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DieseArbeitsmappe" defaultThemeVersion="124226"/>
  <mc:AlternateContent xmlns:mc="http://schemas.openxmlformats.org/markup-compatibility/2006">
    <mc:Choice Requires="x15">
      <x15ac:absPath xmlns:x15ac="http://schemas.microsoft.com/office/spreadsheetml/2010/11/ac" url="\\filebsuser.bs.ch\BVD-Privat\sbdgis\Desktop\"/>
    </mc:Choice>
  </mc:AlternateContent>
  <xr:revisionPtr revIDLastSave="0" documentId="13_ncr:1_{6E4B0DE0-CEAC-4B47-8E03-1C45E3DE1789}" xr6:coauthVersionLast="47" xr6:coauthVersionMax="47" xr10:uidLastSave="{00000000-0000-0000-0000-000000000000}"/>
  <bookViews>
    <workbookView xWindow="-120" yWindow="-120" windowWidth="29040" windowHeight="15720" tabRatio="731" activeTab="1" xr2:uid="{00000000-000D-0000-FFFF-FFFF00000000}"/>
  </bookViews>
  <sheets>
    <sheet name="Anleitung" sheetId="9" r:id="rId1"/>
    <sheet name="Zusammenstellung" sheetId="18" r:id="rId2"/>
    <sheet name="Allg. Teilnahmebed. (ATB)" sheetId="8" r:id="rId3"/>
    <sheet name="Eignungskriterien (EK)" sheetId="1" r:id="rId4"/>
    <sheet name="Techn. Spez. (TS)" sheetId="4" r:id="rId5"/>
    <sheet name="Zuschlagskriterium Preis (ZK1)" sheetId="17" r:id="rId6"/>
    <sheet name="Zuschlagskriterien (ZK2 - ZKn)" sheetId="14" r:id="rId7"/>
    <sheet name="Übersicht Bewertung ZK1 Preis" sheetId="6" r:id="rId8"/>
  </sheets>
  <definedNames>
    <definedName name="_xlnm._FilterDatabase" localSheetId="1" hidden="1">Zusammenstellung!$B$50:$GZ$50</definedName>
    <definedName name="_xlnm.Print_Area" localSheetId="2">'Allg. Teilnahmebed. (ATB)'!$A$1:$Q$84</definedName>
    <definedName name="_xlnm.Print_Area" localSheetId="0">Anleitung!$A$1:$F$71</definedName>
    <definedName name="_xlnm.Print_Area" localSheetId="3">'Eignungskriterien (EK)'!$A$1:$BK$147</definedName>
    <definedName name="_xlnm.Print_Area" localSheetId="4">'Techn. Spez. (TS)'!$A$1:$AF$48</definedName>
    <definedName name="_xlnm.Print_Area" localSheetId="7">'Übersicht Bewertung ZK1 Preis'!$A$1:$Q$44</definedName>
    <definedName name="_xlnm.Print_Area" localSheetId="1">Zusammenstellung!$A$1:$W$124</definedName>
    <definedName name="_xlnm.Print_Area" localSheetId="6">'Zuschlagskriterien (ZK2 - ZKn)'!$A$1:$BK$69</definedName>
    <definedName name="_xlnm.Print_Area" localSheetId="5">'Zuschlagskriterium Preis (ZK1)'!$A$1:$Q$63</definedName>
    <definedName name="_xlnm.Print_Titles" localSheetId="4">'Techn. Spez. (TS)'!$5:$5</definedName>
    <definedName name="_xlnm.Print_Titles" localSheetId="1">Zusammenstellung!$B:$G,Zusammenstellung!$10:$31</definedName>
    <definedName name="_xlnm.Print_Titles" localSheetId="5">'Zuschlagskriterium Preis (ZK1)'!$12:$12</definedName>
    <definedName name="EK_Firma1" localSheetId="7">'Übersicht Bewertung ZK1 Preis'!#REF!</definedName>
    <definedName name="EK_Firma2" localSheetId="7">'Übersicht Bewertung ZK1 Preis'!#REF!</definedName>
    <definedName name="EK_Firma3" localSheetId="7">'Übersicht Bewertung ZK1 Preis'!#REF!</definedName>
    <definedName name="EK_Firma4" localSheetId="7">'Übersicht Bewertung ZK1 Preis'!#REF!</definedName>
    <definedName name="EK_Firma5" localSheetId="7">'Übersicht Bewertung ZK1 Preis'!#REF!</definedName>
    <definedName name="EK_Firma6" localSheetId="7">'Übersicht Bewertung ZK1 Preis'!#REF!</definedName>
    <definedName name="OLE_LINK1" localSheetId="1">Zusammenstellung!#REF!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17" l="1"/>
  <c r="G16" i="17"/>
  <c r="BI16" i="17"/>
  <c r="BF16" i="17"/>
  <c r="BC16" i="17"/>
  <c r="AZ16" i="17"/>
  <c r="AW16" i="17"/>
  <c r="AT16" i="17"/>
  <c r="AQ16" i="17"/>
  <c r="AN16" i="17"/>
  <c r="AK16" i="17"/>
  <c r="AH16" i="17"/>
  <c r="AE16" i="17"/>
  <c r="AB16" i="17"/>
  <c r="Y16" i="17"/>
  <c r="V16" i="17"/>
  <c r="S16" i="17"/>
  <c r="P16" i="17"/>
  <c r="M16" i="17"/>
  <c r="J16" i="17"/>
  <c r="D16" i="17"/>
  <c r="D35" i="17" s="1"/>
  <c r="F62" i="18" l="1"/>
  <c r="F68" i="18" l="1"/>
  <c r="D7" i="8" l="1"/>
  <c r="G7" i="8"/>
  <c r="P7" i="8"/>
  <c r="BI126" i="1" l="1"/>
  <c r="BF126" i="1"/>
  <c r="BC126" i="1"/>
  <c r="AZ126" i="1"/>
  <c r="AW126" i="1"/>
  <c r="AT126" i="1"/>
  <c r="AQ126" i="1"/>
  <c r="AN126" i="1"/>
  <c r="AK126" i="1"/>
  <c r="AH126" i="1"/>
  <c r="AE126" i="1"/>
  <c r="AB126" i="1"/>
  <c r="Y126" i="1"/>
  <c r="V126" i="1"/>
  <c r="S126" i="1"/>
  <c r="P126" i="1"/>
  <c r="M126" i="1"/>
  <c r="J126" i="1"/>
  <c r="G126" i="1"/>
  <c r="D126" i="1"/>
  <c r="BI98" i="1"/>
  <c r="BF98" i="1"/>
  <c r="BC98" i="1"/>
  <c r="AZ98" i="1"/>
  <c r="AW98" i="1"/>
  <c r="AT98" i="1"/>
  <c r="AQ98" i="1"/>
  <c r="AN98" i="1"/>
  <c r="AK98" i="1"/>
  <c r="AH98" i="1"/>
  <c r="AE98" i="1"/>
  <c r="AB98" i="1"/>
  <c r="Y98" i="1"/>
  <c r="V98" i="1"/>
  <c r="S98" i="1"/>
  <c r="P98" i="1"/>
  <c r="M98" i="1"/>
  <c r="J98" i="1"/>
  <c r="G98" i="1"/>
  <c r="D98" i="1"/>
  <c r="BI70" i="1"/>
  <c r="BF70" i="1"/>
  <c r="BC70" i="1"/>
  <c r="AZ70" i="1"/>
  <c r="AW70" i="1"/>
  <c r="AT70" i="1"/>
  <c r="AQ70" i="1"/>
  <c r="AN70" i="1"/>
  <c r="AK70" i="1"/>
  <c r="AH70" i="1"/>
  <c r="AE70" i="1"/>
  <c r="AB70" i="1"/>
  <c r="Y70" i="1"/>
  <c r="V70" i="1"/>
  <c r="S70" i="1"/>
  <c r="P70" i="1"/>
  <c r="M70" i="1"/>
  <c r="J70" i="1"/>
  <c r="G70" i="1"/>
  <c r="D70" i="1"/>
  <c r="BI14" i="1"/>
  <c r="BF14" i="1"/>
  <c r="BC14" i="1"/>
  <c r="AZ14" i="1"/>
  <c r="AW14" i="1"/>
  <c r="AT14" i="1"/>
  <c r="AQ14" i="1"/>
  <c r="AN14" i="1"/>
  <c r="AK14" i="1"/>
  <c r="AH14" i="1"/>
  <c r="AE14" i="1"/>
  <c r="AB14" i="1"/>
  <c r="Y14" i="1"/>
  <c r="V14" i="1"/>
  <c r="S14" i="1"/>
  <c r="P14" i="1"/>
  <c r="M14" i="1"/>
  <c r="J14" i="1"/>
  <c r="G14" i="1"/>
  <c r="D14" i="1"/>
  <c r="BI42" i="1"/>
  <c r="BF42" i="1"/>
  <c r="BC42" i="1"/>
  <c r="AZ42" i="1"/>
  <c r="AW42" i="1"/>
  <c r="AT42" i="1"/>
  <c r="AQ42" i="1"/>
  <c r="AN42" i="1"/>
  <c r="AK42" i="1"/>
  <c r="AH42" i="1"/>
  <c r="AE42" i="1"/>
  <c r="AB42" i="1"/>
  <c r="Y42" i="1"/>
  <c r="V42" i="1"/>
  <c r="S42" i="1"/>
  <c r="P42" i="1"/>
  <c r="M42" i="1"/>
  <c r="J42" i="1"/>
  <c r="G42" i="1"/>
  <c r="D42" i="1"/>
  <c r="D9" i="1"/>
  <c r="D7" i="1" s="1"/>
  <c r="P9" i="6"/>
  <c r="P5" i="6"/>
  <c r="P20" i="6" s="1"/>
  <c r="BI121" i="1"/>
  <c r="BF121" i="1"/>
  <c r="BC121" i="1"/>
  <c r="AZ121" i="1"/>
  <c r="AW121" i="1"/>
  <c r="AT121" i="1"/>
  <c r="AQ121" i="1"/>
  <c r="AN121" i="1"/>
  <c r="AK121" i="1"/>
  <c r="AH121" i="1"/>
  <c r="AE121" i="1"/>
  <c r="AB121" i="1"/>
  <c r="Y121" i="1"/>
  <c r="V121" i="1"/>
  <c r="S121" i="1"/>
  <c r="P121" i="1"/>
  <c r="M121" i="1"/>
  <c r="J121" i="1"/>
  <c r="G121" i="1"/>
  <c r="D121" i="1"/>
  <c r="B121" i="1"/>
  <c r="BI93" i="1"/>
  <c r="BF93" i="1"/>
  <c r="BC93" i="1"/>
  <c r="AZ93" i="1"/>
  <c r="AW93" i="1"/>
  <c r="AT93" i="1"/>
  <c r="AQ93" i="1"/>
  <c r="AN93" i="1"/>
  <c r="AK93" i="1"/>
  <c r="AH93" i="1"/>
  <c r="AE93" i="1"/>
  <c r="AB93" i="1"/>
  <c r="Y93" i="1"/>
  <c r="V93" i="1"/>
  <c r="S93" i="1"/>
  <c r="P93" i="1"/>
  <c r="M93" i="1"/>
  <c r="J93" i="1"/>
  <c r="G93" i="1"/>
  <c r="D93" i="1"/>
  <c r="B93" i="1"/>
  <c r="BI65" i="1"/>
  <c r="BF65" i="1"/>
  <c r="BC65" i="1"/>
  <c r="AZ65" i="1"/>
  <c r="AW65" i="1"/>
  <c r="AT65" i="1"/>
  <c r="AQ65" i="1"/>
  <c r="AN65" i="1"/>
  <c r="AK65" i="1"/>
  <c r="AH65" i="1"/>
  <c r="AE65" i="1"/>
  <c r="AB65" i="1"/>
  <c r="Y65" i="1"/>
  <c r="V65" i="1"/>
  <c r="S65" i="1"/>
  <c r="P65" i="1"/>
  <c r="M65" i="1"/>
  <c r="J65" i="1"/>
  <c r="G65" i="1"/>
  <c r="D65" i="1"/>
  <c r="B65" i="1"/>
  <c r="BI37" i="1"/>
  <c r="BF37" i="1"/>
  <c r="BC37" i="1"/>
  <c r="AZ37" i="1"/>
  <c r="AW37" i="1"/>
  <c r="AT37" i="1"/>
  <c r="AQ37" i="1"/>
  <c r="AN37" i="1"/>
  <c r="AK37" i="1"/>
  <c r="AH37" i="1"/>
  <c r="AE37" i="1"/>
  <c r="AB37" i="1"/>
  <c r="Y37" i="1"/>
  <c r="V37" i="1"/>
  <c r="S37" i="1"/>
  <c r="P37" i="1"/>
  <c r="M37" i="1"/>
  <c r="J37" i="1"/>
  <c r="G37" i="1"/>
  <c r="D37" i="1"/>
  <c r="B37" i="1"/>
  <c r="BI9" i="1"/>
  <c r="BF9" i="1"/>
  <c r="BC9" i="1"/>
  <c r="AZ9" i="1"/>
  <c r="AW9" i="1"/>
  <c r="AT9" i="1"/>
  <c r="AQ9" i="1"/>
  <c r="AN9" i="1"/>
  <c r="AK9" i="1"/>
  <c r="AH9" i="1"/>
  <c r="AE9" i="1"/>
  <c r="AB9" i="1"/>
  <c r="Y9" i="1"/>
  <c r="V9" i="1"/>
  <c r="S9" i="1"/>
  <c r="P9" i="1"/>
  <c r="M9" i="1"/>
  <c r="J9" i="1"/>
  <c r="G9" i="1"/>
  <c r="B9" i="1"/>
  <c r="B9" i="8"/>
  <c r="E31" i="14" l="1"/>
  <c r="F32" i="14"/>
  <c r="B15" i="8"/>
  <c r="BN35" i="18"/>
  <c r="BK35" i="18"/>
  <c r="BH35" i="18"/>
  <c r="BE35" i="18"/>
  <c r="BB35" i="18"/>
  <c r="AY35" i="18"/>
  <c r="AV35" i="18"/>
  <c r="AS35" i="18"/>
  <c r="AP35" i="18"/>
  <c r="AM35" i="18"/>
  <c r="AJ35" i="18"/>
  <c r="AG35" i="18"/>
  <c r="AD35" i="18"/>
  <c r="AA35" i="18"/>
  <c r="X35" i="18"/>
  <c r="U35" i="18"/>
  <c r="R35" i="18"/>
  <c r="O35" i="18"/>
  <c r="L35" i="18"/>
  <c r="I35" i="18"/>
  <c r="I50" i="18"/>
  <c r="I102" i="18"/>
  <c r="L103" i="18" s="1"/>
  <c r="E109" i="18"/>
  <c r="C110" i="18"/>
  <c r="E112" i="18"/>
  <c r="C112" i="18"/>
  <c r="C111" i="18"/>
  <c r="C109" i="18"/>
  <c r="C108" i="18"/>
  <c r="R100" i="18" l="1"/>
  <c r="B8" i="14"/>
  <c r="I204" i="14" l="1"/>
  <c r="B103" i="8" l="1"/>
  <c r="B100" i="8"/>
  <c r="B96" i="8"/>
  <c r="B93" i="8"/>
  <c r="B90" i="8"/>
  <c r="B87" i="8"/>
  <c r="B84" i="8"/>
  <c r="B81" i="8"/>
  <c r="B78" i="8"/>
  <c r="B75" i="8"/>
  <c r="B72" i="8"/>
  <c r="B69" i="8"/>
  <c r="B66" i="8"/>
  <c r="B63" i="8"/>
  <c r="B60" i="8"/>
  <c r="B57" i="8"/>
  <c r="B54" i="8"/>
  <c r="B51" i="8"/>
  <c r="B48" i="8"/>
  <c r="B45" i="8"/>
  <c r="B42" i="8"/>
  <c r="B39" i="8"/>
  <c r="B36" i="8"/>
  <c r="B33" i="8"/>
  <c r="B30" i="8"/>
  <c r="B27" i="8"/>
  <c r="B24" i="8"/>
  <c r="B21" i="8"/>
  <c r="B18" i="8"/>
  <c r="B12" i="8"/>
  <c r="A36" i="1" l="1"/>
  <c r="BK36" i="14"/>
  <c r="BH36" i="14"/>
  <c r="BE36" i="14"/>
  <c r="BB36" i="14"/>
  <c r="AY36" i="14"/>
  <c r="AV36" i="14"/>
  <c r="AS36" i="14"/>
  <c r="AP36" i="14"/>
  <c r="AM36" i="14"/>
  <c r="AJ36" i="14"/>
  <c r="AG36" i="14"/>
  <c r="AD36" i="14"/>
  <c r="AA36" i="14"/>
  <c r="X36" i="14"/>
  <c r="U36" i="14"/>
  <c r="R36" i="14"/>
  <c r="O36" i="14"/>
  <c r="L36" i="14"/>
  <c r="I36" i="14"/>
  <c r="F36" i="14"/>
  <c r="BK35" i="14"/>
  <c r="BH35" i="14"/>
  <c r="BE35" i="14"/>
  <c r="BB35" i="14"/>
  <c r="AY35" i="14"/>
  <c r="AV35" i="14"/>
  <c r="AS35" i="14"/>
  <c r="AP35" i="14"/>
  <c r="AM35" i="14"/>
  <c r="AJ35" i="14"/>
  <c r="AG35" i="14"/>
  <c r="AD35" i="14"/>
  <c r="AA35" i="14"/>
  <c r="X35" i="14"/>
  <c r="U35" i="14"/>
  <c r="R35" i="14"/>
  <c r="O35" i="14"/>
  <c r="L35" i="14"/>
  <c r="I35" i="14"/>
  <c r="F35" i="14"/>
  <c r="BK34" i="14"/>
  <c r="BH34" i="14"/>
  <c r="BE34" i="14"/>
  <c r="BB34" i="14"/>
  <c r="AY34" i="14"/>
  <c r="AV34" i="14"/>
  <c r="AS34" i="14"/>
  <c r="AP34" i="14"/>
  <c r="AM34" i="14"/>
  <c r="AJ34" i="14"/>
  <c r="AG34" i="14"/>
  <c r="AD34" i="14"/>
  <c r="AA34" i="14"/>
  <c r="X34" i="14"/>
  <c r="U34" i="14"/>
  <c r="R34" i="14"/>
  <c r="O34" i="14"/>
  <c r="L34" i="14"/>
  <c r="I34" i="14"/>
  <c r="F34" i="14"/>
  <c r="BK33" i="14"/>
  <c r="BH33" i="14"/>
  <c r="BE33" i="14"/>
  <c r="BB33" i="14"/>
  <c r="AY33" i="14"/>
  <c r="AV33" i="14"/>
  <c r="AS33" i="14"/>
  <c r="AP33" i="14"/>
  <c r="AM33" i="14"/>
  <c r="AJ33" i="14"/>
  <c r="AG33" i="14"/>
  <c r="AD33" i="14"/>
  <c r="AA33" i="14"/>
  <c r="X33" i="14"/>
  <c r="U33" i="14"/>
  <c r="R33" i="14"/>
  <c r="O33" i="14"/>
  <c r="L33" i="14"/>
  <c r="I33" i="14"/>
  <c r="F33" i="14"/>
  <c r="BK32" i="14"/>
  <c r="BH32" i="14"/>
  <c r="BE32" i="14"/>
  <c r="BB32" i="14"/>
  <c r="AY32" i="14"/>
  <c r="AV32" i="14"/>
  <c r="AS32" i="14"/>
  <c r="AP32" i="14"/>
  <c r="AM32" i="14"/>
  <c r="AJ32" i="14"/>
  <c r="AG32" i="14"/>
  <c r="AD32" i="14"/>
  <c r="AA32" i="14"/>
  <c r="X32" i="14"/>
  <c r="U32" i="14"/>
  <c r="R32" i="14"/>
  <c r="O32" i="14"/>
  <c r="L32" i="14"/>
  <c r="I32" i="14"/>
  <c r="BK70" i="14"/>
  <c r="BH70" i="14"/>
  <c r="BE70" i="14"/>
  <c r="BB70" i="14"/>
  <c r="AY70" i="14"/>
  <c r="AV70" i="14"/>
  <c r="AS70" i="14"/>
  <c r="AP70" i="14"/>
  <c r="AM70" i="14"/>
  <c r="AJ70" i="14"/>
  <c r="AG70" i="14"/>
  <c r="AD70" i="14"/>
  <c r="AA70" i="14"/>
  <c r="X70" i="14"/>
  <c r="U70" i="14"/>
  <c r="R70" i="14"/>
  <c r="O70" i="14"/>
  <c r="L70" i="14"/>
  <c r="I70" i="14"/>
  <c r="F70" i="14"/>
  <c r="BK69" i="14"/>
  <c r="BH69" i="14"/>
  <c r="BE69" i="14"/>
  <c r="BB69" i="14"/>
  <c r="AY69" i="14"/>
  <c r="AV69" i="14"/>
  <c r="AS69" i="14"/>
  <c r="AP69" i="14"/>
  <c r="AM69" i="14"/>
  <c r="AJ69" i="14"/>
  <c r="AG69" i="14"/>
  <c r="AD69" i="14"/>
  <c r="AA69" i="14"/>
  <c r="X69" i="14"/>
  <c r="U69" i="14"/>
  <c r="R69" i="14"/>
  <c r="O69" i="14"/>
  <c r="L69" i="14"/>
  <c r="I69" i="14"/>
  <c r="F69" i="14"/>
  <c r="BK68" i="14"/>
  <c r="BH68" i="14"/>
  <c r="BE68" i="14"/>
  <c r="BB68" i="14"/>
  <c r="AY68" i="14"/>
  <c r="AV68" i="14"/>
  <c r="AS68" i="14"/>
  <c r="AP68" i="14"/>
  <c r="AM68" i="14"/>
  <c r="AJ68" i="14"/>
  <c r="AG68" i="14"/>
  <c r="AD68" i="14"/>
  <c r="AA68" i="14"/>
  <c r="X68" i="14"/>
  <c r="U68" i="14"/>
  <c r="R68" i="14"/>
  <c r="O68" i="14"/>
  <c r="L68" i="14"/>
  <c r="I68" i="14"/>
  <c r="F68" i="14"/>
  <c r="BK67" i="14"/>
  <c r="BH67" i="14"/>
  <c r="BE67" i="14"/>
  <c r="BB67" i="14"/>
  <c r="AY67" i="14"/>
  <c r="AV67" i="14"/>
  <c r="AS67" i="14"/>
  <c r="AP67" i="14"/>
  <c r="AM67" i="14"/>
  <c r="AJ67" i="14"/>
  <c r="AG67" i="14"/>
  <c r="AD67" i="14"/>
  <c r="AA67" i="14"/>
  <c r="X67" i="14"/>
  <c r="U67" i="14"/>
  <c r="R67" i="14"/>
  <c r="O67" i="14"/>
  <c r="L67" i="14"/>
  <c r="I67" i="14"/>
  <c r="F67" i="14"/>
  <c r="BK66" i="14"/>
  <c r="BH66" i="14"/>
  <c r="BE66" i="14"/>
  <c r="BB66" i="14"/>
  <c r="AY66" i="14"/>
  <c r="AV66" i="14"/>
  <c r="AS66" i="14"/>
  <c r="AP66" i="14"/>
  <c r="AM66" i="14"/>
  <c r="AJ66" i="14"/>
  <c r="AG66" i="14"/>
  <c r="AD66" i="14"/>
  <c r="AA66" i="14"/>
  <c r="X66" i="14"/>
  <c r="U66" i="14"/>
  <c r="R66" i="14"/>
  <c r="O66" i="14"/>
  <c r="L66" i="14"/>
  <c r="I66" i="14"/>
  <c r="F66" i="14"/>
  <c r="BK104" i="14"/>
  <c r="BH104" i="14"/>
  <c r="BE104" i="14"/>
  <c r="BB104" i="14"/>
  <c r="AY104" i="14"/>
  <c r="AV104" i="14"/>
  <c r="AS104" i="14"/>
  <c r="AP104" i="14"/>
  <c r="AM104" i="14"/>
  <c r="AJ104" i="14"/>
  <c r="AG104" i="14"/>
  <c r="AD104" i="14"/>
  <c r="AA104" i="14"/>
  <c r="X104" i="14"/>
  <c r="U104" i="14"/>
  <c r="R104" i="14"/>
  <c r="O104" i="14"/>
  <c r="L104" i="14"/>
  <c r="I104" i="14"/>
  <c r="F104" i="14"/>
  <c r="BK103" i="14"/>
  <c r="BH103" i="14"/>
  <c r="BE103" i="14"/>
  <c r="BB103" i="14"/>
  <c r="AY103" i="14"/>
  <c r="AV103" i="14"/>
  <c r="AS103" i="14"/>
  <c r="AP103" i="14"/>
  <c r="AM103" i="14"/>
  <c r="AJ103" i="14"/>
  <c r="AG103" i="14"/>
  <c r="AD103" i="14"/>
  <c r="AA103" i="14"/>
  <c r="X103" i="14"/>
  <c r="U103" i="14"/>
  <c r="R103" i="14"/>
  <c r="O103" i="14"/>
  <c r="L103" i="14"/>
  <c r="I103" i="14"/>
  <c r="F103" i="14"/>
  <c r="BK102" i="14"/>
  <c r="BH102" i="14"/>
  <c r="BE102" i="14"/>
  <c r="BB102" i="14"/>
  <c r="AY102" i="14"/>
  <c r="AV102" i="14"/>
  <c r="AS102" i="14"/>
  <c r="AP102" i="14"/>
  <c r="AM102" i="14"/>
  <c r="AJ102" i="14"/>
  <c r="AG102" i="14"/>
  <c r="AD102" i="14"/>
  <c r="AA102" i="14"/>
  <c r="X102" i="14"/>
  <c r="U102" i="14"/>
  <c r="R102" i="14"/>
  <c r="O102" i="14"/>
  <c r="L102" i="14"/>
  <c r="I102" i="14"/>
  <c r="F102" i="14"/>
  <c r="BK101" i="14"/>
  <c r="BH101" i="14"/>
  <c r="BE101" i="14"/>
  <c r="BB101" i="14"/>
  <c r="AY101" i="14"/>
  <c r="AV101" i="14"/>
  <c r="AS101" i="14"/>
  <c r="AP101" i="14"/>
  <c r="AM101" i="14"/>
  <c r="AJ101" i="14"/>
  <c r="AG101" i="14"/>
  <c r="AD101" i="14"/>
  <c r="AA101" i="14"/>
  <c r="X101" i="14"/>
  <c r="U101" i="14"/>
  <c r="R101" i="14"/>
  <c r="O101" i="14"/>
  <c r="L101" i="14"/>
  <c r="I101" i="14"/>
  <c r="F101" i="14"/>
  <c r="BK100" i="14"/>
  <c r="BH100" i="14"/>
  <c r="BE100" i="14"/>
  <c r="BB100" i="14"/>
  <c r="AY100" i="14"/>
  <c r="AV100" i="14"/>
  <c r="AS100" i="14"/>
  <c r="AP100" i="14"/>
  <c r="AM100" i="14"/>
  <c r="AJ100" i="14"/>
  <c r="AG100" i="14"/>
  <c r="AD100" i="14"/>
  <c r="AA100" i="14"/>
  <c r="X100" i="14"/>
  <c r="U100" i="14"/>
  <c r="R100" i="14"/>
  <c r="O100" i="14"/>
  <c r="L100" i="14"/>
  <c r="I100" i="14"/>
  <c r="F100" i="14"/>
  <c r="BK138" i="14"/>
  <c r="BH138" i="14"/>
  <c r="BE138" i="14"/>
  <c r="BB138" i="14"/>
  <c r="AY138" i="14"/>
  <c r="AV138" i="14"/>
  <c r="AS138" i="14"/>
  <c r="AP138" i="14"/>
  <c r="AM138" i="14"/>
  <c r="AJ138" i="14"/>
  <c r="AG138" i="14"/>
  <c r="AD138" i="14"/>
  <c r="AA138" i="14"/>
  <c r="X138" i="14"/>
  <c r="U138" i="14"/>
  <c r="R138" i="14"/>
  <c r="O138" i="14"/>
  <c r="L138" i="14"/>
  <c r="I138" i="14"/>
  <c r="F138" i="14"/>
  <c r="BK137" i="14"/>
  <c r="BH137" i="14"/>
  <c r="BE137" i="14"/>
  <c r="BB137" i="14"/>
  <c r="AY137" i="14"/>
  <c r="AV137" i="14"/>
  <c r="AS137" i="14"/>
  <c r="AP137" i="14"/>
  <c r="AM137" i="14"/>
  <c r="AJ137" i="14"/>
  <c r="AG137" i="14"/>
  <c r="AD137" i="14"/>
  <c r="AA137" i="14"/>
  <c r="X137" i="14"/>
  <c r="U137" i="14"/>
  <c r="R137" i="14"/>
  <c r="O137" i="14"/>
  <c r="L137" i="14"/>
  <c r="I137" i="14"/>
  <c r="F137" i="14"/>
  <c r="BK136" i="14"/>
  <c r="BH136" i="14"/>
  <c r="BE136" i="14"/>
  <c r="BB136" i="14"/>
  <c r="AY136" i="14"/>
  <c r="AV136" i="14"/>
  <c r="AS136" i="14"/>
  <c r="AP136" i="14"/>
  <c r="AM136" i="14"/>
  <c r="AJ136" i="14"/>
  <c r="AG136" i="14"/>
  <c r="AD136" i="14"/>
  <c r="AA136" i="14"/>
  <c r="X136" i="14"/>
  <c r="U136" i="14"/>
  <c r="R136" i="14"/>
  <c r="O136" i="14"/>
  <c r="L136" i="14"/>
  <c r="I136" i="14"/>
  <c r="F136" i="14"/>
  <c r="BK135" i="14"/>
  <c r="BH135" i="14"/>
  <c r="BE135" i="14"/>
  <c r="BB135" i="14"/>
  <c r="AY135" i="14"/>
  <c r="AV135" i="14"/>
  <c r="AS135" i="14"/>
  <c r="AP135" i="14"/>
  <c r="AM135" i="14"/>
  <c r="AJ135" i="14"/>
  <c r="AG135" i="14"/>
  <c r="AD135" i="14"/>
  <c r="AA135" i="14"/>
  <c r="X135" i="14"/>
  <c r="U135" i="14"/>
  <c r="R135" i="14"/>
  <c r="O135" i="14"/>
  <c r="L135" i="14"/>
  <c r="I135" i="14"/>
  <c r="F135" i="14"/>
  <c r="BK134" i="14"/>
  <c r="BH134" i="14"/>
  <c r="BE134" i="14"/>
  <c r="BB134" i="14"/>
  <c r="AY134" i="14"/>
  <c r="AV134" i="14"/>
  <c r="AS134" i="14"/>
  <c r="AP134" i="14"/>
  <c r="AM134" i="14"/>
  <c r="AJ134" i="14"/>
  <c r="AG134" i="14"/>
  <c r="AD134" i="14"/>
  <c r="AA134" i="14"/>
  <c r="X134" i="14"/>
  <c r="U134" i="14"/>
  <c r="R134" i="14"/>
  <c r="O134" i="14"/>
  <c r="L134" i="14"/>
  <c r="I134" i="14"/>
  <c r="F134" i="14"/>
  <c r="BK172" i="14"/>
  <c r="BH172" i="14"/>
  <c r="BE172" i="14"/>
  <c r="BB172" i="14"/>
  <c r="AY172" i="14"/>
  <c r="AV172" i="14"/>
  <c r="AS172" i="14"/>
  <c r="AP172" i="14"/>
  <c r="AM172" i="14"/>
  <c r="AJ172" i="14"/>
  <c r="AG172" i="14"/>
  <c r="AD172" i="14"/>
  <c r="AA172" i="14"/>
  <c r="X172" i="14"/>
  <c r="U172" i="14"/>
  <c r="R172" i="14"/>
  <c r="O172" i="14"/>
  <c r="L172" i="14"/>
  <c r="I172" i="14"/>
  <c r="F172" i="14"/>
  <c r="BK171" i="14"/>
  <c r="BH171" i="14"/>
  <c r="BE171" i="14"/>
  <c r="BB171" i="14"/>
  <c r="AY171" i="14"/>
  <c r="AV171" i="14"/>
  <c r="AS171" i="14"/>
  <c r="AP171" i="14"/>
  <c r="AM171" i="14"/>
  <c r="AJ171" i="14"/>
  <c r="AG171" i="14"/>
  <c r="AD171" i="14"/>
  <c r="AA171" i="14"/>
  <c r="X171" i="14"/>
  <c r="U171" i="14"/>
  <c r="R171" i="14"/>
  <c r="O171" i="14"/>
  <c r="L171" i="14"/>
  <c r="I171" i="14"/>
  <c r="F171" i="14"/>
  <c r="BK170" i="14"/>
  <c r="BH170" i="14"/>
  <c r="BE170" i="14"/>
  <c r="BB170" i="14"/>
  <c r="AY170" i="14"/>
  <c r="AV170" i="14"/>
  <c r="AS170" i="14"/>
  <c r="AP170" i="14"/>
  <c r="AM170" i="14"/>
  <c r="AJ170" i="14"/>
  <c r="AG170" i="14"/>
  <c r="AD170" i="14"/>
  <c r="AA170" i="14"/>
  <c r="X170" i="14"/>
  <c r="U170" i="14"/>
  <c r="R170" i="14"/>
  <c r="O170" i="14"/>
  <c r="L170" i="14"/>
  <c r="I170" i="14"/>
  <c r="F170" i="14"/>
  <c r="BK169" i="14"/>
  <c r="BH169" i="14"/>
  <c r="BE169" i="14"/>
  <c r="BB169" i="14"/>
  <c r="AY169" i="14"/>
  <c r="AV169" i="14"/>
  <c r="AS169" i="14"/>
  <c r="AP169" i="14"/>
  <c r="AM169" i="14"/>
  <c r="AJ169" i="14"/>
  <c r="AG169" i="14"/>
  <c r="AD169" i="14"/>
  <c r="AA169" i="14"/>
  <c r="X169" i="14"/>
  <c r="U169" i="14"/>
  <c r="R169" i="14"/>
  <c r="O169" i="14"/>
  <c r="L169" i="14"/>
  <c r="I169" i="14"/>
  <c r="F169" i="14"/>
  <c r="BK168" i="14"/>
  <c r="BH168" i="14"/>
  <c r="BE168" i="14"/>
  <c r="BB168" i="14"/>
  <c r="AY168" i="14"/>
  <c r="AV168" i="14"/>
  <c r="AS168" i="14"/>
  <c r="AP168" i="14"/>
  <c r="AM168" i="14"/>
  <c r="AJ168" i="14"/>
  <c r="AG168" i="14"/>
  <c r="AD168" i="14"/>
  <c r="AA168" i="14"/>
  <c r="X168" i="14"/>
  <c r="U168" i="14"/>
  <c r="R168" i="14"/>
  <c r="O168" i="14"/>
  <c r="L168" i="14"/>
  <c r="I168" i="14"/>
  <c r="F168" i="14"/>
  <c r="BK206" i="14"/>
  <c r="BH206" i="14"/>
  <c r="BE206" i="14"/>
  <c r="BB206" i="14"/>
  <c r="AY206" i="14"/>
  <c r="AV206" i="14"/>
  <c r="AS206" i="14"/>
  <c r="AP206" i="14"/>
  <c r="AM206" i="14"/>
  <c r="AJ206" i="14"/>
  <c r="AG206" i="14"/>
  <c r="AD206" i="14"/>
  <c r="AA206" i="14"/>
  <c r="X206" i="14"/>
  <c r="U206" i="14"/>
  <c r="R206" i="14"/>
  <c r="O206" i="14"/>
  <c r="L206" i="14"/>
  <c r="I206" i="14"/>
  <c r="F206" i="14"/>
  <c r="BK205" i="14"/>
  <c r="BH205" i="14"/>
  <c r="BE205" i="14"/>
  <c r="BB205" i="14"/>
  <c r="AY205" i="14"/>
  <c r="AV205" i="14"/>
  <c r="AS205" i="14"/>
  <c r="AP205" i="14"/>
  <c r="AM205" i="14"/>
  <c r="AJ205" i="14"/>
  <c r="AG205" i="14"/>
  <c r="AD205" i="14"/>
  <c r="AA205" i="14"/>
  <c r="X205" i="14"/>
  <c r="U205" i="14"/>
  <c r="R205" i="14"/>
  <c r="O205" i="14"/>
  <c r="L205" i="14"/>
  <c r="I205" i="14"/>
  <c r="F205" i="14"/>
  <c r="BK204" i="14"/>
  <c r="BH204" i="14"/>
  <c r="BE204" i="14"/>
  <c r="BB204" i="14"/>
  <c r="AY204" i="14"/>
  <c r="AV204" i="14"/>
  <c r="AS204" i="14"/>
  <c r="AP204" i="14"/>
  <c r="AM204" i="14"/>
  <c r="AJ204" i="14"/>
  <c r="AG204" i="14"/>
  <c r="AD204" i="14"/>
  <c r="AA204" i="14"/>
  <c r="X204" i="14"/>
  <c r="U204" i="14"/>
  <c r="R204" i="14"/>
  <c r="O204" i="14"/>
  <c r="L204" i="14"/>
  <c r="F204" i="14"/>
  <c r="BK203" i="14"/>
  <c r="BH203" i="14"/>
  <c r="BE203" i="14"/>
  <c r="BB203" i="14"/>
  <c r="AY203" i="14"/>
  <c r="AV203" i="14"/>
  <c r="AS203" i="14"/>
  <c r="AP203" i="14"/>
  <c r="AM203" i="14"/>
  <c r="AJ203" i="14"/>
  <c r="AG203" i="14"/>
  <c r="AD203" i="14"/>
  <c r="AA203" i="14"/>
  <c r="X203" i="14"/>
  <c r="U203" i="14"/>
  <c r="R203" i="14"/>
  <c r="O203" i="14"/>
  <c r="L203" i="14"/>
  <c r="I203" i="14"/>
  <c r="F203" i="14"/>
  <c r="BK202" i="14"/>
  <c r="BH202" i="14"/>
  <c r="BE202" i="14"/>
  <c r="BB202" i="14"/>
  <c r="AY202" i="14"/>
  <c r="AV202" i="14"/>
  <c r="AS202" i="14"/>
  <c r="AP202" i="14"/>
  <c r="AM202" i="14"/>
  <c r="AJ202" i="14"/>
  <c r="AG202" i="14"/>
  <c r="AD202" i="14"/>
  <c r="AA202" i="14"/>
  <c r="X202" i="14"/>
  <c r="U202" i="14"/>
  <c r="R202" i="14"/>
  <c r="O202" i="14"/>
  <c r="L202" i="14"/>
  <c r="I202" i="14"/>
  <c r="F202" i="14"/>
  <c r="BK240" i="14"/>
  <c r="BH240" i="14"/>
  <c r="BE240" i="14"/>
  <c r="BB240" i="14"/>
  <c r="AY240" i="14"/>
  <c r="AV240" i="14"/>
  <c r="AS240" i="14"/>
  <c r="AP240" i="14"/>
  <c r="AM240" i="14"/>
  <c r="AJ240" i="14"/>
  <c r="AG240" i="14"/>
  <c r="AD240" i="14"/>
  <c r="AA240" i="14"/>
  <c r="X240" i="14"/>
  <c r="U240" i="14"/>
  <c r="R240" i="14"/>
  <c r="O240" i="14"/>
  <c r="L240" i="14"/>
  <c r="I240" i="14"/>
  <c r="F240" i="14"/>
  <c r="BK239" i="14"/>
  <c r="BH239" i="14"/>
  <c r="BE239" i="14"/>
  <c r="BB239" i="14"/>
  <c r="AY239" i="14"/>
  <c r="AV239" i="14"/>
  <c r="AS239" i="14"/>
  <c r="AP239" i="14"/>
  <c r="AM239" i="14"/>
  <c r="AJ239" i="14"/>
  <c r="AG239" i="14"/>
  <c r="AD239" i="14"/>
  <c r="AA239" i="14"/>
  <c r="X239" i="14"/>
  <c r="U239" i="14"/>
  <c r="R239" i="14"/>
  <c r="O239" i="14"/>
  <c r="L239" i="14"/>
  <c r="I239" i="14"/>
  <c r="F239" i="14"/>
  <c r="BK238" i="14"/>
  <c r="BH238" i="14"/>
  <c r="BE238" i="14"/>
  <c r="BB238" i="14"/>
  <c r="AY238" i="14"/>
  <c r="AV238" i="14"/>
  <c r="AS238" i="14"/>
  <c r="AP238" i="14"/>
  <c r="AM238" i="14"/>
  <c r="AJ238" i="14"/>
  <c r="AG238" i="14"/>
  <c r="AD238" i="14"/>
  <c r="AA238" i="14"/>
  <c r="X238" i="14"/>
  <c r="U238" i="14"/>
  <c r="R238" i="14"/>
  <c r="O238" i="14"/>
  <c r="L238" i="14"/>
  <c r="I238" i="14"/>
  <c r="F238" i="14"/>
  <c r="BK237" i="14"/>
  <c r="BH237" i="14"/>
  <c r="BE237" i="14"/>
  <c r="BB237" i="14"/>
  <c r="AY237" i="14"/>
  <c r="AV237" i="14"/>
  <c r="AS237" i="14"/>
  <c r="AP237" i="14"/>
  <c r="AM237" i="14"/>
  <c r="AJ237" i="14"/>
  <c r="AG237" i="14"/>
  <c r="AD237" i="14"/>
  <c r="AA237" i="14"/>
  <c r="X237" i="14"/>
  <c r="U237" i="14"/>
  <c r="R237" i="14"/>
  <c r="O237" i="14"/>
  <c r="L237" i="14"/>
  <c r="I237" i="14"/>
  <c r="F237" i="14"/>
  <c r="BK236" i="14"/>
  <c r="BH236" i="14"/>
  <c r="BE236" i="14"/>
  <c r="BB236" i="14"/>
  <c r="AY236" i="14"/>
  <c r="AV236" i="14"/>
  <c r="AS236" i="14"/>
  <c r="AP236" i="14"/>
  <c r="AM236" i="14"/>
  <c r="AJ236" i="14"/>
  <c r="AG236" i="14"/>
  <c r="AD236" i="14"/>
  <c r="AA236" i="14"/>
  <c r="X236" i="14"/>
  <c r="U236" i="14"/>
  <c r="R236" i="14"/>
  <c r="O236" i="14"/>
  <c r="L236" i="14"/>
  <c r="I236" i="14"/>
  <c r="F236" i="14"/>
  <c r="BK342" i="14"/>
  <c r="BH342" i="14"/>
  <c r="BE342" i="14"/>
  <c r="BB342" i="14"/>
  <c r="AY342" i="14"/>
  <c r="AV342" i="14"/>
  <c r="AS342" i="14"/>
  <c r="AP342" i="14"/>
  <c r="AM342" i="14"/>
  <c r="AJ342" i="14"/>
  <c r="AG342" i="14"/>
  <c r="AD342" i="14"/>
  <c r="AA342" i="14"/>
  <c r="X342" i="14"/>
  <c r="U342" i="14"/>
  <c r="R342" i="14"/>
  <c r="O342" i="14"/>
  <c r="L342" i="14"/>
  <c r="I342" i="14"/>
  <c r="F342" i="14"/>
  <c r="BK341" i="14"/>
  <c r="BH341" i="14"/>
  <c r="BE341" i="14"/>
  <c r="BB341" i="14"/>
  <c r="AY341" i="14"/>
  <c r="AV341" i="14"/>
  <c r="AS341" i="14"/>
  <c r="AP341" i="14"/>
  <c r="AM341" i="14"/>
  <c r="AJ341" i="14"/>
  <c r="AG341" i="14"/>
  <c r="AD341" i="14"/>
  <c r="AA341" i="14"/>
  <c r="X341" i="14"/>
  <c r="U341" i="14"/>
  <c r="R341" i="14"/>
  <c r="O341" i="14"/>
  <c r="L341" i="14"/>
  <c r="I341" i="14"/>
  <c r="F341" i="14"/>
  <c r="BK340" i="14"/>
  <c r="BH340" i="14"/>
  <c r="BE340" i="14"/>
  <c r="BB340" i="14"/>
  <c r="AY340" i="14"/>
  <c r="AV340" i="14"/>
  <c r="AS340" i="14"/>
  <c r="AP340" i="14"/>
  <c r="AM340" i="14"/>
  <c r="AJ340" i="14"/>
  <c r="AG340" i="14"/>
  <c r="AD340" i="14"/>
  <c r="AA340" i="14"/>
  <c r="X340" i="14"/>
  <c r="U340" i="14"/>
  <c r="R340" i="14"/>
  <c r="O340" i="14"/>
  <c r="L340" i="14"/>
  <c r="I340" i="14"/>
  <c r="F340" i="14"/>
  <c r="BK339" i="14"/>
  <c r="BH339" i="14"/>
  <c r="BE339" i="14"/>
  <c r="BB339" i="14"/>
  <c r="AY339" i="14"/>
  <c r="AV339" i="14"/>
  <c r="AS339" i="14"/>
  <c r="AP339" i="14"/>
  <c r="AM339" i="14"/>
  <c r="AJ339" i="14"/>
  <c r="AG339" i="14"/>
  <c r="AD339" i="14"/>
  <c r="AA339" i="14"/>
  <c r="X339" i="14"/>
  <c r="U339" i="14"/>
  <c r="R339" i="14"/>
  <c r="O339" i="14"/>
  <c r="L339" i="14"/>
  <c r="I339" i="14"/>
  <c r="F339" i="14"/>
  <c r="BK338" i="14"/>
  <c r="BH338" i="14"/>
  <c r="BE338" i="14"/>
  <c r="BB338" i="14"/>
  <c r="AY338" i="14"/>
  <c r="AV338" i="14"/>
  <c r="AS338" i="14"/>
  <c r="AP338" i="14"/>
  <c r="AM338" i="14"/>
  <c r="AJ338" i="14"/>
  <c r="AG338" i="14"/>
  <c r="AD338" i="14"/>
  <c r="AA338" i="14"/>
  <c r="X338" i="14"/>
  <c r="U338" i="14"/>
  <c r="R338" i="14"/>
  <c r="O338" i="14"/>
  <c r="L338" i="14"/>
  <c r="I338" i="14"/>
  <c r="F338" i="14"/>
  <c r="BK308" i="14"/>
  <c r="BH308" i="14"/>
  <c r="BE308" i="14"/>
  <c r="BB308" i="14"/>
  <c r="AY308" i="14"/>
  <c r="AV308" i="14"/>
  <c r="AS308" i="14"/>
  <c r="AP308" i="14"/>
  <c r="AM308" i="14"/>
  <c r="AJ308" i="14"/>
  <c r="AG308" i="14"/>
  <c r="AD308" i="14"/>
  <c r="AA308" i="14"/>
  <c r="X308" i="14"/>
  <c r="U308" i="14"/>
  <c r="R308" i="14"/>
  <c r="O308" i="14"/>
  <c r="L308" i="14"/>
  <c r="I308" i="14"/>
  <c r="F308" i="14"/>
  <c r="BK307" i="14"/>
  <c r="BH307" i="14"/>
  <c r="BE307" i="14"/>
  <c r="BB307" i="14"/>
  <c r="AY307" i="14"/>
  <c r="AV307" i="14"/>
  <c r="AS307" i="14"/>
  <c r="AP307" i="14"/>
  <c r="AM307" i="14"/>
  <c r="AJ307" i="14"/>
  <c r="AG307" i="14"/>
  <c r="AD307" i="14"/>
  <c r="AA307" i="14"/>
  <c r="X307" i="14"/>
  <c r="U307" i="14"/>
  <c r="R307" i="14"/>
  <c r="O307" i="14"/>
  <c r="L307" i="14"/>
  <c r="I307" i="14"/>
  <c r="F307" i="14"/>
  <c r="BK306" i="14"/>
  <c r="BH306" i="14"/>
  <c r="BE306" i="14"/>
  <c r="BB306" i="14"/>
  <c r="AY306" i="14"/>
  <c r="AV306" i="14"/>
  <c r="AS306" i="14"/>
  <c r="AP306" i="14"/>
  <c r="AM306" i="14"/>
  <c r="AJ306" i="14"/>
  <c r="AG306" i="14"/>
  <c r="AD306" i="14"/>
  <c r="AA306" i="14"/>
  <c r="X306" i="14"/>
  <c r="U306" i="14"/>
  <c r="R306" i="14"/>
  <c r="O306" i="14"/>
  <c r="L306" i="14"/>
  <c r="I306" i="14"/>
  <c r="F306" i="14"/>
  <c r="BK305" i="14"/>
  <c r="BH305" i="14"/>
  <c r="BE305" i="14"/>
  <c r="BB305" i="14"/>
  <c r="AY305" i="14"/>
  <c r="AV305" i="14"/>
  <c r="AS305" i="14"/>
  <c r="AP305" i="14"/>
  <c r="AM305" i="14"/>
  <c r="AJ305" i="14"/>
  <c r="AG305" i="14"/>
  <c r="AD305" i="14"/>
  <c r="AA305" i="14"/>
  <c r="X305" i="14"/>
  <c r="U305" i="14"/>
  <c r="R305" i="14"/>
  <c r="O305" i="14"/>
  <c r="L305" i="14"/>
  <c r="I305" i="14"/>
  <c r="F305" i="14"/>
  <c r="BK304" i="14"/>
  <c r="BH304" i="14"/>
  <c r="BE304" i="14"/>
  <c r="BB304" i="14"/>
  <c r="AY304" i="14"/>
  <c r="AV304" i="14"/>
  <c r="AS304" i="14"/>
  <c r="AP304" i="14"/>
  <c r="AM304" i="14"/>
  <c r="AJ304" i="14"/>
  <c r="AG304" i="14"/>
  <c r="AD304" i="14"/>
  <c r="AA304" i="14"/>
  <c r="X304" i="14"/>
  <c r="U304" i="14"/>
  <c r="R304" i="14"/>
  <c r="O304" i="14"/>
  <c r="L304" i="14"/>
  <c r="I304" i="14"/>
  <c r="F304" i="14"/>
  <c r="BK274" i="14"/>
  <c r="BK273" i="14"/>
  <c r="BK272" i="14"/>
  <c r="BK271" i="14"/>
  <c r="BK270" i="14"/>
  <c r="BH274" i="14"/>
  <c r="BH273" i="14"/>
  <c r="BH272" i="14"/>
  <c r="BH271" i="14"/>
  <c r="BH270" i="14"/>
  <c r="BE274" i="14"/>
  <c r="BE273" i="14"/>
  <c r="BE272" i="14"/>
  <c r="BE271" i="14"/>
  <c r="BE270" i="14"/>
  <c r="BB274" i="14"/>
  <c r="BB273" i="14"/>
  <c r="BB272" i="14"/>
  <c r="BB271" i="14"/>
  <c r="BB270" i="14"/>
  <c r="AY274" i="14"/>
  <c r="AY273" i="14"/>
  <c r="AY272" i="14"/>
  <c r="AY271" i="14"/>
  <c r="AY270" i="14"/>
  <c r="AV274" i="14"/>
  <c r="AV273" i="14"/>
  <c r="AV272" i="14"/>
  <c r="AV271" i="14"/>
  <c r="AV270" i="14"/>
  <c r="AS274" i="14"/>
  <c r="AS273" i="14"/>
  <c r="AS272" i="14"/>
  <c r="AS271" i="14"/>
  <c r="AS270" i="14"/>
  <c r="AP274" i="14"/>
  <c r="AP273" i="14"/>
  <c r="AP272" i="14"/>
  <c r="AP271" i="14"/>
  <c r="AP270" i="14"/>
  <c r="AM274" i="14"/>
  <c r="AM273" i="14"/>
  <c r="AM272" i="14"/>
  <c r="AM271" i="14"/>
  <c r="AM270" i="14"/>
  <c r="AJ274" i="14"/>
  <c r="AJ273" i="14"/>
  <c r="AJ272" i="14"/>
  <c r="AJ271" i="14"/>
  <c r="AJ270" i="14"/>
  <c r="AG274" i="14"/>
  <c r="AG273" i="14"/>
  <c r="AG272" i="14"/>
  <c r="AG271" i="14"/>
  <c r="AG270" i="14"/>
  <c r="AD274" i="14"/>
  <c r="AD273" i="14"/>
  <c r="AD272" i="14"/>
  <c r="AD271" i="14"/>
  <c r="AD270" i="14"/>
  <c r="AA274" i="14"/>
  <c r="AA273" i="14"/>
  <c r="AA272" i="14"/>
  <c r="AA271" i="14"/>
  <c r="AA270" i="14"/>
  <c r="X274" i="14"/>
  <c r="X273" i="14"/>
  <c r="X272" i="14"/>
  <c r="X271" i="14"/>
  <c r="X270" i="14"/>
  <c r="U274" i="14"/>
  <c r="U273" i="14"/>
  <c r="U272" i="14"/>
  <c r="U271" i="14"/>
  <c r="U270" i="14"/>
  <c r="R274" i="14"/>
  <c r="R273" i="14"/>
  <c r="R272" i="14"/>
  <c r="R271" i="14"/>
  <c r="R270" i="14"/>
  <c r="O274" i="14"/>
  <c r="O273" i="14"/>
  <c r="O272" i="14"/>
  <c r="O271" i="14"/>
  <c r="O270" i="14"/>
  <c r="L274" i="14"/>
  <c r="L273" i="14"/>
  <c r="L272" i="14"/>
  <c r="L271" i="14"/>
  <c r="L270" i="14"/>
  <c r="I274" i="14"/>
  <c r="I273" i="14"/>
  <c r="I272" i="14"/>
  <c r="I271" i="14"/>
  <c r="I270" i="14"/>
  <c r="F271" i="14"/>
  <c r="F272" i="14"/>
  <c r="F273" i="14"/>
  <c r="F274" i="14"/>
  <c r="F270" i="14"/>
  <c r="A75" i="14"/>
  <c r="AI45" i="17"/>
  <c r="BA45" i="17"/>
  <c r="A64" i="1"/>
  <c r="I26" i="18" l="1"/>
  <c r="R102" i="18"/>
  <c r="E22" i="18"/>
  <c r="I27" i="18" s="1"/>
  <c r="G7" i="4"/>
  <c r="J7" i="4"/>
  <c r="M7" i="4"/>
  <c r="P7" i="4"/>
  <c r="S7" i="4"/>
  <c r="V7" i="4"/>
  <c r="Y7" i="4"/>
  <c r="AB7" i="4"/>
  <c r="AE7" i="4"/>
  <c r="AH7" i="4"/>
  <c r="AK7" i="4"/>
  <c r="AN7" i="4"/>
  <c r="AQ7" i="4"/>
  <c r="AT7" i="4"/>
  <c r="AW7" i="4"/>
  <c r="AZ7" i="4"/>
  <c r="BC7" i="4"/>
  <c r="BF7" i="4"/>
  <c r="BI7" i="4"/>
  <c r="D7" i="4"/>
  <c r="BI7" i="1"/>
  <c r="BF7" i="1"/>
  <c r="BC7" i="1"/>
  <c r="AZ7" i="1"/>
  <c r="AW7" i="1"/>
  <c r="AT7" i="1"/>
  <c r="AQ7" i="1"/>
  <c r="AN7" i="1"/>
  <c r="AK7" i="1"/>
  <c r="AH7" i="1"/>
  <c r="AE7" i="1"/>
  <c r="AB7" i="1"/>
  <c r="Y7" i="1"/>
  <c r="V7" i="1"/>
  <c r="S7" i="1"/>
  <c r="P7" i="1"/>
  <c r="M7" i="1"/>
  <c r="J7" i="1"/>
  <c r="G7" i="1"/>
  <c r="I24" i="18" l="1"/>
  <c r="B123" i="18" s="1"/>
  <c r="BD4" i="14"/>
  <c r="B121" i="18"/>
  <c r="B119" i="18"/>
  <c r="B117" i="18"/>
  <c r="B116" i="18"/>
  <c r="A120" i="1"/>
  <c r="A92" i="1"/>
  <c r="A8" i="1"/>
  <c r="BJ12" i="17" l="1"/>
  <c r="E5" i="1"/>
  <c r="G5" i="1"/>
  <c r="H5" i="1"/>
  <c r="J5" i="1"/>
  <c r="K5" i="1"/>
  <c r="M5" i="1"/>
  <c r="N5" i="1"/>
  <c r="P5" i="1"/>
  <c r="Q5" i="1"/>
  <c r="S5" i="1"/>
  <c r="T5" i="1"/>
  <c r="BN50" i="18" l="1"/>
  <c r="BK50" i="18"/>
  <c r="BH50" i="18"/>
  <c r="BE50" i="18"/>
  <c r="BB50" i="18"/>
  <c r="AY50" i="18"/>
  <c r="AV50" i="18"/>
  <c r="AS50" i="18"/>
  <c r="AP50" i="18"/>
  <c r="AM50" i="18"/>
  <c r="AJ50" i="18"/>
  <c r="AG50" i="18"/>
  <c r="AD50" i="18"/>
  <c r="AA50" i="18"/>
  <c r="X50" i="18"/>
  <c r="U50" i="18"/>
  <c r="R50" i="18"/>
  <c r="O50" i="18"/>
  <c r="L50" i="18"/>
  <c r="F70" i="18" l="1"/>
  <c r="B314" i="14"/>
  <c r="B280" i="14"/>
  <c r="B246" i="14"/>
  <c r="B212" i="14"/>
  <c r="B178" i="14"/>
  <c r="B144" i="14"/>
  <c r="B110" i="14"/>
  <c r="B76" i="14"/>
  <c r="B42" i="14"/>
  <c r="C68" i="18"/>
  <c r="BI12" i="17" l="1"/>
  <c r="BG12" i="17"/>
  <c r="BF12" i="17"/>
  <c r="BD12" i="17"/>
  <c r="BC12" i="17"/>
  <c r="BA12" i="17"/>
  <c r="AZ12" i="17"/>
  <c r="AX12" i="17"/>
  <c r="AW12" i="17"/>
  <c r="AU12" i="17"/>
  <c r="AT12" i="17"/>
  <c r="AR12" i="17"/>
  <c r="AQ12" i="17"/>
  <c r="AO12" i="17"/>
  <c r="AN12" i="17"/>
  <c r="AL12" i="17"/>
  <c r="AK12" i="17"/>
  <c r="AI12" i="17"/>
  <c r="AH12" i="17"/>
  <c r="AF12" i="17"/>
  <c r="AE12" i="17"/>
  <c r="AC12" i="17"/>
  <c r="AB12" i="17"/>
  <c r="Z12" i="17"/>
  <c r="Y12" i="17"/>
  <c r="W12" i="17"/>
  <c r="V12" i="17"/>
  <c r="T12" i="17"/>
  <c r="S12" i="17"/>
  <c r="Q12" i="17"/>
  <c r="P12" i="17"/>
  <c r="N12" i="17"/>
  <c r="M12" i="17"/>
  <c r="K12" i="17"/>
  <c r="J12" i="17"/>
  <c r="H12" i="17"/>
  <c r="G12" i="17"/>
  <c r="E12" i="17"/>
  <c r="D12" i="17"/>
  <c r="BI11" i="17"/>
  <c r="BF11" i="17"/>
  <c r="BC11" i="17"/>
  <c r="AZ11" i="17"/>
  <c r="AW11" i="17"/>
  <c r="AT11" i="17"/>
  <c r="AQ11" i="17"/>
  <c r="AN11" i="17"/>
  <c r="AK11" i="17"/>
  <c r="AH11" i="17"/>
  <c r="AE11" i="17"/>
  <c r="AB11" i="17"/>
  <c r="Y11" i="17"/>
  <c r="V11" i="17"/>
  <c r="S11" i="17"/>
  <c r="P11" i="17"/>
  <c r="M11" i="17"/>
  <c r="J11" i="17"/>
  <c r="G11" i="17"/>
  <c r="D11" i="17"/>
  <c r="BI10" i="17"/>
  <c r="BF10" i="17"/>
  <c r="BC10" i="17"/>
  <c r="AZ10" i="17"/>
  <c r="AW10" i="17"/>
  <c r="AT10" i="17"/>
  <c r="AQ10" i="17"/>
  <c r="AN10" i="17"/>
  <c r="AK10" i="17"/>
  <c r="AH10" i="17"/>
  <c r="AE10" i="17"/>
  <c r="AB10" i="17"/>
  <c r="Y10" i="17"/>
  <c r="V10" i="17"/>
  <c r="S10" i="17"/>
  <c r="P10" i="17"/>
  <c r="M10" i="17"/>
  <c r="J10" i="17"/>
  <c r="G10" i="17"/>
  <c r="D10" i="17"/>
  <c r="BI9" i="17"/>
  <c r="BF9" i="17"/>
  <c r="BC9" i="17"/>
  <c r="AZ9" i="17"/>
  <c r="AW9" i="17"/>
  <c r="AT9" i="17"/>
  <c r="AQ9" i="17"/>
  <c r="AN9" i="17"/>
  <c r="AK9" i="17"/>
  <c r="AH9" i="17"/>
  <c r="AE9" i="17"/>
  <c r="AB9" i="17"/>
  <c r="Y9" i="17"/>
  <c r="V9" i="17"/>
  <c r="S9" i="17"/>
  <c r="P9" i="17"/>
  <c r="M9" i="17"/>
  <c r="J9" i="17"/>
  <c r="G9" i="17"/>
  <c r="D9" i="17"/>
  <c r="BJ45" i="17"/>
  <c r="BG45" i="17"/>
  <c r="BI40" i="17"/>
  <c r="BF40" i="17"/>
  <c r="BC40" i="17"/>
  <c r="BI35" i="17"/>
  <c r="BJ36" i="17" s="1"/>
  <c r="BF35" i="17"/>
  <c r="BC35" i="17"/>
  <c r="BD36" i="17" s="1"/>
  <c r="AX45" i="17"/>
  <c r="AU45" i="17"/>
  <c r="BA41" i="17"/>
  <c r="AZ40" i="17"/>
  <c r="AW40" i="17"/>
  <c r="AT40" i="17"/>
  <c r="AQ40" i="17"/>
  <c r="BA38" i="17"/>
  <c r="BA36" i="17"/>
  <c r="AZ35" i="17"/>
  <c r="AZ37" i="17" s="1"/>
  <c r="AZ39" i="17" s="1"/>
  <c r="AZ42" i="17" s="1"/>
  <c r="AZ46" i="17" s="1"/>
  <c r="AW35" i="17"/>
  <c r="AX36" i="17" s="1"/>
  <c r="AT35" i="17"/>
  <c r="AU36" i="17" s="1"/>
  <c r="AQ35" i="17"/>
  <c r="AO41" i="17"/>
  <c r="AN40" i="17"/>
  <c r="AK40" i="17"/>
  <c r="AH40" i="17"/>
  <c r="AE40" i="17"/>
  <c r="AO38" i="17"/>
  <c r="AO36" i="17"/>
  <c r="AN35" i="17"/>
  <c r="AN37" i="17" s="1"/>
  <c r="AN39" i="17" s="1"/>
  <c r="AN42" i="17" s="1"/>
  <c r="AK35" i="17"/>
  <c r="AL36" i="17" s="1"/>
  <c r="AH35" i="17"/>
  <c r="AI36" i="17" s="1"/>
  <c r="AE35" i="17"/>
  <c r="AF36" i="17" s="1"/>
  <c r="AC45" i="17"/>
  <c r="Z45" i="17"/>
  <c r="W45" i="17"/>
  <c r="AC41" i="17"/>
  <c r="AB40" i="17"/>
  <c r="Y40" i="17"/>
  <c r="V40" i="17"/>
  <c r="S40" i="17"/>
  <c r="AC38" i="17"/>
  <c r="AC36" i="17"/>
  <c r="AB35" i="17"/>
  <c r="AB37" i="17" s="1"/>
  <c r="AB39" i="17" s="1"/>
  <c r="AB42" i="17" s="1"/>
  <c r="AB46" i="17" s="1"/>
  <c r="AB47" i="17" s="1"/>
  <c r="Y35" i="17"/>
  <c r="Z36" i="17" s="1"/>
  <c r="Y37" i="17" s="1"/>
  <c r="V35" i="17"/>
  <c r="W36" i="17" s="1"/>
  <c r="V37" i="17" s="1"/>
  <c r="S35" i="17"/>
  <c r="T36" i="17" s="1"/>
  <c r="BK5" i="14"/>
  <c r="BJ5" i="14"/>
  <c r="BH5" i="14"/>
  <c r="BG5" i="14"/>
  <c r="BE5" i="14"/>
  <c r="BD5" i="14"/>
  <c r="BB5" i="14"/>
  <c r="BA5" i="14"/>
  <c r="AY5" i="14"/>
  <c r="AX5" i="14"/>
  <c r="AV5" i="14"/>
  <c r="AU5" i="14"/>
  <c r="AS5" i="14"/>
  <c r="AR5" i="14"/>
  <c r="AP5" i="14"/>
  <c r="AO5" i="14"/>
  <c r="AM5" i="14"/>
  <c r="AL5" i="14"/>
  <c r="AJ5" i="14"/>
  <c r="AI5" i="14"/>
  <c r="AG5" i="14"/>
  <c r="AF5" i="14"/>
  <c r="AD5" i="14"/>
  <c r="AC5" i="14"/>
  <c r="AA5" i="14"/>
  <c r="Z5" i="14"/>
  <c r="X5" i="14"/>
  <c r="W5" i="14"/>
  <c r="U5" i="14"/>
  <c r="T5" i="14"/>
  <c r="R5" i="14"/>
  <c r="Q5" i="14"/>
  <c r="O5" i="14"/>
  <c r="N5" i="14"/>
  <c r="L5" i="14"/>
  <c r="K5" i="14"/>
  <c r="I5" i="14"/>
  <c r="H5" i="14"/>
  <c r="F5" i="14"/>
  <c r="E5" i="14"/>
  <c r="BJ4" i="14"/>
  <c r="BG4" i="14"/>
  <c r="BA4" i="14"/>
  <c r="AX4" i="14"/>
  <c r="AU4" i="14"/>
  <c r="AR4" i="14"/>
  <c r="AO4" i="14"/>
  <c r="AL4" i="14"/>
  <c r="AI4" i="14"/>
  <c r="AF4" i="14"/>
  <c r="AC4" i="14"/>
  <c r="Z4" i="14"/>
  <c r="W4" i="14"/>
  <c r="T4" i="14"/>
  <c r="Q4" i="14"/>
  <c r="N4" i="14"/>
  <c r="K4" i="14"/>
  <c r="H4" i="14"/>
  <c r="E4" i="14"/>
  <c r="BJ3" i="14"/>
  <c r="BG3" i="14"/>
  <c r="BD3" i="14"/>
  <c r="BA3" i="14"/>
  <c r="AX3" i="14"/>
  <c r="AU3" i="14"/>
  <c r="AR3" i="14"/>
  <c r="AO3" i="14"/>
  <c r="AL3" i="14"/>
  <c r="AI3" i="14"/>
  <c r="AF3" i="14"/>
  <c r="AC3" i="14"/>
  <c r="Z3" i="14"/>
  <c r="W3" i="14"/>
  <c r="T3" i="14"/>
  <c r="Q3" i="14"/>
  <c r="N3" i="14"/>
  <c r="K3" i="14"/>
  <c r="H3" i="14"/>
  <c r="E3" i="14"/>
  <c r="BJ2" i="14"/>
  <c r="BG2" i="14"/>
  <c r="BD2" i="14"/>
  <c r="BA2" i="14"/>
  <c r="AX2" i="14"/>
  <c r="AU2" i="14"/>
  <c r="AR2" i="14"/>
  <c r="AO2" i="14"/>
  <c r="AL2" i="14"/>
  <c r="AI2" i="14"/>
  <c r="AF2" i="14"/>
  <c r="AC2" i="14"/>
  <c r="Z2" i="14"/>
  <c r="W2" i="14"/>
  <c r="T2" i="14"/>
  <c r="Q2" i="14"/>
  <c r="N2" i="14"/>
  <c r="K2" i="14"/>
  <c r="H2" i="14"/>
  <c r="E2" i="14"/>
  <c r="BJ337" i="14"/>
  <c r="BN86" i="18" s="1"/>
  <c r="BG337" i="14"/>
  <c r="BK86" i="18" s="1"/>
  <c r="BD337" i="14"/>
  <c r="BH86" i="18" s="1"/>
  <c r="BA337" i="14"/>
  <c r="BE86" i="18" s="1"/>
  <c r="AX337" i="14"/>
  <c r="BB86" i="18" s="1"/>
  <c r="BJ303" i="14"/>
  <c r="BN84" i="18" s="1"/>
  <c r="BG303" i="14"/>
  <c r="BK84" i="18" s="1"/>
  <c r="BD303" i="14"/>
  <c r="BH84" i="18" s="1"/>
  <c r="BA303" i="14"/>
  <c r="BE84" i="18" s="1"/>
  <c r="AX303" i="14"/>
  <c r="BB84" i="18" s="1"/>
  <c r="BJ269" i="14"/>
  <c r="BN82" i="18" s="1"/>
  <c r="BG269" i="14"/>
  <c r="BK82" i="18" s="1"/>
  <c r="BD269" i="14"/>
  <c r="BH82" i="18" s="1"/>
  <c r="BA269" i="14"/>
  <c r="BE82" i="18" s="1"/>
  <c r="AX269" i="14"/>
  <c r="BB82" i="18" s="1"/>
  <c r="BJ235" i="14"/>
  <c r="BN80" i="18" s="1"/>
  <c r="BG235" i="14"/>
  <c r="BK80" i="18" s="1"/>
  <c r="BD235" i="14"/>
  <c r="BH80" i="18" s="1"/>
  <c r="BA235" i="14"/>
  <c r="BE80" i="18" s="1"/>
  <c r="AX235" i="14"/>
  <c r="BB80" i="18" s="1"/>
  <c r="BJ201" i="14"/>
  <c r="BN78" i="18" s="1"/>
  <c r="BG201" i="14"/>
  <c r="BK78" i="18" s="1"/>
  <c r="BD201" i="14"/>
  <c r="BH78" i="18" s="1"/>
  <c r="BA201" i="14"/>
  <c r="BE78" i="18" s="1"/>
  <c r="AX201" i="14"/>
  <c r="BB78" i="18" s="1"/>
  <c r="BJ167" i="14"/>
  <c r="BN76" i="18" s="1"/>
  <c r="BG167" i="14"/>
  <c r="BK76" i="18" s="1"/>
  <c r="BD167" i="14"/>
  <c r="BH76" i="18" s="1"/>
  <c r="BA167" i="14"/>
  <c r="BE76" i="18" s="1"/>
  <c r="AX167" i="14"/>
  <c r="BB76" i="18" s="1"/>
  <c r="BJ133" i="14"/>
  <c r="BN74" i="18" s="1"/>
  <c r="BG133" i="14"/>
  <c r="BK74" i="18" s="1"/>
  <c r="BD133" i="14"/>
  <c r="BH74" i="18" s="1"/>
  <c r="BA133" i="14"/>
  <c r="BE74" i="18" s="1"/>
  <c r="AX133" i="14"/>
  <c r="BB74" i="18" s="1"/>
  <c r="BJ99" i="14"/>
  <c r="BN72" i="18" s="1"/>
  <c r="BG99" i="14"/>
  <c r="BK72" i="18" s="1"/>
  <c r="BD99" i="14"/>
  <c r="BH72" i="18" s="1"/>
  <c r="BA99" i="14"/>
  <c r="BE72" i="18" s="1"/>
  <c r="AX99" i="14"/>
  <c r="BB72" i="18" s="1"/>
  <c r="BJ65" i="14"/>
  <c r="BN70" i="18" s="1"/>
  <c r="BG65" i="14"/>
  <c r="BK70" i="18" s="1"/>
  <c r="BD65" i="14"/>
  <c r="BH70" i="18" s="1"/>
  <c r="BA65" i="14"/>
  <c r="BE70" i="18" s="1"/>
  <c r="AX65" i="14"/>
  <c r="BB70" i="18" s="1"/>
  <c r="BJ31" i="14"/>
  <c r="BN68" i="18" s="1"/>
  <c r="BG31" i="14"/>
  <c r="BK68" i="18" s="1"/>
  <c r="BD31" i="14"/>
  <c r="BH68" i="18" s="1"/>
  <c r="BA31" i="14"/>
  <c r="BE68" i="18" s="1"/>
  <c r="AX31" i="14"/>
  <c r="BB68" i="18" s="1"/>
  <c r="AU337" i="14"/>
  <c r="AY86" i="18" s="1"/>
  <c r="AR337" i="14"/>
  <c r="AV86" i="18" s="1"/>
  <c r="AO337" i="14"/>
  <c r="AS86" i="18" s="1"/>
  <c r="AL337" i="14"/>
  <c r="AP86" i="18" s="1"/>
  <c r="AI337" i="14"/>
  <c r="AM86" i="18" s="1"/>
  <c r="AU303" i="14"/>
  <c r="AY84" i="18" s="1"/>
  <c r="AR303" i="14"/>
  <c r="AV84" i="18" s="1"/>
  <c r="AO303" i="14"/>
  <c r="AS84" i="18" s="1"/>
  <c r="AL303" i="14"/>
  <c r="AP84" i="18" s="1"/>
  <c r="AI303" i="14"/>
  <c r="AM84" i="18" s="1"/>
  <c r="AU269" i="14"/>
  <c r="AY82" i="18" s="1"/>
  <c r="AR269" i="14"/>
  <c r="AV82" i="18" s="1"/>
  <c r="AO269" i="14"/>
  <c r="AS82" i="18" s="1"/>
  <c r="AL269" i="14"/>
  <c r="AP82" i="18" s="1"/>
  <c r="AI269" i="14"/>
  <c r="AM82" i="18" s="1"/>
  <c r="AU235" i="14"/>
  <c r="AY80" i="18" s="1"/>
  <c r="AR235" i="14"/>
  <c r="AV80" i="18" s="1"/>
  <c r="AO235" i="14"/>
  <c r="AS80" i="18" s="1"/>
  <c r="AL235" i="14"/>
  <c r="AP80" i="18" s="1"/>
  <c r="AI235" i="14"/>
  <c r="AM80" i="18" s="1"/>
  <c r="AU201" i="14"/>
  <c r="AY78" i="18" s="1"/>
  <c r="AR201" i="14"/>
  <c r="AV78" i="18" s="1"/>
  <c r="AO201" i="14"/>
  <c r="AS78" i="18" s="1"/>
  <c r="AL201" i="14"/>
  <c r="AP78" i="18" s="1"/>
  <c r="AI201" i="14"/>
  <c r="AM78" i="18" s="1"/>
  <c r="AU167" i="14"/>
  <c r="AY76" i="18" s="1"/>
  <c r="AR167" i="14"/>
  <c r="AV76" i="18" s="1"/>
  <c r="AO167" i="14"/>
  <c r="AS76" i="18" s="1"/>
  <c r="AL167" i="14"/>
  <c r="AP76" i="18" s="1"/>
  <c r="AI167" i="14"/>
  <c r="AM76" i="18" s="1"/>
  <c r="AU133" i="14"/>
  <c r="AY74" i="18" s="1"/>
  <c r="AR133" i="14"/>
  <c r="AV74" i="18" s="1"/>
  <c r="AO133" i="14"/>
  <c r="AS74" i="18" s="1"/>
  <c r="AL133" i="14"/>
  <c r="AP74" i="18" s="1"/>
  <c r="AI133" i="14"/>
  <c r="AM74" i="18" s="1"/>
  <c r="AU99" i="14"/>
  <c r="AY72" i="18" s="1"/>
  <c r="AR99" i="14"/>
  <c r="AV72" i="18" s="1"/>
  <c r="AO99" i="14"/>
  <c r="AS72" i="18" s="1"/>
  <c r="AL99" i="14"/>
  <c r="AP72" i="18" s="1"/>
  <c r="AI99" i="14"/>
  <c r="AM72" i="18" s="1"/>
  <c r="AU65" i="14"/>
  <c r="AY70" i="18" s="1"/>
  <c r="AR65" i="14"/>
  <c r="AV70" i="18" s="1"/>
  <c r="AO65" i="14"/>
  <c r="AS70" i="18" s="1"/>
  <c r="AL65" i="14"/>
  <c r="AP70" i="18" s="1"/>
  <c r="AI65" i="14"/>
  <c r="AM70" i="18" s="1"/>
  <c r="AU31" i="14"/>
  <c r="AY68" i="18" s="1"/>
  <c r="AR31" i="14"/>
  <c r="AV68" i="18" s="1"/>
  <c r="AO31" i="14"/>
  <c r="AS68" i="18" s="1"/>
  <c r="AL31" i="14"/>
  <c r="AP68" i="18" s="1"/>
  <c r="AI31" i="14"/>
  <c r="AM68" i="18" s="1"/>
  <c r="AF337" i="14"/>
  <c r="AJ86" i="18" s="1"/>
  <c r="AC337" i="14"/>
  <c r="AG86" i="18" s="1"/>
  <c r="Z337" i="14"/>
  <c r="AD86" i="18" s="1"/>
  <c r="W337" i="14"/>
  <c r="AA86" i="18" s="1"/>
  <c r="T337" i="14"/>
  <c r="X86" i="18" s="1"/>
  <c r="AF303" i="14"/>
  <c r="AJ84" i="18" s="1"/>
  <c r="AC303" i="14"/>
  <c r="AG84" i="18" s="1"/>
  <c r="Z303" i="14"/>
  <c r="AD84" i="18" s="1"/>
  <c r="W303" i="14"/>
  <c r="AA84" i="18" s="1"/>
  <c r="T303" i="14"/>
  <c r="X84" i="18" s="1"/>
  <c r="AF269" i="14"/>
  <c r="AJ82" i="18" s="1"/>
  <c r="AC269" i="14"/>
  <c r="AG82" i="18" s="1"/>
  <c r="Z269" i="14"/>
  <c r="AD82" i="18" s="1"/>
  <c r="W269" i="14"/>
  <c r="AA82" i="18" s="1"/>
  <c r="T269" i="14"/>
  <c r="X82" i="18" s="1"/>
  <c r="AF235" i="14"/>
  <c r="AJ80" i="18" s="1"/>
  <c r="AC235" i="14"/>
  <c r="AG80" i="18" s="1"/>
  <c r="Z235" i="14"/>
  <c r="AD80" i="18" s="1"/>
  <c r="W235" i="14"/>
  <c r="AA80" i="18" s="1"/>
  <c r="T235" i="14"/>
  <c r="X80" i="18" s="1"/>
  <c r="AF201" i="14"/>
  <c r="AJ78" i="18" s="1"/>
  <c r="AC201" i="14"/>
  <c r="AG78" i="18" s="1"/>
  <c r="Z201" i="14"/>
  <c r="AD78" i="18" s="1"/>
  <c r="W201" i="14"/>
  <c r="AA78" i="18" s="1"/>
  <c r="T201" i="14"/>
  <c r="X78" i="18" s="1"/>
  <c r="AF167" i="14"/>
  <c r="AJ76" i="18" s="1"/>
  <c r="AC167" i="14"/>
  <c r="AG76" i="18" s="1"/>
  <c r="Z167" i="14"/>
  <c r="AD76" i="18" s="1"/>
  <c r="W167" i="14"/>
  <c r="AA76" i="18" s="1"/>
  <c r="T167" i="14"/>
  <c r="X76" i="18" s="1"/>
  <c r="AF133" i="14"/>
  <c r="AJ74" i="18" s="1"/>
  <c r="AC133" i="14"/>
  <c r="AG74" i="18" s="1"/>
  <c r="Z133" i="14"/>
  <c r="AD74" i="18" s="1"/>
  <c r="W133" i="14"/>
  <c r="AA74" i="18" s="1"/>
  <c r="T133" i="14"/>
  <c r="X74" i="18" s="1"/>
  <c r="AF99" i="14"/>
  <c r="AJ72" i="18" s="1"/>
  <c r="AC99" i="14"/>
  <c r="AG72" i="18" s="1"/>
  <c r="Z99" i="14"/>
  <c r="AD72" i="18" s="1"/>
  <c r="W99" i="14"/>
  <c r="AA72" i="18" s="1"/>
  <c r="T99" i="14"/>
  <c r="X72" i="18" s="1"/>
  <c r="AF65" i="14"/>
  <c r="AJ70" i="18" s="1"/>
  <c r="AC65" i="14"/>
  <c r="AG70" i="18" s="1"/>
  <c r="Z65" i="14"/>
  <c r="AD70" i="18" s="1"/>
  <c r="W65" i="14"/>
  <c r="AA70" i="18" s="1"/>
  <c r="T65" i="14"/>
  <c r="X70" i="18" s="1"/>
  <c r="AF31" i="14"/>
  <c r="AJ68" i="18" s="1"/>
  <c r="AC31" i="14"/>
  <c r="AG68" i="18" s="1"/>
  <c r="Z31" i="14"/>
  <c r="AD68" i="18" s="1"/>
  <c r="W31" i="14"/>
  <c r="AA68" i="18" s="1"/>
  <c r="T31" i="14"/>
  <c r="X68" i="18" s="1"/>
  <c r="BJ5" i="4"/>
  <c r="BI5" i="4"/>
  <c r="BG5" i="4"/>
  <c r="BF5" i="4"/>
  <c r="BD5" i="4"/>
  <c r="BC5" i="4"/>
  <c r="BA5" i="4"/>
  <c r="AZ5" i="4"/>
  <c r="AX5" i="4"/>
  <c r="AW5" i="4"/>
  <c r="AU5" i="4"/>
  <c r="AT5" i="4"/>
  <c r="AR5" i="4"/>
  <c r="AQ5" i="4"/>
  <c r="AO5" i="4"/>
  <c r="AN5" i="4"/>
  <c r="AL5" i="4"/>
  <c r="AK5" i="4"/>
  <c r="AI5" i="4"/>
  <c r="AH5" i="4"/>
  <c r="AF5" i="4"/>
  <c r="AE5" i="4"/>
  <c r="AC5" i="4"/>
  <c r="AB5" i="4"/>
  <c r="Z5" i="4"/>
  <c r="Y5" i="4"/>
  <c r="W5" i="4"/>
  <c r="V5" i="4"/>
  <c r="T5" i="4"/>
  <c r="S5" i="4"/>
  <c r="Q5" i="4"/>
  <c r="P5" i="4"/>
  <c r="N5" i="4"/>
  <c r="M5" i="4"/>
  <c r="K5" i="4"/>
  <c r="J5" i="4"/>
  <c r="H5" i="4"/>
  <c r="G5" i="4"/>
  <c r="E5" i="4"/>
  <c r="D5" i="4"/>
  <c r="BI4" i="4"/>
  <c r="BF4" i="4"/>
  <c r="BC4" i="4"/>
  <c r="AZ4" i="4"/>
  <c r="AW4" i="4"/>
  <c r="AT4" i="4"/>
  <c r="AQ4" i="4"/>
  <c r="AN4" i="4"/>
  <c r="AK4" i="4"/>
  <c r="AH4" i="4"/>
  <c r="AE4" i="4"/>
  <c r="AB4" i="4"/>
  <c r="Y4" i="4"/>
  <c r="V4" i="4"/>
  <c r="S4" i="4"/>
  <c r="P4" i="4"/>
  <c r="M4" i="4"/>
  <c r="J4" i="4"/>
  <c r="G4" i="4"/>
  <c r="D4" i="4"/>
  <c r="BI3" i="4"/>
  <c r="BN56" i="18" s="1"/>
  <c r="BF3" i="4"/>
  <c r="BK56" i="18" s="1"/>
  <c r="BC3" i="4"/>
  <c r="BH56" i="18" s="1"/>
  <c r="AZ3" i="4"/>
  <c r="BE56" i="18" s="1"/>
  <c r="AW3" i="4"/>
  <c r="BB56" i="18" s="1"/>
  <c r="AT3" i="4"/>
  <c r="AY56" i="18" s="1"/>
  <c r="AQ3" i="4"/>
  <c r="AV56" i="18" s="1"/>
  <c r="AN3" i="4"/>
  <c r="AS56" i="18" s="1"/>
  <c r="AK3" i="4"/>
  <c r="AP56" i="18" s="1"/>
  <c r="AH3" i="4"/>
  <c r="AM56" i="18" s="1"/>
  <c r="AE3" i="4"/>
  <c r="AJ56" i="18" s="1"/>
  <c r="AB3" i="4"/>
  <c r="AG56" i="18" s="1"/>
  <c r="Y3" i="4"/>
  <c r="AD56" i="18" s="1"/>
  <c r="V3" i="4"/>
  <c r="AA56" i="18" s="1"/>
  <c r="S3" i="4"/>
  <c r="X56" i="18" s="1"/>
  <c r="P3" i="4"/>
  <c r="U56" i="18" s="1"/>
  <c r="M3" i="4"/>
  <c r="R56" i="18" s="1"/>
  <c r="J3" i="4"/>
  <c r="O56" i="18" s="1"/>
  <c r="G3" i="4"/>
  <c r="L56" i="18" s="1"/>
  <c r="D3" i="4"/>
  <c r="I56" i="18" s="1"/>
  <c r="BI2" i="4"/>
  <c r="BF2" i="4"/>
  <c r="BC2" i="4"/>
  <c r="AZ2" i="4"/>
  <c r="AW2" i="4"/>
  <c r="AT2" i="4"/>
  <c r="AQ2" i="4"/>
  <c r="AN2" i="4"/>
  <c r="AK2" i="4"/>
  <c r="AH2" i="4"/>
  <c r="AE2" i="4"/>
  <c r="AB2" i="4"/>
  <c r="Y2" i="4"/>
  <c r="V2" i="4"/>
  <c r="S2" i="4"/>
  <c r="P2" i="4"/>
  <c r="M2" i="4"/>
  <c r="J2" i="4"/>
  <c r="G2" i="4"/>
  <c r="D2" i="4"/>
  <c r="BJ5" i="1"/>
  <c r="BI5" i="1"/>
  <c r="BG5" i="1"/>
  <c r="BF5" i="1"/>
  <c r="BD5" i="1"/>
  <c r="BC5" i="1"/>
  <c r="BA5" i="1"/>
  <c r="AZ5" i="1"/>
  <c r="AX5" i="1"/>
  <c r="AW5" i="1"/>
  <c r="AU5" i="1"/>
  <c r="AT5" i="1"/>
  <c r="AR5" i="1"/>
  <c r="AQ5" i="1"/>
  <c r="AO5" i="1"/>
  <c r="AN5" i="1"/>
  <c r="AL5" i="1"/>
  <c r="AK5" i="1"/>
  <c r="AI5" i="1"/>
  <c r="AH5" i="1"/>
  <c r="AF5" i="1"/>
  <c r="AE5" i="1"/>
  <c r="AC5" i="1"/>
  <c r="AB5" i="1"/>
  <c r="Z5" i="1"/>
  <c r="Y5" i="1"/>
  <c r="W5" i="1"/>
  <c r="V5" i="1"/>
  <c r="D5" i="1"/>
  <c r="BI4" i="1"/>
  <c r="BF4" i="1"/>
  <c r="BC4" i="1"/>
  <c r="AZ4" i="1"/>
  <c r="AW4" i="1"/>
  <c r="AT4" i="1"/>
  <c r="AQ4" i="1"/>
  <c r="AN4" i="1"/>
  <c r="AK4" i="1"/>
  <c r="AH4" i="1"/>
  <c r="AE4" i="1"/>
  <c r="AB4" i="1"/>
  <c r="Y4" i="1"/>
  <c r="V4" i="1"/>
  <c r="S4" i="1"/>
  <c r="P4" i="1"/>
  <c r="M4" i="1"/>
  <c r="J4" i="1"/>
  <c r="G4" i="1"/>
  <c r="D4" i="1"/>
  <c r="BI3" i="1"/>
  <c r="BN54" i="18" s="1"/>
  <c r="BF3" i="1"/>
  <c r="BK54" i="18" s="1"/>
  <c r="BC3" i="1"/>
  <c r="BH54" i="18" s="1"/>
  <c r="AZ3" i="1"/>
  <c r="BE54" i="18" s="1"/>
  <c r="AW3" i="1"/>
  <c r="BB54" i="18" s="1"/>
  <c r="AT3" i="1"/>
  <c r="AY54" i="18" s="1"/>
  <c r="AQ3" i="1"/>
  <c r="AV54" i="18" s="1"/>
  <c r="AN3" i="1"/>
  <c r="AS54" i="18" s="1"/>
  <c r="AK3" i="1"/>
  <c r="AP54" i="18" s="1"/>
  <c r="AH3" i="1"/>
  <c r="AM54" i="18" s="1"/>
  <c r="AE3" i="1"/>
  <c r="AJ54" i="18" s="1"/>
  <c r="AB3" i="1"/>
  <c r="AG54" i="18" s="1"/>
  <c r="Y3" i="1"/>
  <c r="AD54" i="18" s="1"/>
  <c r="V3" i="1"/>
  <c r="AA54" i="18" s="1"/>
  <c r="S3" i="1"/>
  <c r="X54" i="18" s="1"/>
  <c r="P3" i="1"/>
  <c r="U54" i="18" s="1"/>
  <c r="M3" i="1"/>
  <c r="R54" i="18" s="1"/>
  <c r="J3" i="1"/>
  <c r="O54" i="18" s="1"/>
  <c r="G3" i="1"/>
  <c r="L54" i="18" s="1"/>
  <c r="D3" i="1"/>
  <c r="I54" i="18" s="1"/>
  <c r="BI2" i="1"/>
  <c r="BF2" i="1"/>
  <c r="BC2" i="1"/>
  <c r="AZ2" i="1"/>
  <c r="AW2" i="1"/>
  <c r="AT2" i="1"/>
  <c r="AQ2" i="1"/>
  <c r="AN2" i="1"/>
  <c r="AK2" i="1"/>
  <c r="AH2" i="1"/>
  <c r="AE2" i="1"/>
  <c r="AB2" i="1"/>
  <c r="Y2" i="1"/>
  <c r="V2" i="1"/>
  <c r="S2" i="1"/>
  <c r="P2" i="1"/>
  <c r="M2" i="1"/>
  <c r="J2" i="1"/>
  <c r="G2" i="1"/>
  <c r="D2" i="1"/>
  <c r="BI2" i="8"/>
  <c r="BF2" i="8"/>
  <c r="BC2" i="8"/>
  <c r="AZ2" i="8"/>
  <c r="AW2" i="8"/>
  <c r="AT2" i="8"/>
  <c r="AQ2" i="8"/>
  <c r="AN2" i="8"/>
  <c r="AK2" i="8"/>
  <c r="AH2" i="8"/>
  <c r="AE2" i="8"/>
  <c r="AB2" i="8"/>
  <c r="Y2" i="8"/>
  <c r="V2" i="8"/>
  <c r="S2" i="8"/>
  <c r="BJ5" i="8"/>
  <c r="BI5" i="8"/>
  <c r="BI4" i="8"/>
  <c r="BG5" i="8"/>
  <c r="BF5" i="8"/>
  <c r="BF4" i="8"/>
  <c r="BD5" i="8"/>
  <c r="BC5" i="8"/>
  <c r="BC4" i="8"/>
  <c r="BA5" i="8"/>
  <c r="AZ5" i="8"/>
  <c r="AZ4" i="8"/>
  <c r="AX5" i="8"/>
  <c r="AW5" i="8"/>
  <c r="AW4" i="8"/>
  <c r="AU5" i="8"/>
  <c r="AT5" i="8"/>
  <c r="AT4" i="8"/>
  <c r="AR5" i="8"/>
  <c r="AQ5" i="8"/>
  <c r="AQ4" i="8"/>
  <c r="AO5" i="8"/>
  <c r="AN5" i="8"/>
  <c r="AN4" i="8"/>
  <c r="AL5" i="8"/>
  <c r="AK5" i="8"/>
  <c r="AK4" i="8"/>
  <c r="AI5" i="8"/>
  <c r="AH5" i="8"/>
  <c r="AH4" i="8"/>
  <c r="AF5" i="8"/>
  <c r="AE5" i="8"/>
  <c r="AE4" i="8"/>
  <c r="AC5" i="8"/>
  <c r="AB5" i="8"/>
  <c r="AB4" i="8"/>
  <c r="Z5" i="8"/>
  <c r="Y5" i="8"/>
  <c r="Y4" i="8"/>
  <c r="W5" i="8"/>
  <c r="V5" i="8"/>
  <c r="V4" i="8"/>
  <c r="T5" i="8"/>
  <c r="S5" i="8"/>
  <c r="S4" i="8"/>
  <c r="Q5" i="8"/>
  <c r="BI3" i="8"/>
  <c r="BN52" i="18" s="1"/>
  <c r="BF3" i="8"/>
  <c r="BK52" i="18" s="1"/>
  <c r="BC3" i="8"/>
  <c r="BH52" i="18" s="1"/>
  <c r="AZ3" i="8"/>
  <c r="BE52" i="18" s="1"/>
  <c r="BI7" i="8"/>
  <c r="BF7" i="8"/>
  <c r="BC7" i="8"/>
  <c r="AZ7" i="8"/>
  <c r="AW3" i="8"/>
  <c r="BB52" i="18" s="1"/>
  <c r="AT3" i="8"/>
  <c r="AY52" i="18" s="1"/>
  <c r="AQ3" i="8"/>
  <c r="AV52" i="18" s="1"/>
  <c r="AN3" i="8"/>
  <c r="AS52" i="18" s="1"/>
  <c r="AK3" i="8"/>
  <c r="AP52" i="18" s="1"/>
  <c r="AH3" i="8"/>
  <c r="AM52" i="18" s="1"/>
  <c r="AE3" i="8"/>
  <c r="AJ52" i="18" s="1"/>
  <c r="AB3" i="8"/>
  <c r="AG52" i="18" s="1"/>
  <c r="Y3" i="8"/>
  <c r="AD52" i="18" s="1"/>
  <c r="V3" i="8"/>
  <c r="AA52" i="18" s="1"/>
  <c r="D3" i="8"/>
  <c r="I52" i="18" s="1"/>
  <c r="D4" i="8"/>
  <c r="D5" i="8"/>
  <c r="E5" i="8"/>
  <c r="G3" i="8"/>
  <c r="L52" i="18" s="1"/>
  <c r="J3" i="8"/>
  <c r="O52" i="18" s="1"/>
  <c r="M3" i="8"/>
  <c r="R52" i="18" s="1"/>
  <c r="P3" i="8"/>
  <c r="U52" i="18" s="1"/>
  <c r="S3" i="8"/>
  <c r="X52" i="18" s="1"/>
  <c r="AW7" i="8"/>
  <c r="AT7" i="8"/>
  <c r="AQ7" i="8"/>
  <c r="AN7" i="8"/>
  <c r="AK7" i="8"/>
  <c r="AH7" i="8"/>
  <c r="AE7" i="8"/>
  <c r="AB7" i="8"/>
  <c r="Y7" i="8"/>
  <c r="V7" i="8"/>
  <c r="S7" i="8"/>
  <c r="C43" i="6"/>
  <c r="C42" i="6"/>
  <c r="C41" i="6"/>
  <c r="C40" i="6"/>
  <c r="C39" i="6"/>
  <c r="C38" i="6"/>
  <c r="C37" i="6"/>
  <c r="C36" i="6"/>
  <c r="C35" i="6"/>
  <c r="C34" i="6"/>
  <c r="C33" i="6"/>
  <c r="C32" i="6"/>
  <c r="C31" i="6"/>
  <c r="C30" i="6"/>
  <c r="C29" i="6"/>
  <c r="C28" i="6"/>
  <c r="C27" i="6"/>
  <c r="C26" i="6"/>
  <c r="C25" i="6"/>
  <c r="C24" i="6"/>
  <c r="AO45" i="17" l="1"/>
  <c r="AN46" i="17" s="1"/>
  <c r="AN47" i="17" s="1"/>
  <c r="AN49" i="17" s="1"/>
  <c r="AN58" i="17" s="1"/>
  <c r="AB49" i="17"/>
  <c r="AB58" i="17" s="1"/>
  <c r="AZ47" i="17"/>
  <c r="AZ49" i="17" s="1"/>
  <c r="AZ58" i="17" s="1"/>
  <c r="BC37" i="17"/>
  <c r="BD38" i="17" s="1"/>
  <c r="BI37" i="17"/>
  <c r="BG36" i="17"/>
  <c r="BF37" i="17" s="1"/>
  <c r="AT37" i="17"/>
  <c r="AW37" i="17"/>
  <c r="AR36" i="17"/>
  <c r="AQ37" i="17" s="1"/>
  <c r="AE37" i="17"/>
  <c r="AH37" i="17"/>
  <c r="AK37" i="17"/>
  <c r="W38" i="17"/>
  <c r="V39" i="17" s="1"/>
  <c r="Z38" i="17"/>
  <c r="Y39" i="17" s="1"/>
  <c r="S37" i="17"/>
  <c r="E40" i="6" l="1"/>
  <c r="AZ59" i="17"/>
  <c r="AN59" i="17"/>
  <c r="E36" i="6"/>
  <c r="AB59" i="17"/>
  <c r="E32" i="6"/>
  <c r="BC39" i="17"/>
  <c r="BD41" i="17" s="1"/>
  <c r="BC42" i="17" s="1"/>
  <c r="BC46" i="17" s="1"/>
  <c r="BG38" i="17"/>
  <c r="BF39" i="17" s="1"/>
  <c r="BJ38" i="17"/>
  <c r="BI39" i="17" s="1"/>
  <c r="AR38" i="17"/>
  <c r="AQ39" i="17" s="1"/>
  <c r="AU38" i="17"/>
  <c r="AT39" i="17" s="1"/>
  <c r="AX38" i="17"/>
  <c r="AW39" i="17" s="1"/>
  <c r="AI38" i="17"/>
  <c r="AH39" i="17" s="1"/>
  <c r="AL38" i="17"/>
  <c r="AK39" i="17" s="1"/>
  <c r="AF38" i="17"/>
  <c r="AE39" i="17" s="1"/>
  <c r="Z41" i="17"/>
  <c r="Y42" i="17" s="1"/>
  <c r="Y46" i="17" s="1"/>
  <c r="Y47" i="17" s="1"/>
  <c r="W41" i="17"/>
  <c r="V42" i="17" s="1"/>
  <c r="V46" i="17" s="1"/>
  <c r="V47" i="17" s="1"/>
  <c r="T38" i="17"/>
  <c r="S39" i="17" s="1"/>
  <c r="V49" i="17" l="1"/>
  <c r="V58" i="17" s="1"/>
  <c r="Y49" i="17"/>
  <c r="Y58" i="17" s="1"/>
  <c r="BD45" i="17"/>
  <c r="BG41" i="17"/>
  <c r="BF42" i="17" s="1"/>
  <c r="BF46" i="17" s="1"/>
  <c r="BJ41" i="17"/>
  <c r="BI42" i="17" s="1"/>
  <c r="BI46" i="17" s="1"/>
  <c r="AX41" i="17"/>
  <c r="AW42" i="17" s="1"/>
  <c r="AW46" i="17" s="1"/>
  <c r="AW47" i="17" s="1"/>
  <c r="AW49" i="17" s="1"/>
  <c r="AW58" i="17" s="1"/>
  <c r="AU41" i="17"/>
  <c r="AT42" i="17" s="1"/>
  <c r="AT46" i="17" s="1"/>
  <c r="AT47" i="17" s="1"/>
  <c r="AR41" i="17"/>
  <c r="AQ42" i="17" s="1"/>
  <c r="AQ46" i="17" s="1"/>
  <c r="AQ47" i="17" s="1"/>
  <c r="AF41" i="17"/>
  <c r="AI41" i="17"/>
  <c r="AL41" i="17"/>
  <c r="AK42" i="17" s="1"/>
  <c r="T41" i="17"/>
  <c r="S42" i="17" s="1"/>
  <c r="S46" i="17" s="1"/>
  <c r="S47" i="17" s="1"/>
  <c r="A7" i="14"/>
  <c r="AK46" i="17" l="1"/>
  <c r="AK47" i="17" s="1"/>
  <c r="AK49" i="17" s="1"/>
  <c r="AK58" i="17" s="1"/>
  <c r="AL45" i="17"/>
  <c r="AE42" i="17"/>
  <c r="AE46" i="17" s="1"/>
  <c r="AE47" i="17" s="1"/>
  <c r="AH42" i="17"/>
  <c r="AH46" i="17" s="1"/>
  <c r="AH47" i="17" s="1"/>
  <c r="AH49" i="17" s="1"/>
  <c r="E30" i="6"/>
  <c r="V59" i="17"/>
  <c r="E31" i="6"/>
  <c r="Y59" i="17"/>
  <c r="E39" i="6"/>
  <c r="BF47" i="17"/>
  <c r="BF49" i="17" s="1"/>
  <c r="BF58" i="17" s="1"/>
  <c r="AT49" i="17"/>
  <c r="AT58" i="17" s="1"/>
  <c r="BC47" i="17"/>
  <c r="BC49" i="17" s="1"/>
  <c r="BC58" i="17" s="1"/>
  <c r="BI47" i="17"/>
  <c r="BI49" i="17" s="1"/>
  <c r="BI58" i="17" s="1"/>
  <c r="AR45" i="17"/>
  <c r="AF45" i="17"/>
  <c r="T45" i="17"/>
  <c r="E34" i="6" l="1"/>
  <c r="AH58" i="17"/>
  <c r="E35" i="6"/>
  <c r="AK59" i="17"/>
  <c r="E42" i="6"/>
  <c r="BF59" i="17"/>
  <c r="AE49" i="17"/>
  <c r="AE58" i="17" s="1"/>
  <c r="E41" i="6"/>
  <c r="BC59" i="17"/>
  <c r="E38" i="6"/>
  <c r="AT59" i="17"/>
  <c r="AH59" i="17"/>
  <c r="AW59" i="17"/>
  <c r="AQ49" i="17"/>
  <c r="AQ58" i="17" s="1"/>
  <c r="S49" i="17"/>
  <c r="S58" i="17" s="1"/>
  <c r="E43" i="6"/>
  <c r="BI59" i="17"/>
  <c r="A313" i="14"/>
  <c r="A279" i="14"/>
  <c r="A245" i="14"/>
  <c r="A211" i="14"/>
  <c r="A177" i="14"/>
  <c r="A143" i="14"/>
  <c r="A109" i="14"/>
  <c r="A41" i="14"/>
  <c r="A8" i="8"/>
  <c r="I68" i="18"/>
  <c r="Q99" i="14"/>
  <c r="U72" i="18" s="1"/>
  <c r="N99" i="14"/>
  <c r="K99" i="14"/>
  <c r="O72" i="18" s="1"/>
  <c r="H99" i="14"/>
  <c r="L72" i="18" s="1"/>
  <c r="E99" i="14"/>
  <c r="I72" i="18" s="1"/>
  <c r="Q65" i="14"/>
  <c r="U70" i="18" s="1"/>
  <c r="N65" i="14"/>
  <c r="K65" i="14"/>
  <c r="O70" i="18" s="1"/>
  <c r="H65" i="14"/>
  <c r="L70" i="18" s="1"/>
  <c r="E65" i="14"/>
  <c r="I70" i="18" s="1"/>
  <c r="R72" i="18" l="1"/>
  <c r="R70" i="18"/>
  <c r="E29" i="6"/>
  <c r="S59" i="17"/>
  <c r="E33" i="6"/>
  <c r="AE59" i="17"/>
  <c r="E37" i="6"/>
  <c r="AQ59" i="17"/>
  <c r="P18" i="6"/>
  <c r="L43" i="6" l="1"/>
  <c r="L35" i="6"/>
  <c r="L42" i="6"/>
  <c r="L34" i="6"/>
  <c r="L41" i="6"/>
  <c r="L40" i="6"/>
  <c r="L39" i="6"/>
  <c r="L38" i="6"/>
  <c r="L37" i="6"/>
  <c r="L36" i="6"/>
  <c r="N45" i="17"/>
  <c r="K45" i="17"/>
  <c r="P2" i="8" l="1"/>
  <c r="M2" i="8"/>
  <c r="J2" i="8"/>
  <c r="G2" i="8"/>
  <c r="D2" i="8"/>
  <c r="E269" i="14" l="1"/>
  <c r="I82" i="18" s="1"/>
  <c r="E303" i="14"/>
  <c r="I84" i="18" s="1"/>
  <c r="E337" i="14"/>
  <c r="I86" i="18" s="1"/>
  <c r="E235" i="14"/>
  <c r="I80" i="18" s="1"/>
  <c r="E201" i="14"/>
  <c r="I78" i="18" s="1"/>
  <c r="E167" i="14"/>
  <c r="I76" i="18" s="1"/>
  <c r="E133" i="14"/>
  <c r="I74" i="18" s="1"/>
  <c r="Q337" i="14"/>
  <c r="U86" i="18" s="1"/>
  <c r="N337" i="14"/>
  <c r="K337" i="14"/>
  <c r="O86" i="18" s="1"/>
  <c r="H337" i="14"/>
  <c r="L86" i="18" s="1"/>
  <c r="Q303" i="14"/>
  <c r="U84" i="18" s="1"/>
  <c r="N303" i="14"/>
  <c r="K303" i="14"/>
  <c r="O84" i="18" s="1"/>
  <c r="H303" i="14"/>
  <c r="L84" i="18" s="1"/>
  <c r="Q269" i="14"/>
  <c r="U82" i="18" s="1"/>
  <c r="N269" i="14"/>
  <c r="K269" i="14"/>
  <c r="O82" i="18" s="1"/>
  <c r="H269" i="14"/>
  <c r="L82" i="18" s="1"/>
  <c r="Q235" i="14"/>
  <c r="U80" i="18" s="1"/>
  <c r="N235" i="14"/>
  <c r="K235" i="14"/>
  <c r="O80" i="18" s="1"/>
  <c r="H235" i="14"/>
  <c r="L80" i="18" s="1"/>
  <c r="Q201" i="14"/>
  <c r="U78" i="18" s="1"/>
  <c r="N201" i="14"/>
  <c r="K201" i="14"/>
  <c r="O78" i="18" s="1"/>
  <c r="H201" i="14"/>
  <c r="L78" i="18" s="1"/>
  <c r="Q167" i="14"/>
  <c r="U76" i="18" s="1"/>
  <c r="N167" i="14"/>
  <c r="K167" i="14"/>
  <c r="O76" i="18" s="1"/>
  <c r="H167" i="14"/>
  <c r="L76" i="18" s="1"/>
  <c r="Q133" i="14"/>
  <c r="U74" i="18" s="1"/>
  <c r="N133" i="14"/>
  <c r="K133" i="14"/>
  <c r="O74" i="18" s="1"/>
  <c r="H133" i="14"/>
  <c r="L74" i="18" s="1"/>
  <c r="R76" i="18" l="1"/>
  <c r="R80" i="18"/>
  <c r="R84" i="18"/>
  <c r="R74" i="18"/>
  <c r="R78" i="18"/>
  <c r="R82" i="18"/>
  <c r="R86" i="18"/>
  <c r="J7" i="8"/>
  <c r="M7" i="8"/>
  <c r="N5" i="8"/>
  <c r="K5" i="8"/>
  <c r="H5" i="8"/>
  <c r="H31" i="14" l="1"/>
  <c r="L68" i="18" s="1"/>
  <c r="K31" i="14"/>
  <c r="O68" i="18" s="1"/>
  <c r="N31" i="14"/>
  <c r="R68" i="18" s="1"/>
  <c r="S68" i="18" s="1"/>
  <c r="Q31" i="14"/>
  <c r="U68" i="18" s="1"/>
  <c r="P4" i="8" l="1"/>
  <c r="P5" i="8"/>
  <c r="M4" i="8"/>
  <c r="M5" i="8"/>
  <c r="J4" i="8"/>
  <c r="J5" i="8"/>
  <c r="G4" i="8"/>
  <c r="G5" i="8"/>
  <c r="C70" i="18" l="1"/>
  <c r="BO86" i="18" l="1"/>
  <c r="BL86" i="18"/>
  <c r="BI86" i="18"/>
  <c r="BF86" i="18"/>
  <c r="BC86" i="18"/>
  <c r="AZ86" i="18"/>
  <c r="AW86" i="18"/>
  <c r="AT86" i="18"/>
  <c r="AQ86" i="18"/>
  <c r="AN86" i="18"/>
  <c r="AK86" i="18"/>
  <c r="AH86" i="18"/>
  <c r="AE86" i="18"/>
  <c r="AB86" i="18"/>
  <c r="Y86" i="18"/>
  <c r="V86" i="18"/>
  <c r="BO84" i="18"/>
  <c r="BL84" i="18"/>
  <c r="BI84" i="18"/>
  <c r="BF84" i="18"/>
  <c r="BC84" i="18"/>
  <c r="AZ84" i="18"/>
  <c r="AW84" i="18"/>
  <c r="AT84" i="18"/>
  <c r="AQ84" i="18"/>
  <c r="AN84" i="18"/>
  <c r="AK84" i="18"/>
  <c r="AH84" i="18"/>
  <c r="AE84" i="18"/>
  <c r="AB84" i="18"/>
  <c r="Y84" i="18"/>
  <c r="V84" i="18"/>
  <c r="BO82" i="18"/>
  <c r="BL82" i="18"/>
  <c r="BI82" i="18"/>
  <c r="BF82" i="18"/>
  <c r="BC82" i="18"/>
  <c r="AZ82" i="18"/>
  <c r="AW82" i="18"/>
  <c r="AT82" i="18"/>
  <c r="AQ82" i="18"/>
  <c r="AN82" i="18"/>
  <c r="AK82" i="18"/>
  <c r="AH82" i="18"/>
  <c r="AE82" i="18"/>
  <c r="AB82" i="18"/>
  <c r="Y82" i="18"/>
  <c r="V82" i="18"/>
  <c r="S82" i="18"/>
  <c r="P82" i="18"/>
  <c r="M82" i="18"/>
  <c r="BO80" i="18"/>
  <c r="BL80" i="18"/>
  <c r="BI80" i="18"/>
  <c r="BF80" i="18"/>
  <c r="BC80" i="18"/>
  <c r="AZ80" i="18"/>
  <c r="AW80" i="18"/>
  <c r="AT80" i="18"/>
  <c r="AQ80" i="18"/>
  <c r="AN80" i="18"/>
  <c r="AK80" i="18"/>
  <c r="AH80" i="18"/>
  <c r="AE80" i="18"/>
  <c r="AB80" i="18"/>
  <c r="Y80" i="18"/>
  <c r="V80" i="18"/>
  <c r="S80" i="18"/>
  <c r="P80" i="18"/>
  <c r="M80" i="18"/>
  <c r="BO78" i="18"/>
  <c r="BL78" i="18"/>
  <c r="BI78" i="18"/>
  <c r="BF78" i="18"/>
  <c r="BC78" i="18"/>
  <c r="AZ78" i="18"/>
  <c r="AW78" i="18"/>
  <c r="AT78" i="18"/>
  <c r="AQ78" i="18"/>
  <c r="AN78" i="18"/>
  <c r="AK78" i="18"/>
  <c r="AH78" i="18"/>
  <c r="AE78" i="18"/>
  <c r="AB78" i="18"/>
  <c r="Y78" i="18"/>
  <c r="V78" i="18"/>
  <c r="BO76" i="18"/>
  <c r="BL76" i="18"/>
  <c r="BI76" i="18"/>
  <c r="BF76" i="18"/>
  <c r="BC76" i="18"/>
  <c r="AZ76" i="18"/>
  <c r="AW76" i="18"/>
  <c r="AT76" i="18"/>
  <c r="AQ76" i="18"/>
  <c r="AN76" i="18"/>
  <c r="AK76" i="18"/>
  <c r="AH76" i="18"/>
  <c r="AE76" i="18"/>
  <c r="AB76" i="18"/>
  <c r="Y76" i="18"/>
  <c r="V76" i="18"/>
  <c r="BO74" i="18"/>
  <c r="BL74" i="18"/>
  <c r="BI74" i="18"/>
  <c r="BF74" i="18"/>
  <c r="BC74" i="18"/>
  <c r="AZ74" i="18"/>
  <c r="AW74" i="18"/>
  <c r="AT74" i="18"/>
  <c r="AQ74" i="18"/>
  <c r="AN74" i="18"/>
  <c r="AK74" i="18"/>
  <c r="AH74" i="18"/>
  <c r="AE74" i="18"/>
  <c r="AB74" i="18"/>
  <c r="Y74" i="18"/>
  <c r="V74" i="18"/>
  <c r="BO72" i="18"/>
  <c r="BL72" i="18"/>
  <c r="BI72" i="18"/>
  <c r="BF72" i="18"/>
  <c r="BC72" i="18"/>
  <c r="AZ72" i="18"/>
  <c r="AW72" i="18"/>
  <c r="AT72" i="18"/>
  <c r="AQ72" i="18"/>
  <c r="AN72" i="18"/>
  <c r="AK72" i="18"/>
  <c r="AH72" i="18"/>
  <c r="AE72" i="18"/>
  <c r="AB72" i="18"/>
  <c r="Y72" i="18"/>
  <c r="BO70" i="18"/>
  <c r="BL70" i="18"/>
  <c r="BI70" i="18"/>
  <c r="BF70" i="18"/>
  <c r="BC70" i="18"/>
  <c r="AZ70" i="18"/>
  <c r="AW70" i="18"/>
  <c r="AT70" i="18"/>
  <c r="AQ70" i="18"/>
  <c r="AN70" i="18"/>
  <c r="AK70" i="18"/>
  <c r="AH70" i="18"/>
  <c r="AE70" i="18"/>
  <c r="AB70" i="18"/>
  <c r="Y70" i="18"/>
  <c r="V70" i="18"/>
  <c r="BC68" i="18"/>
  <c r="P40" i="17" l="1"/>
  <c r="P35" i="17"/>
  <c r="Q36" i="17" s="1"/>
  <c r="M40" i="17"/>
  <c r="M35" i="17"/>
  <c r="N36" i="17" s="1"/>
  <c r="J40" i="17"/>
  <c r="J35" i="17"/>
  <c r="G40" i="17"/>
  <c r="D40" i="17"/>
  <c r="E36" i="17"/>
  <c r="A11" i="8"/>
  <c r="A14" i="8"/>
  <c r="A17" i="8"/>
  <c r="A20" i="8"/>
  <c r="A23" i="8"/>
  <c r="A26" i="8"/>
  <c r="A29" i="8"/>
  <c r="A32" i="8"/>
  <c r="A35" i="8"/>
  <c r="A38" i="8"/>
  <c r="A41" i="8"/>
  <c r="A44" i="8"/>
  <c r="A47" i="8"/>
  <c r="A50" i="8"/>
  <c r="A53" i="8"/>
  <c r="A56" i="8"/>
  <c r="A59" i="8"/>
  <c r="A62" i="8"/>
  <c r="A65" i="8"/>
  <c r="A68" i="8"/>
  <c r="A71" i="8"/>
  <c r="A74" i="8"/>
  <c r="A77" i="8"/>
  <c r="A80" i="8"/>
  <c r="A83" i="8"/>
  <c r="A86" i="8"/>
  <c r="A89" i="8"/>
  <c r="A92" i="8"/>
  <c r="A95" i="8"/>
  <c r="A99" i="8"/>
  <c r="A102" i="8"/>
  <c r="M37" i="17" l="1"/>
  <c r="N38" i="17" s="1"/>
  <c r="K36" i="17"/>
  <c r="J37" i="17" s="1"/>
  <c r="H36" i="17"/>
  <c r="G37" i="17" s="1"/>
  <c r="H38" i="17" s="1"/>
  <c r="G39" i="17" s="1"/>
  <c r="P37" i="17"/>
  <c r="D37" i="17"/>
  <c r="E38" i="17" s="1"/>
  <c r="D39" i="17" s="1"/>
  <c r="E41" i="17" s="1"/>
  <c r="H41" i="17" l="1"/>
  <c r="M39" i="17"/>
  <c r="K38" i="17"/>
  <c r="J39" i="17" s="1"/>
  <c r="Q38" i="17"/>
  <c r="P39" i="17" s="1"/>
  <c r="G42" i="17" l="1"/>
  <c r="D42" i="17"/>
  <c r="E45" i="17" s="1"/>
  <c r="D46" i="17" s="1"/>
  <c r="N41" i="17"/>
  <c r="M42" i="17" s="1"/>
  <c r="M46" i="17" s="1"/>
  <c r="M47" i="17" s="1"/>
  <c r="M49" i="17" s="1"/>
  <c r="M58" i="17" s="1"/>
  <c r="K41" i="17"/>
  <c r="J42" i="17" s="1"/>
  <c r="Q41" i="17"/>
  <c r="P42" i="17" s="1"/>
  <c r="P46" i="17" s="1"/>
  <c r="P47" i="17" s="1"/>
  <c r="J46" i="17" l="1"/>
  <c r="J47" i="17" s="1"/>
  <c r="J49" i="17" s="1"/>
  <c r="J58" i="17" s="1"/>
  <c r="H45" i="17"/>
  <c r="G46" i="17"/>
  <c r="Q45" i="17"/>
  <c r="F86" i="18"/>
  <c r="C86" i="18"/>
  <c r="F84" i="18"/>
  <c r="C84" i="18"/>
  <c r="F82" i="18"/>
  <c r="C82" i="18"/>
  <c r="F80" i="18"/>
  <c r="C80" i="18"/>
  <c r="F78" i="18"/>
  <c r="C78" i="18"/>
  <c r="F76" i="18"/>
  <c r="C76" i="18"/>
  <c r="F74" i="18"/>
  <c r="C74" i="18"/>
  <c r="F72" i="18"/>
  <c r="C72" i="18"/>
  <c r="J78" i="18"/>
  <c r="V72" i="18" l="1"/>
  <c r="F88" i="18"/>
  <c r="D47" i="17"/>
  <c r="D49" i="17" s="1"/>
  <c r="D58" i="17" s="1"/>
  <c r="G47" i="17"/>
  <c r="G49" i="17" s="1"/>
  <c r="M59" i="17"/>
  <c r="J59" i="17"/>
  <c r="P49" i="17"/>
  <c r="P58" i="17" s="1"/>
  <c r="M68" i="18"/>
  <c r="AH68" i="18"/>
  <c r="AN68" i="18"/>
  <c r="AW68" i="18"/>
  <c r="BO68" i="18"/>
  <c r="AB68" i="18"/>
  <c r="BL68" i="18"/>
  <c r="BF68" i="18"/>
  <c r="BI68" i="18"/>
  <c r="AZ68" i="18"/>
  <c r="V68" i="18"/>
  <c r="AE68" i="18"/>
  <c r="AQ68" i="18"/>
  <c r="AK68" i="18"/>
  <c r="P68" i="18"/>
  <c r="Y68" i="18"/>
  <c r="AT68" i="18"/>
  <c r="S86" i="18"/>
  <c r="P86" i="18"/>
  <c r="M86" i="18"/>
  <c r="P84" i="18"/>
  <c r="S84" i="18"/>
  <c r="M84" i="18"/>
  <c r="M78" i="18"/>
  <c r="P78" i="18"/>
  <c r="S78" i="18"/>
  <c r="P76" i="18"/>
  <c r="S76" i="18"/>
  <c r="M76" i="18"/>
  <c r="P74" i="18"/>
  <c r="M74" i="18"/>
  <c r="S74" i="18"/>
  <c r="M72" i="18"/>
  <c r="P72" i="18"/>
  <c r="S72" i="18"/>
  <c r="M70" i="18"/>
  <c r="P70" i="18"/>
  <c r="S70" i="18"/>
  <c r="J76" i="18"/>
  <c r="J82" i="18"/>
  <c r="J86" i="18"/>
  <c r="J74" i="18"/>
  <c r="J70" i="18"/>
  <c r="J80" i="18"/>
  <c r="J72" i="18"/>
  <c r="G58" i="17" l="1"/>
  <c r="G59" i="17" s="1"/>
  <c r="D59" i="17"/>
  <c r="P59" i="17"/>
  <c r="J84" i="18"/>
  <c r="J68" i="18"/>
  <c r="E24" i="6" l="1"/>
  <c r="E28" i="6" l="1"/>
  <c r="E27" i="6"/>
  <c r="AG63" i="18"/>
  <c r="AD63" i="18"/>
  <c r="AA63" i="18"/>
  <c r="BE63" i="18"/>
  <c r="BE90" i="18" s="1"/>
  <c r="AV63" i="18"/>
  <c r="AV90" i="18" s="1"/>
  <c r="AY63" i="18"/>
  <c r="AY90" i="18" s="1"/>
  <c r="AS63" i="18"/>
  <c r="AS90" i="18" s="1"/>
  <c r="BN63" i="18"/>
  <c r="BN90" i="18" s="1"/>
  <c r="BB63" i="18"/>
  <c r="BB90" i="18" s="1"/>
  <c r="BK63" i="18"/>
  <c r="BK90" i="18" s="1"/>
  <c r="BH63" i="18"/>
  <c r="BH90" i="18" s="1"/>
  <c r="E25" i="6"/>
  <c r="AP63" i="18"/>
  <c r="AP90" i="18" s="1"/>
  <c r="AM63" i="18"/>
  <c r="AM90" i="18" s="1"/>
  <c r="AJ63" i="18"/>
  <c r="E26" i="6"/>
  <c r="L26" i="6" s="1"/>
  <c r="P7" i="6" l="1"/>
  <c r="H28" i="6" s="1"/>
  <c r="O63" i="18"/>
  <c r="L63" i="18"/>
  <c r="R63" i="18"/>
  <c r="U63" i="18"/>
  <c r="X63" i="18"/>
  <c r="H43" i="6" l="1"/>
  <c r="H38" i="6"/>
  <c r="H29" i="6"/>
  <c r="H33" i="6"/>
  <c r="F33" i="6"/>
  <c r="H25" i="6"/>
  <c r="H35" i="6"/>
  <c r="H34" i="6"/>
  <c r="H32" i="6"/>
  <c r="H37" i="6"/>
  <c r="H30" i="6"/>
  <c r="H40" i="6"/>
  <c r="H36" i="6"/>
  <c r="H39" i="6"/>
  <c r="H41" i="6"/>
  <c r="H42" i="6"/>
  <c r="H31" i="6"/>
  <c r="F34" i="6"/>
  <c r="F48" i="6"/>
  <c r="F29" i="6" l="1"/>
  <c r="F36" i="6" l="1"/>
  <c r="L45" i="6"/>
  <c r="L46" i="6"/>
  <c r="L47" i="6"/>
  <c r="L48" i="6"/>
  <c r="L49" i="6"/>
  <c r="L50" i="6"/>
  <c r="L51" i="6"/>
  <c r="L52" i="6"/>
  <c r="L53" i="6"/>
  <c r="L54" i="6"/>
  <c r="F25" i="6" l="1"/>
  <c r="C44" i="6" l="1"/>
  <c r="C54" i="6" l="1"/>
  <c r="C53" i="6"/>
  <c r="C52" i="6"/>
  <c r="C51" i="6"/>
  <c r="C50" i="6"/>
  <c r="C49" i="6"/>
  <c r="C48" i="6"/>
  <c r="C47" i="6"/>
  <c r="C46" i="6"/>
  <c r="C45" i="6"/>
  <c r="N45" i="6" l="1"/>
  <c r="N46" i="6"/>
  <c r="N47" i="6"/>
  <c r="N48" i="6"/>
  <c r="N49" i="6"/>
  <c r="N50" i="6"/>
  <c r="N51" i="6"/>
  <c r="N52" i="6"/>
  <c r="N53" i="6"/>
  <c r="N54" i="6"/>
  <c r="P44" i="6"/>
  <c r="P45" i="6"/>
  <c r="P46" i="6"/>
  <c r="P47" i="6"/>
  <c r="P48" i="6"/>
  <c r="P49" i="6"/>
  <c r="P50" i="6"/>
  <c r="P51" i="6"/>
  <c r="P52" i="6"/>
  <c r="P53" i="6"/>
  <c r="P54" i="6"/>
  <c r="J44" i="6"/>
  <c r="L44" i="6" s="1"/>
  <c r="J45" i="6"/>
  <c r="J46" i="6"/>
  <c r="J47" i="6"/>
  <c r="J48" i="6"/>
  <c r="J49" i="6"/>
  <c r="J50" i="6"/>
  <c r="J51" i="6"/>
  <c r="J52" i="6"/>
  <c r="J53" i="6"/>
  <c r="J54" i="6"/>
  <c r="J55" i="6"/>
  <c r="H44" i="6"/>
  <c r="H45" i="6"/>
  <c r="H46" i="6"/>
  <c r="H47" i="6"/>
  <c r="H48" i="6"/>
  <c r="H49" i="6"/>
  <c r="H50" i="6"/>
  <c r="H51" i="6"/>
  <c r="H52" i="6"/>
  <c r="H53" i="6"/>
  <c r="H54" i="6"/>
  <c r="N44" i="6" l="1"/>
  <c r="F30" i="6"/>
  <c r="F31" i="6"/>
  <c r="F32" i="6"/>
  <c r="F35" i="6"/>
  <c r="F37" i="6"/>
  <c r="F38" i="6"/>
  <c r="F39" i="6"/>
  <c r="F40" i="6"/>
  <c r="F41" i="6"/>
  <c r="F42" i="6"/>
  <c r="F43" i="6"/>
  <c r="F44" i="6"/>
  <c r="F45" i="6"/>
  <c r="F46" i="6"/>
  <c r="F47" i="6"/>
  <c r="F49" i="6"/>
  <c r="F50" i="6"/>
  <c r="F51" i="6"/>
  <c r="F52" i="6"/>
  <c r="F53" i="6"/>
  <c r="F54" i="6"/>
  <c r="J56" i="6" l="1"/>
  <c r="J57" i="6"/>
  <c r="J58" i="6"/>
  <c r="H55" i="6"/>
  <c r="H56" i="6"/>
  <c r="H57" i="6"/>
  <c r="H58" i="6"/>
  <c r="H59" i="6"/>
  <c r="H60" i="6"/>
  <c r="H61" i="6"/>
  <c r="H62" i="6"/>
  <c r="H63" i="6"/>
  <c r="H64" i="6"/>
  <c r="H65" i="6"/>
  <c r="H66" i="6"/>
  <c r="H67" i="6"/>
  <c r="H68" i="6"/>
  <c r="H69" i="6"/>
  <c r="P12" i="6" l="1"/>
  <c r="I63" i="18"/>
  <c r="J33" i="6" l="1"/>
  <c r="L33" i="6" s="1"/>
  <c r="J43" i="6"/>
  <c r="J38" i="6"/>
  <c r="J28" i="6"/>
  <c r="J30" i="6"/>
  <c r="L30" i="6" s="1"/>
  <c r="J35" i="6"/>
  <c r="J34" i="6"/>
  <c r="J32" i="6"/>
  <c r="L32" i="6" s="1"/>
  <c r="J40" i="6"/>
  <c r="J37" i="6"/>
  <c r="J42" i="6"/>
  <c r="J36" i="6"/>
  <c r="J39" i="6"/>
  <c r="J41" i="6"/>
  <c r="J31" i="6"/>
  <c r="L31" i="6" s="1"/>
  <c r="J29" i="6"/>
  <c r="L29" i="6" s="1"/>
  <c r="P14" i="6"/>
  <c r="J25" i="6"/>
  <c r="H24" i="6"/>
  <c r="H26" i="6"/>
  <c r="H27" i="6"/>
  <c r="F28" i="6"/>
  <c r="F27" i="6"/>
  <c r="F26" i="6"/>
  <c r="F24" i="6"/>
  <c r="N30" i="6" l="1"/>
  <c r="AJ62" i="18"/>
  <c r="AK62" i="18" s="1"/>
  <c r="AJ88" i="18" s="1"/>
  <c r="N33" i="6"/>
  <c r="L25" i="6"/>
  <c r="J27" i="6"/>
  <c r="L27" i="6" s="1"/>
  <c r="J26" i="6"/>
  <c r="J24" i="6"/>
  <c r="L24" i="6" s="1"/>
  <c r="BN62" i="18" l="1"/>
  <c r="BO62" i="18" s="1"/>
  <c r="BN88" i="18" s="1"/>
  <c r="N43" i="6"/>
  <c r="AY62" i="18"/>
  <c r="AZ62" i="18" s="1"/>
  <c r="AY88" i="18" s="1"/>
  <c r="N38" i="6"/>
  <c r="I62" i="18"/>
  <c r="AM62" i="18"/>
  <c r="AN62" i="18" s="1"/>
  <c r="AM88" i="18" s="1"/>
  <c r="N34" i="6"/>
  <c r="AS62" i="18"/>
  <c r="AT62" i="18" s="1"/>
  <c r="AS88" i="18" s="1"/>
  <c r="N36" i="6"/>
  <c r="AA62" i="18"/>
  <c r="AB62" i="18" s="1"/>
  <c r="AA88" i="18" s="1"/>
  <c r="BB62" i="18"/>
  <c r="BC62" i="18" s="1"/>
  <c r="BB88" i="18" s="1"/>
  <c r="N39" i="6"/>
  <c r="AD62" i="18"/>
  <c r="AE62" i="18" s="1"/>
  <c r="AD88" i="18" s="1"/>
  <c r="N31" i="6"/>
  <c r="BE62" i="18"/>
  <c r="BF62" i="18" s="1"/>
  <c r="BE88" i="18" s="1"/>
  <c r="N40" i="6"/>
  <c r="AP62" i="18"/>
  <c r="AQ62" i="18" s="1"/>
  <c r="AP88" i="18" s="1"/>
  <c r="N35" i="6"/>
  <c r="AG62" i="18"/>
  <c r="AH62" i="18" s="1"/>
  <c r="AG88" i="18" s="1"/>
  <c r="N32" i="6"/>
  <c r="AV62" i="18"/>
  <c r="AW62" i="18" s="1"/>
  <c r="AV88" i="18" s="1"/>
  <c r="N37" i="6"/>
  <c r="BH62" i="18"/>
  <c r="BI62" i="18" s="1"/>
  <c r="BH88" i="18" s="1"/>
  <c r="N41" i="6"/>
  <c r="N29" i="6"/>
  <c r="X62" i="18"/>
  <c r="Y62" i="18" s="1"/>
  <c r="X88" i="18" s="1"/>
  <c r="BK62" i="18"/>
  <c r="BL62" i="18" s="1"/>
  <c r="BK88" i="18" s="1"/>
  <c r="N42" i="6"/>
  <c r="N25" i="6"/>
  <c r="L62" i="18"/>
  <c r="L28" i="6"/>
  <c r="N27" i="6"/>
  <c r="R62" i="18"/>
  <c r="S62" i="18" s="1"/>
  <c r="R88" i="18" s="1"/>
  <c r="P43" i="6"/>
  <c r="M62" i="18" l="1"/>
  <c r="L88" i="18" s="1"/>
  <c r="P28" i="6"/>
  <c r="P41" i="6"/>
  <c r="P40" i="6"/>
  <c r="P29" i="6"/>
  <c r="P39" i="6"/>
  <c r="P35" i="6"/>
  <c r="P37" i="6"/>
  <c r="P38" i="6"/>
  <c r="P27" i="6"/>
  <c r="P42" i="6"/>
  <c r="P30" i="6"/>
  <c r="P36" i="6"/>
  <c r="P33" i="6"/>
  <c r="P31" i="6"/>
  <c r="P34" i="6"/>
  <c r="P32" i="6"/>
  <c r="P26" i="6"/>
  <c r="O90" i="18" s="1"/>
  <c r="P25" i="6"/>
  <c r="L90" i="18" s="1"/>
  <c r="P24" i="6"/>
  <c r="I90" i="18" s="1"/>
  <c r="U62" i="18"/>
  <c r="V62" i="18" s="1"/>
  <c r="U88" i="18" s="1"/>
  <c r="N28" i="6"/>
  <c r="O62" i="18"/>
  <c r="P62" i="18" s="1"/>
  <c r="O88" i="18" s="1"/>
  <c r="N26" i="6"/>
  <c r="N24" i="6" l="1"/>
  <c r="J62" i="18"/>
  <c r="I88" i="18" s="1"/>
  <c r="U90" i="18" s="1"/>
  <c r="AA90" i="18" l="1"/>
  <c r="AD90" i="18"/>
  <c r="AJ90" i="18"/>
  <c r="X90" i="18"/>
  <c r="R90" i="18"/>
  <c r="AG90" i="18"/>
</calcChain>
</file>

<file path=xl/sharedStrings.xml><?xml version="1.0" encoding="utf-8"?>
<sst xmlns="http://schemas.openxmlformats.org/spreadsheetml/2006/main" count="1218" uniqueCount="366">
  <si>
    <t>Gewichtung</t>
  </si>
  <si>
    <t>Rang</t>
  </si>
  <si>
    <t>Bezogen auf Qualität der Angaben</t>
  </si>
  <si>
    <t>Bezogen auf Erfüllung der Kriterien</t>
  </si>
  <si>
    <t>Keine Angaben</t>
  </si>
  <si>
    <t>Nicht beurteilbar</t>
  </si>
  <si>
    <t>Ungenügende, unvollständige Angaben</t>
  </si>
  <si>
    <t>Sehr schlechte Erfüllung des Kriteriums</t>
  </si>
  <si>
    <t>Angaben ohne ausreichenden Bezug zum Projekt</t>
  </si>
  <si>
    <t>Schlechte Erfüllung</t>
  </si>
  <si>
    <t>Durchschnittliche Qualität, den Anforderungen der Auschreibung entsprechend</t>
  </si>
  <si>
    <t xml:space="preserve">Normale, durchschnittliche Erfüllung </t>
  </si>
  <si>
    <t>Qualitativ sehr gut</t>
  </si>
  <si>
    <t xml:space="preserve">Gute Erfüllung </t>
  </si>
  <si>
    <t>Qualitativ ausgezeichnet, sehr grosser Beitrag zur Zeilerreichung</t>
  </si>
  <si>
    <t xml:space="preserve">Sehr gute Erfüllung </t>
  </si>
  <si>
    <t>Note</t>
  </si>
  <si>
    <t>Preis</t>
  </si>
  <si>
    <r>
      <t>Gewichtung   G</t>
    </r>
    <r>
      <rPr>
        <b/>
        <vertAlign val="subscript"/>
        <sz val="9"/>
        <rFont val="Arial"/>
        <family val="2"/>
      </rPr>
      <t>P</t>
    </r>
    <r>
      <rPr>
        <b/>
        <sz val="9"/>
        <rFont val="Arial"/>
        <family val="2"/>
      </rPr>
      <t xml:space="preserve">   =</t>
    </r>
  </si>
  <si>
    <r>
      <t xml:space="preserve">P </t>
    </r>
    <r>
      <rPr>
        <b/>
        <vertAlign val="subscript"/>
        <sz val="9"/>
        <rFont val="Arial"/>
        <family val="2"/>
      </rPr>
      <t>min.</t>
    </r>
    <r>
      <rPr>
        <b/>
        <sz val="9"/>
        <rFont val="Arial"/>
        <family val="2"/>
      </rPr>
      <t xml:space="preserve">   =</t>
    </r>
  </si>
  <si>
    <t>n  =</t>
  </si>
  <si>
    <t>Grenzwert Angebotspreis (in CHF)</t>
  </si>
  <si>
    <r>
      <t xml:space="preserve">P </t>
    </r>
    <r>
      <rPr>
        <b/>
        <vertAlign val="subscript"/>
        <sz val="9"/>
        <rFont val="Arial"/>
        <family val="2"/>
      </rPr>
      <t>max</t>
    </r>
    <r>
      <rPr>
        <b/>
        <sz val="9"/>
        <rFont val="Arial"/>
        <family val="2"/>
      </rPr>
      <t xml:space="preserve">   =</t>
    </r>
  </si>
  <si>
    <t>maximale Preisdifferenz</t>
  </si>
  <si>
    <r>
      <t>P</t>
    </r>
    <r>
      <rPr>
        <b/>
        <vertAlign val="subscript"/>
        <sz val="9"/>
        <rFont val="Arial"/>
        <family val="2"/>
      </rPr>
      <t>max</t>
    </r>
    <r>
      <rPr>
        <b/>
        <sz val="9"/>
        <rFont val="Arial"/>
        <family val="2"/>
      </rPr>
      <t xml:space="preserve">   -   P</t>
    </r>
    <r>
      <rPr>
        <b/>
        <vertAlign val="subscript"/>
        <sz val="9"/>
        <rFont val="Arial"/>
        <family val="2"/>
      </rPr>
      <t>min</t>
    </r>
    <r>
      <rPr>
        <b/>
        <sz val="9"/>
        <rFont val="Arial"/>
        <family val="2"/>
      </rPr>
      <t xml:space="preserve">   =</t>
    </r>
  </si>
  <si>
    <t>Preisdifferenz zum günstigsten Angebot</t>
  </si>
  <si>
    <t>Anbieter</t>
  </si>
  <si>
    <t>Nutzwertpunkte</t>
  </si>
  <si>
    <t>Faktor</t>
  </si>
  <si>
    <t>Rangfolge</t>
  </si>
  <si>
    <t>inkl. MwSt.</t>
  </si>
  <si>
    <t>Anleitung</t>
  </si>
  <si>
    <t>Gesamtbewertung</t>
  </si>
  <si>
    <t>Günstigster bereinigter Angebotspreis netto exkl. MwSt.:</t>
  </si>
  <si>
    <t>Beilagen:</t>
  </si>
  <si>
    <t>Schritt 1</t>
  </si>
  <si>
    <t>Schritt 2</t>
  </si>
  <si>
    <t>Schritt 4</t>
  </si>
  <si>
    <t>Schritt 5</t>
  </si>
  <si>
    <t>Schritt 6</t>
  </si>
  <si>
    <t>Bemerkungen</t>
  </si>
  <si>
    <t>Referenzauftrag Anbieter</t>
  </si>
  <si>
    <t xml:space="preserve">Bereinigter Angebotspreis inkl. MwSt. </t>
  </si>
  <si>
    <t>Allgemeine Teilnahmebedingungen erfüllt?</t>
  </si>
  <si>
    <t>Eignungskriterien erfüllt?</t>
  </si>
  <si>
    <t>bereinigter Angebotspreis netto exkl. MwSt (CHF)</t>
  </si>
  <si>
    <t>ZK 2</t>
  </si>
  <si>
    <t>ZK 3</t>
  </si>
  <si>
    <t>ZK 4</t>
  </si>
  <si>
    <t>ZK 5</t>
  </si>
  <si>
    <t>ZK 6</t>
  </si>
  <si>
    <t>ZK 7</t>
  </si>
  <si>
    <t>ZK 8</t>
  </si>
  <si>
    <t>ZK 9</t>
  </si>
  <si>
    <t>ZK 10</t>
  </si>
  <si>
    <t>ZK 11</t>
  </si>
  <si>
    <t>Hinweis: Ausschluss, wenn mind. 1 ATB nachweislich nicht erfüllt</t>
  </si>
  <si>
    <t>ZK 1</t>
  </si>
  <si>
    <t xml:space="preserve">Note </t>
  </si>
  <si>
    <t>Zwischentotal 1</t>
  </si>
  <si>
    <t>Rabatt in %</t>
  </si>
  <si>
    <t>Zwischensumme</t>
  </si>
  <si>
    <t>Skonto in %</t>
  </si>
  <si>
    <t>Zwischentotal 2</t>
  </si>
  <si>
    <t>Allgemeine Abzüge (Bauabzüge o.ä.) als Betrag</t>
  </si>
  <si>
    <t>Allgemeine Abzüge (Bauabzüge o.ä.) in %</t>
  </si>
  <si>
    <t>Zwischentotal 3</t>
  </si>
  <si>
    <t>Bewertung der Qualitätskriterien</t>
  </si>
  <si>
    <t>Einhaltung der Lohngleichheit von Frauen und Männern</t>
  </si>
  <si>
    <t>Korrektur allfälliger Rundungsfehler (Rundung auf 5 Rp.)</t>
  </si>
  <si>
    <t xml:space="preserve">Strasse </t>
  </si>
  <si>
    <t>Allgemeine Teilnahmebedingungen (ATB)</t>
  </si>
  <si>
    <t>Referenzobjekt</t>
  </si>
  <si>
    <t>Adresse</t>
  </si>
  <si>
    <t>Ausführungszeitraum</t>
  </si>
  <si>
    <t>Vor- und Nachname Auskunftsperson</t>
  </si>
  <si>
    <t xml:space="preserve">Unternehmen </t>
  </si>
  <si>
    <t>Technische Spezifikationen (TS)</t>
  </si>
  <si>
    <t>Bewertung der Zuschlagskriterien</t>
  </si>
  <si>
    <t>Auftragsart:</t>
  </si>
  <si>
    <t>exkl. MwSt</t>
  </si>
  <si>
    <t>Ort</t>
  </si>
  <si>
    <t>PLZ</t>
  </si>
  <si>
    <t>Projekt:</t>
  </si>
  <si>
    <t>Auftrag:</t>
  </si>
  <si>
    <t>Verfahren:</t>
  </si>
  <si>
    <t>Beschreibung</t>
  </si>
  <si>
    <t>Bewertungskriterien</t>
  </si>
  <si>
    <t xml:space="preserve"> Untergewichtung (sofern verhanden)</t>
  </si>
  <si>
    <t xml:space="preserve">Bereinigter Angebotspreis netto exkl. MwSt. </t>
  </si>
  <si>
    <t>Bereinigter Angebotspreis 
netto exkl. MwSt.</t>
  </si>
  <si>
    <t>%-uale Abweichung zum günstigsten Angebot</t>
  </si>
  <si>
    <t>Beurteilung 
(Pkt./ keine Pkt.)</t>
  </si>
  <si>
    <t>Note
(Notenskala 0-5)</t>
  </si>
  <si>
    <t xml:space="preserve">Firma </t>
  </si>
  <si>
    <t>weiteres Bietergemeinschaftsmitglied</t>
  </si>
  <si>
    <t>Hinweis: Ausschluss, wenn mind. 1 EK nachweislich nicht erfüllt</t>
  </si>
  <si>
    <t>Hinweis: Ausschluss, wenn mind. 1 TS nachweislich nicht erfüllt</t>
  </si>
  <si>
    <t>Strasse</t>
  </si>
  <si>
    <t>Referenzauftrag Schlüsselperson</t>
  </si>
  <si>
    <t>Auftragswert (vom Anbieter ausgeführt)</t>
  </si>
  <si>
    <t>Bereinigter Angebotspreis brutto exkl. MwSt.</t>
  </si>
  <si>
    <t>Technische Spezifikationen erfüllt?</t>
  </si>
  <si>
    <t xml:space="preserve">Telefonische / schriftliche Anfrage zur Verifikation am </t>
  </si>
  <si>
    <t>Zwischentotal 3 nach Abgebotsrunde</t>
  </si>
  <si>
    <t xml:space="preserve">Bemerkungen 
(insb. Begründung zu Abweichungen vom Offerteingabepreis z.B. aufgrund Korrektur von Rechenfehlern)
</t>
  </si>
  <si>
    <t xml:space="preserve">Einhaltung der Formerfordernisse </t>
  </si>
  <si>
    <t>3. Einhaltung der Formerfordernisse (Vollständigkeit des Angebotes etc.)</t>
  </si>
  <si>
    <t xml:space="preserve">Orange hinterlegte Felder </t>
  </si>
  <si>
    <t>Schritt 3</t>
  </si>
  <si>
    <t>Tabellenblatt "Zusammenstellung"</t>
  </si>
  <si>
    <t>Dunkelblau hinterlegt Felder</t>
  </si>
  <si>
    <t>Hellblau hinterlegt Felder</t>
  </si>
  <si>
    <t>Pauschalangebot (sofern zulässig und angeboten)</t>
  </si>
  <si>
    <t>Maximalnote</t>
  </si>
  <si>
    <t>Maximal erreichbare Punktzahl</t>
  </si>
  <si>
    <t>Liste ZK</t>
  </si>
  <si>
    <t>Auftragsanalyse</t>
  </si>
  <si>
    <t>Funktionelle und technische Spezifikationen</t>
  </si>
  <si>
    <t>Kann-Kriterien</t>
  </si>
  <si>
    <t>Nachhaltigkeit</t>
  </si>
  <si>
    <t>Qualifikation Schlüsselperson</t>
  </si>
  <si>
    <t xml:space="preserve">Referenzauftrag Anbieter </t>
  </si>
  <si>
    <t>Unternehmererfahrungswert (nur TBA)</t>
  </si>
  <si>
    <t xml:space="preserve">Zugang zur Aufgabe </t>
  </si>
  <si>
    <t>Sonstiges Zuschlagskriterium</t>
  </si>
  <si>
    <t>Leistungsart</t>
  </si>
  <si>
    <t xml:space="preserve">Qualitative Bewertung der Referenz aus dem Eignungsnachweis  </t>
  </si>
  <si>
    <t>(Angebotsunterlagen / Leistungsverzeichnis vollständig, 
keine fehlenden/geänderten Positionen o.ä.)
Falls "Nein", kurze Begründung ergänzen</t>
  </si>
  <si>
    <t xml:space="preserve">Sofern weitere Zuschlagskriterien verlangt wurden, weitere Zeillen mittels "+" einblenden </t>
  </si>
  <si>
    <t>E-Mail-Adresse Auskunftsperson</t>
  </si>
  <si>
    <t>Tel.-Nr. Auskunftsperson</t>
  </si>
  <si>
    <t>Abgebot als Betrag (nur im FV)</t>
  </si>
  <si>
    <t>Abgebot in % (nur im FV)</t>
  </si>
  <si>
    <t>Gesamtkreditsumme exkl. MwSt.:</t>
  </si>
  <si>
    <t>Qualitative Bewertung der technischen Spezifikationen.
Sofern nichts anderes vermerkt ist, führt eine Bessererfüllung der Spezifikationen zu einer besseren Bewertung.</t>
  </si>
  <si>
    <t>Qualitative Bewertung der Kann-Kriterien.
Sofern nichts anderes vermerkt ist, führt eine Bessererfüllung der Kriterien zu einer besseren Bewertung.</t>
  </si>
  <si>
    <t>Beschreiben Sie das "Sonstige" Zuschlagskriterium.</t>
  </si>
  <si>
    <t>Auftragsart auswählen</t>
  </si>
  <si>
    <t>Projekttitel</t>
  </si>
  <si>
    <t>Zuschlagskriterium auswählen</t>
  </si>
  <si>
    <t xml:space="preserve">Referenzauftrag Schlüsselperson </t>
  </si>
  <si>
    <t>Sonstiger Eigungsnachweis</t>
  </si>
  <si>
    <t>Liste EK</t>
  </si>
  <si>
    <t xml:space="preserve">Beschreibung </t>
  </si>
  <si>
    <t>Eignungskriterium auswählen</t>
  </si>
  <si>
    <r>
      <t xml:space="preserve">Ausführungszeitraum: </t>
    </r>
    <r>
      <rPr>
        <sz val="10"/>
        <color theme="1"/>
        <rFont val="Calibri"/>
        <family val="2"/>
        <scheme val="minor"/>
      </rPr>
      <t xml:space="preserve"> </t>
    </r>
  </si>
  <si>
    <t xml:space="preserve">Leistungsumfang: </t>
  </si>
  <si>
    <t xml:space="preserve">Leistungsart: </t>
  </si>
  <si>
    <t>Anonyme qualitative Beurteilung des Zugangs zur Aufgabe. 
Das Beurteilungsgremium wird aufgrund der genannten Kriterien eine Gesamtbeurteilung vornehmen.</t>
  </si>
  <si>
    <t>Qualitative Bewertung des vom Anbieter im Eignungsnachweis: "Referenzauftrag Anbieter" eingereichten Referenzauftrages.</t>
  </si>
  <si>
    <t xml:space="preserve">Qualitative Bewertung der vom Anbieter eingereichten Auftragsanalyse.
</t>
  </si>
  <si>
    <t xml:space="preserve">Der Unternehmererfahrungswert bildet die Erfahrung der öffentlichen Bauherren aus dem Kanton Basel-Stadt mit dem Anbieter anhand früher erbrachter Leistungen ab. 
</t>
  </si>
  <si>
    <t xml:space="preserve">Qualitative Bewertung des vom Anbieter eingereichten Konzeptes in Bezug auf  ökologische Nachhaltigkeit ([z.B. Transportkonzept, Baustellen- und Entsorgungskonzept, Verpackungs- und Recyclingkonzept, Ausführungskonzept inkl. Angaben zum erforderlichen Ressourceneinsatz])
</t>
  </si>
  <si>
    <t xml:space="preserve">Qualitative Bewertung der Schlüsselperson. 
</t>
  </si>
  <si>
    <t>Bei ZK "Referenzauftrag Schlüsselperson Zeilen mittels "+" einblenden</t>
  </si>
  <si>
    <t>Schlüsselperson</t>
  </si>
  <si>
    <t>Name</t>
  </si>
  <si>
    <t>Funktion</t>
  </si>
  <si>
    <t>Eignungskriterien (EK)</t>
  </si>
  <si>
    <t>Beschreibung des sonstigen Eignungsnachweises! (Die nachfolgenden Zeilen zu Referenzprojekt sind nicht auszufüllen)</t>
  </si>
  <si>
    <t>zusätzliche Unterkriterien einfügen: Zeile markieren, Rechtsklick "Zellen einfügen"</t>
  </si>
  <si>
    <t>Firma 14</t>
  </si>
  <si>
    <t>Firma 15</t>
  </si>
  <si>
    <t>Firma 16</t>
  </si>
  <si>
    <t>Firma 17</t>
  </si>
  <si>
    <t>Firma 18</t>
  </si>
  <si>
    <t>Firma 19</t>
  </si>
  <si>
    <t>Firma 20</t>
  </si>
  <si>
    <t>Liste ATB</t>
  </si>
  <si>
    <t xml:space="preserve">Ukraine-Verordnung </t>
  </si>
  <si>
    <t>ATB auswählen</t>
  </si>
  <si>
    <t>Der Anbieter bestätigt, dass seinem Angebot die aktuelle, d.h. im Zeitpunkt der Einreichung seines Angebots gültige, Preisliste der vorgesehenen lizenzierten Deponie Typ B beiliegt.</t>
  </si>
  <si>
    <t>Aktuelle Preisliste der vorgesehenen Deponie Typ B</t>
  </si>
  <si>
    <t>Anwendung  des Unternehmererfahrungswertsystems</t>
  </si>
  <si>
    <t>Der Anbieter nimmt zur Kenntnis, dass bei der vorliegenden Ausschreibung das Unternehmererfahrungswertsystem zur Anwendung kommt. Er erklärt, dass er das Dokument „Erläuterung zum Unternehmererfahrungswertsystem“, welches der Ausschreibung beiliegt, zur Kenntnis genommen hat und mit dessen Inhalt einverstanden ist.</t>
  </si>
  <si>
    <t>Der Anbieter bestätigt, dass sein Ausbildungskonzept, wie in den Ausschreibungsunterlagen gefordert, beiliegt.</t>
  </si>
  <si>
    <t>Beilage eines Ausbildungskonzeptes des Unternehmens</t>
  </si>
  <si>
    <t>Der Anbieter bestätigt, dass den Unterlagen ein Organigramm seines Unternehmens beiliegt.</t>
  </si>
  <si>
    <t>Beilage Organigramm</t>
  </si>
  <si>
    <t>Der Anbieter bestätigt, dass die geforderten Bescheinigungen über die berufliche Befähigung des eingesetzten Personals, wie in den Ausschreibungsunterlagen gefordert, beiliegen.</t>
  </si>
  <si>
    <t>Bescheinigungen über die berufliche Befähigung (Lebenslauf, Anforderungsprofil oder Stellenausschreibung) des für den Auftraggeber eingesetzten Personals</t>
  </si>
  <si>
    <t>Der Anbieter bestätigt, dass er mit keinen Forderungen der entsprechenden Sozialversicherungsbehörde (AHV, IV, EO, ALV) in Verzug ist. 
Als Nachweis ist die entsprechende Bestätigung der jeweiligen Sozialversicherungsbehörde beizulegen. 
Bei ausländischen Anbietern sind die äquivalenten Bestätigungen beizulegen.</t>
  </si>
  <si>
    <t>Bestätigung der Ausgleichskasse</t>
  </si>
  <si>
    <t>Der Anbieter bestätigt, dass er mit keinen Forderungen der Krankentaggeldversicherung in Verzug ist. 
Als Nachweis ist die entsprechende Bestätigung der jeweiligen Versicherung beizulegen.
 Bei ausländischen Anbietern sind die äquivalenten Bestätigungen beizulegen.</t>
  </si>
  <si>
    <t>Bestätigung der Krankentaggeldversicherung (KTV)</t>
  </si>
  <si>
    <t>Der Anbieter bestätigt, dass er mit keinen Forderungen der entsprechenden Pensionskasse in Verzug ist. 
Als Nachweis ist die entsprechende Bestätigung der Pensionskasse beizulegen.
 Bei ausländischen Anbietern sind die äquivalenten Bestätigungen beizulegen.</t>
  </si>
  <si>
    <t>Bestätigung der Pensionskasse</t>
  </si>
  <si>
    <t>Der Anbieter bestätigt, dass er mit keinen Forderungen der entsprechenden Steuerbehörde (MWST, Staats-, Gemeinde- und Bundessteuern) in Verzug ist. 
Als Nachweis ist die entsprechende Bestätigung der jeweiligen Steuerbehörde beizulegen.
 Bei ausländischen Anbietern sind die äquivalenten Bestätigungen beizulegen.</t>
  </si>
  <si>
    <t>Bestätigung der Steuerbehörden</t>
  </si>
  <si>
    <t>Der Anbieter bestätigt, dass er mit keinen Forderungen der SUVA bzw. BU/NBU Versicherung in Verzug ist. 
Als Nachweis sind die entsprechenden Bestätigungen der jeweiligen Versicherungen beizulegen.
 Bei ausländischen Anbietern sind die äquivalenten Bestätigungen beizulegen.</t>
  </si>
  <si>
    <t>Bestätigung der der SUVA bzw. BU/NBU</t>
  </si>
  <si>
    <t>Dem Auftraggeber ist die biologische Abbaubarkeit der eingesetzten Produkte ein prioritäres Anliegen. Daher wird der Einsatz von Reinigungsmitteln und -geräten, welche den erweiterten OECD-Test 302B (Zahn-Wellens- oder EMPA-Test) erfüllen, gefordert.  
Die  Reinigungsmittel müssen die Anforderungen des Europäischen Ökolabels, des «Österreichischen Umweltzeichens», des «Nordic Ecolabel» oder eines äquivalenten Labels (in diesem Fall ist der Nachweis der Äquivalenz durch den Lieferanten zu erbringen) erfüllen. 
Weiterführende Informationen zu ökologischen Reinigungsmitteln und eine Empfehlungsliste der IGöB sind unter www.igoeb.ch einsehbar.
Die inhärente biologische Abbaubarkeit nach Norm OECD 302B oder gleichwertiger Zahn-Wellens/EMPA Test mit den Substanzeigenschaften wasserlöslich, nicht flüchtig, filtrierbar muss eingehalten werden.</t>
  </si>
  <si>
    <t>Bestätigung der Verwendung ökologischer Reinigungsmittel</t>
  </si>
  <si>
    <t>Falls die Bewilligung nicht vorliegt, muss eine Bestätigung beigefügt werden, in der festgehalten wird, dass die Bewilligung Verkehrswachen Kapo Basel-Stadt bis Auftragserteilung erbracht wird.</t>
  </si>
  <si>
    <t>Bewilligung Verkehrswachen Kapo Basel-Stadt</t>
  </si>
  <si>
    <t>Der Anbieter bestätigt, dass er sich weder in einem Pfändungs- noch Konkursverfahren befindet. 
Als Nachweis ist der entsprechende Betreibungsregisterauszug, nicht älter als 3 Monate, beizulegen. 
Bei ausländischen Anbietern sind die äquivalenten Bestätigungen beizulegen.</t>
  </si>
  <si>
    <t>Detaillierter Betreibungsregisterauszug</t>
  </si>
  <si>
    <t>Der Anbieter bestätigt, dass die am Ort der Leistungserbringung geltenden Arbeits- und Schutzbestimmungen, mindestens aber die Kernübereinkommen der ILO vom Anbieter sowie von seinen, am vorliegenden Auftrag beteiligten wichtigen Subunternehmern und Zulieferern vollumfänglich eingehalten werden.
Die Einverständniserklärung zur Einhaltung der Arbeits- und Arbeitsschutzbestimmungen liegt unterzeichnet dem Angebot bei.</t>
  </si>
  <si>
    <t>Einhaltung der geltenden Arbeitsschutzbestimmungen</t>
  </si>
  <si>
    <t>Der Anbieter bestätigt, dass er die in den Ausschreibungsunterlagen geforderte Garantiedauer einhält.</t>
  </si>
  <si>
    <t>Einhaltung der veranschlagten Garantiedauer</t>
  </si>
  <si>
    <t>Der Anbieter bestätigt, dass er die in den Ausschreibungsunterlagen geforderten Liefertermine und Modalitäten einhält.</t>
  </si>
  <si>
    <t>Einhaltung der veranschlagten Liefertermine und Modalitäten</t>
  </si>
  <si>
    <t>Der Anbieter bestätigt, das Gesetz über die Information und den Datenschutz des Kantons Basel-Stadt vom 09.06.2010 (Informations- und Datenschutzgesetz, IDG, SG 153.260) vollumfänglich einzuhalten.</t>
  </si>
  <si>
    <t>Einhaltung des Informations- und Datenschutzgesetzes (IDG)</t>
  </si>
  <si>
    <t>Der Anbieter bestätigt, dass er das in den Ausschreibungsunterlagen vorgegebene Terminprogramm/vorgegebenen Einsatzquipen einhält und über genügend personelle Ressourcen verfügt, um die termingerechte Ausführung des Auftrags zu jedem Zeitpunkt zu gewährleisten.</t>
  </si>
  <si>
    <t>Einhaltung Terminprogramm</t>
  </si>
  <si>
    <t>Der Anbieter bestätigt, dass er die in den Ausschreibungsunterlagen geforderten Sicherheitsstandards einhält.</t>
  </si>
  <si>
    <t>Einhaltung von geforderten Sicherheitsstandards</t>
  </si>
  <si>
    <t>Der Auftraggeberin ist die Ökologie ein grosses Anliegen. Erwünscht sind Reinigungsmittel und -geräte, welche leicht biologisch abbaubar sind (OECD 301) und den Anforderungen der IGÖB-Liste (Interessensgemeinschaft ökologischer Beschaffung Schweiz) erfüllen.</t>
  </si>
  <si>
    <t>Einhaltung von Hygiene- und Ökologiestandards</t>
  </si>
  <si>
    <t>Der Anbieter bestätigt, dass er mit den Vertrags- und Geschäftsbedingungen gemäss dem beiliegenden KBOB-Vertrag mit den Allgemeinen Vertragsbedingungen einverstanden ist.</t>
  </si>
  <si>
    <t>Einverständniserklärung der beiliegenden Vertrags- und Geschäftsbedingungen</t>
  </si>
  <si>
    <t>Einverständniserklärung Nachhaltigkeit</t>
  </si>
  <si>
    <t>Der Anbieter bestätigt, dass er die projektspezifisch definierten Vorgaben zur Nachhaltigkeit in allen Projektphasen berücksichtigt. In folgenden Beilagen finden sich die zu berücksichtigenden Anforderungen zur Nachhaltigkeit:
- Planervertrag KBOB Kapitel 10.2 Weitere besondere Vereinbarungen, Abschnitt c) „Bauökologie und Energieeffizienz“
- Beilage 1) (Leistungstabelle) Planervertrag inkl. Vereinbarung besonderer Leistungen.
Die notwendigen Kompetenzen sind im Planungsteam sicher zu stellen. Unter Abschnitt 1.4 ist eine verantwortliche Schlüsselperson für das Thema Nachhaltigkeit anzugeben.</t>
  </si>
  <si>
    <t>Der Anbieter bestätigt, dass er zur Ausführung und Koordination der auszuführenden Leistung und für die Leistung betreffende Anfragen des Auftraggebers an Werktagen, in der Zeit von 08:00 bis 12:00 Uhr und von 13:00 bis 17:00 Uhr durchgehend per Telefon (Festnetz / Mobilfunk) und per E-Mail erreichbar ist.</t>
  </si>
  <si>
    <t>Erreichbarkeit des Anbieters</t>
  </si>
  <si>
    <t>Der Anbieter bestätigt, dass er zu jeder Zeit der Auftragsausführung über die jeweils erforderliche Installationsbewilligung gemäss Art. 6 ff. NIV verfügt.</t>
  </si>
  <si>
    <t>ESTI</t>
  </si>
  <si>
    <t>Der Anbieter bestätigt, die Geheimhaltungserklärung vorbehaltslos zu akzeptieren.</t>
  </si>
  <si>
    <t>Geheimhaltungserklärung</t>
  </si>
  <si>
    <t>Das Unternehmen muss von der schweizerischen Zertifizierungsstelle für die Entsorgung von PAK-haltigem Material zugelassen sein. Die Zertifizierung ist beigelegt.</t>
  </si>
  <si>
    <t>PAK-Zertifikat</t>
  </si>
  <si>
    <t>Der Anbieter bestätigt, dass in seinem Betrieb ein Qualitätssicherungssystem (nach ISO-Norm xxx oder ein vergleichbares betriebseigenes Qualitätssicherungssystem) eingeführt ist. 
Als Nachweis ist eine Kopie des entsprechenden Zertifikats oder eine Beschreibung des Qualitätssicherungssystems beizulegen.</t>
  </si>
  <si>
    <t>Qualitätssicherungssystem</t>
  </si>
  <si>
    <t>Der Anbieter bestätigt, über ein QUIK-Eignungsattest zu verfügen. Das beiliegende Formular „Eignungsatteste bei Inlinersanierung“ ist zwingend auszufüllen und abzugeben.</t>
  </si>
  <si>
    <t>QUIK-Eignungsattest</t>
  </si>
  <si>
    <t>Der Anbieter bestätigt, dass er die folgenden Reaktionszeiten vor Ort einhält 
- Regelfall &lt;xxx Stunden (gemäss Dokument xxx)
- Notfall &lt;xxx Stunde (gemäss Dokument xxx)</t>
  </si>
  <si>
    <t>Reaktionszeit vor Ort</t>
  </si>
  <si>
    <t>Der Anbieter bestätigt, dass er auf der Baustelle bei Tiefbauarbeiten im Bereich von IWB Werkleitungen nur Personal einsetzen darf, welches über die entsprechenden Ausbildungsbestätigungen für die Sicherheit verfügt. Als Nachweis ist das Dokument "Ausbildungsbestätigung" ausgefüllt beizulegen</t>
  </si>
  <si>
    <t>Sicherheit bei Tiefbauarbeiten im Bereich von IWB Werkleitungen</t>
  </si>
  <si>
    <t>Beschreibung der sonstigen  Teilnahmebedingung</t>
  </si>
  <si>
    <t>Sonstige Teilnahmebedingung</t>
  </si>
  <si>
    <t>Der Anbieter bestätigt, dass die eingesetzten Schlüsselpersonen Auftragsleiter/ Projektleiter und Bauleiter vor Ort mind. über deutsche Sprachkenntnisse auf Niveau C2 gemäss GER (gemeinsamen europäischen Referenzrahmen) verfügen.</t>
  </si>
  <si>
    <t>Sprachkenntnisse Schlüsselpersonen</t>
  </si>
  <si>
    <t>Der Anbieter bestätigt, dass er die von ihm angebotenen Systeme/Komponenten in das Gebäudeautomationssystem EDL-Portal des Kantons Basel-Stadt gemäss den Richtlinien 0_7720 RL GT Gebäudeautomation und 0_7721 RL GT Bezeichnungskonzept Gebäudeautomation im vollen Umfang integrieren kann.
Nachweis
Wurden bereits Projekte mit dem Gebäudeautomationssystem EDL-Portal für den Kanton Basel-Stadt ausgeführt oder ein Systemintegrationstest EDL-Portal erfolgreich durchgeführt, ist als Nachweis das Dokument "Bestätigung Systemintegrationstest EDL-Portal" der im aktuellen Projekt vorgesehenen Komponenten und Systeme beizulegen. Wurde weder ein Projekt mit dem Gebäudeautomationssystem EDL-Portal für den Kanton Basel-Stadt ausgeführt, noch ein Systemintegrationstest EDL-Portal erfolgreich durchgeführt, muss vor Auftragsvergabe ein Systemintegrationstest EDL-Portal gemäss Richtlinie 0_7720 RL GT Gebäudeautomation (Kapitel 4: Systemintegrationstest EDL-Portal) durchgeführt und bestanden werden.</t>
  </si>
  <si>
    <t>Systemintegration Energiedienstleistungs-Portal (EDL-Portal)</t>
  </si>
  <si>
    <t>Der Anbieter bestätigt, dass er gegen Personen- und Sachschäden für die Dauer des Vertrages versichert ist. 
Als Nachweis sind folgende Angaben zu machen und eine Bestätigung der Versicherungsgesellschaft beizulegen:  
- Versicherungsgesellschaft   
- Versicherungsleistung pro Ereignis (in CHF) 
- Für Personen (bitte auch Selbstbehalt auflisten) 
- Für Sachschaden (bitte auch Selbstbehalt auflisten)  
- Für reine Vermögensschäden (bitte auch Selbstbehalt auflisten)</t>
  </si>
  <si>
    <t>Vorhandene Haftpflichtversicherung</t>
  </si>
  <si>
    <t>Der Anbieter bestätigt, dass eine Serviceorganisation vorliegt.
 Als Nachweis ist eine Beschreibung der Serviceorganisation beizulegen.</t>
  </si>
  <si>
    <t>Vorhandene Serviceorganisation</t>
  </si>
  <si>
    <t>Der Anbieter bestätigt, die nachfolgend aufgeführten Vorschriften einzuhalten und über die entsprechenden Nachweise zu verfügen: 
- Der Anbieter bestätigt, dass in seinem Betrieb ein Qualitätssicherungssystem eingeführt ist.
- Der Anbieter bestätigt, dass sich seine Firma weder in einem Konkurs- noch Nachlassverfahren befindet. 
- Der Anbieter bestätigt, dass er mit keinen Forderungen der entsprechenden Steuerbehörde (MWST, Staats-, Gemeinde- und Bundessteuern) gegenüber seiner Firma in Verzug ist. 
- Der Anbieter bestätigt, dass er mit keinen Forderungen der entsprechenden Sozialversicherungsbehörde (AHV ,IV, EO, ALV) gegenüber seiner Firma in Verzug ist. 
- Der Anbieter bestätigt, dass er mit keinen Forderungen der SUVA bzw. BU/NBU Versicherung gegenüber seiner Firma in Verzug ist. 
- Der Anbieter bestätigt, dass er mit keinen Forderungen der entsprechenden Pensionskasse gegenüber seiner Firma in Verzug ist. 
- Der Anbieter bestätigt, dass er mit keinen Forderungen der Krankentaggeldversicherung gegenüber seiner Firma in Verzug ist. 
Die Anbieter sind verpflichtet, die entsprechenden Nachweise und Dokumente auf einseitiges Verlangen von IWB spätestens vor dem Zuschlag nachzuliefern.</t>
  </si>
  <si>
    <t>Wirtschaftliche Anforderungen</t>
  </si>
  <si>
    <t>Angebot Zuschlagsempfänger</t>
  </si>
  <si>
    <t>Liste Beilagen</t>
  </si>
  <si>
    <t>Angebot(e) ausgeschlossener Anbieter</t>
  </si>
  <si>
    <t>Gültiger Nachweis Lohngleichheit</t>
  </si>
  <si>
    <t>Ukraine-Verordnung</t>
  </si>
  <si>
    <t>Protokoll Unternehmergespräch</t>
  </si>
  <si>
    <t>Bei ZK "Referenzauftrag" zusätzlich Zeilen mittels "+" einblenden</t>
  </si>
  <si>
    <t>Sonstige Beilage</t>
  </si>
  <si>
    <t>Departement</t>
  </si>
  <si>
    <t xml:space="preserve">Dienststelle </t>
  </si>
  <si>
    <t>Abteilung</t>
  </si>
  <si>
    <t xml:space="preserve">Bedarfsstelle </t>
  </si>
  <si>
    <t>Liste Ausnahmetatbestand</t>
  </si>
  <si>
    <t>Kosten ausgeschriebene Leistungen exkl. MwSt.:</t>
  </si>
  <si>
    <t xml:space="preserve">Sofern technische Spezifikationen verlangt wurden, Zeillen links mittels "+" einblenden </t>
  </si>
  <si>
    <t>Hinweis: Um weitere Firmen einzutragen, weitere Spalten oben mittels "+" einfügen.</t>
  </si>
  <si>
    <t>Bei EK "Referenzauftrag" zusätzlich Zeilen links mittels "+" einblenden</t>
  </si>
  <si>
    <t>Firma</t>
  </si>
  <si>
    <t xml:space="preserve">Name </t>
  </si>
  <si>
    <t>E-Mail</t>
  </si>
  <si>
    <t xml:space="preserve">oder Gliederung des Angebotspreises eintragen </t>
  </si>
  <si>
    <t>(bspw. Aufteilung in Grundauftrag und Optionen oder Wartung etc.)</t>
  </si>
  <si>
    <t>Nur im FV: Sofern Abgebotsrunde durchgeführt, zusätzliche Zeilen links mittels "+" einblenden</t>
  </si>
  <si>
    <t>Telefon</t>
  </si>
  <si>
    <t xml:space="preserve">Hellgrün hinterlegte Felder </t>
  </si>
  <si>
    <t>Hellgelb hinterlegte Felder</t>
  </si>
  <si>
    <t>Informationsfelder</t>
  </si>
  <si>
    <t>Optionales Eingabefelder</t>
  </si>
  <si>
    <t>Zwingendes Eingabefelder</t>
  </si>
  <si>
    <t>Übernahmefelder</t>
  </si>
  <si>
    <t>Ergebnisfelder</t>
  </si>
  <si>
    <t xml:space="preserve">BKP </t>
  </si>
  <si>
    <t>Bemerkungen allgemein:</t>
  </si>
  <si>
    <t>Zuschlagsempfänger:</t>
  </si>
  <si>
    <t>Vergabesumme:</t>
  </si>
  <si>
    <t>Die Angaben zu den Anbietern werden automatisch in alle weiteren Tabellenblätter übernommen.</t>
  </si>
  <si>
    <r>
      <rPr>
        <b/>
        <sz val="11"/>
        <color theme="1"/>
        <rFont val="Calibri"/>
        <family val="2"/>
        <scheme val="minor"/>
      </rPr>
      <t xml:space="preserve">2. Anbieter </t>
    </r>
    <r>
      <rPr>
        <sz val="11"/>
        <color theme="1"/>
        <rFont val="Calibri"/>
        <family val="2"/>
        <scheme val="minor"/>
      </rPr>
      <t xml:space="preserve">
- Bei Einzelanbietern: Name und Adresse des anbietenden Unternehmens
- Bei Bietergemeinschaften: Name der Bietergemeinschaft, Name und Adresse des federführenden Unternehmens sowie Name und Adresse weiterer Bietergemeinschaftsmitglieder (dazu am linken Rand weitere Zeilen mit "+" einblenden)</t>
    </r>
  </si>
  <si>
    <r>
      <rPr>
        <b/>
        <sz val="11"/>
        <color theme="1"/>
        <rFont val="Calibri"/>
        <family val="2"/>
        <scheme val="minor"/>
      </rPr>
      <t xml:space="preserve">4. Unterschriften </t>
    </r>
    <r>
      <rPr>
        <sz val="11"/>
        <color theme="1"/>
        <rFont val="Calibri"/>
        <family val="2"/>
        <scheme val="minor"/>
      </rPr>
      <t xml:space="preserve">
- Visum Ersteller der Auswertung
- Visum Projektleiter intern
- weitere erforderliche Unterschriften von Bedarfsstelle und Dienststellenleitung bei Freihändigen Verfahren ohne Einbezug KFöB</t>
    </r>
  </si>
  <si>
    <r>
      <t>Es sind folgende Angaben einzutragen:</t>
    </r>
    <r>
      <rPr>
        <b/>
        <sz val="11"/>
        <color theme="1"/>
        <rFont val="Calibri"/>
        <family val="2"/>
        <scheme val="minor"/>
      </rPr>
      <t xml:space="preserve">
1. Geforderte Kriterien aus Liste auswählen</t>
    </r>
    <r>
      <rPr>
        <sz val="11"/>
        <color theme="1"/>
        <rFont val="Calibri"/>
        <family val="2"/>
        <scheme val="minor"/>
      </rPr>
      <t xml:space="preserve">
Beschreibung wird automatisch ergänzt. Sofern Anpassungen erforderlich sind, kann die Zelle inkl. der hinterlegten Formel mit eigenen Formulierungen überschrieben werden. </t>
    </r>
  </si>
  <si>
    <t>2. Bestätigen, ob jeweilige Teilnahmebedingung erfüllt wird oder nicht und ggf. Erläuterung ergänzen.</t>
  </si>
  <si>
    <r>
      <t xml:space="preserve">Es sind folgende Angaben einzutragen:
</t>
    </r>
    <r>
      <rPr>
        <b/>
        <sz val="11"/>
        <color theme="1"/>
        <rFont val="Calibri"/>
        <family val="2"/>
        <scheme val="minor"/>
      </rPr>
      <t xml:space="preserve">1. Geforderte Kriterien aus Liste auswählen
</t>
    </r>
    <r>
      <rPr>
        <sz val="11"/>
        <color theme="1"/>
        <rFont val="Calibri"/>
        <family val="2"/>
        <scheme val="minor"/>
      </rPr>
      <t xml:space="preserve">Beschreibung wird automatisch ergänzt. Sofern Anpassungen erforderlich sind, kann die Zelle inkl. der hinterlegten Formel mit eigenen Formulierungen überschrieben werden. Bei Referenzaufträgen weitere Angaben ergänzen. </t>
    </r>
  </si>
  <si>
    <t>2. Bestätigen, ob jeweiliges Eignugnskriterium erfüllt wird oder nicht und ggf. Erläuterung ergänzen.</t>
  </si>
  <si>
    <t>Es sind folgende Angaben einzutragen:</t>
  </si>
  <si>
    <t xml:space="preserve">1. Geforderte Kriterien eintragen und Beschreibung ergänzen
</t>
  </si>
  <si>
    <t>2. Bestätigen, ob jeweillige technsiche Spezifikation erfüllt wird oder nicht und ggf. Erläuterung ergänzen.</t>
  </si>
  <si>
    <t>1. Gewichtung des Zuschlagskriteriums Angebotspreis eintragen</t>
  </si>
  <si>
    <t>2. Grenzwert Angebotspreis / erwarte Preisspanne/ Nullpunkt der Preiskurve eintragen</t>
  </si>
  <si>
    <r>
      <t xml:space="preserve">3. Preise
</t>
    </r>
    <r>
      <rPr>
        <sz val="11"/>
        <color theme="1"/>
        <rFont val="Calibri"/>
        <family val="2"/>
        <scheme val="minor"/>
      </rPr>
      <t>- Angebotspreis gemäss Offerteröffnungsprotokoll eintragen
- Bereinigter Angebotspreis eintragen (als Gesamtsumme oder gemäss Gliederung im Angebot)
- Allfälligen Rabatt, Skonto, Abzüge eintragen
- Bei FV Abgebot ergänzen, sofern durchgeführt (dazu am linken Rand weitere Zeilen mit "+" einblenden)
- Bei mehreren Auftraggebern, Aufteilung der Vergabesumme ergänzen (dazu am linken Rand weitere Zeilen mit "+" einblenden)</t>
    </r>
    <r>
      <rPr>
        <b/>
        <sz val="11"/>
        <color theme="1"/>
        <rFont val="Calibri"/>
        <family val="2"/>
        <scheme val="minor"/>
      </rPr>
      <t xml:space="preserve">
</t>
    </r>
  </si>
  <si>
    <t>4. Allfällige Bemerkungen zu den Preisangaben</t>
  </si>
  <si>
    <t>Es sind keine Angaben zu machen. Tabellenblatt dient der Berechnung der Nutzwertpunkte des ZK1 Preis</t>
  </si>
  <si>
    <r>
      <t xml:space="preserve">1. Geforderte Kriterien aus Liste auswählen
</t>
    </r>
    <r>
      <rPr>
        <sz val="11"/>
        <color theme="1"/>
        <rFont val="Calibri"/>
        <family val="2"/>
        <scheme val="minor"/>
      </rPr>
      <t>Beschreibung wird automatisch ergänzt. Sofern Anpassungen erforderlich sind, kann die Zelle inkl. der hinterlegten Formel mit eigenen Formulierungen überschrieben werden. Bei Referenzaufträgen weitere Angaben ergänzen.</t>
    </r>
    <r>
      <rPr>
        <b/>
        <sz val="11"/>
        <color theme="1"/>
        <rFont val="Calibri"/>
        <family val="2"/>
        <scheme val="minor"/>
      </rPr>
      <t xml:space="preserve"> </t>
    </r>
  </si>
  <si>
    <t xml:space="preserve">5. Zuschlagsempfänger und Vergabesumme </t>
  </si>
  <si>
    <t>6. Allfällige Bemerkungen zur Vergabe</t>
  </si>
  <si>
    <t>7. Nennung aller erforderlichen Beilagen</t>
  </si>
  <si>
    <r>
      <t xml:space="preserve">2. Bewertung gemäss der in der Ausschreibung definierten Beurteilungskriterien vornehmen. 
</t>
    </r>
    <r>
      <rPr>
        <sz val="11"/>
        <color theme="1"/>
        <rFont val="Calibri"/>
        <family val="2"/>
        <scheme val="minor"/>
      </rPr>
      <t>Beurteilung erfolgt mit ganzen Noten auf einer Skala von 0-5 pro Unterkriterium inkl. kurzer Erläuterung (sofern es keine Unterkriterien gibt, Note jeweils in oberster Zeile eintragen. Wert wird anschliessend in das hellgrüne Feld übernommen).</t>
    </r>
  </si>
  <si>
    <t>Firma 1</t>
  </si>
  <si>
    <t>Firma 2</t>
  </si>
  <si>
    <t>Firma 3</t>
  </si>
  <si>
    <t>Firma 4</t>
  </si>
  <si>
    <t>Firma 5</t>
  </si>
  <si>
    <t>Firma 6</t>
  </si>
  <si>
    <t>Firma 7</t>
  </si>
  <si>
    <t>Firma 8</t>
  </si>
  <si>
    <t>Firma 9</t>
  </si>
  <si>
    <t>Firma 11</t>
  </si>
  <si>
    <t>Firma 12</t>
  </si>
  <si>
    <t>Firma 10</t>
  </si>
  <si>
    <t>Firma 13</t>
  </si>
  <si>
    <t>Ausnahmetatbestand wählen</t>
  </si>
  <si>
    <t>Zuschlagskriterium Preis (ZK1)</t>
  </si>
  <si>
    <t xml:space="preserve"> Zuschlagskriterien (ZK2 - ZKn)</t>
  </si>
  <si>
    <t>Gewichtung des Zuschlagskriteriums Preis:</t>
  </si>
  <si>
    <t>Offerteingabepreis gemäss Offerteröffnungsprotokoll</t>
  </si>
  <si>
    <t xml:space="preserve">Preisspanne / Nullpunkt der Preiskurve / Grenzwert </t>
  </si>
  <si>
    <t>Bei Aufteilung der Vergabesumme auf mehrere Auftraggeber, weitere Zeilen links mittels "+" einblenden.</t>
  </si>
  <si>
    <t>Angebotsauswertung</t>
  </si>
  <si>
    <t>Felder werden automatisch ausgefüllt durch Ergebnisse aus Berechnungen.</t>
  </si>
  <si>
    <t>Felder, welche automatisch ausgefüllt werden durch Übernahme aus anderen Zellen.</t>
  </si>
  <si>
    <t>Eingabefelder, welche eine Eingaben erlauben.</t>
  </si>
  <si>
    <t>Eingabefelder, welche eine Eingaben erfordern.</t>
  </si>
  <si>
    <t>Felder, welche Information zur Ergänzung zusätzlicher Eingabefelder oder zur Nennung zusätzlicher Angaben enthalten.
(zusätzliche Eingabefelder können mittels den Schaltflächen + , - je nach Bedarf ein- oder ausgeblendet werden).</t>
  </si>
  <si>
    <t xml:space="preserve">Name Ersteller der Auswertung </t>
  </si>
  <si>
    <t xml:space="preserve">Datum </t>
  </si>
  <si>
    <t>Unterschrift Ersteller</t>
  </si>
  <si>
    <t>Name Projektleiter intern</t>
  </si>
  <si>
    <t>Unterschrift Projektleiter intern</t>
  </si>
  <si>
    <t>Sofern die Angebotsunterlagen digital beigelegt werden, wird mit der Unterzeichnung der vorliegenden Auswertung bestätigt, dass das digital eingereichte Dossier vollständig und identisch mit dem Papierdossier ist.</t>
  </si>
  <si>
    <t>Kontaktierte Auskunftsperson (Auftraggeber Referenzobjekt)</t>
  </si>
  <si>
    <t xml:space="preserve">Telefonische/schriftliche Anfrage zur Verifikation und/oder Beurteilung erfolgte am </t>
  </si>
  <si>
    <t>MwSt. 8.1%</t>
  </si>
  <si>
    <t>Projektleitung</t>
  </si>
  <si>
    <t>Bedarfsstelle</t>
  </si>
  <si>
    <t>Vergabeempfehlung</t>
  </si>
  <si>
    <t>Verfahrensart auswählen</t>
  </si>
  <si>
    <t>Projektleitung intern</t>
  </si>
  <si>
    <r>
      <t xml:space="preserve">Ausführungszeitraum: </t>
    </r>
    <r>
      <rPr>
        <sz val="11"/>
        <color theme="1"/>
        <rFont val="Calibri"/>
        <family val="2"/>
        <scheme val="minor"/>
      </rPr>
      <t xml:space="preserve"> </t>
    </r>
  </si>
  <si>
    <r>
      <t xml:space="preserve">Anteil </t>
    </r>
    <r>
      <rPr>
        <b/>
        <sz val="12"/>
        <color rgb="FFFF0000"/>
        <rFont val="Calibri"/>
        <family val="2"/>
        <scheme val="minor"/>
      </rPr>
      <t>Auftraggeber 1</t>
    </r>
    <r>
      <rPr>
        <b/>
        <sz val="12"/>
        <color indexed="8"/>
        <rFont val="Calibri"/>
        <family val="2"/>
        <scheme val="minor"/>
      </rPr>
      <t xml:space="preserve"> netto exkl. MwSt. </t>
    </r>
  </si>
  <si>
    <r>
      <t xml:space="preserve">Anteil </t>
    </r>
    <r>
      <rPr>
        <b/>
        <sz val="12"/>
        <color rgb="FFFF0000"/>
        <rFont val="Calibri"/>
        <family val="2"/>
        <scheme val="minor"/>
      </rPr>
      <t>Auftraggeber 2</t>
    </r>
    <r>
      <rPr>
        <b/>
        <sz val="12"/>
        <color indexed="8"/>
        <rFont val="Calibri"/>
        <family val="2"/>
        <scheme val="minor"/>
      </rPr>
      <t xml:space="preserve"> netto exkl. MwSt. </t>
    </r>
  </si>
  <si>
    <r>
      <t xml:space="preserve">Anteil </t>
    </r>
    <r>
      <rPr>
        <b/>
        <sz val="12"/>
        <color rgb="FFFF0000"/>
        <rFont val="Calibri"/>
        <family val="2"/>
        <scheme val="minor"/>
      </rPr>
      <t>Auftraggeber 3</t>
    </r>
    <r>
      <rPr>
        <b/>
        <sz val="12"/>
        <color indexed="8"/>
        <rFont val="Calibri"/>
        <family val="2"/>
        <scheme val="minor"/>
      </rPr>
      <t xml:space="preserve"> netto exkl. MwSt. </t>
    </r>
  </si>
  <si>
    <r>
      <t xml:space="preserve">Es sind folgende Angaben einzutragen:
</t>
    </r>
    <r>
      <rPr>
        <b/>
        <sz val="11"/>
        <color theme="1"/>
        <rFont val="Calibri"/>
        <family val="2"/>
        <scheme val="minor"/>
      </rPr>
      <t xml:space="preserve">
1. Verfahrensangaben</t>
    </r>
    <r>
      <rPr>
        <sz val="11"/>
        <color theme="1"/>
        <rFont val="Calibri"/>
        <family val="2"/>
        <scheme val="minor"/>
      </rPr>
      <t xml:space="preserve">
- Projekttitel 
- Auftrag
- Verfahren
- Auftragsart
- Rechtsgrundlagen 
- Gesamtkreditsumme
- Kosten ausgeschriebene Leistungen</t>
    </r>
  </si>
  <si>
    <t>Gültiger Nachweis Einhaltung Art. 12 IVöB</t>
  </si>
  <si>
    <t>Bei Bietergemeinschaften: Weitere Bietergemeinschaftsteilnehmer ergänzen. Hierzu links weiteren Zeilen mittels "+" einblenden, Firmen eintragen und anschliessend Name der Bietergemeinschaft ergänzen (ensprechendes Feld erscheint automatisch, sobald der weitere Bietergemeinschaftsteilnehmer eingetragen wurde).</t>
  </si>
  <si>
    <t>Bestätigung Einhaltung Art. 12 IVöB und weitere Bestätigungen</t>
  </si>
  <si>
    <t>Bei EK "Referenzauftrag Schlüsselperson" Zeilen links mittels "+" einblenden</t>
  </si>
  <si>
    <t>Referenz einmalig nachgereicht (bitte auswählen) 
(Möglichkeit zur Nachreichung gemäss Ausschreibungsunterlagen)</t>
  </si>
  <si>
    <t xml:space="preserve">Nachweis eines Referenzauftrages des Anbieters, welcher die folgenden Kriterien erfüllt:
</t>
  </si>
  <si>
    <t xml:space="preserve">Nachweis eines Referenzauftrages, an welchem die für die Ausführung des Auftrages vorgesehene Schlüsselperson in derselben Funktion beteiligt war. Der Referenzauftrag muss die folgenden Kriterien erfüllen: </t>
  </si>
  <si>
    <r>
      <rPr>
        <b/>
        <sz val="10"/>
        <color theme="1"/>
        <rFont val="Calibri"/>
        <family val="2"/>
        <scheme val="minor"/>
      </rPr>
      <t xml:space="preserve">Vorlage eines vergleichbaren Referenzauftrages des Anbieters, welcher die folgenden Kriterien möglichst gut erfüllt: </t>
    </r>
    <r>
      <rPr>
        <sz val="10"/>
        <color theme="1"/>
        <rFont val="Calibri"/>
        <family val="2"/>
        <scheme val="minor"/>
      </rPr>
      <t xml:space="preserve">
</t>
    </r>
  </si>
  <si>
    <t>Nachweis eines vergleichbaren Referenzauftrages, an welchem die für die Ausführung des Auftrages vorgesehene Schlüsselperson in derselben Funktion beteiligt war. Der Referenzauftrag soll folgende Kriterien möglichst gut erfüllen:</t>
  </si>
  <si>
    <t>Bemerkungen zum jeweiligen Anbieter
(Bspw. Verzicht auf Einreichung eines Angebot im FV oder EV)</t>
  </si>
  <si>
    <t xml:space="preserve">Auftragnehmer </t>
  </si>
  <si>
    <t>Leistungsart (vom Anbieter ausgeführt)</t>
  </si>
  <si>
    <t>Tabellenblatt "Allg. Teilnahmebed. (ATB)"</t>
  </si>
  <si>
    <t xml:space="preserve">Tabellenblatt "Eignungskriterien (EK)" </t>
  </si>
  <si>
    <t xml:space="preserve">Tabellenblatt "Techn. Spez. (TS)" </t>
  </si>
  <si>
    <t>Tabellenblatt "Zuschlagskriterium Preis (ZK1)"</t>
  </si>
  <si>
    <t>Tabellenblatt "Zuschlagskriterien (ZK2-ZKn)"</t>
  </si>
  <si>
    <t>Tabellenblatt "Übersicht Bewertung ZK1 Preis"</t>
  </si>
  <si>
    <t>Der Anbieter bzw. jeder Teilnehmer der Bietergemeinschaft bestätigt im Dokument „Bestätigung Einhaltung Art. 12 Interkantonale Vereinbarung über das öffentliche Beschaffungswesen (IVöB) und weitere Bestätigungen" die Einhaltung der dort genannten Bestimmungen und legt das vollständig und wahrheitsgemäss ausgefüllte Dokument dem Angebot bei. Sofern Subunternehmen im Angebot genannt werden, wird von den Subunternehmen des Zuschlagsempfängers zu gegebener Zeit das genannte Dokument nachgefordert.</t>
  </si>
  <si>
    <t>Der Anbieter bzw. jeder Teilnehmer der Bietergemeinschaft bestätigt, dass er die Lohngleichheit von Frauen und Männern einhält. Als Nachweis sind folgende Dokumente vollständig ausgefüllt einzureichen: Selbstdeklaration (immer); zudem Logib-Nachweis (Anbieter mit Sitz in der Schweiz mit 50 oder mehr Mitarbeitenden, sofern Leistungserbringung in der Schweiz) oder Fragebogen (Anbieter mit 2 bis 49 Mitarbeitenden, Anbieter mit Sitz im Ausland oder bei vollständiger Leistungserbringung im Ausland).</t>
  </si>
  <si>
    <t>Der Anbieter bestätigt, dass er und allfällige von ihm beigezogene Subunternehmen oder Lieferanten, auf die mehr als 10% des Auftragswerts entfallen, nicht zu den in Art. 29c der Verordnung über Massnahmen im Zusammenhang mit der Situation in der Ukraine (SR 946.231.176.72) genannten Personen, die einen Bezug zur Russischen Föderation aufweisen, gehören. Der Anbieter bestätigt zudem und stellt sicher, dass auch während der Vertragslaufzeit keine entsprechenden Personen eingesetzt werden.
Als Nachweis ist vom Anbieter bzw. jedem Teilnehmer der Bietergemeinschaft die beiliegende Selbstdeklaration zu Art. 29c Ukraine Verordnung auszufüllen und zu unterzeichnen.</t>
  </si>
  <si>
    <t>Version 1.7 vom 06.12.2024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</si>
</sst>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quot;CHF&quot;\ * #,##0.00_ ;_ &quot;CHF&quot;\ * \-#,##0.00_ ;_ &quot;CHF&quot;\ * &quot;-&quot;??_ ;_ @_ "/>
    <numFmt numFmtId="43" formatCode="_ * #,##0.00_ ;_ * \-#,##0.00_ ;_ * &quot;-&quot;??_ ;_ @_ "/>
    <numFmt numFmtId="164" formatCode="0.0"/>
    <numFmt numFmtId="165" formatCode="0.0%"/>
    <numFmt numFmtId="166" formatCode="0&quot;: &quot;"/>
    <numFmt numFmtId="167" formatCode="&quot; &quot;@"/>
    <numFmt numFmtId="168" formatCode="_ &quot;   Fr.&quot;\ * #,##0.00&quot;  &quot;_ "/>
    <numFmt numFmtId="169" formatCode="#,##0.0"/>
    <numFmt numFmtId="170" formatCode="&quot;CHF&quot;\ #,##0.00"/>
  </numFmts>
  <fonts count="65" x14ac:knownFonts="1">
    <font>
      <sz val="11"/>
      <color theme="1"/>
      <name val="Calibri"/>
      <family val="2"/>
      <scheme val="minor"/>
    </font>
    <font>
      <sz val="11"/>
      <color indexed="8"/>
      <name val="Calibri"/>
      <family val="2"/>
    </font>
    <font>
      <sz val="8"/>
      <name val="Calibri"/>
      <family val="2"/>
    </font>
    <font>
      <sz val="10"/>
      <name val="Arial"/>
      <family val="2"/>
    </font>
    <font>
      <sz val="8"/>
      <name val="Arial"/>
      <family val="2"/>
    </font>
    <font>
      <b/>
      <sz val="10"/>
      <name val="Arial"/>
      <family val="2"/>
    </font>
    <font>
      <b/>
      <sz val="9"/>
      <name val="Arial"/>
      <family val="2"/>
    </font>
    <font>
      <sz val="8"/>
      <name val="Arial"/>
      <family val="2"/>
    </font>
    <font>
      <b/>
      <sz val="8"/>
      <name val="Arial"/>
      <family val="2"/>
    </font>
    <font>
      <sz val="10"/>
      <name val="Arial"/>
      <family val="2"/>
    </font>
    <font>
      <sz val="9"/>
      <name val="Arial"/>
      <family val="2"/>
    </font>
    <font>
      <sz val="10"/>
      <color indexed="8"/>
      <name val="Arial"/>
      <family val="2"/>
    </font>
    <font>
      <sz val="8"/>
      <color indexed="8"/>
      <name val="Arial"/>
      <family val="2"/>
    </font>
    <font>
      <b/>
      <sz val="14"/>
      <color indexed="8"/>
      <name val="Arial"/>
      <family val="2"/>
    </font>
    <font>
      <b/>
      <sz val="8"/>
      <color indexed="8"/>
      <name val="Arial"/>
      <family val="2"/>
    </font>
    <font>
      <sz val="12"/>
      <name val="Arial Narrow"/>
      <family val="2"/>
    </font>
    <font>
      <b/>
      <vertAlign val="subscript"/>
      <sz val="9"/>
      <name val="Arial"/>
      <family val="2"/>
    </font>
    <font>
      <b/>
      <sz val="10"/>
      <color indexed="8"/>
      <name val="Arial"/>
      <family val="2"/>
    </font>
    <font>
      <sz val="11"/>
      <color rgb="FFFF0000"/>
      <name val="Calibri"/>
      <family val="2"/>
      <scheme val="minor"/>
    </font>
    <font>
      <b/>
      <sz val="12"/>
      <color indexed="8"/>
      <name val="Arial"/>
      <family val="2"/>
    </font>
    <font>
      <sz val="11"/>
      <name val="Calibri"/>
      <family val="2"/>
      <scheme val="minor"/>
    </font>
    <font>
      <b/>
      <sz val="8"/>
      <color rgb="FFFF0000"/>
      <name val="Arial"/>
      <family val="2"/>
    </font>
    <font>
      <b/>
      <sz val="11"/>
      <color theme="1"/>
      <name val="Calibri"/>
      <family val="2"/>
      <scheme val="minor"/>
    </font>
    <font>
      <b/>
      <sz val="14"/>
      <color rgb="FFFF0000"/>
      <name val="Arial"/>
      <family val="2"/>
    </font>
    <font>
      <sz val="10"/>
      <color theme="2"/>
      <name val="Arial"/>
      <family val="2"/>
    </font>
    <font>
      <sz val="11"/>
      <color theme="1"/>
      <name val="Calibri"/>
      <family val="2"/>
      <scheme val="minor"/>
    </font>
    <font>
      <sz val="14"/>
      <color indexed="8"/>
      <name val="Arial"/>
      <family val="2"/>
    </font>
    <font>
      <sz val="12"/>
      <color indexed="8"/>
      <name val="Arial"/>
      <family val="2"/>
    </font>
    <font>
      <sz val="10"/>
      <color indexed="8"/>
      <name val="Calibri"/>
      <family val="2"/>
      <scheme val="minor"/>
    </font>
    <font>
      <b/>
      <sz val="10"/>
      <color indexed="8"/>
      <name val="Calibri"/>
      <family val="2"/>
      <scheme val="minor"/>
    </font>
    <font>
      <b/>
      <sz val="10"/>
      <name val="Calibri"/>
      <family val="2"/>
      <scheme val="minor"/>
    </font>
    <font>
      <sz val="10"/>
      <name val="Calibri"/>
      <family val="2"/>
      <scheme val="minor"/>
    </font>
    <font>
      <b/>
      <sz val="10"/>
      <color rgb="FFFF0000"/>
      <name val="Calibri"/>
      <family val="2"/>
      <scheme val="minor"/>
    </font>
    <font>
      <b/>
      <sz val="10"/>
      <color theme="1"/>
      <name val="Calibri"/>
      <family val="2"/>
      <scheme val="minor"/>
    </font>
    <font>
      <sz val="10"/>
      <color theme="1"/>
      <name val="Calibri"/>
      <family val="2"/>
      <scheme val="minor"/>
    </font>
    <font>
      <b/>
      <sz val="12"/>
      <name val="Calibri"/>
      <family val="2"/>
      <scheme val="minor"/>
    </font>
    <font>
      <b/>
      <sz val="12"/>
      <color indexed="8"/>
      <name val="Calibri"/>
      <family val="2"/>
      <scheme val="minor"/>
    </font>
    <font>
      <b/>
      <u/>
      <sz val="10"/>
      <color indexed="8"/>
      <name val="Calibri"/>
      <family val="2"/>
      <scheme val="minor"/>
    </font>
    <font>
      <b/>
      <sz val="11"/>
      <color indexed="8"/>
      <name val="Arial"/>
      <family val="2"/>
    </font>
    <font>
      <sz val="11"/>
      <color indexed="8"/>
      <name val="Arial"/>
      <family val="2"/>
    </font>
    <font>
      <sz val="8"/>
      <color theme="1"/>
      <name val="Calibri"/>
      <family val="2"/>
      <scheme val="minor"/>
    </font>
    <font>
      <sz val="14"/>
      <color rgb="FFFF0000"/>
      <name val="Arial"/>
      <family val="2"/>
    </font>
    <font>
      <sz val="9"/>
      <color theme="1"/>
      <name val="Calibri"/>
      <family val="2"/>
      <scheme val="minor"/>
    </font>
    <font>
      <b/>
      <sz val="10"/>
      <color theme="0"/>
      <name val="Calibri"/>
      <family val="2"/>
      <scheme val="minor"/>
    </font>
    <font>
      <sz val="10"/>
      <color theme="0"/>
      <name val="Arial"/>
      <family val="2"/>
    </font>
    <font>
      <b/>
      <sz val="14"/>
      <color theme="1"/>
      <name val="Calibri"/>
      <family val="2"/>
      <scheme val="minor"/>
    </font>
    <font>
      <sz val="10"/>
      <color theme="0" tint="-0.34998626667073579"/>
      <name val="Arial"/>
      <family val="2"/>
    </font>
    <font>
      <b/>
      <sz val="11"/>
      <name val="Arial"/>
      <family val="2"/>
    </font>
    <font>
      <b/>
      <sz val="16"/>
      <color indexed="8"/>
      <name val="Calibri"/>
      <family val="2"/>
      <scheme val="minor"/>
    </font>
    <font>
      <b/>
      <sz val="24"/>
      <color indexed="8"/>
      <name val="Arial"/>
      <family val="2"/>
    </font>
    <font>
      <b/>
      <sz val="11"/>
      <color rgb="FFFF0000"/>
      <name val="Arial"/>
      <family val="2"/>
    </font>
    <font>
      <b/>
      <sz val="12"/>
      <color rgb="FFFF0000"/>
      <name val="Arial"/>
      <family val="2"/>
    </font>
    <font>
      <sz val="12"/>
      <name val="Calibri"/>
      <family val="2"/>
      <scheme val="minor"/>
    </font>
    <font>
      <sz val="11"/>
      <color indexed="8"/>
      <name val="Calibri"/>
      <family val="2"/>
      <scheme val="minor"/>
    </font>
    <font>
      <b/>
      <sz val="11"/>
      <color rgb="FFFF0000"/>
      <name val="Calibri"/>
      <family val="2"/>
      <scheme val="minor"/>
    </font>
    <font>
      <sz val="11"/>
      <color rgb="FFFF0000"/>
      <name val="Arial"/>
      <family val="2"/>
    </font>
    <font>
      <b/>
      <sz val="11"/>
      <color indexed="8"/>
      <name val="Calibri"/>
      <family val="2"/>
      <scheme val="minor"/>
    </font>
    <font>
      <sz val="12"/>
      <color indexed="8"/>
      <name val="Calibri"/>
      <family val="2"/>
      <scheme val="minor"/>
    </font>
    <font>
      <sz val="12"/>
      <color rgb="FFFF0000"/>
      <name val="Arial"/>
      <family val="2"/>
    </font>
    <font>
      <b/>
      <sz val="12"/>
      <color rgb="FFFF0000"/>
      <name val="Calibri"/>
      <family val="2"/>
      <scheme val="minor"/>
    </font>
    <font>
      <b/>
      <sz val="16"/>
      <name val="Calibri"/>
      <family val="2"/>
      <scheme val="minor"/>
    </font>
    <font>
      <sz val="10"/>
      <color rgb="FFFF0000"/>
      <name val="Calibri"/>
      <family val="2"/>
      <scheme val="minor"/>
    </font>
    <font>
      <sz val="10"/>
      <color theme="1"/>
      <name val="Arial"/>
      <family val="2"/>
    </font>
    <font>
      <b/>
      <sz val="12"/>
      <name val="Arial"/>
      <family val="2"/>
    </font>
    <font>
      <i/>
      <sz val="12"/>
      <color indexed="8"/>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bottom style="thin">
        <color theme="0"/>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diagonal/>
    </border>
    <border>
      <left/>
      <right/>
      <top style="medium">
        <color indexed="64"/>
      </top>
      <bottom/>
      <diagonal/>
    </border>
    <border>
      <left/>
      <right style="thin">
        <color indexed="64"/>
      </right>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indexed="64"/>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theme="0"/>
      </top>
      <bottom style="thin">
        <color theme="0"/>
      </bottom>
      <diagonal/>
    </border>
    <border>
      <left style="thin">
        <color indexed="64"/>
      </left>
      <right/>
      <top style="thin">
        <color theme="0"/>
      </top>
      <bottom/>
      <diagonal/>
    </border>
    <border>
      <left/>
      <right/>
      <top style="thin">
        <color theme="0"/>
      </top>
      <bottom/>
      <diagonal/>
    </border>
    <border>
      <left style="thin">
        <color indexed="64"/>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right/>
      <top style="thin">
        <color theme="0"/>
      </top>
      <bottom style="medium">
        <color indexed="64"/>
      </bottom>
      <diagonal/>
    </border>
    <border>
      <left style="medium">
        <color indexed="64"/>
      </left>
      <right style="medium">
        <color indexed="64"/>
      </right>
      <top/>
      <bottom style="thin">
        <color theme="0"/>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theme="0"/>
      </bottom>
      <diagonal/>
    </border>
    <border>
      <left/>
      <right style="thin">
        <color indexed="64"/>
      </right>
      <top style="thin">
        <color theme="0"/>
      </top>
      <bottom/>
      <diagonal/>
    </border>
    <border>
      <left/>
      <right style="thin">
        <color indexed="64"/>
      </right>
      <top style="thin">
        <color theme="0"/>
      </top>
      <bottom style="thin">
        <color theme="0"/>
      </bottom>
      <diagonal/>
    </border>
    <border>
      <left style="thin">
        <color theme="0"/>
      </left>
      <right/>
      <top/>
      <bottom style="thin">
        <color indexed="64"/>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right style="thin">
        <color indexed="64"/>
      </right>
      <top style="medium">
        <color indexed="64"/>
      </top>
      <bottom style="thin">
        <color indexed="64"/>
      </bottom>
      <diagonal/>
    </border>
    <border>
      <left style="thin">
        <color theme="0"/>
      </left>
      <right style="thin">
        <color theme="0"/>
      </right>
      <top style="thin">
        <color theme="0"/>
      </top>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theme="0"/>
      </bottom>
      <diagonal/>
    </border>
    <border>
      <left style="medium">
        <color indexed="64"/>
      </left>
      <right/>
      <top style="thin">
        <color theme="0"/>
      </top>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4.9989318521683403E-2"/>
      </right>
      <top/>
      <bottom/>
      <diagonal/>
    </border>
    <border>
      <left style="thin">
        <color theme="0"/>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indexed="64"/>
      </top>
      <bottom style="medium">
        <color indexed="64"/>
      </bottom>
      <diagonal/>
    </border>
    <border>
      <left/>
      <right style="thin">
        <color theme="0"/>
      </right>
      <top style="thin">
        <color indexed="64"/>
      </top>
      <bottom style="thin">
        <color theme="0"/>
      </bottom>
      <diagonal/>
    </border>
  </borders>
  <cellStyleXfs count="8">
    <xf numFmtId="0" fontId="0" fillId="0" borderId="0"/>
    <xf numFmtId="9" fontId="1" fillId="0" borderId="0" applyFont="0" applyFill="0" applyBorder="0" applyAlignment="0" applyProtection="0"/>
    <xf numFmtId="0" fontId="3"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9" fillId="0" borderId="0"/>
    <xf numFmtId="44" fontId="25" fillId="0" borderId="0" applyFont="0" applyFill="0" applyBorder="0" applyAlignment="0" applyProtection="0"/>
  </cellStyleXfs>
  <cellXfs count="1282">
    <xf numFmtId="0" fontId="0" fillId="0" borderId="0" xfId="0"/>
    <xf numFmtId="166" fontId="7" fillId="0" borderId="8" xfId="2" applyNumberFormat="1" applyFont="1" applyFill="1" applyBorder="1" applyAlignment="1" applyProtection="1">
      <alignment horizontal="left" vertical="top"/>
    </xf>
    <xf numFmtId="165" fontId="11" fillId="2" borderId="0" xfId="1" applyNumberFormat="1" applyFont="1" applyFill="1" applyBorder="1" applyAlignment="1" applyProtection="1">
      <alignment horizontal="right"/>
      <protection locked="0"/>
    </xf>
    <xf numFmtId="165" fontId="11" fillId="2" borderId="0" xfId="1" applyNumberFormat="1" applyFont="1" applyFill="1" applyBorder="1" applyProtection="1">
      <protection locked="0"/>
    </xf>
    <xf numFmtId="0" fontId="0" fillId="2" borderId="0" xfId="0" applyFill="1" applyBorder="1" applyAlignment="1">
      <alignment horizontal="left" vertical="top" wrapText="1"/>
    </xf>
    <xf numFmtId="0" fontId="0" fillId="2" borderId="0" xfId="0" applyFill="1" applyBorder="1"/>
    <xf numFmtId="0" fontId="18" fillId="2" borderId="0" xfId="0" applyFont="1" applyFill="1" applyBorder="1"/>
    <xf numFmtId="3" fontId="3" fillId="2" borderId="0" xfId="2" applyNumberFormat="1" applyFill="1" applyBorder="1" applyAlignment="1" applyProtection="1">
      <alignment horizontal="center" vertical="center"/>
    </xf>
    <xf numFmtId="0" fontId="3" fillId="2" borderId="0" xfId="2" applyFill="1" applyBorder="1" applyAlignment="1" applyProtection="1">
      <alignment vertical="center"/>
    </xf>
    <xf numFmtId="0" fontId="3" fillId="2" borderId="0" xfId="2" applyFill="1" applyAlignment="1" applyProtection="1">
      <alignment vertical="center"/>
    </xf>
    <xf numFmtId="3" fontId="3" fillId="0" borderId="0" xfId="2" applyNumberFormat="1" applyAlignment="1" applyProtection="1">
      <alignment horizontal="center" vertical="center"/>
    </xf>
    <xf numFmtId="0" fontId="24" fillId="2" borderId="0" xfId="2" applyFont="1" applyFill="1" applyBorder="1" applyAlignment="1" applyProtection="1">
      <alignment vertical="center"/>
    </xf>
    <xf numFmtId="166" fontId="7" fillId="2" borderId="0" xfId="2" applyNumberFormat="1" applyFont="1" applyFill="1" applyBorder="1" applyAlignment="1" applyProtection="1">
      <alignment horizontal="left" vertical="top"/>
    </xf>
    <xf numFmtId="10" fontId="7" fillId="2" borderId="0" xfId="2" applyNumberFormat="1" applyFont="1" applyFill="1" applyBorder="1" applyAlignment="1" applyProtection="1">
      <alignment horizontal="right" vertical="center"/>
    </xf>
    <xf numFmtId="4" fontId="7" fillId="2" borderId="0" xfId="2" applyNumberFormat="1" applyFont="1" applyFill="1" applyBorder="1" applyAlignment="1" applyProtection="1">
      <alignment horizontal="center" vertical="center"/>
    </xf>
    <xf numFmtId="4" fontId="7" fillId="2" borderId="0" xfId="2" applyNumberFormat="1" applyFont="1" applyFill="1" applyBorder="1" applyAlignment="1" applyProtection="1">
      <alignment horizontal="right" vertical="center"/>
    </xf>
    <xf numFmtId="0" fontId="7" fillId="2" borderId="0" xfId="2" applyFont="1" applyFill="1" applyBorder="1" applyAlignment="1" applyProtection="1">
      <alignment horizontal="center"/>
    </xf>
    <xf numFmtId="3" fontId="3" fillId="2" borderId="0" xfId="2" applyNumberFormat="1" applyFill="1" applyAlignment="1" applyProtection="1">
      <alignment horizontal="center" vertical="center"/>
    </xf>
    <xf numFmtId="0" fontId="3" fillId="2" borderId="0" xfId="2" applyFill="1" applyBorder="1" applyAlignment="1" applyProtection="1">
      <alignment horizontal="center" vertical="center"/>
    </xf>
    <xf numFmtId="0" fontId="3" fillId="2" borderId="0" xfId="2" applyFill="1" applyAlignment="1" applyProtection="1">
      <alignment horizontal="center" vertical="center"/>
    </xf>
    <xf numFmtId="0" fontId="3" fillId="0" borderId="0" xfId="2" applyAlignment="1" applyProtection="1">
      <alignment horizontal="center" vertical="center"/>
    </xf>
    <xf numFmtId="0" fontId="11" fillId="2" borderId="0" xfId="0" applyFont="1" applyFill="1" applyAlignment="1" applyProtection="1">
      <alignment horizontal="center" vertical="center"/>
    </xf>
    <xf numFmtId="0" fontId="11" fillId="2" borderId="0" xfId="0" applyFont="1" applyFill="1" applyAlignment="1" applyProtection="1">
      <alignment wrapText="1"/>
    </xf>
    <xf numFmtId="0" fontId="11" fillId="2" borderId="0" xfId="0" applyFont="1" applyFill="1" applyBorder="1" applyProtection="1">
      <protection locked="0"/>
    </xf>
    <xf numFmtId="0" fontId="11" fillId="2" borderId="0" xfId="0" applyFont="1" applyFill="1" applyBorder="1" applyAlignment="1" applyProtection="1">
      <alignment horizontal="center" vertical="center"/>
    </xf>
    <xf numFmtId="0" fontId="11" fillId="2" borderId="0" xfId="0" applyFont="1" applyFill="1" applyBorder="1" applyAlignment="1" applyProtection="1">
      <alignment wrapText="1"/>
    </xf>
    <xf numFmtId="0" fontId="13" fillId="2" borderId="0" xfId="0" applyFont="1" applyFill="1" applyBorder="1" applyAlignment="1" applyProtection="1">
      <alignment wrapText="1"/>
    </xf>
    <xf numFmtId="165" fontId="11" fillId="2" borderId="0" xfId="1" applyNumberFormat="1" applyFont="1" applyFill="1" applyProtection="1"/>
    <xf numFmtId="0" fontId="11" fillId="2" borderId="0" xfId="0" applyFont="1" applyFill="1" applyAlignment="1" applyProtection="1">
      <alignment horizontal="right"/>
    </xf>
    <xf numFmtId="164" fontId="11" fillId="2" borderId="0" xfId="0" applyNumberFormat="1" applyFont="1" applyFill="1" applyAlignment="1" applyProtection="1">
      <alignment horizontal="right"/>
    </xf>
    <xf numFmtId="165" fontId="11" fillId="2" borderId="0" xfId="1" applyNumberFormat="1" applyFont="1" applyFill="1" applyBorder="1" applyAlignment="1" applyProtection="1">
      <alignment horizontal="right"/>
    </xf>
    <xf numFmtId="0" fontId="11" fillId="2" borderId="0" xfId="0" applyFont="1" applyFill="1" applyBorder="1" applyProtection="1"/>
    <xf numFmtId="0" fontId="11" fillId="2" borderId="0" xfId="0" applyFont="1" applyFill="1" applyProtection="1"/>
    <xf numFmtId="165" fontId="11" fillId="2" borderId="0" xfId="1" applyNumberFormat="1" applyFont="1" applyFill="1" applyBorder="1" applyProtection="1"/>
    <xf numFmtId="0" fontId="11" fillId="2" borderId="0" xfId="0" applyFont="1" applyFill="1" applyBorder="1" applyAlignment="1" applyProtection="1">
      <alignment horizontal="right"/>
    </xf>
    <xf numFmtId="164" fontId="11" fillId="2" borderId="0" xfId="0" applyNumberFormat="1" applyFont="1" applyFill="1" applyBorder="1" applyAlignment="1" applyProtection="1">
      <alignment horizontal="right"/>
    </xf>
    <xf numFmtId="0" fontId="11" fillId="2" borderId="0" xfId="0" applyFont="1" applyFill="1" applyBorder="1" applyAlignment="1" applyProtection="1">
      <alignment horizontal="left" vertical="top"/>
    </xf>
    <xf numFmtId="165" fontId="11" fillId="0" borderId="0" xfId="1" applyNumberFormat="1" applyFont="1" applyFill="1" applyBorder="1" applyAlignment="1" applyProtection="1">
      <alignment horizontal="right"/>
    </xf>
    <xf numFmtId="0" fontId="11" fillId="0" borderId="0" xfId="0" applyFont="1" applyFill="1" applyBorder="1" applyProtection="1"/>
    <xf numFmtId="0" fontId="11" fillId="0" borderId="0" xfId="0" applyFont="1" applyBorder="1" applyProtection="1"/>
    <xf numFmtId="0" fontId="11" fillId="0" borderId="2" xfId="0" applyFont="1" applyBorder="1" applyProtection="1"/>
    <xf numFmtId="0" fontId="12" fillId="2" borderId="0" xfId="0" applyFont="1" applyFill="1" applyBorder="1" applyProtection="1"/>
    <xf numFmtId="1" fontId="11" fillId="2" borderId="0" xfId="1" applyNumberFormat="1" applyFont="1" applyFill="1" applyBorder="1" applyAlignment="1" applyProtection="1">
      <alignment horizontal="right"/>
    </xf>
    <xf numFmtId="0" fontId="11" fillId="0" borderId="0" xfId="0" applyFont="1" applyProtection="1"/>
    <xf numFmtId="10" fontId="7" fillId="0" borderId="58" xfId="2" applyNumberFormat="1" applyFont="1" applyBorder="1" applyAlignment="1" applyProtection="1">
      <alignment horizontal="right" vertical="center"/>
    </xf>
    <xf numFmtId="4" fontId="7" fillId="0" borderId="58" xfId="2" applyNumberFormat="1" applyFont="1" applyBorder="1" applyAlignment="1" applyProtection="1">
      <alignment horizontal="center" vertical="center"/>
    </xf>
    <xf numFmtId="169" fontId="7" fillId="0" borderId="58" xfId="2" applyNumberFormat="1" applyFont="1" applyBorder="1" applyAlignment="1" applyProtection="1">
      <alignment horizontal="right" vertical="center"/>
    </xf>
    <xf numFmtId="4" fontId="7" fillId="0" borderId="58" xfId="2" applyNumberFormat="1" applyFont="1" applyBorder="1" applyAlignment="1" applyProtection="1">
      <alignment horizontal="right" vertical="center"/>
    </xf>
    <xf numFmtId="0" fontId="7" fillId="0" borderId="59" xfId="2" applyFont="1" applyBorder="1" applyAlignment="1" applyProtection="1">
      <alignment horizontal="center"/>
    </xf>
    <xf numFmtId="166" fontId="7" fillId="0" borderId="0" xfId="2" applyNumberFormat="1" applyFont="1" applyFill="1" applyBorder="1" applyAlignment="1" applyProtection="1">
      <alignment horizontal="left" vertical="top"/>
    </xf>
    <xf numFmtId="164" fontId="12" fillId="0" borderId="22" xfId="0" applyNumberFormat="1" applyFont="1" applyFill="1" applyBorder="1" applyAlignment="1" applyProtection="1">
      <alignment horizontal="right" vertical="top" wrapText="1"/>
    </xf>
    <xf numFmtId="44" fontId="7" fillId="0" borderId="58" xfId="7" applyFont="1" applyBorder="1" applyAlignment="1" applyProtection="1">
      <alignment horizontal="right" vertical="center"/>
    </xf>
    <xf numFmtId="44" fontId="7" fillId="2" borderId="0" xfId="7" applyFont="1" applyFill="1" applyBorder="1" applyAlignment="1" applyProtection="1">
      <alignment horizontal="right" vertical="center"/>
    </xf>
    <xf numFmtId="165" fontId="11" fillId="2" borderId="25" xfId="1" applyNumberFormat="1" applyFont="1" applyFill="1" applyBorder="1" applyProtection="1"/>
    <xf numFmtId="165" fontId="11" fillId="2" borderId="12" xfId="1" applyNumberFormat="1" applyFont="1" applyFill="1" applyBorder="1" applyProtection="1"/>
    <xf numFmtId="0" fontId="28" fillId="0" borderId="5" xfId="0" applyFont="1" applyFill="1" applyBorder="1" applyAlignment="1" applyProtection="1">
      <alignment horizontal="center" vertical="top" wrapText="1"/>
      <protection locked="0"/>
    </xf>
    <xf numFmtId="0" fontId="31" fillId="2" borderId="0" xfId="0" applyFont="1" applyFill="1" applyBorder="1" applyAlignment="1" applyProtection="1">
      <alignment wrapText="1"/>
    </xf>
    <xf numFmtId="0" fontId="31" fillId="2" borderId="0" xfId="0" applyFont="1" applyFill="1" applyBorder="1" applyProtection="1"/>
    <xf numFmtId="0" fontId="31" fillId="2" borderId="0" xfId="0" applyFont="1" applyFill="1" applyProtection="1"/>
    <xf numFmtId="0" fontId="30" fillId="2" borderId="15" xfId="0" applyFont="1" applyFill="1" applyBorder="1" applyAlignment="1" applyProtection="1">
      <alignment horizontal="center" wrapText="1"/>
    </xf>
    <xf numFmtId="0" fontId="31" fillId="2" borderId="0" xfId="0" applyFont="1" applyFill="1" applyBorder="1" applyAlignment="1" applyProtection="1">
      <alignment horizontal="center" textRotation="90"/>
    </xf>
    <xf numFmtId="9" fontId="28" fillId="2" borderId="0" xfId="1" applyFont="1" applyFill="1" applyBorder="1" applyProtection="1"/>
    <xf numFmtId="0" fontId="34" fillId="2" borderId="0" xfId="0" applyFont="1" applyFill="1" applyBorder="1" applyProtection="1"/>
    <xf numFmtId="0" fontId="31" fillId="0" borderId="16" xfId="0" applyFont="1" applyFill="1" applyBorder="1" applyAlignment="1" applyProtection="1">
      <alignment horizontal="center" vertical="top" wrapText="1"/>
      <protection locked="0"/>
    </xf>
    <xf numFmtId="0" fontId="34" fillId="2" borderId="0" xfId="0" applyFont="1" applyFill="1" applyProtection="1"/>
    <xf numFmtId="0" fontId="34" fillId="0" borderId="0" xfId="0" applyFont="1" applyBorder="1" applyProtection="1"/>
    <xf numFmtId="0" fontId="34" fillId="0" borderId="0" xfId="0" applyFont="1" applyProtection="1"/>
    <xf numFmtId="0" fontId="29" fillId="2" borderId="0" xfId="0" applyFont="1" applyFill="1" applyBorder="1" applyAlignment="1" applyProtection="1">
      <alignment horizontal="center"/>
    </xf>
    <xf numFmtId="0" fontId="34" fillId="2" borderId="0" xfId="0" applyFont="1" applyFill="1" applyBorder="1" applyAlignment="1" applyProtection="1">
      <alignment horizontal="left" vertical="top" wrapText="1"/>
      <protection locked="0"/>
    </xf>
    <xf numFmtId="0" fontId="34" fillId="2" borderId="0" xfId="0" applyFont="1" applyFill="1" applyBorder="1" applyAlignment="1" applyProtection="1">
      <alignment horizontal="center" textRotation="90" wrapText="1"/>
    </xf>
    <xf numFmtId="0" fontId="34" fillId="2" borderId="0" xfId="0" applyFont="1" applyFill="1" applyBorder="1" applyAlignment="1" applyProtection="1">
      <alignment horizontal="center" textRotation="90"/>
    </xf>
    <xf numFmtId="0" fontId="34" fillId="2" borderId="30" xfId="0" applyFont="1" applyFill="1" applyBorder="1" applyAlignment="1" applyProtection="1">
      <alignment horizontal="justify" vertical="center" wrapText="1"/>
      <protection locked="0"/>
    </xf>
    <xf numFmtId="9" fontId="28" fillId="0" borderId="0" xfId="1" applyFont="1" applyFill="1" applyBorder="1" applyProtection="1"/>
    <xf numFmtId="0" fontId="34" fillId="0" borderId="0" xfId="0" applyFont="1" applyFill="1" applyBorder="1" applyProtection="1"/>
    <xf numFmtId="9" fontId="28" fillId="2" borderId="0" xfId="1" applyFont="1" applyFill="1" applyProtection="1"/>
    <xf numFmtId="0" fontId="28" fillId="0" borderId="15" xfId="0" applyFont="1" applyBorder="1" applyAlignment="1" applyProtection="1">
      <alignment horizontal="center" vertical="top"/>
      <protection locked="0"/>
    </xf>
    <xf numFmtId="0" fontId="29" fillId="2" borderId="13" xfId="0" applyFont="1" applyFill="1" applyBorder="1" applyAlignment="1" applyProtection="1">
      <alignment horizontal="left" vertical="top" wrapText="1"/>
      <protection locked="0"/>
    </xf>
    <xf numFmtId="0" fontId="32" fillId="2" borderId="0" xfId="0" applyFont="1" applyFill="1" applyBorder="1" applyAlignment="1" applyProtection="1">
      <alignment horizontal="left" vertical="top" wrapText="1"/>
      <protection locked="0"/>
    </xf>
    <xf numFmtId="0" fontId="29" fillId="2" borderId="0" xfId="0" applyFont="1" applyFill="1" applyBorder="1" applyAlignment="1" applyProtection="1">
      <alignment horizontal="left" vertical="top" wrapText="1"/>
    </xf>
    <xf numFmtId="0" fontId="29" fillId="2" borderId="0" xfId="0" applyFont="1" applyFill="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34" fillId="2" borderId="0" xfId="0" applyFont="1" applyFill="1" applyBorder="1" applyAlignment="1" applyProtection="1">
      <alignment horizontal="left" vertical="top" textRotation="90" wrapText="1"/>
      <protection locked="0"/>
    </xf>
    <xf numFmtId="0" fontId="34" fillId="0" borderId="0" xfId="0" applyFont="1" applyBorder="1" applyAlignment="1" applyProtection="1">
      <alignment horizontal="left" vertical="top" textRotation="90" wrapText="1"/>
      <protection locked="0"/>
    </xf>
    <xf numFmtId="0" fontId="34" fillId="0" borderId="9" xfId="0" applyFont="1" applyBorder="1" applyAlignment="1" applyProtection="1">
      <alignment horizontal="left" vertical="top" textRotation="90" wrapText="1"/>
      <protection locked="0"/>
    </xf>
    <xf numFmtId="0" fontId="28" fillId="2" borderId="0" xfId="0" applyFont="1" applyFill="1" applyBorder="1" applyAlignment="1" applyProtection="1">
      <alignment horizontal="left" vertical="top" wrapText="1"/>
      <protection locked="0"/>
    </xf>
    <xf numFmtId="0" fontId="29" fillId="8" borderId="50" xfId="0" applyFont="1" applyFill="1" applyBorder="1" applyAlignment="1" applyProtection="1">
      <alignment horizontal="center" vertical="top"/>
      <protection locked="0"/>
    </xf>
    <xf numFmtId="0" fontId="28" fillId="0" borderId="0"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protection locked="0"/>
    </xf>
    <xf numFmtId="0" fontId="29" fillId="0" borderId="0" xfId="0" applyFont="1" applyFill="1" applyBorder="1" applyAlignment="1" applyProtection="1">
      <alignment horizontal="center" vertical="top" wrapText="1"/>
      <protection locked="0"/>
    </xf>
    <xf numFmtId="164" fontId="31" fillId="0" borderId="0" xfId="0" applyNumberFormat="1" applyFont="1" applyFill="1" applyBorder="1" applyAlignment="1" applyProtection="1">
      <alignment horizontal="center" vertical="top" wrapText="1"/>
      <protection locked="0"/>
    </xf>
    <xf numFmtId="0" fontId="28" fillId="0" borderId="0" xfId="0" applyFont="1" applyFill="1" applyBorder="1" applyAlignment="1" applyProtection="1">
      <alignment horizontal="left" vertical="top"/>
      <protection locked="0"/>
    </xf>
    <xf numFmtId="0" fontId="28" fillId="7" borderId="11" xfId="0" applyFont="1" applyFill="1" applyBorder="1" applyAlignment="1" applyProtection="1">
      <alignment horizontal="left" vertical="top" wrapText="1"/>
      <protection locked="0"/>
    </xf>
    <xf numFmtId="0" fontId="29" fillId="2" borderId="19" xfId="0" applyFont="1" applyFill="1" applyBorder="1" applyAlignment="1" applyProtection="1">
      <alignment horizontal="left" vertical="top" wrapText="1"/>
    </xf>
    <xf numFmtId="0" fontId="28" fillId="0" borderId="19" xfId="0" applyFont="1" applyFill="1" applyBorder="1" applyAlignment="1" applyProtection="1">
      <alignment horizontal="left" vertical="top"/>
    </xf>
    <xf numFmtId="0" fontId="11" fillId="2" borderId="0" xfId="0" applyFont="1" applyFill="1" applyBorder="1" applyAlignment="1" applyProtection="1">
      <alignment horizontal="right" wrapText="1"/>
    </xf>
    <xf numFmtId="0" fontId="13" fillId="2" borderId="0" xfId="0" applyFont="1" applyFill="1" applyBorder="1" applyProtection="1"/>
    <xf numFmtId="0" fontId="34" fillId="2" borderId="20" xfId="0" applyFont="1" applyFill="1" applyBorder="1" applyAlignment="1" applyProtection="1">
      <alignment wrapText="1"/>
    </xf>
    <xf numFmtId="0" fontId="34" fillId="0" borderId="1" xfId="0" applyFont="1" applyBorder="1" applyProtection="1"/>
    <xf numFmtId="0" fontId="3" fillId="0" borderId="0" xfId="2" applyFill="1" applyBorder="1" applyAlignment="1" applyProtection="1">
      <alignment vertical="center"/>
    </xf>
    <xf numFmtId="0" fontId="3" fillId="0" borderId="0" xfId="2" applyAlignment="1" applyProtection="1">
      <alignment vertical="center"/>
    </xf>
    <xf numFmtId="0" fontId="3" fillId="0" borderId="0" xfId="2" applyBorder="1" applyAlignment="1" applyProtection="1">
      <alignment vertical="center"/>
    </xf>
    <xf numFmtId="44" fontId="5" fillId="6" borderId="1" xfId="7" applyFont="1" applyFill="1" applyBorder="1" applyAlignment="1" applyProtection="1">
      <alignment vertical="center"/>
    </xf>
    <xf numFmtId="44" fontId="5" fillId="0" borderId="60" xfId="7" applyFont="1" applyBorder="1" applyAlignment="1" applyProtection="1">
      <alignment vertical="center"/>
    </xf>
    <xf numFmtId="44" fontId="5" fillId="2" borderId="28" xfId="7" applyFont="1" applyFill="1" applyBorder="1" applyAlignment="1" applyProtection="1">
      <alignment vertical="center"/>
    </xf>
    <xf numFmtId="44" fontId="5" fillId="2" borderId="0" xfId="7" applyFont="1" applyFill="1" applyBorder="1" applyAlignment="1" applyProtection="1">
      <alignment vertical="center"/>
    </xf>
    <xf numFmtId="44" fontId="3" fillId="2" borderId="0" xfId="7" applyFont="1" applyFill="1" applyBorder="1" applyAlignment="1" applyProtection="1">
      <alignment horizontal="center" vertical="center"/>
    </xf>
    <xf numFmtId="44" fontId="3" fillId="2" borderId="0" xfId="7" applyFont="1" applyFill="1" applyAlignment="1" applyProtection="1">
      <alignment horizontal="center" vertical="center"/>
    </xf>
    <xf numFmtId="165" fontId="17" fillId="2" borderId="0" xfId="1" applyNumberFormat="1" applyFont="1" applyFill="1" applyBorder="1" applyAlignment="1" applyProtection="1">
      <alignment horizontal="left" vertical="top" wrapText="1"/>
    </xf>
    <xf numFmtId="165" fontId="14" fillId="2" borderId="0" xfId="1" applyNumberFormat="1" applyFont="1" applyFill="1" applyBorder="1" applyAlignment="1" applyProtection="1">
      <alignment horizontal="left" vertical="top" wrapText="1"/>
    </xf>
    <xf numFmtId="0" fontId="11" fillId="2" borderId="0" xfId="0" applyFont="1" applyFill="1" applyBorder="1" applyAlignment="1" applyProtection="1">
      <alignment horizontal="left" wrapText="1"/>
    </xf>
    <xf numFmtId="0" fontId="11" fillId="0" borderId="0" xfId="0" applyFont="1" applyAlignment="1" applyProtection="1">
      <alignment wrapText="1"/>
    </xf>
    <xf numFmtId="0" fontId="11" fillId="0" borderId="36" xfId="0" applyFont="1" applyFill="1" applyBorder="1" applyProtection="1"/>
    <xf numFmtId="0" fontId="12" fillId="0" borderId="0" xfId="0" applyFont="1" applyProtection="1"/>
    <xf numFmtId="0" fontId="17" fillId="2" borderId="0" xfId="0" applyFont="1" applyFill="1" applyBorder="1" applyProtection="1"/>
    <xf numFmtId="0" fontId="17" fillId="0" borderId="0" xfId="0" applyFont="1" applyProtection="1"/>
    <xf numFmtId="165" fontId="11" fillId="0" borderId="19" xfId="1" applyNumberFormat="1" applyFont="1" applyFill="1" applyBorder="1" applyProtection="1"/>
    <xf numFmtId="0" fontId="11" fillId="2" borderId="19" xfId="0" applyFont="1" applyFill="1" applyBorder="1" applyAlignment="1" applyProtection="1">
      <alignment horizontal="right"/>
    </xf>
    <xf numFmtId="165" fontId="11" fillId="2" borderId="19" xfId="1" applyNumberFormat="1" applyFont="1" applyFill="1" applyBorder="1" applyAlignment="1" applyProtection="1">
      <alignment horizontal="right"/>
    </xf>
    <xf numFmtId="0" fontId="11" fillId="2" borderId="0" xfId="0" applyFont="1" applyFill="1" applyBorder="1" applyAlignment="1" applyProtection="1">
      <alignment horizontal="left"/>
    </xf>
    <xf numFmtId="2" fontId="11" fillId="2" borderId="0" xfId="0" applyNumberFormat="1" applyFont="1" applyFill="1" applyBorder="1" applyAlignment="1" applyProtection="1">
      <alignment horizontal="right"/>
    </xf>
    <xf numFmtId="165" fontId="11" fillId="0" borderId="0" xfId="1" applyNumberFormat="1" applyFont="1" applyFill="1" applyProtection="1"/>
    <xf numFmtId="165" fontId="11" fillId="2" borderId="22" xfId="1" applyNumberFormat="1" applyFont="1" applyFill="1" applyBorder="1" applyAlignment="1" applyProtection="1">
      <alignment horizontal="right"/>
    </xf>
    <xf numFmtId="165" fontId="11" fillId="2" borderId="13" xfId="1" applyNumberFormat="1" applyFont="1" applyFill="1" applyBorder="1" applyAlignment="1" applyProtection="1">
      <alignment horizontal="right"/>
    </xf>
    <xf numFmtId="165" fontId="11" fillId="2" borderId="15" xfId="1" applyNumberFormat="1" applyFont="1" applyFill="1" applyBorder="1" applyAlignment="1" applyProtection="1">
      <alignment horizontal="right"/>
    </xf>
    <xf numFmtId="0" fontId="11" fillId="0" borderId="0" xfId="0" applyFont="1" applyAlignment="1" applyProtection="1">
      <alignment horizontal="center" vertical="center"/>
    </xf>
    <xf numFmtId="0" fontId="11" fillId="0" borderId="0" xfId="0" applyFont="1" applyAlignment="1" applyProtection="1">
      <alignment horizontal="right"/>
    </xf>
    <xf numFmtId="164" fontId="11" fillId="0" borderId="0" xfId="0" applyNumberFormat="1" applyFont="1" applyAlignment="1" applyProtection="1">
      <alignment horizontal="right"/>
    </xf>
    <xf numFmtId="0" fontId="31" fillId="2" borderId="13" xfId="0" applyFont="1" applyFill="1" applyBorder="1" applyAlignment="1" applyProtection="1">
      <alignment horizontal="left" vertical="top" wrapText="1"/>
      <protection locked="0"/>
    </xf>
    <xf numFmtId="0" fontId="31" fillId="0" borderId="13"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8" fillId="7" borderId="16"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0" borderId="0" xfId="0" applyFont="1" applyFill="1" applyBorder="1" applyAlignment="1" applyProtection="1">
      <alignment horizontal="left" vertical="top" wrapText="1"/>
      <protection locked="0"/>
    </xf>
    <xf numFmtId="0" fontId="31" fillId="0" borderId="0" xfId="0" applyFont="1" applyFill="1" applyBorder="1" applyAlignment="1" applyProtection="1">
      <alignment horizontal="left" vertical="top" wrapText="1"/>
      <protection locked="0"/>
    </xf>
    <xf numFmtId="0" fontId="29" fillId="8" borderId="49" xfId="0" applyFont="1" applyFill="1" applyBorder="1" applyAlignment="1" applyProtection="1">
      <alignment horizontal="left" vertical="top" wrapText="1"/>
      <protection locked="0"/>
    </xf>
    <xf numFmtId="9" fontId="28" fillId="0" borderId="0" xfId="1" applyFont="1" applyFill="1" applyBorder="1" applyAlignment="1" applyProtection="1">
      <alignment horizontal="left" vertical="top" wrapText="1"/>
      <protection locked="0"/>
    </xf>
    <xf numFmtId="0" fontId="28" fillId="0" borderId="0" xfId="0" applyFont="1" applyFill="1" applyBorder="1" applyAlignment="1" applyProtection="1">
      <alignment horizontal="left" vertical="top"/>
    </xf>
    <xf numFmtId="0" fontId="29" fillId="2" borderId="25" xfId="0" applyFont="1" applyFill="1" applyBorder="1" applyAlignment="1" applyProtection="1">
      <alignment horizontal="left" vertical="top" wrapText="1"/>
    </xf>
    <xf numFmtId="0" fontId="33" fillId="2" borderId="0" xfId="0" applyFont="1" applyFill="1" applyBorder="1" applyAlignment="1" applyProtection="1">
      <alignment horizontal="left" vertical="top" textRotation="90" wrapText="1"/>
    </xf>
    <xf numFmtId="0" fontId="12" fillId="0" borderId="11" xfId="1" applyNumberFormat="1" applyFont="1" applyFill="1" applyBorder="1" applyProtection="1"/>
    <xf numFmtId="0" fontId="12" fillId="2" borderId="22" xfId="0" applyNumberFormat="1" applyFont="1" applyFill="1" applyBorder="1" applyAlignment="1" applyProtection="1">
      <alignment horizontal="right" vertical="top" wrapText="1"/>
    </xf>
    <xf numFmtId="0" fontId="17" fillId="2" borderId="0" xfId="0" applyFont="1" applyFill="1" applyBorder="1" applyAlignment="1" applyProtection="1">
      <alignment vertical="top"/>
    </xf>
    <xf numFmtId="0" fontId="17" fillId="0" borderId="0" xfId="0" applyFont="1" applyAlignment="1" applyProtection="1">
      <alignment vertical="top"/>
    </xf>
    <xf numFmtId="0" fontId="11" fillId="0" borderId="0" xfId="0" applyFont="1" applyFill="1" applyBorder="1" applyAlignment="1" applyProtection="1">
      <alignment vertical="top"/>
    </xf>
    <xf numFmtId="1" fontId="11" fillId="2" borderId="0" xfId="1" applyNumberFormat="1" applyFont="1" applyFill="1" applyBorder="1" applyAlignment="1" applyProtection="1">
      <alignment horizontal="right" vertical="top"/>
    </xf>
    <xf numFmtId="0" fontId="11" fillId="2" borderId="0" xfId="0" applyFont="1" applyFill="1" applyBorder="1" applyAlignment="1" applyProtection="1">
      <alignment vertical="top"/>
    </xf>
    <xf numFmtId="0" fontId="11" fillId="0" borderId="0" xfId="0" applyFont="1" applyAlignment="1" applyProtection="1">
      <alignment vertical="top"/>
    </xf>
    <xf numFmtId="0" fontId="34" fillId="2" borderId="20" xfId="0" applyFont="1" applyFill="1" applyBorder="1" applyAlignment="1" applyProtection="1">
      <alignment horizontal="left" vertical="top" wrapText="1"/>
    </xf>
    <xf numFmtId="165" fontId="17" fillId="2" borderId="0" xfId="1" applyNumberFormat="1" applyFont="1" applyFill="1" applyBorder="1" applyAlignment="1" applyProtection="1">
      <alignment horizontal="left" wrapText="1"/>
    </xf>
    <xf numFmtId="0" fontId="29" fillId="2" borderId="18" xfId="0" applyFont="1" applyFill="1" applyBorder="1" applyAlignment="1" applyProtection="1">
      <alignment horizontal="center"/>
    </xf>
    <xf numFmtId="0" fontId="23" fillId="2" borderId="0" xfId="0" applyFont="1" applyFill="1" applyBorder="1" applyAlignment="1" applyProtection="1">
      <alignment vertical="top" wrapText="1"/>
    </xf>
    <xf numFmtId="165" fontId="19" fillId="2" borderId="0" xfId="1" applyNumberFormat="1" applyFont="1" applyFill="1" applyBorder="1" applyProtection="1"/>
    <xf numFmtId="0" fontId="34" fillId="2" borderId="0" xfId="0" applyFont="1" applyFill="1" applyBorder="1" applyAlignment="1" applyProtection="1">
      <alignment vertical="center"/>
    </xf>
    <xf numFmtId="0" fontId="34" fillId="2" borderId="0" xfId="0" applyFont="1" applyFill="1" applyBorder="1" applyAlignment="1" applyProtection="1">
      <alignment vertical="center"/>
      <protection locked="0"/>
    </xf>
    <xf numFmtId="0" fontId="29" fillId="8" borderId="4" xfId="0" applyFont="1" applyFill="1" applyBorder="1" applyAlignment="1" applyProtection="1">
      <alignment horizontal="center" vertical="center"/>
      <protection locked="0"/>
    </xf>
    <xf numFmtId="0" fontId="31" fillId="0" borderId="9" xfId="0" applyFont="1" applyFill="1" applyBorder="1" applyAlignment="1" applyProtection="1">
      <alignment horizontal="left" vertical="top" wrapText="1"/>
      <protection locked="0"/>
    </xf>
    <xf numFmtId="0" fontId="19" fillId="2" borderId="0" xfId="0" applyFont="1" applyFill="1" applyBorder="1" applyAlignment="1" applyProtection="1">
      <alignment horizontal="right"/>
    </xf>
    <xf numFmtId="167" fontId="6" fillId="0" borderId="0" xfId="6" applyNumberFormat="1" applyFont="1" applyBorder="1" applyAlignment="1" applyProtection="1">
      <alignment vertical="center"/>
    </xf>
    <xf numFmtId="0" fontId="10" fillId="0" borderId="0" xfId="6" applyFont="1" applyBorder="1" applyAlignment="1" applyProtection="1">
      <alignment vertical="center"/>
    </xf>
    <xf numFmtId="0" fontId="3" fillId="0" borderId="0" xfId="2" applyFill="1" applyBorder="1" applyAlignment="1" applyProtection="1">
      <alignment horizontal="center" vertical="center"/>
    </xf>
    <xf numFmtId="10" fontId="5" fillId="0" borderId="0" xfId="1" applyNumberFormat="1" applyFont="1" applyBorder="1" applyAlignment="1" applyProtection="1">
      <alignment horizontal="right" vertical="center"/>
    </xf>
    <xf numFmtId="44" fontId="7" fillId="0" borderId="1" xfId="7" applyFont="1" applyBorder="1" applyAlignment="1" applyProtection="1">
      <alignment horizontal="right" vertical="center"/>
    </xf>
    <xf numFmtId="10" fontId="7" fillId="0" borderId="1" xfId="2" applyNumberFormat="1" applyFont="1" applyBorder="1" applyAlignment="1" applyProtection="1">
      <alignment horizontal="right" vertical="center"/>
    </xf>
    <xf numFmtId="4" fontId="7" fillId="0" borderId="1" xfId="2" applyNumberFormat="1" applyFont="1" applyBorder="1" applyAlignment="1" applyProtection="1">
      <alignment horizontal="center" vertical="center"/>
    </xf>
    <xf numFmtId="164" fontId="12" fillId="2" borderId="18" xfId="0" applyNumberFormat="1" applyFont="1" applyFill="1" applyBorder="1" applyAlignment="1" applyProtection="1">
      <alignment horizontal="right" vertical="top" wrapText="1"/>
      <protection locked="0"/>
    </xf>
    <xf numFmtId="0" fontId="12" fillId="2" borderId="17" xfId="0" applyNumberFormat="1" applyFont="1" applyFill="1" applyBorder="1" applyAlignment="1" applyProtection="1">
      <alignment horizontal="right" vertical="top" wrapText="1"/>
    </xf>
    <xf numFmtId="0" fontId="32" fillId="2" borderId="0" xfId="0" applyFont="1" applyFill="1" applyAlignment="1" applyProtection="1">
      <alignment horizontal="left" vertical="top" wrapText="1"/>
    </xf>
    <xf numFmtId="0" fontId="34" fillId="2" borderId="0" xfId="0" applyFont="1" applyFill="1" applyAlignment="1" applyProtection="1">
      <alignment horizontal="left"/>
      <protection locked="0"/>
    </xf>
    <xf numFmtId="14" fontId="34" fillId="2" borderId="0" xfId="0" applyNumberFormat="1" applyFont="1" applyFill="1" applyBorder="1" applyAlignment="1" applyProtection="1">
      <alignment horizontal="left" vertical="top" wrapText="1"/>
    </xf>
    <xf numFmtId="9" fontId="28" fillId="2" borderId="0" xfId="1" applyFont="1" applyFill="1" applyBorder="1" applyAlignment="1" applyProtection="1">
      <alignment horizontal="left" vertical="top"/>
    </xf>
    <xf numFmtId="0" fontId="34" fillId="2" borderId="0" xfId="0" applyFont="1" applyFill="1" applyBorder="1" applyAlignment="1" applyProtection="1">
      <alignment horizontal="left" vertical="top"/>
    </xf>
    <xf numFmtId="0" fontId="34" fillId="0" borderId="0" xfId="0" applyFont="1" applyBorder="1" applyAlignment="1" applyProtection="1">
      <alignment horizontal="left" vertical="top"/>
    </xf>
    <xf numFmtId="0" fontId="34" fillId="0" borderId="1" xfId="0" applyFont="1" applyBorder="1" applyAlignment="1" applyProtection="1">
      <alignment horizontal="left" vertical="top"/>
    </xf>
    <xf numFmtId="0" fontId="31" fillId="2" borderId="0" xfId="0" applyFont="1" applyFill="1" applyBorder="1" applyAlignment="1" applyProtection="1">
      <alignment horizontal="left" vertical="top" wrapText="1"/>
    </xf>
    <xf numFmtId="0" fontId="31" fillId="0" borderId="0" xfId="0" applyFont="1" applyFill="1" applyBorder="1" applyAlignment="1" applyProtection="1">
      <alignment horizontal="left" vertical="top" wrapText="1"/>
    </xf>
    <xf numFmtId="0" fontId="31" fillId="0" borderId="19" xfId="0" applyFont="1" applyFill="1" applyBorder="1" applyAlignment="1" applyProtection="1">
      <alignment horizontal="left" vertical="top" wrapText="1"/>
    </xf>
    <xf numFmtId="0" fontId="31" fillId="2" borderId="19" xfId="0" applyFont="1" applyFill="1" applyBorder="1" applyAlignment="1" applyProtection="1">
      <alignment horizontal="left" vertical="top" wrapText="1"/>
    </xf>
    <xf numFmtId="0" fontId="31" fillId="2" borderId="0" xfId="0" applyFont="1" applyFill="1" applyBorder="1" applyAlignment="1" applyProtection="1">
      <alignment horizontal="left" vertical="top"/>
    </xf>
    <xf numFmtId="0" fontId="28" fillId="2" borderId="0" xfId="0" applyFont="1" applyFill="1" applyBorder="1" applyAlignment="1" applyProtection="1">
      <alignment horizontal="left" vertical="top"/>
      <protection locked="0"/>
    </xf>
    <xf numFmtId="0" fontId="28" fillId="2" borderId="0" xfId="0" applyFont="1" applyFill="1" applyBorder="1" applyAlignment="1" applyProtection="1">
      <alignment horizontal="left" vertical="top"/>
    </xf>
    <xf numFmtId="0" fontId="28" fillId="0" borderId="0" xfId="0" applyFont="1" applyBorder="1" applyAlignment="1" applyProtection="1">
      <alignment horizontal="left" vertical="top"/>
      <protection locked="0"/>
    </xf>
    <xf numFmtId="0" fontId="28" fillId="0" borderId="0" xfId="0" applyFont="1" applyAlignment="1" applyProtection="1">
      <alignment horizontal="left" vertical="top"/>
      <protection locked="0"/>
    </xf>
    <xf numFmtId="0" fontId="28" fillId="2" borderId="0" xfId="0" applyFont="1" applyFill="1" applyAlignment="1" applyProtection="1">
      <alignment horizontal="left" vertical="top"/>
      <protection locked="0"/>
    </xf>
    <xf numFmtId="9" fontId="28" fillId="0" borderId="0" xfId="1" applyFont="1" applyFill="1" applyBorder="1" applyAlignment="1" applyProtection="1">
      <alignment horizontal="left" vertical="top"/>
      <protection locked="0"/>
    </xf>
    <xf numFmtId="0" fontId="28" fillId="2" borderId="1" xfId="0" applyFont="1" applyFill="1" applyBorder="1" applyAlignment="1" applyProtection="1">
      <alignment horizontal="center" vertical="top" wrapText="1"/>
      <protection locked="0"/>
    </xf>
    <xf numFmtId="0" fontId="28" fillId="2" borderId="44" xfId="0" applyFont="1" applyFill="1" applyBorder="1" applyAlignment="1" applyProtection="1">
      <alignment horizontal="left" vertical="top"/>
      <protection locked="0"/>
    </xf>
    <xf numFmtId="0" fontId="28" fillId="0" borderId="54" xfId="0" applyFont="1" applyBorder="1" applyAlignment="1" applyProtection="1">
      <alignment horizontal="left" vertical="top"/>
      <protection locked="0"/>
    </xf>
    <xf numFmtId="0" fontId="28" fillId="2" borderId="0" xfId="0" applyFont="1" applyFill="1" applyBorder="1" applyAlignment="1" applyProtection="1">
      <alignment horizontal="left" vertical="top" textRotation="90" wrapText="1"/>
    </xf>
    <xf numFmtId="0" fontId="28" fillId="2" borderId="0" xfId="0" applyFont="1" applyFill="1" applyBorder="1" applyAlignment="1" applyProtection="1">
      <alignment horizontal="left" vertical="top" textRotation="90"/>
    </xf>
    <xf numFmtId="0" fontId="28" fillId="2" borderId="0" xfId="0" applyFont="1" applyFill="1" applyBorder="1" applyAlignment="1" applyProtection="1">
      <alignment horizontal="left" vertical="top" textRotation="90"/>
      <protection locked="0"/>
    </xf>
    <xf numFmtId="0" fontId="28" fillId="2" borderId="0" xfId="0" applyFont="1" applyFill="1" applyAlignment="1" applyProtection="1">
      <alignment horizontal="left" vertical="top" textRotation="90"/>
      <protection locked="0"/>
    </xf>
    <xf numFmtId="0" fontId="34" fillId="2" borderId="41" xfId="0" applyFont="1" applyFill="1" applyBorder="1" applyAlignment="1" applyProtection="1">
      <alignment horizontal="left" vertical="top" wrapText="1"/>
    </xf>
    <xf numFmtId="0" fontId="28" fillId="2" borderId="13" xfId="0" applyFont="1" applyFill="1" applyBorder="1" applyAlignment="1" applyProtection="1">
      <alignment horizontal="left" vertical="top"/>
      <protection locked="0"/>
    </xf>
    <xf numFmtId="0" fontId="28" fillId="0" borderId="1" xfId="0" applyFont="1" applyFill="1" applyBorder="1" applyAlignment="1" applyProtection="1">
      <alignment horizontal="center" vertical="top" wrapText="1"/>
      <protection locked="0"/>
    </xf>
    <xf numFmtId="0" fontId="28" fillId="2" borderId="19" xfId="0" applyFont="1" applyFill="1" applyBorder="1" applyAlignment="1" applyProtection="1">
      <alignment horizontal="left"/>
    </xf>
    <xf numFmtId="0" fontId="28" fillId="2" borderId="19" xfId="0" applyFont="1" applyFill="1" applyBorder="1" applyAlignment="1" applyProtection="1">
      <alignment horizontal="left" textRotation="90" wrapText="1"/>
    </xf>
    <xf numFmtId="0" fontId="28" fillId="2" borderId="19" xfId="0" applyFont="1" applyFill="1" applyBorder="1" applyAlignment="1" applyProtection="1">
      <alignment horizontal="left" textRotation="90"/>
    </xf>
    <xf numFmtId="0" fontId="33" fillId="2" borderId="52" xfId="0" applyFont="1" applyFill="1" applyBorder="1" applyAlignment="1" applyProtection="1">
      <alignment vertical="top" wrapText="1"/>
    </xf>
    <xf numFmtId="0" fontId="33" fillId="2" borderId="0" xfId="0" applyFont="1" applyFill="1" applyBorder="1" applyAlignment="1" applyProtection="1">
      <alignment vertical="top" wrapText="1"/>
    </xf>
    <xf numFmtId="0" fontId="33" fillId="2" borderId="2" xfId="0" applyFont="1" applyFill="1" applyBorder="1" applyAlignment="1" applyProtection="1">
      <alignment vertical="top" wrapText="1"/>
    </xf>
    <xf numFmtId="0" fontId="33" fillId="0" borderId="2" xfId="0" applyFont="1" applyBorder="1" applyAlignment="1" applyProtection="1">
      <alignment vertical="top" wrapText="1"/>
    </xf>
    <xf numFmtId="0" fontId="33" fillId="2" borderId="22" xfId="0" applyFont="1" applyFill="1" applyBorder="1" applyAlignment="1" applyProtection="1">
      <alignment vertical="top" wrapText="1"/>
    </xf>
    <xf numFmtId="0" fontId="33" fillId="0" borderId="0" xfId="0" applyFont="1" applyBorder="1" applyAlignment="1" applyProtection="1">
      <alignment vertical="top" wrapText="1"/>
    </xf>
    <xf numFmtId="0" fontId="29" fillId="2" borderId="51" xfId="0" applyFont="1" applyFill="1" applyBorder="1" applyAlignment="1" applyProtection="1">
      <alignment vertical="center" wrapText="1"/>
    </xf>
    <xf numFmtId="0" fontId="34" fillId="2" borderId="10" xfId="0" applyFont="1" applyFill="1" applyBorder="1" applyAlignment="1" applyProtection="1">
      <alignment vertical="top" textRotation="90" wrapText="1"/>
    </xf>
    <xf numFmtId="0" fontId="34" fillId="0" borderId="10" xfId="0" applyFont="1" applyBorder="1" applyAlignment="1" applyProtection="1">
      <alignment vertical="top" textRotation="90" wrapText="1"/>
    </xf>
    <xf numFmtId="0" fontId="30" fillId="2" borderId="0" xfId="0" applyFont="1" applyFill="1" applyBorder="1" applyAlignment="1" applyProtection="1">
      <alignment vertical="top" wrapText="1"/>
    </xf>
    <xf numFmtId="0" fontId="30" fillId="2" borderId="0" xfId="0" applyFont="1" applyFill="1" applyAlignment="1" applyProtection="1">
      <alignment vertical="top" wrapText="1"/>
    </xf>
    <xf numFmtId="0" fontId="31" fillId="2" borderId="0" xfId="0" applyFont="1" applyFill="1" applyBorder="1" applyAlignment="1" applyProtection="1">
      <alignment vertical="top" textRotation="90" wrapText="1"/>
    </xf>
    <xf numFmtId="0" fontId="29" fillId="2" borderId="0" xfId="0" applyFont="1" applyFill="1" applyBorder="1" applyAlignment="1" applyProtection="1">
      <alignment vertical="top" wrapText="1"/>
    </xf>
    <xf numFmtId="0" fontId="34" fillId="2" borderId="0" xfId="0" applyFont="1" applyFill="1" applyBorder="1" applyAlignment="1" applyProtection="1">
      <alignment vertical="top" textRotation="90" wrapText="1"/>
    </xf>
    <xf numFmtId="0" fontId="34" fillId="2" borderId="0" xfId="0" applyFont="1" applyFill="1" applyBorder="1" applyAlignment="1" applyProtection="1">
      <alignment horizontal="left" vertical="center"/>
    </xf>
    <xf numFmtId="0" fontId="33" fillId="0" borderId="0" xfId="0" applyFont="1" applyAlignment="1" applyProtection="1">
      <alignment horizontal="center" vertical="center"/>
    </xf>
    <xf numFmtId="0" fontId="33" fillId="2" borderId="2" xfId="0" applyFont="1" applyFill="1" applyBorder="1" applyAlignment="1" applyProtection="1">
      <alignment horizontal="center" vertical="center" textRotation="90" wrapText="1"/>
    </xf>
    <xf numFmtId="0" fontId="29" fillId="2" borderId="0" xfId="0" applyFont="1" applyFill="1" applyBorder="1" applyAlignment="1" applyProtection="1">
      <alignment horizontal="left" vertical="center" wrapText="1"/>
    </xf>
    <xf numFmtId="0" fontId="29" fillId="0" borderId="4"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textRotation="90" wrapText="1"/>
    </xf>
    <xf numFmtId="0" fontId="29" fillId="2" borderId="12" xfId="0" applyFont="1" applyFill="1" applyBorder="1" applyAlignment="1" applyProtection="1">
      <alignment horizontal="left" vertical="top" wrapText="1"/>
    </xf>
    <xf numFmtId="0" fontId="33" fillId="2" borderId="10" xfId="0" applyFont="1" applyFill="1" applyBorder="1" applyAlignment="1" applyProtection="1">
      <alignment horizontal="center" vertical="center" textRotation="90" wrapText="1"/>
    </xf>
    <xf numFmtId="0" fontId="3" fillId="2" borderId="0" xfId="2" applyFill="1" applyBorder="1" applyAlignment="1" applyProtection="1">
      <alignment horizontal="right" vertical="center"/>
    </xf>
    <xf numFmtId="0" fontId="3" fillId="0" borderId="6" xfId="2" applyFill="1" applyBorder="1" applyAlignment="1" applyProtection="1">
      <alignment horizontal="right" vertical="center"/>
    </xf>
    <xf numFmtId="0" fontId="21" fillId="0" borderId="68" xfId="2" applyFont="1" applyFill="1" applyBorder="1" applyAlignment="1" applyProtection="1">
      <alignment horizontal="right" vertical="center"/>
    </xf>
    <xf numFmtId="0" fontId="7" fillId="0" borderId="56" xfId="2" applyFont="1" applyBorder="1" applyAlignment="1" applyProtection="1">
      <alignment horizontal="right" vertical="center"/>
    </xf>
    <xf numFmtId="0" fontId="7" fillId="0" borderId="6" xfId="2" applyFont="1" applyBorder="1" applyAlignment="1" applyProtection="1">
      <alignment horizontal="right" vertical="center"/>
    </xf>
    <xf numFmtId="0" fontId="7" fillId="0" borderId="55" xfId="2" applyFont="1" applyBorder="1" applyAlignment="1" applyProtection="1">
      <alignment horizontal="right" vertical="center"/>
    </xf>
    <xf numFmtId="0" fontId="3" fillId="0" borderId="57" xfId="2" applyBorder="1" applyAlignment="1" applyProtection="1">
      <alignment horizontal="right" vertical="center"/>
    </xf>
    <xf numFmtId="0" fontId="3" fillId="2" borderId="0" xfId="2" applyFill="1" applyAlignment="1" applyProtection="1">
      <alignment horizontal="right" vertical="center"/>
    </xf>
    <xf numFmtId="0" fontId="3" fillId="0" borderId="0" xfId="2" applyAlignment="1" applyProtection="1">
      <alignment horizontal="right" vertical="center"/>
    </xf>
    <xf numFmtId="0" fontId="34" fillId="0" borderId="0" xfId="0" applyFont="1" applyBorder="1" applyAlignment="1" applyProtection="1">
      <alignment horizontal="left"/>
    </xf>
    <xf numFmtId="0" fontId="28" fillId="0" borderId="64" xfId="0" applyFont="1" applyFill="1" applyBorder="1" applyAlignment="1" applyProtection="1">
      <alignment horizontal="left" vertical="top"/>
      <protection locked="0"/>
    </xf>
    <xf numFmtId="0" fontId="28" fillId="8" borderId="1" xfId="0" applyFont="1" applyFill="1" applyBorder="1" applyAlignment="1" applyProtection="1">
      <alignment horizontal="center" vertical="top"/>
      <protection locked="0"/>
    </xf>
    <xf numFmtId="0" fontId="28" fillId="2" borderId="0" xfId="0" applyFont="1" applyFill="1" applyBorder="1" applyAlignment="1" applyProtection="1">
      <alignment horizontal="center" vertical="top"/>
      <protection locked="0"/>
    </xf>
    <xf numFmtId="0" fontId="30" fillId="2" borderId="22" xfId="0" applyFont="1" applyFill="1" applyBorder="1" applyAlignment="1" applyProtection="1">
      <alignment vertical="top" wrapText="1"/>
    </xf>
    <xf numFmtId="0" fontId="30" fillId="2" borderId="22" xfId="0" applyFont="1" applyFill="1" applyBorder="1" applyAlignment="1" applyProtection="1">
      <alignment vertical="center" wrapText="1"/>
    </xf>
    <xf numFmtId="0" fontId="31" fillId="2" borderId="28" xfId="0" applyFont="1" applyFill="1" applyBorder="1" applyAlignment="1" applyProtection="1">
      <alignment wrapText="1"/>
    </xf>
    <xf numFmtId="0" fontId="30" fillId="2" borderId="0" xfId="0" applyFont="1" applyFill="1" applyBorder="1" applyAlignment="1" applyProtection="1">
      <alignment wrapText="1"/>
    </xf>
    <xf numFmtId="0" fontId="30" fillId="0" borderId="0" xfId="0" applyFont="1" applyProtection="1">
      <protection locked="0"/>
    </xf>
    <xf numFmtId="0" fontId="30" fillId="2" borderId="0" xfId="0" applyFont="1" applyFill="1" applyBorder="1" applyProtection="1">
      <protection locked="0"/>
    </xf>
    <xf numFmtId="0" fontId="30" fillId="2" borderId="0" xfId="0" applyFont="1" applyFill="1" applyBorder="1" applyProtection="1"/>
    <xf numFmtId="0" fontId="30" fillId="2" borderId="0" xfId="0" applyFont="1" applyFill="1" applyProtection="1"/>
    <xf numFmtId="0" fontId="33" fillId="2" borderId="0" xfId="0" applyFont="1" applyFill="1" applyBorder="1" applyProtection="1"/>
    <xf numFmtId="0" fontId="29" fillId="2" borderId="13" xfId="0" applyFont="1" applyFill="1" applyBorder="1" applyAlignment="1" applyProtection="1">
      <alignment horizontal="center" vertical="center"/>
      <protection locked="0"/>
    </xf>
    <xf numFmtId="0" fontId="29" fillId="0" borderId="1" xfId="0" applyFont="1" applyBorder="1" applyAlignment="1" applyProtection="1">
      <alignment horizontal="right" vertical="center" wrapText="1"/>
    </xf>
    <xf numFmtId="10" fontId="30" fillId="8" borderId="4" xfId="0" applyNumberFormat="1" applyFont="1" applyFill="1" applyBorder="1" applyAlignment="1" applyProtection="1">
      <alignment horizontal="right" vertical="center"/>
      <protection locked="0"/>
    </xf>
    <xf numFmtId="10" fontId="34" fillId="7" borderId="1" xfId="1" applyNumberFormat="1" applyFont="1" applyFill="1" applyBorder="1" applyAlignment="1" applyProtection="1">
      <alignment horizontal="right" vertical="center" wrapText="1"/>
      <protection locked="0"/>
    </xf>
    <xf numFmtId="165" fontId="11" fillId="2" borderId="0" xfId="1" applyNumberFormat="1" applyFont="1" applyFill="1" applyAlignment="1" applyProtection="1">
      <alignment horizontal="right"/>
    </xf>
    <xf numFmtId="165" fontId="11" fillId="0" borderId="0" xfId="1" applyNumberFormat="1" applyFont="1" applyAlignment="1" applyProtection="1">
      <alignment horizontal="right"/>
    </xf>
    <xf numFmtId="0" fontId="0" fillId="2" borderId="0" xfId="0" applyFill="1" applyBorder="1" applyAlignment="1">
      <alignment horizontal="left" vertical="center" wrapText="1"/>
    </xf>
    <xf numFmtId="0" fontId="0" fillId="2" borderId="0" xfId="0" applyFill="1" applyBorder="1" applyAlignment="1">
      <alignment horizontal="left" vertical="center"/>
    </xf>
    <xf numFmtId="0" fontId="0" fillId="8" borderId="1" xfId="0" applyFill="1" applyBorder="1" applyAlignment="1">
      <alignment horizontal="left" vertical="center"/>
    </xf>
    <xf numFmtId="0" fontId="0" fillId="6" borderId="1" xfId="0" applyFill="1" applyBorder="1" applyAlignment="1">
      <alignment horizontal="left" vertical="center"/>
    </xf>
    <xf numFmtId="0" fontId="0" fillId="7" borderId="1" xfId="0" applyFill="1" applyBorder="1" applyAlignment="1">
      <alignment horizontal="left" vertical="center"/>
    </xf>
    <xf numFmtId="10" fontId="5" fillId="0" borderId="0" xfId="1" applyNumberFormat="1" applyFont="1" applyFill="1" applyBorder="1" applyAlignment="1" applyProtection="1">
      <alignment horizontal="right" vertical="center"/>
    </xf>
    <xf numFmtId="49" fontId="6" fillId="0" borderId="0" xfId="6" applyNumberFormat="1" applyFont="1" applyBorder="1" applyAlignment="1" applyProtection="1">
      <alignment horizontal="right" vertical="center"/>
    </xf>
    <xf numFmtId="166" fontId="5" fillId="6" borderId="1" xfId="2" applyNumberFormat="1" applyFont="1" applyFill="1" applyBorder="1" applyAlignment="1" applyProtection="1">
      <alignment horizontal="left" vertical="center" wrapText="1"/>
    </xf>
    <xf numFmtId="167" fontId="6" fillId="0" borderId="0" xfId="6" applyNumberFormat="1" applyFont="1" applyFill="1" applyBorder="1" applyAlignment="1" applyProtection="1">
      <alignment vertical="center"/>
    </xf>
    <xf numFmtId="166" fontId="5" fillId="0" borderId="1" xfId="2" applyNumberFormat="1" applyFont="1" applyFill="1" applyBorder="1" applyAlignment="1" applyProtection="1">
      <alignment horizontal="left" vertical="center" wrapText="1"/>
    </xf>
    <xf numFmtId="0" fontId="3" fillId="0" borderId="0" xfId="2" applyFill="1" applyAlignment="1" applyProtection="1">
      <alignment vertical="center"/>
    </xf>
    <xf numFmtId="0" fontId="29" fillId="0" borderId="0" xfId="0" applyFont="1" applyFill="1" applyBorder="1" applyAlignment="1" applyProtection="1">
      <alignment horizontal="left" vertical="center" wrapText="1"/>
    </xf>
    <xf numFmtId="0" fontId="29" fillId="0" borderId="19" xfId="0" applyFont="1" applyFill="1" applyBorder="1" applyAlignment="1" applyProtection="1">
      <alignment horizontal="left" vertical="center"/>
    </xf>
    <xf numFmtId="0" fontId="28" fillId="0" borderId="1"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xf>
    <xf numFmtId="0" fontId="29" fillId="2" borderId="19" xfId="0" applyFont="1" applyFill="1" applyBorder="1" applyAlignment="1" applyProtection="1">
      <alignment horizontal="left" vertical="center"/>
    </xf>
    <xf numFmtId="4" fontId="5" fillId="4" borderId="1" xfId="2" applyNumberFormat="1" applyFont="1" applyFill="1" applyBorder="1" applyAlignment="1" applyProtection="1">
      <alignment horizontal="right" vertical="center"/>
    </xf>
    <xf numFmtId="0" fontId="3" fillId="2" borderId="31" xfId="2" applyFill="1" applyBorder="1" applyAlignment="1" applyProtection="1">
      <alignment vertical="center"/>
    </xf>
    <xf numFmtId="0" fontId="3" fillId="2" borderId="32" xfId="2" applyFill="1" applyBorder="1" applyAlignment="1" applyProtection="1">
      <alignment vertical="center"/>
    </xf>
    <xf numFmtId="0" fontId="9" fillId="2" borderId="32" xfId="0" applyFont="1" applyFill="1" applyBorder="1" applyAlignment="1" applyProtection="1">
      <alignment vertical="top" wrapText="1"/>
    </xf>
    <xf numFmtId="0" fontId="3" fillId="2" borderId="33" xfId="2" applyFill="1" applyBorder="1" applyAlignment="1" applyProtection="1">
      <alignment vertical="center"/>
    </xf>
    <xf numFmtId="0" fontId="3" fillId="0" borderId="6" xfId="2" applyBorder="1" applyAlignment="1" applyProtection="1">
      <alignment horizontal="right" vertical="center"/>
    </xf>
    <xf numFmtId="0" fontId="3" fillId="0" borderId="0" xfId="2" applyBorder="1" applyAlignment="1" applyProtection="1">
      <alignment horizontal="right" vertical="center"/>
    </xf>
    <xf numFmtId="0" fontId="3" fillId="0" borderId="0" xfId="2" applyBorder="1" applyAlignment="1" applyProtection="1">
      <alignment horizontal="center" vertical="center"/>
    </xf>
    <xf numFmtId="3" fontId="3" fillId="0" borderId="0" xfId="2" applyNumberFormat="1" applyBorder="1" applyAlignment="1" applyProtection="1">
      <alignment horizontal="center" vertical="center"/>
    </xf>
    <xf numFmtId="0" fontId="3" fillId="2" borderId="69" xfId="2" applyFill="1" applyBorder="1" applyAlignment="1" applyProtection="1">
      <alignment horizontal="right" vertical="center"/>
    </xf>
    <xf numFmtId="0" fontId="3" fillId="2" borderId="21" xfId="2" applyFill="1" applyBorder="1" applyAlignment="1" applyProtection="1">
      <alignment vertical="center"/>
    </xf>
    <xf numFmtId="0" fontId="3" fillId="0" borderId="21" xfId="2" applyFill="1" applyBorder="1" applyAlignment="1" applyProtection="1">
      <alignment vertical="center"/>
    </xf>
    <xf numFmtId="3" fontId="3" fillId="2" borderId="21" xfId="2" applyNumberFormat="1" applyFill="1" applyBorder="1" applyAlignment="1" applyProtection="1">
      <alignment horizontal="center" vertical="center"/>
    </xf>
    <xf numFmtId="0" fontId="3" fillId="2" borderId="21" xfId="2" applyFill="1" applyBorder="1" applyAlignment="1" applyProtection="1">
      <alignment horizontal="center" vertical="center"/>
    </xf>
    <xf numFmtId="0" fontId="3" fillId="2" borderId="21" xfId="2" applyFill="1" applyBorder="1" applyAlignment="1" applyProtection="1">
      <alignment horizontal="right" vertical="center"/>
    </xf>
    <xf numFmtId="49" fontId="6" fillId="0" borderId="10" xfId="6" applyNumberFormat="1" applyFont="1" applyBorder="1" applyAlignment="1" applyProtection="1">
      <alignment horizontal="right" vertical="center"/>
    </xf>
    <xf numFmtId="167" fontId="10" fillId="0" borderId="10" xfId="6" applyNumberFormat="1" applyFont="1" applyBorder="1" applyAlignment="1" applyProtection="1">
      <alignment vertical="center"/>
    </xf>
    <xf numFmtId="167" fontId="10" fillId="0" borderId="10" xfId="6" applyNumberFormat="1" applyFont="1" applyFill="1" applyBorder="1" applyAlignment="1" applyProtection="1">
      <alignment vertical="center"/>
    </xf>
    <xf numFmtId="0" fontId="10" fillId="0" borderId="10" xfId="6" applyFont="1" applyBorder="1" applyAlignment="1" applyProtection="1">
      <alignment vertical="center"/>
    </xf>
    <xf numFmtId="0" fontId="10" fillId="0" borderId="10" xfId="6" applyFont="1" applyFill="1" applyBorder="1" applyAlignment="1" applyProtection="1">
      <alignment vertical="center"/>
    </xf>
    <xf numFmtId="0" fontId="9" fillId="0" borderId="1" xfId="6" applyNumberFormat="1" applyFill="1" applyBorder="1" applyAlignment="1" applyProtection="1">
      <alignment horizontal="right" vertical="center"/>
    </xf>
    <xf numFmtId="0" fontId="21" fillId="0" borderId="0" xfId="2" applyFont="1" applyFill="1" applyBorder="1" applyAlignment="1" applyProtection="1">
      <alignment horizontal="left" vertical="top"/>
    </xf>
    <xf numFmtId="3" fontId="21" fillId="0" borderId="0" xfId="2" applyNumberFormat="1" applyFont="1" applyFill="1" applyBorder="1" applyAlignment="1" applyProtection="1">
      <alignment horizontal="center"/>
    </xf>
    <xf numFmtId="0" fontId="21" fillId="0" borderId="0" xfId="2" applyFont="1" applyFill="1" applyBorder="1" applyAlignment="1" applyProtection="1">
      <alignment horizontal="center"/>
    </xf>
    <xf numFmtId="0" fontId="8" fillId="0" borderId="0" xfId="2" applyFont="1" applyFill="1" applyBorder="1" applyAlignment="1" applyProtection="1">
      <alignment horizontal="center"/>
    </xf>
    <xf numFmtId="0" fontId="8" fillId="0" borderId="0" xfId="2" applyFont="1" applyFill="1" applyBorder="1" applyAlignment="1" applyProtection="1">
      <alignment horizontal="right"/>
    </xf>
    <xf numFmtId="0" fontId="7" fillId="0" borderId="0" xfId="2" applyFont="1" applyFill="1" applyBorder="1" applyAlignment="1" applyProtection="1">
      <alignment horizontal="center"/>
    </xf>
    <xf numFmtId="3" fontId="6" fillId="0" borderId="1" xfId="2" applyNumberFormat="1" applyFont="1" applyBorder="1" applyAlignment="1" applyProtection="1">
      <alignment horizontal="center" vertical="center" wrapText="1"/>
    </xf>
    <xf numFmtId="0" fontId="6" fillId="0" borderId="1" xfId="2" applyFont="1" applyFill="1" applyBorder="1" applyAlignment="1" applyProtection="1">
      <alignment horizontal="center" vertical="center" wrapText="1"/>
    </xf>
    <xf numFmtId="0" fontId="6" fillId="0" borderId="1" xfId="2" applyFont="1" applyBorder="1" applyAlignment="1" applyProtection="1">
      <alignment horizontal="center" vertical="center" wrapText="1"/>
    </xf>
    <xf numFmtId="0" fontId="6" fillId="0" borderId="11" xfId="2" applyNumberFormat="1" applyFont="1" applyBorder="1" applyAlignment="1" applyProtection="1">
      <alignment horizontal="center" vertical="center" wrapText="1"/>
    </xf>
    <xf numFmtId="166" fontId="5" fillId="0" borderId="5" xfId="2" applyNumberFormat="1" applyFont="1" applyFill="1" applyBorder="1" applyAlignment="1" applyProtection="1">
      <alignment horizontal="left" vertical="center" wrapText="1"/>
    </xf>
    <xf numFmtId="0" fontId="6" fillId="0" borderId="16" xfId="2" applyNumberFormat="1" applyFont="1" applyFill="1" applyBorder="1" applyAlignment="1" applyProtection="1">
      <alignment horizontal="center" vertical="center" wrapText="1"/>
    </xf>
    <xf numFmtId="167" fontId="6" fillId="0" borderId="2" xfId="6" applyNumberFormat="1" applyFont="1" applyBorder="1" applyAlignment="1" applyProtection="1">
      <alignment vertical="center"/>
    </xf>
    <xf numFmtId="167" fontId="6" fillId="0" borderId="2" xfId="6" applyNumberFormat="1" applyFont="1" applyFill="1" applyBorder="1" applyAlignment="1" applyProtection="1">
      <alignment vertical="center"/>
    </xf>
    <xf numFmtId="0" fontId="10" fillId="0" borderId="2" xfId="6" applyFont="1" applyBorder="1" applyAlignment="1" applyProtection="1">
      <alignment vertical="center"/>
    </xf>
    <xf numFmtId="49" fontId="6" fillId="0" borderId="2" xfId="6" applyNumberFormat="1" applyFont="1" applyBorder="1" applyAlignment="1" applyProtection="1">
      <alignment horizontal="right" vertical="center"/>
    </xf>
    <xf numFmtId="10" fontId="5" fillId="0" borderId="2" xfId="1" applyNumberFormat="1" applyFont="1" applyFill="1" applyBorder="1" applyAlignment="1" applyProtection="1">
      <alignment horizontal="right" vertical="center"/>
    </xf>
    <xf numFmtId="0" fontId="19" fillId="2" borderId="0" xfId="0" applyFont="1" applyFill="1" applyBorder="1" applyAlignment="1" applyProtection="1">
      <alignment horizontal="right" wrapText="1"/>
    </xf>
    <xf numFmtId="165" fontId="11" fillId="2" borderId="33" xfId="1" applyNumberFormat="1" applyFont="1" applyFill="1" applyBorder="1" applyAlignment="1" applyProtection="1">
      <alignment horizontal="right"/>
    </xf>
    <xf numFmtId="0" fontId="19" fillId="2" borderId="0" xfId="0" applyFont="1" applyFill="1" applyBorder="1" applyAlignment="1" applyProtection="1">
      <alignment wrapText="1"/>
    </xf>
    <xf numFmtId="0" fontId="34" fillId="0" borderId="0" xfId="0" applyFont="1" applyBorder="1" applyAlignment="1" applyProtection="1">
      <alignment horizontal="left" vertical="center"/>
    </xf>
    <xf numFmtId="0" fontId="34" fillId="0" borderId="0" xfId="0" applyFont="1" applyBorder="1" applyAlignment="1" applyProtection="1">
      <alignment horizontal="right" vertical="center"/>
    </xf>
    <xf numFmtId="9" fontId="12" fillId="2" borderId="16" xfId="1" applyFont="1" applyFill="1" applyBorder="1" applyProtection="1"/>
    <xf numFmtId="164" fontId="12" fillId="2" borderId="17" xfId="0" applyNumberFormat="1" applyFont="1" applyFill="1" applyBorder="1" applyAlignment="1" applyProtection="1">
      <alignment horizontal="right" vertical="top" wrapText="1"/>
    </xf>
    <xf numFmtId="165" fontId="14" fillId="2" borderId="42" xfId="1" applyNumberFormat="1" applyFont="1" applyFill="1" applyBorder="1" applyAlignment="1" applyProtection="1">
      <alignment horizontal="left" vertical="top" wrapText="1"/>
    </xf>
    <xf numFmtId="165" fontId="11" fillId="2" borderId="0" xfId="1" applyNumberFormat="1" applyFont="1" applyFill="1" applyBorder="1" applyAlignment="1" applyProtection="1">
      <alignment horizontal="left" wrapText="1"/>
    </xf>
    <xf numFmtId="0" fontId="41" fillId="2" borderId="0" xfId="0" applyFont="1" applyFill="1" applyBorder="1" applyAlignment="1" applyProtection="1">
      <alignment vertical="top" wrapText="1"/>
    </xf>
    <xf numFmtId="0" fontId="34" fillId="7" borderId="1" xfId="0" applyNumberFormat="1" applyFont="1" applyFill="1" applyBorder="1" applyAlignment="1" applyProtection="1">
      <alignment horizontal="left" vertical="top" wrapText="1"/>
      <protection locked="0"/>
    </xf>
    <xf numFmtId="0" fontId="30" fillId="8" borderId="11" xfId="0" applyFont="1" applyFill="1" applyBorder="1" applyAlignment="1" applyProtection="1">
      <alignment horizontal="left" vertical="center"/>
      <protection locked="0"/>
    </xf>
    <xf numFmtId="0" fontId="33" fillId="8" borderId="11" xfId="0" applyFont="1" applyFill="1" applyBorder="1" applyAlignment="1" applyProtection="1">
      <alignment horizontal="left" vertical="center" wrapText="1"/>
      <protection locked="0"/>
    </xf>
    <xf numFmtId="0" fontId="34" fillId="7" borderId="11"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left" vertical="top" wrapText="1"/>
      <protection locked="0"/>
    </xf>
    <xf numFmtId="0" fontId="31" fillId="0" borderId="16" xfId="0" applyFont="1" applyFill="1" applyBorder="1" applyAlignment="1" applyProtection="1">
      <alignment horizontal="left" vertical="top" wrapText="1"/>
      <protection locked="0"/>
    </xf>
    <xf numFmtId="0" fontId="34" fillId="8" borderId="1" xfId="0" applyFont="1" applyFill="1" applyBorder="1" applyAlignment="1" applyProtection="1">
      <alignment horizontal="right" vertical="center" wrapText="1"/>
      <protection locked="0"/>
    </xf>
    <xf numFmtId="0" fontId="40" fillId="9" borderId="11" xfId="0" applyFont="1" applyFill="1" applyBorder="1" applyAlignment="1" applyProtection="1">
      <alignment horizontal="left" vertical="center" wrapText="1"/>
      <protection locked="0"/>
    </xf>
    <xf numFmtId="165" fontId="11" fillId="2" borderId="32" xfId="1" applyNumberFormat="1" applyFont="1" applyFill="1" applyBorder="1" applyAlignment="1" applyProtection="1">
      <alignment horizontal="right"/>
    </xf>
    <xf numFmtId="164" fontId="11" fillId="2" borderId="0" xfId="0" applyNumberFormat="1" applyFont="1" applyFill="1" applyBorder="1" applyAlignment="1" applyProtection="1">
      <alignment vertical="top"/>
    </xf>
    <xf numFmtId="165" fontId="11" fillId="2" borderId="0" xfId="1" applyNumberFormat="1" applyFont="1" applyFill="1" applyBorder="1" applyAlignment="1" applyProtection="1">
      <alignment horizontal="left" vertical="top"/>
    </xf>
    <xf numFmtId="0" fontId="11" fillId="0" borderId="0" xfId="0" applyFont="1" applyAlignment="1" applyProtection="1">
      <alignment horizontal="right" vertical="center"/>
    </xf>
    <xf numFmtId="165" fontId="17" fillId="2" borderId="0" xfId="1" applyNumberFormat="1" applyFont="1" applyFill="1" applyBorder="1" applyAlignment="1" applyProtection="1">
      <alignment horizontal="right" vertical="center"/>
    </xf>
    <xf numFmtId="0" fontId="11" fillId="2" borderId="0" xfId="0" applyFont="1" applyFill="1" applyBorder="1" applyAlignment="1" applyProtection="1">
      <alignment horizontal="right" vertical="center"/>
    </xf>
    <xf numFmtId="0" fontId="11" fillId="0" borderId="21" xfId="0" applyFont="1" applyFill="1" applyBorder="1" applyAlignment="1" applyProtection="1">
      <alignment horizontal="center" vertical="center"/>
    </xf>
    <xf numFmtId="164" fontId="12" fillId="0" borderId="13" xfId="0" applyNumberFormat="1" applyFont="1" applyFill="1" applyBorder="1" applyAlignment="1" applyProtection="1">
      <alignment horizontal="right" vertical="top" wrapText="1"/>
    </xf>
    <xf numFmtId="14" fontId="32" fillId="2" borderId="19" xfId="0" applyNumberFormat="1" applyFont="1" applyFill="1" applyBorder="1" applyAlignment="1" applyProtection="1">
      <alignment horizontal="left" vertical="top" wrapText="1"/>
    </xf>
    <xf numFmtId="9" fontId="28" fillId="0" borderId="19" xfId="1" applyFont="1" applyFill="1" applyBorder="1" applyProtection="1"/>
    <xf numFmtId="0" fontId="34" fillId="0" borderId="19" xfId="0" applyFont="1" applyFill="1" applyBorder="1" applyProtection="1"/>
    <xf numFmtId="14" fontId="32" fillId="2" borderId="27" xfId="0" applyNumberFormat="1" applyFont="1" applyFill="1" applyBorder="1" applyAlignment="1" applyProtection="1">
      <alignment horizontal="left" vertical="top" wrapText="1"/>
    </xf>
    <xf numFmtId="14" fontId="32" fillId="2" borderId="62" xfId="0" applyNumberFormat="1" applyFont="1" applyFill="1" applyBorder="1" applyAlignment="1" applyProtection="1">
      <alignment horizontal="left" vertical="top" wrapText="1"/>
    </xf>
    <xf numFmtId="0" fontId="31" fillId="0" borderId="67" xfId="0" applyFont="1" applyFill="1" applyBorder="1" applyAlignment="1" applyProtection="1">
      <alignment horizontal="left" vertical="top" wrapText="1"/>
      <protection locked="0"/>
    </xf>
    <xf numFmtId="0" fontId="28" fillId="2" borderId="4" xfId="0" applyFont="1" applyFill="1" applyBorder="1" applyAlignment="1" applyProtection="1">
      <alignment horizontal="center" vertical="top" wrapText="1"/>
      <protection locked="0"/>
    </xf>
    <xf numFmtId="0" fontId="28" fillId="2" borderId="14" xfId="0" applyFont="1" applyFill="1" applyBorder="1" applyAlignment="1" applyProtection="1">
      <alignment horizontal="left" vertical="top" wrapText="1"/>
      <protection locked="0"/>
    </xf>
    <xf numFmtId="0" fontId="28" fillId="2" borderId="1" xfId="0" applyFont="1" applyFill="1" applyBorder="1" applyAlignment="1" applyProtection="1">
      <alignment horizontal="left" vertical="top" wrapText="1"/>
      <protection locked="0"/>
    </xf>
    <xf numFmtId="164" fontId="11" fillId="2" borderId="2" xfId="0" applyNumberFormat="1" applyFont="1" applyFill="1" applyBorder="1" applyAlignment="1" applyProtection="1">
      <alignment horizontal="right"/>
    </xf>
    <xf numFmtId="2" fontId="11" fillId="2" borderId="2" xfId="0" applyNumberFormat="1" applyFont="1" applyFill="1" applyBorder="1" applyAlignment="1" applyProtection="1">
      <alignment horizontal="right"/>
    </xf>
    <xf numFmtId="165" fontId="14" fillId="2" borderId="0" xfId="1" applyNumberFormat="1" applyFont="1" applyFill="1" applyBorder="1" applyAlignment="1" applyProtection="1">
      <alignment horizontal="right" vertical="top" wrapText="1"/>
    </xf>
    <xf numFmtId="165" fontId="17" fillId="2" borderId="0" xfId="1" applyNumberFormat="1" applyFont="1" applyFill="1" applyBorder="1" applyProtection="1"/>
    <xf numFmtId="165" fontId="17" fillId="2" borderId="0" xfId="1" applyNumberFormat="1" applyFont="1" applyFill="1" applyBorder="1" applyAlignment="1" applyProtection="1">
      <alignment vertical="top"/>
    </xf>
    <xf numFmtId="165" fontId="17" fillId="2" borderId="0" xfId="1" applyNumberFormat="1" applyFont="1" applyFill="1" applyBorder="1" applyAlignment="1" applyProtection="1">
      <alignment horizontal="right" vertical="top" wrapText="1"/>
      <protection locked="0"/>
    </xf>
    <xf numFmtId="165" fontId="17" fillId="2" borderId="0" xfId="1" applyNumberFormat="1" applyFont="1" applyFill="1" applyBorder="1" applyAlignment="1" applyProtection="1">
      <alignment horizontal="left" vertical="top" wrapText="1"/>
      <protection locked="0"/>
    </xf>
    <xf numFmtId="0" fontId="14" fillId="2" borderId="0" xfId="1" applyNumberFormat="1" applyFont="1" applyFill="1" applyBorder="1" applyAlignment="1" applyProtection="1">
      <alignment horizontal="left" vertical="top" wrapText="1"/>
    </xf>
    <xf numFmtId="165" fontId="17" fillId="2" borderId="0" xfId="1" applyNumberFormat="1" applyFont="1" applyFill="1" applyBorder="1" applyAlignment="1" applyProtection="1">
      <alignment horizontal="center" vertical="center" wrapText="1"/>
    </xf>
    <xf numFmtId="0" fontId="26" fillId="2" borderId="0" xfId="0" applyFont="1" applyFill="1" applyBorder="1" applyAlignment="1" applyProtection="1">
      <alignment horizontal="right" wrapText="1"/>
    </xf>
    <xf numFmtId="0" fontId="14" fillId="2" borderId="0" xfId="1" applyNumberFormat="1" applyFont="1" applyFill="1" applyBorder="1" applyAlignment="1" applyProtection="1">
      <alignment horizontal="right" vertical="center" wrapText="1"/>
    </xf>
    <xf numFmtId="14" fontId="32" fillId="2" borderId="9" xfId="0" applyNumberFormat="1" applyFont="1" applyFill="1" applyBorder="1" applyAlignment="1" applyProtection="1">
      <alignment horizontal="left" vertical="top" wrapText="1"/>
    </xf>
    <xf numFmtId="0" fontId="31" fillId="8" borderId="9" xfId="0" applyFont="1" applyFill="1" applyBorder="1" applyAlignment="1" applyProtection="1">
      <alignment horizontal="left" vertical="top" wrapText="1"/>
      <protection locked="0"/>
    </xf>
    <xf numFmtId="2" fontId="30" fillId="4" borderId="1" xfId="0" applyNumberFormat="1" applyFont="1" applyFill="1" applyBorder="1" applyAlignment="1" applyProtection="1">
      <alignment horizontal="center" vertical="center"/>
    </xf>
    <xf numFmtId="2" fontId="30" fillId="8" borderId="1" xfId="0" applyNumberFormat="1" applyFont="1" applyFill="1" applyBorder="1" applyAlignment="1" applyProtection="1">
      <alignment horizontal="center" vertical="center"/>
    </xf>
    <xf numFmtId="44" fontId="28" fillId="2" borderId="0" xfId="7" applyFont="1" applyFill="1" applyBorder="1" applyAlignment="1" applyProtection="1">
      <alignment horizontal="center" vertical="center"/>
    </xf>
    <xf numFmtId="49" fontId="6" fillId="2" borderId="0" xfId="6" applyNumberFormat="1" applyFont="1" applyFill="1" applyBorder="1" applyAlignment="1" applyProtection="1">
      <alignment horizontal="right" vertical="center"/>
    </xf>
    <xf numFmtId="10" fontId="5" fillId="2" borderId="0" xfId="1" applyNumberFormat="1" applyFont="1" applyFill="1" applyBorder="1" applyAlignment="1" applyProtection="1">
      <alignment horizontal="right" vertical="center"/>
    </xf>
    <xf numFmtId="165" fontId="44" fillId="2" borderId="0" xfId="1" applyNumberFormat="1" applyFont="1" applyFill="1" applyBorder="1" applyAlignment="1" applyProtection="1">
      <alignment horizontal="right"/>
    </xf>
    <xf numFmtId="0" fontId="33" fillId="2" borderId="11" xfId="0" applyFont="1" applyFill="1" applyBorder="1" applyAlignment="1" applyProtection="1">
      <alignment vertical="center" wrapText="1"/>
    </xf>
    <xf numFmtId="0" fontId="33" fillId="2" borderId="3" xfId="0" applyFont="1" applyFill="1" applyBorder="1" applyAlignment="1" applyProtection="1">
      <alignment vertical="center" wrapText="1"/>
    </xf>
    <xf numFmtId="0" fontId="31" fillId="2" borderId="9" xfId="0" applyFont="1" applyFill="1" applyBorder="1" applyAlignment="1" applyProtection="1">
      <alignment horizontal="left" vertical="top" wrapText="1"/>
      <protection locked="0"/>
    </xf>
    <xf numFmtId="9" fontId="28" fillId="2" borderId="19" xfId="1" applyFont="1" applyFill="1" applyBorder="1" applyProtection="1"/>
    <xf numFmtId="0" fontId="34" fillId="2" borderId="19" xfId="0" applyFont="1" applyFill="1" applyBorder="1" applyProtection="1"/>
    <xf numFmtId="0" fontId="28" fillId="2" borderId="0" xfId="0" applyFont="1" applyFill="1" applyBorder="1" applyAlignment="1" applyProtection="1">
      <alignment horizontal="left" vertical="center" wrapText="1"/>
    </xf>
    <xf numFmtId="44" fontId="28" fillId="2" borderId="0" xfId="7" applyFont="1" applyFill="1" applyBorder="1" applyAlignment="1" applyProtection="1">
      <alignment horizontal="left" vertical="center"/>
    </xf>
    <xf numFmtId="0" fontId="28" fillId="2" borderId="19"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28" fillId="2" borderId="0" xfId="0" applyFont="1" applyFill="1" applyAlignment="1" applyProtection="1">
      <alignment horizontal="left" vertical="center"/>
    </xf>
    <xf numFmtId="167" fontId="6" fillId="2" borderId="0" xfId="6" applyNumberFormat="1" applyFont="1" applyFill="1" applyBorder="1" applyAlignment="1" applyProtection="1">
      <alignment horizontal="left" vertical="center"/>
    </xf>
    <xf numFmtId="0" fontId="10" fillId="2" borderId="0" xfId="6" applyFont="1" applyFill="1" applyBorder="1" applyAlignment="1" applyProtection="1">
      <alignment horizontal="left" vertical="center"/>
    </xf>
    <xf numFmtId="0" fontId="11" fillId="2" borderId="0" xfId="0" applyFont="1" applyFill="1" applyBorder="1" applyAlignment="1" applyProtection="1">
      <alignment horizontal="left" wrapText="1"/>
    </xf>
    <xf numFmtId="0" fontId="32" fillId="2" borderId="0" xfId="0" applyFont="1" applyFill="1" applyBorder="1" applyAlignment="1" applyProtection="1">
      <alignment vertical="top" wrapText="1"/>
    </xf>
    <xf numFmtId="14" fontId="32" fillId="2" borderId="1" xfId="0" applyNumberFormat="1" applyFont="1" applyFill="1" applyBorder="1" applyAlignment="1" applyProtection="1">
      <alignment horizontal="left" vertical="top" wrapText="1"/>
    </xf>
    <xf numFmtId="0" fontId="32" fillId="2" borderId="0" xfId="0" applyFont="1" applyFill="1" applyAlignment="1" applyProtection="1">
      <alignment vertical="top" wrapText="1"/>
    </xf>
    <xf numFmtId="0" fontId="28" fillId="2" borderId="11" xfId="0" applyFont="1" applyFill="1" applyBorder="1" applyAlignment="1" applyProtection="1">
      <alignment horizontal="left" vertical="top" wrapText="1"/>
      <protection locked="0"/>
    </xf>
    <xf numFmtId="0" fontId="28" fillId="2" borderId="3" xfId="0" applyFont="1" applyFill="1" applyBorder="1" applyAlignment="1" applyProtection="1">
      <alignment horizontal="left" vertical="top" wrapText="1"/>
      <protection locked="0"/>
    </xf>
    <xf numFmtId="0" fontId="31" fillId="0" borderId="11" xfId="0" applyFont="1" applyFill="1" applyBorder="1" applyAlignment="1" applyProtection="1">
      <alignment horizontal="left" vertical="top" wrapText="1"/>
      <protection locked="0"/>
    </xf>
    <xf numFmtId="0" fontId="11" fillId="2" borderId="0" xfId="0" applyFont="1" applyFill="1" applyBorder="1" applyAlignment="1" applyProtection="1">
      <alignment horizontal="left" vertical="top"/>
    </xf>
    <xf numFmtId="9" fontId="31" fillId="8" borderId="9" xfId="1" applyFont="1" applyFill="1" applyBorder="1" applyAlignment="1" applyProtection="1">
      <alignment horizontal="left" vertical="top" wrapText="1"/>
      <protection locked="0"/>
    </xf>
    <xf numFmtId="0" fontId="31" fillId="7" borderId="9" xfId="0" applyFont="1" applyFill="1" applyBorder="1" applyAlignment="1" applyProtection="1">
      <alignment horizontal="left" vertical="top" wrapText="1"/>
      <protection locked="0"/>
    </xf>
    <xf numFmtId="0" fontId="28" fillId="2" borderId="9" xfId="0" applyFont="1" applyFill="1" applyBorder="1" applyAlignment="1" applyProtection="1">
      <alignment horizontal="left" vertical="top" wrapText="1"/>
      <protection locked="0"/>
    </xf>
    <xf numFmtId="44" fontId="5" fillId="4" borderId="1" xfId="6" applyNumberFormat="1" applyFont="1" applyFill="1" applyBorder="1" applyAlignment="1" applyProtection="1">
      <alignment vertical="center"/>
    </xf>
    <xf numFmtId="44" fontId="9" fillId="4" borderId="1" xfId="6" applyNumberFormat="1" applyFill="1" applyBorder="1" applyAlignment="1" applyProtection="1">
      <alignment horizontal="right" vertical="center"/>
    </xf>
    <xf numFmtId="0" fontId="9" fillId="4" borderId="1" xfId="6" applyNumberFormat="1" applyFill="1" applyBorder="1" applyAlignment="1" applyProtection="1">
      <alignment horizontal="right" vertical="center"/>
    </xf>
    <xf numFmtId="0" fontId="5" fillId="4" borderId="1" xfId="2" applyFont="1" applyFill="1" applyBorder="1" applyAlignment="1" applyProtection="1">
      <alignment horizontal="center" vertical="center"/>
    </xf>
    <xf numFmtId="0" fontId="19" fillId="2" borderId="0" xfId="0" applyFont="1" applyFill="1" applyBorder="1" applyAlignment="1" applyProtection="1">
      <alignment horizontal="left" vertical="top"/>
    </xf>
    <xf numFmtId="0" fontId="0" fillId="4" borderId="4" xfId="0" applyFill="1" applyBorder="1" applyAlignment="1">
      <alignment horizontal="left" vertical="center"/>
    </xf>
    <xf numFmtId="9" fontId="19" fillId="0" borderId="37" xfId="1" applyFont="1" applyFill="1" applyBorder="1" applyAlignment="1" applyProtection="1">
      <alignment horizontal="center" vertical="center" wrapText="1"/>
    </xf>
    <xf numFmtId="10" fontId="5" fillId="6" borderId="1" xfId="1" applyNumberFormat="1" applyFont="1" applyFill="1" applyBorder="1" applyAlignment="1" applyProtection="1">
      <alignment horizontal="right" vertical="center"/>
    </xf>
    <xf numFmtId="10" fontId="5" fillId="6" borderId="1" xfId="6" applyNumberFormat="1" applyFont="1" applyFill="1" applyBorder="1" applyAlignment="1" applyProtection="1">
      <alignment horizontal="right" vertical="center"/>
    </xf>
    <xf numFmtId="165" fontId="17" fillId="2" borderId="0" xfId="1" applyNumberFormat="1" applyFont="1" applyFill="1" applyBorder="1" applyAlignment="1" applyProtection="1">
      <alignment horizontal="right" vertical="top" wrapText="1"/>
    </xf>
    <xf numFmtId="165" fontId="11" fillId="2" borderId="31" xfId="1" applyNumberFormat="1" applyFont="1" applyFill="1" applyBorder="1" applyAlignment="1" applyProtection="1">
      <alignment horizontal="right"/>
    </xf>
    <xf numFmtId="168" fontId="17" fillId="2" borderId="0" xfId="0" applyNumberFormat="1" applyFont="1" applyFill="1" applyBorder="1" applyAlignment="1" applyProtection="1">
      <alignment horizontal="right"/>
    </xf>
    <xf numFmtId="0" fontId="27" fillId="2" borderId="0" xfId="0" applyFont="1" applyFill="1" applyBorder="1" applyAlignment="1" applyProtection="1">
      <alignment horizontal="left"/>
    </xf>
    <xf numFmtId="168" fontId="19" fillId="2" borderId="0" xfId="0" applyNumberFormat="1" applyFont="1" applyFill="1" applyBorder="1" applyAlignment="1" applyProtection="1">
      <alignment horizontal="right"/>
    </xf>
    <xf numFmtId="165" fontId="11" fillId="2" borderId="0" xfId="1" applyNumberFormat="1" applyFont="1" applyFill="1" applyBorder="1" applyAlignment="1" applyProtection="1">
      <alignment horizontal="left" vertical="top"/>
      <protection locked="0"/>
    </xf>
    <xf numFmtId="165" fontId="17" fillId="2" borderId="0" xfId="1" applyNumberFormat="1" applyFont="1" applyFill="1" applyBorder="1" applyAlignment="1" applyProtection="1">
      <alignment horizontal="left" wrapText="1"/>
      <protection locked="0"/>
    </xf>
    <xf numFmtId="165" fontId="14" fillId="2" borderId="30" xfId="1" applyNumberFormat="1" applyFont="1" applyFill="1" applyBorder="1" applyAlignment="1" applyProtection="1">
      <alignment horizontal="right" vertical="top" wrapText="1"/>
      <protection locked="0"/>
    </xf>
    <xf numFmtId="165" fontId="14" fillId="2" borderId="0" xfId="1" applyNumberFormat="1" applyFont="1" applyFill="1" applyBorder="1" applyAlignment="1" applyProtection="1">
      <alignment horizontal="right" vertical="top" wrapText="1"/>
      <protection locked="0"/>
    </xf>
    <xf numFmtId="0" fontId="12" fillId="2" borderId="15" xfId="0" applyFont="1" applyFill="1" applyBorder="1" applyAlignment="1" applyProtection="1">
      <alignment vertical="center" wrapText="1"/>
      <protection locked="0"/>
    </xf>
    <xf numFmtId="0" fontId="12" fillId="2" borderId="22" xfId="0" applyFont="1" applyFill="1" applyBorder="1" applyAlignment="1" applyProtection="1">
      <alignment vertical="center" wrapText="1"/>
      <protection locked="0"/>
    </xf>
    <xf numFmtId="0" fontId="12" fillId="2" borderId="20" xfId="0" applyFont="1" applyFill="1" applyBorder="1" applyAlignment="1" applyProtection="1">
      <alignment vertical="center" wrapText="1"/>
      <protection locked="0"/>
    </xf>
    <xf numFmtId="0" fontId="14" fillId="2" borderId="0" xfId="1" applyNumberFormat="1" applyFont="1" applyFill="1" applyBorder="1" applyAlignment="1" applyProtection="1">
      <alignment horizontal="left" vertical="top" wrapText="1"/>
      <protection locked="0"/>
    </xf>
    <xf numFmtId="165" fontId="14" fillId="2" borderId="13" xfId="1" applyNumberFormat="1" applyFont="1" applyFill="1" applyBorder="1" applyAlignment="1" applyProtection="1">
      <alignment horizontal="right" vertical="top" wrapText="1"/>
      <protection locked="0"/>
    </xf>
    <xf numFmtId="0" fontId="14" fillId="0" borderId="40" xfId="1" applyNumberFormat="1" applyFont="1" applyFill="1" applyBorder="1" applyAlignment="1" applyProtection="1">
      <alignment horizontal="left" vertical="top" wrapText="1"/>
      <protection locked="0"/>
    </xf>
    <xf numFmtId="0" fontId="12" fillId="2" borderId="0" xfId="0" applyFont="1" applyFill="1" applyBorder="1" applyAlignment="1" applyProtection="1">
      <alignment vertical="center" wrapText="1"/>
      <protection locked="0"/>
    </xf>
    <xf numFmtId="0" fontId="12" fillId="2" borderId="16" xfId="0" applyFont="1" applyFill="1" applyBorder="1" applyAlignment="1" applyProtection="1">
      <alignment vertical="center" wrapText="1"/>
      <protection locked="0"/>
    </xf>
    <xf numFmtId="0" fontId="12" fillId="2" borderId="17" xfId="0" applyFont="1" applyFill="1" applyBorder="1" applyAlignment="1" applyProtection="1">
      <alignment vertical="center" wrapText="1"/>
      <protection locked="0"/>
    </xf>
    <xf numFmtId="0" fontId="12" fillId="0" borderId="11" xfId="1" applyNumberFormat="1" applyFont="1" applyFill="1" applyBorder="1" applyProtection="1">
      <protection locked="0"/>
    </xf>
    <xf numFmtId="0" fontId="12" fillId="2" borderId="17" xfId="0" applyNumberFormat="1" applyFont="1" applyFill="1" applyBorder="1" applyAlignment="1" applyProtection="1">
      <alignment horizontal="right" vertical="top" wrapText="1"/>
      <protection locked="0"/>
    </xf>
    <xf numFmtId="0" fontId="31" fillId="2" borderId="0" xfId="0" applyFont="1" applyFill="1" applyAlignment="1" applyProtection="1">
      <alignment horizontal="center"/>
    </xf>
    <xf numFmtId="0" fontId="31" fillId="0" borderId="44" xfId="0" applyFont="1" applyBorder="1" applyAlignment="1" applyProtection="1">
      <alignment horizontal="left" vertical="top"/>
    </xf>
    <xf numFmtId="0" fontId="31" fillId="0" borderId="0" xfId="0" applyFont="1" applyBorder="1" applyAlignment="1" applyProtection="1">
      <alignment horizontal="left" vertical="top"/>
    </xf>
    <xf numFmtId="0" fontId="31" fillId="0" borderId="0" xfId="0" applyFont="1" applyAlignment="1" applyProtection="1">
      <alignment horizontal="left" vertical="top"/>
    </xf>
    <xf numFmtId="0" fontId="31" fillId="0" borderId="0" xfId="0" applyFont="1" applyProtection="1"/>
    <xf numFmtId="0" fontId="30" fillId="0" borderId="0" xfId="0" applyFont="1" applyProtection="1"/>
    <xf numFmtId="0" fontId="30" fillId="0" borderId="0" xfId="0" applyFont="1" applyFill="1" applyBorder="1" applyAlignment="1" applyProtection="1">
      <alignment vertical="top" wrapText="1"/>
    </xf>
    <xf numFmtId="0" fontId="30" fillId="0" borderId="0" xfId="0" applyFont="1" applyAlignment="1" applyProtection="1">
      <alignment vertical="top" wrapText="1"/>
    </xf>
    <xf numFmtId="0" fontId="30" fillId="6" borderId="16" xfId="0" applyFont="1" applyFill="1" applyBorder="1" applyAlignment="1" applyProtection="1">
      <alignment horizontal="left" vertical="top" wrapText="1"/>
    </xf>
    <xf numFmtId="0" fontId="30" fillId="6" borderId="17" xfId="0" applyFont="1" applyFill="1" applyBorder="1" applyAlignment="1" applyProtection="1">
      <alignment horizontal="left" vertical="top" wrapText="1"/>
    </xf>
    <xf numFmtId="0" fontId="30" fillId="6" borderId="10" xfId="0" applyFont="1" applyFill="1" applyBorder="1" applyAlignment="1" applyProtection="1">
      <alignment horizontal="left" vertical="top" wrapText="1"/>
    </xf>
    <xf numFmtId="0" fontId="31" fillId="2" borderId="0" xfId="0" applyFont="1" applyFill="1" applyBorder="1" applyAlignment="1" applyProtection="1">
      <alignment vertical="top" wrapText="1"/>
    </xf>
    <xf numFmtId="0" fontId="31" fillId="0" borderId="0" xfId="0" applyFont="1" applyBorder="1" applyAlignment="1" applyProtection="1">
      <alignment vertical="top" textRotation="90" wrapText="1"/>
    </xf>
    <xf numFmtId="0" fontId="31" fillId="0" borderId="0" xfId="0" applyFont="1" applyAlignment="1" applyProtection="1">
      <alignment vertical="top" textRotation="90" wrapText="1"/>
    </xf>
    <xf numFmtId="0" fontId="31" fillId="2" borderId="16" xfId="0" applyFont="1" applyFill="1" applyBorder="1" applyAlignment="1" applyProtection="1">
      <alignment horizontal="center" textRotation="90" wrapText="1"/>
    </xf>
    <xf numFmtId="0" fontId="31" fillId="2" borderId="16" xfId="0" applyFont="1" applyFill="1" applyBorder="1" applyAlignment="1" applyProtection="1">
      <alignment horizontal="left" vertical="top" wrapText="1"/>
    </xf>
    <xf numFmtId="0" fontId="31" fillId="2" borderId="0" xfId="0" applyFont="1" applyFill="1" applyBorder="1" applyAlignment="1" applyProtection="1">
      <alignment horizontal="center" wrapText="1"/>
    </xf>
    <xf numFmtId="0" fontId="31" fillId="2" borderId="9" xfId="0" applyFont="1" applyFill="1" applyBorder="1" applyAlignment="1" applyProtection="1">
      <alignment horizontal="center" textRotation="90"/>
    </xf>
    <xf numFmtId="0" fontId="31" fillId="0" borderId="0" xfId="0" applyFont="1" applyBorder="1" applyAlignment="1" applyProtection="1">
      <alignment horizontal="left" vertical="top" wrapText="1"/>
    </xf>
    <xf numFmtId="0" fontId="31" fillId="0" borderId="5" xfId="0" applyFont="1" applyBorder="1" applyAlignment="1" applyProtection="1">
      <alignment horizontal="left" vertical="top" wrapText="1"/>
    </xf>
    <xf numFmtId="0" fontId="31" fillId="0" borderId="5" xfId="0" applyFont="1" applyFill="1" applyBorder="1" applyAlignment="1" applyProtection="1">
      <alignment horizontal="left" vertical="top" wrapText="1"/>
    </xf>
    <xf numFmtId="0" fontId="31" fillId="0" borderId="0" xfId="0" applyFont="1" applyBorder="1" applyAlignment="1" applyProtection="1">
      <alignment horizontal="center" vertical="top"/>
    </xf>
    <xf numFmtId="0" fontId="31" fillId="0" borderId="1" xfId="0" applyFont="1" applyBorder="1" applyAlignment="1" applyProtection="1">
      <alignment horizontal="left" vertical="top" wrapText="1"/>
    </xf>
    <xf numFmtId="0" fontId="31" fillId="0" borderId="0" xfId="0" applyFont="1" applyBorder="1" applyProtection="1"/>
    <xf numFmtId="0" fontId="31" fillId="0" borderId="0" xfId="0" applyFont="1" applyBorder="1" applyAlignment="1" applyProtection="1">
      <alignment horizontal="center"/>
    </xf>
    <xf numFmtId="0" fontId="31" fillId="0" borderId="0" xfId="0" applyFont="1" applyAlignment="1" applyProtection="1">
      <alignment horizontal="center"/>
    </xf>
    <xf numFmtId="0" fontId="31" fillId="0" borderId="0" xfId="0" applyFont="1" applyAlignment="1" applyProtection="1">
      <alignment wrapText="1"/>
    </xf>
    <xf numFmtId="0" fontId="31" fillId="2" borderId="13" xfId="0" applyFont="1" applyFill="1" applyBorder="1" applyAlignment="1" applyProtection="1">
      <alignment wrapText="1"/>
    </xf>
    <xf numFmtId="165" fontId="11" fillId="2" borderId="0" xfId="1" applyNumberFormat="1" applyFont="1" applyFill="1" applyBorder="1" applyAlignment="1" applyProtection="1">
      <alignment horizontal="left" wrapText="1"/>
      <protection locked="0"/>
    </xf>
    <xf numFmtId="165" fontId="14" fillId="2" borderId="0" xfId="1" applyNumberFormat="1" applyFont="1" applyFill="1" applyBorder="1" applyAlignment="1" applyProtection="1">
      <alignment horizontal="left" vertical="top" wrapText="1"/>
      <protection locked="0"/>
    </xf>
    <xf numFmtId="165" fontId="17" fillId="2" borderId="0" xfId="1" applyNumberFormat="1" applyFont="1" applyFill="1" applyBorder="1" applyAlignment="1" applyProtection="1">
      <alignment horizontal="center" vertical="center" wrapText="1"/>
      <protection locked="0"/>
    </xf>
    <xf numFmtId="165" fontId="17" fillId="2" borderId="0" xfId="1" applyNumberFormat="1" applyFont="1" applyFill="1" applyBorder="1" applyProtection="1">
      <protection locked="0"/>
    </xf>
    <xf numFmtId="165" fontId="17" fillId="2" borderId="0" xfId="1" applyNumberFormat="1" applyFont="1" applyFill="1" applyBorder="1" applyAlignment="1" applyProtection="1">
      <alignment horizontal="right" vertical="center"/>
      <protection locked="0"/>
    </xf>
    <xf numFmtId="1" fontId="11" fillId="2" borderId="0" xfId="1" applyNumberFormat="1" applyFont="1" applyFill="1" applyBorder="1" applyAlignment="1" applyProtection="1">
      <alignment horizontal="right" vertical="top"/>
      <protection locked="0"/>
    </xf>
    <xf numFmtId="165" fontId="17" fillId="2" borderId="0" xfId="1" applyNumberFormat="1" applyFont="1" applyFill="1" applyBorder="1" applyAlignment="1" applyProtection="1">
      <alignment vertical="top"/>
      <protection locked="0"/>
    </xf>
    <xf numFmtId="0" fontId="11" fillId="2" borderId="0" xfId="0" applyFont="1" applyFill="1" applyBorder="1" applyAlignment="1" applyProtection="1">
      <alignment horizontal="right" wrapText="1"/>
      <protection locked="0"/>
    </xf>
    <xf numFmtId="1" fontId="11" fillId="2" borderId="0" xfId="1" applyNumberFormat="1" applyFont="1" applyFill="1" applyBorder="1" applyAlignment="1" applyProtection="1">
      <alignment horizontal="right"/>
      <protection locked="0"/>
    </xf>
    <xf numFmtId="0" fontId="26" fillId="2" borderId="0" xfId="0" applyFont="1" applyFill="1" applyBorder="1" applyAlignment="1" applyProtection="1">
      <alignment horizontal="right" wrapText="1"/>
      <protection locked="0"/>
    </xf>
    <xf numFmtId="0" fontId="13" fillId="2" borderId="0" xfId="0" applyFont="1" applyFill="1" applyBorder="1" applyAlignment="1" applyProtection="1">
      <alignment wrapText="1"/>
      <protection locked="0"/>
    </xf>
    <xf numFmtId="0" fontId="34" fillId="2" borderId="0" xfId="0" applyFont="1" applyFill="1" applyAlignment="1" applyProtection="1">
      <alignment horizontal="center"/>
    </xf>
    <xf numFmtId="0" fontId="30" fillId="6" borderId="15"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0" fontId="34" fillId="2" borderId="14" xfId="0" applyFont="1" applyFill="1" applyBorder="1" applyAlignment="1" applyProtection="1">
      <alignment horizontal="center" textRotation="90" wrapText="1"/>
    </xf>
    <xf numFmtId="0" fontId="31" fillId="2" borderId="11" xfId="0" applyFont="1" applyFill="1" applyBorder="1" applyAlignment="1" applyProtection="1">
      <alignment horizontal="left" vertical="top" wrapText="1"/>
    </xf>
    <xf numFmtId="0" fontId="34" fillId="2" borderId="10" xfId="0" applyFont="1" applyFill="1" applyBorder="1" applyAlignment="1" applyProtection="1">
      <alignment horizontal="center" textRotation="90"/>
    </xf>
    <xf numFmtId="0" fontId="34" fillId="0" borderId="20" xfId="0" applyFont="1" applyFill="1" applyBorder="1" applyAlignment="1" applyProtection="1">
      <alignment horizontal="justify" vertical="center" wrapText="1"/>
    </xf>
    <xf numFmtId="0" fontId="34" fillId="0" borderId="0" xfId="0" applyFont="1" applyFill="1" applyProtection="1"/>
    <xf numFmtId="0" fontId="34" fillId="0" borderId="1" xfId="0" applyFont="1" applyFill="1" applyBorder="1" applyAlignment="1" applyProtection="1">
      <alignment horizontal="justify" vertical="center"/>
    </xf>
    <xf numFmtId="0" fontId="34" fillId="0" borderId="19" xfId="0" applyFont="1" applyFill="1" applyBorder="1" applyAlignment="1" applyProtection="1">
      <alignment horizontal="justify" vertical="center"/>
    </xf>
    <xf numFmtId="0" fontId="34" fillId="0" borderId="15" xfId="0" applyNumberFormat="1" applyFont="1" applyFill="1" applyBorder="1" applyAlignment="1" applyProtection="1">
      <alignment horizontal="left" vertical="top" wrapText="1"/>
    </xf>
    <xf numFmtId="0" fontId="34" fillId="0" borderId="27" xfId="0" applyFont="1" applyFill="1" applyBorder="1" applyAlignment="1" applyProtection="1">
      <alignment horizontal="justify" vertical="center"/>
    </xf>
    <xf numFmtId="0" fontId="34" fillId="0" borderId="15" xfId="0" applyFont="1" applyFill="1" applyBorder="1" applyAlignment="1" applyProtection="1">
      <alignment horizontal="justify" vertical="center"/>
    </xf>
    <xf numFmtId="0" fontId="34" fillId="0" borderId="20" xfId="0" applyFont="1" applyFill="1" applyBorder="1" applyAlignment="1" applyProtection="1">
      <alignment horizontal="justify" vertical="center"/>
    </xf>
    <xf numFmtId="0" fontId="34" fillId="0" borderId="1" xfId="0" applyFont="1" applyFill="1" applyBorder="1" applyProtection="1"/>
    <xf numFmtId="0" fontId="34" fillId="0" borderId="30" xfId="0" applyFont="1" applyFill="1" applyBorder="1" applyAlignment="1" applyProtection="1">
      <alignment wrapText="1"/>
    </xf>
    <xf numFmtId="0" fontId="31" fillId="8" borderId="9" xfId="0" applyFont="1" applyFill="1" applyBorder="1" applyAlignment="1" applyProtection="1">
      <alignment horizontal="left" vertical="top" wrapText="1"/>
    </xf>
    <xf numFmtId="0" fontId="34" fillId="2" borderId="0" xfId="0" applyFont="1" applyFill="1" applyAlignment="1" applyProtection="1">
      <alignment horizontal="left"/>
    </xf>
    <xf numFmtId="0" fontId="34" fillId="2" borderId="1" xfId="0" applyFont="1" applyFill="1" applyBorder="1" applyProtection="1"/>
    <xf numFmtId="0" fontId="34" fillId="2" borderId="0" xfId="0" applyFont="1" applyFill="1" applyBorder="1" applyAlignment="1" applyProtection="1">
      <alignment horizontal="left" vertical="top" wrapText="1"/>
    </xf>
    <xf numFmtId="0" fontId="34" fillId="2" borderId="0" xfId="0" applyFont="1" applyFill="1" applyBorder="1" applyAlignment="1" applyProtection="1">
      <alignment horizontal="left"/>
    </xf>
    <xf numFmtId="9" fontId="28" fillId="2" borderId="0" xfId="1" applyFont="1" applyFill="1" applyAlignment="1" applyProtection="1">
      <alignment horizontal="left"/>
    </xf>
    <xf numFmtId="0" fontId="34" fillId="0" borderId="0" xfId="0" applyFont="1" applyAlignment="1" applyProtection="1">
      <alignment horizontal="center"/>
    </xf>
    <xf numFmtId="0" fontId="34" fillId="0" borderId="0" xfId="0" applyFont="1" applyAlignment="1" applyProtection="1">
      <alignment horizontal="left"/>
    </xf>
    <xf numFmtId="14" fontId="32" fillId="2" borderId="19" xfId="0" applyNumberFormat="1" applyFont="1" applyFill="1" applyBorder="1" applyAlignment="1" applyProtection="1">
      <alignment horizontal="left" vertical="top" wrapText="1"/>
      <protection locked="0"/>
    </xf>
    <xf numFmtId="14" fontId="32" fillId="2" borderId="27" xfId="0" applyNumberFormat="1" applyFont="1" applyFill="1" applyBorder="1" applyAlignment="1" applyProtection="1">
      <alignment horizontal="left" vertical="top" wrapText="1"/>
      <protection locked="0"/>
    </xf>
    <xf numFmtId="14" fontId="32" fillId="2" borderId="9" xfId="0" applyNumberFormat="1" applyFont="1" applyFill="1" applyBorder="1" applyAlignment="1" applyProtection="1">
      <alignment horizontal="left" vertical="top" wrapText="1"/>
      <protection locked="0"/>
    </xf>
    <xf numFmtId="14" fontId="32" fillId="2" borderId="62" xfId="0" applyNumberFormat="1" applyFont="1" applyFill="1" applyBorder="1" applyAlignment="1" applyProtection="1">
      <alignment horizontal="left" vertical="top" wrapText="1"/>
      <protection locked="0"/>
    </xf>
    <xf numFmtId="0" fontId="29" fillId="2" borderId="22" xfId="0" applyFont="1" applyFill="1" applyBorder="1" applyAlignment="1" applyProtection="1">
      <alignment horizontal="left" vertical="top" wrapText="1"/>
    </xf>
    <xf numFmtId="0" fontId="28" fillId="2" borderId="15" xfId="0" applyFont="1" applyFill="1" applyBorder="1" applyAlignment="1" applyProtection="1">
      <alignment horizontal="center" vertical="top" textRotation="90"/>
    </xf>
    <xf numFmtId="0" fontId="29" fillId="2" borderId="2"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0" xfId="0" applyFont="1" applyBorder="1" applyAlignment="1" applyProtection="1">
      <alignment horizontal="left" vertical="top" wrapText="1"/>
    </xf>
    <xf numFmtId="0" fontId="29" fillId="0" borderId="0" xfId="0" applyFont="1" applyAlignment="1" applyProtection="1">
      <alignment horizontal="left" vertical="top" wrapText="1"/>
    </xf>
    <xf numFmtId="0" fontId="29" fillId="2" borderId="22" xfId="0" applyFont="1" applyFill="1" applyBorder="1" applyAlignment="1" applyProtection="1">
      <alignment horizontal="left" vertical="center" wrapText="1"/>
    </xf>
    <xf numFmtId="0" fontId="34" fillId="2" borderId="19" xfId="0" applyFont="1" applyFill="1" applyBorder="1" applyAlignment="1" applyProtection="1">
      <alignment horizontal="left" vertical="top" textRotation="90" wrapText="1"/>
    </xf>
    <xf numFmtId="0" fontId="34" fillId="2" borderId="0" xfId="0" applyFont="1" applyFill="1" applyBorder="1" applyAlignment="1" applyProtection="1">
      <alignment horizontal="left" vertical="top" textRotation="90" wrapText="1"/>
    </xf>
    <xf numFmtId="0" fontId="34" fillId="0" borderId="0" xfId="0" applyFont="1" applyBorder="1" applyAlignment="1" applyProtection="1">
      <alignment horizontal="left" vertical="top" textRotation="90" wrapText="1"/>
    </xf>
    <xf numFmtId="0" fontId="34" fillId="0" borderId="9" xfId="0" applyFont="1" applyBorder="1" applyAlignment="1" applyProtection="1">
      <alignment horizontal="left" vertical="top" textRotation="90" wrapText="1"/>
    </xf>
    <xf numFmtId="0" fontId="29" fillId="2" borderId="0" xfId="0" applyFont="1" applyFill="1" applyBorder="1" applyAlignment="1" applyProtection="1">
      <alignment horizontal="left"/>
    </xf>
    <xf numFmtId="0" fontId="28" fillId="2" borderId="0" xfId="0" applyFont="1" applyFill="1" applyBorder="1" applyAlignment="1" applyProtection="1">
      <alignment horizontal="left" vertical="top" wrapText="1"/>
    </xf>
    <xf numFmtId="0" fontId="28" fillId="2" borderId="0" xfId="0" applyFont="1" applyFill="1" applyBorder="1" applyAlignment="1" applyProtection="1">
      <alignment horizontal="left" textRotation="90"/>
    </xf>
    <xf numFmtId="0" fontId="28" fillId="2" borderId="0" xfId="0" applyFont="1" applyFill="1" applyAlignment="1" applyProtection="1">
      <alignment horizontal="left" textRotation="90"/>
    </xf>
    <xf numFmtId="0" fontId="28" fillId="2" borderId="0" xfId="0" applyFont="1" applyFill="1" applyBorder="1" applyAlignment="1" applyProtection="1">
      <alignment horizontal="left"/>
    </xf>
    <xf numFmtId="0" fontId="28" fillId="0" borderId="0" xfId="0" applyFont="1" applyBorder="1" applyAlignment="1" applyProtection="1">
      <alignment horizontal="left"/>
    </xf>
    <xf numFmtId="0" fontId="28" fillId="0" borderId="0" xfId="0" applyFont="1" applyAlignment="1" applyProtection="1">
      <alignment horizontal="left"/>
    </xf>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0" borderId="1" xfId="0" applyFont="1" applyFill="1" applyBorder="1" applyAlignment="1" applyProtection="1">
      <alignment horizontal="left" vertical="center" wrapText="1"/>
    </xf>
    <xf numFmtId="0" fontId="28" fillId="2" borderId="26" xfId="0" applyFont="1" applyFill="1" applyBorder="1" applyAlignment="1" applyProtection="1">
      <alignment horizontal="left"/>
    </xf>
    <xf numFmtId="0" fontId="28" fillId="2" borderId="0" xfId="0" applyFont="1" applyFill="1" applyAlignment="1" applyProtection="1">
      <alignment horizontal="left"/>
    </xf>
    <xf numFmtId="0" fontId="28" fillId="0" borderId="19" xfId="0" applyFont="1" applyBorder="1" applyAlignment="1" applyProtection="1">
      <alignment horizontal="left"/>
    </xf>
    <xf numFmtId="0" fontId="28" fillId="2" borderId="23" xfId="0" applyFont="1" applyFill="1" applyBorder="1" applyAlignment="1" applyProtection="1">
      <alignment horizontal="left"/>
    </xf>
    <xf numFmtId="0" fontId="28" fillId="0" borderId="19" xfId="0" applyFont="1" applyBorder="1" applyProtection="1"/>
    <xf numFmtId="0" fontId="28" fillId="2" borderId="19" xfId="0" applyFont="1" applyFill="1" applyBorder="1" applyProtection="1"/>
    <xf numFmtId="0" fontId="28" fillId="2" borderId="23" xfId="0" applyFont="1" applyFill="1" applyBorder="1" applyProtection="1"/>
    <xf numFmtId="0" fontId="28" fillId="0" borderId="0" xfId="0" applyFont="1" applyProtection="1"/>
    <xf numFmtId="0" fontId="28" fillId="2" borderId="13" xfId="0" applyFont="1" applyFill="1" applyBorder="1" applyProtection="1"/>
    <xf numFmtId="0" fontId="28" fillId="2" borderId="0" xfId="0" applyFont="1" applyFill="1" applyBorder="1" applyProtection="1"/>
    <xf numFmtId="0" fontId="28" fillId="0" borderId="0" xfId="0" applyFont="1" applyBorder="1" applyProtection="1"/>
    <xf numFmtId="0" fontId="28" fillId="2" borderId="0" xfId="0" applyFont="1" applyFill="1" applyProtection="1"/>
    <xf numFmtId="0" fontId="36" fillId="4" borderId="37" xfId="0" applyFont="1" applyFill="1" applyBorder="1" applyAlignment="1" applyProtection="1">
      <alignment horizontal="left" vertical="center" wrapText="1"/>
    </xf>
    <xf numFmtId="0" fontId="36" fillId="0" borderId="0" xfId="0" applyFont="1" applyFill="1" applyBorder="1" applyAlignment="1" applyProtection="1">
      <alignment horizontal="left" vertical="center" wrapText="1"/>
    </xf>
    <xf numFmtId="165" fontId="27" fillId="2" borderId="0" xfId="1" applyNumberFormat="1" applyFont="1" applyFill="1" applyBorder="1" applyAlignment="1" applyProtection="1">
      <alignment horizontal="right"/>
    </xf>
    <xf numFmtId="0" fontId="27" fillId="2" borderId="0" xfId="0" applyFont="1" applyFill="1" applyBorder="1" applyProtection="1"/>
    <xf numFmtId="0" fontId="36" fillId="2" borderId="19" xfId="0" applyFont="1" applyFill="1" applyBorder="1" applyAlignment="1" applyProtection="1">
      <alignment horizontal="left" vertical="center"/>
    </xf>
    <xf numFmtId="0" fontId="36" fillId="2" borderId="0" xfId="0" applyFont="1" applyFill="1" applyBorder="1" applyAlignment="1" applyProtection="1">
      <alignment horizontal="left" vertical="center"/>
    </xf>
    <xf numFmtId="0" fontId="36" fillId="0" borderId="0" xfId="0" applyFont="1" applyBorder="1" applyAlignment="1" applyProtection="1">
      <alignment horizontal="left" vertical="center"/>
    </xf>
    <xf numFmtId="0" fontId="36" fillId="0" borderId="0" xfId="0" applyFont="1" applyAlignment="1" applyProtection="1">
      <alignment horizontal="left" vertical="center"/>
    </xf>
    <xf numFmtId="0" fontId="33" fillId="2" borderId="0" xfId="0" applyFont="1" applyFill="1" applyProtection="1"/>
    <xf numFmtId="0" fontId="33" fillId="0" borderId="0" xfId="0" applyFont="1" applyProtection="1"/>
    <xf numFmtId="0" fontId="33" fillId="0" borderId="0" xfId="0" applyFont="1" applyBorder="1" applyAlignment="1" applyProtection="1">
      <alignment horizontal="left" vertical="top" textRotation="90" wrapText="1"/>
    </xf>
    <xf numFmtId="0" fontId="30" fillId="2" borderId="0" xfId="0" applyFont="1" applyFill="1" applyBorder="1" applyAlignment="1" applyProtection="1">
      <alignment horizontal="left" vertical="center"/>
    </xf>
    <xf numFmtId="0" fontId="34" fillId="0" borderId="0" xfId="0" applyFont="1" applyAlignment="1" applyProtection="1">
      <alignment horizontal="left" vertical="center"/>
    </xf>
    <xf numFmtId="0" fontId="30" fillId="0" borderId="0" xfId="0" applyFont="1" applyFill="1" applyBorder="1" applyAlignment="1" applyProtection="1">
      <alignment horizontal="justify" vertical="top"/>
    </xf>
    <xf numFmtId="0" fontId="29" fillId="2" borderId="13" xfId="0" applyFont="1" applyFill="1" applyBorder="1" applyAlignment="1" applyProtection="1">
      <alignment horizontal="center" vertical="center"/>
    </xf>
    <xf numFmtId="0" fontId="34" fillId="2" borderId="0" xfId="0" applyFont="1" applyFill="1" applyBorder="1" applyAlignment="1" applyProtection="1">
      <alignment wrapText="1"/>
    </xf>
    <xf numFmtId="0" fontId="40" fillId="0" borderId="15" xfId="0" applyNumberFormat="1" applyFont="1" applyFill="1" applyBorder="1" applyAlignment="1" applyProtection="1">
      <alignment horizontal="left" vertical="top" wrapText="1"/>
    </xf>
    <xf numFmtId="0" fontId="33" fillId="0" borderId="15" xfId="0" applyNumberFormat="1" applyFont="1" applyFill="1" applyBorder="1" applyAlignment="1" applyProtection="1">
      <alignment horizontal="left" vertical="top" wrapText="1"/>
    </xf>
    <xf numFmtId="0" fontId="30" fillId="0" borderId="15" xfId="0" applyFont="1" applyFill="1" applyBorder="1" applyAlignment="1" applyProtection="1">
      <alignment horizontal="center" vertical="center"/>
    </xf>
    <xf numFmtId="0" fontId="29" fillId="0" borderId="13" xfId="0" applyFont="1" applyFill="1" applyBorder="1" applyAlignment="1" applyProtection="1">
      <alignment horizontal="center" vertical="center"/>
    </xf>
    <xf numFmtId="0" fontId="34" fillId="0" borderId="0" xfId="0" applyFont="1" applyFill="1" applyBorder="1" applyAlignment="1" applyProtection="1">
      <alignment wrapText="1"/>
    </xf>
    <xf numFmtId="0" fontId="29" fillId="2" borderId="5" xfId="0" applyFont="1" applyFill="1" applyBorder="1" applyAlignment="1" applyProtection="1">
      <alignment horizontal="center" vertical="center"/>
    </xf>
    <xf numFmtId="0" fontId="34" fillId="2" borderId="0"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xf>
    <xf numFmtId="0" fontId="34" fillId="2" borderId="0" xfId="0" applyFont="1" applyFill="1" applyBorder="1" applyAlignment="1" applyProtection="1">
      <alignment vertical="center" wrapText="1"/>
    </xf>
    <xf numFmtId="0" fontId="34" fillId="0" borderId="0" xfId="0" applyFont="1" applyBorder="1" applyAlignment="1" applyProtection="1">
      <alignment vertical="center"/>
    </xf>
    <xf numFmtId="0" fontId="34" fillId="0" borderId="0" xfId="0" applyFont="1" applyAlignment="1" applyProtection="1">
      <alignment vertical="center"/>
    </xf>
    <xf numFmtId="0" fontId="34" fillId="2" borderId="1" xfId="0" applyFont="1" applyFill="1" applyBorder="1" applyAlignment="1" applyProtection="1">
      <alignment horizontal="right" vertical="center" wrapText="1"/>
    </xf>
    <xf numFmtId="10" fontId="34"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0" fillId="9" borderId="11" xfId="0" applyFont="1" applyFill="1" applyBorder="1" applyAlignment="1" applyProtection="1">
      <alignment horizontal="left" vertical="center" wrapText="1"/>
    </xf>
    <xf numFmtId="0" fontId="28" fillId="2" borderId="0" xfId="0" applyFont="1" applyFill="1" applyBorder="1" applyAlignment="1" applyProtection="1">
      <alignment horizontal="center" vertical="top"/>
    </xf>
    <xf numFmtId="0" fontId="31" fillId="2" borderId="9" xfId="0" applyFont="1" applyFill="1" applyBorder="1" applyAlignment="1" applyProtection="1">
      <alignment horizontal="left" vertical="top" wrapText="1"/>
    </xf>
    <xf numFmtId="0" fontId="31" fillId="2" borderId="1" xfId="0" applyFont="1" applyFill="1" applyBorder="1" applyAlignment="1" applyProtection="1">
      <alignment horizontal="left" vertical="top" wrapText="1"/>
    </xf>
    <xf numFmtId="0" fontId="31" fillId="0" borderId="1" xfId="0" applyFont="1" applyFill="1" applyBorder="1" applyAlignment="1" applyProtection="1">
      <alignment horizontal="left" vertical="top" wrapText="1"/>
    </xf>
    <xf numFmtId="0" fontId="33" fillId="2" borderId="0" xfId="0" applyFont="1" applyFill="1" applyAlignment="1" applyProtection="1">
      <alignment horizontal="center" vertical="center"/>
    </xf>
    <xf numFmtId="0" fontId="34" fillId="2" borderId="0" xfId="0" applyFont="1" applyFill="1" applyAlignment="1" applyProtection="1">
      <alignment horizontal="left" vertical="center"/>
    </xf>
    <xf numFmtId="0" fontId="34" fillId="2" borderId="0" xfId="0" applyFont="1" applyFill="1" applyAlignment="1" applyProtection="1">
      <alignment horizontal="right" vertical="center"/>
    </xf>
    <xf numFmtId="0" fontId="29" fillId="0" borderId="19" xfId="0" applyFont="1" applyFill="1" applyBorder="1" applyAlignment="1" applyProtection="1">
      <alignment horizontal="center" vertical="center"/>
    </xf>
    <xf numFmtId="0" fontId="28" fillId="0" borderId="19" xfId="0" applyFont="1" applyFill="1" applyBorder="1" applyAlignment="1" applyProtection="1">
      <alignment horizontal="left" vertical="center" wrapText="1"/>
    </xf>
    <xf numFmtId="165" fontId="28" fillId="0" borderId="19" xfId="1" applyNumberFormat="1" applyFont="1" applyFill="1" applyBorder="1" applyAlignment="1" applyProtection="1">
      <alignment horizontal="right" vertical="center"/>
    </xf>
    <xf numFmtId="165" fontId="28" fillId="0" borderId="19" xfId="1" applyNumberFormat="1" applyFont="1" applyFill="1" applyBorder="1" applyProtection="1"/>
    <xf numFmtId="165" fontId="28" fillId="0" borderId="19" xfId="1" applyNumberFormat="1" applyFont="1" applyFill="1" applyBorder="1" applyAlignment="1" applyProtection="1">
      <alignment horizontal="left" vertical="top"/>
    </xf>
    <xf numFmtId="164" fontId="28" fillId="0" borderId="19" xfId="0" applyNumberFormat="1" applyFont="1" applyFill="1" applyBorder="1" applyAlignment="1" applyProtection="1">
      <alignment horizontal="left" vertical="top"/>
    </xf>
    <xf numFmtId="0" fontId="28" fillId="2" borderId="0" xfId="0" applyFont="1" applyFill="1" applyBorder="1" applyAlignment="1" applyProtection="1">
      <alignment horizontal="right"/>
    </xf>
    <xf numFmtId="165" fontId="28" fillId="2" borderId="0" xfId="1" applyNumberFormat="1" applyFont="1" applyFill="1" applyBorder="1" applyAlignment="1" applyProtection="1">
      <alignment horizontal="right"/>
    </xf>
    <xf numFmtId="0" fontId="37" fillId="0" borderId="19" xfId="0" applyFont="1" applyFill="1" applyBorder="1" applyAlignment="1" applyProtection="1">
      <alignment horizontal="right" vertical="center" wrapText="1"/>
    </xf>
    <xf numFmtId="0" fontId="37" fillId="0" borderId="19" xfId="0" applyFont="1" applyFill="1" applyBorder="1" applyAlignment="1" applyProtection="1">
      <alignment wrapText="1"/>
    </xf>
    <xf numFmtId="0" fontId="37" fillId="0" borderId="19" xfId="0" applyFont="1" applyFill="1" applyBorder="1" applyAlignment="1" applyProtection="1">
      <alignment horizontal="left" vertical="top" wrapText="1"/>
    </xf>
    <xf numFmtId="0" fontId="28" fillId="2" borderId="0" xfId="0" applyFont="1" applyFill="1" applyAlignment="1" applyProtection="1">
      <alignment horizontal="right"/>
    </xf>
    <xf numFmtId="0" fontId="37" fillId="2" borderId="0" xfId="0" applyFont="1" applyFill="1" applyAlignment="1" applyProtection="1">
      <alignment horizontal="right" wrapText="1"/>
    </xf>
    <xf numFmtId="0" fontId="29" fillId="0" borderId="62" xfId="0" applyFont="1" applyFill="1" applyBorder="1" applyAlignment="1" applyProtection="1">
      <alignment horizontal="center" vertical="center"/>
    </xf>
    <xf numFmtId="0" fontId="28" fillId="0" borderId="62" xfId="0" applyFont="1" applyFill="1" applyBorder="1" applyAlignment="1" applyProtection="1">
      <alignment horizontal="left" vertical="center" wrapText="1"/>
    </xf>
    <xf numFmtId="165" fontId="28" fillId="0" borderId="62" xfId="1" applyNumberFormat="1" applyFont="1" applyFill="1" applyBorder="1" applyAlignment="1" applyProtection="1">
      <alignment horizontal="right" vertical="center"/>
    </xf>
    <xf numFmtId="165" fontId="28" fillId="0" borderId="62" xfId="1" applyNumberFormat="1" applyFont="1" applyFill="1" applyBorder="1" applyProtection="1"/>
    <xf numFmtId="165" fontId="28" fillId="0" borderId="62" xfId="1" applyNumberFormat="1" applyFont="1" applyFill="1" applyBorder="1" applyAlignment="1" applyProtection="1">
      <alignment horizontal="left" vertical="top"/>
    </xf>
    <xf numFmtId="0" fontId="28" fillId="0" borderId="62" xfId="0" applyFont="1" applyFill="1" applyBorder="1" applyAlignment="1" applyProtection="1">
      <alignment horizontal="left" vertical="top"/>
    </xf>
    <xf numFmtId="0" fontId="29" fillId="0" borderId="1" xfId="0" applyFont="1" applyFill="1" applyBorder="1" applyAlignment="1" applyProtection="1">
      <alignment horizontal="center" vertical="center"/>
    </xf>
    <xf numFmtId="0" fontId="29" fillId="0" borderId="23" xfId="0" applyFont="1" applyFill="1" applyBorder="1" applyAlignment="1" applyProtection="1">
      <alignment horizontal="left" vertical="top" wrapText="1"/>
    </xf>
    <xf numFmtId="0" fontId="29" fillId="0" borderId="19" xfId="0" applyFont="1" applyFill="1" applyBorder="1" applyAlignment="1" applyProtection="1">
      <alignment horizontal="left" vertical="top" wrapText="1"/>
    </xf>
    <xf numFmtId="164" fontId="29" fillId="0" borderId="19" xfId="0" applyNumberFormat="1" applyFont="1" applyFill="1" applyBorder="1" applyAlignment="1" applyProtection="1">
      <alignment horizontal="left" vertical="top"/>
    </xf>
    <xf numFmtId="164" fontId="29" fillId="2" borderId="0" xfId="0" applyNumberFormat="1" applyFont="1" applyFill="1" applyBorder="1" applyAlignment="1" applyProtection="1">
      <alignment horizontal="right"/>
    </xf>
    <xf numFmtId="0" fontId="28" fillId="0" borderId="23" xfId="0" applyFont="1" applyFill="1" applyBorder="1" applyAlignment="1" applyProtection="1">
      <alignment horizontal="left" vertical="top" wrapText="1"/>
    </xf>
    <xf numFmtId="0" fontId="28" fillId="0" borderId="19" xfId="0" applyFont="1" applyFill="1" applyBorder="1" applyAlignment="1" applyProtection="1">
      <alignment horizontal="left" vertical="top" wrapText="1"/>
    </xf>
    <xf numFmtId="164" fontId="28" fillId="2" borderId="0" xfId="0" applyNumberFormat="1" applyFont="1" applyFill="1" applyBorder="1" applyAlignment="1" applyProtection="1">
      <alignment horizontal="right"/>
    </xf>
    <xf numFmtId="9" fontId="28" fillId="2" borderId="0" xfId="1" applyFont="1" applyFill="1" applyAlignment="1" applyProtection="1">
      <alignment horizontal="left" vertical="top"/>
    </xf>
    <xf numFmtId="0" fontId="34" fillId="2" borderId="0" xfId="0" applyFont="1" applyFill="1" applyAlignment="1" applyProtection="1">
      <alignment horizontal="left" vertical="top"/>
    </xf>
    <xf numFmtId="0" fontId="34" fillId="2" borderId="11" xfId="0" applyFont="1" applyFill="1" applyBorder="1" applyAlignment="1" applyProtection="1">
      <alignment horizontal="left" vertical="top"/>
    </xf>
    <xf numFmtId="0" fontId="34" fillId="0" borderId="0" xfId="0" applyFont="1" applyAlignment="1" applyProtection="1">
      <alignment horizontal="right" vertical="center"/>
    </xf>
    <xf numFmtId="0" fontId="34" fillId="0" borderId="0" xfId="0" applyFont="1" applyAlignment="1" applyProtection="1">
      <alignment horizontal="left" vertical="top"/>
    </xf>
    <xf numFmtId="0" fontId="31" fillId="7" borderId="1" xfId="1" applyNumberFormat="1" applyFont="1" applyFill="1" applyBorder="1" applyAlignment="1" applyProtection="1">
      <alignment horizontal="left" vertical="top" wrapText="1"/>
      <protection locked="0"/>
    </xf>
    <xf numFmtId="0" fontId="31" fillId="8" borderId="1" xfId="0" applyFont="1" applyFill="1" applyBorder="1" applyAlignment="1" applyProtection="1">
      <alignment horizontal="center" vertical="top"/>
      <protection locked="0"/>
    </xf>
    <xf numFmtId="0" fontId="22" fillId="2" borderId="0" xfId="0" applyFont="1" applyFill="1" applyBorder="1" applyAlignment="1">
      <alignment horizontal="left" vertical="top" wrapText="1"/>
    </xf>
    <xf numFmtId="0" fontId="22" fillId="3" borderId="10" xfId="0" applyFont="1" applyFill="1" applyBorder="1"/>
    <xf numFmtId="0" fontId="0" fillId="3" borderId="0" xfId="0" applyFill="1" applyBorder="1"/>
    <xf numFmtId="0" fontId="22"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28" fillId="2" borderId="10" xfId="0" applyFont="1" applyFill="1" applyBorder="1" applyAlignment="1" applyProtection="1">
      <alignment horizontal="left"/>
    </xf>
    <xf numFmtId="0" fontId="28" fillId="2" borderId="10" xfId="0" applyFont="1" applyFill="1" applyBorder="1" applyAlignment="1" applyProtection="1">
      <alignment horizontal="left" vertical="top" wrapText="1"/>
    </xf>
    <xf numFmtId="167" fontId="47" fillId="2" borderId="0" xfId="6" applyNumberFormat="1" applyFont="1" applyFill="1" applyBorder="1" applyAlignment="1" applyProtection="1">
      <alignment horizontal="left" vertical="center"/>
    </xf>
    <xf numFmtId="0" fontId="42" fillId="9" borderId="11" xfId="0" applyFont="1" applyFill="1" applyBorder="1" applyAlignment="1" applyProtection="1">
      <alignment horizontal="left" vertical="center" wrapText="1"/>
      <protection locked="0"/>
    </xf>
    <xf numFmtId="0" fontId="42" fillId="9" borderId="1" xfId="0" applyNumberFormat="1" applyFont="1" applyFill="1" applyBorder="1" applyAlignment="1" applyProtection="1">
      <alignment horizontal="left" vertical="center" wrapText="1"/>
    </xf>
    <xf numFmtId="0" fontId="42" fillId="9" borderId="1" xfId="0" applyFont="1" applyFill="1" applyBorder="1" applyAlignment="1" applyProtection="1">
      <alignment horizontal="left" vertical="center" wrapText="1"/>
    </xf>
    <xf numFmtId="0" fontId="42" fillId="9" borderId="11" xfId="0" applyFont="1" applyFill="1" applyBorder="1" applyAlignment="1" applyProtection="1">
      <alignment horizontal="left" vertical="center" wrapText="1"/>
    </xf>
    <xf numFmtId="0" fontId="0" fillId="9" borderId="11" xfId="0" applyFont="1" applyFill="1" applyBorder="1" applyAlignment="1">
      <alignment vertical="center"/>
    </xf>
    <xf numFmtId="0" fontId="20" fillId="9" borderId="1" xfId="0" applyFont="1" applyFill="1" applyBorder="1" applyAlignment="1">
      <alignment horizontal="left" vertical="center" wrapText="1"/>
    </xf>
    <xf numFmtId="0" fontId="27" fillId="2" borderId="6"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27" fillId="2" borderId="6" xfId="0" applyFont="1" applyFill="1" applyBorder="1" applyAlignment="1" applyProtection="1">
      <alignment horizontal="center" vertical="center"/>
    </xf>
    <xf numFmtId="0" fontId="19" fillId="2" borderId="80" xfId="0" applyFont="1" applyFill="1" applyBorder="1" applyAlignment="1" applyProtection="1">
      <alignment horizontal="left" vertical="top"/>
    </xf>
    <xf numFmtId="0" fontId="27" fillId="8" borderId="0" xfId="0" applyFont="1" applyFill="1" applyBorder="1" applyAlignment="1" applyProtection="1">
      <alignment vertical="center" wrapText="1"/>
      <protection locked="0"/>
    </xf>
    <xf numFmtId="0" fontId="31" fillId="0" borderId="1" xfId="0" applyFont="1" applyBorder="1" applyAlignment="1" applyProtection="1">
      <alignment horizontal="left" vertical="top" wrapText="1"/>
    </xf>
    <xf numFmtId="0" fontId="33" fillId="2" borderId="13" xfId="0" applyFont="1" applyFill="1" applyBorder="1" applyAlignment="1" applyProtection="1">
      <alignment vertical="top" wrapText="1"/>
    </xf>
    <xf numFmtId="0" fontId="29" fillId="2" borderId="15" xfId="0" applyFont="1" applyFill="1" applyBorder="1" applyAlignment="1" applyProtection="1">
      <alignment horizontal="center" vertical="center"/>
    </xf>
    <xf numFmtId="0" fontId="33" fillId="0" borderId="13" xfId="0" applyNumberFormat="1" applyFont="1" applyFill="1" applyBorder="1" applyAlignment="1" applyProtection="1">
      <alignment horizontal="left" vertical="top" wrapText="1"/>
    </xf>
    <xf numFmtId="0" fontId="11" fillId="2" borderId="0" xfId="0" applyFont="1" applyFill="1" applyBorder="1" applyAlignment="1" applyProtection="1">
      <alignment horizontal="left" vertical="top"/>
    </xf>
    <xf numFmtId="0" fontId="23" fillId="2" borderId="0" xfId="0" applyFont="1" applyFill="1" applyBorder="1" applyAlignment="1" applyProtection="1">
      <alignment horizontal="left" vertical="top" wrapText="1"/>
    </xf>
    <xf numFmtId="0" fontId="41" fillId="2" borderId="0" xfId="0" applyFont="1" applyFill="1" applyBorder="1" applyAlignment="1" applyProtection="1">
      <alignment horizontal="left" vertical="top" wrapText="1"/>
      <protection locked="0"/>
    </xf>
    <xf numFmtId="0" fontId="11" fillId="2" borderId="0" xfId="0" applyFont="1" applyFill="1" applyBorder="1" applyAlignment="1" applyProtection="1">
      <alignment horizontal="left" vertical="top" wrapText="1"/>
      <protection locked="0"/>
    </xf>
    <xf numFmtId="165" fontId="11" fillId="2" borderId="0" xfId="1" applyNumberFormat="1" applyFont="1" applyFill="1" applyBorder="1" applyAlignment="1" applyProtection="1">
      <alignment horizontal="left" vertical="top" wrapText="1"/>
      <protection locked="0"/>
    </xf>
    <xf numFmtId="0" fontId="17" fillId="0" borderId="0" xfId="0" applyFont="1" applyAlignment="1" applyProtection="1">
      <alignment horizontal="left" vertical="top" wrapText="1"/>
    </xf>
    <xf numFmtId="0" fontId="17" fillId="2" borderId="0" xfId="0" applyFont="1" applyFill="1" applyBorder="1" applyAlignment="1" applyProtection="1">
      <alignment horizontal="left" vertical="top" wrapText="1"/>
    </xf>
    <xf numFmtId="165" fontId="14" fillId="2" borderId="13" xfId="1" applyNumberFormat="1" applyFont="1" applyFill="1" applyBorder="1" applyAlignment="1" applyProtection="1">
      <alignment horizontal="left" vertical="top" wrapText="1"/>
      <protection locked="0"/>
    </xf>
    <xf numFmtId="0" fontId="11" fillId="0" borderId="0" xfId="0" applyFont="1" applyBorder="1" applyAlignment="1" applyProtection="1">
      <alignment horizontal="left" vertical="top"/>
    </xf>
    <xf numFmtId="0" fontId="19" fillId="2" borderId="0" xfId="0" applyFont="1" applyFill="1" applyBorder="1" applyAlignment="1" applyProtection="1">
      <alignment vertical="top"/>
    </xf>
    <xf numFmtId="165" fontId="39" fillId="2" borderId="0" xfId="1" applyNumberFormat="1" applyFont="1" applyFill="1" applyBorder="1" applyAlignment="1" applyProtection="1">
      <alignment horizontal="left" vertical="top"/>
      <protection locked="0"/>
    </xf>
    <xf numFmtId="165" fontId="27" fillId="2" borderId="0" xfId="1" applyNumberFormat="1" applyFont="1" applyFill="1" applyBorder="1" applyAlignment="1" applyProtection="1">
      <alignment horizontal="left" vertical="top"/>
      <protection locked="0"/>
    </xf>
    <xf numFmtId="0" fontId="13" fillId="2" borderId="0" xfId="0" applyFont="1" applyFill="1" applyBorder="1" applyAlignment="1" applyProtection="1">
      <alignment vertical="center" wrapText="1"/>
    </xf>
    <xf numFmtId="0" fontId="14" fillId="2" borderId="0" xfId="1" applyNumberFormat="1" applyFont="1" applyFill="1" applyBorder="1" applyAlignment="1" applyProtection="1">
      <alignment horizontal="left" vertical="center" wrapText="1"/>
    </xf>
    <xf numFmtId="0" fontId="38" fillId="0" borderId="0" xfId="0" applyFont="1" applyAlignment="1" applyProtection="1">
      <alignment vertical="center" wrapText="1"/>
    </xf>
    <xf numFmtId="165" fontId="38" fillId="2" borderId="0" xfId="1" applyNumberFormat="1" applyFont="1" applyFill="1" applyBorder="1" applyAlignment="1" applyProtection="1">
      <alignment horizontal="left" vertical="center" wrapText="1"/>
      <protection locked="0"/>
    </xf>
    <xf numFmtId="165" fontId="38" fillId="2" borderId="0" xfId="1" applyNumberFormat="1" applyFont="1" applyFill="1" applyBorder="1" applyAlignment="1" applyProtection="1">
      <alignment horizontal="left" vertical="center" wrapText="1"/>
    </xf>
    <xf numFmtId="0" fontId="50" fillId="2" borderId="0"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0" xfId="0" applyFont="1" applyAlignment="1" applyProtection="1">
      <alignment horizontal="left" vertical="center" wrapText="1"/>
    </xf>
    <xf numFmtId="0" fontId="39" fillId="8" borderId="16" xfId="0" applyFont="1" applyFill="1" applyBorder="1" applyAlignment="1" applyProtection="1">
      <alignment horizontal="left" vertical="center" wrapText="1"/>
      <protection locked="0"/>
    </xf>
    <xf numFmtId="0" fontId="39" fillId="8" borderId="17" xfId="0" applyFont="1" applyFill="1" applyBorder="1" applyAlignment="1" applyProtection="1">
      <alignment horizontal="left" vertical="center" wrapText="1"/>
      <protection locked="0"/>
    </xf>
    <xf numFmtId="165" fontId="38" fillId="2" borderId="29" xfId="1" applyNumberFormat="1"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0" borderId="0" xfId="0" applyFont="1" applyBorder="1" applyAlignment="1" applyProtection="1">
      <alignment vertical="center"/>
    </xf>
    <xf numFmtId="0" fontId="38" fillId="2" borderId="0" xfId="1" applyNumberFormat="1" applyFont="1" applyFill="1" applyBorder="1" applyAlignment="1" applyProtection="1">
      <alignment horizontal="left" vertical="center" wrapText="1"/>
      <protection locked="0"/>
    </xf>
    <xf numFmtId="165" fontId="38" fillId="2" borderId="13" xfId="1" applyNumberFormat="1" applyFont="1" applyFill="1" applyBorder="1" applyAlignment="1" applyProtection="1">
      <alignment horizontal="right" vertical="center" wrapText="1"/>
      <protection locked="0"/>
    </xf>
    <xf numFmtId="165" fontId="38" fillId="2" borderId="0" xfId="1" applyNumberFormat="1" applyFont="1" applyFill="1" applyBorder="1" applyAlignment="1" applyProtection="1">
      <alignment horizontal="right" vertical="center" wrapText="1"/>
      <protection locked="0"/>
    </xf>
    <xf numFmtId="165" fontId="38" fillId="2" borderId="0" xfId="1" applyNumberFormat="1" applyFont="1" applyFill="1" applyBorder="1" applyAlignment="1" applyProtection="1">
      <alignment horizontal="right" vertical="center" wrapText="1"/>
    </xf>
    <xf numFmtId="0" fontId="39" fillId="2" borderId="0" xfId="0" applyFont="1" applyFill="1" applyBorder="1" applyAlignment="1" applyProtection="1">
      <alignment vertical="center"/>
    </xf>
    <xf numFmtId="0" fontId="39" fillId="8" borderId="16" xfId="0" applyFont="1" applyFill="1" applyBorder="1" applyAlignment="1" applyProtection="1">
      <alignment vertical="center" wrapText="1"/>
      <protection locked="0"/>
    </xf>
    <xf numFmtId="0" fontId="39" fillId="8" borderId="17" xfId="0" applyFont="1" applyFill="1" applyBorder="1" applyAlignment="1" applyProtection="1">
      <alignment vertical="center" wrapText="1"/>
      <protection locked="0"/>
    </xf>
    <xf numFmtId="165" fontId="19" fillId="2" borderId="0" xfId="1" applyNumberFormat="1" applyFont="1" applyFill="1" applyBorder="1" applyAlignment="1" applyProtection="1">
      <alignment horizontal="left" vertical="center" wrapText="1"/>
      <protection locked="0"/>
    </xf>
    <xf numFmtId="165" fontId="19" fillId="2" borderId="0" xfId="1" applyNumberFormat="1" applyFont="1" applyFill="1" applyBorder="1" applyAlignment="1" applyProtection="1">
      <alignment horizontal="left" vertical="center" wrapText="1"/>
    </xf>
    <xf numFmtId="0" fontId="51" fillId="2" borderId="0" xfId="0" applyFont="1" applyFill="1" applyBorder="1" applyAlignment="1" applyProtection="1">
      <alignment vertical="center" wrapText="1"/>
    </xf>
    <xf numFmtId="0" fontId="27" fillId="2" borderId="0" xfId="0" applyFont="1" applyFill="1" applyBorder="1" applyAlignment="1" applyProtection="1">
      <alignment horizontal="left" vertical="center" wrapText="1"/>
    </xf>
    <xf numFmtId="165" fontId="19" fillId="2" borderId="0" xfId="1" applyNumberFormat="1" applyFont="1" applyFill="1" applyBorder="1" applyAlignment="1" applyProtection="1">
      <alignment horizontal="right" vertical="center" wrapText="1"/>
      <protection locked="0"/>
    </xf>
    <xf numFmtId="165" fontId="19" fillId="2" borderId="0" xfId="1" applyNumberFormat="1" applyFont="1" applyFill="1" applyBorder="1" applyAlignment="1" applyProtection="1">
      <alignment horizontal="right" vertical="center" wrapText="1"/>
    </xf>
    <xf numFmtId="0" fontId="27" fillId="2" borderId="0" xfId="0" applyFont="1" applyFill="1" applyBorder="1" applyAlignment="1" applyProtection="1">
      <alignment vertical="center"/>
    </xf>
    <xf numFmtId="165" fontId="19" fillId="2" borderId="0" xfId="1" applyNumberFormat="1" applyFont="1" applyFill="1" applyBorder="1" applyAlignment="1" applyProtection="1">
      <alignment horizontal="left" vertical="top" wrapText="1"/>
      <protection locked="0"/>
    </xf>
    <xf numFmtId="165" fontId="39" fillId="2" borderId="0" xfId="1" applyNumberFormat="1" applyFont="1" applyFill="1" applyBorder="1" applyAlignment="1" applyProtection="1">
      <alignment horizontal="right"/>
      <protection locked="0"/>
    </xf>
    <xf numFmtId="165" fontId="38" fillId="2" borderId="0" xfId="1" applyNumberFormat="1" applyFont="1" applyFill="1" applyBorder="1" applyAlignment="1" applyProtection="1">
      <alignment horizontal="right" vertical="top" wrapText="1"/>
      <protection locked="0"/>
    </xf>
    <xf numFmtId="1" fontId="39" fillId="2" borderId="0" xfId="1" applyNumberFormat="1" applyFont="1" applyFill="1" applyBorder="1" applyAlignment="1" applyProtection="1">
      <alignment horizontal="right" vertical="top"/>
      <protection locked="0"/>
    </xf>
    <xf numFmtId="0" fontId="39" fillId="2" borderId="0" xfId="0" applyFont="1" applyFill="1" applyBorder="1" applyAlignment="1" applyProtection="1">
      <alignment horizontal="right" wrapText="1"/>
      <protection locked="0"/>
    </xf>
    <xf numFmtId="0" fontId="35" fillId="8" borderId="50" xfId="0" applyFont="1" applyFill="1" applyBorder="1" applyAlignment="1" applyProtection="1">
      <alignment horizontal="center" vertical="top" wrapText="1"/>
      <protection locked="0"/>
    </xf>
    <xf numFmtId="0" fontId="35" fillId="8" borderId="50" xfId="0" applyFont="1" applyFill="1" applyBorder="1" applyAlignment="1" applyProtection="1">
      <alignment horizontal="left" vertical="top" wrapText="1"/>
      <protection locked="0"/>
    </xf>
    <xf numFmtId="0" fontId="52" fillId="2" borderId="13" xfId="0" applyFont="1" applyFill="1" applyBorder="1" applyAlignment="1" applyProtection="1">
      <alignment horizontal="left" vertical="top" wrapText="1"/>
      <protection locked="0"/>
    </xf>
    <xf numFmtId="165" fontId="27" fillId="2" borderId="0" xfId="1" applyNumberFormat="1" applyFont="1" applyFill="1" applyBorder="1" applyAlignment="1" applyProtection="1">
      <alignment horizontal="right"/>
      <protection locked="0"/>
    </xf>
    <xf numFmtId="0" fontId="52" fillId="2" borderId="0" xfId="0" applyFont="1" applyFill="1" applyBorder="1" applyAlignment="1" applyProtection="1">
      <alignment horizontal="left" vertical="top" wrapText="1"/>
    </xf>
    <xf numFmtId="0" fontId="52" fillId="0" borderId="0" xfId="0" applyFont="1" applyBorder="1" applyAlignment="1" applyProtection="1">
      <alignment horizontal="left" vertical="top" wrapText="1"/>
    </xf>
    <xf numFmtId="0" fontId="52" fillId="0" borderId="5" xfId="0" applyFont="1" applyBorder="1" applyAlignment="1" applyProtection="1">
      <alignment horizontal="left" vertical="top" wrapText="1"/>
    </xf>
    <xf numFmtId="0" fontId="52" fillId="2" borderId="19" xfId="0" applyFont="1" applyFill="1" applyBorder="1" applyAlignment="1" applyProtection="1">
      <alignment horizontal="left" vertical="top" wrapText="1"/>
    </xf>
    <xf numFmtId="0" fontId="51" fillId="2" borderId="0" xfId="0" applyFont="1" applyFill="1" applyBorder="1" applyAlignment="1" applyProtection="1">
      <alignment vertical="top" wrapText="1"/>
    </xf>
    <xf numFmtId="165" fontId="19" fillId="2" borderId="0" xfId="1" applyNumberFormat="1" applyFont="1" applyFill="1" applyBorder="1" applyAlignment="1" applyProtection="1">
      <alignment horizontal="right" vertical="top" wrapText="1"/>
      <protection locked="0"/>
    </xf>
    <xf numFmtId="165" fontId="19" fillId="2" borderId="0" xfId="1" applyNumberFormat="1" applyFont="1" applyFill="1" applyBorder="1" applyAlignment="1" applyProtection="1">
      <alignment horizontal="right" vertical="top" wrapText="1"/>
    </xf>
    <xf numFmtId="165" fontId="19" fillId="2" borderId="0" xfId="1" applyNumberFormat="1" applyFont="1" applyFill="1" applyBorder="1" applyAlignment="1" applyProtection="1">
      <alignment horizontal="left" vertical="top" wrapText="1"/>
    </xf>
    <xf numFmtId="0" fontId="19" fillId="2" borderId="0" xfId="1" applyNumberFormat="1" applyFont="1" applyFill="1" applyBorder="1" applyAlignment="1" applyProtection="1">
      <alignment horizontal="left" vertical="top" wrapText="1"/>
      <protection locked="0"/>
    </xf>
    <xf numFmtId="0" fontId="19" fillId="2" borderId="0" xfId="1" applyNumberFormat="1" applyFont="1" applyFill="1" applyBorder="1" applyAlignment="1" applyProtection="1">
      <alignment horizontal="left" vertical="top" wrapText="1"/>
    </xf>
    <xf numFmtId="165" fontId="19" fillId="2" borderId="0" xfId="1" applyNumberFormat="1" applyFont="1" applyFill="1" applyBorder="1" applyProtection="1">
      <protection locked="0"/>
    </xf>
    <xf numFmtId="1" fontId="27" fillId="2" borderId="0" xfId="1" applyNumberFormat="1" applyFont="1" applyFill="1" applyBorder="1" applyAlignment="1" applyProtection="1">
      <alignment horizontal="right" vertical="top"/>
      <protection locked="0"/>
    </xf>
    <xf numFmtId="1" fontId="27" fillId="2" borderId="0" xfId="1" applyNumberFormat="1" applyFont="1" applyFill="1" applyBorder="1" applyAlignment="1" applyProtection="1">
      <alignment horizontal="right" vertical="top"/>
    </xf>
    <xf numFmtId="0" fontId="27" fillId="2" borderId="0" xfId="0" applyFont="1" applyFill="1" applyBorder="1" applyAlignment="1" applyProtection="1">
      <alignment vertical="top"/>
    </xf>
    <xf numFmtId="165" fontId="27" fillId="2" borderId="0" xfId="1" applyNumberFormat="1" applyFont="1" applyFill="1" applyBorder="1" applyAlignment="1" applyProtection="1">
      <alignment horizontal="right" vertical="center"/>
      <protection locked="0"/>
    </xf>
    <xf numFmtId="165" fontId="27" fillId="2" borderId="0" xfId="1" applyNumberFormat="1" applyFont="1" applyFill="1" applyBorder="1" applyAlignment="1" applyProtection="1">
      <alignment horizontal="right" vertical="center"/>
    </xf>
    <xf numFmtId="165" fontId="27" fillId="2" borderId="0" xfId="1" applyNumberFormat="1" applyFont="1" applyFill="1" applyBorder="1" applyAlignment="1" applyProtection="1">
      <alignment horizontal="right" vertical="top"/>
      <protection locked="0"/>
    </xf>
    <xf numFmtId="165" fontId="27" fillId="2" borderId="0" xfId="1" applyNumberFormat="1" applyFont="1" applyFill="1" applyBorder="1" applyAlignment="1" applyProtection="1">
      <alignment horizontal="right" vertical="top"/>
    </xf>
    <xf numFmtId="165" fontId="19" fillId="2" borderId="0" xfId="1" applyNumberFormat="1" applyFont="1" applyFill="1" applyBorder="1" applyAlignment="1" applyProtection="1">
      <alignment vertical="top"/>
      <protection locked="0"/>
    </xf>
    <xf numFmtId="165" fontId="19" fillId="2" borderId="0" xfId="1" applyNumberFormat="1" applyFont="1" applyFill="1" applyBorder="1" applyAlignment="1" applyProtection="1">
      <alignment vertical="top"/>
    </xf>
    <xf numFmtId="0" fontId="27" fillId="2" borderId="0" xfId="0" applyFont="1" applyFill="1" applyBorder="1" applyAlignment="1" applyProtection="1">
      <alignment horizontal="right" vertical="top" wrapText="1"/>
      <protection locked="0"/>
    </xf>
    <xf numFmtId="0" fontId="27" fillId="2" borderId="0" xfId="0" applyFont="1" applyFill="1" applyBorder="1" applyAlignment="1" applyProtection="1">
      <alignment horizontal="right" vertical="top" wrapText="1"/>
    </xf>
    <xf numFmtId="0" fontId="53" fillId="0" borderId="13" xfId="0" applyNumberFormat="1" applyFont="1" applyFill="1" applyBorder="1" applyAlignment="1" applyProtection="1">
      <alignment horizontal="left" vertical="center"/>
    </xf>
    <xf numFmtId="0" fontId="22" fillId="0" borderId="10" xfId="0" applyNumberFormat="1" applyFont="1" applyFill="1" applyBorder="1" applyAlignment="1" applyProtection="1">
      <alignment horizontal="left" vertical="center" wrapText="1"/>
    </xf>
    <xf numFmtId="0" fontId="0" fillId="0" borderId="20" xfId="0" applyNumberFormat="1" applyFont="1" applyFill="1" applyBorder="1" applyAlignment="1" applyProtection="1">
      <alignment horizontal="left" vertical="center" wrapText="1"/>
    </xf>
    <xf numFmtId="165" fontId="39" fillId="0" borderId="0" xfId="1" applyNumberFormat="1" applyFont="1" applyFill="1" applyBorder="1" applyAlignment="1" applyProtection="1">
      <alignment horizontal="left" vertical="center"/>
      <protection locked="0"/>
    </xf>
    <xf numFmtId="165" fontId="39" fillId="2" borderId="0" xfId="1" applyNumberFormat="1"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53" fillId="2" borderId="0" xfId="1" applyNumberFormat="1" applyFont="1" applyFill="1" applyBorder="1" applyAlignment="1" applyProtection="1">
      <alignment horizontal="left" vertical="center"/>
    </xf>
    <xf numFmtId="0" fontId="0" fillId="2" borderId="0" xfId="0" applyNumberFormat="1" applyFont="1" applyFill="1" applyBorder="1" applyAlignment="1" applyProtection="1">
      <alignment horizontal="left" vertical="center"/>
    </xf>
    <xf numFmtId="0" fontId="0" fillId="0" borderId="0" xfId="0" applyNumberFormat="1" applyFont="1" applyFill="1" applyBorder="1" applyAlignment="1" applyProtection="1">
      <alignment horizontal="left" vertical="center"/>
    </xf>
    <xf numFmtId="0" fontId="0" fillId="0" borderId="0" xfId="0" applyNumberFormat="1" applyFont="1" applyFill="1" applyAlignment="1" applyProtection="1">
      <alignment horizontal="left" vertical="center"/>
    </xf>
    <xf numFmtId="0" fontId="0" fillId="0" borderId="10" xfId="0" applyNumberFormat="1" applyFont="1" applyFill="1" applyBorder="1" applyAlignment="1" applyProtection="1">
      <alignment horizontal="left" vertical="center" wrapText="1"/>
    </xf>
    <xf numFmtId="165" fontId="39" fillId="2" borderId="0" xfId="1" applyNumberFormat="1" applyFont="1" applyFill="1" applyBorder="1" applyAlignment="1" applyProtection="1">
      <alignment horizontal="left" vertical="center"/>
      <protection locked="0"/>
    </xf>
    <xf numFmtId="165" fontId="39" fillId="2" borderId="0" xfId="1" applyNumberFormat="1" applyFont="1" applyFill="1" applyBorder="1" applyAlignment="1" applyProtection="1">
      <alignment horizontal="left" vertical="center" wrapText="1"/>
      <protection locked="0"/>
    </xf>
    <xf numFmtId="165" fontId="39" fillId="2" borderId="0" xfId="1" applyNumberFormat="1"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wrapText="1"/>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left" vertical="center"/>
    </xf>
    <xf numFmtId="0" fontId="56" fillId="8" borderId="14" xfId="0" applyFont="1" applyFill="1" applyBorder="1" applyAlignment="1" applyProtection="1">
      <alignment horizontal="center" vertical="top"/>
      <protection locked="0"/>
    </xf>
    <xf numFmtId="0" fontId="22" fillId="8" borderId="50" xfId="0" applyFont="1" applyFill="1" applyBorder="1" applyAlignment="1" applyProtection="1">
      <alignment horizontal="left" vertical="top" wrapText="1"/>
      <protection locked="0"/>
    </xf>
    <xf numFmtId="0" fontId="53" fillId="0" borderId="13" xfId="0" applyFont="1" applyFill="1" applyBorder="1" applyAlignment="1" applyProtection="1">
      <alignment horizontal="center" vertical="top"/>
    </xf>
    <xf numFmtId="0" fontId="0" fillId="9" borderId="1"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left" vertical="top" wrapText="1"/>
    </xf>
    <xf numFmtId="0" fontId="53" fillId="0" borderId="1" xfId="0" applyFont="1" applyFill="1" applyBorder="1" applyAlignment="1" applyProtection="1">
      <alignment horizontal="center" vertical="top"/>
    </xf>
    <xf numFmtId="0" fontId="53" fillId="0" borderId="19" xfId="0" applyFont="1" applyFill="1" applyBorder="1" applyAlignment="1" applyProtection="1">
      <alignment horizontal="center" vertical="top"/>
    </xf>
    <xf numFmtId="0" fontId="0" fillId="0" borderId="19" xfId="0" applyFont="1" applyFill="1" applyBorder="1" applyAlignment="1" applyProtection="1">
      <alignment horizontal="left" vertical="top"/>
    </xf>
    <xf numFmtId="0" fontId="53" fillId="0" borderId="27" xfId="0" applyFont="1" applyFill="1" applyBorder="1" applyAlignment="1" applyProtection="1">
      <alignment horizontal="center" vertical="top"/>
    </xf>
    <xf numFmtId="0" fontId="0" fillId="0" borderId="27" xfId="0" applyFont="1" applyFill="1" applyBorder="1" applyAlignment="1" applyProtection="1">
      <alignment horizontal="left" vertical="top"/>
    </xf>
    <xf numFmtId="0" fontId="56" fillId="8" borderId="1" xfId="0" applyFont="1" applyFill="1" applyBorder="1" applyAlignment="1" applyProtection="1">
      <alignment horizontal="center" vertical="top"/>
    </xf>
    <xf numFmtId="0" fontId="22" fillId="8" borderId="1" xfId="0" applyFont="1" applyFill="1" applyBorder="1" applyAlignment="1" applyProtection="1">
      <alignment horizontal="left" vertical="top" wrapText="1"/>
      <protection locked="0"/>
    </xf>
    <xf numFmtId="0" fontId="56" fillId="8" borderId="49" xfId="0" applyFont="1" applyFill="1" applyBorder="1" applyAlignment="1" applyProtection="1">
      <alignment horizontal="center" vertical="top"/>
    </xf>
    <xf numFmtId="0" fontId="53" fillId="0" borderId="62" xfId="0" applyFont="1" applyFill="1" applyBorder="1" applyAlignment="1" applyProtection="1">
      <alignment horizontal="center" vertical="top"/>
    </xf>
    <xf numFmtId="0" fontId="0" fillId="0" borderId="62" xfId="0" applyFont="1" applyFill="1" applyBorder="1" applyAlignment="1" applyProtection="1">
      <alignment horizontal="left" vertical="top"/>
    </xf>
    <xf numFmtId="0" fontId="0" fillId="2" borderId="0" xfId="0" applyFont="1" applyFill="1" applyAlignment="1" applyProtection="1">
      <alignment horizontal="center"/>
    </xf>
    <xf numFmtId="0" fontId="0" fillId="2" borderId="0" xfId="0" applyFont="1" applyFill="1" applyAlignment="1" applyProtection="1">
      <alignment horizontal="left"/>
    </xf>
    <xf numFmtId="0" fontId="0" fillId="2" borderId="1" xfId="0" applyFont="1" applyFill="1" applyBorder="1" applyAlignment="1" applyProtection="1">
      <alignment vertical="top"/>
    </xf>
    <xf numFmtId="0" fontId="0" fillId="2" borderId="4" xfId="0" applyFont="1" applyFill="1" applyBorder="1" applyAlignment="1" applyProtection="1">
      <alignment vertical="top"/>
    </xf>
    <xf numFmtId="0" fontId="0" fillId="2" borderId="1" xfId="0" applyFont="1" applyFill="1" applyBorder="1" applyAlignment="1" applyProtection="1">
      <alignment horizontal="left"/>
    </xf>
    <xf numFmtId="14" fontId="54" fillId="2" borderId="53" xfId="0" applyNumberFormat="1" applyFont="1" applyFill="1" applyBorder="1" applyAlignment="1" applyProtection="1">
      <alignment horizontal="left" vertical="top" wrapText="1"/>
      <protection locked="0"/>
    </xf>
    <xf numFmtId="14" fontId="54" fillId="2" borderId="40" xfId="0" applyNumberFormat="1" applyFont="1" applyFill="1" applyBorder="1" applyAlignment="1" applyProtection="1">
      <alignment horizontal="left" vertical="top" wrapText="1"/>
      <protection locked="0"/>
    </xf>
    <xf numFmtId="14" fontId="54" fillId="2" borderId="15" xfId="0" applyNumberFormat="1" applyFont="1" applyFill="1" applyBorder="1" applyAlignment="1" applyProtection="1">
      <alignment horizontal="left" vertical="top" wrapText="1"/>
      <protection locked="0"/>
    </xf>
    <xf numFmtId="14" fontId="54" fillId="2" borderId="19" xfId="0" applyNumberFormat="1" applyFont="1" applyFill="1" applyBorder="1" applyAlignment="1" applyProtection="1">
      <alignment horizontal="left" vertical="top" wrapText="1"/>
      <protection locked="0"/>
    </xf>
    <xf numFmtId="14" fontId="54" fillId="2" borderId="27" xfId="0" applyNumberFormat="1" applyFont="1" applyFill="1" applyBorder="1" applyAlignment="1" applyProtection="1">
      <alignment horizontal="left" vertical="top" wrapText="1"/>
      <protection locked="0"/>
    </xf>
    <xf numFmtId="165" fontId="38" fillId="2" borderId="0" xfId="1" applyNumberFormat="1" applyFont="1" applyFill="1" applyBorder="1" applyAlignment="1" applyProtection="1">
      <alignment vertical="top"/>
      <protection locked="0"/>
    </xf>
    <xf numFmtId="0" fontId="22" fillId="8" borderId="4" xfId="0" applyFont="1" applyFill="1" applyBorder="1" applyAlignment="1" applyProtection="1">
      <alignment horizontal="left" vertical="top" wrapText="1"/>
      <protection locked="0"/>
    </xf>
    <xf numFmtId="0" fontId="53" fillId="0" borderId="13" xfId="0" applyFont="1" applyFill="1" applyBorder="1" applyAlignment="1" applyProtection="1">
      <alignment horizontal="left" vertical="center" wrapText="1"/>
    </xf>
    <xf numFmtId="0" fontId="53" fillId="0" borderId="19"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44" fontId="53" fillId="0" borderId="5" xfId="7" applyFont="1" applyFill="1" applyBorder="1" applyAlignment="1" applyProtection="1">
      <alignment horizontal="left" vertical="center"/>
    </xf>
    <xf numFmtId="44" fontId="53" fillId="0" borderId="15" xfId="7" applyFont="1" applyFill="1" applyBorder="1" applyAlignment="1" applyProtection="1">
      <alignment horizontal="left" vertical="center"/>
    </xf>
    <xf numFmtId="0" fontId="36" fillId="2" borderId="15" xfId="0" applyFont="1" applyFill="1" applyBorder="1" applyAlignment="1" applyProtection="1">
      <alignment horizontal="left" vertical="center"/>
      <protection locked="0"/>
    </xf>
    <xf numFmtId="0" fontId="57" fillId="2" borderId="19" xfId="0" applyFont="1" applyFill="1" applyBorder="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Border="1" applyAlignment="1" applyProtection="1">
      <alignment horizontal="left" vertical="center"/>
    </xf>
    <xf numFmtId="0" fontId="57" fillId="0" borderId="0" xfId="0" applyFont="1" applyAlignment="1" applyProtection="1">
      <alignment horizontal="left" vertical="center"/>
    </xf>
    <xf numFmtId="0" fontId="53" fillId="9" borderId="1" xfId="0" applyFont="1" applyFill="1" applyBorder="1" applyAlignment="1" applyProtection="1">
      <alignment horizontal="left" vertical="center" wrapText="1"/>
    </xf>
    <xf numFmtId="0" fontId="57" fillId="8" borderId="1" xfId="0" applyFont="1" applyFill="1" applyBorder="1" applyAlignment="1" applyProtection="1">
      <alignment horizontal="left" vertical="center"/>
      <protection locked="0"/>
    </xf>
    <xf numFmtId="0" fontId="57" fillId="0" borderId="13" xfId="0" applyFont="1" applyFill="1" applyBorder="1" applyAlignment="1" applyProtection="1">
      <alignment horizontal="left" vertical="center"/>
      <protection locked="0"/>
    </xf>
    <xf numFmtId="0" fontId="57" fillId="0" borderId="19"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57" fillId="0" borderId="13" xfId="0" applyFont="1" applyFill="1" applyBorder="1" applyAlignment="1" applyProtection="1">
      <alignment horizontal="left" vertical="center" wrapText="1"/>
      <protection locked="0"/>
    </xf>
    <xf numFmtId="165" fontId="27" fillId="2" borderId="0" xfId="1" applyNumberFormat="1" applyFont="1" applyFill="1" applyBorder="1" applyAlignment="1" applyProtection="1">
      <alignment horizontal="left" vertical="center" wrapText="1"/>
      <protection locked="0"/>
    </xf>
    <xf numFmtId="165" fontId="27" fillId="2" borderId="0" xfId="1" applyNumberFormat="1" applyFont="1" applyFill="1" applyBorder="1" applyAlignment="1" applyProtection="1">
      <alignment horizontal="left" vertical="center" wrapText="1"/>
    </xf>
    <xf numFmtId="0" fontId="58" fillId="2" borderId="0" xfId="0" applyFont="1" applyFill="1" applyBorder="1" applyAlignment="1" applyProtection="1">
      <alignment vertical="center" wrapText="1"/>
    </xf>
    <xf numFmtId="0" fontId="57" fillId="0" borderId="13" xfId="0" applyFont="1" applyFill="1" applyBorder="1" applyAlignment="1" applyProtection="1">
      <alignment horizontal="left" vertical="center" wrapText="1"/>
    </xf>
    <xf numFmtId="10" fontId="57" fillId="7" borderId="1" xfId="1" applyNumberFormat="1" applyFont="1" applyFill="1" applyBorder="1" applyAlignment="1" applyProtection="1">
      <alignment horizontal="left" vertical="center" wrapText="1"/>
      <protection locked="0"/>
    </xf>
    <xf numFmtId="44" fontId="57" fillId="0" borderId="5" xfId="7" applyFont="1" applyFill="1" applyBorder="1" applyAlignment="1" applyProtection="1">
      <alignment horizontal="left" vertical="center"/>
    </xf>
    <xf numFmtId="44" fontId="57" fillId="0" borderId="1" xfId="7" applyFont="1" applyFill="1" applyBorder="1" applyAlignment="1" applyProtection="1">
      <alignment horizontal="left" vertical="center"/>
    </xf>
    <xf numFmtId="43" fontId="57" fillId="7" borderId="5" xfId="7" applyNumberFormat="1" applyFont="1" applyFill="1" applyBorder="1" applyAlignment="1" applyProtection="1">
      <alignment horizontal="left" vertical="center"/>
      <protection locked="0"/>
    </xf>
    <xf numFmtId="44" fontId="57" fillId="0" borderId="15" xfId="7" applyFont="1" applyFill="1" applyBorder="1" applyAlignment="1" applyProtection="1">
      <alignment horizontal="left" vertical="center"/>
    </xf>
    <xf numFmtId="0" fontId="57" fillId="0" borderId="1"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44" fontId="57" fillId="2" borderId="0" xfId="7" applyFont="1" applyFill="1" applyBorder="1" applyAlignment="1" applyProtection="1">
      <alignment horizontal="left" vertical="center"/>
    </xf>
    <xf numFmtId="0" fontId="57" fillId="2" borderId="0" xfId="0" applyFont="1" applyFill="1" applyAlignment="1" applyProtection="1">
      <alignment horizontal="left" vertical="center"/>
    </xf>
    <xf numFmtId="0" fontId="36" fillId="0" borderId="0" xfId="0" applyFont="1" applyFill="1" applyBorder="1" applyAlignment="1" applyProtection="1">
      <alignment horizontal="left" vertical="center" wrapText="1"/>
      <protection locked="0"/>
    </xf>
    <xf numFmtId="0" fontId="36" fillId="0" borderId="19"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0" borderId="0" xfId="0" applyFont="1" applyFill="1" applyAlignment="1" applyProtection="1">
      <alignment horizontal="left" vertical="center"/>
    </xf>
    <xf numFmtId="165" fontId="27" fillId="2" borderId="0" xfId="1" applyNumberFormat="1" applyFont="1" applyFill="1" applyBorder="1" applyProtection="1"/>
    <xf numFmtId="0" fontId="57" fillId="0" borderId="37"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57" fillId="2" borderId="13" xfId="0" applyFont="1" applyFill="1" applyBorder="1" applyAlignment="1" applyProtection="1">
      <alignment horizontal="left" vertical="top" wrapText="1"/>
    </xf>
    <xf numFmtId="0" fontId="57" fillId="2" borderId="70" xfId="0" applyFont="1" applyFill="1" applyBorder="1" applyAlignment="1" applyProtection="1">
      <alignment horizontal="left" vertical="top" wrapText="1"/>
    </xf>
    <xf numFmtId="0" fontId="57" fillId="2" borderId="22" xfId="0" applyFont="1" applyFill="1" applyBorder="1" applyAlignment="1" applyProtection="1">
      <alignment horizontal="left" vertical="top"/>
    </xf>
    <xf numFmtId="165" fontId="19" fillId="2" borderId="0" xfId="1"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57" fillId="2" borderId="19" xfId="0" applyFont="1" applyFill="1" applyBorder="1" applyAlignment="1" applyProtection="1">
      <alignment horizontal="left" vertical="top"/>
    </xf>
    <xf numFmtId="0" fontId="57" fillId="2" borderId="0" xfId="0" applyFont="1" applyFill="1" applyBorder="1" applyAlignment="1" applyProtection="1">
      <alignment horizontal="left" vertical="top"/>
    </xf>
    <xf numFmtId="0" fontId="57" fillId="2" borderId="15" xfId="0" applyFont="1" applyFill="1" applyBorder="1" applyAlignment="1" applyProtection="1">
      <alignment horizontal="left" vertical="top" wrapText="1"/>
    </xf>
    <xf numFmtId="0" fontId="57" fillId="2" borderId="17" xfId="0" applyFont="1" applyFill="1" applyBorder="1" applyAlignment="1" applyProtection="1">
      <alignment horizontal="left" vertical="top"/>
    </xf>
    <xf numFmtId="0" fontId="57" fillId="0" borderId="13" xfId="0" applyFont="1" applyFill="1" applyBorder="1" applyAlignment="1" applyProtection="1">
      <alignment horizontal="left" vertical="top" wrapText="1"/>
      <protection locked="0"/>
    </xf>
    <xf numFmtId="0" fontId="19" fillId="2" borderId="0" xfId="0" applyFont="1" applyFill="1" applyBorder="1" applyProtection="1">
      <protection locked="0"/>
    </xf>
    <xf numFmtId="0" fontId="57" fillId="0" borderId="19" xfId="0" applyFont="1" applyFill="1" applyBorder="1" applyAlignment="1" applyProtection="1">
      <alignment horizontal="left" vertical="top"/>
      <protection locked="0"/>
    </xf>
    <xf numFmtId="0" fontId="57" fillId="0" borderId="19" xfId="0" applyFont="1" applyFill="1" applyBorder="1" applyAlignment="1" applyProtection="1">
      <alignment horizontal="left" vertical="top"/>
    </xf>
    <xf numFmtId="0" fontId="57" fillId="0" borderId="0" xfId="0" applyFont="1" applyFill="1" applyBorder="1" applyAlignment="1" applyProtection="1">
      <alignment horizontal="left" vertical="top"/>
    </xf>
    <xf numFmtId="0" fontId="28" fillId="2" borderId="0" xfId="0" applyFont="1" applyFill="1" applyBorder="1" applyAlignment="1" applyProtection="1">
      <alignment horizontal="center" vertical="top"/>
    </xf>
    <xf numFmtId="0" fontId="48" fillId="2" borderId="0" xfId="0" applyFont="1" applyFill="1" applyBorder="1" applyAlignment="1" applyProtection="1">
      <alignment vertical="center" wrapText="1"/>
    </xf>
    <xf numFmtId="0" fontId="57" fillId="0" borderId="8" xfId="0" applyFont="1" applyFill="1" applyBorder="1" applyAlignment="1" applyProtection="1">
      <alignment horizontal="left" vertical="center"/>
      <protection locked="0"/>
    </xf>
    <xf numFmtId="0" fontId="36" fillId="8" borderId="85" xfId="0" applyFont="1" applyFill="1" applyBorder="1" applyAlignment="1" applyProtection="1">
      <alignment horizontal="left" vertical="center"/>
      <protection locked="0"/>
    </xf>
    <xf numFmtId="0" fontId="57" fillId="7" borderId="10" xfId="0" applyFont="1" applyFill="1" applyBorder="1" applyAlignment="1" applyProtection="1">
      <alignment horizontal="left" vertical="center" wrapText="1"/>
      <protection locked="0"/>
    </xf>
    <xf numFmtId="0" fontId="57" fillId="0" borderId="10" xfId="0" applyFont="1" applyFill="1" applyBorder="1" applyAlignment="1" applyProtection="1">
      <alignment horizontal="left" vertical="center" wrapText="1"/>
    </xf>
    <xf numFmtId="0" fontId="57" fillId="3" borderId="10" xfId="0" applyFont="1" applyFill="1" applyBorder="1" applyAlignment="1" applyProtection="1">
      <alignment horizontal="left" vertical="center" wrapText="1"/>
    </xf>
    <xf numFmtId="0" fontId="57" fillId="0" borderId="2" xfId="0" applyFont="1" applyFill="1" applyBorder="1" applyAlignment="1" applyProtection="1">
      <alignment horizontal="left" vertical="center" wrapText="1"/>
    </xf>
    <xf numFmtId="0" fontId="28" fillId="0" borderId="63" xfId="0" applyFont="1" applyFill="1" applyBorder="1" applyAlignment="1" applyProtection="1">
      <alignment horizontal="left" vertical="center" wrapText="1"/>
    </xf>
    <xf numFmtId="0" fontId="36" fillId="0" borderId="3" xfId="0" applyFont="1" applyFill="1" applyBorder="1" applyAlignment="1" applyProtection="1">
      <alignment horizontal="left" vertical="center"/>
      <protection locked="0"/>
    </xf>
    <xf numFmtId="0" fontId="36" fillId="0" borderId="3" xfId="0" applyFont="1" applyFill="1" applyBorder="1" applyAlignment="1" applyProtection="1">
      <alignment horizontal="left" vertical="center" wrapText="1"/>
      <protection locked="0"/>
    </xf>
    <xf numFmtId="0" fontId="57" fillId="2" borderId="21" xfId="0" applyFont="1" applyFill="1" applyBorder="1" applyAlignment="1" applyProtection="1">
      <alignment horizontal="left" vertical="top" wrapText="1"/>
    </xf>
    <xf numFmtId="0" fontId="57" fillId="2" borderId="0" xfId="0" applyFont="1" applyFill="1" applyBorder="1" applyAlignment="1" applyProtection="1">
      <alignment horizontal="left" vertical="top" wrapText="1"/>
    </xf>
    <xf numFmtId="0" fontId="57" fillId="7" borderId="9" xfId="0" applyFont="1" applyFill="1" applyBorder="1" applyAlignment="1" applyProtection="1">
      <alignment horizontal="left" vertical="top" wrapText="1"/>
      <protection locked="0"/>
    </xf>
    <xf numFmtId="0" fontId="28" fillId="0" borderId="86" xfId="0" applyFont="1" applyBorder="1" applyAlignment="1" applyProtection="1">
      <alignment horizontal="left"/>
    </xf>
    <xf numFmtId="0" fontId="28" fillId="0" borderId="23" xfId="0" applyFont="1" applyBorder="1" applyAlignment="1" applyProtection="1">
      <alignment horizontal="left"/>
    </xf>
    <xf numFmtId="0" fontId="28" fillId="0" borderId="23" xfId="0" applyFont="1" applyBorder="1" applyProtection="1"/>
    <xf numFmtId="0" fontId="29" fillId="2" borderId="0" xfId="0" applyFont="1" applyFill="1" applyBorder="1" applyAlignment="1" applyProtection="1">
      <alignment horizontal="left" vertical="top"/>
    </xf>
    <xf numFmtId="0" fontId="53" fillId="2" borderId="0" xfId="0" applyFont="1" applyFill="1" applyBorder="1" applyAlignment="1" applyProtection="1">
      <alignment horizontal="left" vertical="center" wrapText="1"/>
    </xf>
    <xf numFmtId="0" fontId="57" fillId="2" borderId="22" xfId="0" applyFont="1" applyFill="1" applyBorder="1" applyAlignment="1" applyProtection="1">
      <alignment horizontal="left" vertical="center" wrapText="1"/>
    </xf>
    <xf numFmtId="0" fontId="57" fillId="0" borderId="50" xfId="0" applyFont="1" applyFill="1" applyBorder="1" applyAlignment="1" applyProtection="1">
      <alignment horizontal="left" vertical="center" wrapText="1"/>
    </xf>
    <xf numFmtId="0" fontId="57" fillId="2" borderId="22" xfId="0" applyFont="1" applyFill="1" applyBorder="1" applyAlignment="1" applyProtection="1">
      <alignment horizontal="left" vertical="top" wrapText="1"/>
    </xf>
    <xf numFmtId="0" fontId="36" fillId="2" borderId="32" xfId="0" applyFont="1" applyFill="1" applyBorder="1" applyAlignment="1" applyProtection="1">
      <alignment horizontal="left" vertical="center"/>
    </xf>
    <xf numFmtId="0" fontId="23" fillId="2" borderId="0" xfId="0" applyFont="1" applyFill="1" applyBorder="1" applyAlignment="1" applyProtection="1">
      <alignment horizontal="left" vertical="top" wrapText="1"/>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165" fontId="39" fillId="2" borderId="0" xfId="1" applyNumberFormat="1" applyFont="1" applyFill="1" applyBorder="1" applyAlignment="1" applyProtection="1">
      <alignment horizontal="left"/>
      <protection locked="0"/>
    </xf>
    <xf numFmtId="9" fontId="28" fillId="2" borderId="0" xfId="1" applyFont="1" applyFill="1" applyBorder="1" applyAlignment="1" applyProtection="1">
      <alignment horizontal="left"/>
    </xf>
    <xf numFmtId="0" fontId="0" fillId="2" borderId="1" xfId="0" applyFont="1" applyFill="1" applyBorder="1" applyAlignment="1" applyProtection="1">
      <alignment horizontal="left" vertical="top" wrapText="1"/>
      <protection locked="0"/>
    </xf>
    <xf numFmtId="0" fontId="53" fillId="0" borderId="14" xfId="0" applyFont="1" applyFill="1" applyBorder="1" applyAlignment="1" applyProtection="1">
      <alignment horizontal="center" vertical="top"/>
      <protection locked="0"/>
    </xf>
    <xf numFmtId="0" fontId="53" fillId="0" borderId="15" xfId="0" applyFont="1" applyFill="1" applyBorder="1" applyAlignment="1" applyProtection="1">
      <alignment horizontal="center" vertical="top"/>
      <protection locked="0"/>
    </xf>
    <xf numFmtId="0" fontId="53" fillId="2" borderId="15" xfId="0" applyFont="1" applyFill="1" applyBorder="1" applyAlignment="1" applyProtection="1">
      <alignment horizontal="left" vertical="top"/>
      <protection locked="0"/>
    </xf>
    <xf numFmtId="0" fontId="34" fillId="2" borderId="52" xfId="0" applyFont="1" applyFill="1" applyBorder="1" applyAlignment="1" applyProtection="1">
      <alignment horizontal="justify" vertical="center" wrapText="1"/>
      <protection locked="0"/>
    </xf>
    <xf numFmtId="0" fontId="34" fillId="0" borderId="52" xfId="0" applyFont="1" applyFill="1" applyBorder="1" applyAlignment="1" applyProtection="1">
      <alignment horizontal="justify" vertical="center" wrapText="1"/>
      <protection locked="0"/>
    </xf>
    <xf numFmtId="0" fontId="34" fillId="2" borderId="52" xfId="0" applyFont="1" applyFill="1" applyBorder="1" applyAlignment="1" applyProtection="1">
      <alignment horizontal="left" vertical="center" wrapText="1"/>
      <protection locked="0"/>
    </xf>
    <xf numFmtId="0" fontId="0" fillId="9" borderId="5" xfId="0" applyNumberFormat="1" applyFont="1" applyFill="1" applyBorder="1" applyAlignment="1" applyProtection="1">
      <alignment horizontal="left" vertical="top" wrapText="1"/>
    </xf>
    <xf numFmtId="0" fontId="0" fillId="8" borderId="4" xfId="0" applyFont="1" applyFill="1" applyBorder="1" applyAlignment="1" applyProtection="1">
      <alignment vertical="top" wrapText="1"/>
      <protection locked="0"/>
    </xf>
    <xf numFmtId="0" fontId="0" fillId="8" borderId="13" xfId="0"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right" vertical="center"/>
    </xf>
    <xf numFmtId="0" fontId="19" fillId="2" borderId="0" xfId="0" applyFont="1" applyFill="1" applyBorder="1" applyAlignment="1" applyProtection="1">
      <alignment horizontal="right" vertical="top"/>
    </xf>
    <xf numFmtId="165" fontId="62" fillId="2" borderId="0" xfId="1" applyNumberFormat="1" applyFont="1" applyFill="1" applyBorder="1" applyAlignment="1" applyProtection="1">
      <alignment horizontal="right"/>
    </xf>
    <xf numFmtId="9" fontId="34" fillId="2" borderId="0" xfId="1" applyFont="1" applyFill="1" applyBorder="1" applyAlignment="1" applyProtection="1">
      <alignment horizontal="left" vertical="top"/>
    </xf>
    <xf numFmtId="0" fontId="27" fillId="2" borderId="0" xfId="0" applyFont="1" applyFill="1" applyBorder="1" applyAlignment="1" applyProtection="1">
      <alignment wrapText="1"/>
    </xf>
    <xf numFmtId="0" fontId="27" fillId="2" borderId="0" xfId="0" applyFont="1" applyFill="1" applyBorder="1" applyAlignment="1" applyProtection="1">
      <alignment horizontal="right"/>
    </xf>
    <xf numFmtId="164" fontId="27" fillId="2" borderId="0" xfId="0" applyNumberFormat="1" applyFont="1" applyFill="1" applyBorder="1" applyAlignment="1" applyProtection="1">
      <alignment horizontal="right"/>
    </xf>
    <xf numFmtId="0" fontId="19" fillId="2" borderId="0" xfId="0" applyFont="1" applyFill="1" applyBorder="1" applyAlignment="1" applyProtection="1">
      <alignment horizontal="left" wrapText="1"/>
    </xf>
    <xf numFmtId="164" fontId="27" fillId="2" borderId="0" xfId="0" applyNumberFormat="1" applyFont="1" applyFill="1" applyBorder="1" applyAlignment="1" applyProtection="1">
      <alignment vertical="top"/>
    </xf>
    <xf numFmtId="165" fontId="19" fillId="2" borderId="0" xfId="1" applyNumberFormat="1" applyFont="1" applyFill="1" applyBorder="1" applyAlignment="1" applyProtection="1">
      <alignment wrapText="1"/>
    </xf>
    <xf numFmtId="0" fontId="27" fillId="2" borderId="0" xfId="0" applyFont="1" applyFill="1" applyBorder="1" applyAlignment="1" applyProtection="1">
      <alignment horizontal="right" wrapText="1"/>
    </xf>
    <xf numFmtId="0" fontId="27" fillId="2" borderId="0" xfId="1" applyNumberFormat="1" applyFont="1" applyFill="1" applyBorder="1" applyAlignment="1" applyProtection="1">
      <alignment wrapText="1"/>
    </xf>
    <xf numFmtId="165" fontId="27" fillId="2" borderId="15" xfId="1" applyNumberFormat="1" applyFont="1" applyFill="1" applyBorder="1" applyProtection="1"/>
    <xf numFmtId="165" fontId="27" fillId="0" borderId="0" xfId="1" applyNumberFormat="1" applyFont="1" applyFill="1" applyBorder="1" applyAlignment="1" applyProtection="1">
      <alignment horizontal="right"/>
    </xf>
    <xf numFmtId="0" fontId="27" fillId="2" borderId="0" xfId="0" applyFont="1" applyFill="1" applyBorder="1" applyAlignment="1" applyProtection="1">
      <alignment horizontal="left" vertical="top"/>
    </xf>
    <xf numFmtId="0" fontId="27" fillId="0" borderId="0" xfId="0" applyFont="1" applyFill="1" applyBorder="1" applyAlignment="1" applyProtection="1">
      <alignment horizontal="left" vertical="top"/>
    </xf>
    <xf numFmtId="164" fontId="27" fillId="2" borderId="0" xfId="0" applyNumberFormat="1" applyFont="1" applyFill="1" applyBorder="1" applyAlignment="1" applyProtection="1">
      <alignment horizontal="right" vertical="center"/>
    </xf>
    <xf numFmtId="165" fontId="27" fillId="2" borderId="0" xfId="1" applyNumberFormat="1" applyFont="1" applyFill="1" applyBorder="1" applyAlignment="1" applyProtection="1"/>
    <xf numFmtId="0" fontId="27" fillId="2" borderId="0" xfId="0" applyFont="1" applyFill="1" applyBorder="1" applyAlignment="1" applyProtection="1">
      <alignment horizontal="right" vertical="top"/>
    </xf>
    <xf numFmtId="0" fontId="27" fillId="0" borderId="0" xfId="0" applyFont="1" applyFill="1" applyBorder="1" applyProtection="1"/>
    <xf numFmtId="0" fontId="27" fillId="2" borderId="0" xfId="0" applyFont="1" applyFill="1" applyBorder="1" applyAlignment="1" applyProtection="1">
      <alignment horizontal="left" vertical="top"/>
      <protection locked="0"/>
    </xf>
    <xf numFmtId="0" fontId="27" fillId="2" borderId="0" xfId="0" applyFont="1" applyFill="1" applyBorder="1" applyAlignment="1" applyProtection="1">
      <alignment horizontal="left" vertical="top" wrapText="1"/>
      <protection locked="0"/>
    </xf>
    <xf numFmtId="165" fontId="27" fillId="2" borderId="0" xfId="1"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left" vertical="top" wrapText="1"/>
    </xf>
    <xf numFmtId="0" fontId="19" fillId="2" borderId="0" xfId="0" applyFont="1" applyFill="1" applyBorder="1" applyAlignment="1" applyProtection="1">
      <alignment horizontal="center" vertical="center" wrapText="1"/>
    </xf>
    <xf numFmtId="0" fontId="27" fillId="8" borderId="16" xfId="0" applyFont="1" applyFill="1" applyBorder="1" applyAlignment="1" applyProtection="1">
      <alignment horizontal="left" vertical="center" wrapText="1"/>
      <protection locked="0"/>
    </xf>
    <xf numFmtId="0" fontId="27" fillId="8" borderId="17" xfId="0" applyFont="1" applyFill="1" applyBorder="1" applyAlignment="1" applyProtection="1">
      <alignment horizontal="left" vertical="center" wrapText="1"/>
      <protection locked="0"/>
    </xf>
    <xf numFmtId="165" fontId="19" fillId="2" borderId="29" xfId="1" applyNumberFormat="1" applyFont="1" applyFill="1" applyBorder="1" applyAlignment="1" applyProtection="1">
      <alignment horizontal="left" vertical="center" wrapText="1"/>
      <protection locked="0"/>
    </xf>
    <xf numFmtId="0" fontId="27" fillId="2" borderId="15" xfId="0" applyFont="1" applyFill="1" applyBorder="1" applyAlignment="1" applyProtection="1">
      <alignment vertical="center" wrapText="1"/>
      <protection locked="0"/>
    </xf>
    <xf numFmtId="0" fontId="27" fillId="2" borderId="22" xfId="0" applyFont="1" applyFill="1" applyBorder="1" applyAlignment="1" applyProtection="1">
      <alignment vertical="center" wrapText="1"/>
      <protection locked="0"/>
    </xf>
    <xf numFmtId="0" fontId="27" fillId="2" borderId="42"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165" fontId="19" fillId="2" borderId="30" xfId="1" applyNumberFormat="1" applyFont="1" applyFill="1" applyBorder="1" applyAlignment="1" applyProtection="1">
      <alignment horizontal="right" vertical="top" wrapText="1"/>
      <protection locked="0"/>
    </xf>
    <xf numFmtId="165" fontId="19" fillId="2" borderId="29" xfId="1"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right" vertical="center" wrapText="1"/>
    </xf>
    <xf numFmtId="0" fontId="27" fillId="0" borderId="0" xfId="0" applyFont="1" applyBorder="1" applyAlignment="1" applyProtection="1">
      <alignment horizontal="center" vertical="center"/>
    </xf>
    <xf numFmtId="165" fontId="19" fillId="0" borderId="12" xfId="1" applyNumberFormat="1" applyFont="1" applyFill="1" applyBorder="1" applyAlignment="1" applyProtection="1">
      <alignment horizontal="left" vertical="center" wrapText="1"/>
    </xf>
    <xf numFmtId="0" fontId="27" fillId="8" borderId="16" xfId="0" applyFont="1" applyFill="1" applyBorder="1" applyAlignment="1" applyProtection="1">
      <alignment vertical="center" wrapText="1"/>
      <protection locked="0"/>
    </xf>
    <xf numFmtId="0" fontId="27" fillId="8" borderId="17"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8" borderId="1" xfId="1" applyNumberFormat="1" applyFont="1" applyFill="1" applyBorder="1" applyAlignment="1" applyProtection="1">
      <alignment horizontal="right"/>
      <protection locked="0"/>
    </xf>
    <xf numFmtId="164" fontId="27" fillId="2" borderId="4" xfId="0" applyNumberFormat="1" applyFont="1" applyFill="1" applyBorder="1" applyAlignment="1" applyProtection="1">
      <alignment horizontal="right" vertical="top" wrapText="1"/>
      <protection locked="0"/>
    </xf>
    <xf numFmtId="165" fontId="19" fillId="0" borderId="13" xfId="1" applyNumberFormat="1" applyFont="1" applyFill="1" applyBorder="1" applyAlignment="1" applyProtection="1">
      <alignment horizontal="right" vertical="top" wrapText="1"/>
      <protection locked="0"/>
    </xf>
    <xf numFmtId="164" fontId="27" fillId="2" borderId="18" xfId="0" applyNumberFormat="1" applyFont="1" applyFill="1" applyBorder="1" applyAlignment="1" applyProtection="1">
      <alignment horizontal="right" vertical="top" wrapText="1"/>
      <protection locked="0"/>
    </xf>
    <xf numFmtId="0" fontId="27" fillId="2" borderId="2" xfId="0" applyFont="1" applyFill="1" applyBorder="1" applyAlignment="1" applyProtection="1">
      <alignment vertical="top" wrapText="1"/>
    </xf>
    <xf numFmtId="0" fontId="27" fillId="2" borderId="2" xfId="0" applyFont="1" applyFill="1" applyBorder="1" applyAlignment="1" applyProtection="1">
      <alignment horizontal="right" vertical="top" wrapText="1"/>
    </xf>
    <xf numFmtId="0" fontId="27" fillId="0" borderId="11" xfId="1" applyNumberFormat="1" applyFont="1" applyFill="1" applyBorder="1" applyProtection="1">
      <protection locked="0"/>
    </xf>
    <xf numFmtId="0" fontId="27" fillId="2" borderId="17" xfId="0" applyNumberFormat="1" applyFont="1" applyFill="1" applyBorder="1" applyAlignment="1" applyProtection="1">
      <alignment horizontal="right" vertical="top" wrapText="1"/>
      <protection locked="0"/>
    </xf>
    <xf numFmtId="165" fontId="19" fillId="0" borderId="13" xfId="1" applyNumberFormat="1" applyFont="1" applyFill="1" applyBorder="1" applyAlignment="1" applyProtection="1">
      <alignment horizontal="left" vertical="top" wrapText="1"/>
      <protection locked="0"/>
    </xf>
    <xf numFmtId="0" fontId="27" fillId="0" borderId="11" xfId="1" applyNumberFormat="1" applyFont="1" applyFill="1" applyBorder="1" applyProtection="1"/>
    <xf numFmtId="0" fontId="27" fillId="2" borderId="22" xfId="0" applyNumberFormat="1" applyFont="1" applyFill="1" applyBorder="1" applyAlignment="1" applyProtection="1">
      <alignment horizontal="right" vertical="top" wrapText="1"/>
    </xf>
    <xf numFmtId="0" fontId="27" fillId="2" borderId="18" xfId="0" applyNumberFormat="1" applyFont="1" applyFill="1" applyBorder="1" applyAlignment="1" applyProtection="1">
      <alignment horizontal="right" vertical="top" wrapText="1"/>
    </xf>
    <xf numFmtId="165" fontId="19" fillId="0" borderId="41" xfId="1" applyNumberFormat="1" applyFont="1" applyFill="1" applyBorder="1" applyAlignment="1" applyProtection="1">
      <alignment horizontal="left" vertical="top" wrapText="1"/>
    </xf>
    <xf numFmtId="165" fontId="19" fillId="0" borderId="52" xfId="1" applyNumberFormat="1" applyFont="1" applyFill="1" applyBorder="1" applyAlignment="1" applyProtection="1">
      <alignment horizontal="left" vertical="top" wrapText="1"/>
    </xf>
    <xf numFmtId="2" fontId="27" fillId="5" borderId="1" xfId="0" applyNumberFormat="1" applyFont="1" applyFill="1" applyBorder="1" applyAlignment="1" applyProtection="1">
      <alignment horizontal="left" vertical="top"/>
    </xf>
    <xf numFmtId="0" fontId="27" fillId="0" borderId="13" xfId="0" applyNumberFormat="1" applyFont="1" applyFill="1" applyBorder="1" applyAlignment="1" applyProtection="1">
      <alignment horizontal="left" vertical="top" wrapText="1"/>
    </xf>
    <xf numFmtId="0" fontId="19" fillId="0" borderId="40" xfId="1" applyNumberFormat="1" applyFont="1" applyFill="1" applyBorder="1" applyAlignment="1" applyProtection="1">
      <alignment horizontal="left" vertical="top" wrapText="1"/>
    </xf>
    <xf numFmtId="0" fontId="27" fillId="0" borderId="22" xfId="0" applyNumberFormat="1" applyFont="1" applyFill="1" applyBorder="1" applyAlignment="1" applyProtection="1">
      <alignment horizontal="left" vertical="top" wrapText="1"/>
    </xf>
    <xf numFmtId="0" fontId="27" fillId="0" borderId="0" xfId="0" applyFont="1" applyFill="1" applyBorder="1" applyAlignment="1" applyProtection="1">
      <alignment horizontal="center" vertical="center"/>
    </xf>
    <xf numFmtId="0" fontId="27" fillId="0" borderId="2" xfId="0" applyFont="1" applyFill="1" applyBorder="1" applyAlignment="1" applyProtection="1">
      <alignment vertical="top" wrapText="1"/>
    </xf>
    <xf numFmtId="0" fontId="27" fillId="0" borderId="2" xfId="0" applyFont="1" applyFill="1" applyBorder="1" applyAlignment="1" applyProtection="1">
      <alignment horizontal="right" vertical="top" wrapText="1"/>
    </xf>
    <xf numFmtId="0" fontId="27" fillId="0" borderId="11" xfId="1" applyNumberFormat="1" applyFont="1" applyFill="1" applyBorder="1" applyAlignment="1" applyProtection="1">
      <alignment horizontal="left" vertical="top"/>
    </xf>
    <xf numFmtId="0" fontId="27" fillId="2" borderId="22" xfId="0" applyNumberFormat="1" applyFont="1" applyFill="1" applyBorder="1" applyAlignment="1" applyProtection="1">
      <alignment horizontal="left" vertical="top" wrapText="1"/>
    </xf>
    <xf numFmtId="165" fontId="27" fillId="2" borderId="0" xfId="1" applyNumberFormat="1" applyFont="1" applyFill="1" applyBorder="1" applyAlignment="1" applyProtection="1">
      <alignment horizontal="left" vertical="top"/>
    </xf>
    <xf numFmtId="165" fontId="19" fillId="2" borderId="40" xfId="1" applyNumberFormat="1" applyFont="1" applyFill="1" applyBorder="1" applyAlignment="1" applyProtection="1">
      <alignment horizontal="left" vertical="top" wrapText="1"/>
    </xf>
    <xf numFmtId="2" fontId="27" fillId="5" borderId="1" xfId="0" applyNumberFormat="1" applyFont="1" applyFill="1" applyBorder="1" applyAlignment="1" applyProtection="1">
      <alignment horizontal="right" vertical="top"/>
    </xf>
    <xf numFmtId="0" fontId="27" fillId="0" borderId="22" xfId="0" applyNumberFormat="1" applyFont="1" applyFill="1" applyBorder="1" applyAlignment="1" applyProtection="1">
      <alignment horizontal="right" vertical="top" wrapText="1"/>
    </xf>
    <xf numFmtId="0" fontId="27" fillId="2" borderId="14" xfId="0" applyFont="1" applyFill="1" applyBorder="1" applyAlignment="1" applyProtection="1">
      <alignment horizontal="center" vertical="center"/>
    </xf>
    <xf numFmtId="9" fontId="27" fillId="2" borderId="2" xfId="1" applyFont="1" applyFill="1" applyBorder="1" applyAlignment="1" applyProtection="1">
      <alignment horizontal="right"/>
    </xf>
    <xf numFmtId="165" fontId="19" fillId="2" borderId="20" xfId="1" applyNumberFormat="1" applyFont="1" applyFill="1" applyBorder="1" applyAlignment="1" applyProtection="1">
      <alignment horizontal="left" vertical="top" wrapText="1"/>
    </xf>
    <xf numFmtId="9" fontId="27" fillId="2" borderId="15" xfId="1" applyFont="1" applyFill="1" applyBorder="1" applyProtection="1"/>
    <xf numFmtId="164" fontId="27" fillId="2" borderId="22" xfId="0" applyNumberFormat="1" applyFont="1" applyFill="1" applyBorder="1" applyAlignment="1" applyProtection="1">
      <alignment horizontal="right" vertical="top" wrapText="1"/>
    </xf>
    <xf numFmtId="9" fontId="27" fillId="2" borderId="16" xfId="1" applyFont="1" applyFill="1" applyBorder="1" applyProtection="1"/>
    <xf numFmtId="164" fontId="27" fillId="2" borderId="17" xfId="0" applyNumberFormat="1" applyFont="1" applyFill="1" applyBorder="1" applyAlignment="1" applyProtection="1">
      <alignment horizontal="right" vertical="top" wrapText="1"/>
    </xf>
    <xf numFmtId="165" fontId="19" fillId="2" borderId="41" xfId="1" applyNumberFormat="1" applyFont="1" applyFill="1" applyBorder="1" applyAlignment="1" applyProtection="1">
      <alignment horizontal="left" vertical="top" wrapText="1"/>
    </xf>
    <xf numFmtId="165" fontId="19" fillId="2" borderId="15" xfId="1" applyNumberFormat="1" applyFont="1" applyFill="1" applyBorder="1" applyAlignment="1" applyProtection="1">
      <alignment horizontal="left" vertical="top" wrapText="1"/>
    </xf>
    <xf numFmtId="165" fontId="27" fillId="2" borderId="12" xfId="1" applyNumberFormat="1" applyFont="1" applyFill="1" applyBorder="1" applyProtection="1"/>
    <xf numFmtId="164" fontId="27" fillId="2" borderId="2" xfId="0" applyNumberFormat="1" applyFont="1" applyFill="1" applyBorder="1" applyAlignment="1" applyProtection="1">
      <alignment horizontal="right"/>
    </xf>
    <xf numFmtId="2" fontId="27" fillId="2" borderId="2" xfId="0" applyNumberFormat="1" applyFont="1" applyFill="1" applyBorder="1" applyAlignment="1" applyProtection="1">
      <alignment horizontal="right"/>
    </xf>
    <xf numFmtId="165" fontId="19" fillId="0" borderId="1" xfId="1" applyNumberFormat="1" applyFont="1" applyFill="1" applyBorder="1" applyAlignment="1" applyProtection="1">
      <alignment horizontal="center" vertical="center"/>
    </xf>
    <xf numFmtId="0" fontId="27" fillId="2" borderId="10" xfId="0" applyFont="1" applyFill="1" applyBorder="1" applyAlignment="1" applyProtection="1">
      <alignment wrapText="1"/>
    </xf>
    <xf numFmtId="165" fontId="27" fillId="2" borderId="9" xfId="1" applyNumberFormat="1" applyFont="1" applyFill="1" applyBorder="1" applyAlignment="1" applyProtection="1">
      <alignment horizontal="right"/>
    </xf>
    <xf numFmtId="165" fontId="27" fillId="2" borderId="25" xfId="1" applyNumberFormat="1" applyFont="1" applyFill="1" applyBorder="1" applyProtection="1"/>
    <xf numFmtId="2" fontId="27" fillId="2" borderId="0" xfId="0" applyNumberFormat="1" applyFont="1" applyFill="1" applyBorder="1" applyAlignment="1" applyProtection="1">
      <alignment horizontal="right"/>
    </xf>
    <xf numFmtId="0" fontId="19" fillId="6" borderId="1" xfId="0" applyFont="1" applyFill="1" applyBorder="1" applyAlignment="1" applyProtection="1">
      <alignment horizontal="center" vertical="center"/>
    </xf>
    <xf numFmtId="9" fontId="19" fillId="6" borderId="1" xfId="1" applyFont="1" applyFill="1" applyBorder="1" applyAlignment="1" applyProtection="1">
      <alignment horizontal="right"/>
    </xf>
    <xf numFmtId="165" fontId="19" fillId="2" borderId="20" xfId="1" applyNumberFormat="1" applyFont="1" applyFill="1" applyBorder="1" applyProtection="1"/>
    <xf numFmtId="2" fontId="19" fillId="6" borderId="1" xfId="0" applyNumberFormat="1" applyFont="1" applyFill="1" applyBorder="1" applyAlignment="1" applyProtection="1">
      <alignment horizontal="right"/>
    </xf>
    <xf numFmtId="165" fontId="19" fillId="2" borderId="20" xfId="1" applyNumberFormat="1" applyFont="1" applyFill="1" applyBorder="1" applyAlignment="1" applyProtection="1">
      <alignment horizontal="right" vertical="center"/>
    </xf>
    <xf numFmtId="1" fontId="27" fillId="0" borderId="12" xfId="1" applyNumberFormat="1" applyFont="1" applyFill="1" applyBorder="1" applyAlignment="1" applyProtection="1">
      <alignment vertical="top"/>
    </xf>
    <xf numFmtId="2" fontId="27" fillId="2" borderId="0" xfId="0" applyNumberFormat="1" applyFont="1" applyFill="1" applyBorder="1" applyAlignment="1" applyProtection="1">
      <alignment horizontal="right" vertical="top"/>
    </xf>
    <xf numFmtId="0" fontId="19" fillId="6" borderId="1" xfId="0" applyFont="1" applyFill="1" applyBorder="1" applyAlignment="1" applyProtection="1">
      <alignment horizontal="center" vertical="top"/>
    </xf>
    <xf numFmtId="9" fontId="19" fillId="6" borderId="1" xfId="1" applyFont="1" applyFill="1" applyBorder="1" applyAlignment="1" applyProtection="1">
      <alignment horizontal="right" vertical="top"/>
    </xf>
    <xf numFmtId="165" fontId="19" fillId="2" borderId="20" xfId="1" applyNumberFormat="1" applyFont="1" applyFill="1" applyBorder="1" applyAlignment="1" applyProtection="1">
      <alignment vertical="top"/>
    </xf>
    <xf numFmtId="2" fontId="19" fillId="6" borderId="1" xfId="0" applyNumberFormat="1" applyFont="1" applyFill="1" applyBorder="1" applyAlignment="1" applyProtection="1">
      <alignment horizontal="right" vertical="top"/>
    </xf>
    <xf numFmtId="165" fontId="19" fillId="2" borderId="52" xfId="1" applyNumberFormat="1" applyFont="1" applyFill="1" applyBorder="1" applyAlignment="1" applyProtection="1">
      <alignment vertical="top"/>
    </xf>
    <xf numFmtId="2" fontId="19" fillId="6" borderId="11" xfId="0" applyNumberFormat="1" applyFont="1" applyFill="1" applyBorder="1" applyAlignment="1" applyProtection="1">
      <alignment horizontal="right" vertical="top"/>
    </xf>
    <xf numFmtId="164" fontId="27" fillId="2" borderId="0" xfId="0" applyNumberFormat="1" applyFont="1" applyFill="1" applyBorder="1" applyAlignment="1" applyProtection="1">
      <alignment horizontal="right" wrapText="1"/>
    </xf>
    <xf numFmtId="0" fontId="27" fillId="2" borderId="42" xfId="0" applyFont="1" applyFill="1" applyBorder="1" applyAlignment="1" applyProtection="1">
      <alignment horizontal="right" wrapText="1"/>
    </xf>
    <xf numFmtId="2" fontId="27" fillId="2" borderId="0" xfId="0" applyNumberFormat="1" applyFont="1" applyFill="1" applyBorder="1" applyAlignment="1" applyProtection="1">
      <alignment horizontal="center" vertical="top"/>
    </xf>
    <xf numFmtId="2" fontId="27" fillId="2" borderId="0" xfId="0" applyNumberFormat="1" applyFont="1" applyFill="1" applyBorder="1" applyAlignment="1" applyProtection="1">
      <alignment horizontal="center" vertical="center"/>
    </xf>
    <xf numFmtId="10" fontId="27" fillId="2" borderId="0" xfId="1" applyNumberFormat="1" applyFont="1" applyFill="1" applyBorder="1" applyAlignment="1" applyProtection="1">
      <alignment horizontal="right"/>
    </xf>
    <xf numFmtId="2" fontId="27" fillId="2" borderId="46" xfId="0" applyNumberFormat="1" applyFont="1" applyFill="1" applyBorder="1" applyAlignment="1" applyProtection="1">
      <alignment horizontal="right"/>
    </xf>
    <xf numFmtId="1" fontId="27" fillId="2" borderId="0" xfId="1" applyNumberFormat="1" applyFont="1" applyFill="1" applyBorder="1" applyAlignment="1" applyProtection="1">
      <alignment horizontal="right"/>
    </xf>
    <xf numFmtId="0" fontId="27" fillId="0" borderId="47" xfId="0" applyFont="1" applyFill="1" applyBorder="1" applyAlignment="1" applyProtection="1">
      <alignment horizontal="right" vertical="center" wrapText="1"/>
    </xf>
    <xf numFmtId="0" fontId="27" fillId="0" borderId="0" xfId="0" applyFont="1" applyFill="1" applyBorder="1" applyAlignment="1" applyProtection="1">
      <alignment wrapText="1"/>
    </xf>
    <xf numFmtId="0" fontId="19" fillId="0" borderId="66" xfId="0" applyFont="1" applyFill="1" applyBorder="1" applyAlignment="1" applyProtection="1">
      <alignment vertical="center" wrapText="1"/>
    </xf>
    <xf numFmtId="0" fontId="19" fillId="2" borderId="0" xfId="0" applyFont="1" applyFill="1" applyBorder="1" applyAlignment="1" applyProtection="1">
      <alignment vertical="center" wrapText="1"/>
    </xf>
    <xf numFmtId="165" fontId="27" fillId="0" borderId="0" xfId="1" applyNumberFormat="1" applyFont="1" applyFill="1" applyBorder="1" applyProtection="1"/>
    <xf numFmtId="0" fontId="27" fillId="2" borderId="69" xfId="0" applyFont="1" applyFill="1" applyBorder="1" applyAlignment="1" applyProtection="1">
      <alignment horizontal="center" vertical="center"/>
    </xf>
    <xf numFmtId="1" fontId="27" fillId="0" borderId="65" xfId="1" applyNumberFormat="1" applyFont="1" applyFill="1" applyBorder="1" applyAlignment="1" applyProtection="1">
      <alignment vertical="top"/>
    </xf>
    <xf numFmtId="0" fontId="19" fillId="2" borderId="21" xfId="0" applyFont="1" applyFill="1" applyBorder="1" applyAlignment="1" applyProtection="1">
      <alignment horizontal="left" vertical="top"/>
    </xf>
    <xf numFmtId="165" fontId="27" fillId="2" borderId="21" xfId="1" applyNumberFormat="1" applyFont="1" applyFill="1" applyBorder="1" applyAlignment="1" applyProtection="1">
      <alignment horizontal="right"/>
    </xf>
    <xf numFmtId="0" fontId="27" fillId="2" borderId="21" xfId="0" applyFont="1" applyFill="1" applyBorder="1" applyAlignment="1" applyProtection="1">
      <alignment horizontal="right"/>
    </xf>
    <xf numFmtId="165" fontId="27" fillId="0" borderId="42" xfId="1" applyNumberFormat="1" applyFont="1" applyFill="1" applyBorder="1" applyProtection="1"/>
    <xf numFmtId="0" fontId="27" fillId="2" borderId="6" xfId="0" applyFont="1" applyFill="1" applyBorder="1" applyAlignment="1" applyProtection="1">
      <alignment wrapText="1"/>
    </xf>
    <xf numFmtId="165" fontId="19" fillId="2" borderId="0" xfId="1" applyNumberFormat="1" applyFont="1" applyFill="1" applyBorder="1" applyAlignment="1" applyProtection="1">
      <alignment horizontal="right"/>
    </xf>
    <xf numFmtId="0" fontId="19" fillId="2" borderId="2" xfId="0" applyFont="1" applyFill="1" applyBorder="1" applyAlignment="1" applyProtection="1">
      <alignment horizontal="left" vertical="top"/>
    </xf>
    <xf numFmtId="168" fontId="19" fillId="2" borderId="0" xfId="0" applyNumberFormat="1" applyFont="1" applyFill="1" applyBorder="1" applyAlignment="1" applyProtection="1"/>
    <xf numFmtId="0" fontId="27" fillId="2" borderId="0" xfId="0" applyFont="1" applyFill="1" applyBorder="1" applyAlignment="1" applyProtection="1"/>
    <xf numFmtId="0" fontId="27" fillId="2" borderId="0" xfId="0" applyFont="1" applyFill="1" applyBorder="1" applyAlignment="1" applyProtection="1">
      <alignment horizontal="left" wrapText="1"/>
    </xf>
    <xf numFmtId="0" fontId="19" fillId="2" borderId="0" xfId="0" applyFont="1" applyFill="1" applyBorder="1" applyAlignment="1" applyProtection="1">
      <alignment vertical="top" wrapText="1"/>
    </xf>
    <xf numFmtId="165" fontId="19" fillId="2" borderId="0" xfId="1" applyNumberFormat="1" applyFont="1" applyFill="1" applyBorder="1" applyAlignment="1" applyProtection="1">
      <alignment horizontal="right" vertical="top"/>
    </xf>
    <xf numFmtId="0" fontId="27" fillId="2" borderId="0" xfId="0" applyFont="1" applyFill="1" applyBorder="1" applyAlignment="1" applyProtection="1">
      <alignment vertical="top" wrapText="1"/>
    </xf>
    <xf numFmtId="0" fontId="27" fillId="0" borderId="0" xfId="0" applyFont="1" applyFill="1" applyBorder="1" applyAlignment="1" applyProtection="1">
      <alignment vertical="center" wrapText="1"/>
    </xf>
    <xf numFmtId="165" fontId="27" fillId="0" borderId="25" xfId="1" applyNumberFormat="1" applyFont="1" applyFill="1" applyBorder="1" applyAlignment="1" applyProtection="1">
      <alignment horizontal="right"/>
    </xf>
    <xf numFmtId="165" fontId="27" fillId="2" borderId="0" xfId="1" applyNumberFormat="1" applyFont="1" applyFill="1" applyBorder="1" applyAlignment="1" applyProtection="1">
      <alignment horizontal="left"/>
    </xf>
    <xf numFmtId="0" fontId="27" fillId="2" borderId="0" xfId="0" applyFont="1" applyFill="1" applyBorder="1" applyAlignment="1" applyProtection="1">
      <alignment horizontal="left" vertical="center"/>
    </xf>
    <xf numFmtId="165" fontId="27" fillId="2" borderId="0" xfId="1" applyNumberFormat="1" applyFont="1" applyFill="1" applyBorder="1" applyAlignment="1" applyProtection="1">
      <alignment horizontal="left" vertical="center"/>
    </xf>
    <xf numFmtId="164" fontId="27" fillId="2" borderId="0" xfId="0" applyNumberFormat="1"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164" fontId="27" fillId="2" borderId="0" xfId="0" applyNumberFormat="1" applyFont="1" applyFill="1" applyBorder="1" applyAlignment="1" applyProtection="1">
      <alignment horizontal="left" vertical="center"/>
      <protection locked="0"/>
    </xf>
    <xf numFmtId="165" fontId="27" fillId="2" borderId="0" xfId="1" applyNumberFormat="1" applyFont="1" applyFill="1" applyBorder="1" applyAlignment="1" applyProtection="1">
      <alignment horizontal="left" vertical="center"/>
      <protection locked="0"/>
    </xf>
    <xf numFmtId="164" fontId="27" fillId="2" borderId="0" xfId="0" applyNumberFormat="1" applyFont="1" applyFill="1" applyBorder="1" applyAlignment="1" applyProtection="1">
      <alignment horizontal="right" vertical="center"/>
      <protection locked="0"/>
    </xf>
    <xf numFmtId="0" fontId="27" fillId="2" borderId="7" xfId="0" applyFont="1" applyFill="1" applyBorder="1" applyAlignment="1" applyProtection="1">
      <alignment horizontal="center" vertical="center"/>
    </xf>
    <xf numFmtId="0" fontId="27" fillId="2" borderId="8" xfId="0" applyFont="1" applyFill="1" applyBorder="1" applyAlignment="1" applyProtection="1">
      <alignment wrapText="1"/>
    </xf>
    <xf numFmtId="165" fontId="27" fillId="2" borderId="8" xfId="1" applyNumberFormat="1" applyFont="1" applyFill="1" applyBorder="1" applyAlignment="1" applyProtection="1">
      <alignment horizontal="right"/>
    </xf>
    <xf numFmtId="165" fontId="27" fillId="0" borderId="46" xfId="1" applyNumberFormat="1" applyFont="1" applyFill="1" applyBorder="1" applyProtection="1"/>
    <xf numFmtId="0" fontId="27" fillId="2" borderId="8" xfId="0" applyFont="1" applyFill="1" applyBorder="1" applyAlignment="1" applyProtection="1">
      <alignment horizontal="right"/>
    </xf>
    <xf numFmtId="164" fontId="27" fillId="2" borderId="8" xfId="0" applyNumberFormat="1" applyFont="1" applyFill="1" applyBorder="1" applyAlignment="1" applyProtection="1">
      <alignment horizontal="right"/>
    </xf>
    <xf numFmtId="165" fontId="27" fillId="0" borderId="24" xfId="1" applyNumberFormat="1" applyFont="1" applyFill="1" applyBorder="1" applyProtection="1"/>
    <xf numFmtId="165" fontId="27" fillId="0" borderId="45" xfId="1" applyNumberFormat="1" applyFont="1" applyFill="1" applyBorder="1" applyProtection="1"/>
    <xf numFmtId="165" fontId="27" fillId="0" borderId="19" xfId="1" applyNumberFormat="1" applyFont="1" applyFill="1" applyBorder="1" applyProtection="1"/>
    <xf numFmtId="165" fontId="27" fillId="0" borderId="27" xfId="1" applyNumberFormat="1" applyFont="1" applyFill="1" applyBorder="1" applyProtection="1"/>
    <xf numFmtId="0" fontId="27" fillId="2" borderId="0" xfId="0" applyFont="1" applyFill="1" applyAlignment="1" applyProtection="1">
      <alignment horizontal="center" vertical="center"/>
    </xf>
    <xf numFmtId="0" fontId="27" fillId="2" borderId="0" xfId="0" applyFont="1" applyFill="1" applyAlignment="1" applyProtection="1">
      <alignment wrapText="1"/>
    </xf>
    <xf numFmtId="165" fontId="27" fillId="2" borderId="0" xfId="1" applyNumberFormat="1" applyFont="1" applyFill="1" applyAlignment="1" applyProtection="1">
      <alignment horizontal="right"/>
    </xf>
    <xf numFmtId="165" fontId="27" fillId="2" borderId="0" xfId="1" applyNumberFormat="1" applyFont="1" applyFill="1" applyProtection="1"/>
    <xf numFmtId="0" fontId="27" fillId="2" borderId="0" xfId="0" applyFont="1" applyFill="1" applyAlignment="1" applyProtection="1">
      <alignment horizontal="right"/>
    </xf>
    <xf numFmtId="164" fontId="27" fillId="2" borderId="0" xfId="0" applyNumberFormat="1" applyFont="1" applyFill="1" applyAlignment="1" applyProtection="1">
      <alignment horizontal="right"/>
    </xf>
    <xf numFmtId="0" fontId="27" fillId="2" borderId="0" xfId="0" applyFont="1" applyFill="1" applyAlignment="1" applyProtection="1">
      <alignment horizontal="left"/>
    </xf>
    <xf numFmtId="0" fontId="27" fillId="2" borderId="11" xfId="0" applyFont="1" applyFill="1" applyBorder="1" applyAlignment="1" applyProtection="1">
      <alignment horizontal="left"/>
    </xf>
    <xf numFmtId="0" fontId="27" fillId="2" borderId="9" xfId="0" applyFont="1" applyFill="1" applyBorder="1" applyAlignment="1" applyProtection="1">
      <alignment horizontal="left"/>
    </xf>
    <xf numFmtId="0" fontId="27" fillId="2" borderId="3" xfId="0" applyFont="1" applyFill="1" applyBorder="1" applyAlignment="1" applyProtection="1">
      <alignment horizontal="left"/>
    </xf>
    <xf numFmtId="0" fontId="31" fillId="0" borderId="11" xfId="0" applyFont="1" applyFill="1" applyBorder="1" applyAlignment="1" applyProtection="1">
      <alignment horizontal="left" vertical="top" wrapText="1"/>
      <protection locked="0"/>
    </xf>
    <xf numFmtId="0" fontId="17" fillId="0" borderId="34" xfId="0" applyFont="1" applyFill="1" applyBorder="1" applyAlignment="1" applyProtection="1">
      <alignment horizontal="center" vertical="center" wrapText="1"/>
    </xf>
    <xf numFmtId="164" fontId="17" fillId="0" borderId="34" xfId="0" applyNumberFormat="1" applyFont="1" applyFill="1" applyBorder="1" applyAlignment="1" applyProtection="1">
      <alignment horizontal="center" vertical="center" wrapText="1"/>
    </xf>
    <xf numFmtId="165" fontId="17" fillId="0" borderId="30" xfId="1" applyNumberFormat="1" applyFont="1" applyFill="1" applyBorder="1" applyAlignment="1" applyProtection="1">
      <alignment horizontal="center" vertical="center" wrapText="1"/>
    </xf>
    <xf numFmtId="164" fontId="17" fillId="0" borderId="35" xfId="0" applyNumberFormat="1" applyFont="1" applyFill="1" applyBorder="1" applyAlignment="1" applyProtection="1">
      <alignment horizontal="center" vertical="center" wrapText="1"/>
    </xf>
    <xf numFmtId="0" fontId="17" fillId="2" borderId="0" xfId="1" applyNumberFormat="1" applyFont="1" applyFill="1" applyBorder="1" applyAlignment="1" applyProtection="1">
      <alignment horizontal="center" vertical="center" wrapText="1"/>
    </xf>
    <xf numFmtId="0" fontId="17" fillId="0" borderId="61" xfId="0" applyFont="1" applyFill="1" applyBorder="1" applyAlignment="1" applyProtection="1">
      <alignment horizontal="center" vertical="center" wrapText="1"/>
    </xf>
    <xf numFmtId="0" fontId="19" fillId="2" borderId="0" xfId="1" applyNumberFormat="1" applyFont="1" applyFill="1" applyBorder="1" applyAlignment="1" applyProtection="1">
      <alignment horizontal="right" vertical="top" wrapText="1"/>
      <protection locked="0"/>
    </xf>
    <xf numFmtId="0" fontId="19" fillId="0" borderId="25" xfId="1" applyNumberFormat="1" applyFont="1" applyFill="1" applyBorder="1" applyAlignment="1" applyProtection="1">
      <alignment horizontal="left" vertical="top" wrapText="1"/>
    </xf>
    <xf numFmtId="0" fontId="27" fillId="2" borderId="17" xfId="0" applyNumberFormat="1" applyFont="1" applyFill="1" applyBorder="1" applyAlignment="1" applyProtection="1">
      <alignment horizontal="right" vertical="top" wrapText="1"/>
    </xf>
    <xf numFmtId="165" fontId="19" fillId="2" borderId="43" xfId="1" applyNumberFormat="1" applyFont="1" applyFill="1" applyBorder="1" applyProtection="1"/>
    <xf numFmtId="165" fontId="19" fillId="2" borderId="41" xfId="1" applyNumberFormat="1" applyFont="1" applyFill="1" applyBorder="1" applyProtection="1"/>
    <xf numFmtId="165" fontId="19" fillId="2" borderId="13" xfId="1" applyNumberFormat="1" applyFont="1" applyFill="1" applyBorder="1" applyAlignment="1" applyProtection="1">
      <alignment horizontal="right" vertical="center"/>
    </xf>
    <xf numFmtId="165" fontId="19" fillId="2" borderId="15" xfId="1" applyNumberFormat="1" applyFont="1" applyFill="1" applyBorder="1" applyAlignment="1" applyProtection="1">
      <alignment horizontal="right" vertical="center"/>
    </xf>
    <xf numFmtId="165" fontId="19" fillId="2" borderId="0" xfId="1" applyNumberFormat="1" applyFont="1" applyFill="1" applyBorder="1" applyAlignment="1" applyProtection="1">
      <alignment horizontal="right" vertical="center"/>
    </xf>
    <xf numFmtId="2" fontId="19" fillId="6" borderId="3" xfId="0" applyNumberFormat="1" applyFont="1" applyFill="1" applyBorder="1" applyAlignment="1" applyProtection="1">
      <alignment horizontal="right" vertical="top"/>
    </xf>
    <xf numFmtId="165" fontId="19" fillId="2" borderId="43" xfId="1" applyNumberFormat="1" applyFont="1" applyFill="1" applyBorder="1" applyAlignment="1" applyProtection="1">
      <alignment vertical="top"/>
    </xf>
    <xf numFmtId="165" fontId="19" fillId="2" borderId="41" xfId="1" applyNumberFormat="1" applyFont="1" applyFill="1" applyBorder="1" applyAlignment="1" applyProtection="1">
      <alignment vertical="top"/>
    </xf>
    <xf numFmtId="1" fontId="27" fillId="2" borderId="28" xfId="1" applyNumberFormat="1" applyFont="1" applyFill="1" applyBorder="1" applyAlignment="1" applyProtection="1">
      <alignment horizontal="right" vertical="top"/>
    </xf>
    <xf numFmtId="0" fontId="27" fillId="2" borderId="0" xfId="0" applyFont="1" applyFill="1" applyBorder="1" applyAlignment="1" applyProtection="1">
      <alignment horizontal="right" vertical="center" wrapText="1"/>
    </xf>
    <xf numFmtId="0" fontId="0" fillId="2" borderId="0" xfId="0" applyFill="1" applyBorder="1" applyAlignment="1">
      <alignment horizontal="left" vertical="top" wrapText="1"/>
    </xf>
    <xf numFmtId="0" fontId="22"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22" fillId="2" borderId="0" xfId="0" applyFont="1" applyFill="1" applyBorder="1" applyAlignment="1">
      <alignment horizontal="left" vertical="top" wrapText="1"/>
    </xf>
    <xf numFmtId="0" fontId="22" fillId="3" borderId="10" xfId="0" applyFont="1" applyFill="1" applyBorder="1" applyAlignment="1">
      <alignment horizontal="left" vertical="top" wrapText="1"/>
    </xf>
    <xf numFmtId="0" fontId="45" fillId="2" borderId="10" xfId="0" applyFont="1" applyFill="1" applyBorder="1" applyAlignment="1">
      <alignment horizontal="left"/>
    </xf>
    <xf numFmtId="0" fontId="22" fillId="3" borderId="10" xfId="0" applyFont="1" applyFill="1" applyBorder="1" applyAlignment="1">
      <alignment horizontal="left"/>
    </xf>
    <xf numFmtId="0" fontId="46" fillId="2" borderId="0" xfId="0" applyFont="1" applyFill="1" applyBorder="1" applyAlignment="1" applyProtection="1">
      <alignment horizontal="right"/>
    </xf>
    <xf numFmtId="0" fontId="27" fillId="7" borderId="11" xfId="0" applyFont="1" applyFill="1" applyBorder="1" applyAlignment="1" applyProtection="1">
      <alignment horizontal="left" vertical="center" wrapText="1"/>
      <protection locked="0"/>
    </xf>
    <xf numFmtId="0" fontId="27" fillId="7" borderId="9" xfId="0" applyFont="1" applyFill="1" applyBorder="1" applyAlignment="1" applyProtection="1">
      <alignment horizontal="left" vertical="center" wrapText="1"/>
      <protection locked="0"/>
    </xf>
    <xf numFmtId="0" fontId="27" fillId="7" borderId="3"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wrapText="1"/>
      <protection locked="0"/>
    </xf>
    <xf numFmtId="0" fontId="19" fillId="0" borderId="35" xfId="0" applyFont="1" applyFill="1" applyBorder="1" applyAlignment="1" applyProtection="1">
      <alignment horizontal="left" vertical="center" wrapText="1"/>
    </xf>
    <xf numFmtId="0" fontId="19" fillId="0" borderId="36" xfId="0" applyFont="1" applyFill="1" applyBorder="1" applyAlignment="1" applyProtection="1">
      <alignment horizontal="left" vertical="center" wrapText="1"/>
    </xf>
    <xf numFmtId="0" fontId="19" fillId="0" borderId="61" xfId="0" applyFont="1" applyFill="1" applyBorder="1" applyAlignment="1" applyProtection="1">
      <alignment horizontal="left" vertical="center" wrapText="1"/>
    </xf>
    <xf numFmtId="0" fontId="19" fillId="8" borderId="14" xfId="0" applyFont="1" applyFill="1" applyBorder="1" applyAlignment="1" applyProtection="1">
      <alignment horizontal="left" vertical="top" wrapText="1"/>
      <protection locked="0"/>
    </xf>
    <xf numFmtId="0" fontId="19" fillId="8" borderId="18" xfId="0" applyFont="1" applyFill="1" applyBorder="1" applyAlignment="1" applyProtection="1">
      <alignment horizontal="left" vertical="top" wrapText="1"/>
      <protection locked="0"/>
    </xf>
    <xf numFmtId="0" fontId="27" fillId="8" borderId="15" xfId="0" applyFont="1" applyFill="1" applyBorder="1" applyAlignment="1" applyProtection="1">
      <alignment horizontal="left" vertical="center" wrapText="1"/>
      <protection locked="0"/>
    </xf>
    <xf numFmtId="0" fontId="27" fillId="8" borderId="22" xfId="0" applyFont="1" applyFill="1" applyBorder="1" applyAlignment="1" applyProtection="1">
      <alignment horizontal="left" vertical="center" wrapText="1"/>
      <protection locked="0"/>
    </xf>
    <xf numFmtId="0" fontId="27" fillId="0" borderId="74" xfId="0" applyFont="1" applyFill="1" applyBorder="1" applyAlignment="1" applyProtection="1">
      <alignment horizontal="left" vertical="top" wrapText="1"/>
    </xf>
    <xf numFmtId="0" fontId="27" fillId="0" borderId="75" xfId="0" applyFont="1" applyFill="1" applyBorder="1" applyAlignment="1" applyProtection="1">
      <alignment horizontal="left" vertical="top" wrapText="1"/>
    </xf>
    <xf numFmtId="0" fontId="27" fillId="0" borderId="76" xfId="0" applyFont="1" applyFill="1" applyBorder="1" applyAlignment="1" applyProtection="1">
      <alignment horizontal="left" vertical="top" wrapText="1"/>
    </xf>
    <xf numFmtId="168" fontId="63" fillId="2" borderId="71" xfId="0" applyNumberFormat="1" applyFont="1" applyFill="1" applyBorder="1" applyAlignment="1" applyProtection="1">
      <alignment horizontal="left" vertical="top" wrapText="1"/>
      <protection locked="0"/>
    </xf>
    <xf numFmtId="168" fontId="63" fillId="2" borderId="72" xfId="0" applyNumberFormat="1" applyFont="1" applyFill="1" applyBorder="1" applyAlignment="1" applyProtection="1">
      <alignment horizontal="left" vertical="top" wrapText="1"/>
      <protection locked="0"/>
    </xf>
    <xf numFmtId="168" fontId="63" fillId="2" borderId="73" xfId="0" applyNumberFormat="1" applyFont="1" applyFill="1" applyBorder="1" applyAlignment="1" applyProtection="1">
      <alignment horizontal="left" vertical="top" wrapText="1"/>
      <protection locked="0"/>
    </xf>
    <xf numFmtId="168" fontId="63" fillId="2" borderId="74" xfId="0" applyNumberFormat="1" applyFont="1" applyFill="1" applyBorder="1" applyAlignment="1" applyProtection="1">
      <alignment horizontal="left" vertical="top" wrapText="1"/>
      <protection locked="0"/>
    </xf>
    <xf numFmtId="168" fontId="63" fillId="2" borderId="75" xfId="0" applyNumberFormat="1" applyFont="1" applyFill="1" applyBorder="1" applyAlignment="1" applyProtection="1">
      <alignment horizontal="left" vertical="top" wrapText="1"/>
      <protection locked="0"/>
    </xf>
    <xf numFmtId="168" fontId="63" fillId="2" borderId="76" xfId="0" applyNumberFormat="1" applyFont="1" applyFill="1" applyBorder="1" applyAlignment="1" applyProtection="1">
      <alignment horizontal="left" vertical="top" wrapText="1"/>
      <protection locked="0"/>
    </xf>
    <xf numFmtId="2" fontId="19" fillId="6" borderId="38" xfId="1" applyNumberFormat="1" applyFont="1" applyFill="1" applyBorder="1" applyAlignment="1" applyProtection="1">
      <alignment horizontal="right" vertical="center"/>
    </xf>
    <xf numFmtId="2" fontId="19" fillId="6" borderId="63" xfId="1" applyNumberFormat="1" applyFont="1" applyFill="1" applyBorder="1" applyAlignment="1" applyProtection="1">
      <alignment horizontal="right" vertical="center"/>
    </xf>
    <xf numFmtId="4" fontId="19" fillId="5" borderId="11" xfId="0" applyNumberFormat="1" applyFont="1" applyFill="1" applyBorder="1" applyAlignment="1" applyProtection="1">
      <alignment horizontal="right" vertical="center"/>
    </xf>
    <xf numFmtId="4" fontId="19" fillId="5" borderId="3" xfId="0" applyNumberFormat="1" applyFont="1" applyFill="1" applyBorder="1" applyAlignment="1" applyProtection="1">
      <alignment horizontal="right" vertical="center"/>
    </xf>
    <xf numFmtId="1" fontId="19" fillId="2" borderId="38" xfId="0" applyNumberFormat="1" applyFont="1" applyFill="1" applyBorder="1" applyAlignment="1" applyProtection="1">
      <alignment horizontal="center" vertical="center" wrapText="1"/>
    </xf>
    <xf numFmtId="1" fontId="19" fillId="2" borderId="63" xfId="0" applyNumberFormat="1" applyFont="1" applyFill="1" applyBorder="1" applyAlignment="1" applyProtection="1">
      <alignment horizontal="center" vertical="center" wrapText="1"/>
    </xf>
    <xf numFmtId="0" fontId="19" fillId="8" borderId="1" xfId="0" applyFont="1" applyFill="1" applyBorder="1" applyAlignment="1" applyProtection="1">
      <alignment horizontal="left" vertical="top"/>
      <protection locked="0"/>
    </xf>
    <xf numFmtId="170" fontId="19" fillId="8" borderId="1" xfId="0" applyNumberFormat="1" applyFont="1" applyFill="1" applyBorder="1" applyAlignment="1" applyProtection="1">
      <alignment horizontal="left" vertical="top"/>
      <protection locked="0"/>
    </xf>
    <xf numFmtId="170" fontId="19" fillId="6" borderId="11" xfId="0" applyNumberFormat="1" applyFont="1" applyFill="1" applyBorder="1" applyAlignment="1" applyProtection="1">
      <alignment horizontal="right"/>
    </xf>
    <xf numFmtId="170" fontId="19" fillId="6" borderId="9" xfId="0" applyNumberFormat="1" applyFont="1" applyFill="1" applyBorder="1" applyAlignment="1" applyProtection="1">
      <alignment horizontal="right"/>
    </xf>
    <xf numFmtId="170" fontId="19" fillId="6" borderId="3" xfId="0" applyNumberFormat="1" applyFont="1" applyFill="1" applyBorder="1" applyAlignment="1" applyProtection="1">
      <alignment horizontal="right"/>
    </xf>
    <xf numFmtId="0" fontId="27" fillId="2" borderId="0" xfId="0" applyFont="1" applyFill="1" applyBorder="1" applyAlignment="1" applyProtection="1">
      <alignment horizontal="left" vertical="center" wrapText="1"/>
      <protection locked="0"/>
    </xf>
    <xf numFmtId="168" fontId="17" fillId="0" borderId="0" xfId="0" applyNumberFormat="1" applyFont="1" applyFill="1" applyBorder="1" applyAlignment="1" applyProtection="1">
      <alignment horizontal="left" vertical="top"/>
    </xf>
    <xf numFmtId="0" fontId="23" fillId="2" borderId="0" xfId="0" applyFont="1" applyFill="1" applyBorder="1" applyAlignment="1" applyProtection="1">
      <alignment horizontal="left" vertical="top" wrapText="1"/>
    </xf>
    <xf numFmtId="0" fontId="27" fillId="9" borderId="14" xfId="0" applyFont="1" applyFill="1" applyBorder="1" applyAlignment="1" applyProtection="1">
      <alignment horizontal="left" vertical="center" wrapText="1"/>
    </xf>
    <xf numFmtId="0" fontId="27" fillId="9" borderId="2" xfId="0" applyFont="1" applyFill="1" applyBorder="1" applyAlignment="1" applyProtection="1">
      <alignment horizontal="left" vertical="center" wrapText="1"/>
    </xf>
    <xf numFmtId="0" fontId="27" fillId="9" borderId="18" xfId="0" applyFont="1" applyFill="1" applyBorder="1" applyAlignment="1" applyProtection="1">
      <alignment horizontal="left" vertical="center" wrapText="1"/>
    </xf>
    <xf numFmtId="0" fontId="27" fillId="9" borderId="15" xfId="0" applyFont="1" applyFill="1" applyBorder="1" applyAlignment="1" applyProtection="1">
      <alignment horizontal="left" vertical="center" wrapText="1"/>
    </xf>
    <xf numFmtId="0" fontId="27" fillId="9" borderId="0" xfId="0" applyFont="1" applyFill="1" applyBorder="1" applyAlignment="1" applyProtection="1">
      <alignment horizontal="left" vertical="center" wrapText="1"/>
    </xf>
    <xf numFmtId="0" fontId="27" fillId="9" borderId="22" xfId="0" applyFont="1" applyFill="1" applyBorder="1" applyAlignment="1" applyProtection="1">
      <alignment horizontal="left" vertical="center" wrapText="1"/>
    </xf>
    <xf numFmtId="0" fontId="27" fillId="9" borderId="16" xfId="0" applyFont="1" applyFill="1" applyBorder="1" applyAlignment="1" applyProtection="1">
      <alignment horizontal="left" vertical="center" wrapText="1"/>
    </xf>
    <xf numFmtId="0" fontId="27" fillId="9" borderId="10" xfId="0" applyFont="1" applyFill="1" applyBorder="1" applyAlignment="1" applyProtection="1">
      <alignment horizontal="left" vertical="center" wrapText="1"/>
    </xf>
    <xf numFmtId="0" fontId="27" fillId="9" borderId="17" xfId="0" applyFont="1" applyFill="1" applyBorder="1" applyAlignment="1" applyProtection="1">
      <alignment horizontal="left" vertical="center" wrapText="1"/>
    </xf>
    <xf numFmtId="0" fontId="39" fillId="8" borderId="15" xfId="0" applyFont="1" applyFill="1" applyBorder="1" applyAlignment="1" applyProtection="1">
      <alignment horizontal="left" vertical="center" wrapText="1"/>
      <protection locked="0"/>
    </xf>
    <xf numFmtId="0" fontId="39" fillId="8" borderId="22" xfId="0" applyFont="1" applyFill="1" applyBorder="1" applyAlignment="1" applyProtection="1">
      <alignment horizontal="left" vertical="center" wrapText="1"/>
      <protection locked="0"/>
    </xf>
    <xf numFmtId="0" fontId="17" fillId="8" borderId="14" xfId="0" applyFont="1" applyFill="1" applyBorder="1" applyAlignment="1" applyProtection="1">
      <alignment horizontal="left" vertical="top" wrapText="1"/>
      <protection locked="0"/>
    </xf>
    <xf numFmtId="0" fontId="17" fillId="8" borderId="18" xfId="0" applyFont="1" applyFill="1" applyBorder="1" applyAlignment="1" applyProtection="1">
      <alignment horizontal="left" vertical="top" wrapText="1"/>
      <protection locked="0"/>
    </xf>
    <xf numFmtId="0" fontId="27" fillId="7" borderId="11" xfId="0" applyFont="1" applyFill="1" applyBorder="1" applyAlignment="1" applyProtection="1">
      <alignment horizontal="left" vertical="top" wrapText="1"/>
      <protection locked="0"/>
    </xf>
    <xf numFmtId="0" fontId="27" fillId="7" borderId="3" xfId="0" applyFont="1" applyFill="1" applyBorder="1" applyAlignment="1" applyProtection="1">
      <alignment horizontal="left" vertical="top" wrapText="1"/>
      <protection locked="0"/>
    </xf>
    <xf numFmtId="0" fontId="27" fillId="2" borderId="11" xfId="0" applyFont="1" applyFill="1" applyBorder="1" applyAlignment="1" applyProtection="1">
      <alignment horizontal="right" vertical="center" wrapText="1"/>
    </xf>
    <xf numFmtId="0" fontId="27" fillId="2" borderId="9" xfId="0" applyFont="1" applyFill="1" applyBorder="1" applyAlignment="1" applyProtection="1">
      <alignment horizontal="right" vertical="center" wrapText="1"/>
    </xf>
    <xf numFmtId="0" fontId="27" fillId="2" borderId="3" xfId="0" applyFont="1" applyFill="1" applyBorder="1" applyAlignment="1" applyProtection="1">
      <alignment horizontal="right" vertical="center" wrapText="1"/>
    </xf>
    <xf numFmtId="0" fontId="27" fillId="2" borderId="0" xfId="0" applyFont="1" applyFill="1" applyBorder="1" applyAlignment="1" applyProtection="1">
      <alignment horizontal="left"/>
    </xf>
    <xf numFmtId="0" fontId="27" fillId="2" borderId="0" xfId="0" applyFont="1" applyFill="1" applyBorder="1" applyAlignment="1" applyProtection="1">
      <alignment horizontal="left" vertical="top" wrapText="1"/>
    </xf>
    <xf numFmtId="0" fontId="19" fillId="6" borderId="11" xfId="0" applyFont="1" applyFill="1" applyBorder="1" applyAlignment="1" applyProtection="1">
      <alignment horizontal="left" vertical="top" wrapText="1"/>
    </xf>
    <xf numFmtId="0" fontId="19" fillId="6" borderId="9" xfId="0" applyFont="1" applyFill="1" applyBorder="1" applyAlignment="1" applyProtection="1">
      <alignment horizontal="left" vertical="top" wrapText="1"/>
    </xf>
    <xf numFmtId="0" fontId="19" fillId="6" borderId="3" xfId="0" applyFont="1" applyFill="1" applyBorder="1" applyAlignment="1" applyProtection="1">
      <alignment horizontal="left" vertical="top" wrapText="1"/>
    </xf>
    <xf numFmtId="0" fontId="19" fillId="2" borderId="0" xfId="0" applyFont="1" applyFill="1" applyBorder="1" applyAlignment="1" applyProtection="1">
      <alignment horizontal="left" vertical="top"/>
    </xf>
    <xf numFmtId="0" fontId="19" fillId="0" borderId="0" xfId="0" applyFont="1" applyFill="1" applyBorder="1" applyAlignment="1" applyProtection="1">
      <alignment horizontal="left" vertical="top"/>
    </xf>
    <xf numFmtId="0" fontId="19" fillId="2" borderId="38" xfId="0" applyFont="1" applyFill="1" applyBorder="1" applyAlignment="1" applyProtection="1">
      <alignment horizontal="right" vertical="center" wrapText="1"/>
    </xf>
    <xf numFmtId="0" fontId="19" fillId="2" borderId="39" xfId="0" applyFont="1" applyFill="1" applyBorder="1" applyAlignment="1" applyProtection="1">
      <alignment horizontal="right" vertical="center" wrapText="1"/>
    </xf>
    <xf numFmtId="0" fontId="19" fillId="2" borderId="63" xfId="0" applyFont="1" applyFill="1" applyBorder="1" applyAlignment="1" applyProtection="1">
      <alignment horizontal="right" vertical="center" wrapText="1"/>
    </xf>
    <xf numFmtId="0" fontId="19" fillId="7" borderId="69" xfId="0" applyFont="1" applyFill="1" applyBorder="1" applyAlignment="1" applyProtection="1">
      <alignment horizontal="left" vertical="top" wrapText="1"/>
      <protection locked="0"/>
    </xf>
    <xf numFmtId="0" fontId="19" fillId="7" borderId="21" xfId="0" applyFont="1" applyFill="1" applyBorder="1" applyAlignment="1" applyProtection="1">
      <alignment horizontal="left" vertical="top" wrapText="1"/>
      <protection locked="0"/>
    </xf>
    <xf numFmtId="0" fontId="19" fillId="7" borderId="31" xfId="0" applyFont="1" applyFill="1" applyBorder="1" applyAlignment="1" applyProtection="1">
      <alignment horizontal="left" vertical="top" wrapText="1"/>
      <protection locked="0"/>
    </xf>
    <xf numFmtId="0" fontId="19" fillId="7" borderId="6" xfId="0" applyFont="1" applyFill="1" applyBorder="1" applyAlignment="1" applyProtection="1">
      <alignment horizontal="left" vertical="top" wrapText="1"/>
      <protection locked="0"/>
    </xf>
    <xf numFmtId="0" fontId="19" fillId="7" borderId="0" xfId="0" applyFont="1" applyFill="1" applyBorder="1" applyAlignment="1" applyProtection="1">
      <alignment horizontal="left" vertical="top" wrapText="1"/>
      <protection locked="0"/>
    </xf>
    <xf numFmtId="0" fontId="19" fillId="7" borderId="32" xfId="0" applyFont="1" applyFill="1" applyBorder="1" applyAlignment="1" applyProtection="1">
      <alignment horizontal="left" vertical="top" wrapText="1"/>
      <protection locked="0"/>
    </xf>
    <xf numFmtId="0" fontId="19" fillId="7" borderId="7" xfId="0" applyFont="1" applyFill="1" applyBorder="1" applyAlignment="1" applyProtection="1">
      <alignment horizontal="left" vertical="top" wrapText="1"/>
      <protection locked="0"/>
    </xf>
    <xf numFmtId="0" fontId="19" fillId="7" borderId="8" xfId="0" applyFont="1" applyFill="1" applyBorder="1" applyAlignment="1" applyProtection="1">
      <alignment horizontal="left" vertical="top" wrapText="1"/>
      <protection locked="0"/>
    </xf>
    <xf numFmtId="0" fontId="19" fillId="7" borderId="33" xfId="0" applyFont="1" applyFill="1" applyBorder="1" applyAlignment="1" applyProtection="1">
      <alignment horizontal="left" vertical="top" wrapText="1"/>
      <protection locked="0"/>
    </xf>
    <xf numFmtId="0" fontId="19" fillId="2" borderId="6" xfId="0" applyFont="1" applyFill="1" applyBorder="1" applyAlignment="1" applyProtection="1">
      <alignment horizontal="right" vertical="top" wrapText="1"/>
    </xf>
    <xf numFmtId="0" fontId="19" fillId="2" borderId="0" xfId="0" applyFont="1" applyFill="1" applyBorder="1" applyAlignment="1" applyProtection="1">
      <alignment horizontal="right" vertical="top" wrapText="1"/>
    </xf>
    <xf numFmtId="0" fontId="27" fillId="0" borderId="77" xfId="0" applyFont="1" applyFill="1" applyBorder="1" applyAlignment="1" applyProtection="1">
      <alignment horizontal="left" vertical="top"/>
      <protection locked="0"/>
    </xf>
    <xf numFmtId="0" fontId="27" fillId="0" borderId="79" xfId="0" applyFont="1" applyFill="1" applyBorder="1" applyAlignment="1" applyProtection="1">
      <alignment horizontal="left" vertical="top"/>
      <protection locked="0"/>
    </xf>
    <xf numFmtId="0" fontId="27" fillId="0" borderId="78" xfId="0" applyFont="1" applyFill="1" applyBorder="1" applyAlignment="1" applyProtection="1">
      <alignment horizontal="left" vertical="top"/>
      <protection locked="0"/>
    </xf>
    <xf numFmtId="2" fontId="27" fillId="0" borderId="11" xfId="0" applyNumberFormat="1" applyFont="1" applyFill="1" applyBorder="1" applyAlignment="1" applyProtection="1">
      <alignment vertical="top" wrapText="1"/>
      <protection locked="0"/>
    </xf>
    <xf numFmtId="2" fontId="27" fillId="0" borderId="3" xfId="0" applyNumberFormat="1" applyFont="1" applyFill="1" applyBorder="1" applyAlignment="1" applyProtection="1">
      <alignment vertical="top" wrapText="1"/>
      <protection locked="0"/>
    </xf>
    <xf numFmtId="0" fontId="11" fillId="2" borderId="0" xfId="0" applyFont="1" applyFill="1" applyBorder="1" applyAlignment="1" applyProtection="1">
      <alignment horizontal="left" vertical="top" wrapText="1"/>
      <protection locked="0"/>
    </xf>
    <xf numFmtId="0" fontId="41" fillId="2" borderId="0" xfId="0" applyFont="1" applyFill="1" applyBorder="1" applyAlignment="1" applyProtection="1">
      <alignment horizontal="left" vertical="top" wrapText="1"/>
      <protection locked="0"/>
    </xf>
    <xf numFmtId="0" fontId="27" fillId="2" borderId="11" xfId="0" applyFont="1" applyFill="1" applyBorder="1" applyAlignment="1" applyProtection="1">
      <alignment horizontal="left"/>
    </xf>
    <xf numFmtId="0" fontId="27" fillId="2" borderId="9" xfId="0" applyFont="1" applyFill="1" applyBorder="1" applyAlignment="1" applyProtection="1">
      <alignment horizontal="left"/>
    </xf>
    <xf numFmtId="0" fontId="27" fillId="2" borderId="3" xfId="0" applyFont="1" applyFill="1" applyBorder="1" applyAlignment="1" applyProtection="1">
      <alignment horizontal="left"/>
    </xf>
    <xf numFmtId="0" fontId="19" fillId="2" borderId="0" xfId="0" applyFont="1" applyFill="1" applyBorder="1" applyAlignment="1" applyProtection="1">
      <alignment horizontal="right" vertical="top"/>
    </xf>
    <xf numFmtId="0" fontId="27" fillId="2" borderId="0" xfId="0" applyFont="1" applyFill="1" applyAlignment="1" applyProtection="1"/>
    <xf numFmtId="0" fontId="27" fillId="2" borderId="0" xfId="0" applyFont="1" applyFill="1" applyBorder="1" applyAlignment="1" applyProtection="1">
      <alignment horizontal="left" vertical="center" wrapText="1"/>
    </xf>
    <xf numFmtId="0" fontId="27" fillId="2" borderId="2" xfId="0" applyFont="1" applyFill="1" applyBorder="1" applyAlignment="1" applyProtection="1">
      <alignment horizontal="right" vertical="center" wrapText="1"/>
    </xf>
    <xf numFmtId="0" fontId="27" fillId="2" borderId="2" xfId="0" applyFont="1" applyFill="1" applyBorder="1" applyAlignment="1" applyProtection="1">
      <alignment horizontal="left" vertical="center" wrapText="1"/>
    </xf>
    <xf numFmtId="0" fontId="19" fillId="2" borderId="21" xfId="0" applyFont="1" applyFill="1" applyBorder="1" applyAlignment="1" applyProtection="1">
      <alignment horizontal="center"/>
    </xf>
    <xf numFmtId="0" fontId="19" fillId="2" borderId="0" xfId="0" applyFont="1" applyFill="1" applyBorder="1" applyAlignment="1" applyProtection="1">
      <alignment horizontal="center" vertical="center" wrapText="1"/>
    </xf>
    <xf numFmtId="0" fontId="27" fillId="9" borderId="11" xfId="0" applyFont="1" applyFill="1" applyBorder="1" applyAlignment="1" applyProtection="1">
      <alignment horizontal="left" vertical="top" wrapText="1"/>
    </xf>
    <xf numFmtId="0" fontId="27" fillId="9" borderId="9" xfId="0" applyFont="1" applyFill="1" applyBorder="1" applyAlignment="1" applyProtection="1">
      <alignment horizontal="left" vertical="top" wrapText="1"/>
    </xf>
    <xf numFmtId="0" fontId="27" fillId="9" borderId="3" xfId="0" applyFont="1" applyFill="1" applyBorder="1" applyAlignment="1" applyProtection="1">
      <alignment horizontal="left" vertical="top" wrapText="1"/>
    </xf>
    <xf numFmtId="0" fontId="27" fillId="8" borderId="11" xfId="0" applyFont="1" applyFill="1" applyBorder="1" applyAlignment="1" applyProtection="1">
      <alignment horizontal="left" vertical="center" wrapText="1"/>
      <protection locked="0"/>
    </xf>
    <xf numFmtId="0" fontId="27" fillId="8" borderId="9" xfId="0" applyFont="1" applyFill="1" applyBorder="1" applyAlignment="1" applyProtection="1">
      <alignment horizontal="left" vertical="center" wrapText="1"/>
      <protection locked="0"/>
    </xf>
    <xf numFmtId="0" fontId="27" fillId="8" borderId="3" xfId="0" applyFont="1" applyFill="1" applyBorder="1" applyAlignment="1" applyProtection="1">
      <alignment horizontal="left" vertical="center" wrapText="1"/>
      <protection locked="0"/>
    </xf>
    <xf numFmtId="0" fontId="64" fillId="8" borderId="2" xfId="0" applyFont="1" applyFill="1" applyBorder="1" applyAlignment="1" applyProtection="1">
      <alignment horizontal="left" vertical="center" wrapText="1"/>
      <protection locked="0"/>
    </xf>
    <xf numFmtId="0" fontId="19" fillId="0" borderId="38" xfId="0" applyFont="1" applyFill="1" applyBorder="1" applyAlignment="1" applyProtection="1">
      <alignment horizontal="center" vertical="center" wrapText="1"/>
    </xf>
    <xf numFmtId="0" fontId="19" fillId="0" borderId="39"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9" fillId="5" borderId="11" xfId="0" applyFont="1" applyFill="1" applyBorder="1" applyAlignment="1" applyProtection="1">
      <alignment horizontal="right" vertical="center" wrapText="1"/>
    </xf>
    <xf numFmtId="0" fontId="19" fillId="5" borderId="9" xfId="0" applyFont="1" applyFill="1" applyBorder="1" applyAlignment="1" applyProtection="1">
      <alignment horizontal="right" vertical="center" wrapText="1"/>
    </xf>
    <xf numFmtId="0" fontId="19" fillId="5" borderId="3" xfId="0" applyFont="1" applyFill="1" applyBorder="1" applyAlignment="1" applyProtection="1">
      <alignment horizontal="right" vertical="center" wrapText="1"/>
    </xf>
    <xf numFmtId="0" fontId="19" fillId="6" borderId="11"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xf>
    <xf numFmtId="0" fontId="19" fillId="6" borderId="3" xfId="0" applyFont="1" applyFill="1" applyBorder="1" applyAlignment="1" applyProtection="1">
      <alignment horizontal="left" vertical="center" wrapText="1"/>
    </xf>
    <xf numFmtId="0" fontId="27" fillId="9" borderId="11" xfId="0" applyFont="1" applyFill="1" applyBorder="1" applyAlignment="1" applyProtection="1">
      <alignment horizontal="left" vertical="center"/>
    </xf>
    <xf numFmtId="0" fontId="27" fillId="9" borderId="9" xfId="0" applyFont="1" applyFill="1" applyBorder="1" applyAlignment="1" applyProtection="1">
      <alignment horizontal="left" vertical="center"/>
    </xf>
    <xf numFmtId="0" fontId="27" fillId="9" borderId="3" xfId="0" applyFont="1" applyFill="1" applyBorder="1" applyAlignment="1" applyProtection="1">
      <alignment horizontal="left" vertical="center"/>
    </xf>
    <xf numFmtId="0" fontId="19" fillId="0" borderId="1" xfId="0" applyFont="1" applyFill="1" applyBorder="1" applyAlignment="1" applyProtection="1">
      <alignment horizontal="left" vertical="center" wrapText="1"/>
    </xf>
    <xf numFmtId="168" fontId="11" fillId="2" borderId="0" xfId="0" applyNumberFormat="1" applyFont="1" applyFill="1" applyBorder="1" applyAlignment="1" applyProtection="1">
      <alignment horizontal="right"/>
    </xf>
    <xf numFmtId="164" fontId="11" fillId="2" borderId="0" xfId="0" applyNumberFormat="1" applyFont="1" applyFill="1" applyBorder="1" applyAlignment="1" applyProtection="1">
      <alignment horizontal="left" vertical="top"/>
    </xf>
    <xf numFmtId="165" fontId="27" fillId="2" borderId="0" xfId="1" applyNumberFormat="1" applyFont="1" applyFill="1" applyBorder="1" applyAlignment="1" applyProtection="1">
      <alignment horizontal="right" vertical="center"/>
    </xf>
    <xf numFmtId="0" fontId="19" fillId="0" borderId="0" xfId="0" applyFont="1" applyFill="1" applyBorder="1" applyAlignment="1" applyProtection="1">
      <alignment horizontal="right" vertical="top"/>
    </xf>
    <xf numFmtId="0" fontId="19" fillId="2" borderId="82" xfId="0" applyFont="1" applyFill="1" applyBorder="1" applyAlignment="1" applyProtection="1">
      <alignment horizontal="left" vertical="top"/>
      <protection locked="0"/>
    </xf>
    <xf numFmtId="0" fontId="19" fillId="2" borderId="71" xfId="0" applyFont="1" applyFill="1" applyBorder="1" applyAlignment="1" applyProtection="1">
      <alignment horizontal="left" vertical="top"/>
      <protection locked="0"/>
    </xf>
    <xf numFmtId="0" fontId="19" fillId="2" borderId="72" xfId="0" applyFont="1" applyFill="1" applyBorder="1" applyAlignment="1" applyProtection="1">
      <alignment horizontal="left" vertical="top"/>
      <protection locked="0"/>
    </xf>
    <xf numFmtId="0" fontId="19" fillId="2" borderId="73" xfId="0" applyFont="1" applyFill="1" applyBorder="1" applyAlignment="1" applyProtection="1">
      <alignment horizontal="left" vertical="top"/>
      <protection locked="0"/>
    </xf>
    <xf numFmtId="0" fontId="19" fillId="2" borderId="74" xfId="0" applyFont="1" applyFill="1" applyBorder="1" applyAlignment="1" applyProtection="1">
      <alignment horizontal="left" vertical="top"/>
      <protection locked="0"/>
    </xf>
    <xf numFmtId="0" fontId="19" fillId="2" borderId="75" xfId="0" applyFont="1" applyFill="1" applyBorder="1" applyAlignment="1" applyProtection="1">
      <alignment horizontal="left" vertical="top"/>
      <protection locked="0"/>
    </xf>
    <xf numFmtId="0" fontId="19" fillId="2" borderId="76" xfId="0" applyFont="1" applyFill="1" applyBorder="1" applyAlignment="1" applyProtection="1">
      <alignment horizontal="left" vertical="top"/>
      <protection locked="0"/>
    </xf>
    <xf numFmtId="0" fontId="27" fillId="2" borderId="0" xfId="0" applyFont="1" applyFill="1" applyBorder="1" applyAlignment="1" applyProtection="1">
      <alignment horizontal="left" vertical="top" wrapText="1"/>
      <protection locked="0"/>
    </xf>
    <xf numFmtId="0" fontId="27" fillId="0" borderId="0" xfId="0" applyFont="1" applyFill="1" applyBorder="1" applyAlignment="1" applyProtection="1">
      <alignment horizontal="left" vertical="top"/>
    </xf>
    <xf numFmtId="0" fontId="27" fillId="2" borderId="0" xfId="0" applyFont="1" applyFill="1" applyBorder="1" applyAlignment="1" applyProtection="1">
      <alignment horizontal="left" vertical="top"/>
    </xf>
    <xf numFmtId="165" fontId="27" fillId="2" borderId="0" xfId="1" applyNumberFormat="1" applyFont="1" applyFill="1" applyBorder="1" applyAlignment="1" applyProtection="1">
      <alignment horizontal="center"/>
    </xf>
    <xf numFmtId="170" fontId="19" fillId="8" borderId="14" xfId="0" applyNumberFormat="1" applyFont="1" applyFill="1" applyBorder="1" applyAlignment="1" applyProtection="1">
      <alignment horizontal="right" vertical="center"/>
      <protection locked="0"/>
    </xf>
    <xf numFmtId="170" fontId="19" fillId="8" borderId="18" xfId="0" applyNumberFormat="1" applyFont="1" applyFill="1" applyBorder="1" applyAlignment="1" applyProtection="1">
      <alignment horizontal="right" vertical="center"/>
      <protection locked="0"/>
    </xf>
    <xf numFmtId="170" fontId="19" fillId="8" borderId="16" xfId="0" applyNumberFormat="1" applyFont="1" applyFill="1" applyBorder="1" applyAlignment="1" applyProtection="1">
      <alignment horizontal="right" vertical="center"/>
      <protection locked="0"/>
    </xf>
    <xf numFmtId="170" fontId="19" fillId="8" borderId="17" xfId="0" applyNumberFormat="1" applyFont="1" applyFill="1" applyBorder="1" applyAlignment="1" applyProtection="1">
      <alignment horizontal="right" vertical="center"/>
      <protection locked="0"/>
    </xf>
    <xf numFmtId="0" fontId="19" fillId="2" borderId="0" xfId="0" applyFont="1" applyFill="1" applyBorder="1" applyAlignment="1" applyProtection="1">
      <alignment horizontal="right" vertical="center"/>
    </xf>
    <xf numFmtId="165" fontId="19" fillId="2" borderId="0" xfId="1" applyNumberFormat="1" applyFont="1" applyFill="1" applyBorder="1" applyAlignment="1" applyProtection="1">
      <alignment horizontal="right" vertical="center" wrapText="1"/>
    </xf>
    <xf numFmtId="164" fontId="27" fillId="0" borderId="0" xfId="0" applyNumberFormat="1" applyFont="1" applyFill="1" applyBorder="1" applyAlignment="1" applyProtection="1">
      <alignment horizontal="left"/>
    </xf>
    <xf numFmtId="0" fontId="27" fillId="8" borderId="0" xfId="0" applyFont="1" applyFill="1" applyBorder="1" applyAlignment="1" applyProtection="1">
      <alignment horizontal="left" vertical="center" wrapText="1"/>
      <protection locked="0"/>
    </xf>
    <xf numFmtId="165" fontId="19" fillId="2" borderId="10" xfId="1" applyNumberFormat="1" applyFont="1" applyFill="1" applyBorder="1" applyAlignment="1" applyProtection="1">
      <alignment horizontal="left"/>
    </xf>
    <xf numFmtId="165" fontId="27" fillId="8" borderId="11" xfId="1" applyNumberFormat="1" applyFont="1" applyFill="1" applyBorder="1" applyAlignment="1" applyProtection="1">
      <alignment horizontal="left" vertical="center"/>
      <protection locked="0"/>
    </xf>
    <xf numFmtId="165" fontId="27" fillId="8" borderId="9" xfId="1" applyNumberFormat="1" applyFont="1" applyFill="1" applyBorder="1" applyAlignment="1" applyProtection="1">
      <alignment horizontal="left" vertical="center"/>
      <protection locked="0"/>
    </xf>
    <xf numFmtId="165" fontId="27" fillId="8" borderId="3" xfId="1" applyNumberFormat="1" applyFont="1" applyFill="1" applyBorder="1" applyAlignment="1" applyProtection="1">
      <alignment horizontal="left" vertical="center"/>
      <protection locked="0"/>
    </xf>
    <xf numFmtId="0" fontId="49" fillId="2" borderId="0" xfId="0" applyFont="1" applyFill="1" applyBorder="1" applyAlignment="1" applyProtection="1">
      <alignment horizontal="left" vertical="center" wrapText="1"/>
    </xf>
    <xf numFmtId="165" fontId="19" fillId="2" borderId="83" xfId="1" applyNumberFormat="1" applyFont="1" applyFill="1" applyBorder="1" applyAlignment="1" applyProtection="1">
      <alignment horizontal="center" vertical="center" wrapText="1"/>
      <protection locked="0"/>
    </xf>
    <xf numFmtId="165" fontId="19" fillId="2" borderId="84" xfId="1" applyNumberFormat="1" applyFont="1" applyFill="1" applyBorder="1" applyAlignment="1" applyProtection="1">
      <alignment horizontal="center" vertical="center" wrapText="1"/>
      <protection locked="0"/>
    </xf>
    <xf numFmtId="165" fontId="19" fillId="8" borderId="11" xfId="1" applyNumberFormat="1" applyFont="1" applyFill="1" applyBorder="1" applyAlignment="1" applyProtection="1">
      <alignment horizontal="left" vertical="center" wrapText="1"/>
      <protection locked="0"/>
    </xf>
    <xf numFmtId="165" fontId="19" fillId="8" borderId="9" xfId="1" applyNumberFormat="1" applyFont="1" applyFill="1" applyBorder="1" applyAlignment="1" applyProtection="1">
      <alignment horizontal="left" vertical="center" wrapText="1"/>
      <protection locked="0"/>
    </xf>
    <xf numFmtId="165" fontId="19" fillId="8" borderId="3" xfId="1" applyNumberFormat="1" applyFont="1" applyFill="1" applyBorder="1" applyAlignment="1" applyProtection="1">
      <alignment horizontal="left" vertical="center" wrapText="1"/>
      <protection locked="0"/>
    </xf>
    <xf numFmtId="165" fontId="27" fillId="8" borderId="14" xfId="1" applyNumberFormat="1" applyFont="1" applyFill="1" applyBorder="1" applyAlignment="1" applyProtection="1">
      <alignment horizontal="left" vertical="center"/>
      <protection locked="0"/>
    </xf>
    <xf numFmtId="165" fontId="27" fillId="8" borderId="2" xfId="1" applyNumberFormat="1" applyFont="1" applyFill="1" applyBorder="1" applyAlignment="1" applyProtection="1">
      <alignment horizontal="left" vertical="center"/>
      <protection locked="0"/>
    </xf>
    <xf numFmtId="165" fontId="27" fillId="8" borderId="18" xfId="1" applyNumberFormat="1" applyFont="1" applyFill="1" applyBorder="1" applyAlignment="1" applyProtection="1">
      <alignment horizontal="left" vertical="center"/>
      <protection locked="0"/>
    </xf>
    <xf numFmtId="165" fontId="27" fillId="8" borderId="16" xfId="1" applyNumberFormat="1" applyFont="1" applyFill="1" applyBorder="1" applyAlignment="1" applyProtection="1">
      <alignment horizontal="left" vertical="center"/>
      <protection locked="0"/>
    </xf>
    <xf numFmtId="165" fontId="27" fillId="8" borderId="10" xfId="1" applyNumberFormat="1" applyFont="1" applyFill="1" applyBorder="1" applyAlignment="1" applyProtection="1">
      <alignment horizontal="left" vertical="center"/>
      <protection locked="0"/>
    </xf>
    <xf numFmtId="165" fontId="27" fillId="8" borderId="17" xfId="1" applyNumberFormat="1" applyFont="1" applyFill="1" applyBorder="1" applyAlignment="1" applyProtection="1">
      <alignment horizontal="left" vertical="center"/>
      <protection locked="0"/>
    </xf>
    <xf numFmtId="165" fontId="27" fillId="8" borderId="14" xfId="1" applyNumberFormat="1" applyFont="1" applyFill="1" applyBorder="1" applyAlignment="1" applyProtection="1">
      <alignment vertical="center"/>
      <protection locked="0"/>
    </xf>
    <xf numFmtId="165" fontId="27" fillId="8" borderId="2" xfId="1" applyNumberFormat="1" applyFont="1" applyFill="1" applyBorder="1" applyAlignment="1" applyProtection="1">
      <alignment vertical="center"/>
      <protection locked="0"/>
    </xf>
    <xf numFmtId="165" fontId="27" fillId="8" borderId="18" xfId="1" applyNumberFormat="1" applyFont="1" applyFill="1" applyBorder="1" applyAlignment="1" applyProtection="1">
      <alignment vertical="center"/>
      <protection locked="0"/>
    </xf>
    <xf numFmtId="165" fontId="27" fillId="8" borderId="16" xfId="1" applyNumberFormat="1" applyFont="1" applyFill="1" applyBorder="1" applyAlignment="1" applyProtection="1">
      <alignment vertical="center"/>
      <protection locked="0"/>
    </xf>
    <xf numFmtId="165" fontId="27" fillId="8" borderId="10" xfId="1" applyNumberFormat="1" applyFont="1" applyFill="1" applyBorder="1" applyAlignment="1" applyProtection="1">
      <alignment vertical="center"/>
      <protection locked="0"/>
    </xf>
    <xf numFmtId="165" fontId="27" fillId="8" borderId="17" xfId="1" applyNumberFormat="1" applyFont="1" applyFill="1" applyBorder="1" applyAlignment="1" applyProtection="1">
      <alignment vertical="center"/>
      <protection locked="0"/>
    </xf>
    <xf numFmtId="164" fontId="19" fillId="8" borderId="14" xfId="0" applyNumberFormat="1" applyFont="1" applyFill="1" applyBorder="1" applyAlignment="1" applyProtection="1">
      <alignment horizontal="left" vertical="center"/>
      <protection locked="0"/>
    </xf>
    <xf numFmtId="164" fontId="19" fillId="8" borderId="2" xfId="0" applyNumberFormat="1" applyFont="1" applyFill="1" applyBorder="1" applyAlignment="1" applyProtection="1">
      <alignment horizontal="left" vertical="center"/>
      <protection locked="0"/>
    </xf>
    <xf numFmtId="164" fontId="19" fillId="8" borderId="18" xfId="0" applyNumberFormat="1" applyFont="1" applyFill="1" applyBorder="1" applyAlignment="1" applyProtection="1">
      <alignment horizontal="left" vertical="center"/>
      <protection locked="0"/>
    </xf>
    <xf numFmtId="164" fontId="19" fillId="8" borderId="16" xfId="0" applyNumberFormat="1" applyFont="1" applyFill="1" applyBorder="1" applyAlignment="1" applyProtection="1">
      <alignment horizontal="left" vertical="center"/>
      <protection locked="0"/>
    </xf>
    <xf numFmtId="164" fontId="19" fillId="8" borderId="10" xfId="0" applyNumberFormat="1" applyFont="1" applyFill="1" applyBorder="1" applyAlignment="1" applyProtection="1">
      <alignment horizontal="left" vertical="center"/>
      <protection locked="0"/>
    </xf>
    <xf numFmtId="164" fontId="19" fillId="8" borderId="17" xfId="0" applyNumberFormat="1" applyFont="1" applyFill="1" applyBorder="1" applyAlignment="1" applyProtection="1">
      <alignment horizontal="left" vertical="center"/>
      <protection locked="0"/>
    </xf>
    <xf numFmtId="0" fontId="19" fillId="8" borderId="14" xfId="0" applyFont="1" applyFill="1" applyBorder="1" applyAlignment="1" applyProtection="1">
      <alignment horizontal="left" vertical="center"/>
      <protection locked="0"/>
    </xf>
    <xf numFmtId="0" fontId="19" fillId="8" borderId="2" xfId="0" applyFont="1" applyFill="1" applyBorder="1" applyAlignment="1" applyProtection="1">
      <alignment horizontal="left" vertical="center"/>
      <protection locked="0"/>
    </xf>
    <xf numFmtId="0" fontId="19" fillId="8" borderId="18" xfId="0" applyFont="1" applyFill="1" applyBorder="1" applyAlignment="1" applyProtection="1">
      <alignment horizontal="left" vertical="center"/>
      <protection locked="0"/>
    </xf>
    <xf numFmtId="0" fontId="19" fillId="8" borderId="16" xfId="0" applyFont="1" applyFill="1" applyBorder="1" applyAlignment="1" applyProtection="1">
      <alignment horizontal="left" vertical="center"/>
      <protection locked="0"/>
    </xf>
    <xf numFmtId="0" fontId="19" fillId="8" borderId="10" xfId="0" applyFont="1" applyFill="1" applyBorder="1" applyAlignment="1" applyProtection="1">
      <alignment horizontal="left" vertical="center"/>
      <protection locked="0"/>
    </xf>
    <xf numFmtId="0" fontId="19" fillId="8" borderId="17" xfId="0" applyFont="1" applyFill="1" applyBorder="1" applyAlignment="1" applyProtection="1">
      <alignment horizontal="left" vertical="center"/>
      <protection locked="0"/>
    </xf>
    <xf numFmtId="0" fontId="31" fillId="0" borderId="11" xfId="0" applyFont="1" applyBorder="1" applyAlignment="1" applyProtection="1">
      <alignment horizontal="left" vertical="top" wrapText="1"/>
    </xf>
    <xf numFmtId="0" fontId="31" fillId="0" borderId="9" xfId="0" applyFont="1" applyBorder="1" applyAlignment="1" applyProtection="1">
      <alignment horizontal="left" vertical="top" wrapText="1"/>
    </xf>
    <xf numFmtId="0" fontId="31" fillId="0" borderId="3" xfId="0" applyFont="1" applyBorder="1" applyAlignment="1" applyProtection="1">
      <alignment horizontal="left" vertical="top" wrapText="1"/>
    </xf>
    <xf numFmtId="0" fontId="32" fillId="2" borderId="0" xfId="0" applyFont="1" applyFill="1" applyBorder="1" applyAlignment="1" applyProtection="1">
      <alignment vertical="top" wrapText="1"/>
    </xf>
    <xf numFmtId="0" fontId="30" fillId="6" borderId="14" xfId="0" applyFont="1" applyFill="1" applyBorder="1" applyAlignment="1" applyProtection="1">
      <alignment horizontal="left" vertical="top"/>
    </xf>
    <xf numFmtId="0" fontId="30" fillId="6" borderId="18" xfId="0" applyFont="1" applyFill="1" applyBorder="1" applyAlignment="1" applyProtection="1">
      <alignment horizontal="left" vertical="top"/>
    </xf>
    <xf numFmtId="0" fontId="30" fillId="6" borderId="15"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0" fontId="30" fillId="6" borderId="14" xfId="0" applyFont="1" applyFill="1" applyBorder="1" applyAlignment="1" applyProtection="1">
      <alignment horizontal="left" vertical="top" wrapText="1"/>
    </xf>
    <xf numFmtId="0" fontId="30" fillId="6" borderId="18" xfId="0" applyFont="1" applyFill="1" applyBorder="1" applyAlignment="1" applyProtection="1">
      <alignment horizontal="left" vertical="top" wrapText="1"/>
    </xf>
    <xf numFmtId="14" fontId="33" fillId="2" borderId="11" xfId="0" applyNumberFormat="1" applyFont="1" applyFill="1" applyBorder="1" applyAlignment="1" applyProtection="1">
      <alignment horizontal="left" vertical="top" wrapText="1"/>
    </xf>
    <xf numFmtId="14" fontId="33" fillId="2" borderId="3" xfId="0" applyNumberFormat="1" applyFont="1" applyFill="1" applyBorder="1" applyAlignment="1" applyProtection="1">
      <alignment horizontal="left" vertical="top" wrapText="1"/>
    </xf>
    <xf numFmtId="14" fontId="32" fillId="2" borderId="11" xfId="0" applyNumberFormat="1" applyFont="1" applyFill="1" applyBorder="1" applyAlignment="1" applyProtection="1">
      <alignment horizontal="left" vertical="top" wrapText="1"/>
      <protection locked="0"/>
    </xf>
    <xf numFmtId="14" fontId="32" fillId="2" borderId="3" xfId="0" applyNumberFormat="1" applyFont="1" applyFill="1" applyBorder="1" applyAlignment="1" applyProtection="1">
      <alignment horizontal="left" vertical="top" wrapText="1"/>
      <protection locked="0"/>
    </xf>
    <xf numFmtId="9" fontId="52" fillId="8" borderId="11" xfId="1" applyFont="1" applyFill="1" applyBorder="1" applyAlignment="1" applyProtection="1">
      <alignment horizontal="left" vertical="top" wrapText="1"/>
      <protection locked="0"/>
    </xf>
    <xf numFmtId="9" fontId="52" fillId="8" borderId="3" xfId="1" applyFont="1" applyFill="1" applyBorder="1" applyAlignment="1" applyProtection="1">
      <alignment horizontal="left" vertical="top" wrapText="1"/>
      <protection locked="0"/>
    </xf>
    <xf numFmtId="0" fontId="31" fillId="7" borderId="11" xfId="0" applyFont="1" applyFill="1" applyBorder="1" applyAlignment="1" applyProtection="1">
      <alignment horizontal="left" vertical="top" wrapText="1"/>
      <protection locked="0"/>
    </xf>
    <xf numFmtId="0" fontId="31" fillId="7" borderId="3" xfId="0" applyFont="1" applyFill="1" applyBorder="1" applyAlignment="1" applyProtection="1">
      <alignment horizontal="left" vertical="top" wrapText="1"/>
      <protection locked="0"/>
    </xf>
    <xf numFmtId="0" fontId="30" fillId="6" borderId="11" xfId="0" applyFont="1" applyFill="1" applyBorder="1" applyAlignment="1" applyProtection="1">
      <alignment horizontal="left" vertical="top" wrapText="1"/>
    </xf>
    <xf numFmtId="0" fontId="30" fillId="6" borderId="3" xfId="0" applyFont="1" applyFill="1" applyBorder="1" applyAlignment="1" applyProtection="1">
      <alignment horizontal="left" vertical="top" wrapText="1"/>
    </xf>
    <xf numFmtId="0" fontId="30" fillId="6" borderId="1" xfId="0" applyFont="1" applyFill="1" applyBorder="1" applyAlignment="1" applyProtection="1">
      <alignment horizontal="left" vertical="top"/>
    </xf>
    <xf numFmtId="0" fontId="60" fillId="2" borderId="1" xfId="0" applyFont="1" applyFill="1" applyBorder="1" applyAlignment="1" applyProtection="1">
      <alignment horizontal="center" vertical="center" wrapText="1"/>
    </xf>
    <xf numFmtId="0" fontId="30" fillId="6" borderId="9" xfId="0" applyFont="1" applyFill="1" applyBorder="1" applyAlignment="1" applyProtection="1">
      <alignment horizontal="left" vertical="top" wrapText="1"/>
    </xf>
    <xf numFmtId="0" fontId="30" fillId="6" borderId="2" xfId="0" applyFont="1" applyFill="1" applyBorder="1" applyAlignment="1" applyProtection="1">
      <alignment horizontal="left" vertical="top" wrapText="1"/>
    </xf>
    <xf numFmtId="0" fontId="30" fillId="6" borderId="0" xfId="0" applyFont="1" applyFill="1" applyBorder="1" applyAlignment="1" applyProtection="1">
      <alignment horizontal="left" vertical="top" wrapText="1"/>
    </xf>
    <xf numFmtId="0" fontId="31" fillId="0" borderId="1" xfId="0" applyFont="1" applyBorder="1" applyAlignment="1" applyProtection="1">
      <alignment horizontal="left" vertical="top" wrapText="1"/>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0" fontId="20" fillId="0" borderId="16" xfId="0" applyFont="1" applyFill="1" applyBorder="1" applyAlignment="1" applyProtection="1">
      <alignment horizontal="left" vertical="center" wrapText="1"/>
      <protection locked="0"/>
    </xf>
    <xf numFmtId="0" fontId="20" fillId="0" borderId="17" xfId="0" applyFont="1" applyFill="1" applyBorder="1" applyAlignment="1" applyProtection="1">
      <alignment horizontal="left" vertical="center" wrapText="1"/>
      <protection locked="0"/>
    </xf>
    <xf numFmtId="14" fontId="54" fillId="2" borderId="1" xfId="0" applyNumberFormat="1" applyFont="1" applyFill="1" applyBorder="1" applyAlignment="1" applyProtection="1">
      <alignment horizontal="left" vertical="top" wrapText="1"/>
      <protection locked="0"/>
    </xf>
    <xf numFmtId="9" fontId="20" fillId="8" borderId="11" xfId="1" applyFont="1" applyFill="1" applyBorder="1" applyAlignment="1" applyProtection="1">
      <alignment horizontal="left" vertical="top" wrapText="1"/>
      <protection locked="0"/>
    </xf>
    <xf numFmtId="9" fontId="20" fillId="8" borderId="3" xfId="1" applyFont="1" applyFill="1" applyBorder="1" applyAlignment="1" applyProtection="1">
      <alignment horizontal="left" vertical="top" wrapText="1"/>
      <protection locked="0"/>
    </xf>
    <xf numFmtId="0" fontId="34" fillId="2" borderId="1" xfId="0" applyFont="1" applyFill="1" applyBorder="1" applyAlignment="1" applyProtection="1">
      <alignment horizontal="left"/>
    </xf>
    <xf numFmtId="0" fontId="34" fillId="2" borderId="1" xfId="0" applyFont="1" applyFill="1" applyBorder="1" applyAlignment="1" applyProtection="1">
      <alignment horizontal="left" vertical="top" wrapText="1"/>
    </xf>
    <xf numFmtId="0" fontId="34" fillId="2" borderId="4" xfId="0" applyFont="1" applyFill="1" applyBorder="1" applyAlignment="1" applyProtection="1">
      <alignment horizontal="left" vertical="top" wrapText="1"/>
    </xf>
    <xf numFmtId="14" fontId="61" fillId="2" borderId="11" xfId="0" applyNumberFormat="1" applyFont="1" applyFill="1" applyBorder="1" applyAlignment="1" applyProtection="1">
      <alignment horizontal="left" vertical="center" wrapText="1"/>
      <protection locked="0"/>
    </xf>
    <xf numFmtId="14" fontId="61" fillId="2" borderId="3" xfId="0" applyNumberFormat="1" applyFont="1" applyFill="1" applyBorder="1" applyAlignment="1" applyProtection="1">
      <alignment horizontal="left" vertical="center" wrapText="1"/>
      <protection locked="0"/>
    </xf>
    <xf numFmtId="14" fontId="54" fillId="2" borderId="11" xfId="0" applyNumberFormat="1" applyFont="1" applyFill="1" applyBorder="1" applyAlignment="1" applyProtection="1">
      <alignment horizontal="left" vertical="center" wrapText="1"/>
      <protection locked="0"/>
    </xf>
    <xf numFmtId="14" fontId="54" fillId="2" borderId="3" xfId="0" applyNumberFormat="1" applyFont="1" applyFill="1" applyBorder="1" applyAlignment="1" applyProtection="1">
      <alignment horizontal="left" vertical="center" wrapText="1"/>
      <protection locked="0"/>
    </xf>
    <xf numFmtId="14" fontId="20" fillId="8" borderId="11" xfId="0" applyNumberFormat="1" applyFont="1" applyFill="1" applyBorder="1" applyAlignment="1" applyProtection="1">
      <alignment horizontal="left" vertical="center" wrapText="1"/>
      <protection locked="0"/>
    </xf>
    <xf numFmtId="0" fontId="32" fillId="2" borderId="0" xfId="0" applyFont="1" applyFill="1" applyAlignment="1" applyProtection="1">
      <alignment vertical="top" wrapText="1"/>
    </xf>
    <xf numFmtId="0" fontId="48" fillId="2" borderId="1" xfId="0" applyFont="1" applyFill="1" applyBorder="1" applyAlignment="1" applyProtection="1">
      <alignment horizontal="center" vertical="center" wrapText="1"/>
    </xf>
    <xf numFmtId="0" fontId="22" fillId="2" borderId="1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0" fillId="8" borderId="1" xfId="0" applyFont="1" applyFill="1" applyBorder="1" applyAlignment="1" applyProtection="1">
      <alignment horizontal="left" vertical="top" wrapText="1"/>
      <protection locked="0"/>
    </xf>
    <xf numFmtId="0" fontId="20" fillId="2" borderId="14" xfId="0" applyFont="1" applyFill="1" applyBorder="1" applyAlignment="1" applyProtection="1">
      <alignment horizontal="left" vertical="top" wrapText="1"/>
      <protection locked="0"/>
    </xf>
    <xf numFmtId="0" fontId="20" fillId="2" borderId="18" xfId="0" applyFont="1" applyFill="1" applyBorder="1" applyAlignment="1" applyProtection="1">
      <alignment horizontal="left" vertical="top" wrapText="1"/>
      <protection locked="0"/>
    </xf>
    <xf numFmtId="0" fontId="20" fillId="2" borderId="15" xfId="0" applyFont="1" applyFill="1" applyBorder="1" applyAlignment="1" applyProtection="1">
      <alignment horizontal="left" vertical="top" wrapText="1"/>
      <protection locked="0"/>
    </xf>
    <xf numFmtId="0" fontId="20" fillId="2" borderId="22" xfId="0" applyFont="1" applyFill="1" applyBorder="1" applyAlignment="1" applyProtection="1">
      <alignment horizontal="left" vertical="top" wrapText="1"/>
      <protection locked="0"/>
    </xf>
    <xf numFmtId="0" fontId="20" fillId="2" borderId="16" xfId="0" applyFont="1" applyFill="1" applyBorder="1" applyAlignment="1" applyProtection="1">
      <alignment horizontal="left" vertical="top" wrapText="1"/>
      <protection locked="0"/>
    </xf>
    <xf numFmtId="0" fontId="20" fillId="2" borderId="17" xfId="0" applyFont="1" applyFill="1" applyBorder="1" applyAlignment="1" applyProtection="1">
      <alignment horizontal="left" vertical="top" wrapText="1"/>
      <protection locked="0"/>
    </xf>
    <xf numFmtId="14" fontId="43" fillId="2" borderId="11" xfId="0" applyNumberFormat="1" applyFont="1" applyFill="1" applyBorder="1" applyAlignment="1" applyProtection="1">
      <alignment horizontal="left" vertical="top" wrapText="1"/>
    </xf>
    <xf numFmtId="14" fontId="43" fillId="2" borderId="3" xfId="0" applyNumberFormat="1" applyFont="1" applyFill="1" applyBorder="1" applyAlignment="1" applyProtection="1">
      <alignment horizontal="left" vertical="top" wrapText="1"/>
    </xf>
    <xf numFmtId="9" fontId="31" fillId="8" borderId="11" xfId="1" applyFont="1" applyFill="1" applyBorder="1" applyAlignment="1" applyProtection="1">
      <alignment horizontal="left" vertical="top" wrapText="1"/>
      <protection locked="0"/>
    </xf>
    <xf numFmtId="9" fontId="31" fillId="8" borderId="3" xfId="1" applyFont="1" applyFill="1" applyBorder="1" applyAlignment="1" applyProtection="1">
      <alignment horizontal="left" vertical="top" wrapText="1"/>
      <protection locked="0"/>
    </xf>
    <xf numFmtId="0" fontId="32" fillId="2" borderId="0" xfId="0" applyFont="1" applyFill="1" applyBorder="1" applyAlignment="1" applyProtection="1">
      <alignment horizontal="left" vertical="top" wrapText="1"/>
    </xf>
    <xf numFmtId="0" fontId="33" fillId="2" borderId="11"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28" fillId="2" borderId="11" xfId="0" applyFont="1" applyFill="1" applyBorder="1" applyAlignment="1" applyProtection="1">
      <alignment horizontal="left" vertical="top" wrapText="1"/>
      <protection locked="0"/>
    </xf>
    <xf numFmtId="0" fontId="28" fillId="2" borderId="3" xfId="0" applyFont="1" applyFill="1" applyBorder="1" applyAlignment="1" applyProtection="1">
      <alignment horizontal="left" vertical="top" wrapText="1"/>
      <protection locked="0"/>
    </xf>
    <xf numFmtId="44" fontId="36" fillId="4" borderId="38" xfId="7" applyNumberFormat="1" applyFont="1" applyFill="1" applyBorder="1" applyAlignment="1" applyProtection="1">
      <alignment horizontal="left" vertical="center"/>
    </xf>
    <xf numFmtId="44" fontId="36" fillId="4" borderId="63" xfId="7" applyNumberFormat="1" applyFont="1" applyFill="1" applyBorder="1" applyAlignment="1" applyProtection="1">
      <alignment horizontal="left" vertical="center"/>
    </xf>
    <xf numFmtId="44" fontId="57" fillId="0" borderId="1" xfId="7" applyFont="1" applyFill="1" applyBorder="1" applyAlignment="1" applyProtection="1">
      <alignment horizontal="left" vertical="center"/>
    </xf>
    <xf numFmtId="44" fontId="57" fillId="0" borderId="11" xfId="7" applyFont="1" applyFill="1" applyBorder="1" applyAlignment="1" applyProtection="1">
      <alignment horizontal="left" vertical="center"/>
    </xf>
    <xf numFmtId="44" fontId="57" fillId="0" borderId="3" xfId="7" applyFont="1" applyFill="1" applyBorder="1" applyAlignment="1" applyProtection="1">
      <alignment horizontal="left" vertical="center"/>
    </xf>
    <xf numFmtId="44" fontId="57" fillId="0" borderId="11" xfId="7" applyNumberFormat="1" applyFont="1" applyFill="1" applyBorder="1" applyAlignment="1" applyProtection="1">
      <alignment horizontal="left" vertical="center"/>
    </xf>
    <xf numFmtId="44" fontId="57" fillId="0" borderId="3" xfId="7" applyNumberFormat="1" applyFont="1" applyFill="1" applyBorder="1" applyAlignment="1" applyProtection="1">
      <alignment horizontal="left" vertical="center"/>
    </xf>
    <xf numFmtId="44" fontId="57" fillId="7" borderId="1" xfId="7"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wrapText="1"/>
    </xf>
    <xf numFmtId="44" fontId="57" fillId="8" borderId="1" xfId="0" applyNumberFormat="1" applyFont="1" applyFill="1" applyBorder="1" applyAlignment="1" applyProtection="1">
      <alignment horizontal="left" vertical="center"/>
      <protection locked="0"/>
    </xf>
    <xf numFmtId="0" fontId="57" fillId="0" borderId="14" xfId="0" applyFont="1" applyFill="1" applyBorder="1" applyAlignment="1" applyProtection="1">
      <alignment horizontal="left" vertical="center"/>
      <protection locked="0"/>
    </xf>
    <xf numFmtId="0" fontId="57" fillId="0" borderId="18" xfId="0" applyFont="1" applyFill="1" applyBorder="1" applyAlignment="1" applyProtection="1">
      <alignment horizontal="left" vertical="center"/>
      <protection locked="0"/>
    </xf>
    <xf numFmtId="44" fontId="57" fillId="8" borderId="38" xfId="7" applyFont="1" applyFill="1" applyBorder="1" applyAlignment="1" applyProtection="1">
      <alignment horizontal="left" vertical="center"/>
      <protection locked="0"/>
    </xf>
    <xf numFmtId="44" fontId="57" fillId="8" borderId="48" xfId="7" applyFont="1" applyFill="1" applyBorder="1" applyAlignment="1" applyProtection="1">
      <alignment horizontal="left" vertical="center"/>
      <protection locked="0"/>
    </xf>
    <xf numFmtId="44" fontId="57" fillId="7" borderId="5" xfId="7" applyFont="1" applyFill="1" applyBorder="1" applyAlignment="1" applyProtection="1">
      <alignment horizontal="left" vertical="center"/>
      <protection locked="0"/>
    </xf>
    <xf numFmtId="0" fontId="57" fillId="7" borderId="1"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xf>
    <xf numFmtId="44" fontId="57" fillId="0" borderId="38" xfId="7" applyFont="1" applyFill="1" applyBorder="1" applyAlignment="1" applyProtection="1">
      <alignment horizontal="center" vertical="center"/>
    </xf>
    <xf numFmtId="44" fontId="57" fillId="0" borderId="63" xfId="7" applyFont="1" applyFill="1" applyBorder="1" applyAlignment="1" applyProtection="1">
      <alignment horizontal="center" vertical="center"/>
    </xf>
    <xf numFmtId="44" fontId="57" fillId="0" borderId="4" xfId="7" applyFont="1" applyFill="1" applyBorder="1" applyAlignment="1" applyProtection="1">
      <alignment horizontal="center" vertical="center"/>
    </xf>
    <xf numFmtId="44" fontId="28" fillId="0" borderId="38" xfId="7" applyFont="1" applyFill="1" applyBorder="1" applyAlignment="1" applyProtection="1">
      <alignment horizontal="center" vertical="center"/>
    </xf>
    <xf numFmtId="44" fontId="28" fillId="0" borderId="63" xfId="7" applyFont="1" applyFill="1" applyBorder="1" applyAlignment="1" applyProtection="1">
      <alignment horizontal="center" vertical="center"/>
    </xf>
    <xf numFmtId="44" fontId="57" fillId="7" borderId="11" xfId="7" applyNumberFormat="1" applyFont="1" applyFill="1" applyBorder="1" applyAlignment="1" applyProtection="1">
      <alignment horizontal="left" vertical="center"/>
      <protection locked="0"/>
    </xf>
    <xf numFmtId="44" fontId="57" fillId="7" borderId="3" xfId="7" applyNumberFormat="1"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8" fillId="2" borderId="17" xfId="0" applyFont="1" applyFill="1" applyBorder="1" applyAlignment="1" applyProtection="1">
      <alignment horizontal="center" vertical="center" wrapText="1"/>
    </xf>
    <xf numFmtId="167" fontId="47" fillId="8" borderId="1" xfId="6" applyNumberFormat="1" applyFont="1" applyFill="1" applyBorder="1" applyAlignment="1" applyProtection="1">
      <alignment horizontal="left" vertical="center"/>
    </xf>
    <xf numFmtId="9" fontId="47" fillId="8" borderId="1" xfId="6" applyNumberFormat="1" applyFont="1" applyFill="1" applyBorder="1" applyAlignment="1" applyProtection="1">
      <alignment horizontal="center" vertical="center"/>
      <protection locked="0"/>
    </xf>
    <xf numFmtId="9" fontId="47" fillId="8" borderId="1" xfId="1" applyFont="1" applyFill="1" applyBorder="1" applyAlignment="1" applyProtection="1">
      <alignment horizontal="center" vertical="center"/>
      <protection locked="0"/>
    </xf>
    <xf numFmtId="0" fontId="31" fillId="7" borderId="1" xfId="0" applyFont="1" applyFill="1" applyBorder="1" applyAlignment="1" applyProtection="1">
      <alignment horizontal="left" vertical="top" wrapText="1"/>
      <protection locked="0"/>
    </xf>
    <xf numFmtId="0" fontId="31" fillId="0" borderId="1" xfId="0" applyFont="1" applyFill="1" applyBorder="1" applyAlignment="1" applyProtection="1">
      <alignment horizontal="left" vertical="top" wrapText="1"/>
      <protection locked="0"/>
    </xf>
    <xf numFmtId="0" fontId="31" fillId="0" borderId="1" xfId="0" applyFont="1" applyFill="1" applyBorder="1" applyAlignment="1" applyProtection="1">
      <alignment horizontal="left" vertical="top" wrapText="1"/>
    </xf>
    <xf numFmtId="0" fontId="28" fillId="2" borderId="0" xfId="0" applyFont="1" applyFill="1" applyBorder="1" applyAlignment="1" applyProtection="1">
      <alignment horizontal="center" vertical="top"/>
    </xf>
    <xf numFmtId="10" fontId="30" fillId="0" borderId="4" xfId="0" applyNumberFormat="1" applyFont="1" applyFill="1" applyBorder="1" applyAlignment="1" applyProtection="1">
      <alignment horizontal="center" vertical="center"/>
    </xf>
    <xf numFmtId="10" fontId="30" fillId="0" borderId="13" xfId="0" applyNumberFormat="1" applyFont="1" applyFill="1" applyBorder="1" applyAlignment="1" applyProtection="1">
      <alignment horizontal="center" vertical="center"/>
    </xf>
    <xf numFmtId="0" fontId="31" fillId="0" borderId="11" xfId="0" applyFont="1" applyFill="1" applyBorder="1" applyAlignment="1" applyProtection="1">
      <alignment horizontal="left" vertical="top" wrapText="1"/>
    </xf>
    <xf numFmtId="0" fontId="31" fillId="0" borderId="3" xfId="0" applyFont="1" applyFill="1" applyBorder="1" applyAlignment="1" applyProtection="1">
      <alignment horizontal="left" vertical="top" wrapText="1"/>
    </xf>
    <xf numFmtId="2" fontId="30" fillId="7" borderId="11" xfId="0" applyNumberFormat="1" applyFont="1" applyFill="1" applyBorder="1" applyAlignment="1" applyProtection="1">
      <alignment horizontal="left" vertical="top"/>
    </xf>
    <xf numFmtId="2" fontId="30" fillId="7" borderId="3" xfId="0" applyNumberFormat="1" applyFont="1" applyFill="1" applyBorder="1" applyAlignment="1" applyProtection="1">
      <alignment horizontal="left" vertical="top"/>
    </xf>
    <xf numFmtId="0" fontId="31" fillId="0" borderId="11" xfId="0" applyFont="1" applyFill="1" applyBorder="1" applyAlignment="1" applyProtection="1">
      <alignment horizontal="left" vertical="top" wrapText="1"/>
      <protection locked="0"/>
    </xf>
    <xf numFmtId="0" fontId="31" fillId="0" borderId="3" xfId="0" applyFont="1" applyFill="1" applyBorder="1" applyAlignment="1" applyProtection="1">
      <alignment horizontal="left" vertical="top" wrapText="1"/>
      <protection locked="0"/>
    </xf>
    <xf numFmtId="0" fontId="33" fillId="2" borderId="1" xfId="0" applyFont="1" applyFill="1" applyBorder="1" applyAlignment="1" applyProtection="1">
      <alignment horizontal="left" vertical="top" wrapText="1"/>
    </xf>
    <xf numFmtId="0" fontId="34" fillId="2" borderId="11" xfId="0" applyFont="1" applyFill="1" applyBorder="1" applyAlignment="1" applyProtection="1">
      <alignment horizontal="left" vertical="center"/>
    </xf>
    <xf numFmtId="0" fontId="34" fillId="2" borderId="9" xfId="0" applyFont="1" applyFill="1" applyBorder="1" applyAlignment="1" applyProtection="1">
      <alignment horizontal="left" vertical="center"/>
    </xf>
    <xf numFmtId="0" fontId="34" fillId="2" borderId="3" xfId="0" applyFont="1" applyFill="1" applyBorder="1" applyAlignment="1" applyProtection="1">
      <alignment horizontal="left" vertical="center"/>
    </xf>
    <xf numFmtId="0" fontId="28" fillId="0" borderId="1" xfId="0" applyFont="1" applyFill="1" applyBorder="1" applyAlignment="1" applyProtection="1">
      <alignment horizontal="left" vertical="center" wrapText="1"/>
    </xf>
    <xf numFmtId="0" fontId="37" fillId="0" borderId="24" xfId="0" applyFont="1" applyFill="1" applyBorder="1" applyAlignment="1" applyProtection="1">
      <alignment horizontal="left" wrapText="1"/>
    </xf>
    <xf numFmtId="0" fontId="37" fillId="0" borderId="23" xfId="0" applyFont="1" applyFill="1" applyBorder="1" applyAlignment="1" applyProtection="1">
      <alignment horizontal="left" wrapText="1"/>
    </xf>
    <xf numFmtId="0" fontId="29" fillId="0" borderId="1" xfId="0" applyFont="1" applyFill="1" applyBorder="1" applyAlignment="1" applyProtection="1">
      <alignment horizontal="left" vertical="center" wrapText="1"/>
    </xf>
    <xf numFmtId="2" fontId="30" fillId="0" borderId="11" xfId="0" applyNumberFormat="1" applyFont="1" applyFill="1" applyBorder="1" applyAlignment="1" applyProtection="1">
      <alignment horizontal="center" vertical="top"/>
    </xf>
    <xf numFmtId="2" fontId="30" fillId="0" borderId="3" xfId="0" applyNumberFormat="1" applyFont="1" applyFill="1" applyBorder="1" applyAlignment="1" applyProtection="1">
      <alignment horizontal="center" vertical="top"/>
    </xf>
    <xf numFmtId="2" fontId="30" fillId="0" borderId="1" xfId="0" applyNumberFormat="1" applyFont="1" applyFill="1" applyBorder="1" applyAlignment="1" applyProtection="1">
      <alignment horizontal="center" vertical="top"/>
    </xf>
    <xf numFmtId="2" fontId="30" fillId="0" borderId="81" xfId="0" applyNumberFormat="1" applyFont="1" applyFill="1" applyBorder="1" applyAlignment="1" applyProtection="1">
      <alignment horizontal="center" vertical="top"/>
    </xf>
    <xf numFmtId="2" fontId="30" fillId="0" borderId="9" xfId="0" applyNumberFormat="1" applyFont="1" applyFill="1" applyBorder="1" applyAlignment="1" applyProtection="1">
      <alignment horizontal="center" vertical="top"/>
    </xf>
    <xf numFmtId="10" fontId="30" fillId="0" borderId="22" xfId="0" applyNumberFormat="1" applyFont="1" applyFill="1" applyBorder="1" applyAlignment="1" applyProtection="1">
      <alignment horizontal="center" vertical="center"/>
    </xf>
    <xf numFmtId="0" fontId="31" fillId="0" borderId="64" xfId="0" applyFont="1" applyFill="1" applyBorder="1" applyAlignment="1" applyProtection="1">
      <alignment horizontal="left" vertical="top" wrapText="1"/>
      <protection locked="0"/>
    </xf>
    <xf numFmtId="167" fontId="6" fillId="0" borderId="10" xfId="6" applyNumberFormat="1" applyFont="1" applyFill="1" applyBorder="1" applyAlignment="1" applyProtection="1">
      <alignment horizontal="left" vertical="center"/>
    </xf>
  </cellXfs>
  <cellStyles count="8">
    <cellStyle name="Komma 2" xfId="4" xr:uid="{00000000-0005-0000-0000-000000000000}"/>
    <cellStyle name="Prozent" xfId="1" builtinId="5"/>
    <cellStyle name="Prozent 2" xfId="5" xr:uid="{00000000-0005-0000-0000-000002000000}"/>
    <cellStyle name="Standard" xfId="0" builtinId="0"/>
    <cellStyle name="Standard 2" xfId="3" xr:uid="{00000000-0005-0000-0000-000004000000}"/>
    <cellStyle name="Standard_Bewertung_Angebotspreis_nach_dem_Basler_Modell" xfId="6" xr:uid="{00000000-0005-0000-0000-000005000000}"/>
    <cellStyle name="Standard_Preis-Punkt_Tabelle" xfId="2" xr:uid="{00000000-0005-0000-0000-000006000000}"/>
    <cellStyle name="Währung" xfId="7" builtinId="4"/>
  </cellStyles>
  <dxfs count="7644">
    <dxf>
      <font>
        <color rgb="FFFF0000"/>
      </font>
      <fill>
        <patternFill patternType="none">
          <bgColor auto="1"/>
        </patternFill>
      </fill>
    </dxf>
    <dxf>
      <font>
        <color rgb="FF00EE6C"/>
      </font>
      <fill>
        <patternFill patternType="none">
          <bgColor auto="1"/>
        </patternFill>
      </fill>
    </dxf>
    <dxf>
      <font>
        <color rgb="FFFF0000"/>
      </font>
      <fill>
        <patternFill patternType="none">
          <bgColor auto="1"/>
        </patternFill>
      </fill>
    </dxf>
    <dxf>
      <font>
        <color rgb="FF00EE6C"/>
      </font>
      <fill>
        <patternFill patternType="none">
          <bgColor auto="1"/>
        </patternFill>
      </fill>
    </dxf>
    <dxf>
      <font>
        <color rgb="FFFF0000"/>
      </font>
      <fill>
        <patternFill patternType="none">
          <bgColor auto="1"/>
        </patternFill>
      </fill>
    </dxf>
    <dxf>
      <font>
        <color rgb="FF00EE6C"/>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border>
        <top style="thin">
          <color auto="1"/>
        </top>
      </border>
    </dxf>
    <dxf>
      <fill>
        <patternFill>
          <bgColor theme="4" tint="0.59996337778862885"/>
        </patternFill>
      </fill>
      <border>
        <top style="thin">
          <color auto="1"/>
        </top>
      </border>
    </dxf>
    <dxf>
      <fill>
        <patternFill>
          <bgColor theme="4" tint="0.59996337778862885"/>
        </patternFill>
      </fill>
    </dxf>
    <dxf>
      <fill>
        <patternFill>
          <bgColor theme="4" tint="0.59996337778862885"/>
        </patternFill>
      </fill>
    </dxf>
    <dxf>
      <font>
        <color rgb="FFFF0000"/>
      </font>
    </dxf>
    <dxf>
      <fill>
        <patternFill>
          <bgColor theme="4" tint="0.59996337778862885"/>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CC"/>
        </patternFill>
      </fill>
      <border>
        <left/>
        <right/>
        <top/>
        <bottom/>
      </border>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ill>
        <patternFill>
          <bgColor rgb="FFFFFFCC"/>
        </patternFill>
      </fill>
      <border>
        <left/>
        <right/>
        <top style="thin">
          <color theme="0" tint="-0.14996795556505021"/>
        </top>
        <bottom/>
      </border>
    </dxf>
    <dxf>
      <font>
        <color auto="1"/>
      </font>
      <fill>
        <patternFill patternType="solid">
          <bgColor theme="4" tint="0.59996337778862885"/>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ill>
        <patternFill>
          <bgColor rgb="FFFF7C8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7C80"/>
        </patternFill>
      </fill>
    </dxf>
    <dxf>
      <fill>
        <patternFill>
          <bgColor rgb="FFFF7C8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FFCC"/>
        </patternFill>
      </fill>
      <border>
        <left style="thin">
          <color theme="0" tint="-0.14993743705557422"/>
        </left>
        <right/>
        <top style="thin">
          <color theme="0" tint="-0.14996795556505021"/>
        </top>
        <bottom style="thin">
          <color theme="0" tint="-0.14993743705557422"/>
        </bottom>
      </border>
    </dxf>
    <dxf>
      <fill>
        <patternFill>
          <bgColor rgb="FFFFFFCC"/>
        </patternFill>
      </fill>
      <border>
        <left/>
        <right/>
        <top/>
        <bottom/>
      </border>
    </dxf>
    <dxf>
      <fill>
        <patternFill>
          <bgColor theme="4"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strike val="0"/>
      </font>
      <fill>
        <patternFill patternType="none">
          <bgColor auto="1"/>
        </patternFill>
      </fill>
      <border>
        <left/>
        <right/>
        <top/>
        <bottom/>
      </border>
    </dxf>
    <dxf>
      <fill>
        <patternFill>
          <bgColor theme="4" tint="0.59996337778862885"/>
        </patternFill>
      </fill>
      <border>
        <left style="thin">
          <color auto="1"/>
        </left>
        <right style="thin">
          <color auto="1"/>
        </right>
        <top style="thin">
          <color auto="1"/>
        </top>
        <bottom style="thin">
          <color auto="1"/>
        </bottom>
      </border>
    </dxf>
    <dxf>
      <fill>
        <patternFill>
          <bgColor theme="4" tint="0.59996337778862885"/>
        </patternFill>
      </fill>
      <border>
        <left style="thin">
          <color auto="1"/>
        </left>
        <right style="thin">
          <color auto="1"/>
        </right>
        <top style="thin">
          <color auto="1"/>
        </top>
        <bottom style="thin">
          <color auto="1"/>
        </bottom>
      </border>
    </dxf>
    <dxf>
      <fill>
        <patternFill>
          <bgColor theme="3" tint="0.59996337778862885"/>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ill>
        <patternFill>
          <bgColor indexed="50"/>
        </patternFill>
      </fill>
    </dxf>
    <dxf>
      <fill>
        <patternFill>
          <bgColor indexed="10"/>
        </patternFill>
      </fill>
    </dxf>
    <dxf>
      <font>
        <color auto="1"/>
      </font>
      <fill>
        <patternFill>
          <bgColor rgb="FF92D050"/>
        </patternFill>
      </fill>
    </dxf>
    <dxf>
      <fill>
        <patternFill>
          <bgColor indexed="50"/>
        </patternFill>
      </fill>
    </dxf>
    <dxf>
      <fill>
        <patternFill>
          <bgColor indexed="10"/>
        </patternFill>
      </fill>
    </dxf>
  </dxfs>
  <tableStyles count="1" defaultTableStyle="TableStyleMedium2" defaultPivotStyle="PivotStyleLight16">
    <tableStyle name="Tabellenformat 1" pivot="0" count="0" xr9:uid="{00000000-0011-0000-FFFF-FFFF00000000}"/>
  </tableStyles>
  <colors>
    <mruColors>
      <color rgb="FFCCFFCC"/>
      <color rgb="FFFFFFCC"/>
      <color rgb="FFFF7C80"/>
      <color rgb="FF00EE6C"/>
      <color rgb="FF99CC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2CF2-4D6B-8288-C0F3CCD609DB}"/>
            </c:ext>
          </c:extLst>
        </c:ser>
        <c:dLbls>
          <c:showLegendKey val="0"/>
          <c:showVal val="0"/>
          <c:showCatName val="0"/>
          <c:showSerName val="0"/>
          <c:showPercent val="0"/>
          <c:showBubbleSize val="0"/>
        </c:dLbls>
        <c:axId val="177441792"/>
        <c:axId val="189879808"/>
      </c:scatterChart>
      <c:valAx>
        <c:axId val="177441792"/>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9879808"/>
        <c:crosses val="autoZero"/>
        <c:crossBetween val="midCat"/>
      </c:valAx>
      <c:valAx>
        <c:axId val="189879808"/>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744179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C1D2-48D5-9D36-04C16B7532C1}"/>
            </c:ext>
          </c:extLst>
        </c:ser>
        <c:dLbls>
          <c:showLegendKey val="0"/>
          <c:showVal val="0"/>
          <c:showCatName val="0"/>
          <c:showSerName val="0"/>
          <c:showPercent val="0"/>
          <c:showBubbleSize val="0"/>
        </c:dLbls>
        <c:axId val="144496128"/>
        <c:axId val="189898752"/>
      </c:scatterChart>
      <c:valAx>
        <c:axId val="144496128"/>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9898752"/>
        <c:crosses val="autoZero"/>
        <c:crossBetween val="midCat"/>
      </c:valAx>
      <c:valAx>
        <c:axId val="189898752"/>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4961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E471-4196-BB31-E32837D4162D}"/>
            </c:ext>
          </c:extLst>
        </c:ser>
        <c:dLbls>
          <c:showLegendKey val="0"/>
          <c:showVal val="0"/>
          <c:showCatName val="0"/>
          <c:showSerName val="0"/>
          <c:showPercent val="0"/>
          <c:showBubbleSize val="0"/>
        </c:dLbls>
        <c:axId val="195674496"/>
        <c:axId val="195676800"/>
      </c:scatterChart>
      <c:valAx>
        <c:axId val="195674496"/>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95676800"/>
        <c:crosses val="autoZero"/>
        <c:crossBetween val="midCat"/>
      </c:valAx>
      <c:valAx>
        <c:axId val="195676800"/>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9567449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68035</xdr:colOff>
      <xdr:row>2</xdr:row>
      <xdr:rowOff>27215</xdr:rowOff>
    </xdr:from>
    <xdr:to>
      <xdr:col>4</xdr:col>
      <xdr:colOff>299357</xdr:colOff>
      <xdr:row>2</xdr:row>
      <xdr:rowOff>1369235</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52" y="344715"/>
          <a:ext cx="3744988" cy="1342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17</xdr:row>
      <xdr:rowOff>0</xdr:rowOff>
    </xdr:from>
    <xdr:to>
      <xdr:col>2</xdr:col>
      <xdr:colOff>0</xdr:colOff>
      <xdr:row>17</xdr:row>
      <xdr:rowOff>0</xdr:rowOff>
    </xdr:to>
    <xdr:sp macro="" textlink="">
      <xdr:nvSpPr>
        <xdr:cNvPr id="2049" name="Rectangle 1">
          <a:extLst>
            <a:ext uri="{FF2B5EF4-FFF2-40B4-BE49-F238E27FC236}">
              <a16:creationId xmlns:a16="http://schemas.microsoft.com/office/drawing/2014/main" id="{00000000-0008-0000-0700-0000010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41148" anchor="ctr" upright="1"/>
        <a:lstStyle/>
        <a:p>
          <a:pPr algn="ctr" rtl="0">
            <a:defRPr sz="1000"/>
          </a:pPr>
          <a:r>
            <a:rPr lang="de-CH" sz="2000" b="1" i="0" u="none" strike="noStrike" baseline="0">
              <a:solidFill>
                <a:srgbClr val="000000"/>
              </a:solidFill>
              <a:latin typeface="Arial"/>
              <a:cs typeface="Arial"/>
            </a:rPr>
            <a:t>1</a:t>
          </a:r>
        </a:p>
      </xdr:txBody>
    </xdr:sp>
    <xdr:clientData/>
  </xdr:twoCellAnchor>
  <xdr:twoCellAnchor>
    <xdr:from>
      <xdr:col>4</xdr:col>
      <xdr:colOff>266700</xdr:colOff>
      <xdr:row>43</xdr:row>
      <xdr:rowOff>0</xdr:rowOff>
    </xdr:from>
    <xdr:to>
      <xdr:col>4</xdr:col>
      <xdr:colOff>409575</xdr:colOff>
      <xdr:row>43</xdr:row>
      <xdr:rowOff>0</xdr:rowOff>
    </xdr:to>
    <xdr:sp macro="" textlink="">
      <xdr:nvSpPr>
        <xdr:cNvPr id="2062" name="AutoShape 14">
          <a:extLst>
            <a:ext uri="{FF2B5EF4-FFF2-40B4-BE49-F238E27FC236}">
              <a16:creationId xmlns:a16="http://schemas.microsoft.com/office/drawing/2014/main" id="{00000000-0008-0000-0700-00000E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63" name="AutoShape 15">
          <a:extLst>
            <a:ext uri="{FF2B5EF4-FFF2-40B4-BE49-F238E27FC236}">
              <a16:creationId xmlns:a16="http://schemas.microsoft.com/office/drawing/2014/main" id="{00000000-0008-0000-0700-00000F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65" name="Diagramm 17">
          <a:extLst>
            <a:ext uri="{FF2B5EF4-FFF2-40B4-BE49-F238E27FC236}">
              <a16:creationId xmlns:a16="http://schemas.microsoft.com/office/drawing/2014/main" id="{00000000-0008-0000-0700-00001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43</xdr:row>
      <xdr:rowOff>0</xdr:rowOff>
    </xdr:from>
    <xdr:to>
      <xdr:col>4</xdr:col>
      <xdr:colOff>409575</xdr:colOff>
      <xdr:row>43</xdr:row>
      <xdr:rowOff>0</xdr:rowOff>
    </xdr:to>
    <xdr:sp macro="" textlink="">
      <xdr:nvSpPr>
        <xdr:cNvPr id="2066" name="AutoShape 18">
          <a:extLst>
            <a:ext uri="{FF2B5EF4-FFF2-40B4-BE49-F238E27FC236}">
              <a16:creationId xmlns:a16="http://schemas.microsoft.com/office/drawing/2014/main" id="{00000000-0008-0000-0700-000012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67" name="AutoShape 19">
          <a:extLst>
            <a:ext uri="{FF2B5EF4-FFF2-40B4-BE49-F238E27FC236}">
              <a16:creationId xmlns:a16="http://schemas.microsoft.com/office/drawing/2014/main" id="{00000000-0008-0000-0700-000013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69" name="Diagramm 21">
          <a:extLst>
            <a:ext uri="{FF2B5EF4-FFF2-40B4-BE49-F238E27FC236}">
              <a16:creationId xmlns:a16="http://schemas.microsoft.com/office/drawing/2014/main" id="{00000000-0008-0000-0700-00001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266700</xdr:colOff>
      <xdr:row>43</xdr:row>
      <xdr:rowOff>0</xdr:rowOff>
    </xdr:from>
    <xdr:to>
      <xdr:col>4</xdr:col>
      <xdr:colOff>409575</xdr:colOff>
      <xdr:row>43</xdr:row>
      <xdr:rowOff>0</xdr:rowOff>
    </xdr:to>
    <xdr:sp macro="" textlink="">
      <xdr:nvSpPr>
        <xdr:cNvPr id="2070" name="AutoShape 22">
          <a:extLst>
            <a:ext uri="{FF2B5EF4-FFF2-40B4-BE49-F238E27FC236}">
              <a16:creationId xmlns:a16="http://schemas.microsoft.com/office/drawing/2014/main" id="{00000000-0008-0000-0700-000016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71" name="AutoShape 23">
          <a:extLst>
            <a:ext uri="{FF2B5EF4-FFF2-40B4-BE49-F238E27FC236}">
              <a16:creationId xmlns:a16="http://schemas.microsoft.com/office/drawing/2014/main" id="{00000000-0008-0000-0700-000017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73" name="Diagramm 25">
          <a:extLst>
            <a:ext uri="{FF2B5EF4-FFF2-40B4-BE49-F238E27FC236}">
              <a16:creationId xmlns:a16="http://schemas.microsoft.com/office/drawing/2014/main" id="{00000000-0008-0000-07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152400</xdr:colOff>
      <xdr:row>17</xdr:row>
      <xdr:rowOff>0</xdr:rowOff>
    </xdr:from>
    <xdr:to>
      <xdr:col>2</xdr:col>
      <xdr:colOff>152400</xdr:colOff>
      <xdr:row>17</xdr:row>
      <xdr:rowOff>0</xdr:rowOff>
    </xdr:to>
    <xdr:sp macro="" textlink="">
      <xdr:nvSpPr>
        <xdr:cNvPr id="15" name="Line 4">
          <a:extLst>
            <a:ext uri="{FF2B5EF4-FFF2-40B4-BE49-F238E27FC236}">
              <a16:creationId xmlns:a16="http://schemas.microsoft.com/office/drawing/2014/main" id="{00000000-0008-0000-0700-00000F000000}"/>
            </a:ext>
          </a:extLst>
        </xdr:cNvPr>
        <xdr:cNvSpPr>
          <a:spLocks noChangeShapeType="1"/>
        </xdr:cNvSpPr>
      </xdr:nvSpPr>
      <xdr:spPr bwMode="auto">
        <a:xfrm flipV="1">
          <a:off x="152400" y="1352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pageSetUpPr fitToPage="1"/>
  </sheetPr>
  <dimension ref="A2:O156"/>
  <sheetViews>
    <sheetView zoomScaleNormal="100" workbookViewId="0">
      <selection activeCell="D14" sqref="D14"/>
    </sheetView>
  </sheetViews>
  <sheetFormatPr baseColWidth="10" defaultColWidth="11.42578125" defaultRowHeight="15" x14ac:dyDescent="0.25"/>
  <cols>
    <col min="1" max="1" width="37.7109375" style="5" customWidth="1"/>
    <col min="2" max="2" width="39.28515625" style="5" customWidth="1"/>
    <col min="3" max="3" width="107.28515625" style="5" customWidth="1"/>
    <col min="4" max="4" width="14.7109375" style="4" customWidth="1"/>
    <col min="5" max="16384" width="11.42578125" style="5"/>
  </cols>
  <sheetData>
    <row r="2" spans="1:4" ht="18.75" x14ac:dyDescent="0.3">
      <c r="A2" s="989" t="s">
        <v>31</v>
      </c>
      <c r="B2" s="989"/>
      <c r="C2" s="989"/>
    </row>
    <row r="5" spans="1:4" s="249" customFormat="1" ht="21" customHeight="1" x14ac:dyDescent="0.25">
      <c r="A5" s="250" t="s">
        <v>111</v>
      </c>
      <c r="B5" s="250" t="s">
        <v>272</v>
      </c>
      <c r="C5" s="250" t="s">
        <v>323</v>
      </c>
      <c r="D5" s="248"/>
    </row>
    <row r="6" spans="1:4" s="249" customFormat="1" ht="21" customHeight="1" x14ac:dyDescent="0.25">
      <c r="A6" s="252" t="s">
        <v>112</v>
      </c>
      <c r="B6" s="252" t="s">
        <v>271</v>
      </c>
      <c r="C6" s="252" t="s">
        <v>322</v>
      </c>
      <c r="D6" s="248"/>
    </row>
    <row r="7" spans="1:4" s="249" customFormat="1" ht="21" customHeight="1" x14ac:dyDescent="0.25">
      <c r="A7" s="251" t="s">
        <v>108</v>
      </c>
      <c r="B7" s="251" t="s">
        <v>273</v>
      </c>
      <c r="C7" s="251" t="s">
        <v>321</v>
      </c>
      <c r="D7" s="248"/>
    </row>
    <row r="8" spans="1:4" s="249" customFormat="1" ht="21" customHeight="1" x14ac:dyDescent="0.25">
      <c r="A8" s="384" t="s">
        <v>268</v>
      </c>
      <c r="B8" s="384" t="s">
        <v>274</v>
      </c>
      <c r="C8" s="384" t="s">
        <v>320</v>
      </c>
      <c r="D8" s="248"/>
    </row>
    <row r="9" spans="1:4" ht="39.75" customHeight="1" x14ac:dyDescent="0.25">
      <c r="A9" s="593" t="s">
        <v>269</v>
      </c>
      <c r="B9" s="593" t="s">
        <v>270</v>
      </c>
      <c r="C9" s="594" t="s">
        <v>324</v>
      </c>
    </row>
    <row r="13" spans="1:4" x14ac:dyDescent="0.25">
      <c r="A13" s="582" t="s">
        <v>35</v>
      </c>
      <c r="B13" s="990" t="s">
        <v>110</v>
      </c>
      <c r="C13" s="990"/>
      <c r="D13" s="5"/>
    </row>
    <row r="14" spans="1:4" ht="159" customHeight="1" x14ac:dyDescent="0.25">
      <c r="A14" s="583"/>
      <c r="B14" s="986" t="s">
        <v>343</v>
      </c>
      <c r="C14" s="986"/>
      <c r="D14" s="5"/>
    </row>
    <row r="15" spans="1:4" x14ac:dyDescent="0.25">
      <c r="A15" s="583"/>
      <c r="B15" s="585"/>
      <c r="C15" s="585"/>
      <c r="D15" s="5"/>
    </row>
    <row r="16" spans="1:4" ht="60" customHeight="1" x14ac:dyDescent="0.25">
      <c r="A16" s="583"/>
      <c r="B16" s="986" t="s">
        <v>280</v>
      </c>
      <c r="C16" s="986"/>
      <c r="D16" s="5"/>
    </row>
    <row r="17" spans="1:4" ht="15" customHeight="1" x14ac:dyDescent="0.25">
      <c r="A17" s="583"/>
      <c r="B17" s="986" t="s">
        <v>279</v>
      </c>
      <c r="C17" s="986"/>
      <c r="D17" s="5"/>
    </row>
    <row r="18" spans="1:4" x14ac:dyDescent="0.25">
      <c r="A18" s="583"/>
      <c r="B18" s="986"/>
      <c r="C18" s="986"/>
      <c r="D18" s="5"/>
    </row>
    <row r="19" spans="1:4" ht="15" customHeight="1" x14ac:dyDescent="0.25">
      <c r="A19" s="583"/>
      <c r="B19" s="985" t="s">
        <v>107</v>
      </c>
      <c r="C19" s="986"/>
      <c r="D19" s="5"/>
    </row>
    <row r="20" spans="1:4" x14ac:dyDescent="0.25">
      <c r="A20" s="583"/>
      <c r="B20" s="986"/>
      <c r="C20" s="986"/>
      <c r="D20" s="5"/>
    </row>
    <row r="21" spans="1:4" ht="62.25" customHeight="1" x14ac:dyDescent="0.25">
      <c r="A21" s="583"/>
      <c r="B21" s="986" t="s">
        <v>281</v>
      </c>
      <c r="C21" s="986"/>
      <c r="D21" s="5"/>
    </row>
    <row r="22" spans="1:4" x14ac:dyDescent="0.25">
      <c r="A22" s="583"/>
      <c r="B22" s="986"/>
      <c r="C22" s="986"/>
      <c r="D22" s="5"/>
    </row>
    <row r="23" spans="1:4" x14ac:dyDescent="0.25">
      <c r="A23" s="583"/>
      <c r="B23" s="985" t="s">
        <v>295</v>
      </c>
      <c r="C23" s="985"/>
      <c r="D23" s="5"/>
    </row>
    <row r="24" spans="1:4" x14ac:dyDescent="0.25">
      <c r="A24" s="583"/>
      <c r="B24" s="986"/>
      <c r="C24" s="986"/>
      <c r="D24" s="5"/>
    </row>
    <row r="25" spans="1:4" x14ac:dyDescent="0.25">
      <c r="A25" s="583"/>
      <c r="B25" s="985" t="s">
        <v>296</v>
      </c>
      <c r="C25" s="985"/>
      <c r="D25" s="5"/>
    </row>
    <row r="26" spans="1:4" x14ac:dyDescent="0.25">
      <c r="A26" s="583"/>
      <c r="B26" s="986"/>
      <c r="C26" s="986"/>
      <c r="D26" s="5"/>
    </row>
    <row r="27" spans="1:4" x14ac:dyDescent="0.25">
      <c r="A27" s="583"/>
      <c r="B27" s="985" t="s">
        <v>297</v>
      </c>
      <c r="C27" s="985"/>
      <c r="D27" s="5"/>
    </row>
    <row r="28" spans="1:4" x14ac:dyDescent="0.25">
      <c r="B28" s="987"/>
      <c r="C28" s="987"/>
      <c r="D28" s="5"/>
    </row>
    <row r="29" spans="1:4" x14ac:dyDescent="0.25">
      <c r="B29" s="581"/>
      <c r="C29" s="581"/>
      <c r="D29" s="5"/>
    </row>
    <row r="30" spans="1:4" x14ac:dyDescent="0.25">
      <c r="B30" s="984"/>
      <c r="C30" s="984"/>
      <c r="D30" s="5"/>
    </row>
    <row r="31" spans="1:4" ht="15" customHeight="1" x14ac:dyDescent="0.25">
      <c r="A31" s="582" t="s">
        <v>36</v>
      </c>
      <c r="B31" s="988" t="s">
        <v>356</v>
      </c>
      <c r="C31" s="988"/>
      <c r="D31" s="5"/>
    </row>
    <row r="32" spans="1:4" ht="84" customHeight="1" x14ac:dyDescent="0.25">
      <c r="A32" s="583"/>
      <c r="B32" s="986" t="s">
        <v>282</v>
      </c>
      <c r="C32" s="986"/>
      <c r="D32" s="5"/>
    </row>
    <row r="33" spans="1:4" x14ac:dyDescent="0.25">
      <c r="A33" s="583"/>
      <c r="B33" s="986"/>
      <c r="C33" s="986"/>
      <c r="D33" s="5"/>
    </row>
    <row r="34" spans="1:4" ht="15" customHeight="1" x14ac:dyDescent="0.25">
      <c r="A34" s="583"/>
      <c r="B34" s="985" t="s">
        <v>283</v>
      </c>
      <c r="C34" s="986"/>
      <c r="D34" s="5"/>
    </row>
    <row r="35" spans="1:4" x14ac:dyDescent="0.25">
      <c r="B35" s="984"/>
      <c r="C35" s="984"/>
      <c r="D35" s="5"/>
    </row>
    <row r="36" spans="1:4" x14ac:dyDescent="0.25">
      <c r="B36" s="984"/>
      <c r="C36" s="984"/>
      <c r="D36" s="5"/>
    </row>
    <row r="37" spans="1:4" x14ac:dyDescent="0.25">
      <c r="A37" s="582" t="s">
        <v>109</v>
      </c>
      <c r="B37" s="988" t="s">
        <v>357</v>
      </c>
      <c r="C37" s="988"/>
      <c r="D37" s="5"/>
    </row>
    <row r="38" spans="1:4" ht="108.75" customHeight="1" x14ac:dyDescent="0.25">
      <c r="A38" s="583"/>
      <c r="B38" s="986" t="s">
        <v>284</v>
      </c>
      <c r="C38" s="986"/>
      <c r="D38" s="5"/>
    </row>
    <row r="39" spans="1:4" x14ac:dyDescent="0.25">
      <c r="A39" s="583"/>
      <c r="B39" s="986"/>
      <c r="C39" s="986"/>
      <c r="D39" s="5"/>
    </row>
    <row r="40" spans="1:4" ht="15" customHeight="1" x14ac:dyDescent="0.25">
      <c r="A40" s="583"/>
      <c r="B40" s="985" t="s">
        <v>285</v>
      </c>
      <c r="C40" s="986"/>
      <c r="D40" s="5"/>
    </row>
    <row r="41" spans="1:4" x14ac:dyDescent="0.25">
      <c r="B41" s="984"/>
      <c r="C41" s="984"/>
      <c r="D41" s="5"/>
    </row>
    <row r="42" spans="1:4" x14ac:dyDescent="0.25">
      <c r="B42" s="984"/>
      <c r="C42" s="984"/>
      <c r="D42" s="5"/>
    </row>
    <row r="43" spans="1:4" x14ac:dyDescent="0.25">
      <c r="B43" s="984"/>
      <c r="C43" s="984"/>
      <c r="D43" s="5"/>
    </row>
    <row r="44" spans="1:4" ht="23.25" customHeight="1" x14ac:dyDescent="0.25">
      <c r="A44" s="582" t="s">
        <v>109</v>
      </c>
      <c r="B44" s="988" t="s">
        <v>358</v>
      </c>
      <c r="C44" s="988"/>
      <c r="D44" s="5"/>
    </row>
    <row r="45" spans="1:4" x14ac:dyDescent="0.25">
      <c r="A45" s="583"/>
      <c r="B45" s="986" t="s">
        <v>286</v>
      </c>
      <c r="C45" s="986"/>
      <c r="D45" s="5"/>
    </row>
    <row r="46" spans="1:4" x14ac:dyDescent="0.25">
      <c r="A46" s="583"/>
      <c r="B46" s="985"/>
      <c r="C46" s="985"/>
      <c r="D46" s="5"/>
    </row>
    <row r="47" spans="1:4" ht="15" customHeight="1" x14ac:dyDescent="0.25">
      <c r="A47" s="583"/>
      <c r="B47" s="985" t="s">
        <v>287</v>
      </c>
      <c r="C47" s="985"/>
      <c r="D47" s="5"/>
    </row>
    <row r="48" spans="1:4" x14ac:dyDescent="0.25">
      <c r="A48" s="583"/>
      <c r="B48" s="985"/>
      <c r="C48" s="985"/>
      <c r="D48" s="5"/>
    </row>
    <row r="49" spans="1:4" x14ac:dyDescent="0.25">
      <c r="A49" s="583"/>
      <c r="B49" s="985" t="s">
        <v>288</v>
      </c>
      <c r="C49" s="985"/>
      <c r="D49" s="5"/>
    </row>
    <row r="50" spans="1:4" x14ac:dyDescent="0.25">
      <c r="B50" s="984"/>
      <c r="C50" s="984"/>
      <c r="D50" s="5"/>
    </row>
    <row r="51" spans="1:4" x14ac:dyDescent="0.25">
      <c r="B51" s="987"/>
      <c r="C51" s="987"/>
      <c r="D51" s="5"/>
    </row>
    <row r="52" spans="1:4" x14ac:dyDescent="0.25">
      <c r="B52" s="581"/>
      <c r="C52" s="581"/>
      <c r="D52" s="5"/>
    </row>
    <row r="53" spans="1:4" x14ac:dyDescent="0.25">
      <c r="A53" s="582" t="s">
        <v>37</v>
      </c>
      <c r="B53" s="988" t="s">
        <v>359</v>
      </c>
      <c r="C53" s="988"/>
      <c r="D53" s="5"/>
    </row>
    <row r="54" spans="1:4" x14ac:dyDescent="0.25">
      <c r="A54" s="583"/>
      <c r="B54" s="986" t="s">
        <v>286</v>
      </c>
      <c r="C54" s="986"/>
      <c r="D54" s="5"/>
    </row>
    <row r="55" spans="1:4" x14ac:dyDescent="0.25">
      <c r="A55" s="583"/>
      <c r="B55" s="985"/>
      <c r="C55" s="985"/>
      <c r="D55" s="5"/>
    </row>
    <row r="56" spans="1:4" x14ac:dyDescent="0.25">
      <c r="A56" s="583"/>
      <c r="B56" s="985" t="s">
        <v>289</v>
      </c>
      <c r="C56" s="985"/>
      <c r="D56" s="5"/>
    </row>
    <row r="57" spans="1:4" x14ac:dyDescent="0.25">
      <c r="A57" s="583"/>
      <c r="B57" s="584"/>
      <c r="C57" s="584"/>
      <c r="D57" s="5"/>
    </row>
    <row r="58" spans="1:4" ht="15" customHeight="1" x14ac:dyDescent="0.25">
      <c r="A58" s="583"/>
      <c r="B58" s="985" t="s">
        <v>290</v>
      </c>
      <c r="C58" s="985"/>
      <c r="D58" s="5"/>
    </row>
    <row r="59" spans="1:4" x14ac:dyDescent="0.25">
      <c r="A59" s="583"/>
      <c r="B59" s="985"/>
      <c r="C59" s="985"/>
      <c r="D59" s="5"/>
    </row>
    <row r="60" spans="1:4" ht="94.5" customHeight="1" x14ac:dyDescent="0.25">
      <c r="A60" s="583"/>
      <c r="B60" s="985" t="s">
        <v>291</v>
      </c>
      <c r="C60" s="985"/>
      <c r="D60" s="5"/>
    </row>
    <row r="61" spans="1:4" x14ac:dyDescent="0.25">
      <c r="A61" s="583"/>
      <c r="B61" s="985"/>
      <c r="C61" s="985"/>
      <c r="D61" s="5"/>
    </row>
    <row r="62" spans="1:4" ht="15" customHeight="1" x14ac:dyDescent="0.25">
      <c r="A62" s="583"/>
      <c r="B62" s="985" t="s">
        <v>292</v>
      </c>
      <c r="C62" s="985"/>
      <c r="D62" s="5"/>
    </row>
    <row r="63" spans="1:4" ht="15" customHeight="1" x14ac:dyDescent="0.25">
      <c r="B63" s="581"/>
      <c r="C63" s="581"/>
      <c r="D63" s="5"/>
    </row>
    <row r="64" spans="1:4" x14ac:dyDescent="0.25">
      <c r="B64" s="984"/>
      <c r="C64" s="984"/>
      <c r="D64" s="5"/>
    </row>
    <row r="65" spans="1:15" x14ac:dyDescent="0.25">
      <c r="A65" s="582" t="s">
        <v>39</v>
      </c>
      <c r="B65" s="988" t="s">
        <v>360</v>
      </c>
      <c r="C65" s="988"/>
      <c r="D65" s="6"/>
      <c r="E65" s="6"/>
      <c r="F65" s="6"/>
      <c r="G65" s="6"/>
      <c r="H65" s="6"/>
      <c r="I65" s="6"/>
    </row>
    <row r="66" spans="1:15" x14ac:dyDescent="0.25">
      <c r="A66" s="583"/>
      <c r="B66" s="986" t="s">
        <v>286</v>
      </c>
      <c r="C66" s="986"/>
      <c r="D66" s="5"/>
    </row>
    <row r="67" spans="1:15" x14ac:dyDescent="0.25">
      <c r="A67" s="583"/>
      <c r="B67" s="985"/>
      <c r="C67" s="985"/>
      <c r="D67" s="5"/>
    </row>
    <row r="68" spans="1:15" ht="51.75" customHeight="1" x14ac:dyDescent="0.25">
      <c r="A68" s="583"/>
      <c r="B68" s="985" t="s">
        <v>294</v>
      </c>
      <c r="C68" s="985"/>
      <c r="D68" s="5"/>
    </row>
    <row r="69" spans="1:15" x14ac:dyDescent="0.25">
      <c r="A69" s="583"/>
      <c r="B69" s="584"/>
      <c r="C69" s="584"/>
      <c r="D69" s="5"/>
    </row>
    <row r="70" spans="1:15" ht="49.5" customHeight="1" x14ac:dyDescent="0.25">
      <c r="A70" s="583"/>
      <c r="B70" s="985" t="s">
        <v>298</v>
      </c>
      <c r="C70" s="985"/>
      <c r="D70" s="5"/>
    </row>
    <row r="71" spans="1:15" x14ac:dyDescent="0.25">
      <c r="B71" s="987"/>
      <c r="C71" s="987"/>
      <c r="D71" s="5"/>
    </row>
    <row r="72" spans="1:15" x14ac:dyDescent="0.25">
      <c r="B72" s="984"/>
      <c r="C72" s="984"/>
      <c r="D72" s="5"/>
    </row>
    <row r="73" spans="1:15" x14ac:dyDescent="0.25">
      <c r="A73" s="582" t="s">
        <v>38</v>
      </c>
      <c r="B73" s="988" t="s">
        <v>361</v>
      </c>
      <c r="C73" s="988"/>
      <c r="D73" s="5"/>
    </row>
    <row r="74" spans="1:15" ht="15" customHeight="1" x14ac:dyDescent="0.25">
      <c r="A74" s="583"/>
      <c r="B74" s="986" t="s">
        <v>293</v>
      </c>
      <c r="C74" s="986"/>
      <c r="D74" s="5"/>
    </row>
    <row r="75" spans="1:15" ht="15" customHeight="1" x14ac:dyDescent="0.25">
      <c r="B75" s="984"/>
      <c r="C75" s="984"/>
      <c r="D75" s="5"/>
    </row>
    <row r="76" spans="1:15" x14ac:dyDescent="0.25">
      <c r="B76" s="984"/>
      <c r="C76" s="984"/>
      <c r="D76" s="6"/>
      <c r="E76" s="6"/>
      <c r="F76" s="6"/>
      <c r="G76" s="6"/>
      <c r="H76" s="6"/>
      <c r="I76" s="6"/>
      <c r="J76" s="6"/>
      <c r="K76" s="6"/>
      <c r="L76" s="6"/>
      <c r="M76" s="6"/>
      <c r="N76" s="6"/>
      <c r="O76" s="6"/>
    </row>
    <row r="77" spans="1:15" x14ac:dyDescent="0.25">
      <c r="B77" s="984"/>
      <c r="C77" s="984"/>
      <c r="D77" s="5"/>
    </row>
    <row r="78" spans="1:15" x14ac:dyDescent="0.25">
      <c r="B78" s="984"/>
      <c r="C78" s="984"/>
      <c r="D78" s="5"/>
    </row>
    <row r="79" spans="1:15" x14ac:dyDescent="0.25">
      <c r="B79" s="984"/>
      <c r="C79" s="984"/>
      <c r="D79" s="5"/>
    </row>
    <row r="80" spans="1:15" x14ac:dyDescent="0.25">
      <c r="B80" s="984"/>
      <c r="C80" s="984"/>
      <c r="D80" s="5"/>
    </row>
    <row r="81" spans="2:4" x14ac:dyDescent="0.25">
      <c r="B81" s="984"/>
      <c r="C81" s="984"/>
      <c r="D81" s="5"/>
    </row>
    <row r="82" spans="2:4" x14ac:dyDescent="0.25">
      <c r="B82" s="984"/>
      <c r="C82" s="984"/>
      <c r="D82" s="5"/>
    </row>
    <row r="83" spans="2:4" x14ac:dyDescent="0.25">
      <c r="B83" s="984"/>
      <c r="C83" s="984"/>
      <c r="D83" s="5"/>
    </row>
    <row r="84" spans="2:4" x14ac:dyDescent="0.25">
      <c r="B84" s="984"/>
      <c r="C84" s="984"/>
      <c r="D84" s="5"/>
    </row>
    <row r="85" spans="2:4" x14ac:dyDescent="0.25">
      <c r="B85" s="984"/>
      <c r="C85" s="984"/>
      <c r="D85" s="5"/>
    </row>
    <row r="86" spans="2:4" x14ac:dyDescent="0.25">
      <c r="B86" s="984"/>
      <c r="C86" s="984"/>
      <c r="D86" s="5"/>
    </row>
    <row r="87" spans="2:4" x14ac:dyDescent="0.25">
      <c r="B87" s="984"/>
      <c r="C87" s="984"/>
      <c r="D87" s="5"/>
    </row>
    <row r="88" spans="2:4" x14ac:dyDescent="0.25">
      <c r="B88" s="984"/>
      <c r="C88" s="984"/>
      <c r="D88" s="5"/>
    </row>
    <row r="89" spans="2:4" x14ac:dyDescent="0.25">
      <c r="B89" s="984"/>
      <c r="C89" s="984"/>
      <c r="D89" s="5"/>
    </row>
    <row r="90" spans="2:4" x14ac:dyDescent="0.25">
      <c r="B90" s="984"/>
      <c r="C90" s="984"/>
      <c r="D90" s="5"/>
    </row>
    <row r="91" spans="2:4" x14ac:dyDescent="0.25">
      <c r="B91" s="984"/>
      <c r="C91" s="984"/>
      <c r="D91" s="5"/>
    </row>
    <row r="92" spans="2:4" x14ac:dyDescent="0.25">
      <c r="B92" s="984"/>
      <c r="C92" s="984"/>
      <c r="D92" s="5"/>
    </row>
    <row r="93" spans="2:4" x14ac:dyDescent="0.25">
      <c r="B93" s="984"/>
      <c r="C93" s="984"/>
      <c r="D93" s="5"/>
    </row>
    <row r="94" spans="2:4" x14ac:dyDescent="0.25">
      <c r="B94" s="984"/>
      <c r="C94" s="984"/>
      <c r="D94" s="5"/>
    </row>
    <row r="95" spans="2:4" x14ac:dyDescent="0.25">
      <c r="B95" s="984"/>
      <c r="C95" s="984"/>
      <c r="D95" s="5"/>
    </row>
    <row r="96" spans="2:4" x14ac:dyDescent="0.25">
      <c r="B96" s="984"/>
      <c r="C96" s="984"/>
      <c r="D96" s="5"/>
    </row>
    <row r="97" spans="2:4" x14ac:dyDescent="0.25">
      <c r="B97" s="984"/>
      <c r="C97" s="984"/>
      <c r="D97" s="5"/>
    </row>
    <row r="98" spans="2:4" x14ac:dyDescent="0.25">
      <c r="B98" s="984"/>
      <c r="C98" s="984"/>
      <c r="D98" s="5"/>
    </row>
    <row r="99" spans="2:4" x14ac:dyDescent="0.25">
      <c r="B99" s="984"/>
      <c r="C99" s="984"/>
      <c r="D99" s="5"/>
    </row>
    <row r="100" spans="2:4" x14ac:dyDescent="0.25">
      <c r="B100" s="984"/>
      <c r="C100" s="984"/>
      <c r="D100" s="5"/>
    </row>
    <row r="101" spans="2:4" x14ac:dyDescent="0.25">
      <c r="B101" s="984"/>
      <c r="C101" s="984"/>
      <c r="D101" s="5"/>
    </row>
    <row r="102" spans="2:4" x14ac:dyDescent="0.25">
      <c r="B102" s="984"/>
      <c r="C102" s="984"/>
      <c r="D102" s="5"/>
    </row>
    <row r="103" spans="2:4" x14ac:dyDescent="0.25">
      <c r="B103" s="984"/>
      <c r="C103" s="984"/>
      <c r="D103" s="5"/>
    </row>
    <row r="104" spans="2:4" x14ac:dyDescent="0.25">
      <c r="B104" s="984"/>
      <c r="C104" s="984"/>
      <c r="D104" s="5"/>
    </row>
    <row r="105" spans="2:4" x14ac:dyDescent="0.25">
      <c r="B105" s="984"/>
      <c r="C105" s="984"/>
      <c r="D105" s="5"/>
    </row>
    <row r="106" spans="2:4" x14ac:dyDescent="0.25">
      <c r="B106" s="984"/>
      <c r="C106" s="984"/>
      <c r="D106" s="5"/>
    </row>
    <row r="107" spans="2:4" x14ac:dyDescent="0.25">
      <c r="B107" s="984"/>
      <c r="C107" s="984"/>
      <c r="D107" s="5"/>
    </row>
    <row r="108" spans="2:4" x14ac:dyDescent="0.25">
      <c r="B108" s="984"/>
      <c r="C108" s="984"/>
      <c r="D108" s="5"/>
    </row>
    <row r="109" spans="2:4" x14ac:dyDescent="0.25">
      <c r="B109" s="984"/>
      <c r="C109" s="984"/>
      <c r="D109" s="5"/>
    </row>
    <row r="110" spans="2:4" x14ac:dyDescent="0.25">
      <c r="B110" s="984"/>
      <c r="C110" s="984"/>
      <c r="D110" s="5"/>
    </row>
    <row r="111" spans="2:4" x14ac:dyDescent="0.25">
      <c r="B111" s="984"/>
      <c r="C111" s="984"/>
      <c r="D111" s="5"/>
    </row>
    <row r="112" spans="2:4" x14ac:dyDescent="0.25">
      <c r="B112" s="984"/>
      <c r="C112" s="984"/>
      <c r="D112" s="5"/>
    </row>
    <row r="113" spans="2:4" x14ac:dyDescent="0.25">
      <c r="B113" s="984"/>
      <c r="C113" s="984"/>
      <c r="D113" s="5"/>
    </row>
    <row r="114" spans="2:4" x14ac:dyDescent="0.25">
      <c r="B114" s="984"/>
      <c r="C114" s="984"/>
      <c r="D114" s="5"/>
    </row>
    <row r="115" spans="2:4" x14ac:dyDescent="0.25">
      <c r="B115" s="984"/>
      <c r="C115" s="984"/>
      <c r="D115" s="5"/>
    </row>
    <row r="116" spans="2:4" x14ac:dyDescent="0.25">
      <c r="B116" s="984"/>
      <c r="C116" s="984"/>
      <c r="D116" s="5"/>
    </row>
    <row r="117" spans="2:4" x14ac:dyDescent="0.25">
      <c r="B117" s="984"/>
      <c r="C117" s="984"/>
      <c r="D117" s="5"/>
    </row>
    <row r="118" spans="2:4" x14ac:dyDescent="0.25">
      <c r="B118" s="984"/>
      <c r="C118" s="984"/>
      <c r="D118" s="5"/>
    </row>
    <row r="119" spans="2:4" x14ac:dyDescent="0.25">
      <c r="B119" s="984"/>
      <c r="C119" s="984"/>
      <c r="D119" s="5"/>
    </row>
    <row r="120" spans="2:4" x14ac:dyDescent="0.25">
      <c r="B120" s="984"/>
      <c r="C120" s="984"/>
      <c r="D120" s="5"/>
    </row>
    <row r="121" spans="2:4" x14ac:dyDescent="0.25">
      <c r="B121" s="984"/>
      <c r="C121" s="984"/>
      <c r="D121" s="5"/>
    </row>
    <row r="122" spans="2:4" x14ac:dyDescent="0.25">
      <c r="B122" s="984"/>
      <c r="C122" s="984"/>
      <c r="D122" s="5"/>
    </row>
    <row r="123" spans="2:4" x14ac:dyDescent="0.25">
      <c r="B123" s="984"/>
      <c r="C123" s="984"/>
      <c r="D123" s="5"/>
    </row>
    <row r="124" spans="2:4" x14ac:dyDescent="0.25">
      <c r="B124" s="984"/>
      <c r="C124" s="984"/>
      <c r="D124" s="5"/>
    </row>
    <row r="125" spans="2:4" x14ac:dyDescent="0.25">
      <c r="B125" s="984"/>
      <c r="C125" s="984"/>
      <c r="D125" s="5"/>
    </row>
    <row r="126" spans="2:4" x14ac:dyDescent="0.25">
      <c r="B126" s="984"/>
      <c r="C126" s="984"/>
      <c r="D126" s="5"/>
    </row>
    <row r="127" spans="2:4" x14ac:dyDescent="0.25">
      <c r="B127" s="984"/>
      <c r="C127" s="984"/>
      <c r="D127" s="5"/>
    </row>
    <row r="128" spans="2:4" x14ac:dyDescent="0.25">
      <c r="B128" s="984"/>
      <c r="C128" s="984"/>
      <c r="D128" s="5"/>
    </row>
    <row r="129" spans="2:4" x14ac:dyDescent="0.25">
      <c r="B129" s="984"/>
      <c r="C129" s="984"/>
      <c r="D129" s="5"/>
    </row>
    <row r="130" spans="2:4" x14ac:dyDescent="0.25">
      <c r="B130" s="984"/>
      <c r="C130" s="984"/>
      <c r="D130" s="5"/>
    </row>
    <row r="131" spans="2:4" x14ac:dyDescent="0.25">
      <c r="B131" s="984"/>
      <c r="C131" s="984"/>
      <c r="D131" s="5"/>
    </row>
    <row r="132" spans="2:4" x14ac:dyDescent="0.25">
      <c r="B132" s="984"/>
      <c r="C132" s="984"/>
      <c r="D132" s="5"/>
    </row>
    <row r="133" spans="2:4" x14ac:dyDescent="0.25">
      <c r="B133" s="984"/>
      <c r="C133" s="984"/>
      <c r="D133" s="5"/>
    </row>
    <row r="134" spans="2:4" x14ac:dyDescent="0.25">
      <c r="B134" s="984"/>
      <c r="C134" s="984"/>
      <c r="D134" s="5"/>
    </row>
    <row r="135" spans="2:4" x14ac:dyDescent="0.25">
      <c r="B135" s="984"/>
      <c r="C135" s="984"/>
      <c r="D135" s="5"/>
    </row>
    <row r="136" spans="2:4" x14ac:dyDescent="0.25">
      <c r="B136" s="984"/>
      <c r="C136" s="984"/>
      <c r="D136" s="5"/>
    </row>
    <row r="137" spans="2:4" x14ac:dyDescent="0.25">
      <c r="B137" s="984"/>
      <c r="C137" s="984"/>
      <c r="D137" s="5"/>
    </row>
    <row r="138" spans="2:4" x14ac:dyDescent="0.25">
      <c r="B138" s="984"/>
      <c r="C138" s="984"/>
      <c r="D138" s="5"/>
    </row>
    <row r="139" spans="2:4" x14ac:dyDescent="0.25">
      <c r="B139" s="984"/>
      <c r="C139" s="984"/>
      <c r="D139" s="5"/>
    </row>
    <row r="140" spans="2:4" x14ac:dyDescent="0.25">
      <c r="B140" s="984"/>
      <c r="C140" s="984"/>
      <c r="D140" s="5"/>
    </row>
    <row r="141" spans="2:4" x14ac:dyDescent="0.25">
      <c r="B141" s="984"/>
      <c r="C141" s="984"/>
      <c r="D141" s="5"/>
    </row>
    <row r="142" spans="2:4" x14ac:dyDescent="0.25">
      <c r="C142" s="4"/>
      <c r="D142" s="5"/>
    </row>
    <row r="143" spans="2:4" x14ac:dyDescent="0.25">
      <c r="C143" s="4"/>
      <c r="D143" s="5"/>
    </row>
    <row r="144" spans="2:4" x14ac:dyDescent="0.25">
      <c r="C144" s="4"/>
      <c r="D144" s="5"/>
    </row>
    <row r="145" spans="3:4" x14ac:dyDescent="0.25">
      <c r="C145" s="4"/>
      <c r="D145" s="5"/>
    </row>
    <row r="146" spans="3:4" x14ac:dyDescent="0.25">
      <c r="C146" s="4"/>
      <c r="D146" s="5"/>
    </row>
    <row r="147" spans="3:4" x14ac:dyDescent="0.25">
      <c r="C147" s="4"/>
      <c r="D147" s="5"/>
    </row>
    <row r="148" spans="3:4" x14ac:dyDescent="0.25">
      <c r="C148" s="4"/>
      <c r="D148" s="5"/>
    </row>
    <row r="149" spans="3:4" x14ac:dyDescent="0.25">
      <c r="C149" s="4"/>
      <c r="D149" s="5"/>
    </row>
    <row r="150" spans="3:4" x14ac:dyDescent="0.25">
      <c r="C150" s="4"/>
      <c r="D150" s="5"/>
    </row>
    <row r="151" spans="3:4" x14ac:dyDescent="0.25">
      <c r="C151" s="4"/>
      <c r="D151" s="5"/>
    </row>
    <row r="152" spans="3:4" x14ac:dyDescent="0.25">
      <c r="C152" s="4"/>
      <c r="D152" s="5"/>
    </row>
    <row r="153" spans="3:4" x14ac:dyDescent="0.25">
      <c r="C153" s="4"/>
      <c r="D153" s="5"/>
    </row>
    <row r="154" spans="3:4" x14ac:dyDescent="0.25">
      <c r="C154" s="4"/>
      <c r="D154" s="5"/>
    </row>
    <row r="155" spans="3:4" x14ac:dyDescent="0.25">
      <c r="C155" s="4"/>
      <c r="D155" s="5"/>
    </row>
    <row r="156" spans="3:4" x14ac:dyDescent="0.25">
      <c r="C156" s="4"/>
      <c r="D156" s="5"/>
    </row>
  </sheetData>
  <sheetProtection sheet="1" objects="1" scenarios="1"/>
  <mergeCells count="124">
    <mergeCell ref="A2:C2"/>
    <mergeCell ref="B13:C13"/>
    <mergeCell ref="B14:C14"/>
    <mergeCell ref="B16:C16"/>
    <mergeCell ref="B22:C22"/>
    <mergeCell ref="B25:C25"/>
    <mergeCell ref="B26:C26"/>
    <mergeCell ref="B27:C27"/>
    <mergeCell ref="B28:C28"/>
    <mergeCell ref="B17:C17"/>
    <mergeCell ref="B18:C18"/>
    <mergeCell ref="B19:C19"/>
    <mergeCell ref="B20:C20"/>
    <mergeCell ref="B21:C21"/>
    <mergeCell ref="B35:C35"/>
    <mergeCell ref="B36:C36"/>
    <mergeCell ref="B37:C37"/>
    <mergeCell ref="B38:C38"/>
    <mergeCell ref="B30:C30"/>
    <mergeCell ref="B31:C31"/>
    <mergeCell ref="B32:C32"/>
    <mergeCell ref="B33:C33"/>
    <mergeCell ref="B34:C34"/>
    <mergeCell ref="B43:C43"/>
    <mergeCell ref="B44:C44"/>
    <mergeCell ref="B45:C45"/>
    <mergeCell ref="B48:C48"/>
    <mergeCell ref="B49:C49"/>
    <mergeCell ref="B39:C39"/>
    <mergeCell ref="B40:C40"/>
    <mergeCell ref="B41:C41"/>
    <mergeCell ref="B42:C42"/>
    <mergeCell ref="B73:C73"/>
    <mergeCell ref="B74:C74"/>
    <mergeCell ref="B75:C75"/>
    <mergeCell ref="B64:C64"/>
    <mergeCell ref="B50:C50"/>
    <mergeCell ref="B53:C53"/>
    <mergeCell ref="B60:C60"/>
    <mergeCell ref="B56:C56"/>
    <mergeCell ref="B79:C79"/>
    <mergeCell ref="B62:C62"/>
    <mergeCell ref="B72:C72"/>
    <mergeCell ref="B77:C77"/>
    <mergeCell ref="B78:C78"/>
    <mergeCell ref="B76:C76"/>
    <mergeCell ref="B65:C65"/>
    <mergeCell ref="B71:C71"/>
    <mergeCell ref="B66:C66"/>
    <mergeCell ref="B67:C67"/>
    <mergeCell ref="B68:C68"/>
    <mergeCell ref="B70:C70"/>
    <mergeCell ref="B84:C84"/>
    <mergeCell ref="B85:C85"/>
    <mergeCell ref="B86:C86"/>
    <mergeCell ref="B87:C87"/>
    <mergeCell ref="B88:C88"/>
    <mergeCell ref="B80:C80"/>
    <mergeCell ref="B81:C81"/>
    <mergeCell ref="B82:C82"/>
    <mergeCell ref="B83:C83"/>
    <mergeCell ref="B94:C94"/>
    <mergeCell ref="B95:C95"/>
    <mergeCell ref="B96:C96"/>
    <mergeCell ref="B97:C97"/>
    <mergeCell ref="B98:C98"/>
    <mergeCell ref="B89:C89"/>
    <mergeCell ref="B90:C90"/>
    <mergeCell ref="B91:C91"/>
    <mergeCell ref="B92:C92"/>
    <mergeCell ref="B93:C93"/>
    <mergeCell ref="B104:C104"/>
    <mergeCell ref="B105:C105"/>
    <mergeCell ref="B106:C106"/>
    <mergeCell ref="B107:C107"/>
    <mergeCell ref="B108:C108"/>
    <mergeCell ref="B99:C99"/>
    <mergeCell ref="B100:C100"/>
    <mergeCell ref="B101:C101"/>
    <mergeCell ref="B102:C102"/>
    <mergeCell ref="B103:C103"/>
    <mergeCell ref="B114:C114"/>
    <mergeCell ref="B115:C115"/>
    <mergeCell ref="B116:C116"/>
    <mergeCell ref="B117:C117"/>
    <mergeCell ref="B118:C118"/>
    <mergeCell ref="B109:C109"/>
    <mergeCell ref="B110:C110"/>
    <mergeCell ref="B111:C111"/>
    <mergeCell ref="B112:C112"/>
    <mergeCell ref="B113:C113"/>
    <mergeCell ref="B125:C125"/>
    <mergeCell ref="B126:C126"/>
    <mergeCell ref="B127:C127"/>
    <mergeCell ref="B128:C128"/>
    <mergeCell ref="B119:C119"/>
    <mergeCell ref="B120:C120"/>
    <mergeCell ref="B121:C121"/>
    <mergeCell ref="B122:C122"/>
    <mergeCell ref="B123:C123"/>
    <mergeCell ref="B139:C139"/>
    <mergeCell ref="B140:C140"/>
    <mergeCell ref="B141:C141"/>
    <mergeCell ref="B23:C23"/>
    <mergeCell ref="B24:C24"/>
    <mergeCell ref="B47:C47"/>
    <mergeCell ref="B51:C51"/>
    <mergeCell ref="B46:C46"/>
    <mergeCell ref="B54:C54"/>
    <mergeCell ref="B55:C55"/>
    <mergeCell ref="B61:C61"/>
    <mergeCell ref="B58:C58"/>
    <mergeCell ref="B59:C59"/>
    <mergeCell ref="B134:C134"/>
    <mergeCell ref="B135:C135"/>
    <mergeCell ref="B136:C136"/>
    <mergeCell ref="B137:C137"/>
    <mergeCell ref="B138:C138"/>
    <mergeCell ref="B129:C129"/>
    <mergeCell ref="B130:C130"/>
    <mergeCell ref="B131:C131"/>
    <mergeCell ref="B132:C132"/>
    <mergeCell ref="B133:C133"/>
    <mergeCell ref="B124:C124"/>
  </mergeCells>
  <pageMargins left="0.7" right="0.7" top="0.78740157499999996" bottom="0.78740157499999996" header="0.3" footer="0.3"/>
  <pageSetup paperSize="9" scale="43" fitToHeight="0" orientation="portrait" r:id="rId1"/>
  <colBreaks count="1" manualBreakCount="1">
    <brk id="4" max="7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pageSetUpPr fitToPage="1"/>
  </sheetPr>
  <dimension ref="A1:GZ1651"/>
  <sheetViews>
    <sheetView tabSelected="1" view="pageBreakPreview" zoomScale="55" zoomScaleNormal="85" zoomScaleSheetLayoutView="55" workbookViewId="0">
      <pane xSplit="7" topLeftCell="H1" activePane="topRight" state="frozen"/>
      <selection activeCell="A7" sqref="A7"/>
      <selection pane="topRight" activeCell="U2" sqref="U2:V2"/>
    </sheetView>
  </sheetViews>
  <sheetFormatPr baseColWidth="10" defaultColWidth="6.5703125" defaultRowHeight="12.75" outlineLevelRow="1" outlineLevelCol="1" x14ac:dyDescent="0.2"/>
  <cols>
    <col min="1" max="1" width="6.5703125" style="43"/>
    <col min="2" max="2" width="6.42578125" style="125" customWidth="1"/>
    <col min="3" max="3" width="16" style="111" customWidth="1"/>
    <col min="4" max="4" width="30.140625" style="111" customWidth="1"/>
    <col min="5" max="5" width="12.7109375" style="111" customWidth="1"/>
    <col min="6" max="6" width="17.5703125" style="247" customWidth="1"/>
    <col min="7" max="7" width="2.5703125" style="121" customWidth="1"/>
    <col min="8" max="8" width="2.5703125" style="27" customWidth="1"/>
    <col min="9" max="9" width="13.5703125" style="126" customWidth="1"/>
    <col min="10" max="10" width="16.140625" style="127" bestFit="1" customWidth="1"/>
    <col min="11" max="11" width="2.5703125" style="123" customWidth="1"/>
    <col min="12" max="12" width="13.5703125" style="126" customWidth="1"/>
    <col min="13" max="13" width="16.140625" style="127" bestFit="1" customWidth="1"/>
    <col min="14" max="14" width="2.5703125" style="123" customWidth="1"/>
    <col min="15" max="15" width="13.5703125" style="126" customWidth="1"/>
    <col min="16" max="16" width="16.140625" style="127" bestFit="1" customWidth="1"/>
    <col min="17" max="17" width="2.5703125" style="123" customWidth="1"/>
    <col min="18" max="18" width="13.5703125" style="126" customWidth="1"/>
    <col min="19" max="19" width="16.140625" style="127" bestFit="1" customWidth="1"/>
    <col min="20" max="20" width="2.5703125" style="123" customWidth="1"/>
    <col min="21" max="21" width="13.5703125" style="126" customWidth="1"/>
    <col min="22" max="22" width="16.140625" style="127" bestFit="1" customWidth="1"/>
    <col min="23" max="23" width="2.5703125" style="30" customWidth="1"/>
    <col min="24" max="24" width="13.5703125" style="126" hidden="1" customWidth="1" outlineLevel="1"/>
    <col min="25" max="25" width="16.140625" style="126" hidden="1" customWidth="1" outlineLevel="1"/>
    <col min="26" max="26" width="2.5703125" style="123" hidden="1" customWidth="1" outlineLevel="1"/>
    <col min="27" max="27" width="13.5703125" style="126" hidden="1" customWidth="1" outlineLevel="1"/>
    <col min="28" max="28" width="16.140625" style="126" hidden="1" customWidth="1" outlineLevel="1"/>
    <col min="29" max="29" width="2.5703125" style="123" hidden="1" customWidth="1" outlineLevel="1"/>
    <col min="30" max="30" width="13.5703125" style="126" hidden="1" customWidth="1" outlineLevel="1"/>
    <col min="31" max="31" width="16.140625" style="126" hidden="1" customWidth="1" outlineLevel="1"/>
    <col min="32" max="32" width="2.5703125" style="123" hidden="1" customWidth="1" outlineLevel="1"/>
    <col min="33" max="33" width="13.5703125" style="126" hidden="1" customWidth="1" outlineLevel="1"/>
    <col min="34" max="34" width="16.140625" style="126" hidden="1" customWidth="1" outlineLevel="1"/>
    <col min="35" max="35" width="2.5703125" style="123" hidden="1" customWidth="1" outlineLevel="1"/>
    <col min="36" max="36" width="13.5703125" style="126" hidden="1" customWidth="1" outlineLevel="1"/>
    <col min="37" max="37" width="16.140625" style="126" hidden="1" customWidth="1" outlineLevel="1"/>
    <col min="38" max="38" width="2.5703125" style="30" customWidth="1" collapsed="1"/>
    <col min="39" max="39" width="13.5703125" style="126" hidden="1" customWidth="1" outlineLevel="1"/>
    <col min="40" max="40" width="16.140625" style="126" hidden="1" customWidth="1" outlineLevel="1"/>
    <col min="41" max="41" width="2.5703125" style="123" hidden="1" customWidth="1" outlineLevel="1"/>
    <col min="42" max="42" width="14.7109375" style="126" hidden="1" customWidth="1" outlineLevel="1"/>
    <col min="43" max="43" width="15.5703125" style="126" hidden="1" customWidth="1" outlineLevel="1"/>
    <col min="44" max="44" width="2.5703125" style="124" hidden="1" customWidth="1" outlineLevel="1"/>
    <col min="45" max="45" width="13.5703125" style="126" hidden="1" customWidth="1" outlineLevel="1"/>
    <col min="46" max="46" width="16.140625" style="126" hidden="1" customWidth="1" outlineLevel="1"/>
    <col min="47" max="47" width="2.5703125" style="123" hidden="1" customWidth="1" outlineLevel="1"/>
    <col min="48" max="48" width="13.5703125" style="126" hidden="1" customWidth="1" outlineLevel="1"/>
    <col min="49" max="49" width="16.140625" style="126" hidden="1" customWidth="1" outlineLevel="1"/>
    <col min="50" max="50" width="2.5703125" style="124" hidden="1" customWidth="1" outlineLevel="1"/>
    <col min="51" max="51" width="13.5703125" style="126" hidden="1" customWidth="1" outlineLevel="1"/>
    <col min="52" max="52" width="16.140625" style="126" hidden="1" customWidth="1" outlineLevel="1"/>
    <col min="53" max="53" width="2.5703125" style="30" customWidth="1" collapsed="1"/>
    <col min="54" max="54" width="13.5703125" style="126" hidden="1" customWidth="1" outlineLevel="1"/>
    <col min="55" max="55" width="16.140625" style="126" hidden="1" customWidth="1" outlineLevel="1"/>
    <col min="56" max="56" width="2.5703125" style="124" hidden="1" customWidth="1" outlineLevel="1"/>
    <col min="57" max="57" width="13.5703125" style="126" hidden="1" customWidth="1" outlineLevel="1"/>
    <col min="58" max="58" width="16.140625" style="126" hidden="1" customWidth="1" outlineLevel="1"/>
    <col min="59" max="59" width="2.5703125" style="123" hidden="1" customWidth="1" outlineLevel="1"/>
    <col min="60" max="60" width="13.5703125" style="126" hidden="1" customWidth="1" outlineLevel="1"/>
    <col min="61" max="61" width="16.140625" style="126" hidden="1" customWidth="1" outlineLevel="1"/>
    <col min="62" max="62" width="2.5703125" style="124" hidden="1" customWidth="1" outlineLevel="1"/>
    <col min="63" max="63" width="13.5703125" style="126" hidden="1" customWidth="1" outlineLevel="1"/>
    <col min="64" max="64" width="16.140625" style="126" hidden="1" customWidth="1" outlineLevel="1"/>
    <col min="65" max="65" width="2.5703125" style="123" hidden="1" customWidth="1" outlineLevel="1"/>
    <col min="66" max="66" width="13.5703125" style="126" hidden="1" customWidth="1" outlineLevel="1"/>
    <col min="67" max="67" width="16.140625" style="126" hidden="1" customWidth="1" outlineLevel="1"/>
    <col min="68" max="68" width="2.5703125" style="30" customWidth="1" collapsed="1"/>
    <col min="69" max="69" width="2.5703125" style="30" customWidth="1"/>
    <col min="70" max="81" width="6.5703125" style="31" customWidth="1"/>
    <col min="82" max="208" width="6.5703125" style="31"/>
    <col min="209" max="16384" width="6.5703125" style="43"/>
  </cols>
  <sheetData>
    <row r="1" spans="1:208" x14ac:dyDescent="0.2">
      <c r="K1" s="30"/>
      <c r="N1" s="30"/>
      <c r="Q1" s="30"/>
      <c r="T1" s="30"/>
      <c r="Z1" s="30"/>
      <c r="AC1" s="30"/>
      <c r="AF1" s="30"/>
      <c r="AI1" s="30"/>
      <c r="AO1" s="30"/>
      <c r="AR1" s="30"/>
      <c r="AU1" s="30"/>
      <c r="AX1" s="30"/>
      <c r="BD1" s="30"/>
      <c r="BG1" s="30"/>
      <c r="BJ1" s="30"/>
      <c r="BM1" s="30"/>
    </row>
    <row r="2" spans="1:208" s="31" customFormat="1" x14ac:dyDescent="0.2">
      <c r="B2" s="24"/>
      <c r="C2" s="25"/>
      <c r="D2" s="25"/>
      <c r="E2" s="25"/>
      <c r="F2" s="30"/>
      <c r="G2" s="33"/>
      <c r="H2" s="33"/>
      <c r="I2" s="34"/>
      <c r="J2" s="35"/>
      <c r="K2" s="30"/>
      <c r="L2" s="34"/>
      <c r="M2" s="35"/>
      <c r="N2" s="30"/>
      <c r="O2" s="34"/>
      <c r="P2" s="35"/>
      <c r="Q2" s="30"/>
      <c r="R2" s="34"/>
      <c r="S2" s="35"/>
      <c r="T2" s="30"/>
      <c r="U2" s="991" t="s">
        <v>365</v>
      </c>
      <c r="V2" s="991"/>
      <c r="W2" s="30"/>
      <c r="X2" s="34"/>
      <c r="Y2" s="34"/>
      <c r="Z2" s="30"/>
      <c r="AA2" s="34"/>
      <c r="AB2" s="34"/>
      <c r="AC2" s="30"/>
      <c r="AD2" s="34"/>
      <c r="AE2" s="34"/>
      <c r="AF2" s="30"/>
      <c r="AG2" s="34"/>
      <c r="AH2" s="34"/>
      <c r="AI2" s="30"/>
      <c r="AJ2" s="34"/>
      <c r="AK2" s="34"/>
      <c r="AL2" s="30"/>
      <c r="AM2" s="34"/>
      <c r="AN2" s="34"/>
      <c r="AO2" s="30"/>
      <c r="AP2" s="34"/>
      <c r="AQ2" s="34"/>
      <c r="AR2" s="30"/>
      <c r="AS2" s="34"/>
      <c r="AT2" s="34"/>
      <c r="AU2" s="30"/>
      <c r="AV2" s="34"/>
      <c r="AW2" s="34"/>
      <c r="AX2" s="30"/>
      <c r="AY2" s="34"/>
      <c r="AZ2" s="34"/>
      <c r="BA2" s="30"/>
      <c r="BB2" s="34"/>
      <c r="BC2" s="34"/>
      <c r="BD2" s="30"/>
      <c r="BE2" s="34"/>
      <c r="BF2" s="34"/>
      <c r="BG2" s="30"/>
      <c r="BH2" s="34"/>
      <c r="BI2" s="34"/>
      <c r="BJ2" s="30"/>
      <c r="BK2" s="34"/>
      <c r="BL2" s="34"/>
      <c r="BM2" s="30"/>
      <c r="BN2" s="34"/>
      <c r="BO2" s="34"/>
      <c r="BP2" s="30"/>
      <c r="BQ2" s="30"/>
    </row>
    <row r="3" spans="1:208" s="31" customFormat="1" ht="188.25" customHeight="1" x14ac:dyDescent="0.2">
      <c r="B3" s="24"/>
      <c r="C3" s="25"/>
      <c r="D3" s="25"/>
      <c r="E3" s="25"/>
      <c r="F3" s="30"/>
      <c r="G3" s="33"/>
      <c r="H3" s="33"/>
      <c r="I3" s="34"/>
      <c r="J3" s="35"/>
      <c r="K3" s="30"/>
      <c r="L3" s="34"/>
      <c r="M3" s="35"/>
      <c r="N3" s="30"/>
      <c r="O3" s="34"/>
      <c r="P3" s="35"/>
      <c r="Q3" s="30"/>
      <c r="R3" s="34"/>
      <c r="S3" s="35"/>
      <c r="T3" s="30"/>
      <c r="U3" s="34"/>
      <c r="V3" s="35"/>
      <c r="W3" s="30"/>
      <c r="X3" s="34"/>
      <c r="Y3" s="34"/>
      <c r="Z3" s="30"/>
      <c r="AA3" s="34"/>
      <c r="AB3" s="34"/>
      <c r="AC3" s="30"/>
      <c r="AD3" s="34"/>
      <c r="AE3" s="34"/>
      <c r="AF3" s="30"/>
      <c r="AG3" s="34"/>
      <c r="AH3" s="34"/>
      <c r="AI3" s="30"/>
      <c r="AJ3" s="34"/>
      <c r="AK3" s="34"/>
      <c r="AL3" s="30"/>
      <c r="AM3" s="34"/>
      <c r="AN3" s="34"/>
      <c r="AO3" s="30"/>
      <c r="AP3" s="34"/>
      <c r="AQ3" s="34"/>
      <c r="AR3" s="30"/>
      <c r="AS3" s="34"/>
      <c r="AT3" s="34"/>
      <c r="AU3" s="30"/>
      <c r="AV3" s="34"/>
      <c r="AW3" s="34"/>
      <c r="AX3" s="30"/>
      <c r="AY3" s="34"/>
      <c r="AZ3" s="34"/>
      <c r="BA3" s="30"/>
      <c r="BB3" s="34"/>
      <c r="BC3" s="34"/>
      <c r="BD3" s="30"/>
      <c r="BE3" s="34"/>
      <c r="BF3" s="34"/>
      <c r="BG3" s="30"/>
      <c r="BH3" s="34"/>
      <c r="BI3" s="34"/>
      <c r="BJ3" s="30"/>
      <c r="BK3" s="34"/>
      <c r="BL3" s="34"/>
      <c r="BM3" s="30"/>
      <c r="BN3" s="34"/>
      <c r="BO3" s="34"/>
      <c r="BP3" s="30"/>
      <c r="BQ3" s="30"/>
    </row>
    <row r="4" spans="1:208" s="31" customFormat="1" x14ac:dyDescent="0.2">
      <c r="B4" s="24"/>
      <c r="C4" s="25"/>
      <c r="D4" s="25"/>
      <c r="E4" s="25"/>
      <c r="F4" s="30"/>
      <c r="G4" s="33"/>
      <c r="H4" s="33"/>
      <c r="I4" s="34"/>
      <c r="J4" s="35"/>
      <c r="K4" s="30"/>
      <c r="L4" s="34"/>
      <c r="M4" s="35"/>
      <c r="N4" s="30"/>
      <c r="O4" s="34"/>
      <c r="P4" s="35"/>
      <c r="Q4" s="30"/>
      <c r="R4" s="34"/>
      <c r="S4" s="35"/>
      <c r="T4" s="30"/>
      <c r="U4" s="34"/>
      <c r="V4" s="35"/>
      <c r="W4" s="30"/>
      <c r="X4" s="34"/>
      <c r="Y4" s="34"/>
      <c r="Z4" s="30"/>
      <c r="AA4" s="34"/>
      <c r="AB4" s="34"/>
      <c r="AC4" s="30"/>
      <c r="AD4" s="34"/>
      <c r="AE4" s="34"/>
      <c r="AF4" s="30"/>
      <c r="AG4" s="34"/>
      <c r="AH4" s="34"/>
      <c r="AI4" s="30"/>
      <c r="AJ4" s="34"/>
      <c r="AK4" s="34"/>
      <c r="AL4" s="30"/>
      <c r="AM4" s="34"/>
      <c r="AN4" s="34"/>
      <c r="AO4" s="30"/>
      <c r="AP4" s="34"/>
      <c r="AQ4" s="34"/>
      <c r="AR4" s="30"/>
      <c r="AS4" s="34"/>
      <c r="AT4" s="34"/>
      <c r="AU4" s="30"/>
      <c r="AV4" s="34"/>
      <c r="AW4" s="34"/>
      <c r="AX4" s="30"/>
      <c r="AY4" s="34"/>
      <c r="AZ4" s="34"/>
      <c r="BA4" s="30"/>
      <c r="BB4" s="34"/>
      <c r="BC4" s="34"/>
      <c r="BD4" s="30"/>
      <c r="BE4" s="34"/>
      <c r="BF4" s="34"/>
      <c r="BG4" s="30"/>
      <c r="BH4" s="34"/>
      <c r="BI4" s="34"/>
      <c r="BJ4" s="30"/>
      <c r="BK4" s="34"/>
      <c r="BL4" s="34"/>
      <c r="BM4" s="30"/>
      <c r="BN4" s="34"/>
      <c r="BO4" s="34"/>
      <c r="BP4" s="30"/>
      <c r="BQ4" s="30"/>
    </row>
    <row r="5" spans="1:208" s="31" customFormat="1" ht="12.75" customHeight="1" x14ac:dyDescent="0.2">
      <c r="B5" s="1130" t="s">
        <v>319</v>
      </c>
      <c r="C5" s="1130"/>
      <c r="D5" s="1130"/>
      <c r="E5" s="1130"/>
      <c r="F5" s="1130"/>
      <c r="G5" s="1130"/>
      <c r="H5" s="33"/>
      <c r="I5" s="34"/>
      <c r="J5" s="35"/>
      <c r="K5" s="30"/>
      <c r="L5" s="34"/>
      <c r="M5" s="35"/>
      <c r="N5" s="30"/>
      <c r="O5" s="34"/>
      <c r="P5" s="35"/>
      <c r="Q5" s="30"/>
      <c r="R5" s="34"/>
      <c r="S5" s="35"/>
      <c r="T5" s="30"/>
      <c r="U5" s="34"/>
      <c r="V5" s="35"/>
      <c r="W5" s="30"/>
      <c r="X5" s="34"/>
      <c r="Y5" s="34"/>
      <c r="Z5" s="30"/>
      <c r="AA5" s="34"/>
      <c r="AB5" s="34"/>
      <c r="AC5" s="30"/>
      <c r="AD5" s="34"/>
      <c r="AE5" s="34"/>
      <c r="AF5" s="30"/>
      <c r="AG5" s="34"/>
      <c r="AH5" s="34"/>
      <c r="AI5" s="30"/>
      <c r="AJ5" s="34"/>
      <c r="AK5" s="34"/>
      <c r="AL5" s="30"/>
      <c r="AM5" s="34"/>
      <c r="AN5" s="34"/>
      <c r="AO5" s="30"/>
      <c r="AP5" s="34"/>
      <c r="AQ5" s="34"/>
      <c r="AR5" s="30"/>
      <c r="AS5" s="34"/>
      <c r="AT5" s="34"/>
      <c r="AU5" s="30"/>
      <c r="AV5" s="34"/>
      <c r="AW5" s="34"/>
      <c r="AX5" s="30"/>
      <c r="AY5" s="34"/>
      <c r="AZ5" s="34"/>
      <c r="BA5" s="30"/>
      <c r="BB5" s="34"/>
      <c r="BC5" s="34"/>
      <c r="BD5" s="30"/>
      <c r="BE5" s="34"/>
      <c r="BF5" s="34"/>
      <c r="BG5" s="30"/>
      <c r="BH5" s="34"/>
      <c r="BI5" s="34"/>
      <c r="BJ5" s="30"/>
      <c r="BK5" s="34"/>
      <c r="BL5" s="34"/>
      <c r="BM5" s="30"/>
      <c r="BN5" s="34"/>
      <c r="BO5" s="34"/>
      <c r="BP5" s="30"/>
      <c r="BQ5" s="30"/>
    </row>
    <row r="6" spans="1:208" s="31" customFormat="1" ht="12.75" customHeight="1" x14ac:dyDescent="0.2">
      <c r="B6" s="1130"/>
      <c r="C6" s="1130"/>
      <c r="D6" s="1130"/>
      <c r="E6" s="1130"/>
      <c r="F6" s="1130"/>
      <c r="G6" s="1130"/>
      <c r="H6" s="33"/>
      <c r="I6" s="34"/>
      <c r="J6" s="35"/>
      <c r="K6" s="30"/>
      <c r="L6" s="34"/>
      <c r="M6" s="35"/>
      <c r="N6" s="30"/>
      <c r="O6" s="34"/>
      <c r="P6" s="35"/>
      <c r="Q6" s="30"/>
      <c r="R6" s="34"/>
      <c r="S6" s="35"/>
      <c r="T6" s="30"/>
      <c r="U6" s="991"/>
      <c r="V6" s="991"/>
      <c r="W6" s="30"/>
      <c r="X6" s="34"/>
      <c r="Y6" s="34"/>
      <c r="Z6" s="30"/>
      <c r="AA6" s="34"/>
      <c r="AB6" s="34"/>
      <c r="AC6" s="30"/>
      <c r="AD6" s="34"/>
      <c r="AE6" s="34"/>
      <c r="AF6" s="30"/>
      <c r="AG6" s="34"/>
      <c r="AH6" s="34"/>
      <c r="AI6" s="30"/>
      <c r="AJ6" s="34"/>
      <c r="AK6" s="34"/>
      <c r="AL6" s="30"/>
      <c r="AM6" s="34"/>
      <c r="AN6" s="34"/>
      <c r="AO6" s="30"/>
      <c r="AP6" s="34"/>
      <c r="AQ6" s="34"/>
      <c r="AR6" s="30"/>
      <c r="AS6" s="34"/>
      <c r="AT6" s="34"/>
      <c r="AU6" s="30"/>
      <c r="AV6" s="34"/>
      <c r="AW6" s="34"/>
      <c r="AX6" s="30"/>
      <c r="AY6" s="34"/>
      <c r="AZ6" s="34"/>
      <c r="BA6" s="30"/>
      <c r="BB6" s="34"/>
      <c r="BC6" s="34"/>
      <c r="BD6" s="30"/>
      <c r="BE6" s="34"/>
      <c r="BF6" s="34"/>
      <c r="BG6" s="30"/>
      <c r="BH6" s="34"/>
      <c r="BI6" s="34"/>
      <c r="BJ6" s="30"/>
      <c r="BK6" s="34"/>
      <c r="BL6" s="34"/>
      <c r="BM6" s="30"/>
      <c r="BN6" s="34"/>
      <c r="BO6" s="34"/>
      <c r="BP6" s="30"/>
      <c r="BQ6" s="30"/>
    </row>
    <row r="7" spans="1:208" s="31" customFormat="1" ht="12.75" customHeight="1" x14ac:dyDescent="0.2">
      <c r="B7" s="1130"/>
      <c r="C7" s="1130"/>
      <c r="D7" s="1130"/>
      <c r="E7" s="1130"/>
      <c r="F7" s="1130"/>
      <c r="G7" s="1130"/>
      <c r="H7" s="33"/>
      <c r="I7" s="34"/>
      <c r="J7" s="35"/>
      <c r="K7" s="30"/>
      <c r="L7" s="34"/>
      <c r="M7" s="35"/>
      <c r="N7" s="30"/>
      <c r="O7" s="34"/>
      <c r="P7" s="35"/>
      <c r="Q7" s="30"/>
      <c r="R7" s="34"/>
      <c r="S7" s="35"/>
      <c r="T7" s="30"/>
      <c r="U7" s="34"/>
      <c r="V7" s="35"/>
      <c r="W7" s="30"/>
      <c r="X7" s="34"/>
      <c r="Y7" s="34"/>
      <c r="Z7" s="30"/>
      <c r="AA7" s="34"/>
      <c r="AB7" s="34"/>
      <c r="AC7" s="30"/>
      <c r="AD7" s="34"/>
      <c r="AE7" s="34"/>
      <c r="AF7" s="30"/>
      <c r="AG7" s="34"/>
      <c r="AH7" s="34"/>
      <c r="AI7" s="30"/>
      <c r="AJ7" s="34"/>
      <c r="AK7" s="34"/>
      <c r="AL7" s="30"/>
      <c r="AM7" s="34"/>
      <c r="AN7" s="34"/>
      <c r="AO7" s="30"/>
      <c r="AP7" s="34"/>
      <c r="AQ7" s="34"/>
      <c r="AR7" s="30"/>
      <c r="AS7" s="34"/>
      <c r="AT7" s="34"/>
      <c r="AU7" s="30"/>
      <c r="AV7" s="34"/>
      <c r="AW7" s="34"/>
      <c r="AX7" s="30"/>
      <c r="AY7" s="34"/>
      <c r="AZ7" s="34"/>
      <c r="BA7" s="30"/>
      <c r="BB7" s="34"/>
      <c r="BC7" s="34"/>
      <c r="BD7" s="30"/>
      <c r="BE7" s="34"/>
      <c r="BF7" s="34"/>
      <c r="BG7" s="30"/>
      <c r="BH7" s="34"/>
      <c r="BI7" s="34"/>
      <c r="BJ7" s="30"/>
      <c r="BK7" s="34"/>
      <c r="BL7" s="34"/>
      <c r="BM7" s="30"/>
      <c r="BN7" s="34"/>
      <c r="BO7" s="34"/>
      <c r="BP7" s="30"/>
      <c r="BQ7" s="30"/>
    </row>
    <row r="8" spans="1:208" s="31" customFormat="1" x14ac:dyDescent="0.2">
      <c r="B8" s="24"/>
      <c r="C8" s="25"/>
      <c r="D8" s="25"/>
      <c r="E8" s="25"/>
      <c r="F8" s="30"/>
      <c r="G8" s="33"/>
      <c r="H8" s="33"/>
      <c r="I8" s="34"/>
      <c r="J8" s="35"/>
      <c r="K8" s="30"/>
      <c r="L8" s="34"/>
      <c r="M8" s="35"/>
      <c r="N8" s="30"/>
      <c r="O8" s="34"/>
      <c r="P8" s="35"/>
      <c r="Q8" s="30"/>
      <c r="R8" s="34"/>
      <c r="S8" s="35"/>
      <c r="T8" s="30"/>
      <c r="U8" s="34"/>
      <c r="V8" s="35"/>
      <c r="W8" s="30"/>
      <c r="X8" s="34"/>
      <c r="Y8" s="34"/>
      <c r="Z8" s="30"/>
      <c r="AA8" s="34"/>
      <c r="AB8" s="34"/>
      <c r="AC8" s="30"/>
      <c r="AD8" s="34"/>
      <c r="AE8" s="34"/>
      <c r="AF8" s="30"/>
      <c r="AG8" s="34"/>
      <c r="AH8" s="34"/>
      <c r="AI8" s="30"/>
      <c r="AJ8" s="34"/>
      <c r="AK8" s="34"/>
      <c r="AL8" s="30"/>
      <c r="AM8" s="34"/>
      <c r="AN8" s="34"/>
      <c r="AO8" s="30"/>
      <c r="AP8" s="34"/>
      <c r="AQ8" s="34"/>
      <c r="AR8" s="30"/>
      <c r="AS8" s="34"/>
      <c r="AT8" s="34"/>
      <c r="AU8" s="30"/>
      <c r="AV8" s="34"/>
      <c r="AW8" s="34"/>
      <c r="AX8" s="30"/>
      <c r="AY8" s="34"/>
      <c r="AZ8" s="34"/>
      <c r="BA8" s="30"/>
      <c r="BB8" s="34"/>
      <c r="BC8" s="34"/>
      <c r="BD8" s="30"/>
      <c r="BE8" s="34"/>
      <c r="BF8" s="34"/>
      <c r="BG8" s="30"/>
      <c r="BH8" s="34"/>
      <c r="BI8" s="34"/>
      <c r="BJ8" s="30"/>
      <c r="BK8" s="34"/>
      <c r="BL8" s="34"/>
      <c r="BM8" s="30"/>
      <c r="BN8" s="34"/>
      <c r="BO8" s="34"/>
      <c r="BP8" s="30"/>
      <c r="BQ8" s="30"/>
    </row>
    <row r="9" spans="1:208" s="31" customFormat="1" x14ac:dyDescent="0.2">
      <c r="B9" s="24"/>
      <c r="C9" s="25"/>
      <c r="D9" s="25"/>
      <c r="E9" s="25"/>
      <c r="F9" s="30"/>
      <c r="G9" s="33"/>
      <c r="H9" s="33"/>
      <c r="I9" s="34"/>
      <c r="J9" s="35"/>
      <c r="K9" s="30"/>
      <c r="L9" s="34"/>
      <c r="M9" s="35"/>
      <c r="N9" s="30"/>
      <c r="O9" s="34"/>
      <c r="P9" s="35"/>
      <c r="Q9" s="30"/>
      <c r="R9" s="34"/>
      <c r="S9" s="35"/>
      <c r="T9" s="30"/>
      <c r="U9" s="34"/>
      <c r="V9" s="35"/>
      <c r="W9" s="30"/>
      <c r="X9" s="34"/>
      <c r="Y9" s="34"/>
      <c r="Z9" s="30"/>
      <c r="AA9" s="34"/>
      <c r="AB9" s="34"/>
      <c r="AC9" s="30"/>
      <c r="AD9" s="34"/>
      <c r="AE9" s="34"/>
      <c r="AF9" s="30"/>
      <c r="AG9" s="34"/>
      <c r="AH9" s="34"/>
      <c r="AI9" s="30"/>
      <c r="AJ9" s="34"/>
      <c r="AK9" s="34"/>
      <c r="AL9" s="30"/>
      <c r="AM9" s="34"/>
      <c r="AN9" s="34"/>
      <c r="AO9" s="30"/>
      <c r="AP9" s="34"/>
      <c r="AQ9" s="34"/>
      <c r="AR9" s="30"/>
      <c r="AS9" s="34"/>
      <c r="AT9" s="34"/>
      <c r="AU9" s="30"/>
      <c r="AV9" s="34"/>
      <c r="AW9" s="34"/>
      <c r="AX9" s="30"/>
      <c r="AY9" s="34"/>
      <c r="AZ9" s="34"/>
      <c r="BA9" s="30"/>
      <c r="BB9" s="34"/>
      <c r="BC9" s="34"/>
      <c r="BD9" s="30"/>
      <c r="BE9" s="34"/>
      <c r="BF9" s="34"/>
      <c r="BG9" s="30"/>
      <c r="BH9" s="34"/>
      <c r="BI9" s="34"/>
      <c r="BJ9" s="30"/>
      <c r="BK9" s="34"/>
      <c r="BL9" s="34"/>
      <c r="BM9" s="30"/>
      <c r="BN9" s="34"/>
      <c r="BO9" s="34"/>
      <c r="BP9" s="30"/>
      <c r="BQ9" s="30"/>
    </row>
    <row r="10" spans="1:208" s="32" customFormat="1" x14ac:dyDescent="0.2">
      <c r="B10" s="21"/>
      <c r="C10" s="22"/>
      <c r="D10" s="22"/>
      <c r="E10" s="22"/>
      <c r="F10" s="95"/>
      <c r="G10" s="25"/>
      <c r="H10" s="27"/>
      <c r="I10" s="28"/>
      <c r="J10" s="29"/>
      <c r="K10" s="30"/>
      <c r="L10" s="28"/>
      <c r="M10" s="29"/>
      <c r="N10" s="30"/>
      <c r="O10" s="28"/>
      <c r="P10" s="29"/>
      <c r="Q10" s="30"/>
      <c r="R10" s="28"/>
      <c r="S10" s="29"/>
      <c r="T10" s="30"/>
      <c r="U10" s="28"/>
      <c r="V10" s="29"/>
      <c r="W10" s="30"/>
      <c r="X10" s="28"/>
      <c r="Y10" s="28"/>
      <c r="Z10" s="30"/>
      <c r="AA10" s="28"/>
      <c r="AB10" s="28"/>
      <c r="AC10" s="30"/>
      <c r="AD10" s="28"/>
      <c r="AE10" s="28"/>
      <c r="AF10" s="30"/>
      <c r="AG10" s="28"/>
      <c r="AH10" s="28"/>
      <c r="AI10" s="30"/>
      <c r="AJ10" s="28"/>
      <c r="AK10" s="28"/>
      <c r="AL10" s="30"/>
      <c r="AM10" s="28"/>
      <c r="AN10" s="28"/>
      <c r="AO10" s="30"/>
      <c r="AP10" s="28"/>
      <c r="AQ10" s="28"/>
      <c r="AR10" s="30"/>
      <c r="AS10" s="28"/>
      <c r="AT10" s="28"/>
      <c r="AU10" s="30"/>
      <c r="AV10" s="28"/>
      <c r="AW10" s="28"/>
      <c r="AX10" s="30"/>
      <c r="AY10" s="28"/>
      <c r="AZ10" s="28"/>
      <c r="BA10" s="30"/>
      <c r="BB10" s="28"/>
      <c r="BC10" s="28"/>
      <c r="BD10" s="30"/>
      <c r="BE10" s="28"/>
      <c r="BF10" s="28"/>
      <c r="BG10" s="30"/>
      <c r="BH10" s="28"/>
      <c r="BI10" s="28"/>
      <c r="BJ10" s="30"/>
      <c r="BK10" s="28"/>
      <c r="BL10" s="28"/>
      <c r="BM10" s="30"/>
      <c r="BN10" s="28"/>
      <c r="BO10" s="28"/>
      <c r="BP10" s="30"/>
      <c r="BQ10" s="30"/>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row>
    <row r="11" spans="1:208" s="31" customFormat="1" ht="20.100000000000001" customHeight="1" x14ac:dyDescent="0.25">
      <c r="A11" s="32"/>
      <c r="B11" s="1126" t="s">
        <v>255</v>
      </c>
      <c r="C11" s="1126"/>
      <c r="D11" s="1126"/>
      <c r="E11" s="814"/>
      <c r="F11" s="511"/>
      <c r="G11" s="755"/>
      <c r="H11" s="755"/>
      <c r="I11" s="815"/>
      <c r="J11" s="816"/>
      <c r="K11" s="511"/>
      <c r="L11" s="815"/>
      <c r="M11" s="816"/>
      <c r="N11" s="511"/>
      <c r="O11" s="815"/>
      <c r="P11" s="816"/>
      <c r="Q11" s="511"/>
      <c r="R11" s="815"/>
      <c r="S11" s="816"/>
      <c r="T11" s="511"/>
      <c r="U11" s="815"/>
      <c r="V11" s="816"/>
      <c r="W11" s="30"/>
      <c r="X11" s="34"/>
      <c r="Y11" s="34"/>
      <c r="Z11" s="30"/>
      <c r="AA11" s="34"/>
      <c r="AB11" s="34"/>
      <c r="AC11" s="30"/>
      <c r="AD11" s="34"/>
      <c r="AE11" s="34"/>
      <c r="AF11" s="30"/>
      <c r="AG11" s="34"/>
      <c r="AH11" s="34"/>
      <c r="AI11" s="30"/>
      <c r="AJ11" s="34"/>
      <c r="AK11" s="34"/>
      <c r="AL11" s="30"/>
      <c r="AM11" s="34"/>
      <c r="AN11" s="34"/>
      <c r="AO11" s="30"/>
      <c r="AP11" s="34"/>
      <c r="AQ11" s="34"/>
      <c r="AR11" s="30"/>
      <c r="AS11" s="34"/>
      <c r="AT11" s="34"/>
      <c r="AU11" s="30"/>
      <c r="AV11" s="34"/>
      <c r="AW11" s="34"/>
      <c r="AX11" s="30"/>
      <c r="AY11" s="34"/>
      <c r="AZ11" s="34"/>
      <c r="BA11" s="30"/>
      <c r="BB11" s="34"/>
      <c r="BC11" s="34"/>
      <c r="BD11" s="30"/>
      <c r="BE11" s="34"/>
      <c r="BF11" s="34"/>
      <c r="BG11" s="30"/>
      <c r="BH11" s="34"/>
      <c r="BI11" s="34"/>
      <c r="BJ11" s="30"/>
      <c r="BK11" s="34"/>
      <c r="BL11" s="34"/>
      <c r="BM11" s="30"/>
      <c r="BN11" s="34"/>
      <c r="BO11" s="34"/>
      <c r="BP11" s="30"/>
      <c r="BQ11" s="30"/>
    </row>
    <row r="12" spans="1:208" s="39" customFormat="1" ht="27" customHeight="1" x14ac:dyDescent="0.25">
      <c r="A12" s="32"/>
      <c r="B12" s="1127" t="s">
        <v>252</v>
      </c>
      <c r="C12" s="1128"/>
      <c r="D12" s="1129"/>
      <c r="E12" s="817"/>
      <c r="F12" s="302" t="s">
        <v>83</v>
      </c>
      <c r="G12" s="304"/>
      <c r="H12" s="511"/>
      <c r="I12" s="1133" t="s">
        <v>139</v>
      </c>
      <c r="J12" s="1134"/>
      <c r="K12" s="1134"/>
      <c r="L12" s="1134"/>
      <c r="M12" s="1134"/>
      <c r="N12" s="1134"/>
      <c r="O12" s="1134"/>
      <c r="P12" s="1134"/>
      <c r="Q12" s="1134"/>
      <c r="R12" s="1135"/>
      <c r="S12" s="818"/>
      <c r="T12" s="819"/>
      <c r="U12" s="1131"/>
      <c r="V12" s="1132"/>
      <c r="W12" s="30"/>
      <c r="X12" s="1124"/>
      <c r="Y12" s="1124"/>
      <c r="Z12" s="1124"/>
      <c r="AA12" s="1124"/>
      <c r="AB12" s="1103"/>
      <c r="AC12" s="1103"/>
      <c r="AD12" s="1103"/>
      <c r="AE12" s="1103"/>
      <c r="AF12" s="30"/>
      <c r="AG12" s="34"/>
      <c r="AH12" s="34"/>
      <c r="AI12" s="30"/>
      <c r="AJ12" s="34"/>
      <c r="AK12" s="34"/>
      <c r="AL12" s="30"/>
      <c r="AM12" s="34"/>
      <c r="AN12" s="34"/>
      <c r="AO12" s="30"/>
      <c r="AP12" s="34"/>
      <c r="AQ12" s="34"/>
      <c r="AR12" s="30"/>
      <c r="AS12" s="34"/>
      <c r="AT12" s="34"/>
      <c r="AU12" s="30"/>
      <c r="AV12" s="34"/>
      <c r="AW12" s="34"/>
      <c r="AX12" s="30"/>
      <c r="AY12" s="34"/>
      <c r="AZ12" s="34"/>
      <c r="BA12" s="30"/>
      <c r="BB12" s="34"/>
      <c r="BC12" s="34"/>
      <c r="BD12" s="30"/>
      <c r="BE12" s="34"/>
      <c r="BF12" s="34"/>
      <c r="BG12" s="30"/>
      <c r="BH12" s="34"/>
      <c r="BI12" s="34"/>
      <c r="BJ12" s="30"/>
      <c r="BK12" s="34"/>
      <c r="BL12" s="34"/>
      <c r="BM12" s="30"/>
      <c r="BN12" s="34"/>
      <c r="BO12" s="34"/>
      <c r="BP12" s="30"/>
      <c r="BQ12" s="30"/>
      <c r="BR12" s="1026" t="s">
        <v>259</v>
      </c>
      <c r="BS12" s="1026"/>
      <c r="BT12" s="1026"/>
      <c r="BU12" s="1026"/>
      <c r="BV12" s="1026"/>
      <c r="BW12" s="1026"/>
      <c r="BX12" s="1026"/>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row>
    <row r="13" spans="1:208" s="39" customFormat="1" ht="12.75" customHeight="1" x14ac:dyDescent="0.25">
      <c r="A13" s="32"/>
      <c r="B13" s="762"/>
      <c r="C13" s="304"/>
      <c r="D13" s="304"/>
      <c r="E13" s="304"/>
      <c r="F13" s="820"/>
      <c r="G13" s="814"/>
      <c r="H13" s="814"/>
      <c r="I13" s="821"/>
      <c r="J13" s="821"/>
      <c r="K13" s="821"/>
      <c r="L13" s="821"/>
      <c r="M13" s="821"/>
      <c r="N13" s="821"/>
      <c r="O13" s="821"/>
      <c r="P13" s="821"/>
      <c r="Q13" s="821"/>
      <c r="R13" s="821"/>
      <c r="S13" s="821"/>
      <c r="T13" s="821"/>
      <c r="U13" s="821"/>
      <c r="V13" s="821"/>
      <c r="W13" s="30"/>
      <c r="X13" s="34"/>
      <c r="Y13" s="35"/>
      <c r="Z13" s="35"/>
      <c r="AA13" s="30"/>
      <c r="AB13" s="34"/>
      <c r="AC13" s="34"/>
      <c r="AD13" s="30"/>
      <c r="AE13" s="34"/>
      <c r="AF13" s="30"/>
      <c r="AG13" s="34"/>
      <c r="AH13" s="34"/>
      <c r="AI13" s="30"/>
      <c r="AJ13" s="34"/>
      <c r="AK13" s="34"/>
      <c r="AL13" s="30"/>
      <c r="AM13" s="34"/>
      <c r="AN13" s="34"/>
      <c r="AO13" s="30"/>
      <c r="AP13" s="34"/>
      <c r="AQ13" s="34"/>
      <c r="AR13" s="30"/>
      <c r="AS13" s="34"/>
      <c r="AT13" s="34"/>
      <c r="AU13" s="30"/>
      <c r="AV13" s="34"/>
      <c r="AW13" s="34"/>
      <c r="AX13" s="30"/>
      <c r="AY13" s="34"/>
      <c r="AZ13" s="34"/>
      <c r="BA13" s="30"/>
      <c r="BB13" s="34"/>
      <c r="BC13" s="34"/>
      <c r="BD13" s="30"/>
      <c r="BE13" s="34"/>
      <c r="BF13" s="34"/>
      <c r="BG13" s="30"/>
      <c r="BH13" s="34"/>
      <c r="BI13" s="34"/>
      <c r="BJ13" s="30"/>
      <c r="BK13" s="34"/>
      <c r="BL13" s="34"/>
      <c r="BM13" s="30"/>
      <c r="BN13" s="34"/>
      <c r="BO13" s="34"/>
      <c r="BP13" s="30"/>
      <c r="BQ13" s="30"/>
      <c r="BR13" s="1026"/>
      <c r="BS13" s="1026"/>
      <c r="BT13" s="1026"/>
      <c r="BU13" s="1026"/>
      <c r="BV13" s="1026"/>
      <c r="BW13" s="1026"/>
      <c r="BX13" s="1026"/>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row>
    <row r="14" spans="1:208" s="39" customFormat="1" ht="27" customHeight="1" x14ac:dyDescent="0.25">
      <c r="A14" s="32"/>
      <c r="B14" s="1127" t="s">
        <v>253</v>
      </c>
      <c r="C14" s="1128"/>
      <c r="D14" s="1129"/>
      <c r="E14" s="822"/>
      <c r="F14" s="302" t="s">
        <v>84</v>
      </c>
      <c r="G14" s="304"/>
      <c r="H14" s="511"/>
      <c r="I14" s="1086" t="s">
        <v>275</v>
      </c>
      <c r="J14" s="1087"/>
      <c r="K14" s="1087"/>
      <c r="L14" s="1087"/>
      <c r="M14" s="1087"/>
      <c r="N14" s="1087"/>
      <c r="O14" s="1087"/>
      <c r="P14" s="1087"/>
      <c r="Q14" s="1087"/>
      <c r="R14" s="1088"/>
      <c r="S14" s="818"/>
      <c r="T14" s="818"/>
      <c r="U14" s="818"/>
      <c r="V14" s="818"/>
      <c r="W14" s="321"/>
      <c r="X14" s="1104"/>
      <c r="Y14" s="1104"/>
      <c r="Z14" s="1104"/>
      <c r="AA14" s="1104"/>
      <c r="AB14" s="1103"/>
      <c r="AC14" s="1103"/>
      <c r="AD14" s="1103"/>
      <c r="AE14" s="1103"/>
      <c r="AF14" s="30"/>
      <c r="AG14" s="34"/>
      <c r="AH14" s="34"/>
      <c r="AI14" s="30"/>
      <c r="AJ14" s="34"/>
      <c r="AK14" s="34"/>
      <c r="AL14" s="30"/>
      <c r="AM14" s="34"/>
      <c r="AN14" s="34"/>
      <c r="AO14" s="30"/>
      <c r="AP14" s="34"/>
      <c r="AQ14" s="34"/>
      <c r="AR14" s="30"/>
      <c r="AS14" s="34"/>
      <c r="AT14" s="34"/>
      <c r="AU14" s="30"/>
      <c r="AV14" s="34"/>
      <c r="AW14" s="34"/>
      <c r="AX14" s="30"/>
      <c r="AY14" s="34"/>
      <c r="AZ14" s="34"/>
      <c r="BA14" s="30"/>
      <c r="BB14" s="34"/>
      <c r="BC14" s="34"/>
      <c r="BD14" s="30"/>
      <c r="BE14" s="34"/>
      <c r="BF14" s="34"/>
      <c r="BG14" s="30"/>
      <c r="BH14" s="34"/>
      <c r="BI14" s="34"/>
      <c r="BJ14" s="30"/>
      <c r="BK14" s="34"/>
      <c r="BL14" s="34"/>
      <c r="BM14" s="30"/>
      <c r="BN14" s="34"/>
      <c r="BO14" s="34"/>
      <c r="BP14" s="30"/>
      <c r="BQ14" s="30"/>
      <c r="BR14" s="1026"/>
      <c r="BS14" s="1026"/>
      <c r="BT14" s="1026"/>
      <c r="BU14" s="1026"/>
      <c r="BV14" s="1026"/>
      <c r="BW14" s="1026"/>
      <c r="BX14" s="1026"/>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row>
    <row r="15" spans="1:208" s="31" customFormat="1" ht="12.75" customHeight="1" x14ac:dyDescent="0.2">
      <c r="A15" s="32"/>
      <c r="B15" s="762"/>
      <c r="C15" s="755"/>
      <c r="D15" s="755"/>
      <c r="E15" s="755"/>
      <c r="F15" s="511"/>
      <c r="G15" s="755"/>
      <c r="H15" s="511"/>
      <c r="I15" s="815"/>
      <c r="J15" s="816"/>
      <c r="K15" s="511"/>
      <c r="L15" s="815"/>
      <c r="M15" s="816"/>
      <c r="N15" s="816"/>
      <c r="O15" s="816"/>
      <c r="P15" s="816"/>
      <c r="Q15" s="511"/>
      <c r="R15" s="816"/>
      <c r="S15" s="511"/>
      <c r="T15" s="815"/>
      <c r="U15" s="816"/>
      <c r="V15" s="816"/>
      <c r="W15" s="30"/>
      <c r="X15" s="34"/>
      <c r="Y15" s="34"/>
      <c r="Z15" s="30"/>
      <c r="AA15" s="34"/>
      <c r="AB15" s="34"/>
      <c r="AC15" s="30"/>
      <c r="AD15" s="34"/>
      <c r="AE15" s="34"/>
      <c r="AF15" s="30"/>
      <c r="AG15" s="34"/>
      <c r="AH15" s="34"/>
      <c r="AI15" s="30"/>
      <c r="AJ15" s="34"/>
      <c r="AK15" s="34"/>
      <c r="AL15" s="30"/>
      <c r="AM15" s="34"/>
      <c r="AN15" s="34"/>
      <c r="AO15" s="30"/>
      <c r="AP15" s="34"/>
      <c r="AQ15" s="34"/>
      <c r="AR15" s="30"/>
      <c r="AS15" s="34"/>
      <c r="AT15" s="34"/>
      <c r="AU15" s="30"/>
      <c r="AV15" s="34"/>
      <c r="AW15" s="34"/>
      <c r="AX15" s="30"/>
      <c r="AY15" s="34"/>
      <c r="AZ15" s="34"/>
      <c r="BA15" s="30"/>
      <c r="BB15" s="34"/>
      <c r="BC15" s="34"/>
      <c r="BD15" s="30"/>
      <c r="BE15" s="34"/>
      <c r="BF15" s="34"/>
      <c r="BG15" s="30"/>
      <c r="BH15" s="34"/>
      <c r="BI15" s="34"/>
      <c r="BJ15" s="30"/>
      <c r="BK15" s="34"/>
      <c r="BL15" s="34"/>
      <c r="BM15" s="30"/>
      <c r="BN15" s="34"/>
      <c r="BO15" s="34"/>
      <c r="BP15" s="30"/>
      <c r="BQ15" s="30"/>
      <c r="BR15" s="1026"/>
      <c r="BS15" s="1026"/>
      <c r="BT15" s="1026"/>
      <c r="BU15" s="1026"/>
      <c r="BV15" s="1026"/>
      <c r="BW15" s="1026"/>
      <c r="BX15" s="1026"/>
    </row>
    <row r="16" spans="1:208" s="38" customFormat="1" ht="12.75" customHeight="1" x14ac:dyDescent="0.25">
      <c r="A16" s="32"/>
      <c r="B16" s="1136" t="s">
        <v>254</v>
      </c>
      <c r="C16" s="1137"/>
      <c r="D16" s="1138"/>
      <c r="E16" s="1106" t="s">
        <v>85</v>
      </c>
      <c r="F16" s="1106"/>
      <c r="G16" s="304"/>
      <c r="H16" s="511"/>
      <c r="I16" s="1148" t="s">
        <v>337</v>
      </c>
      <c r="J16" s="1149"/>
      <c r="K16" s="1149"/>
      <c r="L16" s="1149"/>
      <c r="M16" s="1149"/>
      <c r="N16" s="1150"/>
      <c r="O16" s="1122" t="s">
        <v>134</v>
      </c>
      <c r="P16" s="1122"/>
      <c r="Q16" s="1122"/>
      <c r="R16" s="1122"/>
      <c r="S16" s="1122"/>
      <c r="T16" s="1122"/>
      <c r="U16" s="1118">
        <v>0</v>
      </c>
      <c r="V16" s="1119"/>
      <c r="W16" s="30"/>
      <c r="X16" s="34"/>
      <c r="Y16" s="34"/>
      <c r="Z16" s="30"/>
      <c r="AA16" s="34"/>
      <c r="AB16" s="1103"/>
      <c r="AC16" s="1103"/>
      <c r="AD16" s="1103"/>
      <c r="AE16" s="1103"/>
      <c r="AF16" s="30"/>
      <c r="AG16" s="34"/>
      <c r="AH16" s="34"/>
      <c r="AI16" s="30"/>
      <c r="AJ16" s="34"/>
      <c r="AK16" s="34"/>
      <c r="AL16" s="30"/>
      <c r="AM16" s="34"/>
      <c r="AN16" s="34"/>
      <c r="AO16" s="30"/>
      <c r="AP16" s="34"/>
      <c r="AQ16" s="34"/>
      <c r="AR16" s="30"/>
      <c r="AS16" s="34"/>
      <c r="AT16" s="34"/>
      <c r="AU16" s="30"/>
      <c r="AV16" s="34"/>
      <c r="AW16" s="34"/>
      <c r="AX16" s="30"/>
      <c r="AY16" s="34"/>
      <c r="AZ16" s="34"/>
      <c r="BA16" s="30"/>
      <c r="BB16" s="34"/>
      <c r="BC16" s="34"/>
      <c r="BD16" s="30"/>
      <c r="BE16" s="34"/>
      <c r="BF16" s="34"/>
      <c r="BG16" s="30"/>
      <c r="BH16" s="34"/>
      <c r="BI16" s="34"/>
      <c r="BJ16" s="30"/>
      <c r="BK16" s="34"/>
      <c r="BL16" s="34"/>
      <c r="BM16" s="30"/>
      <c r="BN16" s="34"/>
      <c r="BO16" s="34"/>
      <c r="BP16" s="30"/>
      <c r="BQ16" s="30"/>
      <c r="BR16" s="1026"/>
      <c r="BS16" s="1026"/>
      <c r="BT16" s="1026"/>
      <c r="BU16" s="1026"/>
      <c r="BV16" s="1026"/>
      <c r="BW16" s="1026"/>
      <c r="BX16" s="1026"/>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row>
    <row r="17" spans="1:208" s="38" customFormat="1" ht="14.25" customHeight="1" x14ac:dyDescent="0.2">
      <c r="A17" s="32"/>
      <c r="B17" s="1139"/>
      <c r="C17" s="1140"/>
      <c r="D17" s="1141"/>
      <c r="E17" s="1106"/>
      <c r="F17" s="1106"/>
      <c r="G17" s="814"/>
      <c r="H17" s="823"/>
      <c r="I17" s="1151"/>
      <c r="J17" s="1152"/>
      <c r="K17" s="1152"/>
      <c r="L17" s="1152"/>
      <c r="M17" s="1152"/>
      <c r="N17" s="1153"/>
      <c r="O17" s="1122"/>
      <c r="P17" s="1122"/>
      <c r="Q17" s="1122"/>
      <c r="R17" s="1122"/>
      <c r="S17" s="1122"/>
      <c r="T17" s="1122"/>
      <c r="U17" s="1120"/>
      <c r="V17" s="1121"/>
      <c r="W17" s="30"/>
      <c r="X17" s="1104"/>
      <c r="Y17" s="1104"/>
      <c r="Z17" s="1104"/>
      <c r="AA17" s="1104"/>
      <c r="AB17" s="1103"/>
      <c r="AC17" s="1103"/>
      <c r="AD17" s="1103"/>
      <c r="AE17" s="1103"/>
      <c r="AF17" s="30"/>
      <c r="AG17" s="34"/>
      <c r="AH17" s="34"/>
      <c r="AI17" s="30"/>
      <c r="AJ17" s="34"/>
      <c r="AK17" s="34"/>
      <c r="AL17" s="30"/>
      <c r="AM17" s="34"/>
      <c r="AN17" s="34"/>
      <c r="AO17" s="30"/>
      <c r="AP17" s="34"/>
      <c r="AQ17" s="34"/>
      <c r="AR17" s="30"/>
      <c r="AS17" s="34"/>
      <c r="AT17" s="34"/>
      <c r="AU17" s="30"/>
      <c r="AV17" s="34"/>
      <c r="AW17" s="34"/>
      <c r="AX17" s="30"/>
      <c r="AY17" s="34"/>
      <c r="AZ17" s="34"/>
      <c r="BA17" s="30"/>
      <c r="BB17" s="34"/>
      <c r="BC17" s="34"/>
      <c r="BD17" s="30"/>
      <c r="BE17" s="34"/>
      <c r="BF17" s="34"/>
      <c r="BG17" s="30"/>
      <c r="BH17" s="34"/>
      <c r="BI17" s="34"/>
      <c r="BJ17" s="30"/>
      <c r="BK17" s="34"/>
      <c r="BL17" s="34"/>
      <c r="BM17" s="30"/>
      <c r="BN17" s="34"/>
      <c r="BO17" s="34"/>
      <c r="BP17" s="30"/>
      <c r="BQ17" s="30"/>
      <c r="BR17" s="1026"/>
      <c r="BS17" s="1026"/>
      <c r="BT17" s="1026"/>
      <c r="BU17" s="1026"/>
      <c r="BV17" s="1026"/>
      <c r="BW17" s="1026"/>
      <c r="BX17" s="1026"/>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row>
    <row r="18" spans="1:208" s="38" customFormat="1" ht="13.15" customHeight="1" x14ac:dyDescent="0.2">
      <c r="A18" s="32"/>
      <c r="B18" s="762"/>
      <c r="C18" s="755"/>
      <c r="D18" s="755"/>
      <c r="E18" s="811"/>
      <c r="F18" s="816"/>
      <c r="G18" s="814"/>
      <c r="H18" s="511"/>
      <c r="I18" s="824"/>
      <c r="J18" s="816"/>
      <c r="K18" s="511"/>
      <c r="L18" s="825"/>
      <c r="M18" s="755"/>
      <c r="N18" s="755"/>
      <c r="O18" s="667"/>
      <c r="P18" s="667"/>
      <c r="Q18" s="667"/>
      <c r="R18" s="1105"/>
      <c r="S18" s="1105"/>
      <c r="T18" s="1105"/>
      <c r="U18" s="1105"/>
      <c r="V18" s="826"/>
      <c r="W18" s="30"/>
      <c r="X18" s="34"/>
      <c r="Y18" s="34"/>
      <c r="Z18" s="30"/>
      <c r="AA18" s="34"/>
      <c r="AB18" s="34"/>
      <c r="AC18" s="34"/>
      <c r="AD18" s="30"/>
      <c r="AE18" s="34"/>
      <c r="AF18" s="34"/>
      <c r="AG18" s="34"/>
      <c r="AH18" s="34"/>
      <c r="AI18" s="30"/>
      <c r="AJ18" s="34"/>
      <c r="AK18" s="34"/>
      <c r="AL18" s="30"/>
      <c r="AM18" s="34"/>
      <c r="AN18" s="34"/>
      <c r="AO18" s="30"/>
      <c r="AP18" s="34"/>
      <c r="AQ18" s="34"/>
      <c r="AR18" s="30"/>
      <c r="AS18" s="34"/>
      <c r="AT18" s="34"/>
      <c r="AU18" s="30"/>
      <c r="AV18" s="34"/>
      <c r="AW18" s="34"/>
      <c r="AX18" s="30"/>
      <c r="AY18" s="34"/>
      <c r="AZ18" s="34"/>
      <c r="BA18" s="30"/>
      <c r="BB18" s="34"/>
      <c r="BC18" s="34"/>
      <c r="BD18" s="30"/>
      <c r="BE18" s="34"/>
      <c r="BF18" s="34"/>
      <c r="BG18" s="30"/>
      <c r="BH18" s="34"/>
      <c r="BI18" s="34"/>
      <c r="BJ18" s="30"/>
      <c r="BK18" s="34"/>
      <c r="BL18" s="34"/>
      <c r="BM18" s="30"/>
      <c r="BN18" s="34"/>
      <c r="BO18" s="34"/>
      <c r="BP18" s="30"/>
      <c r="BQ18" s="30"/>
      <c r="BR18" s="1026"/>
      <c r="BS18" s="1026"/>
      <c r="BT18" s="1026"/>
      <c r="BU18" s="1026"/>
      <c r="BV18" s="1026"/>
      <c r="BW18" s="1026"/>
      <c r="BX18" s="1026"/>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row>
    <row r="19" spans="1:208" s="38" customFormat="1" ht="13.5" customHeight="1" x14ac:dyDescent="0.25">
      <c r="A19" s="32"/>
      <c r="B19" s="1126" t="s">
        <v>338</v>
      </c>
      <c r="C19" s="1126"/>
      <c r="D19" s="1126"/>
      <c r="E19" s="1106" t="s">
        <v>79</v>
      </c>
      <c r="F19" s="1106"/>
      <c r="G19" s="304"/>
      <c r="H19" s="511"/>
      <c r="I19" s="1154" t="s">
        <v>138</v>
      </c>
      <c r="J19" s="1155"/>
      <c r="K19" s="1155"/>
      <c r="L19" s="1155"/>
      <c r="M19" s="1155"/>
      <c r="N19" s="1156"/>
      <c r="O19" s="1123" t="s">
        <v>257</v>
      </c>
      <c r="P19" s="1123"/>
      <c r="Q19" s="1123"/>
      <c r="R19" s="1123"/>
      <c r="S19" s="1123"/>
      <c r="T19" s="1123"/>
      <c r="U19" s="1118">
        <v>0</v>
      </c>
      <c r="V19" s="1119"/>
      <c r="W19" s="30"/>
      <c r="X19" s="34"/>
      <c r="Y19" s="34"/>
      <c r="Z19" s="30"/>
      <c r="AA19" s="34"/>
      <c r="AB19" s="34"/>
      <c r="AC19" s="34"/>
      <c r="AD19" s="30"/>
      <c r="AE19" s="34"/>
      <c r="AF19" s="34"/>
      <c r="AG19" s="34"/>
      <c r="AH19" s="34"/>
      <c r="AI19" s="30"/>
      <c r="AJ19" s="34"/>
      <c r="AK19" s="34"/>
      <c r="AL19" s="30"/>
      <c r="AM19" s="34"/>
      <c r="AN19" s="34"/>
      <c r="AO19" s="30"/>
      <c r="AP19" s="34"/>
      <c r="AQ19" s="34"/>
      <c r="AR19" s="30"/>
      <c r="AS19" s="34"/>
      <c r="AT19" s="34"/>
      <c r="AU19" s="30"/>
      <c r="AV19" s="34"/>
      <c r="AW19" s="34"/>
      <c r="AX19" s="30"/>
      <c r="AY19" s="34"/>
      <c r="AZ19" s="34"/>
      <c r="BA19" s="30"/>
      <c r="BB19" s="34"/>
      <c r="BC19" s="34"/>
      <c r="BD19" s="30"/>
      <c r="BE19" s="34"/>
      <c r="BF19" s="34"/>
      <c r="BG19" s="30"/>
      <c r="BH19" s="34"/>
      <c r="BI19" s="34"/>
      <c r="BJ19" s="30"/>
      <c r="BK19" s="34"/>
      <c r="BL19" s="34"/>
      <c r="BM19" s="30"/>
      <c r="BN19" s="34"/>
      <c r="BO19" s="34"/>
      <c r="BP19" s="30"/>
      <c r="BQ19" s="30"/>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row>
    <row r="20" spans="1:208" s="38" customFormat="1" ht="14.25" customHeight="1" x14ac:dyDescent="0.2">
      <c r="A20" s="32"/>
      <c r="B20" s="1136" t="s">
        <v>262</v>
      </c>
      <c r="C20" s="1137"/>
      <c r="D20" s="1138"/>
      <c r="E20" s="1106"/>
      <c r="F20" s="1106"/>
      <c r="G20" s="814"/>
      <c r="H20" s="511"/>
      <c r="I20" s="1157"/>
      <c r="J20" s="1158"/>
      <c r="K20" s="1158"/>
      <c r="L20" s="1158"/>
      <c r="M20" s="1158"/>
      <c r="N20" s="1159"/>
      <c r="O20" s="1123"/>
      <c r="P20" s="1123"/>
      <c r="Q20" s="1123"/>
      <c r="R20" s="1123"/>
      <c r="S20" s="1123"/>
      <c r="T20" s="1123"/>
      <c r="U20" s="1120"/>
      <c r="V20" s="1121"/>
      <c r="W20" s="30"/>
      <c r="X20" s="34"/>
      <c r="Y20" s="34"/>
      <c r="Z20" s="30"/>
      <c r="AA20" s="34"/>
      <c r="AB20" s="34"/>
      <c r="AC20" s="30"/>
      <c r="AD20" s="34"/>
      <c r="AE20" s="34"/>
      <c r="AF20" s="30"/>
      <c r="AG20" s="34"/>
      <c r="AH20" s="34"/>
      <c r="AI20" s="30"/>
      <c r="AJ20" s="34"/>
      <c r="AK20" s="34"/>
      <c r="AL20" s="30"/>
      <c r="AM20" s="34"/>
      <c r="AN20" s="34"/>
      <c r="AO20" s="30"/>
      <c r="AP20" s="34"/>
      <c r="AQ20" s="34"/>
      <c r="AR20" s="30"/>
      <c r="AS20" s="34"/>
      <c r="AT20" s="34"/>
      <c r="AU20" s="30"/>
      <c r="AV20" s="34"/>
      <c r="AW20" s="34"/>
      <c r="AX20" s="30"/>
      <c r="AY20" s="34"/>
      <c r="AZ20" s="34"/>
      <c r="BA20" s="30"/>
      <c r="BB20" s="34"/>
      <c r="BC20" s="34"/>
      <c r="BD20" s="30"/>
      <c r="BE20" s="34"/>
      <c r="BF20" s="34"/>
      <c r="BG20" s="30"/>
      <c r="BH20" s="34"/>
      <c r="BI20" s="34"/>
      <c r="BJ20" s="30"/>
      <c r="BK20" s="34"/>
      <c r="BL20" s="34"/>
      <c r="BM20" s="30"/>
      <c r="BN20" s="34"/>
      <c r="BO20" s="34"/>
      <c r="BP20" s="30"/>
      <c r="BQ20" s="30"/>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row>
    <row r="21" spans="1:208" s="38" customFormat="1" ht="13.15" customHeight="1" x14ac:dyDescent="0.25">
      <c r="A21" s="32"/>
      <c r="B21" s="1139"/>
      <c r="C21" s="1140"/>
      <c r="D21" s="1141"/>
      <c r="E21" s="811"/>
      <c r="F21" s="816"/>
      <c r="G21" s="814"/>
      <c r="H21" s="511"/>
      <c r="I21" s="824"/>
      <c r="J21" s="816"/>
      <c r="K21" s="511"/>
      <c r="L21" s="825"/>
      <c r="M21" s="755"/>
      <c r="N21" s="755"/>
      <c r="O21" s="755"/>
      <c r="P21" s="152"/>
      <c r="Q21" s="511"/>
      <c r="R21" s="827"/>
      <c r="S21" s="827"/>
      <c r="T21" s="827"/>
      <c r="U21" s="827"/>
      <c r="V21" s="816"/>
      <c r="W21" s="30"/>
      <c r="X21" s="34"/>
      <c r="Y21" s="34"/>
      <c r="Z21" s="30"/>
      <c r="AA21" s="34"/>
      <c r="AB21" s="34"/>
      <c r="AC21" s="34"/>
      <c r="AD21" s="30"/>
      <c r="AE21" s="34"/>
      <c r="AF21" s="34"/>
      <c r="AG21" s="34"/>
      <c r="AH21" s="34"/>
      <c r="AI21" s="30"/>
      <c r="AJ21" s="34"/>
      <c r="AK21" s="34"/>
      <c r="AL21" s="30"/>
      <c r="AM21" s="34"/>
      <c r="AN21" s="34"/>
      <c r="AO21" s="30"/>
      <c r="AP21" s="34"/>
      <c r="AQ21" s="34"/>
      <c r="AR21" s="30"/>
      <c r="AS21" s="34"/>
      <c r="AT21" s="34"/>
      <c r="AU21" s="30"/>
      <c r="AV21" s="34"/>
      <c r="AW21" s="34"/>
      <c r="AX21" s="30"/>
      <c r="AY21" s="34"/>
      <c r="AZ21" s="34"/>
      <c r="BA21" s="30"/>
      <c r="BB21" s="34"/>
      <c r="BC21" s="34"/>
      <c r="BD21" s="30"/>
      <c r="BE21" s="34"/>
      <c r="BF21" s="34"/>
      <c r="BG21" s="30"/>
      <c r="BH21" s="34"/>
      <c r="BI21" s="34"/>
      <c r="BJ21" s="30"/>
      <c r="BK21" s="34"/>
      <c r="BL21" s="34"/>
      <c r="BM21" s="30"/>
      <c r="BN21" s="34"/>
      <c r="BO21" s="34"/>
      <c r="BP21" s="30"/>
      <c r="BQ21" s="30"/>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row>
    <row r="22" spans="1:208" s="38" customFormat="1" ht="13.5" customHeight="1" x14ac:dyDescent="0.25">
      <c r="A22" s="32"/>
      <c r="B22" s="762"/>
      <c r="C22" s="755"/>
      <c r="D22" s="755"/>
      <c r="E22" s="1076" t="str">
        <f>IF(I16="Freihändige Direktvergabe gem. Ausnahmetatbestand","Ausnahmetatbestand","")</f>
        <v/>
      </c>
      <c r="F22" s="1076"/>
      <c r="G22" s="304"/>
      <c r="H22" s="511"/>
      <c r="I22" s="1108"/>
      <c r="J22" s="1109"/>
      <c r="K22" s="1109"/>
      <c r="L22" s="1109"/>
      <c r="M22" s="1109"/>
      <c r="N22" s="1109"/>
      <c r="O22" s="1109"/>
      <c r="P22" s="1109"/>
      <c r="Q22" s="1109"/>
      <c r="R22" s="1110"/>
      <c r="S22" s="511"/>
      <c r="T22" s="511"/>
      <c r="U22" s="755"/>
      <c r="V22" s="816"/>
      <c r="W22" s="30"/>
      <c r="X22" s="34"/>
      <c r="Y22" s="34"/>
      <c r="Z22" s="30"/>
      <c r="AA22" s="34"/>
      <c r="AB22" s="34"/>
      <c r="AC22" s="34"/>
      <c r="AD22" s="30"/>
      <c r="AE22" s="34"/>
      <c r="AF22" s="34"/>
      <c r="AG22" s="34"/>
      <c r="AH22" s="34"/>
      <c r="AI22" s="30"/>
      <c r="AJ22" s="34"/>
      <c r="AK22" s="34"/>
      <c r="AL22" s="30"/>
      <c r="AM22" s="34"/>
      <c r="AN22" s="34"/>
      <c r="AO22" s="30"/>
      <c r="AP22" s="34"/>
      <c r="AQ22" s="34"/>
      <c r="AR22" s="30"/>
      <c r="AS22" s="34"/>
      <c r="AT22" s="34"/>
      <c r="AU22" s="30"/>
      <c r="AV22" s="34"/>
      <c r="AW22" s="34"/>
      <c r="AX22" s="30"/>
      <c r="AY22" s="34"/>
      <c r="AZ22" s="34"/>
      <c r="BA22" s="30"/>
      <c r="BB22" s="34"/>
      <c r="BC22" s="34"/>
      <c r="BD22" s="30"/>
      <c r="BE22" s="34"/>
      <c r="BF22" s="34"/>
      <c r="BG22" s="30"/>
      <c r="BH22" s="34"/>
      <c r="BI22" s="34"/>
      <c r="BJ22" s="30"/>
      <c r="BK22" s="34"/>
      <c r="BL22" s="34"/>
      <c r="BM22" s="30"/>
      <c r="BN22" s="34"/>
      <c r="BO22" s="34"/>
      <c r="BP22" s="30"/>
      <c r="BQ22" s="30"/>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row>
    <row r="23" spans="1:208" s="38" customFormat="1" ht="14.25" customHeight="1" x14ac:dyDescent="0.2">
      <c r="A23" s="32"/>
      <c r="B23" s="1136" t="s">
        <v>263</v>
      </c>
      <c r="C23" s="1137"/>
      <c r="D23" s="1138"/>
      <c r="E23" s="1076"/>
      <c r="F23" s="1076"/>
      <c r="G23" s="814"/>
      <c r="H23" s="511"/>
      <c r="I23" s="1111"/>
      <c r="J23" s="1112"/>
      <c r="K23" s="1112"/>
      <c r="L23" s="1112"/>
      <c r="M23" s="1112"/>
      <c r="N23" s="1112"/>
      <c r="O23" s="1112"/>
      <c r="P23" s="1112"/>
      <c r="Q23" s="1112"/>
      <c r="R23" s="1113"/>
      <c r="S23" s="511"/>
      <c r="T23" s="815"/>
      <c r="U23" s="816"/>
      <c r="V23" s="816"/>
      <c r="W23" s="30"/>
      <c r="X23" s="34"/>
      <c r="Y23" s="34"/>
      <c r="Z23" s="30"/>
      <c r="AA23" s="34"/>
      <c r="AB23" s="34"/>
      <c r="AC23" s="30"/>
      <c r="AD23" s="34"/>
      <c r="AE23" s="34"/>
      <c r="AF23" s="30"/>
      <c r="AG23" s="34"/>
      <c r="AH23" s="34"/>
      <c r="AI23" s="30"/>
      <c r="AJ23" s="34"/>
      <c r="AK23" s="34"/>
      <c r="AL23" s="30"/>
      <c r="AM23" s="34"/>
      <c r="AN23" s="34"/>
      <c r="AO23" s="30"/>
      <c r="AP23" s="34"/>
      <c r="AQ23" s="34"/>
      <c r="AR23" s="30"/>
      <c r="AS23" s="34"/>
      <c r="AT23" s="34"/>
      <c r="AU23" s="30"/>
      <c r="AV23" s="34"/>
      <c r="AW23" s="34"/>
      <c r="AX23" s="30"/>
      <c r="AY23" s="34"/>
      <c r="AZ23" s="34"/>
      <c r="BA23" s="30"/>
      <c r="BB23" s="34"/>
      <c r="BC23" s="34"/>
      <c r="BD23" s="30"/>
      <c r="BE23" s="34"/>
      <c r="BF23" s="34"/>
      <c r="BG23" s="30"/>
      <c r="BH23" s="34"/>
      <c r="BI23" s="34"/>
      <c r="BJ23" s="30"/>
      <c r="BK23" s="34"/>
      <c r="BL23" s="34"/>
      <c r="BM23" s="30"/>
      <c r="BN23" s="34"/>
      <c r="BO23" s="34"/>
      <c r="BP23" s="30"/>
      <c r="BQ23" s="30"/>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row>
    <row r="24" spans="1:208" s="38" customFormat="1" ht="12.75" customHeight="1" x14ac:dyDescent="0.25">
      <c r="A24" s="32"/>
      <c r="B24" s="1139"/>
      <c r="C24" s="1140"/>
      <c r="D24" s="1141"/>
      <c r="E24" s="828"/>
      <c r="F24" s="816"/>
      <c r="G24" s="304"/>
      <c r="H24" s="511"/>
      <c r="I24" s="1115" t="str">
        <f>IF(E22="","","Ausnahmetatbestand ergänzen")</f>
        <v/>
      </c>
      <c r="J24" s="1115"/>
      <c r="K24" s="1115"/>
      <c r="L24" s="1115"/>
      <c r="M24" s="1115"/>
      <c r="N24" s="1115"/>
      <c r="O24" s="1115"/>
      <c r="P24" s="1115"/>
      <c r="Q24" s="1115"/>
      <c r="R24" s="1115"/>
      <c r="S24" s="827"/>
      <c r="T24" s="827"/>
      <c r="U24" s="827"/>
      <c r="V24" s="816"/>
      <c r="W24" s="30"/>
      <c r="X24" s="34"/>
      <c r="Y24" s="34"/>
      <c r="Z24" s="30"/>
      <c r="AA24" s="34"/>
      <c r="AB24" s="34"/>
      <c r="AC24" s="34"/>
      <c r="AD24" s="30"/>
      <c r="AE24" s="34"/>
      <c r="AF24" s="34"/>
      <c r="AG24" s="34"/>
      <c r="AH24" s="34"/>
      <c r="AI24" s="30"/>
      <c r="AJ24" s="34"/>
      <c r="AK24" s="34"/>
      <c r="AL24" s="30"/>
      <c r="AM24" s="34"/>
      <c r="AN24" s="34"/>
      <c r="AO24" s="30"/>
      <c r="AP24" s="34"/>
      <c r="AQ24" s="34"/>
      <c r="AR24" s="30"/>
      <c r="AS24" s="34"/>
      <c r="AT24" s="34"/>
      <c r="AU24" s="30"/>
      <c r="AV24" s="34"/>
      <c r="AW24" s="34"/>
      <c r="AX24" s="30"/>
      <c r="AY24" s="34"/>
      <c r="AZ24" s="34"/>
      <c r="BA24" s="30"/>
      <c r="BB24" s="34"/>
      <c r="BC24" s="34"/>
      <c r="BD24" s="30"/>
      <c r="BE24" s="34"/>
      <c r="BF24" s="34"/>
      <c r="BG24" s="30"/>
      <c r="BH24" s="34"/>
      <c r="BI24" s="34"/>
      <c r="BJ24" s="30"/>
      <c r="BK24" s="34"/>
      <c r="BL24" s="34"/>
      <c r="BM24" s="30"/>
      <c r="BN24" s="34"/>
      <c r="BO24" s="34"/>
      <c r="BP24" s="30"/>
      <c r="BQ24" s="30"/>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row>
    <row r="25" spans="1:208" s="38" customFormat="1" ht="13.5" customHeight="1" x14ac:dyDescent="0.25">
      <c r="A25" s="32"/>
      <c r="B25" s="762"/>
      <c r="C25" s="755"/>
      <c r="D25" s="755"/>
      <c r="E25" s="1076"/>
      <c r="F25" s="1076"/>
      <c r="G25" s="304"/>
      <c r="H25" s="511"/>
      <c r="I25" s="1116"/>
      <c r="J25" s="1116"/>
      <c r="K25" s="1116"/>
      <c r="L25" s="1116"/>
      <c r="M25" s="1116"/>
      <c r="N25" s="1116"/>
      <c r="O25" s="1116"/>
      <c r="P25" s="1116"/>
      <c r="Q25" s="1116"/>
      <c r="R25" s="1116"/>
      <c r="S25" s="511"/>
      <c r="T25" s="511"/>
      <c r="U25" s="755"/>
      <c r="V25" s="816"/>
      <c r="W25" s="30"/>
      <c r="X25" s="34"/>
      <c r="Y25" s="34"/>
      <c r="Z25" s="30"/>
      <c r="AA25" s="34"/>
      <c r="AB25" s="34"/>
      <c r="AC25" s="34"/>
      <c r="AD25" s="30"/>
      <c r="AE25" s="34"/>
      <c r="AF25" s="34"/>
      <c r="AG25" s="34"/>
      <c r="AH25" s="34"/>
      <c r="AI25" s="30"/>
      <c r="AJ25" s="34"/>
      <c r="AK25" s="34"/>
      <c r="AL25" s="30"/>
      <c r="AM25" s="34"/>
      <c r="AN25" s="34"/>
      <c r="AO25" s="30"/>
      <c r="AP25" s="34"/>
      <c r="AQ25" s="34"/>
      <c r="AR25" s="30"/>
      <c r="AS25" s="34"/>
      <c r="AT25" s="34"/>
      <c r="AU25" s="30"/>
      <c r="AV25" s="34"/>
      <c r="AW25" s="34"/>
      <c r="AX25" s="30"/>
      <c r="AY25" s="34"/>
      <c r="AZ25" s="34"/>
      <c r="BA25" s="30"/>
      <c r="BB25" s="34"/>
      <c r="BC25" s="34"/>
      <c r="BD25" s="30"/>
      <c r="BE25" s="34"/>
      <c r="BF25" s="34"/>
      <c r="BG25" s="30"/>
      <c r="BH25" s="34"/>
      <c r="BI25" s="34"/>
      <c r="BJ25" s="30"/>
      <c r="BK25" s="34"/>
      <c r="BL25" s="34"/>
      <c r="BM25" s="30"/>
      <c r="BN25" s="34"/>
      <c r="BO25" s="34"/>
      <c r="BP25" s="30"/>
      <c r="BQ25" s="30"/>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row>
    <row r="26" spans="1:208" s="38" customFormat="1" ht="14.25" customHeight="1" x14ac:dyDescent="0.2">
      <c r="A26" s="32"/>
      <c r="B26" s="1142" t="s">
        <v>267</v>
      </c>
      <c r="C26" s="1143"/>
      <c r="D26" s="1144"/>
      <c r="E26" s="811"/>
      <c r="F26" s="811"/>
      <c r="G26" s="814"/>
      <c r="H26" s="511"/>
      <c r="I26" s="1116" t="str">
        <f>IF(E24="","","Für weiteren Ausnahmetatbestand zusätzliche Zeilen links mittels + einfügen")</f>
        <v/>
      </c>
      <c r="J26" s="1116"/>
      <c r="K26" s="1116"/>
      <c r="L26" s="1116"/>
      <c r="M26" s="1116"/>
      <c r="N26" s="1116"/>
      <c r="O26" s="1116"/>
      <c r="P26" s="1116"/>
      <c r="Q26" s="1116"/>
      <c r="R26" s="1116"/>
      <c r="S26" s="511"/>
      <c r="T26" s="815"/>
      <c r="U26" s="816"/>
      <c r="V26" s="816"/>
      <c r="W26" s="30"/>
      <c r="X26" s="34"/>
      <c r="Y26" s="34"/>
      <c r="Z26" s="30"/>
      <c r="AA26" s="34"/>
      <c r="AB26" s="34"/>
      <c r="AC26" s="30"/>
      <c r="AD26" s="34"/>
      <c r="AE26" s="34"/>
      <c r="AF26" s="30"/>
      <c r="AG26" s="34"/>
      <c r="AH26" s="34"/>
      <c r="AI26" s="30"/>
      <c r="AJ26" s="34"/>
      <c r="AK26" s="34"/>
      <c r="AL26" s="30"/>
      <c r="AM26" s="34"/>
      <c r="AN26" s="34"/>
      <c r="AO26" s="30"/>
      <c r="AP26" s="34"/>
      <c r="AQ26" s="34"/>
      <c r="AR26" s="30"/>
      <c r="AS26" s="34"/>
      <c r="AT26" s="34"/>
      <c r="AU26" s="30"/>
      <c r="AV26" s="34"/>
      <c r="AW26" s="34"/>
      <c r="AX26" s="30"/>
      <c r="AY26" s="34"/>
      <c r="AZ26" s="34"/>
      <c r="BA26" s="30"/>
      <c r="BB26" s="34"/>
      <c r="BC26" s="34"/>
      <c r="BD26" s="30"/>
      <c r="BE26" s="34"/>
      <c r="BF26" s="34"/>
      <c r="BG26" s="30"/>
      <c r="BH26" s="34"/>
      <c r="BI26" s="34"/>
      <c r="BJ26" s="30"/>
      <c r="BK26" s="34"/>
      <c r="BL26" s="34"/>
      <c r="BM26" s="30"/>
      <c r="BN26" s="34"/>
      <c r="BO26" s="34"/>
      <c r="BP26" s="30"/>
      <c r="BQ26" s="30"/>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row>
    <row r="27" spans="1:208" s="38" customFormat="1" ht="12.75" customHeight="1" x14ac:dyDescent="0.25">
      <c r="A27" s="32"/>
      <c r="B27" s="1145"/>
      <c r="C27" s="1146"/>
      <c r="D27" s="1147"/>
      <c r="E27" s="1076"/>
      <c r="F27" s="1076"/>
      <c r="G27" s="304"/>
      <c r="H27" s="511"/>
      <c r="I27" s="1116" t="str">
        <f>IF(E22="","","Für weiteren Ausnahmetatbestand zusätzliche Zeilen links mittels + einfügen")</f>
        <v/>
      </c>
      <c r="J27" s="1116"/>
      <c r="K27" s="1116"/>
      <c r="L27" s="1116"/>
      <c r="M27" s="1116"/>
      <c r="N27" s="1116"/>
      <c r="O27" s="1116"/>
      <c r="P27" s="1116"/>
      <c r="Q27" s="1116"/>
      <c r="R27" s="1116"/>
      <c r="S27" s="827"/>
      <c r="T27" s="827"/>
      <c r="U27" s="827"/>
      <c r="V27" s="816"/>
      <c r="W27" s="30"/>
      <c r="X27" s="34"/>
      <c r="Y27" s="34"/>
      <c r="Z27" s="30"/>
      <c r="AA27" s="34"/>
      <c r="AB27" s="34"/>
      <c r="AC27" s="34"/>
      <c r="AD27" s="30"/>
      <c r="AE27" s="34"/>
      <c r="AF27" s="34"/>
      <c r="AG27" s="34"/>
      <c r="AH27" s="34"/>
      <c r="AI27" s="30"/>
      <c r="AJ27" s="34"/>
      <c r="AK27" s="34"/>
      <c r="AL27" s="30"/>
      <c r="AM27" s="34"/>
      <c r="AN27" s="34"/>
      <c r="AO27" s="30"/>
      <c r="AP27" s="34"/>
      <c r="AQ27" s="34"/>
      <c r="AR27" s="30"/>
      <c r="AS27" s="34"/>
      <c r="AT27" s="34"/>
      <c r="AU27" s="30"/>
      <c r="AV27" s="34"/>
      <c r="AW27" s="34"/>
      <c r="AX27" s="30"/>
      <c r="AY27" s="34"/>
      <c r="AZ27" s="34"/>
      <c r="BA27" s="30"/>
      <c r="BB27" s="34"/>
      <c r="BC27" s="34"/>
      <c r="BD27" s="30"/>
      <c r="BE27" s="34"/>
      <c r="BF27" s="34"/>
      <c r="BG27" s="30"/>
      <c r="BH27" s="34"/>
      <c r="BI27" s="34"/>
      <c r="BJ27" s="30"/>
      <c r="BK27" s="34"/>
      <c r="BL27" s="34"/>
      <c r="BM27" s="30"/>
      <c r="BN27" s="34"/>
      <c r="BO27" s="34"/>
      <c r="BP27" s="30"/>
      <c r="BQ27" s="30"/>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row>
    <row r="28" spans="1:208" s="38" customFormat="1" ht="4.5" hidden="1" customHeight="1" outlineLevel="1" x14ac:dyDescent="0.2">
      <c r="A28" s="32"/>
      <c r="B28" s="762"/>
      <c r="C28" s="827"/>
      <c r="D28" s="827"/>
      <c r="E28" s="811"/>
      <c r="F28" s="811"/>
      <c r="G28" s="814"/>
      <c r="H28" s="511"/>
      <c r="I28" s="824"/>
      <c r="J28" s="824"/>
      <c r="K28" s="824"/>
      <c r="L28" s="824"/>
      <c r="M28" s="824"/>
      <c r="N28" s="824"/>
      <c r="O28" s="824"/>
      <c r="P28" s="824"/>
      <c r="Q28" s="824"/>
      <c r="R28" s="824"/>
      <c r="S28" s="511"/>
      <c r="T28" s="815"/>
      <c r="U28" s="816"/>
      <c r="V28" s="816"/>
      <c r="W28" s="30"/>
      <c r="X28" s="34"/>
      <c r="Y28" s="34"/>
      <c r="Z28" s="30"/>
      <c r="AA28" s="34"/>
      <c r="AB28" s="34"/>
      <c r="AC28" s="30"/>
      <c r="AD28" s="34"/>
      <c r="AE28" s="34"/>
      <c r="AF28" s="30"/>
      <c r="AG28" s="34"/>
      <c r="AH28" s="34"/>
      <c r="AI28" s="30"/>
      <c r="AJ28" s="34"/>
      <c r="AK28" s="34"/>
      <c r="AL28" s="30"/>
      <c r="AM28" s="34"/>
      <c r="AN28" s="34"/>
      <c r="AO28" s="30"/>
      <c r="AP28" s="34"/>
      <c r="AQ28" s="34"/>
      <c r="AR28" s="30"/>
      <c r="AS28" s="34"/>
      <c r="AT28" s="34"/>
      <c r="AU28" s="30"/>
      <c r="AV28" s="34"/>
      <c r="AW28" s="34"/>
      <c r="AX28" s="30"/>
      <c r="AY28" s="34"/>
      <c r="AZ28" s="34"/>
      <c r="BA28" s="30"/>
      <c r="BB28" s="34"/>
      <c r="BC28" s="34"/>
      <c r="BD28" s="30"/>
      <c r="BE28" s="34"/>
      <c r="BF28" s="34"/>
      <c r="BG28" s="30"/>
      <c r="BH28" s="34"/>
      <c r="BI28" s="34"/>
      <c r="BJ28" s="30"/>
      <c r="BK28" s="34"/>
      <c r="BL28" s="34"/>
      <c r="BM28" s="30"/>
      <c r="BN28" s="34"/>
      <c r="BO28" s="34"/>
      <c r="BP28" s="30"/>
      <c r="BQ28" s="30"/>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row>
    <row r="29" spans="1:208" s="38" customFormat="1" ht="13.5" hidden="1" customHeight="1" outlineLevel="1" x14ac:dyDescent="0.25">
      <c r="A29" s="32"/>
      <c r="B29" s="762"/>
      <c r="C29" s="827"/>
      <c r="D29" s="827"/>
      <c r="E29" s="1076"/>
      <c r="F29" s="1076"/>
      <c r="G29" s="304"/>
      <c r="H29" s="511"/>
      <c r="I29" s="1107"/>
      <c r="J29" s="1107"/>
      <c r="K29" s="1107"/>
      <c r="L29" s="1107"/>
      <c r="M29" s="1107"/>
      <c r="N29" s="1107"/>
      <c r="O29" s="1107"/>
      <c r="P29" s="1107"/>
      <c r="Q29" s="1107"/>
      <c r="R29" s="1107"/>
      <c r="S29" s="511"/>
      <c r="T29" s="511"/>
      <c r="U29" s="755"/>
      <c r="V29" s="816"/>
      <c r="W29" s="30"/>
      <c r="X29" s="34"/>
      <c r="Y29" s="34"/>
      <c r="Z29" s="30"/>
      <c r="AA29" s="34"/>
      <c r="AB29" s="34"/>
      <c r="AC29" s="34"/>
      <c r="AD29" s="30"/>
      <c r="AE29" s="34"/>
      <c r="AF29" s="34"/>
      <c r="AG29" s="34"/>
      <c r="AH29" s="34"/>
      <c r="AI29" s="30"/>
      <c r="AJ29" s="34"/>
      <c r="AK29" s="34"/>
      <c r="AL29" s="30"/>
      <c r="AM29" s="34"/>
      <c r="AN29" s="34"/>
      <c r="AO29" s="30"/>
      <c r="AP29" s="34"/>
      <c r="AQ29" s="34"/>
      <c r="AR29" s="30"/>
      <c r="AS29" s="34"/>
      <c r="AT29" s="34"/>
      <c r="AU29" s="30"/>
      <c r="AV29" s="34"/>
      <c r="AW29" s="34"/>
      <c r="AX29" s="30"/>
      <c r="AY29" s="34"/>
      <c r="AZ29" s="34"/>
      <c r="BA29" s="30"/>
      <c r="BB29" s="34"/>
      <c r="BC29" s="34"/>
      <c r="BD29" s="30"/>
      <c r="BE29" s="34"/>
      <c r="BF29" s="34"/>
      <c r="BG29" s="30"/>
      <c r="BH29" s="34"/>
      <c r="BI29" s="34"/>
      <c r="BJ29" s="30"/>
      <c r="BK29" s="34"/>
      <c r="BL29" s="34"/>
      <c r="BM29" s="30"/>
      <c r="BN29" s="34"/>
      <c r="BO29" s="34"/>
      <c r="BP29" s="30"/>
      <c r="BQ29" s="30"/>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row>
    <row r="30" spans="1:208" s="38" customFormat="1" ht="4.5" hidden="1" customHeight="1" outlineLevel="1" x14ac:dyDescent="0.2">
      <c r="A30" s="32"/>
      <c r="B30" s="762"/>
      <c r="C30" s="827"/>
      <c r="D30" s="827"/>
      <c r="E30" s="1076"/>
      <c r="F30" s="1076"/>
      <c r="G30" s="814"/>
      <c r="H30" s="511"/>
      <c r="I30" s="1107"/>
      <c r="J30" s="1107"/>
      <c r="K30" s="1107"/>
      <c r="L30" s="1107"/>
      <c r="M30" s="1107"/>
      <c r="N30" s="1107"/>
      <c r="O30" s="1107"/>
      <c r="P30" s="1107"/>
      <c r="Q30" s="1107"/>
      <c r="R30" s="1107"/>
      <c r="S30" s="511"/>
      <c r="T30" s="815"/>
      <c r="U30" s="816"/>
      <c r="V30" s="816"/>
      <c r="W30" s="30"/>
      <c r="X30" s="34"/>
      <c r="Y30" s="34"/>
      <c r="Z30" s="30"/>
      <c r="AA30" s="34"/>
      <c r="AB30" s="34"/>
      <c r="AC30" s="30"/>
      <c r="AD30" s="34"/>
      <c r="AE30" s="34"/>
      <c r="AF30" s="30"/>
      <c r="AG30" s="34"/>
      <c r="AH30" s="34"/>
      <c r="AI30" s="30"/>
      <c r="AJ30" s="34"/>
      <c r="AK30" s="34"/>
      <c r="AL30" s="30"/>
      <c r="AM30" s="34"/>
      <c r="AN30" s="34"/>
      <c r="AO30" s="30"/>
      <c r="AP30" s="34"/>
      <c r="AQ30" s="34"/>
      <c r="AR30" s="30"/>
      <c r="AS30" s="34"/>
      <c r="AT30" s="34"/>
      <c r="AU30" s="30"/>
      <c r="AV30" s="34"/>
      <c r="AW30" s="34"/>
      <c r="AX30" s="30"/>
      <c r="AY30" s="34"/>
      <c r="AZ30" s="34"/>
      <c r="BA30" s="30"/>
      <c r="BB30" s="34"/>
      <c r="BC30" s="34"/>
      <c r="BD30" s="30"/>
      <c r="BE30" s="34"/>
      <c r="BF30" s="34"/>
      <c r="BG30" s="30"/>
      <c r="BH30" s="34"/>
      <c r="BI30" s="34"/>
      <c r="BJ30" s="30"/>
      <c r="BK30" s="34"/>
      <c r="BL30" s="34"/>
      <c r="BM30" s="30"/>
      <c r="BN30" s="34"/>
      <c r="BO30" s="34"/>
      <c r="BP30" s="30"/>
      <c r="BQ30" s="30"/>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row>
    <row r="31" spans="1:208" s="38" customFormat="1" ht="13.5" customHeight="1" collapsed="1" x14ac:dyDescent="0.25">
      <c r="A31" s="32"/>
      <c r="B31" s="762"/>
      <c r="C31" s="829"/>
      <c r="D31" s="755"/>
      <c r="E31" s="828"/>
      <c r="F31" s="816"/>
      <c r="G31" s="304"/>
      <c r="H31" s="511"/>
      <c r="I31" s="755"/>
      <c r="J31" s="755"/>
      <c r="K31" s="755"/>
      <c r="L31" s="755"/>
      <c r="M31" s="755"/>
      <c r="N31" s="755"/>
      <c r="O31" s="755"/>
      <c r="P31" s="755"/>
      <c r="Q31" s="511"/>
      <c r="R31" s="1117"/>
      <c r="S31" s="1117"/>
      <c r="T31" s="1117"/>
      <c r="U31" s="1117"/>
      <c r="V31" s="816"/>
      <c r="W31" s="30"/>
      <c r="X31" s="34"/>
      <c r="Y31" s="34"/>
      <c r="Z31" s="30"/>
      <c r="AA31" s="34"/>
      <c r="AB31" s="34"/>
      <c r="AC31" s="34"/>
      <c r="AD31" s="30"/>
      <c r="AE31" s="34"/>
      <c r="AF31" s="34"/>
      <c r="AG31" s="34"/>
      <c r="AH31" s="34"/>
      <c r="AI31" s="30"/>
      <c r="AJ31" s="34"/>
      <c r="AK31" s="34"/>
      <c r="AL31" s="30"/>
      <c r="AM31" s="34"/>
      <c r="AN31" s="34"/>
      <c r="AO31" s="30"/>
      <c r="AP31" s="34"/>
      <c r="AQ31" s="34"/>
      <c r="AR31" s="30"/>
      <c r="AS31" s="34"/>
      <c r="AT31" s="34"/>
      <c r="AU31" s="30"/>
      <c r="AV31" s="34"/>
      <c r="AW31" s="34"/>
      <c r="AX31" s="30"/>
      <c r="AY31" s="34"/>
      <c r="AZ31" s="34"/>
      <c r="BA31" s="30"/>
      <c r="BB31" s="34"/>
      <c r="BC31" s="34"/>
      <c r="BD31" s="30"/>
      <c r="BE31" s="34"/>
      <c r="BF31" s="34"/>
      <c r="BG31" s="30"/>
      <c r="BH31" s="34"/>
      <c r="BI31" s="34"/>
      <c r="BJ31" s="30"/>
      <c r="BK31" s="34"/>
      <c r="BL31" s="34"/>
      <c r="BM31" s="30"/>
      <c r="BN31" s="34"/>
      <c r="BO31" s="34"/>
      <c r="BP31" s="30"/>
      <c r="BQ31" s="30"/>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row>
    <row r="32" spans="1:208" s="38" customFormat="1" ht="13.5" hidden="1" customHeight="1" outlineLevel="1" x14ac:dyDescent="0.25">
      <c r="A32" s="32"/>
      <c r="B32" s="762"/>
      <c r="C32" s="755"/>
      <c r="D32" s="755"/>
      <c r="E32" s="1076"/>
      <c r="F32" s="1076"/>
      <c r="G32" s="304"/>
      <c r="H32" s="511"/>
      <c r="I32" s="1107"/>
      <c r="J32" s="1107"/>
      <c r="K32" s="1107"/>
      <c r="L32" s="1107"/>
      <c r="M32" s="1107"/>
      <c r="N32" s="1107"/>
      <c r="O32" s="1107"/>
      <c r="P32" s="1107"/>
      <c r="Q32" s="1107"/>
      <c r="R32" s="1107"/>
      <c r="S32" s="511"/>
      <c r="T32" s="511"/>
      <c r="U32" s="755"/>
      <c r="V32" s="816"/>
      <c r="W32" s="30"/>
      <c r="X32" s="34"/>
      <c r="Y32" s="34"/>
      <c r="Z32" s="30"/>
      <c r="AA32" s="34"/>
      <c r="AB32" s="34"/>
      <c r="AC32" s="34"/>
      <c r="AD32" s="30"/>
      <c r="AE32" s="34"/>
      <c r="AF32" s="34"/>
      <c r="AG32" s="34"/>
      <c r="AH32" s="34"/>
      <c r="AI32" s="30"/>
      <c r="AJ32" s="34"/>
      <c r="AK32" s="34"/>
      <c r="AL32" s="30"/>
      <c r="AM32" s="34"/>
      <c r="AN32" s="34"/>
      <c r="AO32" s="30"/>
      <c r="AP32" s="34"/>
      <c r="AQ32" s="34"/>
      <c r="AR32" s="30"/>
      <c r="AS32" s="34"/>
      <c r="AT32" s="34"/>
      <c r="AU32" s="30"/>
      <c r="AV32" s="34"/>
      <c r="AW32" s="34"/>
      <c r="AX32" s="30"/>
      <c r="AY32" s="34"/>
      <c r="AZ32" s="34"/>
      <c r="BA32" s="30"/>
      <c r="BB32" s="34"/>
      <c r="BC32" s="34"/>
      <c r="BD32" s="30"/>
      <c r="BE32" s="34"/>
      <c r="BF32" s="34"/>
      <c r="BG32" s="30"/>
      <c r="BH32" s="34"/>
      <c r="BI32" s="34"/>
      <c r="BJ32" s="30"/>
      <c r="BK32" s="34"/>
      <c r="BL32" s="34"/>
      <c r="BM32" s="30"/>
      <c r="BN32" s="34"/>
      <c r="BO32" s="34"/>
      <c r="BP32" s="30"/>
      <c r="BQ32" s="30"/>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row>
    <row r="33" spans="1:208" s="38" customFormat="1" ht="4.5" hidden="1" customHeight="1" outlineLevel="1" x14ac:dyDescent="0.2">
      <c r="A33" s="32"/>
      <c r="B33" s="762"/>
      <c r="C33" s="755"/>
      <c r="D33" s="755"/>
      <c r="E33" s="1076"/>
      <c r="F33" s="1076"/>
      <c r="G33" s="814"/>
      <c r="H33" s="511"/>
      <c r="I33" s="1107"/>
      <c r="J33" s="1107"/>
      <c r="K33" s="1107"/>
      <c r="L33" s="1107"/>
      <c r="M33" s="1107"/>
      <c r="N33" s="1107"/>
      <c r="O33" s="1107"/>
      <c r="P33" s="1107"/>
      <c r="Q33" s="1107"/>
      <c r="R33" s="1107"/>
      <c r="S33" s="511"/>
      <c r="T33" s="815"/>
      <c r="U33" s="816"/>
      <c r="V33" s="816"/>
      <c r="W33" s="30"/>
      <c r="X33" s="34"/>
      <c r="Y33" s="34"/>
      <c r="Z33" s="30"/>
      <c r="AA33" s="34"/>
      <c r="AB33" s="34"/>
      <c r="AC33" s="30"/>
      <c r="AD33" s="34"/>
      <c r="AE33" s="34"/>
      <c r="AF33" s="30"/>
      <c r="AG33" s="34"/>
      <c r="AH33" s="34"/>
      <c r="AI33" s="30"/>
      <c r="AJ33" s="34"/>
      <c r="AK33" s="34"/>
      <c r="AL33" s="30"/>
      <c r="AM33" s="34"/>
      <c r="AN33" s="34"/>
      <c r="AO33" s="30"/>
      <c r="AP33" s="34"/>
      <c r="AQ33" s="34"/>
      <c r="AR33" s="30"/>
      <c r="AS33" s="34"/>
      <c r="AT33" s="34"/>
      <c r="AU33" s="30"/>
      <c r="AV33" s="34"/>
      <c r="AW33" s="34"/>
      <c r="AX33" s="30"/>
      <c r="AY33" s="34"/>
      <c r="AZ33" s="34"/>
      <c r="BA33" s="30"/>
      <c r="BB33" s="34"/>
      <c r="BC33" s="34"/>
      <c r="BD33" s="30"/>
      <c r="BE33" s="34"/>
      <c r="BF33" s="34"/>
      <c r="BG33" s="30"/>
      <c r="BH33" s="34"/>
      <c r="BI33" s="34"/>
      <c r="BJ33" s="30"/>
      <c r="BK33" s="34"/>
      <c r="BL33" s="34"/>
      <c r="BM33" s="30"/>
      <c r="BN33" s="34"/>
      <c r="BO33" s="34"/>
      <c r="BP33" s="30"/>
      <c r="BQ33" s="30"/>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row>
    <row r="34" spans="1:208" s="38" customFormat="1" ht="18" customHeight="1" collapsed="1" x14ac:dyDescent="0.2">
      <c r="A34" s="32"/>
      <c r="B34" s="762"/>
      <c r="C34" s="814"/>
      <c r="D34" s="814"/>
      <c r="E34" s="814"/>
      <c r="F34" s="820"/>
      <c r="G34" s="814"/>
      <c r="H34" s="511"/>
      <c r="I34" s="815"/>
      <c r="J34" s="816"/>
      <c r="K34" s="511"/>
      <c r="L34" s="815"/>
      <c r="M34" s="816"/>
      <c r="N34" s="511"/>
      <c r="O34" s="815"/>
      <c r="P34" s="815"/>
      <c r="Q34" s="511"/>
      <c r="R34" s="816"/>
      <c r="S34" s="511"/>
      <c r="T34" s="815"/>
      <c r="U34" s="816"/>
      <c r="V34" s="816"/>
      <c r="W34" s="30"/>
      <c r="X34" s="34"/>
      <c r="Y34" s="34"/>
      <c r="Z34" s="30"/>
      <c r="AA34" s="34"/>
      <c r="AB34" s="34"/>
      <c r="AC34" s="30"/>
      <c r="AD34" s="34"/>
      <c r="AE34" s="34"/>
      <c r="AF34" s="30"/>
      <c r="AG34" s="34"/>
      <c r="AH34" s="34"/>
      <c r="AI34" s="30"/>
      <c r="AJ34" s="34"/>
      <c r="AK34" s="34"/>
      <c r="AL34" s="30"/>
      <c r="AM34" s="34"/>
      <c r="AN34" s="34"/>
      <c r="AO34" s="30"/>
      <c r="AP34" s="34"/>
      <c r="AQ34" s="34"/>
      <c r="AR34" s="30"/>
      <c r="AS34" s="34"/>
      <c r="AT34" s="34"/>
      <c r="AU34" s="30"/>
      <c r="AV34" s="34"/>
      <c r="AW34" s="34"/>
      <c r="AX34" s="30"/>
      <c r="AY34" s="34"/>
      <c r="AZ34" s="34"/>
      <c r="BA34" s="30"/>
      <c r="BB34" s="34"/>
      <c r="BC34" s="34"/>
      <c r="BD34" s="30"/>
      <c r="BE34" s="34"/>
      <c r="BF34" s="34"/>
      <c r="BG34" s="30"/>
      <c r="BH34" s="34"/>
      <c r="BI34" s="34"/>
      <c r="BJ34" s="30"/>
      <c r="BK34" s="34"/>
      <c r="BL34" s="34"/>
      <c r="BM34" s="30"/>
      <c r="BN34" s="34"/>
      <c r="BO34" s="34"/>
      <c r="BP34" s="30"/>
      <c r="BQ34" s="30"/>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row>
    <row r="35" spans="1:208" s="607" customFormat="1" ht="36.75" customHeight="1" x14ac:dyDescent="0.2">
      <c r="A35" s="32"/>
      <c r="B35" s="830"/>
      <c r="C35" s="831"/>
      <c r="D35" s="831"/>
      <c r="E35" s="831"/>
      <c r="F35" s="831"/>
      <c r="G35" s="831"/>
      <c r="H35" s="831"/>
      <c r="I35" s="1114" t="str">
        <f>IF(OR(I$40="Firma",I$40=""),"","Name Bietergemeinschaft ergänzen")</f>
        <v/>
      </c>
      <c r="J35" s="1114"/>
      <c r="K35" s="832"/>
      <c r="L35" s="1114" t="str">
        <f>IF(OR(L$40="Firma",L$40=""),"","Name Bietergemeinschaft ergänzen")</f>
        <v/>
      </c>
      <c r="M35" s="1114"/>
      <c r="N35" s="832"/>
      <c r="O35" s="1114" t="str">
        <f>IF(OR(O$40="Firma",O$40=""),"","Name Bietergemeinschaft ergänzen")</f>
        <v/>
      </c>
      <c r="P35" s="1114"/>
      <c r="Q35" s="832"/>
      <c r="R35" s="1114" t="str">
        <f>IF(OR(R$40="Firma",R$40=""),"","Name Bietergemeinschaft ergänzen")</f>
        <v/>
      </c>
      <c r="S35" s="1114"/>
      <c r="T35" s="832"/>
      <c r="U35" s="1114" t="str">
        <f>IF(OR(U$40="Firma",U$40=""),"","Name Bietergemeinschaft ergänzen")</f>
        <v/>
      </c>
      <c r="V35" s="1114"/>
      <c r="W35" s="608"/>
      <c r="X35" s="1071" t="str">
        <f>IF(OR(X$40="Firma",X$40=""),"","Name Bietergemeinschaft ergänzen")</f>
        <v/>
      </c>
      <c r="Y35" s="1071"/>
      <c r="Z35" s="608"/>
      <c r="AA35" s="1071" t="str">
        <f>IF(OR(AA$40="Firma",AA$40=""),"","Name Bietergemeinschaft ergänzen")</f>
        <v/>
      </c>
      <c r="AB35" s="1071"/>
      <c r="AC35" s="608"/>
      <c r="AD35" s="1071" t="str">
        <f>IF(OR(AD$40="Firma",AD$40=""),"","Name Bietergemeinschaft ergänzen")</f>
        <v/>
      </c>
      <c r="AE35" s="1071"/>
      <c r="AF35" s="608"/>
      <c r="AG35" s="1071" t="str">
        <f>IF(OR(AG$40="Firma",AG$40=""),"","Name Bietergemeinschaft ergänzen")</f>
        <v/>
      </c>
      <c r="AH35" s="1071"/>
      <c r="AI35" s="608"/>
      <c r="AJ35" s="1071" t="str">
        <f>IF(OR(AJ$40="Firma",AJ$40=""),"","Name Bietergemeinschaft ergänzen")</f>
        <v/>
      </c>
      <c r="AK35" s="1071"/>
      <c r="AL35" s="608"/>
      <c r="AM35" s="1071" t="str">
        <f>IF(OR(AM$40="Firma",AM$40=""),"","Name Bietergemeinschaft ergänzen")</f>
        <v/>
      </c>
      <c r="AN35" s="1071"/>
      <c r="AO35" s="608"/>
      <c r="AP35" s="1071" t="str">
        <f>IF(OR(AP$40="Firma",AP$40=""),"","Name Bietergemeinschaft ergänzen")</f>
        <v/>
      </c>
      <c r="AQ35" s="1071"/>
      <c r="AR35" s="608"/>
      <c r="AS35" s="1071" t="str">
        <f>IF(OR(AS$40="Firma",AS$40=""),"","Name Bietergemeinschaft ergänzen")</f>
        <v/>
      </c>
      <c r="AT35" s="1071"/>
      <c r="AU35" s="608"/>
      <c r="AV35" s="1071" t="str">
        <f>IF(OR(AV$40="Firma",AV$40=""),"","Name Bietergemeinschaft ergänzen")</f>
        <v/>
      </c>
      <c r="AW35" s="1071"/>
      <c r="AX35" s="608"/>
      <c r="AY35" s="1071" t="str">
        <f>IF(OR(AY$40="Firma",AY$40=""),"","Name Bietergemeinschaft ergänzen")</f>
        <v/>
      </c>
      <c r="AZ35" s="1071"/>
      <c r="BA35" s="608"/>
      <c r="BB35" s="1071" t="str">
        <f>IF(OR(BB$40="Firma",BB$40=""),"","Name Bietergemeinschaft ergänzen")</f>
        <v/>
      </c>
      <c r="BC35" s="1071"/>
      <c r="BD35" s="608"/>
      <c r="BE35" s="1071" t="str">
        <f>IF(OR(BE$40="Firma",BE$40=""),"","Name Bietergemeinschaft ergänzen")</f>
        <v/>
      </c>
      <c r="BF35" s="1071"/>
      <c r="BG35" s="608"/>
      <c r="BH35" s="1071" t="str">
        <f>IF(OR(BH$40="Firma",BH$40=""),"","Name Bietergemeinschaft ergänzen")</f>
        <v/>
      </c>
      <c r="BI35" s="1071"/>
      <c r="BJ35" s="608"/>
      <c r="BK35" s="1071" t="str">
        <f>IF(OR(BK$40="Firma",BK$40=""),"","Name Bietergemeinschaft ergänzen")</f>
        <v/>
      </c>
      <c r="BL35" s="1071"/>
      <c r="BM35" s="608"/>
      <c r="BN35" s="1071" t="str">
        <f>IF(OR(BN$40="Firma",BN$40=""),"","Name Bietergemeinschaft ergänzen")</f>
        <v/>
      </c>
      <c r="BO35" s="1071"/>
      <c r="BP35" s="608"/>
      <c r="BQ35" s="608"/>
      <c r="BR35" s="606"/>
      <c r="BS35" s="1072"/>
      <c r="BT35" s="1072"/>
      <c r="BU35" s="1072"/>
      <c r="BV35" s="1072"/>
      <c r="BW35" s="1072"/>
      <c r="BX35" s="1072"/>
      <c r="BY35" s="1072"/>
      <c r="BZ35" s="1072"/>
      <c r="CA35" s="1072"/>
      <c r="CB35" s="1072"/>
      <c r="CC35" s="1072"/>
      <c r="CD35" s="1072"/>
      <c r="CE35" s="1072"/>
      <c r="CF35" s="1072"/>
      <c r="CG35" s="1072"/>
      <c r="CH35" s="1072"/>
      <c r="CI35" s="1072"/>
      <c r="CJ35" s="1072"/>
      <c r="CK35" s="1072"/>
      <c r="CL35" s="1072"/>
      <c r="CM35" s="1072"/>
      <c r="CN35" s="1072"/>
      <c r="CO35" s="1072"/>
      <c r="CP35" s="1072"/>
      <c r="CQ35" s="1072"/>
      <c r="CR35" s="1072"/>
      <c r="CS35" s="1072"/>
      <c r="CT35" s="1072"/>
      <c r="CU35" s="1072"/>
      <c r="CV35" s="1072"/>
      <c r="CW35" s="1072"/>
      <c r="CX35" s="1072"/>
      <c r="CY35" s="1072"/>
      <c r="CZ35" s="1072"/>
      <c r="DA35" s="1072"/>
      <c r="DB35" s="1072"/>
      <c r="DC35" s="1072"/>
      <c r="DD35" s="1072"/>
      <c r="DE35" s="1072"/>
      <c r="DF35" s="1072"/>
      <c r="DG35" s="1072"/>
      <c r="DH35" s="1072"/>
      <c r="DI35" s="1072"/>
      <c r="DJ35" s="1072"/>
      <c r="DK35" s="1072"/>
      <c r="DL35" s="1072"/>
      <c r="DM35" s="1072"/>
      <c r="DN35" s="1072"/>
      <c r="DO35" s="1072"/>
      <c r="DP35" s="1072"/>
      <c r="DQ35" s="1072"/>
      <c r="DR35" s="1072"/>
      <c r="DS35" s="1072"/>
      <c r="DT35" s="1072"/>
      <c r="DU35" s="1072"/>
      <c r="DV35" s="1072"/>
      <c r="DW35" s="1072"/>
      <c r="DX35" s="1072"/>
      <c r="DY35" s="1072"/>
      <c r="DZ35" s="1072"/>
      <c r="EA35" s="1072"/>
      <c r="EB35" s="1072"/>
      <c r="EC35" s="1072"/>
      <c r="ED35" s="1072"/>
      <c r="EE35" s="1072"/>
      <c r="EF35" s="1072"/>
      <c r="EG35" s="1072"/>
      <c r="EH35" s="1072"/>
      <c r="EI35" s="1072"/>
      <c r="EJ35" s="1072"/>
      <c r="EK35" s="1072"/>
      <c r="EL35" s="1072"/>
      <c r="EM35" s="1072"/>
      <c r="EN35" s="1072"/>
      <c r="EO35" s="1072"/>
      <c r="EP35" s="1072"/>
      <c r="EQ35" s="1072"/>
      <c r="ER35" s="1072"/>
      <c r="ES35" s="1072"/>
      <c r="ET35" s="1072"/>
      <c r="EU35" s="1072"/>
      <c r="EV35" s="1072"/>
      <c r="EW35" s="1072"/>
      <c r="EX35" s="1072"/>
      <c r="EY35" s="1072"/>
      <c r="EZ35" s="1072"/>
      <c r="FA35" s="1072"/>
      <c r="FB35" s="1072"/>
      <c r="FC35" s="1072"/>
      <c r="FD35" s="1072"/>
      <c r="FE35" s="1072"/>
      <c r="FF35" s="1072"/>
      <c r="FG35" s="1072"/>
      <c r="FH35" s="1072"/>
      <c r="FI35" s="1072"/>
      <c r="FJ35" s="1072"/>
      <c r="FK35" s="1072"/>
      <c r="FL35" s="1072"/>
      <c r="FM35" s="1072"/>
      <c r="FN35" s="1072"/>
      <c r="FO35" s="1072"/>
      <c r="FP35" s="1072"/>
      <c r="FQ35" s="1072"/>
      <c r="FR35" s="1072"/>
      <c r="FS35" s="1072"/>
      <c r="FT35" s="1072"/>
      <c r="FU35" s="1072"/>
      <c r="FV35" s="1072"/>
      <c r="FW35" s="1072"/>
      <c r="FX35" s="1072"/>
      <c r="FY35" s="1072"/>
    </row>
    <row r="36" spans="1:208" s="609" customFormat="1" ht="36.75" customHeight="1" x14ac:dyDescent="0.2">
      <c r="A36" s="32"/>
      <c r="B36" s="1027" t="s">
        <v>345</v>
      </c>
      <c r="C36" s="1028"/>
      <c r="D36" s="1028"/>
      <c r="E36" s="1028"/>
      <c r="F36" s="1029"/>
      <c r="G36" s="862"/>
      <c r="H36" s="863"/>
      <c r="I36" s="1000" t="s">
        <v>299</v>
      </c>
      <c r="J36" s="1001"/>
      <c r="K36" s="643"/>
      <c r="L36" s="1000" t="s">
        <v>300</v>
      </c>
      <c r="M36" s="1001"/>
      <c r="N36" s="643"/>
      <c r="O36" s="1000" t="s">
        <v>301</v>
      </c>
      <c r="P36" s="1001"/>
      <c r="Q36" s="643"/>
      <c r="R36" s="1000" t="s">
        <v>302</v>
      </c>
      <c r="S36" s="1001"/>
      <c r="T36" s="643"/>
      <c r="U36" s="1000" t="s">
        <v>303</v>
      </c>
      <c r="V36" s="1001"/>
      <c r="W36" s="643"/>
      <c r="X36" s="1000" t="s">
        <v>304</v>
      </c>
      <c r="Y36" s="1001"/>
      <c r="Z36" s="643"/>
      <c r="AA36" s="1000" t="s">
        <v>305</v>
      </c>
      <c r="AB36" s="1001"/>
      <c r="AC36" s="643"/>
      <c r="AD36" s="1000" t="s">
        <v>306</v>
      </c>
      <c r="AE36" s="1001"/>
      <c r="AF36" s="643"/>
      <c r="AG36" s="1000" t="s">
        <v>307</v>
      </c>
      <c r="AH36" s="1001"/>
      <c r="AI36" s="643"/>
      <c r="AJ36" s="1000" t="s">
        <v>310</v>
      </c>
      <c r="AK36" s="1001"/>
      <c r="AL36" s="643"/>
      <c r="AM36" s="1000" t="s">
        <v>308</v>
      </c>
      <c r="AN36" s="1001"/>
      <c r="AO36" s="643"/>
      <c r="AP36" s="1000" t="s">
        <v>309</v>
      </c>
      <c r="AQ36" s="1001"/>
      <c r="AR36" s="643"/>
      <c r="AS36" s="1000" t="s">
        <v>311</v>
      </c>
      <c r="AT36" s="1001"/>
      <c r="AU36" s="643"/>
      <c r="AV36" s="1000" t="s">
        <v>162</v>
      </c>
      <c r="AW36" s="1001"/>
      <c r="AX36" s="643"/>
      <c r="AY36" s="1000" t="s">
        <v>163</v>
      </c>
      <c r="AZ36" s="1001"/>
      <c r="BA36" s="643"/>
      <c r="BB36" s="1000" t="s">
        <v>164</v>
      </c>
      <c r="BC36" s="1001"/>
      <c r="BD36" s="643"/>
      <c r="BE36" s="1000" t="s">
        <v>165</v>
      </c>
      <c r="BF36" s="1001"/>
      <c r="BG36" s="643"/>
      <c r="BH36" s="1000" t="s">
        <v>166</v>
      </c>
      <c r="BI36" s="1001"/>
      <c r="BJ36" s="643"/>
      <c r="BK36" s="1000" t="s">
        <v>167</v>
      </c>
      <c r="BL36" s="1001"/>
      <c r="BM36" s="643"/>
      <c r="BN36" s="1000" t="s">
        <v>168</v>
      </c>
      <c r="BO36" s="1001"/>
      <c r="BP36" s="108"/>
      <c r="BQ36" s="108"/>
      <c r="BR36" s="605"/>
      <c r="BS36" s="1026"/>
      <c r="BT36" s="1026"/>
      <c r="BU36" s="1026"/>
      <c r="BV36" s="1026"/>
      <c r="BW36" s="1026"/>
      <c r="BX36" s="1026"/>
      <c r="BY36" s="1026"/>
      <c r="BZ36" s="1026"/>
      <c r="CA36" s="1026"/>
      <c r="CB36" s="1026"/>
      <c r="CC36" s="1026"/>
      <c r="CD36" s="1026"/>
      <c r="CE36" s="1026"/>
      <c r="CF36" s="1026"/>
      <c r="CG36" s="1026"/>
      <c r="CH36" s="1026"/>
      <c r="CI36" s="1026"/>
      <c r="CJ36" s="1026"/>
      <c r="CK36" s="1026"/>
      <c r="CL36" s="1026"/>
      <c r="CM36" s="1026"/>
      <c r="CN36" s="1026"/>
      <c r="CO36" s="1026"/>
      <c r="CP36" s="1026"/>
      <c r="CQ36" s="1026"/>
      <c r="CR36" s="1026"/>
      <c r="CS36" s="1026"/>
      <c r="CT36" s="1026"/>
      <c r="CU36" s="1026"/>
      <c r="CV36" s="1026"/>
      <c r="CW36" s="1026"/>
      <c r="CX36" s="1026"/>
      <c r="CY36" s="1026"/>
      <c r="CZ36" s="1026"/>
      <c r="DA36" s="1026"/>
      <c r="DB36" s="1026"/>
      <c r="DC36" s="1026"/>
      <c r="DD36" s="1026"/>
      <c r="DE36" s="1026"/>
      <c r="DF36" s="1026"/>
      <c r="DG36" s="1026"/>
      <c r="DH36" s="1026"/>
      <c r="DI36" s="1026"/>
      <c r="DJ36" s="1026"/>
      <c r="DK36" s="1026"/>
      <c r="DL36" s="1026"/>
      <c r="DM36" s="1026"/>
      <c r="DN36" s="1026"/>
      <c r="DO36" s="1026"/>
      <c r="DP36" s="1026"/>
      <c r="DQ36" s="1026"/>
      <c r="DR36" s="1026"/>
      <c r="DS36" s="1026"/>
      <c r="DT36" s="1026"/>
      <c r="DU36" s="1026"/>
      <c r="DV36" s="1026"/>
      <c r="DW36" s="1026"/>
      <c r="DX36" s="1026"/>
      <c r="DY36" s="1026"/>
      <c r="DZ36" s="1026"/>
      <c r="EA36" s="1026"/>
      <c r="EB36" s="1026"/>
      <c r="EC36" s="1026"/>
      <c r="ED36" s="1026"/>
      <c r="EE36" s="1026"/>
      <c r="EF36" s="1026"/>
      <c r="EG36" s="1026"/>
      <c r="EH36" s="1026"/>
      <c r="EI36" s="1026"/>
      <c r="EJ36" s="1026"/>
      <c r="EK36" s="1026"/>
      <c r="EL36" s="1026"/>
      <c r="EM36" s="1026"/>
      <c r="EN36" s="1026"/>
      <c r="EO36" s="1026"/>
      <c r="EP36" s="1026"/>
      <c r="EQ36" s="1026"/>
      <c r="ER36" s="1026"/>
      <c r="ES36" s="1026"/>
      <c r="ET36" s="1026"/>
      <c r="EU36" s="1026"/>
      <c r="EV36" s="1026"/>
      <c r="EW36" s="1026"/>
      <c r="EX36" s="1026"/>
      <c r="EY36" s="1026"/>
      <c r="EZ36" s="1026"/>
      <c r="FA36" s="1026"/>
      <c r="FB36" s="1026"/>
      <c r="FC36" s="1026"/>
      <c r="FD36" s="1026"/>
      <c r="FE36" s="1026"/>
      <c r="FF36" s="1026"/>
      <c r="FG36" s="1026"/>
      <c r="FH36" s="1026"/>
      <c r="FI36" s="1026"/>
      <c r="FJ36" s="1026"/>
      <c r="FK36" s="1026"/>
      <c r="FL36" s="1026"/>
      <c r="FM36" s="1026"/>
      <c r="FN36" s="1026"/>
      <c r="FO36" s="1026"/>
      <c r="FP36" s="1026"/>
      <c r="FQ36" s="1026"/>
      <c r="FR36" s="1026"/>
      <c r="FS36" s="1026"/>
      <c r="FT36" s="1026"/>
      <c r="FU36" s="1026"/>
      <c r="FV36" s="1026"/>
      <c r="FW36" s="1026"/>
      <c r="FX36" s="1026"/>
      <c r="FY36" s="1026"/>
      <c r="FZ36" s="610"/>
      <c r="GA36" s="610"/>
      <c r="GB36" s="610"/>
      <c r="GC36" s="610"/>
      <c r="GD36" s="610"/>
      <c r="GE36" s="610"/>
      <c r="GF36" s="610"/>
      <c r="GG36" s="610"/>
      <c r="GH36" s="610"/>
      <c r="GI36" s="610"/>
      <c r="GJ36" s="610"/>
      <c r="GK36" s="610"/>
      <c r="GL36" s="610"/>
      <c r="GM36" s="610"/>
      <c r="GN36" s="610"/>
      <c r="GO36" s="610"/>
      <c r="GP36" s="610"/>
      <c r="GQ36" s="610"/>
      <c r="GR36" s="610"/>
      <c r="GS36" s="610"/>
      <c r="GT36" s="610"/>
      <c r="GU36" s="610"/>
      <c r="GV36" s="610"/>
      <c r="GW36" s="610"/>
      <c r="GX36" s="610"/>
      <c r="GY36" s="610"/>
      <c r="GZ36" s="610"/>
    </row>
    <row r="37" spans="1:208" s="618" customFormat="1" ht="27" customHeight="1" x14ac:dyDescent="0.2">
      <c r="A37" s="32"/>
      <c r="B37" s="1030"/>
      <c r="C37" s="1031"/>
      <c r="D37" s="1031"/>
      <c r="E37" s="1031"/>
      <c r="F37" s="1032"/>
      <c r="G37" s="862"/>
      <c r="H37" s="863"/>
      <c r="I37" s="1002" t="s">
        <v>98</v>
      </c>
      <c r="J37" s="1003"/>
      <c r="K37" s="636"/>
      <c r="L37" s="1002" t="s">
        <v>98</v>
      </c>
      <c r="M37" s="1003"/>
      <c r="N37" s="636"/>
      <c r="O37" s="1002" t="s">
        <v>98</v>
      </c>
      <c r="P37" s="1003"/>
      <c r="Q37" s="636"/>
      <c r="R37" s="1002" t="s">
        <v>98</v>
      </c>
      <c r="S37" s="1003"/>
      <c r="T37" s="636"/>
      <c r="U37" s="1002" t="s">
        <v>98</v>
      </c>
      <c r="V37" s="1003"/>
      <c r="W37" s="619"/>
      <c r="X37" s="1036" t="s">
        <v>98</v>
      </c>
      <c r="Y37" s="1037"/>
      <c r="Z37" s="619"/>
      <c r="AA37" s="1036" t="s">
        <v>98</v>
      </c>
      <c r="AB37" s="1037"/>
      <c r="AC37" s="619"/>
      <c r="AD37" s="1036" t="s">
        <v>98</v>
      </c>
      <c r="AE37" s="1037"/>
      <c r="AF37" s="619"/>
      <c r="AG37" s="1036" t="s">
        <v>98</v>
      </c>
      <c r="AH37" s="1037"/>
      <c r="AI37" s="619"/>
      <c r="AJ37" s="1036" t="s">
        <v>98</v>
      </c>
      <c r="AK37" s="1037"/>
      <c r="AL37" s="619"/>
      <c r="AM37" s="1036" t="s">
        <v>98</v>
      </c>
      <c r="AN37" s="1037"/>
      <c r="AO37" s="619"/>
      <c r="AP37" s="1036" t="s">
        <v>98</v>
      </c>
      <c r="AQ37" s="1037"/>
      <c r="AR37" s="619"/>
      <c r="AS37" s="1036" t="s">
        <v>98</v>
      </c>
      <c r="AT37" s="1037"/>
      <c r="AU37" s="619"/>
      <c r="AV37" s="1036" t="s">
        <v>98</v>
      </c>
      <c r="AW37" s="1037"/>
      <c r="AX37" s="619"/>
      <c r="AY37" s="1036" t="s">
        <v>98</v>
      </c>
      <c r="AZ37" s="1037"/>
      <c r="BA37" s="619"/>
      <c r="BB37" s="1036" t="s">
        <v>98</v>
      </c>
      <c r="BC37" s="1037"/>
      <c r="BD37" s="619"/>
      <c r="BE37" s="1036" t="s">
        <v>98</v>
      </c>
      <c r="BF37" s="1037"/>
      <c r="BG37" s="619"/>
      <c r="BH37" s="1036" t="s">
        <v>98</v>
      </c>
      <c r="BI37" s="1037"/>
      <c r="BJ37" s="619"/>
      <c r="BK37" s="1036" t="s">
        <v>98</v>
      </c>
      <c r="BL37" s="1037"/>
      <c r="BM37" s="619"/>
      <c r="BN37" s="1036" t="s">
        <v>98</v>
      </c>
      <c r="BO37" s="1037"/>
      <c r="BP37" s="620"/>
      <c r="BQ37" s="620"/>
      <c r="BR37" s="621"/>
      <c r="BS37" s="621"/>
      <c r="BT37" s="621"/>
      <c r="BU37" s="621"/>
      <c r="BV37" s="621"/>
      <c r="BW37" s="621"/>
      <c r="BX37" s="621"/>
      <c r="BY37" s="621"/>
      <c r="BZ37" s="621"/>
      <c r="CA37" s="621"/>
      <c r="CB37" s="621"/>
      <c r="CC37" s="621"/>
      <c r="CD37" s="621"/>
      <c r="CE37" s="621"/>
      <c r="CF37" s="621"/>
      <c r="CG37" s="621"/>
      <c r="CH37" s="621"/>
      <c r="CI37" s="621"/>
      <c r="CJ37" s="621"/>
      <c r="CK37" s="621"/>
      <c r="CL37" s="621"/>
      <c r="CM37" s="621"/>
      <c r="CN37" s="621"/>
      <c r="CO37" s="621"/>
      <c r="CP37" s="621"/>
      <c r="CQ37" s="621"/>
      <c r="CR37" s="621"/>
      <c r="CS37" s="621"/>
      <c r="CT37" s="621"/>
      <c r="CU37" s="621"/>
      <c r="CV37" s="621"/>
      <c r="CW37" s="621"/>
      <c r="CX37" s="621"/>
      <c r="CY37" s="621"/>
      <c r="CZ37" s="621"/>
      <c r="DA37" s="621"/>
      <c r="DB37" s="621"/>
      <c r="DC37" s="621"/>
      <c r="DD37" s="621"/>
      <c r="DE37" s="621"/>
      <c r="DF37" s="621"/>
      <c r="DG37" s="621"/>
      <c r="DH37" s="621"/>
      <c r="DI37" s="621"/>
      <c r="DJ37" s="621"/>
      <c r="DK37" s="621"/>
      <c r="DL37" s="621"/>
      <c r="DM37" s="621"/>
      <c r="DN37" s="621"/>
      <c r="DO37" s="621"/>
      <c r="DP37" s="621"/>
      <c r="DQ37" s="622"/>
      <c r="DR37" s="622"/>
      <c r="DS37" s="622"/>
      <c r="DT37" s="622"/>
      <c r="DU37" s="622"/>
      <c r="DV37" s="622"/>
      <c r="DW37" s="622"/>
      <c r="DX37" s="622"/>
      <c r="DY37" s="622"/>
      <c r="DZ37" s="622"/>
      <c r="EA37" s="622"/>
      <c r="EB37" s="622"/>
      <c r="EC37" s="622"/>
      <c r="ED37" s="622"/>
      <c r="EE37" s="622"/>
      <c r="EF37" s="622"/>
      <c r="EG37" s="622"/>
      <c r="EH37" s="622"/>
      <c r="EI37" s="622"/>
      <c r="EJ37" s="622"/>
      <c r="EK37" s="622"/>
      <c r="EL37" s="622"/>
      <c r="EM37" s="622"/>
      <c r="EN37" s="622"/>
      <c r="EO37" s="622"/>
      <c r="EP37" s="622"/>
      <c r="EQ37" s="622"/>
      <c r="ER37" s="622"/>
      <c r="ES37" s="622"/>
      <c r="ET37" s="622"/>
      <c r="EU37" s="622"/>
      <c r="EV37" s="622"/>
      <c r="EW37" s="622"/>
      <c r="EX37" s="622"/>
      <c r="EY37" s="622"/>
      <c r="EZ37" s="622"/>
      <c r="FA37" s="622"/>
      <c r="FB37" s="622"/>
      <c r="FC37" s="622"/>
      <c r="FD37" s="622"/>
      <c r="FE37" s="622"/>
      <c r="FF37" s="622"/>
      <c r="FG37" s="622"/>
      <c r="FH37" s="622"/>
      <c r="FI37" s="622"/>
      <c r="FJ37" s="622"/>
      <c r="FK37" s="622"/>
      <c r="FL37" s="622"/>
      <c r="FM37" s="622"/>
      <c r="FN37" s="622"/>
      <c r="FO37" s="622"/>
      <c r="FP37" s="622"/>
      <c r="FQ37" s="622"/>
      <c r="FR37" s="622"/>
      <c r="FS37" s="622"/>
      <c r="FT37" s="622"/>
      <c r="FU37" s="622"/>
      <c r="FV37" s="622"/>
      <c r="FW37" s="622"/>
      <c r="FX37" s="622"/>
      <c r="FY37" s="622"/>
      <c r="FZ37" s="622"/>
      <c r="GA37" s="622"/>
      <c r="GB37" s="622"/>
      <c r="GC37" s="622"/>
      <c r="GD37" s="622"/>
      <c r="GE37" s="622"/>
      <c r="GF37" s="622"/>
      <c r="GG37" s="622"/>
      <c r="GH37" s="622"/>
      <c r="GI37" s="622"/>
      <c r="GJ37" s="622"/>
      <c r="GK37" s="622"/>
      <c r="GL37" s="622"/>
      <c r="GM37" s="622"/>
      <c r="GN37" s="622"/>
      <c r="GO37" s="622"/>
      <c r="GP37" s="622"/>
      <c r="GQ37" s="622"/>
      <c r="GR37" s="622"/>
      <c r="GS37" s="622"/>
      <c r="GT37" s="622"/>
      <c r="GU37" s="622"/>
      <c r="GV37" s="622"/>
      <c r="GW37" s="622"/>
      <c r="GX37" s="622"/>
      <c r="GY37" s="622"/>
      <c r="GZ37" s="622"/>
    </row>
    <row r="38" spans="1:208" s="623" customFormat="1" ht="27" customHeight="1" x14ac:dyDescent="0.2">
      <c r="A38" s="32"/>
      <c r="B38" s="1033"/>
      <c r="C38" s="1034"/>
      <c r="D38" s="1034"/>
      <c r="E38" s="1034"/>
      <c r="F38" s="1035"/>
      <c r="G38" s="862"/>
      <c r="H38" s="863"/>
      <c r="I38" s="835" t="s">
        <v>82</v>
      </c>
      <c r="J38" s="836" t="s">
        <v>81</v>
      </c>
      <c r="K38" s="837"/>
      <c r="L38" s="835" t="s">
        <v>82</v>
      </c>
      <c r="M38" s="836" t="s">
        <v>81</v>
      </c>
      <c r="N38" s="837"/>
      <c r="O38" s="835" t="s">
        <v>82</v>
      </c>
      <c r="P38" s="836" t="s">
        <v>81</v>
      </c>
      <c r="Q38" s="837"/>
      <c r="R38" s="835" t="s">
        <v>82</v>
      </c>
      <c r="S38" s="836" t="s">
        <v>81</v>
      </c>
      <c r="T38" s="837"/>
      <c r="U38" s="835" t="s">
        <v>82</v>
      </c>
      <c r="V38" s="836" t="s">
        <v>81</v>
      </c>
      <c r="W38" s="619"/>
      <c r="X38" s="624" t="s">
        <v>82</v>
      </c>
      <c r="Y38" s="625" t="s">
        <v>81</v>
      </c>
      <c r="Z38" s="619"/>
      <c r="AA38" s="624" t="s">
        <v>82</v>
      </c>
      <c r="AB38" s="625" t="s">
        <v>81</v>
      </c>
      <c r="AC38" s="619"/>
      <c r="AD38" s="624" t="s">
        <v>82</v>
      </c>
      <c r="AE38" s="625" t="s">
        <v>81</v>
      </c>
      <c r="AF38" s="619"/>
      <c r="AG38" s="624" t="s">
        <v>82</v>
      </c>
      <c r="AH38" s="625" t="s">
        <v>81</v>
      </c>
      <c r="AI38" s="619"/>
      <c r="AJ38" s="624" t="s">
        <v>82</v>
      </c>
      <c r="AK38" s="625" t="s">
        <v>81</v>
      </c>
      <c r="AL38" s="619"/>
      <c r="AM38" s="624" t="s">
        <v>82</v>
      </c>
      <c r="AN38" s="625" t="s">
        <v>81</v>
      </c>
      <c r="AO38" s="619"/>
      <c r="AP38" s="624" t="s">
        <v>82</v>
      </c>
      <c r="AQ38" s="625" t="s">
        <v>81</v>
      </c>
      <c r="AR38" s="619"/>
      <c r="AS38" s="624" t="s">
        <v>82</v>
      </c>
      <c r="AT38" s="625" t="s">
        <v>81</v>
      </c>
      <c r="AU38" s="619"/>
      <c r="AV38" s="624" t="s">
        <v>82</v>
      </c>
      <c r="AW38" s="625" t="s">
        <v>81</v>
      </c>
      <c r="AX38" s="619"/>
      <c r="AY38" s="624" t="s">
        <v>82</v>
      </c>
      <c r="AZ38" s="625" t="s">
        <v>81</v>
      </c>
      <c r="BA38" s="619"/>
      <c r="BB38" s="624" t="s">
        <v>82</v>
      </c>
      <c r="BC38" s="625" t="s">
        <v>81</v>
      </c>
      <c r="BD38" s="619"/>
      <c r="BE38" s="624" t="s">
        <v>82</v>
      </c>
      <c r="BF38" s="625" t="s">
        <v>81</v>
      </c>
      <c r="BG38" s="619"/>
      <c r="BH38" s="624" t="s">
        <v>82</v>
      </c>
      <c r="BI38" s="625" t="s">
        <v>81</v>
      </c>
      <c r="BJ38" s="619"/>
      <c r="BK38" s="624" t="s">
        <v>82</v>
      </c>
      <c r="BL38" s="625" t="s">
        <v>81</v>
      </c>
      <c r="BM38" s="619"/>
      <c r="BN38" s="624" t="s">
        <v>82</v>
      </c>
      <c r="BO38" s="625" t="s">
        <v>81</v>
      </c>
      <c r="BP38" s="620"/>
      <c r="BQ38" s="620"/>
      <c r="BR38" s="627"/>
      <c r="BS38" s="627"/>
      <c r="BT38" s="627"/>
      <c r="BU38" s="627"/>
      <c r="BV38" s="627"/>
      <c r="BW38" s="627"/>
      <c r="BX38" s="627"/>
      <c r="BY38" s="627"/>
      <c r="BZ38" s="627"/>
      <c r="CA38" s="627"/>
      <c r="CB38" s="627"/>
      <c r="CC38" s="627"/>
      <c r="CD38" s="627"/>
      <c r="CE38" s="627"/>
      <c r="CF38" s="627"/>
      <c r="CG38" s="627"/>
      <c r="CH38" s="627"/>
      <c r="CI38" s="627"/>
      <c r="CJ38" s="627"/>
      <c r="CK38" s="627"/>
      <c r="CL38" s="627"/>
      <c r="CM38" s="627"/>
      <c r="CN38" s="627"/>
      <c r="CO38" s="627"/>
      <c r="CP38" s="627"/>
      <c r="CQ38" s="627"/>
      <c r="CR38" s="627"/>
      <c r="CS38" s="627"/>
      <c r="CT38" s="627"/>
      <c r="CU38" s="627"/>
      <c r="CV38" s="627"/>
      <c r="CW38" s="627"/>
      <c r="CX38" s="627"/>
      <c r="CY38" s="627"/>
      <c r="CZ38" s="627"/>
      <c r="DA38" s="627"/>
      <c r="DB38" s="627"/>
      <c r="DC38" s="627"/>
      <c r="DD38" s="627"/>
      <c r="DE38" s="627"/>
      <c r="DF38" s="627"/>
      <c r="DG38" s="627"/>
      <c r="DH38" s="627"/>
      <c r="DI38" s="627"/>
      <c r="DJ38" s="627"/>
      <c r="DK38" s="627"/>
      <c r="DL38" s="627"/>
      <c r="DM38" s="627"/>
      <c r="DN38" s="627"/>
      <c r="DO38" s="627"/>
      <c r="DP38" s="627"/>
      <c r="DQ38" s="627"/>
      <c r="DR38" s="627"/>
      <c r="DS38" s="627"/>
      <c r="DT38" s="627"/>
      <c r="DU38" s="627"/>
      <c r="DV38" s="627"/>
      <c r="DW38" s="627"/>
      <c r="DX38" s="627"/>
      <c r="DY38" s="627"/>
      <c r="DZ38" s="627"/>
      <c r="EA38" s="627"/>
      <c r="EB38" s="627"/>
      <c r="EC38" s="627"/>
      <c r="ED38" s="627"/>
      <c r="EE38" s="627"/>
      <c r="EF38" s="627"/>
      <c r="EG38" s="627"/>
      <c r="EH38" s="627"/>
      <c r="EI38" s="627"/>
      <c r="EJ38" s="627"/>
      <c r="EK38" s="627"/>
      <c r="EL38" s="627"/>
      <c r="EM38" s="627"/>
      <c r="EN38" s="627"/>
      <c r="EO38" s="627"/>
      <c r="EP38" s="627"/>
      <c r="EQ38" s="627"/>
      <c r="ER38" s="627"/>
      <c r="ES38" s="627"/>
      <c r="ET38" s="627"/>
      <c r="EU38" s="627"/>
      <c r="EV38" s="627"/>
      <c r="EW38" s="627"/>
      <c r="EX38" s="627"/>
      <c r="EY38" s="627"/>
      <c r="EZ38" s="627"/>
      <c r="FA38" s="627"/>
      <c r="FB38" s="627"/>
      <c r="FC38" s="627"/>
      <c r="FD38" s="627"/>
      <c r="FE38" s="627"/>
      <c r="FF38" s="627"/>
      <c r="FG38" s="627"/>
      <c r="FH38" s="627"/>
      <c r="FI38" s="627"/>
      <c r="FJ38" s="627"/>
      <c r="FK38" s="627"/>
      <c r="FL38" s="627"/>
      <c r="FM38" s="627"/>
      <c r="FN38" s="627"/>
      <c r="FO38" s="627"/>
      <c r="FP38" s="627"/>
      <c r="FQ38" s="627"/>
      <c r="FR38" s="627"/>
      <c r="FS38" s="627"/>
      <c r="FT38" s="627"/>
      <c r="FU38" s="627"/>
      <c r="FV38" s="627"/>
      <c r="FW38" s="627"/>
      <c r="FX38" s="627"/>
      <c r="FY38" s="627"/>
      <c r="FZ38" s="627"/>
      <c r="GA38" s="627"/>
      <c r="GB38" s="627"/>
      <c r="GC38" s="627"/>
      <c r="GD38" s="627"/>
      <c r="GE38" s="627"/>
      <c r="GF38" s="627"/>
      <c r="GG38" s="627"/>
      <c r="GH38" s="627"/>
      <c r="GI38" s="627"/>
      <c r="GJ38" s="627"/>
      <c r="GK38" s="627"/>
      <c r="GL38" s="627"/>
      <c r="GM38" s="627"/>
      <c r="GN38" s="627"/>
      <c r="GO38" s="627"/>
      <c r="GP38" s="627"/>
      <c r="GQ38" s="627"/>
      <c r="GR38" s="627"/>
      <c r="GS38" s="627"/>
      <c r="GT38" s="627"/>
      <c r="GU38" s="627"/>
      <c r="GV38" s="627"/>
      <c r="GW38" s="627"/>
      <c r="GX38" s="627"/>
      <c r="GY38" s="627"/>
      <c r="GZ38" s="627"/>
    </row>
    <row r="39" spans="1:208" s="39" customFormat="1" ht="15.75" x14ac:dyDescent="0.2">
      <c r="A39" s="32"/>
      <c r="B39" s="1080"/>
      <c r="C39" s="1080"/>
      <c r="D39" s="1080"/>
      <c r="E39" s="1080"/>
      <c r="F39" s="1080"/>
      <c r="G39" s="1078"/>
      <c r="H39" s="659"/>
      <c r="I39" s="838"/>
      <c r="J39" s="839"/>
      <c r="K39" s="840"/>
      <c r="L39" s="838"/>
      <c r="M39" s="839"/>
      <c r="N39" s="841"/>
      <c r="O39" s="838"/>
      <c r="P39" s="839"/>
      <c r="Q39" s="842"/>
      <c r="R39" s="838"/>
      <c r="S39" s="839"/>
      <c r="T39" s="842"/>
      <c r="U39" s="838"/>
      <c r="V39" s="839"/>
      <c r="W39" s="400"/>
      <c r="X39" s="397"/>
      <c r="Y39" s="398"/>
      <c r="Z39" s="401"/>
      <c r="AA39" s="397"/>
      <c r="AB39" s="398"/>
      <c r="AC39" s="399"/>
      <c r="AD39" s="397"/>
      <c r="AE39" s="398"/>
      <c r="AF39" s="401"/>
      <c r="AG39" s="397"/>
      <c r="AH39" s="398"/>
      <c r="AI39" s="395"/>
      <c r="AJ39" s="397"/>
      <c r="AK39" s="398"/>
      <c r="AL39" s="396"/>
      <c r="AM39" s="397"/>
      <c r="AN39" s="398"/>
      <c r="AO39" s="401"/>
      <c r="AP39" s="397"/>
      <c r="AQ39" s="398"/>
      <c r="AR39" s="401"/>
      <c r="AS39" s="397"/>
      <c r="AT39" s="398"/>
      <c r="AU39" s="395"/>
      <c r="AV39" s="397"/>
      <c r="AW39" s="398"/>
      <c r="AX39" s="401"/>
      <c r="AY39" s="397"/>
      <c r="AZ39" s="398"/>
      <c r="BA39" s="396"/>
      <c r="BB39" s="397"/>
      <c r="BC39" s="398"/>
      <c r="BD39" s="401"/>
      <c r="BE39" s="397"/>
      <c r="BF39" s="398"/>
      <c r="BG39" s="402"/>
      <c r="BH39" s="397"/>
      <c r="BI39" s="398"/>
      <c r="BJ39" s="401"/>
      <c r="BK39" s="397"/>
      <c r="BL39" s="398"/>
      <c r="BM39" s="401"/>
      <c r="BN39" s="397"/>
      <c r="BO39" s="398"/>
      <c r="BP39" s="339"/>
      <c r="BQ39" s="339"/>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row>
    <row r="40" spans="1:208" s="612" customFormat="1" ht="36.75" hidden="1" customHeight="1" outlineLevel="1" x14ac:dyDescent="0.2">
      <c r="A40" s="32"/>
      <c r="B40" s="833"/>
      <c r="C40" s="833"/>
      <c r="D40" s="1079" t="s">
        <v>95</v>
      </c>
      <c r="E40" s="1079"/>
      <c r="F40" s="1079"/>
      <c r="G40" s="833"/>
      <c r="H40" s="659"/>
      <c r="I40" s="1000" t="s">
        <v>261</v>
      </c>
      <c r="J40" s="1001"/>
      <c r="K40" s="843"/>
      <c r="L40" s="1000" t="s">
        <v>261</v>
      </c>
      <c r="M40" s="1001"/>
      <c r="N40" s="843"/>
      <c r="O40" s="1000" t="s">
        <v>261</v>
      </c>
      <c r="P40" s="1001"/>
      <c r="Q40" s="843"/>
      <c r="R40" s="1000" t="s">
        <v>261</v>
      </c>
      <c r="S40" s="1001"/>
      <c r="T40" s="843"/>
      <c r="U40" s="1000" t="s">
        <v>261</v>
      </c>
      <c r="V40" s="1001"/>
      <c r="W40" s="400"/>
      <c r="X40" s="1038" t="s">
        <v>261</v>
      </c>
      <c r="Y40" s="1039"/>
      <c r="Z40" s="611"/>
      <c r="AA40" s="1038" t="s">
        <v>261</v>
      </c>
      <c r="AB40" s="1039"/>
      <c r="AC40" s="611"/>
      <c r="AD40" s="1038" t="s">
        <v>261</v>
      </c>
      <c r="AE40" s="1039"/>
      <c r="AF40" s="611"/>
      <c r="AG40" s="1038" t="s">
        <v>261</v>
      </c>
      <c r="AH40" s="1039"/>
      <c r="AI40" s="611"/>
      <c r="AJ40" s="1038" t="s">
        <v>261</v>
      </c>
      <c r="AK40" s="1039"/>
      <c r="AL40" s="437"/>
      <c r="AM40" s="1038" t="s">
        <v>261</v>
      </c>
      <c r="AN40" s="1039"/>
      <c r="AO40" s="611"/>
      <c r="AP40" s="1038" t="s">
        <v>261</v>
      </c>
      <c r="AQ40" s="1039"/>
      <c r="AR40" s="611"/>
      <c r="AS40" s="1038" t="s">
        <v>261</v>
      </c>
      <c r="AT40" s="1039"/>
      <c r="AU40" s="611"/>
      <c r="AV40" s="1038" t="s">
        <v>261</v>
      </c>
      <c r="AW40" s="1039"/>
      <c r="AX40" s="611"/>
      <c r="AY40" s="1038" t="s">
        <v>261</v>
      </c>
      <c r="AZ40" s="1039"/>
      <c r="BA40" s="437"/>
      <c r="BB40" s="1038" t="s">
        <v>261</v>
      </c>
      <c r="BC40" s="1039"/>
      <c r="BD40" s="611"/>
      <c r="BE40" s="1038" t="s">
        <v>261</v>
      </c>
      <c r="BF40" s="1039"/>
      <c r="BG40" s="611"/>
      <c r="BH40" s="1038" t="s">
        <v>261</v>
      </c>
      <c r="BI40" s="1039"/>
      <c r="BJ40" s="611"/>
      <c r="BK40" s="1038" t="s">
        <v>261</v>
      </c>
      <c r="BL40" s="1039"/>
      <c r="BM40" s="611"/>
      <c r="BN40" s="1038" t="s">
        <v>261</v>
      </c>
      <c r="BO40" s="1039"/>
      <c r="BP40" s="109"/>
      <c r="BQ40" s="109"/>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c r="CS40" s="604"/>
      <c r="CT40" s="604"/>
      <c r="CU40" s="604"/>
      <c r="CV40" s="604"/>
      <c r="CW40" s="604"/>
      <c r="CX40" s="604"/>
      <c r="CY40" s="604"/>
      <c r="CZ40" s="604"/>
      <c r="DA40" s="604"/>
      <c r="DB40" s="604"/>
      <c r="DC40" s="604"/>
      <c r="DD40" s="604"/>
      <c r="DE40" s="604"/>
      <c r="DF40" s="604"/>
      <c r="DG40" s="604"/>
      <c r="DH40" s="604"/>
      <c r="DI40" s="604"/>
      <c r="DJ40" s="604"/>
      <c r="DK40" s="604"/>
      <c r="DL40" s="604"/>
      <c r="DM40" s="604"/>
      <c r="DN40" s="604"/>
      <c r="DO40" s="604"/>
      <c r="DP40" s="604"/>
      <c r="DQ40" s="604"/>
      <c r="DR40" s="604"/>
      <c r="DS40" s="604"/>
      <c r="DT40" s="604"/>
      <c r="DU40" s="604"/>
      <c r="DV40" s="604"/>
      <c r="DW40" s="604"/>
      <c r="DX40" s="604"/>
      <c r="DY40" s="604"/>
      <c r="DZ40" s="604"/>
      <c r="EA40" s="604"/>
      <c r="EB40" s="604"/>
      <c r="EC40" s="604"/>
      <c r="ED40" s="604"/>
      <c r="EE40" s="604"/>
      <c r="EF40" s="604"/>
      <c r="EG40" s="604"/>
      <c r="EH40" s="604"/>
      <c r="EI40" s="604"/>
      <c r="EJ40" s="604"/>
      <c r="EK40" s="604"/>
      <c r="EL40" s="604"/>
      <c r="EM40" s="604"/>
      <c r="EN40" s="604"/>
      <c r="EO40" s="604"/>
      <c r="EP40" s="604"/>
      <c r="EQ40" s="604"/>
      <c r="ER40" s="604"/>
      <c r="ES40" s="604"/>
      <c r="ET40" s="604"/>
      <c r="EU40" s="604"/>
      <c r="EV40" s="604"/>
      <c r="EW40" s="604"/>
      <c r="EX40" s="604"/>
      <c r="EY40" s="604"/>
      <c r="EZ40" s="604"/>
      <c r="FA40" s="604"/>
      <c r="FB40" s="604"/>
      <c r="FC40" s="604"/>
      <c r="FD40" s="604"/>
      <c r="FE40" s="604"/>
      <c r="FF40" s="604"/>
      <c r="FG40" s="604"/>
      <c r="FH40" s="604"/>
      <c r="FI40" s="604"/>
      <c r="FJ40" s="604"/>
      <c r="FK40" s="604"/>
      <c r="FL40" s="604"/>
      <c r="FM40" s="604"/>
      <c r="FN40" s="604"/>
      <c r="FO40" s="604"/>
      <c r="FP40" s="604"/>
      <c r="FQ40" s="604"/>
      <c r="FR40" s="604"/>
      <c r="FS40" s="604"/>
      <c r="FT40" s="604"/>
      <c r="FU40" s="604"/>
      <c r="FV40" s="604"/>
      <c r="FW40" s="604"/>
      <c r="FX40" s="604"/>
      <c r="FY40" s="604"/>
      <c r="FZ40" s="604"/>
      <c r="GA40" s="604"/>
      <c r="GB40" s="604"/>
      <c r="GC40" s="604"/>
      <c r="GD40" s="604"/>
      <c r="GE40" s="604"/>
      <c r="GF40" s="604"/>
      <c r="GG40" s="604"/>
      <c r="GH40" s="604"/>
      <c r="GI40" s="604"/>
      <c r="GJ40" s="604"/>
      <c r="GK40" s="604"/>
      <c r="GL40" s="604"/>
      <c r="GM40" s="604"/>
      <c r="GN40" s="604"/>
      <c r="GO40" s="604"/>
      <c r="GP40" s="604"/>
      <c r="GQ40" s="604"/>
      <c r="GR40" s="604"/>
      <c r="GS40" s="604"/>
      <c r="GT40" s="604"/>
      <c r="GU40" s="604"/>
      <c r="GV40" s="604"/>
      <c r="GW40" s="604"/>
      <c r="GX40" s="604"/>
      <c r="GY40" s="604"/>
      <c r="GZ40" s="604"/>
    </row>
    <row r="41" spans="1:208" s="628" customFormat="1" ht="27" hidden="1" customHeight="1" outlineLevel="1" x14ac:dyDescent="0.2">
      <c r="A41" s="32"/>
      <c r="B41" s="834"/>
      <c r="C41" s="834"/>
      <c r="D41" s="834"/>
      <c r="E41" s="834"/>
      <c r="F41" s="844"/>
      <c r="G41" s="834"/>
      <c r="H41" s="637"/>
      <c r="I41" s="1002" t="s">
        <v>70</v>
      </c>
      <c r="J41" s="1003"/>
      <c r="K41" s="837"/>
      <c r="L41" s="1002" t="s">
        <v>70</v>
      </c>
      <c r="M41" s="1003"/>
      <c r="N41" s="837"/>
      <c r="O41" s="1002" t="s">
        <v>70</v>
      </c>
      <c r="P41" s="1003"/>
      <c r="Q41" s="837"/>
      <c r="R41" s="1002" t="s">
        <v>70</v>
      </c>
      <c r="S41" s="1003"/>
      <c r="T41" s="837"/>
      <c r="U41" s="1002" t="s">
        <v>70</v>
      </c>
      <c r="V41" s="1003"/>
      <c r="W41" s="629"/>
      <c r="X41" s="1036" t="s">
        <v>70</v>
      </c>
      <c r="Y41" s="1037"/>
      <c r="Z41" s="630"/>
      <c r="AA41" s="1036" t="s">
        <v>70</v>
      </c>
      <c r="AB41" s="1037"/>
      <c r="AC41" s="630"/>
      <c r="AD41" s="1036" t="s">
        <v>70</v>
      </c>
      <c r="AE41" s="1037"/>
      <c r="AF41" s="630"/>
      <c r="AG41" s="1036" t="s">
        <v>70</v>
      </c>
      <c r="AH41" s="1037"/>
      <c r="AI41" s="630"/>
      <c r="AJ41" s="1036" t="s">
        <v>70</v>
      </c>
      <c r="AK41" s="1037"/>
      <c r="AL41" s="631"/>
      <c r="AM41" s="1036" t="s">
        <v>70</v>
      </c>
      <c r="AN41" s="1037"/>
      <c r="AO41" s="630"/>
      <c r="AP41" s="1036" t="s">
        <v>70</v>
      </c>
      <c r="AQ41" s="1037"/>
      <c r="AR41" s="630"/>
      <c r="AS41" s="1036" t="s">
        <v>70</v>
      </c>
      <c r="AT41" s="1037"/>
      <c r="AU41" s="630"/>
      <c r="AV41" s="1036" t="s">
        <v>70</v>
      </c>
      <c r="AW41" s="1037"/>
      <c r="AX41" s="630"/>
      <c r="AY41" s="1036" t="s">
        <v>70</v>
      </c>
      <c r="AZ41" s="1037"/>
      <c r="BA41" s="631"/>
      <c r="BB41" s="1036" t="s">
        <v>70</v>
      </c>
      <c r="BC41" s="1037"/>
      <c r="BD41" s="630"/>
      <c r="BE41" s="1036" t="s">
        <v>70</v>
      </c>
      <c r="BF41" s="1037"/>
      <c r="BG41" s="630"/>
      <c r="BH41" s="1036" t="s">
        <v>70</v>
      </c>
      <c r="BI41" s="1037"/>
      <c r="BJ41" s="630"/>
      <c r="BK41" s="1036" t="s">
        <v>70</v>
      </c>
      <c r="BL41" s="1037"/>
      <c r="BM41" s="630"/>
      <c r="BN41" s="1036" t="s">
        <v>70</v>
      </c>
      <c r="BO41" s="1037"/>
      <c r="BP41" s="632"/>
      <c r="BQ41" s="632"/>
      <c r="BR41" s="633"/>
      <c r="BS41" s="633"/>
      <c r="BT41" s="633"/>
      <c r="BU41" s="633"/>
      <c r="BV41" s="633"/>
      <c r="BW41" s="633"/>
      <c r="BX41" s="633"/>
      <c r="BY41" s="633"/>
      <c r="BZ41" s="633"/>
      <c r="CA41" s="633"/>
      <c r="CB41" s="633"/>
      <c r="CC41" s="633"/>
      <c r="CD41" s="633"/>
      <c r="CE41" s="633"/>
      <c r="CF41" s="633"/>
      <c r="CG41" s="633"/>
      <c r="CH41" s="633"/>
      <c r="CI41" s="633"/>
      <c r="CJ41" s="633"/>
      <c r="CK41" s="633"/>
      <c r="CL41" s="633"/>
      <c r="CM41" s="633"/>
      <c r="CN41" s="633"/>
      <c r="CO41" s="633"/>
      <c r="CP41" s="633"/>
      <c r="CQ41" s="633"/>
      <c r="CR41" s="633"/>
      <c r="CS41" s="633"/>
      <c r="CT41" s="633"/>
      <c r="CU41" s="633"/>
      <c r="CV41" s="633"/>
      <c r="CW41" s="633"/>
      <c r="CX41" s="633"/>
      <c r="CY41" s="633"/>
      <c r="CZ41" s="633"/>
      <c r="DA41" s="633"/>
      <c r="DB41" s="633"/>
      <c r="DC41" s="633"/>
      <c r="DD41" s="633"/>
      <c r="DE41" s="633"/>
      <c r="DF41" s="633"/>
      <c r="DG41" s="633"/>
      <c r="DH41" s="633"/>
      <c r="DI41" s="633"/>
      <c r="DJ41" s="633"/>
      <c r="DK41" s="633"/>
      <c r="DL41" s="633"/>
      <c r="DM41" s="633"/>
      <c r="DN41" s="633"/>
      <c r="DO41" s="633"/>
      <c r="DP41" s="633"/>
      <c r="DQ41" s="633"/>
      <c r="DR41" s="633"/>
      <c r="DS41" s="633"/>
      <c r="DT41" s="633"/>
      <c r="DU41" s="633"/>
      <c r="DV41" s="633"/>
      <c r="DW41" s="633"/>
      <c r="DX41" s="633"/>
      <c r="DY41" s="633"/>
      <c r="DZ41" s="633"/>
      <c r="EA41" s="633"/>
      <c r="EB41" s="633"/>
      <c r="EC41" s="633"/>
      <c r="ED41" s="633"/>
      <c r="EE41" s="633"/>
      <c r="EF41" s="633"/>
      <c r="EG41" s="633"/>
      <c r="EH41" s="633"/>
      <c r="EI41" s="633"/>
      <c r="EJ41" s="633"/>
      <c r="EK41" s="633"/>
      <c r="EL41" s="633"/>
      <c r="EM41" s="633"/>
      <c r="EN41" s="633"/>
      <c r="EO41" s="633"/>
      <c r="EP41" s="633"/>
      <c r="EQ41" s="633"/>
      <c r="ER41" s="633"/>
      <c r="ES41" s="633"/>
      <c r="ET41" s="633"/>
      <c r="EU41" s="633"/>
      <c r="EV41" s="633"/>
      <c r="EW41" s="633"/>
      <c r="EX41" s="633"/>
      <c r="EY41" s="633"/>
      <c r="EZ41" s="633"/>
      <c r="FA41" s="633"/>
      <c r="FB41" s="633"/>
      <c r="FC41" s="633"/>
      <c r="FD41" s="633"/>
      <c r="FE41" s="633"/>
      <c r="FF41" s="633"/>
      <c r="FG41" s="633"/>
      <c r="FH41" s="633"/>
      <c r="FI41" s="633"/>
      <c r="FJ41" s="633"/>
      <c r="FK41" s="633"/>
      <c r="FL41" s="633"/>
      <c r="FM41" s="633"/>
      <c r="FN41" s="633"/>
      <c r="FO41" s="633"/>
      <c r="FP41" s="633"/>
      <c r="FQ41" s="633"/>
      <c r="FR41" s="633"/>
      <c r="FS41" s="633"/>
      <c r="FT41" s="633"/>
      <c r="FU41" s="633"/>
      <c r="FV41" s="633"/>
      <c r="FW41" s="633"/>
      <c r="FX41" s="633"/>
      <c r="FY41" s="633"/>
      <c r="FZ41" s="633"/>
      <c r="GA41" s="633"/>
      <c r="GB41" s="633"/>
      <c r="GC41" s="633"/>
      <c r="GD41" s="633"/>
      <c r="GE41" s="633"/>
      <c r="GF41" s="633"/>
      <c r="GG41" s="633"/>
      <c r="GH41" s="633"/>
      <c r="GI41" s="633"/>
      <c r="GJ41" s="633"/>
      <c r="GK41" s="633"/>
      <c r="GL41" s="633"/>
      <c r="GM41" s="633"/>
      <c r="GN41" s="633"/>
      <c r="GO41" s="633"/>
      <c r="GP41" s="633"/>
      <c r="GQ41" s="633"/>
      <c r="GR41" s="633"/>
      <c r="GS41" s="633"/>
      <c r="GT41" s="633"/>
      <c r="GU41" s="633"/>
      <c r="GV41" s="633"/>
      <c r="GW41" s="633"/>
      <c r="GX41" s="633"/>
      <c r="GY41" s="633"/>
      <c r="GZ41" s="633"/>
    </row>
    <row r="42" spans="1:208" s="628" customFormat="1" ht="27" hidden="1" customHeight="1" outlineLevel="1" x14ac:dyDescent="0.2">
      <c r="A42" s="32"/>
      <c r="B42" s="845"/>
      <c r="C42" s="834"/>
      <c r="D42" s="834"/>
      <c r="E42" s="834"/>
      <c r="F42" s="844"/>
      <c r="G42" s="846"/>
      <c r="H42" s="637"/>
      <c r="I42" s="847" t="s">
        <v>82</v>
      </c>
      <c r="J42" s="848" t="s">
        <v>81</v>
      </c>
      <c r="K42" s="837"/>
      <c r="L42" s="847" t="s">
        <v>82</v>
      </c>
      <c r="M42" s="848" t="s">
        <v>81</v>
      </c>
      <c r="N42" s="837"/>
      <c r="O42" s="847" t="s">
        <v>82</v>
      </c>
      <c r="P42" s="848" t="s">
        <v>81</v>
      </c>
      <c r="Q42" s="837"/>
      <c r="R42" s="847" t="s">
        <v>82</v>
      </c>
      <c r="S42" s="848" t="s">
        <v>81</v>
      </c>
      <c r="T42" s="837"/>
      <c r="U42" s="847" t="s">
        <v>82</v>
      </c>
      <c r="V42" s="848" t="s">
        <v>81</v>
      </c>
      <c r="W42" s="629"/>
      <c r="X42" s="634" t="s">
        <v>82</v>
      </c>
      <c r="Y42" s="635" t="s">
        <v>81</v>
      </c>
      <c r="Z42" s="630"/>
      <c r="AA42" s="634" t="s">
        <v>82</v>
      </c>
      <c r="AB42" s="635" t="s">
        <v>81</v>
      </c>
      <c r="AC42" s="630"/>
      <c r="AD42" s="634" t="s">
        <v>82</v>
      </c>
      <c r="AE42" s="635" t="s">
        <v>81</v>
      </c>
      <c r="AF42" s="630"/>
      <c r="AG42" s="634" t="s">
        <v>82</v>
      </c>
      <c r="AH42" s="635" t="s">
        <v>81</v>
      </c>
      <c r="AI42" s="630"/>
      <c r="AJ42" s="634" t="s">
        <v>82</v>
      </c>
      <c r="AK42" s="635" t="s">
        <v>81</v>
      </c>
      <c r="AL42" s="631"/>
      <c r="AM42" s="634" t="s">
        <v>82</v>
      </c>
      <c r="AN42" s="635" t="s">
        <v>81</v>
      </c>
      <c r="AO42" s="630"/>
      <c r="AP42" s="634" t="s">
        <v>82</v>
      </c>
      <c r="AQ42" s="635" t="s">
        <v>81</v>
      </c>
      <c r="AR42" s="630"/>
      <c r="AS42" s="634" t="s">
        <v>82</v>
      </c>
      <c r="AT42" s="635" t="s">
        <v>81</v>
      </c>
      <c r="AU42" s="630"/>
      <c r="AV42" s="634" t="s">
        <v>82</v>
      </c>
      <c r="AW42" s="635" t="s">
        <v>81</v>
      </c>
      <c r="AX42" s="630"/>
      <c r="AY42" s="634" t="s">
        <v>82</v>
      </c>
      <c r="AZ42" s="635" t="s">
        <v>81</v>
      </c>
      <c r="BA42" s="631"/>
      <c r="BB42" s="634" t="s">
        <v>82</v>
      </c>
      <c r="BC42" s="635" t="s">
        <v>81</v>
      </c>
      <c r="BD42" s="630"/>
      <c r="BE42" s="634" t="s">
        <v>82</v>
      </c>
      <c r="BF42" s="635" t="s">
        <v>81</v>
      </c>
      <c r="BG42" s="630"/>
      <c r="BH42" s="634" t="s">
        <v>82</v>
      </c>
      <c r="BI42" s="635" t="s">
        <v>81</v>
      </c>
      <c r="BJ42" s="630"/>
      <c r="BK42" s="634" t="s">
        <v>82</v>
      </c>
      <c r="BL42" s="635" t="s">
        <v>81</v>
      </c>
      <c r="BM42" s="630"/>
      <c r="BN42" s="634" t="s">
        <v>82</v>
      </c>
      <c r="BO42" s="635" t="s">
        <v>81</v>
      </c>
      <c r="BP42" s="632"/>
      <c r="BQ42" s="632"/>
      <c r="BR42" s="633"/>
      <c r="BS42" s="633"/>
      <c r="BT42" s="633"/>
      <c r="BU42" s="633"/>
      <c r="BV42" s="633"/>
      <c r="BW42" s="633"/>
      <c r="BX42" s="633"/>
      <c r="BY42" s="633"/>
      <c r="BZ42" s="633"/>
      <c r="CA42" s="633"/>
      <c r="CB42" s="633"/>
      <c r="CC42" s="633"/>
      <c r="CD42" s="633"/>
      <c r="CE42" s="633"/>
      <c r="CF42" s="633"/>
      <c r="CG42" s="633"/>
      <c r="CH42" s="633"/>
      <c r="CI42" s="633"/>
      <c r="CJ42" s="633"/>
      <c r="CK42" s="633"/>
      <c r="CL42" s="633"/>
      <c r="CM42" s="633"/>
      <c r="CN42" s="633"/>
      <c r="CO42" s="633"/>
      <c r="CP42" s="633"/>
      <c r="CQ42" s="633"/>
      <c r="CR42" s="633"/>
      <c r="CS42" s="633"/>
      <c r="CT42" s="633"/>
      <c r="CU42" s="633"/>
      <c r="CV42" s="633"/>
      <c r="CW42" s="633"/>
      <c r="CX42" s="633"/>
      <c r="CY42" s="633"/>
      <c r="CZ42" s="633"/>
      <c r="DA42" s="633"/>
      <c r="DB42" s="633"/>
      <c r="DC42" s="633"/>
      <c r="DD42" s="633"/>
      <c r="DE42" s="633"/>
      <c r="DF42" s="633"/>
      <c r="DG42" s="633"/>
      <c r="DH42" s="633"/>
      <c r="DI42" s="633"/>
      <c r="DJ42" s="633"/>
      <c r="DK42" s="633"/>
      <c r="DL42" s="633"/>
      <c r="DM42" s="633"/>
      <c r="DN42" s="633"/>
      <c r="DO42" s="633"/>
      <c r="DP42" s="633"/>
      <c r="DQ42" s="633"/>
      <c r="DR42" s="633"/>
      <c r="DS42" s="633"/>
      <c r="DT42" s="633"/>
      <c r="DU42" s="633"/>
      <c r="DV42" s="633"/>
      <c r="DW42" s="633"/>
      <c r="DX42" s="633"/>
      <c r="DY42" s="633"/>
      <c r="DZ42" s="633"/>
      <c r="EA42" s="633"/>
      <c r="EB42" s="633"/>
      <c r="EC42" s="633"/>
      <c r="ED42" s="633"/>
      <c r="EE42" s="633"/>
      <c r="EF42" s="633"/>
      <c r="EG42" s="633"/>
      <c r="EH42" s="633"/>
      <c r="EI42" s="633"/>
      <c r="EJ42" s="633"/>
      <c r="EK42" s="633"/>
      <c r="EL42" s="633"/>
      <c r="EM42" s="633"/>
      <c r="EN42" s="633"/>
      <c r="EO42" s="633"/>
      <c r="EP42" s="633"/>
      <c r="EQ42" s="633"/>
      <c r="ER42" s="633"/>
      <c r="ES42" s="633"/>
      <c r="ET42" s="633"/>
      <c r="EU42" s="633"/>
      <c r="EV42" s="633"/>
      <c r="EW42" s="633"/>
      <c r="EX42" s="633"/>
      <c r="EY42" s="633"/>
      <c r="EZ42" s="633"/>
      <c r="FA42" s="633"/>
      <c r="FB42" s="633"/>
      <c r="FC42" s="633"/>
      <c r="FD42" s="633"/>
      <c r="FE42" s="633"/>
      <c r="FF42" s="633"/>
      <c r="FG42" s="633"/>
      <c r="FH42" s="633"/>
      <c r="FI42" s="633"/>
      <c r="FJ42" s="633"/>
      <c r="FK42" s="633"/>
      <c r="FL42" s="633"/>
      <c r="FM42" s="633"/>
      <c r="FN42" s="633"/>
      <c r="FO42" s="633"/>
      <c r="FP42" s="633"/>
      <c r="FQ42" s="633"/>
      <c r="FR42" s="633"/>
      <c r="FS42" s="633"/>
      <c r="FT42" s="633"/>
      <c r="FU42" s="633"/>
      <c r="FV42" s="633"/>
      <c r="FW42" s="633"/>
      <c r="FX42" s="633"/>
      <c r="FY42" s="633"/>
      <c r="FZ42" s="633"/>
      <c r="GA42" s="633"/>
      <c r="GB42" s="633"/>
      <c r="GC42" s="633"/>
      <c r="GD42" s="633"/>
      <c r="GE42" s="633"/>
      <c r="GF42" s="633"/>
      <c r="GG42" s="633"/>
      <c r="GH42" s="633"/>
      <c r="GI42" s="633"/>
      <c r="GJ42" s="633"/>
      <c r="GK42" s="633"/>
      <c r="GL42" s="633"/>
      <c r="GM42" s="633"/>
      <c r="GN42" s="633"/>
      <c r="GO42" s="633"/>
      <c r="GP42" s="633"/>
      <c r="GQ42" s="633"/>
      <c r="GR42" s="633"/>
      <c r="GS42" s="633"/>
      <c r="GT42" s="633"/>
      <c r="GU42" s="633"/>
      <c r="GV42" s="633"/>
      <c r="GW42" s="633"/>
      <c r="GX42" s="633"/>
      <c r="GY42" s="633"/>
      <c r="GZ42" s="633"/>
    </row>
    <row r="43" spans="1:208" s="39" customFormat="1" ht="15.75" collapsed="1" x14ac:dyDescent="0.2">
      <c r="A43" s="32"/>
      <c r="B43" s="1078"/>
      <c r="C43" s="1078"/>
      <c r="D43" s="1078"/>
      <c r="E43" s="1078"/>
      <c r="F43" s="1078"/>
      <c r="G43" s="1078"/>
      <c r="H43" s="659"/>
      <c r="I43" s="838"/>
      <c r="J43" s="849"/>
      <c r="K43" s="842"/>
      <c r="L43" s="838"/>
      <c r="M43" s="849"/>
      <c r="N43" s="842"/>
      <c r="O43" s="838"/>
      <c r="P43" s="849"/>
      <c r="Q43" s="842"/>
      <c r="R43" s="838"/>
      <c r="S43" s="849"/>
      <c r="T43" s="842"/>
      <c r="U43" s="838"/>
      <c r="V43" s="839"/>
      <c r="W43" s="400"/>
      <c r="X43" s="397"/>
      <c r="Y43" s="398"/>
      <c r="Z43" s="401"/>
      <c r="AA43" s="397"/>
      <c r="AB43" s="403"/>
      <c r="AC43" s="401"/>
      <c r="AD43" s="397"/>
      <c r="AE43" s="403"/>
      <c r="AF43" s="401"/>
      <c r="AG43" s="397"/>
      <c r="AH43" s="403"/>
      <c r="AI43" s="401"/>
      <c r="AJ43" s="397"/>
      <c r="AK43" s="398"/>
      <c r="AL43" s="396"/>
      <c r="AM43" s="397"/>
      <c r="AN43" s="403"/>
      <c r="AO43" s="401"/>
      <c r="AP43" s="397"/>
      <c r="AQ43" s="403"/>
      <c r="AR43" s="401"/>
      <c r="AS43" s="397"/>
      <c r="AT43" s="403"/>
      <c r="AU43" s="401"/>
      <c r="AV43" s="397"/>
      <c r="AW43" s="403"/>
      <c r="AX43" s="401"/>
      <c r="AY43" s="397"/>
      <c r="AZ43" s="398"/>
      <c r="BA43" s="396"/>
      <c r="BB43" s="397"/>
      <c r="BC43" s="403"/>
      <c r="BD43" s="401"/>
      <c r="BE43" s="397"/>
      <c r="BF43" s="403"/>
      <c r="BG43" s="401"/>
      <c r="BH43" s="397"/>
      <c r="BI43" s="403"/>
      <c r="BJ43" s="401"/>
      <c r="BK43" s="397"/>
      <c r="BL43" s="403"/>
      <c r="BM43" s="401"/>
      <c r="BN43" s="397"/>
      <c r="BO43" s="398"/>
      <c r="BP43" s="339"/>
      <c r="BQ43" s="339"/>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row>
    <row r="44" spans="1:208" s="612" customFormat="1" ht="36.75" hidden="1" customHeight="1" outlineLevel="1" x14ac:dyDescent="0.2">
      <c r="A44" s="32"/>
      <c r="B44" s="833"/>
      <c r="C44" s="833"/>
      <c r="D44" s="1079" t="s">
        <v>95</v>
      </c>
      <c r="E44" s="1079"/>
      <c r="F44" s="1079"/>
      <c r="G44" s="833"/>
      <c r="H44" s="659"/>
      <c r="I44" s="1000" t="s">
        <v>94</v>
      </c>
      <c r="J44" s="1001"/>
      <c r="K44" s="843"/>
      <c r="L44" s="1000" t="s">
        <v>94</v>
      </c>
      <c r="M44" s="1001"/>
      <c r="N44" s="843"/>
      <c r="O44" s="1000" t="s">
        <v>94</v>
      </c>
      <c r="P44" s="1001"/>
      <c r="Q44" s="843"/>
      <c r="R44" s="1000" t="s">
        <v>94</v>
      </c>
      <c r="S44" s="1001"/>
      <c r="T44" s="843"/>
      <c r="U44" s="1000" t="s">
        <v>94</v>
      </c>
      <c r="V44" s="1001"/>
      <c r="W44" s="400"/>
      <c r="X44" s="1038" t="s">
        <v>94</v>
      </c>
      <c r="Y44" s="1039"/>
      <c r="Z44" s="611"/>
      <c r="AA44" s="1038" t="s">
        <v>94</v>
      </c>
      <c r="AB44" s="1039"/>
      <c r="AC44" s="611"/>
      <c r="AD44" s="1038" t="s">
        <v>94</v>
      </c>
      <c r="AE44" s="1039"/>
      <c r="AF44" s="611"/>
      <c r="AG44" s="1038" t="s">
        <v>94</v>
      </c>
      <c r="AH44" s="1039"/>
      <c r="AI44" s="611"/>
      <c r="AJ44" s="1038" t="s">
        <v>94</v>
      </c>
      <c r="AK44" s="1039"/>
      <c r="AL44" s="437"/>
      <c r="AM44" s="1038" t="s">
        <v>94</v>
      </c>
      <c r="AN44" s="1039"/>
      <c r="AO44" s="611"/>
      <c r="AP44" s="1038" t="s">
        <v>94</v>
      </c>
      <c r="AQ44" s="1039"/>
      <c r="AR44" s="611"/>
      <c r="AS44" s="1038" t="s">
        <v>94</v>
      </c>
      <c r="AT44" s="1039"/>
      <c r="AU44" s="611"/>
      <c r="AV44" s="1038" t="s">
        <v>94</v>
      </c>
      <c r="AW44" s="1039"/>
      <c r="AX44" s="611"/>
      <c r="AY44" s="1038" t="s">
        <v>94</v>
      </c>
      <c r="AZ44" s="1039"/>
      <c r="BA44" s="437"/>
      <c r="BB44" s="1038" t="s">
        <v>94</v>
      </c>
      <c r="BC44" s="1039"/>
      <c r="BD44" s="611"/>
      <c r="BE44" s="1038" t="s">
        <v>94</v>
      </c>
      <c r="BF44" s="1039"/>
      <c r="BG44" s="611"/>
      <c r="BH44" s="1038" t="s">
        <v>94</v>
      </c>
      <c r="BI44" s="1039"/>
      <c r="BJ44" s="611"/>
      <c r="BK44" s="1038" t="s">
        <v>94</v>
      </c>
      <c r="BL44" s="1039"/>
      <c r="BM44" s="611"/>
      <c r="BN44" s="1038" t="s">
        <v>94</v>
      </c>
      <c r="BO44" s="1039"/>
      <c r="BP44" s="109"/>
      <c r="BQ44" s="109"/>
      <c r="BR44" s="604"/>
      <c r="BS44" s="604"/>
      <c r="BT44" s="604"/>
      <c r="BU44" s="604"/>
      <c r="BV44" s="604"/>
      <c r="BW44" s="604"/>
      <c r="BX44" s="604"/>
      <c r="BY44" s="604"/>
      <c r="BZ44" s="604"/>
      <c r="CA44" s="604"/>
      <c r="CB44" s="604"/>
      <c r="CC44" s="604"/>
      <c r="CD44" s="604"/>
      <c r="CE44" s="604"/>
      <c r="CF44" s="604"/>
      <c r="CG44" s="604"/>
      <c r="CH44" s="604"/>
      <c r="CI44" s="604"/>
      <c r="CJ44" s="604"/>
      <c r="CK44" s="604"/>
      <c r="CL44" s="604"/>
      <c r="CM44" s="604"/>
      <c r="CN44" s="604"/>
      <c r="CO44" s="604"/>
      <c r="CP44" s="604"/>
      <c r="CQ44" s="604"/>
      <c r="CR44" s="604"/>
      <c r="CS44" s="604"/>
      <c r="CT44" s="604"/>
      <c r="CU44" s="604"/>
      <c r="CV44" s="604"/>
      <c r="CW44" s="604"/>
      <c r="CX44" s="604"/>
      <c r="CY44" s="604"/>
      <c r="CZ44" s="604"/>
      <c r="DA44" s="604"/>
      <c r="DB44" s="604"/>
      <c r="DC44" s="604"/>
      <c r="DD44" s="604"/>
      <c r="DE44" s="604"/>
      <c r="DF44" s="604"/>
      <c r="DG44" s="604"/>
      <c r="DH44" s="604"/>
      <c r="DI44" s="604"/>
      <c r="DJ44" s="604"/>
      <c r="DK44" s="604"/>
      <c r="DL44" s="604"/>
      <c r="DM44" s="604"/>
      <c r="DN44" s="604"/>
      <c r="DO44" s="604"/>
      <c r="DP44" s="604"/>
      <c r="DQ44" s="604"/>
      <c r="DR44" s="604"/>
      <c r="DS44" s="604"/>
      <c r="DT44" s="604"/>
      <c r="DU44" s="604"/>
      <c r="DV44" s="604"/>
      <c r="DW44" s="604"/>
      <c r="DX44" s="604"/>
      <c r="DY44" s="604"/>
      <c r="DZ44" s="604"/>
      <c r="EA44" s="604"/>
      <c r="EB44" s="604"/>
      <c r="EC44" s="604"/>
      <c r="ED44" s="604"/>
      <c r="EE44" s="604"/>
      <c r="EF44" s="604"/>
      <c r="EG44" s="604"/>
      <c r="EH44" s="604"/>
      <c r="EI44" s="604"/>
      <c r="EJ44" s="604"/>
      <c r="EK44" s="604"/>
      <c r="EL44" s="604"/>
      <c r="EM44" s="604"/>
      <c r="EN44" s="604"/>
      <c r="EO44" s="604"/>
      <c r="EP44" s="604"/>
      <c r="EQ44" s="604"/>
      <c r="ER44" s="604"/>
      <c r="ES44" s="604"/>
      <c r="ET44" s="604"/>
      <c r="EU44" s="604"/>
      <c r="EV44" s="604"/>
      <c r="EW44" s="604"/>
      <c r="EX44" s="604"/>
      <c r="EY44" s="604"/>
      <c r="EZ44" s="604"/>
      <c r="FA44" s="604"/>
      <c r="FB44" s="604"/>
      <c r="FC44" s="604"/>
      <c r="FD44" s="604"/>
      <c r="FE44" s="604"/>
      <c r="FF44" s="604"/>
      <c r="FG44" s="604"/>
      <c r="FH44" s="604"/>
      <c r="FI44" s="604"/>
      <c r="FJ44" s="604"/>
      <c r="FK44" s="604"/>
      <c r="FL44" s="604"/>
      <c r="FM44" s="604"/>
      <c r="FN44" s="604"/>
      <c r="FO44" s="604"/>
      <c r="FP44" s="604"/>
      <c r="FQ44" s="604"/>
      <c r="FR44" s="604"/>
      <c r="FS44" s="604"/>
      <c r="FT44" s="604"/>
      <c r="FU44" s="604"/>
      <c r="FV44" s="604"/>
      <c r="FW44" s="604"/>
      <c r="FX44" s="604"/>
      <c r="FY44" s="604"/>
      <c r="FZ44" s="604"/>
      <c r="GA44" s="604"/>
      <c r="GB44" s="604"/>
      <c r="GC44" s="604"/>
      <c r="GD44" s="604"/>
      <c r="GE44" s="604"/>
      <c r="GF44" s="604"/>
      <c r="GG44" s="604"/>
      <c r="GH44" s="604"/>
      <c r="GI44" s="604"/>
      <c r="GJ44" s="604"/>
      <c r="GK44" s="604"/>
      <c r="GL44" s="604"/>
      <c r="GM44" s="604"/>
      <c r="GN44" s="604"/>
      <c r="GO44" s="604"/>
      <c r="GP44" s="604"/>
      <c r="GQ44" s="604"/>
      <c r="GR44" s="604"/>
      <c r="GS44" s="604"/>
      <c r="GT44" s="604"/>
      <c r="GU44" s="604"/>
      <c r="GV44" s="604"/>
      <c r="GW44" s="604"/>
      <c r="GX44" s="604"/>
      <c r="GY44" s="604"/>
      <c r="GZ44" s="604"/>
    </row>
    <row r="45" spans="1:208" s="628" customFormat="1" ht="27" hidden="1" customHeight="1" outlineLevel="1" x14ac:dyDescent="0.2">
      <c r="A45" s="32"/>
      <c r="B45" s="834"/>
      <c r="C45" s="834"/>
      <c r="D45" s="834"/>
      <c r="E45" s="834"/>
      <c r="F45" s="844"/>
      <c r="G45" s="834"/>
      <c r="H45" s="637"/>
      <c r="I45" s="1002" t="s">
        <v>70</v>
      </c>
      <c r="J45" s="1003"/>
      <c r="K45" s="837"/>
      <c r="L45" s="1002" t="s">
        <v>70</v>
      </c>
      <c r="M45" s="1003"/>
      <c r="N45" s="837"/>
      <c r="O45" s="1002" t="s">
        <v>70</v>
      </c>
      <c r="P45" s="1003"/>
      <c r="Q45" s="837"/>
      <c r="R45" s="1002" t="s">
        <v>70</v>
      </c>
      <c r="S45" s="1003"/>
      <c r="T45" s="837"/>
      <c r="U45" s="1002" t="s">
        <v>70</v>
      </c>
      <c r="V45" s="1003"/>
      <c r="W45" s="629"/>
      <c r="X45" s="1036" t="s">
        <v>70</v>
      </c>
      <c r="Y45" s="1037"/>
      <c r="Z45" s="630"/>
      <c r="AA45" s="1036" t="s">
        <v>70</v>
      </c>
      <c r="AB45" s="1037"/>
      <c r="AC45" s="630"/>
      <c r="AD45" s="1036" t="s">
        <v>70</v>
      </c>
      <c r="AE45" s="1037"/>
      <c r="AF45" s="630"/>
      <c r="AG45" s="1036" t="s">
        <v>70</v>
      </c>
      <c r="AH45" s="1037"/>
      <c r="AI45" s="630"/>
      <c r="AJ45" s="1036" t="s">
        <v>70</v>
      </c>
      <c r="AK45" s="1037"/>
      <c r="AL45" s="631"/>
      <c r="AM45" s="1036" t="s">
        <v>70</v>
      </c>
      <c r="AN45" s="1037"/>
      <c r="AO45" s="630"/>
      <c r="AP45" s="1036" t="s">
        <v>70</v>
      </c>
      <c r="AQ45" s="1037"/>
      <c r="AR45" s="630"/>
      <c r="AS45" s="1036" t="s">
        <v>70</v>
      </c>
      <c r="AT45" s="1037"/>
      <c r="AU45" s="630"/>
      <c r="AV45" s="1036" t="s">
        <v>70</v>
      </c>
      <c r="AW45" s="1037"/>
      <c r="AX45" s="630"/>
      <c r="AY45" s="1036" t="s">
        <v>70</v>
      </c>
      <c r="AZ45" s="1037"/>
      <c r="BA45" s="631"/>
      <c r="BB45" s="1036" t="s">
        <v>70</v>
      </c>
      <c r="BC45" s="1037"/>
      <c r="BD45" s="630"/>
      <c r="BE45" s="1036" t="s">
        <v>70</v>
      </c>
      <c r="BF45" s="1037"/>
      <c r="BG45" s="630"/>
      <c r="BH45" s="1036" t="s">
        <v>70</v>
      </c>
      <c r="BI45" s="1037"/>
      <c r="BJ45" s="630"/>
      <c r="BK45" s="1036" t="s">
        <v>70</v>
      </c>
      <c r="BL45" s="1037"/>
      <c r="BM45" s="630"/>
      <c r="BN45" s="1036" t="s">
        <v>70</v>
      </c>
      <c r="BO45" s="1037"/>
      <c r="BP45" s="632"/>
      <c r="BQ45" s="632"/>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c r="CS45" s="633"/>
      <c r="CT45" s="633"/>
      <c r="CU45" s="633"/>
      <c r="CV45" s="633"/>
      <c r="CW45" s="633"/>
      <c r="CX45" s="633"/>
      <c r="CY45" s="633"/>
      <c r="CZ45" s="633"/>
      <c r="DA45" s="633"/>
      <c r="DB45" s="633"/>
      <c r="DC45" s="633"/>
      <c r="DD45" s="633"/>
      <c r="DE45" s="633"/>
      <c r="DF45" s="633"/>
      <c r="DG45" s="633"/>
      <c r="DH45" s="633"/>
      <c r="DI45" s="633"/>
      <c r="DJ45" s="633"/>
      <c r="DK45" s="633"/>
      <c r="DL45" s="633"/>
      <c r="DM45" s="633"/>
      <c r="DN45" s="633"/>
      <c r="DO45" s="633"/>
      <c r="DP45" s="633"/>
      <c r="DQ45" s="633"/>
      <c r="DR45" s="633"/>
      <c r="DS45" s="633"/>
      <c r="DT45" s="633"/>
      <c r="DU45" s="633"/>
      <c r="DV45" s="633"/>
      <c r="DW45" s="633"/>
      <c r="DX45" s="633"/>
      <c r="DY45" s="633"/>
      <c r="DZ45" s="633"/>
      <c r="EA45" s="633"/>
      <c r="EB45" s="633"/>
      <c r="EC45" s="633"/>
      <c r="ED45" s="633"/>
      <c r="EE45" s="633"/>
      <c r="EF45" s="633"/>
      <c r="EG45" s="633"/>
      <c r="EH45" s="633"/>
      <c r="EI45" s="633"/>
      <c r="EJ45" s="633"/>
      <c r="EK45" s="633"/>
      <c r="EL45" s="633"/>
      <c r="EM45" s="633"/>
      <c r="EN45" s="633"/>
      <c r="EO45" s="633"/>
      <c r="EP45" s="633"/>
      <c r="EQ45" s="633"/>
      <c r="ER45" s="633"/>
      <c r="ES45" s="633"/>
      <c r="ET45" s="633"/>
      <c r="EU45" s="633"/>
      <c r="EV45" s="633"/>
      <c r="EW45" s="633"/>
      <c r="EX45" s="633"/>
      <c r="EY45" s="633"/>
      <c r="EZ45" s="633"/>
      <c r="FA45" s="633"/>
      <c r="FB45" s="633"/>
      <c r="FC45" s="633"/>
      <c r="FD45" s="633"/>
      <c r="FE45" s="633"/>
      <c r="FF45" s="633"/>
      <c r="FG45" s="633"/>
      <c r="FH45" s="633"/>
      <c r="FI45" s="633"/>
      <c r="FJ45" s="633"/>
      <c r="FK45" s="633"/>
      <c r="FL45" s="633"/>
      <c r="FM45" s="633"/>
      <c r="FN45" s="633"/>
      <c r="FO45" s="633"/>
      <c r="FP45" s="633"/>
      <c r="FQ45" s="633"/>
      <c r="FR45" s="633"/>
      <c r="FS45" s="633"/>
      <c r="FT45" s="633"/>
      <c r="FU45" s="633"/>
      <c r="FV45" s="633"/>
      <c r="FW45" s="633"/>
      <c r="FX45" s="633"/>
      <c r="FY45" s="633"/>
      <c r="FZ45" s="633"/>
      <c r="GA45" s="633"/>
      <c r="GB45" s="633"/>
      <c r="GC45" s="633"/>
      <c r="GD45" s="633"/>
      <c r="GE45" s="633"/>
      <c r="GF45" s="633"/>
      <c r="GG45" s="633"/>
      <c r="GH45" s="633"/>
      <c r="GI45" s="633"/>
      <c r="GJ45" s="633"/>
      <c r="GK45" s="633"/>
      <c r="GL45" s="633"/>
      <c r="GM45" s="633"/>
      <c r="GN45" s="633"/>
      <c r="GO45" s="633"/>
      <c r="GP45" s="633"/>
      <c r="GQ45" s="633"/>
      <c r="GR45" s="633"/>
      <c r="GS45" s="633"/>
      <c r="GT45" s="633"/>
      <c r="GU45" s="633"/>
      <c r="GV45" s="633"/>
      <c r="GW45" s="633"/>
      <c r="GX45" s="633"/>
      <c r="GY45" s="633"/>
      <c r="GZ45" s="633"/>
    </row>
    <row r="46" spans="1:208" s="628" customFormat="1" ht="27" hidden="1" customHeight="1" outlineLevel="1" x14ac:dyDescent="0.2">
      <c r="A46" s="32"/>
      <c r="B46" s="834"/>
      <c r="C46" s="834"/>
      <c r="D46" s="834"/>
      <c r="E46" s="834"/>
      <c r="F46" s="844"/>
      <c r="G46" s="834"/>
      <c r="H46" s="637"/>
      <c r="I46" s="847" t="s">
        <v>82</v>
      </c>
      <c r="J46" s="848" t="s">
        <v>81</v>
      </c>
      <c r="K46" s="837"/>
      <c r="L46" s="847" t="s">
        <v>82</v>
      </c>
      <c r="M46" s="848" t="s">
        <v>81</v>
      </c>
      <c r="N46" s="837"/>
      <c r="O46" s="847" t="s">
        <v>82</v>
      </c>
      <c r="P46" s="848" t="s">
        <v>81</v>
      </c>
      <c r="Q46" s="837"/>
      <c r="R46" s="847" t="s">
        <v>82</v>
      </c>
      <c r="S46" s="848" t="s">
        <v>81</v>
      </c>
      <c r="T46" s="837"/>
      <c r="U46" s="847" t="s">
        <v>82</v>
      </c>
      <c r="V46" s="848" t="s">
        <v>81</v>
      </c>
      <c r="W46" s="619"/>
      <c r="X46" s="634" t="s">
        <v>82</v>
      </c>
      <c r="Y46" s="635" t="s">
        <v>81</v>
      </c>
      <c r="Z46" s="626"/>
      <c r="AA46" s="634" t="s">
        <v>82</v>
      </c>
      <c r="AB46" s="635" t="s">
        <v>81</v>
      </c>
      <c r="AC46" s="626"/>
      <c r="AD46" s="634" t="s">
        <v>82</v>
      </c>
      <c r="AE46" s="635" t="s">
        <v>81</v>
      </c>
      <c r="AF46" s="626"/>
      <c r="AG46" s="634" t="s">
        <v>82</v>
      </c>
      <c r="AH46" s="635" t="s">
        <v>81</v>
      </c>
      <c r="AI46" s="626"/>
      <c r="AJ46" s="634" t="s">
        <v>82</v>
      </c>
      <c r="AK46" s="635" t="s">
        <v>81</v>
      </c>
      <c r="AL46" s="619"/>
      <c r="AM46" s="634" t="s">
        <v>82</v>
      </c>
      <c r="AN46" s="635" t="s">
        <v>81</v>
      </c>
      <c r="AO46" s="626"/>
      <c r="AP46" s="634" t="s">
        <v>82</v>
      </c>
      <c r="AQ46" s="635" t="s">
        <v>81</v>
      </c>
      <c r="AR46" s="626"/>
      <c r="AS46" s="634" t="s">
        <v>82</v>
      </c>
      <c r="AT46" s="635" t="s">
        <v>81</v>
      </c>
      <c r="AU46" s="626"/>
      <c r="AV46" s="634" t="s">
        <v>82</v>
      </c>
      <c r="AW46" s="635" t="s">
        <v>81</v>
      </c>
      <c r="AX46" s="626"/>
      <c r="AY46" s="634" t="s">
        <v>82</v>
      </c>
      <c r="AZ46" s="635" t="s">
        <v>81</v>
      </c>
      <c r="BA46" s="619"/>
      <c r="BB46" s="634" t="s">
        <v>82</v>
      </c>
      <c r="BC46" s="635" t="s">
        <v>81</v>
      </c>
      <c r="BD46" s="626"/>
      <c r="BE46" s="634" t="s">
        <v>82</v>
      </c>
      <c r="BF46" s="635" t="s">
        <v>81</v>
      </c>
      <c r="BG46" s="626"/>
      <c r="BH46" s="634" t="s">
        <v>82</v>
      </c>
      <c r="BI46" s="635" t="s">
        <v>81</v>
      </c>
      <c r="BJ46" s="626"/>
      <c r="BK46" s="634" t="s">
        <v>82</v>
      </c>
      <c r="BL46" s="635" t="s">
        <v>81</v>
      </c>
      <c r="BM46" s="626"/>
      <c r="BN46" s="634" t="s">
        <v>82</v>
      </c>
      <c r="BO46" s="635" t="s">
        <v>81</v>
      </c>
      <c r="BP46" s="620"/>
      <c r="BQ46" s="620"/>
      <c r="BR46" s="633"/>
      <c r="BS46" s="633"/>
      <c r="BT46" s="633"/>
      <c r="BU46" s="633"/>
      <c r="BV46" s="633"/>
      <c r="BW46" s="633"/>
      <c r="BX46" s="633"/>
      <c r="BY46" s="633"/>
      <c r="BZ46" s="633"/>
      <c r="CA46" s="633"/>
      <c r="CB46" s="633"/>
      <c r="CC46" s="633"/>
      <c r="CD46" s="633"/>
      <c r="CE46" s="633"/>
      <c r="CF46" s="633"/>
      <c r="CG46" s="633"/>
      <c r="CH46" s="633"/>
      <c r="CI46" s="633"/>
      <c r="CJ46" s="633"/>
      <c r="CK46" s="633"/>
      <c r="CL46" s="633"/>
      <c r="CM46" s="633"/>
      <c r="CN46" s="633"/>
      <c r="CO46" s="633"/>
      <c r="CP46" s="633"/>
      <c r="CQ46" s="633"/>
      <c r="CR46" s="633"/>
      <c r="CS46" s="633"/>
      <c r="CT46" s="633"/>
      <c r="CU46" s="633"/>
      <c r="CV46" s="633"/>
      <c r="CW46" s="633"/>
      <c r="CX46" s="633"/>
      <c r="CY46" s="633"/>
      <c r="CZ46" s="633"/>
      <c r="DA46" s="633"/>
      <c r="DB46" s="633"/>
      <c r="DC46" s="633"/>
      <c r="DD46" s="633"/>
      <c r="DE46" s="633"/>
      <c r="DF46" s="633"/>
      <c r="DG46" s="633"/>
      <c r="DH46" s="633"/>
      <c r="DI46" s="633"/>
      <c r="DJ46" s="633"/>
      <c r="DK46" s="633"/>
      <c r="DL46" s="633"/>
      <c r="DM46" s="633"/>
      <c r="DN46" s="633"/>
      <c r="DO46" s="633"/>
      <c r="DP46" s="633"/>
      <c r="DQ46" s="633"/>
      <c r="DR46" s="633"/>
      <c r="DS46" s="633"/>
      <c r="DT46" s="633"/>
      <c r="DU46" s="633"/>
      <c r="DV46" s="633"/>
      <c r="DW46" s="633"/>
      <c r="DX46" s="633"/>
      <c r="DY46" s="633"/>
      <c r="DZ46" s="633"/>
      <c r="EA46" s="633"/>
      <c r="EB46" s="633"/>
      <c r="EC46" s="633"/>
      <c r="ED46" s="633"/>
      <c r="EE46" s="633"/>
      <c r="EF46" s="633"/>
      <c r="EG46" s="633"/>
      <c r="EH46" s="633"/>
      <c r="EI46" s="633"/>
      <c r="EJ46" s="633"/>
      <c r="EK46" s="633"/>
      <c r="EL46" s="633"/>
      <c r="EM46" s="633"/>
      <c r="EN46" s="633"/>
      <c r="EO46" s="633"/>
      <c r="EP46" s="633"/>
      <c r="EQ46" s="633"/>
      <c r="ER46" s="633"/>
      <c r="ES46" s="633"/>
      <c r="ET46" s="633"/>
      <c r="EU46" s="633"/>
      <c r="EV46" s="633"/>
      <c r="EW46" s="633"/>
      <c r="EX46" s="633"/>
      <c r="EY46" s="633"/>
      <c r="EZ46" s="633"/>
      <c r="FA46" s="633"/>
      <c r="FB46" s="633"/>
      <c r="FC46" s="633"/>
      <c r="FD46" s="633"/>
      <c r="FE46" s="633"/>
      <c r="FF46" s="633"/>
      <c r="FG46" s="633"/>
      <c r="FH46" s="633"/>
      <c r="FI46" s="633"/>
      <c r="FJ46" s="633"/>
      <c r="FK46" s="633"/>
      <c r="FL46" s="633"/>
      <c r="FM46" s="633"/>
      <c r="FN46" s="633"/>
      <c r="FO46" s="633"/>
      <c r="FP46" s="633"/>
      <c r="FQ46" s="633"/>
      <c r="FR46" s="633"/>
      <c r="FS46" s="633"/>
      <c r="FT46" s="633"/>
      <c r="FU46" s="633"/>
      <c r="FV46" s="633"/>
      <c r="FW46" s="633"/>
      <c r="FX46" s="633"/>
      <c r="FY46" s="633"/>
      <c r="FZ46" s="633"/>
      <c r="GA46" s="633"/>
      <c r="GB46" s="633"/>
      <c r="GC46" s="633"/>
      <c r="GD46" s="633"/>
      <c r="GE46" s="633"/>
      <c r="GF46" s="633"/>
      <c r="GG46" s="633"/>
      <c r="GH46" s="633"/>
      <c r="GI46" s="633"/>
      <c r="GJ46" s="633"/>
      <c r="GK46" s="633"/>
      <c r="GL46" s="633"/>
      <c r="GM46" s="633"/>
      <c r="GN46" s="633"/>
      <c r="GO46" s="633"/>
      <c r="GP46" s="633"/>
      <c r="GQ46" s="633"/>
      <c r="GR46" s="633"/>
      <c r="GS46" s="633"/>
      <c r="GT46" s="633"/>
      <c r="GU46" s="633"/>
      <c r="GV46" s="633"/>
      <c r="GW46" s="633"/>
      <c r="GX46" s="633"/>
      <c r="GY46" s="633"/>
      <c r="GZ46" s="633"/>
    </row>
    <row r="47" spans="1:208" s="39" customFormat="1" ht="16.5" collapsed="1" thickBot="1" x14ac:dyDescent="0.25">
      <c r="A47" s="32"/>
      <c r="B47" s="1078"/>
      <c r="C47" s="1078"/>
      <c r="D47" s="1078"/>
      <c r="E47" s="1078"/>
      <c r="F47" s="1078"/>
      <c r="G47" s="1078"/>
      <c r="H47" s="659"/>
      <c r="I47" s="838"/>
      <c r="J47" s="849"/>
      <c r="K47" s="842"/>
      <c r="L47" s="838"/>
      <c r="M47" s="849"/>
      <c r="N47" s="842"/>
      <c r="O47" s="838"/>
      <c r="P47" s="849"/>
      <c r="Q47" s="842"/>
      <c r="R47" s="838"/>
      <c r="S47" s="849"/>
      <c r="T47" s="842"/>
      <c r="U47" s="838"/>
      <c r="V47" s="839"/>
      <c r="W47" s="400"/>
      <c r="X47" s="397"/>
      <c r="Y47" s="398"/>
      <c r="Z47" s="401"/>
      <c r="AA47" s="397"/>
      <c r="AB47" s="403"/>
      <c r="AC47" s="401"/>
      <c r="AD47" s="397"/>
      <c r="AE47" s="403"/>
      <c r="AF47" s="401"/>
      <c r="AG47" s="397"/>
      <c r="AH47" s="403"/>
      <c r="AI47" s="401"/>
      <c r="AJ47" s="404"/>
      <c r="AK47" s="405"/>
      <c r="AL47" s="396"/>
      <c r="AM47" s="397"/>
      <c r="AN47" s="403"/>
      <c r="AO47" s="401"/>
      <c r="AP47" s="397"/>
      <c r="AQ47" s="403"/>
      <c r="AR47" s="401"/>
      <c r="AS47" s="397"/>
      <c r="AT47" s="403"/>
      <c r="AU47" s="401"/>
      <c r="AV47" s="397"/>
      <c r="AW47" s="403"/>
      <c r="AX47" s="401"/>
      <c r="AY47" s="404"/>
      <c r="AZ47" s="405"/>
      <c r="BA47" s="396"/>
      <c r="BB47" s="397"/>
      <c r="BC47" s="403"/>
      <c r="BD47" s="401"/>
      <c r="BE47" s="397"/>
      <c r="BF47" s="403"/>
      <c r="BG47" s="401"/>
      <c r="BH47" s="397"/>
      <c r="BI47" s="403"/>
      <c r="BJ47" s="401"/>
      <c r="BK47" s="397"/>
      <c r="BL47" s="403"/>
      <c r="BM47" s="401"/>
      <c r="BN47" s="397"/>
      <c r="BO47" s="398"/>
      <c r="BP47" s="339"/>
      <c r="BQ47" s="339"/>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row>
    <row r="48" spans="1:208" s="112" customFormat="1" ht="27" customHeight="1" x14ac:dyDescent="0.2">
      <c r="A48" s="32"/>
      <c r="B48" s="997" t="s">
        <v>106</v>
      </c>
      <c r="C48" s="998"/>
      <c r="D48" s="998"/>
      <c r="E48" s="998"/>
      <c r="F48" s="999"/>
      <c r="G48" s="862"/>
      <c r="H48" s="863"/>
      <c r="I48" s="850"/>
      <c r="J48" s="851"/>
      <c r="K48" s="852"/>
      <c r="L48" s="850"/>
      <c r="M48" s="853"/>
      <c r="N48" s="852"/>
      <c r="O48" s="850"/>
      <c r="P48" s="853"/>
      <c r="Q48" s="852"/>
      <c r="R48" s="850"/>
      <c r="S48" s="853"/>
      <c r="T48" s="852"/>
      <c r="U48" s="850"/>
      <c r="V48" s="853"/>
      <c r="W48" s="971"/>
      <c r="X48" s="850"/>
      <c r="Y48" s="853"/>
      <c r="Z48" s="852"/>
      <c r="AA48" s="850"/>
      <c r="AB48" s="853"/>
      <c r="AC48" s="852"/>
      <c r="AD48" s="850"/>
      <c r="AE48" s="853"/>
      <c r="AF48" s="852"/>
      <c r="AG48" s="850"/>
      <c r="AH48" s="853"/>
      <c r="AI48" s="852"/>
      <c r="AJ48" s="850"/>
      <c r="AK48" s="853"/>
      <c r="AL48" s="657"/>
      <c r="AM48" s="850"/>
      <c r="AN48" s="853"/>
      <c r="AO48" s="852"/>
      <c r="AP48" s="850"/>
      <c r="AQ48" s="853"/>
      <c r="AR48" s="852"/>
      <c r="AS48" s="850"/>
      <c r="AT48" s="853"/>
      <c r="AU48" s="852"/>
      <c r="AV48" s="850"/>
      <c r="AW48" s="853"/>
      <c r="AX48" s="852"/>
      <c r="AY48" s="850"/>
      <c r="AZ48" s="853"/>
      <c r="BA48" s="657"/>
      <c r="BB48" s="850"/>
      <c r="BC48" s="853"/>
      <c r="BD48" s="852"/>
      <c r="BE48" s="850"/>
      <c r="BF48" s="853"/>
      <c r="BG48" s="852"/>
      <c r="BH48" s="850"/>
      <c r="BI48" s="853"/>
      <c r="BJ48" s="852"/>
      <c r="BK48" s="850"/>
      <c r="BL48" s="853"/>
      <c r="BM48" s="852"/>
      <c r="BN48" s="850"/>
      <c r="BO48" s="165"/>
      <c r="BP48" s="388"/>
      <c r="BQ48" s="388"/>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row>
    <row r="49" spans="1:208" s="38" customFormat="1" ht="6" customHeight="1" x14ac:dyDescent="0.2">
      <c r="A49" s="32"/>
      <c r="B49" s="762"/>
      <c r="C49" s="854"/>
      <c r="D49" s="854"/>
      <c r="E49" s="854"/>
      <c r="F49" s="855"/>
      <c r="G49" s="862"/>
      <c r="H49" s="863"/>
      <c r="I49" s="856"/>
      <c r="J49" s="857"/>
      <c r="K49" s="651"/>
      <c r="L49" s="856"/>
      <c r="M49" s="857"/>
      <c r="N49" s="651"/>
      <c r="O49" s="856"/>
      <c r="P49" s="857"/>
      <c r="Q49" s="651"/>
      <c r="R49" s="856"/>
      <c r="S49" s="857"/>
      <c r="T49" s="651"/>
      <c r="U49" s="856"/>
      <c r="V49" s="857"/>
      <c r="W49" s="2"/>
      <c r="X49" s="406"/>
      <c r="Y49" s="407"/>
      <c r="Z49" s="2"/>
      <c r="AA49" s="406"/>
      <c r="AB49" s="407"/>
      <c r="AC49" s="2"/>
      <c r="AD49" s="406"/>
      <c r="AE49" s="407"/>
      <c r="AF49" s="2"/>
      <c r="AG49" s="406"/>
      <c r="AH49" s="407"/>
      <c r="AI49" s="2"/>
      <c r="AJ49" s="406"/>
      <c r="AK49" s="407"/>
      <c r="AL49" s="2"/>
      <c r="AM49" s="406"/>
      <c r="AN49" s="407"/>
      <c r="AO49" s="2"/>
      <c r="AP49" s="406"/>
      <c r="AQ49" s="407"/>
      <c r="AR49" s="2"/>
      <c r="AS49" s="406"/>
      <c r="AT49" s="407"/>
      <c r="AU49" s="2"/>
      <c r="AV49" s="406"/>
      <c r="AW49" s="407"/>
      <c r="AX49" s="2"/>
      <c r="AY49" s="406"/>
      <c r="AZ49" s="407"/>
      <c r="BA49" s="2"/>
      <c r="BB49" s="406"/>
      <c r="BC49" s="407"/>
      <c r="BD49" s="2"/>
      <c r="BE49" s="406"/>
      <c r="BF49" s="407"/>
      <c r="BG49" s="2"/>
      <c r="BH49" s="406"/>
      <c r="BI49" s="407"/>
      <c r="BJ49" s="2"/>
      <c r="BK49" s="406"/>
      <c r="BL49" s="407"/>
      <c r="BM49" s="2"/>
      <c r="BN49" s="406"/>
      <c r="BO49" s="407"/>
      <c r="BP49" s="30"/>
      <c r="BQ49" s="30"/>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row>
    <row r="50" spans="1:208" s="38" customFormat="1" ht="60" customHeight="1" x14ac:dyDescent="0.2">
      <c r="A50" s="32"/>
      <c r="B50" s="1083" t="s">
        <v>128</v>
      </c>
      <c r="C50" s="1084"/>
      <c r="D50" s="1084"/>
      <c r="E50" s="1084"/>
      <c r="F50" s="1085"/>
      <c r="G50" s="862"/>
      <c r="H50" s="863"/>
      <c r="I50" s="1069" t="str">
        <f>IF(OR(I48="",I48="Ja"),"",IF(I48="Nein","Begründung ergänzen, die zum Ausschluss führt"))</f>
        <v/>
      </c>
      <c r="J50" s="1070"/>
      <c r="K50" s="858"/>
      <c r="L50" s="1069" t="str">
        <f>IF(OR(L48="",L48="Ja"),"",IF(L48="Nein","Begründung ergänzen, die zum Ausschluss führt"))</f>
        <v/>
      </c>
      <c r="M50" s="1070"/>
      <c r="N50" s="858"/>
      <c r="O50" s="1069" t="str">
        <f>IF(OR(O48="",O48="Ja"),"",IF(O48="Nein","Begründung ergänzen, die zum Ausschluss führt"))</f>
        <v/>
      </c>
      <c r="P50" s="1070"/>
      <c r="Q50" s="858"/>
      <c r="R50" s="1069" t="str">
        <f>IF(OR(R48="",R48="Ja"),"",IF(R48="Nein","Begründung ergänzen, die zum Ausschluss führt"))</f>
        <v/>
      </c>
      <c r="S50" s="1070"/>
      <c r="T50" s="858"/>
      <c r="U50" s="1069" t="str">
        <f>IF(OR(U48="",U48="Ja"),"",IF(U48="Nein","Begründung ergänzen, die zum Ausschluss führt"))</f>
        <v/>
      </c>
      <c r="V50" s="1070"/>
      <c r="W50" s="660"/>
      <c r="X50" s="1069" t="str">
        <f>IF(OR(X48="",X48="Ja"),"",IF(X48="Nein","Begründung ergänzen, die zum Ausschluss führt"))</f>
        <v/>
      </c>
      <c r="Y50" s="1070"/>
      <c r="Z50" s="858"/>
      <c r="AA50" s="1069" t="str">
        <f>IF(OR(AA48="",AA48="Ja"),"",IF(AA48="Nein","Begründung ergänzen, die zum Ausschluss führt"))</f>
        <v/>
      </c>
      <c r="AB50" s="1070"/>
      <c r="AC50" s="858"/>
      <c r="AD50" s="1069" t="str">
        <f>IF(OR(AD48="",AD48="Ja"),"",IF(AD48="Nein","Begründung ergänzen, die zum Ausschluss führt"))</f>
        <v/>
      </c>
      <c r="AE50" s="1070"/>
      <c r="AF50" s="858"/>
      <c r="AG50" s="1069" t="str">
        <f>IF(OR(AG48="",AG48="Ja"),"",IF(AG48="Nein","Begründung ergänzen, die zum Ausschluss führt"))</f>
        <v/>
      </c>
      <c r="AH50" s="1070"/>
      <c r="AI50" s="858"/>
      <c r="AJ50" s="1069" t="str">
        <f>IF(OR(AJ48="",AJ48="Ja"),"",IF(AJ48="Nein","Begründung ergänzen, die zum Ausschluss führt"))</f>
        <v/>
      </c>
      <c r="AK50" s="1070"/>
      <c r="AL50" s="643"/>
      <c r="AM50" s="1069" t="str">
        <f>IF(OR(AM48="",AM48="Ja"),"",IF(AM48="Nein","Begründung ergänzen, die zum Ausschluss führt"))</f>
        <v/>
      </c>
      <c r="AN50" s="1070"/>
      <c r="AO50" s="858"/>
      <c r="AP50" s="1069" t="str">
        <f>IF(OR(AP48="",AP48="Ja"),"",IF(AP48="Nein","Begründung ergänzen, die zum Ausschluss führt"))</f>
        <v/>
      </c>
      <c r="AQ50" s="1070"/>
      <c r="AR50" s="858"/>
      <c r="AS50" s="1069" t="str">
        <f>IF(OR(AS48="",AS48="Ja"),"",IF(AS48="Nein","Begründung ergänzen, die zum Ausschluss führt"))</f>
        <v/>
      </c>
      <c r="AT50" s="1070"/>
      <c r="AU50" s="858"/>
      <c r="AV50" s="1069" t="str">
        <f>IF(OR(AV48="",AV48="Ja"),"",IF(AV48="Nein","Begründung ergänzen, die zum Ausschluss führt"))</f>
        <v/>
      </c>
      <c r="AW50" s="1070"/>
      <c r="AX50" s="858"/>
      <c r="AY50" s="1069" t="str">
        <f>IF(OR(AY48="",AY48="Ja"),"",IF(AY48="Nein","Begründung ergänzen, die zum Ausschluss führt"))</f>
        <v/>
      </c>
      <c r="AZ50" s="1070"/>
      <c r="BA50" s="643"/>
      <c r="BB50" s="1069" t="str">
        <f>IF(OR(BB48="",BB48="Ja"),"",IF(BB48="Nein","Begründung ergänzen, die zum Ausschluss führt"))</f>
        <v/>
      </c>
      <c r="BC50" s="1070"/>
      <c r="BD50" s="858"/>
      <c r="BE50" s="1069" t="str">
        <f>IF(OR(BE48="",BE48="Ja"),"",IF(BE48="Nein","Begründung ergänzen, die zum Ausschluss führt"))</f>
        <v/>
      </c>
      <c r="BF50" s="1070"/>
      <c r="BG50" s="858"/>
      <c r="BH50" s="1069" t="str">
        <f>IF(OR(BH48="",BH48="Ja"),"",IF(BH48="Nein","Begründung ergänzen, die zum Ausschluss führt"))</f>
        <v/>
      </c>
      <c r="BI50" s="1070"/>
      <c r="BJ50" s="858"/>
      <c r="BK50" s="1069" t="str">
        <f>IF(OR(BK48="",BK48="Ja"),"",IF(BK48="Nein","Begründung ergänzen, die zum Ausschluss führt"))</f>
        <v/>
      </c>
      <c r="BL50" s="1070"/>
      <c r="BM50" s="858"/>
      <c r="BN50" s="1069" t="str">
        <f>IF(OR(BN48="",BN48="Ja"),"",IF(BN48="Nein","Begründung ergänzen, die zum Ausschluss führt"))</f>
        <v/>
      </c>
      <c r="BO50" s="1070"/>
      <c r="BP50" s="108"/>
      <c r="BQ50" s="108"/>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row>
    <row r="51" spans="1:208" s="38" customFormat="1" ht="6" customHeight="1" thickBot="1" x14ac:dyDescent="0.25">
      <c r="A51" s="32"/>
      <c r="B51" s="762"/>
      <c r="C51" s="854"/>
      <c r="D51" s="854"/>
      <c r="E51" s="854"/>
      <c r="F51" s="855"/>
      <c r="G51" s="862"/>
      <c r="H51" s="863"/>
      <c r="I51" s="859"/>
      <c r="J51" s="860"/>
      <c r="K51" s="511"/>
      <c r="L51" s="859"/>
      <c r="M51" s="860"/>
      <c r="N51" s="511"/>
      <c r="O51" s="859"/>
      <c r="P51" s="860"/>
      <c r="Q51" s="511"/>
      <c r="R51" s="859"/>
      <c r="S51" s="861"/>
      <c r="T51" s="511"/>
      <c r="U51" s="859"/>
      <c r="V51" s="860"/>
      <c r="W51" s="30"/>
      <c r="X51" s="140"/>
      <c r="Y51" s="141"/>
      <c r="Z51" s="30"/>
      <c r="AA51" s="140"/>
      <c r="AB51" s="141"/>
      <c r="AC51" s="30"/>
      <c r="AD51" s="140"/>
      <c r="AE51" s="166"/>
      <c r="AF51" s="30"/>
      <c r="AG51" s="140"/>
      <c r="AH51" s="166"/>
      <c r="AI51" s="30"/>
      <c r="AJ51" s="140"/>
      <c r="AK51" s="166"/>
      <c r="AL51" s="30"/>
      <c r="AM51" s="140"/>
      <c r="AN51" s="166"/>
      <c r="AO51" s="30"/>
      <c r="AP51" s="140"/>
      <c r="AQ51" s="166"/>
      <c r="AR51" s="30"/>
      <c r="AS51" s="140"/>
      <c r="AT51" s="166"/>
      <c r="AU51" s="30"/>
      <c r="AV51" s="140"/>
      <c r="AW51" s="166"/>
      <c r="AX51" s="30"/>
      <c r="AY51" s="140"/>
      <c r="AZ51" s="166"/>
      <c r="BA51" s="30"/>
      <c r="BB51" s="140"/>
      <c r="BC51" s="166"/>
      <c r="BD51" s="30"/>
      <c r="BE51" s="140"/>
      <c r="BF51" s="166"/>
      <c r="BG51" s="30"/>
      <c r="BH51" s="140"/>
      <c r="BI51" s="166"/>
      <c r="BJ51" s="30"/>
      <c r="BK51" s="140"/>
      <c r="BL51" s="166"/>
      <c r="BM51" s="30"/>
      <c r="BN51" s="140"/>
      <c r="BO51" s="166"/>
      <c r="BP51" s="30"/>
      <c r="BQ51" s="30"/>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row>
    <row r="52" spans="1:208" s="112" customFormat="1" ht="18" customHeight="1" x14ac:dyDescent="0.2">
      <c r="A52" s="32"/>
      <c r="B52" s="997" t="s">
        <v>43</v>
      </c>
      <c r="C52" s="998"/>
      <c r="D52" s="998"/>
      <c r="E52" s="998"/>
      <c r="F52" s="999"/>
      <c r="G52" s="862"/>
      <c r="H52" s="863"/>
      <c r="I52" s="864" t="str">
        <f>IF(OR('Allg. Teilnahmebed. (ATB)'!D3="",'Allg. Teilnahmebed. (ATB)'!D8=""),"",'Allg. Teilnahmebed. (ATB)'!D7)</f>
        <v/>
      </c>
      <c r="J52" s="865"/>
      <c r="K52" s="866"/>
      <c r="L52" s="864" t="str">
        <f>IF(OR('Allg. Teilnahmebed. (ATB)'!G3="",'Allg. Teilnahmebed. (ATB)'!G8=""),"",'Allg. Teilnahmebed. (ATB)'!G7)</f>
        <v/>
      </c>
      <c r="M52" s="865"/>
      <c r="N52" s="866"/>
      <c r="O52" s="864" t="str">
        <f>IF(OR('Allg. Teilnahmebed. (ATB)'!J3="",'Allg. Teilnahmebed. (ATB)'!J8=""),"",'Allg. Teilnahmebed. (ATB)'!J7)</f>
        <v/>
      </c>
      <c r="P52" s="865"/>
      <c r="Q52" s="866"/>
      <c r="R52" s="864" t="str">
        <f>IF(OR('Allg. Teilnahmebed. (ATB)'!M3="",'Allg. Teilnahmebed. (ATB)'!M8=""),"",'Allg. Teilnahmebed. (ATB)'!M7)</f>
        <v/>
      </c>
      <c r="S52" s="867"/>
      <c r="T52" s="659"/>
      <c r="U52" s="864" t="str">
        <f>IF(OR('Allg. Teilnahmebed. (ATB)'!P3="",'Allg. Teilnahmebed. (ATB)'!P8=""),"",'Allg. Teilnahmebed. (ATB)'!P7)</f>
        <v/>
      </c>
      <c r="V52" s="865"/>
      <c r="W52" s="661"/>
      <c r="X52" s="864" t="str">
        <f>IF(OR('Allg. Teilnahmebed. (ATB)'!S3="",'Allg. Teilnahmebed. (ATB)'!S8=""),"",'Allg. Teilnahmebed. (ATB)'!S7)</f>
        <v/>
      </c>
      <c r="Y52" s="865"/>
      <c r="Z52" s="972"/>
      <c r="AA52" s="864" t="str">
        <f>IF(OR('Allg. Teilnahmebed. (ATB)'!V3="",'Allg. Teilnahmebed. (ATB)'!V8=""),"",'Allg. Teilnahmebed. (ATB)'!V7)</f>
        <v/>
      </c>
      <c r="AB52" s="865"/>
      <c r="AC52" s="972"/>
      <c r="AD52" s="864" t="str">
        <f>IF(OR('Allg. Teilnahmebed. (ATB)'!Y3="",'Allg. Teilnahmebed. (ATB)'!Y8=""),"",'Allg. Teilnahmebed. (ATB)'!Y7)</f>
        <v/>
      </c>
      <c r="AE52" s="867"/>
      <c r="AF52" s="972"/>
      <c r="AG52" s="864" t="str">
        <f>IF(OR('Allg. Teilnahmebed. (ATB)'!AB3="",'Allg. Teilnahmebed. (ATB)'!AB8=""),"",'Allg. Teilnahmebed. (ATB)'!AB7)</f>
        <v/>
      </c>
      <c r="AH52" s="867"/>
      <c r="AI52" s="972"/>
      <c r="AJ52" s="864" t="str">
        <f>IF(OR('Allg. Teilnahmebed. (ATB)'!AE3="",'Allg. Teilnahmebed. (ATB)'!AE8=""),"",'Allg. Teilnahmebed. (ATB)'!AE7)</f>
        <v/>
      </c>
      <c r="AK52" s="867"/>
      <c r="AL52" s="661"/>
      <c r="AM52" s="864" t="str">
        <f>IF(OR('Allg. Teilnahmebed. (ATB)'!AH3="",'Allg. Teilnahmebed. (ATB)'!AH8=""),"",'Allg. Teilnahmebed. (ATB)'!AH7)</f>
        <v/>
      </c>
      <c r="AN52" s="867"/>
      <c r="AO52" s="972"/>
      <c r="AP52" s="864" t="str">
        <f>IF(OR('Allg. Teilnahmebed. (ATB)'!AK3="",'Allg. Teilnahmebed. (ATB)'!AK8=""),"",'Allg. Teilnahmebed. (ATB)'!AK7)</f>
        <v/>
      </c>
      <c r="AQ52" s="867"/>
      <c r="AR52" s="972"/>
      <c r="AS52" s="864" t="str">
        <f>IF(OR('Allg. Teilnahmebed. (ATB)'!AN3="",'Allg. Teilnahmebed. (ATB)'!AN8=""),"",'Allg. Teilnahmebed. (ATB)'!AN7)</f>
        <v/>
      </c>
      <c r="AT52" s="867"/>
      <c r="AU52" s="972"/>
      <c r="AV52" s="864" t="str">
        <f>IF(OR('Allg. Teilnahmebed. (ATB)'!AQ3="",'Allg. Teilnahmebed. (ATB)'!AQ8=""),"",'Allg. Teilnahmebed. (ATB)'!AQ7)</f>
        <v/>
      </c>
      <c r="AW52" s="867"/>
      <c r="AX52" s="972"/>
      <c r="AY52" s="864" t="str">
        <f>IF(OR('Allg. Teilnahmebed. (ATB)'!AT3="",'Allg. Teilnahmebed. (ATB)'!AT8=""),"",'Allg. Teilnahmebed. (ATB)'!AT7)</f>
        <v/>
      </c>
      <c r="AZ52" s="867"/>
      <c r="BA52" s="661"/>
      <c r="BB52" s="864" t="str">
        <f>IF(OR('Allg. Teilnahmebed. (ATB)'!AW3="",'Allg. Teilnahmebed. (ATB)'!AW8=""),"",'Allg. Teilnahmebed. (ATB)'!AW7)</f>
        <v/>
      </c>
      <c r="BC52" s="867"/>
      <c r="BD52" s="972"/>
      <c r="BE52" s="864" t="str">
        <f>IF(OR('Allg. Teilnahmebed. (ATB)'!AZ3="",'Allg. Teilnahmebed. (ATB)'!AZ8=""),"",'Allg. Teilnahmebed. (ATB)'!AZ7)</f>
        <v/>
      </c>
      <c r="BF52" s="867"/>
      <c r="BG52" s="972"/>
      <c r="BH52" s="864" t="str">
        <f>IF(OR('Allg. Teilnahmebed. (ATB)'!BC3="",'Allg. Teilnahmebed. (ATB)'!BC8=""),"",'Allg. Teilnahmebed. (ATB)'!BC7)</f>
        <v/>
      </c>
      <c r="BI52" s="867"/>
      <c r="BJ52" s="972"/>
      <c r="BK52" s="864" t="str">
        <f>IF(OR('Allg. Teilnahmebed. (ATB)'!BF3="",'Allg. Teilnahmebed. (ATB)'!BF8=""),"",'Allg. Teilnahmebed. (ATB)'!BF7)</f>
        <v/>
      </c>
      <c r="BL52" s="867"/>
      <c r="BM52" s="972"/>
      <c r="BN52" s="864" t="str">
        <f>IF(OR('Allg. Teilnahmebed. (ATB)'!BI3="",'Allg. Teilnahmebed. (ATB)'!BI8=""),"",'Allg. Teilnahmebed. (ATB)'!BI7)</f>
        <v/>
      </c>
      <c r="BO52" s="50"/>
      <c r="BP52" s="344"/>
      <c r="BQ52" s="344"/>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row>
    <row r="53" spans="1:208" s="38" customFormat="1" ht="6" customHeight="1" thickBot="1" x14ac:dyDescent="0.25">
      <c r="A53" s="32"/>
      <c r="B53" s="868"/>
      <c r="C53" s="869"/>
      <c r="D53" s="869"/>
      <c r="E53" s="869"/>
      <c r="F53" s="870"/>
      <c r="G53" s="862"/>
      <c r="H53" s="863"/>
      <c r="I53" s="871"/>
      <c r="J53" s="872"/>
      <c r="K53" s="873"/>
      <c r="L53" s="871"/>
      <c r="M53" s="872"/>
      <c r="N53" s="873"/>
      <c r="O53" s="871"/>
      <c r="P53" s="872"/>
      <c r="Q53" s="873"/>
      <c r="R53" s="871"/>
      <c r="S53" s="872"/>
      <c r="T53" s="873"/>
      <c r="U53" s="871"/>
      <c r="V53" s="872"/>
      <c r="W53" s="873"/>
      <c r="X53" s="871"/>
      <c r="Y53" s="872"/>
      <c r="Z53" s="873"/>
      <c r="AA53" s="871"/>
      <c r="AB53" s="872"/>
      <c r="AC53" s="873"/>
      <c r="AD53" s="871"/>
      <c r="AE53" s="872"/>
      <c r="AF53" s="873"/>
      <c r="AG53" s="871"/>
      <c r="AH53" s="872"/>
      <c r="AI53" s="873"/>
      <c r="AJ53" s="871"/>
      <c r="AK53" s="872"/>
      <c r="AL53" s="873"/>
      <c r="AM53" s="871"/>
      <c r="AN53" s="872"/>
      <c r="AO53" s="873"/>
      <c r="AP53" s="871"/>
      <c r="AQ53" s="872"/>
      <c r="AR53" s="873"/>
      <c r="AS53" s="871"/>
      <c r="AT53" s="872"/>
      <c r="AU53" s="873"/>
      <c r="AV53" s="871"/>
      <c r="AW53" s="872"/>
      <c r="AX53" s="873"/>
      <c r="AY53" s="871"/>
      <c r="AZ53" s="872"/>
      <c r="BA53" s="873"/>
      <c r="BB53" s="871"/>
      <c r="BC53" s="872"/>
      <c r="BD53" s="873"/>
      <c r="BE53" s="871"/>
      <c r="BF53" s="872"/>
      <c r="BG53" s="873"/>
      <c r="BH53" s="871"/>
      <c r="BI53" s="872"/>
      <c r="BJ53" s="873"/>
      <c r="BK53" s="871"/>
      <c r="BL53" s="872"/>
      <c r="BM53" s="873"/>
      <c r="BN53" s="871"/>
      <c r="BO53" s="141"/>
      <c r="BP53" s="30"/>
      <c r="BQ53" s="30"/>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row>
    <row r="54" spans="1:208" s="112" customFormat="1" ht="18" customHeight="1" x14ac:dyDescent="0.2">
      <c r="A54" s="32"/>
      <c r="B54" s="997" t="s">
        <v>44</v>
      </c>
      <c r="C54" s="998"/>
      <c r="D54" s="998"/>
      <c r="E54" s="998"/>
      <c r="F54" s="999"/>
      <c r="G54" s="862"/>
      <c r="H54" s="863"/>
      <c r="I54" s="864" t="str">
        <f>IF(OR('Eignungskriterien (EK)'!D3="",'Eignungskriterien (EK)'!D8=""),"",'Eignungskriterien (EK)'!D7)</f>
        <v/>
      </c>
      <c r="J54" s="865"/>
      <c r="K54" s="866"/>
      <c r="L54" s="864" t="str">
        <f>IF(OR('Eignungskriterien (EK)'!G3="",'Eignungskriterien (EK)'!G8=""),"",'Eignungskriterien (EK)'!G7)</f>
        <v/>
      </c>
      <c r="M54" s="865"/>
      <c r="N54" s="866"/>
      <c r="O54" s="864" t="str">
        <f>IF(OR('Eignungskriterien (EK)'!J3="",'Eignungskriterien (EK)'!J8=""),"",'Eignungskriterien (EK)'!J7)</f>
        <v/>
      </c>
      <c r="P54" s="867"/>
      <c r="Q54" s="866"/>
      <c r="R54" s="864" t="str">
        <f>IF(OR('Eignungskriterien (EK)'!M3="",'Eignungskriterien (EK)'!M8=""),"",'Eignungskriterien (EK)'!M7)</f>
        <v/>
      </c>
      <c r="S54" s="865"/>
      <c r="T54" s="874"/>
      <c r="U54" s="864" t="str">
        <f>IF(OR('Eignungskriterien (EK)'!P3="",'Eignungskriterien (EK)'!P8=""),"",'Eignungskriterien (EK)'!P7)</f>
        <v/>
      </c>
      <c r="V54" s="865"/>
      <c r="W54" s="661"/>
      <c r="X54" s="864" t="str">
        <f>IF(OR('Eignungskriterien (EK)'!S3="",'Eignungskriterien (EK)'!S8=""),"",'Eignungskriterien (EK)'!S7)</f>
        <v/>
      </c>
      <c r="Y54" s="867"/>
      <c r="Z54" s="866"/>
      <c r="AA54" s="864" t="str">
        <f>IF(OR('Eignungskriterien (EK)'!V3="",'Eignungskriterien (EK)'!V8=""),"",'Eignungskriterien (EK)'!V7)</f>
        <v/>
      </c>
      <c r="AB54" s="867"/>
      <c r="AC54" s="972"/>
      <c r="AD54" s="864" t="str">
        <f>IF(OR('Eignungskriterien (EK)'!Y3="",'Eignungskriterien (EK)'!Y8=""),"",'Eignungskriterien (EK)'!Y7)</f>
        <v/>
      </c>
      <c r="AE54" s="865"/>
      <c r="AF54" s="972"/>
      <c r="AG54" s="864" t="str">
        <f>IF(OR('Eignungskriterien (EK)'!AB3="",'Eignungskriterien (EK)'!AB8=""),"",'Eignungskriterien (EK)'!AB7)</f>
        <v/>
      </c>
      <c r="AH54" s="865"/>
      <c r="AI54" s="972"/>
      <c r="AJ54" s="864" t="str">
        <f>IF(OR('Eignungskriterien (EK)'!AE3="",'Eignungskriterien (EK)'!AE8=""),"",'Eignungskriterien (EK)'!AE7)</f>
        <v/>
      </c>
      <c r="AK54" s="867"/>
      <c r="AL54" s="661"/>
      <c r="AM54" s="864" t="str">
        <f>IF(OR('Eignungskriterien (EK)'!AH3="",'Eignungskriterien (EK)'!AH8=""),"",'Eignungskriterien (EK)'!AH7)</f>
        <v/>
      </c>
      <c r="AN54" s="867"/>
      <c r="AO54" s="972"/>
      <c r="AP54" s="864" t="str">
        <f>IF(OR('Eignungskriterien (EK)'!AK3="",'Eignungskriterien (EK)'!AK8=""),"",'Eignungskriterien (EK)'!AK7)</f>
        <v/>
      </c>
      <c r="AQ54" s="867"/>
      <c r="AR54" s="972"/>
      <c r="AS54" s="864" t="str">
        <f>IF(OR('Eignungskriterien (EK)'!AN3="",'Eignungskriterien (EK)'!AN8=""),"",'Eignungskriterien (EK)'!AN7)</f>
        <v/>
      </c>
      <c r="AT54" s="867"/>
      <c r="AU54" s="972"/>
      <c r="AV54" s="864" t="str">
        <f>IF(OR('Eignungskriterien (EK)'!AQ3="",'Eignungskriterien (EK)'!AQ8=""),"",'Eignungskriterien (EK)'!AQ7)</f>
        <v/>
      </c>
      <c r="AW54" s="865"/>
      <c r="AX54" s="972"/>
      <c r="AY54" s="864" t="str">
        <f>IF(OR('Eignungskriterien (EK)'!AT3="",'Eignungskriterien (EK)'!AT8=""),"",'Eignungskriterien (EK)'!AT7)</f>
        <v/>
      </c>
      <c r="AZ54" s="865"/>
      <c r="BA54" s="661"/>
      <c r="BB54" s="864" t="str">
        <f>IF(OR('Eignungskriterien (EK)'!AW3="",'Eignungskriterien (EK)'!AW8=""),"",'Eignungskriterien (EK)'!AW7)</f>
        <v/>
      </c>
      <c r="BC54" s="865"/>
      <c r="BD54" s="972"/>
      <c r="BE54" s="864" t="str">
        <f>IF(OR('Eignungskriterien (EK)'!AZ3="",'Eignungskriterien (EK)'!AZ8=""),"",'Eignungskriterien (EK)'!AZ7)</f>
        <v/>
      </c>
      <c r="BF54" s="867"/>
      <c r="BG54" s="972"/>
      <c r="BH54" s="864" t="str">
        <f>IF(OR('Eignungskriterien (EK)'!BC3="",'Eignungskriterien (EK)'!BC8=""),"",'Eignungskriterien (EK)'!BC7)</f>
        <v/>
      </c>
      <c r="BI54" s="867"/>
      <c r="BJ54" s="972"/>
      <c r="BK54" s="864" t="str">
        <f>IF(OR('Eignungskriterien (EK)'!BF3="",'Eignungskriterien (EK)'!BF8=""),"",'Eignungskriterien (EK)'!BF7)</f>
        <v/>
      </c>
      <c r="BL54" s="865"/>
      <c r="BM54" s="972"/>
      <c r="BN54" s="864" t="str">
        <f>IF(OR('Eignungskriterien (EK)'!BI3="",'Eignungskriterien (EK)'!BI8=""),"",'Eignungskriterien (EK)'!BI7)</f>
        <v/>
      </c>
      <c r="BO54" s="327"/>
      <c r="BP54" s="344"/>
      <c r="BQ54" s="344"/>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row>
    <row r="55" spans="1:208" s="38" customFormat="1" ht="6" customHeight="1" x14ac:dyDescent="0.2">
      <c r="A55" s="32"/>
      <c r="B55" s="868"/>
      <c r="C55" s="869"/>
      <c r="D55" s="869"/>
      <c r="E55" s="869"/>
      <c r="F55" s="870"/>
      <c r="G55" s="862"/>
      <c r="H55" s="863"/>
      <c r="I55" s="859"/>
      <c r="J55" s="860"/>
      <c r="K55" s="511"/>
      <c r="L55" s="859"/>
      <c r="M55" s="860"/>
      <c r="N55" s="511"/>
      <c r="O55" s="859"/>
      <c r="P55" s="860"/>
      <c r="Q55" s="511"/>
      <c r="R55" s="859"/>
      <c r="S55" s="861"/>
      <c r="T55" s="511"/>
      <c r="U55" s="859"/>
      <c r="V55" s="860"/>
      <c r="W55" s="511"/>
      <c r="X55" s="859"/>
      <c r="Y55" s="860"/>
      <c r="Z55" s="511"/>
      <c r="AA55" s="859"/>
      <c r="AB55" s="860"/>
      <c r="AC55" s="511"/>
      <c r="AD55" s="859"/>
      <c r="AE55" s="973"/>
      <c r="AF55" s="511"/>
      <c r="AG55" s="859"/>
      <c r="AH55" s="973"/>
      <c r="AI55" s="511"/>
      <c r="AJ55" s="859"/>
      <c r="AK55" s="973"/>
      <c r="AL55" s="511"/>
      <c r="AM55" s="859"/>
      <c r="AN55" s="973"/>
      <c r="AO55" s="511"/>
      <c r="AP55" s="859"/>
      <c r="AQ55" s="973"/>
      <c r="AR55" s="511"/>
      <c r="AS55" s="859"/>
      <c r="AT55" s="973"/>
      <c r="AU55" s="511"/>
      <c r="AV55" s="859"/>
      <c r="AW55" s="973"/>
      <c r="AX55" s="511"/>
      <c r="AY55" s="859"/>
      <c r="AZ55" s="973"/>
      <c r="BA55" s="511"/>
      <c r="BB55" s="859"/>
      <c r="BC55" s="973"/>
      <c r="BD55" s="511"/>
      <c r="BE55" s="859"/>
      <c r="BF55" s="973"/>
      <c r="BG55" s="511"/>
      <c r="BH55" s="859"/>
      <c r="BI55" s="973"/>
      <c r="BJ55" s="511"/>
      <c r="BK55" s="859"/>
      <c r="BL55" s="973"/>
      <c r="BM55" s="511"/>
      <c r="BN55" s="859"/>
      <c r="BO55" s="166"/>
      <c r="BP55" s="30"/>
      <c r="BQ55" s="30"/>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row>
    <row r="56" spans="1:208" s="112" customFormat="1" ht="18" hidden="1" customHeight="1" outlineLevel="1" x14ac:dyDescent="0.2">
      <c r="A56" s="32"/>
      <c r="B56" s="997" t="s">
        <v>102</v>
      </c>
      <c r="C56" s="998"/>
      <c r="D56" s="998"/>
      <c r="E56" s="998"/>
      <c r="F56" s="999"/>
      <c r="G56" s="862"/>
      <c r="H56" s="863"/>
      <c r="I56" s="875" t="str">
        <f>IF(OR('Techn. Spez. (TS)'!D3="",'Techn. Spez. (TS)'!D8=""),"",'Techn. Spez. (TS)'!D7)</f>
        <v/>
      </c>
      <c r="J56" s="876"/>
      <c r="K56" s="866"/>
      <c r="L56" s="875" t="str">
        <f>IF(OR('Techn. Spez. (TS)'!G3="",'Techn. Spez. (TS)'!G8=""),"",'Techn. Spez. (TS)'!G7)</f>
        <v/>
      </c>
      <c r="M56" s="876"/>
      <c r="N56" s="866"/>
      <c r="O56" s="875" t="str">
        <f>IF(OR('Techn. Spez. (TS)'!J3="",'Techn. Spez. (TS)'!J8=""),"",'Techn. Spez. (TS)'!J7)</f>
        <v/>
      </c>
      <c r="P56" s="876"/>
      <c r="Q56" s="866"/>
      <c r="R56" s="875" t="str">
        <f>IF(OR('Techn. Spez. (TS)'!M3="",'Techn. Spez. (TS)'!M8=""),"",'Techn. Spez. (TS)'!M7)</f>
        <v/>
      </c>
      <c r="S56" s="876"/>
      <c r="T56" s="866"/>
      <c r="U56" s="875" t="str">
        <f>IF(OR('Techn. Spez. (TS)'!P3="",'Techn. Spez. (TS)'!P8=""),"",'Techn. Spez. (TS)'!P7)</f>
        <v/>
      </c>
      <c r="V56" s="876"/>
      <c r="W56" s="661"/>
      <c r="X56" s="875" t="str">
        <f>IF(OR('Techn. Spez. (TS)'!S3="",'Techn. Spez. (TS)'!S8=""),"",'Techn. Spez. (TS)'!S7)</f>
        <v/>
      </c>
      <c r="Y56" s="876"/>
      <c r="Z56" s="972"/>
      <c r="AA56" s="875" t="str">
        <f>IF(OR('Techn. Spez. (TS)'!V3="",'Techn. Spez. (TS)'!V8=""),"",'Techn. Spez. (TS)'!V7)</f>
        <v/>
      </c>
      <c r="AB56" s="876"/>
      <c r="AC56" s="972"/>
      <c r="AD56" s="875" t="str">
        <f>IF(OR('Techn. Spez. (TS)'!Y3="",'Techn. Spez. (TS)'!Y8=""),"",'Techn. Spez. (TS)'!Y7)</f>
        <v/>
      </c>
      <c r="AE56" s="876"/>
      <c r="AF56" s="972"/>
      <c r="AG56" s="875" t="str">
        <f>IF(OR('Techn. Spez. (TS)'!AB3="",'Techn. Spez. (TS)'!AB8=""),"",'Techn. Spez. (TS)'!AB7)</f>
        <v/>
      </c>
      <c r="AH56" s="876"/>
      <c r="AI56" s="972"/>
      <c r="AJ56" s="875" t="str">
        <f>IF(OR('Techn. Spez. (TS)'!AE3="",'Techn. Spez. (TS)'!AE8=""),"",'Techn. Spez. (TS)'!AE7)</f>
        <v/>
      </c>
      <c r="AK56" s="876"/>
      <c r="AL56" s="661"/>
      <c r="AM56" s="875" t="str">
        <f>IF(OR('Techn. Spez. (TS)'!AH3="",'Techn. Spez. (TS)'!AH8=""),"",'Techn. Spez. (TS)'!AH7)</f>
        <v/>
      </c>
      <c r="AN56" s="876"/>
      <c r="AO56" s="972"/>
      <c r="AP56" s="875" t="str">
        <f>IF(OR('Techn. Spez. (TS)'!AK3="",'Techn. Spez. (TS)'!AK8=""),"",'Techn. Spez. (TS)'!AK7)</f>
        <v/>
      </c>
      <c r="AQ56" s="876"/>
      <c r="AR56" s="972"/>
      <c r="AS56" s="875" t="str">
        <f>IF(OR('Techn. Spez. (TS)'!AN3="",'Techn. Spez. (TS)'!AN8=""),"",'Techn. Spez. (TS)'!AN7)</f>
        <v/>
      </c>
      <c r="AT56" s="876"/>
      <c r="AU56" s="972"/>
      <c r="AV56" s="875" t="str">
        <f>IF(OR('Techn. Spez. (TS)'!AQ3="",'Techn. Spez. (TS)'!AQ8=""),"",'Techn. Spez. (TS)'!AQ7)</f>
        <v/>
      </c>
      <c r="AW56" s="876"/>
      <c r="AX56" s="972"/>
      <c r="AY56" s="875" t="str">
        <f>IF(OR('Techn. Spez. (TS)'!AT3="",'Techn. Spez. (TS)'!AT8=""),"",'Techn. Spez. (TS)'!AT7)</f>
        <v/>
      </c>
      <c r="AZ56" s="876"/>
      <c r="BA56" s="661"/>
      <c r="BB56" s="875" t="str">
        <f>IF(OR('Techn. Spez. (TS)'!AW3="",'Techn. Spez. (TS)'!AW8=""),"",'Techn. Spez. (TS)'!AW7)</f>
        <v/>
      </c>
      <c r="BC56" s="876"/>
      <c r="BD56" s="972"/>
      <c r="BE56" s="875" t="str">
        <f>IF(OR('Techn. Spez. (TS)'!AZ3="",'Techn. Spez. (TS)'!AZ8=""),"",'Techn. Spez. (TS)'!AZ7)</f>
        <v/>
      </c>
      <c r="BF56" s="876"/>
      <c r="BG56" s="972"/>
      <c r="BH56" s="875" t="str">
        <f>IF(OR('Techn. Spez. (TS)'!BC3="",'Techn. Spez. (TS)'!BC8=""),"",'Techn. Spez. (TS)'!BC7)</f>
        <v/>
      </c>
      <c r="BI56" s="876"/>
      <c r="BJ56" s="972"/>
      <c r="BK56" s="875" t="str">
        <f>IF(OR('Techn. Spez. (TS)'!BF3="",'Techn. Spez. (TS)'!BF8=""),"",'Techn. Spez. (TS)'!BF7)</f>
        <v/>
      </c>
      <c r="BL56" s="876"/>
      <c r="BM56" s="972"/>
      <c r="BN56" s="875" t="str">
        <f>IF(OR('Techn. Spez. (TS)'!BI3="",'Techn. Spez. (TS)'!BI8=""),"",'Techn. Spez. (TS)'!BI7)</f>
        <v/>
      </c>
      <c r="BO56" s="50"/>
      <c r="BP56" s="344"/>
      <c r="BQ56" s="344"/>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row>
    <row r="57" spans="1:208" s="113" customFormat="1" ht="15" hidden="1" customHeight="1" outlineLevel="1" x14ac:dyDescent="0.2">
      <c r="A57" s="32"/>
      <c r="B57" s="877"/>
      <c r="C57" s="833"/>
      <c r="D57" s="833"/>
      <c r="E57" s="833"/>
      <c r="F57" s="878"/>
      <c r="G57" s="862"/>
      <c r="H57" s="863"/>
      <c r="I57" s="880"/>
      <c r="J57" s="881"/>
      <c r="K57" s="879"/>
      <c r="L57" s="880"/>
      <c r="M57" s="881"/>
      <c r="N57" s="879"/>
      <c r="O57" s="882"/>
      <c r="P57" s="883"/>
      <c r="Q57" s="884"/>
      <c r="R57" s="882"/>
      <c r="S57" s="883"/>
      <c r="T57" s="885"/>
      <c r="U57" s="882"/>
      <c r="V57" s="883"/>
      <c r="W57" s="344"/>
      <c r="X57" s="307"/>
      <c r="Y57" s="308"/>
      <c r="Z57" s="109"/>
      <c r="AA57" s="307"/>
      <c r="AB57" s="308"/>
      <c r="AC57" s="109"/>
      <c r="AD57" s="307"/>
      <c r="AE57" s="308"/>
      <c r="AF57" s="109"/>
      <c r="AG57" s="307"/>
      <c r="AH57" s="308"/>
      <c r="AI57" s="109"/>
      <c r="AJ57" s="307"/>
      <c r="AK57" s="308"/>
      <c r="AL57" s="109"/>
      <c r="AM57" s="307"/>
      <c r="AN57" s="308"/>
      <c r="AO57" s="309"/>
      <c r="AP57" s="307"/>
      <c r="AQ57" s="308"/>
      <c r="AR57" s="109"/>
      <c r="AS57" s="307"/>
      <c r="AT57" s="308"/>
      <c r="AU57" s="309"/>
      <c r="AV57" s="307"/>
      <c r="AW57" s="308"/>
      <c r="AX57" s="109"/>
      <c r="AY57" s="307"/>
      <c r="AZ57" s="308"/>
      <c r="BA57" s="109"/>
      <c r="BB57" s="307"/>
      <c r="BC57" s="308"/>
      <c r="BD57" s="109"/>
      <c r="BE57" s="307"/>
      <c r="BF57" s="308"/>
      <c r="BG57" s="109"/>
      <c r="BH57" s="307"/>
      <c r="BI57" s="308"/>
      <c r="BJ57" s="309"/>
      <c r="BK57" s="307"/>
      <c r="BL57" s="308"/>
      <c r="BM57" s="109"/>
      <c r="BN57" s="307"/>
      <c r="BO57" s="308"/>
      <c r="BP57" s="109"/>
      <c r="BQ57" s="109"/>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row>
    <row r="58" spans="1:208" s="40" customFormat="1" ht="15.75" collapsed="1" x14ac:dyDescent="0.2">
      <c r="A58" s="32"/>
      <c r="B58" s="1099" t="s">
        <v>258</v>
      </c>
      <c r="C58" s="1100"/>
      <c r="D58" s="1100"/>
      <c r="E58" s="1100"/>
      <c r="F58" s="1101"/>
      <c r="G58" s="862"/>
      <c r="H58" s="863"/>
      <c r="I58" s="887"/>
      <c r="J58" s="887"/>
      <c r="K58" s="886"/>
      <c r="L58" s="887"/>
      <c r="M58" s="887"/>
      <c r="N58" s="886"/>
      <c r="O58" s="887"/>
      <c r="P58" s="887"/>
      <c r="Q58" s="886"/>
      <c r="R58" s="888"/>
      <c r="S58" s="887"/>
      <c r="T58" s="886"/>
      <c r="U58" s="888"/>
      <c r="V58" s="887"/>
      <c r="W58" s="33"/>
      <c r="X58" s="338"/>
      <c r="Y58" s="337"/>
      <c r="Z58" s="54"/>
      <c r="AA58" s="338"/>
      <c r="AB58" s="337"/>
      <c r="AC58" s="54"/>
      <c r="AD58" s="338"/>
      <c r="AE58" s="337"/>
      <c r="AF58" s="54"/>
      <c r="AG58" s="338"/>
      <c r="AH58" s="337"/>
      <c r="AI58" s="54"/>
      <c r="AJ58" s="338"/>
      <c r="AK58" s="337"/>
      <c r="AL58" s="33"/>
      <c r="AM58" s="338"/>
      <c r="AN58" s="337"/>
      <c r="AO58" s="54"/>
      <c r="AP58" s="338"/>
      <c r="AQ58" s="337"/>
      <c r="AR58" s="54"/>
      <c r="AS58" s="338"/>
      <c r="AT58" s="337"/>
      <c r="AU58" s="54"/>
      <c r="AV58" s="338"/>
      <c r="AW58" s="337"/>
      <c r="AX58" s="54"/>
      <c r="AY58" s="338"/>
      <c r="AZ58" s="337"/>
      <c r="BA58" s="33"/>
      <c r="BB58" s="338"/>
      <c r="BC58" s="337"/>
      <c r="BD58" s="54"/>
      <c r="BE58" s="338"/>
      <c r="BF58" s="337"/>
      <c r="BG58" s="54"/>
      <c r="BH58" s="338"/>
      <c r="BI58" s="337"/>
      <c r="BJ58" s="54"/>
      <c r="BK58" s="338"/>
      <c r="BL58" s="337"/>
      <c r="BM58" s="54"/>
      <c r="BN58" s="338"/>
      <c r="BO58" s="337"/>
      <c r="BP58" s="33"/>
      <c r="BQ58" s="33"/>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row>
    <row r="59" spans="1:208" s="31" customFormat="1" ht="4.5" customHeight="1" thickBot="1" x14ac:dyDescent="0.25">
      <c r="A59" s="32"/>
      <c r="B59" s="762"/>
      <c r="C59" s="814"/>
      <c r="D59" s="814"/>
      <c r="E59" s="814"/>
      <c r="F59" s="511"/>
      <c r="G59" s="862"/>
      <c r="H59" s="863"/>
      <c r="I59" s="815"/>
      <c r="J59" s="816"/>
      <c r="K59" s="511"/>
      <c r="L59" s="815"/>
      <c r="M59" s="816"/>
      <c r="N59" s="511"/>
      <c r="O59" s="815"/>
      <c r="P59" s="816"/>
      <c r="Q59" s="511"/>
      <c r="R59" s="815"/>
      <c r="S59" s="816"/>
      <c r="T59" s="511"/>
      <c r="U59" s="815"/>
      <c r="V59" s="816"/>
      <c r="W59" s="30"/>
      <c r="X59" s="34"/>
      <c r="Y59" s="34"/>
      <c r="Z59" s="30"/>
      <c r="AA59" s="34"/>
      <c r="AB59" s="34"/>
      <c r="AC59" s="30"/>
      <c r="AD59" s="34"/>
      <c r="AE59" s="34"/>
      <c r="AF59" s="30"/>
      <c r="AG59" s="34"/>
      <c r="AH59" s="34"/>
      <c r="AI59" s="30"/>
      <c r="AJ59" s="34"/>
      <c r="AK59" s="34"/>
      <c r="AL59" s="30"/>
      <c r="AM59" s="34"/>
      <c r="AN59" s="34"/>
      <c r="AO59" s="30"/>
      <c r="AP59" s="34"/>
      <c r="AQ59" s="34"/>
      <c r="AR59" s="30"/>
      <c r="AS59" s="34"/>
      <c r="AT59" s="34"/>
      <c r="AU59" s="30"/>
      <c r="AV59" s="34"/>
      <c r="AW59" s="34"/>
      <c r="AX59" s="30"/>
      <c r="AY59" s="34"/>
      <c r="AZ59" s="34"/>
      <c r="BA59" s="30"/>
      <c r="BB59" s="34"/>
      <c r="BC59" s="34"/>
      <c r="BD59" s="30"/>
      <c r="BE59" s="34"/>
      <c r="BF59" s="34"/>
      <c r="BG59" s="30"/>
      <c r="BH59" s="34"/>
      <c r="BI59" s="34"/>
      <c r="BJ59" s="30"/>
      <c r="BK59" s="34"/>
      <c r="BL59" s="34"/>
      <c r="BM59" s="30"/>
      <c r="BN59" s="34"/>
      <c r="BO59" s="34"/>
      <c r="BP59" s="30"/>
      <c r="BQ59" s="30"/>
    </row>
    <row r="60" spans="1:208" s="326" customFormat="1" ht="18" customHeight="1" collapsed="1" x14ac:dyDescent="0.2">
      <c r="A60" s="32"/>
      <c r="B60" s="1102" t="s">
        <v>78</v>
      </c>
      <c r="C60" s="1102"/>
      <c r="D60" s="1102"/>
      <c r="E60" s="1102"/>
      <c r="F60" s="889" t="s">
        <v>0</v>
      </c>
      <c r="G60" s="862"/>
      <c r="H60" s="863"/>
      <c r="I60" s="965" t="s">
        <v>58</v>
      </c>
      <c r="J60" s="966" t="s">
        <v>27</v>
      </c>
      <c r="K60" s="967"/>
      <c r="L60" s="965" t="s">
        <v>58</v>
      </c>
      <c r="M60" s="966" t="s">
        <v>27</v>
      </c>
      <c r="N60" s="967"/>
      <c r="O60" s="965" t="s">
        <v>58</v>
      </c>
      <c r="P60" s="966" t="s">
        <v>27</v>
      </c>
      <c r="Q60" s="967"/>
      <c r="R60" s="965" t="s">
        <v>58</v>
      </c>
      <c r="S60" s="966" t="s">
        <v>27</v>
      </c>
      <c r="T60" s="967"/>
      <c r="U60" s="965" t="s">
        <v>58</v>
      </c>
      <c r="V60" s="966" t="s">
        <v>27</v>
      </c>
      <c r="W60" s="969"/>
      <c r="X60" s="970" t="s">
        <v>58</v>
      </c>
      <c r="Y60" s="966" t="s">
        <v>27</v>
      </c>
      <c r="Z60" s="967"/>
      <c r="AA60" s="965" t="s">
        <v>58</v>
      </c>
      <c r="AB60" s="966" t="s">
        <v>27</v>
      </c>
      <c r="AC60" s="967"/>
      <c r="AD60" s="965" t="s">
        <v>58</v>
      </c>
      <c r="AE60" s="966" t="s">
        <v>27</v>
      </c>
      <c r="AF60" s="967"/>
      <c r="AG60" s="965" t="s">
        <v>58</v>
      </c>
      <c r="AH60" s="966" t="s">
        <v>27</v>
      </c>
      <c r="AI60" s="967"/>
      <c r="AJ60" s="965" t="s">
        <v>58</v>
      </c>
      <c r="AK60" s="966" t="s">
        <v>27</v>
      </c>
      <c r="AL60" s="345"/>
      <c r="AM60" s="965" t="s">
        <v>58</v>
      </c>
      <c r="AN60" s="966" t="s">
        <v>27</v>
      </c>
      <c r="AO60" s="967"/>
      <c r="AP60" s="965" t="s">
        <v>58</v>
      </c>
      <c r="AQ60" s="966" t="s">
        <v>27</v>
      </c>
      <c r="AR60" s="967"/>
      <c r="AS60" s="965" t="s">
        <v>58</v>
      </c>
      <c r="AT60" s="966" t="s">
        <v>27</v>
      </c>
      <c r="AU60" s="967"/>
      <c r="AV60" s="965" t="s">
        <v>58</v>
      </c>
      <c r="AW60" s="966" t="s">
        <v>27</v>
      </c>
      <c r="AX60" s="967"/>
      <c r="AY60" s="965" t="s">
        <v>58</v>
      </c>
      <c r="AZ60" s="966" t="s">
        <v>27</v>
      </c>
      <c r="BA60" s="345"/>
      <c r="BB60" s="965" t="s">
        <v>58</v>
      </c>
      <c r="BC60" s="966" t="s">
        <v>27</v>
      </c>
      <c r="BD60" s="967"/>
      <c r="BE60" s="965" t="s">
        <v>58</v>
      </c>
      <c r="BF60" s="966" t="s">
        <v>27</v>
      </c>
      <c r="BG60" s="967"/>
      <c r="BH60" s="965" t="s">
        <v>58</v>
      </c>
      <c r="BI60" s="966" t="s">
        <v>27</v>
      </c>
      <c r="BJ60" s="967"/>
      <c r="BK60" s="965" t="s">
        <v>58</v>
      </c>
      <c r="BL60" s="966" t="s">
        <v>27</v>
      </c>
      <c r="BM60" s="967"/>
      <c r="BN60" s="965" t="s">
        <v>58</v>
      </c>
      <c r="BO60" s="968" t="s">
        <v>27</v>
      </c>
      <c r="BP60" s="345"/>
      <c r="BQ60" s="345"/>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row>
    <row r="61" spans="1:208" s="32" customFormat="1" ht="15.75" x14ac:dyDescent="0.2">
      <c r="B61" s="762"/>
      <c r="C61" s="890"/>
      <c r="D61" s="890"/>
      <c r="E61" s="890"/>
      <c r="F61" s="891"/>
      <c r="G61" s="862"/>
      <c r="H61" s="863"/>
      <c r="I61" s="816"/>
      <c r="J61" s="816"/>
      <c r="K61" s="892"/>
      <c r="L61" s="816"/>
      <c r="M61" s="816"/>
      <c r="N61" s="892"/>
      <c r="O61" s="816"/>
      <c r="P61" s="816"/>
      <c r="Q61" s="892"/>
      <c r="R61" s="893"/>
      <c r="S61" s="816"/>
      <c r="T61" s="892"/>
      <c r="U61" s="893"/>
      <c r="V61" s="816"/>
      <c r="W61" s="33"/>
      <c r="X61" s="120"/>
      <c r="Y61" s="35"/>
      <c r="Z61" s="53"/>
      <c r="AA61" s="120"/>
      <c r="AB61" s="35"/>
      <c r="AC61" s="53"/>
      <c r="AD61" s="120"/>
      <c r="AE61" s="35"/>
      <c r="AF61" s="53"/>
      <c r="AG61" s="120"/>
      <c r="AH61" s="35"/>
      <c r="AI61" s="53"/>
      <c r="AJ61" s="120"/>
      <c r="AK61" s="35"/>
      <c r="AL61" s="33"/>
      <c r="AM61" s="120"/>
      <c r="AN61" s="35"/>
      <c r="AO61" s="53"/>
      <c r="AP61" s="120"/>
      <c r="AQ61" s="35"/>
      <c r="AR61" s="53"/>
      <c r="AS61" s="120"/>
      <c r="AT61" s="35"/>
      <c r="AU61" s="53"/>
      <c r="AV61" s="120"/>
      <c r="AW61" s="35"/>
      <c r="AX61" s="53"/>
      <c r="AY61" s="120"/>
      <c r="AZ61" s="35"/>
      <c r="BA61" s="33"/>
      <c r="BB61" s="120"/>
      <c r="BC61" s="35"/>
      <c r="BD61" s="53"/>
      <c r="BE61" s="120"/>
      <c r="BF61" s="35"/>
      <c r="BG61" s="53"/>
      <c r="BH61" s="120"/>
      <c r="BI61" s="35"/>
      <c r="BJ61" s="53"/>
      <c r="BK61" s="120"/>
      <c r="BL61" s="35"/>
      <c r="BM61" s="53"/>
      <c r="BN61" s="120"/>
      <c r="BO61" s="35"/>
      <c r="BP61" s="33"/>
      <c r="BQ61" s="33"/>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row>
    <row r="62" spans="1:208" s="115" customFormat="1" ht="18" customHeight="1" x14ac:dyDescent="0.25">
      <c r="A62" s="32"/>
      <c r="B62" s="894" t="s">
        <v>57</v>
      </c>
      <c r="C62" s="1096" t="s">
        <v>17</v>
      </c>
      <c r="D62" s="1097"/>
      <c r="E62" s="1098"/>
      <c r="F62" s="895">
        <f>'Zuschlagskriterium Preis (ZK1)'!J2</f>
        <v>1</v>
      </c>
      <c r="G62" s="862"/>
      <c r="H62" s="863"/>
      <c r="I62" s="897" t="str">
        <f>IF('Übersicht Bewertung ZK1 Preis'!L24="","",'Übersicht Bewertung ZK1 Preis'!L24)</f>
        <v/>
      </c>
      <c r="J62" s="897" t="str">
        <f>IF(I62="","",I62*$F$62*100)</f>
        <v/>
      </c>
      <c r="K62" s="896"/>
      <c r="L62" s="897" t="str">
        <f>IF('Übersicht Bewertung ZK1 Preis'!L25="","",'Übersicht Bewertung ZK1 Preis'!L25)</f>
        <v/>
      </c>
      <c r="M62" s="897" t="str">
        <f>IF(L62="","",L62*$F$62*100)</f>
        <v/>
      </c>
      <c r="N62" s="896"/>
      <c r="O62" s="897" t="str">
        <f>IF('Übersicht Bewertung ZK1 Preis'!L26="","",'Übersicht Bewertung ZK1 Preis'!L26)</f>
        <v/>
      </c>
      <c r="P62" s="897" t="str">
        <f>IF(O62="","",O62*$F$62*100)</f>
        <v/>
      </c>
      <c r="Q62" s="896"/>
      <c r="R62" s="897" t="str">
        <f>IF('Übersicht Bewertung ZK1 Preis'!L27="","",'Übersicht Bewertung ZK1 Preis'!L27)</f>
        <v/>
      </c>
      <c r="S62" s="897" t="str">
        <f>IF(R62="","",R62*$F$62*100)</f>
        <v/>
      </c>
      <c r="T62" s="896"/>
      <c r="U62" s="897" t="str">
        <f>IF('Übersicht Bewertung ZK1 Preis'!L28="","",'Übersicht Bewertung ZK1 Preis'!L28)</f>
        <v/>
      </c>
      <c r="V62" s="897" t="str">
        <f>IF(U62="","",U62*$F$62*100)</f>
        <v/>
      </c>
      <c r="W62" s="344"/>
      <c r="X62" s="897" t="str">
        <f>IF('Übersicht Bewertung ZK1 Preis'!L29="","",'Übersicht Bewertung ZK1 Preis'!L29)</f>
        <v/>
      </c>
      <c r="Y62" s="897" t="str">
        <f>IF(X62="","",X62*$F$62*100)</f>
        <v/>
      </c>
      <c r="Z62" s="896"/>
      <c r="AA62" s="897" t="str">
        <f>IF('Übersicht Bewertung ZK1 Preis'!L30="","",'Übersicht Bewertung ZK1 Preis'!L30)</f>
        <v/>
      </c>
      <c r="AB62" s="897" t="str">
        <f>IF(AA62="","",AA62*$F$62*100)</f>
        <v/>
      </c>
      <c r="AC62" s="896"/>
      <c r="AD62" s="897" t="str">
        <f>IF('Übersicht Bewertung ZK1 Preis'!L31="","",'Übersicht Bewertung ZK1 Preis'!L31)</f>
        <v/>
      </c>
      <c r="AE62" s="897" t="str">
        <f>IF(AD62="","",AD62*$F$62*100)</f>
        <v/>
      </c>
      <c r="AF62" s="974"/>
      <c r="AG62" s="897" t="str">
        <f>IF('Übersicht Bewertung ZK1 Preis'!L32="","",'Übersicht Bewertung ZK1 Preis'!L32)</f>
        <v/>
      </c>
      <c r="AH62" s="897" t="str">
        <f>IF(AG62="","",AG62*$F$62*100)</f>
        <v/>
      </c>
      <c r="AI62" s="896"/>
      <c r="AJ62" s="897" t="str">
        <f>IF('Übersicht Bewertung ZK1 Preis'!L33="","",'Übersicht Bewertung ZK1 Preis'!L33)</f>
        <v/>
      </c>
      <c r="AK62" s="897" t="str">
        <f>IF(AJ62="","",AJ62*$F$62*100)</f>
        <v/>
      </c>
      <c r="AL62" s="152"/>
      <c r="AM62" s="897" t="str">
        <f>IF('Übersicht Bewertung ZK1 Preis'!L34="","",'Übersicht Bewertung ZK1 Preis'!L34)</f>
        <v/>
      </c>
      <c r="AN62" s="897" t="str">
        <f>IF(AM62="","",AM62*$F$62*100)</f>
        <v/>
      </c>
      <c r="AO62" s="896"/>
      <c r="AP62" s="897" t="str">
        <f>IF('Übersicht Bewertung ZK1 Preis'!L35="","",'Übersicht Bewertung ZK1 Preis'!L35)</f>
        <v/>
      </c>
      <c r="AQ62" s="897" t="str">
        <f>IF(AP62="","",AP62*$F$62*100)</f>
        <v/>
      </c>
      <c r="AR62" s="975"/>
      <c r="AS62" s="897" t="str">
        <f>IF('Übersicht Bewertung ZK1 Preis'!L36="","",'Übersicht Bewertung ZK1 Preis'!L36)</f>
        <v/>
      </c>
      <c r="AT62" s="897" t="str">
        <f>IF(AS62="","",AS62*$F$62*100)</f>
        <v/>
      </c>
      <c r="AU62" s="896"/>
      <c r="AV62" s="897" t="str">
        <f>IF('Übersicht Bewertung ZK1 Preis'!L37="","",'Übersicht Bewertung ZK1 Preis'!L37)</f>
        <v/>
      </c>
      <c r="AW62" s="897" t="str">
        <f>IF(AV62="","",AV62*$F$62*100)</f>
        <v/>
      </c>
      <c r="AX62" s="975"/>
      <c r="AY62" s="897" t="str">
        <f>IF('Übersicht Bewertung ZK1 Preis'!L38="","",'Übersicht Bewertung ZK1 Preis'!L38)</f>
        <v/>
      </c>
      <c r="AZ62" s="897" t="str">
        <f>IF(AY62="","",AY62*$F$62*100)</f>
        <v/>
      </c>
      <c r="BA62" s="152"/>
      <c r="BB62" s="897" t="str">
        <f>IF('Übersicht Bewertung ZK1 Preis'!L39="","",'Übersicht Bewertung ZK1 Preis'!L39)</f>
        <v/>
      </c>
      <c r="BC62" s="897" t="str">
        <f>IF(BB62="","",BB62*$F$62*100)</f>
        <v/>
      </c>
      <c r="BD62" s="975"/>
      <c r="BE62" s="897" t="str">
        <f>IF('Übersicht Bewertung ZK1 Preis'!L40="","",'Übersicht Bewertung ZK1 Preis'!L40)</f>
        <v/>
      </c>
      <c r="BF62" s="897" t="str">
        <f>IF(BE62="","",BE62*$F$62*100)</f>
        <v/>
      </c>
      <c r="BG62" s="896"/>
      <c r="BH62" s="897" t="str">
        <f>IF('Übersicht Bewertung ZK1 Preis'!L41="","",'Übersicht Bewertung ZK1 Preis'!L41)</f>
        <v/>
      </c>
      <c r="BI62" s="897" t="str">
        <f>IF(BH62="","",BH62*$F$62*100)</f>
        <v/>
      </c>
      <c r="BJ62" s="975"/>
      <c r="BK62" s="897" t="str">
        <f>IF('Übersicht Bewertung ZK1 Preis'!L42="","",'Übersicht Bewertung ZK1 Preis'!L42)</f>
        <v/>
      </c>
      <c r="BL62" s="897" t="str">
        <f>IF(BK62="","",BK62*$F$62*100)</f>
        <v/>
      </c>
      <c r="BM62" s="896"/>
      <c r="BN62" s="897" t="str">
        <f>IF('Übersicht Bewertung ZK1 Preis'!L43="","",'Übersicht Bewertung ZK1 Preis'!L43)</f>
        <v/>
      </c>
      <c r="BO62" s="897" t="str">
        <f>IF(BN62="","",BN62*$F$62*100)</f>
        <v/>
      </c>
      <c r="BP62" s="340"/>
      <c r="BQ62" s="340"/>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row>
    <row r="63" spans="1:208" s="323" customFormat="1" ht="18" customHeight="1" x14ac:dyDescent="0.2">
      <c r="A63" s="32"/>
      <c r="B63" s="762"/>
      <c r="C63" s="1093" t="s">
        <v>45</v>
      </c>
      <c r="D63" s="1094"/>
      <c r="E63" s="1094"/>
      <c r="F63" s="1095"/>
      <c r="G63" s="862"/>
      <c r="H63" s="863"/>
      <c r="I63" s="1015" t="str">
        <f>IF('Übersicht Bewertung ZK1 Preis'!E24="","",'Übersicht Bewertung ZK1 Preis'!E24)</f>
        <v/>
      </c>
      <c r="J63" s="1016"/>
      <c r="K63" s="898"/>
      <c r="L63" s="1015" t="str">
        <f>IF('Übersicht Bewertung ZK1 Preis'!E25="","",'Übersicht Bewertung ZK1 Preis'!E25)</f>
        <v/>
      </c>
      <c r="M63" s="1016"/>
      <c r="N63" s="898"/>
      <c r="O63" s="1015" t="str">
        <f>IF('Übersicht Bewertung ZK1 Preis'!E26="","",'Übersicht Bewertung ZK1 Preis'!E26)</f>
        <v/>
      </c>
      <c r="P63" s="1016"/>
      <c r="Q63" s="898"/>
      <c r="R63" s="1015" t="str">
        <f>IF('Übersicht Bewertung ZK1 Preis'!E27="","",'Übersicht Bewertung ZK1 Preis'!E27)</f>
        <v/>
      </c>
      <c r="S63" s="1016"/>
      <c r="T63" s="898"/>
      <c r="U63" s="1015" t="str">
        <f>IF('Übersicht Bewertung ZK1 Preis'!E28="","",'Übersicht Bewertung ZK1 Preis'!E28)</f>
        <v/>
      </c>
      <c r="V63" s="1016"/>
      <c r="W63" s="347"/>
      <c r="X63" s="1015" t="str">
        <f>IF('Übersicht Bewertung ZK1 Preis'!E29="","",'Übersicht Bewertung ZK1 Preis'!E29)</f>
        <v/>
      </c>
      <c r="Y63" s="1016"/>
      <c r="Z63" s="898"/>
      <c r="AA63" s="1015" t="str">
        <f>IF('Übersicht Bewertung ZK1 Preis'!E30="","",'Übersicht Bewertung ZK1 Preis'!E30)</f>
        <v/>
      </c>
      <c r="AB63" s="1016"/>
      <c r="AC63" s="976"/>
      <c r="AD63" s="1015" t="str">
        <f>IF('Übersicht Bewertung ZK1 Preis'!E31="","",'Übersicht Bewertung ZK1 Preis'!E31)</f>
        <v/>
      </c>
      <c r="AE63" s="1016"/>
      <c r="AF63" s="977"/>
      <c r="AG63" s="1015" t="str">
        <f>IF('Übersicht Bewertung ZK1 Preis'!E32="","",'Übersicht Bewertung ZK1 Preis'!E32)</f>
        <v/>
      </c>
      <c r="AH63" s="1016"/>
      <c r="AI63" s="976"/>
      <c r="AJ63" s="1015" t="str">
        <f>IF('Übersicht Bewertung ZK1 Preis'!E33="","",'Übersicht Bewertung ZK1 Preis'!E33)</f>
        <v/>
      </c>
      <c r="AK63" s="1016"/>
      <c r="AL63" s="978"/>
      <c r="AM63" s="1015" t="str">
        <f>IF('Übersicht Bewertung ZK1 Preis'!E34="","",'Übersicht Bewertung ZK1 Preis'!E34)</f>
        <v/>
      </c>
      <c r="AN63" s="1016"/>
      <c r="AO63" s="976"/>
      <c r="AP63" s="1015" t="str">
        <f>IF('Übersicht Bewertung ZK1 Preis'!E35="","",'Übersicht Bewertung ZK1 Preis'!E35)</f>
        <v/>
      </c>
      <c r="AQ63" s="1016"/>
      <c r="AR63" s="977"/>
      <c r="AS63" s="1015" t="str">
        <f>IF('Übersicht Bewertung ZK1 Preis'!E36="","",'Übersicht Bewertung ZK1 Preis'!E36)</f>
        <v/>
      </c>
      <c r="AT63" s="1016"/>
      <c r="AU63" s="976"/>
      <c r="AV63" s="1015" t="str">
        <f>IF('Übersicht Bewertung ZK1 Preis'!E37="","",'Übersicht Bewertung ZK1 Preis'!E37)</f>
        <v/>
      </c>
      <c r="AW63" s="1016"/>
      <c r="AX63" s="977"/>
      <c r="AY63" s="1015" t="str">
        <f>IF('Übersicht Bewertung ZK1 Preis'!E38="","",'Übersicht Bewertung ZK1 Preis'!E38)</f>
        <v/>
      </c>
      <c r="AZ63" s="1016"/>
      <c r="BA63" s="978"/>
      <c r="BB63" s="1015" t="str">
        <f>IF('Übersicht Bewertung ZK1 Preis'!E39="","",'Übersicht Bewertung ZK1 Preis'!E39)</f>
        <v/>
      </c>
      <c r="BC63" s="1016"/>
      <c r="BD63" s="977"/>
      <c r="BE63" s="1015" t="str">
        <f>IF('Übersicht Bewertung ZK1 Preis'!E40="","",'Übersicht Bewertung ZK1 Preis'!E40)</f>
        <v/>
      </c>
      <c r="BF63" s="1016"/>
      <c r="BG63" s="976"/>
      <c r="BH63" s="1015" t="str">
        <f>IF('Übersicht Bewertung ZK1 Preis'!E41="","",'Übersicht Bewertung ZK1 Preis'!E41)</f>
        <v/>
      </c>
      <c r="BI63" s="1016"/>
      <c r="BJ63" s="977"/>
      <c r="BK63" s="1015" t="str">
        <f>IF('Übersicht Bewertung ZK1 Preis'!E42="","",'Übersicht Bewertung ZK1 Preis'!E42)</f>
        <v/>
      </c>
      <c r="BL63" s="1016"/>
      <c r="BM63" s="976"/>
      <c r="BN63" s="1015" t="str">
        <f>IF('Übersicht Bewertung ZK1 Preis'!E43="","",'Übersicht Bewertung ZK1 Preis'!E43)</f>
        <v/>
      </c>
      <c r="BO63" s="1016"/>
      <c r="BP63" s="324"/>
      <c r="BQ63" s="324"/>
      <c r="BR63" s="325"/>
      <c r="BS63" s="325"/>
      <c r="BT63" s="325"/>
      <c r="BU63" s="325"/>
      <c r="BV63" s="325"/>
      <c r="BW63" s="325"/>
      <c r="BX63" s="325"/>
      <c r="BY63" s="325"/>
      <c r="BZ63" s="325"/>
      <c r="CA63" s="325"/>
      <c r="CB63" s="325"/>
      <c r="CC63" s="325"/>
      <c r="CD63" s="325"/>
      <c r="CE63" s="325"/>
      <c r="CF63" s="325"/>
      <c r="CG63" s="325"/>
      <c r="CH63" s="325"/>
      <c r="CI63" s="325"/>
      <c r="CJ63" s="325"/>
      <c r="CK63" s="325"/>
      <c r="CL63" s="325"/>
      <c r="CM63" s="325"/>
      <c r="CN63" s="325"/>
      <c r="CO63" s="325"/>
      <c r="CP63" s="325"/>
      <c r="CQ63" s="325"/>
      <c r="CR63" s="325"/>
      <c r="CS63" s="325"/>
      <c r="CT63" s="325"/>
      <c r="CU63" s="325"/>
      <c r="CV63" s="325"/>
      <c r="CW63" s="325"/>
      <c r="CX63" s="325"/>
      <c r="CY63" s="325"/>
      <c r="CZ63" s="325"/>
      <c r="DA63" s="325"/>
      <c r="DB63" s="325"/>
      <c r="DC63" s="325"/>
      <c r="DD63" s="325"/>
      <c r="DE63" s="325"/>
      <c r="DF63" s="325"/>
      <c r="DG63" s="325"/>
      <c r="DH63" s="325"/>
      <c r="DI63" s="325"/>
      <c r="DJ63" s="325"/>
      <c r="DK63" s="325"/>
      <c r="DL63" s="325"/>
      <c r="DM63" s="325"/>
      <c r="DN63" s="325"/>
      <c r="DO63" s="325"/>
      <c r="DP63" s="325"/>
      <c r="DQ63" s="325"/>
      <c r="DR63" s="325"/>
      <c r="DS63" s="325"/>
      <c r="DT63" s="325"/>
      <c r="DU63" s="325"/>
      <c r="DV63" s="325"/>
      <c r="DW63" s="325"/>
      <c r="DX63" s="325"/>
      <c r="DY63" s="325"/>
      <c r="DZ63" s="325"/>
      <c r="EA63" s="325"/>
      <c r="EB63" s="325"/>
      <c r="EC63" s="325"/>
      <c r="ED63" s="325"/>
      <c r="EE63" s="325"/>
      <c r="EF63" s="325"/>
      <c r="EG63" s="325"/>
      <c r="EH63" s="325"/>
      <c r="EI63" s="325"/>
      <c r="EJ63" s="325"/>
      <c r="EK63" s="325"/>
      <c r="EL63" s="325"/>
      <c r="EM63" s="325"/>
      <c r="EN63" s="325"/>
      <c r="EO63" s="325"/>
      <c r="EP63" s="325"/>
      <c r="EQ63" s="325"/>
      <c r="ER63" s="325"/>
      <c r="ES63" s="325"/>
      <c r="ET63" s="325"/>
      <c r="EU63" s="325"/>
      <c r="EV63" s="325"/>
      <c r="EW63" s="325"/>
      <c r="EX63" s="325"/>
      <c r="EY63" s="325"/>
      <c r="EZ63" s="325"/>
      <c r="FA63" s="325"/>
      <c r="FB63" s="325"/>
      <c r="FC63" s="325"/>
      <c r="FD63" s="325"/>
      <c r="FE63" s="325"/>
      <c r="FF63" s="325"/>
      <c r="FG63" s="325"/>
      <c r="FH63" s="325"/>
      <c r="FI63" s="325"/>
      <c r="FJ63" s="325"/>
      <c r="FK63" s="325"/>
      <c r="FL63" s="325"/>
      <c r="FM63" s="325"/>
      <c r="FN63" s="325"/>
      <c r="FO63" s="325"/>
      <c r="FP63" s="325"/>
      <c r="FQ63" s="325"/>
      <c r="FR63" s="325"/>
      <c r="FS63" s="325"/>
      <c r="FT63" s="325"/>
      <c r="FU63" s="325"/>
      <c r="FV63" s="325"/>
      <c r="FW63" s="325"/>
      <c r="FX63" s="325"/>
      <c r="FY63" s="325"/>
      <c r="FZ63" s="325"/>
      <c r="GA63" s="325"/>
      <c r="GB63" s="325"/>
      <c r="GC63" s="325"/>
      <c r="GD63" s="325"/>
      <c r="GE63" s="325"/>
      <c r="GF63" s="325"/>
      <c r="GG63" s="325"/>
      <c r="GH63" s="325"/>
      <c r="GI63" s="325"/>
      <c r="GJ63" s="325"/>
      <c r="GK63" s="325"/>
      <c r="GL63" s="325"/>
      <c r="GM63" s="325"/>
      <c r="GN63" s="325"/>
      <c r="GO63" s="325"/>
      <c r="GP63" s="325"/>
      <c r="GQ63" s="325"/>
      <c r="GR63" s="325"/>
      <c r="GS63" s="325"/>
      <c r="GT63" s="325"/>
      <c r="GU63" s="325"/>
      <c r="GV63" s="325"/>
      <c r="GW63" s="325"/>
      <c r="GX63" s="325"/>
      <c r="GY63" s="325"/>
      <c r="GZ63" s="325"/>
    </row>
    <row r="64" spans="1:208" s="31" customFormat="1" ht="4.5" customHeight="1" x14ac:dyDescent="0.2">
      <c r="A64" s="32"/>
      <c r="B64" s="762"/>
      <c r="C64" s="814"/>
      <c r="D64" s="814"/>
      <c r="E64" s="814"/>
      <c r="F64" s="814"/>
      <c r="G64" s="862"/>
      <c r="H64" s="863"/>
      <c r="I64" s="815"/>
      <c r="J64" s="816"/>
      <c r="K64" s="511"/>
      <c r="L64" s="815"/>
      <c r="M64" s="816"/>
      <c r="N64" s="511"/>
      <c r="O64" s="815"/>
      <c r="P64" s="816"/>
      <c r="Q64" s="511"/>
      <c r="R64" s="815"/>
      <c r="S64" s="816"/>
      <c r="T64" s="511"/>
      <c r="U64" s="815"/>
      <c r="V64" s="816"/>
      <c r="W64" s="30"/>
      <c r="X64" s="815"/>
      <c r="Y64" s="815"/>
      <c r="Z64" s="511"/>
      <c r="AA64" s="815"/>
      <c r="AB64" s="815"/>
      <c r="AC64" s="511"/>
      <c r="AD64" s="815"/>
      <c r="AE64" s="815"/>
      <c r="AF64" s="511"/>
      <c r="AG64" s="815"/>
      <c r="AH64" s="815"/>
      <c r="AI64" s="511"/>
      <c r="AJ64" s="815"/>
      <c r="AK64" s="815"/>
      <c r="AL64" s="511"/>
      <c r="AM64" s="815"/>
      <c r="AN64" s="815"/>
      <c r="AO64" s="511"/>
      <c r="AP64" s="815"/>
      <c r="AQ64" s="815"/>
      <c r="AR64" s="511"/>
      <c r="AS64" s="815"/>
      <c r="AT64" s="815"/>
      <c r="AU64" s="511"/>
      <c r="AV64" s="815"/>
      <c r="AW64" s="815"/>
      <c r="AX64" s="511"/>
      <c r="AY64" s="815"/>
      <c r="AZ64" s="815"/>
      <c r="BA64" s="511"/>
      <c r="BB64" s="815"/>
      <c r="BC64" s="815"/>
      <c r="BD64" s="511"/>
      <c r="BE64" s="815"/>
      <c r="BF64" s="815"/>
      <c r="BG64" s="511"/>
      <c r="BH64" s="815"/>
      <c r="BI64" s="815"/>
      <c r="BJ64" s="511"/>
      <c r="BK64" s="815"/>
      <c r="BL64" s="815"/>
      <c r="BM64" s="511"/>
      <c r="BN64" s="815"/>
      <c r="BO64" s="815"/>
      <c r="BP64" s="30"/>
      <c r="BQ64" s="30"/>
    </row>
    <row r="65" spans="2:208" s="31" customFormat="1" ht="15" customHeight="1" x14ac:dyDescent="0.2">
      <c r="B65" s="762"/>
      <c r="C65" s="814"/>
      <c r="D65" s="814"/>
      <c r="E65" s="814"/>
      <c r="F65" s="511"/>
      <c r="G65" s="862"/>
      <c r="H65" s="863"/>
      <c r="I65" s="815"/>
      <c r="J65" s="816"/>
      <c r="K65" s="511"/>
      <c r="L65" s="815"/>
      <c r="M65" s="816"/>
      <c r="N65" s="511"/>
      <c r="O65" s="815"/>
      <c r="P65" s="816"/>
      <c r="Q65" s="511"/>
      <c r="R65" s="815"/>
      <c r="S65" s="816"/>
      <c r="T65" s="511"/>
      <c r="U65" s="815"/>
      <c r="V65" s="816"/>
      <c r="W65" s="30"/>
      <c r="X65" s="815"/>
      <c r="Y65" s="815"/>
      <c r="Z65" s="511"/>
      <c r="AA65" s="815"/>
      <c r="AB65" s="815"/>
      <c r="AC65" s="511"/>
      <c r="AD65" s="815"/>
      <c r="AE65" s="815"/>
      <c r="AF65" s="511"/>
      <c r="AG65" s="815"/>
      <c r="AH65" s="815"/>
      <c r="AI65" s="511"/>
      <c r="AJ65" s="815"/>
      <c r="AK65" s="815"/>
      <c r="AL65" s="511"/>
      <c r="AM65" s="815"/>
      <c r="AN65" s="815"/>
      <c r="AO65" s="511"/>
      <c r="AP65" s="815"/>
      <c r="AQ65" s="815"/>
      <c r="AR65" s="511"/>
      <c r="AS65" s="815"/>
      <c r="AT65" s="815"/>
      <c r="AU65" s="511"/>
      <c r="AV65" s="815"/>
      <c r="AW65" s="815"/>
      <c r="AX65" s="511"/>
      <c r="AY65" s="815"/>
      <c r="AZ65" s="815"/>
      <c r="BA65" s="511"/>
      <c r="BB65" s="815"/>
      <c r="BC65" s="815"/>
      <c r="BD65" s="511"/>
      <c r="BE65" s="815"/>
      <c r="BF65" s="815"/>
      <c r="BG65" s="511"/>
      <c r="BH65" s="815"/>
      <c r="BI65" s="815"/>
      <c r="BJ65" s="511"/>
      <c r="BK65" s="815"/>
      <c r="BL65" s="815"/>
      <c r="BM65" s="511"/>
      <c r="BN65" s="815"/>
      <c r="BO65" s="815"/>
      <c r="BP65" s="30"/>
      <c r="BQ65" s="30"/>
    </row>
    <row r="66" spans="2:208" s="144" customFormat="1" ht="15.75" x14ac:dyDescent="0.25">
      <c r="B66" s="1099" t="s">
        <v>129</v>
      </c>
      <c r="C66" s="1100"/>
      <c r="D66" s="1100"/>
      <c r="E66" s="1100"/>
      <c r="F66" s="1101"/>
      <c r="G66" s="862"/>
      <c r="H66" s="863"/>
      <c r="I66" s="900"/>
      <c r="J66" s="900"/>
      <c r="K66" s="664"/>
      <c r="L66" s="900"/>
      <c r="M66" s="900"/>
      <c r="N66" s="664"/>
      <c r="O66" s="900"/>
      <c r="P66" s="900"/>
      <c r="Q66" s="664"/>
      <c r="R66" s="900"/>
      <c r="S66" s="900"/>
      <c r="T66" s="664"/>
      <c r="U66" s="900"/>
      <c r="V66" s="900"/>
      <c r="W66" s="145"/>
      <c r="X66" s="900"/>
      <c r="Y66" s="900"/>
      <c r="Z66" s="664"/>
      <c r="AA66" s="900"/>
      <c r="AB66" s="900"/>
      <c r="AC66" s="664"/>
      <c r="AD66" s="900"/>
      <c r="AE66" s="900"/>
      <c r="AF66" s="664"/>
      <c r="AG66" s="900"/>
      <c r="AH66" s="900"/>
      <c r="AI66" s="664"/>
      <c r="AJ66" s="900"/>
      <c r="AK66" s="900"/>
      <c r="AL66" s="664"/>
      <c r="AM66" s="900"/>
      <c r="AN66" s="900"/>
      <c r="AO66" s="664"/>
      <c r="AP66" s="900"/>
      <c r="AQ66" s="900"/>
      <c r="AR66" s="664"/>
      <c r="AS66" s="900"/>
      <c r="AT66" s="900"/>
      <c r="AU66" s="664"/>
      <c r="AV66" s="900"/>
      <c r="AW66" s="900"/>
      <c r="AX66" s="664"/>
      <c r="AY66" s="900"/>
      <c r="AZ66" s="900"/>
      <c r="BA66" s="664"/>
      <c r="BB66" s="900"/>
      <c r="BC66" s="900"/>
      <c r="BD66" s="664"/>
      <c r="BE66" s="900"/>
      <c r="BF66" s="900"/>
      <c r="BG66" s="664"/>
      <c r="BH66" s="900"/>
      <c r="BI66" s="900"/>
      <c r="BJ66" s="664"/>
      <c r="BK66" s="900"/>
      <c r="BL66" s="900"/>
      <c r="BM66" s="664"/>
      <c r="BN66" s="900"/>
      <c r="BO66" s="900"/>
      <c r="BP66" s="145"/>
      <c r="BQ66" s="145"/>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row>
    <row r="67" spans="2:208" s="31" customFormat="1" ht="4.5" customHeight="1" x14ac:dyDescent="0.2">
      <c r="B67" s="762"/>
      <c r="C67" s="814"/>
      <c r="D67" s="814"/>
      <c r="E67" s="814"/>
      <c r="F67" s="511"/>
      <c r="G67" s="862"/>
      <c r="H67" s="863"/>
      <c r="I67" s="815"/>
      <c r="J67" s="816"/>
      <c r="K67" s="511"/>
      <c r="L67" s="815"/>
      <c r="M67" s="816"/>
      <c r="N67" s="511"/>
      <c r="O67" s="815"/>
      <c r="P67" s="816"/>
      <c r="Q67" s="511"/>
      <c r="R67" s="815"/>
      <c r="S67" s="816"/>
      <c r="T67" s="511"/>
      <c r="U67" s="815"/>
      <c r="V67" s="816"/>
      <c r="W67" s="30"/>
      <c r="X67" s="815"/>
      <c r="Y67" s="815"/>
      <c r="Z67" s="511"/>
      <c r="AA67" s="815"/>
      <c r="AB67" s="815"/>
      <c r="AC67" s="511"/>
      <c r="AD67" s="815"/>
      <c r="AE67" s="815"/>
      <c r="AF67" s="511"/>
      <c r="AG67" s="815"/>
      <c r="AH67" s="815"/>
      <c r="AI67" s="511"/>
      <c r="AJ67" s="815"/>
      <c r="AK67" s="815"/>
      <c r="AL67" s="511"/>
      <c r="AM67" s="815"/>
      <c r="AN67" s="815"/>
      <c r="AO67" s="511"/>
      <c r="AP67" s="815"/>
      <c r="AQ67" s="815"/>
      <c r="AR67" s="511"/>
      <c r="AS67" s="815"/>
      <c r="AT67" s="815"/>
      <c r="AU67" s="511"/>
      <c r="AV67" s="815"/>
      <c r="AW67" s="815"/>
      <c r="AX67" s="511"/>
      <c r="AY67" s="815"/>
      <c r="AZ67" s="815"/>
      <c r="BA67" s="511"/>
      <c r="BB67" s="815"/>
      <c r="BC67" s="815"/>
      <c r="BD67" s="511"/>
      <c r="BE67" s="815"/>
      <c r="BF67" s="815"/>
      <c r="BG67" s="511"/>
      <c r="BH67" s="815"/>
      <c r="BI67" s="815"/>
      <c r="BJ67" s="511"/>
      <c r="BK67" s="815"/>
      <c r="BL67" s="815"/>
      <c r="BM67" s="511"/>
      <c r="BN67" s="815"/>
      <c r="BO67" s="815"/>
      <c r="BP67" s="30"/>
      <c r="BQ67" s="30"/>
    </row>
    <row r="68" spans="2:208" s="143" customFormat="1" ht="18" hidden="1" customHeight="1" outlineLevel="1" x14ac:dyDescent="0.25">
      <c r="B68" s="901" t="s">
        <v>46</v>
      </c>
      <c r="C68" s="1047" t="str">
        <f>IF('Zuschlagskriterien (ZK2 - ZKn)'!B7="","",'Zuschlagskriterien (ZK2 - ZKn)'!B7)</f>
        <v>Zuschlagskriterium auswählen</v>
      </c>
      <c r="D68" s="1048"/>
      <c r="E68" s="1049"/>
      <c r="F68" s="902" t="str">
        <f>IF('Zuschlagskriterien (ZK2 - ZKn)'!C7="","",'Zuschlagskriterien (ZK2 - ZKn)'!C7)</f>
        <v/>
      </c>
      <c r="G68" s="862"/>
      <c r="H68" s="863"/>
      <c r="I68" s="904" t="str">
        <f>IF('Zuschlagskriterien (ZK2 - ZKn)'!E31="","",'Zuschlagskriterien (ZK2 - ZKn)'!E31)</f>
        <v/>
      </c>
      <c r="J68" s="904" t="str">
        <f>IF(I68="","",I68*$F68*100)</f>
        <v/>
      </c>
      <c r="K68" s="905"/>
      <c r="L68" s="904" t="str">
        <f>IF('Zuschlagskriterien (ZK2 - ZKn)'!H31="","",'Zuschlagskriterien (ZK2 - ZKn)'!H31)</f>
        <v/>
      </c>
      <c r="M68" s="904" t="str">
        <f>IF(L68="","",L68*$F68*100)</f>
        <v/>
      </c>
      <c r="N68" s="903"/>
      <c r="O68" s="904" t="str">
        <f>IF('Zuschlagskriterien (ZK2 - ZKn)'!K31="","",'Zuschlagskriterien (ZK2 - ZKn)'!K31)</f>
        <v/>
      </c>
      <c r="P68" s="904" t="str">
        <f>IF(O68="","",O68*$F68*100)</f>
        <v/>
      </c>
      <c r="Q68" s="903"/>
      <c r="R68" s="904" t="str">
        <f>IF('Zuschlagskriterien (ZK2 - ZKn)'!N31="","",'Zuschlagskriterien (ZK2 - ZKn)'!N31)</f>
        <v/>
      </c>
      <c r="S68" s="904" t="str">
        <f>IF(R68="","",R68*$F68*100)</f>
        <v/>
      </c>
      <c r="T68" s="903"/>
      <c r="U68" s="906" t="str">
        <f>IF('Zuschlagskriterien (ZK2 - ZKn)'!Q31="","",'Zuschlagskriterien (ZK2 - ZKn)'!Q31)</f>
        <v/>
      </c>
      <c r="V68" s="904" t="str">
        <f>IF(U68="","",U68*$F68*100)</f>
        <v/>
      </c>
      <c r="W68" s="341"/>
      <c r="X68" s="904" t="str">
        <f>IF('Zuschlagskriterien (ZK2 - ZKn)'!T31="","",'Zuschlagskriterien (ZK2 - ZKn)'!T31)</f>
        <v/>
      </c>
      <c r="Y68" s="979" t="str">
        <f>IF(X68="","",X68*$F68*100)</f>
        <v/>
      </c>
      <c r="Z68" s="903"/>
      <c r="AA68" s="904" t="str">
        <f>IF('Zuschlagskriterien (ZK2 - ZKn)'!W31="","",'Zuschlagskriterien (ZK2 - ZKn)'!W31)</f>
        <v/>
      </c>
      <c r="AB68" s="904" t="str">
        <f>IF(AA68="","",AA68*$F68*100)</f>
        <v/>
      </c>
      <c r="AC68" s="903"/>
      <c r="AD68" s="904" t="str">
        <f>IF('Zuschlagskriterien (ZK2 - ZKn)'!Z31="","",'Zuschlagskriterien (ZK2 - ZKn)'!Z31)</f>
        <v/>
      </c>
      <c r="AE68" s="904" t="str">
        <f>IF(AD68="","",AD68*$F68*100)</f>
        <v/>
      </c>
      <c r="AF68" s="980"/>
      <c r="AG68" s="904" t="str">
        <f>IF('Zuschlagskriterien (ZK2 - ZKn)'!AC31="","",'Zuschlagskriterien (ZK2 - ZKn)'!AC31)</f>
        <v/>
      </c>
      <c r="AH68" s="904" t="str">
        <f>IF(AG68="","",AG68*$F68*100)</f>
        <v/>
      </c>
      <c r="AI68" s="903"/>
      <c r="AJ68" s="904" t="str">
        <f>IF('Zuschlagskriterien (ZK2 - ZKn)'!AF31="","",'Zuschlagskriterien (ZK2 - ZKn)'!AF31)</f>
        <v/>
      </c>
      <c r="AK68" s="904" t="str">
        <f>IF(AJ68="","",AJ68*$F68*100)</f>
        <v/>
      </c>
      <c r="AL68" s="671"/>
      <c r="AM68" s="904" t="str">
        <f>IF('Zuschlagskriterien (ZK2 - ZKn)'!AI31="","",'Zuschlagskriterien (ZK2 - ZKn)'!AI31)</f>
        <v/>
      </c>
      <c r="AN68" s="904" t="str">
        <f>IF(AM68="","",AM68*$F68*100)</f>
        <v/>
      </c>
      <c r="AO68" s="903"/>
      <c r="AP68" s="904" t="str">
        <f>IF('Zuschlagskriterien (ZK2 - ZKn)'!AL31="","",'Zuschlagskriterien (ZK2 - ZKn)'!AL31)</f>
        <v/>
      </c>
      <c r="AQ68" s="904" t="str">
        <f>IF(AP68="","",AP68*$F68*100)</f>
        <v/>
      </c>
      <c r="AR68" s="981"/>
      <c r="AS68" s="904" t="str">
        <f>IF('Zuschlagskriterien (ZK2 - ZKn)'!AO31="","",'Zuschlagskriterien (ZK2 - ZKn)'!AO31)</f>
        <v/>
      </c>
      <c r="AT68" s="904" t="str">
        <f>IF(AS68="","",AS68*$F68*100)</f>
        <v/>
      </c>
      <c r="AU68" s="903"/>
      <c r="AV68" s="904" t="str">
        <f>IF('Zuschlagskriterien (ZK2 - ZKn)'!AR31="","",'Zuschlagskriterien (ZK2 - ZKn)'!AR31)</f>
        <v/>
      </c>
      <c r="AW68" s="904" t="str">
        <f>IF(AV68="","",AV68*$F68*100)</f>
        <v/>
      </c>
      <c r="AX68" s="981"/>
      <c r="AY68" s="904" t="str">
        <f>IF('Zuschlagskriterien (ZK2 - ZKn)'!AU31="","",'Zuschlagskriterien (ZK2 - ZKn)'!AU31)</f>
        <v/>
      </c>
      <c r="AZ68" s="904" t="str">
        <f>IF(AY68="","",AY68*$F68*100)</f>
        <v/>
      </c>
      <c r="BA68" s="671"/>
      <c r="BB68" s="904" t="str">
        <f>IF('Zuschlagskriterien (ZK2 - ZKn)'!AX31="","",'Zuschlagskriterien (ZK2 - ZKn)'!AX31)</f>
        <v/>
      </c>
      <c r="BC68" s="904" t="str">
        <f>IF(BB68="","",BB68*$F68*100)</f>
        <v/>
      </c>
      <c r="BD68" s="981"/>
      <c r="BE68" s="904" t="str">
        <f>IF('Zuschlagskriterien (ZK2 - ZKn)'!BA31="","",'Zuschlagskriterien (ZK2 - ZKn)'!BA31)</f>
        <v/>
      </c>
      <c r="BF68" s="904" t="str">
        <f>IF(BE68="","",BE68*$F68*100)</f>
        <v/>
      </c>
      <c r="BG68" s="903"/>
      <c r="BH68" s="904" t="str">
        <f>IF('Zuschlagskriterien (ZK2 - ZKn)'!BD31="","",'Zuschlagskriterien (ZK2 - ZKn)'!BD31)</f>
        <v/>
      </c>
      <c r="BI68" s="904" t="str">
        <f>IF(BH68="","",BH68*$F68*100)</f>
        <v/>
      </c>
      <c r="BJ68" s="981"/>
      <c r="BK68" s="904" t="str">
        <f>IF('Zuschlagskriterien (ZK2 - ZKn)'!BG31="","",'Zuschlagskriterien (ZK2 - ZKn)'!BG31)</f>
        <v/>
      </c>
      <c r="BL68" s="904" t="str">
        <f>IF(BK68="","",BK68*$F68*100)</f>
        <v/>
      </c>
      <c r="BM68" s="903"/>
      <c r="BN68" s="904" t="str">
        <f>IF('Zuschlagskriterien (ZK2 - ZKn)'!BJ31="","",'Zuschlagskriterien (ZK2 - ZKn)'!BJ31)</f>
        <v/>
      </c>
      <c r="BO68" s="904" t="str">
        <f>IF(BN68="","",BN68*$F68*100)</f>
        <v/>
      </c>
      <c r="BP68" s="341"/>
      <c r="BQ68" s="341"/>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c r="FU68" s="142"/>
      <c r="FV68" s="142"/>
      <c r="FW68" s="142"/>
      <c r="FX68" s="142"/>
      <c r="FY68" s="142"/>
      <c r="FZ68" s="142"/>
      <c r="GA68" s="142"/>
      <c r="GB68" s="142"/>
      <c r="GC68" s="142"/>
      <c r="GD68" s="142"/>
      <c r="GE68" s="142"/>
      <c r="GF68" s="142"/>
      <c r="GG68" s="142"/>
      <c r="GH68" s="142"/>
      <c r="GI68" s="142"/>
      <c r="GJ68" s="142"/>
      <c r="GK68" s="142"/>
      <c r="GL68" s="142"/>
      <c r="GM68" s="142"/>
      <c r="GN68" s="142"/>
      <c r="GO68" s="142"/>
      <c r="GP68" s="142"/>
      <c r="GQ68" s="142"/>
      <c r="GR68" s="142"/>
      <c r="GS68" s="142"/>
      <c r="GT68" s="142"/>
      <c r="GU68" s="142"/>
      <c r="GV68" s="142"/>
      <c r="GW68" s="142"/>
      <c r="GX68" s="142"/>
      <c r="GY68" s="142"/>
      <c r="GZ68" s="142"/>
    </row>
    <row r="69" spans="2:208" s="31" customFormat="1" ht="15.75" collapsed="1" x14ac:dyDescent="0.2">
      <c r="B69" s="762"/>
      <c r="C69" s="814"/>
      <c r="D69" s="814"/>
      <c r="E69" s="814"/>
      <c r="F69" s="820"/>
      <c r="G69" s="862"/>
      <c r="H69" s="863"/>
      <c r="I69" s="820"/>
      <c r="J69" s="907"/>
      <c r="K69" s="908"/>
      <c r="L69" s="820"/>
      <c r="M69" s="907"/>
      <c r="N69" s="908"/>
      <c r="O69" s="820"/>
      <c r="P69" s="907"/>
      <c r="Q69" s="820"/>
      <c r="R69" s="820"/>
      <c r="S69" s="907"/>
      <c r="T69" s="820"/>
      <c r="U69" s="820"/>
      <c r="V69" s="907"/>
      <c r="W69" s="95"/>
      <c r="X69" s="820"/>
      <c r="Y69" s="907"/>
      <c r="Z69" s="820"/>
      <c r="AA69" s="820"/>
      <c r="AB69" s="907"/>
      <c r="AC69" s="820"/>
      <c r="AD69" s="820"/>
      <c r="AE69" s="907"/>
      <c r="AF69" s="820"/>
      <c r="AG69" s="820"/>
      <c r="AH69" s="907"/>
      <c r="AI69" s="908"/>
      <c r="AJ69" s="820"/>
      <c r="AK69" s="907"/>
      <c r="AL69" s="820"/>
      <c r="AM69" s="820"/>
      <c r="AN69" s="907"/>
      <c r="AO69" s="820"/>
      <c r="AP69" s="820"/>
      <c r="AQ69" s="907"/>
      <c r="AR69" s="820"/>
      <c r="AS69" s="820"/>
      <c r="AT69" s="907"/>
      <c r="AU69" s="820"/>
      <c r="AV69" s="820"/>
      <c r="AW69" s="907"/>
      <c r="AX69" s="820"/>
      <c r="AY69" s="820"/>
      <c r="AZ69" s="907"/>
      <c r="BA69" s="820"/>
      <c r="BB69" s="820"/>
      <c r="BC69" s="907"/>
      <c r="BD69" s="820"/>
      <c r="BE69" s="820"/>
      <c r="BF69" s="907"/>
      <c r="BG69" s="820"/>
      <c r="BH69" s="820"/>
      <c r="BI69" s="907"/>
      <c r="BJ69" s="820"/>
      <c r="BK69" s="820"/>
      <c r="BL69" s="907"/>
      <c r="BM69" s="820"/>
      <c r="BN69" s="820"/>
      <c r="BO69" s="907"/>
      <c r="BP69" s="95"/>
      <c r="BQ69" s="95"/>
    </row>
    <row r="70" spans="2:208" s="147" customFormat="1" ht="18" hidden="1" customHeight="1" outlineLevel="1" x14ac:dyDescent="0.25">
      <c r="B70" s="901" t="s">
        <v>47</v>
      </c>
      <c r="C70" s="1047" t="str">
        <f>IF('Zuschlagskriterien (ZK2 - ZKn)'!B41="","",'Zuschlagskriterien (ZK2 - ZKn)'!B41)</f>
        <v>Zuschlagskriterium auswählen</v>
      </c>
      <c r="D70" s="1048"/>
      <c r="E70" s="1049"/>
      <c r="F70" s="902" t="str">
        <f>IF('Zuschlagskriterien (ZK2 - ZKn)'!C41="","",'Zuschlagskriterien (ZK2 - ZKn)'!C41)</f>
        <v/>
      </c>
      <c r="G70" s="862"/>
      <c r="H70" s="863"/>
      <c r="I70" s="904" t="str">
        <f>IF('Zuschlagskriterien (ZK2 - ZKn)'!E65="","",'Zuschlagskriterien (ZK2 - ZKn)'!E65)</f>
        <v/>
      </c>
      <c r="J70" s="904" t="str">
        <f>IF(I70="","",I70*$F70*100)</f>
        <v/>
      </c>
      <c r="K70" s="664"/>
      <c r="L70" s="904" t="str">
        <f>IF('Zuschlagskriterien (ZK2 - ZKn)'!H65="","",'Zuschlagskriterien (ZK2 - ZKn)'!H65)</f>
        <v/>
      </c>
      <c r="M70" s="904" t="str">
        <f>IF(L70="","",L70*$F70*100)</f>
        <v/>
      </c>
      <c r="N70" s="664"/>
      <c r="O70" s="904" t="str">
        <f>IF('Zuschlagskriterien (ZK2 - ZKn)'!K65="","",'Zuschlagskriterien (ZK2 - ZKn)'!K65)</f>
        <v/>
      </c>
      <c r="P70" s="904" t="str">
        <f>IF(O70="","",O70*$F70*100)</f>
        <v/>
      </c>
      <c r="Q70" s="664"/>
      <c r="R70" s="904" t="str">
        <f>IF('Zuschlagskriterien (ZK2 - ZKn)'!N65="","",'Zuschlagskriterien (ZK2 - ZKn)'!N65)</f>
        <v/>
      </c>
      <c r="S70" s="904" t="str">
        <f>IF(R70="","",R70*$F70*100)</f>
        <v/>
      </c>
      <c r="T70" s="664"/>
      <c r="U70" s="906" t="str">
        <f>IF('Zuschlagskriterien (ZK2 - ZKn)'!Q65="","",'Zuschlagskriterien (ZK2 - ZKn)'!Q65)</f>
        <v/>
      </c>
      <c r="V70" s="904" t="str">
        <f>IF(U70="","",U70*$F70*100)</f>
        <v/>
      </c>
      <c r="W70" s="145"/>
      <c r="X70" s="904" t="str">
        <f>IF('Zuschlagskriterien (ZK2 - ZKn)'!T65="","",'Zuschlagskriterien (ZK2 - ZKn)'!T65)</f>
        <v/>
      </c>
      <c r="Y70" s="979" t="str">
        <f>IF(X70="","",X70*$F70*100)</f>
        <v/>
      </c>
      <c r="Z70" s="664"/>
      <c r="AA70" s="904" t="str">
        <f>IF('Zuschlagskriterien (ZK2 - ZKn)'!W65="","",'Zuschlagskriterien (ZK2 - ZKn)'!W65)</f>
        <v/>
      </c>
      <c r="AB70" s="904" t="str">
        <f>IF(AA70="","",AA70*$F70*100)</f>
        <v/>
      </c>
      <c r="AC70" s="664"/>
      <c r="AD70" s="904" t="str">
        <f>IF('Zuschlagskriterien (ZK2 - ZKn)'!Z65="","",'Zuschlagskriterien (ZK2 - ZKn)'!Z65)</f>
        <v/>
      </c>
      <c r="AE70" s="904" t="str">
        <f>IF(AD70="","",AD70*$F70*100)</f>
        <v/>
      </c>
      <c r="AF70" s="982"/>
      <c r="AG70" s="904" t="str">
        <f>IF('Zuschlagskriterien (ZK2 - ZKn)'!AC65="","",'Zuschlagskriterien (ZK2 - ZKn)'!AC65)</f>
        <v/>
      </c>
      <c r="AH70" s="904" t="str">
        <f>IF(AG70="","",AG70*$F70*100)</f>
        <v/>
      </c>
      <c r="AI70" s="664"/>
      <c r="AJ70" s="904" t="str">
        <f>IF('Zuschlagskriterien (ZK2 - ZKn)'!AF65="","",'Zuschlagskriterien (ZK2 - ZKn)'!AF65)</f>
        <v/>
      </c>
      <c r="AK70" s="904" t="str">
        <f>IF(AJ70="","",AJ70*$F70*100)</f>
        <v/>
      </c>
      <c r="AL70" s="664"/>
      <c r="AM70" s="904" t="str">
        <f>IF('Zuschlagskriterien (ZK2 - ZKn)'!AI65="","",'Zuschlagskriterien (ZK2 - ZKn)'!AI65)</f>
        <v/>
      </c>
      <c r="AN70" s="904" t="str">
        <f>IF(AM70="","",AM70*$F70*100)</f>
        <v/>
      </c>
      <c r="AO70" s="664"/>
      <c r="AP70" s="904" t="str">
        <f>IF('Zuschlagskriterien (ZK2 - ZKn)'!AL65="","",'Zuschlagskriterien (ZK2 - ZKn)'!AL65)</f>
        <v/>
      </c>
      <c r="AQ70" s="904" t="str">
        <f>IF(AP70="","",AP70*$F70*100)</f>
        <v/>
      </c>
      <c r="AR70" s="664"/>
      <c r="AS70" s="904" t="str">
        <f>IF('Zuschlagskriterien (ZK2 - ZKn)'!AO65="","",'Zuschlagskriterien (ZK2 - ZKn)'!AO65)</f>
        <v/>
      </c>
      <c r="AT70" s="904" t="str">
        <f>IF(AS70="","",AS70*$F70*100)</f>
        <v/>
      </c>
      <c r="AU70" s="664"/>
      <c r="AV70" s="904" t="str">
        <f>IF('Zuschlagskriterien (ZK2 - ZKn)'!AR65="","",'Zuschlagskriterien (ZK2 - ZKn)'!AR65)</f>
        <v/>
      </c>
      <c r="AW70" s="904" t="str">
        <f>IF(AV70="","",AV70*$F70*100)</f>
        <v/>
      </c>
      <c r="AX70" s="664"/>
      <c r="AY70" s="904" t="str">
        <f>IF('Zuschlagskriterien (ZK2 - ZKn)'!AU65="","",'Zuschlagskriterien (ZK2 - ZKn)'!AU65)</f>
        <v/>
      </c>
      <c r="AZ70" s="904" t="str">
        <f>IF(AY70="","",AY70*$F70*100)</f>
        <v/>
      </c>
      <c r="BA70" s="664"/>
      <c r="BB70" s="904" t="str">
        <f>IF('Zuschlagskriterien (ZK2 - ZKn)'!AX65="","",'Zuschlagskriterien (ZK2 - ZKn)'!AX65)</f>
        <v/>
      </c>
      <c r="BC70" s="904" t="str">
        <f>IF(BB70="","",BB70*$F70*100)</f>
        <v/>
      </c>
      <c r="BD70" s="664"/>
      <c r="BE70" s="904" t="str">
        <f>IF('Zuschlagskriterien (ZK2 - ZKn)'!BA65="","",'Zuschlagskriterien (ZK2 - ZKn)'!BA65)</f>
        <v/>
      </c>
      <c r="BF70" s="904" t="str">
        <f>IF(BE70="","",BE70*$F70*100)</f>
        <v/>
      </c>
      <c r="BG70" s="664"/>
      <c r="BH70" s="904" t="str">
        <f>IF('Zuschlagskriterien (ZK2 - ZKn)'!BD65="","",'Zuschlagskriterien (ZK2 - ZKn)'!BD65)</f>
        <v/>
      </c>
      <c r="BI70" s="904" t="str">
        <f>IF(BH70="","",BH70*$F70*100)</f>
        <v/>
      </c>
      <c r="BJ70" s="664"/>
      <c r="BK70" s="904" t="str">
        <f>IF('Zuschlagskriterien (ZK2 - ZKn)'!BG65="","",'Zuschlagskriterien (ZK2 - ZKn)'!BG65)</f>
        <v/>
      </c>
      <c r="BL70" s="904" t="str">
        <f>IF(BK70="","",BK70*$F70*100)</f>
        <v/>
      </c>
      <c r="BM70" s="664"/>
      <c r="BN70" s="904" t="str">
        <f>IF('Zuschlagskriterien (ZK2 - ZKn)'!BJ65="","",'Zuschlagskriterien (ZK2 - ZKn)'!BJ65)</f>
        <v/>
      </c>
      <c r="BO70" s="904" t="str">
        <f>IF(BN70="","",BN70*$F70*100)</f>
        <v/>
      </c>
      <c r="BP70" s="145"/>
      <c r="BQ70" s="145"/>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row>
    <row r="71" spans="2:208" s="146" customFormat="1" ht="15.75" collapsed="1" x14ac:dyDescent="0.25">
      <c r="B71" s="909"/>
      <c r="C71" s="900"/>
      <c r="D71" s="900"/>
      <c r="E71" s="900"/>
      <c r="F71" s="900"/>
      <c r="G71" s="862"/>
      <c r="H71" s="863"/>
      <c r="I71" s="900"/>
      <c r="J71" s="900"/>
      <c r="K71" s="664"/>
      <c r="L71" s="900"/>
      <c r="M71" s="900"/>
      <c r="N71" s="664"/>
      <c r="O71" s="900"/>
      <c r="P71" s="900"/>
      <c r="Q71" s="664"/>
      <c r="R71" s="900"/>
      <c r="S71" s="900"/>
      <c r="T71" s="664"/>
      <c r="U71" s="900"/>
      <c r="V71" s="900"/>
      <c r="W71" s="145"/>
      <c r="X71" s="900"/>
      <c r="Y71" s="900"/>
      <c r="Z71" s="664"/>
      <c r="AA71" s="900"/>
      <c r="AB71" s="900"/>
      <c r="AC71" s="664"/>
      <c r="AD71" s="900"/>
      <c r="AE71" s="900"/>
      <c r="AF71" s="664"/>
      <c r="AG71" s="900"/>
      <c r="AH71" s="900"/>
      <c r="AI71" s="664"/>
      <c r="AJ71" s="900"/>
      <c r="AK71" s="900"/>
      <c r="AL71" s="664"/>
      <c r="AM71" s="900"/>
      <c r="AN71" s="900"/>
      <c r="AO71" s="664"/>
      <c r="AP71" s="900"/>
      <c r="AQ71" s="900"/>
      <c r="AR71" s="664"/>
      <c r="AS71" s="900"/>
      <c r="AT71" s="900"/>
      <c r="AU71" s="664"/>
      <c r="AV71" s="900"/>
      <c r="AW71" s="900"/>
      <c r="AX71" s="664"/>
      <c r="AY71" s="900"/>
      <c r="AZ71" s="900"/>
      <c r="BA71" s="664"/>
      <c r="BB71" s="900"/>
      <c r="BC71" s="900"/>
      <c r="BD71" s="664"/>
      <c r="BE71" s="900"/>
      <c r="BF71" s="900"/>
      <c r="BG71" s="664"/>
      <c r="BH71" s="900"/>
      <c r="BI71" s="900"/>
      <c r="BJ71" s="664"/>
      <c r="BK71" s="900"/>
      <c r="BL71" s="900"/>
      <c r="BM71" s="664"/>
      <c r="BN71" s="900"/>
      <c r="BO71" s="900"/>
      <c r="BP71" s="145"/>
      <c r="BQ71" s="145"/>
    </row>
    <row r="72" spans="2:208" s="147" customFormat="1" ht="18" hidden="1" customHeight="1" outlineLevel="1" x14ac:dyDescent="0.25">
      <c r="B72" s="901" t="s">
        <v>48</v>
      </c>
      <c r="C72" s="1047" t="str">
        <f>IF('Zuschlagskriterien (ZK2 - ZKn)'!B75="","",'Zuschlagskriterien (ZK2 - ZKn)'!B75)</f>
        <v>Zuschlagskriterium auswählen</v>
      </c>
      <c r="D72" s="1048"/>
      <c r="E72" s="1049"/>
      <c r="F72" s="902" t="str">
        <f>IF('Zuschlagskriterien (ZK2 - ZKn)'!C75="","",'Zuschlagskriterien (ZK2 - ZKn)'!C75)</f>
        <v/>
      </c>
      <c r="G72" s="862"/>
      <c r="H72" s="863"/>
      <c r="I72" s="904" t="str">
        <f>IF('Zuschlagskriterien (ZK2 - ZKn)'!E99="","",'Zuschlagskriterien (ZK2 - ZKn)'!E99)</f>
        <v/>
      </c>
      <c r="J72" s="904" t="str">
        <f>IF(I72="","",I72*$F72*100)</f>
        <v/>
      </c>
      <c r="K72" s="664"/>
      <c r="L72" s="904" t="str">
        <f>IF('Zuschlagskriterien (ZK2 - ZKn)'!H99="","",'Zuschlagskriterien (ZK2 - ZKn)'!H99)</f>
        <v/>
      </c>
      <c r="M72" s="904" t="str">
        <f>IF(L72="","",L72*$F72*100)</f>
        <v/>
      </c>
      <c r="N72" s="664"/>
      <c r="O72" s="904" t="str">
        <f>IF('Zuschlagskriterien (ZK2 - ZKn)'!K99="","",'Zuschlagskriterien (ZK2 - ZKn)'!K99)</f>
        <v/>
      </c>
      <c r="P72" s="904" t="str">
        <f>IF(O72="","",O72*$F72*100)</f>
        <v/>
      </c>
      <c r="Q72" s="664"/>
      <c r="R72" s="904" t="str">
        <f>IF('Zuschlagskriterien (ZK2 - ZKn)'!N99="","",'Zuschlagskriterien (ZK2 - ZKn)'!N99)</f>
        <v/>
      </c>
      <c r="S72" s="904" t="str">
        <f>IF(R72="","",R72*$F72*100)</f>
        <v/>
      </c>
      <c r="T72" s="664"/>
      <c r="U72" s="906" t="str">
        <f>IF('Zuschlagskriterien (ZK2 - ZKn)'!Q99="","",'Zuschlagskriterien (ZK2 - ZKn)'!Q99)</f>
        <v/>
      </c>
      <c r="V72" s="904" t="str">
        <f>IF(U72="","",U72*$F72*100)</f>
        <v/>
      </c>
      <c r="W72" s="145"/>
      <c r="X72" s="904" t="str">
        <f>IF('Zuschlagskriterien (ZK2 - ZKn)'!T99="","",'Zuschlagskriterien (ZK2 - ZKn)'!T99)</f>
        <v/>
      </c>
      <c r="Y72" s="979" t="str">
        <f>IF(X72="","",X72*$F72*100)</f>
        <v/>
      </c>
      <c r="Z72" s="664"/>
      <c r="AA72" s="904" t="str">
        <f>IF('Zuschlagskriterien (ZK2 - ZKn)'!W99="","",'Zuschlagskriterien (ZK2 - ZKn)'!W99)</f>
        <v/>
      </c>
      <c r="AB72" s="904" t="str">
        <f>IF(AA72="","",AA72*$F72*100)</f>
        <v/>
      </c>
      <c r="AC72" s="664"/>
      <c r="AD72" s="904" t="str">
        <f>IF('Zuschlagskriterien (ZK2 - ZKn)'!Z99="","",'Zuschlagskriterien (ZK2 - ZKn)'!Z99)</f>
        <v/>
      </c>
      <c r="AE72" s="904" t="str">
        <f>IF(AD72="","",AD72*$F72*100)</f>
        <v/>
      </c>
      <c r="AF72" s="982"/>
      <c r="AG72" s="904" t="str">
        <f>IF('Zuschlagskriterien (ZK2 - ZKn)'!AC99="","",'Zuschlagskriterien (ZK2 - ZKn)'!AC99)</f>
        <v/>
      </c>
      <c r="AH72" s="904" t="str">
        <f>IF(AG72="","",AG72*$F72*100)</f>
        <v/>
      </c>
      <c r="AI72" s="664"/>
      <c r="AJ72" s="904" t="str">
        <f>IF('Zuschlagskriterien (ZK2 - ZKn)'!AF99="","",'Zuschlagskriterien (ZK2 - ZKn)'!AF99)</f>
        <v/>
      </c>
      <c r="AK72" s="904" t="str">
        <f>IF(AJ72="","",AJ72*$F72*100)</f>
        <v/>
      </c>
      <c r="AL72" s="664"/>
      <c r="AM72" s="904" t="str">
        <f>IF('Zuschlagskriterien (ZK2 - ZKn)'!AI99="","",'Zuschlagskriterien (ZK2 - ZKn)'!AI99)</f>
        <v/>
      </c>
      <c r="AN72" s="904" t="str">
        <f>IF(AM72="","",AM72*$F72*100)</f>
        <v/>
      </c>
      <c r="AO72" s="664"/>
      <c r="AP72" s="904" t="str">
        <f>IF('Zuschlagskriterien (ZK2 - ZKn)'!AL99="","",'Zuschlagskriterien (ZK2 - ZKn)'!AL99)</f>
        <v/>
      </c>
      <c r="AQ72" s="904" t="str">
        <f>IF(AP72="","",AP72*$F72*100)</f>
        <v/>
      </c>
      <c r="AR72" s="664"/>
      <c r="AS72" s="904" t="str">
        <f>IF('Zuschlagskriterien (ZK2 - ZKn)'!AO99="","",'Zuschlagskriterien (ZK2 - ZKn)'!AO99)</f>
        <v/>
      </c>
      <c r="AT72" s="904" t="str">
        <f>IF(AS72="","",AS72*$F72*100)</f>
        <v/>
      </c>
      <c r="AU72" s="664"/>
      <c r="AV72" s="904" t="str">
        <f>IF('Zuschlagskriterien (ZK2 - ZKn)'!AR99="","",'Zuschlagskriterien (ZK2 - ZKn)'!AR99)</f>
        <v/>
      </c>
      <c r="AW72" s="904" t="str">
        <f>IF(AV72="","",AV72*$F72*100)</f>
        <v/>
      </c>
      <c r="AX72" s="664"/>
      <c r="AY72" s="904" t="str">
        <f>IF('Zuschlagskriterien (ZK2 - ZKn)'!AU99="","",'Zuschlagskriterien (ZK2 - ZKn)'!AU99)</f>
        <v/>
      </c>
      <c r="AZ72" s="904" t="str">
        <f>IF(AY72="","",AY72*$F72*100)</f>
        <v/>
      </c>
      <c r="BA72" s="664"/>
      <c r="BB72" s="904" t="str">
        <f>IF('Zuschlagskriterien (ZK2 - ZKn)'!AX99="","",'Zuschlagskriterien (ZK2 - ZKn)'!AX99)</f>
        <v/>
      </c>
      <c r="BC72" s="904" t="str">
        <f>IF(BB72="","",BB72*$F72*100)</f>
        <v/>
      </c>
      <c r="BD72" s="664"/>
      <c r="BE72" s="904" t="str">
        <f>IF('Zuschlagskriterien (ZK2 - ZKn)'!BA99="","",'Zuschlagskriterien (ZK2 - ZKn)'!BA99)</f>
        <v/>
      </c>
      <c r="BF72" s="904" t="str">
        <f>IF(BE72="","",BE72*$F72*100)</f>
        <v/>
      </c>
      <c r="BG72" s="664"/>
      <c r="BH72" s="904" t="str">
        <f>IF('Zuschlagskriterien (ZK2 - ZKn)'!BD99="","",'Zuschlagskriterien (ZK2 - ZKn)'!BD99)</f>
        <v/>
      </c>
      <c r="BI72" s="904" t="str">
        <f>IF(BH72="","",BH72*$F72*100)</f>
        <v/>
      </c>
      <c r="BJ72" s="664"/>
      <c r="BK72" s="904" t="str">
        <f>IF('Zuschlagskriterien (ZK2 - ZKn)'!BG99="","",'Zuschlagskriterien (ZK2 - ZKn)'!BG99)</f>
        <v/>
      </c>
      <c r="BL72" s="904" t="str">
        <f>IF(BK72="","",BK72*$F72*100)</f>
        <v/>
      </c>
      <c r="BM72" s="664"/>
      <c r="BN72" s="904" t="str">
        <f>IF('Zuschlagskriterien (ZK2 - ZKn)'!BJ99="","",'Zuschlagskriterien (ZK2 - ZKn)'!BJ99)</f>
        <v/>
      </c>
      <c r="BO72" s="904" t="str">
        <f>IF(BN72="","",BN72*$F72*100)</f>
        <v/>
      </c>
      <c r="BP72" s="145"/>
      <c r="BQ72" s="145"/>
      <c r="BR72" s="146"/>
      <c r="BS72" s="146"/>
      <c r="BT72" s="146"/>
      <c r="BU72" s="146"/>
      <c r="BV72" s="146"/>
      <c r="BW72" s="146"/>
      <c r="BX72" s="146"/>
      <c r="BY72" s="146"/>
      <c r="BZ72" s="14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row>
    <row r="73" spans="2:208" s="146" customFormat="1" ht="15.75" collapsed="1" x14ac:dyDescent="0.25">
      <c r="B73" s="909"/>
      <c r="C73" s="900"/>
      <c r="D73" s="900"/>
      <c r="E73" s="900"/>
      <c r="F73" s="900"/>
      <c r="G73" s="862"/>
      <c r="H73" s="863"/>
      <c r="I73" s="900"/>
      <c r="J73" s="900"/>
      <c r="K73" s="664"/>
      <c r="L73" s="900"/>
      <c r="M73" s="900"/>
      <c r="N73" s="664"/>
      <c r="O73" s="900"/>
      <c r="P73" s="900"/>
      <c r="Q73" s="664"/>
      <c r="R73" s="900"/>
      <c r="S73" s="900"/>
      <c r="T73" s="664"/>
      <c r="U73" s="900"/>
      <c r="V73" s="900"/>
      <c r="W73" s="145"/>
      <c r="X73" s="900"/>
      <c r="Y73" s="900"/>
      <c r="Z73" s="664"/>
      <c r="AA73" s="900"/>
      <c r="AB73" s="900"/>
      <c r="AC73" s="664"/>
      <c r="AD73" s="900"/>
      <c r="AE73" s="900"/>
      <c r="AF73" s="664"/>
      <c r="AG73" s="900"/>
      <c r="AH73" s="900"/>
      <c r="AI73" s="664"/>
      <c r="AJ73" s="900"/>
      <c r="AK73" s="900"/>
      <c r="AL73" s="664"/>
      <c r="AM73" s="900"/>
      <c r="AN73" s="900"/>
      <c r="AO73" s="664"/>
      <c r="AP73" s="900"/>
      <c r="AQ73" s="900"/>
      <c r="AR73" s="664"/>
      <c r="AS73" s="900"/>
      <c r="AT73" s="900"/>
      <c r="AU73" s="664"/>
      <c r="AV73" s="900"/>
      <c r="AW73" s="900"/>
      <c r="AX73" s="664"/>
      <c r="AY73" s="900"/>
      <c r="AZ73" s="900"/>
      <c r="BA73" s="664"/>
      <c r="BB73" s="900"/>
      <c r="BC73" s="900"/>
      <c r="BD73" s="664"/>
      <c r="BE73" s="900"/>
      <c r="BF73" s="900"/>
      <c r="BG73" s="664"/>
      <c r="BH73" s="900"/>
      <c r="BI73" s="900"/>
      <c r="BJ73" s="664"/>
      <c r="BK73" s="900"/>
      <c r="BL73" s="900"/>
      <c r="BM73" s="664"/>
      <c r="BN73" s="900"/>
      <c r="BO73" s="900"/>
      <c r="BP73" s="145"/>
      <c r="BQ73" s="145"/>
    </row>
    <row r="74" spans="2:208" s="147" customFormat="1" ht="18" hidden="1" customHeight="1" outlineLevel="1" x14ac:dyDescent="0.25">
      <c r="B74" s="901" t="s">
        <v>49</v>
      </c>
      <c r="C74" s="1047" t="str">
        <f>IF('Zuschlagskriterien (ZK2 - ZKn)'!B109="","",'Zuschlagskriterien (ZK2 - ZKn)'!B109)</f>
        <v>Zuschlagskriterium auswählen</v>
      </c>
      <c r="D74" s="1048"/>
      <c r="E74" s="1049"/>
      <c r="F74" s="902" t="str">
        <f>IF('Zuschlagskriterien (ZK2 - ZKn)'!C109="","",'Zuschlagskriterien (ZK2 - ZKn)'!C109)</f>
        <v/>
      </c>
      <c r="G74" s="862"/>
      <c r="H74" s="863"/>
      <c r="I74" s="904" t="str">
        <f>IF('Zuschlagskriterien (ZK2 - ZKn)'!E133="","",'Zuschlagskriterien (ZK2 - ZKn)'!E133)</f>
        <v/>
      </c>
      <c r="J74" s="904" t="str">
        <f>IF(I74="","",I74*$F74*100)</f>
        <v/>
      </c>
      <c r="K74" s="664"/>
      <c r="L74" s="904" t="str">
        <f>IF('Zuschlagskriterien (ZK2 - ZKn)'!H133="","",'Zuschlagskriterien (ZK2 - ZKn)'!H133)</f>
        <v/>
      </c>
      <c r="M74" s="904" t="str">
        <f>IF(L74="","",L74*$F74*100)</f>
        <v/>
      </c>
      <c r="N74" s="664"/>
      <c r="O74" s="904" t="str">
        <f>IF('Zuschlagskriterien (ZK2 - ZKn)'!K133="","",'Zuschlagskriterien (ZK2 - ZKn)'!K133)</f>
        <v/>
      </c>
      <c r="P74" s="904" t="str">
        <f>IF(O74="","",O74*$F74*100)</f>
        <v/>
      </c>
      <c r="Q74" s="664"/>
      <c r="R74" s="904" t="str">
        <f>IF('Zuschlagskriterien (ZK2 - ZKn)'!N133="","",'Zuschlagskriterien (ZK2 - ZKn)'!N133)</f>
        <v/>
      </c>
      <c r="S74" s="904" t="str">
        <f>IF(R74="","",R74*$F74*100)</f>
        <v/>
      </c>
      <c r="T74" s="664"/>
      <c r="U74" s="906" t="str">
        <f>IF('Zuschlagskriterien (ZK2 - ZKn)'!Q133="","",'Zuschlagskriterien (ZK2 - ZKn)'!Q133)</f>
        <v/>
      </c>
      <c r="V74" s="904" t="str">
        <f>IF(U74="","",U74*$F74*100)</f>
        <v/>
      </c>
      <c r="W74" s="145"/>
      <c r="X74" s="904" t="str">
        <f>IF('Zuschlagskriterien (ZK2 - ZKn)'!T133="","",'Zuschlagskriterien (ZK2 - ZKn)'!T133)</f>
        <v/>
      </c>
      <c r="Y74" s="979" t="str">
        <f>IF(X74="","",X74*$F74*100)</f>
        <v/>
      </c>
      <c r="Z74" s="664"/>
      <c r="AA74" s="904" t="str">
        <f>IF('Zuschlagskriterien (ZK2 - ZKn)'!W133="","",'Zuschlagskriterien (ZK2 - ZKn)'!W133)</f>
        <v/>
      </c>
      <c r="AB74" s="904" t="str">
        <f>IF(AA74="","",AA74*$F74*100)</f>
        <v/>
      </c>
      <c r="AC74" s="664"/>
      <c r="AD74" s="904" t="str">
        <f>IF('Zuschlagskriterien (ZK2 - ZKn)'!Z133="","",'Zuschlagskriterien (ZK2 - ZKn)'!Z133)</f>
        <v/>
      </c>
      <c r="AE74" s="904" t="str">
        <f>IF(AD74="","",AD74*$F74*100)</f>
        <v/>
      </c>
      <c r="AF74" s="982"/>
      <c r="AG74" s="904" t="str">
        <f>IF('Zuschlagskriterien (ZK2 - ZKn)'!AC133="","",'Zuschlagskriterien (ZK2 - ZKn)'!AC133)</f>
        <v/>
      </c>
      <c r="AH74" s="904" t="str">
        <f>IF(AG74="","",AG74*$F74*100)</f>
        <v/>
      </c>
      <c r="AI74" s="664"/>
      <c r="AJ74" s="904" t="str">
        <f>IF('Zuschlagskriterien (ZK2 - ZKn)'!AF133="","",'Zuschlagskriterien (ZK2 - ZKn)'!AF133)</f>
        <v/>
      </c>
      <c r="AK74" s="904" t="str">
        <f>IF(AJ74="","",AJ74*$F74*100)</f>
        <v/>
      </c>
      <c r="AL74" s="664"/>
      <c r="AM74" s="904" t="str">
        <f>IF('Zuschlagskriterien (ZK2 - ZKn)'!AI133="","",'Zuschlagskriterien (ZK2 - ZKn)'!AI133)</f>
        <v/>
      </c>
      <c r="AN74" s="904" t="str">
        <f>IF(AM74="","",AM74*$F74*100)</f>
        <v/>
      </c>
      <c r="AO74" s="664"/>
      <c r="AP74" s="904" t="str">
        <f>IF('Zuschlagskriterien (ZK2 - ZKn)'!AL133="","",'Zuschlagskriterien (ZK2 - ZKn)'!AL133)</f>
        <v/>
      </c>
      <c r="AQ74" s="904" t="str">
        <f>IF(AP74="","",AP74*$F74*100)</f>
        <v/>
      </c>
      <c r="AR74" s="664"/>
      <c r="AS74" s="904" t="str">
        <f>IF('Zuschlagskriterien (ZK2 - ZKn)'!AO133="","",'Zuschlagskriterien (ZK2 - ZKn)'!AO133)</f>
        <v/>
      </c>
      <c r="AT74" s="904" t="str">
        <f>IF(AS74="","",AS74*$F74*100)</f>
        <v/>
      </c>
      <c r="AU74" s="664"/>
      <c r="AV74" s="904" t="str">
        <f>IF('Zuschlagskriterien (ZK2 - ZKn)'!AR133="","",'Zuschlagskriterien (ZK2 - ZKn)'!AR133)</f>
        <v/>
      </c>
      <c r="AW74" s="904" t="str">
        <f>IF(AV74="","",AV74*$F74*100)</f>
        <v/>
      </c>
      <c r="AX74" s="664"/>
      <c r="AY74" s="904" t="str">
        <f>IF('Zuschlagskriterien (ZK2 - ZKn)'!AU133="","",'Zuschlagskriterien (ZK2 - ZKn)'!AU133)</f>
        <v/>
      </c>
      <c r="AZ74" s="904" t="str">
        <f>IF(AY74="","",AY74*$F74*100)</f>
        <v/>
      </c>
      <c r="BA74" s="664"/>
      <c r="BB74" s="904" t="str">
        <f>IF('Zuschlagskriterien (ZK2 - ZKn)'!AX133="","",'Zuschlagskriterien (ZK2 - ZKn)'!AX133)</f>
        <v/>
      </c>
      <c r="BC74" s="904" t="str">
        <f>IF(BB74="","",BB74*$F74*100)</f>
        <v/>
      </c>
      <c r="BD74" s="664"/>
      <c r="BE74" s="904" t="str">
        <f>IF('Zuschlagskriterien (ZK2 - ZKn)'!BA133="","",'Zuschlagskriterien (ZK2 - ZKn)'!BA133)</f>
        <v/>
      </c>
      <c r="BF74" s="904" t="str">
        <f>IF(BE74="","",BE74*$F74*100)</f>
        <v/>
      </c>
      <c r="BG74" s="664"/>
      <c r="BH74" s="904" t="str">
        <f>IF('Zuschlagskriterien (ZK2 - ZKn)'!BD133="","",'Zuschlagskriterien (ZK2 - ZKn)'!BD133)</f>
        <v/>
      </c>
      <c r="BI74" s="904" t="str">
        <f>IF(BH74="","",BH74*$F74*100)</f>
        <v/>
      </c>
      <c r="BJ74" s="664"/>
      <c r="BK74" s="904" t="str">
        <f>IF('Zuschlagskriterien (ZK2 - ZKn)'!BG133="","",'Zuschlagskriterien (ZK2 - ZKn)'!BG133)</f>
        <v/>
      </c>
      <c r="BL74" s="904" t="str">
        <f>IF(BK74="","",BK74*$F74*100)</f>
        <v/>
      </c>
      <c r="BM74" s="664"/>
      <c r="BN74" s="904" t="str">
        <f>IF('Zuschlagskriterien (ZK2 - ZKn)'!BJ133="","",'Zuschlagskriterien (ZK2 - ZKn)'!BJ133)</f>
        <v/>
      </c>
      <c r="BO74" s="904" t="str">
        <f>IF(BN74="","",BN74*$F74*100)</f>
        <v/>
      </c>
      <c r="BP74" s="145"/>
      <c r="BQ74" s="145"/>
      <c r="BR74" s="146"/>
      <c r="BS74" s="146"/>
      <c r="BT74" s="146"/>
      <c r="BU74" s="146"/>
      <c r="BV74" s="146"/>
      <c r="BW74" s="146"/>
      <c r="BX74" s="146"/>
      <c r="BY74" s="146"/>
      <c r="BZ74" s="14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row>
    <row r="75" spans="2:208" s="146" customFormat="1" ht="15.75" collapsed="1" x14ac:dyDescent="0.25">
      <c r="B75" s="909"/>
      <c r="C75" s="900"/>
      <c r="D75" s="900"/>
      <c r="E75" s="900"/>
      <c r="F75" s="900"/>
      <c r="G75" s="862"/>
      <c r="H75" s="863"/>
      <c r="I75" s="900"/>
      <c r="J75" s="900"/>
      <c r="K75" s="664"/>
      <c r="L75" s="900"/>
      <c r="M75" s="900"/>
      <c r="N75" s="664"/>
      <c r="O75" s="900"/>
      <c r="P75" s="900"/>
      <c r="Q75" s="664"/>
      <c r="R75" s="900"/>
      <c r="S75" s="900"/>
      <c r="T75" s="664"/>
      <c r="U75" s="900"/>
      <c r="V75" s="900"/>
      <c r="W75" s="145"/>
      <c r="X75" s="900"/>
      <c r="Y75" s="900"/>
      <c r="Z75" s="664"/>
      <c r="AA75" s="900"/>
      <c r="AB75" s="900"/>
      <c r="AC75" s="664"/>
      <c r="AD75" s="900"/>
      <c r="AE75" s="900"/>
      <c r="AF75" s="664"/>
      <c r="AG75" s="900"/>
      <c r="AH75" s="900"/>
      <c r="AI75" s="664"/>
      <c r="AJ75" s="900"/>
      <c r="AK75" s="900"/>
      <c r="AL75" s="664"/>
      <c r="AM75" s="900"/>
      <c r="AN75" s="900"/>
      <c r="AO75" s="664"/>
      <c r="AP75" s="900"/>
      <c r="AQ75" s="900"/>
      <c r="AR75" s="664"/>
      <c r="AS75" s="900"/>
      <c r="AT75" s="900"/>
      <c r="AU75" s="664"/>
      <c r="AV75" s="900"/>
      <c r="AW75" s="900"/>
      <c r="AX75" s="664"/>
      <c r="AY75" s="900"/>
      <c r="AZ75" s="900"/>
      <c r="BA75" s="664"/>
      <c r="BB75" s="900"/>
      <c r="BC75" s="900"/>
      <c r="BD75" s="664"/>
      <c r="BE75" s="900"/>
      <c r="BF75" s="900"/>
      <c r="BG75" s="664"/>
      <c r="BH75" s="900"/>
      <c r="BI75" s="900"/>
      <c r="BJ75" s="664"/>
      <c r="BK75" s="900"/>
      <c r="BL75" s="900"/>
      <c r="BM75" s="664"/>
      <c r="BN75" s="900"/>
      <c r="BO75" s="900"/>
      <c r="BP75" s="145"/>
      <c r="BQ75" s="145"/>
    </row>
    <row r="76" spans="2:208" s="147" customFormat="1" ht="18" hidden="1" customHeight="1" outlineLevel="1" x14ac:dyDescent="0.25">
      <c r="B76" s="901" t="s">
        <v>50</v>
      </c>
      <c r="C76" s="1047" t="str">
        <f>IF('Zuschlagskriterien (ZK2 - ZKn)'!B143="","",'Zuschlagskriterien (ZK2 - ZKn)'!B143)</f>
        <v>Zuschlagskriterium auswählen</v>
      </c>
      <c r="D76" s="1048"/>
      <c r="E76" s="1049"/>
      <c r="F76" s="902" t="str">
        <f>IF('Zuschlagskriterien (ZK2 - ZKn)'!C143="","",'Zuschlagskriterien (ZK2 - ZKn)'!C143)</f>
        <v/>
      </c>
      <c r="G76" s="862"/>
      <c r="H76" s="863"/>
      <c r="I76" s="904" t="str">
        <f>IF('Zuschlagskriterien (ZK2 - ZKn)'!E167="","",'Zuschlagskriterien (ZK2 - ZKn)'!E167)</f>
        <v/>
      </c>
      <c r="J76" s="904" t="str">
        <f>IF(I76="","",I76*$F76*100)</f>
        <v/>
      </c>
      <c r="K76" s="664"/>
      <c r="L76" s="904" t="str">
        <f>IF('Zuschlagskriterien (ZK2 - ZKn)'!H167="","",'Zuschlagskriterien (ZK2 - ZKn)'!H167)</f>
        <v/>
      </c>
      <c r="M76" s="904" t="str">
        <f>IF(L76="","",L76*$F76*100)</f>
        <v/>
      </c>
      <c r="N76" s="664"/>
      <c r="O76" s="904" t="str">
        <f>IF('Zuschlagskriterien (ZK2 - ZKn)'!K167="","",'Zuschlagskriterien (ZK2 - ZKn)'!K167)</f>
        <v/>
      </c>
      <c r="P76" s="904" t="str">
        <f>IF(O76="","",O76*$F76*100)</f>
        <v/>
      </c>
      <c r="Q76" s="664"/>
      <c r="R76" s="904" t="str">
        <f>IF('Zuschlagskriterien (ZK2 - ZKn)'!N167="","",'Zuschlagskriterien (ZK2 - ZKn)'!N167)</f>
        <v/>
      </c>
      <c r="S76" s="904" t="str">
        <f>IF(R76="","",R76*$F76*100)</f>
        <v/>
      </c>
      <c r="T76" s="664"/>
      <c r="U76" s="906" t="str">
        <f>IF('Zuschlagskriterien (ZK2 - ZKn)'!Q167="","",'Zuschlagskriterien (ZK2 - ZKn)'!Q167)</f>
        <v/>
      </c>
      <c r="V76" s="904" t="str">
        <f>IF(U76="","",U76*$F76*100)</f>
        <v/>
      </c>
      <c r="W76" s="145"/>
      <c r="X76" s="904" t="str">
        <f>IF('Zuschlagskriterien (ZK2 - ZKn)'!T167="","",'Zuschlagskriterien (ZK2 - ZKn)'!T167)</f>
        <v/>
      </c>
      <c r="Y76" s="979" t="str">
        <f>IF(X76="","",X76*$F76*100)</f>
        <v/>
      </c>
      <c r="Z76" s="664"/>
      <c r="AA76" s="904" t="str">
        <f>IF('Zuschlagskriterien (ZK2 - ZKn)'!W167="","",'Zuschlagskriterien (ZK2 - ZKn)'!W167)</f>
        <v/>
      </c>
      <c r="AB76" s="904" t="str">
        <f>IF(AA76="","",AA76*$F76*100)</f>
        <v/>
      </c>
      <c r="AC76" s="664"/>
      <c r="AD76" s="904" t="str">
        <f>IF('Zuschlagskriterien (ZK2 - ZKn)'!Z167="","",'Zuschlagskriterien (ZK2 - ZKn)'!Z167)</f>
        <v/>
      </c>
      <c r="AE76" s="904" t="str">
        <f>IF(AD76="","",AD76*$F76*100)</f>
        <v/>
      </c>
      <c r="AF76" s="982"/>
      <c r="AG76" s="904" t="str">
        <f>IF('Zuschlagskriterien (ZK2 - ZKn)'!AC167="","",'Zuschlagskriterien (ZK2 - ZKn)'!AC167)</f>
        <v/>
      </c>
      <c r="AH76" s="904" t="str">
        <f>IF(AG76="","",AG76*$F76*100)</f>
        <v/>
      </c>
      <c r="AI76" s="664"/>
      <c r="AJ76" s="904" t="str">
        <f>IF('Zuschlagskriterien (ZK2 - ZKn)'!AF167="","",'Zuschlagskriterien (ZK2 - ZKn)'!AF167)</f>
        <v/>
      </c>
      <c r="AK76" s="904" t="str">
        <f>IF(AJ76="","",AJ76*$F76*100)</f>
        <v/>
      </c>
      <c r="AL76" s="664"/>
      <c r="AM76" s="904" t="str">
        <f>IF('Zuschlagskriterien (ZK2 - ZKn)'!AI167="","",'Zuschlagskriterien (ZK2 - ZKn)'!AI167)</f>
        <v/>
      </c>
      <c r="AN76" s="904" t="str">
        <f>IF(AM76="","",AM76*$F76*100)</f>
        <v/>
      </c>
      <c r="AO76" s="664"/>
      <c r="AP76" s="904" t="str">
        <f>IF('Zuschlagskriterien (ZK2 - ZKn)'!AL167="","",'Zuschlagskriterien (ZK2 - ZKn)'!AL167)</f>
        <v/>
      </c>
      <c r="AQ76" s="904" t="str">
        <f>IF(AP76="","",AP76*$F76*100)</f>
        <v/>
      </c>
      <c r="AR76" s="664"/>
      <c r="AS76" s="904" t="str">
        <f>IF('Zuschlagskriterien (ZK2 - ZKn)'!AO167="","",'Zuschlagskriterien (ZK2 - ZKn)'!AO167)</f>
        <v/>
      </c>
      <c r="AT76" s="904" t="str">
        <f>IF(AS76="","",AS76*$F76*100)</f>
        <v/>
      </c>
      <c r="AU76" s="664"/>
      <c r="AV76" s="904" t="str">
        <f>IF('Zuschlagskriterien (ZK2 - ZKn)'!AR167="","",'Zuschlagskriterien (ZK2 - ZKn)'!AR167)</f>
        <v/>
      </c>
      <c r="AW76" s="904" t="str">
        <f>IF(AV76="","",AV76*$F76*100)</f>
        <v/>
      </c>
      <c r="AX76" s="664"/>
      <c r="AY76" s="904" t="str">
        <f>IF('Zuschlagskriterien (ZK2 - ZKn)'!AU167="","",'Zuschlagskriterien (ZK2 - ZKn)'!AU167)</f>
        <v/>
      </c>
      <c r="AZ76" s="904" t="str">
        <f>IF(AY76="","",AY76*$F76*100)</f>
        <v/>
      </c>
      <c r="BA76" s="664"/>
      <c r="BB76" s="904" t="str">
        <f>IF('Zuschlagskriterien (ZK2 - ZKn)'!AX167="","",'Zuschlagskriterien (ZK2 - ZKn)'!AX167)</f>
        <v/>
      </c>
      <c r="BC76" s="904" t="str">
        <f>IF(BB76="","",BB76*$F76*100)</f>
        <v/>
      </c>
      <c r="BD76" s="664"/>
      <c r="BE76" s="904" t="str">
        <f>IF('Zuschlagskriterien (ZK2 - ZKn)'!BA167="","",'Zuschlagskriterien (ZK2 - ZKn)'!BA167)</f>
        <v/>
      </c>
      <c r="BF76" s="904" t="str">
        <f>IF(BE76="","",BE76*$F76*100)</f>
        <v/>
      </c>
      <c r="BG76" s="664"/>
      <c r="BH76" s="904" t="str">
        <f>IF('Zuschlagskriterien (ZK2 - ZKn)'!BD167="","",'Zuschlagskriterien (ZK2 - ZKn)'!BD167)</f>
        <v/>
      </c>
      <c r="BI76" s="904" t="str">
        <f>IF(BH76="","",BH76*$F76*100)</f>
        <v/>
      </c>
      <c r="BJ76" s="664"/>
      <c r="BK76" s="904" t="str">
        <f>IF('Zuschlagskriterien (ZK2 - ZKn)'!BG167="","",'Zuschlagskriterien (ZK2 - ZKn)'!BG167)</f>
        <v/>
      </c>
      <c r="BL76" s="904" t="str">
        <f>IF(BK76="","",BK76*$F76*100)</f>
        <v/>
      </c>
      <c r="BM76" s="664"/>
      <c r="BN76" s="904" t="str">
        <f>IF('Zuschlagskriterien (ZK2 - ZKn)'!BJ167="","",'Zuschlagskriterien (ZK2 - ZKn)'!BJ167)</f>
        <v/>
      </c>
      <c r="BO76" s="904" t="str">
        <f>IF(BN76="","",BN76*$F76*100)</f>
        <v/>
      </c>
      <c r="BP76" s="145"/>
      <c r="BQ76" s="145"/>
      <c r="BR76" s="146"/>
      <c r="BS76" s="146"/>
      <c r="BT76" s="146"/>
      <c r="BU76" s="146"/>
      <c r="BV76" s="146"/>
      <c r="BW76" s="146"/>
      <c r="BX76" s="146"/>
      <c r="BY76" s="146"/>
      <c r="BZ76" s="14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row>
    <row r="77" spans="2:208" s="146" customFormat="1" ht="15.75" collapsed="1" x14ac:dyDescent="0.25">
      <c r="B77" s="909"/>
      <c r="C77" s="900"/>
      <c r="D77" s="900"/>
      <c r="E77" s="900"/>
      <c r="F77" s="900"/>
      <c r="G77" s="862"/>
      <c r="H77" s="863"/>
      <c r="I77" s="900"/>
      <c r="J77" s="900"/>
      <c r="K77" s="664"/>
      <c r="L77" s="900"/>
      <c r="M77" s="900"/>
      <c r="N77" s="664"/>
      <c r="O77" s="900"/>
      <c r="P77" s="900"/>
      <c r="Q77" s="664"/>
      <c r="R77" s="900"/>
      <c r="S77" s="900"/>
      <c r="T77" s="664"/>
      <c r="U77" s="900"/>
      <c r="V77" s="900"/>
      <c r="W77" s="145"/>
      <c r="X77" s="900"/>
      <c r="Y77" s="900"/>
      <c r="Z77" s="664"/>
      <c r="AA77" s="900"/>
      <c r="AB77" s="900"/>
      <c r="AC77" s="664"/>
      <c r="AD77" s="900"/>
      <c r="AE77" s="900"/>
      <c r="AF77" s="664"/>
      <c r="AG77" s="900"/>
      <c r="AH77" s="900"/>
      <c r="AI77" s="664"/>
      <c r="AJ77" s="900"/>
      <c r="AK77" s="900"/>
      <c r="AL77" s="664"/>
      <c r="AM77" s="900"/>
      <c r="AN77" s="900"/>
      <c r="AO77" s="664"/>
      <c r="AP77" s="900"/>
      <c r="AQ77" s="900"/>
      <c r="AR77" s="664"/>
      <c r="AS77" s="900"/>
      <c r="AT77" s="900"/>
      <c r="AU77" s="664"/>
      <c r="AV77" s="900"/>
      <c r="AW77" s="900"/>
      <c r="AX77" s="664"/>
      <c r="AY77" s="900"/>
      <c r="AZ77" s="900"/>
      <c r="BA77" s="664"/>
      <c r="BB77" s="900"/>
      <c r="BC77" s="900"/>
      <c r="BD77" s="664"/>
      <c r="BE77" s="900"/>
      <c r="BF77" s="900"/>
      <c r="BG77" s="664"/>
      <c r="BH77" s="900"/>
      <c r="BI77" s="900"/>
      <c r="BJ77" s="664"/>
      <c r="BK77" s="900"/>
      <c r="BL77" s="900"/>
      <c r="BM77" s="664"/>
      <c r="BN77" s="900"/>
      <c r="BO77" s="900"/>
      <c r="BP77" s="145"/>
      <c r="BQ77" s="145"/>
    </row>
    <row r="78" spans="2:208" s="147" customFormat="1" ht="18" hidden="1" customHeight="1" outlineLevel="1" x14ac:dyDescent="0.25">
      <c r="B78" s="901" t="s">
        <v>51</v>
      </c>
      <c r="C78" s="1047" t="str">
        <f>IF('Zuschlagskriterien (ZK2 - ZKn)'!B177="","",'Zuschlagskriterien (ZK2 - ZKn)'!B177)</f>
        <v>Zuschlagskriterium auswählen</v>
      </c>
      <c r="D78" s="1048"/>
      <c r="E78" s="1049"/>
      <c r="F78" s="902" t="str">
        <f>IF('Zuschlagskriterien (ZK2 - ZKn)'!C177="","",'Zuschlagskriterien (ZK2 - ZKn)'!C177)</f>
        <v/>
      </c>
      <c r="G78" s="862"/>
      <c r="H78" s="863"/>
      <c r="I78" s="904" t="str">
        <f>IF('Zuschlagskriterien (ZK2 - ZKn)'!E201="","",'Zuschlagskriterien (ZK2 - ZKn)'!E201)</f>
        <v/>
      </c>
      <c r="J78" s="904" t="str">
        <f>IF(I78="","",I78*$F78*100)</f>
        <v/>
      </c>
      <c r="K78" s="664"/>
      <c r="L78" s="904" t="str">
        <f>IF('Zuschlagskriterien (ZK2 - ZKn)'!H201="","",'Zuschlagskriterien (ZK2 - ZKn)'!H201)</f>
        <v/>
      </c>
      <c r="M78" s="904" t="str">
        <f>IF(L78="","",L78*$F78*100)</f>
        <v/>
      </c>
      <c r="N78" s="664"/>
      <c r="O78" s="904" t="str">
        <f>IF('Zuschlagskriterien (ZK2 - ZKn)'!K201="","",'Zuschlagskriterien (ZK2 - ZKn)'!K201)</f>
        <v/>
      </c>
      <c r="P78" s="904" t="str">
        <f>IF(O78="","",O78*$F78*100)</f>
        <v/>
      </c>
      <c r="Q78" s="664"/>
      <c r="R78" s="904" t="str">
        <f>IF('Zuschlagskriterien (ZK2 - ZKn)'!N201="","",'Zuschlagskriterien (ZK2 - ZKn)'!N201)</f>
        <v/>
      </c>
      <c r="S78" s="904" t="str">
        <f>IF(R78="","",R78*$F78*100)</f>
        <v/>
      </c>
      <c r="T78" s="664"/>
      <c r="U78" s="906" t="str">
        <f>IF('Zuschlagskriterien (ZK2 - ZKn)'!Q201="","",'Zuschlagskriterien (ZK2 - ZKn)'!Q201)</f>
        <v/>
      </c>
      <c r="V78" s="904" t="str">
        <f>IF(U78="","",U78*$F78*100)</f>
        <v/>
      </c>
      <c r="W78" s="145"/>
      <c r="X78" s="904" t="str">
        <f>IF('Zuschlagskriterien (ZK2 - ZKn)'!T201="","",'Zuschlagskriterien (ZK2 - ZKn)'!T201)</f>
        <v/>
      </c>
      <c r="Y78" s="979" t="str">
        <f>IF(X78="","",X78*$F78*100)</f>
        <v/>
      </c>
      <c r="Z78" s="664"/>
      <c r="AA78" s="904" t="str">
        <f>IF('Zuschlagskriterien (ZK2 - ZKn)'!W201="","",'Zuschlagskriterien (ZK2 - ZKn)'!W201)</f>
        <v/>
      </c>
      <c r="AB78" s="904" t="str">
        <f>IF(AA78="","",AA78*$F78*100)</f>
        <v/>
      </c>
      <c r="AC78" s="664"/>
      <c r="AD78" s="904" t="str">
        <f>IF('Zuschlagskriterien (ZK2 - ZKn)'!Z201="","",'Zuschlagskriterien (ZK2 - ZKn)'!Z201)</f>
        <v/>
      </c>
      <c r="AE78" s="904" t="str">
        <f>IF(AD78="","",AD78*$F78*100)</f>
        <v/>
      </c>
      <c r="AF78" s="982"/>
      <c r="AG78" s="904" t="str">
        <f>IF('Zuschlagskriterien (ZK2 - ZKn)'!AC201="","",'Zuschlagskriterien (ZK2 - ZKn)'!AC201)</f>
        <v/>
      </c>
      <c r="AH78" s="904" t="str">
        <f>IF(AG78="","",AG78*$F78*100)</f>
        <v/>
      </c>
      <c r="AI78" s="664"/>
      <c r="AJ78" s="904" t="str">
        <f>IF('Zuschlagskriterien (ZK2 - ZKn)'!AF201="","",'Zuschlagskriterien (ZK2 - ZKn)'!AF201)</f>
        <v/>
      </c>
      <c r="AK78" s="904" t="str">
        <f>IF(AJ78="","",AJ78*$F78*100)</f>
        <v/>
      </c>
      <c r="AL78" s="664"/>
      <c r="AM78" s="904" t="str">
        <f>IF('Zuschlagskriterien (ZK2 - ZKn)'!AI201="","",'Zuschlagskriterien (ZK2 - ZKn)'!AI201)</f>
        <v/>
      </c>
      <c r="AN78" s="904" t="str">
        <f>IF(AM78="","",AM78*$F78*100)</f>
        <v/>
      </c>
      <c r="AO78" s="664"/>
      <c r="AP78" s="904" t="str">
        <f>IF('Zuschlagskriterien (ZK2 - ZKn)'!AL201="","",'Zuschlagskriterien (ZK2 - ZKn)'!AL201)</f>
        <v/>
      </c>
      <c r="AQ78" s="904" t="str">
        <f>IF(AP78="","",AP78*$F78*100)</f>
        <v/>
      </c>
      <c r="AR78" s="664"/>
      <c r="AS78" s="904" t="str">
        <f>IF('Zuschlagskriterien (ZK2 - ZKn)'!AO201="","",'Zuschlagskriterien (ZK2 - ZKn)'!AO201)</f>
        <v/>
      </c>
      <c r="AT78" s="904" t="str">
        <f>IF(AS78="","",AS78*$F78*100)</f>
        <v/>
      </c>
      <c r="AU78" s="664"/>
      <c r="AV78" s="904" t="str">
        <f>IF('Zuschlagskriterien (ZK2 - ZKn)'!AR201="","",'Zuschlagskriterien (ZK2 - ZKn)'!AR201)</f>
        <v/>
      </c>
      <c r="AW78" s="904" t="str">
        <f>IF(AV78="","",AV78*$F78*100)</f>
        <v/>
      </c>
      <c r="AX78" s="664"/>
      <c r="AY78" s="904" t="str">
        <f>IF('Zuschlagskriterien (ZK2 - ZKn)'!AU201="","",'Zuschlagskriterien (ZK2 - ZKn)'!AU201)</f>
        <v/>
      </c>
      <c r="AZ78" s="904" t="str">
        <f>IF(AY78="","",AY78*$F78*100)</f>
        <v/>
      </c>
      <c r="BA78" s="664"/>
      <c r="BB78" s="904" t="str">
        <f>IF('Zuschlagskriterien (ZK2 - ZKn)'!AX201="","",'Zuschlagskriterien (ZK2 - ZKn)'!AX201)</f>
        <v/>
      </c>
      <c r="BC78" s="904" t="str">
        <f>IF(BB78="","",BB78*$F78*100)</f>
        <v/>
      </c>
      <c r="BD78" s="664"/>
      <c r="BE78" s="904" t="str">
        <f>IF('Zuschlagskriterien (ZK2 - ZKn)'!BA201="","",'Zuschlagskriterien (ZK2 - ZKn)'!BA201)</f>
        <v/>
      </c>
      <c r="BF78" s="904" t="str">
        <f>IF(BE78="","",BE78*$F78*100)</f>
        <v/>
      </c>
      <c r="BG78" s="664"/>
      <c r="BH78" s="904" t="str">
        <f>IF('Zuschlagskriterien (ZK2 - ZKn)'!BD201="","",'Zuschlagskriterien (ZK2 - ZKn)'!BD201)</f>
        <v/>
      </c>
      <c r="BI78" s="904" t="str">
        <f>IF(BH78="","",BH78*$F78*100)</f>
        <v/>
      </c>
      <c r="BJ78" s="664"/>
      <c r="BK78" s="904" t="str">
        <f>IF('Zuschlagskriterien (ZK2 - ZKn)'!BG201="","",'Zuschlagskriterien (ZK2 - ZKn)'!BG201)</f>
        <v/>
      </c>
      <c r="BL78" s="904" t="str">
        <f>IF(BK78="","",BK78*$F78*100)</f>
        <v/>
      </c>
      <c r="BM78" s="664"/>
      <c r="BN78" s="904" t="str">
        <f>IF('Zuschlagskriterien (ZK2 - ZKn)'!BJ201="","",'Zuschlagskriterien (ZK2 - ZKn)'!BJ201)</f>
        <v/>
      </c>
      <c r="BO78" s="904" t="str">
        <f>IF(BN78="","",BN78*$F78*100)</f>
        <v/>
      </c>
      <c r="BP78" s="145"/>
      <c r="BQ78" s="145"/>
      <c r="BR78" s="146"/>
      <c r="BS78" s="146"/>
      <c r="BT78" s="146"/>
      <c r="BU78" s="146"/>
      <c r="BV78" s="146"/>
      <c r="BW78" s="146"/>
      <c r="BX78" s="146"/>
      <c r="BY78" s="146"/>
      <c r="BZ78" s="14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row>
    <row r="79" spans="2:208" s="146" customFormat="1" ht="15.75" collapsed="1" x14ac:dyDescent="0.25">
      <c r="B79" s="909"/>
      <c r="C79" s="900"/>
      <c r="D79" s="900"/>
      <c r="E79" s="900"/>
      <c r="F79" s="900"/>
      <c r="G79" s="862"/>
      <c r="H79" s="863"/>
      <c r="I79" s="900"/>
      <c r="J79" s="900"/>
      <c r="K79" s="664"/>
      <c r="L79" s="900"/>
      <c r="M79" s="900"/>
      <c r="N79" s="664"/>
      <c r="O79" s="900"/>
      <c r="P79" s="900"/>
      <c r="Q79" s="664"/>
      <c r="R79" s="900"/>
      <c r="S79" s="900"/>
      <c r="T79" s="664"/>
      <c r="U79" s="900"/>
      <c r="V79" s="900"/>
      <c r="W79" s="145"/>
      <c r="X79" s="900"/>
      <c r="Y79" s="900"/>
      <c r="Z79" s="664"/>
      <c r="AA79" s="900"/>
      <c r="AB79" s="900"/>
      <c r="AC79" s="664"/>
      <c r="AD79" s="900"/>
      <c r="AE79" s="900"/>
      <c r="AF79" s="664"/>
      <c r="AG79" s="900"/>
      <c r="AH79" s="900"/>
      <c r="AI79" s="664"/>
      <c r="AJ79" s="900"/>
      <c r="AK79" s="900"/>
      <c r="AL79" s="664"/>
      <c r="AM79" s="900"/>
      <c r="AN79" s="900"/>
      <c r="AO79" s="664"/>
      <c r="AP79" s="900"/>
      <c r="AQ79" s="900"/>
      <c r="AR79" s="664"/>
      <c r="AS79" s="900"/>
      <c r="AT79" s="900"/>
      <c r="AU79" s="664"/>
      <c r="AV79" s="900"/>
      <c r="AW79" s="900"/>
      <c r="AX79" s="664"/>
      <c r="AY79" s="900"/>
      <c r="AZ79" s="900"/>
      <c r="BA79" s="664"/>
      <c r="BB79" s="900"/>
      <c r="BC79" s="900"/>
      <c r="BD79" s="664"/>
      <c r="BE79" s="900"/>
      <c r="BF79" s="900"/>
      <c r="BG79" s="664"/>
      <c r="BH79" s="900"/>
      <c r="BI79" s="900"/>
      <c r="BJ79" s="664"/>
      <c r="BK79" s="900"/>
      <c r="BL79" s="900"/>
      <c r="BM79" s="664"/>
      <c r="BN79" s="900"/>
      <c r="BO79" s="900"/>
      <c r="BP79" s="145"/>
      <c r="BQ79" s="145"/>
    </row>
    <row r="80" spans="2:208" s="147" customFormat="1" ht="18" hidden="1" customHeight="1" outlineLevel="1" x14ac:dyDescent="0.25">
      <c r="B80" s="901" t="s">
        <v>52</v>
      </c>
      <c r="C80" s="1047" t="str">
        <f>IF('Zuschlagskriterien (ZK2 - ZKn)'!B211="","",'Zuschlagskriterien (ZK2 - ZKn)'!B211)</f>
        <v>Zuschlagskriterium auswählen</v>
      </c>
      <c r="D80" s="1048"/>
      <c r="E80" s="1049"/>
      <c r="F80" s="902" t="str">
        <f>IF('Zuschlagskriterien (ZK2 - ZKn)'!C211="","",'Zuschlagskriterien (ZK2 - ZKn)'!C211)</f>
        <v/>
      </c>
      <c r="G80" s="862"/>
      <c r="H80" s="863"/>
      <c r="I80" s="904" t="str">
        <f>IF('Zuschlagskriterien (ZK2 - ZKn)'!E235="","",'Zuschlagskriterien (ZK2 - ZKn)'!E235)</f>
        <v/>
      </c>
      <c r="J80" s="904" t="str">
        <f>IF(I80="","",I80*$F80*100)</f>
        <v/>
      </c>
      <c r="K80" s="664"/>
      <c r="L80" s="904" t="str">
        <f>IF('Zuschlagskriterien (ZK2 - ZKn)'!H235="","",'Zuschlagskriterien (ZK2 - ZKn)'!H235)</f>
        <v/>
      </c>
      <c r="M80" s="904" t="str">
        <f>IF(L80="","",L80*$F80*100)</f>
        <v/>
      </c>
      <c r="N80" s="664"/>
      <c r="O80" s="904" t="str">
        <f>IF('Zuschlagskriterien (ZK2 - ZKn)'!K235="","",'Zuschlagskriterien (ZK2 - ZKn)'!K235)</f>
        <v/>
      </c>
      <c r="P80" s="904" t="str">
        <f>IF(O80="","",O80*$F80*100)</f>
        <v/>
      </c>
      <c r="Q80" s="664"/>
      <c r="R80" s="904" t="str">
        <f>IF('Zuschlagskriterien (ZK2 - ZKn)'!N235="","",'Zuschlagskriterien (ZK2 - ZKn)'!N235)</f>
        <v/>
      </c>
      <c r="S80" s="904" t="str">
        <f>IF(R80="","",R80*$F80*100)</f>
        <v/>
      </c>
      <c r="T80" s="664"/>
      <c r="U80" s="906" t="str">
        <f>IF('Zuschlagskriterien (ZK2 - ZKn)'!Q235="","",'Zuschlagskriterien (ZK2 - ZKn)'!Q235)</f>
        <v/>
      </c>
      <c r="V80" s="904" t="str">
        <f>IF(U80="","",U80*$F80*100)</f>
        <v/>
      </c>
      <c r="W80" s="145"/>
      <c r="X80" s="904" t="str">
        <f>IF('Zuschlagskriterien (ZK2 - ZKn)'!T235="","",'Zuschlagskriterien (ZK2 - ZKn)'!T235)</f>
        <v/>
      </c>
      <c r="Y80" s="979" t="str">
        <f>IF(X80="","",X80*$F80*100)</f>
        <v/>
      </c>
      <c r="Z80" s="664"/>
      <c r="AA80" s="904" t="str">
        <f>IF('Zuschlagskriterien (ZK2 - ZKn)'!W235="","",'Zuschlagskriterien (ZK2 - ZKn)'!W235)</f>
        <v/>
      </c>
      <c r="AB80" s="904" t="str">
        <f>IF(AA80="","",AA80*$F80*100)</f>
        <v/>
      </c>
      <c r="AC80" s="664"/>
      <c r="AD80" s="904" t="str">
        <f>IF('Zuschlagskriterien (ZK2 - ZKn)'!Z235="","",'Zuschlagskriterien (ZK2 - ZKn)'!Z235)</f>
        <v/>
      </c>
      <c r="AE80" s="904" t="str">
        <f>IF(AD80="","",AD80*$F80*100)</f>
        <v/>
      </c>
      <c r="AF80" s="982"/>
      <c r="AG80" s="904" t="str">
        <f>IF('Zuschlagskriterien (ZK2 - ZKn)'!AC235="","",'Zuschlagskriterien (ZK2 - ZKn)'!AC235)</f>
        <v/>
      </c>
      <c r="AH80" s="904" t="str">
        <f>IF(AG80="","",AG80*$F80*100)</f>
        <v/>
      </c>
      <c r="AI80" s="664"/>
      <c r="AJ80" s="904" t="str">
        <f>IF('Zuschlagskriterien (ZK2 - ZKn)'!AF235="","",'Zuschlagskriterien (ZK2 - ZKn)'!AF235)</f>
        <v/>
      </c>
      <c r="AK80" s="904" t="str">
        <f>IF(AJ80="","",AJ80*$F80*100)</f>
        <v/>
      </c>
      <c r="AL80" s="664"/>
      <c r="AM80" s="904" t="str">
        <f>IF('Zuschlagskriterien (ZK2 - ZKn)'!AI235="","",'Zuschlagskriterien (ZK2 - ZKn)'!AI235)</f>
        <v/>
      </c>
      <c r="AN80" s="904" t="str">
        <f>IF(AM80="","",AM80*$F80*100)</f>
        <v/>
      </c>
      <c r="AO80" s="664"/>
      <c r="AP80" s="904" t="str">
        <f>IF('Zuschlagskriterien (ZK2 - ZKn)'!AL235="","",'Zuschlagskriterien (ZK2 - ZKn)'!AL235)</f>
        <v/>
      </c>
      <c r="AQ80" s="904" t="str">
        <f>IF(AP80="","",AP80*$F80*100)</f>
        <v/>
      </c>
      <c r="AR80" s="664"/>
      <c r="AS80" s="904" t="str">
        <f>IF('Zuschlagskriterien (ZK2 - ZKn)'!AO235="","",'Zuschlagskriterien (ZK2 - ZKn)'!AO235)</f>
        <v/>
      </c>
      <c r="AT80" s="904" t="str">
        <f>IF(AS80="","",AS80*$F80*100)</f>
        <v/>
      </c>
      <c r="AU80" s="664"/>
      <c r="AV80" s="904" t="str">
        <f>IF('Zuschlagskriterien (ZK2 - ZKn)'!AR235="","",'Zuschlagskriterien (ZK2 - ZKn)'!AR235)</f>
        <v/>
      </c>
      <c r="AW80" s="904" t="str">
        <f>IF(AV80="","",AV80*$F80*100)</f>
        <v/>
      </c>
      <c r="AX80" s="664"/>
      <c r="AY80" s="904" t="str">
        <f>IF('Zuschlagskriterien (ZK2 - ZKn)'!AU235="","",'Zuschlagskriterien (ZK2 - ZKn)'!AU235)</f>
        <v/>
      </c>
      <c r="AZ80" s="904" t="str">
        <f>IF(AY80="","",AY80*$F80*100)</f>
        <v/>
      </c>
      <c r="BA80" s="664"/>
      <c r="BB80" s="904" t="str">
        <f>IF('Zuschlagskriterien (ZK2 - ZKn)'!AX235="","",'Zuschlagskriterien (ZK2 - ZKn)'!AX235)</f>
        <v/>
      </c>
      <c r="BC80" s="904" t="str">
        <f>IF(BB80="","",BB80*$F80*100)</f>
        <v/>
      </c>
      <c r="BD80" s="664"/>
      <c r="BE80" s="904" t="str">
        <f>IF('Zuschlagskriterien (ZK2 - ZKn)'!BA235="","",'Zuschlagskriterien (ZK2 - ZKn)'!BA235)</f>
        <v/>
      </c>
      <c r="BF80" s="904" t="str">
        <f>IF(BE80="","",BE80*$F80*100)</f>
        <v/>
      </c>
      <c r="BG80" s="664"/>
      <c r="BH80" s="904" t="str">
        <f>IF('Zuschlagskriterien (ZK2 - ZKn)'!BD235="","",'Zuschlagskriterien (ZK2 - ZKn)'!BD29)</f>
        <v/>
      </c>
      <c r="BI80" s="904" t="str">
        <f>IF(BH80="","",BH80*$F80*100)</f>
        <v/>
      </c>
      <c r="BJ80" s="664"/>
      <c r="BK80" s="904" t="str">
        <f>IF('Zuschlagskriterien (ZK2 - ZKn)'!BG235="","",'Zuschlagskriterien (ZK2 - ZKn)'!BG235)</f>
        <v/>
      </c>
      <c r="BL80" s="904" t="str">
        <f>IF(BK80="","",BK80*$F80*100)</f>
        <v/>
      </c>
      <c r="BM80" s="664"/>
      <c r="BN80" s="904" t="str">
        <f>IF('Zuschlagskriterien (ZK2 - ZKn)'!BJ235="","",'Zuschlagskriterien (ZK2 - ZKn)'!BJ235)</f>
        <v/>
      </c>
      <c r="BO80" s="904" t="str">
        <f>IF(BN80="","",BN80*$F80*100)</f>
        <v/>
      </c>
      <c r="BP80" s="145"/>
      <c r="BQ80" s="145"/>
      <c r="BR80" s="146"/>
      <c r="BS80" s="146"/>
      <c r="BT80" s="146"/>
      <c r="BU80" s="146"/>
      <c r="BV80" s="146"/>
      <c r="BW80" s="146"/>
      <c r="BX80" s="146"/>
      <c r="BY80" s="146"/>
      <c r="BZ80" s="14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row>
    <row r="81" spans="2:208" s="146" customFormat="1" ht="15.75" collapsed="1" x14ac:dyDescent="0.25">
      <c r="B81" s="909"/>
      <c r="C81" s="900"/>
      <c r="D81" s="900"/>
      <c r="E81" s="900"/>
      <c r="F81" s="900"/>
      <c r="G81" s="862"/>
      <c r="H81" s="863"/>
      <c r="I81" s="900"/>
      <c r="J81" s="900"/>
      <c r="K81" s="664"/>
      <c r="L81" s="900"/>
      <c r="M81" s="900"/>
      <c r="N81" s="664"/>
      <c r="O81" s="900"/>
      <c r="P81" s="900"/>
      <c r="Q81" s="664"/>
      <c r="R81" s="900"/>
      <c r="S81" s="900"/>
      <c r="T81" s="664"/>
      <c r="U81" s="900"/>
      <c r="V81" s="900"/>
      <c r="W81" s="145"/>
      <c r="X81" s="900"/>
      <c r="Y81" s="900"/>
      <c r="Z81" s="664"/>
      <c r="AA81" s="900"/>
      <c r="AB81" s="900"/>
      <c r="AC81" s="664"/>
      <c r="AD81" s="900"/>
      <c r="AE81" s="900"/>
      <c r="AF81" s="664"/>
      <c r="AG81" s="900"/>
      <c r="AH81" s="900"/>
      <c r="AI81" s="664"/>
      <c r="AJ81" s="900"/>
      <c r="AK81" s="900"/>
      <c r="AL81" s="664"/>
      <c r="AM81" s="900"/>
      <c r="AN81" s="900"/>
      <c r="AO81" s="664"/>
      <c r="AP81" s="900"/>
      <c r="AQ81" s="900"/>
      <c r="AR81" s="664"/>
      <c r="AS81" s="900"/>
      <c r="AT81" s="900"/>
      <c r="AU81" s="664"/>
      <c r="AV81" s="900"/>
      <c r="AW81" s="900"/>
      <c r="AX81" s="664"/>
      <c r="AY81" s="900"/>
      <c r="AZ81" s="900"/>
      <c r="BA81" s="664"/>
      <c r="BB81" s="900"/>
      <c r="BC81" s="900"/>
      <c r="BD81" s="664"/>
      <c r="BE81" s="900"/>
      <c r="BF81" s="900"/>
      <c r="BG81" s="664"/>
      <c r="BH81" s="900"/>
      <c r="BI81" s="900"/>
      <c r="BJ81" s="664"/>
      <c r="BK81" s="900"/>
      <c r="BL81" s="900"/>
      <c r="BM81" s="664"/>
      <c r="BN81" s="900"/>
      <c r="BO81" s="900"/>
      <c r="BP81" s="145"/>
      <c r="BQ81" s="145"/>
    </row>
    <row r="82" spans="2:208" s="147" customFormat="1" ht="18" hidden="1" customHeight="1" outlineLevel="1" x14ac:dyDescent="0.25">
      <c r="B82" s="901" t="s">
        <v>53</v>
      </c>
      <c r="C82" s="1047" t="str">
        <f>IF('Zuschlagskriterien (ZK2 - ZKn)'!B245="","",'Zuschlagskriterien (ZK2 - ZKn)'!B245)</f>
        <v>Zuschlagskriterium auswählen</v>
      </c>
      <c r="D82" s="1048"/>
      <c r="E82" s="1049"/>
      <c r="F82" s="902" t="str">
        <f>IF('Zuschlagskriterien (ZK2 - ZKn)'!C245="","",'Zuschlagskriterien (ZK2 - ZKn)'!C245)</f>
        <v/>
      </c>
      <c r="G82" s="862"/>
      <c r="H82" s="863"/>
      <c r="I82" s="904" t="str">
        <f>IF('Zuschlagskriterien (ZK2 - ZKn)'!E269="","",'Zuschlagskriterien (ZK2 - ZKn)'!E269)</f>
        <v/>
      </c>
      <c r="J82" s="904" t="str">
        <f>IF(I82="","",I82*$F82*100)</f>
        <v/>
      </c>
      <c r="K82" s="664"/>
      <c r="L82" s="904" t="str">
        <f>IF('Zuschlagskriterien (ZK2 - ZKn)'!H269="","",'Zuschlagskriterien (ZK2 - ZKn)'!H269)</f>
        <v/>
      </c>
      <c r="M82" s="904" t="str">
        <f>IF(L82="","",L82*$F82*100)</f>
        <v/>
      </c>
      <c r="N82" s="664"/>
      <c r="O82" s="904" t="str">
        <f>IF('Zuschlagskriterien (ZK2 - ZKn)'!K269="","",'Zuschlagskriterien (ZK2 - ZKn)'!K269)</f>
        <v/>
      </c>
      <c r="P82" s="904" t="str">
        <f>IF(O82="","",O82*$F82*100)</f>
        <v/>
      </c>
      <c r="Q82" s="664"/>
      <c r="R82" s="904" t="str">
        <f>IF('Zuschlagskriterien (ZK2 - ZKn)'!N269="","",'Zuschlagskriterien (ZK2 - ZKn)'!N269)</f>
        <v/>
      </c>
      <c r="S82" s="904" t="str">
        <f>IF(R82="","",R82*$F82*100)</f>
        <v/>
      </c>
      <c r="T82" s="664"/>
      <c r="U82" s="906" t="str">
        <f>IF('Zuschlagskriterien (ZK2 - ZKn)'!Q269="","",'Zuschlagskriterien (ZK2 - ZKn)'!Q269)</f>
        <v/>
      </c>
      <c r="V82" s="904" t="str">
        <f>IF(U82="","",U82*$F82*100)</f>
        <v/>
      </c>
      <c r="W82" s="145"/>
      <c r="X82" s="904" t="str">
        <f>IF('Zuschlagskriterien (ZK2 - ZKn)'!T269="","",'Zuschlagskriterien (ZK2 - ZKn)'!T269)</f>
        <v/>
      </c>
      <c r="Y82" s="979" t="str">
        <f>IF(X82="","",X82*$F82*100)</f>
        <v/>
      </c>
      <c r="Z82" s="664"/>
      <c r="AA82" s="904" t="str">
        <f>IF('Zuschlagskriterien (ZK2 - ZKn)'!W269="","",'Zuschlagskriterien (ZK2 - ZKn)'!W269)</f>
        <v/>
      </c>
      <c r="AB82" s="904" t="str">
        <f>IF(AA82="","",AA82*$F82*100)</f>
        <v/>
      </c>
      <c r="AC82" s="664"/>
      <c r="AD82" s="904" t="str">
        <f>IF('Zuschlagskriterien (ZK2 - ZKn)'!Z269="","",'Zuschlagskriterien (ZK2 - ZKn)'!Z269)</f>
        <v/>
      </c>
      <c r="AE82" s="904" t="str">
        <f>IF(AD82="","",AD82*$F82*100)</f>
        <v/>
      </c>
      <c r="AF82" s="982"/>
      <c r="AG82" s="904" t="str">
        <f>IF('Zuschlagskriterien (ZK2 - ZKn)'!AC269="","",'Zuschlagskriterien (ZK2 - ZKn)'!AC269)</f>
        <v/>
      </c>
      <c r="AH82" s="904" t="str">
        <f>IF(AG82="","",AG82*$F82*100)</f>
        <v/>
      </c>
      <c r="AI82" s="664"/>
      <c r="AJ82" s="904" t="str">
        <f>IF('Zuschlagskriterien (ZK2 - ZKn)'!AF269="","",'Zuschlagskriterien (ZK2 - ZKn)'!AF269)</f>
        <v/>
      </c>
      <c r="AK82" s="904" t="str">
        <f>IF(AJ82="","",AJ82*$F82*100)</f>
        <v/>
      </c>
      <c r="AL82" s="664"/>
      <c r="AM82" s="904" t="str">
        <f>IF('Zuschlagskriterien (ZK2 - ZKn)'!AI269="","",'Zuschlagskriterien (ZK2 - ZKn)'!AI269)</f>
        <v/>
      </c>
      <c r="AN82" s="904" t="str">
        <f>IF(AM82="","",AM82*$F82*100)</f>
        <v/>
      </c>
      <c r="AO82" s="664"/>
      <c r="AP82" s="904" t="str">
        <f>IF('Zuschlagskriterien (ZK2 - ZKn)'!AL269="","",'Zuschlagskriterien (ZK2 - ZKn)'!AL269)</f>
        <v/>
      </c>
      <c r="AQ82" s="904" t="str">
        <f>IF(AP82="","",AP82*$F82*100)</f>
        <v/>
      </c>
      <c r="AR82" s="664"/>
      <c r="AS82" s="904" t="str">
        <f>IF('Zuschlagskriterien (ZK2 - ZKn)'!AO269="","",'Zuschlagskriterien (ZK2 - ZKn)'!AO269)</f>
        <v/>
      </c>
      <c r="AT82" s="904" t="str">
        <f>IF(AS82="","",AS82*$F82*100)</f>
        <v/>
      </c>
      <c r="AU82" s="664"/>
      <c r="AV82" s="904" t="str">
        <f>IF('Zuschlagskriterien (ZK2 - ZKn)'!AR269="","",'Zuschlagskriterien (ZK2 - ZKn)'!AR269)</f>
        <v/>
      </c>
      <c r="AW82" s="904" t="str">
        <f>IF(AV82="","",AV82*$F82*100)</f>
        <v/>
      </c>
      <c r="AX82" s="664"/>
      <c r="AY82" s="904" t="str">
        <f>IF('Zuschlagskriterien (ZK2 - ZKn)'!AU269="","",'Zuschlagskriterien (ZK2 - ZKn)'!AU269)</f>
        <v/>
      </c>
      <c r="AZ82" s="904" t="str">
        <f>IF(AY82="","",AY82*$F82*100)</f>
        <v/>
      </c>
      <c r="BA82" s="664"/>
      <c r="BB82" s="904" t="str">
        <f>IF('Zuschlagskriterien (ZK2 - ZKn)'!AX269="","",'Zuschlagskriterien (ZK2 - ZKn)'!AX269)</f>
        <v/>
      </c>
      <c r="BC82" s="904" t="str">
        <f>IF(BB82="","",BB82*$F82*100)</f>
        <v/>
      </c>
      <c r="BD82" s="664"/>
      <c r="BE82" s="904" t="str">
        <f>IF('Zuschlagskriterien (ZK2 - ZKn)'!BA269="","",'Zuschlagskriterien (ZK2 - ZKn)'!BA269)</f>
        <v/>
      </c>
      <c r="BF82" s="904" t="str">
        <f>IF(BE82="","",BE82*$F82*100)</f>
        <v/>
      </c>
      <c r="BG82" s="664"/>
      <c r="BH82" s="904" t="str">
        <f>IF('Zuschlagskriterien (ZK2 - ZKn)'!BD269="","",'Zuschlagskriterien (ZK2 - ZKn)'!BD269)</f>
        <v/>
      </c>
      <c r="BI82" s="904" t="str">
        <f>IF(BH82="","",BH82*$F82*100)</f>
        <v/>
      </c>
      <c r="BJ82" s="664"/>
      <c r="BK82" s="904" t="str">
        <f>IF('Zuschlagskriterien (ZK2 - ZKn)'!BG269="","",'Zuschlagskriterien (ZK2 - ZKn)'!BG269)</f>
        <v/>
      </c>
      <c r="BL82" s="904" t="str">
        <f>IF(BK82="","",BK82*$F82*100)</f>
        <v/>
      </c>
      <c r="BM82" s="664"/>
      <c r="BN82" s="904" t="str">
        <f>IF('Zuschlagskriterien (ZK2 - ZKn)'!BJ269="","",'Zuschlagskriterien (ZK2 - ZKn)'!BJ269)</f>
        <v/>
      </c>
      <c r="BO82" s="904" t="str">
        <f>IF(BN82="","",BN82*$F82*100)</f>
        <v/>
      </c>
      <c r="BP82" s="145"/>
      <c r="BQ82" s="145"/>
      <c r="BR82" s="146"/>
      <c r="BS82" s="146"/>
      <c r="BT82" s="146"/>
      <c r="BU82" s="146"/>
      <c r="BV82" s="146"/>
      <c r="BW82" s="146"/>
      <c r="BX82" s="146"/>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row>
    <row r="83" spans="2:208" s="146" customFormat="1" ht="15.75" collapsed="1" x14ac:dyDescent="0.25">
      <c r="B83" s="909"/>
      <c r="C83" s="900"/>
      <c r="D83" s="900"/>
      <c r="E83" s="900"/>
      <c r="F83" s="900"/>
      <c r="G83" s="862"/>
      <c r="H83" s="863"/>
      <c r="I83" s="900"/>
      <c r="J83" s="900"/>
      <c r="K83" s="664"/>
      <c r="L83" s="900"/>
      <c r="M83" s="900"/>
      <c r="N83" s="664"/>
      <c r="O83" s="900"/>
      <c r="P83" s="900"/>
      <c r="Q83" s="664"/>
      <c r="R83" s="900"/>
      <c r="S83" s="900"/>
      <c r="T83" s="664"/>
      <c r="U83" s="900"/>
      <c r="V83" s="900"/>
      <c r="W83" s="145"/>
      <c r="X83" s="900"/>
      <c r="Y83" s="900"/>
      <c r="Z83" s="664"/>
      <c r="AA83" s="900"/>
      <c r="AB83" s="900"/>
      <c r="AC83" s="664"/>
      <c r="AD83" s="900"/>
      <c r="AE83" s="900"/>
      <c r="AF83" s="664"/>
      <c r="AG83" s="900"/>
      <c r="AH83" s="900"/>
      <c r="AI83" s="664"/>
      <c r="AJ83" s="900"/>
      <c r="AK83" s="900"/>
      <c r="AL83" s="664"/>
      <c r="AM83" s="900"/>
      <c r="AN83" s="900"/>
      <c r="AO83" s="664"/>
      <c r="AP83" s="900"/>
      <c r="AQ83" s="900"/>
      <c r="AR83" s="664"/>
      <c r="AS83" s="900"/>
      <c r="AT83" s="900"/>
      <c r="AU83" s="664"/>
      <c r="AV83" s="900"/>
      <c r="AW83" s="900"/>
      <c r="AX83" s="664"/>
      <c r="AY83" s="900"/>
      <c r="AZ83" s="900"/>
      <c r="BA83" s="664"/>
      <c r="BB83" s="900"/>
      <c r="BC83" s="900"/>
      <c r="BD83" s="664"/>
      <c r="BE83" s="900"/>
      <c r="BF83" s="900"/>
      <c r="BG83" s="664"/>
      <c r="BH83" s="900"/>
      <c r="BI83" s="900"/>
      <c r="BJ83" s="664"/>
      <c r="BK83" s="900"/>
      <c r="BL83" s="900"/>
      <c r="BM83" s="664"/>
      <c r="BN83" s="900"/>
      <c r="BO83" s="900"/>
      <c r="BP83" s="145"/>
      <c r="BQ83" s="145"/>
    </row>
    <row r="84" spans="2:208" s="147" customFormat="1" ht="18" hidden="1" customHeight="1" outlineLevel="1" x14ac:dyDescent="0.25">
      <c r="B84" s="901" t="s">
        <v>54</v>
      </c>
      <c r="C84" s="1047" t="str">
        <f>IF('Zuschlagskriterien (ZK2 - ZKn)'!B279="","",'Zuschlagskriterien (ZK2 - ZKn)'!B279)</f>
        <v>Zuschlagskriterium auswählen</v>
      </c>
      <c r="D84" s="1048"/>
      <c r="E84" s="1049"/>
      <c r="F84" s="902" t="str">
        <f>IF('Zuschlagskriterien (ZK2 - ZKn)'!C279="","",'Zuschlagskriterien (ZK2 - ZKn)'!C279)</f>
        <v/>
      </c>
      <c r="G84" s="862"/>
      <c r="H84" s="863"/>
      <c r="I84" s="904" t="str">
        <f>IF('Zuschlagskriterien (ZK2 - ZKn)'!E303="","",'Zuschlagskriterien (ZK2 - ZKn)'!E303)</f>
        <v/>
      </c>
      <c r="J84" s="904" t="str">
        <f>IF(I84="","",I84*$F84*100)</f>
        <v/>
      </c>
      <c r="K84" s="664"/>
      <c r="L84" s="904" t="str">
        <f>IF('Zuschlagskriterien (ZK2 - ZKn)'!H303="","",'Zuschlagskriterien (ZK2 - ZKn)'!H303)</f>
        <v/>
      </c>
      <c r="M84" s="904" t="str">
        <f>IF(L84="","",L84*$F84*100)</f>
        <v/>
      </c>
      <c r="N84" s="664"/>
      <c r="O84" s="904" t="str">
        <f>IF('Zuschlagskriterien (ZK2 - ZKn)'!K303="","",'Zuschlagskriterien (ZK2 - ZKn)'!K303)</f>
        <v/>
      </c>
      <c r="P84" s="904" t="str">
        <f>IF(O84="","",O84*$F84*100)</f>
        <v/>
      </c>
      <c r="Q84" s="664"/>
      <c r="R84" s="904" t="str">
        <f>IF('Zuschlagskriterien (ZK2 - ZKn)'!N303="","",'Zuschlagskriterien (ZK2 - ZKn)'!N303)</f>
        <v/>
      </c>
      <c r="S84" s="904" t="str">
        <f>IF(R84="","",R84*$F84*100)</f>
        <v/>
      </c>
      <c r="T84" s="664"/>
      <c r="U84" s="906" t="str">
        <f>IF('Zuschlagskriterien (ZK2 - ZKn)'!Q303="","",'Zuschlagskriterien (ZK2 - ZKn)'!Q303)</f>
        <v/>
      </c>
      <c r="V84" s="904" t="str">
        <f>IF(U84="","",U84*$F84*100)</f>
        <v/>
      </c>
      <c r="W84" s="145"/>
      <c r="X84" s="904" t="str">
        <f>IF('Zuschlagskriterien (ZK2 - ZKn)'!T303="","",'Zuschlagskriterien (ZK2 - ZKn)'!T303)</f>
        <v/>
      </c>
      <c r="Y84" s="979" t="str">
        <f>IF(X84="","",X84*$F84*100)</f>
        <v/>
      </c>
      <c r="Z84" s="664"/>
      <c r="AA84" s="904" t="str">
        <f>IF('Zuschlagskriterien (ZK2 - ZKn)'!W303="","",'Zuschlagskriterien (ZK2 - ZKn)'!W303)</f>
        <v/>
      </c>
      <c r="AB84" s="904" t="str">
        <f>IF(AA84="","",AA84*$F84*100)</f>
        <v/>
      </c>
      <c r="AC84" s="664"/>
      <c r="AD84" s="904" t="str">
        <f>IF('Zuschlagskriterien (ZK2 - ZKn)'!Z303="","",'Zuschlagskriterien (ZK2 - ZKn)'!Z303)</f>
        <v/>
      </c>
      <c r="AE84" s="904" t="str">
        <f>IF(AD84="","",AD84*$F84*100)</f>
        <v/>
      </c>
      <c r="AF84" s="982"/>
      <c r="AG84" s="904" t="str">
        <f>IF('Zuschlagskriterien (ZK2 - ZKn)'!AC303="","",'Zuschlagskriterien (ZK2 - ZKn)'!AC303)</f>
        <v/>
      </c>
      <c r="AH84" s="904" t="str">
        <f>IF(AG84="","",AG84*$F84*100)</f>
        <v/>
      </c>
      <c r="AI84" s="664"/>
      <c r="AJ84" s="904" t="str">
        <f>IF('Zuschlagskriterien (ZK2 - ZKn)'!AF303="","",'Zuschlagskriterien (ZK2 - ZKn)'!AF303)</f>
        <v/>
      </c>
      <c r="AK84" s="904" t="str">
        <f>IF(AJ84="","",AJ84*$F84*100)</f>
        <v/>
      </c>
      <c r="AL84" s="664"/>
      <c r="AM84" s="904" t="str">
        <f>IF('Zuschlagskriterien (ZK2 - ZKn)'!AI303="","",'Zuschlagskriterien (ZK2 - ZKn)'!AI303)</f>
        <v/>
      </c>
      <c r="AN84" s="904" t="str">
        <f>IF(AM84="","",AM84*$F84*100)</f>
        <v/>
      </c>
      <c r="AO84" s="664"/>
      <c r="AP84" s="904" t="str">
        <f>IF('Zuschlagskriterien (ZK2 - ZKn)'!AL303="","",'Zuschlagskriterien (ZK2 - ZKn)'!AL303)</f>
        <v/>
      </c>
      <c r="AQ84" s="904" t="str">
        <f>IF(AP84="","",AP84*$F84*100)</f>
        <v/>
      </c>
      <c r="AR84" s="664"/>
      <c r="AS84" s="904" t="str">
        <f>IF('Zuschlagskriterien (ZK2 - ZKn)'!AO303="","",'Zuschlagskriterien (ZK2 - ZKn)'!AO303)</f>
        <v/>
      </c>
      <c r="AT84" s="904" t="str">
        <f>IF(AS84="","",AS84*$F84*100)</f>
        <v/>
      </c>
      <c r="AU84" s="664"/>
      <c r="AV84" s="904" t="str">
        <f>IF('Zuschlagskriterien (ZK2 - ZKn)'!AR303="","",'Zuschlagskriterien (ZK2 - ZKn)'!AR303)</f>
        <v/>
      </c>
      <c r="AW84" s="904" t="str">
        <f>IF(AV84="","",AV84*$F84*100)</f>
        <v/>
      </c>
      <c r="AX84" s="664"/>
      <c r="AY84" s="904" t="str">
        <f>IF('Zuschlagskriterien (ZK2 - ZKn)'!AU303="","",'Zuschlagskriterien (ZK2 - ZKn)'!AU303)</f>
        <v/>
      </c>
      <c r="AZ84" s="904" t="str">
        <f>IF(AY84="","",AY84*$F84*100)</f>
        <v/>
      </c>
      <c r="BA84" s="664"/>
      <c r="BB84" s="904" t="str">
        <f>IF('Zuschlagskriterien (ZK2 - ZKn)'!AX303="","",'Zuschlagskriterien (ZK2 - ZKn)'!AX303)</f>
        <v/>
      </c>
      <c r="BC84" s="904" t="str">
        <f>IF(BB84="","",BB84*$F84*100)</f>
        <v/>
      </c>
      <c r="BD84" s="664"/>
      <c r="BE84" s="904" t="str">
        <f>IF('Zuschlagskriterien (ZK2 - ZKn)'!BA303="","",'Zuschlagskriterien (ZK2 - ZKn)'!BA303)</f>
        <v/>
      </c>
      <c r="BF84" s="904" t="str">
        <f>IF(BE84="","",BE84*$F84*100)</f>
        <v/>
      </c>
      <c r="BG84" s="664"/>
      <c r="BH84" s="904" t="str">
        <f>IF('Zuschlagskriterien (ZK2 - ZKn)'!BD303="","",'Zuschlagskriterien (ZK2 - ZKn)'!BD303)</f>
        <v/>
      </c>
      <c r="BI84" s="904" t="str">
        <f>IF(BH84="","",BH84*$F84*100)</f>
        <v/>
      </c>
      <c r="BJ84" s="664"/>
      <c r="BK84" s="904" t="str">
        <f>IF('Zuschlagskriterien (ZK2 - ZKn)'!BG303="","",'Zuschlagskriterien (ZK2 - ZKn)'!BG303)</f>
        <v/>
      </c>
      <c r="BL84" s="904" t="str">
        <f>IF(BK84="","",BK84*$F84*100)</f>
        <v/>
      </c>
      <c r="BM84" s="664"/>
      <c r="BN84" s="904" t="str">
        <f>IF('Zuschlagskriterien (ZK2 - ZKn)'!BJ303="","",'Zuschlagskriterien (ZK2 - ZKn)'!BJ303)</f>
        <v/>
      </c>
      <c r="BO84" s="904" t="str">
        <f>IF(BN84="","",BN84*$F84*100)</f>
        <v/>
      </c>
      <c r="BP84" s="145"/>
      <c r="BQ84" s="145"/>
      <c r="BR84" s="146"/>
      <c r="BS84" s="146"/>
      <c r="BT84" s="146"/>
      <c r="BU84" s="146"/>
      <c r="BV84" s="146"/>
      <c r="BW84" s="146"/>
      <c r="BX84" s="146"/>
      <c r="BY84" s="146"/>
      <c r="BZ84" s="14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row>
    <row r="85" spans="2:208" s="146" customFormat="1" ht="15.75" collapsed="1" x14ac:dyDescent="0.25">
      <c r="B85" s="909"/>
      <c r="C85" s="900"/>
      <c r="D85" s="900"/>
      <c r="E85" s="900"/>
      <c r="F85" s="900"/>
      <c r="G85" s="862"/>
      <c r="H85" s="863"/>
      <c r="I85" s="900"/>
      <c r="J85" s="900"/>
      <c r="K85" s="664"/>
      <c r="L85" s="900"/>
      <c r="M85" s="900"/>
      <c r="N85" s="664"/>
      <c r="O85" s="900"/>
      <c r="P85" s="900"/>
      <c r="Q85" s="664"/>
      <c r="R85" s="900"/>
      <c r="S85" s="900"/>
      <c r="T85" s="664"/>
      <c r="U85" s="900"/>
      <c r="V85" s="900"/>
      <c r="W85" s="145"/>
      <c r="X85" s="900"/>
      <c r="Y85" s="900"/>
      <c r="Z85" s="664"/>
      <c r="AA85" s="900"/>
      <c r="AB85" s="900"/>
      <c r="AC85" s="664"/>
      <c r="AD85" s="900"/>
      <c r="AE85" s="900"/>
      <c r="AF85" s="664"/>
      <c r="AG85" s="900"/>
      <c r="AH85" s="900"/>
      <c r="AI85" s="664"/>
      <c r="AJ85" s="900"/>
      <c r="AK85" s="900"/>
      <c r="AL85" s="664"/>
      <c r="AM85" s="900"/>
      <c r="AN85" s="900"/>
      <c r="AO85" s="664"/>
      <c r="AP85" s="900"/>
      <c r="AQ85" s="900"/>
      <c r="AR85" s="664"/>
      <c r="AS85" s="900"/>
      <c r="AT85" s="900"/>
      <c r="AU85" s="664"/>
      <c r="AV85" s="900"/>
      <c r="AW85" s="900"/>
      <c r="AX85" s="664"/>
      <c r="AY85" s="900"/>
      <c r="AZ85" s="900"/>
      <c r="BA85" s="664"/>
      <c r="BB85" s="900"/>
      <c r="BC85" s="900"/>
      <c r="BD85" s="664"/>
      <c r="BE85" s="900"/>
      <c r="BF85" s="900"/>
      <c r="BG85" s="664"/>
      <c r="BH85" s="900"/>
      <c r="BI85" s="900"/>
      <c r="BJ85" s="664"/>
      <c r="BK85" s="900"/>
      <c r="BL85" s="900"/>
      <c r="BM85" s="664"/>
      <c r="BN85" s="900"/>
      <c r="BO85" s="900"/>
      <c r="BP85" s="145"/>
      <c r="BQ85" s="145"/>
    </row>
    <row r="86" spans="2:208" s="147" customFormat="1" ht="18" hidden="1" customHeight="1" outlineLevel="1" x14ac:dyDescent="0.25">
      <c r="B86" s="901" t="s">
        <v>55</v>
      </c>
      <c r="C86" s="1047" t="str">
        <f>IF('Zuschlagskriterien (ZK2 - ZKn)'!B313="","",'Zuschlagskriterien (ZK2 - ZKn)'!B313)</f>
        <v>Zuschlagskriterium auswählen</v>
      </c>
      <c r="D86" s="1048"/>
      <c r="E86" s="1049"/>
      <c r="F86" s="902" t="str">
        <f>IF('Zuschlagskriterien (ZK2 - ZKn)'!C313="","",'Zuschlagskriterien (ZK2 - ZKn)'!C313)</f>
        <v/>
      </c>
      <c r="G86" s="862"/>
      <c r="H86" s="863"/>
      <c r="I86" s="904" t="str">
        <f>IF('Zuschlagskriterien (ZK2 - ZKn)'!E337="","",'Zuschlagskriterien (ZK2 - ZKn)'!E337)</f>
        <v/>
      </c>
      <c r="J86" s="904" t="str">
        <f>IF(I86="","",I86*$F86*100)</f>
        <v/>
      </c>
      <c r="K86" s="664"/>
      <c r="L86" s="904" t="str">
        <f>IF('Zuschlagskriterien (ZK2 - ZKn)'!H337="","",'Zuschlagskriterien (ZK2 - ZKn)'!H337)</f>
        <v/>
      </c>
      <c r="M86" s="904" t="str">
        <f>IF(L86="","",L86*$F86*100)</f>
        <v/>
      </c>
      <c r="N86" s="664"/>
      <c r="O86" s="904" t="str">
        <f>IF('Zuschlagskriterien (ZK2 - ZKn)'!K337="","",'Zuschlagskriterien (ZK2 - ZKn)'!K337)</f>
        <v/>
      </c>
      <c r="P86" s="904" t="str">
        <f>IF(O86="","",O86*$F86*100)</f>
        <v/>
      </c>
      <c r="Q86" s="664"/>
      <c r="R86" s="904" t="str">
        <f>IF('Zuschlagskriterien (ZK2 - ZKn)'!N337="","",'Zuschlagskriterien (ZK2 - ZKn)'!N337)</f>
        <v/>
      </c>
      <c r="S86" s="904" t="str">
        <f>IF(R86="","",R86*$F86*100)</f>
        <v/>
      </c>
      <c r="T86" s="664"/>
      <c r="U86" s="906" t="str">
        <f>IF('Zuschlagskriterien (ZK2 - ZKn)'!Q337="","",'Zuschlagskriterien (ZK2 - ZKn)'!Q337)</f>
        <v/>
      </c>
      <c r="V86" s="904" t="str">
        <f>IF(U86="","",U86*$F86*100)</f>
        <v/>
      </c>
      <c r="W86" s="145"/>
      <c r="X86" s="904" t="str">
        <f>IF('Zuschlagskriterien (ZK2 - ZKn)'!T337="","",'Zuschlagskriterien (ZK2 - ZKn)'!T337)</f>
        <v/>
      </c>
      <c r="Y86" s="979" t="str">
        <f>IF(X86="","",X86*$F86*100)</f>
        <v/>
      </c>
      <c r="Z86" s="664"/>
      <c r="AA86" s="904" t="str">
        <f>IF('Zuschlagskriterien (ZK2 - ZKn)'!W337="","",'Zuschlagskriterien (ZK2 - ZKn)'!W337)</f>
        <v/>
      </c>
      <c r="AB86" s="904" t="str">
        <f>IF(AA86="","",AA86*$F86*100)</f>
        <v/>
      </c>
      <c r="AC86" s="664"/>
      <c r="AD86" s="904" t="str">
        <f>IF('Zuschlagskriterien (ZK2 - ZKn)'!Z337="","",'Zuschlagskriterien (ZK2 - ZKn)'!Z337)</f>
        <v/>
      </c>
      <c r="AE86" s="904" t="str">
        <f>IF(AD86="","",AD86*$F86*100)</f>
        <v/>
      </c>
      <c r="AF86" s="982"/>
      <c r="AG86" s="904" t="str">
        <f>IF('Zuschlagskriterien (ZK2 - ZKn)'!AC337="","",'Zuschlagskriterien (ZK2 - ZKn)'!AC337)</f>
        <v/>
      </c>
      <c r="AH86" s="904" t="str">
        <f>IF(AG86="","",AG86*$F86*100)</f>
        <v/>
      </c>
      <c r="AI86" s="664"/>
      <c r="AJ86" s="904" t="str">
        <f>IF('Zuschlagskriterien (ZK2 - ZKn)'!AF337="","",'Zuschlagskriterien (ZK2 - ZKn)'!AF337)</f>
        <v/>
      </c>
      <c r="AK86" s="904" t="str">
        <f>IF(AJ86="","",AJ86*$F86*100)</f>
        <v/>
      </c>
      <c r="AL86" s="664"/>
      <c r="AM86" s="904" t="str">
        <f>IF('Zuschlagskriterien (ZK2 - ZKn)'!AI337="","",'Zuschlagskriterien (ZK2 - ZKn)'!AI337)</f>
        <v/>
      </c>
      <c r="AN86" s="904" t="str">
        <f>IF(AM86="","",AM86*$F86*100)</f>
        <v/>
      </c>
      <c r="AO86" s="664"/>
      <c r="AP86" s="904" t="str">
        <f>IF('Zuschlagskriterien (ZK2 - ZKn)'!AL337="","",'Zuschlagskriterien (ZK2 - ZKn)'!AL337)</f>
        <v/>
      </c>
      <c r="AQ86" s="904" t="str">
        <f>IF(AP86="","",AP86*$F86*100)</f>
        <v/>
      </c>
      <c r="AR86" s="664"/>
      <c r="AS86" s="904" t="str">
        <f>IF('Zuschlagskriterien (ZK2 - ZKn)'!AO337="","",'Zuschlagskriterien (ZK2 - ZKn)'!AO337)</f>
        <v/>
      </c>
      <c r="AT86" s="904" t="str">
        <f>IF(AS86="","",AS86*$F86*100)</f>
        <v/>
      </c>
      <c r="AU86" s="664"/>
      <c r="AV86" s="904" t="str">
        <f>IF('Zuschlagskriterien (ZK2 - ZKn)'!AR337="","",'Zuschlagskriterien (ZK2 - ZKn)'!AR337)</f>
        <v/>
      </c>
      <c r="AW86" s="904" t="str">
        <f>IF(AV86="","",AV86*$F86*100)</f>
        <v/>
      </c>
      <c r="AX86" s="664"/>
      <c r="AY86" s="904" t="str">
        <f>IF('Zuschlagskriterien (ZK2 - ZKn)'!AU337="","",'Zuschlagskriterien (ZK2 - ZKn)'!AU337)</f>
        <v/>
      </c>
      <c r="AZ86" s="904" t="str">
        <f>IF(AY86="","",AY86*$F86*100)</f>
        <v/>
      </c>
      <c r="BA86" s="664"/>
      <c r="BB86" s="904" t="str">
        <f>IF('Zuschlagskriterien (ZK2 - ZKn)'!AX337="","",'Zuschlagskriterien (ZK2 - ZKn)'!AX337)</f>
        <v/>
      </c>
      <c r="BC86" s="904" t="str">
        <f>IF(BB86="","",BB86*$F86*100)</f>
        <v/>
      </c>
      <c r="BD86" s="664"/>
      <c r="BE86" s="904" t="str">
        <f>IF('Zuschlagskriterien (ZK2 - ZKn)'!BA337="","",'Zuschlagskriterien (ZK2 - ZKn)'!BA337)</f>
        <v/>
      </c>
      <c r="BF86" s="904" t="str">
        <f>IF(BE86="","",BE86*$F86*100)</f>
        <v/>
      </c>
      <c r="BG86" s="664"/>
      <c r="BH86" s="904" t="str">
        <f>IF('Zuschlagskriterien (ZK2 - ZKn)'!BD337="","",'Zuschlagskriterien (ZK2 - ZKn)'!BD28)</f>
        <v/>
      </c>
      <c r="BI86" s="904" t="str">
        <f>IF(BH86="","",BH86*$F86*100)</f>
        <v/>
      </c>
      <c r="BJ86" s="664"/>
      <c r="BK86" s="904" t="str">
        <f>IF('Zuschlagskriterien (ZK2 - ZKn)'!BG337="","",'Zuschlagskriterien (ZK2 - ZKn)'!BG337)</f>
        <v/>
      </c>
      <c r="BL86" s="904" t="str">
        <f>IF(BK86="","",BK86*$F86*100)</f>
        <v/>
      </c>
      <c r="BM86" s="664"/>
      <c r="BN86" s="904" t="str">
        <f>IF('Zuschlagskriterien (ZK2 - ZKn)'!BJ337="","",'Zuschlagskriterien (ZK2 - ZKn)'!BJ337)</f>
        <v/>
      </c>
      <c r="BO86" s="904" t="str">
        <f>IF(BN86="","",BN86*$F86*100)</f>
        <v/>
      </c>
      <c r="BP86" s="145"/>
      <c r="BQ86" s="145"/>
      <c r="BR86" s="146"/>
      <c r="BS86" s="146"/>
      <c r="BT86" s="146"/>
      <c r="BU86" s="146"/>
      <c r="BV86" s="146"/>
      <c r="BW86" s="146"/>
      <c r="BX86" s="146"/>
      <c r="BY86" s="146"/>
      <c r="BZ86" s="14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row>
    <row r="87" spans="2:208" s="31" customFormat="1" ht="16.5" collapsed="1" thickBot="1" x14ac:dyDescent="0.3">
      <c r="B87" s="910"/>
      <c r="C87" s="817"/>
      <c r="D87" s="817"/>
      <c r="E87" s="817"/>
      <c r="F87" s="911"/>
      <c r="G87" s="862"/>
      <c r="H87" s="863"/>
      <c r="I87" s="912"/>
      <c r="J87" s="893"/>
      <c r="K87" s="913"/>
      <c r="L87" s="912"/>
      <c r="M87" s="893"/>
      <c r="N87" s="913"/>
      <c r="O87" s="912"/>
      <c r="P87" s="893"/>
      <c r="Q87" s="913"/>
      <c r="R87" s="912"/>
      <c r="S87" s="893"/>
      <c r="T87" s="913"/>
      <c r="U87" s="912"/>
      <c r="V87" s="893"/>
      <c r="W87" s="42"/>
      <c r="X87" s="912"/>
      <c r="Y87" s="893"/>
      <c r="Z87" s="913"/>
      <c r="AA87" s="912"/>
      <c r="AB87" s="893"/>
      <c r="AC87" s="913"/>
      <c r="AD87" s="912"/>
      <c r="AE87" s="893"/>
      <c r="AF87" s="913"/>
      <c r="AG87" s="912"/>
      <c r="AH87" s="893"/>
      <c r="AI87" s="913"/>
      <c r="AJ87" s="912"/>
      <c r="AK87" s="893"/>
      <c r="AL87" s="913"/>
      <c r="AM87" s="912"/>
      <c r="AN87" s="893"/>
      <c r="AO87" s="913"/>
      <c r="AP87" s="912"/>
      <c r="AQ87" s="893"/>
      <c r="AR87" s="913"/>
      <c r="AS87" s="912"/>
      <c r="AT87" s="893"/>
      <c r="AU87" s="913"/>
      <c r="AV87" s="912"/>
      <c r="AW87" s="893"/>
      <c r="AX87" s="913"/>
      <c r="AY87" s="912"/>
      <c r="AZ87" s="893"/>
      <c r="BA87" s="913"/>
      <c r="BB87" s="912"/>
      <c r="BC87" s="893"/>
      <c r="BD87" s="913"/>
      <c r="BE87" s="912"/>
      <c r="BF87" s="893"/>
      <c r="BG87" s="913"/>
      <c r="BH87" s="912"/>
      <c r="BI87" s="893"/>
      <c r="BJ87" s="913"/>
      <c r="BK87" s="912"/>
      <c r="BL87" s="893"/>
      <c r="BM87" s="913"/>
      <c r="BN87" s="912"/>
      <c r="BO87" s="893"/>
      <c r="BP87" s="42"/>
      <c r="BQ87" s="42"/>
    </row>
    <row r="88" spans="2:208" s="38" customFormat="1" ht="35.450000000000003" customHeight="1" thickBot="1" x14ac:dyDescent="0.3">
      <c r="B88" s="1090" t="s">
        <v>32</v>
      </c>
      <c r="C88" s="1091"/>
      <c r="D88" s="1091"/>
      <c r="E88" s="1092"/>
      <c r="F88" s="385">
        <f>SUMPRODUCT(F62:F86)</f>
        <v>1</v>
      </c>
      <c r="G88" s="862"/>
      <c r="H88" s="863"/>
      <c r="I88" s="1013" t="str">
        <f>IF($F$62=100%,"",IF(J62="","",SUM(J62:J86)))</f>
        <v/>
      </c>
      <c r="J88" s="1014"/>
      <c r="K88" s="914"/>
      <c r="L88" s="1013" t="str">
        <f>IF($F$62=100%,"",IF(M62="","",SUM(M62:M86)))</f>
        <v/>
      </c>
      <c r="M88" s="1014"/>
      <c r="N88" s="914"/>
      <c r="O88" s="1013" t="str">
        <f>IF($F$62=100%,"",IF(P62="","",SUM(P62:P86)))</f>
        <v/>
      </c>
      <c r="P88" s="1014"/>
      <c r="Q88" s="914"/>
      <c r="R88" s="1013" t="str">
        <f>IF($F$62=100%,"",IF(S62="","",SUM(S62:S86)))</f>
        <v/>
      </c>
      <c r="S88" s="1014"/>
      <c r="T88" s="914"/>
      <c r="U88" s="1013" t="str">
        <f>IF($F$62=100%,"",IF(V62="","",SUM(V62:V86)))</f>
        <v/>
      </c>
      <c r="V88" s="1014"/>
      <c r="W88" s="617"/>
      <c r="X88" s="1013" t="str">
        <f>IF($F$62=100%,"",IF(Y62="","",SUM(Y62:Y86)))</f>
        <v/>
      </c>
      <c r="Y88" s="1014"/>
      <c r="Z88" s="914"/>
      <c r="AA88" s="1013" t="str">
        <f>IF($F$62=100%,"",IF(AB62="","",SUM(AB62:AB86)))</f>
        <v/>
      </c>
      <c r="AB88" s="1014"/>
      <c r="AC88" s="914"/>
      <c r="AD88" s="1013" t="str">
        <f>IF($F$62=100%,"",IF(AE62="","",SUM(AE62:AE86)))</f>
        <v/>
      </c>
      <c r="AE88" s="1014"/>
      <c r="AF88" s="914"/>
      <c r="AG88" s="1013" t="str">
        <f>IF($F$62=100%,"",IF(AH62="","",SUM(AH62:AH86)))</f>
        <v/>
      </c>
      <c r="AH88" s="1014"/>
      <c r="AI88" s="914"/>
      <c r="AJ88" s="1013" t="str">
        <f>IF($F$62=100%,"",IF(AK62="","",SUM(AK62:AK86)))</f>
        <v/>
      </c>
      <c r="AK88" s="1014"/>
      <c r="AL88" s="983"/>
      <c r="AM88" s="1013" t="str">
        <f>IF($F$62=100%,"",IF(AN62="","",SUM(AN62:AN86)))</f>
        <v/>
      </c>
      <c r="AN88" s="1014"/>
      <c r="AO88" s="914"/>
      <c r="AP88" s="1013" t="str">
        <f>IF($F$62=100%,"",IF(AQ62="","",SUM(AQ62:AQ86)))</f>
        <v/>
      </c>
      <c r="AQ88" s="1014"/>
      <c r="AR88" s="914"/>
      <c r="AS88" s="1013" t="str">
        <f>IF($F$62=100%,"",IF(AT62="","",SUM(AT62:AT86)))</f>
        <v/>
      </c>
      <c r="AT88" s="1014"/>
      <c r="AU88" s="914"/>
      <c r="AV88" s="1013" t="str">
        <f>IF($F$62=100%,"",IF(AW62="","",SUM(AW62:AW86)))</f>
        <v/>
      </c>
      <c r="AW88" s="1014"/>
      <c r="AX88" s="914"/>
      <c r="AY88" s="1013" t="str">
        <f>IF($F$62=100%,"",IF(AZ62="","",SUM(AZ62:AZ86)))</f>
        <v/>
      </c>
      <c r="AZ88" s="1014"/>
      <c r="BA88" s="983"/>
      <c r="BB88" s="1013" t="str">
        <f>IF($F$62=100%,"",IF(BC62="","",SUM(BC62:BC86)))</f>
        <v/>
      </c>
      <c r="BC88" s="1014"/>
      <c r="BD88" s="914"/>
      <c r="BE88" s="1013" t="str">
        <f>IF($F$62=100%,"",IF(BF62="","",SUM(BF62:BF86)))</f>
        <v/>
      </c>
      <c r="BF88" s="1014"/>
      <c r="BG88" s="914"/>
      <c r="BH88" s="1013" t="str">
        <f>IF($F$62=100%,"",IF(BI62="","",SUM(BI62:BI86)))</f>
        <v/>
      </c>
      <c r="BI88" s="1014"/>
      <c r="BJ88" s="914"/>
      <c r="BK88" s="1013" t="str">
        <f>IF($F$62=100%,"",IF(BL62="","",SUM(BL62:BL86)))</f>
        <v/>
      </c>
      <c r="BL88" s="1014"/>
      <c r="BM88" s="914"/>
      <c r="BN88" s="1013" t="str">
        <f>IF($F$62=100%,"",IF(BO62="","",SUM(BO62:BO86)))</f>
        <v/>
      </c>
      <c r="BO88" s="1014"/>
      <c r="BP88" s="346"/>
      <c r="BQ88" s="346"/>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row>
    <row r="89" spans="2:208" s="31" customFormat="1" ht="15.75" thickBot="1" x14ac:dyDescent="0.25">
      <c r="B89" s="762"/>
      <c r="C89" s="814"/>
      <c r="D89" s="814"/>
      <c r="E89" s="814"/>
      <c r="F89" s="820"/>
      <c r="G89" s="915"/>
      <c r="H89" s="814"/>
      <c r="I89" s="820"/>
      <c r="J89" s="907"/>
      <c r="K89" s="908"/>
      <c r="L89" s="820"/>
      <c r="M89" s="907"/>
      <c r="N89" s="908"/>
      <c r="O89" s="820"/>
      <c r="P89" s="907"/>
      <c r="Q89" s="820"/>
      <c r="R89" s="820"/>
      <c r="S89" s="907"/>
      <c r="T89" s="820"/>
      <c r="U89" s="820"/>
      <c r="V89" s="907"/>
      <c r="W89" s="95"/>
      <c r="X89" s="820"/>
      <c r="Y89" s="907"/>
      <c r="Z89" s="820"/>
      <c r="AA89" s="820"/>
      <c r="AB89" s="907"/>
      <c r="AC89" s="820"/>
      <c r="AD89" s="820"/>
      <c r="AE89" s="907"/>
      <c r="AF89" s="820"/>
      <c r="AG89" s="820"/>
      <c r="AH89" s="907"/>
      <c r="AI89" s="908"/>
      <c r="AJ89" s="820"/>
      <c r="AK89" s="907"/>
      <c r="AL89" s="820"/>
      <c r="AM89" s="820"/>
      <c r="AN89" s="907"/>
      <c r="AO89" s="820"/>
      <c r="AP89" s="820"/>
      <c r="AQ89" s="907"/>
      <c r="AR89" s="820"/>
      <c r="AS89" s="820"/>
      <c r="AT89" s="907"/>
      <c r="AU89" s="820"/>
      <c r="AV89" s="820"/>
      <c r="AW89" s="907"/>
      <c r="AX89" s="820"/>
      <c r="AY89" s="820"/>
      <c r="AZ89" s="907"/>
      <c r="BA89" s="820"/>
      <c r="BB89" s="820"/>
      <c r="BC89" s="907"/>
      <c r="BD89" s="820"/>
      <c r="BE89" s="820"/>
      <c r="BF89" s="907"/>
      <c r="BG89" s="820"/>
      <c r="BH89" s="820"/>
      <c r="BI89" s="907"/>
      <c r="BJ89" s="820"/>
      <c r="BK89" s="820"/>
      <c r="BL89" s="907"/>
      <c r="BM89" s="820"/>
      <c r="BN89" s="820"/>
      <c r="BO89" s="907"/>
      <c r="BP89" s="95"/>
      <c r="BQ89" s="95"/>
    </row>
    <row r="90" spans="2:208" s="96" customFormat="1" ht="27.75" customHeight="1" thickBot="1" x14ac:dyDescent="0.3">
      <c r="B90" s="1052" t="s">
        <v>29</v>
      </c>
      <c r="C90" s="1053"/>
      <c r="D90" s="1053"/>
      <c r="E90" s="1053"/>
      <c r="F90" s="1054"/>
      <c r="G90" s="916"/>
      <c r="H90" s="917"/>
      <c r="I90" s="1017" t="str">
        <f>IF(OR(I$48="Nein",I$52="Nein",I$54="Nein",I$56="Nein"),"Ausschluss",IF(I$63="","",IF($F$62=100%,'Übersicht Bewertung ZK1 Preis'!$P24,RANK(I88,$I$88:$BN$88,0))))</f>
        <v/>
      </c>
      <c r="J90" s="1018"/>
      <c r="K90" s="917"/>
      <c r="L90" s="1017" t="str">
        <f>IF(OR(L$48="Nein",L$52="Nein",L$54="Nein",L$56="Nein"),"Ausschluss",IF(L$63="","",IF($F$62=100%,'Übersicht Bewertung ZK1 Preis'!$P25,RANK(L88,$I$88:$BN$88,0))))</f>
        <v/>
      </c>
      <c r="M90" s="1018"/>
      <c r="N90" s="917"/>
      <c r="O90" s="1017" t="str">
        <f>IF(OR(O$48="Nein",O$52="Nein",O$54="Nein",O$56="Nein"),"Ausschluss",IF(O$63="","",IF($F$62=100%,'Übersicht Bewertung ZK1 Preis'!$P26,RANK(O88,$I$88:$BN$88,0))))</f>
        <v/>
      </c>
      <c r="P90" s="1018"/>
      <c r="Q90" s="917"/>
      <c r="R90" s="1017" t="str">
        <f>IF(OR(R$48="Nein",R$52="Nein",R$54="Nein",R$56="Nein"),"Ausschluss",IF(R$63="","",IF($F$62=100%,'Übersicht Bewertung ZK1 Preis'!$P27,RANK(R88,$I$88:$BN$88,0))))</f>
        <v/>
      </c>
      <c r="S90" s="1018"/>
      <c r="T90" s="917"/>
      <c r="U90" s="1017" t="str">
        <f>IF(OR(U$48="Nein",U$52="Nein",U$54="Nein",U$56="Nein"),"Ausschluss",IF(U$63="","",IF($F$62=100%,'Übersicht Bewertung ZK1 Preis'!$P28,RANK(U88,$I$88:$BN$88,0))))</f>
        <v/>
      </c>
      <c r="V90" s="1018"/>
      <c r="W90" s="616"/>
      <c r="X90" s="1017" t="str">
        <f>IF(OR(X$48="Nein",X$52="Nein",X$54="Nein",X$56="Nein"),"Ausschluss",IF(X$63="","",IF($F$62=100%,'Übersicht Bewertung ZK1 Preis'!$P29,RANK(X88,$I$88:$BN$88,0))))</f>
        <v/>
      </c>
      <c r="Y90" s="1018"/>
      <c r="Z90" s="917"/>
      <c r="AA90" s="1017" t="str">
        <f>IF(OR(AA$48="Nein",AA$52="Nein",AA$54="Nein",AA$56="Nein"),"Ausschluss",IF(AA$63="","",IF($F$62=100%,'Übersicht Bewertung ZK1 Preis'!$P30,RANK(AA88,$I$88:$BN$88,0))))</f>
        <v/>
      </c>
      <c r="AB90" s="1018"/>
      <c r="AC90" s="917"/>
      <c r="AD90" s="1017" t="str">
        <f>IF(OR(AD$48="Nein",AD$52="Nein",AD$54="Nein",AD$56="Nein"),"Ausschluss",IF(AD$63="","",IF($F$62=100%,'Übersicht Bewertung ZK1 Preis'!$P31,RANK(AD88,$I$88:$BN$88,0))))</f>
        <v/>
      </c>
      <c r="AE90" s="1018"/>
      <c r="AF90" s="917"/>
      <c r="AG90" s="1017" t="str">
        <f>IF(OR(AG$48="Nein",AG$52="Nein",AG$54="Nein",AG$56="Nein"),"Ausschluss",IF(AG$63="","",IF($F$62=100%,'Übersicht Bewertung ZK1 Preis'!$P32,RANK(AG88,$I$88:$BN$88,0))))</f>
        <v/>
      </c>
      <c r="AH90" s="1018"/>
      <c r="AI90" s="917"/>
      <c r="AJ90" s="1017" t="str">
        <f>IF(OR(AJ$48="Nein",AJ$52="Nein",AJ$54="Nein",AJ$56="Nein"),"Ausschluss",IF(AJ$63="","",IF($F$62=100%,'Übersicht Bewertung ZK1 Preis'!$P33,RANK(AJ88,$I$88:$BN$88,0))))</f>
        <v/>
      </c>
      <c r="AK90" s="1018"/>
      <c r="AL90" s="917"/>
      <c r="AM90" s="1017" t="str">
        <f>IF(OR(AM$48="Nein",AM$52="Nein",AM$54="Nein",AM$56="Nein"),"Ausschluss",IF(AM$63="","",IF($F$62=100%,'Übersicht Bewertung ZK1 Preis'!$P34,RANK(AM88,$I$88:$BN$88,0))))</f>
        <v/>
      </c>
      <c r="AN90" s="1018"/>
      <c r="AO90" s="917"/>
      <c r="AP90" s="1017" t="str">
        <f>IF(OR(AP$48="Nein",AP$52="Nein",AP$54="Nein",AP$56="Nein"),"Ausschluss",IF(AP$63="","",IF($F$62=100%,'Übersicht Bewertung ZK1 Preis'!$P35,RANK(AP88,$I$88:$BN$88,0))))</f>
        <v/>
      </c>
      <c r="AQ90" s="1018"/>
      <c r="AR90" s="917"/>
      <c r="AS90" s="1017" t="str">
        <f>IF(OR(AS$48="Nein",AS$52="Nein",AS$54="Nein",AS$56="Nein"),"Ausschluss",IF(AS$63="","",IF($F$62=100%,'Übersicht Bewertung ZK1 Preis'!$P36,RANK(AS88,$I$88:$BN$88,0))))</f>
        <v/>
      </c>
      <c r="AT90" s="1018"/>
      <c r="AU90" s="917"/>
      <c r="AV90" s="1017" t="str">
        <f>IF(OR(AV$48="Nein",AV$52="Nein",AV$54="Nein",AV$56="Nein"),"Ausschluss",IF(AV$63="","",IF($F$62=100%,'Übersicht Bewertung ZK1 Preis'!$P37,RANK(AV88,$I$88:$BN$88,0))))</f>
        <v/>
      </c>
      <c r="AW90" s="1018"/>
      <c r="AX90" s="917"/>
      <c r="AY90" s="1017" t="str">
        <f>IF(OR(AY$48="Nein",AY$52="Nein",AY$54="Nein",AY$56="Nein"),"Ausschluss",IF(AY$63="","",IF($F$62=100%,'Übersicht Bewertung ZK1 Preis'!$P38,RANK(AY88,$I$88:$BN$88,0))))</f>
        <v/>
      </c>
      <c r="AZ90" s="1018"/>
      <c r="BA90" s="917"/>
      <c r="BB90" s="1017" t="str">
        <f>IF(OR(BB$48="Nein",BB$52="Nein",BB$54="Nein",BB$56="Nein"),"Ausschluss",IF(BB$63="","",IF($F$62=100%,'Übersicht Bewertung ZK1 Preis'!$P39,RANK(BB88,$I$88:$BN$88,0))))</f>
        <v/>
      </c>
      <c r="BC90" s="1018"/>
      <c r="BD90" s="917"/>
      <c r="BE90" s="1017" t="str">
        <f>IF(OR(BE$48="Nein",BE$52="Nein",BE$54="Nein",BE$56="Nein"),"Ausschluss",IF(BE$63="","",IF($F$62=100%,'Übersicht Bewertung ZK1 Preis'!$P40,RANK(BE88,$I$88:$BN$88,0))))</f>
        <v/>
      </c>
      <c r="BF90" s="1018"/>
      <c r="BG90" s="917"/>
      <c r="BH90" s="1017" t="str">
        <f>IF(OR(BH$48="Nein",BH$52="Nein",BH$54="Nein",BH$56="Nein"),"Ausschluss",IF(BH$63="","",IF($F$62=100%,'Übersicht Bewertung ZK1 Preis'!$P41,RANK(BH88,$I$88:$BN$88,0))))</f>
        <v/>
      </c>
      <c r="BI90" s="1018"/>
      <c r="BJ90" s="917"/>
      <c r="BK90" s="1017" t="str">
        <f>IF(OR(BK$48="Nein",BK$52="Nein",BK$54="Nein",BK$56="Nein"),"Ausschluss",IF(BK$63="","",IF($F$62=100%,'Übersicht Bewertung ZK1 Preis'!$P42,RANK(BK88,$I$88:$BN$88,0))))</f>
        <v/>
      </c>
      <c r="BL90" s="1018"/>
      <c r="BM90" s="917"/>
      <c r="BN90" s="1017" t="str">
        <f>IF(OR(BN$48="Nein",BN$52="Nein",BN$54="Nein",BN$56="Nein"),"Ausschluss",IF(BN$63="","",IF($F$62=100%,'Übersicht Bewertung ZK1 Preis'!$P43,RANK(BN88,$I$88:$BN$88,0))))</f>
        <v/>
      </c>
      <c r="BO90" s="1018"/>
      <c r="BP90" s="26"/>
      <c r="BQ90" s="26"/>
    </row>
    <row r="91" spans="2:208" s="31" customFormat="1" ht="15" x14ac:dyDescent="0.2">
      <c r="B91" s="762"/>
      <c r="C91" s="814"/>
      <c r="D91" s="814"/>
      <c r="E91" s="814"/>
      <c r="F91" s="511"/>
      <c r="G91" s="815"/>
      <c r="H91" s="755"/>
      <c r="I91" s="815"/>
      <c r="J91" s="816"/>
      <c r="K91" s="511"/>
      <c r="L91" s="815"/>
      <c r="M91" s="816"/>
      <c r="N91" s="511"/>
      <c r="O91" s="815"/>
      <c r="P91" s="816"/>
      <c r="Q91" s="511"/>
      <c r="R91" s="815"/>
      <c r="S91" s="816"/>
      <c r="T91" s="511"/>
      <c r="U91" s="815"/>
      <c r="V91" s="816"/>
      <c r="W91" s="30"/>
      <c r="X91" s="34"/>
      <c r="Y91" s="34"/>
      <c r="Z91" s="30"/>
      <c r="AA91" s="34"/>
      <c r="AB91" s="34"/>
      <c r="AC91" s="30"/>
      <c r="AD91" s="34"/>
      <c r="AE91" s="34"/>
      <c r="AF91" s="30"/>
      <c r="AG91" s="34"/>
      <c r="AH91" s="34"/>
      <c r="AI91" s="30"/>
      <c r="AJ91" s="34"/>
      <c r="AK91" s="34"/>
      <c r="AL91" s="30"/>
      <c r="AM91" s="34"/>
      <c r="AN91" s="34"/>
      <c r="AO91" s="30"/>
      <c r="AP91" s="34"/>
      <c r="AQ91" s="34"/>
      <c r="AR91" s="30"/>
      <c r="AS91" s="34"/>
      <c r="AT91" s="34"/>
      <c r="AU91" s="30"/>
      <c r="AV91" s="34"/>
      <c r="AW91" s="34"/>
      <c r="AX91" s="30"/>
      <c r="AY91" s="34"/>
      <c r="AZ91" s="34"/>
      <c r="BA91" s="30"/>
      <c r="BB91" s="34"/>
      <c r="BC91" s="34"/>
      <c r="BD91" s="30"/>
      <c r="BE91" s="34"/>
      <c r="BF91" s="34"/>
      <c r="BG91" s="30"/>
      <c r="BH91" s="34"/>
      <c r="BI91" s="34"/>
      <c r="BJ91" s="30"/>
      <c r="BK91" s="34"/>
      <c r="BL91" s="34"/>
      <c r="BM91" s="30"/>
      <c r="BN91" s="34"/>
      <c r="BO91" s="34"/>
      <c r="BP91" s="30"/>
      <c r="BQ91" s="30"/>
    </row>
    <row r="92" spans="2:208" s="31" customFormat="1" ht="15" x14ac:dyDescent="0.2">
      <c r="B92" s="762"/>
      <c r="C92" s="814"/>
      <c r="D92" s="814"/>
      <c r="E92" s="814"/>
      <c r="F92" s="511"/>
      <c r="G92" s="815"/>
      <c r="H92" s="755"/>
      <c r="I92" s="815"/>
      <c r="J92" s="816"/>
      <c r="K92" s="511"/>
      <c r="L92" s="815"/>
      <c r="M92" s="816"/>
      <c r="N92" s="511"/>
      <c r="O92" s="815"/>
      <c r="P92" s="816"/>
      <c r="Q92" s="511"/>
      <c r="R92" s="815"/>
      <c r="S92" s="816"/>
      <c r="T92" s="511"/>
      <c r="U92" s="815"/>
      <c r="V92" s="816"/>
      <c r="W92" s="30"/>
      <c r="X92" s="34"/>
      <c r="Y92" s="34"/>
      <c r="Z92" s="30"/>
      <c r="AA92" s="34"/>
      <c r="AB92" s="34"/>
      <c r="AC92" s="30"/>
      <c r="AD92" s="34"/>
      <c r="AE92" s="34"/>
      <c r="AF92" s="30"/>
      <c r="AG92" s="34"/>
      <c r="AH92" s="34"/>
      <c r="AI92" s="30"/>
      <c r="AJ92" s="34"/>
      <c r="AK92" s="34"/>
      <c r="AL92" s="30"/>
      <c r="AM92" s="34"/>
      <c r="AN92" s="34"/>
      <c r="AO92" s="30"/>
      <c r="AP92" s="34"/>
      <c r="AQ92" s="34"/>
      <c r="AR92" s="30"/>
      <c r="AS92" s="34"/>
      <c r="AT92" s="34"/>
      <c r="AU92" s="30"/>
      <c r="AV92" s="34"/>
      <c r="AW92" s="34"/>
      <c r="AX92" s="30"/>
      <c r="AY92" s="34"/>
      <c r="AZ92" s="34"/>
      <c r="BA92" s="30"/>
      <c r="BB92" s="34"/>
      <c r="BC92" s="34"/>
      <c r="BD92" s="30"/>
      <c r="BE92" s="34"/>
      <c r="BF92" s="34"/>
      <c r="BG92" s="30"/>
      <c r="BH92" s="34"/>
      <c r="BI92" s="34"/>
      <c r="BJ92" s="30"/>
      <c r="BK92" s="34"/>
      <c r="BL92" s="34"/>
      <c r="BM92" s="30"/>
      <c r="BN92" s="34"/>
      <c r="BO92" s="34"/>
      <c r="BP92" s="30"/>
      <c r="BQ92" s="30"/>
    </row>
    <row r="93" spans="2:208" s="375" customFormat="1" ht="71.25" customHeight="1" x14ac:dyDescent="0.25">
      <c r="B93" s="1042" t="s">
        <v>353</v>
      </c>
      <c r="C93" s="1043"/>
      <c r="D93" s="1043"/>
      <c r="E93" s="1043"/>
      <c r="F93" s="1044"/>
      <c r="G93" s="824"/>
      <c r="H93" s="873"/>
      <c r="I93" s="1040"/>
      <c r="J93" s="1041"/>
      <c r="K93" s="615"/>
      <c r="L93" s="1040"/>
      <c r="M93" s="1041"/>
      <c r="N93" s="615"/>
      <c r="O93" s="1040"/>
      <c r="P93" s="1041"/>
      <c r="Q93" s="615"/>
      <c r="R93" s="1040"/>
      <c r="S93" s="1041"/>
      <c r="T93" s="615"/>
      <c r="U93" s="1040"/>
      <c r="V93" s="1041"/>
      <c r="W93" s="615"/>
      <c r="X93" s="1040"/>
      <c r="Y93" s="1041"/>
      <c r="Z93" s="615"/>
      <c r="AA93" s="1040"/>
      <c r="AB93" s="1041"/>
      <c r="AC93" s="615"/>
      <c r="AD93" s="1040"/>
      <c r="AE93" s="1041"/>
      <c r="AF93" s="615"/>
      <c r="AG93" s="1040"/>
      <c r="AH93" s="1041"/>
      <c r="AI93" s="615"/>
      <c r="AJ93" s="1040"/>
      <c r="AK93" s="1041"/>
      <c r="AL93" s="615"/>
      <c r="AM93" s="1040"/>
      <c r="AN93" s="1041"/>
      <c r="AO93" s="615"/>
      <c r="AP93" s="1040"/>
      <c r="AQ93" s="1041"/>
      <c r="AR93" s="615"/>
      <c r="AS93" s="1040"/>
      <c r="AT93" s="1041"/>
      <c r="AU93" s="615"/>
      <c r="AV93" s="1040"/>
      <c r="AW93" s="1041"/>
      <c r="AX93" s="615"/>
      <c r="AY93" s="1040"/>
      <c r="AZ93" s="1041"/>
      <c r="BA93" s="615"/>
      <c r="BB93" s="1040"/>
      <c r="BC93" s="1041"/>
      <c r="BD93" s="615"/>
      <c r="BE93" s="1040"/>
      <c r="BF93" s="1041"/>
      <c r="BG93" s="615"/>
      <c r="BH93" s="1040"/>
      <c r="BI93" s="1041"/>
      <c r="BJ93" s="615"/>
      <c r="BK93" s="1040"/>
      <c r="BL93" s="1041"/>
      <c r="BM93" s="615"/>
      <c r="BN93" s="1040"/>
      <c r="BO93" s="1041"/>
      <c r="BP93" s="322"/>
      <c r="BQ93" s="322"/>
    </row>
    <row r="94" spans="2:208" s="31" customFormat="1" ht="15" x14ac:dyDescent="0.2">
      <c r="B94" s="762"/>
      <c r="C94" s="814"/>
      <c r="D94" s="814"/>
      <c r="E94" s="814"/>
      <c r="F94" s="511"/>
      <c r="G94" s="815"/>
      <c r="H94" s="755"/>
      <c r="I94" s="815"/>
      <c r="J94" s="816"/>
      <c r="K94" s="511"/>
      <c r="L94" s="815"/>
      <c r="M94" s="816"/>
      <c r="N94" s="511"/>
      <c r="O94" s="815"/>
      <c r="P94" s="816"/>
      <c r="Q94" s="511"/>
      <c r="R94" s="815"/>
      <c r="S94" s="816"/>
      <c r="T94" s="511"/>
      <c r="U94" s="815"/>
      <c r="V94" s="816"/>
      <c r="W94" s="30"/>
      <c r="X94" s="34"/>
      <c r="Y94" s="34"/>
      <c r="Z94" s="30"/>
      <c r="AA94" s="34"/>
      <c r="AB94" s="34"/>
      <c r="AC94" s="30"/>
      <c r="AD94" s="34"/>
      <c r="AE94" s="34"/>
      <c r="AF94" s="30"/>
      <c r="AG94" s="34"/>
      <c r="AH94" s="34"/>
      <c r="AI94" s="30"/>
      <c r="AJ94" s="34"/>
      <c r="AK94" s="34"/>
      <c r="AL94" s="30"/>
      <c r="AM94" s="34"/>
      <c r="AN94" s="34"/>
      <c r="AO94" s="30"/>
      <c r="AP94" s="34"/>
      <c r="AQ94" s="34"/>
      <c r="AR94" s="30"/>
      <c r="AS94" s="34"/>
      <c r="AT94" s="34"/>
      <c r="AU94" s="30"/>
      <c r="AV94" s="34"/>
      <c r="AW94" s="34"/>
      <c r="AX94" s="30"/>
      <c r="AY94" s="34"/>
      <c r="AZ94" s="34"/>
      <c r="BA94" s="30"/>
      <c r="BB94" s="34"/>
      <c r="BC94" s="34"/>
      <c r="BD94" s="30"/>
      <c r="BE94" s="34"/>
      <c r="BF94" s="34"/>
      <c r="BG94" s="30"/>
      <c r="BH94" s="34"/>
      <c r="BI94" s="34"/>
      <c r="BJ94" s="30"/>
      <c r="BK94" s="34"/>
      <c r="BL94" s="34"/>
      <c r="BM94" s="30"/>
      <c r="BN94" s="34"/>
      <c r="BO94" s="34"/>
      <c r="BP94" s="30"/>
      <c r="BQ94" s="30"/>
    </row>
    <row r="95" spans="2:208" s="31" customFormat="1" ht="15" x14ac:dyDescent="0.2">
      <c r="B95" s="762"/>
      <c r="C95" s="814"/>
      <c r="D95" s="814"/>
      <c r="E95" s="814"/>
      <c r="F95" s="511"/>
      <c r="G95" s="815"/>
      <c r="H95" s="755"/>
      <c r="I95" s="815"/>
      <c r="J95" s="816"/>
      <c r="K95" s="511"/>
      <c r="L95" s="815"/>
      <c r="M95" s="816"/>
      <c r="N95" s="511"/>
      <c r="O95" s="815"/>
      <c r="P95" s="816"/>
      <c r="Q95" s="511"/>
      <c r="R95" s="815"/>
      <c r="S95" s="816"/>
      <c r="T95" s="511"/>
      <c r="U95" s="815"/>
      <c r="V95" s="816"/>
      <c r="W95" s="30"/>
      <c r="X95" s="34"/>
      <c r="Y95" s="34"/>
      <c r="Z95" s="30"/>
      <c r="AA95" s="34"/>
      <c r="AB95" s="34"/>
      <c r="AC95" s="30"/>
      <c r="AD95" s="34"/>
      <c r="AE95" s="34"/>
      <c r="AF95" s="30"/>
      <c r="AG95" s="34"/>
      <c r="AH95" s="34"/>
      <c r="AI95" s="30"/>
      <c r="AJ95" s="34"/>
      <c r="AK95" s="34"/>
      <c r="AL95" s="30"/>
      <c r="AM95" s="34"/>
      <c r="AN95" s="34"/>
      <c r="AO95" s="30"/>
      <c r="AP95" s="34"/>
      <c r="AQ95" s="34"/>
      <c r="AR95" s="30"/>
      <c r="AS95" s="34"/>
      <c r="AT95" s="34"/>
      <c r="AU95" s="30"/>
      <c r="AV95" s="34"/>
      <c r="AW95" s="34"/>
      <c r="AX95" s="30"/>
      <c r="AY95" s="34"/>
      <c r="AZ95" s="34"/>
      <c r="BA95" s="30"/>
      <c r="BB95" s="34"/>
      <c r="BC95" s="34"/>
      <c r="BD95" s="30"/>
      <c r="BE95" s="34"/>
      <c r="BF95" s="34"/>
      <c r="BG95" s="30"/>
      <c r="BH95" s="34"/>
      <c r="BI95" s="34"/>
      <c r="BJ95" s="30"/>
      <c r="BK95" s="34"/>
      <c r="BL95" s="34"/>
      <c r="BM95" s="30"/>
      <c r="BN95" s="34"/>
      <c r="BO95" s="34"/>
      <c r="BP95" s="30"/>
      <c r="BQ95" s="30"/>
    </row>
    <row r="96" spans="2:208" s="31" customFormat="1" ht="15.75" thickBot="1" x14ac:dyDescent="0.25">
      <c r="B96" s="762"/>
      <c r="C96" s="814"/>
      <c r="D96" s="814"/>
      <c r="E96" s="814"/>
      <c r="F96" s="511"/>
      <c r="G96" s="918"/>
      <c r="H96" s="755"/>
      <c r="I96" s="815"/>
      <c r="J96" s="816"/>
      <c r="K96" s="511"/>
      <c r="L96" s="815"/>
      <c r="M96" s="816"/>
      <c r="N96" s="511"/>
      <c r="O96" s="815"/>
      <c r="P96" s="816"/>
      <c r="Q96" s="511"/>
      <c r="R96" s="815"/>
      <c r="S96" s="816"/>
      <c r="T96" s="511"/>
      <c r="U96" s="815"/>
      <c r="V96" s="816"/>
      <c r="W96" s="30"/>
      <c r="X96" s="34"/>
      <c r="Y96" s="34"/>
      <c r="Z96" s="30"/>
      <c r="AA96" s="34"/>
      <c r="AB96" s="34"/>
      <c r="AC96" s="30"/>
      <c r="AD96" s="34"/>
      <c r="AE96" s="34"/>
      <c r="AF96" s="30"/>
      <c r="AG96" s="34"/>
      <c r="AH96" s="34"/>
      <c r="AI96" s="30"/>
      <c r="AJ96" s="34"/>
      <c r="AK96" s="34"/>
      <c r="AL96" s="30"/>
      <c r="AM96" s="34"/>
      <c r="AN96" s="34"/>
      <c r="AO96" s="30"/>
      <c r="AP96" s="34"/>
      <c r="AQ96" s="34"/>
      <c r="AR96" s="30"/>
      <c r="AS96" s="34"/>
      <c r="AT96" s="34"/>
      <c r="AU96" s="30"/>
      <c r="AV96" s="34"/>
      <c r="AW96" s="34"/>
      <c r="AX96" s="30"/>
      <c r="AY96" s="34"/>
      <c r="AZ96" s="34"/>
      <c r="BA96" s="30"/>
      <c r="BB96" s="34"/>
      <c r="BC96" s="34"/>
      <c r="BD96" s="30"/>
      <c r="BE96" s="34"/>
      <c r="BF96" s="34"/>
      <c r="BG96" s="30"/>
      <c r="BH96" s="34"/>
      <c r="BI96" s="34"/>
      <c r="BJ96" s="30"/>
      <c r="BK96" s="34"/>
      <c r="BL96" s="34"/>
      <c r="BM96" s="30"/>
      <c r="BN96" s="34"/>
      <c r="BO96" s="34"/>
      <c r="BP96" s="30"/>
      <c r="BQ96" s="30"/>
    </row>
    <row r="97" spans="1:208" s="38" customFormat="1" ht="18" customHeight="1" x14ac:dyDescent="0.25">
      <c r="A97" s="31"/>
      <c r="B97" s="919"/>
      <c r="C97" s="1081"/>
      <c r="D97" s="1081"/>
      <c r="E97" s="1081"/>
      <c r="F97" s="1081"/>
      <c r="G97" s="1081"/>
      <c r="H97" s="920"/>
      <c r="I97" s="921"/>
      <c r="J97" s="921"/>
      <c r="K97" s="921"/>
      <c r="L97" s="921"/>
      <c r="M97" s="921"/>
      <c r="N97" s="922"/>
      <c r="O97" s="923"/>
      <c r="P97" s="923"/>
      <c r="Q97" s="922"/>
      <c r="R97" s="923"/>
      <c r="S97" s="923"/>
      <c r="T97" s="922"/>
      <c r="U97" s="923"/>
      <c r="V97" s="923"/>
      <c r="W97" s="389"/>
      <c r="X97" s="1025"/>
      <c r="Y97" s="1025"/>
      <c r="Z97" s="30"/>
      <c r="AA97" s="34"/>
      <c r="AB97" s="34"/>
      <c r="AC97" s="30"/>
      <c r="AD97" s="34"/>
      <c r="AE97" s="34"/>
      <c r="AF97" s="30"/>
      <c r="AG97" s="34"/>
      <c r="AH97" s="34"/>
      <c r="AI97" s="30"/>
      <c r="AJ97" s="34"/>
      <c r="AK97" s="34"/>
      <c r="AL97" s="30"/>
      <c r="AM97" s="34"/>
      <c r="AN97" s="34"/>
      <c r="AO97" s="30"/>
      <c r="AP97" s="34"/>
      <c r="AQ97" s="34"/>
      <c r="AR97" s="30"/>
      <c r="AS97" s="34"/>
      <c r="AT97" s="34"/>
      <c r="AU97" s="30"/>
      <c r="AV97" s="34"/>
      <c r="AW97" s="34"/>
      <c r="AX97" s="30"/>
      <c r="AY97" s="34"/>
      <c r="AZ97" s="34"/>
      <c r="BA97" s="30"/>
      <c r="BB97" s="34"/>
      <c r="BC97" s="34"/>
      <c r="BD97" s="30"/>
      <c r="BE97" s="34"/>
      <c r="BF97" s="34"/>
      <c r="BG97" s="30"/>
      <c r="BH97" s="34"/>
      <c r="BI97" s="34"/>
      <c r="BJ97" s="30"/>
      <c r="BK97" s="34"/>
      <c r="BL97" s="34"/>
      <c r="BM97" s="30"/>
      <c r="BN97" s="34"/>
      <c r="BO97" s="34"/>
      <c r="BP97" s="30"/>
      <c r="BQ97" s="30"/>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row>
    <row r="98" spans="1:208" s="38" customFormat="1" ht="43.5" customHeight="1" x14ac:dyDescent="0.25">
      <c r="A98" s="31"/>
      <c r="B98" s="597"/>
      <c r="C98" s="1082" t="s">
        <v>336</v>
      </c>
      <c r="D98" s="1082"/>
      <c r="E98" s="1082"/>
      <c r="F98" s="1082"/>
      <c r="G98" s="924"/>
      <c r="H98" s="899"/>
      <c r="I98" s="383" t="s">
        <v>277</v>
      </c>
      <c r="J98" s="383"/>
      <c r="K98" s="383"/>
      <c r="L98" s="1019"/>
      <c r="M98" s="1019"/>
      <c r="N98" s="1019"/>
      <c r="O98" s="1019"/>
      <c r="P98" s="815"/>
      <c r="Q98" s="511"/>
      <c r="R98" s="392"/>
      <c r="S98" s="392"/>
      <c r="T98" s="511"/>
      <c r="U98" s="1045"/>
      <c r="V98" s="1045"/>
      <c r="W98" s="320"/>
      <c r="X98" s="390"/>
      <c r="Y98" s="390"/>
      <c r="Z98" s="30"/>
      <c r="AA98" s="34"/>
      <c r="AB98" s="34"/>
      <c r="AC98" s="30"/>
      <c r="AD98" s="34"/>
      <c r="AE98" s="34"/>
      <c r="AF98" s="30"/>
      <c r="AG98" s="34"/>
      <c r="AH98" s="34"/>
      <c r="AI98" s="30"/>
      <c r="AJ98" s="34"/>
      <c r="AK98" s="34"/>
      <c r="AL98" s="30"/>
      <c r="AM98" s="34"/>
      <c r="AN98" s="34"/>
      <c r="AO98" s="30"/>
      <c r="AP98" s="34"/>
      <c r="AQ98" s="34"/>
      <c r="AR98" s="30"/>
      <c r="AS98" s="34"/>
      <c r="AT98" s="34"/>
      <c r="AU98" s="30"/>
      <c r="AV98" s="34"/>
      <c r="AW98" s="34"/>
      <c r="AX98" s="30"/>
      <c r="AY98" s="34"/>
      <c r="AZ98" s="34"/>
      <c r="BA98" s="30"/>
      <c r="BB98" s="34"/>
      <c r="BC98" s="34"/>
      <c r="BD98" s="30"/>
      <c r="BE98" s="34"/>
      <c r="BF98" s="34"/>
      <c r="BG98" s="30"/>
      <c r="BH98" s="34"/>
      <c r="BI98" s="34"/>
      <c r="BJ98" s="30"/>
      <c r="BK98" s="34"/>
      <c r="BL98" s="34"/>
      <c r="BM98" s="30"/>
      <c r="BN98" s="34"/>
      <c r="BO98" s="34"/>
      <c r="BP98" s="30"/>
      <c r="BQ98" s="30"/>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row>
    <row r="99" spans="1:208" s="38" customFormat="1" ht="18" customHeight="1" x14ac:dyDescent="0.25">
      <c r="A99" s="31"/>
      <c r="B99" s="597"/>
      <c r="C99" s="1046" t="s">
        <v>330</v>
      </c>
      <c r="D99" s="1046"/>
      <c r="E99" s="1046"/>
      <c r="F99" s="1046"/>
      <c r="G99" s="924"/>
      <c r="H99" s="755"/>
      <c r="I99" s="383"/>
      <c r="J99" s="383"/>
      <c r="K99" s="383"/>
      <c r="L99" s="383"/>
      <c r="M99" s="383"/>
      <c r="N99" s="511"/>
      <c r="O99" s="815"/>
      <c r="P99" s="815"/>
      <c r="Q99" s="511"/>
      <c r="R99" s="392"/>
      <c r="S99" s="392"/>
      <c r="T99" s="511"/>
      <c r="U99" s="815"/>
      <c r="V99" s="815"/>
      <c r="W99" s="320"/>
      <c r="X99" s="390"/>
      <c r="Y99" s="390"/>
      <c r="Z99" s="30"/>
      <c r="AA99" s="34"/>
      <c r="AB99" s="34"/>
      <c r="AC99" s="30"/>
      <c r="AD99" s="34"/>
      <c r="AE99" s="34"/>
      <c r="AF99" s="30"/>
      <c r="AG99" s="34"/>
      <c r="AH99" s="34"/>
      <c r="AI99" s="30"/>
      <c r="AJ99" s="34"/>
      <c r="AK99" s="34"/>
      <c r="AL99" s="30"/>
      <c r="AM99" s="34"/>
      <c r="AN99" s="34"/>
      <c r="AO99" s="30"/>
      <c r="AP99" s="34"/>
      <c r="AQ99" s="34"/>
      <c r="AR99" s="30"/>
      <c r="AS99" s="34"/>
      <c r="AT99" s="34"/>
      <c r="AU99" s="30"/>
      <c r="AV99" s="34"/>
      <c r="AW99" s="34"/>
      <c r="AX99" s="30"/>
      <c r="AY99" s="34"/>
      <c r="AZ99" s="34"/>
      <c r="BA99" s="30"/>
      <c r="BB99" s="34"/>
      <c r="BC99" s="34"/>
      <c r="BD99" s="30"/>
      <c r="BE99" s="34"/>
      <c r="BF99" s="34"/>
      <c r="BG99" s="30"/>
      <c r="BH99" s="34"/>
      <c r="BI99" s="34"/>
      <c r="BJ99" s="30"/>
      <c r="BK99" s="34"/>
      <c r="BL99" s="34"/>
      <c r="BM99" s="30"/>
      <c r="BN99" s="34"/>
      <c r="BO99" s="34"/>
      <c r="BP99" s="30"/>
      <c r="BQ99" s="30"/>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row>
    <row r="100" spans="1:208" s="38" customFormat="1" ht="42.75" customHeight="1" x14ac:dyDescent="0.25">
      <c r="A100" s="31"/>
      <c r="B100" s="925"/>
      <c r="C100" s="1046"/>
      <c r="D100" s="1046"/>
      <c r="E100" s="1046"/>
      <c r="F100" s="1046"/>
      <c r="G100" s="924"/>
      <c r="H100" s="755"/>
      <c r="I100" s="383" t="s">
        <v>278</v>
      </c>
      <c r="J100" s="383"/>
      <c r="K100" s="383"/>
      <c r="L100" s="1020"/>
      <c r="M100" s="1020"/>
      <c r="N100" s="1020"/>
      <c r="O100" s="1020"/>
      <c r="P100" s="391" t="s">
        <v>80</v>
      </c>
      <c r="Q100" s="511"/>
      <c r="R100" s="1021" t="str">
        <f>IF(L100="","",L100*1.081)</f>
        <v/>
      </c>
      <c r="S100" s="1022"/>
      <c r="T100" s="1022"/>
      <c r="U100" s="1023"/>
      <c r="V100" s="391" t="s">
        <v>30</v>
      </c>
      <c r="W100" s="320"/>
      <c r="X100" s="390"/>
      <c r="Y100" s="390"/>
      <c r="Z100" s="30"/>
      <c r="AA100" s="34"/>
      <c r="AB100" s="34"/>
      <c r="AC100" s="30"/>
      <c r="AD100" s="34"/>
      <c r="AE100" s="34"/>
      <c r="AF100" s="30"/>
      <c r="AG100" s="34"/>
      <c r="AH100" s="34"/>
      <c r="AI100" s="30"/>
      <c r="AJ100" s="34"/>
      <c r="AK100" s="34"/>
      <c r="AL100" s="30"/>
      <c r="AM100" s="34"/>
      <c r="AN100" s="34"/>
      <c r="AO100" s="30"/>
      <c r="AP100" s="34"/>
      <c r="AQ100" s="34"/>
      <c r="AR100" s="30"/>
      <c r="AS100" s="34"/>
      <c r="AT100" s="34"/>
      <c r="AU100" s="30"/>
      <c r="AV100" s="34"/>
      <c r="AW100" s="34"/>
      <c r="AX100" s="30"/>
      <c r="AY100" s="34"/>
      <c r="AZ100" s="34"/>
      <c r="BA100" s="30"/>
      <c r="BB100" s="34"/>
      <c r="BC100" s="34"/>
      <c r="BD100" s="30"/>
      <c r="BE100" s="34"/>
      <c r="BF100" s="34"/>
      <c r="BG100" s="30"/>
      <c r="BH100" s="34"/>
      <c r="BI100" s="34"/>
      <c r="BJ100" s="30"/>
      <c r="BK100" s="34"/>
      <c r="BL100" s="34"/>
      <c r="BM100" s="30"/>
      <c r="BN100" s="34"/>
      <c r="BO100" s="34"/>
      <c r="BP100" s="30"/>
      <c r="BQ100" s="30"/>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row>
    <row r="101" spans="1:208" s="38" customFormat="1" ht="18" customHeight="1" x14ac:dyDescent="0.25">
      <c r="A101" s="31"/>
      <c r="B101" s="597"/>
      <c r="C101" s="304"/>
      <c r="D101" s="304"/>
      <c r="E101" s="304"/>
      <c r="F101" s="926"/>
      <c r="G101" s="924"/>
      <c r="H101" s="755"/>
      <c r="I101" s="383"/>
      <c r="J101" s="383"/>
      <c r="K101" s="383"/>
      <c r="L101" s="927"/>
      <c r="M101" s="383"/>
      <c r="N101" s="511"/>
      <c r="O101" s="815"/>
      <c r="P101" s="815"/>
      <c r="Q101" s="511"/>
      <c r="R101" s="392"/>
      <c r="S101" s="928"/>
      <c r="T101" s="511"/>
      <c r="U101" s="929"/>
      <c r="V101" s="929"/>
      <c r="W101" s="320"/>
      <c r="X101" s="390"/>
      <c r="Y101" s="390"/>
      <c r="Z101" s="30"/>
      <c r="AA101" s="34"/>
      <c r="AB101" s="34"/>
      <c r="AC101" s="30"/>
      <c r="AD101" s="34"/>
      <c r="AE101" s="34"/>
      <c r="AF101" s="30"/>
      <c r="AG101" s="34"/>
      <c r="AH101" s="34"/>
      <c r="AI101" s="30"/>
      <c r="AJ101" s="34"/>
      <c r="AK101" s="34"/>
      <c r="AL101" s="30"/>
      <c r="AM101" s="34"/>
      <c r="AN101" s="34"/>
      <c r="AO101" s="30"/>
      <c r="AP101" s="34"/>
      <c r="AQ101" s="34"/>
      <c r="AR101" s="30"/>
      <c r="AS101" s="34"/>
      <c r="AT101" s="34"/>
      <c r="AU101" s="30"/>
      <c r="AV101" s="34"/>
      <c r="AW101" s="34"/>
      <c r="AX101" s="30"/>
      <c r="AY101" s="34"/>
      <c r="AZ101" s="34"/>
      <c r="BA101" s="30"/>
      <c r="BB101" s="34"/>
      <c r="BC101" s="34"/>
      <c r="BD101" s="30"/>
      <c r="BE101" s="34"/>
      <c r="BF101" s="34"/>
      <c r="BG101" s="30"/>
      <c r="BH101" s="34"/>
      <c r="BI101" s="34"/>
      <c r="BJ101" s="30"/>
      <c r="BK101" s="34"/>
      <c r="BL101" s="34"/>
      <c r="BM101" s="30"/>
      <c r="BN101" s="34"/>
      <c r="BO101" s="34"/>
      <c r="BP101" s="30"/>
      <c r="BQ101" s="30"/>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row>
    <row r="102" spans="1:208" s="38" customFormat="1" ht="27.75" customHeight="1" x14ac:dyDescent="0.2">
      <c r="A102" s="31"/>
      <c r="B102" s="597"/>
      <c r="C102" s="1125" t="s">
        <v>325</v>
      </c>
      <c r="D102" s="1125"/>
      <c r="E102" s="1125"/>
      <c r="F102" s="1125"/>
      <c r="G102" s="924"/>
      <c r="H102" s="755"/>
      <c r="I102" s="1051" t="str">
        <f>IF(OR(I16="Freihändiges Verfahren",I16="Freihändige Direktvergabe gem. Ausnahmetatbestand"),"Abgebotsrunde:","")</f>
        <v/>
      </c>
      <c r="J102" s="1051"/>
      <c r="K102" s="383"/>
      <c r="L102" s="1066"/>
      <c r="M102" s="1067"/>
      <c r="N102" s="1067"/>
      <c r="O102" s="1067"/>
      <c r="P102" s="1068"/>
      <c r="Q102" s="511"/>
      <c r="R102" s="1007" t="str">
        <f>IF(L102="keine Abgebotsrunde durchgeführt","Begründung ergänzen, warum keine Abgebotsrunde durchgeführt wurde","")</f>
        <v/>
      </c>
      <c r="S102" s="1008"/>
      <c r="T102" s="1008"/>
      <c r="U102" s="1008"/>
      <c r="V102" s="1009"/>
      <c r="W102" s="320"/>
      <c r="X102" s="390"/>
      <c r="Y102" s="390"/>
      <c r="Z102" s="30"/>
      <c r="AA102" s="34"/>
      <c r="AB102" s="34"/>
      <c r="AC102" s="30"/>
      <c r="AD102" s="34"/>
      <c r="AE102" s="34"/>
      <c r="AF102" s="30"/>
      <c r="AG102" s="34"/>
      <c r="AH102" s="34"/>
      <c r="AI102" s="30"/>
      <c r="AJ102" s="34"/>
      <c r="AK102" s="34"/>
      <c r="AL102" s="30"/>
      <c r="AM102" s="34"/>
      <c r="AN102" s="34"/>
      <c r="AO102" s="30"/>
      <c r="AP102" s="34"/>
      <c r="AQ102" s="34"/>
      <c r="AR102" s="30"/>
      <c r="AS102" s="34"/>
      <c r="AT102" s="34"/>
      <c r="AU102" s="30"/>
      <c r="AV102" s="34"/>
      <c r="AW102" s="34"/>
      <c r="AX102" s="30"/>
      <c r="AY102" s="34"/>
      <c r="AZ102" s="34"/>
      <c r="BA102" s="30"/>
      <c r="BB102" s="34"/>
      <c r="BC102" s="34"/>
      <c r="BD102" s="30"/>
      <c r="BE102" s="34"/>
      <c r="BF102" s="34"/>
      <c r="BG102" s="30"/>
      <c r="BH102" s="34"/>
      <c r="BI102" s="34"/>
      <c r="BJ102" s="30"/>
      <c r="BK102" s="34"/>
      <c r="BL102" s="34"/>
      <c r="BM102" s="30"/>
      <c r="BN102" s="34"/>
      <c r="BO102" s="34"/>
      <c r="BP102" s="30"/>
      <c r="BQ102" s="30"/>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row>
    <row r="103" spans="1:208" s="38" customFormat="1" ht="27.75" customHeight="1" x14ac:dyDescent="0.25">
      <c r="A103" s="31"/>
      <c r="B103" s="597"/>
      <c r="C103" s="599" t="s">
        <v>326</v>
      </c>
      <c r="D103" s="599"/>
      <c r="E103" s="1089" t="s">
        <v>327</v>
      </c>
      <c r="F103" s="1089"/>
      <c r="G103" s="304"/>
      <c r="H103" s="511"/>
      <c r="I103" s="827"/>
      <c r="J103" s="827"/>
      <c r="K103" s="827"/>
      <c r="L103" s="1004" t="str">
        <f>IF(I102="Abgebotsrunde:","Durchführung Abgebotsrunde resp. Verzicht auf Durchführung Abgebots-
runde gemäss Ankündigung in den Ausschreibungsunterlagen ergänzen","")</f>
        <v/>
      </c>
      <c r="M103" s="1005"/>
      <c r="N103" s="1005"/>
      <c r="O103" s="1005"/>
      <c r="P103" s="1006"/>
      <c r="Q103" s="816"/>
      <c r="R103" s="1010"/>
      <c r="S103" s="1011"/>
      <c r="T103" s="1011"/>
      <c r="U103" s="1011"/>
      <c r="V103" s="1012"/>
      <c r="W103" s="320"/>
      <c r="X103" s="34"/>
      <c r="Y103" s="34"/>
      <c r="Z103" s="30"/>
      <c r="AA103" s="34"/>
      <c r="AB103" s="34"/>
      <c r="AC103" s="34"/>
      <c r="AD103" s="30"/>
      <c r="AE103" s="34"/>
      <c r="AF103" s="34"/>
      <c r="AG103" s="34"/>
      <c r="AH103" s="34"/>
      <c r="AI103" s="30"/>
      <c r="AJ103" s="34"/>
      <c r="AK103" s="34"/>
      <c r="AL103" s="30"/>
      <c r="AM103" s="34"/>
      <c r="AN103" s="34"/>
      <c r="AO103" s="30"/>
      <c r="AP103" s="34"/>
      <c r="AQ103" s="34"/>
      <c r="AR103" s="30"/>
      <c r="AS103" s="34"/>
      <c r="AT103" s="34"/>
      <c r="AU103" s="30"/>
      <c r="AV103" s="34"/>
      <c r="AW103" s="34"/>
      <c r="AX103" s="30"/>
      <c r="AY103" s="34"/>
      <c r="AZ103" s="34"/>
      <c r="BA103" s="30"/>
      <c r="BB103" s="34"/>
      <c r="BC103" s="34"/>
      <c r="BD103" s="30"/>
      <c r="BE103" s="34"/>
      <c r="BF103" s="34"/>
      <c r="BG103" s="30"/>
      <c r="BH103" s="34"/>
      <c r="BI103" s="34"/>
      <c r="BJ103" s="30"/>
      <c r="BK103" s="34"/>
      <c r="BL103" s="34"/>
      <c r="BM103" s="30"/>
      <c r="BN103" s="34"/>
      <c r="BO103" s="34"/>
      <c r="BP103" s="30"/>
      <c r="BQ103" s="30"/>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row>
    <row r="104" spans="1:208" s="38" customFormat="1" ht="27" customHeight="1" thickBot="1" x14ac:dyDescent="0.3">
      <c r="A104" s="31"/>
      <c r="B104" s="597"/>
      <c r="C104" s="930" t="s">
        <v>334</v>
      </c>
      <c r="D104" s="596"/>
      <c r="E104" s="931"/>
      <c r="F104" s="932"/>
      <c r="G104" s="924"/>
      <c r="H104" s="755"/>
      <c r="I104" s="383"/>
      <c r="J104" s="383"/>
      <c r="K104" s="383"/>
      <c r="L104" s="391"/>
      <c r="M104" s="391"/>
      <c r="N104" s="391"/>
      <c r="O104" s="391"/>
      <c r="P104" s="391"/>
      <c r="Q104" s="511"/>
      <c r="R104" s="392"/>
      <c r="S104" s="392"/>
      <c r="T104" s="511"/>
      <c r="U104" s="929"/>
      <c r="V104" s="929"/>
      <c r="W104" s="320"/>
      <c r="X104" s="390"/>
      <c r="Y104" s="390"/>
      <c r="Z104" s="30"/>
      <c r="AA104" s="34"/>
      <c r="AB104" s="34"/>
      <c r="AC104" s="30"/>
      <c r="AD104" s="34"/>
      <c r="AE104" s="34"/>
      <c r="AF104" s="30"/>
      <c r="AG104" s="34"/>
      <c r="AH104" s="34"/>
      <c r="AI104" s="30"/>
      <c r="AJ104" s="34"/>
      <c r="AK104" s="34"/>
      <c r="AL104" s="30"/>
      <c r="AM104" s="34"/>
      <c r="AN104" s="34"/>
      <c r="AO104" s="30"/>
      <c r="AP104" s="34"/>
      <c r="AQ104" s="34"/>
      <c r="AR104" s="30"/>
      <c r="AS104" s="34"/>
      <c r="AT104" s="34"/>
      <c r="AU104" s="30"/>
      <c r="AV104" s="34"/>
      <c r="AW104" s="34"/>
      <c r="AX104" s="30"/>
      <c r="AY104" s="34"/>
      <c r="AZ104" s="34"/>
      <c r="BA104" s="30"/>
      <c r="BB104" s="34"/>
      <c r="BC104" s="34"/>
      <c r="BD104" s="30"/>
      <c r="BE104" s="34"/>
      <c r="BF104" s="34"/>
      <c r="BG104" s="30"/>
      <c r="BH104" s="34"/>
      <c r="BI104" s="34"/>
      <c r="BJ104" s="30"/>
      <c r="BK104" s="34"/>
      <c r="BL104" s="34"/>
      <c r="BM104" s="30"/>
      <c r="BN104" s="34"/>
      <c r="BO104" s="34"/>
      <c r="BP104" s="30"/>
      <c r="BQ104" s="30"/>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row>
    <row r="105" spans="1:208" s="38" customFormat="1" ht="27.75" customHeight="1" x14ac:dyDescent="0.2">
      <c r="A105" s="31"/>
      <c r="B105" s="595"/>
      <c r="C105" s="1125" t="s">
        <v>328</v>
      </c>
      <c r="D105" s="1125"/>
      <c r="E105" s="1125"/>
      <c r="F105" s="1125"/>
      <c r="G105" s="924"/>
      <c r="H105" s="755"/>
      <c r="I105" s="1076" t="s">
        <v>276</v>
      </c>
      <c r="J105" s="1076"/>
      <c r="K105" s="383"/>
      <c r="L105" s="1055"/>
      <c r="M105" s="1056"/>
      <c r="N105" s="1056"/>
      <c r="O105" s="1056"/>
      <c r="P105" s="1056"/>
      <c r="Q105" s="1056"/>
      <c r="R105" s="1056"/>
      <c r="S105" s="1056"/>
      <c r="T105" s="1056"/>
      <c r="U105" s="1056"/>
      <c r="V105" s="1057"/>
      <c r="W105" s="320"/>
      <c r="X105" s="390"/>
      <c r="Y105" s="390"/>
      <c r="Z105" s="30"/>
      <c r="AA105" s="34"/>
      <c r="AB105" s="34"/>
      <c r="AC105" s="30"/>
      <c r="AD105" s="34"/>
      <c r="AE105" s="34"/>
      <c r="AF105" s="30"/>
      <c r="AG105" s="34"/>
      <c r="AH105" s="34"/>
      <c r="AI105" s="30"/>
      <c r="AJ105" s="34"/>
      <c r="AK105" s="34"/>
      <c r="AL105" s="30"/>
      <c r="AM105" s="34"/>
      <c r="AN105" s="34"/>
      <c r="AO105" s="30"/>
      <c r="AP105" s="34"/>
      <c r="AQ105" s="34"/>
      <c r="AR105" s="30"/>
      <c r="AS105" s="34"/>
      <c r="AT105" s="34"/>
      <c r="AU105" s="30"/>
      <c r="AV105" s="34"/>
      <c r="AW105" s="34"/>
      <c r="AX105" s="30"/>
      <c r="AY105" s="34"/>
      <c r="AZ105" s="34"/>
      <c r="BA105" s="30"/>
      <c r="BB105" s="34"/>
      <c r="BC105" s="34"/>
      <c r="BD105" s="30"/>
      <c r="BE105" s="34"/>
      <c r="BF105" s="34"/>
      <c r="BG105" s="30"/>
      <c r="BH105" s="34"/>
      <c r="BI105" s="34"/>
      <c r="BJ105" s="30"/>
      <c r="BK105" s="34"/>
      <c r="BL105" s="34"/>
      <c r="BM105" s="30"/>
      <c r="BN105" s="34"/>
      <c r="BO105" s="34"/>
      <c r="BP105" s="30"/>
      <c r="BQ105" s="30"/>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row>
    <row r="106" spans="1:208" s="38" customFormat="1" ht="27.75" customHeight="1" x14ac:dyDescent="0.2">
      <c r="A106" s="31"/>
      <c r="B106" s="595"/>
      <c r="C106" s="599" t="s">
        <v>326</v>
      </c>
      <c r="D106" s="599"/>
      <c r="E106" s="1089" t="s">
        <v>329</v>
      </c>
      <c r="F106" s="1089"/>
      <c r="G106" s="924"/>
      <c r="H106" s="755"/>
      <c r="I106" s="383"/>
      <c r="J106" s="383"/>
      <c r="K106" s="383"/>
      <c r="L106" s="1058"/>
      <c r="M106" s="1059"/>
      <c r="N106" s="1059"/>
      <c r="O106" s="1059"/>
      <c r="P106" s="1059"/>
      <c r="Q106" s="1059"/>
      <c r="R106" s="1059"/>
      <c r="S106" s="1059"/>
      <c r="T106" s="1059"/>
      <c r="U106" s="1059"/>
      <c r="V106" s="1060"/>
      <c r="W106" s="320"/>
      <c r="X106" s="390"/>
      <c r="Y106" s="390"/>
      <c r="Z106" s="30"/>
      <c r="AA106" s="34"/>
      <c r="AB106" s="34"/>
      <c r="AC106" s="30"/>
      <c r="AD106" s="34"/>
      <c r="AE106" s="34"/>
      <c r="AF106" s="30"/>
      <c r="AG106" s="34"/>
      <c r="AH106" s="34"/>
      <c r="AI106" s="30"/>
      <c r="AJ106" s="34"/>
      <c r="AK106" s="34"/>
      <c r="AL106" s="30"/>
      <c r="AM106" s="34"/>
      <c r="AN106" s="34"/>
      <c r="AO106" s="30"/>
      <c r="AP106" s="34"/>
      <c r="AQ106" s="34"/>
      <c r="AR106" s="30"/>
      <c r="AS106" s="34"/>
      <c r="AT106" s="34"/>
      <c r="AU106" s="30"/>
      <c r="AV106" s="34"/>
      <c r="AW106" s="34"/>
      <c r="AX106" s="30"/>
      <c r="AY106" s="34"/>
      <c r="AZ106" s="34"/>
      <c r="BA106" s="30"/>
      <c r="BB106" s="34"/>
      <c r="BC106" s="34"/>
      <c r="BD106" s="30"/>
      <c r="BE106" s="34"/>
      <c r="BF106" s="34"/>
      <c r="BG106" s="30"/>
      <c r="BH106" s="34"/>
      <c r="BI106" s="34"/>
      <c r="BJ106" s="30"/>
      <c r="BK106" s="34"/>
      <c r="BL106" s="34"/>
      <c r="BM106" s="30"/>
      <c r="BN106" s="34"/>
      <c r="BO106" s="34"/>
      <c r="BP106" s="30"/>
      <c r="BQ106" s="30"/>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row>
    <row r="107" spans="1:208" s="38" customFormat="1" ht="27" customHeight="1" x14ac:dyDescent="0.2">
      <c r="A107" s="31"/>
      <c r="B107" s="595"/>
      <c r="C107" s="930" t="s">
        <v>335</v>
      </c>
      <c r="D107" s="596"/>
      <c r="E107" s="933"/>
      <c r="F107" s="933"/>
      <c r="G107" s="924"/>
      <c r="H107" s="755"/>
      <c r="I107" s="391"/>
      <c r="J107" s="391"/>
      <c r="K107" s="391"/>
      <c r="L107" s="1058"/>
      <c r="M107" s="1059"/>
      <c r="N107" s="1059"/>
      <c r="O107" s="1059"/>
      <c r="P107" s="1059"/>
      <c r="Q107" s="1059"/>
      <c r="R107" s="1059"/>
      <c r="S107" s="1059"/>
      <c r="T107" s="1059"/>
      <c r="U107" s="1059"/>
      <c r="V107" s="1060"/>
      <c r="W107" s="320"/>
      <c r="X107" s="390"/>
      <c r="Y107" s="390"/>
      <c r="Z107" s="30"/>
      <c r="AA107" s="34"/>
      <c r="AB107" s="34"/>
      <c r="AC107" s="30"/>
      <c r="AD107" s="34"/>
      <c r="AE107" s="34"/>
      <c r="AF107" s="30"/>
      <c r="AG107" s="34"/>
      <c r="AH107" s="34"/>
      <c r="AI107" s="30"/>
      <c r="AJ107" s="34"/>
      <c r="AK107" s="34"/>
      <c r="AL107" s="30"/>
      <c r="AM107" s="34"/>
      <c r="AN107" s="34"/>
      <c r="AO107" s="30"/>
      <c r="AP107" s="34"/>
      <c r="AQ107" s="34"/>
      <c r="AR107" s="30"/>
      <c r="AS107" s="34"/>
      <c r="AT107" s="34"/>
      <c r="AU107" s="30"/>
      <c r="AV107" s="34"/>
      <c r="AW107" s="34"/>
      <c r="AX107" s="30"/>
      <c r="AY107" s="34"/>
      <c r="AZ107" s="34"/>
      <c r="BA107" s="30"/>
      <c r="BB107" s="34"/>
      <c r="BC107" s="34"/>
      <c r="BD107" s="30"/>
      <c r="BE107" s="34"/>
      <c r="BF107" s="34"/>
      <c r="BG107" s="30"/>
      <c r="BH107" s="34"/>
      <c r="BI107" s="34"/>
      <c r="BJ107" s="30"/>
      <c r="BK107" s="34"/>
      <c r="BL107" s="34"/>
      <c r="BM107" s="30"/>
      <c r="BN107" s="34"/>
      <c r="BO107" s="34"/>
      <c r="BP107" s="30"/>
      <c r="BQ107" s="30"/>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row>
    <row r="108" spans="1:208" s="38" customFormat="1" ht="27.75" customHeight="1" x14ac:dyDescent="0.2">
      <c r="A108" s="31"/>
      <c r="B108" s="595"/>
      <c r="C108" s="1125" t="str">
        <f>IF(I16="Freihändiges Verfahren","Name Verantwortlicher Bedarfsstelle","Name (optional)")</f>
        <v>Name (optional)</v>
      </c>
      <c r="D108" s="1125"/>
      <c r="E108" s="1125"/>
      <c r="F108" s="1125"/>
      <c r="G108" s="924"/>
      <c r="H108" s="755"/>
      <c r="I108" s="383"/>
      <c r="J108" s="383"/>
      <c r="K108" s="383"/>
      <c r="L108" s="1058"/>
      <c r="M108" s="1059"/>
      <c r="N108" s="1059"/>
      <c r="O108" s="1059"/>
      <c r="P108" s="1059"/>
      <c r="Q108" s="1059"/>
      <c r="R108" s="1059"/>
      <c r="S108" s="1059"/>
      <c r="T108" s="1059"/>
      <c r="U108" s="1059"/>
      <c r="V108" s="1060"/>
      <c r="W108" s="320"/>
      <c r="X108" s="390"/>
      <c r="Y108" s="390"/>
      <c r="Z108" s="30"/>
      <c r="AA108" s="34"/>
      <c r="AB108" s="34"/>
      <c r="AC108" s="30"/>
      <c r="AD108" s="34"/>
      <c r="AE108" s="34"/>
      <c r="AF108" s="30"/>
      <c r="AG108" s="34"/>
      <c r="AH108" s="34"/>
      <c r="AI108" s="30"/>
      <c r="AJ108" s="34"/>
      <c r="AK108" s="34"/>
      <c r="AL108" s="30"/>
      <c r="AM108" s="34"/>
      <c r="AN108" s="34"/>
      <c r="AO108" s="30"/>
      <c r="AP108" s="34"/>
      <c r="AQ108" s="34"/>
      <c r="AR108" s="30"/>
      <c r="AS108" s="34"/>
      <c r="AT108" s="34"/>
      <c r="AU108" s="30"/>
      <c r="AV108" s="34"/>
      <c r="AW108" s="34"/>
      <c r="AX108" s="30"/>
      <c r="AY108" s="34"/>
      <c r="AZ108" s="34"/>
      <c r="BA108" s="30"/>
      <c r="BB108" s="34"/>
      <c r="BC108" s="34"/>
      <c r="BD108" s="30"/>
      <c r="BE108" s="34"/>
      <c r="BF108" s="34"/>
      <c r="BG108" s="30"/>
      <c r="BH108" s="34"/>
      <c r="BI108" s="34"/>
      <c r="BJ108" s="30"/>
      <c r="BK108" s="34"/>
      <c r="BL108" s="34"/>
      <c r="BM108" s="30"/>
      <c r="BN108" s="34"/>
      <c r="BO108" s="34"/>
      <c r="BP108" s="30"/>
      <c r="BQ108" s="30"/>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row>
    <row r="109" spans="1:208" s="38" customFormat="1" ht="27" customHeight="1" thickBot="1" x14ac:dyDescent="0.25">
      <c r="A109" s="31"/>
      <c r="B109" s="595"/>
      <c r="C109" s="1125" t="str">
        <f>IF(I16="Freihändiges Verfahren","Datum","Datum")</f>
        <v>Datum</v>
      </c>
      <c r="D109" s="1125"/>
      <c r="E109" s="1089" t="str">
        <f>IF(I16="Freihändiges Verfahren","Unterschrift Bedarfsstelle","Unterschrift")</f>
        <v>Unterschrift</v>
      </c>
      <c r="F109" s="1089"/>
      <c r="G109" s="924"/>
      <c r="H109" s="755"/>
      <c r="I109" s="598"/>
      <c r="J109" s="383"/>
      <c r="K109" s="383"/>
      <c r="L109" s="1061"/>
      <c r="M109" s="1062"/>
      <c r="N109" s="1062"/>
      <c r="O109" s="1062"/>
      <c r="P109" s="1062"/>
      <c r="Q109" s="1062"/>
      <c r="R109" s="1062"/>
      <c r="S109" s="1062"/>
      <c r="T109" s="1062"/>
      <c r="U109" s="1062"/>
      <c r="V109" s="1063"/>
      <c r="W109" s="320"/>
      <c r="X109" s="390"/>
      <c r="Y109" s="390"/>
      <c r="Z109" s="30"/>
      <c r="AA109" s="34"/>
      <c r="AB109" s="34"/>
      <c r="AC109" s="30"/>
      <c r="AD109" s="34"/>
      <c r="AE109" s="34"/>
      <c r="AF109" s="30"/>
      <c r="AG109" s="34"/>
      <c r="AH109" s="34"/>
      <c r="AI109" s="30"/>
      <c r="AJ109" s="34"/>
      <c r="AK109" s="34"/>
      <c r="AL109" s="30"/>
      <c r="AM109" s="34"/>
      <c r="AN109" s="34"/>
      <c r="AO109" s="30"/>
      <c r="AP109" s="34"/>
      <c r="AQ109" s="34"/>
      <c r="AR109" s="30"/>
      <c r="AS109" s="34"/>
      <c r="AT109" s="34"/>
      <c r="AU109" s="30"/>
      <c r="AV109" s="34"/>
      <c r="AW109" s="34"/>
      <c r="AX109" s="30"/>
      <c r="AY109" s="34"/>
      <c r="AZ109" s="34"/>
      <c r="BA109" s="30"/>
      <c r="BB109" s="34"/>
      <c r="BC109" s="34"/>
      <c r="BD109" s="30"/>
      <c r="BE109" s="34"/>
      <c r="BF109" s="34"/>
      <c r="BG109" s="30"/>
      <c r="BH109" s="34"/>
      <c r="BI109" s="34"/>
      <c r="BJ109" s="30"/>
      <c r="BK109" s="34"/>
      <c r="BL109" s="34"/>
      <c r="BM109" s="30"/>
      <c r="BN109" s="34"/>
      <c r="BO109" s="34"/>
      <c r="BP109" s="30"/>
      <c r="BQ109" s="30"/>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row>
    <row r="110" spans="1:208" s="38" customFormat="1" ht="27" customHeight="1" x14ac:dyDescent="0.2">
      <c r="A110" s="31"/>
      <c r="B110" s="597"/>
      <c r="C110" s="930" t="str">
        <f>IF(I16="Freihändiges Verfahren","Dienststelle","")</f>
        <v/>
      </c>
      <c r="D110" s="596"/>
      <c r="E110" s="933"/>
      <c r="F110" s="933"/>
      <c r="G110" s="814"/>
      <c r="H110" s="755"/>
      <c r="I110" s="1050"/>
      <c r="J110" s="1050"/>
      <c r="K110" s="1050"/>
      <c r="L110" s="1050"/>
      <c r="M110" s="1050"/>
      <c r="N110" s="511"/>
      <c r="O110" s="815"/>
      <c r="P110" s="816"/>
      <c r="Q110" s="511"/>
      <c r="R110" s="815"/>
      <c r="S110" s="816"/>
      <c r="T110" s="511"/>
      <c r="U110" s="815"/>
      <c r="V110" s="816"/>
      <c r="W110" s="320"/>
      <c r="X110" s="34"/>
      <c r="Y110" s="34"/>
      <c r="Z110" s="30"/>
      <c r="AA110" s="34"/>
      <c r="AB110" s="34"/>
      <c r="AC110" s="30"/>
      <c r="AD110" s="34"/>
      <c r="AE110" s="34"/>
      <c r="AF110" s="30"/>
      <c r="AG110" s="34"/>
      <c r="AH110" s="34"/>
      <c r="AI110" s="30"/>
      <c r="AJ110" s="34"/>
      <c r="AK110" s="34"/>
      <c r="AL110" s="30"/>
      <c r="AM110" s="34"/>
      <c r="AN110" s="34"/>
      <c r="AO110" s="30"/>
      <c r="AP110" s="34"/>
      <c r="AQ110" s="34"/>
      <c r="AR110" s="30"/>
      <c r="AS110" s="34"/>
      <c r="AT110" s="34"/>
      <c r="AU110" s="30"/>
      <c r="AV110" s="34"/>
      <c r="AW110" s="34"/>
      <c r="AX110" s="30"/>
      <c r="AY110" s="34"/>
      <c r="AZ110" s="34"/>
      <c r="BA110" s="30"/>
      <c r="BB110" s="34"/>
      <c r="BC110" s="34"/>
      <c r="BD110" s="30"/>
      <c r="BE110" s="34"/>
      <c r="BF110" s="34"/>
      <c r="BG110" s="30"/>
      <c r="BH110" s="34"/>
      <c r="BI110" s="34"/>
      <c r="BJ110" s="30"/>
      <c r="BK110" s="34"/>
      <c r="BL110" s="34"/>
      <c r="BM110" s="30"/>
      <c r="BN110" s="34"/>
      <c r="BO110" s="34"/>
      <c r="BP110" s="30"/>
      <c r="BQ110" s="30"/>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row>
    <row r="111" spans="1:208" s="31" customFormat="1" ht="27.75" customHeight="1" x14ac:dyDescent="0.25">
      <c r="B111" s="595"/>
      <c r="C111" s="1024" t="str">
        <f>IF(I16="Freihändiges Verfahren","Name Verantwortlicher Dienststellenleitung","")</f>
        <v/>
      </c>
      <c r="D111" s="1024"/>
      <c r="E111" s="1024"/>
      <c r="F111" s="1024"/>
      <c r="G111" s="814"/>
      <c r="H111" s="823"/>
      <c r="I111" s="157"/>
      <c r="J111" s="810" t="s">
        <v>34</v>
      </c>
      <c r="K111" s="815"/>
      <c r="L111" s="1086" t="s">
        <v>244</v>
      </c>
      <c r="M111" s="1087"/>
      <c r="N111" s="1087"/>
      <c r="O111" s="1087"/>
      <c r="P111" s="1088"/>
      <c r="Q111" s="934"/>
      <c r="R111" s="992" t="s">
        <v>247</v>
      </c>
      <c r="S111" s="993"/>
      <c r="T111" s="993"/>
      <c r="U111" s="993"/>
      <c r="V111" s="994"/>
      <c r="W111" s="320"/>
      <c r="X111" s="33"/>
      <c r="Y111" s="30"/>
      <c r="Z111" s="34"/>
      <c r="AA111" s="35"/>
      <c r="AB111" s="34"/>
      <c r="AC111" s="30"/>
      <c r="AD111" s="34"/>
      <c r="AE111" s="34"/>
      <c r="AF111" s="30"/>
      <c r="AG111" s="34"/>
      <c r="AH111" s="34"/>
      <c r="AI111" s="30"/>
      <c r="AJ111" s="34"/>
      <c r="AK111" s="34"/>
      <c r="AL111" s="30"/>
      <c r="AM111" s="34"/>
      <c r="AN111" s="34"/>
      <c r="AO111" s="30"/>
      <c r="AP111" s="34"/>
      <c r="AQ111" s="34"/>
      <c r="AR111" s="30"/>
      <c r="AS111" s="34"/>
      <c r="AT111" s="34"/>
      <c r="AU111" s="30"/>
      <c r="AV111" s="34"/>
      <c r="AW111" s="34"/>
      <c r="AX111" s="30"/>
      <c r="AY111" s="34"/>
      <c r="AZ111" s="34"/>
      <c r="BA111" s="30"/>
      <c r="BB111" s="34"/>
      <c r="BC111" s="34"/>
      <c r="BD111" s="30"/>
      <c r="BE111" s="34"/>
      <c r="BF111" s="34"/>
      <c r="BG111" s="30"/>
      <c r="BH111" s="34"/>
      <c r="BI111" s="34"/>
      <c r="BJ111" s="30"/>
      <c r="BK111" s="34"/>
      <c r="BL111" s="34"/>
      <c r="BM111" s="30"/>
      <c r="BN111" s="34"/>
      <c r="BO111" s="34"/>
      <c r="BP111" s="30"/>
      <c r="BQ111" s="30"/>
    </row>
    <row r="112" spans="1:208" s="31" customFormat="1" ht="27.75" customHeight="1" x14ac:dyDescent="0.2">
      <c r="B112" s="595"/>
      <c r="C112" s="1024" t="str">
        <f>IF(I16="Freihändiges Verfahren","Datum","")</f>
        <v/>
      </c>
      <c r="D112" s="1024"/>
      <c r="E112" s="995" t="str">
        <f>IF(I16="Freihändiges Verfahren","Unterschrift Dienststellenleitung","")</f>
        <v/>
      </c>
      <c r="F112" s="995"/>
      <c r="G112" s="935"/>
      <c r="H112" s="815"/>
      <c r="I112" s="930"/>
      <c r="J112" s="930"/>
      <c r="K112" s="936"/>
      <c r="L112" s="937"/>
      <c r="M112" s="937"/>
      <c r="N112" s="938"/>
      <c r="O112" s="937"/>
      <c r="P112" s="939"/>
      <c r="Q112" s="938"/>
      <c r="R112" s="939"/>
      <c r="S112" s="938"/>
      <c r="T112" s="937"/>
      <c r="U112" s="939"/>
      <c r="V112" s="826"/>
      <c r="W112" s="320"/>
      <c r="X112" s="34"/>
      <c r="Y112" s="34"/>
      <c r="Z112" s="30"/>
      <c r="AA112" s="34"/>
      <c r="AB112" s="34"/>
      <c r="AC112" s="30"/>
      <c r="AD112" s="34"/>
      <c r="AE112" s="34"/>
      <c r="AF112" s="30"/>
      <c r="AG112" s="34"/>
      <c r="AH112" s="34"/>
      <c r="AI112" s="30"/>
      <c r="AJ112" s="34"/>
      <c r="AK112" s="34"/>
      <c r="AL112" s="30"/>
      <c r="AM112" s="34"/>
      <c r="AN112" s="34"/>
      <c r="AO112" s="30"/>
      <c r="AP112" s="34"/>
      <c r="AQ112" s="34"/>
      <c r="AR112" s="30"/>
      <c r="AS112" s="34"/>
      <c r="AT112" s="34"/>
      <c r="AU112" s="30"/>
      <c r="AV112" s="34"/>
      <c r="AW112" s="34"/>
      <c r="AX112" s="30"/>
      <c r="AY112" s="34"/>
      <c r="AZ112" s="34"/>
      <c r="BA112" s="30"/>
      <c r="BB112" s="34"/>
      <c r="BC112" s="34"/>
      <c r="BD112" s="30"/>
      <c r="BE112" s="34"/>
      <c r="BF112" s="34"/>
      <c r="BG112" s="30"/>
      <c r="BH112" s="34"/>
      <c r="BI112" s="34"/>
      <c r="BJ112" s="30"/>
      <c r="BK112" s="34"/>
      <c r="BL112" s="34"/>
      <c r="BM112" s="30"/>
      <c r="BN112" s="34"/>
      <c r="BO112" s="34"/>
      <c r="BP112" s="30"/>
      <c r="BQ112" s="30"/>
    </row>
    <row r="113" spans="2:69" s="31" customFormat="1" ht="27.75" customHeight="1" x14ac:dyDescent="0.2">
      <c r="B113" s="597"/>
      <c r="C113" s="930"/>
      <c r="D113" s="596"/>
      <c r="E113" s="933"/>
      <c r="F113" s="933"/>
      <c r="G113" s="918"/>
      <c r="H113" s="815"/>
      <c r="I113" s="815"/>
      <c r="J113" s="815"/>
      <c r="K113" s="815"/>
      <c r="L113" s="1086" t="s">
        <v>344</v>
      </c>
      <c r="M113" s="1087"/>
      <c r="N113" s="1087"/>
      <c r="O113" s="1087"/>
      <c r="P113" s="1088"/>
      <c r="Q113" s="934"/>
      <c r="R113" s="992"/>
      <c r="S113" s="993"/>
      <c r="T113" s="993"/>
      <c r="U113" s="993"/>
      <c r="V113" s="994"/>
      <c r="W113" s="320"/>
      <c r="X113" s="34"/>
      <c r="Y113" s="34"/>
      <c r="Z113" s="30"/>
      <c r="AA113" s="34"/>
      <c r="AB113" s="34"/>
      <c r="AC113" s="30"/>
      <c r="AD113" s="34"/>
      <c r="AE113" s="34"/>
      <c r="AF113" s="30"/>
      <c r="AG113" s="34"/>
      <c r="AH113" s="34"/>
      <c r="AI113" s="30"/>
      <c r="AJ113" s="34"/>
      <c r="AK113" s="34"/>
      <c r="AL113" s="30"/>
      <c r="AM113" s="34"/>
      <c r="AN113" s="34"/>
      <c r="AO113" s="30"/>
      <c r="AP113" s="34"/>
      <c r="AQ113" s="34"/>
      <c r="AR113" s="30"/>
      <c r="AS113" s="34"/>
      <c r="AT113" s="34"/>
      <c r="AU113" s="30"/>
      <c r="AV113" s="34"/>
      <c r="AW113" s="34"/>
      <c r="AX113" s="30"/>
      <c r="AY113" s="34"/>
      <c r="AZ113" s="34"/>
      <c r="BA113" s="30"/>
      <c r="BB113" s="34"/>
      <c r="BC113" s="34"/>
      <c r="BD113" s="30"/>
      <c r="BE113" s="34"/>
      <c r="BF113" s="34"/>
      <c r="BG113" s="30"/>
      <c r="BH113" s="34"/>
      <c r="BI113" s="34"/>
      <c r="BJ113" s="30"/>
      <c r="BK113" s="34"/>
      <c r="BL113" s="34"/>
      <c r="BM113" s="30"/>
      <c r="BN113" s="34"/>
      <c r="BO113" s="34"/>
      <c r="BP113" s="30"/>
      <c r="BQ113" s="30"/>
    </row>
    <row r="114" spans="2:69" s="31" customFormat="1" ht="27" customHeight="1" x14ac:dyDescent="0.2">
      <c r="B114" s="595"/>
      <c r="C114" s="1024"/>
      <c r="D114" s="1024"/>
      <c r="E114" s="1024"/>
      <c r="F114" s="1024"/>
      <c r="G114" s="924"/>
      <c r="H114" s="815"/>
      <c r="I114" s="391"/>
      <c r="J114" s="391"/>
      <c r="K114" s="391"/>
      <c r="L114" s="937"/>
      <c r="M114" s="937"/>
      <c r="N114" s="938"/>
      <c r="O114" s="937"/>
      <c r="P114" s="939"/>
      <c r="Q114" s="938"/>
      <c r="R114" s="940"/>
      <c r="S114" s="941"/>
      <c r="T114" s="942"/>
      <c r="U114" s="940"/>
      <c r="V114" s="943"/>
      <c r="W114" s="320"/>
      <c r="X114" s="34"/>
      <c r="Y114" s="34"/>
      <c r="Z114" s="30"/>
      <c r="AA114" s="34"/>
      <c r="AB114" s="34"/>
      <c r="AC114" s="30"/>
      <c r="AD114" s="34"/>
      <c r="AE114" s="34"/>
      <c r="AF114" s="30"/>
      <c r="AG114" s="34"/>
      <c r="AH114" s="34"/>
      <c r="AI114" s="30"/>
      <c r="AJ114" s="34"/>
      <c r="AK114" s="34"/>
      <c r="AL114" s="30"/>
      <c r="AM114" s="34"/>
      <c r="AN114" s="34"/>
      <c r="AO114" s="30"/>
      <c r="AP114" s="34"/>
      <c r="AQ114" s="34"/>
      <c r="AR114" s="30"/>
      <c r="AS114" s="34"/>
      <c r="AT114" s="34"/>
      <c r="AU114" s="30"/>
      <c r="AV114" s="34"/>
      <c r="AW114" s="34"/>
      <c r="AX114" s="30"/>
      <c r="AY114" s="34"/>
      <c r="AZ114" s="34"/>
      <c r="BA114" s="30"/>
      <c r="BB114" s="34"/>
      <c r="BC114" s="34"/>
      <c r="BD114" s="30"/>
      <c r="BE114" s="34"/>
      <c r="BF114" s="34"/>
      <c r="BG114" s="30"/>
      <c r="BH114" s="34"/>
      <c r="BI114" s="34"/>
      <c r="BJ114" s="30"/>
      <c r="BK114" s="34"/>
      <c r="BL114" s="34"/>
      <c r="BM114" s="30"/>
      <c r="BN114" s="34"/>
      <c r="BO114" s="34"/>
      <c r="BP114" s="30"/>
      <c r="BQ114" s="30"/>
    </row>
    <row r="115" spans="2:69" s="31" customFormat="1" ht="27.75" customHeight="1" x14ac:dyDescent="0.2">
      <c r="B115" s="595"/>
      <c r="C115" s="1024"/>
      <c r="D115" s="1024"/>
      <c r="E115" s="996"/>
      <c r="F115" s="996"/>
      <c r="G115" s="924"/>
      <c r="H115" s="815"/>
      <c r="I115" s="815"/>
      <c r="J115" s="815"/>
      <c r="K115" s="815"/>
      <c r="L115" s="992"/>
      <c r="M115" s="993"/>
      <c r="N115" s="993"/>
      <c r="O115" s="993"/>
      <c r="P115" s="994"/>
      <c r="Q115" s="934"/>
      <c r="R115" s="992"/>
      <c r="S115" s="993"/>
      <c r="T115" s="993"/>
      <c r="U115" s="993"/>
      <c r="V115" s="994"/>
      <c r="W115" s="320"/>
      <c r="X115" s="34"/>
      <c r="Y115" s="34"/>
      <c r="Z115" s="30"/>
      <c r="AA115" s="34"/>
      <c r="AB115" s="34"/>
      <c r="AC115" s="30"/>
      <c r="AD115" s="34"/>
      <c r="AE115" s="34"/>
      <c r="AF115" s="30"/>
      <c r="AG115" s="34"/>
      <c r="AH115" s="34"/>
      <c r="AI115" s="30"/>
      <c r="AJ115" s="34"/>
      <c r="AK115" s="34"/>
      <c r="AL115" s="30"/>
      <c r="AM115" s="34"/>
      <c r="AN115" s="34"/>
      <c r="AO115" s="30"/>
      <c r="AP115" s="34"/>
      <c r="AQ115" s="34"/>
      <c r="AR115" s="30"/>
      <c r="AS115" s="34"/>
      <c r="AT115" s="34"/>
      <c r="AU115" s="30"/>
      <c r="AV115" s="34"/>
      <c r="AW115" s="34"/>
      <c r="AX115" s="30"/>
      <c r="AY115" s="34"/>
      <c r="AZ115" s="34"/>
      <c r="BA115" s="30"/>
      <c r="BB115" s="34"/>
      <c r="BC115" s="34"/>
      <c r="BD115" s="30"/>
      <c r="BE115" s="34"/>
      <c r="BF115" s="34"/>
      <c r="BG115" s="30"/>
      <c r="BH115" s="34"/>
      <c r="BI115" s="34"/>
      <c r="BJ115" s="30"/>
      <c r="BK115" s="34"/>
      <c r="BL115" s="34"/>
      <c r="BM115" s="30"/>
      <c r="BN115" s="34"/>
      <c r="BO115" s="34"/>
      <c r="BP115" s="30"/>
      <c r="BQ115" s="30"/>
    </row>
    <row r="116" spans="2:69" s="31" customFormat="1" ht="27" customHeight="1" x14ac:dyDescent="0.2">
      <c r="B116" s="1064" t="str">
        <f>IF(I18="Freihändiges Verfahren","Datum / Visum","")</f>
        <v/>
      </c>
      <c r="C116" s="1065"/>
      <c r="D116" s="1046"/>
      <c r="E116" s="1046"/>
      <c r="F116" s="1046"/>
      <c r="G116" s="924"/>
      <c r="H116" s="815"/>
      <c r="I116" s="391"/>
      <c r="J116" s="391"/>
      <c r="K116" s="391"/>
      <c r="L116" s="937"/>
      <c r="M116" s="937"/>
      <c r="N116" s="938"/>
      <c r="O116" s="937"/>
      <c r="P116" s="939"/>
      <c r="Q116" s="938"/>
      <c r="R116" s="940"/>
      <c r="S116" s="941"/>
      <c r="T116" s="942"/>
      <c r="U116" s="940"/>
      <c r="V116" s="943"/>
      <c r="W116" s="320"/>
      <c r="X116" s="34"/>
      <c r="Y116" s="34"/>
      <c r="Z116" s="30"/>
      <c r="AA116" s="34"/>
      <c r="AB116" s="34"/>
      <c r="AC116" s="30"/>
      <c r="AD116" s="34"/>
      <c r="AE116" s="34"/>
      <c r="AF116" s="30"/>
      <c r="AG116" s="34"/>
      <c r="AH116" s="34"/>
      <c r="AI116" s="30"/>
      <c r="AJ116" s="34"/>
      <c r="AK116" s="34"/>
      <c r="AL116" s="30"/>
      <c r="AM116" s="34"/>
      <c r="AN116" s="34"/>
      <c r="AO116" s="30"/>
      <c r="AP116" s="34"/>
      <c r="AQ116" s="34"/>
      <c r="AR116" s="30"/>
      <c r="AS116" s="34"/>
      <c r="AT116" s="34"/>
      <c r="AU116" s="30"/>
      <c r="AV116" s="34"/>
      <c r="AW116" s="34"/>
      <c r="AX116" s="30"/>
      <c r="AY116" s="34"/>
      <c r="AZ116" s="34"/>
      <c r="BA116" s="30"/>
      <c r="BB116" s="34"/>
      <c r="BC116" s="34"/>
      <c r="BD116" s="30"/>
      <c r="BE116" s="34"/>
      <c r="BF116" s="34"/>
      <c r="BG116" s="30"/>
      <c r="BH116" s="34"/>
      <c r="BI116" s="34"/>
      <c r="BJ116" s="30"/>
      <c r="BK116" s="34"/>
      <c r="BL116" s="34"/>
      <c r="BM116" s="30"/>
      <c r="BN116" s="34"/>
      <c r="BO116" s="34"/>
      <c r="BP116" s="30"/>
      <c r="BQ116" s="30"/>
    </row>
    <row r="117" spans="2:69" s="31" customFormat="1" ht="27.75" hidden="1" customHeight="1" outlineLevel="1" x14ac:dyDescent="0.2">
      <c r="B117" s="1064" t="str">
        <f>IF(I18="Freihändiges Verfahren","Dienststellenleitung","")</f>
        <v/>
      </c>
      <c r="C117" s="1065"/>
      <c r="D117" s="1046"/>
      <c r="E117" s="1046"/>
      <c r="F117" s="1046"/>
      <c r="G117" s="924"/>
      <c r="H117" s="815"/>
      <c r="I117" s="815"/>
      <c r="J117" s="815"/>
      <c r="K117" s="815"/>
      <c r="L117" s="992"/>
      <c r="M117" s="993"/>
      <c r="N117" s="993"/>
      <c r="O117" s="993"/>
      <c r="P117" s="994"/>
      <c r="Q117" s="934"/>
      <c r="R117" s="992"/>
      <c r="S117" s="993"/>
      <c r="T117" s="993"/>
      <c r="U117" s="993"/>
      <c r="V117" s="994"/>
      <c r="W117" s="320"/>
      <c r="X117" s="34"/>
      <c r="Y117" s="34"/>
      <c r="Z117" s="30"/>
      <c r="AA117" s="34"/>
      <c r="AB117" s="34"/>
      <c r="AC117" s="30"/>
      <c r="AD117" s="34"/>
      <c r="AE117" s="34"/>
      <c r="AF117" s="30"/>
      <c r="AG117" s="34"/>
      <c r="AH117" s="34"/>
      <c r="AI117" s="30"/>
      <c r="AJ117" s="34"/>
      <c r="AK117" s="34"/>
      <c r="AL117" s="30"/>
      <c r="AM117" s="34"/>
      <c r="AN117" s="34"/>
      <c r="AO117" s="30"/>
      <c r="AP117" s="34"/>
      <c r="AQ117" s="34"/>
      <c r="AR117" s="30"/>
      <c r="AS117" s="34"/>
      <c r="AT117" s="34"/>
      <c r="AU117" s="30"/>
      <c r="AV117" s="34"/>
      <c r="AW117" s="34"/>
      <c r="AX117" s="30"/>
      <c r="AY117" s="34"/>
      <c r="AZ117" s="34"/>
      <c r="BA117" s="30"/>
      <c r="BB117" s="34"/>
      <c r="BC117" s="34"/>
      <c r="BD117" s="30"/>
      <c r="BE117" s="34"/>
      <c r="BF117" s="34"/>
      <c r="BG117" s="30"/>
      <c r="BH117" s="34"/>
      <c r="BI117" s="34"/>
      <c r="BJ117" s="30"/>
      <c r="BK117" s="34"/>
      <c r="BL117" s="34"/>
      <c r="BM117" s="30"/>
      <c r="BN117" s="34"/>
      <c r="BO117" s="34"/>
      <c r="BP117" s="30"/>
      <c r="BQ117" s="30"/>
    </row>
    <row r="118" spans="2:69" s="31" customFormat="1" ht="27" customHeight="1" collapsed="1" x14ac:dyDescent="0.2">
      <c r="B118" s="1064"/>
      <c r="C118" s="1065"/>
      <c r="D118" s="1046"/>
      <c r="E118" s="1046"/>
      <c r="F118" s="1046"/>
      <c r="G118" s="924"/>
      <c r="H118" s="815"/>
      <c r="I118" s="391"/>
      <c r="J118" s="391"/>
      <c r="K118" s="391"/>
      <c r="L118" s="937"/>
      <c r="M118" s="937"/>
      <c r="N118" s="938"/>
      <c r="O118" s="937"/>
      <c r="P118" s="939"/>
      <c r="Q118" s="938"/>
      <c r="R118" s="940"/>
      <c r="S118" s="941"/>
      <c r="T118" s="942"/>
      <c r="U118" s="940"/>
      <c r="V118" s="943"/>
      <c r="W118" s="320"/>
      <c r="X118" s="34"/>
      <c r="Y118" s="34"/>
      <c r="Z118" s="30"/>
      <c r="AA118" s="34"/>
      <c r="AB118" s="34"/>
      <c r="AC118" s="30"/>
      <c r="AD118" s="34"/>
      <c r="AE118" s="34"/>
      <c r="AF118" s="30"/>
      <c r="AG118" s="34"/>
      <c r="AH118" s="34"/>
      <c r="AI118" s="30"/>
      <c r="AJ118" s="34"/>
      <c r="AK118" s="34"/>
      <c r="AL118" s="30"/>
      <c r="AM118" s="34"/>
      <c r="AN118" s="34"/>
      <c r="AO118" s="30"/>
      <c r="AP118" s="34"/>
      <c r="AQ118" s="34"/>
      <c r="AR118" s="30"/>
      <c r="AS118" s="34"/>
      <c r="AT118" s="34"/>
      <c r="AU118" s="30"/>
      <c r="AV118" s="34"/>
      <c r="AW118" s="34"/>
      <c r="AX118" s="30"/>
      <c r="AY118" s="34"/>
      <c r="AZ118" s="34"/>
      <c r="BA118" s="30"/>
      <c r="BB118" s="34"/>
      <c r="BC118" s="34"/>
      <c r="BD118" s="30"/>
      <c r="BE118" s="34"/>
      <c r="BF118" s="34"/>
      <c r="BG118" s="30"/>
      <c r="BH118" s="34"/>
      <c r="BI118" s="34"/>
      <c r="BJ118" s="30"/>
      <c r="BK118" s="34"/>
      <c r="BL118" s="34"/>
      <c r="BM118" s="30"/>
      <c r="BN118" s="34"/>
      <c r="BO118" s="34"/>
      <c r="BP118" s="30"/>
      <c r="BQ118" s="30"/>
    </row>
    <row r="119" spans="2:69" s="31" customFormat="1" ht="27.75" hidden="1" customHeight="1" outlineLevel="1" x14ac:dyDescent="0.2">
      <c r="B119" s="1064" t="str">
        <f>IF(I20="Freihändiges Verfahren","Dienststellenleitung","")</f>
        <v/>
      </c>
      <c r="C119" s="1065"/>
      <c r="D119" s="1046"/>
      <c r="E119" s="1046"/>
      <c r="F119" s="1046"/>
      <c r="G119" s="924"/>
      <c r="H119" s="815"/>
      <c r="I119" s="815"/>
      <c r="J119" s="815"/>
      <c r="K119" s="815"/>
      <c r="L119" s="992"/>
      <c r="M119" s="993"/>
      <c r="N119" s="993"/>
      <c r="O119" s="993"/>
      <c r="P119" s="994"/>
      <c r="Q119" s="934"/>
      <c r="R119" s="992"/>
      <c r="S119" s="993"/>
      <c r="T119" s="993"/>
      <c r="U119" s="993"/>
      <c r="V119" s="994"/>
      <c r="W119" s="320"/>
      <c r="X119" s="34"/>
      <c r="Y119" s="34"/>
      <c r="Z119" s="30"/>
      <c r="AA119" s="34"/>
      <c r="AB119" s="34"/>
      <c r="AC119" s="30"/>
      <c r="AD119" s="34"/>
      <c r="AE119" s="34"/>
      <c r="AF119" s="30"/>
      <c r="AG119" s="34"/>
      <c r="AH119" s="34"/>
      <c r="AI119" s="30"/>
      <c r="AJ119" s="34"/>
      <c r="AK119" s="34"/>
      <c r="AL119" s="30"/>
      <c r="AM119" s="34"/>
      <c r="AN119" s="34"/>
      <c r="AO119" s="30"/>
      <c r="AP119" s="34"/>
      <c r="AQ119" s="34"/>
      <c r="AR119" s="30"/>
      <c r="AS119" s="34"/>
      <c r="AT119" s="34"/>
      <c r="AU119" s="30"/>
      <c r="AV119" s="34"/>
      <c r="AW119" s="34"/>
      <c r="AX119" s="30"/>
      <c r="AY119" s="34"/>
      <c r="AZ119" s="34"/>
      <c r="BA119" s="30"/>
      <c r="BB119" s="34"/>
      <c r="BC119" s="34"/>
      <c r="BD119" s="30"/>
      <c r="BE119" s="34"/>
      <c r="BF119" s="34"/>
      <c r="BG119" s="30"/>
      <c r="BH119" s="34"/>
      <c r="BI119" s="34"/>
      <c r="BJ119" s="30"/>
      <c r="BK119" s="34"/>
      <c r="BL119" s="34"/>
      <c r="BM119" s="30"/>
      <c r="BN119" s="34"/>
      <c r="BO119" s="34"/>
      <c r="BP119" s="30"/>
      <c r="BQ119" s="30"/>
    </row>
    <row r="120" spans="2:69" s="31" customFormat="1" ht="27" customHeight="1" collapsed="1" x14ac:dyDescent="0.2">
      <c r="B120" s="1064"/>
      <c r="C120" s="1065"/>
      <c r="D120" s="1046"/>
      <c r="E120" s="1046"/>
      <c r="F120" s="1046"/>
      <c r="G120" s="924"/>
      <c r="H120" s="815"/>
      <c r="I120" s="391"/>
      <c r="J120" s="391"/>
      <c r="K120" s="391"/>
      <c r="L120" s="937"/>
      <c r="M120" s="937"/>
      <c r="N120" s="938"/>
      <c r="O120" s="937"/>
      <c r="P120" s="939"/>
      <c r="Q120" s="938"/>
      <c r="R120" s="940"/>
      <c r="S120" s="941"/>
      <c r="T120" s="942"/>
      <c r="U120" s="940"/>
      <c r="V120" s="943"/>
      <c r="W120" s="320"/>
      <c r="X120" s="34"/>
      <c r="Y120" s="34"/>
      <c r="Z120" s="30"/>
      <c r="AA120" s="34"/>
      <c r="AB120" s="34"/>
      <c r="AC120" s="30"/>
      <c r="AD120" s="34"/>
      <c r="AE120" s="34"/>
      <c r="AF120" s="30"/>
      <c r="AG120" s="34"/>
      <c r="AH120" s="34"/>
      <c r="AI120" s="30"/>
      <c r="AJ120" s="34"/>
      <c r="AK120" s="34"/>
      <c r="AL120" s="30"/>
      <c r="AM120" s="34"/>
      <c r="AN120" s="34"/>
      <c r="AO120" s="30"/>
      <c r="AP120" s="34"/>
      <c r="AQ120" s="34"/>
      <c r="AR120" s="30"/>
      <c r="AS120" s="34"/>
      <c r="AT120" s="34"/>
      <c r="AU120" s="30"/>
      <c r="AV120" s="34"/>
      <c r="AW120" s="34"/>
      <c r="AX120" s="30"/>
      <c r="AY120" s="34"/>
      <c r="AZ120" s="34"/>
      <c r="BA120" s="30"/>
      <c r="BB120" s="34"/>
      <c r="BC120" s="34"/>
      <c r="BD120" s="30"/>
      <c r="BE120" s="34"/>
      <c r="BF120" s="34"/>
      <c r="BG120" s="30"/>
      <c r="BH120" s="34"/>
      <c r="BI120" s="34"/>
      <c r="BJ120" s="30"/>
      <c r="BK120" s="34"/>
      <c r="BL120" s="34"/>
      <c r="BM120" s="30"/>
      <c r="BN120" s="34"/>
      <c r="BO120" s="34"/>
      <c r="BP120" s="30"/>
      <c r="BQ120" s="30"/>
    </row>
    <row r="121" spans="2:69" s="31" customFormat="1" ht="27.75" hidden="1" customHeight="1" outlineLevel="1" x14ac:dyDescent="0.2">
      <c r="B121" s="1064" t="str">
        <f>IF(I22="Freihändiges Verfahren","Dienststellenleitung","")</f>
        <v/>
      </c>
      <c r="C121" s="1065"/>
      <c r="D121" s="1046"/>
      <c r="E121" s="1046"/>
      <c r="F121" s="1046"/>
      <c r="G121" s="924"/>
      <c r="H121" s="815"/>
      <c r="I121" s="815"/>
      <c r="J121" s="815"/>
      <c r="K121" s="815"/>
      <c r="L121" s="992"/>
      <c r="M121" s="993"/>
      <c r="N121" s="993"/>
      <c r="O121" s="993"/>
      <c r="P121" s="994"/>
      <c r="Q121" s="934"/>
      <c r="R121" s="992"/>
      <c r="S121" s="993"/>
      <c r="T121" s="993"/>
      <c r="U121" s="993"/>
      <c r="V121" s="994"/>
      <c r="W121" s="320"/>
      <c r="X121" s="34"/>
      <c r="Y121" s="34"/>
      <c r="Z121" s="30"/>
      <c r="AA121" s="34"/>
      <c r="AB121" s="34"/>
      <c r="AC121" s="30"/>
      <c r="AD121" s="34"/>
      <c r="AE121" s="34"/>
      <c r="AF121" s="30"/>
      <c r="AG121" s="34"/>
      <c r="AH121" s="34"/>
      <c r="AI121" s="30"/>
      <c r="AJ121" s="34"/>
      <c r="AK121" s="34"/>
      <c r="AL121" s="30"/>
      <c r="AM121" s="34"/>
      <c r="AN121" s="34"/>
      <c r="AO121" s="30"/>
      <c r="AP121" s="34"/>
      <c r="AQ121" s="34"/>
      <c r="AR121" s="30"/>
      <c r="AS121" s="34"/>
      <c r="AT121" s="34"/>
      <c r="AU121" s="30"/>
      <c r="AV121" s="34"/>
      <c r="AW121" s="34"/>
      <c r="AX121" s="30"/>
      <c r="AY121" s="34"/>
      <c r="AZ121" s="34"/>
      <c r="BA121" s="30"/>
      <c r="BB121" s="34"/>
      <c r="BC121" s="34"/>
      <c r="BD121" s="30"/>
      <c r="BE121" s="34"/>
      <c r="BF121" s="34"/>
      <c r="BG121" s="30"/>
      <c r="BH121" s="34"/>
      <c r="BI121" s="34"/>
      <c r="BJ121" s="30"/>
      <c r="BK121" s="34"/>
      <c r="BL121" s="34"/>
      <c r="BM121" s="30"/>
      <c r="BN121" s="34"/>
      <c r="BO121" s="34"/>
      <c r="BP121" s="30"/>
      <c r="BQ121" s="30"/>
    </row>
    <row r="122" spans="2:69" s="31" customFormat="1" ht="27" customHeight="1" collapsed="1" x14ac:dyDescent="0.2">
      <c r="B122" s="1064"/>
      <c r="C122" s="1065"/>
      <c r="D122" s="1046"/>
      <c r="E122" s="1046"/>
      <c r="F122" s="1046"/>
      <c r="G122" s="924"/>
      <c r="H122" s="815"/>
      <c r="I122" s="391"/>
      <c r="J122" s="391"/>
      <c r="K122" s="391"/>
      <c r="L122" s="937"/>
      <c r="M122" s="937"/>
      <c r="N122" s="938"/>
      <c r="O122" s="937"/>
      <c r="P122" s="939"/>
      <c r="Q122" s="938"/>
      <c r="R122" s="940"/>
      <c r="S122" s="941"/>
      <c r="T122" s="942"/>
      <c r="U122" s="940"/>
      <c r="V122" s="943"/>
      <c r="W122" s="320"/>
      <c r="X122" s="34"/>
      <c r="Y122" s="34"/>
      <c r="Z122" s="30"/>
      <c r="AA122" s="34"/>
      <c r="AB122" s="34"/>
      <c r="AC122" s="30"/>
      <c r="AD122" s="34"/>
      <c r="AE122" s="34"/>
      <c r="AF122" s="30"/>
      <c r="AG122" s="34"/>
      <c r="AH122" s="34"/>
      <c r="AI122" s="30"/>
      <c r="AJ122" s="34"/>
      <c r="AK122" s="34"/>
      <c r="AL122" s="30"/>
      <c r="AM122" s="34"/>
      <c r="AN122" s="34"/>
      <c r="AO122" s="30"/>
      <c r="AP122" s="34"/>
      <c r="AQ122" s="34"/>
      <c r="AR122" s="30"/>
      <c r="AS122" s="34"/>
      <c r="AT122" s="34"/>
      <c r="AU122" s="30"/>
      <c r="AV122" s="34"/>
      <c r="AW122" s="34"/>
      <c r="AX122" s="30"/>
      <c r="AY122" s="34"/>
      <c r="AZ122" s="34"/>
      <c r="BA122" s="30"/>
      <c r="BB122" s="34"/>
      <c r="BC122" s="34"/>
      <c r="BD122" s="30"/>
      <c r="BE122" s="34"/>
      <c r="BF122" s="34"/>
      <c r="BG122" s="30"/>
      <c r="BH122" s="34"/>
      <c r="BI122" s="34"/>
      <c r="BJ122" s="30"/>
      <c r="BK122" s="34"/>
      <c r="BL122" s="34"/>
      <c r="BM122" s="30"/>
      <c r="BN122" s="34"/>
      <c r="BO122" s="34"/>
      <c r="BP122" s="30"/>
      <c r="BQ122" s="30"/>
    </row>
    <row r="123" spans="2:69" s="31" customFormat="1" ht="27.75" hidden="1" customHeight="1" outlineLevel="1" x14ac:dyDescent="0.2">
      <c r="B123" s="1064" t="str">
        <f>IF(I24="Freihändiges Verfahren","Dienststellenleitung","")</f>
        <v/>
      </c>
      <c r="C123" s="1065"/>
      <c r="D123" s="1046"/>
      <c r="E123" s="1046"/>
      <c r="F123" s="1046"/>
      <c r="G123" s="924"/>
      <c r="H123" s="815"/>
      <c r="I123" s="815"/>
      <c r="J123" s="815"/>
      <c r="K123" s="815"/>
      <c r="L123" s="992"/>
      <c r="M123" s="993"/>
      <c r="N123" s="993"/>
      <c r="O123" s="993"/>
      <c r="P123" s="994"/>
      <c r="Q123" s="934"/>
      <c r="R123" s="992"/>
      <c r="S123" s="993"/>
      <c r="T123" s="993"/>
      <c r="U123" s="993"/>
      <c r="V123" s="994"/>
      <c r="W123" s="320"/>
      <c r="X123" s="34"/>
      <c r="Y123" s="34"/>
      <c r="Z123" s="30"/>
      <c r="AA123" s="34"/>
      <c r="AB123" s="34"/>
      <c r="AC123" s="30"/>
      <c r="AD123" s="34"/>
      <c r="AE123" s="34"/>
      <c r="AF123" s="30"/>
      <c r="AG123" s="34"/>
      <c r="AH123" s="34"/>
      <c r="AI123" s="30"/>
      <c r="AJ123" s="34"/>
      <c r="AK123" s="34"/>
      <c r="AL123" s="30"/>
      <c r="AM123" s="34"/>
      <c r="AN123" s="34"/>
      <c r="AO123" s="30"/>
      <c r="AP123" s="34"/>
      <c r="AQ123" s="34"/>
      <c r="AR123" s="30"/>
      <c r="AS123" s="34"/>
      <c r="AT123" s="34"/>
      <c r="AU123" s="30"/>
      <c r="AV123" s="34"/>
      <c r="AW123" s="34"/>
      <c r="AX123" s="30"/>
      <c r="AY123" s="34"/>
      <c r="AZ123" s="34"/>
      <c r="BA123" s="30"/>
      <c r="BB123" s="34"/>
      <c r="BC123" s="34"/>
      <c r="BD123" s="30"/>
      <c r="BE123" s="34"/>
      <c r="BF123" s="34"/>
      <c r="BG123" s="30"/>
      <c r="BH123" s="34"/>
      <c r="BI123" s="34"/>
      <c r="BJ123" s="30"/>
      <c r="BK123" s="34"/>
      <c r="BL123" s="34"/>
      <c r="BM123" s="30"/>
      <c r="BN123" s="34"/>
      <c r="BO123" s="34"/>
      <c r="BP123" s="30"/>
      <c r="BQ123" s="30"/>
    </row>
    <row r="124" spans="2:69" s="31" customFormat="1" ht="15.75" collapsed="1" thickBot="1" x14ac:dyDescent="0.25">
      <c r="B124" s="944"/>
      <c r="C124" s="945"/>
      <c r="D124" s="945"/>
      <c r="E124" s="945"/>
      <c r="F124" s="946"/>
      <c r="G124" s="947"/>
      <c r="H124" s="948"/>
      <c r="I124" s="948"/>
      <c r="J124" s="948"/>
      <c r="K124" s="948"/>
      <c r="L124" s="948"/>
      <c r="M124" s="948"/>
      <c r="N124" s="946"/>
      <c r="O124" s="948"/>
      <c r="P124" s="949"/>
      <c r="Q124" s="946"/>
      <c r="R124" s="948"/>
      <c r="S124" s="949"/>
      <c r="T124" s="946"/>
      <c r="U124" s="948"/>
      <c r="V124" s="949"/>
      <c r="W124" s="303"/>
      <c r="X124" s="34"/>
      <c r="Y124" s="34"/>
      <c r="Z124" s="30"/>
      <c r="AA124" s="34"/>
      <c r="AB124" s="34"/>
      <c r="AC124" s="30"/>
      <c r="AD124" s="34"/>
      <c r="AE124" s="34"/>
      <c r="AF124" s="30"/>
      <c r="AG124" s="34"/>
      <c r="AH124" s="34"/>
      <c r="AI124" s="30"/>
      <c r="AJ124" s="34"/>
      <c r="AK124" s="34"/>
      <c r="AL124" s="30"/>
      <c r="AM124" s="34"/>
      <c r="AN124" s="34"/>
      <c r="AO124" s="30"/>
      <c r="AP124" s="34"/>
      <c r="AQ124" s="34"/>
      <c r="AR124" s="30"/>
      <c r="AS124" s="34"/>
      <c r="AT124" s="34"/>
      <c r="AU124" s="30"/>
      <c r="AV124" s="34"/>
      <c r="AW124" s="34"/>
      <c r="AX124" s="30"/>
      <c r="AY124" s="34"/>
      <c r="AZ124" s="34"/>
      <c r="BA124" s="30"/>
      <c r="BB124" s="34"/>
      <c r="BC124" s="34"/>
      <c r="BD124" s="30"/>
      <c r="BE124" s="34"/>
      <c r="BF124" s="34"/>
      <c r="BG124" s="30"/>
      <c r="BH124" s="34"/>
      <c r="BI124" s="34"/>
      <c r="BJ124" s="30"/>
      <c r="BK124" s="34"/>
      <c r="BL124" s="34"/>
      <c r="BM124" s="30"/>
      <c r="BN124" s="34"/>
      <c r="BO124" s="34"/>
      <c r="BP124" s="30"/>
      <c r="BQ124" s="30"/>
    </row>
    <row r="125" spans="2:69" s="31" customFormat="1" ht="18" customHeight="1" x14ac:dyDescent="0.2">
      <c r="B125" s="762"/>
      <c r="C125" s="814"/>
      <c r="D125" s="814"/>
      <c r="E125" s="814"/>
      <c r="F125" s="511"/>
      <c r="G125" s="918"/>
      <c r="H125" s="815"/>
      <c r="I125" s="815"/>
      <c r="J125" s="815"/>
      <c r="K125" s="815"/>
      <c r="L125" s="815"/>
      <c r="M125" s="815"/>
      <c r="N125" s="511"/>
      <c r="O125" s="815"/>
      <c r="P125" s="816"/>
      <c r="Q125" s="511"/>
      <c r="R125" s="815"/>
      <c r="S125" s="816"/>
      <c r="T125" s="511"/>
      <c r="U125" s="815"/>
      <c r="V125" s="816"/>
      <c r="W125" s="30"/>
      <c r="X125" s="34"/>
      <c r="Y125" s="34"/>
      <c r="Z125" s="30"/>
      <c r="AA125" s="34"/>
      <c r="AB125" s="34"/>
      <c r="AC125" s="30"/>
      <c r="AD125" s="34"/>
      <c r="AE125" s="34"/>
      <c r="AF125" s="30"/>
      <c r="AG125" s="34"/>
      <c r="AH125" s="34"/>
      <c r="AI125" s="30"/>
      <c r="AJ125" s="34"/>
      <c r="AK125" s="34"/>
      <c r="AL125" s="30"/>
      <c r="AM125" s="34"/>
      <c r="AN125" s="34"/>
      <c r="AO125" s="30"/>
      <c r="AP125" s="34"/>
      <c r="AQ125" s="34"/>
      <c r="AR125" s="30"/>
      <c r="AS125" s="34"/>
      <c r="AT125" s="34"/>
      <c r="AU125" s="30"/>
      <c r="AV125" s="34"/>
      <c r="AW125" s="34"/>
      <c r="AX125" s="30"/>
      <c r="AY125" s="34"/>
      <c r="AZ125" s="34"/>
      <c r="BA125" s="30"/>
      <c r="BB125" s="34"/>
      <c r="BC125" s="34"/>
      <c r="BD125" s="30"/>
      <c r="BE125" s="34"/>
      <c r="BF125" s="34"/>
      <c r="BG125" s="30"/>
      <c r="BH125" s="34"/>
      <c r="BI125" s="34"/>
      <c r="BJ125" s="30"/>
      <c r="BK125" s="34"/>
      <c r="BL125" s="34"/>
      <c r="BM125" s="30"/>
      <c r="BN125" s="34"/>
      <c r="BO125" s="34"/>
      <c r="BP125" s="30"/>
      <c r="BQ125" s="30"/>
    </row>
    <row r="126" spans="2:69" s="31" customFormat="1" ht="15" x14ac:dyDescent="0.2">
      <c r="B126" s="762"/>
      <c r="C126" s="814"/>
      <c r="D126" s="814"/>
      <c r="E126" s="814"/>
      <c r="F126" s="511"/>
      <c r="G126" s="924"/>
      <c r="H126" s="815"/>
      <c r="I126" s="815"/>
      <c r="J126" s="815"/>
      <c r="K126" s="815"/>
      <c r="L126" s="815"/>
      <c r="M126" s="815"/>
      <c r="N126" s="511"/>
      <c r="O126" s="815"/>
      <c r="P126" s="816"/>
      <c r="Q126" s="511"/>
      <c r="R126" s="815"/>
      <c r="S126" s="816"/>
      <c r="T126" s="511"/>
      <c r="U126" s="815"/>
      <c r="V126" s="816"/>
      <c r="W126" s="30"/>
      <c r="X126" s="34"/>
      <c r="Y126" s="34"/>
      <c r="Z126" s="30"/>
      <c r="AA126" s="34"/>
      <c r="AB126" s="34"/>
      <c r="AC126" s="30"/>
      <c r="AD126" s="34"/>
      <c r="AE126" s="34"/>
      <c r="AF126" s="30"/>
      <c r="AG126" s="34"/>
      <c r="AH126" s="34"/>
      <c r="AI126" s="30"/>
      <c r="AJ126" s="34"/>
      <c r="AK126" s="34"/>
      <c r="AL126" s="30"/>
      <c r="AM126" s="34"/>
      <c r="AN126" s="34"/>
      <c r="AO126" s="30"/>
      <c r="AP126" s="34"/>
      <c r="AQ126" s="34"/>
      <c r="AR126" s="30"/>
      <c r="AS126" s="34"/>
      <c r="AT126" s="34"/>
      <c r="AU126" s="30"/>
      <c r="AV126" s="34"/>
      <c r="AW126" s="34"/>
      <c r="AX126" s="30"/>
      <c r="AY126" s="34"/>
      <c r="AZ126" s="34"/>
      <c r="BA126" s="30"/>
      <c r="BB126" s="34"/>
      <c r="BC126" s="34"/>
      <c r="BD126" s="30"/>
      <c r="BE126" s="34"/>
      <c r="BF126" s="34"/>
      <c r="BG126" s="30"/>
      <c r="BH126" s="34"/>
      <c r="BI126" s="34"/>
      <c r="BJ126" s="30"/>
      <c r="BK126" s="34"/>
      <c r="BL126" s="34"/>
      <c r="BM126" s="30"/>
      <c r="BN126" s="34"/>
      <c r="BO126" s="34"/>
      <c r="BP126" s="30"/>
      <c r="BQ126" s="30"/>
    </row>
    <row r="127" spans="2:69" s="31" customFormat="1" ht="18" customHeight="1" x14ac:dyDescent="0.2">
      <c r="B127" s="762"/>
      <c r="C127" s="814"/>
      <c r="D127" s="814"/>
      <c r="E127" s="814"/>
      <c r="F127" s="511"/>
      <c r="G127" s="950"/>
      <c r="H127" s="823"/>
      <c r="I127" s="815"/>
      <c r="J127" s="815"/>
      <c r="K127" s="815"/>
      <c r="L127" s="815"/>
      <c r="M127" s="815"/>
      <c r="N127" s="511"/>
      <c r="O127" s="815"/>
      <c r="P127" s="816"/>
      <c r="Q127" s="511"/>
      <c r="R127" s="815"/>
      <c r="S127" s="816"/>
      <c r="T127" s="511"/>
      <c r="U127" s="815"/>
      <c r="V127" s="816"/>
      <c r="W127" s="30"/>
      <c r="X127" s="34"/>
      <c r="Y127" s="34"/>
      <c r="Z127" s="30"/>
      <c r="AA127" s="34"/>
      <c r="AB127" s="34"/>
      <c r="AC127" s="30"/>
      <c r="AD127" s="34"/>
      <c r="AE127" s="34"/>
      <c r="AF127" s="30"/>
      <c r="AG127" s="34"/>
      <c r="AH127" s="34"/>
      <c r="AI127" s="30"/>
      <c r="AJ127" s="34"/>
      <c r="AK127" s="34"/>
      <c r="AL127" s="30"/>
      <c r="AM127" s="34"/>
      <c r="AN127" s="34"/>
      <c r="AO127" s="30"/>
      <c r="AP127" s="34"/>
      <c r="AQ127" s="34"/>
      <c r="AR127" s="30"/>
      <c r="AS127" s="34"/>
      <c r="AT127" s="34"/>
      <c r="AU127" s="30"/>
      <c r="AV127" s="34"/>
      <c r="AW127" s="34"/>
      <c r="AX127" s="30"/>
      <c r="AY127" s="34"/>
      <c r="AZ127" s="34"/>
      <c r="BA127" s="30"/>
      <c r="BB127" s="34"/>
      <c r="BC127" s="34"/>
      <c r="BD127" s="30"/>
      <c r="BE127" s="34"/>
      <c r="BF127" s="34"/>
      <c r="BG127" s="30"/>
      <c r="BH127" s="34"/>
      <c r="BI127" s="34"/>
      <c r="BJ127" s="30"/>
      <c r="BK127" s="34"/>
      <c r="BL127" s="34"/>
      <c r="BM127" s="30"/>
      <c r="BN127" s="34"/>
      <c r="BO127" s="34"/>
      <c r="BP127" s="30"/>
      <c r="BQ127" s="30"/>
    </row>
    <row r="128" spans="2:69" s="31" customFormat="1" ht="15" x14ac:dyDescent="0.2">
      <c r="B128" s="762"/>
      <c r="C128" s="814"/>
      <c r="D128" s="814"/>
      <c r="E128" s="814"/>
      <c r="F128" s="511"/>
      <c r="G128" s="951"/>
      <c r="H128" s="755"/>
      <c r="I128" s="815"/>
      <c r="J128" s="816"/>
      <c r="K128" s="511"/>
      <c r="L128" s="815"/>
      <c r="M128" s="816"/>
      <c r="N128" s="511"/>
      <c r="O128" s="815"/>
      <c r="P128" s="816"/>
      <c r="Q128" s="511"/>
      <c r="R128" s="815"/>
      <c r="S128" s="816"/>
      <c r="T128" s="511"/>
      <c r="U128" s="815"/>
      <c r="V128" s="816"/>
      <c r="W128" s="30"/>
      <c r="X128" s="34"/>
      <c r="Y128" s="34"/>
      <c r="Z128" s="30"/>
      <c r="AA128" s="34"/>
      <c r="AB128" s="34"/>
      <c r="AC128" s="30"/>
      <c r="AD128" s="34"/>
      <c r="AE128" s="34"/>
      <c r="AF128" s="30"/>
      <c r="AG128" s="34"/>
      <c r="AH128" s="34"/>
      <c r="AI128" s="30"/>
      <c r="AJ128" s="34"/>
      <c r="AK128" s="34"/>
      <c r="AL128" s="30"/>
      <c r="AM128" s="34"/>
      <c r="AN128" s="34"/>
      <c r="AO128" s="30"/>
      <c r="AP128" s="34"/>
      <c r="AQ128" s="34"/>
      <c r="AR128" s="30"/>
      <c r="AS128" s="34"/>
      <c r="AT128" s="34"/>
      <c r="AU128" s="30"/>
      <c r="AV128" s="34"/>
      <c r="AW128" s="34"/>
      <c r="AX128" s="30"/>
      <c r="AY128" s="34"/>
      <c r="AZ128" s="34"/>
      <c r="BA128" s="30"/>
      <c r="BB128" s="34"/>
      <c r="BC128" s="34"/>
      <c r="BD128" s="30"/>
      <c r="BE128" s="34"/>
      <c r="BF128" s="34"/>
      <c r="BG128" s="30"/>
      <c r="BH128" s="34"/>
      <c r="BI128" s="34"/>
      <c r="BJ128" s="30"/>
      <c r="BK128" s="34"/>
      <c r="BL128" s="34"/>
      <c r="BM128" s="30"/>
      <c r="BN128" s="34"/>
      <c r="BO128" s="34"/>
      <c r="BP128" s="30"/>
      <c r="BQ128" s="30"/>
    </row>
    <row r="129" spans="2:69" s="31" customFormat="1" ht="18" customHeight="1" x14ac:dyDescent="0.2">
      <c r="B129" s="762"/>
      <c r="C129" s="814"/>
      <c r="D129" s="814"/>
      <c r="E129" s="814"/>
      <c r="F129" s="511"/>
      <c r="G129" s="952"/>
      <c r="H129" s="755"/>
      <c r="I129" s="815"/>
      <c r="J129" s="816"/>
      <c r="K129" s="511"/>
      <c r="L129" s="815"/>
      <c r="M129" s="816"/>
      <c r="N129" s="511"/>
      <c r="O129" s="815"/>
      <c r="P129" s="816"/>
      <c r="Q129" s="511"/>
      <c r="R129" s="815"/>
      <c r="S129" s="816"/>
      <c r="T129" s="511"/>
      <c r="U129" s="815"/>
      <c r="V129" s="816"/>
      <c r="W129" s="30"/>
      <c r="X129" s="34"/>
      <c r="Y129" s="34"/>
      <c r="Z129" s="30"/>
      <c r="AA129" s="34"/>
      <c r="AB129" s="34"/>
      <c r="AC129" s="30"/>
      <c r="AD129" s="34"/>
      <c r="AE129" s="34"/>
      <c r="AF129" s="30"/>
      <c r="AG129" s="34"/>
      <c r="AH129" s="34"/>
      <c r="AI129" s="30"/>
      <c r="AJ129" s="34"/>
      <c r="AK129" s="34"/>
      <c r="AL129" s="30"/>
      <c r="AM129" s="34"/>
      <c r="AN129" s="34"/>
      <c r="AO129" s="30"/>
      <c r="AP129" s="34"/>
      <c r="AQ129" s="34"/>
      <c r="AR129" s="30"/>
      <c r="AS129" s="34"/>
      <c r="AT129" s="34"/>
      <c r="AU129" s="30"/>
      <c r="AV129" s="34"/>
      <c r="AW129" s="34"/>
      <c r="AX129" s="30"/>
      <c r="AY129" s="34"/>
      <c r="AZ129" s="34"/>
      <c r="BA129" s="30"/>
      <c r="BB129" s="34"/>
      <c r="BC129" s="34"/>
      <c r="BD129" s="30"/>
      <c r="BE129" s="34"/>
      <c r="BF129" s="34"/>
      <c r="BG129" s="30"/>
      <c r="BH129" s="34"/>
      <c r="BI129" s="34"/>
      <c r="BJ129" s="30"/>
      <c r="BK129" s="34"/>
      <c r="BL129" s="34"/>
      <c r="BM129" s="30"/>
      <c r="BN129" s="34"/>
      <c r="BO129" s="34"/>
      <c r="BP129" s="30"/>
      <c r="BQ129" s="30"/>
    </row>
    <row r="130" spans="2:69" s="31" customFormat="1" ht="15" hidden="1" x14ac:dyDescent="0.2">
      <c r="B130" s="762"/>
      <c r="C130" s="814"/>
      <c r="D130" s="814"/>
      <c r="E130" s="814"/>
      <c r="F130" s="511"/>
      <c r="G130" s="951"/>
      <c r="H130" s="755"/>
      <c r="I130" s="815"/>
      <c r="J130" s="816"/>
      <c r="K130" s="511"/>
      <c r="L130" s="815"/>
      <c r="M130" s="816"/>
      <c r="N130" s="511"/>
      <c r="O130" s="815"/>
      <c r="P130" s="816"/>
      <c r="Q130" s="511"/>
      <c r="R130" s="815"/>
      <c r="S130" s="816"/>
      <c r="T130" s="511"/>
      <c r="U130" s="815"/>
      <c r="V130" s="816"/>
      <c r="W130" s="30"/>
      <c r="X130" s="34"/>
      <c r="Y130" s="34"/>
      <c r="Z130" s="30"/>
      <c r="AA130" s="34"/>
      <c r="AB130" s="34"/>
      <c r="AC130" s="30"/>
      <c r="AD130" s="34"/>
      <c r="AE130" s="34"/>
      <c r="AF130" s="30"/>
      <c r="AG130" s="34"/>
      <c r="AH130" s="34"/>
      <c r="AI130" s="30"/>
      <c r="AJ130" s="34"/>
      <c r="AK130" s="34"/>
      <c r="AL130" s="30"/>
      <c r="AM130" s="34"/>
      <c r="AN130" s="34"/>
      <c r="AO130" s="30"/>
      <c r="AP130" s="34"/>
      <c r="AQ130" s="34"/>
      <c r="AR130" s="30"/>
      <c r="AS130" s="34"/>
      <c r="AT130" s="34"/>
      <c r="AU130" s="30"/>
      <c r="AV130" s="34"/>
      <c r="AW130" s="34"/>
      <c r="AX130" s="30"/>
      <c r="AY130" s="34"/>
      <c r="AZ130" s="34"/>
      <c r="BA130" s="30"/>
      <c r="BB130" s="34"/>
      <c r="BC130" s="34"/>
      <c r="BD130" s="30"/>
      <c r="BE130" s="34"/>
      <c r="BF130" s="34"/>
      <c r="BG130" s="30"/>
      <c r="BH130" s="34"/>
      <c r="BI130" s="34"/>
      <c r="BJ130" s="30"/>
      <c r="BK130" s="34"/>
      <c r="BL130" s="34"/>
      <c r="BM130" s="30"/>
      <c r="BN130" s="34"/>
      <c r="BO130" s="34"/>
      <c r="BP130" s="30"/>
      <c r="BQ130" s="30"/>
    </row>
    <row r="131" spans="2:69" s="31" customFormat="1" ht="15" hidden="1" x14ac:dyDescent="0.2">
      <c r="B131" s="762"/>
      <c r="C131" s="814"/>
      <c r="D131" s="814"/>
      <c r="E131" s="814"/>
      <c r="F131" s="511"/>
      <c r="G131" s="951"/>
      <c r="H131" s="755"/>
      <c r="I131" s="815"/>
      <c r="J131" s="816"/>
      <c r="K131" s="511"/>
      <c r="L131" s="815"/>
      <c r="M131" s="816"/>
      <c r="N131" s="511"/>
      <c r="O131" s="815"/>
      <c r="P131" s="816"/>
      <c r="Q131" s="511"/>
      <c r="R131" s="815"/>
      <c r="S131" s="816"/>
      <c r="T131" s="511"/>
      <c r="U131" s="815"/>
      <c r="V131" s="816"/>
      <c r="W131" s="30"/>
      <c r="X131" s="34"/>
      <c r="Y131" s="34"/>
      <c r="Z131" s="30"/>
      <c r="AA131" s="34"/>
      <c r="AB131" s="34"/>
      <c r="AC131" s="30"/>
      <c r="AD131" s="34"/>
      <c r="AE131" s="34"/>
      <c r="AF131" s="30"/>
      <c r="AG131" s="34"/>
      <c r="AH131" s="34"/>
      <c r="AI131" s="30"/>
      <c r="AJ131" s="34"/>
      <c r="AK131" s="34"/>
      <c r="AL131" s="30"/>
      <c r="AM131" s="34"/>
      <c r="AN131" s="34"/>
      <c r="AO131" s="30"/>
      <c r="AP131" s="34"/>
      <c r="AQ131" s="34"/>
      <c r="AR131" s="30"/>
      <c r="AS131" s="34"/>
      <c r="AT131" s="34"/>
      <c r="AU131" s="30"/>
      <c r="AV131" s="34"/>
      <c r="AW131" s="34"/>
      <c r="AX131" s="30"/>
      <c r="AY131" s="34"/>
      <c r="AZ131" s="34"/>
      <c r="BA131" s="30"/>
      <c r="BB131" s="34"/>
      <c r="BC131" s="34"/>
      <c r="BD131" s="30"/>
      <c r="BE131" s="34"/>
      <c r="BF131" s="34"/>
      <c r="BG131" s="30"/>
      <c r="BH131" s="34"/>
      <c r="BI131" s="34"/>
      <c r="BJ131" s="30"/>
      <c r="BK131" s="34"/>
      <c r="BL131" s="34"/>
      <c r="BM131" s="30"/>
      <c r="BN131" s="34"/>
      <c r="BO131" s="34"/>
      <c r="BP131" s="30"/>
      <c r="BQ131" s="30"/>
    </row>
    <row r="132" spans="2:69" s="31" customFormat="1" ht="15" hidden="1" x14ac:dyDescent="0.2">
      <c r="B132" s="762"/>
      <c r="C132" s="814"/>
      <c r="D132" s="814"/>
      <c r="E132" s="814"/>
      <c r="F132" s="511"/>
      <c r="G132" s="951"/>
      <c r="H132" s="755"/>
      <c r="I132" s="815"/>
      <c r="J132" s="816"/>
      <c r="K132" s="511"/>
      <c r="L132" s="815"/>
      <c r="M132" s="816"/>
      <c r="N132" s="511"/>
      <c r="O132" s="815"/>
      <c r="P132" s="816"/>
      <c r="Q132" s="511"/>
      <c r="R132" s="815"/>
      <c r="S132" s="816"/>
      <c r="T132" s="511"/>
      <c r="U132" s="815"/>
      <c r="V132" s="816"/>
      <c r="W132" s="30"/>
      <c r="X132" s="34"/>
      <c r="Y132" s="34"/>
      <c r="Z132" s="30"/>
      <c r="AA132" s="34"/>
      <c r="AB132" s="34"/>
      <c r="AC132" s="30"/>
      <c r="AD132" s="34"/>
      <c r="AE132" s="34"/>
      <c r="AF132" s="30"/>
      <c r="AG132" s="34"/>
      <c r="AH132" s="34"/>
      <c r="AI132" s="30"/>
      <c r="AJ132" s="34"/>
      <c r="AK132" s="34"/>
      <c r="AL132" s="30"/>
      <c r="AM132" s="34"/>
      <c r="AN132" s="34"/>
      <c r="AO132" s="30"/>
      <c r="AP132" s="34"/>
      <c r="AQ132" s="34"/>
      <c r="AR132" s="30"/>
      <c r="AS132" s="34"/>
      <c r="AT132" s="34"/>
      <c r="AU132" s="30"/>
      <c r="AV132" s="34"/>
      <c r="AW132" s="34"/>
      <c r="AX132" s="30"/>
      <c r="AY132" s="34"/>
      <c r="AZ132" s="34"/>
      <c r="BA132" s="30"/>
      <c r="BB132" s="34"/>
      <c r="BC132" s="34"/>
      <c r="BD132" s="30"/>
      <c r="BE132" s="34"/>
      <c r="BF132" s="34"/>
      <c r="BG132" s="30"/>
      <c r="BH132" s="34"/>
      <c r="BI132" s="34"/>
      <c r="BJ132" s="30"/>
      <c r="BK132" s="34"/>
      <c r="BL132" s="34"/>
      <c r="BM132" s="30"/>
      <c r="BN132" s="34"/>
      <c r="BO132" s="34"/>
      <c r="BP132" s="30"/>
      <c r="BQ132" s="30"/>
    </row>
    <row r="133" spans="2:69" s="31" customFormat="1" ht="15" hidden="1" x14ac:dyDescent="0.2">
      <c r="B133" s="762"/>
      <c r="C133" s="814"/>
      <c r="D133" s="814"/>
      <c r="E133" s="814"/>
      <c r="F133" s="511"/>
      <c r="G133" s="951"/>
      <c r="H133" s="755"/>
      <c r="I133" s="815"/>
      <c r="J133" s="816"/>
      <c r="K133" s="511"/>
      <c r="L133" s="815"/>
      <c r="M133" s="816"/>
      <c r="N133" s="511"/>
      <c r="O133" s="815"/>
      <c r="P133" s="816"/>
      <c r="Q133" s="511"/>
      <c r="R133" s="815"/>
      <c r="S133" s="816"/>
      <c r="T133" s="511"/>
      <c r="U133" s="815"/>
      <c r="V133" s="816"/>
      <c r="W133" s="30"/>
      <c r="X133" s="34"/>
      <c r="Y133" s="34"/>
      <c r="Z133" s="30"/>
      <c r="AA133" s="34"/>
      <c r="AB133" s="34"/>
      <c r="AC133" s="30"/>
      <c r="AD133" s="34"/>
      <c r="AE133" s="34"/>
      <c r="AF133" s="30"/>
      <c r="AG133" s="34"/>
      <c r="AH133" s="34"/>
      <c r="AI133" s="30"/>
      <c r="AJ133" s="34"/>
      <c r="AK133" s="34"/>
      <c r="AL133" s="30"/>
      <c r="AM133" s="34"/>
      <c r="AN133" s="34"/>
      <c r="AO133" s="30"/>
      <c r="AP133" s="34"/>
      <c r="AQ133" s="34"/>
      <c r="AR133" s="30"/>
      <c r="AS133" s="34"/>
      <c r="AT133" s="34"/>
      <c r="AU133" s="30"/>
      <c r="AV133" s="34"/>
      <c r="AW133" s="34"/>
      <c r="AX133" s="30"/>
      <c r="AY133" s="34"/>
      <c r="AZ133" s="34"/>
      <c r="BA133" s="30"/>
      <c r="BB133" s="34"/>
      <c r="BC133" s="34"/>
      <c r="BD133" s="30"/>
      <c r="BE133" s="34"/>
      <c r="BF133" s="34"/>
      <c r="BG133" s="30"/>
      <c r="BH133" s="34"/>
      <c r="BI133" s="34"/>
      <c r="BJ133" s="30"/>
      <c r="BK133" s="34"/>
      <c r="BL133" s="34"/>
      <c r="BM133" s="30"/>
      <c r="BN133" s="34"/>
      <c r="BO133" s="34"/>
      <c r="BP133" s="30"/>
      <c r="BQ133" s="30"/>
    </row>
    <row r="134" spans="2:69" s="31" customFormat="1" ht="15" hidden="1" x14ac:dyDescent="0.2">
      <c r="B134" s="762"/>
      <c r="C134" s="814"/>
      <c r="D134" s="814"/>
      <c r="E134" s="814"/>
      <c r="F134" s="511"/>
      <c r="G134" s="951"/>
      <c r="H134" s="755"/>
      <c r="I134" s="815"/>
      <c r="J134" s="816"/>
      <c r="K134" s="511"/>
      <c r="L134" s="815"/>
      <c r="M134" s="816"/>
      <c r="N134" s="511"/>
      <c r="O134" s="815"/>
      <c r="P134" s="816"/>
      <c r="Q134" s="511"/>
      <c r="R134" s="815"/>
      <c r="S134" s="816"/>
      <c r="T134" s="511"/>
      <c r="U134" s="815"/>
      <c r="V134" s="816"/>
      <c r="W134" s="30"/>
      <c r="X134" s="34"/>
      <c r="Y134" s="34"/>
      <c r="Z134" s="30"/>
      <c r="AA134" s="34"/>
      <c r="AB134" s="34"/>
      <c r="AC134" s="30"/>
      <c r="AD134" s="34"/>
      <c r="AE134" s="34"/>
      <c r="AF134" s="30"/>
      <c r="AG134" s="34"/>
      <c r="AH134" s="34"/>
      <c r="AI134" s="30"/>
      <c r="AJ134" s="34"/>
      <c r="AK134" s="34"/>
      <c r="AL134" s="30"/>
      <c r="AM134" s="34"/>
      <c r="AN134" s="34"/>
      <c r="AO134" s="30"/>
      <c r="AP134" s="34"/>
      <c r="AQ134" s="34"/>
      <c r="AR134" s="30"/>
      <c r="AS134" s="34"/>
      <c r="AT134" s="34"/>
      <c r="AU134" s="30"/>
      <c r="AV134" s="34"/>
      <c r="AW134" s="34"/>
      <c r="AX134" s="30"/>
      <c r="AY134" s="34"/>
      <c r="AZ134" s="34"/>
      <c r="BA134" s="30"/>
      <c r="BB134" s="34"/>
      <c r="BC134" s="34"/>
      <c r="BD134" s="30"/>
      <c r="BE134" s="34"/>
      <c r="BF134" s="34"/>
      <c r="BG134" s="30"/>
      <c r="BH134" s="34"/>
      <c r="BI134" s="34"/>
      <c r="BJ134" s="30"/>
      <c r="BK134" s="34"/>
      <c r="BL134" s="34"/>
      <c r="BM134" s="30"/>
      <c r="BN134" s="34"/>
      <c r="BO134" s="34"/>
      <c r="BP134" s="30"/>
      <c r="BQ134" s="30"/>
    </row>
    <row r="135" spans="2:69" s="31" customFormat="1" ht="15" hidden="1" x14ac:dyDescent="0.2">
      <c r="B135" s="762"/>
      <c r="C135" s="814"/>
      <c r="D135" s="814"/>
      <c r="E135" s="814"/>
      <c r="F135" s="511"/>
      <c r="G135" s="951"/>
      <c r="H135" s="755"/>
      <c r="I135" s="815"/>
      <c r="J135" s="816"/>
      <c r="K135" s="511"/>
      <c r="L135" s="815"/>
      <c r="M135" s="816"/>
      <c r="N135" s="511"/>
      <c r="O135" s="815"/>
      <c r="P135" s="816"/>
      <c r="Q135" s="511"/>
      <c r="R135" s="815"/>
      <c r="S135" s="816"/>
      <c r="T135" s="511"/>
      <c r="U135" s="815"/>
      <c r="V135" s="816"/>
      <c r="W135" s="30"/>
      <c r="X135" s="34"/>
      <c r="Y135" s="34"/>
      <c r="Z135" s="30"/>
      <c r="AA135" s="34"/>
      <c r="AB135" s="34"/>
      <c r="AC135" s="30"/>
      <c r="AD135" s="34"/>
      <c r="AE135" s="34"/>
      <c r="AF135" s="30"/>
      <c r="AG135" s="34"/>
      <c r="AH135" s="34"/>
      <c r="AI135" s="30"/>
      <c r="AJ135" s="34"/>
      <c r="AK135" s="34"/>
      <c r="AL135" s="30"/>
      <c r="AM135" s="34"/>
      <c r="AN135" s="34"/>
      <c r="AO135" s="30"/>
      <c r="AP135" s="34"/>
      <c r="AQ135" s="34"/>
      <c r="AR135" s="30"/>
      <c r="AS135" s="34"/>
      <c r="AT135" s="34"/>
      <c r="AU135" s="30"/>
      <c r="AV135" s="34"/>
      <c r="AW135" s="34"/>
      <c r="AX135" s="30"/>
      <c r="AY135" s="34"/>
      <c r="AZ135" s="34"/>
      <c r="BA135" s="30"/>
      <c r="BB135" s="34"/>
      <c r="BC135" s="34"/>
      <c r="BD135" s="30"/>
      <c r="BE135" s="34"/>
      <c r="BF135" s="34"/>
      <c r="BG135" s="30"/>
      <c r="BH135" s="34"/>
      <c r="BI135" s="34"/>
      <c r="BJ135" s="30"/>
      <c r="BK135" s="34"/>
      <c r="BL135" s="34"/>
      <c r="BM135" s="30"/>
      <c r="BN135" s="34"/>
      <c r="BO135" s="34"/>
      <c r="BP135" s="30"/>
      <c r="BQ135" s="30"/>
    </row>
    <row r="136" spans="2:69" s="31" customFormat="1" ht="15" hidden="1" x14ac:dyDescent="0.2">
      <c r="B136" s="762"/>
      <c r="C136" s="814"/>
      <c r="D136" s="814"/>
      <c r="E136" s="814"/>
      <c r="F136" s="511"/>
      <c r="G136" s="951"/>
      <c r="H136" s="755"/>
      <c r="I136" s="815"/>
      <c r="J136" s="816"/>
      <c r="K136" s="511"/>
      <c r="L136" s="815"/>
      <c r="M136" s="816"/>
      <c r="N136" s="511"/>
      <c r="O136" s="815"/>
      <c r="P136" s="816"/>
      <c r="Q136" s="511"/>
      <c r="R136" s="815"/>
      <c r="S136" s="816"/>
      <c r="T136" s="511"/>
      <c r="U136" s="815"/>
      <c r="V136" s="816"/>
      <c r="W136" s="30"/>
      <c r="X136" s="34"/>
      <c r="Y136" s="34"/>
      <c r="Z136" s="30"/>
      <c r="AA136" s="34"/>
      <c r="AB136" s="34"/>
      <c r="AC136" s="30"/>
      <c r="AD136" s="34"/>
      <c r="AE136" s="34"/>
      <c r="AF136" s="30"/>
      <c r="AG136" s="34"/>
      <c r="AH136" s="34"/>
      <c r="AI136" s="30"/>
      <c r="AJ136" s="34"/>
      <c r="AK136" s="34"/>
      <c r="AL136" s="30"/>
      <c r="AM136" s="34"/>
      <c r="AN136" s="34"/>
      <c r="AO136" s="30"/>
      <c r="AP136" s="34"/>
      <c r="AQ136" s="34"/>
      <c r="AR136" s="30"/>
      <c r="AS136" s="34"/>
      <c r="AT136" s="34"/>
      <c r="AU136" s="30"/>
      <c r="AV136" s="34"/>
      <c r="AW136" s="34"/>
      <c r="AX136" s="30"/>
      <c r="AY136" s="34"/>
      <c r="AZ136" s="34"/>
      <c r="BA136" s="30"/>
      <c r="BB136" s="34"/>
      <c r="BC136" s="34"/>
      <c r="BD136" s="30"/>
      <c r="BE136" s="34"/>
      <c r="BF136" s="34"/>
      <c r="BG136" s="30"/>
      <c r="BH136" s="34"/>
      <c r="BI136" s="34"/>
      <c r="BJ136" s="30"/>
      <c r="BK136" s="34"/>
      <c r="BL136" s="34"/>
      <c r="BM136" s="30"/>
      <c r="BN136" s="34"/>
      <c r="BO136" s="34"/>
      <c r="BP136" s="30"/>
      <c r="BQ136" s="30"/>
    </row>
    <row r="137" spans="2:69" s="31" customFormat="1" ht="15" hidden="1" x14ac:dyDescent="0.2">
      <c r="B137" s="762"/>
      <c r="C137" s="814"/>
      <c r="D137" s="814"/>
      <c r="E137" s="814"/>
      <c r="F137" s="511"/>
      <c r="G137" s="951"/>
      <c r="H137" s="755"/>
      <c r="I137" s="815"/>
      <c r="J137" s="816"/>
      <c r="K137" s="511"/>
      <c r="L137" s="815"/>
      <c r="M137" s="816"/>
      <c r="N137" s="511"/>
      <c r="O137" s="815"/>
      <c r="P137" s="816"/>
      <c r="Q137" s="511"/>
      <c r="R137" s="815"/>
      <c r="S137" s="816"/>
      <c r="T137" s="511"/>
      <c r="U137" s="815"/>
      <c r="V137" s="816"/>
      <c r="W137" s="30"/>
      <c r="X137" s="34"/>
      <c r="Y137" s="34"/>
      <c r="Z137" s="30"/>
      <c r="AA137" s="34"/>
      <c r="AB137" s="34"/>
      <c r="AC137" s="30"/>
      <c r="AD137" s="34"/>
      <c r="AE137" s="34"/>
      <c r="AF137" s="30"/>
      <c r="AG137" s="34"/>
      <c r="AH137" s="34"/>
      <c r="AI137" s="30"/>
      <c r="AJ137" s="34"/>
      <c r="AK137" s="34"/>
      <c r="AL137" s="30"/>
      <c r="AM137" s="34"/>
      <c r="AN137" s="34"/>
      <c r="AO137" s="30"/>
      <c r="AP137" s="34"/>
      <c r="AQ137" s="34"/>
      <c r="AR137" s="30"/>
      <c r="AS137" s="34"/>
      <c r="AT137" s="34"/>
      <c r="AU137" s="30"/>
      <c r="AV137" s="34"/>
      <c r="AW137" s="34"/>
      <c r="AX137" s="30"/>
      <c r="AY137" s="34"/>
      <c r="AZ137" s="34"/>
      <c r="BA137" s="30"/>
      <c r="BB137" s="34"/>
      <c r="BC137" s="34"/>
      <c r="BD137" s="30"/>
      <c r="BE137" s="34"/>
      <c r="BF137" s="34"/>
      <c r="BG137" s="30"/>
      <c r="BH137" s="34"/>
      <c r="BI137" s="34"/>
      <c r="BJ137" s="30"/>
      <c r="BK137" s="34"/>
      <c r="BL137" s="34"/>
      <c r="BM137" s="30"/>
      <c r="BN137" s="34"/>
      <c r="BO137" s="34"/>
      <c r="BP137" s="30"/>
      <c r="BQ137" s="30"/>
    </row>
    <row r="138" spans="2:69" s="31" customFormat="1" ht="15" hidden="1" x14ac:dyDescent="0.2">
      <c r="B138" s="762"/>
      <c r="C138" s="814"/>
      <c r="D138" s="814"/>
      <c r="E138" s="814"/>
      <c r="F138" s="511"/>
      <c r="G138" s="951"/>
      <c r="H138" s="755"/>
      <c r="I138" s="815"/>
      <c r="J138" s="816"/>
      <c r="K138" s="511"/>
      <c r="L138" s="815"/>
      <c r="M138" s="816"/>
      <c r="N138" s="511"/>
      <c r="O138" s="815"/>
      <c r="P138" s="816"/>
      <c r="Q138" s="511"/>
      <c r="R138" s="815"/>
      <c r="S138" s="816"/>
      <c r="T138" s="511"/>
      <c r="U138" s="815"/>
      <c r="V138" s="816"/>
      <c r="W138" s="30"/>
      <c r="X138" s="34"/>
      <c r="Y138" s="34"/>
      <c r="Z138" s="30"/>
      <c r="AA138" s="34"/>
      <c r="AB138" s="34"/>
      <c r="AC138" s="30"/>
      <c r="AD138" s="34"/>
      <c r="AE138" s="34"/>
      <c r="AF138" s="30"/>
      <c r="AG138" s="34"/>
      <c r="AH138" s="34"/>
      <c r="AI138" s="30"/>
      <c r="AJ138" s="34"/>
      <c r="AK138" s="34"/>
      <c r="AL138" s="30"/>
      <c r="AM138" s="34"/>
      <c r="AN138" s="34"/>
      <c r="AO138" s="30"/>
      <c r="AP138" s="34"/>
      <c r="AQ138" s="34"/>
      <c r="AR138" s="30"/>
      <c r="AS138" s="34"/>
      <c r="AT138" s="34"/>
      <c r="AU138" s="30"/>
      <c r="AV138" s="34"/>
      <c r="AW138" s="34"/>
      <c r="AX138" s="30"/>
      <c r="AY138" s="34"/>
      <c r="AZ138" s="34"/>
      <c r="BA138" s="30"/>
      <c r="BB138" s="34"/>
      <c r="BC138" s="34"/>
      <c r="BD138" s="30"/>
      <c r="BE138" s="34"/>
      <c r="BF138" s="34"/>
      <c r="BG138" s="30"/>
      <c r="BH138" s="34"/>
      <c r="BI138" s="34"/>
      <c r="BJ138" s="30"/>
      <c r="BK138" s="34"/>
      <c r="BL138" s="34"/>
      <c r="BM138" s="30"/>
      <c r="BN138" s="34"/>
      <c r="BO138" s="34"/>
      <c r="BP138" s="30"/>
      <c r="BQ138" s="30"/>
    </row>
    <row r="139" spans="2:69" s="31" customFormat="1" ht="12.75" hidden="1" customHeight="1" x14ac:dyDescent="0.2">
      <c r="B139" s="762">
        <v>0</v>
      </c>
      <c r="C139" s="814"/>
      <c r="D139" s="814"/>
      <c r="E139" s="814"/>
      <c r="F139" s="511"/>
      <c r="G139" s="951"/>
      <c r="H139" s="755"/>
      <c r="I139" s="815"/>
      <c r="J139" s="816"/>
      <c r="K139" s="511"/>
      <c r="L139" s="815"/>
      <c r="M139" s="816"/>
      <c r="N139" s="511"/>
      <c r="O139" s="815"/>
      <c r="P139" s="816"/>
      <c r="Q139" s="511"/>
      <c r="R139" s="815"/>
      <c r="S139" s="816"/>
      <c r="T139" s="511"/>
      <c r="U139" s="815"/>
      <c r="V139" s="816"/>
      <c r="W139" s="30"/>
      <c r="X139" s="34"/>
      <c r="Y139" s="34"/>
      <c r="Z139" s="30"/>
      <c r="AA139" s="34"/>
      <c r="AB139" s="34"/>
      <c r="AC139" s="30"/>
      <c r="AD139" s="34"/>
      <c r="AE139" s="34"/>
      <c r="AF139" s="30"/>
      <c r="AG139" s="34"/>
      <c r="AH139" s="34"/>
      <c r="AI139" s="30"/>
      <c r="AJ139" s="34"/>
      <c r="AK139" s="34"/>
      <c r="AL139" s="30"/>
      <c r="AM139" s="34"/>
      <c r="AN139" s="34"/>
      <c r="AO139" s="30"/>
      <c r="AP139" s="34"/>
      <c r="AQ139" s="34"/>
      <c r="AR139" s="30"/>
      <c r="AS139" s="34"/>
      <c r="AT139" s="34"/>
      <c r="AU139" s="30"/>
      <c r="AV139" s="34"/>
      <c r="AW139" s="34"/>
      <c r="AX139" s="30"/>
      <c r="AY139" s="34"/>
      <c r="AZ139" s="34"/>
      <c r="BA139" s="30"/>
      <c r="BB139" s="34"/>
      <c r="BC139" s="34"/>
      <c r="BD139" s="30"/>
      <c r="BE139" s="34"/>
      <c r="BF139" s="34"/>
      <c r="BG139" s="30"/>
      <c r="BH139" s="34"/>
      <c r="BI139" s="34"/>
      <c r="BJ139" s="30"/>
      <c r="BK139" s="34"/>
      <c r="BL139" s="34"/>
      <c r="BM139" s="30"/>
      <c r="BN139" s="34"/>
      <c r="BO139" s="34"/>
      <c r="BP139" s="30"/>
      <c r="BQ139" s="30"/>
    </row>
    <row r="140" spans="2:69" s="31" customFormat="1" ht="12.75" hidden="1" customHeight="1" x14ac:dyDescent="0.2">
      <c r="B140" s="762">
        <v>0.5</v>
      </c>
      <c r="C140" s="814"/>
      <c r="D140" s="814"/>
      <c r="E140" s="814"/>
      <c r="F140" s="511"/>
      <c r="G140" s="951"/>
      <c r="H140" s="755"/>
      <c r="I140" s="815"/>
      <c r="J140" s="816"/>
      <c r="K140" s="511"/>
      <c r="L140" s="815"/>
      <c r="M140" s="816"/>
      <c r="N140" s="511"/>
      <c r="O140" s="815"/>
      <c r="P140" s="816"/>
      <c r="Q140" s="511"/>
      <c r="R140" s="815"/>
      <c r="S140" s="816"/>
      <c r="T140" s="511"/>
      <c r="U140" s="815"/>
      <c r="V140" s="816"/>
      <c r="W140" s="30"/>
      <c r="X140" s="34"/>
      <c r="Y140" s="34"/>
      <c r="Z140" s="30"/>
      <c r="AA140" s="34"/>
      <c r="AB140" s="34"/>
      <c r="AC140" s="30"/>
      <c r="AD140" s="34"/>
      <c r="AE140" s="34"/>
      <c r="AF140" s="30"/>
      <c r="AG140" s="34"/>
      <c r="AH140" s="34"/>
      <c r="AI140" s="30"/>
      <c r="AJ140" s="34"/>
      <c r="AK140" s="34"/>
      <c r="AL140" s="30"/>
      <c r="AM140" s="34"/>
      <c r="AN140" s="34"/>
      <c r="AO140" s="30"/>
      <c r="AP140" s="34"/>
      <c r="AQ140" s="34"/>
      <c r="AR140" s="30"/>
      <c r="AS140" s="34"/>
      <c r="AT140" s="34"/>
      <c r="AU140" s="30"/>
      <c r="AV140" s="34"/>
      <c r="AW140" s="34"/>
      <c r="AX140" s="30"/>
      <c r="AY140" s="34"/>
      <c r="AZ140" s="34"/>
      <c r="BA140" s="30"/>
      <c r="BB140" s="34"/>
      <c r="BC140" s="34"/>
      <c r="BD140" s="30"/>
      <c r="BE140" s="34"/>
      <c r="BF140" s="34"/>
      <c r="BG140" s="30"/>
      <c r="BH140" s="34"/>
      <c r="BI140" s="34"/>
      <c r="BJ140" s="30"/>
      <c r="BK140" s="34"/>
      <c r="BL140" s="34"/>
      <c r="BM140" s="30"/>
      <c r="BN140" s="34"/>
      <c r="BO140" s="34"/>
      <c r="BP140" s="30"/>
      <c r="BQ140" s="30"/>
    </row>
    <row r="141" spans="2:69" s="31" customFormat="1" ht="12.75" hidden="1" customHeight="1" x14ac:dyDescent="0.2">
      <c r="B141" s="762">
        <v>1</v>
      </c>
      <c r="C141" s="814"/>
      <c r="D141" s="814"/>
      <c r="E141" s="814"/>
      <c r="F141" s="511"/>
      <c r="G141" s="951"/>
      <c r="H141" s="755"/>
      <c r="I141" s="815"/>
      <c r="J141" s="816"/>
      <c r="K141" s="511"/>
      <c r="L141" s="815"/>
      <c r="M141" s="816"/>
      <c r="N141" s="511"/>
      <c r="O141" s="815"/>
      <c r="P141" s="816"/>
      <c r="Q141" s="511"/>
      <c r="R141" s="815"/>
      <c r="S141" s="816"/>
      <c r="T141" s="511"/>
      <c r="U141" s="815"/>
      <c r="V141" s="816"/>
      <c r="W141" s="30"/>
      <c r="X141" s="34"/>
      <c r="Y141" s="34"/>
      <c r="Z141" s="30"/>
      <c r="AA141" s="34"/>
      <c r="AB141" s="34"/>
      <c r="AC141" s="30"/>
      <c r="AD141" s="34"/>
      <c r="AE141" s="34"/>
      <c r="AF141" s="30"/>
      <c r="AG141" s="34"/>
      <c r="AH141" s="34"/>
      <c r="AI141" s="30"/>
      <c r="AJ141" s="34"/>
      <c r="AK141" s="34"/>
      <c r="AL141" s="30"/>
      <c r="AM141" s="34"/>
      <c r="AN141" s="34"/>
      <c r="AO141" s="30"/>
      <c r="AP141" s="34"/>
      <c r="AQ141" s="34"/>
      <c r="AR141" s="30"/>
      <c r="AS141" s="34"/>
      <c r="AT141" s="34"/>
      <c r="AU141" s="30"/>
      <c r="AV141" s="34"/>
      <c r="AW141" s="34"/>
      <c r="AX141" s="30"/>
      <c r="AY141" s="34"/>
      <c r="AZ141" s="34"/>
      <c r="BA141" s="30"/>
      <c r="BB141" s="34"/>
      <c r="BC141" s="34"/>
      <c r="BD141" s="30"/>
      <c r="BE141" s="34"/>
      <c r="BF141" s="34"/>
      <c r="BG141" s="30"/>
      <c r="BH141" s="34"/>
      <c r="BI141" s="34"/>
      <c r="BJ141" s="30"/>
      <c r="BK141" s="34"/>
      <c r="BL141" s="34"/>
      <c r="BM141" s="30"/>
      <c r="BN141" s="34"/>
      <c r="BO141" s="34"/>
      <c r="BP141" s="30"/>
      <c r="BQ141" s="30"/>
    </row>
    <row r="142" spans="2:69" s="31" customFormat="1" ht="12.75" hidden="1" customHeight="1" x14ac:dyDescent="0.2">
      <c r="B142" s="762">
        <v>1.5</v>
      </c>
      <c r="C142" s="814"/>
      <c r="D142" s="814"/>
      <c r="E142" s="814"/>
      <c r="F142" s="511"/>
      <c r="G142" s="951"/>
      <c r="H142" s="755"/>
      <c r="I142" s="815"/>
      <c r="J142" s="816"/>
      <c r="K142" s="511"/>
      <c r="L142" s="815"/>
      <c r="M142" s="816"/>
      <c r="N142" s="511"/>
      <c r="O142" s="815"/>
      <c r="P142" s="816"/>
      <c r="Q142" s="511"/>
      <c r="R142" s="815"/>
      <c r="S142" s="816"/>
      <c r="T142" s="511"/>
      <c r="U142" s="815"/>
      <c r="V142" s="816"/>
      <c r="W142" s="30"/>
      <c r="X142" s="34"/>
      <c r="Y142" s="34"/>
      <c r="Z142" s="30"/>
      <c r="AA142" s="34"/>
      <c r="AB142" s="34"/>
      <c r="AC142" s="30"/>
      <c r="AD142" s="34"/>
      <c r="AE142" s="34"/>
      <c r="AF142" s="30"/>
      <c r="AG142" s="34"/>
      <c r="AH142" s="34"/>
      <c r="AI142" s="30"/>
      <c r="AJ142" s="34"/>
      <c r="AK142" s="34"/>
      <c r="AL142" s="30"/>
      <c r="AM142" s="34"/>
      <c r="AN142" s="34"/>
      <c r="AO142" s="30"/>
      <c r="AP142" s="34"/>
      <c r="AQ142" s="34"/>
      <c r="AR142" s="30"/>
      <c r="AS142" s="34"/>
      <c r="AT142" s="34"/>
      <c r="AU142" s="30"/>
      <c r="AV142" s="34"/>
      <c r="AW142" s="34"/>
      <c r="AX142" s="30"/>
      <c r="AY142" s="34"/>
      <c r="AZ142" s="34"/>
      <c r="BA142" s="30"/>
      <c r="BB142" s="34"/>
      <c r="BC142" s="34"/>
      <c r="BD142" s="30"/>
      <c r="BE142" s="34"/>
      <c r="BF142" s="34"/>
      <c r="BG142" s="30"/>
      <c r="BH142" s="34"/>
      <c r="BI142" s="34"/>
      <c r="BJ142" s="30"/>
      <c r="BK142" s="34"/>
      <c r="BL142" s="34"/>
      <c r="BM142" s="30"/>
      <c r="BN142" s="34"/>
      <c r="BO142" s="34"/>
      <c r="BP142" s="30"/>
      <c r="BQ142" s="30"/>
    </row>
    <row r="143" spans="2:69" s="31" customFormat="1" ht="12.75" hidden="1" customHeight="1" x14ac:dyDescent="0.2">
      <c r="B143" s="762">
        <v>2</v>
      </c>
      <c r="C143" s="814"/>
      <c r="D143" s="814"/>
      <c r="E143" s="814"/>
      <c r="F143" s="511"/>
      <c r="G143" s="951"/>
      <c r="H143" s="755"/>
      <c r="I143" s="815"/>
      <c r="J143" s="816"/>
      <c r="K143" s="511"/>
      <c r="L143" s="815"/>
      <c r="M143" s="816"/>
      <c r="N143" s="511"/>
      <c r="O143" s="815"/>
      <c r="P143" s="816"/>
      <c r="Q143" s="511"/>
      <c r="R143" s="815"/>
      <c r="S143" s="816"/>
      <c r="T143" s="511"/>
      <c r="U143" s="815"/>
      <c r="V143" s="816"/>
      <c r="W143" s="30"/>
      <c r="X143" s="34"/>
      <c r="Y143" s="34"/>
      <c r="Z143" s="30"/>
      <c r="AA143" s="34"/>
      <c r="AB143" s="34"/>
      <c r="AC143" s="30"/>
      <c r="AD143" s="34"/>
      <c r="AE143" s="34"/>
      <c r="AF143" s="30"/>
      <c r="AG143" s="34"/>
      <c r="AH143" s="34"/>
      <c r="AI143" s="30"/>
      <c r="AJ143" s="34"/>
      <c r="AK143" s="34"/>
      <c r="AL143" s="30"/>
      <c r="AM143" s="34"/>
      <c r="AN143" s="34"/>
      <c r="AO143" s="30"/>
      <c r="AP143" s="34"/>
      <c r="AQ143" s="34"/>
      <c r="AR143" s="30"/>
      <c r="AS143" s="34"/>
      <c r="AT143" s="34"/>
      <c r="AU143" s="30"/>
      <c r="AV143" s="34"/>
      <c r="AW143" s="34"/>
      <c r="AX143" s="30"/>
      <c r="AY143" s="34"/>
      <c r="AZ143" s="34"/>
      <c r="BA143" s="30"/>
      <c r="BB143" s="34"/>
      <c r="BC143" s="34"/>
      <c r="BD143" s="30"/>
      <c r="BE143" s="34"/>
      <c r="BF143" s="34"/>
      <c r="BG143" s="30"/>
      <c r="BH143" s="34"/>
      <c r="BI143" s="34"/>
      <c r="BJ143" s="30"/>
      <c r="BK143" s="34"/>
      <c r="BL143" s="34"/>
      <c r="BM143" s="30"/>
      <c r="BN143" s="34"/>
      <c r="BO143" s="34"/>
      <c r="BP143" s="30"/>
      <c r="BQ143" s="30"/>
    </row>
    <row r="144" spans="2:69" s="31" customFormat="1" ht="12.75" hidden="1" customHeight="1" x14ac:dyDescent="0.2">
      <c r="B144" s="762">
        <v>2.5</v>
      </c>
      <c r="C144" s="814"/>
      <c r="D144" s="814"/>
      <c r="E144" s="814"/>
      <c r="F144" s="511"/>
      <c r="G144" s="951"/>
      <c r="H144" s="755"/>
      <c r="I144" s="815"/>
      <c r="J144" s="816"/>
      <c r="K144" s="511"/>
      <c r="L144" s="815"/>
      <c r="M144" s="816"/>
      <c r="N144" s="511"/>
      <c r="O144" s="815"/>
      <c r="P144" s="816"/>
      <c r="Q144" s="511"/>
      <c r="R144" s="815"/>
      <c r="S144" s="816"/>
      <c r="T144" s="511"/>
      <c r="U144" s="815"/>
      <c r="V144" s="816"/>
      <c r="W144" s="30"/>
      <c r="X144" s="34"/>
      <c r="Y144" s="34"/>
      <c r="Z144" s="30"/>
      <c r="AA144" s="34"/>
      <c r="AB144" s="34"/>
      <c r="AC144" s="30"/>
      <c r="AD144" s="34"/>
      <c r="AE144" s="34"/>
      <c r="AF144" s="30"/>
      <c r="AG144" s="34"/>
      <c r="AH144" s="34"/>
      <c r="AI144" s="30"/>
      <c r="AJ144" s="34"/>
      <c r="AK144" s="34"/>
      <c r="AL144" s="30"/>
      <c r="AM144" s="34"/>
      <c r="AN144" s="34"/>
      <c r="AO144" s="30"/>
      <c r="AP144" s="34"/>
      <c r="AQ144" s="34"/>
      <c r="AR144" s="30"/>
      <c r="AS144" s="34"/>
      <c r="AT144" s="34"/>
      <c r="AU144" s="30"/>
      <c r="AV144" s="34"/>
      <c r="AW144" s="34"/>
      <c r="AX144" s="30"/>
      <c r="AY144" s="34"/>
      <c r="AZ144" s="34"/>
      <c r="BA144" s="30"/>
      <c r="BB144" s="34"/>
      <c r="BC144" s="34"/>
      <c r="BD144" s="30"/>
      <c r="BE144" s="34"/>
      <c r="BF144" s="34"/>
      <c r="BG144" s="30"/>
      <c r="BH144" s="34"/>
      <c r="BI144" s="34"/>
      <c r="BJ144" s="30"/>
      <c r="BK144" s="34"/>
      <c r="BL144" s="34"/>
      <c r="BM144" s="30"/>
      <c r="BN144" s="34"/>
      <c r="BO144" s="34"/>
      <c r="BP144" s="30"/>
      <c r="BQ144" s="30"/>
    </row>
    <row r="145" spans="2:69" s="31" customFormat="1" ht="12.75" hidden="1" customHeight="1" x14ac:dyDescent="0.2">
      <c r="B145" s="762">
        <v>3</v>
      </c>
      <c r="C145" s="814"/>
      <c r="D145" s="814"/>
      <c r="E145" s="814"/>
      <c r="F145" s="511"/>
      <c r="G145" s="951"/>
      <c r="H145" s="755"/>
      <c r="I145" s="815"/>
      <c r="J145" s="816"/>
      <c r="K145" s="511"/>
      <c r="L145" s="815"/>
      <c r="M145" s="816"/>
      <c r="N145" s="511"/>
      <c r="O145" s="815"/>
      <c r="P145" s="816"/>
      <c r="Q145" s="511"/>
      <c r="R145" s="815"/>
      <c r="S145" s="816"/>
      <c r="T145" s="511"/>
      <c r="U145" s="815"/>
      <c r="V145" s="816"/>
      <c r="W145" s="30"/>
      <c r="X145" s="34"/>
      <c r="Y145" s="34"/>
      <c r="Z145" s="30"/>
      <c r="AA145" s="34"/>
      <c r="AB145" s="34"/>
      <c r="AC145" s="30"/>
      <c r="AD145" s="34"/>
      <c r="AE145" s="34"/>
      <c r="AF145" s="30"/>
      <c r="AG145" s="34"/>
      <c r="AH145" s="34"/>
      <c r="AI145" s="30"/>
      <c r="AJ145" s="34"/>
      <c r="AK145" s="34"/>
      <c r="AL145" s="30"/>
      <c r="AM145" s="34"/>
      <c r="AN145" s="34"/>
      <c r="AO145" s="30"/>
      <c r="AP145" s="34"/>
      <c r="AQ145" s="34"/>
      <c r="AR145" s="30"/>
      <c r="AS145" s="34"/>
      <c r="AT145" s="34"/>
      <c r="AU145" s="30"/>
      <c r="AV145" s="34"/>
      <c r="AW145" s="34"/>
      <c r="AX145" s="30"/>
      <c r="AY145" s="34"/>
      <c r="AZ145" s="34"/>
      <c r="BA145" s="30"/>
      <c r="BB145" s="34"/>
      <c r="BC145" s="34"/>
      <c r="BD145" s="30"/>
      <c r="BE145" s="34"/>
      <c r="BF145" s="34"/>
      <c r="BG145" s="30"/>
      <c r="BH145" s="34"/>
      <c r="BI145" s="34"/>
      <c r="BJ145" s="30"/>
      <c r="BK145" s="34"/>
      <c r="BL145" s="34"/>
      <c r="BM145" s="30"/>
      <c r="BN145" s="34"/>
      <c r="BO145" s="34"/>
      <c r="BP145" s="30"/>
      <c r="BQ145" s="30"/>
    </row>
    <row r="146" spans="2:69" s="31" customFormat="1" ht="12.75" hidden="1" customHeight="1" x14ac:dyDescent="0.2">
      <c r="B146" s="762">
        <v>3.5</v>
      </c>
      <c r="C146" s="814"/>
      <c r="D146" s="814"/>
      <c r="E146" s="814"/>
      <c r="F146" s="511"/>
      <c r="G146" s="951"/>
      <c r="H146" s="755"/>
      <c r="I146" s="815"/>
      <c r="J146" s="816"/>
      <c r="K146" s="511"/>
      <c r="L146" s="815"/>
      <c r="M146" s="816"/>
      <c r="N146" s="511"/>
      <c r="O146" s="815"/>
      <c r="P146" s="816"/>
      <c r="Q146" s="511"/>
      <c r="R146" s="815"/>
      <c r="S146" s="816"/>
      <c r="T146" s="511"/>
      <c r="U146" s="815"/>
      <c r="V146" s="816"/>
      <c r="W146" s="30"/>
      <c r="X146" s="34"/>
      <c r="Y146" s="34"/>
      <c r="Z146" s="30"/>
      <c r="AA146" s="34"/>
      <c r="AB146" s="34"/>
      <c r="AC146" s="30"/>
      <c r="AD146" s="34"/>
      <c r="AE146" s="34"/>
      <c r="AF146" s="30"/>
      <c r="AG146" s="34"/>
      <c r="AH146" s="34"/>
      <c r="AI146" s="30"/>
      <c r="AJ146" s="34"/>
      <c r="AK146" s="34"/>
      <c r="AL146" s="30"/>
      <c r="AM146" s="34"/>
      <c r="AN146" s="34"/>
      <c r="AO146" s="30"/>
      <c r="AP146" s="34"/>
      <c r="AQ146" s="34"/>
      <c r="AR146" s="30"/>
      <c r="AS146" s="34"/>
      <c r="AT146" s="34"/>
      <c r="AU146" s="30"/>
      <c r="AV146" s="34"/>
      <c r="AW146" s="34"/>
      <c r="AX146" s="30"/>
      <c r="AY146" s="34"/>
      <c r="AZ146" s="34"/>
      <c r="BA146" s="30"/>
      <c r="BB146" s="34"/>
      <c r="BC146" s="34"/>
      <c r="BD146" s="30"/>
      <c r="BE146" s="34"/>
      <c r="BF146" s="34"/>
      <c r="BG146" s="30"/>
      <c r="BH146" s="34"/>
      <c r="BI146" s="34"/>
      <c r="BJ146" s="30"/>
      <c r="BK146" s="34"/>
      <c r="BL146" s="34"/>
      <c r="BM146" s="30"/>
      <c r="BN146" s="34"/>
      <c r="BO146" s="34"/>
      <c r="BP146" s="30"/>
      <c r="BQ146" s="30"/>
    </row>
    <row r="147" spans="2:69" s="31" customFormat="1" ht="12.75" hidden="1" customHeight="1" x14ac:dyDescent="0.2">
      <c r="B147" s="762">
        <v>4</v>
      </c>
      <c r="C147" s="814"/>
      <c r="D147" s="814"/>
      <c r="E147" s="814"/>
      <c r="F147" s="511"/>
      <c r="G147" s="951"/>
      <c r="H147" s="755"/>
      <c r="I147" s="815"/>
      <c r="J147" s="816"/>
      <c r="K147" s="511"/>
      <c r="L147" s="815"/>
      <c r="M147" s="816"/>
      <c r="N147" s="511"/>
      <c r="O147" s="815"/>
      <c r="P147" s="816"/>
      <c r="Q147" s="511"/>
      <c r="R147" s="815"/>
      <c r="S147" s="816"/>
      <c r="T147" s="511"/>
      <c r="U147" s="815"/>
      <c r="V147" s="816"/>
      <c r="W147" s="30"/>
      <c r="X147" s="34"/>
      <c r="Y147" s="34"/>
      <c r="Z147" s="30"/>
      <c r="AA147" s="34"/>
      <c r="AB147" s="34"/>
      <c r="AC147" s="30"/>
      <c r="AD147" s="34"/>
      <c r="AE147" s="34"/>
      <c r="AF147" s="30"/>
      <c r="AG147" s="34"/>
      <c r="AH147" s="34"/>
      <c r="AI147" s="30"/>
      <c r="AJ147" s="34"/>
      <c r="AK147" s="34"/>
      <c r="AL147" s="30"/>
      <c r="AM147" s="34"/>
      <c r="AN147" s="34"/>
      <c r="AO147" s="30"/>
      <c r="AP147" s="34"/>
      <c r="AQ147" s="34"/>
      <c r="AR147" s="30"/>
      <c r="AS147" s="34"/>
      <c r="AT147" s="34"/>
      <c r="AU147" s="30"/>
      <c r="AV147" s="34"/>
      <c r="AW147" s="34"/>
      <c r="AX147" s="30"/>
      <c r="AY147" s="34"/>
      <c r="AZ147" s="34"/>
      <c r="BA147" s="30"/>
      <c r="BB147" s="34"/>
      <c r="BC147" s="34"/>
      <c r="BD147" s="30"/>
      <c r="BE147" s="34"/>
      <c r="BF147" s="34"/>
      <c r="BG147" s="30"/>
      <c r="BH147" s="34"/>
      <c r="BI147" s="34"/>
      <c r="BJ147" s="30"/>
      <c r="BK147" s="34"/>
      <c r="BL147" s="34"/>
      <c r="BM147" s="30"/>
      <c r="BN147" s="34"/>
      <c r="BO147" s="34"/>
      <c r="BP147" s="30"/>
      <c r="BQ147" s="30"/>
    </row>
    <row r="148" spans="2:69" s="31" customFormat="1" ht="12.75" hidden="1" customHeight="1" x14ac:dyDescent="0.2">
      <c r="B148" s="762">
        <v>4.5</v>
      </c>
      <c r="C148" s="814"/>
      <c r="D148" s="814"/>
      <c r="E148" s="814"/>
      <c r="F148" s="511"/>
      <c r="G148" s="951"/>
      <c r="H148" s="755"/>
      <c r="I148" s="815"/>
      <c r="J148" s="816"/>
      <c r="K148" s="511"/>
      <c r="L148" s="815"/>
      <c r="M148" s="816"/>
      <c r="N148" s="511"/>
      <c r="O148" s="815"/>
      <c r="P148" s="816"/>
      <c r="Q148" s="511"/>
      <c r="R148" s="815"/>
      <c r="S148" s="816"/>
      <c r="T148" s="511"/>
      <c r="U148" s="815"/>
      <c r="V148" s="816"/>
      <c r="W148" s="30"/>
      <c r="X148" s="34"/>
      <c r="Y148" s="34"/>
      <c r="Z148" s="30"/>
      <c r="AA148" s="34"/>
      <c r="AB148" s="34"/>
      <c r="AC148" s="30"/>
      <c r="AD148" s="34"/>
      <c r="AE148" s="34"/>
      <c r="AF148" s="30"/>
      <c r="AG148" s="34"/>
      <c r="AH148" s="34"/>
      <c r="AI148" s="30"/>
      <c r="AJ148" s="34"/>
      <c r="AK148" s="34"/>
      <c r="AL148" s="30"/>
      <c r="AM148" s="34"/>
      <c r="AN148" s="34"/>
      <c r="AO148" s="30"/>
      <c r="AP148" s="34"/>
      <c r="AQ148" s="34"/>
      <c r="AR148" s="30"/>
      <c r="AS148" s="34"/>
      <c r="AT148" s="34"/>
      <c r="AU148" s="30"/>
      <c r="AV148" s="34"/>
      <c r="AW148" s="34"/>
      <c r="AX148" s="30"/>
      <c r="AY148" s="34"/>
      <c r="AZ148" s="34"/>
      <c r="BA148" s="30"/>
      <c r="BB148" s="34"/>
      <c r="BC148" s="34"/>
      <c r="BD148" s="30"/>
      <c r="BE148" s="34"/>
      <c r="BF148" s="34"/>
      <c r="BG148" s="30"/>
      <c r="BH148" s="34"/>
      <c r="BI148" s="34"/>
      <c r="BJ148" s="30"/>
      <c r="BK148" s="34"/>
      <c r="BL148" s="34"/>
      <c r="BM148" s="30"/>
      <c r="BN148" s="34"/>
      <c r="BO148" s="34"/>
      <c r="BP148" s="30"/>
      <c r="BQ148" s="30"/>
    </row>
    <row r="149" spans="2:69" s="31" customFormat="1" ht="12.75" hidden="1" customHeight="1" x14ac:dyDescent="0.2">
      <c r="B149" s="762">
        <v>5</v>
      </c>
      <c r="C149" s="814"/>
      <c r="D149" s="814"/>
      <c r="E149" s="814"/>
      <c r="F149" s="511"/>
      <c r="G149" s="951"/>
      <c r="H149" s="755"/>
      <c r="I149" s="815"/>
      <c r="J149" s="816"/>
      <c r="K149" s="511"/>
      <c r="L149" s="815"/>
      <c r="M149" s="816"/>
      <c r="N149" s="511"/>
      <c r="O149" s="815"/>
      <c r="P149" s="816"/>
      <c r="Q149" s="511"/>
      <c r="R149" s="815"/>
      <c r="S149" s="816"/>
      <c r="T149" s="511"/>
      <c r="U149" s="815"/>
      <c r="V149" s="816"/>
      <c r="W149" s="30"/>
      <c r="X149" s="34"/>
      <c r="Y149" s="34"/>
      <c r="Z149" s="30"/>
      <c r="AA149" s="34"/>
      <c r="AB149" s="34"/>
      <c r="AC149" s="30"/>
      <c r="AD149" s="34"/>
      <c r="AE149" s="34"/>
      <c r="AF149" s="30"/>
      <c r="AG149" s="34"/>
      <c r="AH149" s="34"/>
      <c r="AI149" s="30"/>
      <c r="AJ149" s="34"/>
      <c r="AK149" s="34"/>
      <c r="AL149" s="30"/>
      <c r="AM149" s="34"/>
      <c r="AN149" s="34"/>
      <c r="AO149" s="30"/>
      <c r="AP149" s="34"/>
      <c r="AQ149" s="34"/>
      <c r="AR149" s="30"/>
      <c r="AS149" s="34"/>
      <c r="AT149" s="34"/>
      <c r="AU149" s="30"/>
      <c r="AV149" s="34"/>
      <c r="AW149" s="34"/>
      <c r="AX149" s="30"/>
      <c r="AY149" s="34"/>
      <c r="AZ149" s="34"/>
      <c r="BA149" s="30"/>
      <c r="BB149" s="34"/>
      <c r="BC149" s="34"/>
      <c r="BD149" s="30"/>
      <c r="BE149" s="34"/>
      <c r="BF149" s="34"/>
      <c r="BG149" s="30"/>
      <c r="BH149" s="34"/>
      <c r="BI149" s="34"/>
      <c r="BJ149" s="30"/>
      <c r="BK149" s="34"/>
      <c r="BL149" s="34"/>
      <c r="BM149" s="30"/>
      <c r="BN149" s="34"/>
      <c r="BO149" s="34"/>
      <c r="BP149" s="30"/>
      <c r="BQ149" s="30"/>
    </row>
    <row r="150" spans="2:69" s="31" customFormat="1" ht="15" hidden="1" x14ac:dyDescent="0.2">
      <c r="B150" s="762"/>
      <c r="C150" s="814"/>
      <c r="D150" s="814"/>
      <c r="E150" s="814"/>
      <c r="F150" s="511"/>
      <c r="G150" s="951"/>
      <c r="H150" s="755"/>
      <c r="I150" s="815"/>
      <c r="J150" s="816"/>
      <c r="K150" s="511"/>
      <c r="L150" s="815"/>
      <c r="M150" s="816"/>
      <c r="N150" s="511"/>
      <c r="O150" s="815"/>
      <c r="P150" s="816"/>
      <c r="Q150" s="511"/>
      <c r="R150" s="815"/>
      <c r="S150" s="816"/>
      <c r="T150" s="511"/>
      <c r="U150" s="815"/>
      <c r="V150" s="816"/>
      <c r="W150" s="30"/>
      <c r="X150" s="34"/>
      <c r="Y150" s="34"/>
      <c r="Z150" s="30"/>
      <c r="AA150" s="34"/>
      <c r="AB150" s="34"/>
      <c r="AC150" s="30"/>
      <c r="AD150" s="34"/>
      <c r="AE150" s="34"/>
      <c r="AF150" s="30"/>
      <c r="AG150" s="34"/>
      <c r="AH150" s="34"/>
      <c r="AI150" s="30"/>
      <c r="AJ150" s="34"/>
      <c r="AK150" s="34"/>
      <c r="AL150" s="30"/>
      <c r="AM150" s="34"/>
      <c r="AN150" s="34"/>
      <c r="AO150" s="30"/>
      <c r="AP150" s="34"/>
      <c r="AQ150" s="34"/>
      <c r="AR150" s="30"/>
      <c r="AS150" s="34"/>
      <c r="AT150" s="34"/>
      <c r="AU150" s="30"/>
      <c r="AV150" s="34"/>
      <c r="AW150" s="34"/>
      <c r="AX150" s="30"/>
      <c r="AY150" s="34"/>
      <c r="AZ150" s="34"/>
      <c r="BA150" s="30"/>
      <c r="BB150" s="34"/>
      <c r="BC150" s="34"/>
      <c r="BD150" s="30"/>
      <c r="BE150" s="34"/>
      <c r="BF150" s="34"/>
      <c r="BG150" s="30"/>
      <c r="BH150" s="34"/>
      <c r="BI150" s="34"/>
      <c r="BJ150" s="30"/>
      <c r="BK150" s="34"/>
      <c r="BL150" s="34"/>
      <c r="BM150" s="30"/>
      <c r="BN150" s="34"/>
      <c r="BO150" s="34"/>
      <c r="BP150" s="30"/>
      <c r="BQ150" s="30"/>
    </row>
    <row r="151" spans="2:69" s="31" customFormat="1" ht="15" x14ac:dyDescent="0.2">
      <c r="B151" s="762"/>
      <c r="C151" s="814"/>
      <c r="D151" s="814"/>
      <c r="E151" s="814"/>
      <c r="F151" s="511"/>
      <c r="G151" s="953"/>
      <c r="H151" s="755"/>
      <c r="I151" s="815"/>
      <c r="J151" s="816"/>
      <c r="K151" s="511"/>
      <c r="L151" s="815"/>
      <c r="M151" s="816"/>
      <c r="N151" s="511"/>
      <c r="O151" s="815"/>
      <c r="P151" s="816"/>
      <c r="Q151" s="511"/>
      <c r="R151" s="815"/>
      <c r="S151" s="816"/>
      <c r="T151" s="511"/>
      <c r="U151" s="815"/>
      <c r="V151" s="816"/>
      <c r="W151" s="30"/>
      <c r="X151" s="34"/>
      <c r="Y151" s="34"/>
      <c r="Z151" s="30"/>
      <c r="AA151" s="34"/>
      <c r="AB151" s="34"/>
      <c r="AC151" s="30"/>
      <c r="AD151" s="34"/>
      <c r="AE151" s="34"/>
      <c r="AF151" s="30"/>
      <c r="AG151" s="34"/>
      <c r="AH151" s="34"/>
      <c r="AI151" s="30"/>
      <c r="AJ151" s="34"/>
      <c r="AK151" s="34"/>
      <c r="AL151" s="30"/>
      <c r="AM151" s="34"/>
      <c r="AN151" s="34"/>
      <c r="AO151" s="30"/>
      <c r="AP151" s="34"/>
      <c r="AQ151" s="34"/>
      <c r="AR151" s="30"/>
      <c r="AS151" s="34"/>
      <c r="AT151" s="34"/>
      <c r="AU151" s="30"/>
      <c r="AV151" s="34"/>
      <c r="AW151" s="34"/>
      <c r="AX151" s="30"/>
      <c r="AY151" s="34"/>
      <c r="AZ151" s="34"/>
      <c r="BA151" s="30"/>
      <c r="BB151" s="34"/>
      <c r="BC151" s="34"/>
      <c r="BD151" s="30"/>
      <c r="BE151" s="34"/>
      <c r="BF151" s="34"/>
      <c r="BG151" s="30"/>
      <c r="BH151" s="34"/>
      <c r="BI151" s="34"/>
      <c r="BJ151" s="30"/>
      <c r="BK151" s="34"/>
      <c r="BL151" s="117"/>
      <c r="BM151" s="118"/>
      <c r="BN151" s="117"/>
      <c r="BO151" s="34"/>
      <c r="BP151" s="30"/>
      <c r="BQ151" s="30"/>
    </row>
    <row r="152" spans="2:69" s="31" customFormat="1" ht="15" x14ac:dyDescent="0.2">
      <c r="B152" s="762"/>
      <c r="C152" s="814"/>
      <c r="D152" s="814"/>
      <c r="E152" s="814"/>
      <c r="F152" s="511"/>
      <c r="G152" s="953"/>
      <c r="H152" s="755"/>
      <c r="I152" s="815"/>
      <c r="J152" s="816"/>
      <c r="K152" s="511"/>
      <c r="L152" s="815"/>
      <c r="M152" s="816"/>
      <c r="N152" s="511"/>
      <c r="O152" s="815"/>
      <c r="P152" s="816"/>
      <c r="Q152" s="511"/>
      <c r="R152" s="815"/>
      <c r="S152" s="816"/>
      <c r="T152" s="511"/>
      <c r="U152" s="815"/>
      <c r="V152" s="816"/>
      <c r="W152" s="30"/>
      <c r="X152" s="34"/>
      <c r="Y152" s="34"/>
      <c r="Z152" s="30"/>
      <c r="AA152" s="34"/>
      <c r="AB152" s="34"/>
      <c r="AC152" s="30"/>
      <c r="AD152" s="34"/>
      <c r="AE152" s="34"/>
      <c r="AF152" s="30"/>
      <c r="AG152" s="34"/>
      <c r="AH152" s="34"/>
      <c r="AI152" s="30"/>
      <c r="AJ152" s="34"/>
      <c r="AK152" s="34"/>
      <c r="AL152" s="30"/>
      <c r="AM152" s="34"/>
      <c r="AN152" s="34"/>
      <c r="AO152" s="30"/>
      <c r="AP152" s="34"/>
      <c r="AQ152" s="34"/>
      <c r="AR152" s="30"/>
      <c r="AS152" s="34"/>
      <c r="AT152" s="34"/>
      <c r="AU152" s="30"/>
      <c r="AV152" s="34"/>
      <c r="AW152" s="34"/>
      <c r="AX152" s="30"/>
      <c r="AY152" s="34"/>
      <c r="AZ152" s="34"/>
      <c r="BA152" s="30"/>
      <c r="BB152" s="34"/>
      <c r="BC152" s="34"/>
      <c r="BD152" s="30"/>
      <c r="BE152" s="34"/>
      <c r="BF152" s="34"/>
      <c r="BG152" s="30"/>
      <c r="BH152" s="34"/>
      <c r="BI152" s="34"/>
      <c r="BJ152" s="30"/>
      <c r="BK152" s="34"/>
      <c r="BL152" s="117"/>
      <c r="BM152" s="118"/>
      <c r="BN152" s="117"/>
      <c r="BO152" s="34"/>
      <c r="BP152" s="30"/>
      <c r="BQ152" s="30"/>
    </row>
    <row r="153" spans="2:69" s="31" customFormat="1" ht="15" x14ac:dyDescent="0.2">
      <c r="B153" s="762"/>
      <c r="C153" s="814"/>
      <c r="D153" s="814"/>
      <c r="E153" s="814"/>
      <c r="F153" s="511"/>
      <c r="G153" s="953"/>
      <c r="H153" s="755"/>
      <c r="I153" s="815"/>
      <c r="J153" s="816"/>
      <c r="K153" s="511"/>
      <c r="L153" s="815"/>
      <c r="M153" s="816"/>
      <c r="N153" s="511"/>
      <c r="O153" s="815"/>
      <c r="P153" s="816"/>
      <c r="Q153" s="511"/>
      <c r="R153" s="815"/>
      <c r="S153" s="816"/>
      <c r="T153" s="511"/>
      <c r="U153" s="815"/>
      <c r="V153" s="816"/>
      <c r="W153" s="30"/>
      <c r="X153" s="34"/>
      <c r="Y153" s="34"/>
      <c r="Z153" s="30"/>
      <c r="AA153" s="34"/>
      <c r="AB153" s="34"/>
      <c r="AC153" s="30"/>
      <c r="AD153" s="34"/>
      <c r="AE153" s="34"/>
      <c r="AF153" s="30"/>
      <c r="AG153" s="34"/>
      <c r="AH153" s="34"/>
      <c r="AI153" s="30"/>
      <c r="AJ153" s="34"/>
      <c r="AK153" s="34"/>
      <c r="AL153" s="30"/>
      <c r="AM153" s="34"/>
      <c r="AN153" s="34"/>
      <c r="AO153" s="30"/>
      <c r="AP153" s="34"/>
      <c r="AQ153" s="34"/>
      <c r="AR153" s="30"/>
      <c r="AS153" s="34"/>
      <c r="AT153" s="34"/>
      <c r="AU153" s="30"/>
      <c r="AV153" s="34"/>
      <c r="AW153" s="34"/>
      <c r="AX153" s="30"/>
      <c r="AY153" s="34"/>
      <c r="AZ153" s="34"/>
      <c r="BA153" s="30"/>
      <c r="BB153" s="34"/>
      <c r="BC153" s="34"/>
      <c r="BD153" s="30"/>
      <c r="BE153" s="34"/>
      <c r="BF153" s="34"/>
      <c r="BG153" s="30"/>
      <c r="BH153" s="34"/>
      <c r="BI153" s="34"/>
      <c r="BJ153" s="30"/>
      <c r="BK153" s="34"/>
      <c r="BL153" s="117"/>
      <c r="BM153" s="118"/>
      <c r="BN153" s="117"/>
      <c r="BO153" s="34"/>
      <c r="BP153" s="30"/>
      <c r="BQ153" s="30"/>
    </row>
    <row r="154" spans="2:69" s="31" customFormat="1" ht="15" x14ac:dyDescent="0.2">
      <c r="B154" s="762"/>
      <c r="C154" s="814"/>
      <c r="D154" s="814"/>
      <c r="E154" s="814"/>
      <c r="F154" s="511"/>
      <c r="G154" s="953"/>
      <c r="H154" s="755"/>
      <c r="I154" s="815"/>
      <c r="J154" s="816"/>
      <c r="K154" s="511"/>
      <c r="L154" s="815"/>
      <c r="M154" s="816"/>
      <c r="N154" s="511"/>
      <c r="O154" s="815"/>
      <c r="P154" s="816"/>
      <c r="Q154" s="511"/>
      <c r="R154" s="815"/>
      <c r="S154" s="816"/>
      <c r="T154" s="511"/>
      <c r="U154" s="815"/>
      <c r="V154" s="816"/>
      <c r="W154" s="30"/>
      <c r="X154" s="34"/>
      <c r="Y154" s="34"/>
      <c r="Z154" s="30"/>
      <c r="AA154" s="34"/>
      <c r="AB154" s="34"/>
      <c r="AC154" s="30"/>
      <c r="AD154" s="34"/>
      <c r="AE154" s="34"/>
      <c r="AF154" s="30"/>
      <c r="AG154" s="34"/>
      <c r="AH154" s="34"/>
      <c r="AI154" s="30"/>
      <c r="AJ154" s="34"/>
      <c r="AK154" s="34"/>
      <c r="AL154" s="30"/>
      <c r="AM154" s="34"/>
      <c r="AN154" s="34"/>
      <c r="AO154" s="30"/>
      <c r="AP154" s="34"/>
      <c r="AQ154" s="34"/>
      <c r="AR154" s="30"/>
      <c r="AS154" s="34"/>
      <c r="AT154" s="34"/>
      <c r="AU154" s="30"/>
      <c r="AV154" s="34"/>
      <c r="AW154" s="34"/>
      <c r="AX154" s="30"/>
      <c r="AY154" s="34"/>
      <c r="AZ154" s="34"/>
      <c r="BA154" s="30"/>
      <c r="BB154" s="34"/>
      <c r="BC154" s="34"/>
      <c r="BD154" s="30"/>
      <c r="BE154" s="34"/>
      <c r="BF154" s="34"/>
      <c r="BG154" s="30"/>
      <c r="BH154" s="34"/>
      <c r="BI154" s="34"/>
      <c r="BJ154" s="30"/>
      <c r="BK154" s="34"/>
      <c r="BL154" s="117"/>
      <c r="BM154" s="118"/>
      <c r="BN154" s="117"/>
      <c r="BO154" s="34"/>
      <c r="BP154" s="30"/>
      <c r="BQ154" s="30"/>
    </row>
    <row r="155" spans="2:69" s="31" customFormat="1" ht="15" x14ac:dyDescent="0.2">
      <c r="B155" s="762"/>
      <c r="C155" s="814"/>
      <c r="D155" s="814"/>
      <c r="E155" s="814"/>
      <c r="F155" s="511"/>
      <c r="G155" s="953"/>
      <c r="H155" s="755"/>
      <c r="I155" s="815"/>
      <c r="J155" s="816"/>
      <c r="K155" s="511"/>
      <c r="L155" s="815"/>
      <c r="M155" s="816"/>
      <c r="N155" s="511"/>
      <c r="O155" s="815"/>
      <c r="P155" s="816"/>
      <c r="Q155" s="511"/>
      <c r="R155" s="815"/>
      <c r="S155" s="816"/>
      <c r="T155" s="511"/>
      <c r="U155" s="815"/>
      <c r="V155" s="816"/>
      <c r="W155" s="30"/>
      <c r="X155" s="34"/>
      <c r="Y155" s="34"/>
      <c r="Z155" s="30"/>
      <c r="AA155" s="34"/>
      <c r="AB155" s="34"/>
      <c r="AC155" s="30"/>
      <c r="AD155" s="34"/>
      <c r="AE155" s="34"/>
      <c r="AF155" s="30"/>
      <c r="AG155" s="34"/>
      <c r="AH155" s="34"/>
      <c r="AI155" s="30"/>
      <c r="AJ155" s="34"/>
      <c r="AK155" s="34"/>
      <c r="AL155" s="30"/>
      <c r="AM155" s="34"/>
      <c r="AN155" s="34"/>
      <c r="AO155" s="30"/>
      <c r="AP155" s="34"/>
      <c r="AQ155" s="34"/>
      <c r="AR155" s="30"/>
      <c r="AS155" s="34"/>
      <c r="AT155" s="34"/>
      <c r="AU155" s="30"/>
      <c r="AV155" s="34"/>
      <c r="AW155" s="34"/>
      <c r="AX155" s="30"/>
      <c r="AY155" s="34"/>
      <c r="AZ155" s="34"/>
      <c r="BA155" s="30"/>
      <c r="BB155" s="34"/>
      <c r="BC155" s="34"/>
      <c r="BD155" s="30"/>
      <c r="BE155" s="34"/>
      <c r="BF155" s="34"/>
      <c r="BG155" s="30"/>
      <c r="BH155" s="34"/>
      <c r="BI155" s="34"/>
      <c r="BJ155" s="30"/>
      <c r="BK155" s="34"/>
      <c r="BL155" s="117"/>
      <c r="BM155" s="118"/>
      <c r="BN155" s="117"/>
      <c r="BO155" s="34"/>
      <c r="BP155" s="30"/>
      <c r="BQ155" s="30"/>
    </row>
    <row r="156" spans="2:69" s="31" customFormat="1" ht="15" x14ac:dyDescent="0.2">
      <c r="B156" s="762"/>
      <c r="C156" s="814"/>
      <c r="D156" s="814"/>
      <c r="E156" s="814"/>
      <c r="F156" s="511"/>
      <c r="G156" s="953"/>
      <c r="H156" s="755"/>
      <c r="I156" s="815"/>
      <c r="J156" s="816"/>
      <c r="K156" s="511"/>
      <c r="L156" s="815"/>
      <c r="M156" s="816"/>
      <c r="N156" s="511"/>
      <c r="O156" s="815"/>
      <c r="P156" s="816"/>
      <c r="Q156" s="511"/>
      <c r="R156" s="815"/>
      <c r="S156" s="816"/>
      <c r="T156" s="511"/>
      <c r="U156" s="815"/>
      <c r="V156" s="816"/>
      <c r="W156" s="30"/>
      <c r="X156" s="34"/>
      <c r="Y156" s="34"/>
      <c r="Z156" s="30"/>
      <c r="AA156" s="34"/>
      <c r="AB156" s="34"/>
      <c r="AC156" s="30"/>
      <c r="AD156" s="34"/>
      <c r="AE156" s="34"/>
      <c r="AF156" s="30"/>
      <c r="AG156" s="34"/>
      <c r="AH156" s="34"/>
      <c r="AI156" s="30"/>
      <c r="AJ156" s="34"/>
      <c r="AK156" s="34"/>
      <c r="AL156" s="30"/>
      <c r="AM156" s="34"/>
      <c r="AN156" s="34"/>
      <c r="AO156" s="30"/>
      <c r="AP156" s="34"/>
      <c r="AQ156" s="34"/>
      <c r="AR156" s="30"/>
      <c r="AS156" s="34"/>
      <c r="AT156" s="34"/>
      <c r="AU156" s="30"/>
      <c r="AV156" s="34"/>
      <c r="AW156" s="34"/>
      <c r="AX156" s="30"/>
      <c r="AY156" s="34"/>
      <c r="AZ156" s="34"/>
      <c r="BA156" s="30"/>
      <c r="BB156" s="34"/>
      <c r="BC156" s="34"/>
      <c r="BD156" s="30"/>
      <c r="BE156" s="34"/>
      <c r="BF156" s="34"/>
      <c r="BG156" s="30"/>
      <c r="BH156" s="34"/>
      <c r="BI156" s="34"/>
      <c r="BJ156" s="30"/>
      <c r="BK156" s="34"/>
      <c r="BL156" s="117"/>
      <c r="BM156" s="118"/>
      <c r="BN156" s="117"/>
      <c r="BO156" s="34"/>
      <c r="BP156" s="30"/>
      <c r="BQ156" s="30"/>
    </row>
    <row r="157" spans="2:69" s="31" customFormat="1" ht="15" x14ac:dyDescent="0.2">
      <c r="B157" s="762"/>
      <c r="C157" s="814"/>
      <c r="D157" s="814"/>
      <c r="E157" s="814"/>
      <c r="F157" s="511"/>
      <c r="G157" s="953"/>
      <c r="H157" s="755"/>
      <c r="I157" s="815"/>
      <c r="J157" s="816"/>
      <c r="K157" s="511"/>
      <c r="L157" s="815"/>
      <c r="M157" s="816"/>
      <c r="N157" s="511"/>
      <c r="O157" s="815"/>
      <c r="P157" s="816"/>
      <c r="Q157" s="511"/>
      <c r="R157" s="815"/>
      <c r="S157" s="816"/>
      <c r="T157" s="511"/>
      <c r="U157" s="815"/>
      <c r="V157" s="816"/>
      <c r="W157" s="30"/>
      <c r="X157" s="34"/>
      <c r="Y157" s="34"/>
      <c r="Z157" s="30"/>
      <c r="AA157" s="34"/>
      <c r="AB157" s="34"/>
      <c r="AC157" s="30"/>
      <c r="AD157" s="34"/>
      <c r="AE157" s="34"/>
      <c r="AF157" s="30"/>
      <c r="AG157" s="34"/>
      <c r="AH157" s="34"/>
      <c r="AI157" s="30"/>
      <c r="AJ157" s="34"/>
      <c r="AK157" s="34"/>
      <c r="AL157" s="30"/>
      <c r="AM157" s="34"/>
      <c r="AN157" s="34"/>
      <c r="AO157" s="30"/>
      <c r="AP157" s="34"/>
      <c r="AQ157" s="34"/>
      <c r="AR157" s="30"/>
      <c r="AS157" s="34"/>
      <c r="AT157" s="34"/>
      <c r="AU157" s="30"/>
      <c r="AV157" s="34"/>
      <c r="AW157" s="34"/>
      <c r="AX157" s="30"/>
      <c r="AY157" s="34"/>
      <c r="AZ157" s="34"/>
      <c r="BA157" s="30"/>
      <c r="BB157" s="34"/>
      <c r="BC157" s="34"/>
      <c r="BD157" s="30"/>
      <c r="BE157" s="34"/>
      <c r="BF157" s="34"/>
      <c r="BG157" s="30"/>
      <c r="BH157" s="34"/>
      <c r="BI157" s="34"/>
      <c r="BJ157" s="30"/>
      <c r="BK157" s="34"/>
      <c r="BL157" s="117"/>
      <c r="BM157" s="118"/>
      <c r="BN157" s="117"/>
      <c r="BO157" s="34"/>
      <c r="BP157" s="30"/>
      <c r="BQ157" s="30"/>
    </row>
    <row r="158" spans="2:69" s="31" customFormat="1" ht="15" x14ac:dyDescent="0.2">
      <c r="B158" s="762"/>
      <c r="C158" s="814"/>
      <c r="D158" s="814"/>
      <c r="E158" s="814"/>
      <c r="F158" s="511"/>
      <c r="G158" s="953"/>
      <c r="H158" s="755"/>
      <c r="I158" s="815"/>
      <c r="J158" s="816"/>
      <c r="K158" s="511"/>
      <c r="L158" s="815"/>
      <c r="M158" s="816"/>
      <c r="N158" s="511"/>
      <c r="O158" s="815"/>
      <c r="P158" s="816"/>
      <c r="Q158" s="511"/>
      <c r="R158" s="815"/>
      <c r="S158" s="816"/>
      <c r="T158" s="511"/>
      <c r="U158" s="815"/>
      <c r="V158" s="816"/>
      <c r="W158" s="30"/>
      <c r="X158" s="34"/>
      <c r="Y158" s="34"/>
      <c r="Z158" s="30"/>
      <c r="AA158" s="34"/>
      <c r="AB158" s="34"/>
      <c r="AC158" s="30"/>
      <c r="AD158" s="34"/>
      <c r="AE158" s="34"/>
      <c r="AF158" s="30"/>
      <c r="AG158" s="34"/>
      <c r="AH158" s="34"/>
      <c r="AI158" s="30"/>
      <c r="AJ158" s="34"/>
      <c r="AK158" s="34"/>
      <c r="AL158" s="30"/>
      <c r="AM158" s="34"/>
      <c r="AN158" s="34"/>
      <c r="AO158" s="30"/>
      <c r="AP158" s="34"/>
      <c r="AQ158" s="34"/>
      <c r="AR158" s="30"/>
      <c r="AS158" s="34"/>
      <c r="AT158" s="34"/>
      <c r="AU158" s="30"/>
      <c r="AV158" s="34"/>
      <c r="AW158" s="34"/>
      <c r="AX158" s="30"/>
      <c r="AY158" s="34"/>
      <c r="AZ158" s="34"/>
      <c r="BA158" s="30"/>
      <c r="BB158" s="34"/>
      <c r="BC158" s="34"/>
      <c r="BD158" s="30"/>
      <c r="BE158" s="34"/>
      <c r="BF158" s="34"/>
      <c r="BG158" s="30"/>
      <c r="BH158" s="34"/>
      <c r="BI158" s="34"/>
      <c r="BJ158" s="30"/>
      <c r="BK158" s="34"/>
      <c r="BL158" s="117"/>
      <c r="BM158" s="118"/>
      <c r="BN158" s="117"/>
      <c r="BO158" s="34"/>
      <c r="BP158" s="30"/>
      <c r="BQ158" s="30"/>
    </row>
    <row r="159" spans="2:69" s="31" customFormat="1" ht="15" x14ac:dyDescent="0.2">
      <c r="B159" s="762"/>
      <c r="C159" s="814"/>
      <c r="D159" s="814"/>
      <c r="E159" s="814"/>
      <c r="F159" s="511"/>
      <c r="G159" s="953"/>
      <c r="H159" s="755"/>
      <c r="I159" s="815"/>
      <c r="J159" s="816"/>
      <c r="K159" s="511"/>
      <c r="L159" s="815"/>
      <c r="M159" s="816"/>
      <c r="N159" s="511"/>
      <c r="O159" s="815"/>
      <c r="P159" s="816"/>
      <c r="Q159" s="511"/>
      <c r="R159" s="815"/>
      <c r="S159" s="816"/>
      <c r="T159" s="511"/>
      <c r="U159" s="815"/>
      <c r="V159" s="816"/>
      <c r="W159" s="30"/>
      <c r="X159" s="34"/>
      <c r="Y159" s="34"/>
      <c r="Z159" s="30"/>
      <c r="AA159" s="34"/>
      <c r="AB159" s="34"/>
      <c r="AC159" s="30"/>
      <c r="AD159" s="34"/>
      <c r="AE159" s="34"/>
      <c r="AF159" s="30"/>
      <c r="AG159" s="34"/>
      <c r="AH159" s="34"/>
      <c r="AI159" s="30"/>
      <c r="AJ159" s="34"/>
      <c r="AK159" s="34"/>
      <c r="AL159" s="30"/>
      <c r="AM159" s="34"/>
      <c r="AN159" s="34"/>
      <c r="AO159" s="30"/>
      <c r="AP159" s="34"/>
      <c r="AQ159" s="34"/>
      <c r="AR159" s="30"/>
      <c r="AS159" s="34"/>
      <c r="AT159" s="34"/>
      <c r="AU159" s="30"/>
      <c r="AV159" s="34"/>
      <c r="AW159" s="34"/>
      <c r="AX159" s="30"/>
      <c r="AY159" s="34"/>
      <c r="AZ159" s="34"/>
      <c r="BA159" s="30"/>
      <c r="BB159" s="34"/>
      <c r="BC159" s="34"/>
      <c r="BD159" s="30"/>
      <c r="BE159" s="34"/>
      <c r="BF159" s="34"/>
      <c r="BG159" s="30"/>
      <c r="BH159" s="34"/>
      <c r="BI159" s="34"/>
      <c r="BJ159" s="30"/>
      <c r="BK159" s="34"/>
      <c r="BL159" s="117"/>
      <c r="BM159" s="118"/>
      <c r="BN159" s="117"/>
      <c r="BO159" s="34"/>
      <c r="BP159" s="30"/>
      <c r="BQ159" s="30"/>
    </row>
    <row r="160" spans="2:69" s="31" customFormat="1" ht="15" x14ac:dyDescent="0.2">
      <c r="B160" s="762"/>
      <c r="C160" s="814"/>
      <c r="D160" s="814"/>
      <c r="E160" s="814"/>
      <c r="F160" s="511"/>
      <c r="G160" s="953"/>
      <c r="H160" s="755"/>
      <c r="I160" s="815"/>
      <c r="J160" s="816"/>
      <c r="K160" s="511"/>
      <c r="L160" s="815"/>
      <c r="M160" s="816"/>
      <c r="N160" s="511"/>
      <c r="O160" s="815"/>
      <c r="P160" s="816"/>
      <c r="Q160" s="511"/>
      <c r="R160" s="815"/>
      <c r="S160" s="816"/>
      <c r="T160" s="511"/>
      <c r="U160" s="815"/>
      <c r="V160" s="816"/>
      <c r="W160" s="30"/>
      <c r="X160" s="34"/>
      <c r="Y160" s="34"/>
      <c r="Z160" s="30"/>
      <c r="AA160" s="34"/>
      <c r="AB160" s="34"/>
      <c r="AC160" s="30"/>
      <c r="AD160" s="34"/>
      <c r="AE160" s="34"/>
      <c r="AF160" s="30"/>
      <c r="AG160" s="34"/>
      <c r="AH160" s="34"/>
      <c r="AI160" s="30"/>
      <c r="AJ160" s="34"/>
      <c r="AK160" s="34"/>
      <c r="AL160" s="30"/>
      <c r="AM160" s="34"/>
      <c r="AN160" s="34"/>
      <c r="AO160" s="30"/>
      <c r="AP160" s="34"/>
      <c r="AQ160" s="34"/>
      <c r="AR160" s="30"/>
      <c r="AS160" s="34"/>
      <c r="AT160" s="34"/>
      <c r="AU160" s="30"/>
      <c r="AV160" s="34"/>
      <c r="AW160" s="34"/>
      <c r="AX160" s="30"/>
      <c r="AY160" s="34"/>
      <c r="AZ160" s="34"/>
      <c r="BA160" s="30"/>
      <c r="BB160" s="34"/>
      <c r="BC160" s="34"/>
      <c r="BD160" s="30"/>
      <c r="BE160" s="34"/>
      <c r="BF160" s="34"/>
      <c r="BG160" s="30"/>
      <c r="BH160" s="34"/>
      <c r="BI160" s="34"/>
      <c r="BJ160" s="30"/>
      <c r="BK160" s="34"/>
      <c r="BL160" s="117"/>
      <c r="BM160" s="118"/>
      <c r="BN160" s="117"/>
      <c r="BO160" s="34"/>
      <c r="BP160" s="30"/>
      <c r="BQ160" s="30"/>
    </row>
    <row r="161" spans="2:208" s="31" customFormat="1" ht="15" x14ac:dyDescent="0.2">
      <c r="B161" s="762"/>
      <c r="C161" s="814"/>
      <c r="D161" s="814"/>
      <c r="E161" s="814"/>
      <c r="F161" s="511"/>
      <c r="G161" s="953"/>
      <c r="H161" s="755"/>
      <c r="I161" s="815"/>
      <c r="J161" s="816"/>
      <c r="K161" s="511"/>
      <c r="L161" s="815"/>
      <c r="M161" s="816"/>
      <c r="N161" s="511"/>
      <c r="O161" s="815"/>
      <c r="P161" s="816"/>
      <c r="Q161" s="511"/>
      <c r="R161" s="815"/>
      <c r="S161" s="816"/>
      <c r="T161" s="511"/>
      <c r="U161" s="815"/>
      <c r="V161" s="816"/>
      <c r="W161" s="30"/>
      <c r="X161" s="34"/>
      <c r="Y161" s="34"/>
      <c r="Z161" s="30"/>
      <c r="AA161" s="34"/>
      <c r="AB161" s="34"/>
      <c r="AC161" s="30"/>
      <c r="AD161" s="34"/>
      <c r="AE161" s="34"/>
      <c r="AF161" s="30"/>
      <c r="AG161" s="34"/>
      <c r="AH161" s="34"/>
      <c r="AI161" s="30"/>
      <c r="AJ161" s="34"/>
      <c r="AK161" s="34"/>
      <c r="AL161" s="30"/>
      <c r="AM161" s="34"/>
      <c r="AN161" s="34"/>
      <c r="AO161" s="30"/>
      <c r="AP161" s="34"/>
      <c r="AQ161" s="34"/>
      <c r="AR161" s="30"/>
      <c r="AS161" s="34"/>
      <c r="AT161" s="34"/>
      <c r="AU161" s="30"/>
      <c r="AV161" s="34"/>
      <c r="AW161" s="34"/>
      <c r="AX161" s="30"/>
      <c r="AY161" s="34"/>
      <c r="AZ161" s="34"/>
      <c r="BA161" s="30"/>
      <c r="BB161" s="34"/>
      <c r="BC161" s="34"/>
      <c r="BD161" s="30"/>
      <c r="BE161" s="34"/>
      <c r="BF161" s="34"/>
      <c r="BG161" s="30"/>
      <c r="BH161" s="34"/>
      <c r="BI161" s="34"/>
      <c r="BJ161" s="30"/>
      <c r="BK161" s="34"/>
      <c r="BL161" s="117"/>
      <c r="BM161" s="118"/>
      <c r="BN161" s="117"/>
      <c r="BO161" s="34"/>
      <c r="BP161" s="30"/>
      <c r="BQ161" s="30"/>
    </row>
    <row r="162" spans="2:208" s="31" customFormat="1" ht="15" x14ac:dyDescent="0.2">
      <c r="B162" s="762"/>
      <c r="C162" s="814"/>
      <c r="D162" s="814"/>
      <c r="E162" s="814"/>
      <c r="F162" s="511"/>
      <c r="G162" s="952"/>
      <c r="H162" s="755"/>
      <c r="I162" s="815"/>
      <c r="J162" s="816"/>
      <c r="K162" s="511"/>
      <c r="L162" s="815"/>
      <c r="M162" s="816"/>
      <c r="N162" s="511"/>
      <c r="O162" s="815"/>
      <c r="P162" s="816"/>
      <c r="Q162" s="511"/>
      <c r="R162" s="815"/>
      <c r="S162" s="816"/>
      <c r="T162" s="511"/>
      <c r="U162" s="815"/>
      <c r="V162" s="816"/>
      <c r="W162" s="30"/>
      <c r="X162" s="34"/>
      <c r="Y162" s="34"/>
      <c r="Z162" s="30"/>
      <c r="AA162" s="34"/>
      <c r="AB162" s="34"/>
      <c r="AC162" s="30"/>
      <c r="AD162" s="34"/>
      <c r="AE162" s="34"/>
      <c r="AF162" s="30"/>
      <c r="AG162" s="34"/>
      <c r="AH162" s="34"/>
      <c r="AI162" s="30"/>
      <c r="AJ162" s="34"/>
      <c r="AK162" s="34"/>
      <c r="AL162" s="30"/>
      <c r="AM162" s="34"/>
      <c r="AN162" s="34"/>
      <c r="AO162" s="30"/>
      <c r="AP162" s="34"/>
      <c r="AQ162" s="34"/>
      <c r="AR162" s="30"/>
      <c r="AS162" s="34"/>
      <c r="AT162" s="34"/>
      <c r="AU162" s="30"/>
      <c r="AV162" s="34"/>
      <c r="AW162" s="34"/>
      <c r="AX162" s="30"/>
      <c r="AY162" s="34"/>
      <c r="AZ162" s="34"/>
      <c r="BA162" s="30"/>
      <c r="BB162" s="34"/>
      <c r="BC162" s="34"/>
      <c r="BD162" s="30"/>
      <c r="BE162" s="34"/>
      <c r="BF162" s="34"/>
      <c r="BG162" s="30"/>
      <c r="BH162" s="34"/>
      <c r="BI162" s="34"/>
      <c r="BJ162" s="30"/>
      <c r="BK162" s="34"/>
      <c r="BL162" s="117"/>
      <c r="BM162" s="118"/>
      <c r="BN162" s="117"/>
      <c r="BO162" s="34"/>
      <c r="BP162" s="30"/>
      <c r="BQ162" s="30"/>
    </row>
    <row r="163" spans="2:208" s="32" customFormat="1" ht="15" x14ac:dyDescent="0.2">
      <c r="B163" s="954"/>
      <c r="C163" s="955"/>
      <c r="D163" s="955"/>
      <c r="E163" s="955"/>
      <c r="F163" s="956"/>
      <c r="G163" s="952"/>
      <c r="H163" s="957"/>
      <c r="I163" s="958"/>
      <c r="J163" s="959"/>
      <c r="K163" s="511"/>
      <c r="L163" s="815"/>
      <c r="M163" s="816"/>
      <c r="N163" s="511"/>
      <c r="O163" s="815"/>
      <c r="P163" s="816"/>
      <c r="Q163" s="511"/>
      <c r="R163" s="815"/>
      <c r="S163" s="816"/>
      <c r="T163" s="511"/>
      <c r="U163" s="815"/>
      <c r="V163" s="816"/>
      <c r="W163" s="30"/>
      <c r="X163" s="34"/>
      <c r="Y163" s="34"/>
      <c r="Z163" s="30"/>
      <c r="AA163" s="34"/>
      <c r="AB163" s="34"/>
      <c r="AC163" s="30"/>
      <c r="AD163" s="119"/>
      <c r="AE163" s="120"/>
      <c r="AF163" s="120"/>
      <c r="AG163" s="120"/>
      <c r="AH163" s="34"/>
      <c r="AI163" s="30"/>
      <c r="AJ163" s="34"/>
      <c r="AK163" s="34"/>
      <c r="AL163" s="30"/>
      <c r="AM163" s="34"/>
      <c r="AN163" s="34"/>
      <c r="AO163" s="30"/>
      <c r="AP163" s="34"/>
      <c r="AQ163" s="34"/>
      <c r="AR163" s="30"/>
      <c r="AS163" s="34"/>
      <c r="AT163" s="34"/>
      <c r="AU163" s="30"/>
      <c r="AV163" s="34"/>
      <c r="AW163" s="34"/>
      <c r="AX163" s="30"/>
      <c r="AY163" s="34"/>
      <c r="AZ163" s="34"/>
      <c r="BA163" s="30"/>
      <c r="BB163" s="34"/>
      <c r="BC163" s="34"/>
      <c r="BD163" s="30"/>
      <c r="BE163" s="34"/>
      <c r="BF163" s="34"/>
      <c r="BG163" s="30"/>
      <c r="BH163" s="34"/>
      <c r="BI163" s="34"/>
      <c r="BJ163" s="30"/>
      <c r="BK163" s="34"/>
      <c r="BL163" s="117"/>
      <c r="BM163" s="118"/>
      <c r="BN163" s="117"/>
      <c r="BO163" s="34"/>
      <c r="BP163" s="30"/>
      <c r="BQ163" s="30"/>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row>
    <row r="164" spans="2:208" s="32" customFormat="1" ht="15" x14ac:dyDescent="0.2">
      <c r="B164" s="954"/>
      <c r="C164" s="955"/>
      <c r="D164" s="955"/>
      <c r="E164" s="955"/>
      <c r="F164" s="956"/>
      <c r="G164" s="952"/>
      <c r="H164" s="957"/>
      <c r="I164" s="958"/>
      <c r="J164" s="959"/>
      <c r="K164" s="511"/>
      <c r="L164" s="815"/>
      <c r="M164" s="816"/>
      <c r="N164" s="511"/>
      <c r="O164" s="815"/>
      <c r="P164" s="816"/>
      <c r="Q164" s="511"/>
      <c r="R164" s="815"/>
      <c r="S164" s="816"/>
      <c r="T164" s="511"/>
      <c r="U164" s="815"/>
      <c r="V164" s="816"/>
      <c r="W164" s="30"/>
      <c r="X164" s="34"/>
      <c r="Y164" s="34"/>
      <c r="Z164" s="30"/>
      <c r="AA164" s="34"/>
      <c r="AB164" s="34"/>
      <c r="AC164" s="30"/>
      <c r="AD164" s="119"/>
      <c r="AE164" s="120"/>
      <c r="AF164" s="120"/>
      <c r="AG164" s="120"/>
      <c r="AH164" s="34"/>
      <c r="AI164" s="30"/>
      <c r="AJ164" s="34"/>
      <c r="AK164" s="34"/>
      <c r="AL164" s="30"/>
      <c r="AM164" s="34"/>
      <c r="AN164" s="34"/>
      <c r="AO164" s="30"/>
      <c r="AP164" s="34"/>
      <c r="AQ164" s="34"/>
      <c r="AR164" s="30"/>
      <c r="AS164" s="34"/>
      <c r="AT164" s="34"/>
      <c r="AU164" s="30"/>
      <c r="AV164" s="34"/>
      <c r="AW164" s="34"/>
      <c r="AX164" s="30"/>
      <c r="AY164" s="34"/>
      <c r="AZ164" s="34"/>
      <c r="BA164" s="30"/>
      <c r="BB164" s="34"/>
      <c r="BC164" s="34"/>
      <c r="BD164" s="30"/>
      <c r="BE164" s="34"/>
      <c r="BF164" s="34"/>
      <c r="BG164" s="30"/>
      <c r="BH164" s="34"/>
      <c r="BI164" s="34"/>
      <c r="BJ164" s="30"/>
      <c r="BK164" s="34"/>
      <c r="BL164" s="117"/>
      <c r="BM164" s="118"/>
      <c r="BN164" s="117"/>
      <c r="BO164" s="34"/>
      <c r="BP164" s="30"/>
      <c r="BQ164" s="30"/>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row>
    <row r="165" spans="2:208" s="32" customFormat="1" ht="15" x14ac:dyDescent="0.2">
      <c r="B165" s="954"/>
      <c r="C165" s="955"/>
      <c r="D165" s="955"/>
      <c r="E165" s="955"/>
      <c r="F165" s="956"/>
      <c r="G165" s="952"/>
      <c r="H165" s="957"/>
      <c r="I165" s="958"/>
      <c r="J165" s="959"/>
      <c r="K165" s="511"/>
      <c r="L165" s="815"/>
      <c r="M165" s="816"/>
      <c r="N165" s="511"/>
      <c r="O165" s="815"/>
      <c r="P165" s="816"/>
      <c r="Q165" s="511"/>
      <c r="R165" s="815"/>
      <c r="S165" s="816"/>
      <c r="T165" s="511"/>
      <c r="U165" s="815"/>
      <c r="V165" s="816"/>
      <c r="W165" s="30"/>
      <c r="X165" s="34"/>
      <c r="Y165" s="34"/>
      <c r="Z165" s="30"/>
      <c r="AA165" s="34"/>
      <c r="AB165" s="34"/>
      <c r="AC165" s="30"/>
      <c r="AD165" s="119"/>
      <c r="AE165" s="120"/>
      <c r="AF165" s="120"/>
      <c r="AG165" s="120"/>
      <c r="AH165" s="34"/>
      <c r="AI165" s="30"/>
      <c r="AJ165" s="34"/>
      <c r="AK165" s="34"/>
      <c r="AL165" s="30"/>
      <c r="AM165" s="34"/>
      <c r="AN165" s="34"/>
      <c r="AO165" s="30"/>
      <c r="AP165" s="34"/>
      <c r="AQ165" s="34"/>
      <c r="AR165" s="30"/>
      <c r="AS165" s="34"/>
      <c r="AT165" s="34"/>
      <c r="AU165" s="30"/>
      <c r="AV165" s="34"/>
      <c r="AW165" s="34"/>
      <c r="AX165" s="30"/>
      <c r="AY165" s="34"/>
      <c r="AZ165" s="34"/>
      <c r="BA165" s="30"/>
      <c r="BB165" s="34"/>
      <c r="BC165" s="34"/>
      <c r="BD165" s="30"/>
      <c r="BE165" s="34"/>
      <c r="BF165" s="34"/>
      <c r="BG165" s="30"/>
      <c r="BH165" s="34"/>
      <c r="BI165" s="34"/>
      <c r="BJ165" s="30"/>
      <c r="BK165" s="34"/>
      <c r="BL165" s="117"/>
      <c r="BM165" s="118"/>
      <c r="BN165" s="117"/>
      <c r="BO165" s="34"/>
      <c r="BP165" s="30"/>
      <c r="BQ165" s="30"/>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row>
    <row r="166" spans="2:208" s="32" customFormat="1" ht="15" x14ac:dyDescent="0.2">
      <c r="B166" s="954"/>
      <c r="C166" s="955"/>
      <c r="D166" s="955"/>
      <c r="E166" s="955"/>
      <c r="F166" s="956"/>
      <c r="G166" s="952"/>
      <c r="H166" s="957"/>
      <c r="I166" s="958"/>
      <c r="J166" s="959"/>
      <c r="K166" s="511"/>
      <c r="L166" s="815"/>
      <c r="M166" s="816"/>
      <c r="N166" s="511"/>
      <c r="O166" s="815"/>
      <c r="P166" s="816"/>
      <c r="Q166" s="511"/>
      <c r="R166" s="815"/>
      <c r="S166" s="816"/>
      <c r="T166" s="511"/>
      <c r="U166" s="815"/>
      <c r="V166" s="816"/>
      <c r="W166" s="30"/>
      <c r="X166" s="34"/>
      <c r="Y166" s="34"/>
      <c r="Z166" s="30"/>
      <c r="AA166" s="34"/>
      <c r="AB166" s="34"/>
      <c r="AC166" s="30"/>
      <c r="AD166" s="119"/>
      <c r="AE166" s="120"/>
      <c r="AF166" s="120"/>
      <c r="AG166" s="120"/>
      <c r="AH166" s="34"/>
      <c r="AI166" s="30"/>
      <c r="AJ166" s="34"/>
      <c r="AK166" s="34"/>
      <c r="AL166" s="30"/>
      <c r="AM166" s="34"/>
      <c r="AN166" s="34"/>
      <c r="AO166" s="30"/>
      <c r="AP166" s="34"/>
      <c r="AQ166" s="34"/>
      <c r="AR166" s="30"/>
      <c r="AS166" s="34"/>
      <c r="AT166" s="34"/>
      <c r="AU166" s="30"/>
      <c r="AV166" s="34"/>
      <c r="AW166" s="34"/>
      <c r="AX166" s="30"/>
      <c r="AY166" s="34"/>
      <c r="AZ166" s="34"/>
      <c r="BA166" s="30"/>
      <c r="BB166" s="34"/>
      <c r="BC166" s="34"/>
      <c r="BD166" s="30"/>
      <c r="BE166" s="34"/>
      <c r="BF166" s="34"/>
      <c r="BG166" s="30"/>
      <c r="BH166" s="34"/>
      <c r="BI166" s="34"/>
      <c r="BJ166" s="30"/>
      <c r="BK166" s="34"/>
      <c r="BL166" s="117"/>
      <c r="BM166" s="118"/>
      <c r="BN166" s="117"/>
      <c r="BO166" s="34"/>
      <c r="BP166" s="30"/>
      <c r="BQ166" s="30"/>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row>
    <row r="167" spans="2:208" s="32" customFormat="1" ht="15" x14ac:dyDescent="0.2">
      <c r="B167" s="954"/>
      <c r="C167" s="955"/>
      <c r="D167" s="955"/>
      <c r="E167" s="955"/>
      <c r="F167" s="956"/>
      <c r="G167" s="952"/>
      <c r="H167" s="957"/>
      <c r="I167" s="958"/>
      <c r="J167" s="959"/>
      <c r="K167" s="511"/>
      <c r="L167" s="815"/>
      <c r="M167" s="816"/>
      <c r="N167" s="511"/>
      <c r="O167" s="815"/>
      <c r="P167" s="816"/>
      <c r="Q167" s="511"/>
      <c r="R167" s="815"/>
      <c r="S167" s="816"/>
      <c r="T167" s="511"/>
      <c r="U167" s="815"/>
      <c r="V167" s="816"/>
      <c r="W167" s="30"/>
      <c r="X167" s="34"/>
      <c r="Y167" s="34"/>
      <c r="Z167" s="30"/>
      <c r="AA167" s="34"/>
      <c r="AB167" s="34"/>
      <c r="AC167" s="30"/>
      <c r="AD167" s="119"/>
      <c r="AE167" s="120"/>
      <c r="AF167" s="120"/>
      <c r="AG167" s="120"/>
      <c r="AH167" s="34"/>
      <c r="AI167" s="30"/>
      <c r="AJ167" s="34"/>
      <c r="AK167" s="34"/>
      <c r="AL167" s="30"/>
      <c r="AM167" s="34"/>
      <c r="AN167" s="34"/>
      <c r="AO167" s="30"/>
      <c r="AP167" s="34"/>
      <c r="AQ167" s="34"/>
      <c r="AR167" s="30"/>
      <c r="AS167" s="34"/>
      <c r="AT167" s="34"/>
      <c r="AU167" s="30"/>
      <c r="AV167" s="34"/>
      <c r="AW167" s="34"/>
      <c r="AX167" s="30"/>
      <c r="AY167" s="34"/>
      <c r="AZ167" s="34"/>
      <c r="BA167" s="30"/>
      <c r="BB167" s="34"/>
      <c r="BC167" s="34"/>
      <c r="BD167" s="30"/>
      <c r="BE167" s="34"/>
      <c r="BF167" s="34"/>
      <c r="BG167" s="30"/>
      <c r="BH167" s="34"/>
      <c r="BI167" s="34"/>
      <c r="BJ167" s="30"/>
      <c r="BK167" s="34"/>
      <c r="BL167" s="117"/>
      <c r="BM167" s="118"/>
      <c r="BN167" s="117"/>
      <c r="BO167" s="34"/>
      <c r="BP167" s="30"/>
      <c r="BQ167" s="30"/>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row>
    <row r="168" spans="2:208" s="32" customFormat="1" ht="15" x14ac:dyDescent="0.2">
      <c r="B168" s="954"/>
      <c r="C168" s="955"/>
      <c r="D168" s="955"/>
      <c r="E168" s="955"/>
      <c r="F168" s="956"/>
      <c r="G168" s="952"/>
      <c r="H168" s="957"/>
      <c r="I168" s="958"/>
      <c r="J168" s="959"/>
      <c r="K168" s="511"/>
      <c r="L168" s="815"/>
      <c r="M168" s="816"/>
      <c r="N168" s="511"/>
      <c r="O168" s="815"/>
      <c r="P168" s="816"/>
      <c r="Q168" s="511"/>
      <c r="R168" s="815"/>
      <c r="S168" s="816"/>
      <c r="T168" s="511"/>
      <c r="U168" s="815"/>
      <c r="V168" s="816"/>
      <c r="W168" s="30"/>
      <c r="X168" s="34"/>
      <c r="Y168" s="34"/>
      <c r="Z168" s="30"/>
      <c r="AA168" s="34"/>
      <c r="AB168" s="34"/>
      <c r="AC168" s="30"/>
      <c r="AD168" s="119"/>
      <c r="AE168" s="120"/>
      <c r="AF168" s="120"/>
      <c r="AG168" s="120"/>
      <c r="AH168" s="34"/>
      <c r="AI168" s="30"/>
      <c r="AJ168" s="34"/>
      <c r="AK168" s="34"/>
      <c r="AL168" s="30"/>
      <c r="AM168" s="34"/>
      <c r="AN168" s="34"/>
      <c r="AO168" s="30"/>
      <c r="AP168" s="34"/>
      <c r="AQ168" s="34"/>
      <c r="AR168" s="30"/>
      <c r="AS168" s="34"/>
      <c r="AT168" s="34"/>
      <c r="AU168" s="30"/>
      <c r="AV168" s="34"/>
      <c r="AW168" s="34"/>
      <c r="AX168" s="30"/>
      <c r="AY168" s="34"/>
      <c r="AZ168" s="34"/>
      <c r="BA168" s="30"/>
      <c r="BB168" s="34"/>
      <c r="BC168" s="34"/>
      <c r="BD168" s="30"/>
      <c r="BE168" s="34"/>
      <c r="BF168" s="34"/>
      <c r="BG168" s="30"/>
      <c r="BH168" s="34"/>
      <c r="BI168" s="34"/>
      <c r="BJ168" s="30"/>
      <c r="BK168" s="34"/>
      <c r="BL168" s="117"/>
      <c r="BM168" s="118"/>
      <c r="BN168" s="117"/>
      <c r="BO168" s="34"/>
      <c r="BP168" s="30"/>
      <c r="BQ168" s="30"/>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row>
    <row r="169" spans="2:208" s="32" customFormat="1" ht="15" x14ac:dyDescent="0.2">
      <c r="B169" s="954"/>
      <c r="C169" s="955"/>
      <c r="D169" s="955"/>
      <c r="E169" s="955"/>
      <c r="F169" s="956"/>
      <c r="G169" s="952"/>
      <c r="H169" s="957"/>
      <c r="I169" s="958"/>
      <c r="J169" s="959"/>
      <c r="K169" s="511"/>
      <c r="L169" s="815"/>
      <c r="M169" s="816"/>
      <c r="N169" s="511"/>
      <c r="O169" s="815"/>
      <c r="P169" s="816"/>
      <c r="Q169" s="511"/>
      <c r="R169" s="815"/>
      <c r="S169" s="816"/>
      <c r="T169" s="511"/>
      <c r="U169" s="815"/>
      <c r="V169" s="816"/>
      <c r="W169" s="30"/>
      <c r="X169" s="34"/>
      <c r="Y169" s="34"/>
      <c r="Z169" s="30"/>
      <c r="AA169" s="34"/>
      <c r="AB169" s="34"/>
      <c r="AC169" s="30"/>
      <c r="AD169" s="119"/>
      <c r="AE169" s="120"/>
      <c r="AF169" s="120"/>
      <c r="AG169" s="120"/>
      <c r="AH169" s="34"/>
      <c r="AI169" s="30"/>
      <c r="AJ169" s="34"/>
      <c r="AK169" s="34"/>
      <c r="AL169" s="30"/>
      <c r="AM169" s="34"/>
      <c r="AN169" s="34"/>
      <c r="AO169" s="30"/>
      <c r="AP169" s="34"/>
      <c r="AQ169" s="34"/>
      <c r="AR169" s="30"/>
      <c r="AS169" s="34"/>
      <c r="AT169" s="34"/>
      <c r="AU169" s="30"/>
      <c r="AV169" s="34"/>
      <c r="AW169" s="34"/>
      <c r="AX169" s="30"/>
      <c r="AY169" s="34"/>
      <c r="AZ169" s="34"/>
      <c r="BA169" s="30"/>
      <c r="BB169" s="34"/>
      <c r="BC169" s="34"/>
      <c r="BD169" s="30"/>
      <c r="BE169" s="34"/>
      <c r="BF169" s="34"/>
      <c r="BG169" s="30"/>
      <c r="BH169" s="34"/>
      <c r="BI169" s="34"/>
      <c r="BJ169" s="30"/>
      <c r="BK169" s="34"/>
      <c r="BL169" s="117"/>
      <c r="BM169" s="118"/>
      <c r="BN169" s="117"/>
      <c r="BO169" s="34"/>
      <c r="BP169" s="30"/>
      <c r="BQ169" s="30"/>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row>
    <row r="170" spans="2:208" s="32" customFormat="1" ht="15" x14ac:dyDescent="0.2">
      <c r="B170" s="954"/>
      <c r="C170" s="955"/>
      <c r="D170" s="955"/>
      <c r="E170" s="955"/>
      <c r="F170" s="956"/>
      <c r="G170" s="952"/>
      <c r="H170" s="957"/>
      <c r="I170" s="958"/>
      <c r="J170" s="959"/>
      <c r="K170" s="511"/>
      <c r="L170" s="815"/>
      <c r="M170" s="816"/>
      <c r="N170" s="511"/>
      <c r="O170" s="815"/>
      <c r="P170" s="816"/>
      <c r="Q170" s="511"/>
      <c r="R170" s="815"/>
      <c r="S170" s="816"/>
      <c r="T170" s="511"/>
      <c r="U170" s="815"/>
      <c r="V170" s="816"/>
      <c r="W170" s="30"/>
      <c r="X170" s="34"/>
      <c r="Y170" s="34"/>
      <c r="Z170" s="30"/>
      <c r="AA170" s="34"/>
      <c r="AB170" s="34"/>
      <c r="AC170" s="30"/>
      <c r="AD170" s="119"/>
      <c r="AE170" s="120"/>
      <c r="AF170" s="120"/>
      <c r="AG170" s="120"/>
      <c r="AH170" s="34"/>
      <c r="AI170" s="30"/>
      <c r="AJ170" s="34"/>
      <c r="AK170" s="34"/>
      <c r="AL170" s="30"/>
      <c r="AM170" s="34"/>
      <c r="AN170" s="34"/>
      <c r="AO170" s="30"/>
      <c r="AP170" s="34"/>
      <c r="AQ170" s="34"/>
      <c r="AR170" s="30"/>
      <c r="AS170" s="34"/>
      <c r="AT170" s="34"/>
      <c r="AU170" s="30"/>
      <c r="AV170" s="34"/>
      <c r="AW170" s="34"/>
      <c r="AX170" s="30"/>
      <c r="AY170" s="34"/>
      <c r="AZ170" s="34"/>
      <c r="BA170" s="30"/>
      <c r="BB170" s="34"/>
      <c r="BC170" s="34"/>
      <c r="BD170" s="30"/>
      <c r="BE170" s="34"/>
      <c r="BF170" s="34"/>
      <c r="BG170" s="30"/>
      <c r="BH170" s="34"/>
      <c r="BI170" s="34"/>
      <c r="BJ170" s="30"/>
      <c r="BK170" s="34"/>
      <c r="BL170" s="117"/>
      <c r="BM170" s="118"/>
      <c r="BN170" s="117"/>
      <c r="BO170" s="34"/>
      <c r="BP170" s="30"/>
      <c r="BQ170" s="30"/>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row>
    <row r="171" spans="2:208" s="32" customFormat="1" ht="15" x14ac:dyDescent="0.2">
      <c r="B171" s="954"/>
      <c r="C171" s="955"/>
      <c r="D171" s="955"/>
      <c r="E171" s="955"/>
      <c r="F171" s="956"/>
      <c r="G171" s="952"/>
      <c r="H171" s="957"/>
      <c r="I171" s="958"/>
      <c r="J171" s="959"/>
      <c r="K171" s="511"/>
      <c r="L171" s="815"/>
      <c r="M171" s="816"/>
      <c r="N171" s="511"/>
      <c r="O171" s="815"/>
      <c r="P171" s="816"/>
      <c r="Q171" s="511"/>
      <c r="R171" s="815"/>
      <c r="S171" s="816"/>
      <c r="T171" s="511"/>
      <c r="U171" s="815"/>
      <c r="V171" s="816"/>
      <c r="W171" s="30"/>
      <c r="X171" s="34"/>
      <c r="Y171" s="34"/>
      <c r="Z171" s="30"/>
      <c r="AA171" s="34"/>
      <c r="AB171" s="34"/>
      <c r="AC171" s="30"/>
      <c r="AD171" s="119"/>
      <c r="AE171" s="120"/>
      <c r="AF171" s="120"/>
      <c r="AG171" s="120"/>
      <c r="AH171" s="34"/>
      <c r="AI171" s="30"/>
      <c r="AJ171" s="34"/>
      <c r="AK171" s="34"/>
      <c r="AL171" s="30"/>
      <c r="AM171" s="34"/>
      <c r="AN171" s="34"/>
      <c r="AO171" s="30"/>
      <c r="AP171" s="34"/>
      <c r="AQ171" s="34"/>
      <c r="AR171" s="30"/>
      <c r="AS171" s="34"/>
      <c r="AT171" s="34"/>
      <c r="AU171" s="30"/>
      <c r="AV171" s="34"/>
      <c r="AW171" s="34"/>
      <c r="AX171" s="30"/>
      <c r="AY171" s="34"/>
      <c r="AZ171" s="34"/>
      <c r="BA171" s="30"/>
      <c r="BB171" s="34"/>
      <c r="BC171" s="34"/>
      <c r="BD171" s="30"/>
      <c r="BE171" s="34"/>
      <c r="BF171" s="34"/>
      <c r="BG171" s="30"/>
      <c r="BH171" s="34"/>
      <c r="BI171" s="34"/>
      <c r="BJ171" s="30"/>
      <c r="BK171" s="34"/>
      <c r="BL171" s="117"/>
      <c r="BM171" s="118"/>
      <c r="BN171" s="117"/>
      <c r="BO171" s="34"/>
      <c r="BP171" s="30"/>
      <c r="BQ171" s="30"/>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row>
    <row r="172" spans="2:208" s="32" customFormat="1" ht="15" x14ac:dyDescent="0.2">
      <c r="B172" s="954"/>
      <c r="C172" s="955"/>
      <c r="D172" s="955"/>
      <c r="E172" s="955"/>
      <c r="F172" s="956"/>
      <c r="G172" s="952"/>
      <c r="H172" s="957"/>
      <c r="I172" s="958"/>
      <c r="J172" s="959"/>
      <c r="K172" s="511"/>
      <c r="L172" s="815"/>
      <c r="M172" s="816"/>
      <c r="N172" s="511"/>
      <c r="O172" s="815"/>
      <c r="P172" s="816"/>
      <c r="Q172" s="511"/>
      <c r="R172" s="815"/>
      <c r="S172" s="816"/>
      <c r="T172" s="511"/>
      <c r="U172" s="815"/>
      <c r="V172" s="816"/>
      <c r="W172" s="30"/>
      <c r="X172" s="34"/>
      <c r="Y172" s="34"/>
      <c r="Z172" s="30"/>
      <c r="AA172" s="34"/>
      <c r="AB172" s="34"/>
      <c r="AC172" s="30"/>
      <c r="AD172" s="119"/>
      <c r="AE172" s="120"/>
      <c r="AF172" s="120"/>
      <c r="AG172" s="120"/>
      <c r="AH172" s="34"/>
      <c r="AI172" s="30"/>
      <c r="AJ172" s="34"/>
      <c r="AK172" s="34"/>
      <c r="AL172" s="30"/>
      <c r="AM172" s="34"/>
      <c r="AN172" s="34"/>
      <c r="AO172" s="30"/>
      <c r="AP172" s="34"/>
      <c r="AQ172" s="34"/>
      <c r="AR172" s="30"/>
      <c r="AS172" s="34"/>
      <c r="AT172" s="34"/>
      <c r="AU172" s="30"/>
      <c r="AV172" s="34"/>
      <c r="AW172" s="34"/>
      <c r="AX172" s="30"/>
      <c r="AY172" s="34"/>
      <c r="AZ172" s="34"/>
      <c r="BA172" s="30"/>
      <c r="BB172" s="34"/>
      <c r="BC172" s="34"/>
      <c r="BD172" s="30"/>
      <c r="BE172" s="34"/>
      <c r="BF172" s="34"/>
      <c r="BG172" s="30"/>
      <c r="BH172" s="34"/>
      <c r="BI172" s="34"/>
      <c r="BJ172" s="30"/>
      <c r="BK172" s="34"/>
      <c r="BL172" s="117"/>
      <c r="BM172" s="118"/>
      <c r="BN172" s="117"/>
      <c r="BO172" s="34"/>
      <c r="BP172" s="30"/>
      <c r="BQ172" s="30"/>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row>
    <row r="173" spans="2:208" s="32" customFormat="1" ht="15" x14ac:dyDescent="0.2">
      <c r="B173" s="954"/>
      <c r="C173" s="955"/>
      <c r="D173" s="955"/>
      <c r="E173" s="955"/>
      <c r="F173" s="956"/>
      <c r="G173" s="952"/>
      <c r="H173" s="957"/>
      <c r="I173" s="958"/>
      <c r="J173" s="959"/>
      <c r="K173" s="511"/>
      <c r="L173" s="815"/>
      <c r="M173" s="816"/>
      <c r="N173" s="511"/>
      <c r="O173" s="815"/>
      <c r="P173" s="816"/>
      <c r="Q173" s="511"/>
      <c r="R173" s="815"/>
      <c r="S173" s="816"/>
      <c r="T173" s="511"/>
      <c r="U173" s="815"/>
      <c r="V173" s="816"/>
      <c r="W173" s="30"/>
      <c r="X173" s="34"/>
      <c r="Y173" s="34"/>
      <c r="Z173" s="30"/>
      <c r="AA173" s="34"/>
      <c r="AB173" s="34"/>
      <c r="AC173" s="30"/>
      <c r="AD173" s="119"/>
      <c r="AE173" s="120"/>
      <c r="AF173" s="120"/>
      <c r="AG173" s="120"/>
      <c r="AH173" s="34"/>
      <c r="AI173" s="30"/>
      <c r="AJ173" s="34"/>
      <c r="AK173" s="34"/>
      <c r="AL173" s="30"/>
      <c r="AM173" s="34"/>
      <c r="AN173" s="34"/>
      <c r="AO173" s="30"/>
      <c r="AP173" s="34"/>
      <c r="AQ173" s="34"/>
      <c r="AR173" s="30"/>
      <c r="AS173" s="34"/>
      <c r="AT173" s="34"/>
      <c r="AU173" s="30"/>
      <c r="AV173" s="34"/>
      <c r="AW173" s="34"/>
      <c r="AX173" s="30"/>
      <c r="AY173" s="34"/>
      <c r="AZ173" s="34"/>
      <c r="BA173" s="30"/>
      <c r="BB173" s="34"/>
      <c r="BC173" s="34"/>
      <c r="BD173" s="30"/>
      <c r="BE173" s="34"/>
      <c r="BF173" s="34"/>
      <c r="BG173" s="30"/>
      <c r="BH173" s="34"/>
      <c r="BI173" s="34"/>
      <c r="BJ173" s="30"/>
      <c r="BK173" s="34"/>
      <c r="BL173" s="117"/>
      <c r="BM173" s="118"/>
      <c r="BN173" s="117"/>
      <c r="BO173" s="34"/>
      <c r="BP173" s="30"/>
      <c r="BQ173" s="30"/>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row>
    <row r="174" spans="2:208" s="32" customFormat="1" ht="15" x14ac:dyDescent="0.2">
      <c r="B174" s="954"/>
      <c r="C174" s="955"/>
      <c r="D174" s="955"/>
      <c r="E174" s="955"/>
      <c r="F174" s="956"/>
      <c r="G174" s="952"/>
      <c r="H174" s="957"/>
      <c r="I174" s="958"/>
      <c r="J174" s="959"/>
      <c r="K174" s="511"/>
      <c r="L174" s="815"/>
      <c r="M174" s="816"/>
      <c r="N174" s="511"/>
      <c r="O174" s="815"/>
      <c r="P174" s="816"/>
      <c r="Q174" s="511"/>
      <c r="R174" s="815"/>
      <c r="S174" s="816"/>
      <c r="T174" s="511"/>
      <c r="U174" s="815"/>
      <c r="V174" s="816"/>
      <c r="W174" s="30"/>
      <c r="X174" s="34"/>
      <c r="Y174" s="34"/>
      <c r="Z174" s="30"/>
      <c r="AA174" s="34"/>
      <c r="AB174" s="34"/>
      <c r="AC174" s="30"/>
      <c r="AD174" s="119"/>
      <c r="AE174" s="120"/>
      <c r="AF174" s="120"/>
      <c r="AG174" s="120"/>
      <c r="AH174" s="34"/>
      <c r="AI174" s="30"/>
      <c r="AJ174" s="34"/>
      <c r="AK174" s="34"/>
      <c r="AL174" s="30"/>
      <c r="AM174" s="34"/>
      <c r="AN174" s="34"/>
      <c r="AO174" s="30"/>
      <c r="AP174" s="34"/>
      <c r="AQ174" s="34"/>
      <c r="AR174" s="30"/>
      <c r="AS174" s="34"/>
      <c r="AT174" s="34"/>
      <c r="AU174" s="30"/>
      <c r="AV174" s="34"/>
      <c r="AW174" s="34"/>
      <c r="AX174" s="30"/>
      <c r="AY174" s="34"/>
      <c r="AZ174" s="34"/>
      <c r="BA174" s="30"/>
      <c r="BB174" s="34"/>
      <c r="BC174" s="34"/>
      <c r="BD174" s="30"/>
      <c r="BE174" s="34"/>
      <c r="BF174" s="34"/>
      <c r="BG174" s="30"/>
      <c r="BH174" s="34"/>
      <c r="BI174" s="34"/>
      <c r="BJ174" s="30"/>
      <c r="BK174" s="34"/>
      <c r="BL174" s="117"/>
      <c r="BM174" s="118"/>
      <c r="BN174" s="117"/>
      <c r="BO174" s="34"/>
      <c r="BP174" s="30"/>
      <c r="BQ174" s="30"/>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row>
    <row r="175" spans="2:208" s="32" customFormat="1" ht="15" x14ac:dyDescent="0.2">
      <c r="B175" s="954"/>
      <c r="C175" s="955"/>
      <c r="D175" s="955"/>
      <c r="E175" s="955"/>
      <c r="F175" s="956"/>
      <c r="G175" s="952"/>
      <c r="H175" s="957"/>
      <c r="I175" s="958"/>
      <c r="J175" s="959"/>
      <c r="K175" s="511"/>
      <c r="L175" s="815"/>
      <c r="M175" s="816"/>
      <c r="N175" s="511"/>
      <c r="O175" s="815"/>
      <c r="P175" s="816"/>
      <c r="Q175" s="511"/>
      <c r="R175" s="815"/>
      <c r="S175" s="816"/>
      <c r="T175" s="511"/>
      <c r="U175" s="815"/>
      <c r="V175" s="816"/>
      <c r="W175" s="30"/>
      <c r="X175" s="34"/>
      <c r="Y175" s="34"/>
      <c r="Z175" s="30"/>
      <c r="AA175" s="34"/>
      <c r="AB175" s="34"/>
      <c r="AC175" s="30"/>
      <c r="AD175" s="119"/>
      <c r="AE175" s="34"/>
      <c r="AF175" s="30"/>
      <c r="AG175" s="34"/>
      <c r="AH175" s="34"/>
      <c r="AI175" s="30"/>
      <c r="AJ175" s="34"/>
      <c r="AK175" s="34"/>
      <c r="AL175" s="30"/>
      <c r="AM175" s="34"/>
      <c r="AN175" s="34"/>
      <c r="AO175" s="30"/>
      <c r="AP175" s="34"/>
      <c r="AQ175" s="34"/>
      <c r="AR175" s="30"/>
      <c r="AS175" s="34"/>
      <c r="AT175" s="34"/>
      <c r="AU175" s="30"/>
      <c r="AV175" s="34"/>
      <c r="AW175" s="34"/>
      <c r="AX175" s="30"/>
      <c r="AY175" s="34"/>
      <c r="AZ175" s="34"/>
      <c r="BA175" s="30"/>
      <c r="BB175" s="34"/>
      <c r="BC175" s="34"/>
      <c r="BD175" s="30"/>
      <c r="BE175" s="34"/>
      <c r="BF175" s="34"/>
      <c r="BG175" s="30"/>
      <c r="BH175" s="34"/>
      <c r="BI175" s="34"/>
      <c r="BJ175" s="30"/>
      <c r="BK175" s="34"/>
      <c r="BL175" s="117"/>
      <c r="BM175" s="118"/>
      <c r="BN175" s="117"/>
      <c r="BO175" s="34"/>
      <c r="BP175" s="30"/>
      <c r="BQ175" s="30"/>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row>
    <row r="176" spans="2:208" s="32" customFormat="1" ht="15" x14ac:dyDescent="0.2">
      <c r="B176" s="954"/>
      <c r="C176" s="955"/>
      <c r="D176" s="955"/>
      <c r="E176" s="955"/>
      <c r="F176" s="956"/>
      <c r="G176" s="952"/>
      <c r="H176" s="957"/>
      <c r="I176" s="958"/>
      <c r="J176" s="959"/>
      <c r="K176" s="511"/>
      <c r="L176" s="815"/>
      <c r="M176" s="816"/>
      <c r="N176" s="511"/>
      <c r="O176" s="815"/>
      <c r="P176" s="816"/>
      <c r="Q176" s="511"/>
      <c r="R176" s="815"/>
      <c r="S176" s="816"/>
      <c r="T176" s="511"/>
      <c r="U176" s="815"/>
      <c r="V176" s="816"/>
      <c r="W176" s="30"/>
      <c r="X176" s="34"/>
      <c r="Y176" s="34"/>
      <c r="Z176" s="30"/>
      <c r="AA176" s="34"/>
      <c r="AB176" s="34"/>
      <c r="AC176" s="30"/>
      <c r="AD176" s="34"/>
      <c r="AE176" s="34"/>
      <c r="AF176" s="30"/>
      <c r="AG176" s="34"/>
      <c r="AH176" s="34"/>
      <c r="AI176" s="30"/>
      <c r="AJ176" s="34"/>
      <c r="AK176" s="34"/>
      <c r="AL176" s="30"/>
      <c r="AM176" s="34"/>
      <c r="AN176" s="34"/>
      <c r="AO176" s="30"/>
      <c r="AP176" s="34"/>
      <c r="AQ176" s="34"/>
      <c r="AR176" s="30"/>
      <c r="AS176" s="34"/>
      <c r="AT176" s="34"/>
      <c r="AU176" s="30"/>
      <c r="AV176" s="34"/>
      <c r="AW176" s="34"/>
      <c r="AX176" s="30"/>
      <c r="AY176" s="34"/>
      <c r="AZ176" s="34"/>
      <c r="BA176" s="30"/>
      <c r="BB176" s="34"/>
      <c r="BC176" s="34"/>
      <c r="BD176" s="30"/>
      <c r="BE176" s="34"/>
      <c r="BF176" s="34"/>
      <c r="BG176" s="30"/>
      <c r="BH176" s="34"/>
      <c r="BI176" s="34"/>
      <c r="BJ176" s="30"/>
      <c r="BK176" s="34"/>
      <c r="BL176" s="117"/>
      <c r="BM176" s="118"/>
      <c r="BN176" s="117"/>
      <c r="BO176" s="34"/>
      <c r="BP176" s="30"/>
      <c r="BQ176" s="30"/>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row>
    <row r="177" spans="2:208" s="32" customFormat="1" ht="15" x14ac:dyDescent="0.2">
      <c r="B177" s="954"/>
      <c r="C177" s="955"/>
      <c r="D177" s="955"/>
      <c r="E177" s="955"/>
      <c r="F177" s="956"/>
      <c r="G177" s="952"/>
      <c r="H177" s="957"/>
      <c r="I177" s="960" t="s">
        <v>245</v>
      </c>
      <c r="J177" s="959"/>
      <c r="K177" s="511"/>
      <c r="L177" s="815"/>
      <c r="M177" s="816"/>
      <c r="N177" s="511"/>
      <c r="O177" s="815"/>
      <c r="P177" s="816"/>
      <c r="Q177" s="511"/>
      <c r="R177" s="815"/>
      <c r="S177" s="816"/>
      <c r="T177" s="511"/>
      <c r="U177" s="815"/>
      <c r="V177" s="816"/>
      <c r="W177" s="30"/>
      <c r="X177" s="34"/>
      <c r="Y177" s="34"/>
      <c r="Z177" s="30"/>
      <c r="AA177" s="34"/>
      <c r="AB177" s="34"/>
      <c r="AC177" s="30"/>
      <c r="AD177" s="34"/>
      <c r="AE177" s="34"/>
      <c r="AF177" s="30"/>
      <c r="AG177" s="34"/>
      <c r="AH177" s="34"/>
      <c r="AI177" s="30"/>
      <c r="AJ177" s="34"/>
      <c r="AK177" s="34"/>
      <c r="AL177" s="30"/>
      <c r="AM177" s="34"/>
      <c r="AN177" s="34"/>
      <c r="AO177" s="30"/>
      <c r="AP177" s="34"/>
      <c r="AQ177" s="34"/>
      <c r="AR177" s="30"/>
      <c r="AS177" s="34"/>
      <c r="AT177" s="34"/>
      <c r="AU177" s="30"/>
      <c r="AV177" s="34"/>
      <c r="AW177" s="34"/>
      <c r="AX177" s="30"/>
      <c r="AY177" s="34"/>
      <c r="AZ177" s="34"/>
      <c r="BA177" s="30"/>
      <c r="BB177" s="34"/>
      <c r="BC177" s="34"/>
      <c r="BD177" s="30"/>
      <c r="BE177" s="34"/>
      <c r="BF177" s="34"/>
      <c r="BG177" s="30"/>
      <c r="BH177" s="34"/>
      <c r="BI177" s="34"/>
      <c r="BJ177" s="30"/>
      <c r="BK177" s="34"/>
      <c r="BL177" s="117"/>
      <c r="BM177" s="118"/>
      <c r="BN177" s="117"/>
      <c r="BO177" s="34"/>
      <c r="BP177" s="30"/>
      <c r="BQ177" s="30"/>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row>
    <row r="178" spans="2:208" s="32" customFormat="1" ht="15" x14ac:dyDescent="0.2">
      <c r="B178" s="954"/>
      <c r="C178" s="955"/>
      <c r="D178" s="955"/>
      <c r="E178" s="955"/>
      <c r="F178" s="956"/>
      <c r="G178" s="952"/>
      <c r="H178" s="957"/>
      <c r="I178" s="1073" t="s">
        <v>244</v>
      </c>
      <c r="J178" s="1074"/>
      <c r="K178" s="1074"/>
      <c r="L178" s="1074"/>
      <c r="M178" s="1074"/>
      <c r="N178" s="1074"/>
      <c r="O178" s="1075"/>
      <c r="P178" s="816"/>
      <c r="Q178" s="511"/>
      <c r="R178" s="815"/>
      <c r="S178" s="816"/>
      <c r="T178" s="511"/>
      <c r="U178" s="815"/>
      <c r="V178" s="816"/>
      <c r="W178" s="30"/>
      <c r="X178" s="34"/>
      <c r="Y178" s="34"/>
      <c r="Z178" s="30"/>
      <c r="AA178" s="34"/>
      <c r="AB178" s="34"/>
      <c r="AC178" s="30"/>
      <c r="AD178" s="34"/>
      <c r="AE178" s="34"/>
      <c r="AF178" s="30"/>
      <c r="AG178" s="34"/>
      <c r="AH178" s="34"/>
      <c r="AI178" s="30"/>
      <c r="AJ178" s="34"/>
      <c r="AK178" s="34"/>
      <c r="AL178" s="30"/>
      <c r="AM178" s="34"/>
      <c r="AN178" s="34"/>
      <c r="AO178" s="30"/>
      <c r="AP178" s="34"/>
      <c r="AQ178" s="34"/>
      <c r="AR178" s="30"/>
      <c r="AS178" s="34"/>
      <c r="AT178" s="34"/>
      <c r="AU178" s="30"/>
      <c r="AV178" s="34"/>
      <c r="AW178" s="34"/>
      <c r="AX178" s="30"/>
      <c r="AY178" s="34"/>
      <c r="AZ178" s="34"/>
      <c r="BA178" s="30"/>
      <c r="BB178" s="34"/>
      <c r="BC178" s="34"/>
      <c r="BD178" s="30"/>
      <c r="BE178" s="34"/>
      <c r="BF178" s="34"/>
      <c r="BG178" s="30"/>
      <c r="BH178" s="34"/>
      <c r="BI178" s="34"/>
      <c r="BJ178" s="30"/>
      <c r="BK178" s="34"/>
      <c r="BL178" s="117"/>
      <c r="BM178" s="118"/>
      <c r="BN178" s="117"/>
      <c r="BO178" s="34"/>
      <c r="BP178" s="30"/>
      <c r="BQ178" s="30"/>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row>
    <row r="179" spans="2:208" s="32" customFormat="1" ht="15" x14ac:dyDescent="0.2">
      <c r="B179" s="954"/>
      <c r="C179" s="955"/>
      <c r="D179" s="955"/>
      <c r="E179" s="955"/>
      <c r="F179" s="956"/>
      <c r="G179" s="952"/>
      <c r="H179" s="957"/>
      <c r="I179" s="1073" t="s">
        <v>246</v>
      </c>
      <c r="J179" s="1074"/>
      <c r="K179" s="1074"/>
      <c r="L179" s="1074"/>
      <c r="M179" s="1074"/>
      <c r="N179" s="1074"/>
      <c r="O179" s="1075"/>
      <c r="P179" s="816"/>
      <c r="Q179" s="511"/>
      <c r="R179" s="815"/>
      <c r="S179" s="816"/>
      <c r="T179" s="511"/>
      <c r="U179" s="815"/>
      <c r="V179" s="816"/>
      <c r="W179" s="30"/>
      <c r="X179" s="34"/>
      <c r="Y179" s="34"/>
      <c r="Z179" s="30"/>
      <c r="AA179" s="34"/>
      <c r="AB179" s="34"/>
      <c r="AC179" s="30"/>
      <c r="AD179" s="34"/>
      <c r="AE179" s="34"/>
      <c r="AF179" s="30"/>
      <c r="AG179" s="34"/>
      <c r="AH179" s="34"/>
      <c r="AI179" s="30"/>
      <c r="AJ179" s="34"/>
      <c r="AK179" s="34"/>
      <c r="AL179" s="30"/>
      <c r="AM179" s="34"/>
      <c r="AN179" s="34"/>
      <c r="AO179" s="30"/>
      <c r="AP179" s="34"/>
      <c r="AQ179" s="34"/>
      <c r="AR179" s="30"/>
      <c r="AS179" s="34"/>
      <c r="AT179" s="34"/>
      <c r="AU179" s="30"/>
      <c r="AV179" s="34"/>
      <c r="AW179" s="34"/>
      <c r="AX179" s="30"/>
      <c r="AY179" s="34"/>
      <c r="AZ179" s="34"/>
      <c r="BA179" s="30"/>
      <c r="BB179" s="34"/>
      <c r="BC179" s="34"/>
      <c r="BD179" s="30"/>
      <c r="BE179" s="34"/>
      <c r="BF179" s="34"/>
      <c r="BG179" s="30"/>
      <c r="BH179" s="34"/>
      <c r="BI179" s="34"/>
      <c r="BJ179" s="30"/>
      <c r="BK179" s="34"/>
      <c r="BL179" s="117"/>
      <c r="BM179" s="118"/>
      <c r="BN179" s="117"/>
      <c r="BO179" s="34"/>
      <c r="BP179" s="30"/>
      <c r="BQ179" s="30"/>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row>
    <row r="180" spans="2:208" s="32" customFormat="1" ht="15" x14ac:dyDescent="0.2">
      <c r="B180" s="954"/>
      <c r="C180" s="955"/>
      <c r="D180" s="955"/>
      <c r="E180" s="955"/>
      <c r="F180" s="956"/>
      <c r="G180" s="952"/>
      <c r="H180" s="957"/>
      <c r="I180" s="1073" t="s">
        <v>344</v>
      </c>
      <c r="J180" s="1074"/>
      <c r="K180" s="1074"/>
      <c r="L180" s="1074"/>
      <c r="M180" s="1074"/>
      <c r="N180" s="1074"/>
      <c r="O180" s="1075"/>
      <c r="P180" s="816"/>
      <c r="Q180" s="511"/>
      <c r="R180" s="815"/>
      <c r="S180" s="816"/>
      <c r="T180" s="511"/>
      <c r="U180" s="815"/>
      <c r="V180" s="816"/>
      <c r="W180" s="30"/>
      <c r="X180" s="34"/>
      <c r="Y180" s="34"/>
      <c r="Z180" s="30"/>
      <c r="AA180" s="34"/>
      <c r="AB180" s="34"/>
      <c r="AC180" s="30"/>
      <c r="AD180" s="34"/>
      <c r="AE180" s="34"/>
      <c r="AF180" s="30"/>
      <c r="AG180" s="34"/>
      <c r="AH180" s="34"/>
      <c r="AI180" s="30"/>
      <c r="AJ180" s="34"/>
      <c r="AK180" s="34"/>
      <c r="AL180" s="30"/>
      <c r="AM180" s="34"/>
      <c r="AN180" s="34"/>
      <c r="AO180" s="30"/>
      <c r="AP180" s="34"/>
      <c r="AQ180" s="34"/>
      <c r="AR180" s="30"/>
      <c r="AS180" s="34"/>
      <c r="AT180" s="34"/>
      <c r="AU180" s="30"/>
      <c r="AV180" s="34"/>
      <c r="AW180" s="34"/>
      <c r="AX180" s="30"/>
      <c r="AY180" s="34"/>
      <c r="AZ180" s="34"/>
      <c r="BA180" s="30"/>
      <c r="BB180" s="34"/>
      <c r="BC180" s="34"/>
      <c r="BD180" s="30"/>
      <c r="BE180" s="34"/>
      <c r="BF180" s="34"/>
      <c r="BG180" s="30"/>
      <c r="BH180" s="34"/>
      <c r="BI180" s="34"/>
      <c r="BJ180" s="30"/>
      <c r="BK180" s="34"/>
      <c r="BL180" s="117"/>
      <c r="BM180" s="118"/>
      <c r="BN180" s="117"/>
      <c r="BO180" s="34"/>
      <c r="BP180" s="30"/>
      <c r="BQ180" s="30"/>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row>
    <row r="181" spans="2:208" s="32" customFormat="1" ht="15" x14ac:dyDescent="0.2">
      <c r="B181" s="954"/>
      <c r="C181" s="955"/>
      <c r="D181" s="955"/>
      <c r="E181" s="955"/>
      <c r="F181" s="956"/>
      <c r="G181" s="952"/>
      <c r="H181" s="957"/>
      <c r="I181" s="1073" t="s">
        <v>247</v>
      </c>
      <c r="J181" s="1074"/>
      <c r="K181" s="1074"/>
      <c r="L181" s="1074"/>
      <c r="M181" s="1074"/>
      <c r="N181" s="1074"/>
      <c r="O181" s="1075"/>
      <c r="P181" s="816"/>
      <c r="Q181" s="511"/>
      <c r="R181" s="815"/>
      <c r="S181" s="816"/>
      <c r="T181" s="511"/>
      <c r="U181" s="815"/>
      <c r="V181" s="816"/>
      <c r="W181" s="30"/>
      <c r="X181" s="34"/>
      <c r="Y181" s="34"/>
      <c r="Z181" s="30"/>
      <c r="AA181" s="34"/>
      <c r="AB181" s="34"/>
      <c r="AC181" s="30"/>
      <c r="AD181" s="34"/>
      <c r="AE181" s="34"/>
      <c r="AF181" s="30"/>
      <c r="AG181" s="34"/>
      <c r="AH181" s="34"/>
      <c r="AI181" s="30"/>
      <c r="AJ181" s="34"/>
      <c r="AK181" s="34"/>
      <c r="AL181" s="30"/>
      <c r="AM181" s="34"/>
      <c r="AN181" s="34"/>
      <c r="AO181" s="30"/>
      <c r="AP181" s="34"/>
      <c r="AQ181" s="34"/>
      <c r="AR181" s="30"/>
      <c r="AS181" s="34"/>
      <c r="AT181" s="34"/>
      <c r="AU181" s="30"/>
      <c r="AV181" s="34"/>
      <c r="AW181" s="34"/>
      <c r="AX181" s="30"/>
      <c r="AY181" s="34"/>
      <c r="AZ181" s="34"/>
      <c r="BA181" s="30"/>
      <c r="BB181" s="34"/>
      <c r="BC181" s="34"/>
      <c r="BD181" s="30"/>
      <c r="BE181" s="34"/>
      <c r="BF181" s="34"/>
      <c r="BG181" s="30"/>
      <c r="BH181" s="34"/>
      <c r="BI181" s="34"/>
      <c r="BJ181" s="30"/>
      <c r="BK181" s="34"/>
      <c r="BL181" s="117"/>
      <c r="BM181" s="118"/>
      <c r="BN181" s="117"/>
      <c r="BO181" s="34"/>
      <c r="BP181" s="30"/>
      <c r="BQ181" s="30"/>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row>
    <row r="182" spans="2:208" s="32" customFormat="1" ht="15" x14ac:dyDescent="0.2">
      <c r="B182" s="954"/>
      <c r="C182" s="955"/>
      <c r="D182" s="955"/>
      <c r="E182" s="955"/>
      <c r="F182" s="956"/>
      <c r="G182" s="952"/>
      <c r="H182" s="957"/>
      <c r="I182" s="1073" t="s">
        <v>248</v>
      </c>
      <c r="J182" s="1074"/>
      <c r="K182" s="1074"/>
      <c r="L182" s="1074"/>
      <c r="M182" s="1074"/>
      <c r="N182" s="1074"/>
      <c r="O182" s="1075"/>
      <c r="P182" s="816"/>
      <c r="Q182" s="511"/>
      <c r="R182" s="815"/>
      <c r="S182" s="816"/>
      <c r="T182" s="511"/>
      <c r="U182" s="815"/>
      <c r="V182" s="816"/>
      <c r="W182" s="30"/>
      <c r="X182" s="34"/>
      <c r="Y182" s="34"/>
      <c r="Z182" s="30"/>
      <c r="AA182" s="34"/>
      <c r="AB182" s="34"/>
      <c r="AC182" s="30"/>
      <c r="AD182" s="34"/>
      <c r="AE182" s="34"/>
      <c r="AF182" s="30"/>
      <c r="AG182" s="34"/>
      <c r="AH182" s="34"/>
      <c r="AI182" s="30"/>
      <c r="AJ182" s="34"/>
      <c r="AK182" s="34"/>
      <c r="AL182" s="30"/>
      <c r="AM182" s="34"/>
      <c r="AN182" s="34"/>
      <c r="AO182" s="30"/>
      <c r="AP182" s="34"/>
      <c r="AQ182" s="34"/>
      <c r="AR182" s="30"/>
      <c r="AS182" s="34"/>
      <c r="AT182" s="34"/>
      <c r="AU182" s="30"/>
      <c r="AV182" s="34"/>
      <c r="AW182" s="34"/>
      <c r="AX182" s="30"/>
      <c r="AY182" s="34"/>
      <c r="AZ182" s="34"/>
      <c r="BA182" s="30"/>
      <c r="BB182" s="34"/>
      <c r="BC182" s="34"/>
      <c r="BD182" s="30"/>
      <c r="BE182" s="34"/>
      <c r="BF182" s="34"/>
      <c r="BG182" s="30"/>
      <c r="BH182" s="34"/>
      <c r="BI182" s="34"/>
      <c r="BJ182" s="30"/>
      <c r="BK182" s="34"/>
      <c r="BL182" s="117"/>
      <c r="BM182" s="118"/>
      <c r="BN182" s="117"/>
      <c r="BO182" s="34"/>
      <c r="BP182" s="30"/>
      <c r="BQ182" s="30"/>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row>
    <row r="183" spans="2:208" s="32" customFormat="1" ht="15" x14ac:dyDescent="0.2">
      <c r="B183" s="954"/>
      <c r="C183" s="955"/>
      <c r="D183" s="955"/>
      <c r="E183" s="955"/>
      <c r="F183" s="956"/>
      <c r="G183" s="952"/>
      <c r="H183" s="957"/>
      <c r="I183" s="1073" t="s">
        <v>249</v>
      </c>
      <c r="J183" s="1074"/>
      <c r="K183" s="1074"/>
      <c r="L183" s="1074"/>
      <c r="M183" s="1074"/>
      <c r="N183" s="1074"/>
      <c r="O183" s="1075"/>
      <c r="P183" s="816"/>
      <c r="Q183" s="511"/>
      <c r="R183" s="815"/>
      <c r="S183" s="816"/>
      <c r="T183" s="511"/>
      <c r="U183" s="815"/>
      <c r="V183" s="816"/>
      <c r="W183" s="30"/>
      <c r="X183" s="34"/>
      <c r="Y183" s="34"/>
      <c r="Z183" s="30"/>
      <c r="AA183" s="34"/>
      <c r="AB183" s="34"/>
      <c r="AC183" s="30"/>
      <c r="AD183" s="34"/>
      <c r="AE183" s="34"/>
      <c r="AF183" s="30"/>
      <c r="AG183" s="34"/>
      <c r="AH183" s="34"/>
      <c r="AI183" s="30"/>
      <c r="AJ183" s="34"/>
      <c r="AK183" s="34"/>
      <c r="AL183" s="30"/>
      <c r="AM183" s="34"/>
      <c r="AN183" s="34"/>
      <c r="AO183" s="30"/>
      <c r="AP183" s="34"/>
      <c r="AQ183" s="34"/>
      <c r="AR183" s="30"/>
      <c r="AS183" s="34"/>
      <c r="AT183" s="34"/>
      <c r="AU183" s="30"/>
      <c r="AV183" s="34"/>
      <c r="AW183" s="34"/>
      <c r="AX183" s="30"/>
      <c r="AY183" s="34"/>
      <c r="AZ183" s="34"/>
      <c r="BA183" s="30"/>
      <c r="BB183" s="34"/>
      <c r="BC183" s="34"/>
      <c r="BD183" s="30"/>
      <c r="BE183" s="34"/>
      <c r="BF183" s="34"/>
      <c r="BG183" s="30"/>
      <c r="BH183" s="34"/>
      <c r="BI183" s="34"/>
      <c r="BJ183" s="30"/>
      <c r="BK183" s="34"/>
      <c r="BL183" s="117"/>
      <c r="BM183" s="118"/>
      <c r="BN183" s="117"/>
      <c r="BO183" s="34"/>
      <c r="BP183" s="30"/>
      <c r="BQ183" s="30"/>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row>
    <row r="184" spans="2:208" s="32" customFormat="1" ht="15" x14ac:dyDescent="0.2">
      <c r="B184" s="954"/>
      <c r="C184" s="955"/>
      <c r="D184" s="955"/>
      <c r="E184" s="955"/>
      <c r="F184" s="956"/>
      <c r="G184" s="952"/>
      <c r="H184" s="957"/>
      <c r="I184" s="1073" t="s">
        <v>251</v>
      </c>
      <c r="J184" s="1074"/>
      <c r="K184" s="1074"/>
      <c r="L184" s="1074"/>
      <c r="M184" s="1074"/>
      <c r="N184" s="1074"/>
      <c r="O184" s="1075"/>
      <c r="P184" s="816"/>
      <c r="Q184" s="511"/>
      <c r="R184" s="815"/>
      <c r="S184" s="816"/>
      <c r="T184" s="511"/>
      <c r="U184" s="815"/>
      <c r="V184" s="816"/>
      <c r="W184" s="30"/>
      <c r="X184" s="34"/>
      <c r="Y184" s="34"/>
      <c r="Z184" s="30"/>
      <c r="AA184" s="34"/>
      <c r="AB184" s="34"/>
      <c r="AC184" s="30"/>
      <c r="AD184" s="34"/>
      <c r="AE184" s="34"/>
      <c r="AF184" s="30"/>
      <c r="AG184" s="34"/>
      <c r="AH184" s="34"/>
      <c r="AI184" s="30"/>
      <c r="AJ184" s="34"/>
      <c r="AK184" s="34"/>
      <c r="AL184" s="30"/>
      <c r="AM184" s="34"/>
      <c r="AN184" s="34"/>
      <c r="AO184" s="30"/>
      <c r="AP184" s="34"/>
      <c r="AQ184" s="34"/>
      <c r="AR184" s="30"/>
      <c r="AS184" s="34"/>
      <c r="AT184" s="34"/>
      <c r="AU184" s="30"/>
      <c r="AV184" s="34"/>
      <c r="AW184" s="34"/>
      <c r="AX184" s="30"/>
      <c r="AY184" s="34"/>
      <c r="AZ184" s="34"/>
      <c r="BA184" s="30"/>
      <c r="BB184" s="34"/>
      <c r="BC184" s="34"/>
      <c r="BD184" s="30"/>
      <c r="BE184" s="34"/>
      <c r="BF184" s="34"/>
      <c r="BG184" s="30"/>
      <c r="BH184" s="34"/>
      <c r="BI184" s="34"/>
      <c r="BJ184" s="30"/>
      <c r="BK184" s="34"/>
      <c r="BL184" s="117"/>
      <c r="BM184" s="118"/>
      <c r="BN184" s="117"/>
      <c r="BO184" s="34"/>
      <c r="BP184" s="30"/>
      <c r="BQ184" s="30"/>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row>
    <row r="185" spans="2:208" s="32" customFormat="1" ht="15" x14ac:dyDescent="0.2">
      <c r="B185" s="954"/>
      <c r="C185" s="955"/>
      <c r="D185" s="955"/>
      <c r="E185" s="955"/>
      <c r="F185" s="956"/>
      <c r="G185" s="952"/>
      <c r="H185" s="957"/>
      <c r="I185" s="1073"/>
      <c r="J185" s="1074"/>
      <c r="K185" s="1074"/>
      <c r="L185" s="1074"/>
      <c r="M185" s="1074"/>
      <c r="N185" s="1074"/>
      <c r="O185" s="1075"/>
      <c r="P185" s="816"/>
      <c r="Q185" s="511"/>
      <c r="R185" s="815"/>
      <c r="S185" s="816"/>
      <c r="T185" s="511"/>
      <c r="U185" s="815"/>
      <c r="V185" s="816"/>
      <c r="W185" s="30"/>
      <c r="X185" s="34"/>
      <c r="Y185" s="34"/>
      <c r="Z185" s="30"/>
      <c r="AA185" s="34"/>
      <c r="AB185" s="34"/>
      <c r="AC185" s="30"/>
      <c r="AD185" s="34"/>
      <c r="AE185" s="34"/>
      <c r="AF185" s="30"/>
      <c r="AG185" s="34"/>
      <c r="AH185" s="34"/>
      <c r="AI185" s="30"/>
      <c r="AJ185" s="34"/>
      <c r="AK185" s="34"/>
      <c r="AL185" s="30"/>
      <c r="AM185" s="34"/>
      <c r="AN185" s="34"/>
      <c r="AO185" s="30"/>
      <c r="AP185" s="34"/>
      <c r="AQ185" s="34"/>
      <c r="AR185" s="30"/>
      <c r="AS185" s="34"/>
      <c r="AT185" s="34"/>
      <c r="AU185" s="30"/>
      <c r="AV185" s="34"/>
      <c r="AW185" s="34"/>
      <c r="AX185" s="30"/>
      <c r="AY185" s="34"/>
      <c r="AZ185" s="34"/>
      <c r="BA185" s="30"/>
      <c r="BB185" s="34"/>
      <c r="BC185" s="34"/>
      <c r="BD185" s="30"/>
      <c r="BE185" s="34"/>
      <c r="BF185" s="34"/>
      <c r="BG185" s="30"/>
      <c r="BH185" s="34"/>
      <c r="BI185" s="34"/>
      <c r="BJ185" s="30"/>
      <c r="BK185" s="34"/>
      <c r="BL185" s="117"/>
      <c r="BM185" s="118"/>
      <c r="BN185" s="117"/>
      <c r="BO185" s="34"/>
      <c r="BP185" s="30"/>
      <c r="BQ185" s="30"/>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row>
    <row r="186" spans="2:208" s="32" customFormat="1" ht="15" x14ac:dyDescent="0.2">
      <c r="B186" s="954"/>
      <c r="C186" s="955"/>
      <c r="D186" s="955"/>
      <c r="E186" s="955"/>
      <c r="F186" s="956"/>
      <c r="G186" s="952"/>
      <c r="H186" s="957"/>
      <c r="I186" s="1073"/>
      <c r="J186" s="1074"/>
      <c r="K186" s="1074"/>
      <c r="L186" s="1074"/>
      <c r="M186" s="1074"/>
      <c r="N186" s="1074"/>
      <c r="O186" s="1075"/>
      <c r="P186" s="816"/>
      <c r="Q186" s="511"/>
      <c r="R186" s="815"/>
      <c r="S186" s="816"/>
      <c r="T186" s="511"/>
      <c r="U186" s="815"/>
      <c r="V186" s="816"/>
      <c r="W186" s="30"/>
      <c r="X186" s="34"/>
      <c r="Y186" s="34"/>
      <c r="Z186" s="30"/>
      <c r="AA186" s="34"/>
      <c r="AB186" s="34"/>
      <c r="AC186" s="30"/>
      <c r="AD186" s="34"/>
      <c r="AE186" s="34"/>
      <c r="AF186" s="30"/>
      <c r="AG186" s="34"/>
      <c r="AH186" s="34"/>
      <c r="AI186" s="30"/>
      <c r="AJ186" s="34"/>
      <c r="AK186" s="34"/>
      <c r="AL186" s="30"/>
      <c r="AM186" s="34"/>
      <c r="AN186" s="34"/>
      <c r="AO186" s="30"/>
      <c r="AP186" s="34"/>
      <c r="AQ186" s="34"/>
      <c r="AR186" s="30"/>
      <c r="AS186" s="34"/>
      <c r="AT186" s="34"/>
      <c r="AU186" s="30"/>
      <c r="AV186" s="34"/>
      <c r="AW186" s="34"/>
      <c r="AX186" s="30"/>
      <c r="AY186" s="34"/>
      <c r="AZ186" s="34"/>
      <c r="BA186" s="30"/>
      <c r="BB186" s="34"/>
      <c r="BC186" s="34"/>
      <c r="BD186" s="30"/>
      <c r="BE186" s="34"/>
      <c r="BF186" s="34"/>
      <c r="BG186" s="30"/>
      <c r="BH186" s="34"/>
      <c r="BI186" s="34"/>
      <c r="BJ186" s="30"/>
      <c r="BK186" s="34"/>
      <c r="BL186" s="117"/>
      <c r="BM186" s="118"/>
      <c r="BN186" s="117"/>
      <c r="BO186" s="34"/>
      <c r="BP186" s="30"/>
      <c r="BQ186" s="30"/>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row>
    <row r="187" spans="2:208" s="32" customFormat="1" ht="15" x14ac:dyDescent="0.2">
      <c r="B187" s="954"/>
      <c r="C187" s="955"/>
      <c r="D187" s="955"/>
      <c r="E187" s="955"/>
      <c r="F187" s="956"/>
      <c r="G187" s="952"/>
      <c r="H187" s="957"/>
      <c r="I187" s="1073"/>
      <c r="J187" s="1074"/>
      <c r="K187" s="1074"/>
      <c r="L187" s="1074"/>
      <c r="M187" s="1074"/>
      <c r="N187" s="1074"/>
      <c r="O187" s="1075"/>
      <c r="P187" s="816"/>
      <c r="Q187" s="511"/>
      <c r="R187" s="815"/>
      <c r="S187" s="816"/>
      <c r="T187" s="511"/>
      <c r="U187" s="815"/>
      <c r="V187" s="816"/>
      <c r="W187" s="30"/>
      <c r="X187" s="34"/>
      <c r="Y187" s="34"/>
      <c r="Z187" s="30"/>
      <c r="AA187" s="34"/>
      <c r="AB187" s="34"/>
      <c r="AC187" s="30"/>
      <c r="AD187" s="34"/>
      <c r="AE187" s="34"/>
      <c r="AF187" s="30"/>
      <c r="AG187" s="34"/>
      <c r="AH187" s="34"/>
      <c r="AI187" s="30"/>
      <c r="AJ187" s="34"/>
      <c r="AK187" s="34"/>
      <c r="AL187" s="30"/>
      <c r="AM187" s="34"/>
      <c r="AN187" s="34"/>
      <c r="AO187" s="30"/>
      <c r="AP187" s="34"/>
      <c r="AQ187" s="34"/>
      <c r="AR187" s="30"/>
      <c r="AS187" s="34"/>
      <c r="AT187" s="34"/>
      <c r="AU187" s="30"/>
      <c r="AV187" s="34"/>
      <c r="AW187" s="34"/>
      <c r="AX187" s="30"/>
      <c r="AY187" s="34"/>
      <c r="AZ187" s="34"/>
      <c r="BA187" s="30"/>
      <c r="BB187" s="34"/>
      <c r="BC187" s="34"/>
      <c r="BD187" s="30"/>
      <c r="BE187" s="34"/>
      <c r="BF187" s="34"/>
      <c r="BG187" s="30"/>
      <c r="BH187" s="34"/>
      <c r="BI187" s="34"/>
      <c r="BJ187" s="30"/>
      <c r="BK187" s="34"/>
      <c r="BL187" s="117"/>
      <c r="BM187" s="118"/>
      <c r="BN187" s="117"/>
      <c r="BO187" s="34"/>
      <c r="BP187" s="30"/>
      <c r="BQ187" s="30"/>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row>
    <row r="188" spans="2:208" s="32" customFormat="1" ht="15" x14ac:dyDescent="0.2">
      <c r="B188" s="954"/>
      <c r="C188" s="955"/>
      <c r="D188" s="955"/>
      <c r="E188" s="955"/>
      <c r="F188" s="956"/>
      <c r="G188" s="952"/>
      <c r="H188" s="957"/>
      <c r="I188" s="1073"/>
      <c r="J188" s="1074"/>
      <c r="K188" s="1074"/>
      <c r="L188" s="1074"/>
      <c r="M188" s="1074"/>
      <c r="N188" s="1074"/>
      <c r="O188" s="1075"/>
      <c r="P188" s="816"/>
      <c r="Q188" s="511"/>
      <c r="R188" s="815"/>
      <c r="S188" s="816"/>
      <c r="T188" s="511"/>
      <c r="U188" s="815"/>
      <c r="V188" s="816"/>
      <c r="W188" s="30"/>
      <c r="X188" s="34"/>
      <c r="Y188" s="34"/>
      <c r="Z188" s="30"/>
      <c r="AA188" s="34"/>
      <c r="AB188" s="34"/>
      <c r="AC188" s="30"/>
      <c r="AD188" s="34"/>
      <c r="AE188" s="34"/>
      <c r="AF188" s="30"/>
      <c r="AG188" s="34"/>
      <c r="AH188" s="34"/>
      <c r="AI188" s="30"/>
      <c r="AJ188" s="34"/>
      <c r="AK188" s="34"/>
      <c r="AL188" s="30"/>
      <c r="AM188" s="34"/>
      <c r="AN188" s="34"/>
      <c r="AO188" s="30"/>
      <c r="AP188" s="34"/>
      <c r="AQ188" s="34"/>
      <c r="AR188" s="30"/>
      <c r="AS188" s="34"/>
      <c r="AT188" s="34"/>
      <c r="AU188" s="30"/>
      <c r="AV188" s="34"/>
      <c r="AW188" s="34"/>
      <c r="AX188" s="30"/>
      <c r="AY188" s="34"/>
      <c r="AZ188" s="34"/>
      <c r="BA188" s="30"/>
      <c r="BB188" s="34"/>
      <c r="BC188" s="34"/>
      <c r="BD188" s="30"/>
      <c r="BE188" s="34"/>
      <c r="BF188" s="34"/>
      <c r="BG188" s="30"/>
      <c r="BH188" s="34"/>
      <c r="BI188" s="34"/>
      <c r="BJ188" s="30"/>
      <c r="BK188" s="34"/>
      <c r="BL188" s="117"/>
      <c r="BM188" s="118"/>
      <c r="BN188" s="117"/>
      <c r="BO188" s="34"/>
      <c r="BP188" s="30"/>
      <c r="BQ188" s="30"/>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row>
    <row r="189" spans="2:208" s="32" customFormat="1" ht="15" x14ac:dyDescent="0.2">
      <c r="B189" s="954"/>
      <c r="C189" s="955"/>
      <c r="D189" s="955"/>
      <c r="E189" s="955"/>
      <c r="F189" s="956"/>
      <c r="G189" s="952"/>
      <c r="H189" s="957"/>
      <c r="I189" s="958"/>
      <c r="J189" s="959"/>
      <c r="K189" s="511"/>
      <c r="L189" s="815"/>
      <c r="M189" s="816"/>
      <c r="N189" s="511"/>
      <c r="O189" s="815"/>
      <c r="P189" s="816"/>
      <c r="Q189" s="511"/>
      <c r="R189" s="815"/>
      <c r="S189" s="816"/>
      <c r="T189" s="511"/>
      <c r="U189" s="815"/>
      <c r="V189" s="816"/>
      <c r="W189" s="30"/>
      <c r="X189" s="34"/>
      <c r="Y189" s="34"/>
      <c r="Z189" s="30"/>
      <c r="AA189" s="34"/>
      <c r="AB189" s="34"/>
      <c r="AC189" s="30"/>
      <c r="AD189" s="34"/>
      <c r="AE189" s="34"/>
      <c r="AF189" s="30"/>
      <c r="AG189" s="34"/>
      <c r="AH189" s="34"/>
      <c r="AI189" s="30"/>
      <c r="AJ189" s="34"/>
      <c r="AK189" s="34"/>
      <c r="AL189" s="30"/>
      <c r="AM189" s="34"/>
      <c r="AN189" s="34"/>
      <c r="AO189" s="30"/>
      <c r="AP189" s="34"/>
      <c r="AQ189" s="34"/>
      <c r="AR189" s="30"/>
      <c r="AS189" s="34"/>
      <c r="AT189" s="34"/>
      <c r="AU189" s="30"/>
      <c r="AV189" s="34"/>
      <c r="AW189" s="34"/>
      <c r="AX189" s="30"/>
      <c r="AY189" s="34"/>
      <c r="AZ189" s="34"/>
      <c r="BA189" s="30"/>
      <c r="BB189" s="34"/>
      <c r="BC189" s="34"/>
      <c r="BD189" s="30"/>
      <c r="BE189" s="34"/>
      <c r="BF189" s="34"/>
      <c r="BG189" s="30"/>
      <c r="BH189" s="34"/>
      <c r="BI189" s="34"/>
      <c r="BJ189" s="30"/>
      <c r="BK189" s="34"/>
      <c r="BL189" s="117"/>
      <c r="BM189" s="118"/>
      <c r="BN189" s="117"/>
      <c r="BO189" s="34"/>
      <c r="BP189" s="30"/>
      <c r="BQ189" s="30"/>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row>
    <row r="190" spans="2:208" s="32" customFormat="1" ht="15" x14ac:dyDescent="0.2">
      <c r="B190" s="954"/>
      <c r="C190" s="955"/>
      <c r="D190" s="955"/>
      <c r="E190" s="955"/>
      <c r="F190" s="956"/>
      <c r="G190" s="952"/>
      <c r="H190" s="957"/>
      <c r="I190" s="958"/>
      <c r="J190" s="959"/>
      <c r="K190" s="511"/>
      <c r="L190" s="815"/>
      <c r="M190" s="816"/>
      <c r="N190" s="511"/>
      <c r="O190" s="815"/>
      <c r="P190" s="816"/>
      <c r="Q190" s="511"/>
      <c r="R190" s="815"/>
      <c r="S190" s="816"/>
      <c r="T190" s="511"/>
      <c r="U190" s="815"/>
      <c r="V190" s="816"/>
      <c r="W190" s="30"/>
      <c r="X190" s="34"/>
      <c r="Y190" s="34"/>
      <c r="Z190" s="30"/>
      <c r="AA190" s="34"/>
      <c r="AB190" s="34"/>
      <c r="AC190" s="30"/>
      <c r="AD190" s="34"/>
      <c r="AE190" s="34"/>
      <c r="AF190" s="30"/>
      <c r="AG190" s="34"/>
      <c r="AH190" s="34"/>
      <c r="AI190" s="30"/>
      <c r="AJ190" s="34"/>
      <c r="AK190" s="34"/>
      <c r="AL190" s="30"/>
      <c r="AM190" s="34"/>
      <c r="AN190" s="34"/>
      <c r="AO190" s="30"/>
      <c r="AP190" s="34"/>
      <c r="AQ190" s="34"/>
      <c r="AR190" s="30"/>
      <c r="AS190" s="34"/>
      <c r="AT190" s="34"/>
      <c r="AU190" s="30"/>
      <c r="AV190" s="34"/>
      <c r="AW190" s="34"/>
      <c r="AX190" s="30"/>
      <c r="AY190" s="34"/>
      <c r="AZ190" s="34"/>
      <c r="BA190" s="30"/>
      <c r="BB190" s="34"/>
      <c r="BC190" s="34"/>
      <c r="BD190" s="30"/>
      <c r="BE190" s="34"/>
      <c r="BF190" s="34"/>
      <c r="BG190" s="30"/>
      <c r="BH190" s="34"/>
      <c r="BI190" s="34"/>
      <c r="BJ190" s="30"/>
      <c r="BK190" s="34"/>
      <c r="BL190" s="117"/>
      <c r="BM190" s="118"/>
      <c r="BN190" s="117"/>
      <c r="BO190" s="34"/>
      <c r="BP190" s="30"/>
      <c r="BQ190" s="30"/>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row>
    <row r="191" spans="2:208" s="32" customFormat="1" ht="15" x14ac:dyDescent="0.2">
      <c r="B191" s="954"/>
      <c r="C191" s="955"/>
      <c r="D191" s="955"/>
      <c r="E191" s="955"/>
      <c r="F191" s="956"/>
      <c r="G191" s="952"/>
      <c r="H191" s="957"/>
      <c r="I191" s="958"/>
      <c r="J191" s="959"/>
      <c r="K191" s="511"/>
      <c r="L191" s="815"/>
      <c r="M191" s="816"/>
      <c r="N191" s="511"/>
      <c r="O191" s="815"/>
      <c r="P191" s="816"/>
      <c r="Q191" s="511"/>
      <c r="R191" s="815"/>
      <c r="S191" s="816"/>
      <c r="T191" s="511"/>
      <c r="U191" s="815"/>
      <c r="V191" s="816"/>
      <c r="W191" s="30"/>
      <c r="X191" s="34"/>
      <c r="Y191" s="34"/>
      <c r="Z191" s="30"/>
      <c r="AA191" s="34"/>
      <c r="AB191" s="34"/>
      <c r="AC191" s="30"/>
      <c r="AD191" s="34"/>
      <c r="AE191" s="34"/>
      <c r="AF191" s="30"/>
      <c r="AG191" s="34"/>
      <c r="AH191" s="34"/>
      <c r="AI191" s="30"/>
      <c r="AJ191" s="34"/>
      <c r="AK191" s="34"/>
      <c r="AL191" s="30"/>
      <c r="AM191" s="34"/>
      <c r="AN191" s="34"/>
      <c r="AO191" s="30"/>
      <c r="AP191" s="34"/>
      <c r="AQ191" s="34"/>
      <c r="AR191" s="30"/>
      <c r="AS191" s="34"/>
      <c r="AT191" s="34"/>
      <c r="AU191" s="30"/>
      <c r="AV191" s="34"/>
      <c r="AW191" s="34"/>
      <c r="AX191" s="30"/>
      <c r="AY191" s="34"/>
      <c r="AZ191" s="34"/>
      <c r="BA191" s="30"/>
      <c r="BB191" s="34"/>
      <c r="BC191" s="34"/>
      <c r="BD191" s="30"/>
      <c r="BE191" s="34"/>
      <c r="BF191" s="34"/>
      <c r="BG191" s="30"/>
      <c r="BH191" s="34"/>
      <c r="BI191" s="34"/>
      <c r="BJ191" s="30"/>
      <c r="BK191" s="34"/>
      <c r="BL191" s="117"/>
      <c r="BM191" s="118"/>
      <c r="BN191" s="117"/>
      <c r="BO191" s="34"/>
      <c r="BP191" s="30"/>
      <c r="BQ191" s="30"/>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row>
    <row r="192" spans="2:208" s="32" customFormat="1" ht="15" x14ac:dyDescent="0.2">
      <c r="B192" s="954"/>
      <c r="C192" s="955"/>
      <c r="D192" s="955"/>
      <c r="E192" s="955"/>
      <c r="F192" s="956"/>
      <c r="G192" s="952"/>
      <c r="H192" s="957"/>
      <c r="I192" s="1077" t="s">
        <v>256</v>
      </c>
      <c r="J192" s="1077"/>
      <c r="K192" s="1077"/>
      <c r="L192" s="1077"/>
      <c r="M192" s="1077"/>
      <c r="N192" s="1077"/>
      <c r="O192" s="1077"/>
      <c r="P192" s="816"/>
      <c r="Q192" s="511"/>
      <c r="R192" s="815"/>
      <c r="S192" s="816"/>
      <c r="T192" s="511"/>
      <c r="U192" s="815"/>
      <c r="V192" s="816"/>
      <c r="W192" s="30"/>
      <c r="X192" s="34"/>
      <c r="Y192" s="34"/>
      <c r="Z192" s="30"/>
      <c r="AA192" s="34"/>
      <c r="AB192" s="34"/>
      <c r="AC192" s="30"/>
      <c r="AD192" s="34"/>
      <c r="AE192" s="34"/>
      <c r="AF192" s="30"/>
      <c r="AG192" s="34"/>
      <c r="AH192" s="34"/>
      <c r="AI192" s="30"/>
      <c r="AJ192" s="34"/>
      <c r="AK192" s="34"/>
      <c r="AL192" s="30"/>
      <c r="AM192" s="34"/>
      <c r="AN192" s="34"/>
      <c r="AO192" s="30"/>
      <c r="AP192" s="34"/>
      <c r="AQ192" s="34"/>
      <c r="AR192" s="30"/>
      <c r="AS192" s="34"/>
      <c r="AT192" s="34"/>
      <c r="AU192" s="30"/>
      <c r="AV192" s="34"/>
      <c r="AW192" s="34"/>
      <c r="AX192" s="30"/>
      <c r="AY192" s="34"/>
      <c r="AZ192" s="34"/>
      <c r="BA192" s="30"/>
      <c r="BB192" s="34"/>
      <c r="BC192" s="34"/>
      <c r="BD192" s="30"/>
      <c r="BE192" s="34"/>
      <c r="BF192" s="34"/>
      <c r="BG192" s="30"/>
      <c r="BH192" s="34"/>
      <c r="BI192" s="34"/>
      <c r="BJ192" s="30"/>
      <c r="BK192" s="34"/>
      <c r="BL192" s="117"/>
      <c r="BM192" s="118"/>
      <c r="BN192" s="117"/>
      <c r="BO192" s="34"/>
      <c r="BP192" s="30"/>
      <c r="BQ192" s="30"/>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row>
    <row r="193" spans="2:208" s="32" customFormat="1" ht="15" hidden="1" x14ac:dyDescent="0.2">
      <c r="B193" s="954"/>
      <c r="C193" s="955"/>
      <c r="D193" s="955"/>
      <c r="E193" s="955"/>
      <c r="F193" s="956"/>
      <c r="G193" s="952"/>
      <c r="H193" s="957"/>
      <c r="I193" s="1073"/>
      <c r="J193" s="1074"/>
      <c r="K193" s="1074"/>
      <c r="L193" s="1074"/>
      <c r="M193" s="1074"/>
      <c r="N193" s="1074"/>
      <c r="O193" s="1075"/>
      <c r="P193" s="816"/>
      <c r="Q193" s="511"/>
      <c r="R193" s="815"/>
      <c r="S193" s="816"/>
      <c r="T193" s="511"/>
      <c r="U193" s="815"/>
      <c r="V193" s="816"/>
      <c r="W193" s="30"/>
      <c r="X193" s="34"/>
      <c r="Y193" s="34"/>
      <c r="Z193" s="30"/>
      <c r="AA193" s="34"/>
      <c r="AB193" s="34"/>
      <c r="AC193" s="30"/>
      <c r="AD193" s="34"/>
      <c r="AE193" s="34"/>
      <c r="AF193" s="30"/>
      <c r="AG193" s="34"/>
      <c r="AH193" s="34"/>
      <c r="AI193" s="30"/>
      <c r="AJ193" s="34"/>
      <c r="AK193" s="34"/>
      <c r="AL193" s="30"/>
      <c r="AM193" s="34"/>
      <c r="AN193" s="34"/>
      <c r="AO193" s="30"/>
      <c r="AP193" s="34"/>
      <c r="AQ193" s="34"/>
      <c r="AR193" s="30"/>
      <c r="AS193" s="34"/>
      <c r="AT193" s="34"/>
      <c r="AU193" s="30"/>
      <c r="AV193" s="34"/>
      <c r="AW193" s="34"/>
      <c r="AX193" s="30"/>
      <c r="AY193" s="34"/>
      <c r="AZ193" s="34"/>
      <c r="BA193" s="30"/>
      <c r="BB193" s="34"/>
      <c r="BC193" s="34"/>
      <c r="BD193" s="30"/>
      <c r="BE193" s="34"/>
      <c r="BF193" s="34"/>
      <c r="BG193" s="30"/>
      <c r="BH193" s="34"/>
      <c r="BI193" s="34"/>
      <c r="BJ193" s="30"/>
      <c r="BK193" s="34"/>
      <c r="BL193" s="117"/>
      <c r="BM193" s="118"/>
      <c r="BN193" s="117"/>
      <c r="BO193" s="34"/>
      <c r="BP193" s="30"/>
      <c r="BQ193" s="30"/>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row>
    <row r="194" spans="2:208" s="32" customFormat="1" ht="15" hidden="1" x14ac:dyDescent="0.2">
      <c r="B194" s="954"/>
      <c r="C194" s="955"/>
      <c r="D194" s="955"/>
      <c r="E194" s="955"/>
      <c r="F194" s="956"/>
      <c r="G194" s="952"/>
      <c r="H194" s="957"/>
      <c r="I194" s="1073" t="s">
        <v>312</v>
      </c>
      <c r="J194" s="1074"/>
      <c r="K194" s="1074"/>
      <c r="L194" s="1074"/>
      <c r="M194" s="1074"/>
      <c r="N194" s="1074"/>
      <c r="O194" s="1075"/>
      <c r="P194" s="816"/>
      <c r="Q194" s="511"/>
      <c r="R194" s="815"/>
      <c r="S194" s="816"/>
      <c r="T194" s="511"/>
      <c r="U194" s="815"/>
      <c r="V194" s="816"/>
      <c r="W194" s="30"/>
      <c r="X194" s="34"/>
      <c r="Y194" s="34"/>
      <c r="Z194" s="30"/>
      <c r="AA194" s="34"/>
      <c r="AB194" s="34"/>
      <c r="AC194" s="30"/>
      <c r="AD194" s="34"/>
      <c r="AE194" s="34"/>
      <c r="AF194" s="30"/>
      <c r="AG194" s="34"/>
      <c r="AH194" s="34"/>
      <c r="AI194" s="30"/>
      <c r="AJ194" s="34"/>
      <c r="AK194" s="34"/>
      <c r="AL194" s="30"/>
      <c r="AM194" s="34"/>
      <c r="AN194" s="34"/>
      <c r="AO194" s="30"/>
      <c r="AP194" s="34"/>
      <c r="AQ194" s="34"/>
      <c r="AR194" s="30"/>
      <c r="AS194" s="34"/>
      <c r="AT194" s="34"/>
      <c r="AU194" s="30"/>
      <c r="AV194" s="34"/>
      <c r="AW194" s="34"/>
      <c r="AX194" s="30"/>
      <c r="AY194" s="34"/>
      <c r="AZ194" s="34"/>
      <c r="BA194" s="30"/>
      <c r="BB194" s="34"/>
      <c r="BC194" s="34"/>
      <c r="BD194" s="30"/>
      <c r="BE194" s="34"/>
      <c r="BF194" s="34"/>
      <c r="BG194" s="30"/>
      <c r="BH194" s="34"/>
      <c r="BI194" s="34"/>
      <c r="BJ194" s="30"/>
      <c r="BK194" s="34"/>
      <c r="BL194" s="117"/>
      <c r="BM194" s="118"/>
      <c r="BN194" s="117"/>
      <c r="BO194" s="34"/>
      <c r="BP194" s="30"/>
      <c r="BQ194" s="30"/>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row>
    <row r="195" spans="2:208" s="32" customFormat="1" ht="15" hidden="1" x14ac:dyDescent="0.2">
      <c r="B195" s="954"/>
      <c r="C195" s="955"/>
      <c r="D195" s="955"/>
      <c r="E195" s="955"/>
      <c r="F195" s="956"/>
      <c r="G195" s="952"/>
      <c r="H195" s="957"/>
      <c r="I195" s="961"/>
      <c r="J195" s="962"/>
      <c r="K195" s="962"/>
      <c r="L195" s="962"/>
      <c r="M195" s="962"/>
      <c r="N195" s="962"/>
      <c r="O195" s="963"/>
      <c r="P195" s="816"/>
      <c r="Q195" s="511"/>
      <c r="R195" s="815"/>
      <c r="S195" s="816"/>
      <c r="T195" s="511"/>
      <c r="U195" s="815"/>
      <c r="V195" s="816"/>
      <c r="W195" s="30"/>
      <c r="X195" s="34"/>
      <c r="Y195" s="34"/>
      <c r="Z195" s="30"/>
      <c r="AA195" s="34"/>
      <c r="AB195" s="34"/>
      <c r="AC195" s="30"/>
      <c r="AD195" s="34"/>
      <c r="AE195" s="34"/>
      <c r="AF195" s="30"/>
      <c r="AG195" s="34"/>
      <c r="AH195" s="34"/>
      <c r="AI195" s="30"/>
      <c r="AJ195" s="34"/>
      <c r="AK195" s="34"/>
      <c r="AL195" s="30"/>
      <c r="AM195" s="34"/>
      <c r="AN195" s="34"/>
      <c r="AO195" s="30"/>
      <c r="AP195" s="34"/>
      <c r="AQ195" s="34"/>
      <c r="AR195" s="30"/>
      <c r="AS195" s="34"/>
      <c r="AT195" s="34"/>
      <c r="AU195" s="30"/>
      <c r="AV195" s="34"/>
      <c r="AW195" s="34"/>
      <c r="AX195" s="30"/>
      <c r="AY195" s="34"/>
      <c r="AZ195" s="34"/>
      <c r="BA195" s="30"/>
      <c r="BB195" s="34"/>
      <c r="BC195" s="34"/>
      <c r="BD195" s="30"/>
      <c r="BE195" s="34"/>
      <c r="BF195" s="34"/>
      <c r="BG195" s="30"/>
      <c r="BH195" s="34"/>
      <c r="BI195" s="34"/>
      <c r="BJ195" s="30"/>
      <c r="BK195" s="34"/>
      <c r="BL195" s="117"/>
      <c r="BM195" s="118"/>
      <c r="BN195" s="117"/>
      <c r="BO195" s="34"/>
      <c r="BP195" s="30"/>
      <c r="BQ195" s="30"/>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row>
    <row r="196" spans="2:208" s="32" customFormat="1" ht="15" hidden="1" x14ac:dyDescent="0.2">
      <c r="B196" s="954"/>
      <c r="C196" s="955"/>
      <c r="D196" s="955"/>
      <c r="E196" s="955"/>
      <c r="F196" s="956"/>
      <c r="G196" s="952"/>
      <c r="H196" s="957"/>
      <c r="I196" s="961"/>
      <c r="J196" s="962"/>
      <c r="K196" s="962"/>
      <c r="L196" s="962"/>
      <c r="M196" s="962"/>
      <c r="N196" s="962"/>
      <c r="O196" s="963"/>
      <c r="P196" s="816"/>
      <c r="Q196" s="511"/>
      <c r="R196" s="815"/>
      <c r="S196" s="816"/>
      <c r="T196" s="511"/>
      <c r="U196" s="815"/>
      <c r="V196" s="816"/>
      <c r="W196" s="30"/>
      <c r="X196" s="34"/>
      <c r="Y196" s="34"/>
      <c r="Z196" s="30"/>
      <c r="AA196" s="34"/>
      <c r="AB196" s="34"/>
      <c r="AC196" s="30"/>
      <c r="AD196" s="34"/>
      <c r="AE196" s="34"/>
      <c r="AF196" s="30"/>
      <c r="AG196" s="34"/>
      <c r="AH196" s="34"/>
      <c r="AI196" s="30"/>
      <c r="AJ196" s="34"/>
      <c r="AK196" s="34"/>
      <c r="AL196" s="30"/>
      <c r="AM196" s="34"/>
      <c r="AN196" s="34"/>
      <c r="AO196" s="30"/>
      <c r="AP196" s="34"/>
      <c r="AQ196" s="34"/>
      <c r="AR196" s="30"/>
      <c r="AS196" s="34"/>
      <c r="AT196" s="34"/>
      <c r="AU196" s="30"/>
      <c r="AV196" s="34"/>
      <c r="AW196" s="34"/>
      <c r="AX196" s="30"/>
      <c r="AY196" s="34"/>
      <c r="AZ196" s="34"/>
      <c r="BA196" s="30"/>
      <c r="BB196" s="34"/>
      <c r="BC196" s="34"/>
      <c r="BD196" s="30"/>
      <c r="BE196" s="34"/>
      <c r="BF196" s="34"/>
      <c r="BG196" s="30"/>
      <c r="BH196" s="34"/>
      <c r="BI196" s="34"/>
      <c r="BJ196" s="30"/>
      <c r="BK196" s="34"/>
      <c r="BL196" s="117"/>
      <c r="BM196" s="118"/>
      <c r="BN196" s="117"/>
      <c r="BO196" s="34"/>
      <c r="BP196" s="30"/>
      <c r="BQ196" s="30"/>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row>
    <row r="197" spans="2:208" s="32" customFormat="1" ht="15" hidden="1" x14ac:dyDescent="0.2">
      <c r="B197" s="954"/>
      <c r="C197" s="955"/>
      <c r="D197" s="955"/>
      <c r="E197" s="955"/>
      <c r="F197" s="956"/>
      <c r="G197" s="952"/>
      <c r="H197" s="957"/>
      <c r="I197" s="1073"/>
      <c r="J197" s="1074"/>
      <c r="K197" s="1074"/>
      <c r="L197" s="1074"/>
      <c r="M197" s="1074"/>
      <c r="N197" s="1074"/>
      <c r="O197" s="1075"/>
      <c r="P197" s="816"/>
      <c r="Q197" s="511"/>
      <c r="R197" s="815"/>
      <c r="S197" s="816"/>
      <c r="T197" s="511"/>
      <c r="U197" s="815"/>
      <c r="V197" s="816"/>
      <c r="W197" s="30"/>
      <c r="X197" s="34"/>
      <c r="Y197" s="34"/>
      <c r="Z197" s="30"/>
      <c r="AA197" s="34"/>
      <c r="AB197" s="34"/>
      <c r="AC197" s="30"/>
      <c r="AD197" s="34"/>
      <c r="AE197" s="34"/>
      <c r="AF197" s="30"/>
      <c r="AG197" s="34"/>
      <c r="AH197" s="34"/>
      <c r="AI197" s="30"/>
      <c r="AJ197" s="34"/>
      <c r="AK197" s="34"/>
      <c r="AL197" s="30"/>
      <c r="AM197" s="34"/>
      <c r="AN197" s="34"/>
      <c r="AO197" s="30"/>
      <c r="AP197" s="34"/>
      <c r="AQ197" s="34"/>
      <c r="AR197" s="30"/>
      <c r="AS197" s="34"/>
      <c r="AT197" s="34"/>
      <c r="AU197" s="30"/>
      <c r="AV197" s="34"/>
      <c r="AW197" s="34"/>
      <c r="AX197" s="30"/>
      <c r="AY197" s="34"/>
      <c r="AZ197" s="34"/>
      <c r="BA197" s="30"/>
      <c r="BB197" s="34"/>
      <c r="BC197" s="34"/>
      <c r="BD197" s="30"/>
      <c r="BE197" s="34"/>
      <c r="BF197" s="34"/>
      <c r="BG197" s="30"/>
      <c r="BH197" s="34"/>
      <c r="BI197" s="34"/>
      <c r="BJ197" s="30"/>
      <c r="BK197" s="34"/>
      <c r="BL197" s="117"/>
      <c r="BM197" s="118"/>
      <c r="BN197" s="117"/>
      <c r="BO197" s="34"/>
      <c r="BP197" s="30"/>
      <c r="BQ197" s="30"/>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row>
    <row r="198" spans="2:208" s="32" customFormat="1" ht="15" hidden="1" x14ac:dyDescent="0.2">
      <c r="B198" s="954"/>
      <c r="C198" s="955"/>
      <c r="D198" s="955"/>
      <c r="E198" s="955"/>
      <c r="F198" s="956"/>
      <c r="G198" s="952"/>
      <c r="H198" s="957"/>
      <c r="I198" s="1073"/>
      <c r="J198" s="1074"/>
      <c r="K198" s="1074"/>
      <c r="L198" s="1074"/>
      <c r="M198" s="1074"/>
      <c r="N198" s="1074"/>
      <c r="O198" s="1075"/>
      <c r="P198" s="816"/>
      <c r="Q198" s="511"/>
      <c r="R198" s="815"/>
      <c r="S198" s="816"/>
      <c r="T198" s="511"/>
      <c r="U198" s="815"/>
      <c r="V198" s="816"/>
      <c r="W198" s="30"/>
      <c r="X198" s="34"/>
      <c r="Y198" s="34"/>
      <c r="Z198" s="30"/>
      <c r="AA198" s="34"/>
      <c r="AB198" s="34"/>
      <c r="AC198" s="30"/>
      <c r="AD198" s="34"/>
      <c r="AE198" s="34"/>
      <c r="AF198" s="30"/>
      <c r="AG198" s="34"/>
      <c r="AH198" s="34"/>
      <c r="AI198" s="30"/>
      <c r="AJ198" s="34"/>
      <c r="AK198" s="34"/>
      <c r="AL198" s="30"/>
      <c r="AM198" s="34"/>
      <c r="AN198" s="34"/>
      <c r="AO198" s="30"/>
      <c r="AP198" s="34"/>
      <c r="AQ198" s="34"/>
      <c r="AR198" s="30"/>
      <c r="AS198" s="34"/>
      <c r="AT198" s="34"/>
      <c r="AU198" s="30"/>
      <c r="AV198" s="34"/>
      <c r="AW198" s="34"/>
      <c r="AX198" s="30"/>
      <c r="AY198" s="34"/>
      <c r="AZ198" s="34"/>
      <c r="BA198" s="30"/>
      <c r="BB198" s="34"/>
      <c r="BC198" s="34"/>
      <c r="BD198" s="30"/>
      <c r="BE198" s="34"/>
      <c r="BF198" s="34"/>
      <c r="BG198" s="30"/>
      <c r="BH198" s="34"/>
      <c r="BI198" s="34"/>
      <c r="BJ198" s="30"/>
      <c r="BK198" s="34"/>
      <c r="BL198" s="117"/>
      <c r="BM198" s="118"/>
      <c r="BN198" s="117"/>
      <c r="BO198" s="34"/>
      <c r="BP198" s="30"/>
      <c r="BQ198" s="30"/>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row>
    <row r="199" spans="2:208" s="32" customFormat="1" ht="15" hidden="1" x14ac:dyDescent="0.2">
      <c r="B199" s="954"/>
      <c r="C199" s="955"/>
      <c r="D199" s="955"/>
      <c r="E199" s="955"/>
      <c r="F199" s="956"/>
      <c r="G199" s="952"/>
      <c r="H199" s="957"/>
      <c r="I199" s="1073"/>
      <c r="J199" s="1074"/>
      <c r="K199" s="1074"/>
      <c r="L199" s="1074"/>
      <c r="M199" s="1074"/>
      <c r="N199" s="1074"/>
      <c r="O199" s="1075"/>
      <c r="P199" s="816"/>
      <c r="Q199" s="511"/>
      <c r="R199" s="815"/>
      <c r="S199" s="816"/>
      <c r="T199" s="511"/>
      <c r="U199" s="815"/>
      <c r="V199" s="816"/>
      <c r="W199" s="30"/>
      <c r="X199" s="34"/>
      <c r="Y199" s="34"/>
      <c r="Z199" s="30"/>
      <c r="AA199" s="34"/>
      <c r="AB199" s="34"/>
      <c r="AC199" s="30"/>
      <c r="AD199" s="34"/>
      <c r="AE199" s="34"/>
      <c r="AF199" s="30"/>
      <c r="AG199" s="34"/>
      <c r="AH199" s="34"/>
      <c r="AI199" s="30"/>
      <c r="AJ199" s="34"/>
      <c r="AK199" s="34"/>
      <c r="AL199" s="30"/>
      <c r="AM199" s="34"/>
      <c r="AN199" s="34"/>
      <c r="AO199" s="30"/>
      <c r="AP199" s="34"/>
      <c r="AQ199" s="34"/>
      <c r="AR199" s="30"/>
      <c r="AS199" s="34"/>
      <c r="AT199" s="34"/>
      <c r="AU199" s="30"/>
      <c r="AV199" s="34"/>
      <c r="AW199" s="34"/>
      <c r="AX199" s="30"/>
      <c r="AY199" s="34"/>
      <c r="AZ199" s="34"/>
      <c r="BA199" s="30"/>
      <c r="BB199" s="34"/>
      <c r="BC199" s="34"/>
      <c r="BD199" s="30"/>
      <c r="BE199" s="34"/>
      <c r="BF199" s="34"/>
      <c r="BG199" s="30"/>
      <c r="BH199" s="34"/>
      <c r="BI199" s="34"/>
      <c r="BJ199" s="30"/>
      <c r="BK199" s="34"/>
      <c r="BL199" s="117"/>
      <c r="BM199" s="118"/>
      <c r="BN199" s="117"/>
      <c r="BO199" s="34"/>
      <c r="BP199" s="30"/>
      <c r="BQ199" s="30"/>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row>
    <row r="200" spans="2:208" s="32" customFormat="1" ht="15" hidden="1" x14ac:dyDescent="0.2">
      <c r="B200" s="954"/>
      <c r="C200" s="955"/>
      <c r="D200" s="955"/>
      <c r="E200" s="955"/>
      <c r="F200" s="956"/>
      <c r="G200" s="952"/>
      <c r="H200" s="957"/>
      <c r="I200" s="1073"/>
      <c r="J200" s="1074"/>
      <c r="K200" s="1074"/>
      <c r="L200" s="1074"/>
      <c r="M200" s="1074"/>
      <c r="N200" s="1074"/>
      <c r="O200" s="1075"/>
      <c r="P200" s="816"/>
      <c r="Q200" s="511"/>
      <c r="R200" s="815"/>
      <c r="S200" s="816"/>
      <c r="T200" s="511"/>
      <c r="U200" s="815"/>
      <c r="V200" s="816"/>
      <c r="W200" s="30"/>
      <c r="X200" s="34"/>
      <c r="Y200" s="34"/>
      <c r="Z200" s="30"/>
      <c r="AA200" s="34"/>
      <c r="AB200" s="34"/>
      <c r="AC200" s="30"/>
      <c r="AD200" s="34"/>
      <c r="AE200" s="34"/>
      <c r="AF200" s="30"/>
      <c r="AG200" s="34"/>
      <c r="AH200" s="34"/>
      <c r="AI200" s="30"/>
      <c r="AJ200" s="34"/>
      <c r="AK200" s="34"/>
      <c r="AL200" s="30"/>
      <c r="AM200" s="34"/>
      <c r="AN200" s="34"/>
      <c r="AO200" s="30"/>
      <c r="AP200" s="34"/>
      <c r="AQ200" s="34"/>
      <c r="AR200" s="30"/>
      <c r="AS200" s="34"/>
      <c r="AT200" s="34"/>
      <c r="AU200" s="30"/>
      <c r="AV200" s="34"/>
      <c r="AW200" s="34"/>
      <c r="AX200" s="30"/>
      <c r="AY200" s="34"/>
      <c r="AZ200" s="34"/>
      <c r="BA200" s="30"/>
      <c r="BB200" s="34"/>
      <c r="BC200" s="34"/>
      <c r="BD200" s="30"/>
      <c r="BE200" s="34"/>
      <c r="BF200" s="34"/>
      <c r="BG200" s="30"/>
      <c r="BH200" s="34"/>
      <c r="BI200" s="34"/>
      <c r="BJ200" s="30"/>
      <c r="BK200" s="34"/>
      <c r="BL200" s="117"/>
      <c r="BM200" s="118"/>
      <c r="BN200" s="117"/>
      <c r="BO200" s="34"/>
      <c r="BP200" s="30"/>
      <c r="BQ200" s="30"/>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row>
    <row r="201" spans="2:208" s="32" customFormat="1" ht="15" hidden="1" x14ac:dyDescent="0.2">
      <c r="B201" s="954"/>
      <c r="C201" s="955"/>
      <c r="D201" s="955"/>
      <c r="E201" s="955"/>
      <c r="F201" s="956"/>
      <c r="G201" s="952"/>
      <c r="H201" s="957"/>
      <c r="I201" s="1073"/>
      <c r="J201" s="1074"/>
      <c r="K201" s="1074"/>
      <c r="L201" s="1074"/>
      <c r="M201" s="1074"/>
      <c r="N201" s="1074"/>
      <c r="O201" s="1075"/>
      <c r="P201" s="816"/>
      <c r="Q201" s="511"/>
      <c r="R201" s="815"/>
      <c r="S201" s="816"/>
      <c r="T201" s="511"/>
      <c r="U201" s="815"/>
      <c r="V201" s="816"/>
      <c r="W201" s="30"/>
      <c r="X201" s="34"/>
      <c r="Y201" s="34"/>
      <c r="Z201" s="30"/>
      <c r="AA201" s="34"/>
      <c r="AB201" s="34"/>
      <c r="AC201" s="30"/>
      <c r="AD201" s="34"/>
      <c r="AE201" s="34"/>
      <c r="AF201" s="30"/>
      <c r="AG201" s="34"/>
      <c r="AH201" s="34"/>
      <c r="AI201" s="30"/>
      <c r="AJ201" s="34"/>
      <c r="AK201" s="34"/>
      <c r="AL201" s="30"/>
      <c r="AM201" s="34"/>
      <c r="AN201" s="34"/>
      <c r="AO201" s="30"/>
      <c r="AP201" s="34"/>
      <c r="AQ201" s="34"/>
      <c r="AR201" s="30"/>
      <c r="AS201" s="34"/>
      <c r="AT201" s="34"/>
      <c r="AU201" s="30"/>
      <c r="AV201" s="34"/>
      <c r="AW201" s="34"/>
      <c r="AX201" s="30"/>
      <c r="AY201" s="34"/>
      <c r="AZ201" s="34"/>
      <c r="BA201" s="30"/>
      <c r="BB201" s="34"/>
      <c r="BC201" s="34"/>
      <c r="BD201" s="30"/>
      <c r="BE201" s="34"/>
      <c r="BF201" s="34"/>
      <c r="BG201" s="30"/>
      <c r="BH201" s="34"/>
      <c r="BI201" s="34"/>
      <c r="BJ201" s="30"/>
      <c r="BK201" s="34"/>
      <c r="BL201" s="117"/>
      <c r="BM201" s="118"/>
      <c r="BN201" s="117"/>
      <c r="BO201" s="34"/>
      <c r="BP201" s="30"/>
      <c r="BQ201" s="30"/>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row>
    <row r="202" spans="2:208" s="32" customFormat="1" ht="15" hidden="1" x14ac:dyDescent="0.2">
      <c r="B202" s="954"/>
      <c r="C202" s="955"/>
      <c r="D202" s="955"/>
      <c r="E202" s="955"/>
      <c r="F202" s="956"/>
      <c r="G202" s="952"/>
      <c r="H202" s="957"/>
      <c r="I202" s="1073"/>
      <c r="J202" s="1074"/>
      <c r="K202" s="1074"/>
      <c r="L202" s="1074"/>
      <c r="M202" s="1074"/>
      <c r="N202" s="1074"/>
      <c r="O202" s="1075"/>
      <c r="P202" s="816"/>
      <c r="Q202" s="511"/>
      <c r="R202" s="815"/>
      <c r="S202" s="816"/>
      <c r="T202" s="511"/>
      <c r="U202" s="815"/>
      <c r="V202" s="816"/>
      <c r="W202" s="30"/>
      <c r="X202" s="34"/>
      <c r="Y202" s="34"/>
      <c r="Z202" s="30"/>
      <c r="AA202" s="34"/>
      <c r="AB202" s="34"/>
      <c r="AC202" s="30"/>
      <c r="AD202" s="34"/>
      <c r="AE202" s="34"/>
      <c r="AF202" s="30"/>
      <c r="AG202" s="34"/>
      <c r="AH202" s="34"/>
      <c r="AI202" s="30"/>
      <c r="AJ202" s="34"/>
      <c r="AK202" s="34"/>
      <c r="AL202" s="30"/>
      <c r="AM202" s="34"/>
      <c r="AN202" s="34"/>
      <c r="AO202" s="30"/>
      <c r="AP202" s="34"/>
      <c r="AQ202" s="34"/>
      <c r="AR202" s="30"/>
      <c r="AS202" s="34"/>
      <c r="AT202" s="34"/>
      <c r="AU202" s="30"/>
      <c r="AV202" s="34"/>
      <c r="AW202" s="34"/>
      <c r="AX202" s="30"/>
      <c r="AY202" s="34"/>
      <c r="AZ202" s="34"/>
      <c r="BA202" s="30"/>
      <c r="BB202" s="34"/>
      <c r="BC202" s="34"/>
      <c r="BD202" s="30"/>
      <c r="BE202" s="34"/>
      <c r="BF202" s="34"/>
      <c r="BG202" s="30"/>
      <c r="BH202" s="34"/>
      <c r="BI202" s="34"/>
      <c r="BJ202" s="30"/>
      <c r="BK202" s="34"/>
      <c r="BL202" s="117"/>
      <c r="BM202" s="118"/>
      <c r="BN202" s="117"/>
      <c r="BO202" s="34"/>
      <c r="BP202" s="30"/>
      <c r="BQ202" s="30"/>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row>
    <row r="203" spans="2:208" s="32" customFormat="1" ht="15" hidden="1" x14ac:dyDescent="0.2">
      <c r="B203" s="954"/>
      <c r="C203" s="955"/>
      <c r="D203" s="955"/>
      <c r="E203" s="955"/>
      <c r="F203" s="956"/>
      <c r="G203" s="952"/>
      <c r="H203" s="957"/>
      <c r="I203" s="1073"/>
      <c r="J203" s="1074"/>
      <c r="K203" s="1074"/>
      <c r="L203" s="1074"/>
      <c r="M203" s="1074"/>
      <c r="N203" s="1074"/>
      <c r="O203" s="1075"/>
      <c r="P203" s="816"/>
      <c r="Q203" s="511"/>
      <c r="R203" s="815"/>
      <c r="S203" s="816"/>
      <c r="T203" s="511"/>
      <c r="U203" s="815"/>
      <c r="V203" s="816"/>
      <c r="W203" s="30"/>
      <c r="X203" s="34"/>
      <c r="Y203" s="34"/>
      <c r="Z203" s="30"/>
      <c r="AA203" s="34"/>
      <c r="AB203" s="34"/>
      <c r="AC203" s="30"/>
      <c r="AD203" s="34"/>
      <c r="AE203" s="34"/>
      <c r="AF203" s="30"/>
      <c r="AG203" s="34"/>
      <c r="AH203" s="34"/>
      <c r="AI203" s="30"/>
      <c r="AJ203" s="34"/>
      <c r="AK203" s="34"/>
      <c r="AL203" s="30"/>
      <c r="AM203" s="34"/>
      <c r="AN203" s="34"/>
      <c r="AO203" s="30"/>
      <c r="AP203" s="34"/>
      <c r="AQ203" s="34"/>
      <c r="AR203" s="30"/>
      <c r="AS203" s="34"/>
      <c r="AT203" s="34"/>
      <c r="AU203" s="30"/>
      <c r="AV203" s="34"/>
      <c r="AW203" s="34"/>
      <c r="AX203" s="30"/>
      <c r="AY203" s="34"/>
      <c r="AZ203" s="34"/>
      <c r="BA203" s="30"/>
      <c r="BB203" s="34"/>
      <c r="BC203" s="34"/>
      <c r="BD203" s="30"/>
      <c r="BE203" s="34"/>
      <c r="BF203" s="34"/>
      <c r="BG203" s="30"/>
      <c r="BH203" s="34"/>
      <c r="BI203" s="34"/>
      <c r="BJ203" s="30"/>
      <c r="BK203" s="34"/>
      <c r="BL203" s="117"/>
      <c r="BM203" s="118"/>
      <c r="BN203" s="117"/>
      <c r="BO203" s="34"/>
      <c r="BP203" s="30"/>
      <c r="BQ203" s="30"/>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row>
    <row r="204" spans="2:208" s="32" customFormat="1" ht="15" x14ac:dyDescent="0.2">
      <c r="B204" s="954"/>
      <c r="C204" s="955"/>
      <c r="D204" s="955"/>
      <c r="E204" s="955"/>
      <c r="F204" s="956"/>
      <c r="G204" s="952"/>
      <c r="H204" s="957"/>
      <c r="I204" s="958"/>
      <c r="J204" s="959"/>
      <c r="K204" s="511"/>
      <c r="L204" s="815"/>
      <c r="M204" s="816"/>
      <c r="N204" s="511"/>
      <c r="O204" s="815"/>
      <c r="P204" s="816"/>
      <c r="Q204" s="511"/>
      <c r="R204" s="815"/>
      <c r="S204" s="816"/>
      <c r="T204" s="511"/>
      <c r="U204" s="815"/>
      <c r="V204" s="816"/>
      <c r="W204" s="30"/>
      <c r="X204" s="34"/>
      <c r="Y204" s="34"/>
      <c r="Z204" s="30"/>
      <c r="AA204" s="34"/>
      <c r="AB204" s="34"/>
      <c r="AC204" s="30"/>
      <c r="AD204" s="34"/>
      <c r="AE204" s="34"/>
      <c r="AF204" s="30"/>
      <c r="AG204" s="34"/>
      <c r="AH204" s="34"/>
      <c r="AI204" s="30"/>
      <c r="AJ204" s="34"/>
      <c r="AK204" s="34"/>
      <c r="AL204" s="30"/>
      <c r="AM204" s="34"/>
      <c r="AN204" s="34"/>
      <c r="AO204" s="30"/>
      <c r="AP204" s="34"/>
      <c r="AQ204" s="34"/>
      <c r="AR204" s="30"/>
      <c r="AS204" s="34"/>
      <c r="AT204" s="34"/>
      <c r="AU204" s="30"/>
      <c r="AV204" s="34"/>
      <c r="AW204" s="34"/>
      <c r="AX204" s="30"/>
      <c r="AY204" s="34"/>
      <c r="AZ204" s="34"/>
      <c r="BA204" s="30"/>
      <c r="BB204" s="34"/>
      <c r="BC204" s="34"/>
      <c r="BD204" s="30"/>
      <c r="BE204" s="34"/>
      <c r="BF204" s="34"/>
      <c r="BG204" s="30"/>
      <c r="BH204" s="34"/>
      <c r="BI204" s="34"/>
      <c r="BJ204" s="30"/>
      <c r="BK204" s="34"/>
      <c r="BL204" s="117"/>
      <c r="BM204" s="118"/>
      <c r="BN204" s="117"/>
      <c r="BO204" s="34"/>
      <c r="BP204" s="30"/>
      <c r="BQ204" s="30"/>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row>
    <row r="205" spans="2:208" s="32" customFormat="1" ht="15" x14ac:dyDescent="0.2">
      <c r="B205" s="954"/>
      <c r="C205" s="955"/>
      <c r="D205" s="955"/>
      <c r="E205" s="955"/>
      <c r="F205" s="956"/>
      <c r="G205" s="952"/>
      <c r="H205" s="957"/>
      <c r="I205" s="958"/>
      <c r="J205" s="959"/>
      <c r="K205" s="511"/>
      <c r="L205" s="815"/>
      <c r="M205" s="816"/>
      <c r="N205" s="511"/>
      <c r="O205" s="815"/>
      <c r="P205" s="816"/>
      <c r="Q205" s="511"/>
      <c r="R205" s="815"/>
      <c r="S205" s="816"/>
      <c r="T205" s="511"/>
      <c r="U205" s="815"/>
      <c r="V205" s="816"/>
      <c r="W205" s="30"/>
      <c r="X205" s="34"/>
      <c r="Y205" s="34"/>
      <c r="Z205" s="30"/>
      <c r="AA205" s="34"/>
      <c r="AB205" s="34"/>
      <c r="AC205" s="30"/>
      <c r="AD205" s="34"/>
      <c r="AE205" s="34"/>
      <c r="AF205" s="30"/>
      <c r="AG205" s="34"/>
      <c r="AH205" s="34"/>
      <c r="AI205" s="30"/>
      <c r="AJ205" s="34"/>
      <c r="AK205" s="34"/>
      <c r="AL205" s="30"/>
      <c r="AM205" s="34"/>
      <c r="AN205" s="34"/>
      <c r="AO205" s="30"/>
      <c r="AP205" s="34"/>
      <c r="AQ205" s="34"/>
      <c r="AR205" s="30"/>
      <c r="AS205" s="34"/>
      <c r="AT205" s="34"/>
      <c r="AU205" s="30"/>
      <c r="AV205" s="34"/>
      <c r="AW205" s="34"/>
      <c r="AX205" s="30"/>
      <c r="AY205" s="34"/>
      <c r="AZ205" s="34"/>
      <c r="BA205" s="30"/>
      <c r="BB205" s="34"/>
      <c r="BC205" s="34"/>
      <c r="BD205" s="30"/>
      <c r="BE205" s="34"/>
      <c r="BF205" s="34"/>
      <c r="BG205" s="30"/>
      <c r="BH205" s="34"/>
      <c r="BI205" s="34"/>
      <c r="BJ205" s="30"/>
      <c r="BK205" s="34"/>
      <c r="BL205" s="117"/>
      <c r="BM205" s="118"/>
      <c r="BN205" s="117"/>
      <c r="BO205" s="34"/>
      <c r="BP205" s="30"/>
      <c r="BQ205" s="30"/>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row>
    <row r="206" spans="2:208" s="32" customFormat="1" ht="15" x14ac:dyDescent="0.2">
      <c r="B206" s="954"/>
      <c r="C206" s="955"/>
      <c r="D206" s="955"/>
      <c r="E206" s="955"/>
      <c r="F206" s="956"/>
      <c r="G206" s="952"/>
      <c r="H206" s="957"/>
      <c r="I206" s="958"/>
      <c r="J206" s="959"/>
      <c r="K206" s="511"/>
      <c r="L206" s="815"/>
      <c r="M206" s="816"/>
      <c r="N206" s="511"/>
      <c r="O206" s="815"/>
      <c r="P206" s="816"/>
      <c r="Q206" s="511"/>
      <c r="R206" s="815"/>
      <c r="S206" s="816"/>
      <c r="T206" s="511"/>
      <c r="U206" s="815"/>
      <c r="V206" s="816"/>
      <c r="W206" s="30"/>
      <c r="X206" s="34"/>
      <c r="Y206" s="34"/>
      <c r="Z206" s="30"/>
      <c r="AA206" s="34"/>
      <c r="AB206" s="34"/>
      <c r="AC206" s="30"/>
      <c r="AD206" s="34"/>
      <c r="AE206" s="34"/>
      <c r="AF206" s="30"/>
      <c r="AG206" s="34"/>
      <c r="AH206" s="34"/>
      <c r="AI206" s="30"/>
      <c r="AJ206" s="34"/>
      <c r="AK206" s="34"/>
      <c r="AL206" s="30"/>
      <c r="AM206" s="34"/>
      <c r="AN206" s="34"/>
      <c r="AO206" s="30"/>
      <c r="AP206" s="34"/>
      <c r="AQ206" s="34"/>
      <c r="AR206" s="30"/>
      <c r="AS206" s="34"/>
      <c r="AT206" s="34"/>
      <c r="AU206" s="30"/>
      <c r="AV206" s="34"/>
      <c r="AW206" s="34"/>
      <c r="AX206" s="30"/>
      <c r="AY206" s="34"/>
      <c r="AZ206" s="34"/>
      <c r="BA206" s="30"/>
      <c r="BB206" s="34"/>
      <c r="BC206" s="34"/>
      <c r="BD206" s="30"/>
      <c r="BE206" s="34"/>
      <c r="BF206" s="34"/>
      <c r="BG206" s="30"/>
      <c r="BH206" s="34"/>
      <c r="BI206" s="34"/>
      <c r="BJ206" s="30"/>
      <c r="BK206" s="34"/>
      <c r="BL206" s="117"/>
      <c r="BM206" s="118"/>
      <c r="BN206" s="117"/>
      <c r="BO206" s="34"/>
      <c r="BP206" s="30"/>
      <c r="BQ206" s="30"/>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row>
    <row r="207" spans="2:208" s="32" customFormat="1" ht="15" x14ac:dyDescent="0.2">
      <c r="B207" s="954"/>
      <c r="C207" s="955"/>
      <c r="D207" s="955"/>
      <c r="E207" s="955"/>
      <c r="F207" s="956"/>
      <c r="G207" s="952"/>
      <c r="H207" s="957"/>
      <c r="I207" s="958"/>
      <c r="J207" s="959"/>
      <c r="K207" s="511"/>
      <c r="L207" s="815"/>
      <c r="M207" s="816"/>
      <c r="N207" s="511"/>
      <c r="O207" s="815"/>
      <c r="P207" s="816"/>
      <c r="Q207" s="511"/>
      <c r="R207" s="815"/>
      <c r="S207" s="816"/>
      <c r="T207" s="511"/>
      <c r="U207" s="815"/>
      <c r="V207" s="816"/>
      <c r="W207" s="30"/>
      <c r="X207" s="34"/>
      <c r="Y207" s="34"/>
      <c r="Z207" s="30"/>
      <c r="AA207" s="34"/>
      <c r="AB207" s="34"/>
      <c r="AC207" s="30"/>
      <c r="AD207" s="34"/>
      <c r="AE207" s="34"/>
      <c r="AF207" s="30"/>
      <c r="AG207" s="34"/>
      <c r="AH207" s="34"/>
      <c r="AI207" s="30"/>
      <c r="AJ207" s="34"/>
      <c r="AK207" s="34"/>
      <c r="AL207" s="30"/>
      <c r="AM207" s="34"/>
      <c r="AN207" s="34"/>
      <c r="AO207" s="30"/>
      <c r="AP207" s="34"/>
      <c r="AQ207" s="34"/>
      <c r="AR207" s="30"/>
      <c r="AS207" s="34"/>
      <c r="AT207" s="34"/>
      <c r="AU207" s="30"/>
      <c r="AV207" s="34"/>
      <c r="AW207" s="34"/>
      <c r="AX207" s="30"/>
      <c r="AY207" s="34"/>
      <c r="AZ207" s="34"/>
      <c r="BA207" s="30"/>
      <c r="BB207" s="34"/>
      <c r="BC207" s="34"/>
      <c r="BD207" s="30"/>
      <c r="BE207" s="34"/>
      <c r="BF207" s="34"/>
      <c r="BG207" s="30"/>
      <c r="BH207" s="34"/>
      <c r="BI207" s="34"/>
      <c r="BJ207" s="30"/>
      <c r="BK207" s="34"/>
      <c r="BL207" s="117"/>
      <c r="BM207" s="118"/>
      <c r="BN207" s="117"/>
      <c r="BO207" s="34"/>
      <c r="BP207" s="30"/>
      <c r="BQ207" s="30"/>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row>
    <row r="208" spans="2:208" s="32" customFormat="1" ht="15" x14ac:dyDescent="0.2">
      <c r="B208" s="954"/>
      <c r="C208" s="955"/>
      <c r="D208" s="955"/>
      <c r="E208" s="955"/>
      <c r="F208" s="956"/>
      <c r="G208" s="952"/>
      <c r="H208" s="957"/>
      <c r="I208" s="958"/>
      <c r="J208" s="959"/>
      <c r="K208" s="511"/>
      <c r="L208" s="815"/>
      <c r="M208" s="816"/>
      <c r="N208" s="511"/>
      <c r="O208" s="815"/>
      <c r="P208" s="816"/>
      <c r="Q208" s="511"/>
      <c r="R208" s="815"/>
      <c r="S208" s="816"/>
      <c r="T208" s="511"/>
      <c r="U208" s="815"/>
      <c r="V208" s="816"/>
      <c r="W208" s="30"/>
      <c r="X208" s="34"/>
      <c r="Y208" s="34"/>
      <c r="Z208" s="30"/>
      <c r="AA208" s="34"/>
      <c r="AB208" s="34"/>
      <c r="AC208" s="30"/>
      <c r="AD208" s="34"/>
      <c r="AE208" s="34"/>
      <c r="AF208" s="30"/>
      <c r="AG208" s="34"/>
      <c r="AH208" s="34"/>
      <c r="AI208" s="30"/>
      <c r="AJ208" s="34"/>
      <c r="AK208" s="34"/>
      <c r="AL208" s="30"/>
      <c r="AM208" s="34"/>
      <c r="AN208" s="34"/>
      <c r="AO208" s="30"/>
      <c r="AP208" s="34"/>
      <c r="AQ208" s="34"/>
      <c r="AR208" s="30"/>
      <c r="AS208" s="34"/>
      <c r="AT208" s="34"/>
      <c r="AU208" s="30"/>
      <c r="AV208" s="34"/>
      <c r="AW208" s="34"/>
      <c r="AX208" s="30"/>
      <c r="AY208" s="34"/>
      <c r="AZ208" s="34"/>
      <c r="BA208" s="30"/>
      <c r="BB208" s="34"/>
      <c r="BC208" s="34"/>
      <c r="BD208" s="30"/>
      <c r="BE208" s="34"/>
      <c r="BF208" s="34"/>
      <c r="BG208" s="30"/>
      <c r="BH208" s="34"/>
      <c r="BI208" s="34"/>
      <c r="BJ208" s="30"/>
      <c r="BK208" s="34"/>
      <c r="BL208" s="117"/>
      <c r="BM208" s="118"/>
      <c r="BN208" s="117"/>
      <c r="BO208" s="34"/>
      <c r="BP208" s="30"/>
      <c r="BQ208" s="30"/>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row>
    <row r="209" spans="2:208" s="32" customFormat="1" ht="15" x14ac:dyDescent="0.2">
      <c r="B209" s="954"/>
      <c r="C209" s="955"/>
      <c r="D209" s="955"/>
      <c r="E209" s="955"/>
      <c r="F209" s="956"/>
      <c r="G209" s="952"/>
      <c r="H209" s="957"/>
      <c r="I209" s="958"/>
      <c r="J209" s="959"/>
      <c r="K209" s="511"/>
      <c r="L209" s="815"/>
      <c r="M209" s="816"/>
      <c r="N209" s="511"/>
      <c r="O209" s="815"/>
      <c r="P209" s="816"/>
      <c r="Q209" s="511"/>
      <c r="R209" s="815"/>
      <c r="S209" s="816"/>
      <c r="T209" s="511"/>
      <c r="U209" s="815"/>
      <c r="V209" s="816"/>
      <c r="W209" s="30"/>
      <c r="X209" s="34"/>
      <c r="Y209" s="34"/>
      <c r="Z209" s="30"/>
      <c r="AA209" s="34"/>
      <c r="AB209" s="34"/>
      <c r="AC209" s="30"/>
      <c r="AD209" s="34"/>
      <c r="AE209" s="34"/>
      <c r="AF209" s="30"/>
      <c r="AG209" s="34"/>
      <c r="AH209" s="34"/>
      <c r="AI209" s="30"/>
      <c r="AJ209" s="34"/>
      <c r="AK209" s="34"/>
      <c r="AL209" s="30"/>
      <c r="AM209" s="34"/>
      <c r="AN209" s="34"/>
      <c r="AO209" s="30"/>
      <c r="AP209" s="34"/>
      <c r="AQ209" s="34"/>
      <c r="AR209" s="30"/>
      <c r="AS209" s="34"/>
      <c r="AT209" s="34"/>
      <c r="AU209" s="30"/>
      <c r="AV209" s="34"/>
      <c r="AW209" s="34"/>
      <c r="AX209" s="30"/>
      <c r="AY209" s="34"/>
      <c r="AZ209" s="34"/>
      <c r="BA209" s="30"/>
      <c r="BB209" s="34"/>
      <c r="BC209" s="34"/>
      <c r="BD209" s="30"/>
      <c r="BE209" s="34"/>
      <c r="BF209" s="34"/>
      <c r="BG209" s="30"/>
      <c r="BH209" s="34"/>
      <c r="BI209" s="34"/>
      <c r="BJ209" s="30"/>
      <c r="BK209" s="34"/>
      <c r="BL209" s="117"/>
      <c r="BM209" s="118"/>
      <c r="BN209" s="117"/>
      <c r="BO209" s="34"/>
      <c r="BP209" s="30"/>
      <c r="BQ209" s="30"/>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row>
    <row r="210" spans="2:208" s="32" customFormat="1" ht="15" x14ac:dyDescent="0.2">
      <c r="B210" s="954"/>
      <c r="C210" s="955"/>
      <c r="D210" s="955"/>
      <c r="E210" s="955"/>
      <c r="F210" s="956"/>
      <c r="G210" s="952"/>
      <c r="H210" s="957"/>
      <c r="I210" s="958"/>
      <c r="J210" s="959"/>
      <c r="K210" s="511"/>
      <c r="L210" s="815"/>
      <c r="M210" s="816"/>
      <c r="N210" s="511"/>
      <c r="O210" s="815"/>
      <c r="P210" s="816"/>
      <c r="Q210" s="511"/>
      <c r="R210" s="815"/>
      <c r="S210" s="816"/>
      <c r="T210" s="511"/>
      <c r="U210" s="815"/>
      <c r="V210" s="816"/>
      <c r="W210" s="30"/>
      <c r="X210" s="34"/>
      <c r="Y210" s="34"/>
      <c r="Z210" s="30"/>
      <c r="AA210" s="34"/>
      <c r="AB210" s="34"/>
      <c r="AC210" s="30"/>
      <c r="AD210" s="34"/>
      <c r="AE210" s="34"/>
      <c r="AF210" s="30"/>
      <c r="AG210" s="34"/>
      <c r="AH210" s="34"/>
      <c r="AI210" s="30"/>
      <c r="AJ210" s="34"/>
      <c r="AK210" s="34"/>
      <c r="AL210" s="30"/>
      <c r="AM210" s="34"/>
      <c r="AN210" s="34"/>
      <c r="AO210" s="30"/>
      <c r="AP210" s="34"/>
      <c r="AQ210" s="34"/>
      <c r="AR210" s="30"/>
      <c r="AS210" s="34"/>
      <c r="AT210" s="34"/>
      <c r="AU210" s="30"/>
      <c r="AV210" s="34"/>
      <c r="AW210" s="34"/>
      <c r="AX210" s="30"/>
      <c r="AY210" s="34"/>
      <c r="AZ210" s="34"/>
      <c r="BA210" s="30"/>
      <c r="BB210" s="34"/>
      <c r="BC210" s="34"/>
      <c r="BD210" s="30"/>
      <c r="BE210" s="34"/>
      <c r="BF210" s="34"/>
      <c r="BG210" s="30"/>
      <c r="BH210" s="34"/>
      <c r="BI210" s="34"/>
      <c r="BJ210" s="30"/>
      <c r="BK210" s="34"/>
      <c r="BL210" s="117"/>
      <c r="BM210" s="118"/>
      <c r="BN210" s="117"/>
      <c r="BO210" s="34"/>
      <c r="BP210" s="30"/>
      <c r="BQ210" s="30"/>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row>
    <row r="211" spans="2:208" s="32" customFormat="1" ht="15" x14ac:dyDescent="0.2">
      <c r="B211" s="954"/>
      <c r="C211" s="955"/>
      <c r="D211" s="955"/>
      <c r="E211" s="955"/>
      <c r="F211" s="956"/>
      <c r="G211" s="952"/>
      <c r="H211" s="957"/>
      <c r="I211" s="958"/>
      <c r="J211" s="959"/>
      <c r="K211" s="511"/>
      <c r="L211" s="815"/>
      <c r="M211" s="816"/>
      <c r="N211" s="511"/>
      <c r="O211" s="815"/>
      <c r="P211" s="816"/>
      <c r="Q211" s="511"/>
      <c r="R211" s="815"/>
      <c r="S211" s="816"/>
      <c r="T211" s="511"/>
      <c r="U211" s="815"/>
      <c r="V211" s="816"/>
      <c r="W211" s="30"/>
      <c r="X211" s="34"/>
      <c r="Y211" s="34"/>
      <c r="Z211" s="30"/>
      <c r="AA211" s="34"/>
      <c r="AB211" s="34"/>
      <c r="AC211" s="30"/>
      <c r="AD211" s="34"/>
      <c r="AE211" s="34"/>
      <c r="AF211" s="30"/>
      <c r="AG211" s="34"/>
      <c r="AH211" s="34"/>
      <c r="AI211" s="30"/>
      <c r="AJ211" s="34"/>
      <c r="AK211" s="34"/>
      <c r="AL211" s="30"/>
      <c r="AM211" s="34"/>
      <c r="AN211" s="34"/>
      <c r="AO211" s="30"/>
      <c r="AP211" s="34"/>
      <c r="AQ211" s="34"/>
      <c r="AR211" s="30"/>
      <c r="AS211" s="34"/>
      <c r="AT211" s="34"/>
      <c r="AU211" s="30"/>
      <c r="AV211" s="34"/>
      <c r="AW211" s="34"/>
      <c r="AX211" s="30"/>
      <c r="AY211" s="34"/>
      <c r="AZ211" s="34"/>
      <c r="BA211" s="30"/>
      <c r="BB211" s="34"/>
      <c r="BC211" s="34"/>
      <c r="BD211" s="30"/>
      <c r="BE211" s="34"/>
      <c r="BF211" s="34"/>
      <c r="BG211" s="30"/>
      <c r="BH211" s="34"/>
      <c r="BI211" s="34"/>
      <c r="BJ211" s="30"/>
      <c r="BK211" s="34"/>
      <c r="BL211" s="117"/>
      <c r="BM211" s="118"/>
      <c r="BN211" s="117"/>
      <c r="BO211" s="34"/>
      <c r="BP211" s="30"/>
      <c r="BQ211" s="30"/>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row>
    <row r="212" spans="2:208" s="32" customFormat="1" ht="15" x14ac:dyDescent="0.2">
      <c r="B212" s="954"/>
      <c r="C212" s="955"/>
      <c r="D212" s="955"/>
      <c r="E212" s="955"/>
      <c r="F212" s="956"/>
      <c r="G212" s="952"/>
      <c r="H212" s="957"/>
      <c r="I212" s="958"/>
      <c r="J212" s="959"/>
      <c r="K212" s="511"/>
      <c r="L212" s="815"/>
      <c r="M212" s="816"/>
      <c r="N212" s="511"/>
      <c r="O212" s="815"/>
      <c r="P212" s="816"/>
      <c r="Q212" s="511"/>
      <c r="R212" s="815"/>
      <c r="S212" s="816"/>
      <c r="T212" s="511"/>
      <c r="U212" s="815"/>
      <c r="V212" s="816"/>
      <c r="W212" s="30"/>
      <c r="X212" s="34"/>
      <c r="Y212" s="34"/>
      <c r="Z212" s="30"/>
      <c r="AA212" s="34"/>
      <c r="AB212" s="34"/>
      <c r="AC212" s="30"/>
      <c r="AD212" s="34"/>
      <c r="AE212" s="34"/>
      <c r="AF212" s="30"/>
      <c r="AG212" s="34"/>
      <c r="AH212" s="34"/>
      <c r="AI212" s="30"/>
      <c r="AJ212" s="34"/>
      <c r="AK212" s="34"/>
      <c r="AL212" s="30"/>
      <c r="AM212" s="34"/>
      <c r="AN212" s="34"/>
      <c r="AO212" s="30"/>
      <c r="AP212" s="34"/>
      <c r="AQ212" s="34"/>
      <c r="AR212" s="30"/>
      <c r="AS212" s="34"/>
      <c r="AT212" s="34"/>
      <c r="AU212" s="30"/>
      <c r="AV212" s="34"/>
      <c r="AW212" s="34"/>
      <c r="AX212" s="30"/>
      <c r="AY212" s="34"/>
      <c r="AZ212" s="34"/>
      <c r="BA212" s="30"/>
      <c r="BB212" s="34"/>
      <c r="BC212" s="34"/>
      <c r="BD212" s="30"/>
      <c r="BE212" s="34"/>
      <c r="BF212" s="34"/>
      <c r="BG212" s="30"/>
      <c r="BH212" s="34"/>
      <c r="BI212" s="34"/>
      <c r="BJ212" s="30"/>
      <c r="BK212" s="34"/>
      <c r="BL212" s="117"/>
      <c r="BM212" s="118"/>
      <c r="BN212" s="117"/>
      <c r="BO212" s="34"/>
      <c r="BP212" s="30"/>
      <c r="BQ212" s="30"/>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row>
    <row r="213" spans="2:208" s="32" customFormat="1" ht="15" x14ac:dyDescent="0.2">
      <c r="B213" s="954"/>
      <c r="C213" s="955"/>
      <c r="D213" s="955"/>
      <c r="E213" s="955"/>
      <c r="F213" s="956"/>
      <c r="G213" s="952"/>
      <c r="H213" s="957"/>
      <c r="I213" s="958"/>
      <c r="J213" s="959"/>
      <c r="K213" s="511"/>
      <c r="L213" s="815"/>
      <c r="M213" s="816"/>
      <c r="N213" s="511"/>
      <c r="O213" s="815"/>
      <c r="P213" s="816"/>
      <c r="Q213" s="511"/>
      <c r="R213" s="815"/>
      <c r="S213" s="816"/>
      <c r="T213" s="511"/>
      <c r="U213" s="815"/>
      <c r="V213" s="816"/>
      <c r="W213" s="30"/>
      <c r="X213" s="34"/>
      <c r="Y213" s="34"/>
      <c r="Z213" s="30"/>
      <c r="AA213" s="34"/>
      <c r="AB213" s="34"/>
      <c r="AC213" s="30"/>
      <c r="AD213" s="34"/>
      <c r="AE213" s="34"/>
      <c r="AF213" s="30"/>
      <c r="AG213" s="34"/>
      <c r="AH213" s="34"/>
      <c r="AI213" s="30"/>
      <c r="AJ213" s="34"/>
      <c r="AK213" s="34"/>
      <c r="AL213" s="30"/>
      <c r="AM213" s="34"/>
      <c r="AN213" s="34"/>
      <c r="AO213" s="30"/>
      <c r="AP213" s="34"/>
      <c r="AQ213" s="34"/>
      <c r="AR213" s="30"/>
      <c r="AS213" s="34"/>
      <c r="AT213" s="34"/>
      <c r="AU213" s="30"/>
      <c r="AV213" s="34"/>
      <c r="AW213" s="34"/>
      <c r="AX213" s="30"/>
      <c r="AY213" s="34"/>
      <c r="AZ213" s="34"/>
      <c r="BA213" s="30"/>
      <c r="BB213" s="34"/>
      <c r="BC213" s="34"/>
      <c r="BD213" s="30"/>
      <c r="BE213" s="34"/>
      <c r="BF213" s="34"/>
      <c r="BG213" s="30"/>
      <c r="BH213" s="34"/>
      <c r="BI213" s="34"/>
      <c r="BJ213" s="30"/>
      <c r="BK213" s="34"/>
      <c r="BL213" s="117"/>
      <c r="BM213" s="118"/>
      <c r="BN213" s="117"/>
      <c r="BO213" s="34"/>
      <c r="BP213" s="30"/>
      <c r="BQ213" s="30"/>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row>
    <row r="214" spans="2:208" s="32" customFormat="1" ht="15" x14ac:dyDescent="0.2">
      <c r="B214" s="954"/>
      <c r="C214" s="955"/>
      <c r="D214" s="955"/>
      <c r="E214" s="955"/>
      <c r="F214" s="956"/>
      <c r="G214" s="952"/>
      <c r="H214" s="957"/>
      <c r="I214" s="958"/>
      <c r="J214" s="959"/>
      <c r="K214" s="511"/>
      <c r="L214" s="815"/>
      <c r="M214" s="816"/>
      <c r="N214" s="511"/>
      <c r="O214" s="815"/>
      <c r="P214" s="816"/>
      <c r="Q214" s="511"/>
      <c r="R214" s="815"/>
      <c r="S214" s="816"/>
      <c r="T214" s="511"/>
      <c r="U214" s="815"/>
      <c r="V214" s="816"/>
      <c r="W214" s="30"/>
      <c r="X214" s="34"/>
      <c r="Y214" s="34"/>
      <c r="Z214" s="30"/>
      <c r="AA214" s="34"/>
      <c r="AB214" s="34"/>
      <c r="AC214" s="30"/>
      <c r="AD214" s="34"/>
      <c r="AE214" s="34"/>
      <c r="AF214" s="30"/>
      <c r="AG214" s="34"/>
      <c r="AH214" s="34"/>
      <c r="AI214" s="30"/>
      <c r="AJ214" s="34"/>
      <c r="AK214" s="34"/>
      <c r="AL214" s="30"/>
      <c r="AM214" s="34"/>
      <c r="AN214" s="34"/>
      <c r="AO214" s="30"/>
      <c r="AP214" s="34"/>
      <c r="AQ214" s="34"/>
      <c r="AR214" s="30"/>
      <c r="AS214" s="34"/>
      <c r="AT214" s="34"/>
      <c r="AU214" s="30"/>
      <c r="AV214" s="34"/>
      <c r="AW214" s="34"/>
      <c r="AX214" s="30"/>
      <c r="AY214" s="34"/>
      <c r="AZ214" s="34"/>
      <c r="BA214" s="30"/>
      <c r="BB214" s="34"/>
      <c r="BC214" s="34"/>
      <c r="BD214" s="30"/>
      <c r="BE214" s="34"/>
      <c r="BF214" s="34"/>
      <c r="BG214" s="30"/>
      <c r="BH214" s="34"/>
      <c r="BI214" s="34"/>
      <c r="BJ214" s="30"/>
      <c r="BK214" s="34"/>
      <c r="BL214" s="117"/>
      <c r="BM214" s="118"/>
      <c r="BN214" s="117"/>
      <c r="BO214" s="34"/>
      <c r="BP214" s="30"/>
      <c r="BQ214" s="30"/>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row>
    <row r="215" spans="2:208" s="32" customFormat="1" ht="15" x14ac:dyDescent="0.2">
      <c r="B215" s="954"/>
      <c r="C215" s="955"/>
      <c r="D215" s="955"/>
      <c r="E215" s="955"/>
      <c r="F215" s="956"/>
      <c r="G215" s="952"/>
      <c r="H215" s="957"/>
      <c r="I215" s="958"/>
      <c r="J215" s="959"/>
      <c r="K215" s="511"/>
      <c r="L215" s="815"/>
      <c r="M215" s="816"/>
      <c r="N215" s="511"/>
      <c r="O215" s="815"/>
      <c r="P215" s="816"/>
      <c r="Q215" s="511"/>
      <c r="R215" s="815"/>
      <c r="S215" s="816"/>
      <c r="T215" s="511"/>
      <c r="U215" s="815"/>
      <c r="V215" s="816"/>
      <c r="W215" s="30"/>
      <c r="X215" s="34"/>
      <c r="Y215" s="34"/>
      <c r="Z215" s="30"/>
      <c r="AA215" s="34"/>
      <c r="AB215" s="34"/>
      <c r="AC215" s="30"/>
      <c r="AD215" s="34"/>
      <c r="AE215" s="34"/>
      <c r="AF215" s="30"/>
      <c r="AG215" s="34"/>
      <c r="AH215" s="34"/>
      <c r="AI215" s="30"/>
      <c r="AJ215" s="34"/>
      <c r="AK215" s="34"/>
      <c r="AL215" s="30"/>
      <c r="AM215" s="34"/>
      <c r="AN215" s="34"/>
      <c r="AO215" s="30"/>
      <c r="AP215" s="34"/>
      <c r="AQ215" s="34"/>
      <c r="AR215" s="30"/>
      <c r="AS215" s="34"/>
      <c r="AT215" s="34"/>
      <c r="AU215" s="30"/>
      <c r="AV215" s="34"/>
      <c r="AW215" s="34"/>
      <c r="AX215" s="30"/>
      <c r="AY215" s="34"/>
      <c r="AZ215" s="34"/>
      <c r="BA215" s="30"/>
      <c r="BB215" s="34"/>
      <c r="BC215" s="34"/>
      <c r="BD215" s="30"/>
      <c r="BE215" s="34"/>
      <c r="BF215" s="34"/>
      <c r="BG215" s="30"/>
      <c r="BH215" s="34"/>
      <c r="BI215" s="34"/>
      <c r="BJ215" s="30"/>
      <c r="BK215" s="34"/>
      <c r="BL215" s="117"/>
      <c r="BM215" s="118"/>
      <c r="BN215" s="117"/>
      <c r="BO215" s="34"/>
      <c r="BP215" s="30"/>
      <c r="BQ215" s="30"/>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row>
    <row r="216" spans="2:208" s="32" customFormat="1" ht="15" x14ac:dyDescent="0.2">
      <c r="B216" s="954"/>
      <c r="C216" s="955"/>
      <c r="D216" s="955"/>
      <c r="E216" s="955"/>
      <c r="F216" s="956"/>
      <c r="G216" s="952"/>
      <c r="H216" s="957"/>
      <c r="I216" s="958"/>
      <c r="J216" s="959"/>
      <c r="K216" s="511"/>
      <c r="L216" s="815"/>
      <c r="M216" s="816"/>
      <c r="N216" s="511"/>
      <c r="O216" s="815"/>
      <c r="P216" s="816"/>
      <c r="Q216" s="511"/>
      <c r="R216" s="815"/>
      <c r="S216" s="816"/>
      <c r="T216" s="511"/>
      <c r="U216" s="815"/>
      <c r="V216" s="816"/>
      <c r="W216" s="30"/>
      <c r="X216" s="34"/>
      <c r="Y216" s="34"/>
      <c r="Z216" s="30"/>
      <c r="AA216" s="34"/>
      <c r="AB216" s="34"/>
      <c r="AC216" s="30"/>
      <c r="AD216" s="34"/>
      <c r="AE216" s="34"/>
      <c r="AF216" s="30"/>
      <c r="AG216" s="34"/>
      <c r="AH216" s="34"/>
      <c r="AI216" s="30"/>
      <c r="AJ216" s="34"/>
      <c r="AK216" s="34"/>
      <c r="AL216" s="30"/>
      <c r="AM216" s="34"/>
      <c r="AN216" s="34"/>
      <c r="AO216" s="30"/>
      <c r="AP216" s="34"/>
      <c r="AQ216" s="34"/>
      <c r="AR216" s="30"/>
      <c r="AS216" s="34"/>
      <c r="AT216" s="34"/>
      <c r="AU216" s="30"/>
      <c r="AV216" s="34"/>
      <c r="AW216" s="34"/>
      <c r="AX216" s="30"/>
      <c r="AY216" s="34"/>
      <c r="AZ216" s="34"/>
      <c r="BA216" s="30"/>
      <c r="BB216" s="34"/>
      <c r="BC216" s="34"/>
      <c r="BD216" s="30"/>
      <c r="BE216" s="34"/>
      <c r="BF216" s="34"/>
      <c r="BG216" s="30"/>
      <c r="BH216" s="34"/>
      <c r="BI216" s="34"/>
      <c r="BJ216" s="30"/>
      <c r="BK216" s="34"/>
      <c r="BL216" s="117"/>
      <c r="BM216" s="118"/>
      <c r="BN216" s="117"/>
      <c r="BO216" s="34"/>
      <c r="BP216" s="30"/>
      <c r="BQ216" s="30"/>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row>
    <row r="217" spans="2:208" s="32" customFormat="1" ht="15" x14ac:dyDescent="0.2">
      <c r="B217" s="954"/>
      <c r="C217" s="955"/>
      <c r="D217" s="955"/>
      <c r="E217" s="955"/>
      <c r="F217" s="956"/>
      <c r="G217" s="952"/>
      <c r="H217" s="957"/>
      <c r="I217" s="958"/>
      <c r="J217" s="959"/>
      <c r="K217" s="511"/>
      <c r="L217" s="815"/>
      <c r="M217" s="816"/>
      <c r="N217" s="511"/>
      <c r="O217" s="815"/>
      <c r="P217" s="816"/>
      <c r="Q217" s="511"/>
      <c r="R217" s="815"/>
      <c r="S217" s="816"/>
      <c r="T217" s="511"/>
      <c r="U217" s="815"/>
      <c r="V217" s="816"/>
      <c r="W217" s="30"/>
      <c r="X217" s="34"/>
      <c r="Y217" s="34"/>
      <c r="Z217" s="30"/>
      <c r="AA217" s="34"/>
      <c r="AB217" s="34"/>
      <c r="AC217" s="30"/>
      <c r="AD217" s="34"/>
      <c r="AE217" s="34"/>
      <c r="AF217" s="30"/>
      <c r="AG217" s="34"/>
      <c r="AH217" s="34"/>
      <c r="AI217" s="30"/>
      <c r="AJ217" s="34"/>
      <c r="AK217" s="34"/>
      <c r="AL217" s="30"/>
      <c r="AM217" s="34"/>
      <c r="AN217" s="34"/>
      <c r="AO217" s="30"/>
      <c r="AP217" s="34"/>
      <c r="AQ217" s="34"/>
      <c r="AR217" s="30"/>
      <c r="AS217" s="34"/>
      <c r="AT217" s="34"/>
      <c r="AU217" s="30"/>
      <c r="AV217" s="34"/>
      <c r="AW217" s="34"/>
      <c r="AX217" s="30"/>
      <c r="AY217" s="34"/>
      <c r="AZ217" s="34"/>
      <c r="BA217" s="30"/>
      <c r="BB217" s="34"/>
      <c r="BC217" s="34"/>
      <c r="BD217" s="30"/>
      <c r="BE217" s="34"/>
      <c r="BF217" s="34"/>
      <c r="BG217" s="30"/>
      <c r="BH217" s="34"/>
      <c r="BI217" s="34"/>
      <c r="BJ217" s="30"/>
      <c r="BK217" s="34"/>
      <c r="BL217" s="117"/>
      <c r="BM217" s="118"/>
      <c r="BN217" s="117"/>
      <c r="BO217" s="34"/>
      <c r="BP217" s="30"/>
      <c r="BQ217" s="30"/>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row>
    <row r="218" spans="2:208" s="32" customFormat="1" ht="15" x14ac:dyDescent="0.2">
      <c r="B218" s="954"/>
      <c r="C218" s="955"/>
      <c r="D218" s="955"/>
      <c r="E218" s="955"/>
      <c r="F218" s="956"/>
      <c r="G218" s="952"/>
      <c r="H218" s="957"/>
      <c r="I218" s="958"/>
      <c r="J218" s="959"/>
      <c r="K218" s="511"/>
      <c r="L218" s="815"/>
      <c r="M218" s="816"/>
      <c r="N218" s="511"/>
      <c r="O218" s="815"/>
      <c r="P218" s="816"/>
      <c r="Q218" s="511"/>
      <c r="R218" s="815"/>
      <c r="S218" s="816"/>
      <c r="T218" s="511"/>
      <c r="U218" s="815"/>
      <c r="V218" s="816"/>
      <c r="W218" s="30"/>
      <c r="X218" s="34"/>
      <c r="Y218" s="34"/>
      <c r="Z218" s="30"/>
      <c r="AA218" s="34"/>
      <c r="AB218" s="34"/>
      <c r="AC218" s="30"/>
      <c r="AD218" s="34"/>
      <c r="AE218" s="34"/>
      <c r="AF218" s="30"/>
      <c r="AG218" s="34"/>
      <c r="AH218" s="34"/>
      <c r="AI218" s="30"/>
      <c r="AJ218" s="34"/>
      <c r="AK218" s="34"/>
      <c r="AL218" s="30"/>
      <c r="AM218" s="34"/>
      <c r="AN218" s="34"/>
      <c r="AO218" s="30"/>
      <c r="AP218" s="34"/>
      <c r="AQ218" s="34"/>
      <c r="AR218" s="30"/>
      <c r="AS218" s="34"/>
      <c r="AT218" s="34"/>
      <c r="AU218" s="30"/>
      <c r="AV218" s="34"/>
      <c r="AW218" s="34"/>
      <c r="AX218" s="30"/>
      <c r="AY218" s="34"/>
      <c r="AZ218" s="34"/>
      <c r="BA218" s="30"/>
      <c r="BB218" s="34"/>
      <c r="BC218" s="34"/>
      <c r="BD218" s="30"/>
      <c r="BE218" s="34"/>
      <c r="BF218" s="34"/>
      <c r="BG218" s="30"/>
      <c r="BH218" s="34"/>
      <c r="BI218" s="34"/>
      <c r="BJ218" s="30"/>
      <c r="BK218" s="34"/>
      <c r="BL218" s="117"/>
      <c r="BM218" s="118"/>
      <c r="BN218" s="117"/>
      <c r="BO218" s="34"/>
      <c r="BP218" s="30"/>
      <c r="BQ218" s="30"/>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row>
    <row r="219" spans="2:208" s="32" customFormat="1" ht="15" x14ac:dyDescent="0.2">
      <c r="B219" s="954"/>
      <c r="C219" s="955"/>
      <c r="D219" s="955"/>
      <c r="E219" s="955"/>
      <c r="F219" s="956"/>
      <c r="G219" s="952"/>
      <c r="H219" s="957"/>
      <c r="I219" s="958"/>
      <c r="J219" s="959"/>
      <c r="K219" s="511"/>
      <c r="L219" s="815"/>
      <c r="M219" s="816"/>
      <c r="N219" s="511"/>
      <c r="O219" s="815"/>
      <c r="P219" s="816"/>
      <c r="Q219" s="511"/>
      <c r="R219" s="815"/>
      <c r="S219" s="816"/>
      <c r="T219" s="511"/>
      <c r="U219" s="815"/>
      <c r="V219" s="816"/>
      <c r="W219" s="30"/>
      <c r="X219" s="34"/>
      <c r="Y219" s="34"/>
      <c r="Z219" s="30"/>
      <c r="AA219" s="34"/>
      <c r="AB219" s="34"/>
      <c r="AC219" s="30"/>
      <c r="AD219" s="34"/>
      <c r="AE219" s="34"/>
      <c r="AF219" s="30"/>
      <c r="AG219" s="34"/>
      <c r="AH219" s="34"/>
      <c r="AI219" s="30"/>
      <c r="AJ219" s="34"/>
      <c r="AK219" s="34"/>
      <c r="AL219" s="30"/>
      <c r="AM219" s="34"/>
      <c r="AN219" s="34"/>
      <c r="AO219" s="30"/>
      <c r="AP219" s="34"/>
      <c r="AQ219" s="34"/>
      <c r="AR219" s="30"/>
      <c r="AS219" s="34"/>
      <c r="AT219" s="34"/>
      <c r="AU219" s="30"/>
      <c r="AV219" s="34"/>
      <c r="AW219" s="34"/>
      <c r="AX219" s="30"/>
      <c r="AY219" s="34"/>
      <c r="AZ219" s="34"/>
      <c r="BA219" s="30"/>
      <c r="BB219" s="34"/>
      <c r="BC219" s="34"/>
      <c r="BD219" s="30"/>
      <c r="BE219" s="34"/>
      <c r="BF219" s="34"/>
      <c r="BG219" s="30"/>
      <c r="BH219" s="34"/>
      <c r="BI219" s="34"/>
      <c r="BJ219" s="30"/>
      <c r="BK219" s="34"/>
      <c r="BL219" s="117"/>
      <c r="BM219" s="118"/>
      <c r="BN219" s="117"/>
      <c r="BO219" s="34"/>
      <c r="BP219" s="30"/>
      <c r="BQ219" s="30"/>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row>
    <row r="220" spans="2:208" s="32" customFormat="1" ht="15" x14ac:dyDescent="0.2">
      <c r="B220" s="954"/>
      <c r="C220" s="955"/>
      <c r="D220" s="955"/>
      <c r="E220" s="955"/>
      <c r="F220" s="956"/>
      <c r="G220" s="952"/>
      <c r="H220" s="957"/>
      <c r="I220" s="958"/>
      <c r="J220" s="959"/>
      <c r="K220" s="511"/>
      <c r="L220" s="815"/>
      <c r="M220" s="816"/>
      <c r="N220" s="511"/>
      <c r="O220" s="815"/>
      <c r="P220" s="816"/>
      <c r="Q220" s="511"/>
      <c r="R220" s="815"/>
      <c r="S220" s="816"/>
      <c r="T220" s="511"/>
      <c r="U220" s="815"/>
      <c r="V220" s="816"/>
      <c r="W220" s="30"/>
      <c r="X220" s="34"/>
      <c r="Y220" s="34"/>
      <c r="Z220" s="30"/>
      <c r="AA220" s="34"/>
      <c r="AB220" s="34"/>
      <c r="AC220" s="30"/>
      <c r="AD220" s="34"/>
      <c r="AE220" s="34"/>
      <c r="AF220" s="30"/>
      <c r="AG220" s="34"/>
      <c r="AH220" s="34"/>
      <c r="AI220" s="30"/>
      <c r="AJ220" s="34"/>
      <c r="AK220" s="34"/>
      <c r="AL220" s="30"/>
      <c r="AM220" s="34"/>
      <c r="AN220" s="34"/>
      <c r="AO220" s="30"/>
      <c r="AP220" s="34"/>
      <c r="AQ220" s="34"/>
      <c r="AR220" s="30"/>
      <c r="AS220" s="34"/>
      <c r="AT220" s="34"/>
      <c r="AU220" s="30"/>
      <c r="AV220" s="34"/>
      <c r="AW220" s="34"/>
      <c r="AX220" s="30"/>
      <c r="AY220" s="34"/>
      <c r="AZ220" s="34"/>
      <c r="BA220" s="30"/>
      <c r="BB220" s="34"/>
      <c r="BC220" s="34"/>
      <c r="BD220" s="30"/>
      <c r="BE220" s="34"/>
      <c r="BF220" s="34"/>
      <c r="BG220" s="30"/>
      <c r="BH220" s="34"/>
      <c r="BI220" s="34"/>
      <c r="BJ220" s="30"/>
      <c r="BK220" s="34"/>
      <c r="BL220" s="117"/>
      <c r="BM220" s="118"/>
      <c r="BN220" s="117"/>
      <c r="BO220" s="34"/>
      <c r="BP220" s="30"/>
      <c r="BQ220" s="30"/>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row>
    <row r="221" spans="2:208" s="32" customFormat="1" ht="15" x14ac:dyDescent="0.2">
      <c r="B221" s="954"/>
      <c r="C221" s="955"/>
      <c r="D221" s="955"/>
      <c r="E221" s="955"/>
      <c r="F221" s="956"/>
      <c r="G221" s="952"/>
      <c r="H221" s="957"/>
      <c r="I221" s="958"/>
      <c r="J221" s="959"/>
      <c r="K221" s="511"/>
      <c r="L221" s="815"/>
      <c r="M221" s="816"/>
      <c r="N221" s="511"/>
      <c r="O221" s="815"/>
      <c r="P221" s="816"/>
      <c r="Q221" s="511"/>
      <c r="R221" s="815"/>
      <c r="S221" s="816"/>
      <c r="T221" s="511"/>
      <c r="U221" s="815"/>
      <c r="V221" s="816"/>
      <c r="W221" s="30"/>
      <c r="X221" s="34"/>
      <c r="Y221" s="34"/>
      <c r="Z221" s="30"/>
      <c r="AA221" s="34"/>
      <c r="AB221" s="34"/>
      <c r="AC221" s="30"/>
      <c r="AD221" s="34"/>
      <c r="AE221" s="34"/>
      <c r="AF221" s="30"/>
      <c r="AG221" s="34"/>
      <c r="AH221" s="34"/>
      <c r="AI221" s="30"/>
      <c r="AJ221" s="34"/>
      <c r="AK221" s="34"/>
      <c r="AL221" s="30"/>
      <c r="AM221" s="34"/>
      <c r="AN221" s="34"/>
      <c r="AO221" s="30"/>
      <c r="AP221" s="34"/>
      <c r="AQ221" s="34"/>
      <c r="AR221" s="30"/>
      <c r="AS221" s="34"/>
      <c r="AT221" s="34"/>
      <c r="AU221" s="30"/>
      <c r="AV221" s="34"/>
      <c r="AW221" s="34"/>
      <c r="AX221" s="30"/>
      <c r="AY221" s="34"/>
      <c r="AZ221" s="34"/>
      <c r="BA221" s="30"/>
      <c r="BB221" s="34"/>
      <c r="BC221" s="34"/>
      <c r="BD221" s="30"/>
      <c r="BE221" s="34"/>
      <c r="BF221" s="34"/>
      <c r="BG221" s="30"/>
      <c r="BH221" s="34"/>
      <c r="BI221" s="34"/>
      <c r="BJ221" s="30"/>
      <c r="BK221" s="34"/>
      <c r="BL221" s="117"/>
      <c r="BM221" s="118"/>
      <c r="BN221" s="117"/>
      <c r="BO221" s="34"/>
      <c r="BP221" s="30"/>
      <c r="BQ221" s="30"/>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row>
    <row r="222" spans="2:208" s="32" customFormat="1" ht="15" x14ac:dyDescent="0.2">
      <c r="B222" s="954"/>
      <c r="C222" s="955"/>
      <c r="D222" s="955"/>
      <c r="E222" s="955"/>
      <c r="F222" s="956"/>
      <c r="G222" s="952"/>
      <c r="H222" s="957"/>
      <c r="I222" s="958"/>
      <c r="J222" s="959"/>
      <c r="K222" s="511"/>
      <c r="L222" s="815"/>
      <c r="M222" s="816"/>
      <c r="N222" s="511"/>
      <c r="O222" s="815"/>
      <c r="P222" s="816"/>
      <c r="Q222" s="511"/>
      <c r="R222" s="815"/>
      <c r="S222" s="816"/>
      <c r="T222" s="511"/>
      <c r="U222" s="815"/>
      <c r="V222" s="816"/>
      <c r="W222" s="30"/>
      <c r="X222" s="34"/>
      <c r="Y222" s="34"/>
      <c r="Z222" s="30"/>
      <c r="AA222" s="34"/>
      <c r="AB222" s="34"/>
      <c r="AC222" s="30"/>
      <c r="AD222" s="34"/>
      <c r="AE222" s="34"/>
      <c r="AF222" s="30"/>
      <c r="AG222" s="34"/>
      <c r="AH222" s="34"/>
      <c r="AI222" s="30"/>
      <c r="AJ222" s="34"/>
      <c r="AK222" s="34"/>
      <c r="AL222" s="30"/>
      <c r="AM222" s="34"/>
      <c r="AN222" s="34"/>
      <c r="AO222" s="30"/>
      <c r="AP222" s="34"/>
      <c r="AQ222" s="34"/>
      <c r="AR222" s="30"/>
      <c r="AS222" s="34"/>
      <c r="AT222" s="34"/>
      <c r="AU222" s="30"/>
      <c r="AV222" s="34"/>
      <c r="AW222" s="34"/>
      <c r="AX222" s="30"/>
      <c r="AY222" s="34"/>
      <c r="AZ222" s="34"/>
      <c r="BA222" s="30"/>
      <c r="BB222" s="34"/>
      <c r="BC222" s="34"/>
      <c r="BD222" s="30"/>
      <c r="BE222" s="34"/>
      <c r="BF222" s="34"/>
      <c r="BG222" s="30"/>
      <c r="BH222" s="34"/>
      <c r="BI222" s="34"/>
      <c r="BJ222" s="30"/>
      <c r="BK222" s="34"/>
      <c r="BL222" s="117"/>
      <c r="BM222" s="118"/>
      <c r="BN222" s="117"/>
      <c r="BO222" s="34"/>
      <c r="BP222" s="30"/>
      <c r="BQ222" s="30"/>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row>
    <row r="223" spans="2:208" s="32" customFormat="1" ht="15" x14ac:dyDescent="0.2">
      <c r="B223" s="954"/>
      <c r="C223" s="955"/>
      <c r="D223" s="955"/>
      <c r="E223" s="955"/>
      <c r="F223" s="956"/>
      <c r="G223" s="952"/>
      <c r="H223" s="957"/>
      <c r="I223" s="958"/>
      <c r="J223" s="959"/>
      <c r="K223" s="511"/>
      <c r="L223" s="815"/>
      <c r="M223" s="816"/>
      <c r="N223" s="511"/>
      <c r="O223" s="815"/>
      <c r="P223" s="816"/>
      <c r="Q223" s="511"/>
      <c r="R223" s="815"/>
      <c r="S223" s="816"/>
      <c r="T223" s="511"/>
      <c r="U223" s="815"/>
      <c r="V223" s="816"/>
      <c r="W223" s="30"/>
      <c r="X223" s="34"/>
      <c r="Y223" s="34"/>
      <c r="Z223" s="30"/>
      <c r="AA223" s="34"/>
      <c r="AB223" s="34"/>
      <c r="AC223" s="30"/>
      <c r="AD223" s="34"/>
      <c r="AE223" s="34"/>
      <c r="AF223" s="30"/>
      <c r="AG223" s="34"/>
      <c r="AH223" s="34"/>
      <c r="AI223" s="30"/>
      <c r="AJ223" s="34"/>
      <c r="AK223" s="34"/>
      <c r="AL223" s="30"/>
      <c r="AM223" s="34"/>
      <c r="AN223" s="34"/>
      <c r="AO223" s="30"/>
      <c r="AP223" s="34"/>
      <c r="AQ223" s="34"/>
      <c r="AR223" s="30"/>
      <c r="AS223" s="34"/>
      <c r="AT223" s="34"/>
      <c r="AU223" s="30"/>
      <c r="AV223" s="34"/>
      <c r="AW223" s="34"/>
      <c r="AX223" s="30"/>
      <c r="AY223" s="34"/>
      <c r="AZ223" s="34"/>
      <c r="BA223" s="30"/>
      <c r="BB223" s="34"/>
      <c r="BC223" s="34"/>
      <c r="BD223" s="30"/>
      <c r="BE223" s="34"/>
      <c r="BF223" s="34"/>
      <c r="BG223" s="30"/>
      <c r="BH223" s="34"/>
      <c r="BI223" s="34"/>
      <c r="BJ223" s="30"/>
      <c r="BK223" s="34"/>
      <c r="BL223" s="117"/>
      <c r="BM223" s="118"/>
      <c r="BN223" s="117"/>
      <c r="BO223" s="34"/>
      <c r="BP223" s="30"/>
      <c r="BQ223" s="30"/>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row>
    <row r="224" spans="2:208" s="32" customFormat="1" ht="15" x14ac:dyDescent="0.2">
      <c r="B224" s="954"/>
      <c r="C224" s="955"/>
      <c r="D224" s="955"/>
      <c r="E224" s="955"/>
      <c r="F224" s="956"/>
      <c r="G224" s="952"/>
      <c r="H224" s="957"/>
      <c r="I224" s="958"/>
      <c r="J224" s="959"/>
      <c r="K224" s="511"/>
      <c r="L224" s="815"/>
      <c r="M224" s="816"/>
      <c r="N224" s="511"/>
      <c r="O224" s="815"/>
      <c r="P224" s="816"/>
      <c r="Q224" s="511"/>
      <c r="R224" s="815"/>
      <c r="S224" s="816"/>
      <c r="T224" s="511"/>
      <c r="U224" s="815"/>
      <c r="V224" s="816"/>
      <c r="W224" s="30"/>
      <c r="X224" s="34"/>
      <c r="Y224" s="34"/>
      <c r="Z224" s="30"/>
      <c r="AA224" s="34"/>
      <c r="AB224" s="34"/>
      <c r="AC224" s="30"/>
      <c r="AD224" s="34"/>
      <c r="AE224" s="34"/>
      <c r="AF224" s="30"/>
      <c r="AG224" s="34"/>
      <c r="AH224" s="34"/>
      <c r="AI224" s="30"/>
      <c r="AJ224" s="34"/>
      <c r="AK224" s="34"/>
      <c r="AL224" s="30"/>
      <c r="AM224" s="34"/>
      <c r="AN224" s="34"/>
      <c r="AO224" s="30"/>
      <c r="AP224" s="34"/>
      <c r="AQ224" s="34"/>
      <c r="AR224" s="30"/>
      <c r="AS224" s="34"/>
      <c r="AT224" s="34"/>
      <c r="AU224" s="30"/>
      <c r="AV224" s="34"/>
      <c r="AW224" s="34"/>
      <c r="AX224" s="30"/>
      <c r="AY224" s="34"/>
      <c r="AZ224" s="34"/>
      <c r="BA224" s="30"/>
      <c r="BB224" s="34"/>
      <c r="BC224" s="34"/>
      <c r="BD224" s="30"/>
      <c r="BE224" s="34"/>
      <c r="BF224" s="34"/>
      <c r="BG224" s="30"/>
      <c r="BH224" s="34"/>
      <c r="BI224" s="34"/>
      <c r="BJ224" s="30"/>
      <c r="BK224" s="34"/>
      <c r="BL224" s="117"/>
      <c r="BM224" s="118"/>
      <c r="BN224" s="117"/>
      <c r="BO224" s="34"/>
      <c r="BP224" s="30"/>
      <c r="BQ224" s="30"/>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row>
    <row r="225" spans="2:208" s="32" customFormat="1" ht="15" x14ac:dyDescent="0.2">
      <c r="B225" s="954"/>
      <c r="C225" s="955"/>
      <c r="D225" s="955"/>
      <c r="E225" s="955"/>
      <c r="F225" s="956"/>
      <c r="G225" s="952"/>
      <c r="H225" s="957"/>
      <c r="I225" s="958"/>
      <c r="J225" s="959"/>
      <c r="K225" s="511"/>
      <c r="L225" s="815"/>
      <c r="M225" s="816"/>
      <c r="N225" s="511"/>
      <c r="O225" s="815"/>
      <c r="P225" s="816"/>
      <c r="Q225" s="511"/>
      <c r="R225" s="815"/>
      <c r="S225" s="816"/>
      <c r="T225" s="511"/>
      <c r="U225" s="815"/>
      <c r="V225" s="816"/>
      <c r="W225" s="30"/>
      <c r="X225" s="34"/>
      <c r="Y225" s="34"/>
      <c r="Z225" s="30"/>
      <c r="AA225" s="34"/>
      <c r="AB225" s="34"/>
      <c r="AC225" s="30"/>
      <c r="AD225" s="34"/>
      <c r="AE225" s="34"/>
      <c r="AF225" s="30"/>
      <c r="AG225" s="34"/>
      <c r="AH225" s="34"/>
      <c r="AI225" s="30"/>
      <c r="AJ225" s="34"/>
      <c r="AK225" s="34"/>
      <c r="AL225" s="30"/>
      <c r="AM225" s="34"/>
      <c r="AN225" s="34"/>
      <c r="AO225" s="30"/>
      <c r="AP225" s="34"/>
      <c r="AQ225" s="34"/>
      <c r="AR225" s="30"/>
      <c r="AS225" s="34"/>
      <c r="AT225" s="34"/>
      <c r="AU225" s="30"/>
      <c r="AV225" s="34"/>
      <c r="AW225" s="34"/>
      <c r="AX225" s="30"/>
      <c r="AY225" s="34"/>
      <c r="AZ225" s="34"/>
      <c r="BA225" s="30"/>
      <c r="BB225" s="34"/>
      <c r="BC225" s="34"/>
      <c r="BD225" s="30"/>
      <c r="BE225" s="34"/>
      <c r="BF225" s="34"/>
      <c r="BG225" s="30"/>
      <c r="BH225" s="34"/>
      <c r="BI225" s="34"/>
      <c r="BJ225" s="30"/>
      <c r="BK225" s="34"/>
      <c r="BL225" s="117"/>
      <c r="BM225" s="118"/>
      <c r="BN225" s="117"/>
      <c r="BO225" s="34"/>
      <c r="BP225" s="30"/>
      <c r="BQ225" s="30"/>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row>
    <row r="226" spans="2:208" s="32" customFormat="1" ht="15" x14ac:dyDescent="0.2">
      <c r="B226" s="954"/>
      <c r="C226" s="955"/>
      <c r="D226" s="955"/>
      <c r="E226" s="955"/>
      <c r="F226" s="956"/>
      <c r="G226" s="952"/>
      <c r="H226" s="957"/>
      <c r="I226" s="958"/>
      <c r="J226" s="959"/>
      <c r="K226" s="511"/>
      <c r="L226" s="815"/>
      <c r="M226" s="816"/>
      <c r="N226" s="511"/>
      <c r="O226" s="815"/>
      <c r="P226" s="816"/>
      <c r="Q226" s="511"/>
      <c r="R226" s="815"/>
      <c r="S226" s="816"/>
      <c r="T226" s="511"/>
      <c r="U226" s="815"/>
      <c r="V226" s="816"/>
      <c r="W226" s="30"/>
      <c r="X226" s="34"/>
      <c r="Y226" s="34"/>
      <c r="Z226" s="30"/>
      <c r="AA226" s="34"/>
      <c r="AB226" s="34"/>
      <c r="AC226" s="30"/>
      <c r="AD226" s="34"/>
      <c r="AE226" s="34"/>
      <c r="AF226" s="30"/>
      <c r="AG226" s="34"/>
      <c r="AH226" s="34"/>
      <c r="AI226" s="30"/>
      <c r="AJ226" s="34"/>
      <c r="AK226" s="34"/>
      <c r="AL226" s="30"/>
      <c r="AM226" s="34"/>
      <c r="AN226" s="34"/>
      <c r="AO226" s="30"/>
      <c r="AP226" s="34"/>
      <c r="AQ226" s="34"/>
      <c r="AR226" s="30"/>
      <c r="AS226" s="34"/>
      <c r="AT226" s="34"/>
      <c r="AU226" s="30"/>
      <c r="AV226" s="34"/>
      <c r="AW226" s="34"/>
      <c r="AX226" s="30"/>
      <c r="AY226" s="34"/>
      <c r="AZ226" s="34"/>
      <c r="BA226" s="30"/>
      <c r="BB226" s="34"/>
      <c r="BC226" s="34"/>
      <c r="BD226" s="30"/>
      <c r="BE226" s="34"/>
      <c r="BF226" s="34"/>
      <c r="BG226" s="30"/>
      <c r="BH226" s="34"/>
      <c r="BI226" s="34"/>
      <c r="BJ226" s="30"/>
      <c r="BK226" s="34"/>
      <c r="BL226" s="117"/>
      <c r="BM226" s="118"/>
      <c r="BN226" s="117"/>
      <c r="BO226" s="34"/>
      <c r="BP226" s="30"/>
      <c r="BQ226" s="30"/>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row>
    <row r="227" spans="2:208" s="32" customFormat="1" ht="15" x14ac:dyDescent="0.2">
      <c r="B227" s="954"/>
      <c r="C227" s="955"/>
      <c r="D227" s="955"/>
      <c r="E227" s="955"/>
      <c r="F227" s="956"/>
      <c r="G227" s="952"/>
      <c r="H227" s="957"/>
      <c r="I227" s="958"/>
      <c r="J227" s="959"/>
      <c r="K227" s="511"/>
      <c r="L227" s="815"/>
      <c r="M227" s="816"/>
      <c r="N227" s="511"/>
      <c r="O227" s="815"/>
      <c r="P227" s="816"/>
      <c r="Q227" s="511"/>
      <c r="R227" s="815"/>
      <c r="S227" s="816"/>
      <c r="T227" s="511"/>
      <c r="U227" s="815"/>
      <c r="V227" s="816"/>
      <c r="W227" s="30"/>
      <c r="X227" s="34"/>
      <c r="Y227" s="34"/>
      <c r="Z227" s="30"/>
      <c r="AA227" s="34"/>
      <c r="AB227" s="34"/>
      <c r="AC227" s="30"/>
      <c r="AD227" s="34"/>
      <c r="AE227" s="34"/>
      <c r="AF227" s="30"/>
      <c r="AG227" s="34"/>
      <c r="AH227" s="34"/>
      <c r="AI227" s="30"/>
      <c r="AJ227" s="34"/>
      <c r="AK227" s="34"/>
      <c r="AL227" s="30"/>
      <c r="AM227" s="34"/>
      <c r="AN227" s="34"/>
      <c r="AO227" s="30"/>
      <c r="AP227" s="34"/>
      <c r="AQ227" s="34"/>
      <c r="AR227" s="30"/>
      <c r="AS227" s="34"/>
      <c r="AT227" s="34"/>
      <c r="AU227" s="30"/>
      <c r="AV227" s="34"/>
      <c r="AW227" s="34"/>
      <c r="AX227" s="30"/>
      <c r="AY227" s="34"/>
      <c r="AZ227" s="34"/>
      <c r="BA227" s="30"/>
      <c r="BB227" s="34"/>
      <c r="BC227" s="34"/>
      <c r="BD227" s="30"/>
      <c r="BE227" s="34"/>
      <c r="BF227" s="34"/>
      <c r="BG227" s="30"/>
      <c r="BH227" s="34"/>
      <c r="BI227" s="34"/>
      <c r="BJ227" s="30"/>
      <c r="BK227" s="34"/>
      <c r="BL227" s="117"/>
      <c r="BM227" s="118"/>
      <c r="BN227" s="117"/>
      <c r="BO227" s="34"/>
      <c r="BP227" s="30"/>
      <c r="BQ227" s="30"/>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row>
    <row r="228" spans="2:208" s="32" customFormat="1" ht="15" x14ac:dyDescent="0.2">
      <c r="B228" s="954"/>
      <c r="C228" s="955"/>
      <c r="D228" s="955"/>
      <c r="E228" s="955"/>
      <c r="F228" s="956"/>
      <c r="G228" s="952"/>
      <c r="H228" s="957"/>
      <c r="I228" s="958"/>
      <c r="J228" s="959"/>
      <c r="K228" s="511"/>
      <c r="L228" s="815"/>
      <c r="M228" s="816"/>
      <c r="N228" s="511"/>
      <c r="O228" s="815"/>
      <c r="P228" s="816"/>
      <c r="Q228" s="511"/>
      <c r="R228" s="815"/>
      <c r="S228" s="816"/>
      <c r="T228" s="511"/>
      <c r="U228" s="815"/>
      <c r="V228" s="816"/>
      <c r="W228" s="30"/>
      <c r="X228" s="34"/>
      <c r="Y228" s="34"/>
      <c r="Z228" s="30"/>
      <c r="AA228" s="34"/>
      <c r="AB228" s="34"/>
      <c r="AC228" s="30"/>
      <c r="AD228" s="34"/>
      <c r="AE228" s="34"/>
      <c r="AF228" s="30"/>
      <c r="AG228" s="34"/>
      <c r="AH228" s="34"/>
      <c r="AI228" s="30"/>
      <c r="AJ228" s="34"/>
      <c r="AK228" s="34"/>
      <c r="AL228" s="30"/>
      <c r="AM228" s="34"/>
      <c r="AN228" s="34"/>
      <c r="AO228" s="30"/>
      <c r="AP228" s="34"/>
      <c r="AQ228" s="34"/>
      <c r="AR228" s="30"/>
      <c r="AS228" s="34"/>
      <c r="AT228" s="34"/>
      <c r="AU228" s="30"/>
      <c r="AV228" s="34"/>
      <c r="AW228" s="34"/>
      <c r="AX228" s="30"/>
      <c r="AY228" s="34"/>
      <c r="AZ228" s="34"/>
      <c r="BA228" s="30"/>
      <c r="BB228" s="34"/>
      <c r="BC228" s="34"/>
      <c r="BD228" s="30"/>
      <c r="BE228" s="34"/>
      <c r="BF228" s="34"/>
      <c r="BG228" s="30"/>
      <c r="BH228" s="34"/>
      <c r="BI228" s="34"/>
      <c r="BJ228" s="30"/>
      <c r="BK228" s="34"/>
      <c r="BL228" s="117"/>
      <c r="BM228" s="118"/>
      <c r="BN228" s="117"/>
      <c r="BO228" s="34"/>
      <c r="BP228" s="30"/>
      <c r="BQ228" s="30"/>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row>
    <row r="229" spans="2:208" s="32" customFormat="1" ht="15" x14ac:dyDescent="0.2">
      <c r="B229" s="954"/>
      <c r="C229" s="955"/>
      <c r="D229" s="955"/>
      <c r="E229" s="955"/>
      <c r="F229" s="956"/>
      <c r="G229" s="952"/>
      <c r="H229" s="957"/>
      <c r="I229" s="958"/>
      <c r="J229" s="959"/>
      <c r="K229" s="511"/>
      <c r="L229" s="815"/>
      <c r="M229" s="816"/>
      <c r="N229" s="511"/>
      <c r="O229" s="815"/>
      <c r="P229" s="816"/>
      <c r="Q229" s="511"/>
      <c r="R229" s="815"/>
      <c r="S229" s="816"/>
      <c r="T229" s="511"/>
      <c r="U229" s="815"/>
      <c r="V229" s="816"/>
      <c r="W229" s="30"/>
      <c r="X229" s="34"/>
      <c r="Y229" s="34"/>
      <c r="Z229" s="30"/>
      <c r="AA229" s="34"/>
      <c r="AB229" s="34"/>
      <c r="AC229" s="30"/>
      <c r="AD229" s="34"/>
      <c r="AE229" s="34"/>
      <c r="AF229" s="30"/>
      <c r="AG229" s="34"/>
      <c r="AH229" s="34"/>
      <c r="AI229" s="30"/>
      <c r="AJ229" s="34"/>
      <c r="AK229" s="34"/>
      <c r="AL229" s="30"/>
      <c r="AM229" s="34"/>
      <c r="AN229" s="34"/>
      <c r="AO229" s="30"/>
      <c r="AP229" s="34"/>
      <c r="AQ229" s="34"/>
      <c r="AR229" s="30"/>
      <c r="AS229" s="34"/>
      <c r="AT229" s="34"/>
      <c r="AU229" s="30"/>
      <c r="AV229" s="34"/>
      <c r="AW229" s="34"/>
      <c r="AX229" s="30"/>
      <c r="AY229" s="34"/>
      <c r="AZ229" s="34"/>
      <c r="BA229" s="30"/>
      <c r="BB229" s="34"/>
      <c r="BC229" s="34"/>
      <c r="BD229" s="30"/>
      <c r="BE229" s="34"/>
      <c r="BF229" s="34"/>
      <c r="BG229" s="30"/>
      <c r="BH229" s="34"/>
      <c r="BI229" s="34"/>
      <c r="BJ229" s="30"/>
      <c r="BK229" s="34"/>
      <c r="BL229" s="117"/>
      <c r="BM229" s="118"/>
      <c r="BN229" s="117"/>
      <c r="BO229" s="34"/>
      <c r="BP229" s="30"/>
      <c r="BQ229" s="30"/>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row>
    <row r="230" spans="2:208" s="32" customFormat="1" ht="15" x14ac:dyDescent="0.2">
      <c r="B230" s="954"/>
      <c r="C230" s="955"/>
      <c r="D230" s="955"/>
      <c r="E230" s="955"/>
      <c r="F230" s="956"/>
      <c r="G230" s="952"/>
      <c r="H230" s="957"/>
      <c r="I230" s="958"/>
      <c r="J230" s="959"/>
      <c r="K230" s="511"/>
      <c r="L230" s="815"/>
      <c r="M230" s="816"/>
      <c r="N230" s="511"/>
      <c r="O230" s="815"/>
      <c r="P230" s="816"/>
      <c r="Q230" s="511"/>
      <c r="R230" s="815"/>
      <c r="S230" s="816"/>
      <c r="T230" s="511"/>
      <c r="U230" s="815"/>
      <c r="V230" s="816"/>
      <c r="W230" s="30"/>
      <c r="X230" s="34"/>
      <c r="Y230" s="34"/>
      <c r="Z230" s="30"/>
      <c r="AA230" s="34"/>
      <c r="AB230" s="34"/>
      <c r="AC230" s="30"/>
      <c r="AD230" s="34"/>
      <c r="AE230" s="34"/>
      <c r="AF230" s="30"/>
      <c r="AG230" s="34"/>
      <c r="AH230" s="34"/>
      <c r="AI230" s="30"/>
      <c r="AJ230" s="34"/>
      <c r="AK230" s="34"/>
      <c r="AL230" s="30"/>
      <c r="AM230" s="34"/>
      <c r="AN230" s="34"/>
      <c r="AO230" s="30"/>
      <c r="AP230" s="34"/>
      <c r="AQ230" s="34"/>
      <c r="AR230" s="30"/>
      <c r="AS230" s="34"/>
      <c r="AT230" s="34"/>
      <c r="AU230" s="30"/>
      <c r="AV230" s="34"/>
      <c r="AW230" s="34"/>
      <c r="AX230" s="30"/>
      <c r="AY230" s="34"/>
      <c r="AZ230" s="34"/>
      <c r="BA230" s="30"/>
      <c r="BB230" s="34"/>
      <c r="BC230" s="34"/>
      <c r="BD230" s="30"/>
      <c r="BE230" s="34"/>
      <c r="BF230" s="34"/>
      <c r="BG230" s="30"/>
      <c r="BH230" s="34"/>
      <c r="BI230" s="34"/>
      <c r="BJ230" s="30"/>
      <c r="BK230" s="34"/>
      <c r="BL230" s="117"/>
      <c r="BM230" s="118"/>
      <c r="BN230" s="117"/>
      <c r="BO230" s="34"/>
      <c r="BP230" s="30"/>
      <c r="BQ230" s="30"/>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row>
    <row r="231" spans="2:208" s="32" customFormat="1" ht="15" x14ac:dyDescent="0.2">
      <c r="B231" s="954"/>
      <c r="C231" s="955"/>
      <c r="D231" s="955"/>
      <c r="E231" s="955"/>
      <c r="F231" s="956"/>
      <c r="G231" s="952"/>
      <c r="H231" s="957"/>
      <c r="I231" s="958"/>
      <c r="J231" s="959"/>
      <c r="K231" s="511"/>
      <c r="L231" s="815"/>
      <c r="M231" s="816"/>
      <c r="N231" s="511"/>
      <c r="O231" s="815"/>
      <c r="P231" s="816"/>
      <c r="Q231" s="511"/>
      <c r="R231" s="815"/>
      <c r="S231" s="816"/>
      <c r="T231" s="511"/>
      <c r="U231" s="815"/>
      <c r="V231" s="816"/>
      <c r="W231" s="30"/>
      <c r="X231" s="34"/>
      <c r="Y231" s="34"/>
      <c r="Z231" s="30"/>
      <c r="AA231" s="34"/>
      <c r="AB231" s="34"/>
      <c r="AC231" s="30"/>
      <c r="AD231" s="34"/>
      <c r="AE231" s="34"/>
      <c r="AF231" s="30"/>
      <c r="AG231" s="34"/>
      <c r="AH231" s="34"/>
      <c r="AI231" s="30"/>
      <c r="AJ231" s="34"/>
      <c r="AK231" s="34"/>
      <c r="AL231" s="30"/>
      <c r="AM231" s="34"/>
      <c r="AN231" s="34"/>
      <c r="AO231" s="30"/>
      <c r="AP231" s="34"/>
      <c r="AQ231" s="34"/>
      <c r="AR231" s="30"/>
      <c r="AS231" s="34"/>
      <c r="AT231" s="34"/>
      <c r="AU231" s="30"/>
      <c r="AV231" s="34"/>
      <c r="AW231" s="34"/>
      <c r="AX231" s="30"/>
      <c r="AY231" s="34"/>
      <c r="AZ231" s="34"/>
      <c r="BA231" s="30"/>
      <c r="BB231" s="34"/>
      <c r="BC231" s="34"/>
      <c r="BD231" s="30"/>
      <c r="BE231" s="34"/>
      <c r="BF231" s="34"/>
      <c r="BG231" s="30"/>
      <c r="BH231" s="34"/>
      <c r="BI231" s="34"/>
      <c r="BJ231" s="30"/>
      <c r="BK231" s="34"/>
      <c r="BL231" s="117"/>
      <c r="BM231" s="118"/>
      <c r="BN231" s="117"/>
      <c r="BO231" s="34"/>
      <c r="BP231" s="30"/>
      <c r="BQ231" s="30"/>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row>
    <row r="232" spans="2:208" s="32" customFormat="1" ht="15" x14ac:dyDescent="0.2">
      <c r="B232" s="954"/>
      <c r="C232" s="955"/>
      <c r="D232" s="955"/>
      <c r="E232" s="955"/>
      <c r="F232" s="956"/>
      <c r="G232" s="952"/>
      <c r="H232" s="957"/>
      <c r="I232" s="958"/>
      <c r="J232" s="959"/>
      <c r="K232" s="511"/>
      <c r="L232" s="815"/>
      <c r="M232" s="816"/>
      <c r="N232" s="511"/>
      <c r="O232" s="815"/>
      <c r="P232" s="816"/>
      <c r="Q232" s="511"/>
      <c r="R232" s="815"/>
      <c r="S232" s="816"/>
      <c r="T232" s="511"/>
      <c r="U232" s="815"/>
      <c r="V232" s="816"/>
      <c r="W232" s="30"/>
      <c r="X232" s="34"/>
      <c r="Y232" s="34"/>
      <c r="Z232" s="30"/>
      <c r="AA232" s="34"/>
      <c r="AB232" s="34"/>
      <c r="AC232" s="30"/>
      <c r="AD232" s="34"/>
      <c r="AE232" s="34"/>
      <c r="AF232" s="30"/>
      <c r="AG232" s="34"/>
      <c r="AH232" s="34"/>
      <c r="AI232" s="30"/>
      <c r="AJ232" s="34"/>
      <c r="AK232" s="34"/>
      <c r="AL232" s="30"/>
      <c r="AM232" s="34"/>
      <c r="AN232" s="34"/>
      <c r="AO232" s="30"/>
      <c r="AP232" s="34"/>
      <c r="AQ232" s="34"/>
      <c r="AR232" s="30"/>
      <c r="AS232" s="34"/>
      <c r="AT232" s="34"/>
      <c r="AU232" s="30"/>
      <c r="AV232" s="34"/>
      <c r="AW232" s="34"/>
      <c r="AX232" s="30"/>
      <c r="AY232" s="34"/>
      <c r="AZ232" s="34"/>
      <c r="BA232" s="30"/>
      <c r="BB232" s="34"/>
      <c r="BC232" s="34"/>
      <c r="BD232" s="30"/>
      <c r="BE232" s="34"/>
      <c r="BF232" s="34"/>
      <c r="BG232" s="30"/>
      <c r="BH232" s="34"/>
      <c r="BI232" s="34"/>
      <c r="BJ232" s="30"/>
      <c r="BK232" s="34"/>
      <c r="BL232" s="117"/>
      <c r="BM232" s="118"/>
      <c r="BN232" s="117"/>
      <c r="BO232" s="34"/>
      <c r="BP232" s="30"/>
      <c r="BQ232" s="30"/>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row>
    <row r="233" spans="2:208" s="32" customFormat="1" ht="15" x14ac:dyDescent="0.2">
      <c r="B233" s="954"/>
      <c r="C233" s="955"/>
      <c r="D233" s="955"/>
      <c r="E233" s="955"/>
      <c r="F233" s="956"/>
      <c r="G233" s="952"/>
      <c r="H233" s="957"/>
      <c r="I233" s="958"/>
      <c r="J233" s="959"/>
      <c r="K233" s="511"/>
      <c r="L233" s="815"/>
      <c r="M233" s="816"/>
      <c r="N233" s="511"/>
      <c r="O233" s="815"/>
      <c r="P233" s="816"/>
      <c r="Q233" s="511"/>
      <c r="R233" s="815"/>
      <c r="S233" s="816"/>
      <c r="T233" s="511"/>
      <c r="U233" s="815"/>
      <c r="V233" s="816"/>
      <c r="W233" s="30"/>
      <c r="X233" s="34"/>
      <c r="Y233" s="34"/>
      <c r="Z233" s="30"/>
      <c r="AA233" s="34"/>
      <c r="AB233" s="34"/>
      <c r="AC233" s="30"/>
      <c r="AD233" s="34"/>
      <c r="AE233" s="34"/>
      <c r="AF233" s="30"/>
      <c r="AG233" s="34"/>
      <c r="AH233" s="34"/>
      <c r="AI233" s="30"/>
      <c r="AJ233" s="34"/>
      <c r="AK233" s="34"/>
      <c r="AL233" s="30"/>
      <c r="AM233" s="34"/>
      <c r="AN233" s="34"/>
      <c r="AO233" s="30"/>
      <c r="AP233" s="34"/>
      <c r="AQ233" s="34"/>
      <c r="AR233" s="30"/>
      <c r="AS233" s="34"/>
      <c r="AT233" s="34"/>
      <c r="AU233" s="30"/>
      <c r="AV233" s="34"/>
      <c r="AW233" s="34"/>
      <c r="AX233" s="30"/>
      <c r="AY233" s="34"/>
      <c r="AZ233" s="34"/>
      <c r="BA233" s="30"/>
      <c r="BB233" s="34"/>
      <c r="BC233" s="34"/>
      <c r="BD233" s="30"/>
      <c r="BE233" s="34"/>
      <c r="BF233" s="34"/>
      <c r="BG233" s="30"/>
      <c r="BH233" s="34"/>
      <c r="BI233" s="34"/>
      <c r="BJ233" s="30"/>
      <c r="BK233" s="34"/>
      <c r="BL233" s="117"/>
      <c r="BM233" s="118"/>
      <c r="BN233" s="117"/>
      <c r="BO233" s="34"/>
      <c r="BP233" s="30"/>
      <c r="BQ233" s="30"/>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row>
    <row r="234" spans="2:208" s="32" customFormat="1" ht="15" x14ac:dyDescent="0.2">
      <c r="B234" s="954"/>
      <c r="C234" s="955"/>
      <c r="D234" s="955"/>
      <c r="E234" s="955"/>
      <c r="F234" s="956"/>
      <c r="G234" s="952"/>
      <c r="H234" s="957"/>
      <c r="I234" s="958"/>
      <c r="J234" s="959"/>
      <c r="K234" s="511"/>
      <c r="L234" s="815"/>
      <c r="M234" s="816"/>
      <c r="N234" s="511"/>
      <c r="O234" s="815"/>
      <c r="P234" s="816"/>
      <c r="Q234" s="511"/>
      <c r="R234" s="815"/>
      <c r="S234" s="816"/>
      <c r="T234" s="511"/>
      <c r="U234" s="815"/>
      <c r="V234" s="816"/>
      <c r="W234" s="30"/>
      <c r="X234" s="34"/>
      <c r="Y234" s="34"/>
      <c r="Z234" s="30"/>
      <c r="AA234" s="34"/>
      <c r="AB234" s="34"/>
      <c r="AC234" s="30"/>
      <c r="AD234" s="34"/>
      <c r="AE234" s="34"/>
      <c r="AF234" s="30"/>
      <c r="AG234" s="34"/>
      <c r="AH234" s="34"/>
      <c r="AI234" s="30"/>
      <c r="AJ234" s="34"/>
      <c r="AK234" s="34"/>
      <c r="AL234" s="30"/>
      <c r="AM234" s="34"/>
      <c r="AN234" s="34"/>
      <c r="AO234" s="30"/>
      <c r="AP234" s="34"/>
      <c r="AQ234" s="34"/>
      <c r="AR234" s="30"/>
      <c r="AS234" s="34"/>
      <c r="AT234" s="34"/>
      <c r="AU234" s="30"/>
      <c r="AV234" s="34"/>
      <c r="AW234" s="34"/>
      <c r="AX234" s="30"/>
      <c r="AY234" s="34"/>
      <c r="AZ234" s="34"/>
      <c r="BA234" s="30"/>
      <c r="BB234" s="34"/>
      <c r="BC234" s="34"/>
      <c r="BD234" s="30"/>
      <c r="BE234" s="34"/>
      <c r="BF234" s="34"/>
      <c r="BG234" s="30"/>
      <c r="BH234" s="34"/>
      <c r="BI234" s="34"/>
      <c r="BJ234" s="30"/>
      <c r="BK234" s="34"/>
      <c r="BL234" s="117"/>
      <c r="BM234" s="118"/>
      <c r="BN234" s="117"/>
      <c r="BO234" s="34"/>
      <c r="BP234" s="30"/>
      <c r="BQ234" s="30"/>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row>
    <row r="235" spans="2:208" s="32" customFormat="1" ht="15" x14ac:dyDescent="0.2">
      <c r="B235" s="954"/>
      <c r="C235" s="955"/>
      <c r="D235" s="955"/>
      <c r="E235" s="955"/>
      <c r="F235" s="956"/>
      <c r="G235" s="952"/>
      <c r="H235" s="957"/>
      <c r="I235" s="958"/>
      <c r="J235" s="959"/>
      <c r="K235" s="511"/>
      <c r="L235" s="815"/>
      <c r="M235" s="816"/>
      <c r="N235" s="511"/>
      <c r="O235" s="815"/>
      <c r="P235" s="816"/>
      <c r="Q235" s="511"/>
      <c r="R235" s="815"/>
      <c r="S235" s="816"/>
      <c r="T235" s="511"/>
      <c r="U235" s="815"/>
      <c r="V235" s="816"/>
      <c r="W235" s="30"/>
      <c r="X235" s="34"/>
      <c r="Y235" s="34"/>
      <c r="Z235" s="30"/>
      <c r="AA235" s="34"/>
      <c r="AB235" s="34"/>
      <c r="AC235" s="30"/>
      <c r="AD235" s="34"/>
      <c r="AE235" s="34"/>
      <c r="AF235" s="30"/>
      <c r="AG235" s="34"/>
      <c r="AH235" s="34"/>
      <c r="AI235" s="30"/>
      <c r="AJ235" s="34"/>
      <c r="AK235" s="34"/>
      <c r="AL235" s="30"/>
      <c r="AM235" s="34"/>
      <c r="AN235" s="34"/>
      <c r="AO235" s="30"/>
      <c r="AP235" s="34"/>
      <c r="AQ235" s="34"/>
      <c r="AR235" s="30"/>
      <c r="AS235" s="34"/>
      <c r="AT235" s="34"/>
      <c r="AU235" s="30"/>
      <c r="AV235" s="34"/>
      <c r="AW235" s="34"/>
      <c r="AX235" s="30"/>
      <c r="AY235" s="34"/>
      <c r="AZ235" s="34"/>
      <c r="BA235" s="30"/>
      <c r="BB235" s="34"/>
      <c r="BC235" s="34"/>
      <c r="BD235" s="30"/>
      <c r="BE235" s="34"/>
      <c r="BF235" s="34"/>
      <c r="BG235" s="30"/>
      <c r="BH235" s="34"/>
      <c r="BI235" s="34"/>
      <c r="BJ235" s="30"/>
      <c r="BK235" s="34"/>
      <c r="BL235" s="117"/>
      <c r="BM235" s="118"/>
      <c r="BN235" s="117"/>
      <c r="BO235" s="34"/>
      <c r="BP235" s="30"/>
      <c r="BQ235" s="30"/>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row>
    <row r="236" spans="2:208" s="32" customFormat="1" ht="15" x14ac:dyDescent="0.2">
      <c r="B236" s="954"/>
      <c r="C236" s="955"/>
      <c r="D236" s="955"/>
      <c r="E236" s="955"/>
      <c r="F236" s="956"/>
      <c r="G236" s="952"/>
      <c r="H236" s="957"/>
      <c r="I236" s="958"/>
      <c r="J236" s="959"/>
      <c r="K236" s="511"/>
      <c r="L236" s="815"/>
      <c r="M236" s="816"/>
      <c r="N236" s="511"/>
      <c r="O236" s="815"/>
      <c r="P236" s="816"/>
      <c r="Q236" s="511"/>
      <c r="R236" s="815"/>
      <c r="S236" s="816"/>
      <c r="T236" s="511"/>
      <c r="U236" s="815"/>
      <c r="V236" s="816"/>
      <c r="W236" s="30"/>
      <c r="X236" s="34"/>
      <c r="Y236" s="34"/>
      <c r="Z236" s="30"/>
      <c r="AA236" s="34"/>
      <c r="AB236" s="34"/>
      <c r="AC236" s="30"/>
      <c r="AD236" s="34"/>
      <c r="AE236" s="34"/>
      <c r="AF236" s="30"/>
      <c r="AG236" s="34"/>
      <c r="AH236" s="34"/>
      <c r="AI236" s="30"/>
      <c r="AJ236" s="34"/>
      <c r="AK236" s="34"/>
      <c r="AL236" s="30"/>
      <c r="AM236" s="34"/>
      <c r="AN236" s="34"/>
      <c r="AO236" s="30"/>
      <c r="AP236" s="34"/>
      <c r="AQ236" s="34"/>
      <c r="AR236" s="30"/>
      <c r="AS236" s="34"/>
      <c r="AT236" s="34"/>
      <c r="AU236" s="30"/>
      <c r="AV236" s="34"/>
      <c r="AW236" s="34"/>
      <c r="AX236" s="30"/>
      <c r="AY236" s="34"/>
      <c r="AZ236" s="34"/>
      <c r="BA236" s="30"/>
      <c r="BB236" s="34"/>
      <c r="BC236" s="34"/>
      <c r="BD236" s="30"/>
      <c r="BE236" s="34"/>
      <c r="BF236" s="34"/>
      <c r="BG236" s="30"/>
      <c r="BH236" s="34"/>
      <c r="BI236" s="34"/>
      <c r="BJ236" s="30"/>
      <c r="BK236" s="34"/>
      <c r="BL236" s="117"/>
      <c r="BM236" s="118"/>
      <c r="BN236" s="117"/>
      <c r="BO236" s="34"/>
      <c r="BP236" s="30"/>
      <c r="BQ236" s="30"/>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row>
    <row r="237" spans="2:208" s="32" customFormat="1" ht="15" x14ac:dyDescent="0.2">
      <c r="B237" s="954"/>
      <c r="C237" s="955"/>
      <c r="D237" s="955"/>
      <c r="E237" s="955"/>
      <c r="F237" s="956"/>
      <c r="G237" s="952"/>
      <c r="H237" s="957"/>
      <c r="I237" s="958"/>
      <c r="J237" s="959"/>
      <c r="K237" s="511"/>
      <c r="L237" s="815"/>
      <c r="M237" s="816"/>
      <c r="N237" s="511"/>
      <c r="O237" s="815"/>
      <c r="P237" s="816"/>
      <c r="Q237" s="511"/>
      <c r="R237" s="815"/>
      <c r="S237" s="816"/>
      <c r="T237" s="511"/>
      <c r="U237" s="815"/>
      <c r="V237" s="816"/>
      <c r="W237" s="30"/>
      <c r="X237" s="34"/>
      <c r="Y237" s="34"/>
      <c r="Z237" s="30"/>
      <c r="AA237" s="34"/>
      <c r="AB237" s="34"/>
      <c r="AC237" s="30"/>
      <c r="AD237" s="34"/>
      <c r="AE237" s="34"/>
      <c r="AF237" s="30"/>
      <c r="AG237" s="34"/>
      <c r="AH237" s="34"/>
      <c r="AI237" s="30"/>
      <c r="AJ237" s="34"/>
      <c r="AK237" s="34"/>
      <c r="AL237" s="30"/>
      <c r="AM237" s="34"/>
      <c r="AN237" s="34"/>
      <c r="AO237" s="30"/>
      <c r="AP237" s="34"/>
      <c r="AQ237" s="34"/>
      <c r="AR237" s="30"/>
      <c r="AS237" s="34"/>
      <c r="AT237" s="34"/>
      <c r="AU237" s="30"/>
      <c r="AV237" s="34"/>
      <c r="AW237" s="34"/>
      <c r="AX237" s="30"/>
      <c r="AY237" s="34"/>
      <c r="AZ237" s="34"/>
      <c r="BA237" s="30"/>
      <c r="BB237" s="34"/>
      <c r="BC237" s="34"/>
      <c r="BD237" s="30"/>
      <c r="BE237" s="34"/>
      <c r="BF237" s="34"/>
      <c r="BG237" s="30"/>
      <c r="BH237" s="34"/>
      <c r="BI237" s="34"/>
      <c r="BJ237" s="30"/>
      <c r="BK237" s="34"/>
      <c r="BL237" s="117"/>
      <c r="BM237" s="118"/>
      <c r="BN237" s="117"/>
      <c r="BO237" s="34"/>
      <c r="BP237" s="30"/>
      <c r="BQ237" s="30"/>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row>
    <row r="238" spans="2:208" s="32" customFormat="1" ht="15" x14ac:dyDescent="0.2">
      <c r="B238" s="954"/>
      <c r="C238" s="955"/>
      <c r="D238" s="955"/>
      <c r="E238" s="955"/>
      <c r="F238" s="956"/>
      <c r="G238" s="952"/>
      <c r="H238" s="957"/>
      <c r="I238" s="958"/>
      <c r="J238" s="959"/>
      <c r="K238" s="511"/>
      <c r="L238" s="815"/>
      <c r="M238" s="816"/>
      <c r="N238" s="511"/>
      <c r="O238" s="815"/>
      <c r="P238" s="816"/>
      <c r="Q238" s="511"/>
      <c r="R238" s="815"/>
      <c r="S238" s="816"/>
      <c r="T238" s="511"/>
      <c r="U238" s="815"/>
      <c r="V238" s="816"/>
      <c r="W238" s="30"/>
      <c r="X238" s="34"/>
      <c r="Y238" s="34"/>
      <c r="Z238" s="30"/>
      <c r="AA238" s="34"/>
      <c r="AB238" s="34"/>
      <c r="AC238" s="30"/>
      <c r="AD238" s="34"/>
      <c r="AE238" s="34"/>
      <c r="AF238" s="30"/>
      <c r="AG238" s="34"/>
      <c r="AH238" s="34"/>
      <c r="AI238" s="30"/>
      <c r="AJ238" s="34"/>
      <c r="AK238" s="34"/>
      <c r="AL238" s="30"/>
      <c r="AM238" s="34"/>
      <c r="AN238" s="34"/>
      <c r="AO238" s="30"/>
      <c r="AP238" s="34"/>
      <c r="AQ238" s="34"/>
      <c r="AR238" s="30"/>
      <c r="AS238" s="34"/>
      <c r="AT238" s="34"/>
      <c r="AU238" s="30"/>
      <c r="AV238" s="34"/>
      <c r="AW238" s="34"/>
      <c r="AX238" s="30"/>
      <c r="AY238" s="34"/>
      <c r="AZ238" s="34"/>
      <c r="BA238" s="30"/>
      <c r="BB238" s="34"/>
      <c r="BC238" s="34"/>
      <c r="BD238" s="30"/>
      <c r="BE238" s="34"/>
      <c r="BF238" s="34"/>
      <c r="BG238" s="30"/>
      <c r="BH238" s="34"/>
      <c r="BI238" s="34"/>
      <c r="BJ238" s="30"/>
      <c r="BK238" s="34"/>
      <c r="BL238" s="117"/>
      <c r="BM238" s="118"/>
      <c r="BN238" s="117"/>
      <c r="BO238" s="34"/>
      <c r="BP238" s="30"/>
      <c r="BQ238" s="30"/>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row>
    <row r="239" spans="2:208" s="32" customFormat="1" ht="15" x14ac:dyDescent="0.2">
      <c r="B239" s="954"/>
      <c r="C239" s="955"/>
      <c r="D239" s="955"/>
      <c r="E239" s="955"/>
      <c r="F239" s="956"/>
      <c r="G239" s="952"/>
      <c r="H239" s="957"/>
      <c r="I239" s="958"/>
      <c r="J239" s="959"/>
      <c r="K239" s="511"/>
      <c r="L239" s="815"/>
      <c r="M239" s="816"/>
      <c r="N239" s="511"/>
      <c r="O239" s="815"/>
      <c r="P239" s="816"/>
      <c r="Q239" s="511"/>
      <c r="R239" s="815"/>
      <c r="S239" s="816"/>
      <c r="T239" s="511"/>
      <c r="U239" s="815"/>
      <c r="V239" s="816"/>
      <c r="W239" s="30"/>
      <c r="X239" s="34"/>
      <c r="Y239" s="34"/>
      <c r="Z239" s="30"/>
      <c r="AA239" s="34"/>
      <c r="AB239" s="34"/>
      <c r="AC239" s="30"/>
      <c r="AD239" s="34"/>
      <c r="AE239" s="34"/>
      <c r="AF239" s="30"/>
      <c r="AG239" s="34"/>
      <c r="AH239" s="34"/>
      <c r="AI239" s="30"/>
      <c r="AJ239" s="34"/>
      <c r="AK239" s="34"/>
      <c r="AL239" s="30"/>
      <c r="AM239" s="34"/>
      <c r="AN239" s="34"/>
      <c r="AO239" s="30"/>
      <c r="AP239" s="34"/>
      <c r="AQ239" s="34"/>
      <c r="AR239" s="30"/>
      <c r="AS239" s="34"/>
      <c r="AT239" s="34"/>
      <c r="AU239" s="30"/>
      <c r="AV239" s="34"/>
      <c r="AW239" s="34"/>
      <c r="AX239" s="30"/>
      <c r="AY239" s="34"/>
      <c r="AZ239" s="34"/>
      <c r="BA239" s="30"/>
      <c r="BB239" s="34"/>
      <c r="BC239" s="34"/>
      <c r="BD239" s="30"/>
      <c r="BE239" s="34"/>
      <c r="BF239" s="34"/>
      <c r="BG239" s="30"/>
      <c r="BH239" s="34"/>
      <c r="BI239" s="34"/>
      <c r="BJ239" s="30"/>
      <c r="BK239" s="34"/>
      <c r="BL239" s="117"/>
      <c r="BM239" s="118"/>
      <c r="BN239" s="117"/>
      <c r="BO239" s="34"/>
      <c r="BP239" s="30"/>
      <c r="BQ239" s="30"/>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row>
    <row r="240" spans="2:208" s="32" customFormat="1" ht="15" x14ac:dyDescent="0.2">
      <c r="B240" s="954"/>
      <c r="C240" s="955"/>
      <c r="D240" s="955"/>
      <c r="E240" s="955"/>
      <c r="F240" s="956"/>
      <c r="G240" s="952"/>
      <c r="H240" s="957"/>
      <c r="I240" s="958"/>
      <c r="J240" s="959"/>
      <c r="K240" s="511"/>
      <c r="L240" s="815"/>
      <c r="M240" s="816"/>
      <c r="N240" s="511"/>
      <c r="O240" s="815"/>
      <c r="P240" s="816"/>
      <c r="Q240" s="511"/>
      <c r="R240" s="815"/>
      <c r="S240" s="816"/>
      <c r="T240" s="511"/>
      <c r="U240" s="815"/>
      <c r="V240" s="816"/>
      <c r="W240" s="30"/>
      <c r="X240" s="34"/>
      <c r="Y240" s="34"/>
      <c r="Z240" s="30"/>
      <c r="AA240" s="34"/>
      <c r="AB240" s="34"/>
      <c r="AC240" s="30"/>
      <c r="AD240" s="34"/>
      <c r="AE240" s="34"/>
      <c r="AF240" s="30"/>
      <c r="AG240" s="34"/>
      <c r="AH240" s="34"/>
      <c r="AI240" s="30"/>
      <c r="AJ240" s="34"/>
      <c r="AK240" s="34"/>
      <c r="AL240" s="30"/>
      <c r="AM240" s="34"/>
      <c r="AN240" s="34"/>
      <c r="AO240" s="30"/>
      <c r="AP240" s="34"/>
      <c r="AQ240" s="34"/>
      <c r="AR240" s="30"/>
      <c r="AS240" s="34"/>
      <c r="AT240" s="34"/>
      <c r="AU240" s="30"/>
      <c r="AV240" s="34"/>
      <c r="AW240" s="34"/>
      <c r="AX240" s="30"/>
      <c r="AY240" s="34"/>
      <c r="AZ240" s="34"/>
      <c r="BA240" s="30"/>
      <c r="BB240" s="34"/>
      <c r="BC240" s="34"/>
      <c r="BD240" s="30"/>
      <c r="BE240" s="34"/>
      <c r="BF240" s="34"/>
      <c r="BG240" s="30"/>
      <c r="BH240" s="34"/>
      <c r="BI240" s="34"/>
      <c r="BJ240" s="30"/>
      <c r="BK240" s="34"/>
      <c r="BL240" s="117"/>
      <c r="BM240" s="118"/>
      <c r="BN240" s="117"/>
      <c r="BO240" s="34"/>
      <c r="BP240" s="30"/>
      <c r="BQ240" s="30"/>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row>
    <row r="241" spans="2:208" s="32" customFormat="1" ht="15" x14ac:dyDescent="0.2">
      <c r="B241" s="954"/>
      <c r="C241" s="955"/>
      <c r="D241" s="955"/>
      <c r="E241" s="955"/>
      <c r="F241" s="956"/>
      <c r="G241" s="952"/>
      <c r="H241" s="957"/>
      <c r="I241" s="958"/>
      <c r="J241" s="959"/>
      <c r="K241" s="511"/>
      <c r="L241" s="815"/>
      <c r="M241" s="816"/>
      <c r="N241" s="511"/>
      <c r="O241" s="815"/>
      <c r="P241" s="816"/>
      <c r="Q241" s="511"/>
      <c r="R241" s="815"/>
      <c r="S241" s="816"/>
      <c r="T241" s="511"/>
      <c r="U241" s="815"/>
      <c r="V241" s="816"/>
      <c r="W241" s="30"/>
      <c r="X241" s="34"/>
      <c r="Y241" s="34"/>
      <c r="Z241" s="30"/>
      <c r="AA241" s="34"/>
      <c r="AB241" s="34"/>
      <c r="AC241" s="30"/>
      <c r="AD241" s="34"/>
      <c r="AE241" s="34"/>
      <c r="AF241" s="30"/>
      <c r="AG241" s="34"/>
      <c r="AH241" s="34"/>
      <c r="AI241" s="30"/>
      <c r="AJ241" s="34"/>
      <c r="AK241" s="34"/>
      <c r="AL241" s="30"/>
      <c r="AM241" s="34"/>
      <c r="AN241" s="34"/>
      <c r="AO241" s="30"/>
      <c r="AP241" s="34"/>
      <c r="AQ241" s="34"/>
      <c r="AR241" s="30"/>
      <c r="AS241" s="34"/>
      <c r="AT241" s="34"/>
      <c r="AU241" s="30"/>
      <c r="AV241" s="34"/>
      <c r="AW241" s="34"/>
      <c r="AX241" s="30"/>
      <c r="AY241" s="34"/>
      <c r="AZ241" s="34"/>
      <c r="BA241" s="30"/>
      <c r="BB241" s="34"/>
      <c r="BC241" s="34"/>
      <c r="BD241" s="30"/>
      <c r="BE241" s="34"/>
      <c r="BF241" s="34"/>
      <c r="BG241" s="30"/>
      <c r="BH241" s="34"/>
      <c r="BI241" s="34"/>
      <c r="BJ241" s="30"/>
      <c r="BK241" s="34"/>
      <c r="BL241" s="117"/>
      <c r="BM241" s="118"/>
      <c r="BN241" s="117"/>
      <c r="BO241" s="34"/>
      <c r="BP241" s="30"/>
      <c r="BQ241" s="30"/>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row>
    <row r="242" spans="2:208" s="32" customFormat="1" ht="15" x14ac:dyDescent="0.2">
      <c r="B242" s="954"/>
      <c r="C242" s="955"/>
      <c r="D242" s="955"/>
      <c r="E242" s="955"/>
      <c r="F242" s="956"/>
      <c r="G242" s="952"/>
      <c r="H242" s="957"/>
      <c r="I242" s="958"/>
      <c r="J242" s="959"/>
      <c r="K242" s="511"/>
      <c r="L242" s="815"/>
      <c r="M242" s="816"/>
      <c r="N242" s="511"/>
      <c r="O242" s="815"/>
      <c r="P242" s="816"/>
      <c r="Q242" s="511"/>
      <c r="R242" s="815"/>
      <c r="S242" s="816"/>
      <c r="T242" s="511"/>
      <c r="U242" s="815"/>
      <c r="V242" s="816"/>
      <c r="W242" s="30"/>
      <c r="X242" s="34"/>
      <c r="Y242" s="34"/>
      <c r="Z242" s="30"/>
      <c r="AA242" s="34"/>
      <c r="AB242" s="34"/>
      <c r="AC242" s="30"/>
      <c r="AD242" s="34"/>
      <c r="AE242" s="34"/>
      <c r="AF242" s="30"/>
      <c r="AG242" s="34"/>
      <c r="AH242" s="34"/>
      <c r="AI242" s="30"/>
      <c r="AJ242" s="34"/>
      <c r="AK242" s="34"/>
      <c r="AL242" s="30"/>
      <c r="AM242" s="34"/>
      <c r="AN242" s="34"/>
      <c r="AO242" s="30"/>
      <c r="AP242" s="34"/>
      <c r="AQ242" s="34"/>
      <c r="AR242" s="30"/>
      <c r="AS242" s="34"/>
      <c r="AT242" s="34"/>
      <c r="AU242" s="30"/>
      <c r="AV242" s="34"/>
      <c r="AW242" s="34"/>
      <c r="AX242" s="30"/>
      <c r="AY242" s="34"/>
      <c r="AZ242" s="34"/>
      <c r="BA242" s="30"/>
      <c r="BB242" s="34"/>
      <c r="BC242" s="34"/>
      <c r="BD242" s="30"/>
      <c r="BE242" s="34"/>
      <c r="BF242" s="34"/>
      <c r="BG242" s="30"/>
      <c r="BH242" s="34"/>
      <c r="BI242" s="34"/>
      <c r="BJ242" s="30"/>
      <c r="BK242" s="34"/>
      <c r="BL242" s="117"/>
      <c r="BM242" s="118"/>
      <c r="BN242" s="117"/>
      <c r="BO242" s="34"/>
      <c r="BP242" s="30"/>
      <c r="BQ242" s="30"/>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row>
    <row r="243" spans="2:208" s="32" customFormat="1" ht="15" x14ac:dyDescent="0.2">
      <c r="B243" s="954"/>
      <c r="C243" s="955"/>
      <c r="D243" s="955"/>
      <c r="E243" s="955"/>
      <c r="F243" s="956"/>
      <c r="G243" s="952"/>
      <c r="H243" s="957"/>
      <c r="I243" s="958"/>
      <c r="J243" s="959"/>
      <c r="K243" s="511"/>
      <c r="L243" s="815"/>
      <c r="M243" s="816"/>
      <c r="N243" s="511"/>
      <c r="O243" s="815"/>
      <c r="P243" s="816"/>
      <c r="Q243" s="511"/>
      <c r="R243" s="815"/>
      <c r="S243" s="816"/>
      <c r="T243" s="511"/>
      <c r="U243" s="815"/>
      <c r="V243" s="816"/>
      <c r="W243" s="30"/>
      <c r="X243" s="34"/>
      <c r="Y243" s="34"/>
      <c r="Z243" s="30"/>
      <c r="AA243" s="34"/>
      <c r="AB243" s="34"/>
      <c r="AC243" s="30"/>
      <c r="AD243" s="34"/>
      <c r="AE243" s="34"/>
      <c r="AF243" s="30"/>
      <c r="AG243" s="34"/>
      <c r="AH243" s="34"/>
      <c r="AI243" s="30"/>
      <c r="AJ243" s="34"/>
      <c r="AK243" s="34"/>
      <c r="AL243" s="30"/>
      <c r="AM243" s="34"/>
      <c r="AN243" s="34"/>
      <c r="AO243" s="30"/>
      <c r="AP243" s="34"/>
      <c r="AQ243" s="34"/>
      <c r="AR243" s="30"/>
      <c r="AS243" s="34"/>
      <c r="AT243" s="34"/>
      <c r="AU243" s="30"/>
      <c r="AV243" s="34"/>
      <c r="AW243" s="34"/>
      <c r="AX243" s="30"/>
      <c r="AY243" s="34"/>
      <c r="AZ243" s="34"/>
      <c r="BA243" s="30"/>
      <c r="BB243" s="34"/>
      <c r="BC243" s="34"/>
      <c r="BD243" s="30"/>
      <c r="BE243" s="34"/>
      <c r="BF243" s="34"/>
      <c r="BG243" s="30"/>
      <c r="BH243" s="34"/>
      <c r="BI243" s="34"/>
      <c r="BJ243" s="30"/>
      <c r="BK243" s="34"/>
      <c r="BL243" s="117"/>
      <c r="BM243" s="118"/>
      <c r="BN243" s="117"/>
      <c r="BO243" s="34"/>
      <c r="BP243" s="30"/>
      <c r="BQ243" s="30"/>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row>
    <row r="244" spans="2:208" s="32" customFormat="1" ht="15" x14ac:dyDescent="0.2">
      <c r="B244" s="954"/>
      <c r="C244" s="955"/>
      <c r="D244" s="955"/>
      <c r="E244" s="955"/>
      <c r="F244" s="956"/>
      <c r="G244" s="952"/>
      <c r="H244" s="957"/>
      <c r="I244" s="958"/>
      <c r="J244" s="959"/>
      <c r="K244" s="511"/>
      <c r="L244" s="815"/>
      <c r="M244" s="816"/>
      <c r="N244" s="511"/>
      <c r="O244" s="815"/>
      <c r="P244" s="816"/>
      <c r="Q244" s="511"/>
      <c r="R244" s="815"/>
      <c r="S244" s="816"/>
      <c r="T244" s="511"/>
      <c r="U244" s="815"/>
      <c r="V244" s="816"/>
      <c r="W244" s="30"/>
      <c r="X244" s="34"/>
      <c r="Y244" s="34"/>
      <c r="Z244" s="30"/>
      <c r="AA244" s="34"/>
      <c r="AB244" s="34"/>
      <c r="AC244" s="30"/>
      <c r="AD244" s="34"/>
      <c r="AE244" s="34"/>
      <c r="AF244" s="30"/>
      <c r="AG244" s="34"/>
      <c r="AH244" s="34"/>
      <c r="AI244" s="30"/>
      <c r="AJ244" s="34"/>
      <c r="AK244" s="34"/>
      <c r="AL244" s="30"/>
      <c r="AM244" s="34"/>
      <c r="AN244" s="34"/>
      <c r="AO244" s="30"/>
      <c r="AP244" s="34"/>
      <c r="AQ244" s="34"/>
      <c r="AR244" s="30"/>
      <c r="AS244" s="34"/>
      <c r="AT244" s="34"/>
      <c r="AU244" s="30"/>
      <c r="AV244" s="34"/>
      <c r="AW244" s="34"/>
      <c r="AX244" s="30"/>
      <c r="AY244" s="34"/>
      <c r="AZ244" s="34"/>
      <c r="BA244" s="30"/>
      <c r="BB244" s="34"/>
      <c r="BC244" s="34"/>
      <c r="BD244" s="30"/>
      <c r="BE244" s="34"/>
      <c r="BF244" s="34"/>
      <c r="BG244" s="30"/>
      <c r="BH244" s="34"/>
      <c r="BI244" s="34"/>
      <c r="BJ244" s="30"/>
      <c r="BK244" s="34"/>
      <c r="BL244" s="117"/>
      <c r="BM244" s="118"/>
      <c r="BN244" s="117"/>
      <c r="BO244" s="34"/>
      <c r="BP244" s="30"/>
      <c r="BQ244" s="30"/>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row>
    <row r="245" spans="2:208" s="32" customFormat="1" ht="15" x14ac:dyDescent="0.2">
      <c r="B245" s="954"/>
      <c r="C245" s="955"/>
      <c r="D245" s="955"/>
      <c r="E245" s="955"/>
      <c r="F245" s="956"/>
      <c r="G245" s="952"/>
      <c r="H245" s="957"/>
      <c r="I245" s="958"/>
      <c r="J245" s="959"/>
      <c r="K245" s="511"/>
      <c r="L245" s="815"/>
      <c r="M245" s="816"/>
      <c r="N245" s="511"/>
      <c r="O245" s="815"/>
      <c r="P245" s="816"/>
      <c r="Q245" s="511"/>
      <c r="R245" s="815"/>
      <c r="S245" s="816"/>
      <c r="T245" s="511"/>
      <c r="U245" s="815"/>
      <c r="V245" s="816"/>
      <c r="W245" s="30"/>
      <c r="X245" s="34"/>
      <c r="Y245" s="34"/>
      <c r="Z245" s="30"/>
      <c r="AA245" s="34"/>
      <c r="AB245" s="34"/>
      <c r="AC245" s="30"/>
      <c r="AD245" s="34"/>
      <c r="AE245" s="34"/>
      <c r="AF245" s="30"/>
      <c r="AG245" s="34"/>
      <c r="AH245" s="34"/>
      <c r="AI245" s="30"/>
      <c r="AJ245" s="34"/>
      <c r="AK245" s="34"/>
      <c r="AL245" s="30"/>
      <c r="AM245" s="34"/>
      <c r="AN245" s="34"/>
      <c r="AO245" s="30"/>
      <c r="AP245" s="34"/>
      <c r="AQ245" s="34"/>
      <c r="AR245" s="30"/>
      <c r="AS245" s="34"/>
      <c r="AT245" s="34"/>
      <c r="AU245" s="30"/>
      <c r="AV245" s="34"/>
      <c r="AW245" s="34"/>
      <c r="AX245" s="30"/>
      <c r="AY245" s="34"/>
      <c r="AZ245" s="34"/>
      <c r="BA245" s="30"/>
      <c r="BB245" s="34"/>
      <c r="BC245" s="34"/>
      <c r="BD245" s="30"/>
      <c r="BE245" s="34"/>
      <c r="BF245" s="34"/>
      <c r="BG245" s="30"/>
      <c r="BH245" s="34"/>
      <c r="BI245" s="34"/>
      <c r="BJ245" s="30"/>
      <c r="BK245" s="34"/>
      <c r="BL245" s="117"/>
      <c r="BM245" s="118"/>
      <c r="BN245" s="117"/>
      <c r="BO245" s="34"/>
      <c r="BP245" s="30"/>
      <c r="BQ245" s="30"/>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row>
    <row r="246" spans="2:208" s="32" customFormat="1" ht="15" x14ac:dyDescent="0.2">
      <c r="B246" s="954"/>
      <c r="C246" s="955"/>
      <c r="D246" s="955"/>
      <c r="E246" s="955"/>
      <c r="F246" s="956"/>
      <c r="G246" s="952"/>
      <c r="H246" s="957"/>
      <c r="I246" s="958"/>
      <c r="J246" s="959"/>
      <c r="K246" s="511"/>
      <c r="L246" s="815"/>
      <c r="M246" s="816"/>
      <c r="N246" s="511"/>
      <c r="O246" s="815"/>
      <c r="P246" s="816"/>
      <c r="Q246" s="511"/>
      <c r="R246" s="815"/>
      <c r="S246" s="816"/>
      <c r="T246" s="511"/>
      <c r="U246" s="815"/>
      <c r="V246" s="816"/>
      <c r="W246" s="30"/>
      <c r="X246" s="34"/>
      <c r="Y246" s="34"/>
      <c r="Z246" s="30"/>
      <c r="AA246" s="34"/>
      <c r="AB246" s="34"/>
      <c r="AC246" s="30"/>
      <c r="AD246" s="34"/>
      <c r="AE246" s="34"/>
      <c r="AF246" s="30"/>
      <c r="AG246" s="34"/>
      <c r="AH246" s="34"/>
      <c r="AI246" s="30"/>
      <c r="AJ246" s="34"/>
      <c r="AK246" s="34"/>
      <c r="AL246" s="30"/>
      <c r="AM246" s="34"/>
      <c r="AN246" s="34"/>
      <c r="AO246" s="30"/>
      <c r="AP246" s="34"/>
      <c r="AQ246" s="34"/>
      <c r="AR246" s="30"/>
      <c r="AS246" s="34"/>
      <c r="AT246" s="34"/>
      <c r="AU246" s="30"/>
      <c r="AV246" s="34"/>
      <c r="AW246" s="34"/>
      <c r="AX246" s="30"/>
      <c r="AY246" s="34"/>
      <c r="AZ246" s="34"/>
      <c r="BA246" s="30"/>
      <c r="BB246" s="34"/>
      <c r="BC246" s="34"/>
      <c r="BD246" s="30"/>
      <c r="BE246" s="34"/>
      <c r="BF246" s="34"/>
      <c r="BG246" s="30"/>
      <c r="BH246" s="34"/>
      <c r="BI246" s="34"/>
      <c r="BJ246" s="30"/>
      <c r="BK246" s="34"/>
      <c r="BL246" s="117"/>
      <c r="BM246" s="118"/>
      <c r="BN246" s="117"/>
      <c r="BO246" s="34"/>
      <c r="BP246" s="30"/>
      <c r="BQ246" s="30"/>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row>
    <row r="247" spans="2:208" s="32" customFormat="1" ht="15" x14ac:dyDescent="0.2">
      <c r="B247" s="954"/>
      <c r="C247" s="955"/>
      <c r="D247" s="955"/>
      <c r="E247" s="955"/>
      <c r="F247" s="956"/>
      <c r="G247" s="952"/>
      <c r="H247" s="957"/>
      <c r="I247" s="958"/>
      <c r="J247" s="959"/>
      <c r="K247" s="511"/>
      <c r="L247" s="815"/>
      <c r="M247" s="816"/>
      <c r="N247" s="511"/>
      <c r="O247" s="815"/>
      <c r="P247" s="816"/>
      <c r="Q247" s="511"/>
      <c r="R247" s="815"/>
      <c r="S247" s="816"/>
      <c r="T247" s="511"/>
      <c r="U247" s="815"/>
      <c r="V247" s="816"/>
      <c r="W247" s="30"/>
      <c r="X247" s="34"/>
      <c r="Y247" s="34"/>
      <c r="Z247" s="30"/>
      <c r="AA247" s="34"/>
      <c r="AB247" s="34"/>
      <c r="AC247" s="30"/>
      <c r="AD247" s="34"/>
      <c r="AE247" s="34"/>
      <c r="AF247" s="30"/>
      <c r="AG247" s="34"/>
      <c r="AH247" s="34"/>
      <c r="AI247" s="30"/>
      <c r="AJ247" s="34"/>
      <c r="AK247" s="34"/>
      <c r="AL247" s="30"/>
      <c r="AM247" s="34"/>
      <c r="AN247" s="34"/>
      <c r="AO247" s="30"/>
      <c r="AP247" s="34"/>
      <c r="AQ247" s="34"/>
      <c r="AR247" s="30"/>
      <c r="AS247" s="34"/>
      <c r="AT247" s="34"/>
      <c r="AU247" s="30"/>
      <c r="AV247" s="34"/>
      <c r="AW247" s="34"/>
      <c r="AX247" s="30"/>
      <c r="AY247" s="34"/>
      <c r="AZ247" s="34"/>
      <c r="BA247" s="30"/>
      <c r="BB247" s="34"/>
      <c r="BC247" s="34"/>
      <c r="BD247" s="30"/>
      <c r="BE247" s="34"/>
      <c r="BF247" s="34"/>
      <c r="BG247" s="30"/>
      <c r="BH247" s="34"/>
      <c r="BI247" s="34"/>
      <c r="BJ247" s="30"/>
      <c r="BK247" s="34"/>
      <c r="BL247" s="117"/>
      <c r="BM247" s="118"/>
      <c r="BN247" s="117"/>
      <c r="BO247" s="34"/>
      <c r="BP247" s="30"/>
      <c r="BQ247" s="30"/>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row>
    <row r="248" spans="2:208" s="32" customFormat="1" ht="15" x14ac:dyDescent="0.2">
      <c r="B248" s="954"/>
      <c r="C248" s="955"/>
      <c r="D248" s="955"/>
      <c r="E248" s="955"/>
      <c r="F248" s="956"/>
      <c r="G248" s="952"/>
      <c r="H248" s="957"/>
      <c r="I248" s="958"/>
      <c r="J248" s="959"/>
      <c r="K248" s="511"/>
      <c r="L248" s="815"/>
      <c r="M248" s="816"/>
      <c r="N248" s="511"/>
      <c r="O248" s="815"/>
      <c r="P248" s="816"/>
      <c r="Q248" s="511"/>
      <c r="R248" s="815"/>
      <c r="S248" s="816"/>
      <c r="T248" s="511"/>
      <c r="U248" s="815"/>
      <c r="V248" s="816"/>
      <c r="W248" s="30"/>
      <c r="X248" s="34"/>
      <c r="Y248" s="34"/>
      <c r="Z248" s="30"/>
      <c r="AA248" s="34"/>
      <c r="AB248" s="34"/>
      <c r="AC248" s="30"/>
      <c r="AD248" s="34"/>
      <c r="AE248" s="34"/>
      <c r="AF248" s="30"/>
      <c r="AG248" s="34"/>
      <c r="AH248" s="34"/>
      <c r="AI248" s="30"/>
      <c r="AJ248" s="34"/>
      <c r="AK248" s="34"/>
      <c r="AL248" s="30"/>
      <c r="AM248" s="34"/>
      <c r="AN248" s="34"/>
      <c r="AO248" s="30"/>
      <c r="AP248" s="34"/>
      <c r="AQ248" s="34"/>
      <c r="AR248" s="30"/>
      <c r="AS248" s="34"/>
      <c r="AT248" s="34"/>
      <c r="AU248" s="30"/>
      <c r="AV248" s="34"/>
      <c r="AW248" s="34"/>
      <c r="AX248" s="30"/>
      <c r="AY248" s="34"/>
      <c r="AZ248" s="34"/>
      <c r="BA248" s="30"/>
      <c r="BB248" s="34"/>
      <c r="BC248" s="34"/>
      <c r="BD248" s="30"/>
      <c r="BE248" s="34"/>
      <c r="BF248" s="34"/>
      <c r="BG248" s="30"/>
      <c r="BH248" s="34"/>
      <c r="BI248" s="34"/>
      <c r="BJ248" s="30"/>
      <c r="BK248" s="34"/>
      <c r="BL248" s="117"/>
      <c r="BM248" s="118"/>
      <c r="BN248" s="117"/>
      <c r="BO248" s="34"/>
      <c r="BP248" s="30"/>
      <c r="BQ248" s="30"/>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row>
    <row r="249" spans="2:208" s="32" customFormat="1" ht="15" x14ac:dyDescent="0.2">
      <c r="B249" s="954"/>
      <c r="C249" s="955"/>
      <c r="D249" s="955"/>
      <c r="E249" s="955"/>
      <c r="F249" s="956"/>
      <c r="G249" s="952"/>
      <c r="H249" s="957"/>
      <c r="I249" s="958"/>
      <c r="J249" s="959"/>
      <c r="K249" s="511"/>
      <c r="L249" s="815"/>
      <c r="M249" s="816"/>
      <c r="N249" s="511"/>
      <c r="O249" s="815"/>
      <c r="P249" s="816"/>
      <c r="Q249" s="511"/>
      <c r="R249" s="815"/>
      <c r="S249" s="816"/>
      <c r="T249" s="511"/>
      <c r="U249" s="815"/>
      <c r="V249" s="816"/>
      <c r="W249" s="30"/>
      <c r="X249" s="34"/>
      <c r="Y249" s="34"/>
      <c r="Z249" s="30"/>
      <c r="AA249" s="34"/>
      <c r="AB249" s="34"/>
      <c r="AC249" s="30"/>
      <c r="AD249" s="34"/>
      <c r="AE249" s="34"/>
      <c r="AF249" s="30"/>
      <c r="AG249" s="34"/>
      <c r="AH249" s="34"/>
      <c r="AI249" s="30"/>
      <c r="AJ249" s="34"/>
      <c r="AK249" s="34"/>
      <c r="AL249" s="30"/>
      <c r="AM249" s="34"/>
      <c r="AN249" s="34"/>
      <c r="AO249" s="30"/>
      <c r="AP249" s="34"/>
      <c r="AQ249" s="34"/>
      <c r="AR249" s="30"/>
      <c r="AS249" s="34"/>
      <c r="AT249" s="34"/>
      <c r="AU249" s="30"/>
      <c r="AV249" s="34"/>
      <c r="AW249" s="34"/>
      <c r="AX249" s="30"/>
      <c r="AY249" s="34"/>
      <c r="AZ249" s="34"/>
      <c r="BA249" s="30"/>
      <c r="BB249" s="34"/>
      <c r="BC249" s="34"/>
      <c r="BD249" s="30"/>
      <c r="BE249" s="34"/>
      <c r="BF249" s="34"/>
      <c r="BG249" s="30"/>
      <c r="BH249" s="34"/>
      <c r="BI249" s="34"/>
      <c r="BJ249" s="30"/>
      <c r="BK249" s="34"/>
      <c r="BL249" s="117"/>
      <c r="BM249" s="118"/>
      <c r="BN249" s="117"/>
      <c r="BO249" s="34"/>
      <c r="BP249" s="30"/>
      <c r="BQ249" s="30"/>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row>
    <row r="250" spans="2:208" s="32" customFormat="1" ht="15" x14ac:dyDescent="0.2">
      <c r="B250" s="954"/>
      <c r="C250" s="955"/>
      <c r="D250" s="955"/>
      <c r="E250" s="955"/>
      <c r="F250" s="956"/>
      <c r="G250" s="952"/>
      <c r="H250" s="957"/>
      <c r="I250" s="958"/>
      <c r="J250" s="959"/>
      <c r="K250" s="511"/>
      <c r="L250" s="815"/>
      <c r="M250" s="816"/>
      <c r="N250" s="511"/>
      <c r="O250" s="815"/>
      <c r="P250" s="816"/>
      <c r="Q250" s="511"/>
      <c r="R250" s="815"/>
      <c r="S250" s="816"/>
      <c r="T250" s="511"/>
      <c r="U250" s="815"/>
      <c r="V250" s="816"/>
      <c r="W250" s="30"/>
      <c r="X250" s="34"/>
      <c r="Y250" s="34"/>
      <c r="Z250" s="30"/>
      <c r="AA250" s="34"/>
      <c r="AB250" s="34"/>
      <c r="AC250" s="30"/>
      <c r="AD250" s="34"/>
      <c r="AE250" s="34"/>
      <c r="AF250" s="30"/>
      <c r="AG250" s="34"/>
      <c r="AH250" s="34"/>
      <c r="AI250" s="30"/>
      <c r="AJ250" s="34"/>
      <c r="AK250" s="34"/>
      <c r="AL250" s="30"/>
      <c r="AM250" s="34"/>
      <c r="AN250" s="34"/>
      <c r="AO250" s="30"/>
      <c r="AP250" s="34"/>
      <c r="AQ250" s="34"/>
      <c r="AR250" s="30"/>
      <c r="AS250" s="34"/>
      <c r="AT250" s="34"/>
      <c r="AU250" s="30"/>
      <c r="AV250" s="34"/>
      <c r="AW250" s="34"/>
      <c r="AX250" s="30"/>
      <c r="AY250" s="34"/>
      <c r="AZ250" s="34"/>
      <c r="BA250" s="30"/>
      <c r="BB250" s="34"/>
      <c r="BC250" s="34"/>
      <c r="BD250" s="30"/>
      <c r="BE250" s="34"/>
      <c r="BF250" s="34"/>
      <c r="BG250" s="30"/>
      <c r="BH250" s="34"/>
      <c r="BI250" s="34"/>
      <c r="BJ250" s="30"/>
      <c r="BK250" s="34"/>
      <c r="BL250" s="117"/>
      <c r="BM250" s="118"/>
      <c r="BN250" s="117"/>
      <c r="BO250" s="34"/>
      <c r="BP250" s="30"/>
      <c r="BQ250" s="30"/>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row>
    <row r="251" spans="2:208" s="32" customFormat="1" ht="15" x14ac:dyDescent="0.2">
      <c r="B251" s="954"/>
      <c r="C251" s="955"/>
      <c r="D251" s="955"/>
      <c r="E251" s="955"/>
      <c r="F251" s="956"/>
      <c r="G251" s="952"/>
      <c r="H251" s="957"/>
      <c r="I251" s="958"/>
      <c r="J251" s="959"/>
      <c r="K251" s="511"/>
      <c r="L251" s="815"/>
      <c r="M251" s="816"/>
      <c r="N251" s="511"/>
      <c r="O251" s="815"/>
      <c r="P251" s="816"/>
      <c r="Q251" s="511"/>
      <c r="R251" s="815"/>
      <c r="S251" s="816"/>
      <c r="T251" s="511"/>
      <c r="U251" s="815"/>
      <c r="V251" s="816"/>
      <c r="W251" s="30"/>
      <c r="X251" s="34"/>
      <c r="Y251" s="34"/>
      <c r="Z251" s="30"/>
      <c r="AA251" s="34"/>
      <c r="AB251" s="34"/>
      <c r="AC251" s="30"/>
      <c r="AD251" s="34"/>
      <c r="AE251" s="34"/>
      <c r="AF251" s="30"/>
      <c r="AG251" s="34"/>
      <c r="AH251" s="34"/>
      <c r="AI251" s="30"/>
      <c r="AJ251" s="34"/>
      <c r="AK251" s="34"/>
      <c r="AL251" s="30"/>
      <c r="AM251" s="34"/>
      <c r="AN251" s="34"/>
      <c r="AO251" s="30"/>
      <c r="AP251" s="34"/>
      <c r="AQ251" s="34"/>
      <c r="AR251" s="30"/>
      <c r="AS251" s="34"/>
      <c r="AT251" s="34"/>
      <c r="AU251" s="30"/>
      <c r="AV251" s="34"/>
      <c r="AW251" s="34"/>
      <c r="AX251" s="30"/>
      <c r="AY251" s="34"/>
      <c r="AZ251" s="34"/>
      <c r="BA251" s="30"/>
      <c r="BB251" s="34"/>
      <c r="BC251" s="34"/>
      <c r="BD251" s="30"/>
      <c r="BE251" s="34"/>
      <c r="BF251" s="34"/>
      <c r="BG251" s="30"/>
      <c r="BH251" s="34"/>
      <c r="BI251" s="34"/>
      <c r="BJ251" s="30"/>
      <c r="BK251" s="34"/>
      <c r="BL251" s="117"/>
      <c r="BM251" s="118"/>
      <c r="BN251" s="117"/>
      <c r="BO251" s="34"/>
      <c r="BP251" s="30"/>
      <c r="BQ251" s="30"/>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row>
    <row r="252" spans="2:208" s="32" customFormat="1" ht="15" x14ac:dyDescent="0.2">
      <c r="B252" s="954"/>
      <c r="C252" s="955"/>
      <c r="D252" s="955"/>
      <c r="E252" s="955"/>
      <c r="F252" s="956"/>
      <c r="G252" s="952"/>
      <c r="H252" s="957"/>
      <c r="I252" s="958"/>
      <c r="J252" s="959"/>
      <c r="K252" s="511"/>
      <c r="L252" s="815"/>
      <c r="M252" s="816"/>
      <c r="N252" s="511"/>
      <c r="O252" s="815"/>
      <c r="P252" s="816"/>
      <c r="Q252" s="511"/>
      <c r="R252" s="815"/>
      <c r="S252" s="816"/>
      <c r="T252" s="511"/>
      <c r="U252" s="815"/>
      <c r="V252" s="816"/>
      <c r="W252" s="30"/>
      <c r="X252" s="34"/>
      <c r="Y252" s="34"/>
      <c r="Z252" s="30"/>
      <c r="AA252" s="34"/>
      <c r="AB252" s="34"/>
      <c r="AC252" s="30"/>
      <c r="AD252" s="34"/>
      <c r="AE252" s="34"/>
      <c r="AF252" s="30"/>
      <c r="AG252" s="34"/>
      <c r="AH252" s="34"/>
      <c r="AI252" s="30"/>
      <c r="AJ252" s="34"/>
      <c r="AK252" s="34"/>
      <c r="AL252" s="30"/>
      <c r="AM252" s="34"/>
      <c r="AN252" s="34"/>
      <c r="AO252" s="30"/>
      <c r="AP252" s="34"/>
      <c r="AQ252" s="34"/>
      <c r="AR252" s="30"/>
      <c r="AS252" s="34"/>
      <c r="AT252" s="34"/>
      <c r="AU252" s="30"/>
      <c r="AV252" s="34"/>
      <c r="AW252" s="34"/>
      <c r="AX252" s="30"/>
      <c r="AY252" s="34"/>
      <c r="AZ252" s="34"/>
      <c r="BA252" s="30"/>
      <c r="BB252" s="34"/>
      <c r="BC252" s="34"/>
      <c r="BD252" s="30"/>
      <c r="BE252" s="34"/>
      <c r="BF252" s="34"/>
      <c r="BG252" s="30"/>
      <c r="BH252" s="34"/>
      <c r="BI252" s="34"/>
      <c r="BJ252" s="30"/>
      <c r="BK252" s="34"/>
      <c r="BL252" s="117"/>
      <c r="BM252" s="118"/>
      <c r="BN252" s="117"/>
      <c r="BO252" s="34"/>
      <c r="BP252" s="30"/>
      <c r="BQ252" s="30"/>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row>
    <row r="253" spans="2:208" s="32" customFormat="1" ht="15" x14ac:dyDescent="0.2">
      <c r="B253" s="954"/>
      <c r="C253" s="955"/>
      <c r="D253" s="955"/>
      <c r="E253" s="955"/>
      <c r="F253" s="956"/>
      <c r="G253" s="952"/>
      <c r="H253" s="957"/>
      <c r="I253" s="958"/>
      <c r="J253" s="959"/>
      <c r="K253" s="511"/>
      <c r="L253" s="815"/>
      <c r="M253" s="816"/>
      <c r="N253" s="511"/>
      <c r="O253" s="815"/>
      <c r="P253" s="816"/>
      <c r="Q253" s="511"/>
      <c r="R253" s="815"/>
      <c r="S253" s="816"/>
      <c r="T253" s="511"/>
      <c r="U253" s="815"/>
      <c r="V253" s="816"/>
      <c r="W253" s="30"/>
      <c r="X253" s="34"/>
      <c r="Y253" s="34"/>
      <c r="Z253" s="30"/>
      <c r="AA253" s="34"/>
      <c r="AB253" s="34"/>
      <c r="AC253" s="30"/>
      <c r="AD253" s="34"/>
      <c r="AE253" s="34"/>
      <c r="AF253" s="30"/>
      <c r="AG253" s="34"/>
      <c r="AH253" s="34"/>
      <c r="AI253" s="30"/>
      <c r="AJ253" s="34"/>
      <c r="AK253" s="34"/>
      <c r="AL253" s="30"/>
      <c r="AM253" s="34"/>
      <c r="AN253" s="34"/>
      <c r="AO253" s="30"/>
      <c r="AP253" s="34"/>
      <c r="AQ253" s="34"/>
      <c r="AR253" s="30"/>
      <c r="AS253" s="34"/>
      <c r="AT253" s="34"/>
      <c r="AU253" s="30"/>
      <c r="AV253" s="34"/>
      <c r="AW253" s="34"/>
      <c r="AX253" s="30"/>
      <c r="AY253" s="34"/>
      <c r="AZ253" s="34"/>
      <c r="BA253" s="30"/>
      <c r="BB253" s="34"/>
      <c r="BC253" s="34"/>
      <c r="BD253" s="30"/>
      <c r="BE253" s="34"/>
      <c r="BF253" s="34"/>
      <c r="BG253" s="30"/>
      <c r="BH253" s="34"/>
      <c r="BI253" s="34"/>
      <c r="BJ253" s="30"/>
      <c r="BK253" s="34"/>
      <c r="BL253" s="117"/>
      <c r="BM253" s="118"/>
      <c r="BN253" s="117"/>
      <c r="BO253" s="34"/>
      <c r="BP253" s="30"/>
      <c r="BQ253" s="30"/>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row>
    <row r="254" spans="2:208" s="32" customFormat="1" ht="15" x14ac:dyDescent="0.2">
      <c r="B254" s="954"/>
      <c r="C254" s="955"/>
      <c r="D254" s="955"/>
      <c r="E254" s="955"/>
      <c r="F254" s="956"/>
      <c r="G254" s="952"/>
      <c r="H254" s="957"/>
      <c r="I254" s="958"/>
      <c r="J254" s="959"/>
      <c r="K254" s="511"/>
      <c r="L254" s="815"/>
      <c r="M254" s="816"/>
      <c r="N254" s="511"/>
      <c r="O254" s="815"/>
      <c r="P254" s="816"/>
      <c r="Q254" s="511"/>
      <c r="R254" s="815"/>
      <c r="S254" s="816"/>
      <c r="T254" s="511"/>
      <c r="U254" s="815"/>
      <c r="V254" s="816"/>
      <c r="W254" s="30"/>
      <c r="X254" s="34"/>
      <c r="Y254" s="34"/>
      <c r="Z254" s="30"/>
      <c r="AA254" s="34"/>
      <c r="AB254" s="34"/>
      <c r="AC254" s="30"/>
      <c r="AD254" s="34"/>
      <c r="AE254" s="34"/>
      <c r="AF254" s="30"/>
      <c r="AG254" s="34"/>
      <c r="AH254" s="34"/>
      <c r="AI254" s="30"/>
      <c r="AJ254" s="34"/>
      <c r="AK254" s="34"/>
      <c r="AL254" s="30"/>
      <c r="AM254" s="34"/>
      <c r="AN254" s="34"/>
      <c r="AO254" s="30"/>
      <c r="AP254" s="34"/>
      <c r="AQ254" s="34"/>
      <c r="AR254" s="30"/>
      <c r="AS254" s="34"/>
      <c r="AT254" s="34"/>
      <c r="AU254" s="30"/>
      <c r="AV254" s="34"/>
      <c r="AW254" s="34"/>
      <c r="AX254" s="30"/>
      <c r="AY254" s="34"/>
      <c r="AZ254" s="34"/>
      <c r="BA254" s="30"/>
      <c r="BB254" s="34"/>
      <c r="BC254" s="34"/>
      <c r="BD254" s="30"/>
      <c r="BE254" s="34"/>
      <c r="BF254" s="34"/>
      <c r="BG254" s="30"/>
      <c r="BH254" s="34"/>
      <c r="BI254" s="34"/>
      <c r="BJ254" s="30"/>
      <c r="BK254" s="34"/>
      <c r="BL254" s="117"/>
      <c r="BM254" s="118"/>
      <c r="BN254" s="117"/>
      <c r="BO254" s="34"/>
      <c r="BP254" s="30"/>
      <c r="BQ254" s="30"/>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row>
    <row r="255" spans="2:208" s="32" customFormat="1" ht="15" x14ac:dyDescent="0.2">
      <c r="B255" s="954"/>
      <c r="C255" s="955"/>
      <c r="D255" s="955"/>
      <c r="E255" s="955"/>
      <c r="F255" s="956"/>
      <c r="G255" s="952"/>
      <c r="H255" s="957"/>
      <c r="I255" s="958"/>
      <c r="J255" s="959"/>
      <c r="K255" s="511"/>
      <c r="L255" s="815"/>
      <c r="M255" s="816"/>
      <c r="N255" s="511"/>
      <c r="O255" s="815"/>
      <c r="P255" s="816"/>
      <c r="Q255" s="511"/>
      <c r="R255" s="815"/>
      <c r="S255" s="816"/>
      <c r="T255" s="511"/>
      <c r="U255" s="815"/>
      <c r="V255" s="816"/>
      <c r="W255" s="30"/>
      <c r="X255" s="34"/>
      <c r="Y255" s="34"/>
      <c r="Z255" s="30"/>
      <c r="AA255" s="34"/>
      <c r="AB255" s="34"/>
      <c r="AC255" s="30"/>
      <c r="AD255" s="34"/>
      <c r="AE255" s="34"/>
      <c r="AF255" s="30"/>
      <c r="AG255" s="34"/>
      <c r="AH255" s="34"/>
      <c r="AI255" s="30"/>
      <c r="AJ255" s="34"/>
      <c r="AK255" s="34"/>
      <c r="AL255" s="30"/>
      <c r="AM255" s="34"/>
      <c r="AN255" s="34"/>
      <c r="AO255" s="30"/>
      <c r="AP255" s="34"/>
      <c r="AQ255" s="34"/>
      <c r="AR255" s="30"/>
      <c r="AS255" s="34"/>
      <c r="AT255" s="34"/>
      <c r="AU255" s="30"/>
      <c r="AV255" s="34"/>
      <c r="AW255" s="34"/>
      <c r="AX255" s="30"/>
      <c r="AY255" s="34"/>
      <c r="AZ255" s="34"/>
      <c r="BA255" s="30"/>
      <c r="BB255" s="34"/>
      <c r="BC255" s="34"/>
      <c r="BD255" s="30"/>
      <c r="BE255" s="34"/>
      <c r="BF255" s="34"/>
      <c r="BG255" s="30"/>
      <c r="BH255" s="34"/>
      <c r="BI255" s="34"/>
      <c r="BJ255" s="30"/>
      <c r="BK255" s="34"/>
      <c r="BL255" s="117"/>
      <c r="BM255" s="118"/>
      <c r="BN255" s="117"/>
      <c r="BO255" s="34"/>
      <c r="BP255" s="30"/>
      <c r="BQ255" s="30"/>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row>
    <row r="256" spans="2:208" s="32" customFormat="1" ht="15" x14ac:dyDescent="0.2">
      <c r="B256" s="954"/>
      <c r="C256" s="955"/>
      <c r="D256" s="955"/>
      <c r="E256" s="955"/>
      <c r="F256" s="956"/>
      <c r="G256" s="952"/>
      <c r="H256" s="957"/>
      <c r="I256" s="958"/>
      <c r="J256" s="959"/>
      <c r="K256" s="511"/>
      <c r="L256" s="815"/>
      <c r="M256" s="816"/>
      <c r="N256" s="511"/>
      <c r="O256" s="815"/>
      <c r="P256" s="816"/>
      <c r="Q256" s="511"/>
      <c r="R256" s="815"/>
      <c r="S256" s="816"/>
      <c r="T256" s="511"/>
      <c r="U256" s="815"/>
      <c r="V256" s="816"/>
      <c r="W256" s="30"/>
      <c r="X256" s="34"/>
      <c r="Y256" s="34"/>
      <c r="Z256" s="30"/>
      <c r="AA256" s="34"/>
      <c r="AB256" s="34"/>
      <c r="AC256" s="30"/>
      <c r="AD256" s="34"/>
      <c r="AE256" s="34"/>
      <c r="AF256" s="30"/>
      <c r="AG256" s="34"/>
      <c r="AH256" s="34"/>
      <c r="AI256" s="30"/>
      <c r="AJ256" s="34"/>
      <c r="AK256" s="34"/>
      <c r="AL256" s="30"/>
      <c r="AM256" s="34"/>
      <c r="AN256" s="34"/>
      <c r="AO256" s="30"/>
      <c r="AP256" s="34"/>
      <c r="AQ256" s="34"/>
      <c r="AR256" s="30"/>
      <c r="AS256" s="34"/>
      <c r="AT256" s="34"/>
      <c r="AU256" s="30"/>
      <c r="AV256" s="34"/>
      <c r="AW256" s="34"/>
      <c r="AX256" s="30"/>
      <c r="AY256" s="34"/>
      <c r="AZ256" s="34"/>
      <c r="BA256" s="30"/>
      <c r="BB256" s="34"/>
      <c r="BC256" s="34"/>
      <c r="BD256" s="30"/>
      <c r="BE256" s="34"/>
      <c r="BF256" s="34"/>
      <c r="BG256" s="30"/>
      <c r="BH256" s="34"/>
      <c r="BI256" s="34"/>
      <c r="BJ256" s="30"/>
      <c r="BK256" s="34"/>
      <c r="BL256" s="117"/>
      <c r="BM256" s="118"/>
      <c r="BN256" s="117"/>
      <c r="BO256" s="34"/>
      <c r="BP256" s="30"/>
      <c r="BQ256" s="30"/>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row>
    <row r="257" spans="2:208" s="32" customFormat="1" ht="15" x14ac:dyDescent="0.2">
      <c r="B257" s="954"/>
      <c r="C257" s="955"/>
      <c r="D257" s="955"/>
      <c r="E257" s="955"/>
      <c r="F257" s="956"/>
      <c r="G257" s="952"/>
      <c r="H257" s="957"/>
      <c r="I257" s="958"/>
      <c r="J257" s="959"/>
      <c r="K257" s="511"/>
      <c r="L257" s="815"/>
      <c r="M257" s="816"/>
      <c r="N257" s="511"/>
      <c r="O257" s="815"/>
      <c r="P257" s="816"/>
      <c r="Q257" s="511"/>
      <c r="R257" s="815"/>
      <c r="S257" s="816"/>
      <c r="T257" s="511"/>
      <c r="U257" s="815"/>
      <c r="V257" s="816"/>
      <c r="W257" s="30"/>
      <c r="X257" s="34"/>
      <c r="Y257" s="34"/>
      <c r="Z257" s="30"/>
      <c r="AA257" s="34"/>
      <c r="AB257" s="34"/>
      <c r="AC257" s="30"/>
      <c r="AD257" s="34"/>
      <c r="AE257" s="34"/>
      <c r="AF257" s="30"/>
      <c r="AG257" s="34"/>
      <c r="AH257" s="34"/>
      <c r="AI257" s="30"/>
      <c r="AJ257" s="34"/>
      <c r="AK257" s="34"/>
      <c r="AL257" s="30"/>
      <c r="AM257" s="34"/>
      <c r="AN257" s="34"/>
      <c r="AO257" s="30"/>
      <c r="AP257" s="34"/>
      <c r="AQ257" s="34"/>
      <c r="AR257" s="30"/>
      <c r="AS257" s="34"/>
      <c r="AT257" s="34"/>
      <c r="AU257" s="30"/>
      <c r="AV257" s="34"/>
      <c r="AW257" s="34"/>
      <c r="AX257" s="30"/>
      <c r="AY257" s="34"/>
      <c r="AZ257" s="34"/>
      <c r="BA257" s="30"/>
      <c r="BB257" s="34"/>
      <c r="BC257" s="34"/>
      <c r="BD257" s="30"/>
      <c r="BE257" s="34"/>
      <c r="BF257" s="34"/>
      <c r="BG257" s="30"/>
      <c r="BH257" s="34"/>
      <c r="BI257" s="34"/>
      <c r="BJ257" s="30"/>
      <c r="BK257" s="34"/>
      <c r="BL257" s="117"/>
      <c r="BM257" s="118"/>
      <c r="BN257" s="117"/>
      <c r="BO257" s="34"/>
      <c r="BP257" s="30"/>
      <c r="BQ257" s="30"/>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row>
    <row r="258" spans="2:208" s="32" customFormat="1" ht="15" x14ac:dyDescent="0.2">
      <c r="B258" s="954"/>
      <c r="C258" s="955"/>
      <c r="D258" s="955"/>
      <c r="E258" s="955"/>
      <c r="F258" s="956"/>
      <c r="G258" s="952"/>
      <c r="H258" s="957"/>
      <c r="I258" s="958"/>
      <c r="J258" s="959"/>
      <c r="K258" s="511"/>
      <c r="L258" s="815"/>
      <c r="M258" s="816"/>
      <c r="N258" s="511"/>
      <c r="O258" s="815"/>
      <c r="P258" s="816"/>
      <c r="Q258" s="511"/>
      <c r="R258" s="815"/>
      <c r="S258" s="816"/>
      <c r="T258" s="511"/>
      <c r="U258" s="815"/>
      <c r="V258" s="816"/>
      <c r="W258" s="30"/>
      <c r="X258" s="34"/>
      <c r="Y258" s="34"/>
      <c r="Z258" s="30"/>
      <c r="AA258" s="34"/>
      <c r="AB258" s="34"/>
      <c r="AC258" s="30"/>
      <c r="AD258" s="34"/>
      <c r="AE258" s="34"/>
      <c r="AF258" s="30"/>
      <c r="AG258" s="34"/>
      <c r="AH258" s="34"/>
      <c r="AI258" s="30"/>
      <c r="AJ258" s="34"/>
      <c r="AK258" s="34"/>
      <c r="AL258" s="30"/>
      <c r="AM258" s="34"/>
      <c r="AN258" s="34"/>
      <c r="AO258" s="30"/>
      <c r="AP258" s="34"/>
      <c r="AQ258" s="34"/>
      <c r="AR258" s="30"/>
      <c r="AS258" s="34"/>
      <c r="AT258" s="34"/>
      <c r="AU258" s="30"/>
      <c r="AV258" s="34"/>
      <c r="AW258" s="34"/>
      <c r="AX258" s="30"/>
      <c r="AY258" s="34"/>
      <c r="AZ258" s="34"/>
      <c r="BA258" s="30"/>
      <c r="BB258" s="34"/>
      <c r="BC258" s="34"/>
      <c r="BD258" s="30"/>
      <c r="BE258" s="34"/>
      <c r="BF258" s="34"/>
      <c r="BG258" s="30"/>
      <c r="BH258" s="34"/>
      <c r="BI258" s="34"/>
      <c r="BJ258" s="30"/>
      <c r="BK258" s="34"/>
      <c r="BL258" s="117"/>
      <c r="BM258" s="118"/>
      <c r="BN258" s="117"/>
      <c r="BO258" s="34"/>
      <c r="BP258" s="30"/>
      <c r="BQ258" s="30"/>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row>
    <row r="259" spans="2:208" s="32" customFormat="1" ht="15" x14ac:dyDescent="0.2">
      <c r="B259" s="954"/>
      <c r="C259" s="955"/>
      <c r="D259" s="955"/>
      <c r="E259" s="955"/>
      <c r="F259" s="956"/>
      <c r="G259" s="952"/>
      <c r="H259" s="957"/>
      <c r="I259" s="958"/>
      <c r="J259" s="959"/>
      <c r="K259" s="511"/>
      <c r="L259" s="815"/>
      <c r="M259" s="816"/>
      <c r="N259" s="511"/>
      <c r="O259" s="815"/>
      <c r="P259" s="816"/>
      <c r="Q259" s="511"/>
      <c r="R259" s="815"/>
      <c r="S259" s="816"/>
      <c r="T259" s="511"/>
      <c r="U259" s="815"/>
      <c r="V259" s="816"/>
      <c r="W259" s="30"/>
      <c r="X259" s="34"/>
      <c r="Y259" s="34"/>
      <c r="Z259" s="30"/>
      <c r="AA259" s="34"/>
      <c r="AB259" s="34"/>
      <c r="AC259" s="30"/>
      <c r="AD259" s="34"/>
      <c r="AE259" s="34"/>
      <c r="AF259" s="30"/>
      <c r="AG259" s="34"/>
      <c r="AH259" s="34"/>
      <c r="AI259" s="30"/>
      <c r="AJ259" s="34"/>
      <c r="AK259" s="34"/>
      <c r="AL259" s="30"/>
      <c r="AM259" s="34"/>
      <c r="AN259" s="34"/>
      <c r="AO259" s="30"/>
      <c r="AP259" s="34"/>
      <c r="AQ259" s="34"/>
      <c r="AR259" s="30"/>
      <c r="AS259" s="34"/>
      <c r="AT259" s="34"/>
      <c r="AU259" s="30"/>
      <c r="AV259" s="34"/>
      <c r="AW259" s="34"/>
      <c r="AX259" s="30"/>
      <c r="AY259" s="34"/>
      <c r="AZ259" s="34"/>
      <c r="BA259" s="30"/>
      <c r="BB259" s="34"/>
      <c r="BC259" s="34"/>
      <c r="BD259" s="30"/>
      <c r="BE259" s="34"/>
      <c r="BF259" s="34"/>
      <c r="BG259" s="30"/>
      <c r="BH259" s="34"/>
      <c r="BI259" s="34"/>
      <c r="BJ259" s="30"/>
      <c r="BK259" s="34"/>
      <c r="BL259" s="117"/>
      <c r="BM259" s="118"/>
      <c r="BN259" s="117"/>
      <c r="BO259" s="34"/>
      <c r="BP259" s="30"/>
      <c r="BQ259" s="30"/>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row>
    <row r="260" spans="2:208" s="32" customFormat="1" ht="15" x14ac:dyDescent="0.2">
      <c r="B260" s="954"/>
      <c r="C260" s="955"/>
      <c r="D260" s="955"/>
      <c r="E260" s="955"/>
      <c r="F260" s="956"/>
      <c r="G260" s="952"/>
      <c r="H260" s="957"/>
      <c r="I260" s="958"/>
      <c r="J260" s="959"/>
      <c r="K260" s="511"/>
      <c r="L260" s="815"/>
      <c r="M260" s="816"/>
      <c r="N260" s="511"/>
      <c r="O260" s="815"/>
      <c r="P260" s="816"/>
      <c r="Q260" s="511"/>
      <c r="R260" s="815"/>
      <c r="S260" s="816"/>
      <c r="T260" s="511"/>
      <c r="U260" s="815"/>
      <c r="V260" s="816"/>
      <c r="W260" s="30"/>
      <c r="X260" s="34"/>
      <c r="Y260" s="34"/>
      <c r="Z260" s="30"/>
      <c r="AA260" s="34"/>
      <c r="AB260" s="34"/>
      <c r="AC260" s="30"/>
      <c r="AD260" s="34"/>
      <c r="AE260" s="34"/>
      <c r="AF260" s="30"/>
      <c r="AG260" s="34"/>
      <c r="AH260" s="34"/>
      <c r="AI260" s="30"/>
      <c r="AJ260" s="34"/>
      <c r="AK260" s="34"/>
      <c r="AL260" s="30"/>
      <c r="AM260" s="34"/>
      <c r="AN260" s="34"/>
      <c r="AO260" s="30"/>
      <c r="AP260" s="34"/>
      <c r="AQ260" s="34"/>
      <c r="AR260" s="30"/>
      <c r="AS260" s="34"/>
      <c r="AT260" s="34"/>
      <c r="AU260" s="30"/>
      <c r="AV260" s="34"/>
      <c r="AW260" s="34"/>
      <c r="AX260" s="30"/>
      <c r="AY260" s="34"/>
      <c r="AZ260" s="34"/>
      <c r="BA260" s="30"/>
      <c r="BB260" s="34"/>
      <c r="BC260" s="34"/>
      <c r="BD260" s="30"/>
      <c r="BE260" s="34"/>
      <c r="BF260" s="34"/>
      <c r="BG260" s="30"/>
      <c r="BH260" s="34"/>
      <c r="BI260" s="34"/>
      <c r="BJ260" s="30"/>
      <c r="BK260" s="34"/>
      <c r="BL260" s="117"/>
      <c r="BM260" s="118"/>
      <c r="BN260" s="117"/>
      <c r="BO260" s="34"/>
      <c r="BP260" s="30"/>
      <c r="BQ260" s="30"/>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row>
    <row r="261" spans="2:208" s="32" customFormat="1" ht="15" x14ac:dyDescent="0.2">
      <c r="B261" s="954"/>
      <c r="C261" s="955"/>
      <c r="D261" s="955"/>
      <c r="E261" s="955"/>
      <c r="F261" s="956"/>
      <c r="G261" s="952"/>
      <c r="H261" s="957"/>
      <c r="I261" s="958"/>
      <c r="J261" s="959"/>
      <c r="K261" s="511"/>
      <c r="L261" s="815"/>
      <c r="M261" s="816"/>
      <c r="N261" s="511"/>
      <c r="O261" s="815"/>
      <c r="P261" s="816"/>
      <c r="Q261" s="511"/>
      <c r="R261" s="815"/>
      <c r="S261" s="816"/>
      <c r="T261" s="511"/>
      <c r="U261" s="815"/>
      <c r="V261" s="816"/>
      <c r="W261" s="30"/>
      <c r="X261" s="34"/>
      <c r="Y261" s="34"/>
      <c r="Z261" s="30"/>
      <c r="AA261" s="34"/>
      <c r="AB261" s="34"/>
      <c r="AC261" s="30"/>
      <c r="AD261" s="34"/>
      <c r="AE261" s="34"/>
      <c r="AF261" s="30"/>
      <c r="AG261" s="34"/>
      <c r="AH261" s="34"/>
      <c r="AI261" s="30"/>
      <c r="AJ261" s="34"/>
      <c r="AK261" s="34"/>
      <c r="AL261" s="30"/>
      <c r="AM261" s="34"/>
      <c r="AN261" s="34"/>
      <c r="AO261" s="30"/>
      <c r="AP261" s="34"/>
      <c r="AQ261" s="34"/>
      <c r="AR261" s="30"/>
      <c r="AS261" s="34"/>
      <c r="AT261" s="34"/>
      <c r="AU261" s="30"/>
      <c r="AV261" s="34"/>
      <c r="AW261" s="34"/>
      <c r="AX261" s="30"/>
      <c r="AY261" s="34"/>
      <c r="AZ261" s="34"/>
      <c r="BA261" s="30"/>
      <c r="BB261" s="34"/>
      <c r="BC261" s="34"/>
      <c r="BD261" s="30"/>
      <c r="BE261" s="34"/>
      <c r="BF261" s="34"/>
      <c r="BG261" s="30"/>
      <c r="BH261" s="34"/>
      <c r="BI261" s="34"/>
      <c r="BJ261" s="30"/>
      <c r="BK261" s="34"/>
      <c r="BL261" s="117"/>
      <c r="BM261" s="118"/>
      <c r="BN261" s="117"/>
      <c r="BO261" s="34"/>
      <c r="BP261" s="30"/>
      <c r="BQ261" s="30"/>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row>
    <row r="262" spans="2:208" s="32" customFormat="1" ht="15" x14ac:dyDescent="0.2">
      <c r="B262" s="954"/>
      <c r="C262" s="955"/>
      <c r="D262" s="955"/>
      <c r="E262" s="955"/>
      <c r="F262" s="956"/>
      <c r="G262" s="952"/>
      <c r="H262" s="957"/>
      <c r="I262" s="958"/>
      <c r="J262" s="959"/>
      <c r="K262" s="511"/>
      <c r="L262" s="815"/>
      <c r="M262" s="816"/>
      <c r="N262" s="511"/>
      <c r="O262" s="815"/>
      <c r="P262" s="816"/>
      <c r="Q262" s="511"/>
      <c r="R262" s="815"/>
      <c r="S262" s="816"/>
      <c r="T262" s="511"/>
      <c r="U262" s="815"/>
      <c r="V262" s="816"/>
      <c r="W262" s="30"/>
      <c r="X262" s="34"/>
      <c r="Y262" s="34"/>
      <c r="Z262" s="30"/>
      <c r="AA262" s="34"/>
      <c r="AB262" s="34"/>
      <c r="AC262" s="30"/>
      <c r="AD262" s="34"/>
      <c r="AE262" s="34"/>
      <c r="AF262" s="30"/>
      <c r="AG262" s="34"/>
      <c r="AH262" s="34"/>
      <c r="AI262" s="30"/>
      <c r="AJ262" s="34"/>
      <c r="AK262" s="34"/>
      <c r="AL262" s="30"/>
      <c r="AM262" s="34"/>
      <c r="AN262" s="34"/>
      <c r="AO262" s="30"/>
      <c r="AP262" s="34"/>
      <c r="AQ262" s="34"/>
      <c r="AR262" s="30"/>
      <c r="AS262" s="34"/>
      <c r="AT262" s="34"/>
      <c r="AU262" s="30"/>
      <c r="AV262" s="34"/>
      <c r="AW262" s="34"/>
      <c r="AX262" s="30"/>
      <c r="AY262" s="34"/>
      <c r="AZ262" s="34"/>
      <c r="BA262" s="30"/>
      <c r="BB262" s="34"/>
      <c r="BC262" s="34"/>
      <c r="BD262" s="30"/>
      <c r="BE262" s="34"/>
      <c r="BF262" s="34"/>
      <c r="BG262" s="30"/>
      <c r="BH262" s="34"/>
      <c r="BI262" s="34"/>
      <c r="BJ262" s="30"/>
      <c r="BK262" s="34"/>
      <c r="BL262" s="117"/>
      <c r="BM262" s="118"/>
      <c r="BN262" s="117"/>
      <c r="BO262" s="34"/>
      <c r="BP262" s="30"/>
      <c r="BQ262" s="30"/>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row>
    <row r="263" spans="2:208" s="32" customFormat="1" ht="15" x14ac:dyDescent="0.2">
      <c r="B263" s="954"/>
      <c r="C263" s="955"/>
      <c r="D263" s="955"/>
      <c r="E263" s="955"/>
      <c r="F263" s="956"/>
      <c r="G263" s="952"/>
      <c r="H263" s="957"/>
      <c r="I263" s="958"/>
      <c r="J263" s="959"/>
      <c r="K263" s="511"/>
      <c r="L263" s="815"/>
      <c r="M263" s="816"/>
      <c r="N263" s="511"/>
      <c r="O263" s="815"/>
      <c r="P263" s="816"/>
      <c r="Q263" s="511"/>
      <c r="R263" s="815"/>
      <c r="S263" s="816"/>
      <c r="T263" s="511"/>
      <c r="U263" s="815"/>
      <c r="V263" s="816"/>
      <c r="W263" s="30"/>
      <c r="X263" s="34"/>
      <c r="Y263" s="34"/>
      <c r="Z263" s="30"/>
      <c r="AA263" s="34"/>
      <c r="AB263" s="34"/>
      <c r="AC263" s="30"/>
      <c r="AD263" s="34"/>
      <c r="AE263" s="34"/>
      <c r="AF263" s="30"/>
      <c r="AG263" s="34"/>
      <c r="AH263" s="34"/>
      <c r="AI263" s="30"/>
      <c r="AJ263" s="34"/>
      <c r="AK263" s="34"/>
      <c r="AL263" s="30"/>
      <c r="AM263" s="34"/>
      <c r="AN263" s="34"/>
      <c r="AO263" s="30"/>
      <c r="AP263" s="34"/>
      <c r="AQ263" s="34"/>
      <c r="AR263" s="30"/>
      <c r="AS263" s="34"/>
      <c r="AT263" s="34"/>
      <c r="AU263" s="30"/>
      <c r="AV263" s="34"/>
      <c r="AW263" s="34"/>
      <c r="AX263" s="30"/>
      <c r="AY263" s="34"/>
      <c r="AZ263" s="34"/>
      <c r="BA263" s="30"/>
      <c r="BB263" s="34"/>
      <c r="BC263" s="34"/>
      <c r="BD263" s="30"/>
      <c r="BE263" s="34"/>
      <c r="BF263" s="34"/>
      <c r="BG263" s="30"/>
      <c r="BH263" s="34"/>
      <c r="BI263" s="34"/>
      <c r="BJ263" s="30"/>
      <c r="BK263" s="34"/>
      <c r="BL263" s="117"/>
      <c r="BM263" s="118"/>
      <c r="BN263" s="117"/>
      <c r="BO263" s="34"/>
      <c r="BP263" s="30"/>
      <c r="BQ263" s="30"/>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row>
    <row r="264" spans="2:208" s="32" customFormat="1" ht="15" x14ac:dyDescent="0.2">
      <c r="B264" s="954"/>
      <c r="C264" s="955"/>
      <c r="D264" s="955"/>
      <c r="E264" s="955"/>
      <c r="F264" s="956"/>
      <c r="G264" s="952"/>
      <c r="H264" s="957"/>
      <c r="I264" s="958"/>
      <c r="J264" s="959"/>
      <c r="K264" s="511"/>
      <c r="L264" s="815"/>
      <c r="M264" s="816"/>
      <c r="N264" s="511"/>
      <c r="O264" s="815"/>
      <c r="P264" s="816"/>
      <c r="Q264" s="511"/>
      <c r="R264" s="815"/>
      <c r="S264" s="816"/>
      <c r="T264" s="511"/>
      <c r="U264" s="815"/>
      <c r="V264" s="816"/>
      <c r="W264" s="30"/>
      <c r="X264" s="34"/>
      <c r="Y264" s="34"/>
      <c r="Z264" s="30"/>
      <c r="AA264" s="34"/>
      <c r="AB264" s="34"/>
      <c r="AC264" s="30"/>
      <c r="AD264" s="34"/>
      <c r="AE264" s="34"/>
      <c r="AF264" s="30"/>
      <c r="AG264" s="34"/>
      <c r="AH264" s="34"/>
      <c r="AI264" s="30"/>
      <c r="AJ264" s="34"/>
      <c r="AK264" s="34"/>
      <c r="AL264" s="30"/>
      <c r="AM264" s="34"/>
      <c r="AN264" s="34"/>
      <c r="AO264" s="30"/>
      <c r="AP264" s="34"/>
      <c r="AQ264" s="34"/>
      <c r="AR264" s="30"/>
      <c r="AS264" s="34"/>
      <c r="AT264" s="34"/>
      <c r="AU264" s="30"/>
      <c r="AV264" s="34"/>
      <c r="AW264" s="34"/>
      <c r="AX264" s="30"/>
      <c r="AY264" s="34"/>
      <c r="AZ264" s="34"/>
      <c r="BA264" s="30"/>
      <c r="BB264" s="34"/>
      <c r="BC264" s="34"/>
      <c r="BD264" s="30"/>
      <c r="BE264" s="34"/>
      <c r="BF264" s="34"/>
      <c r="BG264" s="30"/>
      <c r="BH264" s="34"/>
      <c r="BI264" s="34"/>
      <c r="BJ264" s="30"/>
      <c r="BK264" s="34"/>
      <c r="BL264" s="117"/>
      <c r="BM264" s="118"/>
      <c r="BN264" s="117"/>
      <c r="BO264" s="34"/>
      <c r="BP264" s="30"/>
      <c r="BQ264" s="30"/>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row>
    <row r="265" spans="2:208" s="32" customFormat="1" ht="15" x14ac:dyDescent="0.2">
      <c r="B265" s="954"/>
      <c r="C265" s="955"/>
      <c r="D265" s="955"/>
      <c r="E265" s="955"/>
      <c r="F265" s="956"/>
      <c r="G265" s="952"/>
      <c r="H265" s="957"/>
      <c r="I265" s="958"/>
      <c r="J265" s="959"/>
      <c r="K265" s="511"/>
      <c r="L265" s="815"/>
      <c r="M265" s="816"/>
      <c r="N265" s="511"/>
      <c r="O265" s="815"/>
      <c r="P265" s="816"/>
      <c r="Q265" s="511"/>
      <c r="R265" s="815"/>
      <c r="S265" s="816"/>
      <c r="T265" s="511"/>
      <c r="U265" s="815"/>
      <c r="V265" s="816"/>
      <c r="W265" s="30"/>
      <c r="X265" s="34"/>
      <c r="Y265" s="34"/>
      <c r="Z265" s="30"/>
      <c r="AA265" s="34"/>
      <c r="AB265" s="34"/>
      <c r="AC265" s="30"/>
      <c r="AD265" s="34"/>
      <c r="AE265" s="34"/>
      <c r="AF265" s="30"/>
      <c r="AG265" s="34"/>
      <c r="AH265" s="34"/>
      <c r="AI265" s="30"/>
      <c r="AJ265" s="34"/>
      <c r="AK265" s="34"/>
      <c r="AL265" s="30"/>
      <c r="AM265" s="34"/>
      <c r="AN265" s="34"/>
      <c r="AO265" s="30"/>
      <c r="AP265" s="34"/>
      <c r="AQ265" s="34"/>
      <c r="AR265" s="30"/>
      <c r="AS265" s="34"/>
      <c r="AT265" s="34"/>
      <c r="AU265" s="30"/>
      <c r="AV265" s="34"/>
      <c r="AW265" s="34"/>
      <c r="AX265" s="30"/>
      <c r="AY265" s="34"/>
      <c r="AZ265" s="34"/>
      <c r="BA265" s="30"/>
      <c r="BB265" s="34"/>
      <c r="BC265" s="34"/>
      <c r="BD265" s="30"/>
      <c r="BE265" s="34"/>
      <c r="BF265" s="34"/>
      <c r="BG265" s="30"/>
      <c r="BH265" s="34"/>
      <c r="BI265" s="34"/>
      <c r="BJ265" s="30"/>
      <c r="BK265" s="34"/>
      <c r="BL265" s="117"/>
      <c r="BM265" s="118"/>
      <c r="BN265" s="117"/>
      <c r="BO265" s="34"/>
      <c r="BP265" s="30"/>
      <c r="BQ265" s="30"/>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row>
    <row r="266" spans="2:208" s="32" customFormat="1" ht="15" x14ac:dyDescent="0.2">
      <c r="B266" s="954"/>
      <c r="C266" s="955"/>
      <c r="D266" s="955"/>
      <c r="E266" s="955"/>
      <c r="F266" s="956"/>
      <c r="G266" s="952"/>
      <c r="H266" s="957"/>
      <c r="I266" s="958"/>
      <c r="J266" s="959"/>
      <c r="K266" s="511"/>
      <c r="L266" s="815"/>
      <c r="M266" s="816"/>
      <c r="N266" s="511"/>
      <c r="O266" s="815"/>
      <c r="P266" s="816"/>
      <c r="Q266" s="511"/>
      <c r="R266" s="815"/>
      <c r="S266" s="816"/>
      <c r="T266" s="511"/>
      <c r="U266" s="815"/>
      <c r="V266" s="816"/>
      <c r="W266" s="30"/>
      <c r="X266" s="34"/>
      <c r="Y266" s="34"/>
      <c r="Z266" s="30"/>
      <c r="AA266" s="34"/>
      <c r="AB266" s="34"/>
      <c r="AC266" s="30"/>
      <c r="AD266" s="34"/>
      <c r="AE266" s="34"/>
      <c r="AF266" s="30"/>
      <c r="AG266" s="34"/>
      <c r="AH266" s="34"/>
      <c r="AI266" s="30"/>
      <c r="AJ266" s="34"/>
      <c r="AK266" s="34"/>
      <c r="AL266" s="30"/>
      <c r="AM266" s="34"/>
      <c r="AN266" s="34"/>
      <c r="AO266" s="30"/>
      <c r="AP266" s="34"/>
      <c r="AQ266" s="34"/>
      <c r="AR266" s="30"/>
      <c r="AS266" s="34"/>
      <c r="AT266" s="34"/>
      <c r="AU266" s="30"/>
      <c r="AV266" s="34"/>
      <c r="AW266" s="34"/>
      <c r="AX266" s="30"/>
      <c r="AY266" s="34"/>
      <c r="AZ266" s="34"/>
      <c r="BA266" s="30"/>
      <c r="BB266" s="34"/>
      <c r="BC266" s="34"/>
      <c r="BD266" s="30"/>
      <c r="BE266" s="34"/>
      <c r="BF266" s="34"/>
      <c r="BG266" s="30"/>
      <c r="BH266" s="34"/>
      <c r="BI266" s="34"/>
      <c r="BJ266" s="30"/>
      <c r="BK266" s="34"/>
      <c r="BL266" s="117"/>
      <c r="BM266" s="118"/>
      <c r="BN266" s="117"/>
      <c r="BO266" s="34"/>
      <c r="BP266" s="30"/>
      <c r="BQ266" s="30"/>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row>
    <row r="267" spans="2:208" s="32" customFormat="1" ht="15" x14ac:dyDescent="0.2">
      <c r="B267" s="954"/>
      <c r="C267" s="955"/>
      <c r="D267" s="955"/>
      <c r="E267" s="955"/>
      <c r="F267" s="956"/>
      <c r="G267" s="952"/>
      <c r="H267" s="957"/>
      <c r="I267" s="958"/>
      <c r="J267" s="959"/>
      <c r="K267" s="511"/>
      <c r="L267" s="815"/>
      <c r="M267" s="816"/>
      <c r="N267" s="511"/>
      <c r="O267" s="815"/>
      <c r="P267" s="816"/>
      <c r="Q267" s="511"/>
      <c r="R267" s="815"/>
      <c r="S267" s="816"/>
      <c r="T267" s="511"/>
      <c r="U267" s="815"/>
      <c r="V267" s="816"/>
      <c r="W267" s="30"/>
      <c r="X267" s="34"/>
      <c r="Y267" s="34"/>
      <c r="Z267" s="30"/>
      <c r="AA267" s="34"/>
      <c r="AB267" s="34"/>
      <c r="AC267" s="30"/>
      <c r="AD267" s="34"/>
      <c r="AE267" s="34"/>
      <c r="AF267" s="30"/>
      <c r="AG267" s="34"/>
      <c r="AH267" s="34"/>
      <c r="AI267" s="30"/>
      <c r="AJ267" s="34"/>
      <c r="AK267" s="34"/>
      <c r="AL267" s="30"/>
      <c r="AM267" s="34"/>
      <c r="AN267" s="34"/>
      <c r="AO267" s="30"/>
      <c r="AP267" s="34"/>
      <c r="AQ267" s="34"/>
      <c r="AR267" s="30"/>
      <c r="AS267" s="34"/>
      <c r="AT267" s="34"/>
      <c r="AU267" s="30"/>
      <c r="AV267" s="34"/>
      <c r="AW267" s="34"/>
      <c r="AX267" s="30"/>
      <c r="AY267" s="34"/>
      <c r="AZ267" s="34"/>
      <c r="BA267" s="30"/>
      <c r="BB267" s="34"/>
      <c r="BC267" s="34"/>
      <c r="BD267" s="30"/>
      <c r="BE267" s="34"/>
      <c r="BF267" s="34"/>
      <c r="BG267" s="30"/>
      <c r="BH267" s="34"/>
      <c r="BI267" s="34"/>
      <c r="BJ267" s="30"/>
      <c r="BK267" s="34"/>
      <c r="BL267" s="117"/>
      <c r="BM267" s="118"/>
      <c r="BN267" s="117"/>
      <c r="BO267" s="34"/>
      <c r="BP267" s="30"/>
      <c r="BQ267" s="30"/>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row>
    <row r="268" spans="2:208" s="32" customFormat="1" ht="15" x14ac:dyDescent="0.2">
      <c r="B268" s="954"/>
      <c r="C268" s="955"/>
      <c r="D268" s="955"/>
      <c r="E268" s="955"/>
      <c r="F268" s="956"/>
      <c r="G268" s="952"/>
      <c r="H268" s="957"/>
      <c r="I268" s="958"/>
      <c r="J268" s="959"/>
      <c r="K268" s="511"/>
      <c r="L268" s="815"/>
      <c r="M268" s="816"/>
      <c r="N268" s="511"/>
      <c r="O268" s="815"/>
      <c r="P268" s="816"/>
      <c r="Q268" s="511"/>
      <c r="R268" s="815"/>
      <c r="S268" s="816"/>
      <c r="T268" s="511"/>
      <c r="U268" s="815"/>
      <c r="V268" s="816"/>
      <c r="W268" s="30"/>
      <c r="X268" s="34"/>
      <c r="Y268" s="34"/>
      <c r="Z268" s="30"/>
      <c r="AA268" s="34"/>
      <c r="AB268" s="34"/>
      <c r="AC268" s="30"/>
      <c r="AD268" s="34"/>
      <c r="AE268" s="34"/>
      <c r="AF268" s="30"/>
      <c r="AG268" s="34"/>
      <c r="AH268" s="34"/>
      <c r="AI268" s="30"/>
      <c r="AJ268" s="34"/>
      <c r="AK268" s="34"/>
      <c r="AL268" s="30"/>
      <c r="AM268" s="34"/>
      <c r="AN268" s="34"/>
      <c r="AO268" s="30"/>
      <c r="AP268" s="34"/>
      <c r="AQ268" s="34"/>
      <c r="AR268" s="30"/>
      <c r="AS268" s="34"/>
      <c r="AT268" s="34"/>
      <c r="AU268" s="30"/>
      <c r="AV268" s="34"/>
      <c r="AW268" s="34"/>
      <c r="AX268" s="30"/>
      <c r="AY268" s="34"/>
      <c r="AZ268" s="34"/>
      <c r="BA268" s="30"/>
      <c r="BB268" s="34"/>
      <c r="BC268" s="34"/>
      <c r="BD268" s="30"/>
      <c r="BE268" s="34"/>
      <c r="BF268" s="34"/>
      <c r="BG268" s="30"/>
      <c r="BH268" s="34"/>
      <c r="BI268" s="34"/>
      <c r="BJ268" s="30"/>
      <c r="BK268" s="34"/>
      <c r="BL268" s="117"/>
      <c r="BM268" s="118"/>
      <c r="BN268" s="117"/>
      <c r="BO268" s="34"/>
      <c r="BP268" s="30"/>
      <c r="BQ268" s="30"/>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row>
    <row r="269" spans="2:208" s="32" customFormat="1" ht="15" x14ac:dyDescent="0.2">
      <c r="B269" s="954"/>
      <c r="C269" s="955"/>
      <c r="D269" s="955"/>
      <c r="E269" s="955"/>
      <c r="F269" s="956"/>
      <c r="G269" s="952"/>
      <c r="H269" s="957"/>
      <c r="I269" s="958"/>
      <c r="J269" s="959"/>
      <c r="K269" s="511"/>
      <c r="L269" s="815"/>
      <c r="M269" s="816"/>
      <c r="N269" s="511"/>
      <c r="O269" s="815"/>
      <c r="P269" s="816"/>
      <c r="Q269" s="511"/>
      <c r="R269" s="815"/>
      <c r="S269" s="816"/>
      <c r="T269" s="511"/>
      <c r="U269" s="815"/>
      <c r="V269" s="816"/>
      <c r="W269" s="30"/>
      <c r="X269" s="34"/>
      <c r="Y269" s="34"/>
      <c r="Z269" s="30"/>
      <c r="AA269" s="34"/>
      <c r="AB269" s="34"/>
      <c r="AC269" s="30"/>
      <c r="AD269" s="34"/>
      <c r="AE269" s="34"/>
      <c r="AF269" s="30"/>
      <c r="AG269" s="34"/>
      <c r="AH269" s="34"/>
      <c r="AI269" s="30"/>
      <c r="AJ269" s="34"/>
      <c r="AK269" s="34"/>
      <c r="AL269" s="30"/>
      <c r="AM269" s="34"/>
      <c r="AN269" s="34"/>
      <c r="AO269" s="30"/>
      <c r="AP269" s="34"/>
      <c r="AQ269" s="34"/>
      <c r="AR269" s="30"/>
      <c r="AS269" s="34"/>
      <c r="AT269" s="34"/>
      <c r="AU269" s="30"/>
      <c r="AV269" s="34"/>
      <c r="AW269" s="34"/>
      <c r="AX269" s="30"/>
      <c r="AY269" s="34"/>
      <c r="AZ269" s="34"/>
      <c r="BA269" s="30"/>
      <c r="BB269" s="34"/>
      <c r="BC269" s="34"/>
      <c r="BD269" s="30"/>
      <c r="BE269" s="34"/>
      <c r="BF269" s="34"/>
      <c r="BG269" s="30"/>
      <c r="BH269" s="34"/>
      <c r="BI269" s="34"/>
      <c r="BJ269" s="30"/>
      <c r="BK269" s="34"/>
      <c r="BL269" s="117"/>
      <c r="BM269" s="118"/>
      <c r="BN269" s="117"/>
      <c r="BO269" s="34"/>
      <c r="BP269" s="30"/>
      <c r="BQ269" s="30"/>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row>
    <row r="270" spans="2:208" s="32" customFormat="1" ht="15" x14ac:dyDescent="0.2">
      <c r="B270" s="954"/>
      <c r="C270" s="955"/>
      <c r="D270" s="955"/>
      <c r="E270" s="955"/>
      <c r="F270" s="956"/>
      <c r="G270" s="952"/>
      <c r="H270" s="957"/>
      <c r="I270" s="958"/>
      <c r="J270" s="959"/>
      <c r="K270" s="511"/>
      <c r="L270" s="815"/>
      <c r="M270" s="816"/>
      <c r="N270" s="511"/>
      <c r="O270" s="815"/>
      <c r="P270" s="816"/>
      <c r="Q270" s="511"/>
      <c r="R270" s="815"/>
      <c r="S270" s="816"/>
      <c r="T270" s="511"/>
      <c r="U270" s="815"/>
      <c r="V270" s="816"/>
      <c r="W270" s="30"/>
      <c r="X270" s="34"/>
      <c r="Y270" s="34"/>
      <c r="Z270" s="30"/>
      <c r="AA270" s="34"/>
      <c r="AB270" s="34"/>
      <c r="AC270" s="30"/>
      <c r="AD270" s="34"/>
      <c r="AE270" s="34"/>
      <c r="AF270" s="30"/>
      <c r="AG270" s="34"/>
      <c r="AH270" s="34"/>
      <c r="AI270" s="30"/>
      <c r="AJ270" s="34"/>
      <c r="AK270" s="34"/>
      <c r="AL270" s="30"/>
      <c r="AM270" s="34"/>
      <c r="AN270" s="34"/>
      <c r="AO270" s="30"/>
      <c r="AP270" s="34"/>
      <c r="AQ270" s="34"/>
      <c r="AR270" s="30"/>
      <c r="AS270" s="34"/>
      <c r="AT270" s="34"/>
      <c r="AU270" s="30"/>
      <c r="AV270" s="34"/>
      <c r="AW270" s="34"/>
      <c r="AX270" s="30"/>
      <c r="AY270" s="34"/>
      <c r="AZ270" s="34"/>
      <c r="BA270" s="30"/>
      <c r="BB270" s="34"/>
      <c r="BC270" s="34"/>
      <c r="BD270" s="30"/>
      <c r="BE270" s="34"/>
      <c r="BF270" s="34"/>
      <c r="BG270" s="30"/>
      <c r="BH270" s="34"/>
      <c r="BI270" s="34"/>
      <c r="BJ270" s="30"/>
      <c r="BK270" s="34"/>
      <c r="BL270" s="117"/>
      <c r="BM270" s="118"/>
      <c r="BN270" s="117"/>
      <c r="BO270" s="34"/>
      <c r="BP270" s="30"/>
      <c r="BQ270" s="30"/>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row>
    <row r="271" spans="2:208" s="32" customFormat="1" ht="15" x14ac:dyDescent="0.2">
      <c r="B271" s="954"/>
      <c r="C271" s="955"/>
      <c r="D271" s="955"/>
      <c r="E271" s="955"/>
      <c r="F271" s="956"/>
      <c r="G271" s="952"/>
      <c r="H271" s="957"/>
      <c r="I271" s="958"/>
      <c r="J271" s="959"/>
      <c r="K271" s="511"/>
      <c r="L271" s="815"/>
      <c r="M271" s="816"/>
      <c r="N271" s="511"/>
      <c r="O271" s="815"/>
      <c r="P271" s="816"/>
      <c r="Q271" s="511"/>
      <c r="R271" s="815"/>
      <c r="S271" s="816"/>
      <c r="T271" s="511"/>
      <c r="U271" s="815"/>
      <c r="V271" s="816"/>
      <c r="W271" s="30"/>
      <c r="X271" s="34"/>
      <c r="Y271" s="34"/>
      <c r="Z271" s="30"/>
      <c r="AA271" s="34"/>
      <c r="AB271" s="34"/>
      <c r="AC271" s="30"/>
      <c r="AD271" s="34"/>
      <c r="AE271" s="34"/>
      <c r="AF271" s="30"/>
      <c r="AG271" s="34"/>
      <c r="AH271" s="34"/>
      <c r="AI271" s="30"/>
      <c r="AJ271" s="34"/>
      <c r="AK271" s="34"/>
      <c r="AL271" s="30"/>
      <c r="AM271" s="34"/>
      <c r="AN271" s="34"/>
      <c r="AO271" s="30"/>
      <c r="AP271" s="34"/>
      <c r="AQ271" s="34"/>
      <c r="AR271" s="30"/>
      <c r="AS271" s="34"/>
      <c r="AT271" s="34"/>
      <c r="AU271" s="30"/>
      <c r="AV271" s="34"/>
      <c r="AW271" s="34"/>
      <c r="AX271" s="30"/>
      <c r="AY271" s="34"/>
      <c r="AZ271" s="34"/>
      <c r="BA271" s="30"/>
      <c r="BB271" s="34"/>
      <c r="BC271" s="34"/>
      <c r="BD271" s="30"/>
      <c r="BE271" s="34"/>
      <c r="BF271" s="34"/>
      <c r="BG271" s="30"/>
      <c r="BH271" s="34"/>
      <c r="BI271" s="34"/>
      <c r="BJ271" s="30"/>
      <c r="BK271" s="34"/>
      <c r="BL271" s="117"/>
      <c r="BM271" s="118"/>
      <c r="BN271" s="117"/>
      <c r="BO271" s="34"/>
      <c r="BP271" s="30"/>
      <c r="BQ271" s="30"/>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row>
    <row r="272" spans="2:208" s="32" customFormat="1" ht="15" x14ac:dyDescent="0.2">
      <c r="B272" s="954"/>
      <c r="C272" s="955"/>
      <c r="D272" s="955"/>
      <c r="E272" s="955"/>
      <c r="F272" s="956"/>
      <c r="G272" s="952"/>
      <c r="H272" s="957"/>
      <c r="I272" s="958"/>
      <c r="J272" s="959"/>
      <c r="K272" s="511"/>
      <c r="L272" s="815"/>
      <c r="M272" s="816"/>
      <c r="N272" s="511"/>
      <c r="O272" s="815"/>
      <c r="P272" s="816"/>
      <c r="Q272" s="511"/>
      <c r="R272" s="815"/>
      <c r="S272" s="816"/>
      <c r="T272" s="511"/>
      <c r="U272" s="815"/>
      <c r="V272" s="816"/>
      <c r="W272" s="30"/>
      <c r="X272" s="34"/>
      <c r="Y272" s="34"/>
      <c r="Z272" s="30"/>
      <c r="AA272" s="34"/>
      <c r="AB272" s="34"/>
      <c r="AC272" s="30"/>
      <c r="AD272" s="34"/>
      <c r="AE272" s="34"/>
      <c r="AF272" s="30"/>
      <c r="AG272" s="34"/>
      <c r="AH272" s="34"/>
      <c r="AI272" s="30"/>
      <c r="AJ272" s="34"/>
      <c r="AK272" s="34"/>
      <c r="AL272" s="30"/>
      <c r="AM272" s="34"/>
      <c r="AN272" s="34"/>
      <c r="AO272" s="30"/>
      <c r="AP272" s="34"/>
      <c r="AQ272" s="34"/>
      <c r="AR272" s="30"/>
      <c r="AS272" s="34"/>
      <c r="AT272" s="34"/>
      <c r="AU272" s="30"/>
      <c r="AV272" s="34"/>
      <c r="AW272" s="34"/>
      <c r="AX272" s="30"/>
      <c r="AY272" s="34"/>
      <c r="AZ272" s="34"/>
      <c r="BA272" s="30"/>
      <c r="BB272" s="34"/>
      <c r="BC272" s="34"/>
      <c r="BD272" s="30"/>
      <c r="BE272" s="34"/>
      <c r="BF272" s="34"/>
      <c r="BG272" s="30"/>
      <c r="BH272" s="34"/>
      <c r="BI272" s="34"/>
      <c r="BJ272" s="30"/>
      <c r="BK272" s="34"/>
      <c r="BL272" s="117"/>
      <c r="BM272" s="118"/>
      <c r="BN272" s="117"/>
      <c r="BO272" s="34"/>
      <c r="BP272" s="30"/>
      <c r="BQ272" s="30"/>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row>
    <row r="273" spans="2:208" s="32" customFormat="1" ht="15" x14ac:dyDescent="0.2">
      <c r="B273" s="954"/>
      <c r="C273" s="955"/>
      <c r="D273" s="955"/>
      <c r="E273" s="955"/>
      <c r="F273" s="956"/>
      <c r="G273" s="952"/>
      <c r="H273" s="957"/>
      <c r="I273" s="958"/>
      <c r="J273" s="959"/>
      <c r="K273" s="511"/>
      <c r="L273" s="815"/>
      <c r="M273" s="816"/>
      <c r="N273" s="511"/>
      <c r="O273" s="815"/>
      <c r="P273" s="816"/>
      <c r="Q273" s="511"/>
      <c r="R273" s="815"/>
      <c r="S273" s="816"/>
      <c r="T273" s="511"/>
      <c r="U273" s="815"/>
      <c r="V273" s="816"/>
      <c r="W273" s="30"/>
      <c r="X273" s="34"/>
      <c r="Y273" s="34"/>
      <c r="Z273" s="30"/>
      <c r="AA273" s="34"/>
      <c r="AB273" s="34"/>
      <c r="AC273" s="30"/>
      <c r="AD273" s="34"/>
      <c r="AE273" s="34"/>
      <c r="AF273" s="30"/>
      <c r="AG273" s="34"/>
      <c r="AH273" s="34"/>
      <c r="AI273" s="30"/>
      <c r="AJ273" s="34"/>
      <c r="AK273" s="34"/>
      <c r="AL273" s="30"/>
      <c r="AM273" s="34"/>
      <c r="AN273" s="34"/>
      <c r="AO273" s="30"/>
      <c r="AP273" s="34"/>
      <c r="AQ273" s="34"/>
      <c r="AR273" s="30"/>
      <c r="AS273" s="34"/>
      <c r="AT273" s="34"/>
      <c r="AU273" s="30"/>
      <c r="AV273" s="34"/>
      <c r="AW273" s="34"/>
      <c r="AX273" s="30"/>
      <c r="AY273" s="34"/>
      <c r="AZ273" s="34"/>
      <c r="BA273" s="30"/>
      <c r="BB273" s="34"/>
      <c r="BC273" s="34"/>
      <c r="BD273" s="30"/>
      <c r="BE273" s="34"/>
      <c r="BF273" s="34"/>
      <c r="BG273" s="30"/>
      <c r="BH273" s="34"/>
      <c r="BI273" s="34"/>
      <c r="BJ273" s="30"/>
      <c r="BK273" s="34"/>
      <c r="BL273" s="117"/>
      <c r="BM273" s="118"/>
      <c r="BN273" s="117"/>
      <c r="BO273" s="34"/>
      <c r="BP273" s="30"/>
      <c r="BQ273" s="30"/>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row>
    <row r="274" spans="2:208" s="32" customFormat="1" ht="15" x14ac:dyDescent="0.2">
      <c r="B274" s="954"/>
      <c r="C274" s="955"/>
      <c r="D274" s="955"/>
      <c r="E274" s="955"/>
      <c r="F274" s="956"/>
      <c r="G274" s="952"/>
      <c r="H274" s="957"/>
      <c r="I274" s="958"/>
      <c r="J274" s="959"/>
      <c r="K274" s="511"/>
      <c r="L274" s="815"/>
      <c r="M274" s="816"/>
      <c r="N274" s="511"/>
      <c r="O274" s="815"/>
      <c r="P274" s="816"/>
      <c r="Q274" s="511"/>
      <c r="R274" s="815"/>
      <c r="S274" s="816"/>
      <c r="T274" s="511"/>
      <c r="U274" s="815"/>
      <c r="V274" s="816"/>
      <c r="W274" s="30"/>
      <c r="X274" s="34"/>
      <c r="Y274" s="34"/>
      <c r="Z274" s="30"/>
      <c r="AA274" s="34"/>
      <c r="AB274" s="34"/>
      <c r="AC274" s="30"/>
      <c r="AD274" s="34"/>
      <c r="AE274" s="34"/>
      <c r="AF274" s="30"/>
      <c r="AG274" s="34"/>
      <c r="AH274" s="34"/>
      <c r="AI274" s="30"/>
      <c r="AJ274" s="34"/>
      <c r="AK274" s="34"/>
      <c r="AL274" s="30"/>
      <c r="AM274" s="34"/>
      <c r="AN274" s="34"/>
      <c r="AO274" s="30"/>
      <c r="AP274" s="34"/>
      <c r="AQ274" s="34"/>
      <c r="AR274" s="30"/>
      <c r="AS274" s="34"/>
      <c r="AT274" s="34"/>
      <c r="AU274" s="30"/>
      <c r="AV274" s="34"/>
      <c r="AW274" s="34"/>
      <c r="AX274" s="30"/>
      <c r="AY274" s="34"/>
      <c r="AZ274" s="34"/>
      <c r="BA274" s="30"/>
      <c r="BB274" s="34"/>
      <c r="BC274" s="34"/>
      <c r="BD274" s="30"/>
      <c r="BE274" s="34"/>
      <c r="BF274" s="34"/>
      <c r="BG274" s="30"/>
      <c r="BH274" s="34"/>
      <c r="BI274" s="34"/>
      <c r="BJ274" s="30"/>
      <c r="BK274" s="34"/>
      <c r="BL274" s="117"/>
      <c r="BM274" s="118"/>
      <c r="BN274" s="117"/>
      <c r="BO274" s="34"/>
      <c r="BP274" s="30"/>
      <c r="BQ274" s="30"/>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row>
    <row r="275" spans="2:208" s="32" customFormat="1" ht="15" x14ac:dyDescent="0.2">
      <c r="B275" s="954"/>
      <c r="C275" s="955"/>
      <c r="D275" s="955"/>
      <c r="E275" s="955"/>
      <c r="F275" s="956"/>
      <c r="G275" s="952"/>
      <c r="H275" s="957"/>
      <c r="I275" s="958"/>
      <c r="J275" s="959"/>
      <c r="K275" s="511"/>
      <c r="L275" s="815"/>
      <c r="M275" s="816"/>
      <c r="N275" s="511"/>
      <c r="O275" s="815"/>
      <c r="P275" s="816"/>
      <c r="Q275" s="511"/>
      <c r="R275" s="815"/>
      <c r="S275" s="816"/>
      <c r="T275" s="511"/>
      <c r="U275" s="815"/>
      <c r="V275" s="816"/>
      <c r="W275" s="30"/>
      <c r="X275" s="34"/>
      <c r="Y275" s="34"/>
      <c r="Z275" s="30"/>
      <c r="AA275" s="34"/>
      <c r="AB275" s="34"/>
      <c r="AC275" s="30"/>
      <c r="AD275" s="34"/>
      <c r="AE275" s="34"/>
      <c r="AF275" s="30"/>
      <c r="AG275" s="34"/>
      <c r="AH275" s="34"/>
      <c r="AI275" s="30"/>
      <c r="AJ275" s="34"/>
      <c r="AK275" s="34"/>
      <c r="AL275" s="30"/>
      <c r="AM275" s="34"/>
      <c r="AN275" s="34"/>
      <c r="AO275" s="30"/>
      <c r="AP275" s="34"/>
      <c r="AQ275" s="34"/>
      <c r="AR275" s="30"/>
      <c r="AS275" s="34"/>
      <c r="AT275" s="34"/>
      <c r="AU275" s="30"/>
      <c r="AV275" s="34"/>
      <c r="AW275" s="34"/>
      <c r="AX275" s="30"/>
      <c r="AY275" s="34"/>
      <c r="AZ275" s="34"/>
      <c r="BA275" s="30"/>
      <c r="BB275" s="34"/>
      <c r="BC275" s="34"/>
      <c r="BD275" s="30"/>
      <c r="BE275" s="34"/>
      <c r="BF275" s="34"/>
      <c r="BG275" s="30"/>
      <c r="BH275" s="34"/>
      <c r="BI275" s="34"/>
      <c r="BJ275" s="30"/>
      <c r="BK275" s="34"/>
      <c r="BL275" s="117"/>
      <c r="BM275" s="118"/>
      <c r="BN275" s="117"/>
      <c r="BO275" s="34"/>
      <c r="BP275" s="30"/>
      <c r="BQ275" s="30"/>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row>
    <row r="276" spans="2:208" s="32" customFormat="1" ht="15" x14ac:dyDescent="0.2">
      <c r="B276" s="954"/>
      <c r="C276" s="955"/>
      <c r="D276" s="955"/>
      <c r="E276" s="955"/>
      <c r="F276" s="956"/>
      <c r="G276" s="952"/>
      <c r="H276" s="957"/>
      <c r="I276" s="958"/>
      <c r="J276" s="959"/>
      <c r="K276" s="511"/>
      <c r="L276" s="815"/>
      <c r="M276" s="816"/>
      <c r="N276" s="511"/>
      <c r="O276" s="815"/>
      <c r="P276" s="816"/>
      <c r="Q276" s="511"/>
      <c r="R276" s="815"/>
      <c r="S276" s="816"/>
      <c r="T276" s="511"/>
      <c r="U276" s="815"/>
      <c r="V276" s="816"/>
      <c r="W276" s="30"/>
      <c r="X276" s="34"/>
      <c r="Y276" s="34"/>
      <c r="Z276" s="30"/>
      <c r="AA276" s="34"/>
      <c r="AB276" s="34"/>
      <c r="AC276" s="30"/>
      <c r="AD276" s="34"/>
      <c r="AE276" s="34"/>
      <c r="AF276" s="30"/>
      <c r="AG276" s="34"/>
      <c r="AH276" s="34"/>
      <c r="AI276" s="30"/>
      <c r="AJ276" s="34"/>
      <c r="AK276" s="34"/>
      <c r="AL276" s="30"/>
      <c r="AM276" s="34"/>
      <c r="AN276" s="34"/>
      <c r="AO276" s="30"/>
      <c r="AP276" s="34"/>
      <c r="AQ276" s="34"/>
      <c r="AR276" s="30"/>
      <c r="AS276" s="34"/>
      <c r="AT276" s="34"/>
      <c r="AU276" s="30"/>
      <c r="AV276" s="34"/>
      <c r="AW276" s="34"/>
      <c r="AX276" s="30"/>
      <c r="AY276" s="34"/>
      <c r="AZ276" s="34"/>
      <c r="BA276" s="30"/>
      <c r="BB276" s="34"/>
      <c r="BC276" s="34"/>
      <c r="BD276" s="30"/>
      <c r="BE276" s="34"/>
      <c r="BF276" s="34"/>
      <c r="BG276" s="30"/>
      <c r="BH276" s="34"/>
      <c r="BI276" s="34"/>
      <c r="BJ276" s="30"/>
      <c r="BK276" s="34"/>
      <c r="BL276" s="117"/>
      <c r="BM276" s="118"/>
      <c r="BN276" s="117"/>
      <c r="BO276" s="34"/>
      <c r="BP276" s="30"/>
      <c r="BQ276" s="30"/>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row>
    <row r="277" spans="2:208" s="32" customFormat="1" ht="15" x14ac:dyDescent="0.2">
      <c r="B277" s="954"/>
      <c r="C277" s="955"/>
      <c r="D277" s="955"/>
      <c r="E277" s="955"/>
      <c r="F277" s="956"/>
      <c r="G277" s="952"/>
      <c r="H277" s="957"/>
      <c r="I277" s="958"/>
      <c r="J277" s="959"/>
      <c r="K277" s="511"/>
      <c r="L277" s="815"/>
      <c r="M277" s="816"/>
      <c r="N277" s="511"/>
      <c r="O277" s="815"/>
      <c r="P277" s="816"/>
      <c r="Q277" s="511"/>
      <c r="R277" s="815"/>
      <c r="S277" s="816"/>
      <c r="T277" s="511"/>
      <c r="U277" s="815"/>
      <c r="V277" s="816"/>
      <c r="W277" s="30"/>
      <c r="X277" s="34"/>
      <c r="Y277" s="34"/>
      <c r="Z277" s="30"/>
      <c r="AA277" s="34"/>
      <c r="AB277" s="34"/>
      <c r="AC277" s="30"/>
      <c r="AD277" s="34"/>
      <c r="AE277" s="34"/>
      <c r="AF277" s="30"/>
      <c r="AG277" s="34"/>
      <c r="AH277" s="34"/>
      <c r="AI277" s="30"/>
      <c r="AJ277" s="34"/>
      <c r="AK277" s="34"/>
      <c r="AL277" s="30"/>
      <c r="AM277" s="34"/>
      <c r="AN277" s="34"/>
      <c r="AO277" s="30"/>
      <c r="AP277" s="34"/>
      <c r="AQ277" s="34"/>
      <c r="AR277" s="30"/>
      <c r="AS277" s="34"/>
      <c r="AT277" s="34"/>
      <c r="AU277" s="30"/>
      <c r="AV277" s="34"/>
      <c r="AW277" s="34"/>
      <c r="AX277" s="30"/>
      <c r="AY277" s="34"/>
      <c r="AZ277" s="34"/>
      <c r="BA277" s="30"/>
      <c r="BB277" s="34"/>
      <c r="BC277" s="34"/>
      <c r="BD277" s="30"/>
      <c r="BE277" s="34"/>
      <c r="BF277" s="34"/>
      <c r="BG277" s="30"/>
      <c r="BH277" s="34"/>
      <c r="BI277" s="34"/>
      <c r="BJ277" s="30"/>
      <c r="BK277" s="34"/>
      <c r="BL277" s="117"/>
      <c r="BM277" s="118"/>
      <c r="BN277" s="117"/>
      <c r="BO277" s="34"/>
      <c r="BP277" s="30"/>
      <c r="BQ277" s="30"/>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row>
    <row r="278" spans="2:208" s="32" customFormat="1" ht="15" x14ac:dyDescent="0.2">
      <c r="B278" s="954"/>
      <c r="C278" s="955"/>
      <c r="D278" s="955"/>
      <c r="E278" s="955"/>
      <c r="F278" s="956"/>
      <c r="G278" s="952"/>
      <c r="H278" s="957"/>
      <c r="I278" s="958"/>
      <c r="J278" s="959"/>
      <c r="K278" s="511"/>
      <c r="L278" s="815"/>
      <c r="M278" s="816"/>
      <c r="N278" s="511"/>
      <c r="O278" s="815"/>
      <c r="P278" s="816"/>
      <c r="Q278" s="511"/>
      <c r="R278" s="815"/>
      <c r="S278" s="816"/>
      <c r="T278" s="511"/>
      <c r="U278" s="815"/>
      <c r="V278" s="816"/>
      <c r="W278" s="30"/>
      <c r="X278" s="34"/>
      <c r="Y278" s="34"/>
      <c r="Z278" s="30"/>
      <c r="AA278" s="34"/>
      <c r="AB278" s="34"/>
      <c r="AC278" s="30"/>
      <c r="AD278" s="34"/>
      <c r="AE278" s="34"/>
      <c r="AF278" s="30"/>
      <c r="AG278" s="34"/>
      <c r="AH278" s="34"/>
      <c r="AI278" s="30"/>
      <c r="AJ278" s="34"/>
      <c r="AK278" s="34"/>
      <c r="AL278" s="30"/>
      <c r="AM278" s="34"/>
      <c r="AN278" s="34"/>
      <c r="AO278" s="30"/>
      <c r="AP278" s="34"/>
      <c r="AQ278" s="34"/>
      <c r="AR278" s="30"/>
      <c r="AS278" s="34"/>
      <c r="AT278" s="34"/>
      <c r="AU278" s="30"/>
      <c r="AV278" s="34"/>
      <c r="AW278" s="34"/>
      <c r="AX278" s="30"/>
      <c r="AY278" s="34"/>
      <c r="AZ278" s="34"/>
      <c r="BA278" s="30"/>
      <c r="BB278" s="34"/>
      <c r="BC278" s="34"/>
      <c r="BD278" s="30"/>
      <c r="BE278" s="34"/>
      <c r="BF278" s="34"/>
      <c r="BG278" s="30"/>
      <c r="BH278" s="34"/>
      <c r="BI278" s="34"/>
      <c r="BJ278" s="30"/>
      <c r="BK278" s="34"/>
      <c r="BL278" s="117"/>
      <c r="BM278" s="118"/>
      <c r="BN278" s="117"/>
      <c r="BO278" s="34"/>
      <c r="BP278" s="30"/>
      <c r="BQ278" s="30"/>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row>
    <row r="279" spans="2:208" s="32" customFormat="1" ht="15" x14ac:dyDescent="0.2">
      <c r="B279" s="954"/>
      <c r="C279" s="955"/>
      <c r="D279" s="955"/>
      <c r="E279" s="955"/>
      <c r="F279" s="956"/>
      <c r="G279" s="952"/>
      <c r="H279" s="957"/>
      <c r="I279" s="958"/>
      <c r="J279" s="959"/>
      <c r="K279" s="511"/>
      <c r="L279" s="815"/>
      <c r="M279" s="816"/>
      <c r="N279" s="511"/>
      <c r="O279" s="815"/>
      <c r="P279" s="816"/>
      <c r="Q279" s="511"/>
      <c r="R279" s="815"/>
      <c r="S279" s="816"/>
      <c r="T279" s="511"/>
      <c r="U279" s="815"/>
      <c r="V279" s="816"/>
      <c r="W279" s="30"/>
      <c r="X279" s="34"/>
      <c r="Y279" s="34"/>
      <c r="Z279" s="30"/>
      <c r="AA279" s="34"/>
      <c r="AB279" s="34"/>
      <c r="AC279" s="30"/>
      <c r="AD279" s="34"/>
      <c r="AE279" s="34"/>
      <c r="AF279" s="30"/>
      <c r="AG279" s="34"/>
      <c r="AH279" s="34"/>
      <c r="AI279" s="30"/>
      <c r="AJ279" s="34"/>
      <c r="AK279" s="34"/>
      <c r="AL279" s="30"/>
      <c r="AM279" s="34"/>
      <c r="AN279" s="34"/>
      <c r="AO279" s="30"/>
      <c r="AP279" s="34"/>
      <c r="AQ279" s="34"/>
      <c r="AR279" s="30"/>
      <c r="AS279" s="34"/>
      <c r="AT279" s="34"/>
      <c r="AU279" s="30"/>
      <c r="AV279" s="34"/>
      <c r="AW279" s="34"/>
      <c r="AX279" s="30"/>
      <c r="AY279" s="34"/>
      <c r="AZ279" s="34"/>
      <c r="BA279" s="30"/>
      <c r="BB279" s="34"/>
      <c r="BC279" s="34"/>
      <c r="BD279" s="30"/>
      <c r="BE279" s="34"/>
      <c r="BF279" s="34"/>
      <c r="BG279" s="30"/>
      <c r="BH279" s="34"/>
      <c r="BI279" s="34"/>
      <c r="BJ279" s="30"/>
      <c r="BK279" s="34"/>
      <c r="BL279" s="117"/>
      <c r="BM279" s="118"/>
      <c r="BN279" s="117"/>
      <c r="BO279" s="34"/>
      <c r="BP279" s="30"/>
      <c r="BQ279" s="30"/>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row>
    <row r="280" spans="2:208" s="32" customFormat="1" ht="15" x14ac:dyDescent="0.2">
      <c r="B280" s="954"/>
      <c r="C280" s="955"/>
      <c r="D280" s="955"/>
      <c r="E280" s="955"/>
      <c r="F280" s="956"/>
      <c r="G280" s="952"/>
      <c r="H280" s="957"/>
      <c r="I280" s="958"/>
      <c r="J280" s="959"/>
      <c r="K280" s="511"/>
      <c r="L280" s="815"/>
      <c r="M280" s="816"/>
      <c r="N280" s="511"/>
      <c r="O280" s="815"/>
      <c r="P280" s="816"/>
      <c r="Q280" s="511"/>
      <c r="R280" s="815"/>
      <c r="S280" s="816"/>
      <c r="T280" s="511"/>
      <c r="U280" s="815"/>
      <c r="V280" s="816"/>
      <c r="W280" s="30"/>
      <c r="X280" s="34"/>
      <c r="Y280" s="34"/>
      <c r="Z280" s="30"/>
      <c r="AA280" s="34"/>
      <c r="AB280" s="34"/>
      <c r="AC280" s="30"/>
      <c r="AD280" s="34"/>
      <c r="AE280" s="34"/>
      <c r="AF280" s="30"/>
      <c r="AG280" s="34"/>
      <c r="AH280" s="34"/>
      <c r="AI280" s="30"/>
      <c r="AJ280" s="34"/>
      <c r="AK280" s="34"/>
      <c r="AL280" s="30"/>
      <c r="AM280" s="34"/>
      <c r="AN280" s="34"/>
      <c r="AO280" s="30"/>
      <c r="AP280" s="34"/>
      <c r="AQ280" s="34"/>
      <c r="AR280" s="30"/>
      <c r="AS280" s="34"/>
      <c r="AT280" s="34"/>
      <c r="AU280" s="30"/>
      <c r="AV280" s="34"/>
      <c r="AW280" s="34"/>
      <c r="AX280" s="30"/>
      <c r="AY280" s="34"/>
      <c r="AZ280" s="34"/>
      <c r="BA280" s="30"/>
      <c r="BB280" s="34"/>
      <c r="BC280" s="34"/>
      <c r="BD280" s="30"/>
      <c r="BE280" s="34"/>
      <c r="BF280" s="34"/>
      <c r="BG280" s="30"/>
      <c r="BH280" s="34"/>
      <c r="BI280" s="34"/>
      <c r="BJ280" s="30"/>
      <c r="BK280" s="34"/>
      <c r="BL280" s="117"/>
      <c r="BM280" s="118"/>
      <c r="BN280" s="117"/>
      <c r="BO280" s="34"/>
      <c r="BP280" s="30"/>
      <c r="BQ280" s="30"/>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row>
    <row r="281" spans="2:208" s="32" customFormat="1" ht="15" x14ac:dyDescent="0.2">
      <c r="B281" s="954"/>
      <c r="C281" s="955"/>
      <c r="D281" s="955"/>
      <c r="E281" s="955"/>
      <c r="F281" s="956"/>
      <c r="G281" s="952"/>
      <c r="H281" s="957"/>
      <c r="I281" s="958"/>
      <c r="J281" s="959"/>
      <c r="K281" s="511"/>
      <c r="L281" s="815"/>
      <c r="M281" s="816"/>
      <c r="N281" s="511"/>
      <c r="O281" s="815"/>
      <c r="P281" s="816"/>
      <c r="Q281" s="511"/>
      <c r="R281" s="815"/>
      <c r="S281" s="816"/>
      <c r="T281" s="511"/>
      <c r="U281" s="815"/>
      <c r="V281" s="816"/>
      <c r="W281" s="30"/>
      <c r="X281" s="34"/>
      <c r="Y281" s="34"/>
      <c r="Z281" s="30"/>
      <c r="AA281" s="34"/>
      <c r="AB281" s="34"/>
      <c r="AC281" s="30"/>
      <c r="AD281" s="34"/>
      <c r="AE281" s="34"/>
      <c r="AF281" s="30"/>
      <c r="AG281" s="34"/>
      <c r="AH281" s="34"/>
      <c r="AI281" s="30"/>
      <c r="AJ281" s="34"/>
      <c r="AK281" s="34"/>
      <c r="AL281" s="30"/>
      <c r="AM281" s="34"/>
      <c r="AN281" s="34"/>
      <c r="AO281" s="30"/>
      <c r="AP281" s="34"/>
      <c r="AQ281" s="34"/>
      <c r="AR281" s="30"/>
      <c r="AS281" s="34"/>
      <c r="AT281" s="34"/>
      <c r="AU281" s="30"/>
      <c r="AV281" s="34"/>
      <c r="AW281" s="34"/>
      <c r="AX281" s="30"/>
      <c r="AY281" s="34"/>
      <c r="AZ281" s="34"/>
      <c r="BA281" s="30"/>
      <c r="BB281" s="34"/>
      <c r="BC281" s="34"/>
      <c r="BD281" s="30"/>
      <c r="BE281" s="34"/>
      <c r="BF281" s="34"/>
      <c r="BG281" s="30"/>
      <c r="BH281" s="34"/>
      <c r="BI281" s="34"/>
      <c r="BJ281" s="30"/>
      <c r="BK281" s="34"/>
      <c r="BL281" s="117"/>
      <c r="BM281" s="118"/>
      <c r="BN281" s="117"/>
      <c r="BO281" s="34"/>
      <c r="BP281" s="30"/>
      <c r="BQ281" s="30"/>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row>
    <row r="282" spans="2:208" s="32" customFormat="1" ht="15" x14ac:dyDescent="0.2">
      <c r="B282" s="954"/>
      <c r="C282" s="955"/>
      <c r="D282" s="955"/>
      <c r="E282" s="955"/>
      <c r="F282" s="956"/>
      <c r="G282" s="952"/>
      <c r="H282" s="957"/>
      <c r="I282" s="958"/>
      <c r="J282" s="959"/>
      <c r="K282" s="511"/>
      <c r="L282" s="815"/>
      <c r="M282" s="816"/>
      <c r="N282" s="511"/>
      <c r="O282" s="815"/>
      <c r="P282" s="816"/>
      <c r="Q282" s="511"/>
      <c r="R282" s="815"/>
      <c r="S282" s="816"/>
      <c r="T282" s="511"/>
      <c r="U282" s="815"/>
      <c r="V282" s="816"/>
      <c r="W282" s="30"/>
      <c r="X282" s="34"/>
      <c r="Y282" s="34"/>
      <c r="Z282" s="30"/>
      <c r="AA282" s="34"/>
      <c r="AB282" s="34"/>
      <c r="AC282" s="30"/>
      <c r="AD282" s="34"/>
      <c r="AE282" s="34"/>
      <c r="AF282" s="30"/>
      <c r="AG282" s="34"/>
      <c r="AH282" s="34"/>
      <c r="AI282" s="30"/>
      <c r="AJ282" s="34"/>
      <c r="AK282" s="34"/>
      <c r="AL282" s="30"/>
      <c r="AM282" s="34"/>
      <c r="AN282" s="34"/>
      <c r="AO282" s="30"/>
      <c r="AP282" s="34"/>
      <c r="AQ282" s="34"/>
      <c r="AR282" s="30"/>
      <c r="AS282" s="34"/>
      <c r="AT282" s="34"/>
      <c r="AU282" s="30"/>
      <c r="AV282" s="34"/>
      <c r="AW282" s="34"/>
      <c r="AX282" s="30"/>
      <c r="AY282" s="34"/>
      <c r="AZ282" s="34"/>
      <c r="BA282" s="30"/>
      <c r="BB282" s="34"/>
      <c r="BC282" s="34"/>
      <c r="BD282" s="30"/>
      <c r="BE282" s="34"/>
      <c r="BF282" s="34"/>
      <c r="BG282" s="30"/>
      <c r="BH282" s="34"/>
      <c r="BI282" s="34"/>
      <c r="BJ282" s="30"/>
      <c r="BK282" s="34"/>
      <c r="BL282" s="117"/>
      <c r="BM282" s="118"/>
      <c r="BN282" s="117"/>
      <c r="BO282" s="34"/>
      <c r="BP282" s="30"/>
      <c r="BQ282" s="30"/>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row>
    <row r="283" spans="2:208" s="32" customFormat="1" ht="15" x14ac:dyDescent="0.2">
      <c r="B283" s="954"/>
      <c r="C283" s="955"/>
      <c r="D283" s="955"/>
      <c r="E283" s="955"/>
      <c r="F283" s="956"/>
      <c r="G283" s="952"/>
      <c r="H283" s="957"/>
      <c r="I283" s="958"/>
      <c r="J283" s="959"/>
      <c r="K283" s="511"/>
      <c r="L283" s="815"/>
      <c r="M283" s="816"/>
      <c r="N283" s="511"/>
      <c r="O283" s="815"/>
      <c r="P283" s="816"/>
      <c r="Q283" s="511"/>
      <c r="R283" s="815"/>
      <c r="S283" s="816"/>
      <c r="T283" s="511"/>
      <c r="U283" s="815"/>
      <c r="V283" s="816"/>
      <c r="W283" s="30"/>
      <c r="X283" s="34"/>
      <c r="Y283" s="34"/>
      <c r="Z283" s="30"/>
      <c r="AA283" s="34"/>
      <c r="AB283" s="34"/>
      <c r="AC283" s="30"/>
      <c r="AD283" s="34"/>
      <c r="AE283" s="34"/>
      <c r="AF283" s="30"/>
      <c r="AG283" s="34"/>
      <c r="AH283" s="34"/>
      <c r="AI283" s="30"/>
      <c r="AJ283" s="34"/>
      <c r="AK283" s="34"/>
      <c r="AL283" s="30"/>
      <c r="AM283" s="34"/>
      <c r="AN283" s="34"/>
      <c r="AO283" s="30"/>
      <c r="AP283" s="34"/>
      <c r="AQ283" s="34"/>
      <c r="AR283" s="30"/>
      <c r="AS283" s="34"/>
      <c r="AT283" s="34"/>
      <c r="AU283" s="30"/>
      <c r="AV283" s="34"/>
      <c r="AW283" s="34"/>
      <c r="AX283" s="30"/>
      <c r="AY283" s="34"/>
      <c r="AZ283" s="34"/>
      <c r="BA283" s="30"/>
      <c r="BB283" s="34"/>
      <c r="BC283" s="34"/>
      <c r="BD283" s="30"/>
      <c r="BE283" s="34"/>
      <c r="BF283" s="34"/>
      <c r="BG283" s="30"/>
      <c r="BH283" s="34"/>
      <c r="BI283" s="34"/>
      <c r="BJ283" s="30"/>
      <c r="BK283" s="34"/>
      <c r="BL283" s="117"/>
      <c r="BM283" s="118"/>
      <c r="BN283" s="117"/>
      <c r="BO283" s="34"/>
      <c r="BP283" s="30"/>
      <c r="BQ283" s="30"/>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row>
    <row r="284" spans="2:208" s="32" customFormat="1" ht="15" x14ac:dyDescent="0.2">
      <c r="B284" s="954"/>
      <c r="C284" s="955"/>
      <c r="D284" s="955"/>
      <c r="E284" s="955"/>
      <c r="F284" s="956"/>
      <c r="G284" s="952"/>
      <c r="H284" s="957"/>
      <c r="I284" s="958"/>
      <c r="J284" s="959"/>
      <c r="K284" s="511"/>
      <c r="L284" s="815"/>
      <c r="M284" s="816"/>
      <c r="N284" s="511"/>
      <c r="O284" s="815"/>
      <c r="P284" s="816"/>
      <c r="Q284" s="511"/>
      <c r="R284" s="815"/>
      <c r="S284" s="816"/>
      <c r="T284" s="511"/>
      <c r="U284" s="815"/>
      <c r="V284" s="816"/>
      <c r="W284" s="30"/>
      <c r="X284" s="34"/>
      <c r="Y284" s="34"/>
      <c r="Z284" s="30"/>
      <c r="AA284" s="34"/>
      <c r="AB284" s="34"/>
      <c r="AC284" s="30"/>
      <c r="AD284" s="34"/>
      <c r="AE284" s="34"/>
      <c r="AF284" s="30"/>
      <c r="AG284" s="34"/>
      <c r="AH284" s="34"/>
      <c r="AI284" s="30"/>
      <c r="AJ284" s="34"/>
      <c r="AK284" s="34"/>
      <c r="AL284" s="30"/>
      <c r="AM284" s="34"/>
      <c r="AN284" s="34"/>
      <c r="AO284" s="30"/>
      <c r="AP284" s="34"/>
      <c r="AQ284" s="34"/>
      <c r="AR284" s="30"/>
      <c r="AS284" s="34"/>
      <c r="AT284" s="34"/>
      <c r="AU284" s="30"/>
      <c r="AV284" s="34"/>
      <c r="AW284" s="34"/>
      <c r="AX284" s="30"/>
      <c r="AY284" s="34"/>
      <c r="AZ284" s="34"/>
      <c r="BA284" s="30"/>
      <c r="BB284" s="34"/>
      <c r="BC284" s="34"/>
      <c r="BD284" s="30"/>
      <c r="BE284" s="34"/>
      <c r="BF284" s="34"/>
      <c r="BG284" s="30"/>
      <c r="BH284" s="34"/>
      <c r="BI284" s="34"/>
      <c r="BJ284" s="30"/>
      <c r="BK284" s="34"/>
      <c r="BL284" s="117"/>
      <c r="BM284" s="118"/>
      <c r="BN284" s="117"/>
      <c r="BO284" s="34"/>
      <c r="BP284" s="30"/>
      <c r="BQ284" s="30"/>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row>
    <row r="285" spans="2:208" s="32" customFormat="1" ht="15" x14ac:dyDescent="0.2">
      <c r="B285" s="954"/>
      <c r="C285" s="955"/>
      <c r="D285" s="955"/>
      <c r="E285" s="955"/>
      <c r="F285" s="956"/>
      <c r="G285" s="952"/>
      <c r="H285" s="957"/>
      <c r="I285" s="958"/>
      <c r="J285" s="959"/>
      <c r="K285" s="511"/>
      <c r="L285" s="815"/>
      <c r="M285" s="816"/>
      <c r="N285" s="511"/>
      <c r="O285" s="815"/>
      <c r="P285" s="816"/>
      <c r="Q285" s="511"/>
      <c r="R285" s="815"/>
      <c r="S285" s="816"/>
      <c r="T285" s="511"/>
      <c r="U285" s="815"/>
      <c r="V285" s="816"/>
      <c r="W285" s="30"/>
      <c r="X285" s="34"/>
      <c r="Y285" s="34"/>
      <c r="Z285" s="30"/>
      <c r="AA285" s="34"/>
      <c r="AB285" s="34"/>
      <c r="AC285" s="30"/>
      <c r="AD285" s="34"/>
      <c r="AE285" s="34"/>
      <c r="AF285" s="30"/>
      <c r="AG285" s="34"/>
      <c r="AH285" s="34"/>
      <c r="AI285" s="30"/>
      <c r="AJ285" s="34"/>
      <c r="AK285" s="34"/>
      <c r="AL285" s="30"/>
      <c r="AM285" s="34"/>
      <c r="AN285" s="34"/>
      <c r="AO285" s="30"/>
      <c r="AP285" s="34"/>
      <c r="AQ285" s="34"/>
      <c r="AR285" s="30"/>
      <c r="AS285" s="34"/>
      <c r="AT285" s="34"/>
      <c r="AU285" s="30"/>
      <c r="AV285" s="34"/>
      <c r="AW285" s="34"/>
      <c r="AX285" s="30"/>
      <c r="AY285" s="34"/>
      <c r="AZ285" s="34"/>
      <c r="BA285" s="30"/>
      <c r="BB285" s="34"/>
      <c r="BC285" s="34"/>
      <c r="BD285" s="30"/>
      <c r="BE285" s="34"/>
      <c r="BF285" s="34"/>
      <c r="BG285" s="30"/>
      <c r="BH285" s="34"/>
      <c r="BI285" s="34"/>
      <c r="BJ285" s="30"/>
      <c r="BK285" s="34"/>
      <c r="BL285" s="117"/>
      <c r="BM285" s="118"/>
      <c r="BN285" s="117"/>
      <c r="BO285" s="34"/>
      <c r="BP285" s="30"/>
      <c r="BQ285" s="30"/>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row>
    <row r="286" spans="2:208" s="32" customFormat="1" ht="15" x14ac:dyDescent="0.2">
      <c r="B286" s="954"/>
      <c r="C286" s="955"/>
      <c r="D286" s="955"/>
      <c r="E286" s="955"/>
      <c r="F286" s="956"/>
      <c r="G286" s="952"/>
      <c r="H286" s="957"/>
      <c r="I286" s="958"/>
      <c r="J286" s="959"/>
      <c r="K286" s="511"/>
      <c r="L286" s="815"/>
      <c r="M286" s="816"/>
      <c r="N286" s="511"/>
      <c r="O286" s="815"/>
      <c r="P286" s="816"/>
      <c r="Q286" s="511"/>
      <c r="R286" s="815"/>
      <c r="S286" s="816"/>
      <c r="T286" s="511"/>
      <c r="U286" s="815"/>
      <c r="V286" s="816"/>
      <c r="W286" s="30"/>
      <c r="X286" s="34"/>
      <c r="Y286" s="34"/>
      <c r="Z286" s="30"/>
      <c r="AA286" s="34"/>
      <c r="AB286" s="34"/>
      <c r="AC286" s="30"/>
      <c r="AD286" s="34"/>
      <c r="AE286" s="34"/>
      <c r="AF286" s="30"/>
      <c r="AG286" s="34"/>
      <c r="AH286" s="34"/>
      <c r="AI286" s="30"/>
      <c r="AJ286" s="34"/>
      <c r="AK286" s="34"/>
      <c r="AL286" s="30"/>
      <c r="AM286" s="34"/>
      <c r="AN286" s="34"/>
      <c r="AO286" s="30"/>
      <c r="AP286" s="34"/>
      <c r="AQ286" s="34"/>
      <c r="AR286" s="30"/>
      <c r="AS286" s="34"/>
      <c r="AT286" s="34"/>
      <c r="AU286" s="30"/>
      <c r="AV286" s="34"/>
      <c r="AW286" s="34"/>
      <c r="AX286" s="30"/>
      <c r="AY286" s="34"/>
      <c r="AZ286" s="34"/>
      <c r="BA286" s="30"/>
      <c r="BB286" s="34"/>
      <c r="BC286" s="34"/>
      <c r="BD286" s="30"/>
      <c r="BE286" s="34"/>
      <c r="BF286" s="34"/>
      <c r="BG286" s="30"/>
      <c r="BH286" s="34"/>
      <c r="BI286" s="34"/>
      <c r="BJ286" s="30"/>
      <c r="BK286" s="34"/>
      <c r="BL286" s="117"/>
      <c r="BM286" s="118"/>
      <c r="BN286" s="117"/>
      <c r="BO286" s="34"/>
      <c r="BP286" s="30"/>
      <c r="BQ286" s="30"/>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row>
    <row r="287" spans="2:208" s="32" customFormat="1" ht="15" x14ac:dyDescent="0.2">
      <c r="B287" s="954"/>
      <c r="C287" s="955"/>
      <c r="D287" s="955"/>
      <c r="E287" s="955"/>
      <c r="F287" s="956"/>
      <c r="G287" s="952"/>
      <c r="H287" s="957"/>
      <c r="I287" s="958"/>
      <c r="J287" s="959"/>
      <c r="K287" s="511"/>
      <c r="L287" s="815"/>
      <c r="M287" s="816"/>
      <c r="N287" s="511"/>
      <c r="O287" s="815"/>
      <c r="P287" s="816"/>
      <c r="Q287" s="511"/>
      <c r="R287" s="815"/>
      <c r="S287" s="816"/>
      <c r="T287" s="511"/>
      <c r="U287" s="815"/>
      <c r="V287" s="816"/>
      <c r="W287" s="30"/>
      <c r="X287" s="34"/>
      <c r="Y287" s="34"/>
      <c r="Z287" s="30"/>
      <c r="AA287" s="34"/>
      <c r="AB287" s="34"/>
      <c r="AC287" s="30"/>
      <c r="AD287" s="34"/>
      <c r="AE287" s="34"/>
      <c r="AF287" s="30"/>
      <c r="AG287" s="34"/>
      <c r="AH287" s="34"/>
      <c r="AI287" s="30"/>
      <c r="AJ287" s="34"/>
      <c r="AK287" s="34"/>
      <c r="AL287" s="30"/>
      <c r="AM287" s="34"/>
      <c r="AN287" s="34"/>
      <c r="AO287" s="30"/>
      <c r="AP287" s="34"/>
      <c r="AQ287" s="34"/>
      <c r="AR287" s="30"/>
      <c r="AS287" s="34"/>
      <c r="AT287" s="34"/>
      <c r="AU287" s="30"/>
      <c r="AV287" s="34"/>
      <c r="AW287" s="34"/>
      <c r="AX287" s="30"/>
      <c r="AY287" s="34"/>
      <c r="AZ287" s="34"/>
      <c r="BA287" s="30"/>
      <c r="BB287" s="34"/>
      <c r="BC287" s="34"/>
      <c r="BD287" s="30"/>
      <c r="BE287" s="34"/>
      <c r="BF287" s="34"/>
      <c r="BG287" s="30"/>
      <c r="BH287" s="34"/>
      <c r="BI287" s="34"/>
      <c r="BJ287" s="30"/>
      <c r="BK287" s="34"/>
      <c r="BL287" s="117"/>
      <c r="BM287" s="118"/>
      <c r="BN287" s="117"/>
      <c r="BO287" s="34"/>
      <c r="BP287" s="30"/>
      <c r="BQ287" s="30"/>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row>
    <row r="288" spans="2:208" s="32" customFormat="1" ht="15" x14ac:dyDescent="0.2">
      <c r="B288" s="954"/>
      <c r="C288" s="955"/>
      <c r="D288" s="955"/>
      <c r="E288" s="955"/>
      <c r="F288" s="956"/>
      <c r="G288" s="952"/>
      <c r="H288" s="957"/>
      <c r="I288" s="958"/>
      <c r="J288" s="959"/>
      <c r="K288" s="511"/>
      <c r="L288" s="815"/>
      <c r="M288" s="816"/>
      <c r="N288" s="511"/>
      <c r="O288" s="815"/>
      <c r="P288" s="816"/>
      <c r="Q288" s="511"/>
      <c r="R288" s="815"/>
      <c r="S288" s="816"/>
      <c r="T288" s="511"/>
      <c r="U288" s="815"/>
      <c r="V288" s="816"/>
      <c r="W288" s="30"/>
      <c r="X288" s="34"/>
      <c r="Y288" s="34"/>
      <c r="Z288" s="30"/>
      <c r="AA288" s="34"/>
      <c r="AB288" s="34"/>
      <c r="AC288" s="30"/>
      <c r="AD288" s="34"/>
      <c r="AE288" s="34"/>
      <c r="AF288" s="30"/>
      <c r="AG288" s="34"/>
      <c r="AH288" s="34"/>
      <c r="AI288" s="30"/>
      <c r="AJ288" s="34"/>
      <c r="AK288" s="34"/>
      <c r="AL288" s="30"/>
      <c r="AM288" s="34"/>
      <c r="AN288" s="34"/>
      <c r="AO288" s="30"/>
      <c r="AP288" s="34"/>
      <c r="AQ288" s="34"/>
      <c r="AR288" s="30"/>
      <c r="AS288" s="34"/>
      <c r="AT288" s="34"/>
      <c r="AU288" s="30"/>
      <c r="AV288" s="34"/>
      <c r="AW288" s="34"/>
      <c r="AX288" s="30"/>
      <c r="AY288" s="34"/>
      <c r="AZ288" s="34"/>
      <c r="BA288" s="30"/>
      <c r="BB288" s="34"/>
      <c r="BC288" s="34"/>
      <c r="BD288" s="30"/>
      <c r="BE288" s="34"/>
      <c r="BF288" s="34"/>
      <c r="BG288" s="30"/>
      <c r="BH288" s="34"/>
      <c r="BI288" s="34"/>
      <c r="BJ288" s="30"/>
      <c r="BK288" s="34"/>
      <c r="BL288" s="117"/>
      <c r="BM288" s="118"/>
      <c r="BN288" s="117"/>
      <c r="BO288" s="34"/>
      <c r="BP288" s="30"/>
      <c r="BQ288" s="30"/>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row>
    <row r="289" spans="2:208" s="32" customFormat="1" ht="15" x14ac:dyDescent="0.2">
      <c r="B289" s="954"/>
      <c r="C289" s="955"/>
      <c r="D289" s="955"/>
      <c r="E289" s="955"/>
      <c r="F289" s="956"/>
      <c r="G289" s="952"/>
      <c r="H289" s="957"/>
      <c r="I289" s="958"/>
      <c r="J289" s="959"/>
      <c r="K289" s="511"/>
      <c r="L289" s="815"/>
      <c r="M289" s="816"/>
      <c r="N289" s="511"/>
      <c r="O289" s="815"/>
      <c r="P289" s="816"/>
      <c r="Q289" s="511"/>
      <c r="R289" s="815"/>
      <c r="S289" s="816"/>
      <c r="T289" s="511"/>
      <c r="U289" s="815"/>
      <c r="V289" s="816"/>
      <c r="W289" s="30"/>
      <c r="X289" s="34"/>
      <c r="Y289" s="34"/>
      <c r="Z289" s="30"/>
      <c r="AA289" s="34"/>
      <c r="AB289" s="34"/>
      <c r="AC289" s="30"/>
      <c r="AD289" s="34"/>
      <c r="AE289" s="34"/>
      <c r="AF289" s="30"/>
      <c r="AG289" s="34"/>
      <c r="AH289" s="34"/>
      <c r="AI289" s="30"/>
      <c r="AJ289" s="34"/>
      <c r="AK289" s="34"/>
      <c r="AL289" s="30"/>
      <c r="AM289" s="34"/>
      <c r="AN289" s="34"/>
      <c r="AO289" s="30"/>
      <c r="AP289" s="34"/>
      <c r="AQ289" s="34"/>
      <c r="AR289" s="30"/>
      <c r="AS289" s="34"/>
      <c r="AT289" s="34"/>
      <c r="AU289" s="30"/>
      <c r="AV289" s="34"/>
      <c r="AW289" s="34"/>
      <c r="AX289" s="30"/>
      <c r="AY289" s="34"/>
      <c r="AZ289" s="34"/>
      <c r="BA289" s="30"/>
      <c r="BB289" s="34"/>
      <c r="BC289" s="34"/>
      <c r="BD289" s="30"/>
      <c r="BE289" s="34"/>
      <c r="BF289" s="34"/>
      <c r="BG289" s="30"/>
      <c r="BH289" s="34"/>
      <c r="BI289" s="34"/>
      <c r="BJ289" s="30"/>
      <c r="BK289" s="34"/>
      <c r="BL289" s="117"/>
      <c r="BM289" s="118"/>
      <c r="BN289" s="117"/>
      <c r="BO289" s="34"/>
      <c r="BP289" s="30"/>
      <c r="BQ289" s="30"/>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row>
    <row r="290" spans="2:208" s="32" customFormat="1" ht="15" x14ac:dyDescent="0.2">
      <c r="B290" s="954"/>
      <c r="C290" s="955"/>
      <c r="D290" s="955"/>
      <c r="E290" s="955"/>
      <c r="F290" s="956"/>
      <c r="G290" s="952"/>
      <c r="H290" s="957"/>
      <c r="I290" s="958"/>
      <c r="J290" s="959"/>
      <c r="K290" s="511"/>
      <c r="L290" s="815"/>
      <c r="M290" s="816"/>
      <c r="N290" s="511"/>
      <c r="O290" s="815"/>
      <c r="P290" s="816"/>
      <c r="Q290" s="511"/>
      <c r="R290" s="815"/>
      <c r="S290" s="816"/>
      <c r="T290" s="511"/>
      <c r="U290" s="815"/>
      <c r="V290" s="816"/>
      <c r="W290" s="30"/>
      <c r="X290" s="34"/>
      <c r="Y290" s="34"/>
      <c r="Z290" s="30"/>
      <c r="AA290" s="34"/>
      <c r="AB290" s="34"/>
      <c r="AC290" s="30"/>
      <c r="AD290" s="34"/>
      <c r="AE290" s="34"/>
      <c r="AF290" s="30"/>
      <c r="AG290" s="34"/>
      <c r="AH290" s="34"/>
      <c r="AI290" s="30"/>
      <c r="AJ290" s="34"/>
      <c r="AK290" s="34"/>
      <c r="AL290" s="30"/>
      <c r="AM290" s="34"/>
      <c r="AN290" s="34"/>
      <c r="AO290" s="30"/>
      <c r="AP290" s="34"/>
      <c r="AQ290" s="34"/>
      <c r="AR290" s="30"/>
      <c r="AS290" s="34"/>
      <c r="AT290" s="34"/>
      <c r="AU290" s="30"/>
      <c r="AV290" s="34"/>
      <c r="AW290" s="34"/>
      <c r="AX290" s="30"/>
      <c r="AY290" s="34"/>
      <c r="AZ290" s="34"/>
      <c r="BA290" s="30"/>
      <c r="BB290" s="34"/>
      <c r="BC290" s="34"/>
      <c r="BD290" s="30"/>
      <c r="BE290" s="34"/>
      <c r="BF290" s="34"/>
      <c r="BG290" s="30"/>
      <c r="BH290" s="34"/>
      <c r="BI290" s="34"/>
      <c r="BJ290" s="30"/>
      <c r="BK290" s="34"/>
      <c r="BL290" s="117"/>
      <c r="BM290" s="118"/>
      <c r="BN290" s="117"/>
      <c r="BO290" s="34"/>
      <c r="BP290" s="30"/>
      <c r="BQ290" s="30"/>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row>
    <row r="291" spans="2:208" s="32" customFormat="1" ht="15" x14ac:dyDescent="0.2">
      <c r="B291" s="954"/>
      <c r="C291" s="955"/>
      <c r="D291" s="955"/>
      <c r="E291" s="955"/>
      <c r="F291" s="956"/>
      <c r="G291" s="952"/>
      <c r="H291" s="957"/>
      <c r="I291" s="958"/>
      <c r="J291" s="959"/>
      <c r="K291" s="511"/>
      <c r="L291" s="815"/>
      <c r="M291" s="816"/>
      <c r="N291" s="511"/>
      <c r="O291" s="815"/>
      <c r="P291" s="816"/>
      <c r="Q291" s="511"/>
      <c r="R291" s="815"/>
      <c r="S291" s="816"/>
      <c r="T291" s="511"/>
      <c r="U291" s="815"/>
      <c r="V291" s="816"/>
      <c r="W291" s="30"/>
      <c r="X291" s="34"/>
      <c r="Y291" s="34"/>
      <c r="Z291" s="30"/>
      <c r="AA291" s="34"/>
      <c r="AB291" s="34"/>
      <c r="AC291" s="30"/>
      <c r="AD291" s="34"/>
      <c r="AE291" s="34"/>
      <c r="AF291" s="30"/>
      <c r="AG291" s="34"/>
      <c r="AH291" s="34"/>
      <c r="AI291" s="30"/>
      <c r="AJ291" s="34"/>
      <c r="AK291" s="34"/>
      <c r="AL291" s="30"/>
      <c r="AM291" s="34"/>
      <c r="AN291" s="34"/>
      <c r="AO291" s="30"/>
      <c r="AP291" s="34"/>
      <c r="AQ291" s="34"/>
      <c r="AR291" s="30"/>
      <c r="AS291" s="34"/>
      <c r="AT291" s="34"/>
      <c r="AU291" s="30"/>
      <c r="AV291" s="34"/>
      <c r="AW291" s="34"/>
      <c r="AX291" s="30"/>
      <c r="AY291" s="34"/>
      <c r="AZ291" s="34"/>
      <c r="BA291" s="30"/>
      <c r="BB291" s="34"/>
      <c r="BC291" s="34"/>
      <c r="BD291" s="30"/>
      <c r="BE291" s="34"/>
      <c r="BF291" s="34"/>
      <c r="BG291" s="30"/>
      <c r="BH291" s="34"/>
      <c r="BI291" s="34"/>
      <c r="BJ291" s="30"/>
      <c r="BK291" s="34"/>
      <c r="BL291" s="117"/>
      <c r="BM291" s="118"/>
      <c r="BN291" s="117"/>
      <c r="BO291" s="34"/>
      <c r="BP291" s="30"/>
      <c r="BQ291" s="30"/>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row>
    <row r="292" spans="2:208" s="32" customFormat="1" ht="15" x14ac:dyDescent="0.2">
      <c r="B292" s="954"/>
      <c r="C292" s="955"/>
      <c r="D292" s="955"/>
      <c r="E292" s="955"/>
      <c r="F292" s="956"/>
      <c r="G292" s="952"/>
      <c r="H292" s="957"/>
      <c r="I292" s="958"/>
      <c r="J292" s="959"/>
      <c r="K292" s="511"/>
      <c r="L292" s="815"/>
      <c r="M292" s="816"/>
      <c r="N292" s="511"/>
      <c r="O292" s="815"/>
      <c r="P292" s="816"/>
      <c r="Q292" s="511"/>
      <c r="R292" s="815"/>
      <c r="S292" s="816"/>
      <c r="T292" s="511"/>
      <c r="U292" s="815"/>
      <c r="V292" s="816"/>
      <c r="W292" s="30"/>
      <c r="X292" s="34"/>
      <c r="Y292" s="34"/>
      <c r="Z292" s="30"/>
      <c r="AA292" s="34"/>
      <c r="AB292" s="34"/>
      <c r="AC292" s="30"/>
      <c r="AD292" s="34"/>
      <c r="AE292" s="34"/>
      <c r="AF292" s="30"/>
      <c r="AG292" s="34"/>
      <c r="AH292" s="34"/>
      <c r="AI292" s="30"/>
      <c r="AJ292" s="34"/>
      <c r="AK292" s="34"/>
      <c r="AL292" s="30"/>
      <c r="AM292" s="34"/>
      <c r="AN292" s="34"/>
      <c r="AO292" s="30"/>
      <c r="AP292" s="34"/>
      <c r="AQ292" s="34"/>
      <c r="AR292" s="30"/>
      <c r="AS292" s="34"/>
      <c r="AT292" s="34"/>
      <c r="AU292" s="30"/>
      <c r="AV292" s="34"/>
      <c r="AW292" s="34"/>
      <c r="AX292" s="30"/>
      <c r="AY292" s="34"/>
      <c r="AZ292" s="34"/>
      <c r="BA292" s="30"/>
      <c r="BB292" s="34"/>
      <c r="BC292" s="34"/>
      <c r="BD292" s="30"/>
      <c r="BE292" s="34"/>
      <c r="BF292" s="34"/>
      <c r="BG292" s="30"/>
      <c r="BH292" s="34"/>
      <c r="BI292" s="34"/>
      <c r="BJ292" s="30"/>
      <c r="BK292" s="34"/>
      <c r="BL292" s="117"/>
      <c r="BM292" s="118"/>
      <c r="BN292" s="117"/>
      <c r="BO292" s="34"/>
      <c r="BP292" s="30"/>
      <c r="BQ292" s="30"/>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row>
    <row r="293" spans="2:208" s="32" customFormat="1" ht="15" x14ac:dyDescent="0.2">
      <c r="B293" s="954"/>
      <c r="C293" s="955"/>
      <c r="D293" s="955"/>
      <c r="E293" s="955"/>
      <c r="F293" s="956"/>
      <c r="G293" s="952"/>
      <c r="H293" s="957"/>
      <c r="I293" s="958"/>
      <c r="J293" s="959"/>
      <c r="K293" s="511"/>
      <c r="L293" s="815"/>
      <c r="M293" s="816"/>
      <c r="N293" s="511"/>
      <c r="O293" s="815"/>
      <c r="P293" s="816"/>
      <c r="Q293" s="511"/>
      <c r="R293" s="815"/>
      <c r="S293" s="816"/>
      <c r="T293" s="511"/>
      <c r="U293" s="815"/>
      <c r="V293" s="816"/>
      <c r="W293" s="30"/>
      <c r="X293" s="34"/>
      <c r="Y293" s="34"/>
      <c r="Z293" s="30"/>
      <c r="AA293" s="34"/>
      <c r="AB293" s="34"/>
      <c r="AC293" s="30"/>
      <c r="AD293" s="34"/>
      <c r="AE293" s="34"/>
      <c r="AF293" s="30"/>
      <c r="AG293" s="34"/>
      <c r="AH293" s="34"/>
      <c r="AI293" s="30"/>
      <c r="AJ293" s="34"/>
      <c r="AK293" s="34"/>
      <c r="AL293" s="30"/>
      <c r="AM293" s="34"/>
      <c r="AN293" s="34"/>
      <c r="AO293" s="30"/>
      <c r="AP293" s="34"/>
      <c r="AQ293" s="34"/>
      <c r="AR293" s="30"/>
      <c r="AS293" s="34"/>
      <c r="AT293" s="34"/>
      <c r="AU293" s="30"/>
      <c r="AV293" s="34"/>
      <c r="AW293" s="34"/>
      <c r="AX293" s="30"/>
      <c r="AY293" s="34"/>
      <c r="AZ293" s="34"/>
      <c r="BA293" s="30"/>
      <c r="BB293" s="34"/>
      <c r="BC293" s="34"/>
      <c r="BD293" s="30"/>
      <c r="BE293" s="34"/>
      <c r="BF293" s="34"/>
      <c r="BG293" s="30"/>
      <c r="BH293" s="34"/>
      <c r="BI293" s="34"/>
      <c r="BJ293" s="30"/>
      <c r="BK293" s="34"/>
      <c r="BL293" s="117"/>
      <c r="BM293" s="118"/>
      <c r="BN293" s="117"/>
      <c r="BO293" s="34"/>
      <c r="BP293" s="30"/>
      <c r="BQ293" s="30"/>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row>
    <row r="294" spans="2:208" s="32" customFormat="1" ht="15" x14ac:dyDescent="0.2">
      <c r="B294" s="954"/>
      <c r="C294" s="955"/>
      <c r="D294" s="955"/>
      <c r="E294" s="955"/>
      <c r="F294" s="956"/>
      <c r="G294" s="952"/>
      <c r="H294" s="957"/>
      <c r="I294" s="958"/>
      <c r="J294" s="959"/>
      <c r="K294" s="511"/>
      <c r="L294" s="815"/>
      <c r="M294" s="816"/>
      <c r="N294" s="511"/>
      <c r="O294" s="815"/>
      <c r="P294" s="816"/>
      <c r="Q294" s="511"/>
      <c r="R294" s="815"/>
      <c r="S294" s="816"/>
      <c r="T294" s="511"/>
      <c r="U294" s="815"/>
      <c r="V294" s="816"/>
      <c r="W294" s="30"/>
      <c r="X294" s="34"/>
      <c r="Y294" s="34"/>
      <c r="Z294" s="30"/>
      <c r="AA294" s="34"/>
      <c r="AB294" s="34"/>
      <c r="AC294" s="30"/>
      <c r="AD294" s="34"/>
      <c r="AE294" s="34"/>
      <c r="AF294" s="30"/>
      <c r="AG294" s="34"/>
      <c r="AH294" s="34"/>
      <c r="AI294" s="30"/>
      <c r="AJ294" s="34"/>
      <c r="AK294" s="34"/>
      <c r="AL294" s="30"/>
      <c r="AM294" s="34"/>
      <c r="AN294" s="34"/>
      <c r="AO294" s="30"/>
      <c r="AP294" s="34"/>
      <c r="AQ294" s="34"/>
      <c r="AR294" s="30"/>
      <c r="AS294" s="34"/>
      <c r="AT294" s="34"/>
      <c r="AU294" s="30"/>
      <c r="AV294" s="34"/>
      <c r="AW294" s="34"/>
      <c r="AX294" s="30"/>
      <c r="AY294" s="34"/>
      <c r="AZ294" s="34"/>
      <c r="BA294" s="30"/>
      <c r="BB294" s="34"/>
      <c r="BC294" s="34"/>
      <c r="BD294" s="30"/>
      <c r="BE294" s="34"/>
      <c r="BF294" s="34"/>
      <c r="BG294" s="30"/>
      <c r="BH294" s="34"/>
      <c r="BI294" s="34"/>
      <c r="BJ294" s="30"/>
      <c r="BK294" s="34"/>
      <c r="BL294" s="117"/>
      <c r="BM294" s="118"/>
      <c r="BN294" s="117"/>
      <c r="BO294" s="34"/>
      <c r="BP294" s="30"/>
      <c r="BQ294" s="30"/>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row>
    <row r="295" spans="2:208" s="32" customFormat="1" ht="15" x14ac:dyDescent="0.2">
      <c r="B295" s="954"/>
      <c r="C295" s="955"/>
      <c r="D295" s="955"/>
      <c r="E295" s="955"/>
      <c r="F295" s="956"/>
      <c r="G295" s="952"/>
      <c r="H295" s="957"/>
      <c r="I295" s="958"/>
      <c r="J295" s="959"/>
      <c r="K295" s="511"/>
      <c r="L295" s="815"/>
      <c r="M295" s="816"/>
      <c r="N295" s="511"/>
      <c r="O295" s="815"/>
      <c r="P295" s="816"/>
      <c r="Q295" s="511"/>
      <c r="R295" s="815"/>
      <c r="S295" s="816"/>
      <c r="T295" s="511"/>
      <c r="U295" s="815"/>
      <c r="V295" s="816"/>
      <c r="W295" s="30"/>
      <c r="X295" s="34"/>
      <c r="Y295" s="34"/>
      <c r="Z295" s="30"/>
      <c r="AA295" s="34"/>
      <c r="AB295" s="34"/>
      <c r="AC295" s="30"/>
      <c r="AD295" s="34"/>
      <c r="AE295" s="34"/>
      <c r="AF295" s="30"/>
      <c r="AG295" s="34"/>
      <c r="AH295" s="34"/>
      <c r="AI295" s="30"/>
      <c r="AJ295" s="34"/>
      <c r="AK295" s="34"/>
      <c r="AL295" s="30"/>
      <c r="AM295" s="34"/>
      <c r="AN295" s="34"/>
      <c r="AO295" s="30"/>
      <c r="AP295" s="34"/>
      <c r="AQ295" s="34"/>
      <c r="AR295" s="30"/>
      <c r="AS295" s="34"/>
      <c r="AT295" s="34"/>
      <c r="AU295" s="30"/>
      <c r="AV295" s="34"/>
      <c r="AW295" s="34"/>
      <c r="AX295" s="30"/>
      <c r="AY295" s="34"/>
      <c r="AZ295" s="34"/>
      <c r="BA295" s="30"/>
      <c r="BB295" s="34"/>
      <c r="BC295" s="34"/>
      <c r="BD295" s="30"/>
      <c r="BE295" s="34"/>
      <c r="BF295" s="34"/>
      <c r="BG295" s="30"/>
      <c r="BH295" s="34"/>
      <c r="BI295" s="34"/>
      <c r="BJ295" s="30"/>
      <c r="BK295" s="34"/>
      <c r="BL295" s="117"/>
      <c r="BM295" s="118"/>
      <c r="BN295" s="117"/>
      <c r="BO295" s="34"/>
      <c r="BP295" s="30"/>
      <c r="BQ295" s="30"/>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row>
    <row r="296" spans="2:208" s="32" customFormat="1" ht="15" x14ac:dyDescent="0.2">
      <c r="B296" s="954"/>
      <c r="C296" s="955"/>
      <c r="D296" s="955"/>
      <c r="E296" s="955"/>
      <c r="F296" s="956"/>
      <c r="G296" s="952"/>
      <c r="H296" s="957"/>
      <c r="I296" s="958"/>
      <c r="J296" s="959"/>
      <c r="K296" s="511"/>
      <c r="L296" s="815"/>
      <c r="M296" s="816"/>
      <c r="N296" s="511"/>
      <c r="O296" s="815"/>
      <c r="P296" s="816"/>
      <c r="Q296" s="511"/>
      <c r="R296" s="815"/>
      <c r="S296" s="816"/>
      <c r="T296" s="511"/>
      <c r="U296" s="815"/>
      <c r="V296" s="816"/>
      <c r="W296" s="30"/>
      <c r="X296" s="34"/>
      <c r="Y296" s="34"/>
      <c r="Z296" s="30"/>
      <c r="AA296" s="34"/>
      <c r="AB296" s="34"/>
      <c r="AC296" s="30"/>
      <c r="AD296" s="34"/>
      <c r="AE296" s="34"/>
      <c r="AF296" s="30"/>
      <c r="AG296" s="34"/>
      <c r="AH296" s="34"/>
      <c r="AI296" s="30"/>
      <c r="AJ296" s="34"/>
      <c r="AK296" s="34"/>
      <c r="AL296" s="30"/>
      <c r="AM296" s="34"/>
      <c r="AN296" s="34"/>
      <c r="AO296" s="30"/>
      <c r="AP296" s="34"/>
      <c r="AQ296" s="34"/>
      <c r="AR296" s="30"/>
      <c r="AS296" s="34"/>
      <c r="AT296" s="34"/>
      <c r="AU296" s="30"/>
      <c r="AV296" s="34"/>
      <c r="AW296" s="34"/>
      <c r="AX296" s="30"/>
      <c r="AY296" s="34"/>
      <c r="AZ296" s="34"/>
      <c r="BA296" s="30"/>
      <c r="BB296" s="34"/>
      <c r="BC296" s="34"/>
      <c r="BD296" s="30"/>
      <c r="BE296" s="34"/>
      <c r="BF296" s="34"/>
      <c r="BG296" s="30"/>
      <c r="BH296" s="34"/>
      <c r="BI296" s="34"/>
      <c r="BJ296" s="30"/>
      <c r="BK296" s="34"/>
      <c r="BL296" s="117"/>
      <c r="BM296" s="118"/>
      <c r="BN296" s="117"/>
      <c r="BO296" s="34"/>
      <c r="BP296" s="30"/>
      <c r="BQ296" s="30"/>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row>
    <row r="297" spans="2:208" s="32" customFormat="1" ht="15" x14ac:dyDescent="0.2">
      <c r="B297" s="954"/>
      <c r="C297" s="955"/>
      <c r="D297" s="955"/>
      <c r="E297" s="955"/>
      <c r="F297" s="956"/>
      <c r="G297" s="952"/>
      <c r="H297" s="957"/>
      <c r="I297" s="958"/>
      <c r="J297" s="959"/>
      <c r="K297" s="511"/>
      <c r="L297" s="815"/>
      <c r="M297" s="816"/>
      <c r="N297" s="511"/>
      <c r="O297" s="815"/>
      <c r="P297" s="816"/>
      <c r="Q297" s="511"/>
      <c r="R297" s="815"/>
      <c r="S297" s="816"/>
      <c r="T297" s="511"/>
      <c r="U297" s="815"/>
      <c r="V297" s="816"/>
      <c r="W297" s="30"/>
      <c r="X297" s="34"/>
      <c r="Y297" s="34"/>
      <c r="Z297" s="30"/>
      <c r="AA297" s="34"/>
      <c r="AB297" s="34"/>
      <c r="AC297" s="30"/>
      <c r="AD297" s="34"/>
      <c r="AE297" s="34"/>
      <c r="AF297" s="30"/>
      <c r="AG297" s="34"/>
      <c r="AH297" s="34"/>
      <c r="AI297" s="30"/>
      <c r="AJ297" s="34"/>
      <c r="AK297" s="34"/>
      <c r="AL297" s="30"/>
      <c r="AM297" s="34"/>
      <c r="AN297" s="34"/>
      <c r="AO297" s="30"/>
      <c r="AP297" s="34"/>
      <c r="AQ297" s="34"/>
      <c r="AR297" s="30"/>
      <c r="AS297" s="34"/>
      <c r="AT297" s="34"/>
      <c r="AU297" s="30"/>
      <c r="AV297" s="34"/>
      <c r="AW297" s="34"/>
      <c r="AX297" s="30"/>
      <c r="AY297" s="34"/>
      <c r="AZ297" s="34"/>
      <c r="BA297" s="30"/>
      <c r="BB297" s="34"/>
      <c r="BC297" s="34"/>
      <c r="BD297" s="30"/>
      <c r="BE297" s="34"/>
      <c r="BF297" s="34"/>
      <c r="BG297" s="30"/>
      <c r="BH297" s="34"/>
      <c r="BI297" s="34"/>
      <c r="BJ297" s="30"/>
      <c r="BK297" s="34"/>
      <c r="BL297" s="117"/>
      <c r="BM297" s="118"/>
      <c r="BN297" s="117"/>
      <c r="BO297" s="34"/>
      <c r="BP297" s="30"/>
      <c r="BQ297" s="30"/>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row>
    <row r="298" spans="2:208" s="32" customFormat="1" ht="15" x14ac:dyDescent="0.2">
      <c r="B298" s="954"/>
      <c r="C298" s="955"/>
      <c r="D298" s="955"/>
      <c r="E298" s="955"/>
      <c r="F298" s="956"/>
      <c r="G298" s="952"/>
      <c r="H298" s="957"/>
      <c r="I298" s="958"/>
      <c r="J298" s="959"/>
      <c r="K298" s="511"/>
      <c r="L298" s="815"/>
      <c r="M298" s="816"/>
      <c r="N298" s="511"/>
      <c r="O298" s="815"/>
      <c r="P298" s="816"/>
      <c r="Q298" s="511"/>
      <c r="R298" s="815"/>
      <c r="S298" s="816"/>
      <c r="T298" s="511"/>
      <c r="U298" s="815"/>
      <c r="V298" s="816"/>
      <c r="W298" s="30"/>
      <c r="X298" s="34"/>
      <c r="Y298" s="34"/>
      <c r="Z298" s="30"/>
      <c r="AA298" s="34"/>
      <c r="AB298" s="34"/>
      <c r="AC298" s="30"/>
      <c r="AD298" s="34"/>
      <c r="AE298" s="34"/>
      <c r="AF298" s="30"/>
      <c r="AG298" s="34"/>
      <c r="AH298" s="34"/>
      <c r="AI298" s="30"/>
      <c r="AJ298" s="34"/>
      <c r="AK298" s="34"/>
      <c r="AL298" s="30"/>
      <c r="AM298" s="34"/>
      <c r="AN298" s="34"/>
      <c r="AO298" s="30"/>
      <c r="AP298" s="34"/>
      <c r="AQ298" s="34"/>
      <c r="AR298" s="30"/>
      <c r="AS298" s="34"/>
      <c r="AT298" s="34"/>
      <c r="AU298" s="30"/>
      <c r="AV298" s="34"/>
      <c r="AW298" s="34"/>
      <c r="AX298" s="30"/>
      <c r="AY298" s="34"/>
      <c r="AZ298" s="34"/>
      <c r="BA298" s="30"/>
      <c r="BB298" s="34"/>
      <c r="BC298" s="34"/>
      <c r="BD298" s="30"/>
      <c r="BE298" s="34"/>
      <c r="BF298" s="34"/>
      <c r="BG298" s="30"/>
      <c r="BH298" s="34"/>
      <c r="BI298" s="34"/>
      <c r="BJ298" s="30"/>
      <c r="BK298" s="34"/>
      <c r="BL298" s="117"/>
      <c r="BM298" s="118"/>
      <c r="BN298" s="117"/>
      <c r="BO298" s="34"/>
      <c r="BP298" s="30"/>
      <c r="BQ298" s="30"/>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row>
    <row r="299" spans="2:208" s="32" customFormat="1" ht="15" x14ac:dyDescent="0.2">
      <c r="B299" s="954"/>
      <c r="C299" s="955"/>
      <c r="D299" s="955"/>
      <c r="E299" s="955"/>
      <c r="F299" s="956"/>
      <c r="G299" s="952"/>
      <c r="H299" s="957"/>
      <c r="I299" s="958"/>
      <c r="J299" s="959"/>
      <c r="K299" s="511"/>
      <c r="L299" s="815"/>
      <c r="M299" s="816"/>
      <c r="N299" s="511"/>
      <c r="O299" s="815"/>
      <c r="P299" s="816"/>
      <c r="Q299" s="511"/>
      <c r="R299" s="815"/>
      <c r="S299" s="816"/>
      <c r="T299" s="511"/>
      <c r="U299" s="815"/>
      <c r="V299" s="816"/>
      <c r="W299" s="30"/>
      <c r="X299" s="34"/>
      <c r="Y299" s="34"/>
      <c r="Z299" s="30"/>
      <c r="AA299" s="34"/>
      <c r="AB299" s="34"/>
      <c r="AC299" s="30"/>
      <c r="AD299" s="34"/>
      <c r="AE299" s="34"/>
      <c r="AF299" s="30"/>
      <c r="AG299" s="34"/>
      <c r="AH299" s="34"/>
      <c r="AI299" s="30"/>
      <c r="AJ299" s="34"/>
      <c r="AK299" s="34"/>
      <c r="AL299" s="30"/>
      <c r="AM299" s="34"/>
      <c r="AN299" s="34"/>
      <c r="AO299" s="30"/>
      <c r="AP299" s="34"/>
      <c r="AQ299" s="34"/>
      <c r="AR299" s="30"/>
      <c r="AS299" s="34"/>
      <c r="AT299" s="34"/>
      <c r="AU299" s="30"/>
      <c r="AV299" s="34"/>
      <c r="AW299" s="34"/>
      <c r="AX299" s="30"/>
      <c r="AY299" s="34"/>
      <c r="AZ299" s="34"/>
      <c r="BA299" s="30"/>
      <c r="BB299" s="34"/>
      <c r="BC299" s="34"/>
      <c r="BD299" s="30"/>
      <c r="BE299" s="34"/>
      <c r="BF299" s="34"/>
      <c r="BG299" s="30"/>
      <c r="BH299" s="34"/>
      <c r="BI299" s="34"/>
      <c r="BJ299" s="30"/>
      <c r="BK299" s="34"/>
      <c r="BL299" s="117"/>
      <c r="BM299" s="118"/>
      <c r="BN299" s="117"/>
      <c r="BO299" s="34"/>
      <c r="BP299" s="30"/>
      <c r="BQ299" s="30"/>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row>
    <row r="300" spans="2:208" s="32" customFormat="1" ht="15" x14ac:dyDescent="0.2">
      <c r="B300" s="954"/>
      <c r="C300" s="955"/>
      <c r="D300" s="955"/>
      <c r="E300" s="955"/>
      <c r="F300" s="956"/>
      <c r="G300" s="952"/>
      <c r="H300" s="957"/>
      <c r="I300" s="958"/>
      <c r="J300" s="959"/>
      <c r="K300" s="511"/>
      <c r="L300" s="815"/>
      <c r="M300" s="816"/>
      <c r="N300" s="511"/>
      <c r="O300" s="815"/>
      <c r="P300" s="816"/>
      <c r="Q300" s="511"/>
      <c r="R300" s="815"/>
      <c r="S300" s="816"/>
      <c r="T300" s="511"/>
      <c r="U300" s="815"/>
      <c r="V300" s="816"/>
      <c r="W300" s="30"/>
      <c r="X300" s="34"/>
      <c r="Y300" s="34"/>
      <c r="Z300" s="30"/>
      <c r="AA300" s="34"/>
      <c r="AB300" s="34"/>
      <c r="AC300" s="30"/>
      <c r="AD300" s="34"/>
      <c r="AE300" s="34"/>
      <c r="AF300" s="30"/>
      <c r="AG300" s="34"/>
      <c r="AH300" s="34"/>
      <c r="AI300" s="30"/>
      <c r="AJ300" s="34"/>
      <c r="AK300" s="34"/>
      <c r="AL300" s="30"/>
      <c r="AM300" s="34"/>
      <c r="AN300" s="34"/>
      <c r="AO300" s="30"/>
      <c r="AP300" s="34"/>
      <c r="AQ300" s="34"/>
      <c r="AR300" s="30"/>
      <c r="AS300" s="34"/>
      <c r="AT300" s="34"/>
      <c r="AU300" s="30"/>
      <c r="AV300" s="34"/>
      <c r="AW300" s="34"/>
      <c r="AX300" s="30"/>
      <c r="AY300" s="34"/>
      <c r="AZ300" s="34"/>
      <c r="BA300" s="30"/>
      <c r="BB300" s="34"/>
      <c r="BC300" s="34"/>
      <c r="BD300" s="30"/>
      <c r="BE300" s="34"/>
      <c r="BF300" s="34"/>
      <c r="BG300" s="30"/>
      <c r="BH300" s="34"/>
      <c r="BI300" s="34"/>
      <c r="BJ300" s="30"/>
      <c r="BK300" s="34"/>
      <c r="BL300" s="117"/>
      <c r="BM300" s="118"/>
      <c r="BN300" s="117"/>
      <c r="BO300" s="34"/>
      <c r="BP300" s="30"/>
      <c r="BQ300" s="30"/>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row>
    <row r="301" spans="2:208" s="32" customFormat="1" ht="15" x14ac:dyDescent="0.2">
      <c r="B301" s="954"/>
      <c r="C301" s="955"/>
      <c r="D301" s="955"/>
      <c r="E301" s="955"/>
      <c r="F301" s="956"/>
      <c r="G301" s="952"/>
      <c r="H301" s="957"/>
      <c r="I301" s="958"/>
      <c r="J301" s="959"/>
      <c r="K301" s="511"/>
      <c r="L301" s="815"/>
      <c r="M301" s="816"/>
      <c r="N301" s="511"/>
      <c r="O301" s="815"/>
      <c r="P301" s="816"/>
      <c r="Q301" s="511"/>
      <c r="R301" s="815"/>
      <c r="S301" s="816"/>
      <c r="T301" s="511"/>
      <c r="U301" s="815"/>
      <c r="V301" s="816"/>
      <c r="W301" s="30"/>
      <c r="X301" s="34"/>
      <c r="Y301" s="34"/>
      <c r="Z301" s="30"/>
      <c r="AA301" s="34"/>
      <c r="AB301" s="34"/>
      <c r="AC301" s="30"/>
      <c r="AD301" s="34"/>
      <c r="AE301" s="34"/>
      <c r="AF301" s="30"/>
      <c r="AG301" s="34"/>
      <c r="AH301" s="34"/>
      <c r="AI301" s="30"/>
      <c r="AJ301" s="34"/>
      <c r="AK301" s="34"/>
      <c r="AL301" s="30"/>
      <c r="AM301" s="34"/>
      <c r="AN301" s="34"/>
      <c r="AO301" s="30"/>
      <c r="AP301" s="34"/>
      <c r="AQ301" s="34"/>
      <c r="AR301" s="30"/>
      <c r="AS301" s="34"/>
      <c r="AT301" s="34"/>
      <c r="AU301" s="30"/>
      <c r="AV301" s="34"/>
      <c r="AW301" s="34"/>
      <c r="AX301" s="30"/>
      <c r="AY301" s="34"/>
      <c r="AZ301" s="34"/>
      <c r="BA301" s="30"/>
      <c r="BB301" s="34"/>
      <c r="BC301" s="34"/>
      <c r="BD301" s="30"/>
      <c r="BE301" s="34"/>
      <c r="BF301" s="34"/>
      <c r="BG301" s="30"/>
      <c r="BH301" s="34"/>
      <c r="BI301" s="34"/>
      <c r="BJ301" s="30"/>
      <c r="BK301" s="34"/>
      <c r="BL301" s="117"/>
      <c r="BM301" s="118"/>
      <c r="BN301" s="117"/>
      <c r="BO301" s="34"/>
      <c r="BP301" s="30"/>
      <c r="BQ301" s="30"/>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row>
    <row r="302" spans="2:208" s="32" customFormat="1" ht="15" x14ac:dyDescent="0.2">
      <c r="B302" s="954"/>
      <c r="C302" s="955"/>
      <c r="D302" s="955"/>
      <c r="E302" s="955"/>
      <c r="F302" s="956"/>
      <c r="G302" s="952"/>
      <c r="H302" s="957"/>
      <c r="I302" s="958"/>
      <c r="J302" s="959"/>
      <c r="K302" s="511"/>
      <c r="L302" s="815"/>
      <c r="M302" s="816"/>
      <c r="N302" s="511"/>
      <c r="O302" s="815"/>
      <c r="P302" s="816"/>
      <c r="Q302" s="511"/>
      <c r="R302" s="815"/>
      <c r="S302" s="816"/>
      <c r="T302" s="511"/>
      <c r="U302" s="815"/>
      <c r="V302" s="816"/>
      <c r="W302" s="30"/>
      <c r="X302" s="34"/>
      <c r="Y302" s="34"/>
      <c r="Z302" s="30"/>
      <c r="AA302" s="34"/>
      <c r="AB302" s="34"/>
      <c r="AC302" s="30"/>
      <c r="AD302" s="34"/>
      <c r="AE302" s="34"/>
      <c r="AF302" s="30"/>
      <c r="AG302" s="34"/>
      <c r="AH302" s="34"/>
      <c r="AI302" s="30"/>
      <c r="AJ302" s="34"/>
      <c r="AK302" s="34"/>
      <c r="AL302" s="30"/>
      <c r="AM302" s="34"/>
      <c r="AN302" s="34"/>
      <c r="AO302" s="30"/>
      <c r="AP302" s="34"/>
      <c r="AQ302" s="34"/>
      <c r="AR302" s="30"/>
      <c r="AS302" s="34"/>
      <c r="AT302" s="34"/>
      <c r="AU302" s="30"/>
      <c r="AV302" s="34"/>
      <c r="AW302" s="34"/>
      <c r="AX302" s="30"/>
      <c r="AY302" s="34"/>
      <c r="AZ302" s="34"/>
      <c r="BA302" s="30"/>
      <c r="BB302" s="34"/>
      <c r="BC302" s="34"/>
      <c r="BD302" s="30"/>
      <c r="BE302" s="34"/>
      <c r="BF302" s="34"/>
      <c r="BG302" s="30"/>
      <c r="BH302" s="34"/>
      <c r="BI302" s="34"/>
      <c r="BJ302" s="30"/>
      <c r="BK302" s="34"/>
      <c r="BL302" s="117"/>
      <c r="BM302" s="118"/>
      <c r="BN302" s="117"/>
      <c r="BO302" s="34"/>
      <c r="BP302" s="30"/>
      <c r="BQ302" s="30"/>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row>
    <row r="303" spans="2:208" s="32" customFormat="1" ht="15" x14ac:dyDescent="0.2">
      <c r="B303" s="954"/>
      <c r="C303" s="955"/>
      <c r="D303" s="955"/>
      <c r="E303" s="955"/>
      <c r="F303" s="956"/>
      <c r="G303" s="952"/>
      <c r="H303" s="957"/>
      <c r="I303" s="958"/>
      <c r="J303" s="959"/>
      <c r="K303" s="511"/>
      <c r="L303" s="815"/>
      <c r="M303" s="816"/>
      <c r="N303" s="511"/>
      <c r="O303" s="815"/>
      <c r="P303" s="816"/>
      <c r="Q303" s="511"/>
      <c r="R303" s="815"/>
      <c r="S303" s="816"/>
      <c r="T303" s="511"/>
      <c r="U303" s="815"/>
      <c r="V303" s="816"/>
      <c r="W303" s="30"/>
      <c r="X303" s="34"/>
      <c r="Y303" s="34"/>
      <c r="Z303" s="30"/>
      <c r="AA303" s="34"/>
      <c r="AB303" s="34"/>
      <c r="AC303" s="30"/>
      <c r="AD303" s="34"/>
      <c r="AE303" s="34"/>
      <c r="AF303" s="30"/>
      <c r="AG303" s="34"/>
      <c r="AH303" s="34"/>
      <c r="AI303" s="30"/>
      <c r="AJ303" s="34"/>
      <c r="AK303" s="34"/>
      <c r="AL303" s="30"/>
      <c r="AM303" s="34"/>
      <c r="AN303" s="34"/>
      <c r="AO303" s="30"/>
      <c r="AP303" s="34"/>
      <c r="AQ303" s="34"/>
      <c r="AR303" s="30"/>
      <c r="AS303" s="34"/>
      <c r="AT303" s="34"/>
      <c r="AU303" s="30"/>
      <c r="AV303" s="34"/>
      <c r="AW303" s="34"/>
      <c r="AX303" s="30"/>
      <c r="AY303" s="34"/>
      <c r="AZ303" s="34"/>
      <c r="BA303" s="30"/>
      <c r="BB303" s="34"/>
      <c r="BC303" s="34"/>
      <c r="BD303" s="30"/>
      <c r="BE303" s="34"/>
      <c r="BF303" s="34"/>
      <c r="BG303" s="30"/>
      <c r="BH303" s="34"/>
      <c r="BI303" s="34"/>
      <c r="BJ303" s="30"/>
      <c r="BK303" s="34"/>
      <c r="BL303" s="117"/>
      <c r="BM303" s="118"/>
      <c r="BN303" s="117"/>
      <c r="BO303" s="34"/>
      <c r="BP303" s="30"/>
      <c r="BQ303" s="30"/>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row>
    <row r="304" spans="2:208" s="32" customFormat="1" ht="15" x14ac:dyDescent="0.2">
      <c r="B304" s="954"/>
      <c r="C304" s="955"/>
      <c r="D304" s="955"/>
      <c r="E304" s="955"/>
      <c r="F304" s="956"/>
      <c r="G304" s="952"/>
      <c r="H304" s="957"/>
      <c r="I304" s="958"/>
      <c r="J304" s="959"/>
      <c r="K304" s="511"/>
      <c r="L304" s="815"/>
      <c r="M304" s="816"/>
      <c r="N304" s="511"/>
      <c r="O304" s="815"/>
      <c r="P304" s="816"/>
      <c r="Q304" s="511"/>
      <c r="R304" s="815"/>
      <c r="S304" s="816"/>
      <c r="T304" s="511"/>
      <c r="U304" s="815"/>
      <c r="V304" s="816"/>
      <c r="W304" s="30"/>
      <c r="X304" s="34"/>
      <c r="Y304" s="34"/>
      <c r="Z304" s="30"/>
      <c r="AA304" s="34"/>
      <c r="AB304" s="34"/>
      <c r="AC304" s="30"/>
      <c r="AD304" s="34"/>
      <c r="AE304" s="34"/>
      <c r="AF304" s="30"/>
      <c r="AG304" s="34"/>
      <c r="AH304" s="34"/>
      <c r="AI304" s="30"/>
      <c r="AJ304" s="34"/>
      <c r="AK304" s="34"/>
      <c r="AL304" s="30"/>
      <c r="AM304" s="34"/>
      <c r="AN304" s="34"/>
      <c r="AO304" s="30"/>
      <c r="AP304" s="34"/>
      <c r="AQ304" s="34"/>
      <c r="AR304" s="30"/>
      <c r="AS304" s="34"/>
      <c r="AT304" s="34"/>
      <c r="AU304" s="30"/>
      <c r="AV304" s="34"/>
      <c r="AW304" s="34"/>
      <c r="AX304" s="30"/>
      <c r="AY304" s="34"/>
      <c r="AZ304" s="34"/>
      <c r="BA304" s="30"/>
      <c r="BB304" s="34"/>
      <c r="BC304" s="34"/>
      <c r="BD304" s="30"/>
      <c r="BE304" s="34"/>
      <c r="BF304" s="34"/>
      <c r="BG304" s="30"/>
      <c r="BH304" s="34"/>
      <c r="BI304" s="34"/>
      <c r="BJ304" s="30"/>
      <c r="BK304" s="34"/>
      <c r="BL304" s="117"/>
      <c r="BM304" s="118"/>
      <c r="BN304" s="117"/>
      <c r="BO304" s="34"/>
      <c r="BP304" s="30"/>
      <c r="BQ304" s="30"/>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row>
    <row r="305" spans="2:208" s="32" customFormat="1" ht="15" x14ac:dyDescent="0.2">
      <c r="B305" s="954"/>
      <c r="C305" s="955"/>
      <c r="D305" s="955"/>
      <c r="E305" s="955"/>
      <c r="F305" s="956"/>
      <c r="G305" s="952"/>
      <c r="H305" s="957"/>
      <c r="I305" s="958"/>
      <c r="J305" s="959"/>
      <c r="K305" s="511"/>
      <c r="L305" s="815"/>
      <c r="M305" s="816"/>
      <c r="N305" s="511"/>
      <c r="O305" s="815"/>
      <c r="P305" s="816"/>
      <c r="Q305" s="511"/>
      <c r="R305" s="815"/>
      <c r="S305" s="816"/>
      <c r="T305" s="511"/>
      <c r="U305" s="815"/>
      <c r="V305" s="816"/>
      <c r="W305" s="30"/>
      <c r="X305" s="34"/>
      <c r="Y305" s="34"/>
      <c r="Z305" s="30"/>
      <c r="AA305" s="34"/>
      <c r="AB305" s="34"/>
      <c r="AC305" s="30"/>
      <c r="AD305" s="34"/>
      <c r="AE305" s="34"/>
      <c r="AF305" s="30"/>
      <c r="AG305" s="34"/>
      <c r="AH305" s="34"/>
      <c r="AI305" s="30"/>
      <c r="AJ305" s="34"/>
      <c r="AK305" s="34"/>
      <c r="AL305" s="30"/>
      <c r="AM305" s="34"/>
      <c r="AN305" s="34"/>
      <c r="AO305" s="30"/>
      <c r="AP305" s="34"/>
      <c r="AQ305" s="34"/>
      <c r="AR305" s="30"/>
      <c r="AS305" s="34"/>
      <c r="AT305" s="34"/>
      <c r="AU305" s="30"/>
      <c r="AV305" s="34"/>
      <c r="AW305" s="34"/>
      <c r="AX305" s="30"/>
      <c r="AY305" s="34"/>
      <c r="AZ305" s="34"/>
      <c r="BA305" s="30"/>
      <c r="BB305" s="34"/>
      <c r="BC305" s="34"/>
      <c r="BD305" s="30"/>
      <c r="BE305" s="34"/>
      <c r="BF305" s="34"/>
      <c r="BG305" s="30"/>
      <c r="BH305" s="34"/>
      <c r="BI305" s="34"/>
      <c r="BJ305" s="30"/>
      <c r="BK305" s="34"/>
      <c r="BL305" s="117"/>
      <c r="BM305" s="118"/>
      <c r="BN305" s="117"/>
      <c r="BO305" s="34"/>
      <c r="BP305" s="30"/>
      <c r="BQ305" s="30"/>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row>
    <row r="306" spans="2:208" s="32" customFormat="1" ht="15" x14ac:dyDescent="0.2">
      <c r="B306" s="954"/>
      <c r="C306" s="955"/>
      <c r="D306" s="955"/>
      <c r="E306" s="955"/>
      <c r="F306" s="956"/>
      <c r="G306" s="952"/>
      <c r="H306" s="957"/>
      <c r="I306" s="958"/>
      <c r="J306" s="959"/>
      <c r="K306" s="511"/>
      <c r="L306" s="815"/>
      <c r="M306" s="816"/>
      <c r="N306" s="511"/>
      <c r="O306" s="815"/>
      <c r="P306" s="816"/>
      <c r="Q306" s="511"/>
      <c r="R306" s="815"/>
      <c r="S306" s="816"/>
      <c r="T306" s="511"/>
      <c r="U306" s="815"/>
      <c r="V306" s="816"/>
      <c r="W306" s="30"/>
      <c r="X306" s="34"/>
      <c r="Y306" s="34"/>
      <c r="Z306" s="30"/>
      <c r="AA306" s="34"/>
      <c r="AB306" s="34"/>
      <c r="AC306" s="30"/>
      <c r="AD306" s="34"/>
      <c r="AE306" s="34"/>
      <c r="AF306" s="30"/>
      <c r="AG306" s="34"/>
      <c r="AH306" s="34"/>
      <c r="AI306" s="30"/>
      <c r="AJ306" s="34"/>
      <c r="AK306" s="34"/>
      <c r="AL306" s="30"/>
      <c r="AM306" s="34"/>
      <c r="AN306" s="34"/>
      <c r="AO306" s="30"/>
      <c r="AP306" s="34"/>
      <c r="AQ306" s="34"/>
      <c r="AR306" s="30"/>
      <c r="AS306" s="34"/>
      <c r="AT306" s="34"/>
      <c r="AU306" s="30"/>
      <c r="AV306" s="34"/>
      <c r="AW306" s="34"/>
      <c r="AX306" s="30"/>
      <c r="AY306" s="34"/>
      <c r="AZ306" s="34"/>
      <c r="BA306" s="30"/>
      <c r="BB306" s="34"/>
      <c r="BC306" s="34"/>
      <c r="BD306" s="30"/>
      <c r="BE306" s="34"/>
      <c r="BF306" s="34"/>
      <c r="BG306" s="30"/>
      <c r="BH306" s="34"/>
      <c r="BI306" s="34"/>
      <c r="BJ306" s="30"/>
      <c r="BK306" s="34"/>
      <c r="BL306" s="117"/>
      <c r="BM306" s="118"/>
      <c r="BN306" s="117"/>
      <c r="BO306" s="34"/>
      <c r="BP306" s="30"/>
      <c r="BQ306" s="30"/>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row>
    <row r="307" spans="2:208" s="32" customFormat="1" ht="15" x14ac:dyDescent="0.2">
      <c r="B307" s="954"/>
      <c r="C307" s="955"/>
      <c r="D307" s="955"/>
      <c r="E307" s="955"/>
      <c r="F307" s="956"/>
      <c r="G307" s="952"/>
      <c r="H307" s="957"/>
      <c r="I307" s="958"/>
      <c r="J307" s="959"/>
      <c r="K307" s="511"/>
      <c r="L307" s="815"/>
      <c r="M307" s="816"/>
      <c r="N307" s="511"/>
      <c r="O307" s="815"/>
      <c r="P307" s="816"/>
      <c r="Q307" s="511"/>
      <c r="R307" s="815"/>
      <c r="S307" s="816"/>
      <c r="T307" s="511"/>
      <c r="U307" s="815"/>
      <c r="V307" s="816"/>
      <c r="W307" s="30"/>
      <c r="X307" s="34"/>
      <c r="Y307" s="34"/>
      <c r="Z307" s="30"/>
      <c r="AA307" s="34"/>
      <c r="AB307" s="34"/>
      <c r="AC307" s="30"/>
      <c r="AD307" s="34"/>
      <c r="AE307" s="34"/>
      <c r="AF307" s="30"/>
      <c r="AG307" s="34"/>
      <c r="AH307" s="34"/>
      <c r="AI307" s="30"/>
      <c r="AJ307" s="34"/>
      <c r="AK307" s="34"/>
      <c r="AL307" s="30"/>
      <c r="AM307" s="34"/>
      <c r="AN307" s="34"/>
      <c r="AO307" s="30"/>
      <c r="AP307" s="34"/>
      <c r="AQ307" s="34"/>
      <c r="AR307" s="30"/>
      <c r="AS307" s="34"/>
      <c r="AT307" s="34"/>
      <c r="AU307" s="30"/>
      <c r="AV307" s="34"/>
      <c r="AW307" s="34"/>
      <c r="AX307" s="30"/>
      <c r="AY307" s="34"/>
      <c r="AZ307" s="34"/>
      <c r="BA307" s="30"/>
      <c r="BB307" s="34"/>
      <c r="BC307" s="34"/>
      <c r="BD307" s="30"/>
      <c r="BE307" s="34"/>
      <c r="BF307" s="34"/>
      <c r="BG307" s="30"/>
      <c r="BH307" s="34"/>
      <c r="BI307" s="34"/>
      <c r="BJ307" s="30"/>
      <c r="BK307" s="34"/>
      <c r="BL307" s="117"/>
      <c r="BM307" s="118"/>
      <c r="BN307" s="117"/>
      <c r="BO307" s="34"/>
      <c r="BP307" s="30"/>
      <c r="BQ307" s="30"/>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row>
    <row r="308" spans="2:208" s="32" customFormat="1" ht="15" x14ac:dyDescent="0.2">
      <c r="B308" s="954"/>
      <c r="C308" s="955"/>
      <c r="D308" s="955"/>
      <c r="E308" s="955"/>
      <c r="F308" s="956"/>
      <c r="G308" s="952"/>
      <c r="H308" s="957"/>
      <c r="I308" s="958"/>
      <c r="J308" s="959"/>
      <c r="K308" s="511"/>
      <c r="L308" s="815"/>
      <c r="M308" s="816"/>
      <c r="N308" s="511"/>
      <c r="O308" s="815"/>
      <c r="P308" s="816"/>
      <c r="Q308" s="511"/>
      <c r="R308" s="815"/>
      <c r="S308" s="816"/>
      <c r="T308" s="511"/>
      <c r="U308" s="815"/>
      <c r="V308" s="816"/>
      <c r="W308" s="30"/>
      <c r="X308" s="34"/>
      <c r="Y308" s="34"/>
      <c r="Z308" s="30"/>
      <c r="AA308" s="34"/>
      <c r="AB308" s="34"/>
      <c r="AC308" s="30"/>
      <c r="AD308" s="34"/>
      <c r="AE308" s="34"/>
      <c r="AF308" s="30"/>
      <c r="AG308" s="34"/>
      <c r="AH308" s="34"/>
      <c r="AI308" s="30"/>
      <c r="AJ308" s="34"/>
      <c r="AK308" s="34"/>
      <c r="AL308" s="30"/>
      <c r="AM308" s="34"/>
      <c r="AN308" s="34"/>
      <c r="AO308" s="30"/>
      <c r="AP308" s="34"/>
      <c r="AQ308" s="34"/>
      <c r="AR308" s="30"/>
      <c r="AS308" s="34"/>
      <c r="AT308" s="34"/>
      <c r="AU308" s="30"/>
      <c r="AV308" s="34"/>
      <c r="AW308" s="34"/>
      <c r="AX308" s="30"/>
      <c r="AY308" s="34"/>
      <c r="AZ308" s="34"/>
      <c r="BA308" s="30"/>
      <c r="BB308" s="34"/>
      <c r="BC308" s="34"/>
      <c r="BD308" s="30"/>
      <c r="BE308" s="34"/>
      <c r="BF308" s="34"/>
      <c r="BG308" s="30"/>
      <c r="BH308" s="34"/>
      <c r="BI308" s="34"/>
      <c r="BJ308" s="30"/>
      <c r="BK308" s="34"/>
      <c r="BL308" s="117"/>
      <c r="BM308" s="118"/>
      <c r="BN308" s="117"/>
      <c r="BO308" s="34"/>
      <c r="BP308" s="30"/>
      <c r="BQ308" s="30"/>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row>
    <row r="309" spans="2:208" s="32" customFormat="1" ht="15" x14ac:dyDescent="0.2">
      <c r="B309" s="954"/>
      <c r="C309" s="955"/>
      <c r="D309" s="955"/>
      <c r="E309" s="955"/>
      <c r="F309" s="956"/>
      <c r="G309" s="952"/>
      <c r="H309" s="957"/>
      <c r="I309" s="958"/>
      <c r="J309" s="959"/>
      <c r="K309" s="511"/>
      <c r="L309" s="815"/>
      <c r="M309" s="816"/>
      <c r="N309" s="511"/>
      <c r="O309" s="815"/>
      <c r="P309" s="816"/>
      <c r="Q309" s="511"/>
      <c r="R309" s="815"/>
      <c r="S309" s="816"/>
      <c r="T309" s="511"/>
      <c r="U309" s="815"/>
      <c r="V309" s="816"/>
      <c r="W309" s="30"/>
      <c r="X309" s="34"/>
      <c r="Y309" s="34"/>
      <c r="Z309" s="30"/>
      <c r="AA309" s="34"/>
      <c r="AB309" s="34"/>
      <c r="AC309" s="30"/>
      <c r="AD309" s="34"/>
      <c r="AE309" s="34"/>
      <c r="AF309" s="30"/>
      <c r="AG309" s="34"/>
      <c r="AH309" s="34"/>
      <c r="AI309" s="30"/>
      <c r="AJ309" s="34"/>
      <c r="AK309" s="34"/>
      <c r="AL309" s="30"/>
      <c r="AM309" s="34"/>
      <c r="AN309" s="34"/>
      <c r="AO309" s="30"/>
      <c r="AP309" s="34"/>
      <c r="AQ309" s="34"/>
      <c r="AR309" s="30"/>
      <c r="AS309" s="34"/>
      <c r="AT309" s="34"/>
      <c r="AU309" s="30"/>
      <c r="AV309" s="34"/>
      <c r="AW309" s="34"/>
      <c r="AX309" s="30"/>
      <c r="AY309" s="34"/>
      <c r="AZ309" s="34"/>
      <c r="BA309" s="30"/>
      <c r="BB309" s="34"/>
      <c r="BC309" s="34"/>
      <c r="BD309" s="30"/>
      <c r="BE309" s="34"/>
      <c r="BF309" s="34"/>
      <c r="BG309" s="30"/>
      <c r="BH309" s="34"/>
      <c r="BI309" s="34"/>
      <c r="BJ309" s="30"/>
      <c r="BK309" s="34"/>
      <c r="BL309" s="117"/>
      <c r="BM309" s="118"/>
      <c r="BN309" s="117"/>
      <c r="BO309" s="34"/>
      <c r="BP309" s="30"/>
      <c r="BQ309" s="30"/>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row>
    <row r="310" spans="2:208" s="32" customFormat="1" ht="15" x14ac:dyDescent="0.2">
      <c r="B310" s="954"/>
      <c r="C310" s="955"/>
      <c r="D310" s="955"/>
      <c r="E310" s="955"/>
      <c r="F310" s="956"/>
      <c r="G310" s="952"/>
      <c r="H310" s="957"/>
      <c r="I310" s="958"/>
      <c r="J310" s="959"/>
      <c r="K310" s="511"/>
      <c r="L310" s="815"/>
      <c r="M310" s="816"/>
      <c r="N310" s="511"/>
      <c r="O310" s="815"/>
      <c r="P310" s="816"/>
      <c r="Q310" s="511"/>
      <c r="R310" s="815"/>
      <c r="S310" s="816"/>
      <c r="T310" s="511"/>
      <c r="U310" s="815"/>
      <c r="V310" s="816"/>
      <c r="W310" s="30"/>
      <c r="X310" s="34"/>
      <c r="Y310" s="34"/>
      <c r="Z310" s="30"/>
      <c r="AA310" s="34"/>
      <c r="AB310" s="34"/>
      <c r="AC310" s="30"/>
      <c r="AD310" s="34"/>
      <c r="AE310" s="34"/>
      <c r="AF310" s="30"/>
      <c r="AG310" s="34"/>
      <c r="AH310" s="34"/>
      <c r="AI310" s="30"/>
      <c r="AJ310" s="34"/>
      <c r="AK310" s="34"/>
      <c r="AL310" s="30"/>
      <c r="AM310" s="34"/>
      <c r="AN310" s="34"/>
      <c r="AO310" s="30"/>
      <c r="AP310" s="34"/>
      <c r="AQ310" s="34"/>
      <c r="AR310" s="30"/>
      <c r="AS310" s="34"/>
      <c r="AT310" s="34"/>
      <c r="AU310" s="30"/>
      <c r="AV310" s="34"/>
      <c r="AW310" s="34"/>
      <c r="AX310" s="30"/>
      <c r="AY310" s="34"/>
      <c r="AZ310" s="34"/>
      <c r="BA310" s="30"/>
      <c r="BB310" s="34"/>
      <c r="BC310" s="34"/>
      <c r="BD310" s="30"/>
      <c r="BE310" s="34"/>
      <c r="BF310" s="34"/>
      <c r="BG310" s="30"/>
      <c r="BH310" s="34"/>
      <c r="BI310" s="34"/>
      <c r="BJ310" s="30"/>
      <c r="BK310" s="34"/>
      <c r="BL310" s="117"/>
      <c r="BM310" s="118"/>
      <c r="BN310" s="117"/>
      <c r="BO310" s="34"/>
      <c r="BP310" s="30"/>
      <c r="BQ310" s="30"/>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row>
    <row r="311" spans="2:208" s="32" customFormat="1" ht="15" x14ac:dyDescent="0.2">
      <c r="B311" s="954"/>
      <c r="C311" s="955"/>
      <c r="D311" s="955"/>
      <c r="E311" s="955"/>
      <c r="F311" s="956"/>
      <c r="G311" s="952"/>
      <c r="H311" s="957"/>
      <c r="I311" s="958"/>
      <c r="J311" s="959"/>
      <c r="K311" s="511"/>
      <c r="L311" s="815"/>
      <c r="M311" s="816"/>
      <c r="N311" s="511"/>
      <c r="O311" s="815"/>
      <c r="P311" s="816"/>
      <c r="Q311" s="511"/>
      <c r="R311" s="815"/>
      <c r="S311" s="816"/>
      <c r="T311" s="511"/>
      <c r="U311" s="815"/>
      <c r="V311" s="816"/>
      <c r="W311" s="30"/>
      <c r="X311" s="34"/>
      <c r="Y311" s="34"/>
      <c r="Z311" s="30"/>
      <c r="AA311" s="34"/>
      <c r="AB311" s="34"/>
      <c r="AC311" s="30"/>
      <c r="AD311" s="34"/>
      <c r="AE311" s="34"/>
      <c r="AF311" s="30"/>
      <c r="AG311" s="34"/>
      <c r="AH311" s="34"/>
      <c r="AI311" s="30"/>
      <c r="AJ311" s="34"/>
      <c r="AK311" s="34"/>
      <c r="AL311" s="30"/>
      <c r="AM311" s="34"/>
      <c r="AN311" s="34"/>
      <c r="AO311" s="30"/>
      <c r="AP311" s="34"/>
      <c r="AQ311" s="34"/>
      <c r="AR311" s="30"/>
      <c r="AS311" s="34"/>
      <c r="AT311" s="34"/>
      <c r="AU311" s="30"/>
      <c r="AV311" s="34"/>
      <c r="AW311" s="34"/>
      <c r="AX311" s="30"/>
      <c r="AY311" s="34"/>
      <c r="AZ311" s="34"/>
      <c r="BA311" s="30"/>
      <c r="BB311" s="34"/>
      <c r="BC311" s="34"/>
      <c r="BD311" s="30"/>
      <c r="BE311" s="34"/>
      <c r="BF311" s="34"/>
      <c r="BG311" s="30"/>
      <c r="BH311" s="34"/>
      <c r="BI311" s="34"/>
      <c r="BJ311" s="30"/>
      <c r="BK311" s="34"/>
      <c r="BL311" s="117"/>
      <c r="BM311" s="118"/>
      <c r="BN311" s="117"/>
      <c r="BO311" s="34"/>
      <c r="BP311" s="30"/>
      <c r="BQ311" s="30"/>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row>
    <row r="312" spans="2:208" s="32" customFormat="1" ht="15" x14ac:dyDescent="0.2">
      <c r="B312" s="954"/>
      <c r="C312" s="955"/>
      <c r="D312" s="955"/>
      <c r="E312" s="955"/>
      <c r="F312" s="956"/>
      <c r="G312" s="952"/>
      <c r="H312" s="957"/>
      <c r="I312" s="958"/>
      <c r="J312" s="959"/>
      <c r="K312" s="511"/>
      <c r="L312" s="815"/>
      <c r="M312" s="816"/>
      <c r="N312" s="511"/>
      <c r="O312" s="815"/>
      <c r="P312" s="816"/>
      <c r="Q312" s="511"/>
      <c r="R312" s="815"/>
      <c r="S312" s="816"/>
      <c r="T312" s="511"/>
      <c r="U312" s="815"/>
      <c r="V312" s="816"/>
      <c r="W312" s="30"/>
      <c r="X312" s="34"/>
      <c r="Y312" s="34"/>
      <c r="Z312" s="30"/>
      <c r="AA312" s="34"/>
      <c r="AB312" s="34"/>
      <c r="AC312" s="30"/>
      <c r="AD312" s="34"/>
      <c r="AE312" s="34"/>
      <c r="AF312" s="30"/>
      <c r="AG312" s="34"/>
      <c r="AH312" s="34"/>
      <c r="AI312" s="30"/>
      <c r="AJ312" s="34"/>
      <c r="AK312" s="34"/>
      <c r="AL312" s="30"/>
      <c r="AM312" s="34"/>
      <c r="AN312" s="34"/>
      <c r="AO312" s="30"/>
      <c r="AP312" s="34"/>
      <c r="AQ312" s="34"/>
      <c r="AR312" s="30"/>
      <c r="AS312" s="34"/>
      <c r="AT312" s="34"/>
      <c r="AU312" s="30"/>
      <c r="AV312" s="34"/>
      <c r="AW312" s="34"/>
      <c r="AX312" s="30"/>
      <c r="AY312" s="34"/>
      <c r="AZ312" s="34"/>
      <c r="BA312" s="30"/>
      <c r="BB312" s="34"/>
      <c r="BC312" s="34"/>
      <c r="BD312" s="30"/>
      <c r="BE312" s="34"/>
      <c r="BF312" s="34"/>
      <c r="BG312" s="30"/>
      <c r="BH312" s="34"/>
      <c r="BI312" s="34"/>
      <c r="BJ312" s="30"/>
      <c r="BK312" s="34"/>
      <c r="BL312" s="117"/>
      <c r="BM312" s="118"/>
      <c r="BN312" s="117"/>
      <c r="BO312" s="34"/>
      <c r="BP312" s="30"/>
      <c r="BQ312" s="30"/>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row>
    <row r="313" spans="2:208" s="32" customFormat="1" ht="15" x14ac:dyDescent="0.2">
      <c r="B313" s="954"/>
      <c r="C313" s="955"/>
      <c r="D313" s="955"/>
      <c r="E313" s="955"/>
      <c r="F313" s="956"/>
      <c r="G313" s="952"/>
      <c r="H313" s="957"/>
      <c r="I313" s="958"/>
      <c r="J313" s="959"/>
      <c r="K313" s="511"/>
      <c r="L313" s="815"/>
      <c r="M313" s="816"/>
      <c r="N313" s="511"/>
      <c r="O313" s="815"/>
      <c r="P313" s="816"/>
      <c r="Q313" s="511"/>
      <c r="R313" s="815"/>
      <c r="S313" s="816"/>
      <c r="T313" s="511"/>
      <c r="U313" s="815"/>
      <c r="V313" s="816"/>
      <c r="W313" s="30"/>
      <c r="X313" s="34"/>
      <c r="Y313" s="34"/>
      <c r="Z313" s="30"/>
      <c r="AA313" s="34"/>
      <c r="AB313" s="34"/>
      <c r="AC313" s="30"/>
      <c r="AD313" s="34"/>
      <c r="AE313" s="34"/>
      <c r="AF313" s="30"/>
      <c r="AG313" s="34"/>
      <c r="AH313" s="34"/>
      <c r="AI313" s="30"/>
      <c r="AJ313" s="34"/>
      <c r="AK313" s="34"/>
      <c r="AL313" s="30"/>
      <c r="AM313" s="34"/>
      <c r="AN313" s="34"/>
      <c r="AO313" s="30"/>
      <c r="AP313" s="34"/>
      <c r="AQ313" s="34"/>
      <c r="AR313" s="30"/>
      <c r="AS313" s="34"/>
      <c r="AT313" s="34"/>
      <c r="AU313" s="30"/>
      <c r="AV313" s="34"/>
      <c r="AW313" s="34"/>
      <c r="AX313" s="30"/>
      <c r="AY313" s="34"/>
      <c r="AZ313" s="34"/>
      <c r="BA313" s="30"/>
      <c r="BB313" s="34"/>
      <c r="BC313" s="34"/>
      <c r="BD313" s="30"/>
      <c r="BE313" s="34"/>
      <c r="BF313" s="34"/>
      <c r="BG313" s="30"/>
      <c r="BH313" s="34"/>
      <c r="BI313" s="34"/>
      <c r="BJ313" s="30"/>
      <c r="BK313" s="34"/>
      <c r="BL313" s="117"/>
      <c r="BM313" s="118"/>
      <c r="BN313" s="117"/>
      <c r="BO313" s="34"/>
      <c r="BP313" s="30"/>
      <c r="BQ313" s="30"/>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row>
    <row r="314" spans="2:208" s="32" customFormat="1" ht="15" x14ac:dyDescent="0.2">
      <c r="B314" s="954"/>
      <c r="C314" s="955"/>
      <c r="D314" s="955"/>
      <c r="E314" s="955"/>
      <c r="F314" s="956"/>
      <c r="G314" s="952"/>
      <c r="H314" s="957"/>
      <c r="I314" s="958"/>
      <c r="J314" s="959"/>
      <c r="K314" s="511"/>
      <c r="L314" s="815"/>
      <c r="M314" s="816"/>
      <c r="N314" s="511"/>
      <c r="O314" s="815"/>
      <c r="P314" s="816"/>
      <c r="Q314" s="511"/>
      <c r="R314" s="815"/>
      <c r="S314" s="816"/>
      <c r="T314" s="511"/>
      <c r="U314" s="815"/>
      <c r="V314" s="816"/>
      <c r="W314" s="30"/>
      <c r="X314" s="34"/>
      <c r="Y314" s="34"/>
      <c r="Z314" s="30"/>
      <c r="AA314" s="34"/>
      <c r="AB314" s="34"/>
      <c r="AC314" s="30"/>
      <c r="AD314" s="34"/>
      <c r="AE314" s="34"/>
      <c r="AF314" s="30"/>
      <c r="AG314" s="34"/>
      <c r="AH314" s="34"/>
      <c r="AI314" s="30"/>
      <c r="AJ314" s="34"/>
      <c r="AK314" s="34"/>
      <c r="AL314" s="30"/>
      <c r="AM314" s="34"/>
      <c r="AN314" s="34"/>
      <c r="AO314" s="30"/>
      <c r="AP314" s="34"/>
      <c r="AQ314" s="34"/>
      <c r="AR314" s="30"/>
      <c r="AS314" s="34"/>
      <c r="AT314" s="34"/>
      <c r="AU314" s="30"/>
      <c r="AV314" s="34"/>
      <c r="AW314" s="34"/>
      <c r="AX314" s="30"/>
      <c r="AY314" s="34"/>
      <c r="AZ314" s="34"/>
      <c r="BA314" s="30"/>
      <c r="BB314" s="34"/>
      <c r="BC314" s="34"/>
      <c r="BD314" s="30"/>
      <c r="BE314" s="34"/>
      <c r="BF314" s="34"/>
      <c r="BG314" s="30"/>
      <c r="BH314" s="34"/>
      <c r="BI314" s="34"/>
      <c r="BJ314" s="30"/>
      <c r="BK314" s="34"/>
      <c r="BL314" s="117"/>
      <c r="BM314" s="118"/>
      <c r="BN314" s="117"/>
      <c r="BO314" s="34"/>
      <c r="BP314" s="30"/>
      <c r="BQ314" s="30"/>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row>
    <row r="315" spans="2:208" s="32" customFormat="1" ht="15" x14ac:dyDescent="0.2">
      <c r="B315" s="954"/>
      <c r="C315" s="955"/>
      <c r="D315" s="955"/>
      <c r="E315" s="955"/>
      <c r="F315" s="956"/>
      <c r="G315" s="952"/>
      <c r="H315" s="957"/>
      <c r="I315" s="958"/>
      <c r="J315" s="959"/>
      <c r="K315" s="511"/>
      <c r="L315" s="815"/>
      <c r="M315" s="816"/>
      <c r="N315" s="511"/>
      <c r="O315" s="815"/>
      <c r="P315" s="816"/>
      <c r="Q315" s="511"/>
      <c r="R315" s="815"/>
      <c r="S315" s="816"/>
      <c r="T315" s="511"/>
      <c r="U315" s="815"/>
      <c r="V315" s="816"/>
      <c r="W315" s="30"/>
      <c r="X315" s="34"/>
      <c r="Y315" s="34"/>
      <c r="Z315" s="30"/>
      <c r="AA315" s="34"/>
      <c r="AB315" s="34"/>
      <c r="AC315" s="30"/>
      <c r="AD315" s="34"/>
      <c r="AE315" s="34"/>
      <c r="AF315" s="30"/>
      <c r="AG315" s="34"/>
      <c r="AH315" s="34"/>
      <c r="AI315" s="30"/>
      <c r="AJ315" s="34"/>
      <c r="AK315" s="34"/>
      <c r="AL315" s="30"/>
      <c r="AM315" s="34"/>
      <c r="AN315" s="34"/>
      <c r="AO315" s="30"/>
      <c r="AP315" s="34"/>
      <c r="AQ315" s="34"/>
      <c r="AR315" s="30"/>
      <c r="AS315" s="34"/>
      <c r="AT315" s="34"/>
      <c r="AU315" s="30"/>
      <c r="AV315" s="34"/>
      <c r="AW315" s="34"/>
      <c r="AX315" s="30"/>
      <c r="AY315" s="34"/>
      <c r="AZ315" s="34"/>
      <c r="BA315" s="30"/>
      <c r="BB315" s="34"/>
      <c r="BC315" s="34"/>
      <c r="BD315" s="30"/>
      <c r="BE315" s="34"/>
      <c r="BF315" s="34"/>
      <c r="BG315" s="30"/>
      <c r="BH315" s="34"/>
      <c r="BI315" s="34"/>
      <c r="BJ315" s="30"/>
      <c r="BK315" s="34"/>
      <c r="BL315" s="117"/>
      <c r="BM315" s="118"/>
      <c r="BN315" s="117"/>
      <c r="BO315" s="34"/>
      <c r="BP315" s="30"/>
      <c r="BQ315" s="30"/>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row>
    <row r="316" spans="2:208" s="32" customFormat="1" ht="15" x14ac:dyDescent="0.2">
      <c r="B316" s="954"/>
      <c r="C316" s="955"/>
      <c r="D316" s="955"/>
      <c r="E316" s="955"/>
      <c r="F316" s="956"/>
      <c r="G316" s="952"/>
      <c r="H316" s="957"/>
      <c r="I316" s="958"/>
      <c r="J316" s="959"/>
      <c r="K316" s="511"/>
      <c r="L316" s="815"/>
      <c r="M316" s="816"/>
      <c r="N316" s="511"/>
      <c r="O316" s="815"/>
      <c r="P316" s="816"/>
      <c r="Q316" s="511"/>
      <c r="R316" s="815"/>
      <c r="S316" s="816"/>
      <c r="T316" s="511"/>
      <c r="U316" s="815"/>
      <c r="V316" s="816"/>
      <c r="W316" s="30"/>
      <c r="X316" s="34"/>
      <c r="Y316" s="34"/>
      <c r="Z316" s="30"/>
      <c r="AA316" s="34"/>
      <c r="AB316" s="34"/>
      <c r="AC316" s="30"/>
      <c r="AD316" s="34"/>
      <c r="AE316" s="34"/>
      <c r="AF316" s="30"/>
      <c r="AG316" s="34"/>
      <c r="AH316" s="34"/>
      <c r="AI316" s="30"/>
      <c r="AJ316" s="34"/>
      <c r="AK316" s="34"/>
      <c r="AL316" s="30"/>
      <c r="AM316" s="34"/>
      <c r="AN316" s="34"/>
      <c r="AO316" s="30"/>
      <c r="AP316" s="34"/>
      <c r="AQ316" s="34"/>
      <c r="AR316" s="30"/>
      <c r="AS316" s="34"/>
      <c r="AT316" s="34"/>
      <c r="AU316" s="30"/>
      <c r="AV316" s="34"/>
      <c r="AW316" s="34"/>
      <c r="AX316" s="30"/>
      <c r="AY316" s="34"/>
      <c r="AZ316" s="34"/>
      <c r="BA316" s="30"/>
      <c r="BB316" s="34"/>
      <c r="BC316" s="34"/>
      <c r="BD316" s="30"/>
      <c r="BE316" s="34"/>
      <c r="BF316" s="34"/>
      <c r="BG316" s="30"/>
      <c r="BH316" s="34"/>
      <c r="BI316" s="34"/>
      <c r="BJ316" s="30"/>
      <c r="BK316" s="34"/>
      <c r="BL316" s="117"/>
      <c r="BM316" s="118"/>
      <c r="BN316" s="117"/>
      <c r="BO316" s="34"/>
      <c r="BP316" s="30"/>
      <c r="BQ316" s="30"/>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row>
    <row r="317" spans="2:208" s="32" customFormat="1" ht="15" x14ac:dyDescent="0.2">
      <c r="B317" s="954"/>
      <c r="C317" s="955"/>
      <c r="D317" s="955"/>
      <c r="E317" s="955"/>
      <c r="F317" s="956"/>
      <c r="G317" s="952"/>
      <c r="H317" s="957"/>
      <c r="I317" s="958"/>
      <c r="J317" s="959"/>
      <c r="K317" s="511"/>
      <c r="L317" s="815"/>
      <c r="M317" s="816"/>
      <c r="N317" s="511"/>
      <c r="O317" s="815"/>
      <c r="P317" s="816"/>
      <c r="Q317" s="511"/>
      <c r="R317" s="815"/>
      <c r="S317" s="816"/>
      <c r="T317" s="511"/>
      <c r="U317" s="815"/>
      <c r="V317" s="816"/>
      <c r="W317" s="30"/>
      <c r="X317" s="34"/>
      <c r="Y317" s="34"/>
      <c r="Z317" s="30"/>
      <c r="AA317" s="34"/>
      <c r="AB317" s="34"/>
      <c r="AC317" s="30"/>
      <c r="AD317" s="34"/>
      <c r="AE317" s="34"/>
      <c r="AF317" s="30"/>
      <c r="AG317" s="34"/>
      <c r="AH317" s="34"/>
      <c r="AI317" s="30"/>
      <c r="AJ317" s="34"/>
      <c r="AK317" s="34"/>
      <c r="AL317" s="30"/>
      <c r="AM317" s="34"/>
      <c r="AN317" s="34"/>
      <c r="AO317" s="30"/>
      <c r="AP317" s="34"/>
      <c r="AQ317" s="34"/>
      <c r="AR317" s="30"/>
      <c r="AS317" s="34"/>
      <c r="AT317" s="34"/>
      <c r="AU317" s="30"/>
      <c r="AV317" s="34"/>
      <c r="AW317" s="34"/>
      <c r="AX317" s="30"/>
      <c r="AY317" s="34"/>
      <c r="AZ317" s="34"/>
      <c r="BA317" s="30"/>
      <c r="BB317" s="34"/>
      <c r="BC317" s="34"/>
      <c r="BD317" s="30"/>
      <c r="BE317" s="34"/>
      <c r="BF317" s="34"/>
      <c r="BG317" s="30"/>
      <c r="BH317" s="34"/>
      <c r="BI317" s="34"/>
      <c r="BJ317" s="30"/>
      <c r="BK317" s="34"/>
      <c r="BL317" s="117"/>
      <c r="BM317" s="118"/>
      <c r="BN317" s="117"/>
      <c r="BO317" s="34"/>
      <c r="BP317" s="30"/>
      <c r="BQ317" s="30"/>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row>
    <row r="318" spans="2:208" s="32" customFormat="1" ht="15" x14ac:dyDescent="0.2">
      <c r="B318" s="954"/>
      <c r="C318" s="955"/>
      <c r="D318" s="955"/>
      <c r="E318" s="955"/>
      <c r="F318" s="956"/>
      <c r="G318" s="952"/>
      <c r="H318" s="957"/>
      <c r="I318" s="958"/>
      <c r="J318" s="959"/>
      <c r="K318" s="511"/>
      <c r="L318" s="815"/>
      <c r="M318" s="816"/>
      <c r="N318" s="511"/>
      <c r="O318" s="815"/>
      <c r="P318" s="816"/>
      <c r="Q318" s="511"/>
      <c r="R318" s="815"/>
      <c r="S318" s="816"/>
      <c r="T318" s="511"/>
      <c r="U318" s="815"/>
      <c r="V318" s="816"/>
      <c r="W318" s="30"/>
      <c r="X318" s="34"/>
      <c r="Y318" s="34"/>
      <c r="Z318" s="30"/>
      <c r="AA318" s="34"/>
      <c r="AB318" s="34"/>
      <c r="AC318" s="30"/>
      <c r="AD318" s="34"/>
      <c r="AE318" s="34"/>
      <c r="AF318" s="30"/>
      <c r="AG318" s="34"/>
      <c r="AH318" s="34"/>
      <c r="AI318" s="30"/>
      <c r="AJ318" s="34"/>
      <c r="AK318" s="34"/>
      <c r="AL318" s="30"/>
      <c r="AM318" s="34"/>
      <c r="AN318" s="34"/>
      <c r="AO318" s="30"/>
      <c r="AP318" s="34"/>
      <c r="AQ318" s="34"/>
      <c r="AR318" s="30"/>
      <c r="AS318" s="34"/>
      <c r="AT318" s="34"/>
      <c r="AU318" s="30"/>
      <c r="AV318" s="34"/>
      <c r="AW318" s="34"/>
      <c r="AX318" s="30"/>
      <c r="AY318" s="34"/>
      <c r="AZ318" s="34"/>
      <c r="BA318" s="30"/>
      <c r="BB318" s="34"/>
      <c r="BC318" s="34"/>
      <c r="BD318" s="30"/>
      <c r="BE318" s="34"/>
      <c r="BF318" s="34"/>
      <c r="BG318" s="30"/>
      <c r="BH318" s="34"/>
      <c r="BI318" s="34"/>
      <c r="BJ318" s="30"/>
      <c r="BK318" s="34"/>
      <c r="BL318" s="117"/>
      <c r="BM318" s="118"/>
      <c r="BN318" s="117"/>
      <c r="BO318" s="34"/>
      <c r="BP318" s="30"/>
      <c r="BQ318" s="30"/>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row>
    <row r="319" spans="2:208" s="32" customFormat="1" ht="15" x14ac:dyDescent="0.2">
      <c r="B319" s="954"/>
      <c r="C319" s="955"/>
      <c r="D319" s="955"/>
      <c r="E319" s="955"/>
      <c r="F319" s="956"/>
      <c r="G319" s="952"/>
      <c r="H319" s="957"/>
      <c r="I319" s="958"/>
      <c r="J319" s="959"/>
      <c r="K319" s="511"/>
      <c r="L319" s="815"/>
      <c r="M319" s="816"/>
      <c r="N319" s="511"/>
      <c r="O319" s="815"/>
      <c r="P319" s="816"/>
      <c r="Q319" s="511"/>
      <c r="R319" s="815"/>
      <c r="S319" s="816"/>
      <c r="T319" s="511"/>
      <c r="U319" s="815"/>
      <c r="V319" s="816"/>
      <c r="W319" s="30"/>
      <c r="X319" s="34"/>
      <c r="Y319" s="34"/>
      <c r="Z319" s="30"/>
      <c r="AA319" s="34"/>
      <c r="AB319" s="34"/>
      <c r="AC319" s="30"/>
      <c r="AD319" s="34"/>
      <c r="AE319" s="34"/>
      <c r="AF319" s="30"/>
      <c r="AG319" s="34"/>
      <c r="AH319" s="34"/>
      <c r="AI319" s="30"/>
      <c r="AJ319" s="34"/>
      <c r="AK319" s="34"/>
      <c r="AL319" s="30"/>
      <c r="AM319" s="34"/>
      <c r="AN319" s="34"/>
      <c r="AO319" s="30"/>
      <c r="AP319" s="34"/>
      <c r="AQ319" s="34"/>
      <c r="AR319" s="30"/>
      <c r="AS319" s="34"/>
      <c r="AT319" s="34"/>
      <c r="AU319" s="30"/>
      <c r="AV319" s="34"/>
      <c r="AW319" s="34"/>
      <c r="AX319" s="30"/>
      <c r="AY319" s="34"/>
      <c r="AZ319" s="34"/>
      <c r="BA319" s="30"/>
      <c r="BB319" s="34"/>
      <c r="BC319" s="34"/>
      <c r="BD319" s="30"/>
      <c r="BE319" s="34"/>
      <c r="BF319" s="34"/>
      <c r="BG319" s="30"/>
      <c r="BH319" s="34"/>
      <c r="BI319" s="34"/>
      <c r="BJ319" s="30"/>
      <c r="BK319" s="34"/>
      <c r="BL319" s="117"/>
      <c r="BM319" s="118"/>
      <c r="BN319" s="117"/>
      <c r="BO319" s="34"/>
      <c r="BP319" s="30"/>
      <c r="BQ319" s="30"/>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row>
    <row r="320" spans="2:208" s="32" customFormat="1" ht="15" x14ac:dyDescent="0.2">
      <c r="B320" s="954"/>
      <c r="C320" s="955"/>
      <c r="D320" s="955"/>
      <c r="E320" s="955"/>
      <c r="F320" s="956"/>
      <c r="G320" s="952"/>
      <c r="H320" s="957"/>
      <c r="I320" s="958"/>
      <c r="J320" s="959"/>
      <c r="K320" s="511"/>
      <c r="L320" s="815"/>
      <c r="M320" s="816"/>
      <c r="N320" s="511"/>
      <c r="O320" s="815"/>
      <c r="P320" s="816"/>
      <c r="Q320" s="511"/>
      <c r="R320" s="815"/>
      <c r="S320" s="816"/>
      <c r="T320" s="511"/>
      <c r="U320" s="815"/>
      <c r="V320" s="816"/>
      <c r="W320" s="30"/>
      <c r="X320" s="34"/>
      <c r="Y320" s="34"/>
      <c r="Z320" s="30"/>
      <c r="AA320" s="34"/>
      <c r="AB320" s="34"/>
      <c r="AC320" s="30"/>
      <c r="AD320" s="34"/>
      <c r="AE320" s="34"/>
      <c r="AF320" s="30"/>
      <c r="AG320" s="34"/>
      <c r="AH320" s="34"/>
      <c r="AI320" s="30"/>
      <c r="AJ320" s="34"/>
      <c r="AK320" s="34"/>
      <c r="AL320" s="30"/>
      <c r="AM320" s="34"/>
      <c r="AN320" s="34"/>
      <c r="AO320" s="30"/>
      <c r="AP320" s="34"/>
      <c r="AQ320" s="34"/>
      <c r="AR320" s="30"/>
      <c r="AS320" s="34"/>
      <c r="AT320" s="34"/>
      <c r="AU320" s="30"/>
      <c r="AV320" s="34"/>
      <c r="AW320" s="34"/>
      <c r="AX320" s="30"/>
      <c r="AY320" s="34"/>
      <c r="AZ320" s="34"/>
      <c r="BA320" s="30"/>
      <c r="BB320" s="34"/>
      <c r="BC320" s="34"/>
      <c r="BD320" s="30"/>
      <c r="BE320" s="34"/>
      <c r="BF320" s="34"/>
      <c r="BG320" s="30"/>
      <c r="BH320" s="34"/>
      <c r="BI320" s="34"/>
      <c r="BJ320" s="30"/>
      <c r="BK320" s="34"/>
      <c r="BL320" s="117"/>
      <c r="BM320" s="118"/>
      <c r="BN320" s="117"/>
      <c r="BO320" s="34"/>
      <c r="BP320" s="30"/>
      <c r="BQ320" s="30"/>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row>
    <row r="321" spans="2:208" s="32" customFormat="1" ht="15" x14ac:dyDescent="0.2">
      <c r="B321" s="954"/>
      <c r="C321" s="955"/>
      <c r="D321" s="955"/>
      <c r="E321" s="955"/>
      <c r="F321" s="956"/>
      <c r="G321" s="952"/>
      <c r="H321" s="957"/>
      <c r="I321" s="958"/>
      <c r="J321" s="959"/>
      <c r="K321" s="511"/>
      <c r="L321" s="815"/>
      <c r="M321" s="816"/>
      <c r="N321" s="511"/>
      <c r="O321" s="815"/>
      <c r="P321" s="816"/>
      <c r="Q321" s="511"/>
      <c r="R321" s="815"/>
      <c r="S321" s="816"/>
      <c r="T321" s="511"/>
      <c r="U321" s="815"/>
      <c r="V321" s="816"/>
      <c r="W321" s="30"/>
      <c r="X321" s="34"/>
      <c r="Y321" s="34"/>
      <c r="Z321" s="30"/>
      <c r="AA321" s="34"/>
      <c r="AB321" s="34"/>
      <c r="AC321" s="30"/>
      <c r="AD321" s="34"/>
      <c r="AE321" s="34"/>
      <c r="AF321" s="30"/>
      <c r="AG321" s="34"/>
      <c r="AH321" s="34"/>
      <c r="AI321" s="30"/>
      <c r="AJ321" s="34"/>
      <c r="AK321" s="34"/>
      <c r="AL321" s="30"/>
      <c r="AM321" s="34"/>
      <c r="AN321" s="34"/>
      <c r="AO321" s="30"/>
      <c r="AP321" s="34"/>
      <c r="AQ321" s="34"/>
      <c r="AR321" s="30"/>
      <c r="AS321" s="34"/>
      <c r="AT321" s="34"/>
      <c r="AU321" s="30"/>
      <c r="AV321" s="34"/>
      <c r="AW321" s="34"/>
      <c r="AX321" s="30"/>
      <c r="AY321" s="34"/>
      <c r="AZ321" s="34"/>
      <c r="BA321" s="30"/>
      <c r="BB321" s="34"/>
      <c r="BC321" s="34"/>
      <c r="BD321" s="30"/>
      <c r="BE321" s="34"/>
      <c r="BF321" s="34"/>
      <c r="BG321" s="30"/>
      <c r="BH321" s="34"/>
      <c r="BI321" s="34"/>
      <c r="BJ321" s="30"/>
      <c r="BK321" s="34"/>
      <c r="BL321" s="117"/>
      <c r="BM321" s="118"/>
      <c r="BN321" s="117"/>
      <c r="BO321" s="34"/>
      <c r="BP321" s="30"/>
      <c r="BQ321" s="30"/>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row>
    <row r="322" spans="2:208" s="32" customFormat="1" ht="15" x14ac:dyDescent="0.2">
      <c r="B322" s="954"/>
      <c r="C322" s="955"/>
      <c r="D322" s="955"/>
      <c r="E322" s="955"/>
      <c r="F322" s="956"/>
      <c r="G322" s="952"/>
      <c r="H322" s="957"/>
      <c r="I322" s="958"/>
      <c r="J322" s="959"/>
      <c r="K322" s="511"/>
      <c r="L322" s="815"/>
      <c r="M322" s="816"/>
      <c r="N322" s="511"/>
      <c r="O322" s="815"/>
      <c r="P322" s="816"/>
      <c r="Q322" s="511"/>
      <c r="R322" s="815"/>
      <c r="S322" s="816"/>
      <c r="T322" s="511"/>
      <c r="U322" s="815"/>
      <c r="V322" s="816"/>
      <c r="W322" s="30"/>
      <c r="X322" s="34"/>
      <c r="Y322" s="34"/>
      <c r="Z322" s="30"/>
      <c r="AA322" s="34"/>
      <c r="AB322" s="34"/>
      <c r="AC322" s="30"/>
      <c r="AD322" s="34"/>
      <c r="AE322" s="34"/>
      <c r="AF322" s="30"/>
      <c r="AG322" s="34"/>
      <c r="AH322" s="34"/>
      <c r="AI322" s="30"/>
      <c r="AJ322" s="34"/>
      <c r="AK322" s="34"/>
      <c r="AL322" s="30"/>
      <c r="AM322" s="34"/>
      <c r="AN322" s="34"/>
      <c r="AO322" s="30"/>
      <c r="AP322" s="34"/>
      <c r="AQ322" s="34"/>
      <c r="AR322" s="30"/>
      <c r="AS322" s="34"/>
      <c r="AT322" s="34"/>
      <c r="AU322" s="30"/>
      <c r="AV322" s="34"/>
      <c r="AW322" s="34"/>
      <c r="AX322" s="30"/>
      <c r="AY322" s="34"/>
      <c r="AZ322" s="34"/>
      <c r="BA322" s="30"/>
      <c r="BB322" s="34"/>
      <c r="BC322" s="34"/>
      <c r="BD322" s="30"/>
      <c r="BE322" s="34"/>
      <c r="BF322" s="34"/>
      <c r="BG322" s="30"/>
      <c r="BH322" s="34"/>
      <c r="BI322" s="34"/>
      <c r="BJ322" s="30"/>
      <c r="BK322" s="34"/>
      <c r="BL322" s="117"/>
      <c r="BM322" s="118"/>
      <c r="BN322" s="117"/>
      <c r="BO322" s="34"/>
      <c r="BP322" s="30"/>
      <c r="BQ322" s="30"/>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row>
    <row r="323" spans="2:208" s="32" customFormat="1" ht="15" x14ac:dyDescent="0.2">
      <c r="B323" s="954"/>
      <c r="C323" s="955"/>
      <c r="D323" s="955"/>
      <c r="E323" s="955"/>
      <c r="F323" s="956"/>
      <c r="G323" s="952"/>
      <c r="H323" s="957"/>
      <c r="I323" s="958"/>
      <c r="J323" s="959"/>
      <c r="K323" s="511"/>
      <c r="L323" s="815"/>
      <c r="M323" s="816"/>
      <c r="N323" s="511"/>
      <c r="O323" s="815"/>
      <c r="P323" s="816"/>
      <c r="Q323" s="511"/>
      <c r="R323" s="815"/>
      <c r="S323" s="816"/>
      <c r="T323" s="511"/>
      <c r="U323" s="815"/>
      <c r="V323" s="816"/>
      <c r="W323" s="30"/>
      <c r="X323" s="34"/>
      <c r="Y323" s="34"/>
      <c r="Z323" s="30"/>
      <c r="AA323" s="34"/>
      <c r="AB323" s="34"/>
      <c r="AC323" s="30"/>
      <c r="AD323" s="34"/>
      <c r="AE323" s="34"/>
      <c r="AF323" s="30"/>
      <c r="AG323" s="34"/>
      <c r="AH323" s="34"/>
      <c r="AI323" s="30"/>
      <c r="AJ323" s="34"/>
      <c r="AK323" s="34"/>
      <c r="AL323" s="30"/>
      <c r="AM323" s="34"/>
      <c r="AN323" s="34"/>
      <c r="AO323" s="30"/>
      <c r="AP323" s="34"/>
      <c r="AQ323" s="34"/>
      <c r="AR323" s="30"/>
      <c r="AS323" s="34"/>
      <c r="AT323" s="34"/>
      <c r="AU323" s="30"/>
      <c r="AV323" s="34"/>
      <c r="AW323" s="34"/>
      <c r="AX323" s="30"/>
      <c r="AY323" s="34"/>
      <c r="AZ323" s="34"/>
      <c r="BA323" s="30"/>
      <c r="BB323" s="34"/>
      <c r="BC323" s="34"/>
      <c r="BD323" s="30"/>
      <c r="BE323" s="34"/>
      <c r="BF323" s="34"/>
      <c r="BG323" s="30"/>
      <c r="BH323" s="34"/>
      <c r="BI323" s="34"/>
      <c r="BJ323" s="30"/>
      <c r="BK323" s="34"/>
      <c r="BL323" s="117"/>
      <c r="BM323" s="118"/>
      <c r="BN323" s="117"/>
      <c r="BO323" s="34"/>
      <c r="BP323" s="30"/>
      <c r="BQ323" s="30"/>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row>
    <row r="324" spans="2:208" s="32" customFormat="1" ht="15" x14ac:dyDescent="0.2">
      <c r="B324" s="954"/>
      <c r="C324" s="955"/>
      <c r="D324" s="955"/>
      <c r="E324" s="955"/>
      <c r="F324" s="956"/>
      <c r="G324" s="952"/>
      <c r="H324" s="957"/>
      <c r="I324" s="958"/>
      <c r="J324" s="959"/>
      <c r="K324" s="511"/>
      <c r="L324" s="815"/>
      <c r="M324" s="816"/>
      <c r="N324" s="511"/>
      <c r="O324" s="815"/>
      <c r="P324" s="816"/>
      <c r="Q324" s="511"/>
      <c r="R324" s="815"/>
      <c r="S324" s="816"/>
      <c r="T324" s="511"/>
      <c r="U324" s="815"/>
      <c r="V324" s="816"/>
      <c r="W324" s="30"/>
      <c r="X324" s="34"/>
      <c r="Y324" s="34"/>
      <c r="Z324" s="30"/>
      <c r="AA324" s="34"/>
      <c r="AB324" s="34"/>
      <c r="AC324" s="30"/>
      <c r="AD324" s="34"/>
      <c r="AE324" s="34"/>
      <c r="AF324" s="30"/>
      <c r="AG324" s="34"/>
      <c r="AH324" s="34"/>
      <c r="AI324" s="30"/>
      <c r="AJ324" s="34"/>
      <c r="AK324" s="34"/>
      <c r="AL324" s="30"/>
      <c r="AM324" s="34"/>
      <c r="AN324" s="34"/>
      <c r="AO324" s="30"/>
      <c r="AP324" s="34"/>
      <c r="AQ324" s="34"/>
      <c r="AR324" s="30"/>
      <c r="AS324" s="34"/>
      <c r="AT324" s="34"/>
      <c r="AU324" s="30"/>
      <c r="AV324" s="34"/>
      <c r="AW324" s="34"/>
      <c r="AX324" s="30"/>
      <c r="AY324" s="34"/>
      <c r="AZ324" s="34"/>
      <c r="BA324" s="30"/>
      <c r="BB324" s="34"/>
      <c r="BC324" s="34"/>
      <c r="BD324" s="30"/>
      <c r="BE324" s="34"/>
      <c r="BF324" s="34"/>
      <c r="BG324" s="30"/>
      <c r="BH324" s="34"/>
      <c r="BI324" s="34"/>
      <c r="BJ324" s="30"/>
      <c r="BK324" s="34"/>
      <c r="BL324" s="117"/>
      <c r="BM324" s="118"/>
      <c r="BN324" s="117"/>
      <c r="BO324" s="34"/>
      <c r="BP324" s="30"/>
      <c r="BQ324" s="30"/>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row>
    <row r="325" spans="2:208" s="32" customFormat="1" ht="15" x14ac:dyDescent="0.2">
      <c r="B325" s="954"/>
      <c r="C325" s="955"/>
      <c r="D325" s="955"/>
      <c r="E325" s="955"/>
      <c r="F325" s="956"/>
      <c r="G325" s="952"/>
      <c r="H325" s="957"/>
      <c r="I325" s="958"/>
      <c r="J325" s="959"/>
      <c r="K325" s="511"/>
      <c r="L325" s="815"/>
      <c r="M325" s="816"/>
      <c r="N325" s="511"/>
      <c r="O325" s="815"/>
      <c r="P325" s="816"/>
      <c r="Q325" s="511"/>
      <c r="R325" s="815"/>
      <c r="S325" s="816"/>
      <c r="T325" s="511"/>
      <c r="U325" s="815"/>
      <c r="V325" s="816"/>
      <c r="W325" s="30"/>
      <c r="X325" s="34"/>
      <c r="Y325" s="34"/>
      <c r="Z325" s="30"/>
      <c r="AA325" s="34"/>
      <c r="AB325" s="34"/>
      <c r="AC325" s="30"/>
      <c r="AD325" s="34"/>
      <c r="AE325" s="34"/>
      <c r="AF325" s="30"/>
      <c r="AG325" s="34"/>
      <c r="AH325" s="34"/>
      <c r="AI325" s="30"/>
      <c r="AJ325" s="34"/>
      <c r="AK325" s="34"/>
      <c r="AL325" s="30"/>
      <c r="AM325" s="34"/>
      <c r="AN325" s="34"/>
      <c r="AO325" s="30"/>
      <c r="AP325" s="34"/>
      <c r="AQ325" s="34"/>
      <c r="AR325" s="30"/>
      <c r="AS325" s="34"/>
      <c r="AT325" s="34"/>
      <c r="AU325" s="30"/>
      <c r="AV325" s="34"/>
      <c r="AW325" s="34"/>
      <c r="AX325" s="30"/>
      <c r="AY325" s="34"/>
      <c r="AZ325" s="34"/>
      <c r="BA325" s="30"/>
      <c r="BB325" s="34"/>
      <c r="BC325" s="34"/>
      <c r="BD325" s="30"/>
      <c r="BE325" s="34"/>
      <c r="BF325" s="34"/>
      <c r="BG325" s="30"/>
      <c r="BH325" s="34"/>
      <c r="BI325" s="34"/>
      <c r="BJ325" s="30"/>
      <c r="BK325" s="34"/>
      <c r="BL325" s="117"/>
      <c r="BM325" s="118"/>
      <c r="BN325" s="117"/>
      <c r="BO325" s="34"/>
      <c r="BP325" s="30"/>
      <c r="BQ325" s="30"/>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row>
    <row r="326" spans="2:208" s="32" customFormat="1" ht="15" x14ac:dyDescent="0.2">
      <c r="B326" s="954"/>
      <c r="C326" s="955"/>
      <c r="D326" s="955"/>
      <c r="E326" s="955"/>
      <c r="F326" s="956"/>
      <c r="G326" s="952"/>
      <c r="H326" s="957"/>
      <c r="I326" s="958"/>
      <c r="J326" s="959"/>
      <c r="K326" s="511"/>
      <c r="L326" s="815"/>
      <c r="M326" s="816"/>
      <c r="N326" s="511"/>
      <c r="O326" s="815"/>
      <c r="P326" s="816"/>
      <c r="Q326" s="511"/>
      <c r="R326" s="815"/>
      <c r="S326" s="816"/>
      <c r="T326" s="511"/>
      <c r="U326" s="815"/>
      <c r="V326" s="816"/>
      <c r="W326" s="30"/>
      <c r="X326" s="34"/>
      <c r="Y326" s="34"/>
      <c r="Z326" s="30"/>
      <c r="AA326" s="34"/>
      <c r="AB326" s="34"/>
      <c r="AC326" s="30"/>
      <c r="AD326" s="34"/>
      <c r="AE326" s="34"/>
      <c r="AF326" s="30"/>
      <c r="AG326" s="34"/>
      <c r="AH326" s="34"/>
      <c r="AI326" s="30"/>
      <c r="AJ326" s="34"/>
      <c r="AK326" s="34"/>
      <c r="AL326" s="30"/>
      <c r="AM326" s="34"/>
      <c r="AN326" s="34"/>
      <c r="AO326" s="30"/>
      <c r="AP326" s="34"/>
      <c r="AQ326" s="34"/>
      <c r="AR326" s="30"/>
      <c r="AS326" s="34"/>
      <c r="AT326" s="34"/>
      <c r="AU326" s="30"/>
      <c r="AV326" s="34"/>
      <c r="AW326" s="34"/>
      <c r="AX326" s="30"/>
      <c r="AY326" s="34"/>
      <c r="AZ326" s="34"/>
      <c r="BA326" s="30"/>
      <c r="BB326" s="34"/>
      <c r="BC326" s="34"/>
      <c r="BD326" s="30"/>
      <c r="BE326" s="34"/>
      <c r="BF326" s="34"/>
      <c r="BG326" s="30"/>
      <c r="BH326" s="34"/>
      <c r="BI326" s="34"/>
      <c r="BJ326" s="30"/>
      <c r="BK326" s="34"/>
      <c r="BL326" s="117"/>
      <c r="BM326" s="118"/>
      <c r="BN326" s="117"/>
      <c r="BO326" s="34"/>
      <c r="BP326" s="30"/>
      <c r="BQ326" s="30"/>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row>
    <row r="327" spans="2:208" s="32" customFormat="1" ht="15" x14ac:dyDescent="0.2">
      <c r="B327" s="954"/>
      <c r="C327" s="955"/>
      <c r="D327" s="955"/>
      <c r="E327" s="955"/>
      <c r="F327" s="956"/>
      <c r="G327" s="952"/>
      <c r="H327" s="957"/>
      <c r="I327" s="958"/>
      <c r="J327" s="959"/>
      <c r="K327" s="511"/>
      <c r="L327" s="815"/>
      <c r="M327" s="816"/>
      <c r="N327" s="511"/>
      <c r="O327" s="815"/>
      <c r="P327" s="816"/>
      <c r="Q327" s="511"/>
      <c r="R327" s="815"/>
      <c r="S327" s="816"/>
      <c r="T327" s="511"/>
      <c r="U327" s="815"/>
      <c r="V327" s="816"/>
      <c r="W327" s="30"/>
      <c r="X327" s="34"/>
      <c r="Y327" s="34"/>
      <c r="Z327" s="30"/>
      <c r="AA327" s="34"/>
      <c r="AB327" s="34"/>
      <c r="AC327" s="30"/>
      <c r="AD327" s="34"/>
      <c r="AE327" s="34"/>
      <c r="AF327" s="30"/>
      <c r="AG327" s="34"/>
      <c r="AH327" s="34"/>
      <c r="AI327" s="30"/>
      <c r="AJ327" s="34"/>
      <c r="AK327" s="34"/>
      <c r="AL327" s="30"/>
      <c r="AM327" s="34"/>
      <c r="AN327" s="34"/>
      <c r="AO327" s="30"/>
      <c r="AP327" s="34"/>
      <c r="AQ327" s="34"/>
      <c r="AR327" s="30"/>
      <c r="AS327" s="34"/>
      <c r="AT327" s="34"/>
      <c r="AU327" s="30"/>
      <c r="AV327" s="34"/>
      <c r="AW327" s="34"/>
      <c r="AX327" s="30"/>
      <c r="AY327" s="34"/>
      <c r="AZ327" s="34"/>
      <c r="BA327" s="30"/>
      <c r="BB327" s="34"/>
      <c r="BC327" s="34"/>
      <c r="BD327" s="30"/>
      <c r="BE327" s="34"/>
      <c r="BF327" s="34"/>
      <c r="BG327" s="30"/>
      <c r="BH327" s="34"/>
      <c r="BI327" s="34"/>
      <c r="BJ327" s="30"/>
      <c r="BK327" s="34"/>
      <c r="BL327" s="117"/>
      <c r="BM327" s="118"/>
      <c r="BN327" s="117"/>
      <c r="BO327" s="34"/>
      <c r="BP327" s="30"/>
      <c r="BQ327" s="30"/>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row>
    <row r="328" spans="2:208" s="32" customFormat="1" ht="15" x14ac:dyDescent="0.2">
      <c r="B328" s="954"/>
      <c r="C328" s="955"/>
      <c r="D328" s="955"/>
      <c r="E328" s="955"/>
      <c r="F328" s="956"/>
      <c r="G328" s="952"/>
      <c r="H328" s="957"/>
      <c r="I328" s="958"/>
      <c r="J328" s="959"/>
      <c r="K328" s="511"/>
      <c r="L328" s="815"/>
      <c r="M328" s="816"/>
      <c r="N328" s="511"/>
      <c r="O328" s="815"/>
      <c r="P328" s="816"/>
      <c r="Q328" s="511"/>
      <c r="R328" s="815"/>
      <c r="S328" s="816"/>
      <c r="T328" s="511"/>
      <c r="U328" s="815"/>
      <c r="V328" s="816"/>
      <c r="W328" s="30"/>
      <c r="X328" s="34"/>
      <c r="Y328" s="34"/>
      <c r="Z328" s="30"/>
      <c r="AA328" s="34"/>
      <c r="AB328" s="34"/>
      <c r="AC328" s="30"/>
      <c r="AD328" s="34"/>
      <c r="AE328" s="34"/>
      <c r="AF328" s="30"/>
      <c r="AG328" s="34"/>
      <c r="AH328" s="34"/>
      <c r="AI328" s="30"/>
      <c r="AJ328" s="34"/>
      <c r="AK328" s="34"/>
      <c r="AL328" s="30"/>
      <c r="AM328" s="34"/>
      <c r="AN328" s="34"/>
      <c r="AO328" s="30"/>
      <c r="AP328" s="34"/>
      <c r="AQ328" s="34"/>
      <c r="AR328" s="30"/>
      <c r="AS328" s="34"/>
      <c r="AT328" s="34"/>
      <c r="AU328" s="30"/>
      <c r="AV328" s="34"/>
      <c r="AW328" s="34"/>
      <c r="AX328" s="30"/>
      <c r="AY328" s="34"/>
      <c r="AZ328" s="34"/>
      <c r="BA328" s="30"/>
      <c r="BB328" s="34"/>
      <c r="BC328" s="34"/>
      <c r="BD328" s="30"/>
      <c r="BE328" s="34"/>
      <c r="BF328" s="34"/>
      <c r="BG328" s="30"/>
      <c r="BH328" s="34"/>
      <c r="BI328" s="34"/>
      <c r="BJ328" s="30"/>
      <c r="BK328" s="34"/>
      <c r="BL328" s="117"/>
      <c r="BM328" s="118"/>
      <c r="BN328" s="117"/>
      <c r="BO328" s="34"/>
      <c r="BP328" s="30"/>
      <c r="BQ328" s="30"/>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row>
    <row r="329" spans="2:208" s="32" customFormat="1" ht="15" x14ac:dyDescent="0.2">
      <c r="B329" s="954"/>
      <c r="C329" s="955"/>
      <c r="D329" s="955"/>
      <c r="E329" s="955"/>
      <c r="F329" s="956"/>
      <c r="G329" s="952"/>
      <c r="H329" s="957"/>
      <c r="I329" s="958"/>
      <c r="J329" s="959"/>
      <c r="K329" s="511"/>
      <c r="L329" s="815"/>
      <c r="M329" s="816"/>
      <c r="N329" s="511"/>
      <c r="O329" s="815"/>
      <c r="P329" s="816"/>
      <c r="Q329" s="511"/>
      <c r="R329" s="815"/>
      <c r="S329" s="816"/>
      <c r="T329" s="511"/>
      <c r="U329" s="815"/>
      <c r="V329" s="816"/>
      <c r="W329" s="30"/>
      <c r="X329" s="34"/>
      <c r="Y329" s="34"/>
      <c r="Z329" s="30"/>
      <c r="AA329" s="34"/>
      <c r="AB329" s="34"/>
      <c r="AC329" s="30"/>
      <c r="AD329" s="34"/>
      <c r="AE329" s="34"/>
      <c r="AF329" s="30"/>
      <c r="AG329" s="34"/>
      <c r="AH329" s="34"/>
      <c r="AI329" s="30"/>
      <c r="AJ329" s="34"/>
      <c r="AK329" s="34"/>
      <c r="AL329" s="30"/>
      <c r="AM329" s="34"/>
      <c r="AN329" s="34"/>
      <c r="AO329" s="30"/>
      <c r="AP329" s="34"/>
      <c r="AQ329" s="34"/>
      <c r="AR329" s="30"/>
      <c r="AS329" s="34"/>
      <c r="AT329" s="34"/>
      <c r="AU329" s="30"/>
      <c r="AV329" s="34"/>
      <c r="AW329" s="34"/>
      <c r="AX329" s="30"/>
      <c r="AY329" s="34"/>
      <c r="AZ329" s="34"/>
      <c r="BA329" s="30"/>
      <c r="BB329" s="34"/>
      <c r="BC329" s="34"/>
      <c r="BD329" s="30"/>
      <c r="BE329" s="34"/>
      <c r="BF329" s="34"/>
      <c r="BG329" s="30"/>
      <c r="BH329" s="34"/>
      <c r="BI329" s="34"/>
      <c r="BJ329" s="30"/>
      <c r="BK329" s="34"/>
      <c r="BL329" s="117"/>
      <c r="BM329" s="118"/>
      <c r="BN329" s="117"/>
      <c r="BO329" s="34"/>
      <c r="BP329" s="30"/>
      <c r="BQ329" s="30"/>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row>
    <row r="330" spans="2:208" s="32" customFormat="1" ht="15" x14ac:dyDescent="0.2">
      <c r="B330" s="954"/>
      <c r="C330" s="955"/>
      <c r="D330" s="955"/>
      <c r="E330" s="955"/>
      <c r="F330" s="956"/>
      <c r="G330" s="952"/>
      <c r="H330" s="957"/>
      <c r="I330" s="958"/>
      <c r="J330" s="959"/>
      <c r="K330" s="511"/>
      <c r="L330" s="815"/>
      <c r="M330" s="816"/>
      <c r="N330" s="511"/>
      <c r="O330" s="815"/>
      <c r="P330" s="816"/>
      <c r="Q330" s="511"/>
      <c r="R330" s="815"/>
      <c r="S330" s="816"/>
      <c r="T330" s="511"/>
      <c r="U330" s="815"/>
      <c r="V330" s="816"/>
      <c r="W330" s="30"/>
      <c r="X330" s="34"/>
      <c r="Y330" s="34"/>
      <c r="Z330" s="30"/>
      <c r="AA330" s="34"/>
      <c r="AB330" s="34"/>
      <c r="AC330" s="30"/>
      <c r="AD330" s="34"/>
      <c r="AE330" s="34"/>
      <c r="AF330" s="30"/>
      <c r="AG330" s="34"/>
      <c r="AH330" s="34"/>
      <c r="AI330" s="30"/>
      <c r="AJ330" s="34"/>
      <c r="AK330" s="34"/>
      <c r="AL330" s="30"/>
      <c r="AM330" s="34"/>
      <c r="AN330" s="34"/>
      <c r="AO330" s="30"/>
      <c r="AP330" s="34"/>
      <c r="AQ330" s="34"/>
      <c r="AR330" s="30"/>
      <c r="AS330" s="34"/>
      <c r="AT330" s="34"/>
      <c r="AU330" s="30"/>
      <c r="AV330" s="34"/>
      <c r="AW330" s="34"/>
      <c r="AX330" s="30"/>
      <c r="AY330" s="34"/>
      <c r="AZ330" s="34"/>
      <c r="BA330" s="30"/>
      <c r="BB330" s="34"/>
      <c r="BC330" s="34"/>
      <c r="BD330" s="30"/>
      <c r="BE330" s="34"/>
      <c r="BF330" s="34"/>
      <c r="BG330" s="30"/>
      <c r="BH330" s="34"/>
      <c r="BI330" s="34"/>
      <c r="BJ330" s="30"/>
      <c r="BK330" s="34"/>
      <c r="BL330" s="117"/>
      <c r="BM330" s="118"/>
      <c r="BN330" s="117"/>
      <c r="BO330" s="34"/>
      <c r="BP330" s="30"/>
      <c r="BQ330" s="30"/>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row>
    <row r="331" spans="2:208" s="32" customFormat="1" ht="15" x14ac:dyDescent="0.2">
      <c r="B331" s="954"/>
      <c r="C331" s="955"/>
      <c r="D331" s="955"/>
      <c r="E331" s="955"/>
      <c r="F331" s="956"/>
      <c r="G331" s="952"/>
      <c r="H331" s="957"/>
      <c r="I331" s="958"/>
      <c r="J331" s="959"/>
      <c r="K331" s="511"/>
      <c r="L331" s="815"/>
      <c r="M331" s="816"/>
      <c r="N331" s="511"/>
      <c r="O331" s="815"/>
      <c r="P331" s="816"/>
      <c r="Q331" s="511"/>
      <c r="R331" s="815"/>
      <c r="S331" s="816"/>
      <c r="T331" s="511"/>
      <c r="U331" s="815"/>
      <c r="V331" s="816"/>
      <c r="W331" s="30"/>
      <c r="X331" s="34"/>
      <c r="Y331" s="34"/>
      <c r="Z331" s="30"/>
      <c r="AA331" s="34"/>
      <c r="AB331" s="34"/>
      <c r="AC331" s="30"/>
      <c r="AD331" s="34"/>
      <c r="AE331" s="34"/>
      <c r="AF331" s="30"/>
      <c r="AG331" s="34"/>
      <c r="AH331" s="34"/>
      <c r="AI331" s="30"/>
      <c r="AJ331" s="34"/>
      <c r="AK331" s="34"/>
      <c r="AL331" s="30"/>
      <c r="AM331" s="34"/>
      <c r="AN331" s="34"/>
      <c r="AO331" s="30"/>
      <c r="AP331" s="34"/>
      <c r="AQ331" s="34"/>
      <c r="AR331" s="30"/>
      <c r="AS331" s="34"/>
      <c r="AT331" s="34"/>
      <c r="AU331" s="30"/>
      <c r="AV331" s="34"/>
      <c r="AW331" s="34"/>
      <c r="AX331" s="30"/>
      <c r="AY331" s="34"/>
      <c r="AZ331" s="34"/>
      <c r="BA331" s="30"/>
      <c r="BB331" s="34"/>
      <c r="BC331" s="34"/>
      <c r="BD331" s="30"/>
      <c r="BE331" s="34"/>
      <c r="BF331" s="34"/>
      <c r="BG331" s="30"/>
      <c r="BH331" s="34"/>
      <c r="BI331" s="34"/>
      <c r="BJ331" s="30"/>
      <c r="BK331" s="34"/>
      <c r="BL331" s="117"/>
      <c r="BM331" s="118"/>
      <c r="BN331" s="117"/>
      <c r="BO331" s="34"/>
      <c r="BP331" s="30"/>
      <c r="BQ331" s="30"/>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row>
    <row r="332" spans="2:208" s="32" customFormat="1" ht="15" x14ac:dyDescent="0.2">
      <c r="B332" s="954"/>
      <c r="C332" s="955"/>
      <c r="D332" s="955"/>
      <c r="E332" s="955"/>
      <c r="F332" s="956"/>
      <c r="G332" s="952"/>
      <c r="H332" s="957"/>
      <c r="I332" s="958"/>
      <c r="J332" s="959"/>
      <c r="K332" s="511"/>
      <c r="L332" s="815"/>
      <c r="M332" s="816"/>
      <c r="N332" s="511"/>
      <c r="O332" s="815"/>
      <c r="P332" s="816"/>
      <c r="Q332" s="511"/>
      <c r="R332" s="815"/>
      <c r="S332" s="816"/>
      <c r="T332" s="511"/>
      <c r="U332" s="815"/>
      <c r="V332" s="816"/>
      <c r="W332" s="30"/>
      <c r="X332" s="34"/>
      <c r="Y332" s="34"/>
      <c r="Z332" s="30"/>
      <c r="AA332" s="34"/>
      <c r="AB332" s="34"/>
      <c r="AC332" s="30"/>
      <c r="AD332" s="34"/>
      <c r="AE332" s="34"/>
      <c r="AF332" s="30"/>
      <c r="AG332" s="34"/>
      <c r="AH332" s="34"/>
      <c r="AI332" s="30"/>
      <c r="AJ332" s="34"/>
      <c r="AK332" s="34"/>
      <c r="AL332" s="30"/>
      <c r="AM332" s="34"/>
      <c r="AN332" s="34"/>
      <c r="AO332" s="30"/>
      <c r="AP332" s="34"/>
      <c r="AQ332" s="34"/>
      <c r="AR332" s="30"/>
      <c r="AS332" s="34"/>
      <c r="AT332" s="34"/>
      <c r="AU332" s="30"/>
      <c r="AV332" s="34"/>
      <c r="AW332" s="34"/>
      <c r="AX332" s="30"/>
      <c r="AY332" s="34"/>
      <c r="AZ332" s="34"/>
      <c r="BA332" s="30"/>
      <c r="BB332" s="34"/>
      <c r="BC332" s="34"/>
      <c r="BD332" s="30"/>
      <c r="BE332" s="34"/>
      <c r="BF332" s="34"/>
      <c r="BG332" s="30"/>
      <c r="BH332" s="34"/>
      <c r="BI332" s="34"/>
      <c r="BJ332" s="30"/>
      <c r="BK332" s="34"/>
      <c r="BL332" s="117"/>
      <c r="BM332" s="118"/>
      <c r="BN332" s="117"/>
      <c r="BO332" s="34"/>
      <c r="BP332" s="30"/>
      <c r="BQ332" s="30"/>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row>
    <row r="333" spans="2:208" s="32" customFormat="1" ht="15" x14ac:dyDescent="0.2">
      <c r="B333" s="954"/>
      <c r="C333" s="955"/>
      <c r="D333" s="955"/>
      <c r="E333" s="955"/>
      <c r="F333" s="956"/>
      <c r="G333" s="952"/>
      <c r="H333" s="755"/>
      <c r="I333" s="958"/>
      <c r="J333" s="959"/>
      <c r="K333" s="511"/>
      <c r="L333" s="815"/>
      <c r="M333" s="816"/>
      <c r="N333" s="511"/>
      <c r="O333" s="815"/>
      <c r="P333" s="816"/>
      <c r="Q333" s="511"/>
      <c r="R333" s="815"/>
      <c r="S333" s="816"/>
      <c r="T333" s="511"/>
      <c r="U333" s="815"/>
      <c r="V333" s="816"/>
      <c r="W333" s="30"/>
      <c r="X333" s="34"/>
      <c r="Y333" s="34"/>
      <c r="Z333" s="30"/>
      <c r="AA333" s="34"/>
      <c r="AB333" s="34"/>
      <c r="AC333" s="30"/>
      <c r="AD333" s="34"/>
      <c r="AE333" s="34"/>
      <c r="AF333" s="30"/>
      <c r="AG333" s="34"/>
      <c r="AH333" s="34"/>
      <c r="AI333" s="30"/>
      <c r="AJ333" s="34"/>
      <c r="AK333" s="34"/>
      <c r="AL333" s="30"/>
      <c r="AM333" s="34"/>
      <c r="AN333" s="34"/>
      <c r="AO333" s="30"/>
      <c r="AP333" s="34"/>
      <c r="AQ333" s="34"/>
      <c r="AR333" s="30"/>
      <c r="AS333" s="34"/>
      <c r="AT333" s="34"/>
      <c r="AU333" s="30"/>
      <c r="AV333" s="34"/>
      <c r="AW333" s="34"/>
      <c r="AX333" s="30"/>
      <c r="AY333" s="34"/>
      <c r="AZ333" s="34"/>
      <c r="BA333" s="30"/>
      <c r="BB333" s="34"/>
      <c r="BC333" s="34"/>
      <c r="BD333" s="30"/>
      <c r="BE333" s="34"/>
      <c r="BF333" s="34"/>
      <c r="BG333" s="30"/>
      <c r="BH333" s="34"/>
      <c r="BI333" s="34"/>
      <c r="BJ333" s="30"/>
      <c r="BK333" s="34"/>
      <c r="BL333" s="117"/>
      <c r="BM333" s="118"/>
      <c r="BN333" s="117"/>
      <c r="BO333" s="34"/>
      <c r="BP333" s="30"/>
      <c r="BQ333" s="30"/>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row>
    <row r="334" spans="2:208" s="32" customFormat="1" ht="15" x14ac:dyDescent="0.2">
      <c r="B334" s="954"/>
      <c r="C334" s="955"/>
      <c r="D334" s="955"/>
      <c r="E334" s="955"/>
      <c r="F334" s="956"/>
      <c r="G334" s="952"/>
      <c r="H334" s="957"/>
      <c r="I334" s="958"/>
      <c r="J334" s="959"/>
      <c r="K334" s="511"/>
      <c r="L334" s="815"/>
      <c r="M334" s="816"/>
      <c r="N334" s="511"/>
      <c r="O334" s="815"/>
      <c r="P334" s="816"/>
      <c r="Q334" s="511"/>
      <c r="R334" s="815"/>
      <c r="S334" s="816"/>
      <c r="T334" s="511"/>
      <c r="U334" s="815"/>
      <c r="V334" s="816"/>
      <c r="W334" s="30"/>
      <c r="X334" s="34"/>
      <c r="Y334" s="34"/>
      <c r="Z334" s="30"/>
      <c r="AA334" s="34"/>
      <c r="AB334" s="34"/>
      <c r="AC334" s="30"/>
      <c r="AD334" s="34"/>
      <c r="AE334" s="34"/>
      <c r="AF334" s="30"/>
      <c r="AG334" s="34"/>
      <c r="AH334" s="34"/>
      <c r="AI334" s="30"/>
      <c r="AJ334" s="34"/>
      <c r="AK334" s="34"/>
      <c r="AL334" s="30"/>
      <c r="AM334" s="34"/>
      <c r="AN334" s="34"/>
      <c r="AO334" s="30"/>
      <c r="AP334" s="34"/>
      <c r="AQ334" s="34"/>
      <c r="AR334" s="30"/>
      <c r="AS334" s="34"/>
      <c r="AT334" s="34"/>
      <c r="AU334" s="30"/>
      <c r="AV334" s="34"/>
      <c r="AW334" s="34"/>
      <c r="AX334" s="30"/>
      <c r="AY334" s="34"/>
      <c r="AZ334" s="34"/>
      <c r="BA334" s="30"/>
      <c r="BB334" s="34"/>
      <c r="BC334" s="34"/>
      <c r="BD334" s="30"/>
      <c r="BE334" s="34"/>
      <c r="BF334" s="34"/>
      <c r="BG334" s="30"/>
      <c r="BH334" s="34"/>
      <c r="BI334" s="34"/>
      <c r="BJ334" s="30"/>
      <c r="BK334" s="34"/>
      <c r="BL334" s="117"/>
      <c r="BM334" s="118"/>
      <c r="BN334" s="117"/>
      <c r="BO334" s="34"/>
      <c r="BP334" s="30"/>
      <c r="BQ334" s="30"/>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row>
    <row r="335" spans="2:208" s="32" customFormat="1" ht="15" x14ac:dyDescent="0.2">
      <c r="B335" s="954"/>
      <c r="C335" s="955"/>
      <c r="D335" s="955"/>
      <c r="E335" s="955"/>
      <c r="F335" s="956"/>
      <c r="G335" s="952"/>
      <c r="H335" s="957"/>
      <c r="I335" s="958"/>
      <c r="J335" s="959"/>
      <c r="K335" s="511"/>
      <c r="L335" s="815"/>
      <c r="M335" s="816"/>
      <c r="N335" s="511"/>
      <c r="O335" s="815"/>
      <c r="P335" s="816"/>
      <c r="Q335" s="511"/>
      <c r="R335" s="815"/>
      <c r="S335" s="816"/>
      <c r="T335" s="511"/>
      <c r="U335" s="815"/>
      <c r="V335" s="816"/>
      <c r="W335" s="30"/>
      <c r="X335" s="34"/>
      <c r="Y335" s="34"/>
      <c r="Z335" s="30"/>
      <c r="AA335" s="34"/>
      <c r="AB335" s="34"/>
      <c r="AC335" s="30"/>
      <c r="AD335" s="34"/>
      <c r="AE335" s="34"/>
      <c r="AF335" s="30"/>
      <c r="AG335" s="34"/>
      <c r="AH335" s="34"/>
      <c r="AI335" s="30"/>
      <c r="AJ335" s="34"/>
      <c r="AK335" s="34"/>
      <c r="AL335" s="30"/>
      <c r="AM335" s="34"/>
      <c r="AN335" s="34"/>
      <c r="AO335" s="30"/>
      <c r="AP335" s="34"/>
      <c r="AQ335" s="34"/>
      <c r="AR335" s="30"/>
      <c r="AS335" s="34"/>
      <c r="AT335" s="34"/>
      <c r="AU335" s="30"/>
      <c r="AV335" s="34"/>
      <c r="AW335" s="34"/>
      <c r="AX335" s="30"/>
      <c r="AY335" s="34"/>
      <c r="AZ335" s="34"/>
      <c r="BA335" s="30"/>
      <c r="BB335" s="34"/>
      <c r="BC335" s="34"/>
      <c r="BD335" s="30"/>
      <c r="BE335" s="34"/>
      <c r="BF335" s="34"/>
      <c r="BG335" s="30"/>
      <c r="BH335" s="34"/>
      <c r="BI335" s="34"/>
      <c r="BJ335" s="30"/>
      <c r="BK335" s="34"/>
      <c r="BL335" s="117"/>
      <c r="BM335" s="118"/>
      <c r="BN335" s="117"/>
      <c r="BO335" s="34"/>
      <c r="BP335" s="30"/>
      <c r="BQ335" s="30"/>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row>
    <row r="336" spans="2:208" s="32" customFormat="1" ht="15" x14ac:dyDescent="0.2">
      <c r="B336" s="954"/>
      <c r="C336" s="955"/>
      <c r="D336" s="955"/>
      <c r="E336" s="955"/>
      <c r="F336" s="956"/>
      <c r="G336" s="952"/>
      <c r="H336" s="957"/>
      <c r="I336" s="958"/>
      <c r="J336" s="959"/>
      <c r="K336" s="511"/>
      <c r="L336" s="815"/>
      <c r="M336" s="816"/>
      <c r="N336" s="511"/>
      <c r="O336" s="815"/>
      <c r="P336" s="816"/>
      <c r="Q336" s="511"/>
      <c r="R336" s="815"/>
      <c r="S336" s="816"/>
      <c r="T336" s="511"/>
      <c r="U336" s="815"/>
      <c r="V336" s="816"/>
      <c r="W336" s="30"/>
      <c r="X336" s="34"/>
      <c r="Y336" s="34"/>
      <c r="Z336" s="30"/>
      <c r="AA336" s="34"/>
      <c r="AB336" s="34"/>
      <c r="AC336" s="30"/>
      <c r="AD336" s="34"/>
      <c r="AE336" s="34"/>
      <c r="AF336" s="30"/>
      <c r="AG336" s="34"/>
      <c r="AH336" s="34"/>
      <c r="AI336" s="30"/>
      <c r="AJ336" s="34"/>
      <c r="AK336" s="34"/>
      <c r="AL336" s="30"/>
      <c r="AM336" s="34"/>
      <c r="AN336" s="34"/>
      <c r="AO336" s="30"/>
      <c r="AP336" s="34"/>
      <c r="AQ336" s="34"/>
      <c r="AR336" s="30"/>
      <c r="AS336" s="34"/>
      <c r="AT336" s="34"/>
      <c r="AU336" s="30"/>
      <c r="AV336" s="34"/>
      <c r="AW336" s="34"/>
      <c r="AX336" s="30"/>
      <c r="AY336" s="34"/>
      <c r="AZ336" s="34"/>
      <c r="BA336" s="30"/>
      <c r="BB336" s="34"/>
      <c r="BC336" s="34"/>
      <c r="BD336" s="30"/>
      <c r="BE336" s="34"/>
      <c r="BF336" s="34"/>
      <c r="BG336" s="30"/>
      <c r="BH336" s="34"/>
      <c r="BI336" s="34"/>
      <c r="BJ336" s="30"/>
      <c r="BK336" s="34"/>
      <c r="BL336" s="117"/>
      <c r="BM336" s="118"/>
      <c r="BN336" s="117"/>
      <c r="BO336" s="34"/>
      <c r="BP336" s="30"/>
      <c r="BQ336" s="30"/>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row>
    <row r="337" spans="2:208" s="32" customFormat="1" ht="15" x14ac:dyDescent="0.2">
      <c r="B337" s="954"/>
      <c r="C337" s="955"/>
      <c r="D337" s="955"/>
      <c r="E337" s="955"/>
      <c r="F337" s="956"/>
      <c r="G337" s="952"/>
      <c r="H337" s="957"/>
      <c r="I337" s="958"/>
      <c r="J337" s="959"/>
      <c r="K337" s="511"/>
      <c r="L337" s="815"/>
      <c r="M337" s="816"/>
      <c r="N337" s="511"/>
      <c r="O337" s="815"/>
      <c r="P337" s="816"/>
      <c r="Q337" s="511"/>
      <c r="R337" s="815"/>
      <c r="S337" s="816"/>
      <c r="T337" s="511"/>
      <c r="U337" s="815"/>
      <c r="V337" s="816"/>
      <c r="W337" s="30"/>
      <c r="X337" s="34"/>
      <c r="Y337" s="34"/>
      <c r="Z337" s="30"/>
      <c r="AA337" s="34"/>
      <c r="AB337" s="34"/>
      <c r="AC337" s="30"/>
      <c r="AD337" s="34"/>
      <c r="AE337" s="34"/>
      <c r="AF337" s="30"/>
      <c r="AG337" s="34"/>
      <c r="AH337" s="34"/>
      <c r="AI337" s="30"/>
      <c r="AJ337" s="34"/>
      <c r="AK337" s="34"/>
      <c r="AL337" s="30"/>
      <c r="AM337" s="34"/>
      <c r="AN337" s="34"/>
      <c r="AO337" s="30"/>
      <c r="AP337" s="34"/>
      <c r="AQ337" s="34"/>
      <c r="AR337" s="30"/>
      <c r="AS337" s="34"/>
      <c r="AT337" s="34"/>
      <c r="AU337" s="30"/>
      <c r="AV337" s="34"/>
      <c r="AW337" s="34"/>
      <c r="AX337" s="30"/>
      <c r="AY337" s="34"/>
      <c r="AZ337" s="34"/>
      <c r="BA337" s="30"/>
      <c r="BB337" s="34"/>
      <c r="BC337" s="34"/>
      <c r="BD337" s="30"/>
      <c r="BE337" s="34"/>
      <c r="BF337" s="34"/>
      <c r="BG337" s="30"/>
      <c r="BH337" s="34"/>
      <c r="BI337" s="34"/>
      <c r="BJ337" s="30"/>
      <c r="BK337" s="34"/>
      <c r="BL337" s="117"/>
      <c r="BM337" s="118"/>
      <c r="BN337" s="117"/>
      <c r="BO337" s="34"/>
      <c r="BP337" s="30"/>
      <c r="BQ337" s="30"/>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row>
    <row r="338" spans="2:208" s="32" customFormat="1" ht="15" x14ac:dyDescent="0.2">
      <c r="B338" s="954"/>
      <c r="C338" s="955"/>
      <c r="D338" s="955"/>
      <c r="E338" s="955"/>
      <c r="F338" s="956"/>
      <c r="G338" s="952"/>
      <c r="H338" s="957"/>
      <c r="I338" s="958"/>
      <c r="J338" s="959"/>
      <c r="K338" s="511"/>
      <c r="L338" s="815"/>
      <c r="M338" s="816"/>
      <c r="N338" s="511"/>
      <c r="O338" s="815"/>
      <c r="P338" s="816"/>
      <c r="Q338" s="511"/>
      <c r="R338" s="815"/>
      <c r="S338" s="816"/>
      <c r="T338" s="511"/>
      <c r="U338" s="815"/>
      <c r="V338" s="816"/>
      <c r="W338" s="30"/>
      <c r="X338" s="34"/>
      <c r="Y338" s="34"/>
      <c r="Z338" s="30"/>
      <c r="AA338" s="34"/>
      <c r="AB338" s="34"/>
      <c r="AC338" s="30"/>
      <c r="AD338" s="34"/>
      <c r="AE338" s="34"/>
      <c r="AF338" s="30"/>
      <c r="AG338" s="34"/>
      <c r="AH338" s="34"/>
      <c r="AI338" s="30"/>
      <c r="AJ338" s="34"/>
      <c r="AK338" s="34"/>
      <c r="AL338" s="30"/>
      <c r="AM338" s="34"/>
      <c r="AN338" s="34"/>
      <c r="AO338" s="30"/>
      <c r="AP338" s="34"/>
      <c r="AQ338" s="34"/>
      <c r="AR338" s="30"/>
      <c r="AS338" s="34"/>
      <c r="AT338" s="34"/>
      <c r="AU338" s="30"/>
      <c r="AV338" s="34"/>
      <c r="AW338" s="34"/>
      <c r="AX338" s="30"/>
      <c r="AY338" s="34"/>
      <c r="AZ338" s="34"/>
      <c r="BA338" s="30"/>
      <c r="BB338" s="34"/>
      <c r="BC338" s="34"/>
      <c r="BD338" s="30"/>
      <c r="BE338" s="34"/>
      <c r="BF338" s="34"/>
      <c r="BG338" s="30"/>
      <c r="BH338" s="34"/>
      <c r="BI338" s="34"/>
      <c r="BJ338" s="30"/>
      <c r="BK338" s="34"/>
      <c r="BL338" s="117"/>
      <c r="BM338" s="118"/>
      <c r="BN338" s="117"/>
      <c r="BO338" s="34"/>
      <c r="BP338" s="30"/>
      <c r="BQ338" s="30"/>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row>
    <row r="339" spans="2:208" s="32" customFormat="1" ht="15" x14ac:dyDescent="0.2">
      <c r="B339" s="954"/>
      <c r="C339" s="955"/>
      <c r="D339" s="955"/>
      <c r="E339" s="955"/>
      <c r="F339" s="956"/>
      <c r="G339" s="952"/>
      <c r="H339" s="957"/>
      <c r="I339" s="958"/>
      <c r="J339" s="959"/>
      <c r="K339" s="511"/>
      <c r="L339" s="815"/>
      <c r="M339" s="816"/>
      <c r="N339" s="511"/>
      <c r="O339" s="815"/>
      <c r="P339" s="816"/>
      <c r="Q339" s="511"/>
      <c r="R339" s="815"/>
      <c r="S339" s="816"/>
      <c r="T339" s="511"/>
      <c r="U339" s="815"/>
      <c r="V339" s="816"/>
      <c r="W339" s="30"/>
      <c r="X339" s="34"/>
      <c r="Y339" s="34"/>
      <c r="Z339" s="30"/>
      <c r="AA339" s="34"/>
      <c r="AB339" s="34"/>
      <c r="AC339" s="30"/>
      <c r="AD339" s="34"/>
      <c r="AE339" s="34"/>
      <c r="AF339" s="30"/>
      <c r="AG339" s="34"/>
      <c r="AH339" s="34"/>
      <c r="AI339" s="30"/>
      <c r="AJ339" s="34"/>
      <c r="AK339" s="34"/>
      <c r="AL339" s="30"/>
      <c r="AM339" s="34"/>
      <c r="AN339" s="34"/>
      <c r="AO339" s="30"/>
      <c r="AP339" s="34"/>
      <c r="AQ339" s="34"/>
      <c r="AR339" s="30"/>
      <c r="AS339" s="34"/>
      <c r="AT339" s="34"/>
      <c r="AU339" s="30"/>
      <c r="AV339" s="34"/>
      <c r="AW339" s="34"/>
      <c r="AX339" s="30"/>
      <c r="AY339" s="34"/>
      <c r="AZ339" s="34"/>
      <c r="BA339" s="30"/>
      <c r="BB339" s="34"/>
      <c r="BC339" s="34"/>
      <c r="BD339" s="30"/>
      <c r="BE339" s="34"/>
      <c r="BF339" s="34"/>
      <c r="BG339" s="30"/>
      <c r="BH339" s="34"/>
      <c r="BI339" s="34"/>
      <c r="BJ339" s="30"/>
      <c r="BK339" s="34"/>
      <c r="BL339" s="117"/>
      <c r="BM339" s="118"/>
      <c r="BN339" s="117"/>
      <c r="BO339" s="34"/>
      <c r="BP339" s="30"/>
      <c r="BQ339" s="30"/>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row>
    <row r="340" spans="2:208" s="32" customFormat="1" ht="15" x14ac:dyDescent="0.2">
      <c r="B340" s="954"/>
      <c r="C340" s="955"/>
      <c r="D340" s="955"/>
      <c r="E340" s="955"/>
      <c r="F340" s="956"/>
      <c r="G340" s="952"/>
      <c r="H340" s="957"/>
      <c r="I340" s="958"/>
      <c r="J340" s="959"/>
      <c r="K340" s="511"/>
      <c r="L340" s="815"/>
      <c r="M340" s="816"/>
      <c r="N340" s="511"/>
      <c r="O340" s="815"/>
      <c r="P340" s="816"/>
      <c r="Q340" s="511"/>
      <c r="R340" s="815"/>
      <c r="S340" s="816"/>
      <c r="T340" s="511"/>
      <c r="U340" s="815"/>
      <c r="V340" s="816"/>
      <c r="W340" s="30"/>
      <c r="X340" s="34"/>
      <c r="Y340" s="34"/>
      <c r="Z340" s="30"/>
      <c r="AA340" s="34"/>
      <c r="AB340" s="34"/>
      <c r="AC340" s="30"/>
      <c r="AD340" s="34"/>
      <c r="AE340" s="34"/>
      <c r="AF340" s="30"/>
      <c r="AG340" s="34"/>
      <c r="AH340" s="34"/>
      <c r="AI340" s="30"/>
      <c r="AJ340" s="34"/>
      <c r="AK340" s="34"/>
      <c r="AL340" s="30"/>
      <c r="AM340" s="34"/>
      <c r="AN340" s="34"/>
      <c r="AO340" s="30"/>
      <c r="AP340" s="34"/>
      <c r="AQ340" s="34"/>
      <c r="AR340" s="30"/>
      <c r="AS340" s="34"/>
      <c r="AT340" s="34"/>
      <c r="AU340" s="30"/>
      <c r="AV340" s="34"/>
      <c r="AW340" s="34"/>
      <c r="AX340" s="30"/>
      <c r="AY340" s="34"/>
      <c r="AZ340" s="34"/>
      <c r="BA340" s="30"/>
      <c r="BB340" s="34"/>
      <c r="BC340" s="34"/>
      <c r="BD340" s="30"/>
      <c r="BE340" s="34"/>
      <c r="BF340" s="34"/>
      <c r="BG340" s="30"/>
      <c r="BH340" s="34"/>
      <c r="BI340" s="34"/>
      <c r="BJ340" s="30"/>
      <c r="BK340" s="34"/>
      <c r="BL340" s="117"/>
      <c r="BM340" s="118"/>
      <c r="BN340" s="117"/>
      <c r="BO340" s="34"/>
      <c r="BP340" s="30"/>
      <c r="BQ340" s="30"/>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row>
    <row r="341" spans="2:208" s="32" customFormat="1" ht="15" x14ac:dyDescent="0.2">
      <c r="B341" s="954"/>
      <c r="C341" s="955"/>
      <c r="D341" s="955"/>
      <c r="E341" s="955"/>
      <c r="F341" s="956"/>
      <c r="G341" s="952"/>
      <c r="H341" s="957"/>
      <c r="I341" s="958"/>
      <c r="J341" s="959"/>
      <c r="K341" s="511"/>
      <c r="L341" s="815"/>
      <c r="M341" s="816"/>
      <c r="N341" s="511"/>
      <c r="O341" s="815"/>
      <c r="P341" s="816"/>
      <c r="Q341" s="511"/>
      <c r="R341" s="815"/>
      <c r="S341" s="816"/>
      <c r="T341" s="511"/>
      <c r="U341" s="815"/>
      <c r="V341" s="816"/>
      <c r="W341" s="30"/>
      <c r="X341" s="34"/>
      <c r="Y341" s="34"/>
      <c r="Z341" s="30"/>
      <c r="AA341" s="34"/>
      <c r="AB341" s="34"/>
      <c r="AC341" s="30"/>
      <c r="AD341" s="34"/>
      <c r="AE341" s="34"/>
      <c r="AF341" s="30"/>
      <c r="AG341" s="34"/>
      <c r="AH341" s="34"/>
      <c r="AI341" s="30"/>
      <c r="AJ341" s="34"/>
      <c r="AK341" s="34"/>
      <c r="AL341" s="30"/>
      <c r="AM341" s="34"/>
      <c r="AN341" s="34"/>
      <c r="AO341" s="30"/>
      <c r="AP341" s="34"/>
      <c r="AQ341" s="34"/>
      <c r="AR341" s="30"/>
      <c r="AS341" s="34"/>
      <c r="AT341" s="34"/>
      <c r="AU341" s="30"/>
      <c r="AV341" s="34"/>
      <c r="AW341" s="34"/>
      <c r="AX341" s="30"/>
      <c r="AY341" s="34"/>
      <c r="AZ341" s="34"/>
      <c r="BA341" s="30"/>
      <c r="BB341" s="34"/>
      <c r="BC341" s="34"/>
      <c r="BD341" s="30"/>
      <c r="BE341" s="34"/>
      <c r="BF341" s="34"/>
      <c r="BG341" s="30"/>
      <c r="BH341" s="34"/>
      <c r="BI341" s="34"/>
      <c r="BJ341" s="30"/>
      <c r="BK341" s="34"/>
      <c r="BL341" s="117"/>
      <c r="BM341" s="118"/>
      <c r="BN341" s="117"/>
      <c r="BO341" s="34"/>
      <c r="BP341" s="30"/>
      <c r="BQ341" s="30"/>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row>
    <row r="342" spans="2:208" s="32" customFormat="1" ht="15" x14ac:dyDescent="0.2">
      <c r="B342" s="954"/>
      <c r="C342" s="955"/>
      <c r="D342" s="955"/>
      <c r="E342" s="955"/>
      <c r="F342" s="956"/>
      <c r="G342" s="952"/>
      <c r="H342" s="957"/>
      <c r="I342" s="958"/>
      <c r="J342" s="959"/>
      <c r="K342" s="511"/>
      <c r="L342" s="815"/>
      <c r="M342" s="816"/>
      <c r="N342" s="511"/>
      <c r="O342" s="815"/>
      <c r="P342" s="816"/>
      <c r="Q342" s="511"/>
      <c r="R342" s="815"/>
      <c r="S342" s="816"/>
      <c r="T342" s="511"/>
      <c r="U342" s="815"/>
      <c r="V342" s="816"/>
      <c r="W342" s="30"/>
      <c r="X342" s="34"/>
      <c r="Y342" s="34"/>
      <c r="Z342" s="30"/>
      <c r="AA342" s="34"/>
      <c r="AB342" s="34"/>
      <c r="AC342" s="30"/>
      <c r="AD342" s="34"/>
      <c r="AE342" s="34"/>
      <c r="AF342" s="30"/>
      <c r="AG342" s="34"/>
      <c r="AH342" s="34"/>
      <c r="AI342" s="30"/>
      <c r="AJ342" s="34"/>
      <c r="AK342" s="34"/>
      <c r="AL342" s="30"/>
      <c r="AM342" s="34"/>
      <c r="AN342" s="34"/>
      <c r="AO342" s="30"/>
      <c r="AP342" s="34"/>
      <c r="AQ342" s="34"/>
      <c r="AR342" s="30"/>
      <c r="AS342" s="34"/>
      <c r="AT342" s="34"/>
      <c r="AU342" s="30"/>
      <c r="AV342" s="34"/>
      <c r="AW342" s="34"/>
      <c r="AX342" s="30"/>
      <c r="AY342" s="34"/>
      <c r="AZ342" s="34"/>
      <c r="BA342" s="30"/>
      <c r="BB342" s="34"/>
      <c r="BC342" s="34"/>
      <c r="BD342" s="30"/>
      <c r="BE342" s="34"/>
      <c r="BF342" s="34"/>
      <c r="BG342" s="30"/>
      <c r="BH342" s="34"/>
      <c r="BI342" s="34"/>
      <c r="BJ342" s="30"/>
      <c r="BK342" s="34"/>
      <c r="BL342" s="117"/>
      <c r="BM342" s="118"/>
      <c r="BN342" s="117"/>
      <c r="BO342" s="34"/>
      <c r="BP342" s="30"/>
      <c r="BQ342" s="30"/>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row>
    <row r="343" spans="2:208" s="32" customFormat="1" ht="15" x14ac:dyDescent="0.2">
      <c r="B343" s="954"/>
      <c r="C343" s="955"/>
      <c r="D343" s="955"/>
      <c r="E343" s="955"/>
      <c r="F343" s="956"/>
      <c r="G343" s="952"/>
      <c r="H343" s="957"/>
      <c r="I343" s="958"/>
      <c r="J343" s="959"/>
      <c r="K343" s="511"/>
      <c r="L343" s="815"/>
      <c r="M343" s="816"/>
      <c r="N343" s="511"/>
      <c r="O343" s="815"/>
      <c r="P343" s="816"/>
      <c r="Q343" s="511"/>
      <c r="R343" s="815"/>
      <c r="S343" s="816"/>
      <c r="T343" s="511"/>
      <c r="U343" s="815"/>
      <c r="V343" s="816"/>
      <c r="W343" s="30"/>
      <c r="X343" s="34"/>
      <c r="Y343" s="34"/>
      <c r="Z343" s="30"/>
      <c r="AA343" s="34"/>
      <c r="AB343" s="34"/>
      <c r="AC343" s="30"/>
      <c r="AD343" s="34"/>
      <c r="AE343" s="34"/>
      <c r="AF343" s="30"/>
      <c r="AG343" s="34"/>
      <c r="AH343" s="34"/>
      <c r="AI343" s="30"/>
      <c r="AJ343" s="34"/>
      <c r="AK343" s="34"/>
      <c r="AL343" s="30"/>
      <c r="AM343" s="34"/>
      <c r="AN343" s="34"/>
      <c r="AO343" s="30"/>
      <c r="AP343" s="34"/>
      <c r="AQ343" s="34"/>
      <c r="AR343" s="30"/>
      <c r="AS343" s="34"/>
      <c r="AT343" s="34"/>
      <c r="AU343" s="30"/>
      <c r="AV343" s="34"/>
      <c r="AW343" s="34"/>
      <c r="AX343" s="30"/>
      <c r="AY343" s="34"/>
      <c r="AZ343" s="34"/>
      <c r="BA343" s="30"/>
      <c r="BB343" s="34"/>
      <c r="BC343" s="34"/>
      <c r="BD343" s="30"/>
      <c r="BE343" s="34"/>
      <c r="BF343" s="34"/>
      <c r="BG343" s="30"/>
      <c r="BH343" s="34"/>
      <c r="BI343" s="34"/>
      <c r="BJ343" s="30"/>
      <c r="BK343" s="34"/>
      <c r="BL343" s="117"/>
      <c r="BM343" s="118"/>
      <c r="BN343" s="117"/>
      <c r="BO343" s="34"/>
      <c r="BP343" s="30"/>
      <c r="BQ343" s="30"/>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row>
    <row r="344" spans="2:208" s="32" customFormat="1" ht="15" x14ac:dyDescent="0.2">
      <c r="B344" s="954"/>
      <c r="C344" s="955"/>
      <c r="D344" s="955"/>
      <c r="E344" s="955"/>
      <c r="F344" s="956"/>
      <c r="G344" s="952"/>
      <c r="H344" s="957"/>
      <c r="I344" s="958"/>
      <c r="J344" s="959"/>
      <c r="K344" s="511"/>
      <c r="L344" s="815"/>
      <c r="M344" s="816"/>
      <c r="N344" s="511"/>
      <c r="O344" s="815"/>
      <c r="P344" s="816"/>
      <c r="Q344" s="511"/>
      <c r="R344" s="815"/>
      <c r="S344" s="816"/>
      <c r="T344" s="511"/>
      <c r="U344" s="815"/>
      <c r="V344" s="816"/>
      <c r="W344" s="30"/>
      <c r="X344" s="34"/>
      <c r="Y344" s="34"/>
      <c r="Z344" s="30"/>
      <c r="AA344" s="34"/>
      <c r="AB344" s="34"/>
      <c r="AC344" s="30"/>
      <c r="AD344" s="34"/>
      <c r="AE344" s="34"/>
      <c r="AF344" s="30"/>
      <c r="AG344" s="34"/>
      <c r="AH344" s="34"/>
      <c r="AI344" s="30"/>
      <c r="AJ344" s="34"/>
      <c r="AK344" s="34"/>
      <c r="AL344" s="30"/>
      <c r="AM344" s="34"/>
      <c r="AN344" s="34"/>
      <c r="AO344" s="30"/>
      <c r="AP344" s="34"/>
      <c r="AQ344" s="34"/>
      <c r="AR344" s="30"/>
      <c r="AS344" s="34"/>
      <c r="AT344" s="34"/>
      <c r="AU344" s="30"/>
      <c r="AV344" s="34"/>
      <c r="AW344" s="34"/>
      <c r="AX344" s="30"/>
      <c r="AY344" s="34"/>
      <c r="AZ344" s="34"/>
      <c r="BA344" s="30"/>
      <c r="BB344" s="34"/>
      <c r="BC344" s="34"/>
      <c r="BD344" s="30"/>
      <c r="BE344" s="34"/>
      <c r="BF344" s="34"/>
      <c r="BG344" s="30"/>
      <c r="BH344" s="34"/>
      <c r="BI344" s="34"/>
      <c r="BJ344" s="30"/>
      <c r="BK344" s="34"/>
      <c r="BL344" s="117"/>
      <c r="BM344" s="118"/>
      <c r="BN344" s="117"/>
      <c r="BO344" s="34"/>
      <c r="BP344" s="30"/>
      <c r="BQ344" s="30"/>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row>
    <row r="345" spans="2:208" s="32" customFormat="1" ht="15" x14ac:dyDescent="0.2">
      <c r="B345" s="954"/>
      <c r="C345" s="955"/>
      <c r="D345" s="955"/>
      <c r="E345" s="955"/>
      <c r="F345" s="956"/>
      <c r="G345" s="952"/>
      <c r="H345" s="957"/>
      <c r="I345" s="958"/>
      <c r="J345" s="959"/>
      <c r="K345" s="511"/>
      <c r="L345" s="815"/>
      <c r="M345" s="816"/>
      <c r="N345" s="511"/>
      <c r="O345" s="815"/>
      <c r="P345" s="816"/>
      <c r="Q345" s="511"/>
      <c r="R345" s="815"/>
      <c r="S345" s="816"/>
      <c r="T345" s="511"/>
      <c r="U345" s="815"/>
      <c r="V345" s="816"/>
      <c r="W345" s="30"/>
      <c r="X345" s="34"/>
      <c r="Y345" s="34"/>
      <c r="Z345" s="30"/>
      <c r="AA345" s="34"/>
      <c r="AB345" s="34"/>
      <c r="AC345" s="30"/>
      <c r="AD345" s="34"/>
      <c r="AE345" s="34"/>
      <c r="AF345" s="30"/>
      <c r="AG345" s="34"/>
      <c r="AH345" s="34"/>
      <c r="AI345" s="30"/>
      <c r="AJ345" s="34"/>
      <c r="AK345" s="34"/>
      <c r="AL345" s="30"/>
      <c r="AM345" s="34"/>
      <c r="AN345" s="34"/>
      <c r="AO345" s="30"/>
      <c r="AP345" s="34"/>
      <c r="AQ345" s="34"/>
      <c r="AR345" s="30"/>
      <c r="AS345" s="34"/>
      <c r="AT345" s="34"/>
      <c r="AU345" s="30"/>
      <c r="AV345" s="34"/>
      <c r="AW345" s="34"/>
      <c r="AX345" s="30"/>
      <c r="AY345" s="34"/>
      <c r="AZ345" s="34"/>
      <c r="BA345" s="30"/>
      <c r="BB345" s="34"/>
      <c r="BC345" s="34"/>
      <c r="BD345" s="30"/>
      <c r="BE345" s="34"/>
      <c r="BF345" s="34"/>
      <c r="BG345" s="30"/>
      <c r="BH345" s="34"/>
      <c r="BI345" s="34"/>
      <c r="BJ345" s="30"/>
      <c r="BK345" s="34"/>
      <c r="BL345" s="117"/>
      <c r="BM345" s="118"/>
      <c r="BN345" s="117"/>
      <c r="BO345" s="34"/>
      <c r="BP345" s="30"/>
      <c r="BQ345" s="30"/>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row>
    <row r="346" spans="2:208" s="32" customFormat="1" ht="15" x14ac:dyDescent="0.2">
      <c r="B346" s="954"/>
      <c r="C346" s="955"/>
      <c r="D346" s="955"/>
      <c r="E346" s="955"/>
      <c r="F346" s="956"/>
      <c r="G346" s="952"/>
      <c r="H346" s="957"/>
      <c r="I346" s="958"/>
      <c r="J346" s="959"/>
      <c r="K346" s="511"/>
      <c r="L346" s="815"/>
      <c r="M346" s="816"/>
      <c r="N346" s="511"/>
      <c r="O346" s="815"/>
      <c r="P346" s="816"/>
      <c r="Q346" s="511"/>
      <c r="R346" s="815"/>
      <c r="S346" s="816"/>
      <c r="T346" s="511"/>
      <c r="U346" s="815"/>
      <c r="V346" s="816"/>
      <c r="W346" s="30"/>
      <c r="X346" s="34"/>
      <c r="Y346" s="34"/>
      <c r="Z346" s="30"/>
      <c r="AA346" s="34"/>
      <c r="AB346" s="34"/>
      <c r="AC346" s="30"/>
      <c r="AD346" s="34"/>
      <c r="AE346" s="34"/>
      <c r="AF346" s="30"/>
      <c r="AG346" s="34"/>
      <c r="AH346" s="34"/>
      <c r="AI346" s="30"/>
      <c r="AJ346" s="34"/>
      <c r="AK346" s="34"/>
      <c r="AL346" s="30"/>
      <c r="AM346" s="34"/>
      <c r="AN346" s="34"/>
      <c r="AO346" s="30"/>
      <c r="AP346" s="34"/>
      <c r="AQ346" s="34"/>
      <c r="AR346" s="30"/>
      <c r="AS346" s="34"/>
      <c r="AT346" s="34"/>
      <c r="AU346" s="30"/>
      <c r="AV346" s="34"/>
      <c r="AW346" s="34"/>
      <c r="AX346" s="30"/>
      <c r="AY346" s="34"/>
      <c r="AZ346" s="34"/>
      <c r="BA346" s="30"/>
      <c r="BB346" s="34"/>
      <c r="BC346" s="34"/>
      <c r="BD346" s="30"/>
      <c r="BE346" s="34"/>
      <c r="BF346" s="34"/>
      <c r="BG346" s="30"/>
      <c r="BH346" s="34"/>
      <c r="BI346" s="34"/>
      <c r="BJ346" s="30"/>
      <c r="BK346" s="34"/>
      <c r="BL346" s="117"/>
      <c r="BM346" s="118"/>
      <c r="BN346" s="117"/>
      <c r="BO346" s="34"/>
      <c r="BP346" s="30"/>
      <c r="BQ346" s="30"/>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row>
    <row r="347" spans="2:208" s="32" customFormat="1" ht="15" x14ac:dyDescent="0.2">
      <c r="B347" s="954"/>
      <c r="C347" s="955"/>
      <c r="D347" s="955"/>
      <c r="E347" s="955"/>
      <c r="F347" s="956"/>
      <c r="G347" s="952"/>
      <c r="H347" s="957"/>
      <c r="I347" s="958"/>
      <c r="J347" s="959"/>
      <c r="K347" s="511"/>
      <c r="L347" s="815"/>
      <c r="M347" s="816"/>
      <c r="N347" s="511"/>
      <c r="O347" s="815"/>
      <c r="P347" s="816"/>
      <c r="Q347" s="511"/>
      <c r="R347" s="815"/>
      <c r="S347" s="816"/>
      <c r="T347" s="511"/>
      <c r="U347" s="815"/>
      <c r="V347" s="816"/>
      <c r="W347" s="30"/>
      <c r="X347" s="34"/>
      <c r="Y347" s="34"/>
      <c r="Z347" s="30"/>
      <c r="AA347" s="34"/>
      <c r="AB347" s="34"/>
      <c r="AC347" s="30"/>
      <c r="AD347" s="34"/>
      <c r="AE347" s="34"/>
      <c r="AF347" s="30"/>
      <c r="AG347" s="34"/>
      <c r="AH347" s="34"/>
      <c r="AI347" s="30"/>
      <c r="AJ347" s="34"/>
      <c r="AK347" s="34"/>
      <c r="AL347" s="30"/>
      <c r="AM347" s="34"/>
      <c r="AN347" s="34"/>
      <c r="AO347" s="30"/>
      <c r="AP347" s="34"/>
      <c r="AQ347" s="34"/>
      <c r="AR347" s="30"/>
      <c r="AS347" s="34"/>
      <c r="AT347" s="34"/>
      <c r="AU347" s="30"/>
      <c r="AV347" s="34"/>
      <c r="AW347" s="34"/>
      <c r="AX347" s="30"/>
      <c r="AY347" s="34"/>
      <c r="AZ347" s="34"/>
      <c r="BA347" s="30"/>
      <c r="BB347" s="34"/>
      <c r="BC347" s="34"/>
      <c r="BD347" s="30"/>
      <c r="BE347" s="34"/>
      <c r="BF347" s="34"/>
      <c r="BG347" s="30"/>
      <c r="BH347" s="34"/>
      <c r="BI347" s="34"/>
      <c r="BJ347" s="30"/>
      <c r="BK347" s="34"/>
      <c r="BL347" s="117"/>
      <c r="BM347" s="118"/>
      <c r="BN347" s="117"/>
      <c r="BO347" s="34"/>
      <c r="BP347" s="30"/>
      <c r="BQ347" s="30"/>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row>
    <row r="348" spans="2:208" s="32" customFormat="1" ht="15" x14ac:dyDescent="0.2">
      <c r="B348" s="954"/>
      <c r="C348" s="955"/>
      <c r="D348" s="955"/>
      <c r="E348" s="955"/>
      <c r="F348" s="956"/>
      <c r="G348" s="952"/>
      <c r="H348" s="957"/>
      <c r="I348" s="958"/>
      <c r="J348" s="959"/>
      <c r="K348" s="511"/>
      <c r="L348" s="815"/>
      <c r="M348" s="816"/>
      <c r="N348" s="511"/>
      <c r="O348" s="815"/>
      <c r="P348" s="816"/>
      <c r="Q348" s="511"/>
      <c r="R348" s="815"/>
      <c r="S348" s="816"/>
      <c r="T348" s="511"/>
      <c r="U348" s="815"/>
      <c r="V348" s="816"/>
      <c r="W348" s="30"/>
      <c r="X348" s="34"/>
      <c r="Y348" s="34"/>
      <c r="Z348" s="30"/>
      <c r="AA348" s="34"/>
      <c r="AB348" s="34"/>
      <c r="AC348" s="30"/>
      <c r="AD348" s="34"/>
      <c r="AE348" s="34"/>
      <c r="AF348" s="30"/>
      <c r="AG348" s="34"/>
      <c r="AH348" s="34"/>
      <c r="AI348" s="30"/>
      <c r="AJ348" s="34"/>
      <c r="AK348" s="34"/>
      <c r="AL348" s="30"/>
      <c r="AM348" s="34"/>
      <c r="AN348" s="34"/>
      <c r="AO348" s="30"/>
      <c r="AP348" s="34"/>
      <c r="AQ348" s="34"/>
      <c r="AR348" s="30"/>
      <c r="AS348" s="34"/>
      <c r="AT348" s="34"/>
      <c r="AU348" s="30"/>
      <c r="AV348" s="34"/>
      <c r="AW348" s="34"/>
      <c r="AX348" s="30"/>
      <c r="AY348" s="34"/>
      <c r="AZ348" s="34"/>
      <c r="BA348" s="30"/>
      <c r="BB348" s="34"/>
      <c r="BC348" s="34"/>
      <c r="BD348" s="30"/>
      <c r="BE348" s="34"/>
      <c r="BF348" s="34"/>
      <c r="BG348" s="30"/>
      <c r="BH348" s="34"/>
      <c r="BI348" s="34"/>
      <c r="BJ348" s="30"/>
      <c r="BK348" s="34"/>
      <c r="BL348" s="117"/>
      <c r="BM348" s="118"/>
      <c r="BN348" s="117"/>
      <c r="BO348" s="34"/>
      <c r="BP348" s="30"/>
      <c r="BQ348" s="30"/>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row>
    <row r="349" spans="2:208" s="32" customFormat="1" ht="15" x14ac:dyDescent="0.2">
      <c r="B349" s="954"/>
      <c r="C349" s="955"/>
      <c r="D349" s="955"/>
      <c r="E349" s="955"/>
      <c r="F349" s="956"/>
      <c r="G349" s="952"/>
      <c r="H349" s="957"/>
      <c r="I349" s="958"/>
      <c r="J349" s="959"/>
      <c r="K349" s="511"/>
      <c r="L349" s="815"/>
      <c r="M349" s="816"/>
      <c r="N349" s="511"/>
      <c r="O349" s="815"/>
      <c r="P349" s="816"/>
      <c r="Q349" s="511"/>
      <c r="R349" s="815"/>
      <c r="S349" s="816"/>
      <c r="T349" s="511"/>
      <c r="U349" s="815"/>
      <c r="V349" s="816"/>
      <c r="W349" s="30"/>
      <c r="X349" s="34"/>
      <c r="Y349" s="34"/>
      <c r="Z349" s="30"/>
      <c r="AA349" s="34"/>
      <c r="AB349" s="34"/>
      <c r="AC349" s="30"/>
      <c r="AD349" s="34"/>
      <c r="AE349" s="34"/>
      <c r="AF349" s="30"/>
      <c r="AG349" s="34"/>
      <c r="AH349" s="34"/>
      <c r="AI349" s="30"/>
      <c r="AJ349" s="34"/>
      <c r="AK349" s="34"/>
      <c r="AL349" s="30"/>
      <c r="AM349" s="34"/>
      <c r="AN349" s="34"/>
      <c r="AO349" s="30"/>
      <c r="AP349" s="34"/>
      <c r="AQ349" s="34"/>
      <c r="AR349" s="30"/>
      <c r="AS349" s="34"/>
      <c r="AT349" s="34"/>
      <c r="AU349" s="30"/>
      <c r="AV349" s="34"/>
      <c r="AW349" s="34"/>
      <c r="AX349" s="30"/>
      <c r="AY349" s="34"/>
      <c r="AZ349" s="34"/>
      <c r="BA349" s="30"/>
      <c r="BB349" s="34"/>
      <c r="BC349" s="34"/>
      <c r="BD349" s="30"/>
      <c r="BE349" s="34"/>
      <c r="BF349" s="34"/>
      <c r="BG349" s="30"/>
      <c r="BH349" s="34"/>
      <c r="BI349" s="34"/>
      <c r="BJ349" s="30"/>
      <c r="BK349" s="34"/>
      <c r="BL349" s="117"/>
      <c r="BM349" s="118"/>
      <c r="BN349" s="117"/>
      <c r="BO349" s="34"/>
      <c r="BP349" s="30"/>
      <c r="BQ349" s="30"/>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row>
    <row r="350" spans="2:208" s="32" customFormat="1" ht="15" x14ac:dyDescent="0.2">
      <c r="B350" s="954"/>
      <c r="C350" s="955"/>
      <c r="D350" s="955"/>
      <c r="E350" s="955"/>
      <c r="F350" s="956"/>
      <c r="G350" s="952"/>
      <c r="H350" s="957"/>
      <c r="I350" s="958"/>
      <c r="J350" s="959"/>
      <c r="K350" s="511"/>
      <c r="L350" s="815"/>
      <c r="M350" s="816"/>
      <c r="N350" s="511"/>
      <c r="O350" s="815"/>
      <c r="P350" s="816"/>
      <c r="Q350" s="511"/>
      <c r="R350" s="815"/>
      <c r="S350" s="816"/>
      <c r="T350" s="511"/>
      <c r="U350" s="815"/>
      <c r="V350" s="816"/>
      <c r="W350" s="30"/>
      <c r="X350" s="34"/>
      <c r="Y350" s="34"/>
      <c r="Z350" s="30"/>
      <c r="AA350" s="34"/>
      <c r="AB350" s="34"/>
      <c r="AC350" s="30"/>
      <c r="AD350" s="34"/>
      <c r="AE350" s="34"/>
      <c r="AF350" s="30"/>
      <c r="AG350" s="34"/>
      <c r="AH350" s="34"/>
      <c r="AI350" s="30"/>
      <c r="AJ350" s="34"/>
      <c r="AK350" s="34"/>
      <c r="AL350" s="30"/>
      <c r="AM350" s="34"/>
      <c r="AN350" s="34"/>
      <c r="AO350" s="30"/>
      <c r="AP350" s="34"/>
      <c r="AQ350" s="34"/>
      <c r="AR350" s="30"/>
      <c r="AS350" s="34"/>
      <c r="AT350" s="34"/>
      <c r="AU350" s="30"/>
      <c r="AV350" s="34"/>
      <c r="AW350" s="34"/>
      <c r="AX350" s="30"/>
      <c r="AY350" s="34"/>
      <c r="AZ350" s="34"/>
      <c r="BA350" s="30"/>
      <c r="BB350" s="34"/>
      <c r="BC350" s="34"/>
      <c r="BD350" s="30"/>
      <c r="BE350" s="34"/>
      <c r="BF350" s="34"/>
      <c r="BG350" s="30"/>
      <c r="BH350" s="34"/>
      <c r="BI350" s="34"/>
      <c r="BJ350" s="30"/>
      <c r="BK350" s="34"/>
      <c r="BL350" s="117"/>
      <c r="BM350" s="118"/>
      <c r="BN350" s="117"/>
      <c r="BO350" s="34"/>
      <c r="BP350" s="30"/>
      <c r="BQ350" s="30"/>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row>
    <row r="351" spans="2:208" s="32" customFormat="1" ht="15" x14ac:dyDescent="0.2">
      <c r="B351" s="954"/>
      <c r="C351" s="955"/>
      <c r="D351" s="955"/>
      <c r="E351" s="955"/>
      <c r="F351" s="956"/>
      <c r="G351" s="952"/>
      <c r="H351" s="957"/>
      <c r="I351" s="958"/>
      <c r="J351" s="959"/>
      <c r="K351" s="511"/>
      <c r="L351" s="815"/>
      <c r="M351" s="816"/>
      <c r="N351" s="511"/>
      <c r="O351" s="815"/>
      <c r="P351" s="816"/>
      <c r="Q351" s="511"/>
      <c r="R351" s="815"/>
      <c r="S351" s="816"/>
      <c r="T351" s="511"/>
      <c r="U351" s="815"/>
      <c r="V351" s="816"/>
      <c r="W351" s="30"/>
      <c r="X351" s="34"/>
      <c r="Y351" s="34"/>
      <c r="Z351" s="30"/>
      <c r="AA351" s="34"/>
      <c r="AB351" s="34"/>
      <c r="AC351" s="30"/>
      <c r="AD351" s="34"/>
      <c r="AE351" s="34"/>
      <c r="AF351" s="30"/>
      <c r="AG351" s="34"/>
      <c r="AH351" s="34"/>
      <c r="AI351" s="30"/>
      <c r="AJ351" s="34"/>
      <c r="AK351" s="34"/>
      <c r="AL351" s="30"/>
      <c r="AM351" s="34"/>
      <c r="AN351" s="34"/>
      <c r="AO351" s="30"/>
      <c r="AP351" s="34"/>
      <c r="AQ351" s="34"/>
      <c r="AR351" s="30"/>
      <c r="AS351" s="34"/>
      <c r="AT351" s="34"/>
      <c r="AU351" s="30"/>
      <c r="AV351" s="34"/>
      <c r="AW351" s="34"/>
      <c r="AX351" s="30"/>
      <c r="AY351" s="34"/>
      <c r="AZ351" s="34"/>
      <c r="BA351" s="30"/>
      <c r="BB351" s="34"/>
      <c r="BC351" s="34"/>
      <c r="BD351" s="30"/>
      <c r="BE351" s="34"/>
      <c r="BF351" s="34"/>
      <c r="BG351" s="30"/>
      <c r="BH351" s="34"/>
      <c r="BI351" s="34"/>
      <c r="BJ351" s="30"/>
      <c r="BK351" s="34"/>
      <c r="BL351" s="117"/>
      <c r="BM351" s="118"/>
      <c r="BN351" s="117"/>
      <c r="BO351" s="34"/>
      <c r="BP351" s="30"/>
      <c r="BQ351" s="30"/>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row>
    <row r="352" spans="2:208" s="32" customFormat="1" ht="15" x14ac:dyDescent="0.2">
      <c r="B352" s="954"/>
      <c r="C352" s="955"/>
      <c r="D352" s="955"/>
      <c r="E352" s="955"/>
      <c r="F352" s="956"/>
      <c r="G352" s="952"/>
      <c r="H352" s="957"/>
      <c r="I352" s="958"/>
      <c r="J352" s="959"/>
      <c r="K352" s="511"/>
      <c r="L352" s="815"/>
      <c r="M352" s="816"/>
      <c r="N352" s="511"/>
      <c r="O352" s="815"/>
      <c r="P352" s="816"/>
      <c r="Q352" s="511"/>
      <c r="R352" s="815"/>
      <c r="S352" s="816"/>
      <c r="T352" s="511"/>
      <c r="U352" s="815"/>
      <c r="V352" s="816"/>
      <c r="W352" s="30"/>
      <c r="X352" s="34"/>
      <c r="Y352" s="34"/>
      <c r="Z352" s="30"/>
      <c r="AA352" s="34"/>
      <c r="AB352" s="34"/>
      <c r="AC352" s="30"/>
      <c r="AD352" s="34"/>
      <c r="AE352" s="34"/>
      <c r="AF352" s="30"/>
      <c r="AG352" s="34"/>
      <c r="AH352" s="34"/>
      <c r="AI352" s="30"/>
      <c r="AJ352" s="34"/>
      <c r="AK352" s="34"/>
      <c r="AL352" s="30"/>
      <c r="AM352" s="34"/>
      <c r="AN352" s="34"/>
      <c r="AO352" s="30"/>
      <c r="AP352" s="34"/>
      <c r="AQ352" s="34"/>
      <c r="AR352" s="30"/>
      <c r="AS352" s="34"/>
      <c r="AT352" s="34"/>
      <c r="AU352" s="30"/>
      <c r="AV352" s="34"/>
      <c r="AW352" s="34"/>
      <c r="AX352" s="30"/>
      <c r="AY352" s="34"/>
      <c r="AZ352" s="34"/>
      <c r="BA352" s="30"/>
      <c r="BB352" s="34"/>
      <c r="BC352" s="34"/>
      <c r="BD352" s="30"/>
      <c r="BE352" s="34"/>
      <c r="BF352" s="34"/>
      <c r="BG352" s="30"/>
      <c r="BH352" s="34"/>
      <c r="BI352" s="34"/>
      <c r="BJ352" s="30"/>
      <c r="BK352" s="34"/>
      <c r="BL352" s="117"/>
      <c r="BM352" s="118"/>
      <c r="BN352" s="117"/>
      <c r="BO352" s="34"/>
      <c r="BP352" s="30"/>
      <c r="BQ352" s="30"/>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row>
    <row r="353" spans="2:208" s="32" customFormat="1" ht="15" x14ac:dyDescent="0.2">
      <c r="B353" s="954"/>
      <c r="C353" s="955"/>
      <c r="D353" s="955"/>
      <c r="E353" s="955"/>
      <c r="F353" s="956"/>
      <c r="G353" s="952"/>
      <c r="H353" s="957"/>
      <c r="I353" s="958"/>
      <c r="J353" s="959"/>
      <c r="K353" s="511"/>
      <c r="L353" s="815"/>
      <c r="M353" s="816"/>
      <c r="N353" s="511"/>
      <c r="O353" s="815"/>
      <c r="P353" s="816"/>
      <c r="Q353" s="511"/>
      <c r="R353" s="815"/>
      <c r="S353" s="816"/>
      <c r="T353" s="511"/>
      <c r="U353" s="815"/>
      <c r="V353" s="816"/>
      <c r="W353" s="30"/>
      <c r="X353" s="34"/>
      <c r="Y353" s="34"/>
      <c r="Z353" s="30"/>
      <c r="AA353" s="34"/>
      <c r="AB353" s="34"/>
      <c r="AC353" s="30"/>
      <c r="AD353" s="34"/>
      <c r="AE353" s="34"/>
      <c r="AF353" s="30"/>
      <c r="AG353" s="34"/>
      <c r="AH353" s="34"/>
      <c r="AI353" s="30"/>
      <c r="AJ353" s="34"/>
      <c r="AK353" s="34"/>
      <c r="AL353" s="30"/>
      <c r="AM353" s="34"/>
      <c r="AN353" s="34"/>
      <c r="AO353" s="30"/>
      <c r="AP353" s="34"/>
      <c r="AQ353" s="34"/>
      <c r="AR353" s="30"/>
      <c r="AS353" s="34"/>
      <c r="AT353" s="34"/>
      <c r="AU353" s="30"/>
      <c r="AV353" s="34"/>
      <c r="AW353" s="34"/>
      <c r="AX353" s="30"/>
      <c r="AY353" s="34"/>
      <c r="AZ353" s="34"/>
      <c r="BA353" s="30"/>
      <c r="BB353" s="34"/>
      <c r="BC353" s="34"/>
      <c r="BD353" s="30"/>
      <c r="BE353" s="34"/>
      <c r="BF353" s="34"/>
      <c r="BG353" s="30"/>
      <c r="BH353" s="34"/>
      <c r="BI353" s="34"/>
      <c r="BJ353" s="30"/>
      <c r="BK353" s="34"/>
      <c r="BL353" s="117"/>
      <c r="BM353" s="118"/>
      <c r="BN353" s="117"/>
      <c r="BO353" s="34"/>
      <c r="BP353" s="30"/>
      <c r="BQ353" s="30"/>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row>
    <row r="354" spans="2:208" s="32" customFormat="1" ht="15" x14ac:dyDescent="0.2">
      <c r="B354" s="954"/>
      <c r="C354" s="955"/>
      <c r="D354" s="955"/>
      <c r="E354" s="955"/>
      <c r="F354" s="956"/>
      <c r="G354" s="952"/>
      <c r="H354" s="957"/>
      <c r="I354" s="958"/>
      <c r="J354" s="959"/>
      <c r="K354" s="511"/>
      <c r="L354" s="815"/>
      <c r="M354" s="816"/>
      <c r="N354" s="511"/>
      <c r="O354" s="815"/>
      <c r="P354" s="816"/>
      <c r="Q354" s="511"/>
      <c r="R354" s="815"/>
      <c r="S354" s="816"/>
      <c r="T354" s="511"/>
      <c r="U354" s="815"/>
      <c r="V354" s="816"/>
      <c r="W354" s="30"/>
      <c r="X354" s="34"/>
      <c r="Y354" s="34"/>
      <c r="Z354" s="30"/>
      <c r="AA354" s="34"/>
      <c r="AB354" s="34"/>
      <c r="AC354" s="30"/>
      <c r="AD354" s="34"/>
      <c r="AE354" s="34"/>
      <c r="AF354" s="30"/>
      <c r="AG354" s="34"/>
      <c r="AH354" s="34"/>
      <c r="AI354" s="30"/>
      <c r="AJ354" s="34"/>
      <c r="AK354" s="34"/>
      <c r="AL354" s="30"/>
      <c r="AM354" s="34"/>
      <c r="AN354" s="34"/>
      <c r="AO354" s="30"/>
      <c r="AP354" s="34"/>
      <c r="AQ354" s="34"/>
      <c r="AR354" s="30"/>
      <c r="AS354" s="34"/>
      <c r="AT354" s="34"/>
      <c r="AU354" s="30"/>
      <c r="AV354" s="34"/>
      <c r="AW354" s="34"/>
      <c r="AX354" s="30"/>
      <c r="AY354" s="34"/>
      <c r="AZ354" s="34"/>
      <c r="BA354" s="30"/>
      <c r="BB354" s="34"/>
      <c r="BC354" s="34"/>
      <c r="BD354" s="30"/>
      <c r="BE354" s="34"/>
      <c r="BF354" s="34"/>
      <c r="BG354" s="30"/>
      <c r="BH354" s="34"/>
      <c r="BI354" s="34"/>
      <c r="BJ354" s="30"/>
      <c r="BK354" s="34"/>
      <c r="BL354" s="117"/>
      <c r="BM354" s="118"/>
      <c r="BN354" s="117"/>
      <c r="BO354" s="34"/>
      <c r="BP354" s="30"/>
      <c r="BQ354" s="30"/>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row>
    <row r="355" spans="2:208" s="32" customFormat="1" ht="15" x14ac:dyDescent="0.2">
      <c r="B355" s="954"/>
      <c r="C355" s="955"/>
      <c r="D355" s="955"/>
      <c r="E355" s="955"/>
      <c r="F355" s="956"/>
      <c r="G355" s="952"/>
      <c r="H355" s="957"/>
      <c r="I355" s="958"/>
      <c r="J355" s="959"/>
      <c r="K355" s="511"/>
      <c r="L355" s="815"/>
      <c r="M355" s="816"/>
      <c r="N355" s="511"/>
      <c r="O355" s="815"/>
      <c r="P355" s="816"/>
      <c r="Q355" s="511"/>
      <c r="R355" s="815"/>
      <c r="S355" s="816"/>
      <c r="T355" s="511"/>
      <c r="U355" s="815"/>
      <c r="V355" s="816"/>
      <c r="W355" s="30"/>
      <c r="X355" s="34"/>
      <c r="Y355" s="34"/>
      <c r="Z355" s="30"/>
      <c r="AA355" s="34"/>
      <c r="AB355" s="34"/>
      <c r="AC355" s="30"/>
      <c r="AD355" s="34"/>
      <c r="AE355" s="34"/>
      <c r="AF355" s="30"/>
      <c r="AG355" s="34"/>
      <c r="AH355" s="34"/>
      <c r="AI355" s="30"/>
      <c r="AJ355" s="34"/>
      <c r="AK355" s="34"/>
      <c r="AL355" s="30"/>
      <c r="AM355" s="34"/>
      <c r="AN355" s="34"/>
      <c r="AO355" s="30"/>
      <c r="AP355" s="34"/>
      <c r="AQ355" s="34"/>
      <c r="AR355" s="30"/>
      <c r="AS355" s="34"/>
      <c r="AT355" s="34"/>
      <c r="AU355" s="30"/>
      <c r="AV355" s="34"/>
      <c r="AW355" s="34"/>
      <c r="AX355" s="30"/>
      <c r="AY355" s="34"/>
      <c r="AZ355" s="34"/>
      <c r="BA355" s="30"/>
      <c r="BB355" s="34"/>
      <c r="BC355" s="34"/>
      <c r="BD355" s="30"/>
      <c r="BE355" s="34"/>
      <c r="BF355" s="34"/>
      <c r="BG355" s="30"/>
      <c r="BH355" s="34"/>
      <c r="BI355" s="34"/>
      <c r="BJ355" s="30"/>
      <c r="BK355" s="34"/>
      <c r="BL355" s="117"/>
      <c r="BM355" s="118"/>
      <c r="BN355" s="117"/>
      <c r="BO355" s="34"/>
      <c r="BP355" s="30"/>
      <c r="BQ355" s="30"/>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row>
    <row r="356" spans="2:208" s="32" customFormat="1" ht="15" x14ac:dyDescent="0.2">
      <c r="B356" s="954"/>
      <c r="C356" s="955"/>
      <c r="D356" s="955"/>
      <c r="E356" s="955"/>
      <c r="F356" s="956"/>
      <c r="G356" s="952"/>
      <c r="H356" s="957"/>
      <c r="I356" s="958"/>
      <c r="J356" s="959"/>
      <c r="K356" s="511"/>
      <c r="L356" s="815"/>
      <c r="M356" s="816"/>
      <c r="N356" s="511"/>
      <c r="O356" s="815"/>
      <c r="P356" s="816"/>
      <c r="Q356" s="511"/>
      <c r="R356" s="815"/>
      <c r="S356" s="816"/>
      <c r="T356" s="511"/>
      <c r="U356" s="815"/>
      <c r="V356" s="816"/>
      <c r="W356" s="30"/>
      <c r="X356" s="34"/>
      <c r="Y356" s="34"/>
      <c r="Z356" s="30"/>
      <c r="AA356" s="34"/>
      <c r="AB356" s="34"/>
      <c r="AC356" s="30"/>
      <c r="AD356" s="34"/>
      <c r="AE356" s="34"/>
      <c r="AF356" s="30"/>
      <c r="AG356" s="34"/>
      <c r="AH356" s="34"/>
      <c r="AI356" s="30"/>
      <c r="AJ356" s="34"/>
      <c r="AK356" s="34"/>
      <c r="AL356" s="30"/>
      <c r="AM356" s="34"/>
      <c r="AN356" s="34"/>
      <c r="AO356" s="30"/>
      <c r="AP356" s="34"/>
      <c r="AQ356" s="34"/>
      <c r="AR356" s="30"/>
      <c r="AS356" s="34"/>
      <c r="AT356" s="34"/>
      <c r="AU356" s="30"/>
      <c r="AV356" s="34"/>
      <c r="AW356" s="34"/>
      <c r="AX356" s="30"/>
      <c r="AY356" s="34"/>
      <c r="AZ356" s="34"/>
      <c r="BA356" s="30"/>
      <c r="BB356" s="34"/>
      <c r="BC356" s="34"/>
      <c r="BD356" s="30"/>
      <c r="BE356" s="34"/>
      <c r="BF356" s="34"/>
      <c r="BG356" s="30"/>
      <c r="BH356" s="34"/>
      <c r="BI356" s="34"/>
      <c r="BJ356" s="30"/>
      <c r="BK356" s="34"/>
      <c r="BL356" s="117"/>
      <c r="BM356" s="118"/>
      <c r="BN356" s="117"/>
      <c r="BO356" s="34"/>
      <c r="BP356" s="30"/>
      <c r="BQ356" s="30"/>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row>
    <row r="357" spans="2:208" s="32" customFormat="1" ht="15" x14ac:dyDescent="0.2">
      <c r="B357" s="954"/>
      <c r="C357" s="955"/>
      <c r="D357" s="955"/>
      <c r="E357" s="955"/>
      <c r="F357" s="956"/>
      <c r="G357" s="952"/>
      <c r="H357" s="957"/>
      <c r="I357" s="958"/>
      <c r="J357" s="959"/>
      <c r="K357" s="511"/>
      <c r="L357" s="815"/>
      <c r="M357" s="816"/>
      <c r="N357" s="511"/>
      <c r="O357" s="815"/>
      <c r="P357" s="816"/>
      <c r="Q357" s="511"/>
      <c r="R357" s="815"/>
      <c r="S357" s="816"/>
      <c r="T357" s="511"/>
      <c r="U357" s="815"/>
      <c r="V357" s="816"/>
      <c r="W357" s="30"/>
      <c r="X357" s="34"/>
      <c r="Y357" s="34"/>
      <c r="Z357" s="30"/>
      <c r="AA357" s="34"/>
      <c r="AB357" s="34"/>
      <c r="AC357" s="30"/>
      <c r="AD357" s="34"/>
      <c r="AE357" s="34"/>
      <c r="AF357" s="30"/>
      <c r="AG357" s="34"/>
      <c r="AH357" s="34"/>
      <c r="AI357" s="30"/>
      <c r="AJ357" s="34"/>
      <c r="AK357" s="34"/>
      <c r="AL357" s="30"/>
      <c r="AM357" s="34"/>
      <c r="AN357" s="34"/>
      <c r="AO357" s="30"/>
      <c r="AP357" s="34"/>
      <c r="AQ357" s="34"/>
      <c r="AR357" s="30"/>
      <c r="AS357" s="34"/>
      <c r="AT357" s="34"/>
      <c r="AU357" s="30"/>
      <c r="AV357" s="34"/>
      <c r="AW357" s="34"/>
      <c r="AX357" s="30"/>
      <c r="AY357" s="34"/>
      <c r="AZ357" s="34"/>
      <c r="BA357" s="30"/>
      <c r="BB357" s="34"/>
      <c r="BC357" s="34"/>
      <c r="BD357" s="30"/>
      <c r="BE357" s="34"/>
      <c r="BF357" s="34"/>
      <c r="BG357" s="30"/>
      <c r="BH357" s="34"/>
      <c r="BI357" s="34"/>
      <c r="BJ357" s="30"/>
      <c r="BK357" s="34"/>
      <c r="BL357" s="117"/>
      <c r="BM357" s="118"/>
      <c r="BN357" s="117"/>
      <c r="BO357" s="34"/>
      <c r="BP357" s="30"/>
      <c r="BQ357" s="30"/>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row>
    <row r="358" spans="2:208" s="32" customFormat="1" ht="15" x14ac:dyDescent="0.2">
      <c r="B358" s="954"/>
      <c r="C358" s="955"/>
      <c r="D358" s="955"/>
      <c r="E358" s="955"/>
      <c r="F358" s="956"/>
      <c r="G358" s="952"/>
      <c r="H358" s="957"/>
      <c r="I358" s="958"/>
      <c r="J358" s="959"/>
      <c r="K358" s="511"/>
      <c r="L358" s="815"/>
      <c r="M358" s="816"/>
      <c r="N358" s="511"/>
      <c r="O358" s="815"/>
      <c r="P358" s="816"/>
      <c r="Q358" s="511"/>
      <c r="R358" s="815"/>
      <c r="S358" s="816"/>
      <c r="T358" s="511"/>
      <c r="U358" s="815"/>
      <c r="V358" s="816"/>
      <c r="W358" s="30"/>
      <c r="X358" s="34"/>
      <c r="Y358" s="34"/>
      <c r="Z358" s="30"/>
      <c r="AA358" s="34"/>
      <c r="AB358" s="34"/>
      <c r="AC358" s="30"/>
      <c r="AD358" s="34"/>
      <c r="AE358" s="34"/>
      <c r="AF358" s="30"/>
      <c r="AG358" s="34"/>
      <c r="AH358" s="34"/>
      <c r="AI358" s="30"/>
      <c r="AJ358" s="34"/>
      <c r="AK358" s="34"/>
      <c r="AL358" s="30"/>
      <c r="AM358" s="34"/>
      <c r="AN358" s="34"/>
      <c r="AO358" s="30"/>
      <c r="AP358" s="34"/>
      <c r="AQ358" s="34"/>
      <c r="AR358" s="30"/>
      <c r="AS358" s="34"/>
      <c r="AT358" s="34"/>
      <c r="AU358" s="30"/>
      <c r="AV358" s="34"/>
      <c r="AW358" s="34"/>
      <c r="AX358" s="30"/>
      <c r="AY358" s="34"/>
      <c r="AZ358" s="34"/>
      <c r="BA358" s="30"/>
      <c r="BB358" s="34"/>
      <c r="BC358" s="34"/>
      <c r="BD358" s="30"/>
      <c r="BE358" s="34"/>
      <c r="BF358" s="34"/>
      <c r="BG358" s="30"/>
      <c r="BH358" s="34"/>
      <c r="BI358" s="34"/>
      <c r="BJ358" s="30"/>
      <c r="BK358" s="34"/>
      <c r="BL358" s="117"/>
      <c r="BM358" s="118"/>
      <c r="BN358" s="117"/>
      <c r="BO358" s="34"/>
      <c r="BP358" s="30"/>
      <c r="BQ358" s="30"/>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row>
    <row r="359" spans="2:208" s="32" customFormat="1" ht="15" x14ac:dyDescent="0.2">
      <c r="B359" s="954"/>
      <c r="C359" s="955"/>
      <c r="D359" s="955"/>
      <c r="E359" s="955"/>
      <c r="F359" s="956"/>
      <c r="G359" s="952"/>
      <c r="H359" s="957"/>
      <c r="I359" s="958"/>
      <c r="J359" s="959"/>
      <c r="K359" s="511"/>
      <c r="L359" s="815"/>
      <c r="M359" s="816"/>
      <c r="N359" s="511"/>
      <c r="O359" s="815"/>
      <c r="P359" s="816"/>
      <c r="Q359" s="511"/>
      <c r="R359" s="815"/>
      <c r="S359" s="816"/>
      <c r="T359" s="511"/>
      <c r="U359" s="815"/>
      <c r="V359" s="816"/>
      <c r="W359" s="30"/>
      <c r="X359" s="34"/>
      <c r="Y359" s="34"/>
      <c r="Z359" s="30"/>
      <c r="AA359" s="34"/>
      <c r="AB359" s="34"/>
      <c r="AC359" s="30"/>
      <c r="AD359" s="34"/>
      <c r="AE359" s="34"/>
      <c r="AF359" s="30"/>
      <c r="AG359" s="34"/>
      <c r="AH359" s="34"/>
      <c r="AI359" s="30"/>
      <c r="AJ359" s="34"/>
      <c r="AK359" s="34"/>
      <c r="AL359" s="30"/>
      <c r="AM359" s="34"/>
      <c r="AN359" s="34"/>
      <c r="AO359" s="30"/>
      <c r="AP359" s="34"/>
      <c r="AQ359" s="34"/>
      <c r="AR359" s="30"/>
      <c r="AS359" s="34"/>
      <c r="AT359" s="34"/>
      <c r="AU359" s="30"/>
      <c r="AV359" s="34"/>
      <c r="AW359" s="34"/>
      <c r="AX359" s="30"/>
      <c r="AY359" s="34"/>
      <c r="AZ359" s="34"/>
      <c r="BA359" s="30"/>
      <c r="BB359" s="34"/>
      <c r="BC359" s="34"/>
      <c r="BD359" s="30"/>
      <c r="BE359" s="34"/>
      <c r="BF359" s="34"/>
      <c r="BG359" s="30"/>
      <c r="BH359" s="34"/>
      <c r="BI359" s="34"/>
      <c r="BJ359" s="30"/>
      <c r="BK359" s="34"/>
      <c r="BL359" s="117"/>
      <c r="BM359" s="118"/>
      <c r="BN359" s="117"/>
      <c r="BO359" s="34"/>
      <c r="BP359" s="30"/>
      <c r="BQ359" s="30"/>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row>
    <row r="360" spans="2:208" s="32" customFormat="1" ht="15" x14ac:dyDescent="0.2">
      <c r="B360" s="954"/>
      <c r="C360" s="955"/>
      <c r="D360" s="955"/>
      <c r="E360" s="955"/>
      <c r="F360" s="956"/>
      <c r="G360" s="952"/>
      <c r="H360" s="957"/>
      <c r="I360" s="958"/>
      <c r="J360" s="959"/>
      <c r="K360" s="511"/>
      <c r="L360" s="815"/>
      <c r="M360" s="816"/>
      <c r="N360" s="511"/>
      <c r="O360" s="815"/>
      <c r="P360" s="816"/>
      <c r="Q360" s="511"/>
      <c r="R360" s="815"/>
      <c r="S360" s="816"/>
      <c r="T360" s="511"/>
      <c r="U360" s="815"/>
      <c r="V360" s="816"/>
      <c r="W360" s="30"/>
      <c r="X360" s="34"/>
      <c r="Y360" s="34"/>
      <c r="Z360" s="30"/>
      <c r="AA360" s="34"/>
      <c r="AB360" s="34"/>
      <c r="AC360" s="30"/>
      <c r="AD360" s="34"/>
      <c r="AE360" s="34"/>
      <c r="AF360" s="30"/>
      <c r="AG360" s="34"/>
      <c r="AH360" s="34"/>
      <c r="AI360" s="30"/>
      <c r="AJ360" s="34"/>
      <c r="AK360" s="34"/>
      <c r="AL360" s="30"/>
      <c r="AM360" s="34"/>
      <c r="AN360" s="34"/>
      <c r="AO360" s="30"/>
      <c r="AP360" s="34"/>
      <c r="AQ360" s="34"/>
      <c r="AR360" s="30"/>
      <c r="AS360" s="34"/>
      <c r="AT360" s="34"/>
      <c r="AU360" s="30"/>
      <c r="AV360" s="34"/>
      <c r="AW360" s="34"/>
      <c r="AX360" s="30"/>
      <c r="AY360" s="34"/>
      <c r="AZ360" s="34"/>
      <c r="BA360" s="30"/>
      <c r="BB360" s="34"/>
      <c r="BC360" s="34"/>
      <c r="BD360" s="30"/>
      <c r="BE360" s="34"/>
      <c r="BF360" s="34"/>
      <c r="BG360" s="30"/>
      <c r="BH360" s="34"/>
      <c r="BI360" s="34"/>
      <c r="BJ360" s="30"/>
      <c r="BK360" s="34"/>
      <c r="BL360" s="117"/>
      <c r="BM360" s="118"/>
      <c r="BN360" s="117"/>
      <c r="BO360" s="34"/>
      <c r="BP360" s="30"/>
      <c r="BQ360" s="30"/>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row>
    <row r="361" spans="2:208" s="32" customFormat="1" ht="15" x14ac:dyDescent="0.2">
      <c r="B361" s="954"/>
      <c r="C361" s="955"/>
      <c r="D361" s="955"/>
      <c r="E361" s="955"/>
      <c r="F361" s="956"/>
      <c r="G361" s="952"/>
      <c r="H361" s="957"/>
      <c r="I361" s="958"/>
      <c r="J361" s="959"/>
      <c r="K361" s="511"/>
      <c r="L361" s="815"/>
      <c r="M361" s="816"/>
      <c r="N361" s="511"/>
      <c r="O361" s="815"/>
      <c r="P361" s="816"/>
      <c r="Q361" s="511"/>
      <c r="R361" s="815"/>
      <c r="S361" s="816"/>
      <c r="T361" s="511"/>
      <c r="U361" s="815"/>
      <c r="V361" s="816"/>
      <c r="W361" s="30"/>
      <c r="X361" s="34"/>
      <c r="Y361" s="34"/>
      <c r="Z361" s="30"/>
      <c r="AA361" s="34"/>
      <c r="AB361" s="34"/>
      <c r="AC361" s="30"/>
      <c r="AD361" s="34"/>
      <c r="AE361" s="34"/>
      <c r="AF361" s="30"/>
      <c r="AG361" s="34"/>
      <c r="AH361" s="34"/>
      <c r="AI361" s="30"/>
      <c r="AJ361" s="34"/>
      <c r="AK361" s="34"/>
      <c r="AL361" s="30"/>
      <c r="AM361" s="34"/>
      <c r="AN361" s="34"/>
      <c r="AO361" s="30"/>
      <c r="AP361" s="34"/>
      <c r="AQ361" s="34"/>
      <c r="AR361" s="30"/>
      <c r="AS361" s="34"/>
      <c r="AT361" s="34"/>
      <c r="AU361" s="30"/>
      <c r="AV361" s="34"/>
      <c r="AW361" s="34"/>
      <c r="AX361" s="30"/>
      <c r="AY361" s="34"/>
      <c r="AZ361" s="34"/>
      <c r="BA361" s="30"/>
      <c r="BB361" s="34"/>
      <c r="BC361" s="34"/>
      <c r="BD361" s="30"/>
      <c r="BE361" s="34"/>
      <c r="BF361" s="34"/>
      <c r="BG361" s="30"/>
      <c r="BH361" s="34"/>
      <c r="BI361" s="34"/>
      <c r="BJ361" s="30"/>
      <c r="BK361" s="34"/>
      <c r="BL361" s="117"/>
      <c r="BM361" s="118"/>
      <c r="BN361" s="117"/>
      <c r="BO361" s="34"/>
      <c r="BP361" s="30"/>
      <c r="BQ361" s="30"/>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row>
    <row r="362" spans="2:208" s="32" customFormat="1" ht="15" x14ac:dyDescent="0.2">
      <c r="B362" s="954"/>
      <c r="C362" s="955"/>
      <c r="D362" s="955"/>
      <c r="E362" s="955"/>
      <c r="F362" s="956"/>
      <c r="G362" s="952"/>
      <c r="H362" s="957"/>
      <c r="I362" s="958"/>
      <c r="J362" s="959"/>
      <c r="K362" s="511"/>
      <c r="L362" s="815"/>
      <c r="M362" s="816"/>
      <c r="N362" s="511"/>
      <c r="O362" s="815"/>
      <c r="P362" s="816"/>
      <c r="Q362" s="511"/>
      <c r="R362" s="815"/>
      <c r="S362" s="816"/>
      <c r="T362" s="511"/>
      <c r="U362" s="815"/>
      <c r="V362" s="816"/>
      <c r="W362" s="30"/>
      <c r="X362" s="34"/>
      <c r="Y362" s="34"/>
      <c r="Z362" s="30"/>
      <c r="AA362" s="34"/>
      <c r="AB362" s="34"/>
      <c r="AC362" s="30"/>
      <c r="AD362" s="34"/>
      <c r="AE362" s="34"/>
      <c r="AF362" s="30"/>
      <c r="AG362" s="34"/>
      <c r="AH362" s="34"/>
      <c r="AI362" s="30"/>
      <c r="AJ362" s="34"/>
      <c r="AK362" s="34"/>
      <c r="AL362" s="30"/>
      <c r="AM362" s="34"/>
      <c r="AN362" s="34"/>
      <c r="AO362" s="30"/>
      <c r="AP362" s="34"/>
      <c r="AQ362" s="34"/>
      <c r="AR362" s="30"/>
      <c r="AS362" s="34"/>
      <c r="AT362" s="34"/>
      <c r="AU362" s="30"/>
      <c r="AV362" s="34"/>
      <c r="AW362" s="34"/>
      <c r="AX362" s="30"/>
      <c r="AY362" s="34"/>
      <c r="AZ362" s="34"/>
      <c r="BA362" s="30"/>
      <c r="BB362" s="34"/>
      <c r="BC362" s="34"/>
      <c r="BD362" s="30"/>
      <c r="BE362" s="34"/>
      <c r="BF362" s="34"/>
      <c r="BG362" s="30"/>
      <c r="BH362" s="34"/>
      <c r="BI362" s="34"/>
      <c r="BJ362" s="30"/>
      <c r="BK362" s="34"/>
      <c r="BL362" s="117"/>
      <c r="BM362" s="118"/>
      <c r="BN362" s="117"/>
      <c r="BO362" s="34"/>
      <c r="BP362" s="30"/>
      <c r="BQ362" s="30"/>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row>
    <row r="363" spans="2:208" s="32" customFormat="1" ht="15" x14ac:dyDescent="0.2">
      <c r="B363" s="954"/>
      <c r="C363" s="955"/>
      <c r="D363" s="955"/>
      <c r="E363" s="955"/>
      <c r="F363" s="956"/>
      <c r="G363" s="952"/>
      <c r="H363" s="957"/>
      <c r="I363" s="958"/>
      <c r="J363" s="959"/>
      <c r="K363" s="511"/>
      <c r="L363" s="815"/>
      <c r="M363" s="816"/>
      <c r="N363" s="511"/>
      <c r="O363" s="815"/>
      <c r="P363" s="816"/>
      <c r="Q363" s="511"/>
      <c r="R363" s="815"/>
      <c r="S363" s="816"/>
      <c r="T363" s="511"/>
      <c r="U363" s="815"/>
      <c r="V363" s="816"/>
      <c r="W363" s="30"/>
      <c r="X363" s="34"/>
      <c r="Y363" s="34"/>
      <c r="Z363" s="30"/>
      <c r="AA363" s="34"/>
      <c r="AB363" s="34"/>
      <c r="AC363" s="30"/>
      <c r="AD363" s="34"/>
      <c r="AE363" s="34"/>
      <c r="AF363" s="30"/>
      <c r="AG363" s="34"/>
      <c r="AH363" s="34"/>
      <c r="AI363" s="30"/>
      <c r="AJ363" s="34"/>
      <c r="AK363" s="34"/>
      <c r="AL363" s="30"/>
      <c r="AM363" s="34"/>
      <c r="AN363" s="34"/>
      <c r="AO363" s="30"/>
      <c r="AP363" s="34"/>
      <c r="AQ363" s="34"/>
      <c r="AR363" s="30"/>
      <c r="AS363" s="34"/>
      <c r="AT363" s="34"/>
      <c r="AU363" s="30"/>
      <c r="AV363" s="34"/>
      <c r="AW363" s="34"/>
      <c r="AX363" s="30"/>
      <c r="AY363" s="34"/>
      <c r="AZ363" s="34"/>
      <c r="BA363" s="30"/>
      <c r="BB363" s="34"/>
      <c r="BC363" s="34"/>
      <c r="BD363" s="30"/>
      <c r="BE363" s="34"/>
      <c r="BF363" s="34"/>
      <c r="BG363" s="30"/>
      <c r="BH363" s="34"/>
      <c r="BI363" s="34"/>
      <c r="BJ363" s="30"/>
      <c r="BK363" s="34"/>
      <c r="BL363" s="117"/>
      <c r="BM363" s="118"/>
      <c r="BN363" s="117"/>
      <c r="BO363" s="34"/>
      <c r="BP363" s="30"/>
      <c r="BQ363" s="30"/>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row>
    <row r="364" spans="2:208" s="32" customFormat="1" ht="15" x14ac:dyDescent="0.2">
      <c r="B364" s="954"/>
      <c r="C364" s="955"/>
      <c r="D364" s="955"/>
      <c r="E364" s="955"/>
      <c r="F364" s="956"/>
      <c r="G364" s="952"/>
      <c r="H364" s="957"/>
      <c r="I364" s="958"/>
      <c r="J364" s="959"/>
      <c r="K364" s="511"/>
      <c r="L364" s="815"/>
      <c r="M364" s="816"/>
      <c r="N364" s="511"/>
      <c r="O364" s="815"/>
      <c r="P364" s="816"/>
      <c r="Q364" s="511"/>
      <c r="R364" s="815"/>
      <c r="S364" s="816"/>
      <c r="T364" s="511"/>
      <c r="U364" s="815"/>
      <c r="V364" s="816"/>
      <c r="W364" s="30"/>
      <c r="X364" s="34"/>
      <c r="Y364" s="34"/>
      <c r="Z364" s="30"/>
      <c r="AA364" s="34"/>
      <c r="AB364" s="34"/>
      <c r="AC364" s="30"/>
      <c r="AD364" s="34"/>
      <c r="AE364" s="34"/>
      <c r="AF364" s="30"/>
      <c r="AG364" s="34"/>
      <c r="AH364" s="34"/>
      <c r="AI364" s="30"/>
      <c r="AJ364" s="34"/>
      <c r="AK364" s="34"/>
      <c r="AL364" s="30"/>
      <c r="AM364" s="34"/>
      <c r="AN364" s="34"/>
      <c r="AO364" s="30"/>
      <c r="AP364" s="34"/>
      <c r="AQ364" s="34"/>
      <c r="AR364" s="30"/>
      <c r="AS364" s="34"/>
      <c r="AT364" s="34"/>
      <c r="AU364" s="30"/>
      <c r="AV364" s="34"/>
      <c r="AW364" s="34"/>
      <c r="AX364" s="30"/>
      <c r="AY364" s="34"/>
      <c r="AZ364" s="34"/>
      <c r="BA364" s="30"/>
      <c r="BB364" s="34"/>
      <c r="BC364" s="34"/>
      <c r="BD364" s="30"/>
      <c r="BE364" s="34"/>
      <c r="BF364" s="34"/>
      <c r="BG364" s="30"/>
      <c r="BH364" s="34"/>
      <c r="BI364" s="34"/>
      <c r="BJ364" s="30"/>
      <c r="BK364" s="34"/>
      <c r="BL364" s="117"/>
      <c r="BM364" s="118"/>
      <c r="BN364" s="117"/>
      <c r="BO364" s="34"/>
      <c r="BP364" s="30"/>
      <c r="BQ364" s="30"/>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row>
    <row r="365" spans="2:208" s="32" customFormat="1" ht="15" x14ac:dyDescent="0.2">
      <c r="B365" s="954"/>
      <c r="C365" s="955"/>
      <c r="D365" s="955"/>
      <c r="E365" s="955"/>
      <c r="F365" s="956"/>
      <c r="G365" s="952"/>
      <c r="H365" s="957"/>
      <c r="I365" s="958"/>
      <c r="J365" s="959"/>
      <c r="K365" s="511"/>
      <c r="L365" s="815"/>
      <c r="M365" s="816"/>
      <c r="N365" s="511"/>
      <c r="O365" s="815"/>
      <c r="P365" s="816"/>
      <c r="Q365" s="511"/>
      <c r="R365" s="815"/>
      <c r="S365" s="816"/>
      <c r="T365" s="511"/>
      <c r="U365" s="815"/>
      <c r="V365" s="816"/>
      <c r="W365" s="30"/>
      <c r="X365" s="34"/>
      <c r="Y365" s="34"/>
      <c r="Z365" s="30"/>
      <c r="AA365" s="34"/>
      <c r="AB365" s="34"/>
      <c r="AC365" s="30"/>
      <c r="AD365" s="34"/>
      <c r="AE365" s="34"/>
      <c r="AF365" s="30"/>
      <c r="AG365" s="34"/>
      <c r="AH365" s="34"/>
      <c r="AI365" s="30"/>
      <c r="AJ365" s="34"/>
      <c r="AK365" s="34"/>
      <c r="AL365" s="30"/>
      <c r="AM365" s="34"/>
      <c r="AN365" s="34"/>
      <c r="AO365" s="30"/>
      <c r="AP365" s="34"/>
      <c r="AQ365" s="34"/>
      <c r="AR365" s="30"/>
      <c r="AS365" s="34"/>
      <c r="AT365" s="34"/>
      <c r="AU365" s="30"/>
      <c r="AV365" s="34"/>
      <c r="AW365" s="34"/>
      <c r="AX365" s="30"/>
      <c r="AY365" s="34"/>
      <c r="AZ365" s="34"/>
      <c r="BA365" s="30"/>
      <c r="BB365" s="34"/>
      <c r="BC365" s="34"/>
      <c r="BD365" s="30"/>
      <c r="BE365" s="34"/>
      <c r="BF365" s="34"/>
      <c r="BG365" s="30"/>
      <c r="BH365" s="34"/>
      <c r="BI365" s="34"/>
      <c r="BJ365" s="30"/>
      <c r="BK365" s="34"/>
      <c r="BL365" s="117"/>
      <c r="BM365" s="118"/>
      <c r="BN365" s="117"/>
      <c r="BO365" s="34"/>
      <c r="BP365" s="30"/>
      <c r="BQ365" s="30"/>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row>
    <row r="366" spans="2:208" s="32" customFormat="1" ht="15" x14ac:dyDescent="0.2">
      <c r="B366" s="954"/>
      <c r="C366" s="955"/>
      <c r="D366" s="955"/>
      <c r="E366" s="955"/>
      <c r="F366" s="956"/>
      <c r="G366" s="952"/>
      <c r="H366" s="957"/>
      <c r="I366" s="958"/>
      <c r="J366" s="959"/>
      <c r="K366" s="511"/>
      <c r="L366" s="815"/>
      <c r="M366" s="816"/>
      <c r="N366" s="511"/>
      <c r="O366" s="815"/>
      <c r="P366" s="816"/>
      <c r="Q366" s="511"/>
      <c r="R366" s="815"/>
      <c r="S366" s="816"/>
      <c r="T366" s="511"/>
      <c r="U366" s="815"/>
      <c r="V366" s="816"/>
      <c r="W366" s="30"/>
      <c r="X366" s="34"/>
      <c r="Y366" s="34"/>
      <c r="Z366" s="30"/>
      <c r="AA366" s="34"/>
      <c r="AB366" s="34"/>
      <c r="AC366" s="30"/>
      <c r="AD366" s="34"/>
      <c r="AE366" s="34"/>
      <c r="AF366" s="30"/>
      <c r="AG366" s="34"/>
      <c r="AH366" s="34"/>
      <c r="AI366" s="30"/>
      <c r="AJ366" s="34"/>
      <c r="AK366" s="34"/>
      <c r="AL366" s="30"/>
      <c r="AM366" s="34"/>
      <c r="AN366" s="34"/>
      <c r="AO366" s="30"/>
      <c r="AP366" s="34"/>
      <c r="AQ366" s="34"/>
      <c r="AR366" s="30"/>
      <c r="AS366" s="34"/>
      <c r="AT366" s="34"/>
      <c r="AU366" s="30"/>
      <c r="AV366" s="34"/>
      <c r="AW366" s="34"/>
      <c r="AX366" s="30"/>
      <c r="AY366" s="34"/>
      <c r="AZ366" s="34"/>
      <c r="BA366" s="30"/>
      <c r="BB366" s="34"/>
      <c r="BC366" s="34"/>
      <c r="BD366" s="30"/>
      <c r="BE366" s="34"/>
      <c r="BF366" s="34"/>
      <c r="BG366" s="30"/>
      <c r="BH366" s="34"/>
      <c r="BI366" s="34"/>
      <c r="BJ366" s="30"/>
      <c r="BK366" s="34"/>
      <c r="BL366" s="117"/>
      <c r="BM366" s="118"/>
      <c r="BN366" s="117"/>
      <c r="BO366" s="34"/>
      <c r="BP366" s="30"/>
      <c r="BQ366" s="30"/>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row>
    <row r="367" spans="2:208" s="32" customFormat="1" ht="15" x14ac:dyDescent="0.2">
      <c r="B367" s="954"/>
      <c r="C367" s="955"/>
      <c r="D367" s="955"/>
      <c r="E367" s="955"/>
      <c r="F367" s="956"/>
      <c r="G367" s="952"/>
      <c r="H367" s="957"/>
      <c r="I367" s="958"/>
      <c r="J367" s="959"/>
      <c r="K367" s="511"/>
      <c r="L367" s="815"/>
      <c r="M367" s="816"/>
      <c r="N367" s="511"/>
      <c r="O367" s="815"/>
      <c r="P367" s="816"/>
      <c r="Q367" s="511"/>
      <c r="R367" s="815"/>
      <c r="S367" s="816"/>
      <c r="T367" s="511"/>
      <c r="U367" s="815"/>
      <c r="V367" s="816"/>
      <c r="W367" s="30"/>
      <c r="X367" s="34"/>
      <c r="Y367" s="34"/>
      <c r="Z367" s="30"/>
      <c r="AA367" s="34"/>
      <c r="AB367" s="34"/>
      <c r="AC367" s="30"/>
      <c r="AD367" s="34"/>
      <c r="AE367" s="34"/>
      <c r="AF367" s="30"/>
      <c r="AG367" s="34"/>
      <c r="AH367" s="34"/>
      <c r="AI367" s="30"/>
      <c r="AJ367" s="34"/>
      <c r="AK367" s="34"/>
      <c r="AL367" s="30"/>
      <c r="AM367" s="34"/>
      <c r="AN367" s="34"/>
      <c r="AO367" s="30"/>
      <c r="AP367" s="34"/>
      <c r="AQ367" s="34"/>
      <c r="AR367" s="30"/>
      <c r="AS367" s="34"/>
      <c r="AT367" s="34"/>
      <c r="AU367" s="30"/>
      <c r="AV367" s="34"/>
      <c r="AW367" s="34"/>
      <c r="AX367" s="30"/>
      <c r="AY367" s="34"/>
      <c r="AZ367" s="34"/>
      <c r="BA367" s="30"/>
      <c r="BB367" s="34"/>
      <c r="BC367" s="34"/>
      <c r="BD367" s="30"/>
      <c r="BE367" s="34"/>
      <c r="BF367" s="34"/>
      <c r="BG367" s="30"/>
      <c r="BH367" s="34"/>
      <c r="BI367" s="34"/>
      <c r="BJ367" s="30"/>
      <c r="BK367" s="34"/>
      <c r="BL367" s="117"/>
      <c r="BM367" s="118"/>
      <c r="BN367" s="117"/>
      <c r="BO367" s="34"/>
      <c r="BP367" s="30"/>
      <c r="BQ367" s="30"/>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row>
    <row r="368" spans="2:208" s="32" customFormat="1" ht="15" x14ac:dyDescent="0.2">
      <c r="B368" s="954"/>
      <c r="C368" s="955"/>
      <c r="D368" s="955"/>
      <c r="E368" s="955"/>
      <c r="F368" s="956"/>
      <c r="G368" s="952"/>
      <c r="H368" s="957"/>
      <c r="I368" s="958"/>
      <c r="J368" s="959"/>
      <c r="K368" s="511"/>
      <c r="L368" s="815"/>
      <c r="M368" s="816"/>
      <c r="N368" s="511"/>
      <c r="O368" s="815"/>
      <c r="P368" s="816"/>
      <c r="Q368" s="511"/>
      <c r="R368" s="815"/>
      <c r="S368" s="816"/>
      <c r="T368" s="511"/>
      <c r="U368" s="815"/>
      <c r="V368" s="816"/>
      <c r="W368" s="30"/>
      <c r="X368" s="34"/>
      <c r="Y368" s="34"/>
      <c r="Z368" s="30"/>
      <c r="AA368" s="34"/>
      <c r="AB368" s="34"/>
      <c r="AC368" s="30"/>
      <c r="AD368" s="34"/>
      <c r="AE368" s="34"/>
      <c r="AF368" s="30"/>
      <c r="AG368" s="34"/>
      <c r="AH368" s="34"/>
      <c r="AI368" s="30"/>
      <c r="AJ368" s="34"/>
      <c r="AK368" s="34"/>
      <c r="AL368" s="30"/>
      <c r="AM368" s="34"/>
      <c r="AN368" s="34"/>
      <c r="AO368" s="30"/>
      <c r="AP368" s="34"/>
      <c r="AQ368" s="34"/>
      <c r="AR368" s="30"/>
      <c r="AS368" s="34"/>
      <c r="AT368" s="34"/>
      <c r="AU368" s="30"/>
      <c r="AV368" s="34"/>
      <c r="AW368" s="34"/>
      <c r="AX368" s="30"/>
      <c r="AY368" s="34"/>
      <c r="AZ368" s="34"/>
      <c r="BA368" s="30"/>
      <c r="BB368" s="34"/>
      <c r="BC368" s="34"/>
      <c r="BD368" s="30"/>
      <c r="BE368" s="34"/>
      <c r="BF368" s="34"/>
      <c r="BG368" s="30"/>
      <c r="BH368" s="34"/>
      <c r="BI368" s="34"/>
      <c r="BJ368" s="30"/>
      <c r="BK368" s="34"/>
      <c r="BL368" s="117"/>
      <c r="BM368" s="118"/>
      <c r="BN368" s="117"/>
      <c r="BO368" s="34"/>
      <c r="BP368" s="30"/>
      <c r="BQ368" s="30"/>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row>
    <row r="369" spans="2:208" s="32" customFormat="1" ht="15" x14ac:dyDescent="0.2">
      <c r="B369" s="954"/>
      <c r="C369" s="955"/>
      <c r="D369" s="955"/>
      <c r="E369" s="955"/>
      <c r="F369" s="956"/>
      <c r="G369" s="952"/>
      <c r="H369" s="957"/>
      <c r="I369" s="958"/>
      <c r="J369" s="959"/>
      <c r="K369" s="511"/>
      <c r="L369" s="815"/>
      <c r="M369" s="816"/>
      <c r="N369" s="511"/>
      <c r="O369" s="815"/>
      <c r="P369" s="816"/>
      <c r="Q369" s="511"/>
      <c r="R369" s="815"/>
      <c r="S369" s="816"/>
      <c r="T369" s="511"/>
      <c r="U369" s="815"/>
      <c r="V369" s="816"/>
      <c r="W369" s="30"/>
      <c r="X369" s="34"/>
      <c r="Y369" s="34"/>
      <c r="Z369" s="30"/>
      <c r="AA369" s="34"/>
      <c r="AB369" s="34"/>
      <c r="AC369" s="30"/>
      <c r="AD369" s="34"/>
      <c r="AE369" s="34"/>
      <c r="AF369" s="30"/>
      <c r="AG369" s="34"/>
      <c r="AH369" s="34"/>
      <c r="AI369" s="30"/>
      <c r="AJ369" s="34"/>
      <c r="AK369" s="34"/>
      <c r="AL369" s="30"/>
      <c r="AM369" s="34"/>
      <c r="AN369" s="34"/>
      <c r="AO369" s="30"/>
      <c r="AP369" s="34"/>
      <c r="AQ369" s="34"/>
      <c r="AR369" s="30"/>
      <c r="AS369" s="34"/>
      <c r="AT369" s="34"/>
      <c r="AU369" s="30"/>
      <c r="AV369" s="34"/>
      <c r="AW369" s="34"/>
      <c r="AX369" s="30"/>
      <c r="AY369" s="34"/>
      <c r="AZ369" s="34"/>
      <c r="BA369" s="30"/>
      <c r="BB369" s="34"/>
      <c r="BC369" s="34"/>
      <c r="BD369" s="30"/>
      <c r="BE369" s="34"/>
      <c r="BF369" s="34"/>
      <c r="BG369" s="30"/>
      <c r="BH369" s="34"/>
      <c r="BI369" s="34"/>
      <c r="BJ369" s="30"/>
      <c r="BK369" s="34"/>
      <c r="BL369" s="117"/>
      <c r="BM369" s="118"/>
      <c r="BN369" s="117"/>
      <c r="BO369" s="34"/>
      <c r="BP369" s="30"/>
      <c r="BQ369" s="30"/>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row>
    <row r="370" spans="2:208" s="32" customFormat="1" ht="15" x14ac:dyDescent="0.2">
      <c r="B370" s="954"/>
      <c r="C370" s="955"/>
      <c r="D370" s="955"/>
      <c r="E370" s="955"/>
      <c r="F370" s="956"/>
      <c r="G370" s="952"/>
      <c r="H370" s="957"/>
      <c r="I370" s="958"/>
      <c r="J370" s="959"/>
      <c r="K370" s="511"/>
      <c r="L370" s="815"/>
      <c r="M370" s="816"/>
      <c r="N370" s="511"/>
      <c r="O370" s="815"/>
      <c r="P370" s="816"/>
      <c r="Q370" s="511"/>
      <c r="R370" s="815"/>
      <c r="S370" s="816"/>
      <c r="T370" s="511"/>
      <c r="U370" s="815"/>
      <c r="V370" s="816"/>
      <c r="W370" s="30"/>
      <c r="X370" s="34"/>
      <c r="Y370" s="34"/>
      <c r="Z370" s="30"/>
      <c r="AA370" s="34"/>
      <c r="AB370" s="34"/>
      <c r="AC370" s="30"/>
      <c r="AD370" s="34"/>
      <c r="AE370" s="34"/>
      <c r="AF370" s="30"/>
      <c r="AG370" s="34"/>
      <c r="AH370" s="34"/>
      <c r="AI370" s="30"/>
      <c r="AJ370" s="34"/>
      <c r="AK370" s="34"/>
      <c r="AL370" s="30"/>
      <c r="AM370" s="34"/>
      <c r="AN370" s="34"/>
      <c r="AO370" s="30"/>
      <c r="AP370" s="34"/>
      <c r="AQ370" s="34"/>
      <c r="AR370" s="30"/>
      <c r="AS370" s="34"/>
      <c r="AT370" s="34"/>
      <c r="AU370" s="30"/>
      <c r="AV370" s="34"/>
      <c r="AW370" s="34"/>
      <c r="AX370" s="30"/>
      <c r="AY370" s="34"/>
      <c r="AZ370" s="34"/>
      <c r="BA370" s="30"/>
      <c r="BB370" s="34"/>
      <c r="BC370" s="34"/>
      <c r="BD370" s="30"/>
      <c r="BE370" s="34"/>
      <c r="BF370" s="34"/>
      <c r="BG370" s="30"/>
      <c r="BH370" s="34"/>
      <c r="BI370" s="34"/>
      <c r="BJ370" s="30"/>
      <c r="BK370" s="34"/>
      <c r="BL370" s="117"/>
      <c r="BM370" s="118"/>
      <c r="BN370" s="117"/>
      <c r="BO370" s="34"/>
      <c r="BP370" s="30"/>
      <c r="BQ370" s="30"/>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row>
    <row r="371" spans="2:208" s="32" customFormat="1" ht="15" x14ac:dyDescent="0.2">
      <c r="B371" s="954"/>
      <c r="C371" s="955"/>
      <c r="D371" s="955"/>
      <c r="E371" s="955"/>
      <c r="F371" s="956"/>
      <c r="G371" s="952"/>
      <c r="H371" s="957"/>
      <c r="I371" s="958"/>
      <c r="J371" s="959"/>
      <c r="K371" s="511"/>
      <c r="L371" s="815"/>
      <c r="M371" s="816"/>
      <c r="N371" s="511"/>
      <c r="O371" s="815"/>
      <c r="P371" s="816"/>
      <c r="Q371" s="511"/>
      <c r="R371" s="815"/>
      <c r="S371" s="816"/>
      <c r="T371" s="511"/>
      <c r="U371" s="815"/>
      <c r="V371" s="816"/>
      <c r="W371" s="30"/>
      <c r="X371" s="34"/>
      <c r="Y371" s="34"/>
      <c r="Z371" s="30"/>
      <c r="AA371" s="34"/>
      <c r="AB371" s="34"/>
      <c r="AC371" s="30"/>
      <c r="AD371" s="34"/>
      <c r="AE371" s="34"/>
      <c r="AF371" s="30"/>
      <c r="AG371" s="34"/>
      <c r="AH371" s="34"/>
      <c r="AI371" s="30"/>
      <c r="AJ371" s="34"/>
      <c r="AK371" s="34"/>
      <c r="AL371" s="30"/>
      <c r="AM371" s="34"/>
      <c r="AN371" s="34"/>
      <c r="AO371" s="30"/>
      <c r="AP371" s="34"/>
      <c r="AQ371" s="34"/>
      <c r="AR371" s="30"/>
      <c r="AS371" s="34"/>
      <c r="AT371" s="34"/>
      <c r="AU371" s="30"/>
      <c r="AV371" s="34"/>
      <c r="AW371" s="34"/>
      <c r="AX371" s="30"/>
      <c r="AY371" s="34"/>
      <c r="AZ371" s="34"/>
      <c r="BA371" s="30"/>
      <c r="BB371" s="34"/>
      <c r="BC371" s="34"/>
      <c r="BD371" s="30"/>
      <c r="BE371" s="34"/>
      <c r="BF371" s="34"/>
      <c r="BG371" s="30"/>
      <c r="BH371" s="34"/>
      <c r="BI371" s="34"/>
      <c r="BJ371" s="30"/>
      <c r="BK371" s="34"/>
      <c r="BL371" s="117"/>
      <c r="BM371" s="118"/>
      <c r="BN371" s="117"/>
      <c r="BO371" s="34"/>
      <c r="BP371" s="30"/>
      <c r="BQ371" s="30"/>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row>
    <row r="372" spans="2:208" s="32" customFormat="1" ht="15" x14ac:dyDescent="0.2">
      <c r="B372" s="954"/>
      <c r="C372" s="955"/>
      <c r="D372" s="955"/>
      <c r="E372" s="955"/>
      <c r="F372" s="956"/>
      <c r="G372" s="952"/>
      <c r="H372" s="957"/>
      <c r="I372" s="958"/>
      <c r="J372" s="959"/>
      <c r="K372" s="511"/>
      <c r="L372" s="815"/>
      <c r="M372" s="816"/>
      <c r="N372" s="511"/>
      <c r="O372" s="815"/>
      <c r="P372" s="816"/>
      <c r="Q372" s="511"/>
      <c r="R372" s="815"/>
      <c r="S372" s="816"/>
      <c r="T372" s="511"/>
      <c r="U372" s="815"/>
      <c r="V372" s="816"/>
      <c r="W372" s="30"/>
      <c r="X372" s="34"/>
      <c r="Y372" s="34"/>
      <c r="Z372" s="30"/>
      <c r="AA372" s="34"/>
      <c r="AB372" s="34"/>
      <c r="AC372" s="30"/>
      <c r="AD372" s="34"/>
      <c r="AE372" s="34"/>
      <c r="AF372" s="30"/>
      <c r="AG372" s="34"/>
      <c r="AH372" s="34"/>
      <c r="AI372" s="30"/>
      <c r="AJ372" s="34"/>
      <c r="AK372" s="34"/>
      <c r="AL372" s="30"/>
      <c r="AM372" s="34"/>
      <c r="AN372" s="34"/>
      <c r="AO372" s="30"/>
      <c r="AP372" s="34"/>
      <c r="AQ372" s="34"/>
      <c r="AR372" s="30"/>
      <c r="AS372" s="34"/>
      <c r="AT372" s="34"/>
      <c r="AU372" s="30"/>
      <c r="AV372" s="34"/>
      <c r="AW372" s="34"/>
      <c r="AX372" s="30"/>
      <c r="AY372" s="34"/>
      <c r="AZ372" s="34"/>
      <c r="BA372" s="30"/>
      <c r="BB372" s="34"/>
      <c r="BC372" s="34"/>
      <c r="BD372" s="30"/>
      <c r="BE372" s="34"/>
      <c r="BF372" s="34"/>
      <c r="BG372" s="30"/>
      <c r="BH372" s="34"/>
      <c r="BI372" s="34"/>
      <c r="BJ372" s="30"/>
      <c r="BK372" s="34"/>
      <c r="BL372" s="117"/>
      <c r="BM372" s="118"/>
      <c r="BN372" s="117"/>
      <c r="BO372" s="34"/>
      <c r="BP372" s="30"/>
      <c r="BQ372" s="30"/>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row>
    <row r="373" spans="2:208" s="32" customFormat="1" ht="15" x14ac:dyDescent="0.2">
      <c r="B373" s="954"/>
      <c r="C373" s="955"/>
      <c r="D373" s="955"/>
      <c r="E373" s="955"/>
      <c r="F373" s="956"/>
      <c r="G373" s="952"/>
      <c r="H373" s="957"/>
      <c r="I373" s="958"/>
      <c r="J373" s="959"/>
      <c r="K373" s="511"/>
      <c r="L373" s="815"/>
      <c r="M373" s="816"/>
      <c r="N373" s="511"/>
      <c r="O373" s="815"/>
      <c r="P373" s="816"/>
      <c r="Q373" s="511"/>
      <c r="R373" s="815"/>
      <c r="S373" s="816"/>
      <c r="T373" s="511"/>
      <c r="U373" s="815"/>
      <c r="V373" s="816"/>
      <c r="W373" s="30"/>
      <c r="X373" s="34"/>
      <c r="Y373" s="34"/>
      <c r="Z373" s="30"/>
      <c r="AA373" s="34"/>
      <c r="AB373" s="34"/>
      <c r="AC373" s="30"/>
      <c r="AD373" s="34"/>
      <c r="AE373" s="34"/>
      <c r="AF373" s="30"/>
      <c r="AG373" s="34"/>
      <c r="AH373" s="34"/>
      <c r="AI373" s="30"/>
      <c r="AJ373" s="34"/>
      <c r="AK373" s="34"/>
      <c r="AL373" s="30"/>
      <c r="AM373" s="34"/>
      <c r="AN373" s="34"/>
      <c r="AO373" s="30"/>
      <c r="AP373" s="34"/>
      <c r="AQ373" s="34"/>
      <c r="AR373" s="30"/>
      <c r="AS373" s="34"/>
      <c r="AT373" s="34"/>
      <c r="AU373" s="30"/>
      <c r="AV373" s="34"/>
      <c r="AW373" s="34"/>
      <c r="AX373" s="30"/>
      <c r="AY373" s="34"/>
      <c r="AZ373" s="34"/>
      <c r="BA373" s="30"/>
      <c r="BB373" s="34"/>
      <c r="BC373" s="34"/>
      <c r="BD373" s="30"/>
      <c r="BE373" s="34"/>
      <c r="BF373" s="34"/>
      <c r="BG373" s="30"/>
      <c r="BH373" s="34"/>
      <c r="BI373" s="34"/>
      <c r="BJ373" s="30"/>
      <c r="BK373" s="34"/>
      <c r="BL373" s="117"/>
      <c r="BM373" s="118"/>
      <c r="BN373" s="117"/>
      <c r="BO373" s="34"/>
      <c r="BP373" s="30"/>
      <c r="BQ373" s="30"/>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row>
    <row r="374" spans="2:208" s="32" customFormat="1" ht="15" x14ac:dyDescent="0.2">
      <c r="B374" s="954"/>
      <c r="C374" s="955"/>
      <c r="D374" s="955"/>
      <c r="E374" s="955"/>
      <c r="F374" s="956"/>
      <c r="G374" s="952"/>
      <c r="H374" s="957"/>
      <c r="I374" s="958"/>
      <c r="J374" s="959"/>
      <c r="K374" s="511"/>
      <c r="L374" s="815"/>
      <c r="M374" s="816"/>
      <c r="N374" s="511"/>
      <c r="O374" s="815"/>
      <c r="P374" s="816"/>
      <c r="Q374" s="511"/>
      <c r="R374" s="815"/>
      <c r="S374" s="816"/>
      <c r="T374" s="511"/>
      <c r="U374" s="815"/>
      <c r="V374" s="816"/>
      <c r="W374" s="30"/>
      <c r="X374" s="34"/>
      <c r="Y374" s="34"/>
      <c r="Z374" s="30"/>
      <c r="AA374" s="34"/>
      <c r="AB374" s="34"/>
      <c r="AC374" s="30"/>
      <c r="AD374" s="34"/>
      <c r="AE374" s="34"/>
      <c r="AF374" s="30"/>
      <c r="AG374" s="34"/>
      <c r="AH374" s="34"/>
      <c r="AI374" s="30"/>
      <c r="AJ374" s="34"/>
      <c r="AK374" s="34"/>
      <c r="AL374" s="30"/>
      <c r="AM374" s="34"/>
      <c r="AN374" s="34"/>
      <c r="AO374" s="30"/>
      <c r="AP374" s="34"/>
      <c r="AQ374" s="34"/>
      <c r="AR374" s="30"/>
      <c r="AS374" s="34"/>
      <c r="AT374" s="34"/>
      <c r="AU374" s="30"/>
      <c r="AV374" s="34"/>
      <c r="AW374" s="34"/>
      <c r="AX374" s="30"/>
      <c r="AY374" s="34"/>
      <c r="AZ374" s="34"/>
      <c r="BA374" s="30"/>
      <c r="BB374" s="34"/>
      <c r="BC374" s="34"/>
      <c r="BD374" s="30"/>
      <c r="BE374" s="34"/>
      <c r="BF374" s="34"/>
      <c r="BG374" s="30"/>
      <c r="BH374" s="34"/>
      <c r="BI374" s="34"/>
      <c r="BJ374" s="30"/>
      <c r="BK374" s="34"/>
      <c r="BL374" s="117"/>
      <c r="BM374" s="118"/>
      <c r="BN374" s="117"/>
      <c r="BO374" s="34"/>
      <c r="BP374" s="30"/>
      <c r="BQ374" s="30"/>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row>
    <row r="375" spans="2:208" s="32" customFormat="1" ht="15" x14ac:dyDescent="0.2">
      <c r="B375" s="954"/>
      <c r="C375" s="955"/>
      <c r="D375" s="955"/>
      <c r="E375" s="955"/>
      <c r="F375" s="956"/>
      <c r="G375" s="952"/>
      <c r="H375" s="957"/>
      <c r="I375" s="958"/>
      <c r="J375" s="959"/>
      <c r="K375" s="511"/>
      <c r="L375" s="815"/>
      <c r="M375" s="816"/>
      <c r="N375" s="511"/>
      <c r="O375" s="815"/>
      <c r="P375" s="816"/>
      <c r="Q375" s="511"/>
      <c r="R375" s="815"/>
      <c r="S375" s="816"/>
      <c r="T375" s="511"/>
      <c r="U375" s="815"/>
      <c r="V375" s="816"/>
      <c r="W375" s="30"/>
      <c r="X375" s="34"/>
      <c r="Y375" s="34"/>
      <c r="Z375" s="30"/>
      <c r="AA375" s="34"/>
      <c r="AB375" s="34"/>
      <c r="AC375" s="30"/>
      <c r="AD375" s="34"/>
      <c r="AE375" s="34"/>
      <c r="AF375" s="30"/>
      <c r="AG375" s="34"/>
      <c r="AH375" s="34"/>
      <c r="AI375" s="30"/>
      <c r="AJ375" s="34"/>
      <c r="AK375" s="34"/>
      <c r="AL375" s="30"/>
      <c r="AM375" s="34"/>
      <c r="AN375" s="34"/>
      <c r="AO375" s="30"/>
      <c r="AP375" s="34"/>
      <c r="AQ375" s="34"/>
      <c r="AR375" s="30"/>
      <c r="AS375" s="34"/>
      <c r="AT375" s="34"/>
      <c r="AU375" s="30"/>
      <c r="AV375" s="34"/>
      <c r="AW375" s="34"/>
      <c r="AX375" s="30"/>
      <c r="AY375" s="34"/>
      <c r="AZ375" s="34"/>
      <c r="BA375" s="30"/>
      <c r="BB375" s="34"/>
      <c r="BC375" s="34"/>
      <c r="BD375" s="30"/>
      <c r="BE375" s="34"/>
      <c r="BF375" s="34"/>
      <c r="BG375" s="30"/>
      <c r="BH375" s="34"/>
      <c r="BI375" s="34"/>
      <c r="BJ375" s="30"/>
      <c r="BK375" s="34"/>
      <c r="BL375" s="117"/>
      <c r="BM375" s="118"/>
      <c r="BN375" s="117"/>
      <c r="BO375" s="34"/>
      <c r="BP375" s="30"/>
      <c r="BQ375" s="30"/>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row>
    <row r="376" spans="2:208" s="32" customFormat="1" ht="15" x14ac:dyDescent="0.2">
      <c r="B376" s="954"/>
      <c r="C376" s="955"/>
      <c r="D376" s="955"/>
      <c r="E376" s="955"/>
      <c r="F376" s="956"/>
      <c r="G376" s="952"/>
      <c r="H376" s="957"/>
      <c r="I376" s="958"/>
      <c r="J376" s="959"/>
      <c r="K376" s="511"/>
      <c r="L376" s="815"/>
      <c r="M376" s="816"/>
      <c r="N376" s="511"/>
      <c r="O376" s="815"/>
      <c r="P376" s="816"/>
      <c r="Q376" s="511"/>
      <c r="R376" s="815"/>
      <c r="S376" s="816"/>
      <c r="T376" s="511"/>
      <c r="U376" s="815"/>
      <c r="V376" s="816"/>
      <c r="W376" s="30"/>
      <c r="X376" s="34"/>
      <c r="Y376" s="34"/>
      <c r="Z376" s="30"/>
      <c r="AA376" s="34"/>
      <c r="AB376" s="34"/>
      <c r="AC376" s="30"/>
      <c r="AD376" s="34"/>
      <c r="AE376" s="34"/>
      <c r="AF376" s="30"/>
      <c r="AG376" s="34"/>
      <c r="AH376" s="34"/>
      <c r="AI376" s="30"/>
      <c r="AJ376" s="34"/>
      <c r="AK376" s="34"/>
      <c r="AL376" s="30"/>
      <c r="AM376" s="34"/>
      <c r="AN376" s="34"/>
      <c r="AO376" s="30"/>
      <c r="AP376" s="34"/>
      <c r="AQ376" s="34"/>
      <c r="AR376" s="30"/>
      <c r="AS376" s="34"/>
      <c r="AT376" s="34"/>
      <c r="AU376" s="30"/>
      <c r="AV376" s="34"/>
      <c r="AW376" s="34"/>
      <c r="AX376" s="30"/>
      <c r="AY376" s="34"/>
      <c r="AZ376" s="34"/>
      <c r="BA376" s="30"/>
      <c r="BB376" s="34"/>
      <c r="BC376" s="34"/>
      <c r="BD376" s="30"/>
      <c r="BE376" s="34"/>
      <c r="BF376" s="34"/>
      <c r="BG376" s="30"/>
      <c r="BH376" s="34"/>
      <c r="BI376" s="34"/>
      <c r="BJ376" s="30"/>
      <c r="BK376" s="34"/>
      <c r="BL376" s="117"/>
      <c r="BM376" s="118"/>
      <c r="BN376" s="117"/>
      <c r="BO376" s="34"/>
      <c r="BP376" s="30"/>
      <c r="BQ376" s="30"/>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row>
    <row r="377" spans="2:208" s="32" customFormat="1" ht="15" x14ac:dyDescent="0.2">
      <c r="B377" s="954"/>
      <c r="C377" s="955"/>
      <c r="D377" s="955"/>
      <c r="E377" s="955"/>
      <c r="F377" s="956"/>
      <c r="G377" s="952"/>
      <c r="H377" s="957"/>
      <c r="I377" s="958"/>
      <c r="J377" s="959"/>
      <c r="K377" s="511"/>
      <c r="L377" s="815"/>
      <c r="M377" s="816"/>
      <c r="N377" s="511"/>
      <c r="O377" s="815"/>
      <c r="P377" s="816"/>
      <c r="Q377" s="511"/>
      <c r="R377" s="815"/>
      <c r="S377" s="816"/>
      <c r="T377" s="511"/>
      <c r="U377" s="815"/>
      <c r="V377" s="816"/>
      <c r="W377" s="30"/>
      <c r="X377" s="34"/>
      <c r="Y377" s="34"/>
      <c r="Z377" s="30"/>
      <c r="AA377" s="34"/>
      <c r="AB377" s="34"/>
      <c r="AC377" s="30"/>
      <c r="AD377" s="34"/>
      <c r="AE377" s="34"/>
      <c r="AF377" s="30"/>
      <c r="AG377" s="34"/>
      <c r="AH377" s="34"/>
      <c r="AI377" s="30"/>
      <c r="AJ377" s="34"/>
      <c r="AK377" s="34"/>
      <c r="AL377" s="30"/>
      <c r="AM377" s="34"/>
      <c r="AN377" s="34"/>
      <c r="AO377" s="30"/>
      <c r="AP377" s="34"/>
      <c r="AQ377" s="34"/>
      <c r="AR377" s="30"/>
      <c r="AS377" s="34"/>
      <c r="AT377" s="34"/>
      <c r="AU377" s="30"/>
      <c r="AV377" s="34"/>
      <c r="AW377" s="34"/>
      <c r="AX377" s="30"/>
      <c r="AY377" s="34"/>
      <c r="AZ377" s="34"/>
      <c r="BA377" s="30"/>
      <c r="BB377" s="34"/>
      <c r="BC377" s="34"/>
      <c r="BD377" s="30"/>
      <c r="BE377" s="34"/>
      <c r="BF377" s="34"/>
      <c r="BG377" s="30"/>
      <c r="BH377" s="34"/>
      <c r="BI377" s="34"/>
      <c r="BJ377" s="30"/>
      <c r="BK377" s="34"/>
      <c r="BL377" s="117"/>
      <c r="BM377" s="118"/>
      <c r="BN377" s="117"/>
      <c r="BO377" s="34"/>
      <c r="BP377" s="30"/>
      <c r="BQ377" s="30"/>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row>
    <row r="378" spans="2:208" s="32" customFormat="1" ht="15" x14ac:dyDescent="0.2">
      <c r="B378" s="954"/>
      <c r="C378" s="955"/>
      <c r="D378" s="955"/>
      <c r="E378" s="955"/>
      <c r="F378" s="956"/>
      <c r="G378" s="952"/>
      <c r="H378" s="957"/>
      <c r="I378" s="958"/>
      <c r="J378" s="959"/>
      <c r="K378" s="511"/>
      <c r="L378" s="815"/>
      <c r="M378" s="816"/>
      <c r="N378" s="511"/>
      <c r="O378" s="815"/>
      <c r="P378" s="816"/>
      <c r="Q378" s="511"/>
      <c r="R378" s="815"/>
      <c r="S378" s="816"/>
      <c r="T378" s="511"/>
      <c r="U378" s="815"/>
      <c r="V378" s="816"/>
      <c r="W378" s="30"/>
      <c r="X378" s="34"/>
      <c r="Y378" s="34"/>
      <c r="Z378" s="30"/>
      <c r="AA378" s="34"/>
      <c r="AB378" s="34"/>
      <c r="AC378" s="30"/>
      <c r="AD378" s="34"/>
      <c r="AE378" s="34"/>
      <c r="AF378" s="30"/>
      <c r="AG378" s="34"/>
      <c r="AH378" s="34"/>
      <c r="AI378" s="30"/>
      <c r="AJ378" s="34"/>
      <c r="AK378" s="34"/>
      <c r="AL378" s="30"/>
      <c r="AM378" s="34"/>
      <c r="AN378" s="34"/>
      <c r="AO378" s="30"/>
      <c r="AP378" s="34"/>
      <c r="AQ378" s="34"/>
      <c r="AR378" s="30"/>
      <c r="AS378" s="34"/>
      <c r="AT378" s="34"/>
      <c r="AU378" s="30"/>
      <c r="AV378" s="34"/>
      <c r="AW378" s="34"/>
      <c r="AX378" s="30"/>
      <c r="AY378" s="34"/>
      <c r="AZ378" s="34"/>
      <c r="BA378" s="30"/>
      <c r="BB378" s="34"/>
      <c r="BC378" s="34"/>
      <c r="BD378" s="30"/>
      <c r="BE378" s="34"/>
      <c r="BF378" s="34"/>
      <c r="BG378" s="30"/>
      <c r="BH378" s="34"/>
      <c r="BI378" s="34"/>
      <c r="BJ378" s="30"/>
      <c r="BK378" s="34"/>
      <c r="BL378" s="117"/>
      <c r="BM378" s="118"/>
      <c r="BN378" s="117"/>
      <c r="BO378" s="34"/>
      <c r="BP378" s="30"/>
      <c r="BQ378" s="30"/>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row>
    <row r="379" spans="2:208" s="32" customFormat="1" ht="15" x14ac:dyDescent="0.2">
      <c r="B379" s="954"/>
      <c r="C379" s="955"/>
      <c r="D379" s="955"/>
      <c r="E379" s="955"/>
      <c r="F379" s="956"/>
      <c r="G379" s="952"/>
      <c r="H379" s="957"/>
      <c r="I379" s="958"/>
      <c r="J379" s="959"/>
      <c r="K379" s="511"/>
      <c r="L379" s="815"/>
      <c r="M379" s="816"/>
      <c r="N379" s="511"/>
      <c r="O379" s="815"/>
      <c r="P379" s="816"/>
      <c r="Q379" s="511"/>
      <c r="R379" s="815"/>
      <c r="S379" s="816"/>
      <c r="T379" s="511"/>
      <c r="U379" s="815"/>
      <c r="V379" s="816"/>
      <c r="W379" s="30"/>
      <c r="X379" s="34"/>
      <c r="Y379" s="34"/>
      <c r="Z379" s="30"/>
      <c r="AA379" s="34"/>
      <c r="AB379" s="34"/>
      <c r="AC379" s="30"/>
      <c r="AD379" s="34"/>
      <c r="AE379" s="34"/>
      <c r="AF379" s="30"/>
      <c r="AG379" s="34"/>
      <c r="AH379" s="34"/>
      <c r="AI379" s="30"/>
      <c r="AJ379" s="34"/>
      <c r="AK379" s="34"/>
      <c r="AL379" s="30"/>
      <c r="AM379" s="34"/>
      <c r="AN379" s="34"/>
      <c r="AO379" s="30"/>
      <c r="AP379" s="34"/>
      <c r="AQ379" s="34"/>
      <c r="AR379" s="30"/>
      <c r="AS379" s="34"/>
      <c r="AT379" s="34"/>
      <c r="AU379" s="30"/>
      <c r="AV379" s="34"/>
      <c r="AW379" s="34"/>
      <c r="AX379" s="30"/>
      <c r="AY379" s="34"/>
      <c r="AZ379" s="34"/>
      <c r="BA379" s="30"/>
      <c r="BB379" s="34"/>
      <c r="BC379" s="34"/>
      <c r="BD379" s="30"/>
      <c r="BE379" s="34"/>
      <c r="BF379" s="34"/>
      <c r="BG379" s="30"/>
      <c r="BH379" s="34"/>
      <c r="BI379" s="34"/>
      <c r="BJ379" s="30"/>
      <c r="BK379" s="34"/>
      <c r="BL379" s="117"/>
      <c r="BM379" s="118"/>
      <c r="BN379" s="117"/>
      <c r="BO379" s="34"/>
      <c r="BP379" s="30"/>
      <c r="BQ379" s="30"/>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row>
    <row r="380" spans="2:208" s="32" customFormat="1" ht="15" x14ac:dyDescent="0.2">
      <c r="B380" s="954"/>
      <c r="C380" s="955"/>
      <c r="D380" s="955"/>
      <c r="E380" s="955"/>
      <c r="F380" s="956"/>
      <c r="G380" s="952"/>
      <c r="H380" s="957"/>
      <c r="I380" s="958"/>
      <c r="J380" s="959"/>
      <c r="K380" s="511"/>
      <c r="L380" s="815"/>
      <c r="M380" s="816"/>
      <c r="N380" s="511"/>
      <c r="O380" s="815"/>
      <c r="P380" s="816"/>
      <c r="Q380" s="511"/>
      <c r="R380" s="815"/>
      <c r="S380" s="816"/>
      <c r="T380" s="511"/>
      <c r="U380" s="815"/>
      <c r="V380" s="816"/>
      <c r="W380" s="30"/>
      <c r="X380" s="34"/>
      <c r="Y380" s="34"/>
      <c r="Z380" s="30"/>
      <c r="AA380" s="34"/>
      <c r="AB380" s="34"/>
      <c r="AC380" s="30"/>
      <c r="AD380" s="34"/>
      <c r="AE380" s="34"/>
      <c r="AF380" s="30"/>
      <c r="AG380" s="34"/>
      <c r="AH380" s="34"/>
      <c r="AI380" s="30"/>
      <c r="AJ380" s="34"/>
      <c r="AK380" s="34"/>
      <c r="AL380" s="30"/>
      <c r="AM380" s="34"/>
      <c r="AN380" s="34"/>
      <c r="AO380" s="30"/>
      <c r="AP380" s="34"/>
      <c r="AQ380" s="34"/>
      <c r="AR380" s="30"/>
      <c r="AS380" s="34"/>
      <c r="AT380" s="34"/>
      <c r="AU380" s="30"/>
      <c r="AV380" s="34"/>
      <c r="AW380" s="34"/>
      <c r="AX380" s="30"/>
      <c r="AY380" s="34"/>
      <c r="AZ380" s="34"/>
      <c r="BA380" s="30"/>
      <c r="BB380" s="34"/>
      <c r="BC380" s="34"/>
      <c r="BD380" s="30"/>
      <c r="BE380" s="34"/>
      <c r="BF380" s="34"/>
      <c r="BG380" s="30"/>
      <c r="BH380" s="34"/>
      <c r="BI380" s="34"/>
      <c r="BJ380" s="30"/>
      <c r="BK380" s="34"/>
      <c r="BL380" s="117"/>
      <c r="BM380" s="118"/>
      <c r="BN380" s="117"/>
      <c r="BO380" s="34"/>
      <c r="BP380" s="30"/>
      <c r="BQ380" s="30"/>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row>
    <row r="381" spans="2:208" s="32" customFormat="1" ht="15" x14ac:dyDescent="0.2">
      <c r="B381" s="954"/>
      <c r="C381" s="955"/>
      <c r="D381" s="955"/>
      <c r="E381" s="955"/>
      <c r="F381" s="956"/>
      <c r="G381" s="952"/>
      <c r="H381" s="957"/>
      <c r="I381" s="958"/>
      <c r="J381" s="959"/>
      <c r="K381" s="511"/>
      <c r="L381" s="815"/>
      <c r="M381" s="816"/>
      <c r="N381" s="511"/>
      <c r="O381" s="815"/>
      <c r="P381" s="816"/>
      <c r="Q381" s="511"/>
      <c r="R381" s="815"/>
      <c r="S381" s="816"/>
      <c r="T381" s="511"/>
      <c r="U381" s="815"/>
      <c r="V381" s="816"/>
      <c r="W381" s="30"/>
      <c r="X381" s="34"/>
      <c r="Y381" s="34"/>
      <c r="Z381" s="30"/>
      <c r="AA381" s="34"/>
      <c r="AB381" s="34"/>
      <c r="AC381" s="30"/>
      <c r="AD381" s="34"/>
      <c r="AE381" s="34"/>
      <c r="AF381" s="30"/>
      <c r="AG381" s="34"/>
      <c r="AH381" s="34"/>
      <c r="AI381" s="30"/>
      <c r="AJ381" s="34"/>
      <c r="AK381" s="34"/>
      <c r="AL381" s="30"/>
      <c r="AM381" s="34"/>
      <c r="AN381" s="34"/>
      <c r="AO381" s="30"/>
      <c r="AP381" s="34"/>
      <c r="AQ381" s="34"/>
      <c r="AR381" s="30"/>
      <c r="AS381" s="34"/>
      <c r="AT381" s="34"/>
      <c r="AU381" s="30"/>
      <c r="AV381" s="34"/>
      <c r="AW381" s="34"/>
      <c r="AX381" s="30"/>
      <c r="AY381" s="34"/>
      <c r="AZ381" s="34"/>
      <c r="BA381" s="30"/>
      <c r="BB381" s="34"/>
      <c r="BC381" s="34"/>
      <c r="BD381" s="30"/>
      <c r="BE381" s="34"/>
      <c r="BF381" s="34"/>
      <c r="BG381" s="30"/>
      <c r="BH381" s="34"/>
      <c r="BI381" s="34"/>
      <c r="BJ381" s="30"/>
      <c r="BK381" s="34"/>
      <c r="BL381" s="117"/>
      <c r="BM381" s="118"/>
      <c r="BN381" s="117"/>
      <c r="BO381" s="34"/>
      <c r="BP381" s="30"/>
      <c r="BQ381" s="30"/>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row>
    <row r="382" spans="2:208" s="32" customFormat="1" ht="15" x14ac:dyDescent="0.2">
      <c r="B382" s="954"/>
      <c r="C382" s="955"/>
      <c r="D382" s="955"/>
      <c r="E382" s="955"/>
      <c r="F382" s="956"/>
      <c r="G382" s="952"/>
      <c r="H382" s="957"/>
      <c r="I382" s="958"/>
      <c r="J382" s="959"/>
      <c r="K382" s="511"/>
      <c r="L382" s="815"/>
      <c r="M382" s="816"/>
      <c r="N382" s="511"/>
      <c r="O382" s="815"/>
      <c r="P382" s="816"/>
      <c r="Q382" s="511"/>
      <c r="R382" s="815"/>
      <c r="S382" s="816"/>
      <c r="T382" s="511"/>
      <c r="U382" s="815"/>
      <c r="V382" s="816"/>
      <c r="W382" s="30"/>
      <c r="X382" s="34"/>
      <c r="Y382" s="34"/>
      <c r="Z382" s="30"/>
      <c r="AA382" s="34"/>
      <c r="AB382" s="34"/>
      <c r="AC382" s="30"/>
      <c r="AD382" s="34"/>
      <c r="AE382" s="34"/>
      <c r="AF382" s="30"/>
      <c r="AG382" s="34"/>
      <c r="AH382" s="34"/>
      <c r="AI382" s="30"/>
      <c r="AJ382" s="34"/>
      <c r="AK382" s="34"/>
      <c r="AL382" s="30"/>
      <c r="AM382" s="34"/>
      <c r="AN382" s="34"/>
      <c r="AO382" s="30"/>
      <c r="AP382" s="34"/>
      <c r="AQ382" s="34"/>
      <c r="AR382" s="30"/>
      <c r="AS382" s="34"/>
      <c r="AT382" s="34"/>
      <c r="AU382" s="30"/>
      <c r="AV382" s="34"/>
      <c r="AW382" s="34"/>
      <c r="AX382" s="30"/>
      <c r="AY382" s="34"/>
      <c r="AZ382" s="34"/>
      <c r="BA382" s="30"/>
      <c r="BB382" s="34"/>
      <c r="BC382" s="34"/>
      <c r="BD382" s="30"/>
      <c r="BE382" s="34"/>
      <c r="BF382" s="34"/>
      <c r="BG382" s="30"/>
      <c r="BH382" s="34"/>
      <c r="BI382" s="34"/>
      <c r="BJ382" s="30"/>
      <c r="BK382" s="34"/>
      <c r="BL382" s="117"/>
      <c r="BM382" s="118"/>
      <c r="BN382" s="117"/>
      <c r="BO382" s="34"/>
      <c r="BP382" s="30"/>
      <c r="BQ382" s="30"/>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row>
    <row r="383" spans="2:208" s="32" customFormat="1" ht="15" x14ac:dyDescent="0.2">
      <c r="B383" s="954"/>
      <c r="C383" s="955"/>
      <c r="D383" s="955"/>
      <c r="E383" s="955"/>
      <c r="F383" s="956"/>
      <c r="G383" s="952"/>
      <c r="H383" s="957"/>
      <c r="I383" s="958"/>
      <c r="J383" s="959"/>
      <c r="K383" s="511"/>
      <c r="L383" s="815"/>
      <c r="M383" s="816"/>
      <c r="N383" s="511"/>
      <c r="O383" s="815"/>
      <c r="P383" s="816"/>
      <c r="Q383" s="511"/>
      <c r="R383" s="815"/>
      <c r="S383" s="816"/>
      <c r="T383" s="511"/>
      <c r="U383" s="815"/>
      <c r="V383" s="816"/>
      <c r="W383" s="30"/>
      <c r="X383" s="34"/>
      <c r="Y383" s="34"/>
      <c r="Z383" s="30"/>
      <c r="AA383" s="34"/>
      <c r="AB383" s="34"/>
      <c r="AC383" s="30"/>
      <c r="AD383" s="34"/>
      <c r="AE383" s="34"/>
      <c r="AF383" s="30"/>
      <c r="AG383" s="34"/>
      <c r="AH383" s="34"/>
      <c r="AI383" s="30"/>
      <c r="AJ383" s="34"/>
      <c r="AK383" s="34"/>
      <c r="AL383" s="30"/>
      <c r="AM383" s="34"/>
      <c r="AN383" s="34"/>
      <c r="AO383" s="30"/>
      <c r="AP383" s="34"/>
      <c r="AQ383" s="34"/>
      <c r="AR383" s="30"/>
      <c r="AS383" s="34"/>
      <c r="AT383" s="34"/>
      <c r="AU383" s="30"/>
      <c r="AV383" s="34"/>
      <c r="AW383" s="34"/>
      <c r="AX383" s="30"/>
      <c r="AY383" s="34"/>
      <c r="AZ383" s="34"/>
      <c r="BA383" s="30"/>
      <c r="BB383" s="34"/>
      <c r="BC383" s="34"/>
      <c r="BD383" s="30"/>
      <c r="BE383" s="34"/>
      <c r="BF383" s="34"/>
      <c r="BG383" s="30"/>
      <c r="BH383" s="34"/>
      <c r="BI383" s="34"/>
      <c r="BJ383" s="30"/>
      <c r="BK383" s="34"/>
      <c r="BL383" s="117"/>
      <c r="BM383" s="118"/>
      <c r="BN383" s="117"/>
      <c r="BO383" s="34"/>
      <c r="BP383" s="30"/>
      <c r="BQ383" s="30"/>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row>
    <row r="384" spans="2:208" s="32" customFormat="1" ht="15" x14ac:dyDescent="0.2">
      <c r="B384" s="954"/>
      <c r="C384" s="955"/>
      <c r="D384" s="955"/>
      <c r="E384" s="955"/>
      <c r="F384" s="956"/>
      <c r="G384" s="952"/>
      <c r="H384" s="957"/>
      <c r="I384" s="958"/>
      <c r="J384" s="959"/>
      <c r="K384" s="511"/>
      <c r="L384" s="815"/>
      <c r="M384" s="816"/>
      <c r="N384" s="511"/>
      <c r="O384" s="815"/>
      <c r="P384" s="816"/>
      <c r="Q384" s="511"/>
      <c r="R384" s="815"/>
      <c r="S384" s="816"/>
      <c r="T384" s="511"/>
      <c r="U384" s="815"/>
      <c r="V384" s="816"/>
      <c r="W384" s="30"/>
      <c r="X384" s="34"/>
      <c r="Y384" s="34"/>
      <c r="Z384" s="30"/>
      <c r="AA384" s="34"/>
      <c r="AB384" s="34"/>
      <c r="AC384" s="30"/>
      <c r="AD384" s="34"/>
      <c r="AE384" s="34"/>
      <c r="AF384" s="30"/>
      <c r="AG384" s="34"/>
      <c r="AH384" s="34"/>
      <c r="AI384" s="30"/>
      <c r="AJ384" s="34"/>
      <c r="AK384" s="34"/>
      <c r="AL384" s="30"/>
      <c r="AM384" s="34"/>
      <c r="AN384" s="34"/>
      <c r="AO384" s="30"/>
      <c r="AP384" s="34"/>
      <c r="AQ384" s="34"/>
      <c r="AR384" s="30"/>
      <c r="AS384" s="34"/>
      <c r="AT384" s="34"/>
      <c r="AU384" s="30"/>
      <c r="AV384" s="34"/>
      <c r="AW384" s="34"/>
      <c r="AX384" s="30"/>
      <c r="AY384" s="34"/>
      <c r="AZ384" s="34"/>
      <c r="BA384" s="30"/>
      <c r="BB384" s="34"/>
      <c r="BC384" s="34"/>
      <c r="BD384" s="30"/>
      <c r="BE384" s="34"/>
      <c r="BF384" s="34"/>
      <c r="BG384" s="30"/>
      <c r="BH384" s="34"/>
      <c r="BI384" s="34"/>
      <c r="BJ384" s="30"/>
      <c r="BK384" s="34"/>
      <c r="BL384" s="117"/>
      <c r="BM384" s="118"/>
      <c r="BN384" s="117"/>
      <c r="BO384" s="34"/>
      <c r="BP384" s="30"/>
      <c r="BQ384" s="30"/>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row>
    <row r="385" spans="2:208" s="32" customFormat="1" ht="15" x14ac:dyDescent="0.2">
      <c r="B385" s="954"/>
      <c r="C385" s="955"/>
      <c r="D385" s="955"/>
      <c r="E385" s="955"/>
      <c r="F385" s="956"/>
      <c r="G385" s="952"/>
      <c r="H385" s="957"/>
      <c r="I385" s="958"/>
      <c r="J385" s="959"/>
      <c r="K385" s="511"/>
      <c r="L385" s="815"/>
      <c r="M385" s="816"/>
      <c r="N385" s="511"/>
      <c r="O385" s="815"/>
      <c r="P385" s="816"/>
      <c r="Q385" s="511"/>
      <c r="R385" s="815"/>
      <c r="S385" s="816"/>
      <c r="T385" s="511"/>
      <c r="U385" s="815"/>
      <c r="V385" s="816"/>
      <c r="W385" s="30"/>
      <c r="X385" s="34"/>
      <c r="Y385" s="34"/>
      <c r="Z385" s="30"/>
      <c r="AA385" s="34"/>
      <c r="AB385" s="34"/>
      <c r="AC385" s="30"/>
      <c r="AD385" s="34"/>
      <c r="AE385" s="34"/>
      <c r="AF385" s="30"/>
      <c r="AG385" s="34"/>
      <c r="AH385" s="34"/>
      <c r="AI385" s="30"/>
      <c r="AJ385" s="34"/>
      <c r="AK385" s="34"/>
      <c r="AL385" s="30"/>
      <c r="AM385" s="34"/>
      <c r="AN385" s="34"/>
      <c r="AO385" s="30"/>
      <c r="AP385" s="34"/>
      <c r="AQ385" s="34"/>
      <c r="AR385" s="30"/>
      <c r="AS385" s="34"/>
      <c r="AT385" s="34"/>
      <c r="AU385" s="30"/>
      <c r="AV385" s="34"/>
      <c r="AW385" s="34"/>
      <c r="AX385" s="30"/>
      <c r="AY385" s="34"/>
      <c r="AZ385" s="34"/>
      <c r="BA385" s="30"/>
      <c r="BB385" s="34"/>
      <c r="BC385" s="34"/>
      <c r="BD385" s="30"/>
      <c r="BE385" s="34"/>
      <c r="BF385" s="34"/>
      <c r="BG385" s="30"/>
      <c r="BH385" s="34"/>
      <c r="BI385" s="34"/>
      <c r="BJ385" s="30"/>
      <c r="BK385" s="34"/>
      <c r="BL385" s="117"/>
      <c r="BM385" s="118"/>
      <c r="BN385" s="117"/>
      <c r="BO385" s="34"/>
      <c r="BP385" s="30"/>
      <c r="BQ385" s="30"/>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row>
    <row r="386" spans="2:208" s="32" customFormat="1" ht="15" x14ac:dyDescent="0.2">
      <c r="B386" s="954"/>
      <c r="C386" s="955"/>
      <c r="D386" s="955"/>
      <c r="E386" s="955"/>
      <c r="F386" s="956"/>
      <c r="G386" s="952"/>
      <c r="H386" s="957"/>
      <c r="I386" s="958"/>
      <c r="J386" s="959"/>
      <c r="K386" s="511"/>
      <c r="L386" s="815"/>
      <c r="M386" s="816"/>
      <c r="N386" s="511"/>
      <c r="O386" s="815"/>
      <c r="P386" s="816"/>
      <c r="Q386" s="511"/>
      <c r="R386" s="815"/>
      <c r="S386" s="816"/>
      <c r="T386" s="511"/>
      <c r="U386" s="815"/>
      <c r="V386" s="816"/>
      <c r="W386" s="30"/>
      <c r="X386" s="34"/>
      <c r="Y386" s="34"/>
      <c r="Z386" s="30"/>
      <c r="AA386" s="34"/>
      <c r="AB386" s="34"/>
      <c r="AC386" s="30"/>
      <c r="AD386" s="34"/>
      <c r="AE386" s="34"/>
      <c r="AF386" s="30"/>
      <c r="AG386" s="34"/>
      <c r="AH386" s="34"/>
      <c r="AI386" s="30"/>
      <c r="AJ386" s="34"/>
      <c r="AK386" s="34"/>
      <c r="AL386" s="30"/>
      <c r="AM386" s="34"/>
      <c r="AN386" s="34"/>
      <c r="AO386" s="30"/>
      <c r="AP386" s="34"/>
      <c r="AQ386" s="34"/>
      <c r="AR386" s="30"/>
      <c r="AS386" s="34"/>
      <c r="AT386" s="34"/>
      <c r="AU386" s="30"/>
      <c r="AV386" s="34"/>
      <c r="AW386" s="34"/>
      <c r="AX386" s="30"/>
      <c r="AY386" s="34"/>
      <c r="AZ386" s="34"/>
      <c r="BA386" s="30"/>
      <c r="BB386" s="34"/>
      <c r="BC386" s="34"/>
      <c r="BD386" s="30"/>
      <c r="BE386" s="34"/>
      <c r="BF386" s="34"/>
      <c r="BG386" s="30"/>
      <c r="BH386" s="34"/>
      <c r="BI386" s="34"/>
      <c r="BJ386" s="30"/>
      <c r="BK386" s="34"/>
      <c r="BL386" s="117"/>
      <c r="BM386" s="118"/>
      <c r="BN386" s="117"/>
      <c r="BO386" s="34"/>
      <c r="BP386" s="30"/>
      <c r="BQ386" s="30"/>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row>
    <row r="387" spans="2:208" s="32" customFormat="1" ht="15" x14ac:dyDescent="0.2">
      <c r="B387" s="954"/>
      <c r="C387" s="955"/>
      <c r="D387" s="955"/>
      <c r="E387" s="955"/>
      <c r="F387" s="956"/>
      <c r="G387" s="952"/>
      <c r="H387" s="957"/>
      <c r="I387" s="958"/>
      <c r="J387" s="959"/>
      <c r="K387" s="511"/>
      <c r="L387" s="815"/>
      <c r="M387" s="816"/>
      <c r="N387" s="511"/>
      <c r="O387" s="815"/>
      <c r="P387" s="816"/>
      <c r="Q387" s="511"/>
      <c r="R387" s="815"/>
      <c r="S387" s="816"/>
      <c r="T387" s="511"/>
      <c r="U387" s="815"/>
      <c r="V387" s="816"/>
      <c r="W387" s="30"/>
      <c r="X387" s="34"/>
      <c r="Y387" s="34"/>
      <c r="Z387" s="30"/>
      <c r="AA387" s="34"/>
      <c r="AB387" s="34"/>
      <c r="AC387" s="30"/>
      <c r="AD387" s="34"/>
      <c r="AE387" s="34"/>
      <c r="AF387" s="30"/>
      <c r="AG387" s="34"/>
      <c r="AH387" s="34"/>
      <c r="AI387" s="30"/>
      <c r="AJ387" s="34"/>
      <c r="AK387" s="34"/>
      <c r="AL387" s="30"/>
      <c r="AM387" s="34"/>
      <c r="AN387" s="34"/>
      <c r="AO387" s="30"/>
      <c r="AP387" s="34"/>
      <c r="AQ387" s="34"/>
      <c r="AR387" s="30"/>
      <c r="AS387" s="34"/>
      <c r="AT387" s="34"/>
      <c r="AU387" s="30"/>
      <c r="AV387" s="34"/>
      <c r="AW387" s="34"/>
      <c r="AX387" s="30"/>
      <c r="AY387" s="34"/>
      <c r="AZ387" s="34"/>
      <c r="BA387" s="30"/>
      <c r="BB387" s="34"/>
      <c r="BC387" s="34"/>
      <c r="BD387" s="30"/>
      <c r="BE387" s="34"/>
      <c r="BF387" s="34"/>
      <c r="BG387" s="30"/>
      <c r="BH387" s="34"/>
      <c r="BI387" s="34"/>
      <c r="BJ387" s="30"/>
      <c r="BK387" s="34"/>
      <c r="BL387" s="117"/>
      <c r="BM387" s="118"/>
      <c r="BN387" s="117"/>
      <c r="BO387" s="34"/>
      <c r="BP387" s="30"/>
      <c r="BQ387" s="30"/>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row>
    <row r="388" spans="2:208" s="32" customFormat="1" ht="15" x14ac:dyDescent="0.2">
      <c r="B388" s="954"/>
      <c r="C388" s="955"/>
      <c r="D388" s="955"/>
      <c r="E388" s="955"/>
      <c r="F388" s="956"/>
      <c r="G388" s="952"/>
      <c r="H388" s="957"/>
      <c r="I388" s="958"/>
      <c r="J388" s="959"/>
      <c r="K388" s="511"/>
      <c r="L388" s="815"/>
      <c r="M388" s="816"/>
      <c r="N388" s="511"/>
      <c r="O388" s="815"/>
      <c r="P388" s="816"/>
      <c r="Q388" s="511"/>
      <c r="R388" s="815"/>
      <c r="S388" s="816"/>
      <c r="T388" s="511"/>
      <c r="U388" s="815"/>
      <c r="V388" s="816"/>
      <c r="W388" s="30"/>
      <c r="X388" s="34"/>
      <c r="Y388" s="34"/>
      <c r="Z388" s="30"/>
      <c r="AA388" s="34"/>
      <c r="AB388" s="34"/>
      <c r="AC388" s="30"/>
      <c r="AD388" s="34"/>
      <c r="AE388" s="34"/>
      <c r="AF388" s="30"/>
      <c r="AG388" s="34"/>
      <c r="AH388" s="34"/>
      <c r="AI388" s="30"/>
      <c r="AJ388" s="34"/>
      <c r="AK388" s="34"/>
      <c r="AL388" s="30"/>
      <c r="AM388" s="34"/>
      <c r="AN388" s="34"/>
      <c r="AO388" s="30"/>
      <c r="AP388" s="34"/>
      <c r="AQ388" s="34"/>
      <c r="AR388" s="30"/>
      <c r="AS388" s="34"/>
      <c r="AT388" s="34"/>
      <c r="AU388" s="30"/>
      <c r="AV388" s="34"/>
      <c r="AW388" s="34"/>
      <c r="AX388" s="30"/>
      <c r="AY388" s="34"/>
      <c r="AZ388" s="34"/>
      <c r="BA388" s="30"/>
      <c r="BB388" s="34"/>
      <c r="BC388" s="34"/>
      <c r="BD388" s="30"/>
      <c r="BE388" s="34"/>
      <c r="BF388" s="34"/>
      <c r="BG388" s="30"/>
      <c r="BH388" s="34"/>
      <c r="BI388" s="34"/>
      <c r="BJ388" s="30"/>
      <c r="BK388" s="34"/>
      <c r="BL388" s="117"/>
      <c r="BM388" s="118"/>
      <c r="BN388" s="117"/>
      <c r="BO388" s="34"/>
      <c r="BP388" s="30"/>
      <c r="BQ388" s="30"/>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row>
    <row r="389" spans="2:208" s="32" customFormat="1" ht="15" x14ac:dyDescent="0.2">
      <c r="B389" s="954"/>
      <c r="C389" s="955"/>
      <c r="D389" s="955"/>
      <c r="E389" s="955"/>
      <c r="F389" s="956"/>
      <c r="G389" s="952"/>
      <c r="H389" s="957"/>
      <c r="I389" s="958"/>
      <c r="J389" s="959"/>
      <c r="K389" s="511"/>
      <c r="L389" s="815"/>
      <c r="M389" s="816"/>
      <c r="N389" s="511"/>
      <c r="O389" s="815"/>
      <c r="P389" s="816"/>
      <c r="Q389" s="511"/>
      <c r="R389" s="815"/>
      <c r="S389" s="816"/>
      <c r="T389" s="511"/>
      <c r="U389" s="815"/>
      <c r="V389" s="816"/>
      <c r="W389" s="30"/>
      <c r="X389" s="34"/>
      <c r="Y389" s="34"/>
      <c r="Z389" s="30"/>
      <c r="AA389" s="34"/>
      <c r="AB389" s="34"/>
      <c r="AC389" s="30"/>
      <c r="AD389" s="34"/>
      <c r="AE389" s="34"/>
      <c r="AF389" s="30"/>
      <c r="AG389" s="34"/>
      <c r="AH389" s="34"/>
      <c r="AI389" s="30"/>
      <c r="AJ389" s="34"/>
      <c r="AK389" s="34"/>
      <c r="AL389" s="30"/>
      <c r="AM389" s="34"/>
      <c r="AN389" s="34"/>
      <c r="AO389" s="30"/>
      <c r="AP389" s="34"/>
      <c r="AQ389" s="34"/>
      <c r="AR389" s="30"/>
      <c r="AS389" s="34"/>
      <c r="AT389" s="34"/>
      <c r="AU389" s="30"/>
      <c r="AV389" s="34"/>
      <c r="AW389" s="34"/>
      <c r="AX389" s="30"/>
      <c r="AY389" s="34"/>
      <c r="AZ389" s="34"/>
      <c r="BA389" s="30"/>
      <c r="BB389" s="34"/>
      <c r="BC389" s="34"/>
      <c r="BD389" s="30"/>
      <c r="BE389" s="34"/>
      <c r="BF389" s="34"/>
      <c r="BG389" s="30"/>
      <c r="BH389" s="34"/>
      <c r="BI389" s="34"/>
      <c r="BJ389" s="30"/>
      <c r="BK389" s="34"/>
      <c r="BL389" s="117"/>
      <c r="BM389" s="118"/>
      <c r="BN389" s="117"/>
      <c r="BO389" s="34"/>
      <c r="BP389" s="30"/>
      <c r="BQ389" s="30"/>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row>
    <row r="390" spans="2:208" s="32" customFormat="1" ht="15" x14ac:dyDescent="0.2">
      <c r="B390" s="954"/>
      <c r="C390" s="955"/>
      <c r="D390" s="955"/>
      <c r="E390" s="955"/>
      <c r="F390" s="956"/>
      <c r="G390" s="952"/>
      <c r="H390" s="957"/>
      <c r="I390" s="958"/>
      <c r="J390" s="959"/>
      <c r="K390" s="511"/>
      <c r="L390" s="815"/>
      <c r="M390" s="816"/>
      <c r="N390" s="511"/>
      <c r="O390" s="815"/>
      <c r="P390" s="816"/>
      <c r="Q390" s="511"/>
      <c r="R390" s="815"/>
      <c r="S390" s="816"/>
      <c r="T390" s="511"/>
      <c r="U390" s="815"/>
      <c r="V390" s="816"/>
      <c r="W390" s="30"/>
      <c r="X390" s="34"/>
      <c r="Y390" s="34"/>
      <c r="Z390" s="30"/>
      <c r="AA390" s="34"/>
      <c r="AB390" s="34"/>
      <c r="AC390" s="30"/>
      <c r="AD390" s="34"/>
      <c r="AE390" s="34"/>
      <c r="AF390" s="30"/>
      <c r="AG390" s="34"/>
      <c r="AH390" s="34"/>
      <c r="AI390" s="30"/>
      <c r="AJ390" s="34"/>
      <c r="AK390" s="34"/>
      <c r="AL390" s="30"/>
      <c r="AM390" s="34"/>
      <c r="AN390" s="34"/>
      <c r="AO390" s="30"/>
      <c r="AP390" s="34"/>
      <c r="AQ390" s="34"/>
      <c r="AR390" s="30"/>
      <c r="AS390" s="34"/>
      <c r="AT390" s="34"/>
      <c r="AU390" s="30"/>
      <c r="AV390" s="34"/>
      <c r="AW390" s="34"/>
      <c r="AX390" s="30"/>
      <c r="AY390" s="34"/>
      <c r="AZ390" s="34"/>
      <c r="BA390" s="30"/>
      <c r="BB390" s="34"/>
      <c r="BC390" s="34"/>
      <c r="BD390" s="30"/>
      <c r="BE390" s="34"/>
      <c r="BF390" s="34"/>
      <c r="BG390" s="30"/>
      <c r="BH390" s="34"/>
      <c r="BI390" s="34"/>
      <c r="BJ390" s="30"/>
      <c r="BK390" s="34"/>
      <c r="BL390" s="117"/>
      <c r="BM390" s="118"/>
      <c r="BN390" s="117"/>
      <c r="BO390" s="34"/>
      <c r="BP390" s="30"/>
      <c r="BQ390" s="30"/>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row>
    <row r="391" spans="2:208" s="32" customFormat="1" ht="15" x14ac:dyDescent="0.2">
      <c r="B391" s="954"/>
      <c r="C391" s="955"/>
      <c r="D391" s="955"/>
      <c r="E391" s="955"/>
      <c r="F391" s="956"/>
      <c r="G391" s="952"/>
      <c r="H391" s="957"/>
      <c r="I391" s="958"/>
      <c r="J391" s="959"/>
      <c r="K391" s="511"/>
      <c r="L391" s="815"/>
      <c r="M391" s="816"/>
      <c r="N391" s="511"/>
      <c r="O391" s="815"/>
      <c r="P391" s="816"/>
      <c r="Q391" s="511"/>
      <c r="R391" s="815"/>
      <c r="S391" s="816"/>
      <c r="T391" s="511"/>
      <c r="U391" s="815"/>
      <c r="V391" s="816"/>
      <c r="W391" s="30"/>
      <c r="X391" s="34"/>
      <c r="Y391" s="34"/>
      <c r="Z391" s="30"/>
      <c r="AA391" s="34"/>
      <c r="AB391" s="34"/>
      <c r="AC391" s="30"/>
      <c r="AD391" s="34"/>
      <c r="AE391" s="34"/>
      <c r="AF391" s="30"/>
      <c r="AG391" s="34"/>
      <c r="AH391" s="34"/>
      <c r="AI391" s="30"/>
      <c r="AJ391" s="34"/>
      <c r="AK391" s="34"/>
      <c r="AL391" s="30"/>
      <c r="AM391" s="34"/>
      <c r="AN391" s="34"/>
      <c r="AO391" s="30"/>
      <c r="AP391" s="34"/>
      <c r="AQ391" s="34"/>
      <c r="AR391" s="30"/>
      <c r="AS391" s="34"/>
      <c r="AT391" s="34"/>
      <c r="AU391" s="30"/>
      <c r="AV391" s="34"/>
      <c r="AW391" s="34"/>
      <c r="AX391" s="30"/>
      <c r="AY391" s="34"/>
      <c r="AZ391" s="34"/>
      <c r="BA391" s="30"/>
      <c r="BB391" s="34"/>
      <c r="BC391" s="34"/>
      <c r="BD391" s="30"/>
      <c r="BE391" s="34"/>
      <c r="BF391" s="34"/>
      <c r="BG391" s="30"/>
      <c r="BH391" s="34"/>
      <c r="BI391" s="34"/>
      <c r="BJ391" s="30"/>
      <c r="BK391" s="34"/>
      <c r="BL391" s="117"/>
      <c r="BM391" s="118"/>
      <c r="BN391" s="117"/>
      <c r="BO391" s="34"/>
      <c r="BP391" s="30"/>
      <c r="BQ391" s="30"/>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row>
    <row r="392" spans="2:208" s="32" customFormat="1" ht="15" x14ac:dyDescent="0.2">
      <c r="B392" s="954"/>
      <c r="C392" s="955"/>
      <c r="D392" s="955"/>
      <c r="E392" s="955"/>
      <c r="F392" s="956"/>
      <c r="G392" s="952"/>
      <c r="H392" s="957"/>
      <c r="I392" s="958"/>
      <c r="J392" s="959"/>
      <c r="K392" s="511"/>
      <c r="L392" s="815"/>
      <c r="M392" s="816"/>
      <c r="N392" s="511"/>
      <c r="O392" s="815"/>
      <c r="P392" s="816"/>
      <c r="Q392" s="511"/>
      <c r="R392" s="815"/>
      <c r="S392" s="816"/>
      <c r="T392" s="511"/>
      <c r="U392" s="815"/>
      <c r="V392" s="816"/>
      <c r="W392" s="30"/>
      <c r="X392" s="34"/>
      <c r="Y392" s="34"/>
      <c r="Z392" s="30"/>
      <c r="AA392" s="34"/>
      <c r="AB392" s="34"/>
      <c r="AC392" s="30"/>
      <c r="AD392" s="34"/>
      <c r="AE392" s="34"/>
      <c r="AF392" s="30"/>
      <c r="AG392" s="34"/>
      <c r="AH392" s="34"/>
      <c r="AI392" s="30"/>
      <c r="AJ392" s="34"/>
      <c r="AK392" s="34"/>
      <c r="AL392" s="30"/>
      <c r="AM392" s="34"/>
      <c r="AN392" s="34"/>
      <c r="AO392" s="30"/>
      <c r="AP392" s="34"/>
      <c r="AQ392" s="34"/>
      <c r="AR392" s="30"/>
      <c r="AS392" s="34"/>
      <c r="AT392" s="34"/>
      <c r="AU392" s="30"/>
      <c r="AV392" s="34"/>
      <c r="AW392" s="34"/>
      <c r="AX392" s="30"/>
      <c r="AY392" s="34"/>
      <c r="AZ392" s="34"/>
      <c r="BA392" s="30"/>
      <c r="BB392" s="34"/>
      <c r="BC392" s="34"/>
      <c r="BD392" s="30"/>
      <c r="BE392" s="34"/>
      <c r="BF392" s="34"/>
      <c r="BG392" s="30"/>
      <c r="BH392" s="34"/>
      <c r="BI392" s="34"/>
      <c r="BJ392" s="30"/>
      <c r="BK392" s="34"/>
      <c r="BL392" s="117"/>
      <c r="BM392" s="118"/>
      <c r="BN392" s="117"/>
      <c r="BO392" s="34"/>
      <c r="BP392" s="30"/>
      <c r="BQ392" s="30"/>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row>
    <row r="393" spans="2:208" s="32" customFormat="1" ht="15" x14ac:dyDescent="0.2">
      <c r="B393" s="954"/>
      <c r="C393" s="955"/>
      <c r="D393" s="955"/>
      <c r="E393" s="955"/>
      <c r="F393" s="956"/>
      <c r="G393" s="952"/>
      <c r="H393" s="957"/>
      <c r="I393" s="958"/>
      <c r="J393" s="959"/>
      <c r="K393" s="511"/>
      <c r="L393" s="815"/>
      <c r="M393" s="816"/>
      <c r="N393" s="511"/>
      <c r="O393" s="815"/>
      <c r="P393" s="816"/>
      <c r="Q393" s="511"/>
      <c r="R393" s="815"/>
      <c r="S393" s="816"/>
      <c r="T393" s="511"/>
      <c r="U393" s="815"/>
      <c r="V393" s="816"/>
      <c r="W393" s="30"/>
      <c r="X393" s="34"/>
      <c r="Y393" s="34"/>
      <c r="Z393" s="30"/>
      <c r="AA393" s="34"/>
      <c r="AB393" s="34"/>
      <c r="AC393" s="30"/>
      <c r="AD393" s="34"/>
      <c r="AE393" s="34"/>
      <c r="AF393" s="30"/>
      <c r="AG393" s="34"/>
      <c r="AH393" s="34"/>
      <c r="AI393" s="30"/>
      <c r="AJ393" s="34"/>
      <c r="AK393" s="34"/>
      <c r="AL393" s="30"/>
      <c r="AM393" s="34"/>
      <c r="AN393" s="34"/>
      <c r="AO393" s="30"/>
      <c r="AP393" s="34"/>
      <c r="AQ393" s="34"/>
      <c r="AR393" s="30"/>
      <c r="AS393" s="34"/>
      <c r="AT393" s="34"/>
      <c r="AU393" s="30"/>
      <c r="AV393" s="34"/>
      <c r="AW393" s="34"/>
      <c r="AX393" s="30"/>
      <c r="AY393" s="34"/>
      <c r="AZ393" s="34"/>
      <c r="BA393" s="30"/>
      <c r="BB393" s="34"/>
      <c r="BC393" s="34"/>
      <c r="BD393" s="30"/>
      <c r="BE393" s="34"/>
      <c r="BF393" s="34"/>
      <c r="BG393" s="30"/>
      <c r="BH393" s="34"/>
      <c r="BI393" s="34"/>
      <c r="BJ393" s="30"/>
      <c r="BK393" s="34"/>
      <c r="BL393" s="117"/>
      <c r="BM393" s="118"/>
      <c r="BN393" s="117"/>
      <c r="BO393" s="34"/>
      <c r="BP393" s="30"/>
      <c r="BQ393" s="30"/>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row>
    <row r="394" spans="2:208" s="32" customFormat="1" ht="15" x14ac:dyDescent="0.2">
      <c r="B394" s="954"/>
      <c r="C394" s="955"/>
      <c r="D394" s="955"/>
      <c r="E394" s="955"/>
      <c r="F394" s="956"/>
      <c r="G394" s="952"/>
      <c r="H394" s="957"/>
      <c r="I394" s="958"/>
      <c r="J394" s="959"/>
      <c r="K394" s="511"/>
      <c r="L394" s="815"/>
      <c r="M394" s="816"/>
      <c r="N394" s="511"/>
      <c r="O394" s="815"/>
      <c r="P394" s="816"/>
      <c r="Q394" s="511"/>
      <c r="R394" s="815"/>
      <c r="S394" s="816"/>
      <c r="T394" s="511"/>
      <c r="U394" s="815"/>
      <c r="V394" s="816"/>
      <c r="W394" s="30"/>
      <c r="X394" s="34"/>
      <c r="Y394" s="34"/>
      <c r="Z394" s="30"/>
      <c r="AA394" s="34"/>
      <c r="AB394" s="34"/>
      <c r="AC394" s="30"/>
      <c r="AD394" s="34"/>
      <c r="AE394" s="34"/>
      <c r="AF394" s="30"/>
      <c r="AG394" s="34"/>
      <c r="AH394" s="34"/>
      <c r="AI394" s="30"/>
      <c r="AJ394" s="34"/>
      <c r="AK394" s="34"/>
      <c r="AL394" s="30"/>
      <c r="AM394" s="34"/>
      <c r="AN394" s="34"/>
      <c r="AO394" s="30"/>
      <c r="AP394" s="34"/>
      <c r="AQ394" s="34"/>
      <c r="AR394" s="30"/>
      <c r="AS394" s="34"/>
      <c r="AT394" s="34"/>
      <c r="AU394" s="30"/>
      <c r="AV394" s="34"/>
      <c r="AW394" s="34"/>
      <c r="AX394" s="30"/>
      <c r="AY394" s="34"/>
      <c r="AZ394" s="34"/>
      <c r="BA394" s="30"/>
      <c r="BB394" s="34"/>
      <c r="BC394" s="34"/>
      <c r="BD394" s="30"/>
      <c r="BE394" s="34"/>
      <c r="BF394" s="34"/>
      <c r="BG394" s="30"/>
      <c r="BH394" s="34"/>
      <c r="BI394" s="34"/>
      <c r="BJ394" s="30"/>
      <c r="BK394" s="34"/>
      <c r="BL394" s="117"/>
      <c r="BM394" s="118"/>
      <c r="BN394" s="117"/>
      <c r="BO394" s="34"/>
      <c r="BP394" s="30"/>
      <c r="BQ394" s="30"/>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row>
    <row r="395" spans="2:208" s="32" customFormat="1" ht="15" x14ac:dyDescent="0.2">
      <c r="B395" s="954"/>
      <c r="C395" s="955"/>
      <c r="D395" s="955"/>
      <c r="E395" s="955"/>
      <c r="F395" s="956"/>
      <c r="G395" s="952"/>
      <c r="H395" s="957"/>
      <c r="I395" s="958"/>
      <c r="J395" s="959"/>
      <c r="K395" s="511"/>
      <c r="L395" s="815"/>
      <c r="M395" s="816"/>
      <c r="N395" s="511"/>
      <c r="O395" s="815"/>
      <c r="P395" s="816"/>
      <c r="Q395" s="511"/>
      <c r="R395" s="815"/>
      <c r="S395" s="816"/>
      <c r="T395" s="511"/>
      <c r="U395" s="815"/>
      <c r="V395" s="816"/>
      <c r="W395" s="30"/>
      <c r="X395" s="34"/>
      <c r="Y395" s="34"/>
      <c r="Z395" s="30"/>
      <c r="AA395" s="34"/>
      <c r="AB395" s="34"/>
      <c r="AC395" s="30"/>
      <c r="AD395" s="34"/>
      <c r="AE395" s="34"/>
      <c r="AF395" s="30"/>
      <c r="AG395" s="34"/>
      <c r="AH395" s="34"/>
      <c r="AI395" s="30"/>
      <c r="AJ395" s="34"/>
      <c r="AK395" s="34"/>
      <c r="AL395" s="30"/>
      <c r="AM395" s="34"/>
      <c r="AN395" s="34"/>
      <c r="AO395" s="30"/>
      <c r="AP395" s="34"/>
      <c r="AQ395" s="34"/>
      <c r="AR395" s="30"/>
      <c r="AS395" s="34"/>
      <c r="AT395" s="34"/>
      <c r="AU395" s="30"/>
      <c r="AV395" s="34"/>
      <c r="AW395" s="34"/>
      <c r="AX395" s="30"/>
      <c r="AY395" s="34"/>
      <c r="AZ395" s="34"/>
      <c r="BA395" s="30"/>
      <c r="BB395" s="34"/>
      <c r="BC395" s="34"/>
      <c r="BD395" s="30"/>
      <c r="BE395" s="34"/>
      <c r="BF395" s="34"/>
      <c r="BG395" s="30"/>
      <c r="BH395" s="34"/>
      <c r="BI395" s="34"/>
      <c r="BJ395" s="30"/>
      <c r="BK395" s="34"/>
      <c r="BL395" s="117"/>
      <c r="BM395" s="118"/>
      <c r="BN395" s="117"/>
      <c r="BO395" s="34"/>
      <c r="BP395" s="30"/>
      <c r="BQ395" s="30"/>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row>
    <row r="396" spans="2:208" s="32" customFormat="1" ht="15" x14ac:dyDescent="0.2">
      <c r="B396" s="954"/>
      <c r="C396" s="955"/>
      <c r="D396" s="955"/>
      <c r="E396" s="955"/>
      <c r="F396" s="956"/>
      <c r="G396" s="952"/>
      <c r="H396" s="957"/>
      <c r="I396" s="958"/>
      <c r="J396" s="959"/>
      <c r="K396" s="511"/>
      <c r="L396" s="815"/>
      <c r="M396" s="816"/>
      <c r="N396" s="511"/>
      <c r="O396" s="815"/>
      <c r="P396" s="816"/>
      <c r="Q396" s="511"/>
      <c r="R396" s="815"/>
      <c r="S396" s="816"/>
      <c r="T396" s="511"/>
      <c r="U396" s="815"/>
      <c r="V396" s="816"/>
      <c r="W396" s="30"/>
      <c r="X396" s="34"/>
      <c r="Y396" s="34"/>
      <c r="Z396" s="30"/>
      <c r="AA396" s="34"/>
      <c r="AB396" s="34"/>
      <c r="AC396" s="30"/>
      <c r="AD396" s="34"/>
      <c r="AE396" s="34"/>
      <c r="AF396" s="30"/>
      <c r="AG396" s="34"/>
      <c r="AH396" s="34"/>
      <c r="AI396" s="30"/>
      <c r="AJ396" s="34"/>
      <c r="AK396" s="34"/>
      <c r="AL396" s="30"/>
      <c r="AM396" s="34"/>
      <c r="AN396" s="34"/>
      <c r="AO396" s="30"/>
      <c r="AP396" s="34"/>
      <c r="AQ396" s="34"/>
      <c r="AR396" s="30"/>
      <c r="AS396" s="34"/>
      <c r="AT396" s="34"/>
      <c r="AU396" s="30"/>
      <c r="AV396" s="34"/>
      <c r="AW396" s="34"/>
      <c r="AX396" s="30"/>
      <c r="AY396" s="34"/>
      <c r="AZ396" s="34"/>
      <c r="BA396" s="30"/>
      <c r="BB396" s="34"/>
      <c r="BC396" s="34"/>
      <c r="BD396" s="30"/>
      <c r="BE396" s="34"/>
      <c r="BF396" s="34"/>
      <c r="BG396" s="30"/>
      <c r="BH396" s="34"/>
      <c r="BI396" s="34"/>
      <c r="BJ396" s="30"/>
      <c r="BK396" s="34"/>
      <c r="BL396" s="117"/>
      <c r="BM396" s="118"/>
      <c r="BN396" s="117"/>
      <c r="BO396" s="34"/>
      <c r="BP396" s="30"/>
      <c r="BQ396" s="30"/>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row>
    <row r="397" spans="2:208" s="32" customFormat="1" ht="15" x14ac:dyDescent="0.2">
      <c r="B397" s="954"/>
      <c r="C397" s="955"/>
      <c r="D397" s="955"/>
      <c r="E397" s="955"/>
      <c r="F397" s="956"/>
      <c r="G397" s="952"/>
      <c r="H397" s="957"/>
      <c r="I397" s="958"/>
      <c r="J397" s="959"/>
      <c r="K397" s="511"/>
      <c r="L397" s="815"/>
      <c r="M397" s="816"/>
      <c r="N397" s="511"/>
      <c r="O397" s="815"/>
      <c r="P397" s="816"/>
      <c r="Q397" s="511"/>
      <c r="R397" s="815"/>
      <c r="S397" s="816"/>
      <c r="T397" s="511"/>
      <c r="U397" s="815"/>
      <c r="V397" s="816"/>
      <c r="W397" s="30"/>
      <c r="X397" s="34"/>
      <c r="Y397" s="34"/>
      <c r="Z397" s="30"/>
      <c r="AA397" s="34"/>
      <c r="AB397" s="34"/>
      <c r="AC397" s="30"/>
      <c r="AD397" s="34"/>
      <c r="AE397" s="34"/>
      <c r="AF397" s="30"/>
      <c r="AG397" s="34"/>
      <c r="AH397" s="34"/>
      <c r="AI397" s="30"/>
      <c r="AJ397" s="34"/>
      <c r="AK397" s="34"/>
      <c r="AL397" s="30"/>
      <c r="AM397" s="34"/>
      <c r="AN397" s="34"/>
      <c r="AO397" s="30"/>
      <c r="AP397" s="34"/>
      <c r="AQ397" s="34"/>
      <c r="AR397" s="30"/>
      <c r="AS397" s="34"/>
      <c r="AT397" s="34"/>
      <c r="AU397" s="30"/>
      <c r="AV397" s="34"/>
      <c r="AW397" s="34"/>
      <c r="AX397" s="30"/>
      <c r="AY397" s="34"/>
      <c r="AZ397" s="34"/>
      <c r="BA397" s="30"/>
      <c r="BB397" s="34"/>
      <c r="BC397" s="34"/>
      <c r="BD397" s="30"/>
      <c r="BE397" s="34"/>
      <c r="BF397" s="34"/>
      <c r="BG397" s="30"/>
      <c r="BH397" s="34"/>
      <c r="BI397" s="34"/>
      <c r="BJ397" s="30"/>
      <c r="BK397" s="34"/>
      <c r="BL397" s="117"/>
      <c r="BM397" s="118"/>
      <c r="BN397" s="117"/>
      <c r="BO397" s="34"/>
      <c r="BP397" s="30"/>
      <c r="BQ397" s="30"/>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row>
    <row r="398" spans="2:208" s="32" customFormat="1" ht="15" x14ac:dyDescent="0.2">
      <c r="B398" s="954"/>
      <c r="C398" s="955"/>
      <c r="D398" s="955"/>
      <c r="E398" s="955"/>
      <c r="F398" s="956"/>
      <c r="G398" s="952"/>
      <c r="H398" s="957"/>
      <c r="I398" s="958"/>
      <c r="J398" s="959"/>
      <c r="K398" s="511"/>
      <c r="L398" s="815"/>
      <c r="M398" s="816"/>
      <c r="N398" s="511"/>
      <c r="O398" s="815"/>
      <c r="P398" s="816"/>
      <c r="Q398" s="511"/>
      <c r="R398" s="815"/>
      <c r="S398" s="816"/>
      <c r="T398" s="511"/>
      <c r="U398" s="815"/>
      <c r="V398" s="816"/>
      <c r="W398" s="30"/>
      <c r="X398" s="34"/>
      <c r="Y398" s="34"/>
      <c r="Z398" s="30"/>
      <c r="AA398" s="34"/>
      <c r="AB398" s="34"/>
      <c r="AC398" s="30"/>
      <c r="AD398" s="34"/>
      <c r="AE398" s="34"/>
      <c r="AF398" s="30"/>
      <c r="AG398" s="34"/>
      <c r="AH398" s="34"/>
      <c r="AI398" s="30"/>
      <c r="AJ398" s="34"/>
      <c r="AK398" s="34"/>
      <c r="AL398" s="30"/>
      <c r="AM398" s="34"/>
      <c r="AN398" s="34"/>
      <c r="AO398" s="30"/>
      <c r="AP398" s="34"/>
      <c r="AQ398" s="34"/>
      <c r="AR398" s="30"/>
      <c r="AS398" s="34"/>
      <c r="AT398" s="34"/>
      <c r="AU398" s="30"/>
      <c r="AV398" s="34"/>
      <c r="AW398" s="34"/>
      <c r="AX398" s="30"/>
      <c r="AY398" s="34"/>
      <c r="AZ398" s="34"/>
      <c r="BA398" s="30"/>
      <c r="BB398" s="34"/>
      <c r="BC398" s="34"/>
      <c r="BD398" s="30"/>
      <c r="BE398" s="34"/>
      <c r="BF398" s="34"/>
      <c r="BG398" s="30"/>
      <c r="BH398" s="34"/>
      <c r="BI398" s="34"/>
      <c r="BJ398" s="30"/>
      <c r="BK398" s="34"/>
      <c r="BL398" s="117"/>
      <c r="BM398" s="118"/>
      <c r="BN398" s="117"/>
      <c r="BO398" s="34"/>
      <c r="BP398" s="30"/>
      <c r="BQ398" s="30"/>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row>
    <row r="399" spans="2:208" s="32" customFormat="1" ht="15" x14ac:dyDescent="0.2">
      <c r="B399" s="954"/>
      <c r="C399" s="955"/>
      <c r="D399" s="955"/>
      <c r="E399" s="955"/>
      <c r="F399" s="956"/>
      <c r="G399" s="952"/>
      <c r="H399" s="957"/>
      <c r="I399" s="958"/>
      <c r="J399" s="959"/>
      <c r="K399" s="511"/>
      <c r="L399" s="815"/>
      <c r="M399" s="816"/>
      <c r="N399" s="511"/>
      <c r="O399" s="815"/>
      <c r="P399" s="816"/>
      <c r="Q399" s="511"/>
      <c r="R399" s="815"/>
      <c r="S399" s="816"/>
      <c r="T399" s="511"/>
      <c r="U399" s="815"/>
      <c r="V399" s="816"/>
      <c r="W399" s="30"/>
      <c r="X399" s="34"/>
      <c r="Y399" s="34"/>
      <c r="Z399" s="30"/>
      <c r="AA399" s="34"/>
      <c r="AB399" s="34"/>
      <c r="AC399" s="30"/>
      <c r="AD399" s="34"/>
      <c r="AE399" s="34"/>
      <c r="AF399" s="30"/>
      <c r="AG399" s="34"/>
      <c r="AH399" s="34"/>
      <c r="AI399" s="30"/>
      <c r="AJ399" s="34"/>
      <c r="AK399" s="34"/>
      <c r="AL399" s="30"/>
      <c r="AM399" s="34"/>
      <c r="AN399" s="34"/>
      <c r="AO399" s="30"/>
      <c r="AP399" s="34"/>
      <c r="AQ399" s="34"/>
      <c r="AR399" s="30"/>
      <c r="AS399" s="34"/>
      <c r="AT399" s="34"/>
      <c r="AU399" s="30"/>
      <c r="AV399" s="34"/>
      <c r="AW399" s="34"/>
      <c r="AX399" s="30"/>
      <c r="AY399" s="34"/>
      <c r="AZ399" s="34"/>
      <c r="BA399" s="30"/>
      <c r="BB399" s="34"/>
      <c r="BC399" s="34"/>
      <c r="BD399" s="30"/>
      <c r="BE399" s="34"/>
      <c r="BF399" s="34"/>
      <c r="BG399" s="30"/>
      <c r="BH399" s="34"/>
      <c r="BI399" s="34"/>
      <c r="BJ399" s="30"/>
      <c r="BK399" s="34"/>
      <c r="BL399" s="117"/>
      <c r="BM399" s="118"/>
      <c r="BN399" s="117"/>
      <c r="BO399" s="34"/>
      <c r="BP399" s="30"/>
      <c r="BQ399" s="30"/>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row>
    <row r="400" spans="2:208" s="32" customFormat="1" ht="15" x14ac:dyDescent="0.2">
      <c r="B400" s="954"/>
      <c r="C400" s="955"/>
      <c r="D400" s="955"/>
      <c r="E400" s="955"/>
      <c r="F400" s="956"/>
      <c r="G400" s="952"/>
      <c r="H400" s="957"/>
      <c r="I400" s="958"/>
      <c r="J400" s="959"/>
      <c r="K400" s="511"/>
      <c r="L400" s="815"/>
      <c r="M400" s="816"/>
      <c r="N400" s="511"/>
      <c r="O400" s="815"/>
      <c r="P400" s="816"/>
      <c r="Q400" s="511"/>
      <c r="R400" s="815"/>
      <c r="S400" s="816"/>
      <c r="T400" s="511"/>
      <c r="U400" s="815"/>
      <c r="V400" s="816"/>
      <c r="W400" s="30"/>
      <c r="X400" s="34"/>
      <c r="Y400" s="34"/>
      <c r="Z400" s="30"/>
      <c r="AA400" s="34"/>
      <c r="AB400" s="34"/>
      <c r="AC400" s="30"/>
      <c r="AD400" s="34"/>
      <c r="AE400" s="34"/>
      <c r="AF400" s="30"/>
      <c r="AG400" s="34"/>
      <c r="AH400" s="34"/>
      <c r="AI400" s="30"/>
      <c r="AJ400" s="34"/>
      <c r="AK400" s="34"/>
      <c r="AL400" s="30"/>
      <c r="AM400" s="34"/>
      <c r="AN400" s="34"/>
      <c r="AO400" s="30"/>
      <c r="AP400" s="34"/>
      <c r="AQ400" s="34"/>
      <c r="AR400" s="30"/>
      <c r="AS400" s="34"/>
      <c r="AT400" s="34"/>
      <c r="AU400" s="30"/>
      <c r="AV400" s="34"/>
      <c r="AW400" s="34"/>
      <c r="AX400" s="30"/>
      <c r="AY400" s="34"/>
      <c r="AZ400" s="34"/>
      <c r="BA400" s="30"/>
      <c r="BB400" s="34"/>
      <c r="BC400" s="34"/>
      <c r="BD400" s="30"/>
      <c r="BE400" s="34"/>
      <c r="BF400" s="34"/>
      <c r="BG400" s="30"/>
      <c r="BH400" s="34"/>
      <c r="BI400" s="34"/>
      <c r="BJ400" s="30"/>
      <c r="BK400" s="34"/>
      <c r="BL400" s="117"/>
      <c r="BM400" s="118"/>
      <c r="BN400" s="117"/>
      <c r="BO400" s="34"/>
      <c r="BP400" s="30"/>
      <c r="BQ400" s="30"/>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row>
    <row r="401" spans="2:208" s="32" customFormat="1" ht="15" x14ac:dyDescent="0.2">
      <c r="B401" s="954"/>
      <c r="C401" s="955"/>
      <c r="D401" s="955"/>
      <c r="E401" s="955"/>
      <c r="F401" s="956"/>
      <c r="G401" s="952"/>
      <c r="H401" s="957"/>
      <c r="I401" s="958"/>
      <c r="J401" s="959"/>
      <c r="K401" s="511"/>
      <c r="L401" s="815"/>
      <c r="M401" s="816"/>
      <c r="N401" s="511"/>
      <c r="O401" s="815"/>
      <c r="P401" s="816"/>
      <c r="Q401" s="511"/>
      <c r="R401" s="815"/>
      <c r="S401" s="816"/>
      <c r="T401" s="511"/>
      <c r="U401" s="815"/>
      <c r="V401" s="816"/>
      <c r="W401" s="30"/>
      <c r="X401" s="34"/>
      <c r="Y401" s="34"/>
      <c r="Z401" s="30"/>
      <c r="AA401" s="34"/>
      <c r="AB401" s="34"/>
      <c r="AC401" s="30"/>
      <c r="AD401" s="34"/>
      <c r="AE401" s="34"/>
      <c r="AF401" s="30"/>
      <c r="AG401" s="34"/>
      <c r="AH401" s="34"/>
      <c r="AI401" s="30"/>
      <c r="AJ401" s="34"/>
      <c r="AK401" s="34"/>
      <c r="AL401" s="30"/>
      <c r="AM401" s="34"/>
      <c r="AN401" s="34"/>
      <c r="AO401" s="30"/>
      <c r="AP401" s="34"/>
      <c r="AQ401" s="34"/>
      <c r="AR401" s="30"/>
      <c r="AS401" s="34"/>
      <c r="AT401" s="34"/>
      <c r="AU401" s="30"/>
      <c r="AV401" s="34"/>
      <c r="AW401" s="34"/>
      <c r="AX401" s="30"/>
      <c r="AY401" s="34"/>
      <c r="AZ401" s="34"/>
      <c r="BA401" s="30"/>
      <c r="BB401" s="34"/>
      <c r="BC401" s="34"/>
      <c r="BD401" s="30"/>
      <c r="BE401" s="34"/>
      <c r="BF401" s="34"/>
      <c r="BG401" s="30"/>
      <c r="BH401" s="34"/>
      <c r="BI401" s="34"/>
      <c r="BJ401" s="30"/>
      <c r="BK401" s="34"/>
      <c r="BL401" s="117"/>
      <c r="BM401" s="118"/>
      <c r="BN401" s="117"/>
      <c r="BO401" s="34"/>
      <c r="BP401" s="30"/>
      <c r="BQ401" s="30"/>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row>
    <row r="402" spans="2:208" s="32" customFormat="1" ht="15" x14ac:dyDescent="0.2">
      <c r="B402" s="954"/>
      <c r="C402" s="955"/>
      <c r="D402" s="955"/>
      <c r="E402" s="955"/>
      <c r="F402" s="956"/>
      <c r="G402" s="952"/>
      <c r="H402" s="957"/>
      <c r="I402" s="958"/>
      <c r="J402" s="959"/>
      <c r="K402" s="511"/>
      <c r="L402" s="815"/>
      <c r="M402" s="816"/>
      <c r="N402" s="511"/>
      <c r="O402" s="815"/>
      <c r="P402" s="816"/>
      <c r="Q402" s="511"/>
      <c r="R402" s="815"/>
      <c r="S402" s="816"/>
      <c r="T402" s="511"/>
      <c r="U402" s="815"/>
      <c r="V402" s="816"/>
      <c r="W402" s="30"/>
      <c r="X402" s="34"/>
      <c r="Y402" s="34"/>
      <c r="Z402" s="30"/>
      <c r="AA402" s="34"/>
      <c r="AB402" s="34"/>
      <c r="AC402" s="30"/>
      <c r="AD402" s="34"/>
      <c r="AE402" s="34"/>
      <c r="AF402" s="30"/>
      <c r="AG402" s="34"/>
      <c r="AH402" s="34"/>
      <c r="AI402" s="30"/>
      <c r="AJ402" s="34"/>
      <c r="AK402" s="34"/>
      <c r="AL402" s="30"/>
      <c r="AM402" s="34"/>
      <c r="AN402" s="34"/>
      <c r="AO402" s="30"/>
      <c r="AP402" s="34"/>
      <c r="AQ402" s="34"/>
      <c r="AR402" s="30"/>
      <c r="AS402" s="34"/>
      <c r="AT402" s="34"/>
      <c r="AU402" s="30"/>
      <c r="AV402" s="34"/>
      <c r="AW402" s="34"/>
      <c r="AX402" s="30"/>
      <c r="AY402" s="34"/>
      <c r="AZ402" s="34"/>
      <c r="BA402" s="30"/>
      <c r="BB402" s="34"/>
      <c r="BC402" s="34"/>
      <c r="BD402" s="30"/>
      <c r="BE402" s="34"/>
      <c r="BF402" s="34"/>
      <c r="BG402" s="30"/>
      <c r="BH402" s="34"/>
      <c r="BI402" s="34"/>
      <c r="BJ402" s="30"/>
      <c r="BK402" s="34"/>
      <c r="BL402" s="117"/>
      <c r="BM402" s="118"/>
      <c r="BN402" s="117"/>
      <c r="BO402" s="34"/>
      <c r="BP402" s="30"/>
      <c r="BQ402" s="30"/>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row>
    <row r="403" spans="2:208" s="32" customFormat="1" ht="15" x14ac:dyDescent="0.2">
      <c r="B403" s="954"/>
      <c r="C403" s="955"/>
      <c r="D403" s="955"/>
      <c r="E403" s="955"/>
      <c r="F403" s="956"/>
      <c r="G403" s="952"/>
      <c r="H403" s="957"/>
      <c r="I403" s="958"/>
      <c r="J403" s="959"/>
      <c r="K403" s="511"/>
      <c r="L403" s="815"/>
      <c r="M403" s="816"/>
      <c r="N403" s="511"/>
      <c r="O403" s="815"/>
      <c r="P403" s="816"/>
      <c r="Q403" s="511"/>
      <c r="R403" s="815"/>
      <c r="S403" s="816"/>
      <c r="T403" s="511"/>
      <c r="U403" s="815"/>
      <c r="V403" s="816"/>
      <c r="W403" s="30"/>
      <c r="X403" s="34"/>
      <c r="Y403" s="34"/>
      <c r="Z403" s="30"/>
      <c r="AA403" s="34"/>
      <c r="AB403" s="34"/>
      <c r="AC403" s="30"/>
      <c r="AD403" s="34"/>
      <c r="AE403" s="34"/>
      <c r="AF403" s="30"/>
      <c r="AG403" s="34"/>
      <c r="AH403" s="34"/>
      <c r="AI403" s="30"/>
      <c r="AJ403" s="34"/>
      <c r="AK403" s="34"/>
      <c r="AL403" s="30"/>
      <c r="AM403" s="34"/>
      <c r="AN403" s="34"/>
      <c r="AO403" s="30"/>
      <c r="AP403" s="34"/>
      <c r="AQ403" s="34"/>
      <c r="AR403" s="30"/>
      <c r="AS403" s="34"/>
      <c r="AT403" s="34"/>
      <c r="AU403" s="30"/>
      <c r="AV403" s="34"/>
      <c r="AW403" s="34"/>
      <c r="AX403" s="30"/>
      <c r="AY403" s="34"/>
      <c r="AZ403" s="34"/>
      <c r="BA403" s="30"/>
      <c r="BB403" s="34"/>
      <c r="BC403" s="34"/>
      <c r="BD403" s="30"/>
      <c r="BE403" s="34"/>
      <c r="BF403" s="34"/>
      <c r="BG403" s="30"/>
      <c r="BH403" s="34"/>
      <c r="BI403" s="34"/>
      <c r="BJ403" s="30"/>
      <c r="BK403" s="34"/>
      <c r="BL403" s="117"/>
      <c r="BM403" s="118"/>
      <c r="BN403" s="117"/>
      <c r="BO403" s="34"/>
      <c r="BP403" s="30"/>
      <c r="BQ403" s="30"/>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row>
    <row r="404" spans="2:208" s="32" customFormat="1" ht="15" x14ac:dyDescent="0.2">
      <c r="B404" s="954"/>
      <c r="C404" s="955"/>
      <c r="D404" s="955"/>
      <c r="E404" s="955"/>
      <c r="F404" s="956"/>
      <c r="G404" s="952"/>
      <c r="H404" s="957"/>
      <c r="I404" s="958"/>
      <c r="J404" s="959"/>
      <c r="K404" s="511"/>
      <c r="L404" s="815"/>
      <c r="M404" s="816"/>
      <c r="N404" s="511"/>
      <c r="O404" s="815"/>
      <c r="P404" s="816"/>
      <c r="Q404" s="511"/>
      <c r="R404" s="815"/>
      <c r="S404" s="816"/>
      <c r="T404" s="511"/>
      <c r="U404" s="815"/>
      <c r="V404" s="816"/>
      <c r="W404" s="30"/>
      <c r="X404" s="34"/>
      <c r="Y404" s="34"/>
      <c r="Z404" s="30"/>
      <c r="AA404" s="34"/>
      <c r="AB404" s="34"/>
      <c r="AC404" s="30"/>
      <c r="AD404" s="34"/>
      <c r="AE404" s="34"/>
      <c r="AF404" s="30"/>
      <c r="AG404" s="34"/>
      <c r="AH404" s="34"/>
      <c r="AI404" s="30"/>
      <c r="AJ404" s="34"/>
      <c r="AK404" s="34"/>
      <c r="AL404" s="30"/>
      <c r="AM404" s="34"/>
      <c r="AN404" s="34"/>
      <c r="AO404" s="30"/>
      <c r="AP404" s="34"/>
      <c r="AQ404" s="34"/>
      <c r="AR404" s="30"/>
      <c r="AS404" s="34"/>
      <c r="AT404" s="34"/>
      <c r="AU404" s="30"/>
      <c r="AV404" s="34"/>
      <c r="AW404" s="34"/>
      <c r="AX404" s="30"/>
      <c r="AY404" s="34"/>
      <c r="AZ404" s="34"/>
      <c r="BA404" s="30"/>
      <c r="BB404" s="34"/>
      <c r="BC404" s="34"/>
      <c r="BD404" s="30"/>
      <c r="BE404" s="34"/>
      <c r="BF404" s="34"/>
      <c r="BG404" s="30"/>
      <c r="BH404" s="34"/>
      <c r="BI404" s="34"/>
      <c r="BJ404" s="30"/>
      <c r="BK404" s="34"/>
      <c r="BL404" s="117"/>
      <c r="BM404" s="118"/>
      <c r="BN404" s="117"/>
      <c r="BO404" s="34"/>
      <c r="BP404" s="30"/>
      <c r="BQ404" s="30"/>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row>
    <row r="405" spans="2:208" s="32" customFormat="1" ht="15" x14ac:dyDescent="0.2">
      <c r="B405" s="954"/>
      <c r="C405" s="955"/>
      <c r="D405" s="955"/>
      <c r="E405" s="955"/>
      <c r="F405" s="956"/>
      <c r="G405" s="952"/>
      <c r="H405" s="957"/>
      <c r="I405" s="958"/>
      <c r="J405" s="959"/>
      <c r="K405" s="511"/>
      <c r="L405" s="815"/>
      <c r="M405" s="816"/>
      <c r="N405" s="511"/>
      <c r="O405" s="815"/>
      <c r="P405" s="816"/>
      <c r="Q405" s="511"/>
      <c r="R405" s="815"/>
      <c r="S405" s="816"/>
      <c r="T405" s="511"/>
      <c r="U405" s="815"/>
      <c r="V405" s="816"/>
      <c r="W405" s="30"/>
      <c r="X405" s="34"/>
      <c r="Y405" s="34"/>
      <c r="Z405" s="30"/>
      <c r="AA405" s="34"/>
      <c r="AB405" s="34"/>
      <c r="AC405" s="30"/>
      <c r="AD405" s="34"/>
      <c r="AE405" s="34"/>
      <c r="AF405" s="30"/>
      <c r="AG405" s="34"/>
      <c r="AH405" s="34"/>
      <c r="AI405" s="30"/>
      <c r="AJ405" s="34"/>
      <c r="AK405" s="34"/>
      <c r="AL405" s="30"/>
      <c r="AM405" s="34"/>
      <c r="AN405" s="34"/>
      <c r="AO405" s="30"/>
      <c r="AP405" s="34"/>
      <c r="AQ405" s="34"/>
      <c r="AR405" s="30"/>
      <c r="AS405" s="34"/>
      <c r="AT405" s="34"/>
      <c r="AU405" s="30"/>
      <c r="AV405" s="34"/>
      <c r="AW405" s="34"/>
      <c r="AX405" s="30"/>
      <c r="AY405" s="34"/>
      <c r="AZ405" s="34"/>
      <c r="BA405" s="30"/>
      <c r="BB405" s="34"/>
      <c r="BC405" s="34"/>
      <c r="BD405" s="30"/>
      <c r="BE405" s="34"/>
      <c r="BF405" s="34"/>
      <c r="BG405" s="30"/>
      <c r="BH405" s="34"/>
      <c r="BI405" s="34"/>
      <c r="BJ405" s="30"/>
      <c r="BK405" s="34"/>
      <c r="BL405" s="117"/>
      <c r="BM405" s="118"/>
      <c r="BN405" s="117"/>
      <c r="BO405" s="34"/>
      <c r="BP405" s="30"/>
      <c r="BQ405" s="30"/>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row>
    <row r="406" spans="2:208" s="32" customFormat="1" ht="15" x14ac:dyDescent="0.2">
      <c r="B406" s="954"/>
      <c r="C406" s="955"/>
      <c r="D406" s="955"/>
      <c r="E406" s="955"/>
      <c r="F406" s="956"/>
      <c r="G406" s="952"/>
      <c r="H406" s="957"/>
      <c r="I406" s="958"/>
      <c r="J406" s="959"/>
      <c r="K406" s="511"/>
      <c r="L406" s="815"/>
      <c r="M406" s="816"/>
      <c r="N406" s="511"/>
      <c r="O406" s="815"/>
      <c r="P406" s="816"/>
      <c r="Q406" s="511"/>
      <c r="R406" s="815"/>
      <c r="S406" s="816"/>
      <c r="T406" s="511"/>
      <c r="U406" s="815"/>
      <c r="V406" s="816"/>
      <c r="W406" s="30"/>
      <c r="X406" s="34"/>
      <c r="Y406" s="34"/>
      <c r="Z406" s="30"/>
      <c r="AA406" s="34"/>
      <c r="AB406" s="34"/>
      <c r="AC406" s="30"/>
      <c r="AD406" s="34"/>
      <c r="AE406" s="34"/>
      <c r="AF406" s="30"/>
      <c r="AG406" s="34"/>
      <c r="AH406" s="34"/>
      <c r="AI406" s="30"/>
      <c r="AJ406" s="34"/>
      <c r="AK406" s="34"/>
      <c r="AL406" s="30"/>
      <c r="AM406" s="34"/>
      <c r="AN406" s="34"/>
      <c r="AO406" s="30"/>
      <c r="AP406" s="34"/>
      <c r="AQ406" s="34"/>
      <c r="AR406" s="30"/>
      <c r="AS406" s="34"/>
      <c r="AT406" s="34"/>
      <c r="AU406" s="30"/>
      <c r="AV406" s="34"/>
      <c r="AW406" s="34"/>
      <c r="AX406" s="30"/>
      <c r="AY406" s="34"/>
      <c r="AZ406" s="34"/>
      <c r="BA406" s="30"/>
      <c r="BB406" s="34"/>
      <c r="BC406" s="34"/>
      <c r="BD406" s="30"/>
      <c r="BE406" s="34"/>
      <c r="BF406" s="34"/>
      <c r="BG406" s="30"/>
      <c r="BH406" s="34"/>
      <c r="BI406" s="34"/>
      <c r="BJ406" s="30"/>
      <c r="BK406" s="34"/>
      <c r="BL406" s="117"/>
      <c r="BM406" s="118"/>
      <c r="BN406" s="117"/>
      <c r="BO406" s="34"/>
      <c r="BP406" s="30"/>
      <c r="BQ406" s="30"/>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row>
    <row r="407" spans="2:208" s="32" customFormat="1" ht="15" x14ac:dyDescent="0.2">
      <c r="B407" s="954"/>
      <c r="C407" s="955"/>
      <c r="D407" s="955"/>
      <c r="E407" s="955"/>
      <c r="F407" s="956"/>
      <c r="G407" s="952"/>
      <c r="H407" s="957"/>
      <c r="I407" s="958"/>
      <c r="J407" s="959"/>
      <c r="K407" s="511"/>
      <c r="L407" s="815"/>
      <c r="M407" s="816"/>
      <c r="N407" s="511"/>
      <c r="O407" s="815"/>
      <c r="P407" s="816"/>
      <c r="Q407" s="511"/>
      <c r="R407" s="815"/>
      <c r="S407" s="816"/>
      <c r="T407" s="511"/>
      <c r="U407" s="815"/>
      <c r="V407" s="816"/>
      <c r="W407" s="30"/>
      <c r="X407" s="34"/>
      <c r="Y407" s="34"/>
      <c r="Z407" s="30"/>
      <c r="AA407" s="34"/>
      <c r="AB407" s="34"/>
      <c r="AC407" s="30"/>
      <c r="AD407" s="34"/>
      <c r="AE407" s="34"/>
      <c r="AF407" s="30"/>
      <c r="AG407" s="34"/>
      <c r="AH407" s="34"/>
      <c r="AI407" s="30"/>
      <c r="AJ407" s="34"/>
      <c r="AK407" s="34"/>
      <c r="AL407" s="30"/>
      <c r="AM407" s="34"/>
      <c r="AN407" s="34"/>
      <c r="AO407" s="30"/>
      <c r="AP407" s="34"/>
      <c r="AQ407" s="34"/>
      <c r="AR407" s="30"/>
      <c r="AS407" s="34"/>
      <c r="AT407" s="34"/>
      <c r="AU407" s="30"/>
      <c r="AV407" s="34"/>
      <c r="AW407" s="34"/>
      <c r="AX407" s="30"/>
      <c r="AY407" s="34"/>
      <c r="AZ407" s="34"/>
      <c r="BA407" s="30"/>
      <c r="BB407" s="34"/>
      <c r="BC407" s="34"/>
      <c r="BD407" s="30"/>
      <c r="BE407" s="34"/>
      <c r="BF407" s="34"/>
      <c r="BG407" s="30"/>
      <c r="BH407" s="34"/>
      <c r="BI407" s="34"/>
      <c r="BJ407" s="30"/>
      <c r="BK407" s="34"/>
      <c r="BL407" s="117"/>
      <c r="BM407" s="118"/>
      <c r="BN407" s="117"/>
      <c r="BO407" s="34"/>
      <c r="BP407" s="30"/>
      <c r="BQ407" s="30"/>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row>
    <row r="408" spans="2:208" s="32" customFormat="1" ht="15" x14ac:dyDescent="0.2">
      <c r="B408" s="954"/>
      <c r="C408" s="955"/>
      <c r="D408" s="955"/>
      <c r="E408" s="955"/>
      <c r="F408" s="956"/>
      <c r="G408" s="952"/>
      <c r="H408" s="957"/>
      <c r="I408" s="958"/>
      <c r="J408" s="959"/>
      <c r="K408" s="511"/>
      <c r="L408" s="815"/>
      <c r="M408" s="816"/>
      <c r="N408" s="511"/>
      <c r="O408" s="815"/>
      <c r="P408" s="816"/>
      <c r="Q408" s="511"/>
      <c r="R408" s="815"/>
      <c r="S408" s="816"/>
      <c r="T408" s="511"/>
      <c r="U408" s="815"/>
      <c r="V408" s="816"/>
      <c r="W408" s="30"/>
      <c r="X408" s="34"/>
      <c r="Y408" s="34"/>
      <c r="Z408" s="30"/>
      <c r="AA408" s="34"/>
      <c r="AB408" s="34"/>
      <c r="AC408" s="30"/>
      <c r="AD408" s="34"/>
      <c r="AE408" s="34"/>
      <c r="AF408" s="30"/>
      <c r="AG408" s="34"/>
      <c r="AH408" s="34"/>
      <c r="AI408" s="30"/>
      <c r="AJ408" s="34"/>
      <c r="AK408" s="34"/>
      <c r="AL408" s="30"/>
      <c r="AM408" s="34"/>
      <c r="AN408" s="34"/>
      <c r="AO408" s="30"/>
      <c r="AP408" s="34"/>
      <c r="AQ408" s="34"/>
      <c r="AR408" s="30"/>
      <c r="AS408" s="34"/>
      <c r="AT408" s="34"/>
      <c r="AU408" s="30"/>
      <c r="AV408" s="34"/>
      <c r="AW408" s="34"/>
      <c r="AX408" s="30"/>
      <c r="AY408" s="34"/>
      <c r="AZ408" s="34"/>
      <c r="BA408" s="30"/>
      <c r="BB408" s="34"/>
      <c r="BC408" s="34"/>
      <c r="BD408" s="30"/>
      <c r="BE408" s="34"/>
      <c r="BF408" s="34"/>
      <c r="BG408" s="30"/>
      <c r="BH408" s="34"/>
      <c r="BI408" s="34"/>
      <c r="BJ408" s="30"/>
      <c r="BK408" s="34"/>
      <c r="BL408" s="117"/>
      <c r="BM408" s="118"/>
      <c r="BN408" s="117"/>
      <c r="BO408" s="34"/>
      <c r="BP408" s="30"/>
      <c r="BQ408" s="30"/>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row>
    <row r="409" spans="2:208" s="32" customFormat="1" ht="15" x14ac:dyDescent="0.2">
      <c r="B409" s="954"/>
      <c r="C409" s="955"/>
      <c r="D409" s="955"/>
      <c r="E409" s="955"/>
      <c r="F409" s="956"/>
      <c r="G409" s="952"/>
      <c r="H409" s="957"/>
      <c r="I409" s="958"/>
      <c r="J409" s="959"/>
      <c r="K409" s="511"/>
      <c r="L409" s="815"/>
      <c r="M409" s="816"/>
      <c r="N409" s="511"/>
      <c r="O409" s="815"/>
      <c r="P409" s="816"/>
      <c r="Q409" s="511"/>
      <c r="R409" s="815"/>
      <c r="S409" s="816"/>
      <c r="T409" s="511"/>
      <c r="U409" s="815"/>
      <c r="V409" s="816"/>
      <c r="W409" s="30"/>
      <c r="X409" s="34"/>
      <c r="Y409" s="34"/>
      <c r="Z409" s="30"/>
      <c r="AA409" s="34"/>
      <c r="AB409" s="34"/>
      <c r="AC409" s="30"/>
      <c r="AD409" s="34"/>
      <c r="AE409" s="34"/>
      <c r="AF409" s="30"/>
      <c r="AG409" s="34"/>
      <c r="AH409" s="34"/>
      <c r="AI409" s="30"/>
      <c r="AJ409" s="34"/>
      <c r="AK409" s="34"/>
      <c r="AL409" s="30"/>
      <c r="AM409" s="34"/>
      <c r="AN409" s="34"/>
      <c r="AO409" s="30"/>
      <c r="AP409" s="34"/>
      <c r="AQ409" s="34"/>
      <c r="AR409" s="30"/>
      <c r="AS409" s="34"/>
      <c r="AT409" s="34"/>
      <c r="AU409" s="30"/>
      <c r="AV409" s="34"/>
      <c r="AW409" s="34"/>
      <c r="AX409" s="30"/>
      <c r="AY409" s="34"/>
      <c r="AZ409" s="34"/>
      <c r="BA409" s="30"/>
      <c r="BB409" s="34"/>
      <c r="BC409" s="34"/>
      <c r="BD409" s="30"/>
      <c r="BE409" s="34"/>
      <c r="BF409" s="34"/>
      <c r="BG409" s="30"/>
      <c r="BH409" s="34"/>
      <c r="BI409" s="34"/>
      <c r="BJ409" s="30"/>
      <c r="BK409" s="34"/>
      <c r="BL409" s="117"/>
      <c r="BM409" s="118"/>
      <c r="BN409" s="117"/>
      <c r="BO409" s="34"/>
      <c r="BP409" s="30"/>
      <c r="BQ409" s="30"/>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row>
    <row r="410" spans="2:208" s="32" customFormat="1" ht="15" x14ac:dyDescent="0.2">
      <c r="B410" s="954"/>
      <c r="C410" s="955"/>
      <c r="D410" s="955"/>
      <c r="E410" s="955"/>
      <c r="F410" s="956"/>
      <c r="G410" s="952"/>
      <c r="H410" s="957"/>
      <c r="I410" s="958"/>
      <c r="J410" s="959"/>
      <c r="K410" s="511"/>
      <c r="L410" s="815"/>
      <c r="M410" s="816"/>
      <c r="N410" s="511"/>
      <c r="O410" s="815"/>
      <c r="P410" s="816"/>
      <c r="Q410" s="511"/>
      <c r="R410" s="815"/>
      <c r="S410" s="816"/>
      <c r="T410" s="511"/>
      <c r="U410" s="815"/>
      <c r="V410" s="816"/>
      <c r="W410" s="30"/>
      <c r="X410" s="34"/>
      <c r="Y410" s="34"/>
      <c r="Z410" s="30"/>
      <c r="AA410" s="34"/>
      <c r="AB410" s="34"/>
      <c r="AC410" s="30"/>
      <c r="AD410" s="34"/>
      <c r="AE410" s="34"/>
      <c r="AF410" s="30"/>
      <c r="AG410" s="34"/>
      <c r="AH410" s="34"/>
      <c r="AI410" s="30"/>
      <c r="AJ410" s="34"/>
      <c r="AK410" s="34"/>
      <c r="AL410" s="30"/>
      <c r="AM410" s="34"/>
      <c r="AN410" s="34"/>
      <c r="AO410" s="30"/>
      <c r="AP410" s="34"/>
      <c r="AQ410" s="34"/>
      <c r="AR410" s="30"/>
      <c r="AS410" s="34"/>
      <c r="AT410" s="34"/>
      <c r="AU410" s="30"/>
      <c r="AV410" s="34"/>
      <c r="AW410" s="34"/>
      <c r="AX410" s="30"/>
      <c r="AY410" s="34"/>
      <c r="AZ410" s="34"/>
      <c r="BA410" s="30"/>
      <c r="BB410" s="34"/>
      <c r="BC410" s="34"/>
      <c r="BD410" s="30"/>
      <c r="BE410" s="34"/>
      <c r="BF410" s="34"/>
      <c r="BG410" s="30"/>
      <c r="BH410" s="34"/>
      <c r="BI410" s="34"/>
      <c r="BJ410" s="30"/>
      <c r="BK410" s="34"/>
      <c r="BL410" s="117"/>
      <c r="BM410" s="118"/>
      <c r="BN410" s="117"/>
      <c r="BO410" s="34"/>
      <c r="BP410" s="30"/>
      <c r="BQ410" s="30"/>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row>
    <row r="411" spans="2:208" s="32" customFormat="1" ht="15" x14ac:dyDescent="0.2">
      <c r="B411" s="954"/>
      <c r="C411" s="955"/>
      <c r="D411" s="955"/>
      <c r="E411" s="955"/>
      <c r="F411" s="956"/>
      <c r="G411" s="952"/>
      <c r="H411" s="957"/>
      <c r="I411" s="958"/>
      <c r="J411" s="959"/>
      <c r="K411" s="511"/>
      <c r="L411" s="815"/>
      <c r="M411" s="816"/>
      <c r="N411" s="511"/>
      <c r="O411" s="815"/>
      <c r="P411" s="816"/>
      <c r="Q411" s="511"/>
      <c r="R411" s="815"/>
      <c r="S411" s="816"/>
      <c r="T411" s="511"/>
      <c r="U411" s="815"/>
      <c r="V411" s="816"/>
      <c r="W411" s="30"/>
      <c r="X411" s="34"/>
      <c r="Y411" s="34"/>
      <c r="Z411" s="30"/>
      <c r="AA411" s="34"/>
      <c r="AB411" s="34"/>
      <c r="AC411" s="30"/>
      <c r="AD411" s="34"/>
      <c r="AE411" s="34"/>
      <c r="AF411" s="30"/>
      <c r="AG411" s="34"/>
      <c r="AH411" s="34"/>
      <c r="AI411" s="30"/>
      <c r="AJ411" s="34"/>
      <c r="AK411" s="34"/>
      <c r="AL411" s="30"/>
      <c r="AM411" s="34"/>
      <c r="AN411" s="34"/>
      <c r="AO411" s="30"/>
      <c r="AP411" s="34"/>
      <c r="AQ411" s="34"/>
      <c r="AR411" s="30"/>
      <c r="AS411" s="34"/>
      <c r="AT411" s="34"/>
      <c r="AU411" s="30"/>
      <c r="AV411" s="34"/>
      <c r="AW411" s="34"/>
      <c r="AX411" s="30"/>
      <c r="AY411" s="34"/>
      <c r="AZ411" s="34"/>
      <c r="BA411" s="30"/>
      <c r="BB411" s="34"/>
      <c r="BC411" s="34"/>
      <c r="BD411" s="30"/>
      <c r="BE411" s="34"/>
      <c r="BF411" s="34"/>
      <c r="BG411" s="30"/>
      <c r="BH411" s="34"/>
      <c r="BI411" s="34"/>
      <c r="BJ411" s="30"/>
      <c r="BK411" s="34"/>
      <c r="BL411" s="117"/>
      <c r="BM411" s="118"/>
      <c r="BN411" s="117"/>
      <c r="BO411" s="34"/>
      <c r="BP411" s="30"/>
      <c r="BQ411" s="30"/>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row>
    <row r="412" spans="2:208" s="32" customFormat="1" ht="15" x14ac:dyDescent="0.2">
      <c r="B412" s="954"/>
      <c r="C412" s="955"/>
      <c r="D412" s="955"/>
      <c r="E412" s="955"/>
      <c r="F412" s="956"/>
      <c r="G412" s="952"/>
      <c r="H412" s="957"/>
      <c r="I412" s="958"/>
      <c r="J412" s="959"/>
      <c r="K412" s="511"/>
      <c r="L412" s="815"/>
      <c r="M412" s="816"/>
      <c r="N412" s="511"/>
      <c r="O412" s="815"/>
      <c r="P412" s="816"/>
      <c r="Q412" s="511"/>
      <c r="R412" s="815"/>
      <c r="S412" s="816"/>
      <c r="T412" s="511"/>
      <c r="U412" s="815"/>
      <c r="V412" s="816"/>
      <c r="W412" s="30"/>
      <c r="X412" s="34"/>
      <c r="Y412" s="34"/>
      <c r="Z412" s="30"/>
      <c r="AA412" s="34"/>
      <c r="AB412" s="34"/>
      <c r="AC412" s="30"/>
      <c r="AD412" s="34"/>
      <c r="AE412" s="34"/>
      <c r="AF412" s="30"/>
      <c r="AG412" s="34"/>
      <c r="AH412" s="34"/>
      <c r="AI412" s="30"/>
      <c r="AJ412" s="34"/>
      <c r="AK412" s="34"/>
      <c r="AL412" s="30"/>
      <c r="AM412" s="34"/>
      <c r="AN412" s="34"/>
      <c r="AO412" s="30"/>
      <c r="AP412" s="34"/>
      <c r="AQ412" s="34"/>
      <c r="AR412" s="30"/>
      <c r="AS412" s="34"/>
      <c r="AT412" s="34"/>
      <c r="AU412" s="30"/>
      <c r="AV412" s="34"/>
      <c r="AW412" s="34"/>
      <c r="AX412" s="30"/>
      <c r="AY412" s="34"/>
      <c r="AZ412" s="34"/>
      <c r="BA412" s="30"/>
      <c r="BB412" s="34"/>
      <c r="BC412" s="34"/>
      <c r="BD412" s="30"/>
      <c r="BE412" s="34"/>
      <c r="BF412" s="34"/>
      <c r="BG412" s="30"/>
      <c r="BH412" s="34"/>
      <c r="BI412" s="34"/>
      <c r="BJ412" s="30"/>
      <c r="BK412" s="34"/>
      <c r="BL412" s="117"/>
      <c r="BM412" s="118"/>
      <c r="BN412" s="117"/>
      <c r="BO412" s="34"/>
      <c r="BP412" s="30"/>
      <c r="BQ412" s="30"/>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row>
    <row r="413" spans="2:208" s="32" customFormat="1" ht="15" x14ac:dyDescent="0.2">
      <c r="B413" s="954"/>
      <c r="C413" s="955"/>
      <c r="D413" s="955"/>
      <c r="E413" s="955"/>
      <c r="F413" s="956"/>
      <c r="G413" s="952"/>
      <c r="H413" s="957"/>
      <c r="I413" s="958"/>
      <c r="J413" s="959"/>
      <c r="K413" s="511"/>
      <c r="L413" s="815"/>
      <c r="M413" s="816"/>
      <c r="N413" s="511"/>
      <c r="O413" s="815"/>
      <c r="P413" s="816"/>
      <c r="Q413" s="511"/>
      <c r="R413" s="815"/>
      <c r="S413" s="816"/>
      <c r="T413" s="511"/>
      <c r="U413" s="815"/>
      <c r="V413" s="816"/>
      <c r="W413" s="30"/>
      <c r="X413" s="34"/>
      <c r="Y413" s="34"/>
      <c r="Z413" s="30"/>
      <c r="AA413" s="34"/>
      <c r="AB413" s="34"/>
      <c r="AC413" s="30"/>
      <c r="AD413" s="34"/>
      <c r="AE413" s="34"/>
      <c r="AF413" s="30"/>
      <c r="AG413" s="34"/>
      <c r="AH413" s="34"/>
      <c r="AI413" s="30"/>
      <c r="AJ413" s="34"/>
      <c r="AK413" s="34"/>
      <c r="AL413" s="30"/>
      <c r="AM413" s="34"/>
      <c r="AN413" s="34"/>
      <c r="AO413" s="30"/>
      <c r="AP413" s="34"/>
      <c r="AQ413" s="34"/>
      <c r="AR413" s="30"/>
      <c r="AS413" s="34"/>
      <c r="AT413" s="34"/>
      <c r="AU413" s="30"/>
      <c r="AV413" s="34"/>
      <c r="AW413" s="34"/>
      <c r="AX413" s="30"/>
      <c r="AY413" s="34"/>
      <c r="AZ413" s="34"/>
      <c r="BA413" s="30"/>
      <c r="BB413" s="34"/>
      <c r="BC413" s="34"/>
      <c r="BD413" s="30"/>
      <c r="BE413" s="34"/>
      <c r="BF413" s="34"/>
      <c r="BG413" s="30"/>
      <c r="BH413" s="34"/>
      <c r="BI413" s="34"/>
      <c r="BJ413" s="30"/>
      <c r="BK413" s="34"/>
      <c r="BL413" s="117"/>
      <c r="BM413" s="118"/>
      <c r="BN413" s="117"/>
      <c r="BO413" s="34"/>
      <c r="BP413" s="30"/>
      <c r="BQ413" s="30"/>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row>
    <row r="414" spans="2:208" s="32" customFormat="1" ht="15" x14ac:dyDescent="0.2">
      <c r="B414" s="954"/>
      <c r="C414" s="955"/>
      <c r="D414" s="955"/>
      <c r="E414" s="955"/>
      <c r="F414" s="956"/>
      <c r="G414" s="952"/>
      <c r="H414" s="957"/>
      <c r="I414" s="958"/>
      <c r="J414" s="959"/>
      <c r="K414" s="511"/>
      <c r="L414" s="815"/>
      <c r="M414" s="816"/>
      <c r="N414" s="511"/>
      <c r="O414" s="815"/>
      <c r="P414" s="816"/>
      <c r="Q414" s="511"/>
      <c r="R414" s="815"/>
      <c r="S414" s="816"/>
      <c r="T414" s="511"/>
      <c r="U414" s="815"/>
      <c r="V414" s="816"/>
      <c r="W414" s="30"/>
      <c r="X414" s="34"/>
      <c r="Y414" s="34"/>
      <c r="Z414" s="30"/>
      <c r="AA414" s="34"/>
      <c r="AB414" s="34"/>
      <c r="AC414" s="30"/>
      <c r="AD414" s="34"/>
      <c r="AE414" s="34"/>
      <c r="AF414" s="30"/>
      <c r="AG414" s="34"/>
      <c r="AH414" s="34"/>
      <c r="AI414" s="30"/>
      <c r="AJ414" s="34"/>
      <c r="AK414" s="34"/>
      <c r="AL414" s="30"/>
      <c r="AM414" s="34"/>
      <c r="AN414" s="34"/>
      <c r="AO414" s="30"/>
      <c r="AP414" s="34"/>
      <c r="AQ414" s="34"/>
      <c r="AR414" s="30"/>
      <c r="AS414" s="34"/>
      <c r="AT414" s="34"/>
      <c r="AU414" s="30"/>
      <c r="AV414" s="34"/>
      <c r="AW414" s="34"/>
      <c r="AX414" s="30"/>
      <c r="AY414" s="34"/>
      <c r="AZ414" s="34"/>
      <c r="BA414" s="30"/>
      <c r="BB414" s="34"/>
      <c r="BC414" s="34"/>
      <c r="BD414" s="30"/>
      <c r="BE414" s="34"/>
      <c r="BF414" s="34"/>
      <c r="BG414" s="30"/>
      <c r="BH414" s="34"/>
      <c r="BI414" s="34"/>
      <c r="BJ414" s="30"/>
      <c r="BK414" s="34"/>
      <c r="BL414" s="117"/>
      <c r="BM414" s="118"/>
      <c r="BN414" s="117"/>
      <c r="BO414" s="34"/>
      <c r="BP414" s="30"/>
      <c r="BQ414" s="30"/>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row>
    <row r="415" spans="2:208" s="32" customFormat="1" ht="15" x14ac:dyDescent="0.2">
      <c r="B415" s="954"/>
      <c r="C415" s="955"/>
      <c r="D415" s="955"/>
      <c r="E415" s="955"/>
      <c r="F415" s="956"/>
      <c r="G415" s="952"/>
      <c r="H415" s="957"/>
      <c r="I415" s="958"/>
      <c r="J415" s="959"/>
      <c r="K415" s="511"/>
      <c r="L415" s="815"/>
      <c r="M415" s="816"/>
      <c r="N415" s="511"/>
      <c r="O415" s="815"/>
      <c r="P415" s="816"/>
      <c r="Q415" s="511"/>
      <c r="R415" s="815"/>
      <c r="S415" s="816"/>
      <c r="T415" s="511"/>
      <c r="U415" s="815"/>
      <c r="V415" s="816"/>
      <c r="W415" s="30"/>
      <c r="X415" s="34"/>
      <c r="Y415" s="34"/>
      <c r="Z415" s="30"/>
      <c r="AA415" s="34"/>
      <c r="AB415" s="34"/>
      <c r="AC415" s="30"/>
      <c r="AD415" s="34"/>
      <c r="AE415" s="34"/>
      <c r="AF415" s="30"/>
      <c r="AG415" s="34"/>
      <c r="AH415" s="34"/>
      <c r="AI415" s="30"/>
      <c r="AJ415" s="34"/>
      <c r="AK415" s="34"/>
      <c r="AL415" s="30"/>
      <c r="AM415" s="34"/>
      <c r="AN415" s="34"/>
      <c r="AO415" s="30"/>
      <c r="AP415" s="34"/>
      <c r="AQ415" s="34"/>
      <c r="AR415" s="30"/>
      <c r="AS415" s="34"/>
      <c r="AT415" s="34"/>
      <c r="AU415" s="30"/>
      <c r="AV415" s="34"/>
      <c r="AW415" s="34"/>
      <c r="AX415" s="30"/>
      <c r="AY415" s="34"/>
      <c r="AZ415" s="34"/>
      <c r="BA415" s="30"/>
      <c r="BB415" s="34"/>
      <c r="BC415" s="34"/>
      <c r="BD415" s="30"/>
      <c r="BE415" s="34"/>
      <c r="BF415" s="34"/>
      <c r="BG415" s="30"/>
      <c r="BH415" s="34"/>
      <c r="BI415" s="34"/>
      <c r="BJ415" s="30"/>
      <c r="BK415" s="34"/>
      <c r="BL415" s="117"/>
      <c r="BM415" s="118"/>
      <c r="BN415" s="117"/>
      <c r="BO415" s="34"/>
      <c r="BP415" s="30"/>
      <c r="BQ415" s="30"/>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row>
    <row r="416" spans="2:208" s="32" customFormat="1" ht="15" x14ac:dyDescent="0.2">
      <c r="B416" s="954"/>
      <c r="C416" s="955"/>
      <c r="D416" s="955"/>
      <c r="E416" s="955"/>
      <c r="F416" s="956"/>
      <c r="G416" s="952"/>
      <c r="H416" s="957"/>
      <c r="I416" s="958"/>
      <c r="J416" s="959"/>
      <c r="K416" s="511"/>
      <c r="L416" s="815"/>
      <c r="M416" s="816"/>
      <c r="N416" s="511"/>
      <c r="O416" s="815"/>
      <c r="P416" s="816"/>
      <c r="Q416" s="511"/>
      <c r="R416" s="815"/>
      <c r="S416" s="816"/>
      <c r="T416" s="511"/>
      <c r="U416" s="815"/>
      <c r="V416" s="816"/>
      <c r="W416" s="30"/>
      <c r="X416" s="34"/>
      <c r="Y416" s="34"/>
      <c r="Z416" s="30"/>
      <c r="AA416" s="34"/>
      <c r="AB416" s="34"/>
      <c r="AC416" s="30"/>
      <c r="AD416" s="34"/>
      <c r="AE416" s="34"/>
      <c r="AF416" s="30"/>
      <c r="AG416" s="34"/>
      <c r="AH416" s="34"/>
      <c r="AI416" s="30"/>
      <c r="AJ416" s="34"/>
      <c r="AK416" s="34"/>
      <c r="AL416" s="30"/>
      <c r="AM416" s="34"/>
      <c r="AN416" s="34"/>
      <c r="AO416" s="30"/>
      <c r="AP416" s="34"/>
      <c r="AQ416" s="34"/>
      <c r="AR416" s="30"/>
      <c r="AS416" s="34"/>
      <c r="AT416" s="34"/>
      <c r="AU416" s="30"/>
      <c r="AV416" s="34"/>
      <c r="AW416" s="34"/>
      <c r="AX416" s="30"/>
      <c r="AY416" s="34"/>
      <c r="AZ416" s="34"/>
      <c r="BA416" s="30"/>
      <c r="BB416" s="34"/>
      <c r="BC416" s="34"/>
      <c r="BD416" s="30"/>
      <c r="BE416" s="34"/>
      <c r="BF416" s="34"/>
      <c r="BG416" s="30"/>
      <c r="BH416" s="34"/>
      <c r="BI416" s="34"/>
      <c r="BJ416" s="30"/>
      <c r="BK416" s="34"/>
      <c r="BL416" s="117"/>
      <c r="BM416" s="118"/>
      <c r="BN416" s="117"/>
      <c r="BO416" s="34"/>
      <c r="BP416" s="30"/>
      <c r="BQ416" s="30"/>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row>
    <row r="417" spans="2:208" s="32" customFormat="1" ht="15" x14ac:dyDescent="0.2">
      <c r="B417" s="954"/>
      <c r="C417" s="955"/>
      <c r="D417" s="955"/>
      <c r="E417" s="955"/>
      <c r="F417" s="956"/>
      <c r="G417" s="952"/>
      <c r="H417" s="957"/>
      <c r="I417" s="958"/>
      <c r="J417" s="959"/>
      <c r="K417" s="511"/>
      <c r="L417" s="815"/>
      <c r="M417" s="816"/>
      <c r="N417" s="511"/>
      <c r="O417" s="815"/>
      <c r="P417" s="816"/>
      <c r="Q417" s="511"/>
      <c r="R417" s="815"/>
      <c r="S417" s="816"/>
      <c r="T417" s="511"/>
      <c r="U417" s="815"/>
      <c r="V417" s="816"/>
      <c r="W417" s="30"/>
      <c r="X417" s="34"/>
      <c r="Y417" s="34"/>
      <c r="Z417" s="30"/>
      <c r="AA417" s="34"/>
      <c r="AB417" s="34"/>
      <c r="AC417" s="30"/>
      <c r="AD417" s="34"/>
      <c r="AE417" s="34"/>
      <c r="AF417" s="30"/>
      <c r="AG417" s="34"/>
      <c r="AH417" s="34"/>
      <c r="AI417" s="30"/>
      <c r="AJ417" s="34"/>
      <c r="AK417" s="34"/>
      <c r="AL417" s="30"/>
      <c r="AM417" s="34"/>
      <c r="AN417" s="34"/>
      <c r="AO417" s="30"/>
      <c r="AP417" s="34"/>
      <c r="AQ417" s="34"/>
      <c r="AR417" s="30"/>
      <c r="AS417" s="34"/>
      <c r="AT417" s="34"/>
      <c r="AU417" s="30"/>
      <c r="AV417" s="34"/>
      <c r="AW417" s="34"/>
      <c r="AX417" s="30"/>
      <c r="AY417" s="34"/>
      <c r="AZ417" s="34"/>
      <c r="BA417" s="30"/>
      <c r="BB417" s="34"/>
      <c r="BC417" s="34"/>
      <c r="BD417" s="30"/>
      <c r="BE417" s="34"/>
      <c r="BF417" s="34"/>
      <c r="BG417" s="30"/>
      <c r="BH417" s="34"/>
      <c r="BI417" s="34"/>
      <c r="BJ417" s="30"/>
      <c r="BK417" s="34"/>
      <c r="BL417" s="117"/>
      <c r="BM417" s="118"/>
      <c r="BN417" s="117"/>
      <c r="BO417" s="34"/>
      <c r="BP417" s="30"/>
      <c r="BQ417" s="30"/>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row>
    <row r="418" spans="2:208" s="32" customFormat="1" ht="15" x14ac:dyDescent="0.2">
      <c r="B418" s="954"/>
      <c r="C418" s="955"/>
      <c r="D418" s="955"/>
      <c r="E418" s="955"/>
      <c r="F418" s="956"/>
      <c r="G418" s="952"/>
      <c r="H418" s="957"/>
      <c r="I418" s="958"/>
      <c r="J418" s="959"/>
      <c r="K418" s="511"/>
      <c r="L418" s="815"/>
      <c r="M418" s="816"/>
      <c r="N418" s="511"/>
      <c r="O418" s="815"/>
      <c r="P418" s="816"/>
      <c r="Q418" s="511"/>
      <c r="R418" s="815"/>
      <c r="S418" s="816"/>
      <c r="T418" s="511"/>
      <c r="U418" s="815"/>
      <c r="V418" s="816"/>
      <c r="W418" s="30"/>
      <c r="X418" s="34"/>
      <c r="Y418" s="34"/>
      <c r="Z418" s="30"/>
      <c r="AA418" s="34"/>
      <c r="AB418" s="34"/>
      <c r="AC418" s="30"/>
      <c r="AD418" s="34"/>
      <c r="AE418" s="34"/>
      <c r="AF418" s="30"/>
      <c r="AG418" s="34"/>
      <c r="AH418" s="34"/>
      <c r="AI418" s="30"/>
      <c r="AJ418" s="34"/>
      <c r="AK418" s="34"/>
      <c r="AL418" s="30"/>
      <c r="AM418" s="34"/>
      <c r="AN418" s="34"/>
      <c r="AO418" s="30"/>
      <c r="AP418" s="34"/>
      <c r="AQ418" s="34"/>
      <c r="AR418" s="30"/>
      <c r="AS418" s="34"/>
      <c r="AT418" s="34"/>
      <c r="AU418" s="30"/>
      <c r="AV418" s="34"/>
      <c r="AW418" s="34"/>
      <c r="AX418" s="30"/>
      <c r="AY418" s="34"/>
      <c r="AZ418" s="34"/>
      <c r="BA418" s="30"/>
      <c r="BB418" s="34"/>
      <c r="BC418" s="34"/>
      <c r="BD418" s="30"/>
      <c r="BE418" s="34"/>
      <c r="BF418" s="34"/>
      <c r="BG418" s="30"/>
      <c r="BH418" s="34"/>
      <c r="BI418" s="34"/>
      <c r="BJ418" s="30"/>
      <c r="BK418" s="34"/>
      <c r="BL418" s="117"/>
      <c r="BM418" s="118"/>
      <c r="BN418" s="117"/>
      <c r="BO418" s="34"/>
      <c r="BP418" s="30"/>
      <c r="BQ418" s="30"/>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row>
    <row r="419" spans="2:208" s="32" customFormat="1" ht="15" x14ac:dyDescent="0.2">
      <c r="B419" s="954"/>
      <c r="C419" s="955"/>
      <c r="D419" s="955"/>
      <c r="E419" s="955"/>
      <c r="F419" s="956"/>
      <c r="G419" s="952"/>
      <c r="H419" s="957"/>
      <c r="I419" s="958"/>
      <c r="J419" s="959"/>
      <c r="K419" s="511"/>
      <c r="L419" s="815"/>
      <c r="M419" s="816"/>
      <c r="N419" s="511"/>
      <c r="O419" s="815"/>
      <c r="P419" s="816"/>
      <c r="Q419" s="511"/>
      <c r="R419" s="815"/>
      <c r="S419" s="816"/>
      <c r="T419" s="511"/>
      <c r="U419" s="815"/>
      <c r="V419" s="816"/>
      <c r="W419" s="30"/>
      <c r="X419" s="34"/>
      <c r="Y419" s="34"/>
      <c r="Z419" s="30"/>
      <c r="AA419" s="34"/>
      <c r="AB419" s="34"/>
      <c r="AC419" s="30"/>
      <c r="AD419" s="34"/>
      <c r="AE419" s="34"/>
      <c r="AF419" s="30"/>
      <c r="AG419" s="34"/>
      <c r="AH419" s="34"/>
      <c r="AI419" s="30"/>
      <c r="AJ419" s="34"/>
      <c r="AK419" s="34"/>
      <c r="AL419" s="30"/>
      <c r="AM419" s="34"/>
      <c r="AN419" s="34"/>
      <c r="AO419" s="30"/>
      <c r="AP419" s="34"/>
      <c r="AQ419" s="34"/>
      <c r="AR419" s="30"/>
      <c r="AS419" s="34"/>
      <c r="AT419" s="34"/>
      <c r="AU419" s="30"/>
      <c r="AV419" s="34"/>
      <c r="AW419" s="34"/>
      <c r="AX419" s="30"/>
      <c r="AY419" s="34"/>
      <c r="AZ419" s="34"/>
      <c r="BA419" s="30"/>
      <c r="BB419" s="34"/>
      <c r="BC419" s="34"/>
      <c r="BD419" s="30"/>
      <c r="BE419" s="34"/>
      <c r="BF419" s="34"/>
      <c r="BG419" s="30"/>
      <c r="BH419" s="34"/>
      <c r="BI419" s="34"/>
      <c r="BJ419" s="30"/>
      <c r="BK419" s="34"/>
      <c r="BL419" s="117"/>
      <c r="BM419" s="118"/>
      <c r="BN419" s="117"/>
      <c r="BO419" s="34"/>
      <c r="BP419" s="30"/>
      <c r="BQ419" s="30"/>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row>
    <row r="420" spans="2:208" s="32" customFormat="1" ht="15" x14ac:dyDescent="0.2">
      <c r="B420" s="954"/>
      <c r="C420" s="955"/>
      <c r="D420" s="955"/>
      <c r="E420" s="955"/>
      <c r="F420" s="956"/>
      <c r="G420" s="952"/>
      <c r="H420" s="957"/>
      <c r="I420" s="958"/>
      <c r="J420" s="959"/>
      <c r="K420" s="511"/>
      <c r="L420" s="815"/>
      <c r="M420" s="816"/>
      <c r="N420" s="511"/>
      <c r="O420" s="815"/>
      <c r="P420" s="816"/>
      <c r="Q420" s="511"/>
      <c r="R420" s="815"/>
      <c r="S420" s="816"/>
      <c r="T420" s="511"/>
      <c r="U420" s="815"/>
      <c r="V420" s="816"/>
      <c r="W420" s="30"/>
      <c r="X420" s="34"/>
      <c r="Y420" s="34"/>
      <c r="Z420" s="30"/>
      <c r="AA420" s="34"/>
      <c r="AB420" s="34"/>
      <c r="AC420" s="30"/>
      <c r="AD420" s="34"/>
      <c r="AE420" s="34"/>
      <c r="AF420" s="30"/>
      <c r="AG420" s="34"/>
      <c r="AH420" s="34"/>
      <c r="AI420" s="30"/>
      <c r="AJ420" s="34"/>
      <c r="AK420" s="34"/>
      <c r="AL420" s="30"/>
      <c r="AM420" s="34"/>
      <c r="AN420" s="34"/>
      <c r="AO420" s="30"/>
      <c r="AP420" s="34"/>
      <c r="AQ420" s="34"/>
      <c r="AR420" s="30"/>
      <c r="AS420" s="34"/>
      <c r="AT420" s="34"/>
      <c r="AU420" s="30"/>
      <c r="AV420" s="34"/>
      <c r="AW420" s="34"/>
      <c r="AX420" s="30"/>
      <c r="AY420" s="34"/>
      <c r="AZ420" s="34"/>
      <c r="BA420" s="30"/>
      <c r="BB420" s="34"/>
      <c r="BC420" s="34"/>
      <c r="BD420" s="30"/>
      <c r="BE420" s="34"/>
      <c r="BF420" s="34"/>
      <c r="BG420" s="30"/>
      <c r="BH420" s="34"/>
      <c r="BI420" s="34"/>
      <c r="BJ420" s="30"/>
      <c r="BK420" s="34"/>
      <c r="BL420" s="117"/>
      <c r="BM420" s="118"/>
      <c r="BN420" s="117"/>
      <c r="BO420" s="34"/>
      <c r="BP420" s="30"/>
      <c r="BQ420" s="30"/>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row>
    <row r="421" spans="2:208" s="32" customFormat="1" ht="15" x14ac:dyDescent="0.2">
      <c r="B421" s="954"/>
      <c r="C421" s="955"/>
      <c r="D421" s="955"/>
      <c r="E421" s="955"/>
      <c r="F421" s="956"/>
      <c r="G421" s="952"/>
      <c r="H421" s="957"/>
      <c r="I421" s="958"/>
      <c r="J421" s="959"/>
      <c r="K421" s="511"/>
      <c r="L421" s="815"/>
      <c r="M421" s="816"/>
      <c r="N421" s="511"/>
      <c r="O421" s="815"/>
      <c r="P421" s="816"/>
      <c r="Q421" s="511"/>
      <c r="R421" s="815"/>
      <c r="S421" s="816"/>
      <c r="T421" s="511"/>
      <c r="U421" s="815"/>
      <c r="V421" s="816"/>
      <c r="W421" s="30"/>
      <c r="X421" s="34"/>
      <c r="Y421" s="34"/>
      <c r="Z421" s="30"/>
      <c r="AA421" s="34"/>
      <c r="AB421" s="34"/>
      <c r="AC421" s="30"/>
      <c r="AD421" s="34"/>
      <c r="AE421" s="34"/>
      <c r="AF421" s="30"/>
      <c r="AG421" s="34"/>
      <c r="AH421" s="34"/>
      <c r="AI421" s="30"/>
      <c r="AJ421" s="34"/>
      <c r="AK421" s="34"/>
      <c r="AL421" s="30"/>
      <c r="AM421" s="34"/>
      <c r="AN421" s="34"/>
      <c r="AO421" s="30"/>
      <c r="AP421" s="34"/>
      <c r="AQ421" s="34"/>
      <c r="AR421" s="30"/>
      <c r="AS421" s="34"/>
      <c r="AT421" s="34"/>
      <c r="AU421" s="30"/>
      <c r="AV421" s="34"/>
      <c r="AW421" s="34"/>
      <c r="AX421" s="30"/>
      <c r="AY421" s="34"/>
      <c r="AZ421" s="34"/>
      <c r="BA421" s="30"/>
      <c r="BB421" s="34"/>
      <c r="BC421" s="34"/>
      <c r="BD421" s="30"/>
      <c r="BE421" s="34"/>
      <c r="BF421" s="34"/>
      <c r="BG421" s="30"/>
      <c r="BH421" s="34"/>
      <c r="BI421" s="34"/>
      <c r="BJ421" s="30"/>
      <c r="BK421" s="34"/>
      <c r="BL421" s="117"/>
      <c r="BM421" s="118"/>
      <c r="BN421" s="117"/>
      <c r="BO421" s="34"/>
      <c r="BP421" s="30"/>
      <c r="BQ421" s="30"/>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row>
    <row r="422" spans="2:208" s="32" customFormat="1" ht="15" x14ac:dyDescent="0.2">
      <c r="B422" s="954"/>
      <c r="C422" s="955"/>
      <c r="D422" s="955"/>
      <c r="E422" s="955"/>
      <c r="F422" s="956"/>
      <c r="G422" s="952"/>
      <c r="H422" s="957"/>
      <c r="I422" s="958"/>
      <c r="J422" s="959"/>
      <c r="K422" s="511"/>
      <c r="L422" s="815"/>
      <c r="M422" s="816"/>
      <c r="N422" s="511"/>
      <c r="O422" s="815"/>
      <c r="P422" s="816"/>
      <c r="Q422" s="511"/>
      <c r="R422" s="815"/>
      <c r="S422" s="816"/>
      <c r="T422" s="511"/>
      <c r="U422" s="815"/>
      <c r="V422" s="816"/>
      <c r="W422" s="30"/>
      <c r="X422" s="34"/>
      <c r="Y422" s="34"/>
      <c r="Z422" s="30"/>
      <c r="AA422" s="34"/>
      <c r="AB422" s="34"/>
      <c r="AC422" s="30"/>
      <c r="AD422" s="34"/>
      <c r="AE422" s="34"/>
      <c r="AF422" s="30"/>
      <c r="AG422" s="34"/>
      <c r="AH422" s="34"/>
      <c r="AI422" s="30"/>
      <c r="AJ422" s="34"/>
      <c r="AK422" s="34"/>
      <c r="AL422" s="30"/>
      <c r="AM422" s="34"/>
      <c r="AN422" s="34"/>
      <c r="AO422" s="30"/>
      <c r="AP422" s="34"/>
      <c r="AQ422" s="34"/>
      <c r="AR422" s="30"/>
      <c r="AS422" s="34"/>
      <c r="AT422" s="34"/>
      <c r="AU422" s="30"/>
      <c r="AV422" s="34"/>
      <c r="AW422" s="34"/>
      <c r="AX422" s="30"/>
      <c r="AY422" s="34"/>
      <c r="AZ422" s="34"/>
      <c r="BA422" s="30"/>
      <c r="BB422" s="34"/>
      <c r="BC422" s="34"/>
      <c r="BD422" s="30"/>
      <c r="BE422" s="34"/>
      <c r="BF422" s="34"/>
      <c r="BG422" s="30"/>
      <c r="BH422" s="34"/>
      <c r="BI422" s="34"/>
      <c r="BJ422" s="30"/>
      <c r="BK422" s="34"/>
      <c r="BL422" s="117"/>
      <c r="BM422" s="118"/>
      <c r="BN422" s="117"/>
      <c r="BO422" s="34"/>
      <c r="BP422" s="30"/>
      <c r="BQ422" s="30"/>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row>
    <row r="423" spans="2:208" s="32" customFormat="1" ht="15" x14ac:dyDescent="0.2">
      <c r="B423" s="954"/>
      <c r="C423" s="955"/>
      <c r="D423" s="955"/>
      <c r="E423" s="955"/>
      <c r="F423" s="956"/>
      <c r="G423" s="952"/>
      <c r="H423" s="957"/>
      <c r="I423" s="958"/>
      <c r="J423" s="959"/>
      <c r="K423" s="511"/>
      <c r="L423" s="815"/>
      <c r="M423" s="816"/>
      <c r="N423" s="511"/>
      <c r="O423" s="815"/>
      <c r="P423" s="816"/>
      <c r="Q423" s="511"/>
      <c r="R423" s="815"/>
      <c r="S423" s="816"/>
      <c r="T423" s="511"/>
      <c r="U423" s="815"/>
      <c r="V423" s="816"/>
      <c r="W423" s="30"/>
      <c r="X423" s="34"/>
      <c r="Y423" s="34"/>
      <c r="Z423" s="30"/>
      <c r="AA423" s="34"/>
      <c r="AB423" s="34"/>
      <c r="AC423" s="30"/>
      <c r="AD423" s="34"/>
      <c r="AE423" s="34"/>
      <c r="AF423" s="30"/>
      <c r="AG423" s="34"/>
      <c r="AH423" s="34"/>
      <c r="AI423" s="30"/>
      <c r="AJ423" s="34"/>
      <c r="AK423" s="34"/>
      <c r="AL423" s="30"/>
      <c r="AM423" s="34"/>
      <c r="AN423" s="34"/>
      <c r="AO423" s="30"/>
      <c r="AP423" s="34"/>
      <c r="AQ423" s="34"/>
      <c r="AR423" s="30"/>
      <c r="AS423" s="34"/>
      <c r="AT423" s="34"/>
      <c r="AU423" s="30"/>
      <c r="AV423" s="34"/>
      <c r="AW423" s="34"/>
      <c r="AX423" s="30"/>
      <c r="AY423" s="34"/>
      <c r="AZ423" s="34"/>
      <c r="BA423" s="30"/>
      <c r="BB423" s="34"/>
      <c r="BC423" s="34"/>
      <c r="BD423" s="30"/>
      <c r="BE423" s="34"/>
      <c r="BF423" s="34"/>
      <c r="BG423" s="30"/>
      <c r="BH423" s="34"/>
      <c r="BI423" s="34"/>
      <c r="BJ423" s="30"/>
      <c r="BK423" s="34"/>
      <c r="BL423" s="117"/>
      <c r="BM423" s="118"/>
      <c r="BN423" s="117"/>
      <c r="BO423" s="34"/>
      <c r="BP423" s="30"/>
      <c r="BQ423" s="30"/>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row>
    <row r="424" spans="2:208" s="32" customFormat="1" ht="15" x14ac:dyDescent="0.2">
      <c r="B424" s="954"/>
      <c r="C424" s="955"/>
      <c r="D424" s="955"/>
      <c r="E424" s="955"/>
      <c r="F424" s="956"/>
      <c r="G424" s="952"/>
      <c r="H424" s="957"/>
      <c r="I424" s="958"/>
      <c r="J424" s="959"/>
      <c r="K424" s="511"/>
      <c r="L424" s="815"/>
      <c r="M424" s="816"/>
      <c r="N424" s="511"/>
      <c r="O424" s="815"/>
      <c r="P424" s="816"/>
      <c r="Q424" s="511"/>
      <c r="R424" s="815"/>
      <c r="S424" s="816"/>
      <c r="T424" s="511"/>
      <c r="U424" s="815"/>
      <c r="V424" s="816"/>
      <c r="W424" s="30"/>
      <c r="X424" s="34"/>
      <c r="Y424" s="34"/>
      <c r="Z424" s="30"/>
      <c r="AA424" s="34"/>
      <c r="AB424" s="34"/>
      <c r="AC424" s="30"/>
      <c r="AD424" s="34"/>
      <c r="AE424" s="34"/>
      <c r="AF424" s="30"/>
      <c r="AG424" s="34"/>
      <c r="AH424" s="34"/>
      <c r="AI424" s="30"/>
      <c r="AJ424" s="34"/>
      <c r="AK424" s="34"/>
      <c r="AL424" s="30"/>
      <c r="AM424" s="34"/>
      <c r="AN424" s="34"/>
      <c r="AO424" s="30"/>
      <c r="AP424" s="34"/>
      <c r="AQ424" s="34"/>
      <c r="AR424" s="30"/>
      <c r="AS424" s="34"/>
      <c r="AT424" s="34"/>
      <c r="AU424" s="30"/>
      <c r="AV424" s="34"/>
      <c r="AW424" s="34"/>
      <c r="AX424" s="30"/>
      <c r="AY424" s="34"/>
      <c r="AZ424" s="34"/>
      <c r="BA424" s="30"/>
      <c r="BB424" s="34"/>
      <c r="BC424" s="34"/>
      <c r="BD424" s="30"/>
      <c r="BE424" s="34"/>
      <c r="BF424" s="34"/>
      <c r="BG424" s="30"/>
      <c r="BH424" s="34"/>
      <c r="BI424" s="34"/>
      <c r="BJ424" s="30"/>
      <c r="BK424" s="34"/>
      <c r="BL424" s="117"/>
      <c r="BM424" s="118"/>
      <c r="BN424" s="117"/>
      <c r="BO424" s="34"/>
      <c r="BP424" s="30"/>
      <c r="BQ424" s="30"/>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row>
    <row r="425" spans="2:208" s="32" customFormat="1" ht="15" x14ac:dyDescent="0.2">
      <c r="B425" s="954"/>
      <c r="C425" s="955"/>
      <c r="D425" s="955"/>
      <c r="E425" s="955"/>
      <c r="F425" s="956"/>
      <c r="G425" s="952"/>
      <c r="H425" s="957"/>
      <c r="I425" s="958"/>
      <c r="J425" s="959"/>
      <c r="K425" s="511"/>
      <c r="L425" s="815"/>
      <c r="M425" s="816"/>
      <c r="N425" s="511"/>
      <c r="O425" s="815"/>
      <c r="P425" s="816"/>
      <c r="Q425" s="511"/>
      <c r="R425" s="815"/>
      <c r="S425" s="816"/>
      <c r="T425" s="511"/>
      <c r="U425" s="815"/>
      <c r="V425" s="816"/>
      <c r="W425" s="30"/>
      <c r="X425" s="34"/>
      <c r="Y425" s="34"/>
      <c r="Z425" s="30"/>
      <c r="AA425" s="34"/>
      <c r="AB425" s="34"/>
      <c r="AC425" s="30"/>
      <c r="AD425" s="34"/>
      <c r="AE425" s="34"/>
      <c r="AF425" s="30"/>
      <c r="AG425" s="34"/>
      <c r="AH425" s="34"/>
      <c r="AI425" s="30"/>
      <c r="AJ425" s="34"/>
      <c r="AK425" s="34"/>
      <c r="AL425" s="30"/>
      <c r="AM425" s="34"/>
      <c r="AN425" s="34"/>
      <c r="AO425" s="30"/>
      <c r="AP425" s="34"/>
      <c r="AQ425" s="34"/>
      <c r="AR425" s="30"/>
      <c r="AS425" s="34"/>
      <c r="AT425" s="34"/>
      <c r="AU425" s="30"/>
      <c r="AV425" s="34"/>
      <c r="AW425" s="34"/>
      <c r="AX425" s="30"/>
      <c r="AY425" s="34"/>
      <c r="AZ425" s="34"/>
      <c r="BA425" s="30"/>
      <c r="BB425" s="34"/>
      <c r="BC425" s="34"/>
      <c r="BD425" s="30"/>
      <c r="BE425" s="34"/>
      <c r="BF425" s="34"/>
      <c r="BG425" s="30"/>
      <c r="BH425" s="34"/>
      <c r="BI425" s="34"/>
      <c r="BJ425" s="30"/>
      <c r="BK425" s="34"/>
      <c r="BL425" s="117"/>
      <c r="BM425" s="118"/>
      <c r="BN425" s="117"/>
      <c r="BO425" s="34"/>
      <c r="BP425" s="30"/>
      <c r="BQ425" s="30"/>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row>
    <row r="426" spans="2:208" s="32" customFormat="1" ht="15" x14ac:dyDescent="0.2">
      <c r="B426" s="954"/>
      <c r="C426" s="955"/>
      <c r="D426" s="955"/>
      <c r="E426" s="955"/>
      <c r="F426" s="956"/>
      <c r="G426" s="952"/>
      <c r="H426" s="957"/>
      <c r="I426" s="958"/>
      <c r="J426" s="959"/>
      <c r="K426" s="511"/>
      <c r="L426" s="815"/>
      <c r="M426" s="816"/>
      <c r="N426" s="511"/>
      <c r="O426" s="815"/>
      <c r="P426" s="816"/>
      <c r="Q426" s="511"/>
      <c r="R426" s="815"/>
      <c r="S426" s="816"/>
      <c r="T426" s="511"/>
      <c r="U426" s="815"/>
      <c r="V426" s="816"/>
      <c r="W426" s="30"/>
      <c r="X426" s="34"/>
      <c r="Y426" s="34"/>
      <c r="Z426" s="30"/>
      <c r="AA426" s="34"/>
      <c r="AB426" s="34"/>
      <c r="AC426" s="30"/>
      <c r="AD426" s="34"/>
      <c r="AE426" s="34"/>
      <c r="AF426" s="30"/>
      <c r="AG426" s="34"/>
      <c r="AH426" s="34"/>
      <c r="AI426" s="30"/>
      <c r="AJ426" s="34"/>
      <c r="AK426" s="34"/>
      <c r="AL426" s="30"/>
      <c r="AM426" s="34"/>
      <c r="AN426" s="34"/>
      <c r="AO426" s="30"/>
      <c r="AP426" s="34"/>
      <c r="AQ426" s="34"/>
      <c r="AR426" s="30"/>
      <c r="AS426" s="34"/>
      <c r="AT426" s="34"/>
      <c r="AU426" s="30"/>
      <c r="AV426" s="34"/>
      <c r="AW426" s="34"/>
      <c r="AX426" s="30"/>
      <c r="AY426" s="34"/>
      <c r="AZ426" s="34"/>
      <c r="BA426" s="30"/>
      <c r="BB426" s="34"/>
      <c r="BC426" s="34"/>
      <c r="BD426" s="30"/>
      <c r="BE426" s="34"/>
      <c r="BF426" s="34"/>
      <c r="BG426" s="30"/>
      <c r="BH426" s="34"/>
      <c r="BI426" s="34"/>
      <c r="BJ426" s="30"/>
      <c r="BK426" s="34"/>
      <c r="BL426" s="117"/>
      <c r="BM426" s="118"/>
      <c r="BN426" s="117"/>
      <c r="BO426" s="34"/>
      <c r="BP426" s="30"/>
      <c r="BQ426" s="30"/>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row>
    <row r="427" spans="2:208" s="32" customFormat="1" ht="15" x14ac:dyDescent="0.2">
      <c r="B427" s="954"/>
      <c r="C427" s="955"/>
      <c r="D427" s="955"/>
      <c r="E427" s="955"/>
      <c r="F427" s="956"/>
      <c r="G427" s="952"/>
      <c r="H427" s="957"/>
      <c r="I427" s="958"/>
      <c r="J427" s="959"/>
      <c r="K427" s="511"/>
      <c r="L427" s="815"/>
      <c r="M427" s="816"/>
      <c r="N427" s="511"/>
      <c r="O427" s="815"/>
      <c r="P427" s="816"/>
      <c r="Q427" s="511"/>
      <c r="R427" s="815"/>
      <c r="S427" s="816"/>
      <c r="T427" s="511"/>
      <c r="U427" s="815"/>
      <c r="V427" s="816"/>
      <c r="W427" s="30"/>
      <c r="X427" s="34"/>
      <c r="Y427" s="34"/>
      <c r="Z427" s="30"/>
      <c r="AA427" s="34"/>
      <c r="AB427" s="34"/>
      <c r="AC427" s="30"/>
      <c r="AD427" s="34"/>
      <c r="AE427" s="34"/>
      <c r="AF427" s="30"/>
      <c r="AG427" s="34"/>
      <c r="AH427" s="34"/>
      <c r="AI427" s="30"/>
      <c r="AJ427" s="34"/>
      <c r="AK427" s="34"/>
      <c r="AL427" s="30"/>
      <c r="AM427" s="34"/>
      <c r="AN427" s="34"/>
      <c r="AO427" s="30"/>
      <c r="AP427" s="34"/>
      <c r="AQ427" s="34"/>
      <c r="AR427" s="30"/>
      <c r="AS427" s="34"/>
      <c r="AT427" s="34"/>
      <c r="AU427" s="30"/>
      <c r="AV427" s="34"/>
      <c r="AW427" s="34"/>
      <c r="AX427" s="30"/>
      <c r="AY427" s="34"/>
      <c r="AZ427" s="34"/>
      <c r="BA427" s="30"/>
      <c r="BB427" s="34"/>
      <c r="BC427" s="34"/>
      <c r="BD427" s="30"/>
      <c r="BE427" s="34"/>
      <c r="BF427" s="34"/>
      <c r="BG427" s="30"/>
      <c r="BH427" s="34"/>
      <c r="BI427" s="34"/>
      <c r="BJ427" s="30"/>
      <c r="BK427" s="34"/>
      <c r="BL427" s="117"/>
      <c r="BM427" s="118"/>
      <c r="BN427" s="117"/>
      <c r="BO427" s="34"/>
      <c r="BP427" s="30"/>
      <c r="BQ427" s="30"/>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row>
    <row r="428" spans="2:208" s="32" customFormat="1" ht="15" x14ac:dyDescent="0.2">
      <c r="B428" s="954"/>
      <c r="C428" s="955"/>
      <c r="D428" s="955"/>
      <c r="E428" s="955"/>
      <c r="F428" s="956"/>
      <c r="G428" s="952"/>
      <c r="H428" s="957"/>
      <c r="I428" s="958"/>
      <c r="J428" s="959"/>
      <c r="K428" s="511"/>
      <c r="L428" s="815"/>
      <c r="M428" s="816"/>
      <c r="N428" s="511"/>
      <c r="O428" s="815"/>
      <c r="P428" s="816"/>
      <c r="Q428" s="511"/>
      <c r="R428" s="815"/>
      <c r="S428" s="816"/>
      <c r="T428" s="511"/>
      <c r="U428" s="815"/>
      <c r="V428" s="816"/>
      <c r="W428" s="30"/>
      <c r="X428" s="34"/>
      <c r="Y428" s="34"/>
      <c r="Z428" s="30"/>
      <c r="AA428" s="34"/>
      <c r="AB428" s="34"/>
      <c r="AC428" s="30"/>
      <c r="AD428" s="34"/>
      <c r="AE428" s="34"/>
      <c r="AF428" s="30"/>
      <c r="AG428" s="34"/>
      <c r="AH428" s="34"/>
      <c r="AI428" s="30"/>
      <c r="AJ428" s="34"/>
      <c r="AK428" s="34"/>
      <c r="AL428" s="30"/>
      <c r="AM428" s="34"/>
      <c r="AN428" s="34"/>
      <c r="AO428" s="30"/>
      <c r="AP428" s="34"/>
      <c r="AQ428" s="34"/>
      <c r="AR428" s="30"/>
      <c r="AS428" s="34"/>
      <c r="AT428" s="34"/>
      <c r="AU428" s="30"/>
      <c r="AV428" s="34"/>
      <c r="AW428" s="34"/>
      <c r="AX428" s="30"/>
      <c r="AY428" s="34"/>
      <c r="AZ428" s="34"/>
      <c r="BA428" s="30"/>
      <c r="BB428" s="34"/>
      <c r="BC428" s="34"/>
      <c r="BD428" s="30"/>
      <c r="BE428" s="34"/>
      <c r="BF428" s="34"/>
      <c r="BG428" s="30"/>
      <c r="BH428" s="34"/>
      <c r="BI428" s="34"/>
      <c r="BJ428" s="30"/>
      <c r="BK428" s="34"/>
      <c r="BL428" s="117"/>
      <c r="BM428" s="118"/>
      <c r="BN428" s="117"/>
      <c r="BO428" s="34"/>
      <c r="BP428" s="30"/>
      <c r="BQ428" s="30"/>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row>
    <row r="429" spans="2:208" s="32" customFormat="1" ht="15" x14ac:dyDescent="0.2">
      <c r="B429" s="954"/>
      <c r="C429" s="955"/>
      <c r="D429" s="955"/>
      <c r="E429" s="955"/>
      <c r="F429" s="956"/>
      <c r="G429" s="952"/>
      <c r="H429" s="957"/>
      <c r="I429" s="958"/>
      <c r="J429" s="959"/>
      <c r="K429" s="511"/>
      <c r="L429" s="815"/>
      <c r="M429" s="816"/>
      <c r="N429" s="511"/>
      <c r="O429" s="815"/>
      <c r="P429" s="816"/>
      <c r="Q429" s="511"/>
      <c r="R429" s="815"/>
      <c r="S429" s="816"/>
      <c r="T429" s="511"/>
      <c r="U429" s="815"/>
      <c r="V429" s="816"/>
      <c r="W429" s="30"/>
      <c r="X429" s="34"/>
      <c r="Y429" s="34"/>
      <c r="Z429" s="30"/>
      <c r="AA429" s="34"/>
      <c r="AB429" s="34"/>
      <c r="AC429" s="30"/>
      <c r="AD429" s="34"/>
      <c r="AE429" s="34"/>
      <c r="AF429" s="30"/>
      <c r="AG429" s="34"/>
      <c r="AH429" s="34"/>
      <c r="AI429" s="30"/>
      <c r="AJ429" s="34"/>
      <c r="AK429" s="34"/>
      <c r="AL429" s="30"/>
      <c r="AM429" s="34"/>
      <c r="AN429" s="34"/>
      <c r="AO429" s="30"/>
      <c r="AP429" s="34"/>
      <c r="AQ429" s="34"/>
      <c r="AR429" s="30"/>
      <c r="AS429" s="34"/>
      <c r="AT429" s="34"/>
      <c r="AU429" s="30"/>
      <c r="AV429" s="34"/>
      <c r="AW429" s="34"/>
      <c r="AX429" s="30"/>
      <c r="AY429" s="34"/>
      <c r="AZ429" s="34"/>
      <c r="BA429" s="30"/>
      <c r="BB429" s="34"/>
      <c r="BC429" s="34"/>
      <c r="BD429" s="30"/>
      <c r="BE429" s="34"/>
      <c r="BF429" s="34"/>
      <c r="BG429" s="30"/>
      <c r="BH429" s="34"/>
      <c r="BI429" s="34"/>
      <c r="BJ429" s="30"/>
      <c r="BK429" s="34"/>
      <c r="BL429" s="117"/>
      <c r="BM429" s="118"/>
      <c r="BN429" s="117"/>
      <c r="BO429" s="34"/>
      <c r="BP429" s="30"/>
      <c r="BQ429" s="30"/>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row>
    <row r="430" spans="2:208" s="32" customFormat="1" ht="15" x14ac:dyDescent="0.2">
      <c r="B430" s="954"/>
      <c r="C430" s="955"/>
      <c r="D430" s="955"/>
      <c r="E430" s="955"/>
      <c r="F430" s="956"/>
      <c r="G430" s="952"/>
      <c r="H430" s="957"/>
      <c r="I430" s="958"/>
      <c r="J430" s="959"/>
      <c r="K430" s="511"/>
      <c r="L430" s="815"/>
      <c r="M430" s="816"/>
      <c r="N430" s="511"/>
      <c r="O430" s="815"/>
      <c r="P430" s="816"/>
      <c r="Q430" s="511"/>
      <c r="R430" s="815"/>
      <c r="S430" s="816"/>
      <c r="T430" s="511"/>
      <c r="U430" s="815"/>
      <c r="V430" s="816"/>
      <c r="W430" s="30"/>
      <c r="X430" s="34"/>
      <c r="Y430" s="34"/>
      <c r="Z430" s="30"/>
      <c r="AA430" s="34"/>
      <c r="AB430" s="34"/>
      <c r="AC430" s="30"/>
      <c r="AD430" s="34"/>
      <c r="AE430" s="34"/>
      <c r="AF430" s="30"/>
      <c r="AG430" s="34"/>
      <c r="AH430" s="34"/>
      <c r="AI430" s="30"/>
      <c r="AJ430" s="34"/>
      <c r="AK430" s="34"/>
      <c r="AL430" s="30"/>
      <c r="AM430" s="34"/>
      <c r="AN430" s="34"/>
      <c r="AO430" s="30"/>
      <c r="AP430" s="34"/>
      <c r="AQ430" s="34"/>
      <c r="AR430" s="30"/>
      <c r="AS430" s="34"/>
      <c r="AT430" s="34"/>
      <c r="AU430" s="30"/>
      <c r="AV430" s="34"/>
      <c r="AW430" s="34"/>
      <c r="AX430" s="30"/>
      <c r="AY430" s="34"/>
      <c r="AZ430" s="34"/>
      <c r="BA430" s="30"/>
      <c r="BB430" s="34"/>
      <c r="BC430" s="34"/>
      <c r="BD430" s="30"/>
      <c r="BE430" s="34"/>
      <c r="BF430" s="34"/>
      <c r="BG430" s="30"/>
      <c r="BH430" s="34"/>
      <c r="BI430" s="34"/>
      <c r="BJ430" s="30"/>
      <c r="BK430" s="34"/>
      <c r="BL430" s="117"/>
      <c r="BM430" s="118"/>
      <c r="BN430" s="117"/>
      <c r="BO430" s="34"/>
      <c r="BP430" s="30"/>
      <c r="BQ430" s="30"/>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row>
    <row r="431" spans="2:208" s="32" customFormat="1" ht="15" x14ac:dyDescent="0.2">
      <c r="B431" s="954"/>
      <c r="C431" s="955"/>
      <c r="D431" s="955"/>
      <c r="E431" s="955"/>
      <c r="F431" s="956"/>
      <c r="G431" s="952"/>
      <c r="H431" s="957"/>
      <c r="I431" s="958"/>
      <c r="J431" s="959"/>
      <c r="K431" s="511"/>
      <c r="L431" s="815"/>
      <c r="M431" s="816"/>
      <c r="N431" s="511"/>
      <c r="O431" s="815"/>
      <c r="P431" s="816"/>
      <c r="Q431" s="511"/>
      <c r="R431" s="815"/>
      <c r="S431" s="816"/>
      <c r="T431" s="511"/>
      <c r="U431" s="815"/>
      <c r="V431" s="816"/>
      <c r="W431" s="30"/>
      <c r="X431" s="34"/>
      <c r="Y431" s="34"/>
      <c r="Z431" s="30"/>
      <c r="AA431" s="34"/>
      <c r="AB431" s="34"/>
      <c r="AC431" s="30"/>
      <c r="AD431" s="34"/>
      <c r="AE431" s="34"/>
      <c r="AF431" s="30"/>
      <c r="AG431" s="34"/>
      <c r="AH431" s="34"/>
      <c r="AI431" s="30"/>
      <c r="AJ431" s="34"/>
      <c r="AK431" s="34"/>
      <c r="AL431" s="30"/>
      <c r="AM431" s="34"/>
      <c r="AN431" s="34"/>
      <c r="AO431" s="30"/>
      <c r="AP431" s="34"/>
      <c r="AQ431" s="34"/>
      <c r="AR431" s="30"/>
      <c r="AS431" s="34"/>
      <c r="AT431" s="34"/>
      <c r="AU431" s="30"/>
      <c r="AV431" s="34"/>
      <c r="AW431" s="34"/>
      <c r="AX431" s="30"/>
      <c r="AY431" s="34"/>
      <c r="AZ431" s="34"/>
      <c r="BA431" s="30"/>
      <c r="BB431" s="34"/>
      <c r="BC431" s="34"/>
      <c r="BD431" s="30"/>
      <c r="BE431" s="34"/>
      <c r="BF431" s="34"/>
      <c r="BG431" s="30"/>
      <c r="BH431" s="34"/>
      <c r="BI431" s="34"/>
      <c r="BJ431" s="30"/>
      <c r="BK431" s="34"/>
      <c r="BL431" s="117"/>
      <c r="BM431" s="118"/>
      <c r="BN431" s="117"/>
      <c r="BO431" s="34"/>
      <c r="BP431" s="30"/>
      <c r="BQ431" s="30"/>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row>
    <row r="432" spans="2:208" s="32" customFormat="1" ht="15" x14ac:dyDescent="0.2">
      <c r="B432" s="954"/>
      <c r="C432" s="955"/>
      <c r="D432" s="955"/>
      <c r="E432" s="955"/>
      <c r="F432" s="956"/>
      <c r="G432" s="952"/>
      <c r="H432" s="957"/>
      <c r="I432" s="958"/>
      <c r="J432" s="959"/>
      <c r="K432" s="511"/>
      <c r="L432" s="815"/>
      <c r="M432" s="816"/>
      <c r="N432" s="511"/>
      <c r="O432" s="815"/>
      <c r="P432" s="816"/>
      <c r="Q432" s="511"/>
      <c r="R432" s="815"/>
      <c r="S432" s="816"/>
      <c r="T432" s="511"/>
      <c r="U432" s="815"/>
      <c r="V432" s="816"/>
      <c r="W432" s="30"/>
      <c r="X432" s="34"/>
      <c r="Y432" s="34"/>
      <c r="Z432" s="30"/>
      <c r="AA432" s="34"/>
      <c r="AB432" s="34"/>
      <c r="AC432" s="30"/>
      <c r="AD432" s="34"/>
      <c r="AE432" s="34"/>
      <c r="AF432" s="30"/>
      <c r="AG432" s="34"/>
      <c r="AH432" s="34"/>
      <c r="AI432" s="30"/>
      <c r="AJ432" s="34"/>
      <c r="AK432" s="34"/>
      <c r="AL432" s="30"/>
      <c r="AM432" s="34"/>
      <c r="AN432" s="34"/>
      <c r="AO432" s="30"/>
      <c r="AP432" s="34"/>
      <c r="AQ432" s="34"/>
      <c r="AR432" s="30"/>
      <c r="AS432" s="34"/>
      <c r="AT432" s="34"/>
      <c r="AU432" s="30"/>
      <c r="AV432" s="34"/>
      <c r="AW432" s="34"/>
      <c r="AX432" s="30"/>
      <c r="AY432" s="34"/>
      <c r="AZ432" s="34"/>
      <c r="BA432" s="30"/>
      <c r="BB432" s="34"/>
      <c r="BC432" s="34"/>
      <c r="BD432" s="30"/>
      <c r="BE432" s="34"/>
      <c r="BF432" s="34"/>
      <c r="BG432" s="30"/>
      <c r="BH432" s="34"/>
      <c r="BI432" s="34"/>
      <c r="BJ432" s="30"/>
      <c r="BK432" s="34"/>
      <c r="BL432" s="117"/>
      <c r="BM432" s="118"/>
      <c r="BN432" s="117"/>
      <c r="BO432" s="34"/>
      <c r="BP432" s="30"/>
      <c r="BQ432" s="30"/>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row>
    <row r="433" spans="2:208" s="32" customFormat="1" ht="15" x14ac:dyDescent="0.2">
      <c r="B433" s="954"/>
      <c r="C433" s="955"/>
      <c r="D433" s="955"/>
      <c r="E433" s="955"/>
      <c r="F433" s="956"/>
      <c r="G433" s="952"/>
      <c r="H433" s="957"/>
      <c r="I433" s="958"/>
      <c r="J433" s="959"/>
      <c r="K433" s="511"/>
      <c r="L433" s="815"/>
      <c r="M433" s="816"/>
      <c r="N433" s="511"/>
      <c r="O433" s="815"/>
      <c r="P433" s="816"/>
      <c r="Q433" s="511"/>
      <c r="R433" s="815"/>
      <c r="S433" s="816"/>
      <c r="T433" s="511"/>
      <c r="U433" s="815"/>
      <c r="V433" s="816"/>
      <c r="W433" s="30"/>
      <c r="X433" s="34"/>
      <c r="Y433" s="34"/>
      <c r="Z433" s="30"/>
      <c r="AA433" s="34"/>
      <c r="AB433" s="34"/>
      <c r="AC433" s="30"/>
      <c r="AD433" s="34"/>
      <c r="AE433" s="34"/>
      <c r="AF433" s="30"/>
      <c r="AG433" s="34"/>
      <c r="AH433" s="34"/>
      <c r="AI433" s="30"/>
      <c r="AJ433" s="34"/>
      <c r="AK433" s="34"/>
      <c r="AL433" s="30"/>
      <c r="AM433" s="34"/>
      <c r="AN433" s="34"/>
      <c r="AO433" s="30"/>
      <c r="AP433" s="34"/>
      <c r="AQ433" s="34"/>
      <c r="AR433" s="30"/>
      <c r="AS433" s="34"/>
      <c r="AT433" s="34"/>
      <c r="AU433" s="30"/>
      <c r="AV433" s="34"/>
      <c r="AW433" s="34"/>
      <c r="AX433" s="30"/>
      <c r="AY433" s="34"/>
      <c r="AZ433" s="34"/>
      <c r="BA433" s="30"/>
      <c r="BB433" s="34"/>
      <c r="BC433" s="34"/>
      <c r="BD433" s="30"/>
      <c r="BE433" s="34"/>
      <c r="BF433" s="34"/>
      <c r="BG433" s="30"/>
      <c r="BH433" s="34"/>
      <c r="BI433" s="34"/>
      <c r="BJ433" s="30"/>
      <c r="BK433" s="34"/>
      <c r="BL433" s="117"/>
      <c r="BM433" s="118"/>
      <c r="BN433" s="117"/>
      <c r="BO433" s="34"/>
      <c r="BP433" s="30"/>
      <c r="BQ433" s="30"/>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row>
    <row r="434" spans="2:208" s="32" customFormat="1" ht="15" x14ac:dyDescent="0.2">
      <c r="B434" s="954"/>
      <c r="C434" s="955"/>
      <c r="D434" s="955"/>
      <c r="E434" s="955"/>
      <c r="F434" s="956"/>
      <c r="G434" s="952"/>
      <c r="H434" s="957"/>
      <c r="I434" s="958"/>
      <c r="J434" s="959"/>
      <c r="K434" s="511"/>
      <c r="L434" s="815"/>
      <c r="M434" s="816"/>
      <c r="N434" s="511"/>
      <c r="O434" s="815"/>
      <c r="P434" s="816"/>
      <c r="Q434" s="511"/>
      <c r="R434" s="815"/>
      <c r="S434" s="816"/>
      <c r="T434" s="511"/>
      <c r="U434" s="815"/>
      <c r="V434" s="816"/>
      <c r="W434" s="30"/>
      <c r="X434" s="34"/>
      <c r="Y434" s="34"/>
      <c r="Z434" s="30"/>
      <c r="AA434" s="34"/>
      <c r="AB434" s="34"/>
      <c r="AC434" s="30"/>
      <c r="AD434" s="34"/>
      <c r="AE434" s="34"/>
      <c r="AF434" s="30"/>
      <c r="AG434" s="34"/>
      <c r="AH434" s="34"/>
      <c r="AI434" s="30"/>
      <c r="AJ434" s="34"/>
      <c r="AK434" s="34"/>
      <c r="AL434" s="30"/>
      <c r="AM434" s="34"/>
      <c r="AN434" s="34"/>
      <c r="AO434" s="30"/>
      <c r="AP434" s="34"/>
      <c r="AQ434" s="34"/>
      <c r="AR434" s="30"/>
      <c r="AS434" s="34"/>
      <c r="AT434" s="34"/>
      <c r="AU434" s="30"/>
      <c r="AV434" s="34"/>
      <c r="AW434" s="34"/>
      <c r="AX434" s="30"/>
      <c r="AY434" s="34"/>
      <c r="AZ434" s="34"/>
      <c r="BA434" s="30"/>
      <c r="BB434" s="34"/>
      <c r="BC434" s="34"/>
      <c r="BD434" s="30"/>
      <c r="BE434" s="34"/>
      <c r="BF434" s="34"/>
      <c r="BG434" s="30"/>
      <c r="BH434" s="34"/>
      <c r="BI434" s="34"/>
      <c r="BJ434" s="30"/>
      <c r="BK434" s="34"/>
      <c r="BL434" s="117"/>
      <c r="BM434" s="118"/>
      <c r="BN434" s="117"/>
      <c r="BO434" s="34"/>
      <c r="BP434" s="30"/>
      <c r="BQ434" s="30"/>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row>
    <row r="435" spans="2:208" s="32" customFormat="1" ht="15" x14ac:dyDescent="0.2">
      <c r="B435" s="954"/>
      <c r="C435" s="955"/>
      <c r="D435" s="955"/>
      <c r="E435" s="955"/>
      <c r="F435" s="956"/>
      <c r="G435" s="952"/>
      <c r="H435" s="957"/>
      <c r="I435" s="958"/>
      <c r="J435" s="959"/>
      <c r="K435" s="511"/>
      <c r="L435" s="815"/>
      <c r="M435" s="816"/>
      <c r="N435" s="511"/>
      <c r="O435" s="815"/>
      <c r="P435" s="816"/>
      <c r="Q435" s="511"/>
      <c r="R435" s="815"/>
      <c r="S435" s="816"/>
      <c r="T435" s="511"/>
      <c r="U435" s="815"/>
      <c r="V435" s="816"/>
      <c r="W435" s="30"/>
      <c r="X435" s="34"/>
      <c r="Y435" s="34"/>
      <c r="Z435" s="30"/>
      <c r="AA435" s="34"/>
      <c r="AB435" s="34"/>
      <c r="AC435" s="30"/>
      <c r="AD435" s="34"/>
      <c r="AE435" s="34"/>
      <c r="AF435" s="30"/>
      <c r="AG435" s="34"/>
      <c r="AH435" s="34"/>
      <c r="AI435" s="30"/>
      <c r="AJ435" s="34"/>
      <c r="AK435" s="34"/>
      <c r="AL435" s="30"/>
      <c r="AM435" s="34"/>
      <c r="AN435" s="34"/>
      <c r="AO435" s="30"/>
      <c r="AP435" s="34"/>
      <c r="AQ435" s="34"/>
      <c r="AR435" s="30"/>
      <c r="AS435" s="34"/>
      <c r="AT435" s="34"/>
      <c r="AU435" s="30"/>
      <c r="AV435" s="34"/>
      <c r="AW435" s="34"/>
      <c r="AX435" s="30"/>
      <c r="AY435" s="34"/>
      <c r="AZ435" s="34"/>
      <c r="BA435" s="30"/>
      <c r="BB435" s="34"/>
      <c r="BC435" s="34"/>
      <c r="BD435" s="30"/>
      <c r="BE435" s="34"/>
      <c r="BF435" s="34"/>
      <c r="BG435" s="30"/>
      <c r="BH435" s="34"/>
      <c r="BI435" s="34"/>
      <c r="BJ435" s="30"/>
      <c r="BK435" s="34"/>
      <c r="BL435" s="117"/>
      <c r="BM435" s="118"/>
      <c r="BN435" s="117"/>
      <c r="BO435" s="34"/>
      <c r="BP435" s="30"/>
      <c r="BQ435" s="30"/>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row>
    <row r="436" spans="2:208" s="32" customFormat="1" ht="15" x14ac:dyDescent="0.2">
      <c r="B436" s="954"/>
      <c r="C436" s="955"/>
      <c r="D436" s="955"/>
      <c r="E436" s="955"/>
      <c r="F436" s="956"/>
      <c r="G436" s="952"/>
      <c r="H436" s="957"/>
      <c r="I436" s="958"/>
      <c r="J436" s="959"/>
      <c r="K436" s="511"/>
      <c r="L436" s="815"/>
      <c r="M436" s="816"/>
      <c r="N436" s="511"/>
      <c r="O436" s="815"/>
      <c r="P436" s="816"/>
      <c r="Q436" s="511"/>
      <c r="R436" s="815"/>
      <c r="S436" s="816"/>
      <c r="T436" s="511"/>
      <c r="U436" s="815"/>
      <c r="V436" s="816"/>
      <c r="W436" s="30"/>
      <c r="X436" s="34"/>
      <c r="Y436" s="34"/>
      <c r="Z436" s="30"/>
      <c r="AA436" s="34"/>
      <c r="AB436" s="34"/>
      <c r="AC436" s="30"/>
      <c r="AD436" s="34"/>
      <c r="AE436" s="34"/>
      <c r="AF436" s="30"/>
      <c r="AG436" s="34"/>
      <c r="AH436" s="34"/>
      <c r="AI436" s="30"/>
      <c r="AJ436" s="34"/>
      <c r="AK436" s="34"/>
      <c r="AL436" s="30"/>
      <c r="AM436" s="34"/>
      <c r="AN436" s="34"/>
      <c r="AO436" s="30"/>
      <c r="AP436" s="34"/>
      <c r="AQ436" s="34"/>
      <c r="AR436" s="30"/>
      <c r="AS436" s="34"/>
      <c r="AT436" s="34"/>
      <c r="AU436" s="30"/>
      <c r="AV436" s="34"/>
      <c r="AW436" s="34"/>
      <c r="AX436" s="30"/>
      <c r="AY436" s="34"/>
      <c r="AZ436" s="34"/>
      <c r="BA436" s="30"/>
      <c r="BB436" s="34"/>
      <c r="BC436" s="34"/>
      <c r="BD436" s="30"/>
      <c r="BE436" s="34"/>
      <c r="BF436" s="34"/>
      <c r="BG436" s="30"/>
      <c r="BH436" s="34"/>
      <c r="BI436" s="34"/>
      <c r="BJ436" s="30"/>
      <c r="BK436" s="34"/>
      <c r="BL436" s="117"/>
      <c r="BM436" s="118"/>
      <c r="BN436" s="117"/>
      <c r="BO436" s="34"/>
      <c r="BP436" s="30"/>
      <c r="BQ436" s="30"/>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row>
    <row r="437" spans="2:208" s="32" customFormat="1" ht="15" x14ac:dyDescent="0.2">
      <c r="B437" s="954"/>
      <c r="C437" s="955"/>
      <c r="D437" s="955"/>
      <c r="E437" s="955"/>
      <c r="F437" s="956"/>
      <c r="G437" s="952"/>
      <c r="H437" s="957"/>
      <c r="I437" s="958"/>
      <c r="J437" s="959"/>
      <c r="K437" s="511"/>
      <c r="L437" s="815"/>
      <c r="M437" s="816"/>
      <c r="N437" s="511"/>
      <c r="O437" s="815"/>
      <c r="P437" s="816"/>
      <c r="Q437" s="511"/>
      <c r="R437" s="815"/>
      <c r="S437" s="816"/>
      <c r="T437" s="511"/>
      <c r="U437" s="815"/>
      <c r="V437" s="816"/>
      <c r="W437" s="30"/>
      <c r="X437" s="34"/>
      <c r="Y437" s="34"/>
      <c r="Z437" s="30"/>
      <c r="AA437" s="34"/>
      <c r="AB437" s="34"/>
      <c r="AC437" s="30"/>
      <c r="AD437" s="34"/>
      <c r="AE437" s="34"/>
      <c r="AF437" s="30"/>
      <c r="AG437" s="34"/>
      <c r="AH437" s="34"/>
      <c r="AI437" s="30"/>
      <c r="AJ437" s="34"/>
      <c r="AK437" s="34"/>
      <c r="AL437" s="30"/>
      <c r="AM437" s="34"/>
      <c r="AN437" s="34"/>
      <c r="AO437" s="30"/>
      <c r="AP437" s="34"/>
      <c r="AQ437" s="34"/>
      <c r="AR437" s="30"/>
      <c r="AS437" s="34"/>
      <c r="AT437" s="34"/>
      <c r="AU437" s="30"/>
      <c r="AV437" s="34"/>
      <c r="AW437" s="34"/>
      <c r="AX437" s="30"/>
      <c r="AY437" s="34"/>
      <c r="AZ437" s="34"/>
      <c r="BA437" s="30"/>
      <c r="BB437" s="34"/>
      <c r="BC437" s="34"/>
      <c r="BD437" s="30"/>
      <c r="BE437" s="34"/>
      <c r="BF437" s="34"/>
      <c r="BG437" s="30"/>
      <c r="BH437" s="34"/>
      <c r="BI437" s="34"/>
      <c r="BJ437" s="30"/>
      <c r="BK437" s="34"/>
      <c r="BL437" s="117"/>
      <c r="BM437" s="118"/>
      <c r="BN437" s="117"/>
      <c r="BO437" s="34"/>
      <c r="BP437" s="30"/>
      <c r="BQ437" s="30"/>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row>
    <row r="438" spans="2:208" s="32" customFormat="1" ht="15" x14ac:dyDescent="0.2">
      <c r="B438" s="954"/>
      <c r="C438" s="955"/>
      <c r="D438" s="955"/>
      <c r="E438" s="955"/>
      <c r="F438" s="956"/>
      <c r="G438" s="952"/>
      <c r="H438" s="957"/>
      <c r="I438" s="958"/>
      <c r="J438" s="959"/>
      <c r="K438" s="511"/>
      <c r="L438" s="815"/>
      <c r="M438" s="816"/>
      <c r="N438" s="511"/>
      <c r="O438" s="815"/>
      <c r="P438" s="816"/>
      <c r="Q438" s="511"/>
      <c r="R438" s="815"/>
      <c r="S438" s="816"/>
      <c r="T438" s="511"/>
      <c r="U438" s="815"/>
      <c r="V438" s="816"/>
      <c r="W438" s="30"/>
      <c r="X438" s="34"/>
      <c r="Y438" s="34"/>
      <c r="Z438" s="30"/>
      <c r="AA438" s="34"/>
      <c r="AB438" s="34"/>
      <c r="AC438" s="30"/>
      <c r="AD438" s="34"/>
      <c r="AE438" s="34"/>
      <c r="AF438" s="30"/>
      <c r="AG438" s="34"/>
      <c r="AH438" s="34"/>
      <c r="AI438" s="30"/>
      <c r="AJ438" s="34"/>
      <c r="AK438" s="34"/>
      <c r="AL438" s="30"/>
      <c r="AM438" s="34"/>
      <c r="AN438" s="34"/>
      <c r="AO438" s="30"/>
      <c r="AP438" s="34"/>
      <c r="AQ438" s="34"/>
      <c r="AR438" s="30"/>
      <c r="AS438" s="34"/>
      <c r="AT438" s="34"/>
      <c r="AU438" s="30"/>
      <c r="AV438" s="34"/>
      <c r="AW438" s="34"/>
      <c r="AX438" s="30"/>
      <c r="AY438" s="34"/>
      <c r="AZ438" s="34"/>
      <c r="BA438" s="30"/>
      <c r="BB438" s="34"/>
      <c r="BC438" s="34"/>
      <c r="BD438" s="30"/>
      <c r="BE438" s="34"/>
      <c r="BF438" s="34"/>
      <c r="BG438" s="30"/>
      <c r="BH438" s="34"/>
      <c r="BI438" s="34"/>
      <c r="BJ438" s="30"/>
      <c r="BK438" s="34"/>
      <c r="BL438" s="117"/>
      <c r="BM438" s="118"/>
      <c r="BN438" s="117"/>
      <c r="BO438" s="34"/>
      <c r="BP438" s="30"/>
      <c r="BQ438" s="30"/>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row>
    <row r="439" spans="2:208" s="32" customFormat="1" ht="15" x14ac:dyDescent="0.2">
      <c r="B439" s="954"/>
      <c r="C439" s="955"/>
      <c r="D439" s="955"/>
      <c r="E439" s="955"/>
      <c r="F439" s="956"/>
      <c r="G439" s="952"/>
      <c r="H439" s="957"/>
      <c r="I439" s="958"/>
      <c r="J439" s="959"/>
      <c r="K439" s="511"/>
      <c r="L439" s="815"/>
      <c r="M439" s="816"/>
      <c r="N439" s="511"/>
      <c r="O439" s="815"/>
      <c r="P439" s="816"/>
      <c r="Q439" s="511"/>
      <c r="R439" s="815"/>
      <c r="S439" s="816"/>
      <c r="T439" s="511"/>
      <c r="U439" s="815"/>
      <c r="V439" s="816"/>
      <c r="W439" s="30"/>
      <c r="X439" s="34"/>
      <c r="Y439" s="34"/>
      <c r="Z439" s="30"/>
      <c r="AA439" s="34"/>
      <c r="AB439" s="34"/>
      <c r="AC439" s="30"/>
      <c r="AD439" s="34"/>
      <c r="AE439" s="34"/>
      <c r="AF439" s="30"/>
      <c r="AG439" s="34"/>
      <c r="AH439" s="34"/>
      <c r="AI439" s="30"/>
      <c r="AJ439" s="34"/>
      <c r="AK439" s="34"/>
      <c r="AL439" s="30"/>
      <c r="AM439" s="34"/>
      <c r="AN439" s="34"/>
      <c r="AO439" s="30"/>
      <c r="AP439" s="34"/>
      <c r="AQ439" s="34"/>
      <c r="AR439" s="30"/>
      <c r="AS439" s="34"/>
      <c r="AT439" s="34"/>
      <c r="AU439" s="30"/>
      <c r="AV439" s="34"/>
      <c r="AW439" s="34"/>
      <c r="AX439" s="30"/>
      <c r="AY439" s="34"/>
      <c r="AZ439" s="34"/>
      <c r="BA439" s="30"/>
      <c r="BB439" s="34"/>
      <c r="BC439" s="34"/>
      <c r="BD439" s="30"/>
      <c r="BE439" s="34"/>
      <c r="BF439" s="34"/>
      <c r="BG439" s="30"/>
      <c r="BH439" s="34"/>
      <c r="BI439" s="34"/>
      <c r="BJ439" s="30"/>
      <c r="BK439" s="34"/>
      <c r="BL439" s="117"/>
      <c r="BM439" s="118"/>
      <c r="BN439" s="117"/>
      <c r="BO439" s="34"/>
      <c r="BP439" s="30"/>
      <c r="BQ439" s="30"/>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row>
    <row r="440" spans="2:208" s="32" customFormat="1" ht="15" x14ac:dyDescent="0.2">
      <c r="B440" s="954"/>
      <c r="C440" s="955"/>
      <c r="D440" s="955"/>
      <c r="E440" s="955"/>
      <c r="F440" s="956"/>
      <c r="G440" s="952"/>
      <c r="H440" s="957"/>
      <c r="I440" s="958"/>
      <c r="J440" s="959"/>
      <c r="K440" s="511"/>
      <c r="L440" s="815"/>
      <c r="M440" s="816"/>
      <c r="N440" s="511"/>
      <c r="O440" s="815"/>
      <c r="P440" s="816"/>
      <c r="Q440" s="511"/>
      <c r="R440" s="815"/>
      <c r="S440" s="816"/>
      <c r="T440" s="511"/>
      <c r="U440" s="815"/>
      <c r="V440" s="816"/>
      <c r="W440" s="30"/>
      <c r="X440" s="34"/>
      <c r="Y440" s="34"/>
      <c r="Z440" s="30"/>
      <c r="AA440" s="34"/>
      <c r="AB440" s="34"/>
      <c r="AC440" s="30"/>
      <c r="AD440" s="34"/>
      <c r="AE440" s="34"/>
      <c r="AF440" s="30"/>
      <c r="AG440" s="34"/>
      <c r="AH440" s="34"/>
      <c r="AI440" s="30"/>
      <c r="AJ440" s="34"/>
      <c r="AK440" s="34"/>
      <c r="AL440" s="30"/>
      <c r="AM440" s="34"/>
      <c r="AN440" s="34"/>
      <c r="AO440" s="30"/>
      <c r="AP440" s="34"/>
      <c r="AQ440" s="34"/>
      <c r="AR440" s="30"/>
      <c r="AS440" s="34"/>
      <c r="AT440" s="34"/>
      <c r="AU440" s="30"/>
      <c r="AV440" s="34"/>
      <c r="AW440" s="34"/>
      <c r="AX440" s="30"/>
      <c r="AY440" s="34"/>
      <c r="AZ440" s="34"/>
      <c r="BA440" s="30"/>
      <c r="BB440" s="34"/>
      <c r="BC440" s="34"/>
      <c r="BD440" s="30"/>
      <c r="BE440" s="34"/>
      <c r="BF440" s="34"/>
      <c r="BG440" s="30"/>
      <c r="BH440" s="34"/>
      <c r="BI440" s="34"/>
      <c r="BJ440" s="30"/>
      <c r="BK440" s="34"/>
      <c r="BL440" s="117"/>
      <c r="BM440" s="118"/>
      <c r="BN440" s="117"/>
      <c r="BO440" s="34"/>
      <c r="BP440" s="30"/>
      <c r="BQ440" s="30"/>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row>
    <row r="441" spans="2:208" s="32" customFormat="1" ht="15" x14ac:dyDescent="0.2">
      <c r="B441" s="954"/>
      <c r="C441" s="955"/>
      <c r="D441" s="955"/>
      <c r="E441" s="955"/>
      <c r="F441" s="956"/>
      <c r="G441" s="952"/>
      <c r="H441" s="957"/>
      <c r="I441" s="958"/>
      <c r="J441" s="959"/>
      <c r="K441" s="511"/>
      <c r="L441" s="815"/>
      <c r="M441" s="816"/>
      <c r="N441" s="511"/>
      <c r="O441" s="815"/>
      <c r="P441" s="816"/>
      <c r="Q441" s="511"/>
      <c r="R441" s="815"/>
      <c r="S441" s="816"/>
      <c r="T441" s="511"/>
      <c r="U441" s="815"/>
      <c r="V441" s="816"/>
      <c r="W441" s="30"/>
      <c r="X441" s="34"/>
      <c r="Y441" s="34"/>
      <c r="Z441" s="30"/>
      <c r="AA441" s="34"/>
      <c r="AB441" s="34"/>
      <c r="AC441" s="30"/>
      <c r="AD441" s="34"/>
      <c r="AE441" s="34"/>
      <c r="AF441" s="30"/>
      <c r="AG441" s="34"/>
      <c r="AH441" s="34"/>
      <c r="AI441" s="30"/>
      <c r="AJ441" s="34"/>
      <c r="AK441" s="34"/>
      <c r="AL441" s="30"/>
      <c r="AM441" s="34"/>
      <c r="AN441" s="34"/>
      <c r="AO441" s="30"/>
      <c r="AP441" s="34"/>
      <c r="AQ441" s="34"/>
      <c r="AR441" s="30"/>
      <c r="AS441" s="34"/>
      <c r="AT441" s="34"/>
      <c r="AU441" s="30"/>
      <c r="AV441" s="34"/>
      <c r="AW441" s="34"/>
      <c r="AX441" s="30"/>
      <c r="AY441" s="34"/>
      <c r="AZ441" s="34"/>
      <c r="BA441" s="30"/>
      <c r="BB441" s="34"/>
      <c r="BC441" s="34"/>
      <c r="BD441" s="30"/>
      <c r="BE441" s="34"/>
      <c r="BF441" s="34"/>
      <c r="BG441" s="30"/>
      <c r="BH441" s="34"/>
      <c r="BI441" s="34"/>
      <c r="BJ441" s="30"/>
      <c r="BK441" s="34"/>
      <c r="BL441" s="117"/>
      <c r="BM441" s="118"/>
      <c r="BN441" s="117"/>
      <c r="BO441" s="34"/>
      <c r="BP441" s="30"/>
      <c r="BQ441" s="30"/>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row>
    <row r="442" spans="2:208" s="32" customFormat="1" ht="15" x14ac:dyDescent="0.2">
      <c r="B442" s="954"/>
      <c r="C442" s="955"/>
      <c r="D442" s="955"/>
      <c r="E442" s="955"/>
      <c r="F442" s="956"/>
      <c r="G442" s="952"/>
      <c r="H442" s="957"/>
      <c r="I442" s="958"/>
      <c r="J442" s="959"/>
      <c r="K442" s="511"/>
      <c r="L442" s="815"/>
      <c r="M442" s="816"/>
      <c r="N442" s="511"/>
      <c r="O442" s="815"/>
      <c r="P442" s="816"/>
      <c r="Q442" s="511"/>
      <c r="R442" s="815"/>
      <c r="S442" s="816"/>
      <c r="T442" s="511"/>
      <c r="U442" s="815"/>
      <c r="V442" s="816"/>
      <c r="W442" s="30"/>
      <c r="X442" s="34"/>
      <c r="Y442" s="34"/>
      <c r="Z442" s="30"/>
      <c r="AA442" s="34"/>
      <c r="AB442" s="34"/>
      <c r="AC442" s="30"/>
      <c r="AD442" s="34"/>
      <c r="AE442" s="34"/>
      <c r="AF442" s="30"/>
      <c r="AG442" s="34"/>
      <c r="AH442" s="34"/>
      <c r="AI442" s="30"/>
      <c r="AJ442" s="34"/>
      <c r="AK442" s="34"/>
      <c r="AL442" s="30"/>
      <c r="AM442" s="34"/>
      <c r="AN442" s="34"/>
      <c r="AO442" s="30"/>
      <c r="AP442" s="34"/>
      <c r="AQ442" s="34"/>
      <c r="AR442" s="30"/>
      <c r="AS442" s="34"/>
      <c r="AT442" s="34"/>
      <c r="AU442" s="30"/>
      <c r="AV442" s="34"/>
      <c r="AW442" s="34"/>
      <c r="AX442" s="30"/>
      <c r="AY442" s="34"/>
      <c r="AZ442" s="34"/>
      <c r="BA442" s="30"/>
      <c r="BB442" s="34"/>
      <c r="BC442" s="34"/>
      <c r="BD442" s="30"/>
      <c r="BE442" s="34"/>
      <c r="BF442" s="34"/>
      <c r="BG442" s="30"/>
      <c r="BH442" s="34"/>
      <c r="BI442" s="34"/>
      <c r="BJ442" s="30"/>
      <c r="BK442" s="34"/>
      <c r="BL442" s="117"/>
      <c r="BM442" s="118"/>
      <c r="BN442" s="117"/>
      <c r="BO442" s="34"/>
      <c r="BP442" s="30"/>
      <c r="BQ442" s="30"/>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row>
    <row r="443" spans="2:208" s="32" customFormat="1" ht="15" x14ac:dyDescent="0.2">
      <c r="B443" s="954"/>
      <c r="C443" s="955"/>
      <c r="D443" s="955"/>
      <c r="E443" s="955"/>
      <c r="F443" s="956"/>
      <c r="G443" s="952"/>
      <c r="H443" s="957"/>
      <c r="I443" s="958"/>
      <c r="J443" s="959"/>
      <c r="K443" s="511"/>
      <c r="L443" s="815"/>
      <c r="M443" s="816"/>
      <c r="N443" s="511"/>
      <c r="O443" s="815"/>
      <c r="P443" s="816"/>
      <c r="Q443" s="511"/>
      <c r="R443" s="815"/>
      <c r="S443" s="816"/>
      <c r="T443" s="511"/>
      <c r="U443" s="815"/>
      <c r="V443" s="816"/>
      <c r="W443" s="30"/>
      <c r="X443" s="34"/>
      <c r="Y443" s="34"/>
      <c r="Z443" s="30"/>
      <c r="AA443" s="34"/>
      <c r="AB443" s="34"/>
      <c r="AC443" s="30"/>
      <c r="AD443" s="34"/>
      <c r="AE443" s="34"/>
      <c r="AF443" s="30"/>
      <c r="AG443" s="34"/>
      <c r="AH443" s="34"/>
      <c r="AI443" s="30"/>
      <c r="AJ443" s="34"/>
      <c r="AK443" s="34"/>
      <c r="AL443" s="30"/>
      <c r="AM443" s="34"/>
      <c r="AN443" s="34"/>
      <c r="AO443" s="30"/>
      <c r="AP443" s="34"/>
      <c r="AQ443" s="34"/>
      <c r="AR443" s="30"/>
      <c r="AS443" s="34"/>
      <c r="AT443" s="34"/>
      <c r="AU443" s="30"/>
      <c r="AV443" s="34"/>
      <c r="AW443" s="34"/>
      <c r="AX443" s="30"/>
      <c r="AY443" s="34"/>
      <c r="AZ443" s="34"/>
      <c r="BA443" s="30"/>
      <c r="BB443" s="34"/>
      <c r="BC443" s="34"/>
      <c r="BD443" s="30"/>
      <c r="BE443" s="34"/>
      <c r="BF443" s="34"/>
      <c r="BG443" s="30"/>
      <c r="BH443" s="34"/>
      <c r="BI443" s="34"/>
      <c r="BJ443" s="30"/>
      <c r="BK443" s="34"/>
      <c r="BL443" s="117"/>
      <c r="BM443" s="118"/>
      <c r="BN443" s="117"/>
      <c r="BO443" s="34"/>
      <c r="BP443" s="30"/>
      <c r="BQ443" s="30"/>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row>
    <row r="444" spans="2:208" s="32" customFormat="1" ht="15" x14ac:dyDescent="0.2">
      <c r="B444" s="954"/>
      <c r="C444" s="955"/>
      <c r="D444" s="955"/>
      <c r="E444" s="955"/>
      <c r="F444" s="956"/>
      <c r="G444" s="952"/>
      <c r="H444" s="957"/>
      <c r="I444" s="958"/>
      <c r="J444" s="959"/>
      <c r="K444" s="511"/>
      <c r="L444" s="815"/>
      <c r="M444" s="816"/>
      <c r="N444" s="511"/>
      <c r="O444" s="815"/>
      <c r="P444" s="816"/>
      <c r="Q444" s="511"/>
      <c r="R444" s="815"/>
      <c r="S444" s="816"/>
      <c r="T444" s="511"/>
      <c r="U444" s="815"/>
      <c r="V444" s="816"/>
      <c r="W444" s="30"/>
      <c r="X444" s="34"/>
      <c r="Y444" s="34"/>
      <c r="Z444" s="30"/>
      <c r="AA444" s="34"/>
      <c r="AB444" s="34"/>
      <c r="AC444" s="30"/>
      <c r="AD444" s="34"/>
      <c r="AE444" s="34"/>
      <c r="AF444" s="30"/>
      <c r="AG444" s="34"/>
      <c r="AH444" s="34"/>
      <c r="AI444" s="30"/>
      <c r="AJ444" s="34"/>
      <c r="AK444" s="34"/>
      <c r="AL444" s="30"/>
      <c r="AM444" s="34"/>
      <c r="AN444" s="34"/>
      <c r="AO444" s="30"/>
      <c r="AP444" s="34"/>
      <c r="AQ444" s="34"/>
      <c r="AR444" s="30"/>
      <c r="AS444" s="34"/>
      <c r="AT444" s="34"/>
      <c r="AU444" s="30"/>
      <c r="AV444" s="34"/>
      <c r="AW444" s="34"/>
      <c r="AX444" s="30"/>
      <c r="AY444" s="34"/>
      <c r="AZ444" s="34"/>
      <c r="BA444" s="30"/>
      <c r="BB444" s="34"/>
      <c r="BC444" s="34"/>
      <c r="BD444" s="30"/>
      <c r="BE444" s="34"/>
      <c r="BF444" s="34"/>
      <c r="BG444" s="30"/>
      <c r="BH444" s="34"/>
      <c r="BI444" s="34"/>
      <c r="BJ444" s="30"/>
      <c r="BK444" s="34"/>
      <c r="BL444" s="117"/>
      <c r="BM444" s="118"/>
      <c r="BN444" s="117"/>
      <c r="BO444" s="34"/>
      <c r="BP444" s="30"/>
      <c r="BQ444" s="30"/>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row>
    <row r="445" spans="2:208" s="32" customFormat="1" ht="15" x14ac:dyDescent="0.2">
      <c r="B445" s="954"/>
      <c r="C445" s="955"/>
      <c r="D445" s="955"/>
      <c r="E445" s="955"/>
      <c r="F445" s="956"/>
      <c r="G445" s="952"/>
      <c r="H445" s="957"/>
      <c r="I445" s="958"/>
      <c r="J445" s="959"/>
      <c r="K445" s="511"/>
      <c r="L445" s="815"/>
      <c r="M445" s="816"/>
      <c r="N445" s="511"/>
      <c r="O445" s="815"/>
      <c r="P445" s="816"/>
      <c r="Q445" s="511"/>
      <c r="R445" s="815"/>
      <c r="S445" s="816"/>
      <c r="T445" s="511"/>
      <c r="U445" s="815"/>
      <c r="V445" s="816"/>
      <c r="W445" s="30"/>
      <c r="X445" s="34"/>
      <c r="Y445" s="34"/>
      <c r="Z445" s="30"/>
      <c r="AA445" s="34"/>
      <c r="AB445" s="34"/>
      <c r="AC445" s="30"/>
      <c r="AD445" s="34"/>
      <c r="AE445" s="34"/>
      <c r="AF445" s="30"/>
      <c r="AG445" s="34"/>
      <c r="AH445" s="34"/>
      <c r="AI445" s="30"/>
      <c r="AJ445" s="34"/>
      <c r="AK445" s="34"/>
      <c r="AL445" s="30"/>
      <c r="AM445" s="34"/>
      <c r="AN445" s="34"/>
      <c r="AO445" s="30"/>
      <c r="AP445" s="34"/>
      <c r="AQ445" s="34"/>
      <c r="AR445" s="30"/>
      <c r="AS445" s="34"/>
      <c r="AT445" s="34"/>
      <c r="AU445" s="30"/>
      <c r="AV445" s="34"/>
      <c r="AW445" s="34"/>
      <c r="AX445" s="30"/>
      <c r="AY445" s="34"/>
      <c r="AZ445" s="34"/>
      <c r="BA445" s="30"/>
      <c r="BB445" s="34"/>
      <c r="BC445" s="34"/>
      <c r="BD445" s="30"/>
      <c r="BE445" s="34"/>
      <c r="BF445" s="34"/>
      <c r="BG445" s="30"/>
      <c r="BH445" s="34"/>
      <c r="BI445" s="34"/>
      <c r="BJ445" s="30"/>
      <c r="BK445" s="34"/>
      <c r="BL445" s="117"/>
      <c r="BM445" s="118"/>
      <c r="BN445" s="117"/>
      <c r="BO445" s="34"/>
      <c r="BP445" s="30"/>
      <c r="BQ445" s="30"/>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row>
    <row r="446" spans="2:208" s="32" customFormat="1" ht="15" x14ac:dyDescent="0.2">
      <c r="B446" s="954"/>
      <c r="C446" s="955"/>
      <c r="D446" s="955"/>
      <c r="E446" s="955"/>
      <c r="F446" s="956"/>
      <c r="G446" s="952"/>
      <c r="H446" s="957"/>
      <c r="I446" s="958"/>
      <c r="J446" s="959"/>
      <c r="K446" s="511"/>
      <c r="L446" s="815"/>
      <c r="M446" s="816"/>
      <c r="N446" s="511"/>
      <c r="O446" s="815"/>
      <c r="P446" s="816"/>
      <c r="Q446" s="511"/>
      <c r="R446" s="815"/>
      <c r="S446" s="816"/>
      <c r="T446" s="511"/>
      <c r="U446" s="815"/>
      <c r="V446" s="816"/>
      <c r="W446" s="30"/>
      <c r="X446" s="34"/>
      <c r="Y446" s="34"/>
      <c r="Z446" s="30"/>
      <c r="AA446" s="34"/>
      <c r="AB446" s="34"/>
      <c r="AC446" s="30"/>
      <c r="AD446" s="34"/>
      <c r="AE446" s="34"/>
      <c r="AF446" s="30"/>
      <c r="AG446" s="34"/>
      <c r="AH446" s="34"/>
      <c r="AI446" s="30"/>
      <c r="AJ446" s="34"/>
      <c r="AK446" s="34"/>
      <c r="AL446" s="30"/>
      <c r="AM446" s="34"/>
      <c r="AN446" s="34"/>
      <c r="AO446" s="30"/>
      <c r="AP446" s="34"/>
      <c r="AQ446" s="34"/>
      <c r="AR446" s="30"/>
      <c r="AS446" s="34"/>
      <c r="AT446" s="34"/>
      <c r="AU446" s="30"/>
      <c r="AV446" s="34"/>
      <c r="AW446" s="34"/>
      <c r="AX446" s="30"/>
      <c r="AY446" s="34"/>
      <c r="AZ446" s="34"/>
      <c r="BA446" s="30"/>
      <c r="BB446" s="34"/>
      <c r="BC446" s="34"/>
      <c r="BD446" s="30"/>
      <c r="BE446" s="34"/>
      <c r="BF446" s="34"/>
      <c r="BG446" s="30"/>
      <c r="BH446" s="34"/>
      <c r="BI446" s="34"/>
      <c r="BJ446" s="30"/>
      <c r="BK446" s="34"/>
      <c r="BL446" s="117"/>
      <c r="BM446" s="118"/>
      <c r="BN446" s="117"/>
      <c r="BO446" s="34"/>
      <c r="BP446" s="30"/>
      <c r="BQ446" s="30"/>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row>
    <row r="447" spans="2:208" s="32" customFormat="1" ht="15" x14ac:dyDescent="0.2">
      <c r="B447" s="954"/>
      <c r="C447" s="955"/>
      <c r="D447" s="955"/>
      <c r="E447" s="955"/>
      <c r="F447" s="956"/>
      <c r="G447" s="952"/>
      <c r="H447" s="957"/>
      <c r="I447" s="958"/>
      <c r="J447" s="959"/>
      <c r="K447" s="511"/>
      <c r="L447" s="815"/>
      <c r="M447" s="816"/>
      <c r="N447" s="511"/>
      <c r="O447" s="815"/>
      <c r="P447" s="816"/>
      <c r="Q447" s="511"/>
      <c r="R447" s="815"/>
      <c r="S447" s="816"/>
      <c r="T447" s="511"/>
      <c r="U447" s="815"/>
      <c r="V447" s="816"/>
      <c r="W447" s="30"/>
      <c r="X447" s="34"/>
      <c r="Y447" s="34"/>
      <c r="Z447" s="30"/>
      <c r="AA447" s="34"/>
      <c r="AB447" s="34"/>
      <c r="AC447" s="30"/>
      <c r="AD447" s="34"/>
      <c r="AE447" s="34"/>
      <c r="AF447" s="30"/>
      <c r="AG447" s="34"/>
      <c r="AH447" s="34"/>
      <c r="AI447" s="30"/>
      <c r="AJ447" s="34"/>
      <c r="AK447" s="34"/>
      <c r="AL447" s="30"/>
      <c r="AM447" s="34"/>
      <c r="AN447" s="34"/>
      <c r="AO447" s="30"/>
      <c r="AP447" s="34"/>
      <c r="AQ447" s="34"/>
      <c r="AR447" s="30"/>
      <c r="AS447" s="34"/>
      <c r="AT447" s="34"/>
      <c r="AU447" s="30"/>
      <c r="AV447" s="34"/>
      <c r="AW447" s="34"/>
      <c r="AX447" s="30"/>
      <c r="AY447" s="34"/>
      <c r="AZ447" s="34"/>
      <c r="BA447" s="30"/>
      <c r="BB447" s="34"/>
      <c r="BC447" s="34"/>
      <c r="BD447" s="30"/>
      <c r="BE447" s="34"/>
      <c r="BF447" s="34"/>
      <c r="BG447" s="30"/>
      <c r="BH447" s="34"/>
      <c r="BI447" s="34"/>
      <c r="BJ447" s="30"/>
      <c r="BK447" s="34"/>
      <c r="BL447" s="117"/>
      <c r="BM447" s="118"/>
      <c r="BN447" s="117"/>
      <c r="BO447" s="34"/>
      <c r="BP447" s="30"/>
      <c r="BQ447" s="30"/>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row>
    <row r="448" spans="2:208" s="32" customFormat="1" ht="15" x14ac:dyDescent="0.2">
      <c r="B448" s="954"/>
      <c r="C448" s="955"/>
      <c r="D448" s="955"/>
      <c r="E448" s="955"/>
      <c r="F448" s="956"/>
      <c r="G448" s="952"/>
      <c r="H448" s="957"/>
      <c r="I448" s="958"/>
      <c r="J448" s="959"/>
      <c r="K448" s="511"/>
      <c r="L448" s="815"/>
      <c r="M448" s="816"/>
      <c r="N448" s="511"/>
      <c r="O448" s="815"/>
      <c r="P448" s="816"/>
      <c r="Q448" s="511"/>
      <c r="R448" s="815"/>
      <c r="S448" s="816"/>
      <c r="T448" s="511"/>
      <c r="U448" s="815"/>
      <c r="V448" s="816"/>
      <c r="W448" s="30"/>
      <c r="X448" s="34"/>
      <c r="Y448" s="34"/>
      <c r="Z448" s="30"/>
      <c r="AA448" s="34"/>
      <c r="AB448" s="34"/>
      <c r="AC448" s="30"/>
      <c r="AD448" s="34"/>
      <c r="AE448" s="34"/>
      <c r="AF448" s="30"/>
      <c r="AG448" s="34"/>
      <c r="AH448" s="34"/>
      <c r="AI448" s="30"/>
      <c r="AJ448" s="34"/>
      <c r="AK448" s="34"/>
      <c r="AL448" s="30"/>
      <c r="AM448" s="34"/>
      <c r="AN448" s="34"/>
      <c r="AO448" s="30"/>
      <c r="AP448" s="34"/>
      <c r="AQ448" s="34"/>
      <c r="AR448" s="30"/>
      <c r="AS448" s="34"/>
      <c r="AT448" s="34"/>
      <c r="AU448" s="30"/>
      <c r="AV448" s="34"/>
      <c r="AW448" s="34"/>
      <c r="AX448" s="30"/>
      <c r="AY448" s="34"/>
      <c r="AZ448" s="34"/>
      <c r="BA448" s="30"/>
      <c r="BB448" s="34"/>
      <c r="BC448" s="34"/>
      <c r="BD448" s="30"/>
      <c r="BE448" s="34"/>
      <c r="BF448" s="34"/>
      <c r="BG448" s="30"/>
      <c r="BH448" s="34"/>
      <c r="BI448" s="34"/>
      <c r="BJ448" s="30"/>
      <c r="BK448" s="34"/>
      <c r="BL448" s="117"/>
      <c r="BM448" s="118"/>
      <c r="BN448" s="117"/>
      <c r="BO448" s="34"/>
      <c r="BP448" s="30"/>
      <c r="BQ448" s="30"/>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row>
    <row r="449" spans="2:208" s="32" customFormat="1" ht="15" x14ac:dyDescent="0.2">
      <c r="B449" s="954"/>
      <c r="C449" s="955"/>
      <c r="D449" s="955"/>
      <c r="E449" s="955"/>
      <c r="F449" s="956"/>
      <c r="G449" s="952"/>
      <c r="H449" s="957"/>
      <c r="I449" s="958"/>
      <c r="J449" s="959"/>
      <c r="K449" s="511"/>
      <c r="L449" s="815"/>
      <c r="M449" s="816"/>
      <c r="N449" s="511"/>
      <c r="O449" s="815"/>
      <c r="P449" s="816"/>
      <c r="Q449" s="511"/>
      <c r="R449" s="815"/>
      <c r="S449" s="816"/>
      <c r="T449" s="511"/>
      <c r="U449" s="815"/>
      <c r="V449" s="816"/>
      <c r="W449" s="30"/>
      <c r="X449" s="34"/>
      <c r="Y449" s="34"/>
      <c r="Z449" s="30"/>
      <c r="AA449" s="34"/>
      <c r="AB449" s="34"/>
      <c r="AC449" s="30"/>
      <c r="AD449" s="34"/>
      <c r="AE449" s="34"/>
      <c r="AF449" s="30"/>
      <c r="AG449" s="34"/>
      <c r="AH449" s="34"/>
      <c r="AI449" s="30"/>
      <c r="AJ449" s="34"/>
      <c r="AK449" s="34"/>
      <c r="AL449" s="30"/>
      <c r="AM449" s="34"/>
      <c r="AN449" s="34"/>
      <c r="AO449" s="30"/>
      <c r="AP449" s="34"/>
      <c r="AQ449" s="34"/>
      <c r="AR449" s="30"/>
      <c r="AS449" s="34"/>
      <c r="AT449" s="34"/>
      <c r="AU449" s="30"/>
      <c r="AV449" s="34"/>
      <c r="AW449" s="34"/>
      <c r="AX449" s="30"/>
      <c r="AY449" s="34"/>
      <c r="AZ449" s="34"/>
      <c r="BA449" s="30"/>
      <c r="BB449" s="34"/>
      <c r="BC449" s="34"/>
      <c r="BD449" s="30"/>
      <c r="BE449" s="34"/>
      <c r="BF449" s="34"/>
      <c r="BG449" s="30"/>
      <c r="BH449" s="34"/>
      <c r="BI449" s="34"/>
      <c r="BJ449" s="30"/>
      <c r="BK449" s="34"/>
      <c r="BL449" s="117"/>
      <c r="BM449" s="118"/>
      <c r="BN449" s="117"/>
      <c r="BO449" s="34"/>
      <c r="BP449" s="30"/>
      <c r="BQ449" s="30"/>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row>
    <row r="450" spans="2:208" s="32" customFormat="1" ht="15" x14ac:dyDescent="0.2">
      <c r="B450" s="954"/>
      <c r="C450" s="955"/>
      <c r="D450" s="955"/>
      <c r="E450" s="955"/>
      <c r="F450" s="956"/>
      <c r="G450" s="952"/>
      <c r="H450" s="957"/>
      <c r="I450" s="958"/>
      <c r="J450" s="959"/>
      <c r="K450" s="511"/>
      <c r="L450" s="815"/>
      <c r="M450" s="816"/>
      <c r="N450" s="511"/>
      <c r="O450" s="815"/>
      <c r="P450" s="816"/>
      <c r="Q450" s="511"/>
      <c r="R450" s="815"/>
      <c r="S450" s="816"/>
      <c r="T450" s="511"/>
      <c r="U450" s="815"/>
      <c r="V450" s="816"/>
      <c r="W450" s="30"/>
      <c r="X450" s="34"/>
      <c r="Y450" s="34"/>
      <c r="Z450" s="30"/>
      <c r="AA450" s="34"/>
      <c r="AB450" s="34"/>
      <c r="AC450" s="30"/>
      <c r="AD450" s="34"/>
      <c r="AE450" s="34"/>
      <c r="AF450" s="30"/>
      <c r="AG450" s="34"/>
      <c r="AH450" s="34"/>
      <c r="AI450" s="30"/>
      <c r="AJ450" s="34"/>
      <c r="AK450" s="34"/>
      <c r="AL450" s="30"/>
      <c r="AM450" s="34"/>
      <c r="AN450" s="34"/>
      <c r="AO450" s="30"/>
      <c r="AP450" s="34"/>
      <c r="AQ450" s="34"/>
      <c r="AR450" s="30"/>
      <c r="AS450" s="34"/>
      <c r="AT450" s="34"/>
      <c r="AU450" s="30"/>
      <c r="AV450" s="34"/>
      <c r="AW450" s="34"/>
      <c r="AX450" s="30"/>
      <c r="AY450" s="34"/>
      <c r="AZ450" s="34"/>
      <c r="BA450" s="30"/>
      <c r="BB450" s="34"/>
      <c r="BC450" s="34"/>
      <c r="BD450" s="30"/>
      <c r="BE450" s="34"/>
      <c r="BF450" s="34"/>
      <c r="BG450" s="30"/>
      <c r="BH450" s="34"/>
      <c r="BI450" s="34"/>
      <c r="BJ450" s="30"/>
      <c r="BK450" s="34"/>
      <c r="BL450" s="117"/>
      <c r="BM450" s="118"/>
      <c r="BN450" s="117"/>
      <c r="BO450" s="34"/>
      <c r="BP450" s="30"/>
      <c r="BQ450" s="30"/>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row>
    <row r="451" spans="2:208" s="32" customFormat="1" ht="15" x14ac:dyDescent="0.2">
      <c r="B451" s="954"/>
      <c r="C451" s="955"/>
      <c r="D451" s="955"/>
      <c r="E451" s="955"/>
      <c r="F451" s="956"/>
      <c r="G451" s="952"/>
      <c r="H451" s="957"/>
      <c r="I451" s="958"/>
      <c r="J451" s="959"/>
      <c r="K451" s="511"/>
      <c r="L451" s="815"/>
      <c r="M451" s="816"/>
      <c r="N451" s="511"/>
      <c r="O451" s="815"/>
      <c r="P451" s="816"/>
      <c r="Q451" s="511"/>
      <c r="R451" s="815"/>
      <c r="S451" s="816"/>
      <c r="T451" s="511"/>
      <c r="U451" s="815"/>
      <c r="V451" s="816"/>
      <c r="W451" s="30"/>
      <c r="X451" s="34"/>
      <c r="Y451" s="34"/>
      <c r="Z451" s="30"/>
      <c r="AA451" s="34"/>
      <c r="AB451" s="34"/>
      <c r="AC451" s="30"/>
      <c r="AD451" s="34"/>
      <c r="AE451" s="34"/>
      <c r="AF451" s="30"/>
      <c r="AG451" s="34"/>
      <c r="AH451" s="34"/>
      <c r="AI451" s="30"/>
      <c r="AJ451" s="34"/>
      <c r="AK451" s="34"/>
      <c r="AL451" s="30"/>
      <c r="AM451" s="34"/>
      <c r="AN451" s="34"/>
      <c r="AO451" s="30"/>
      <c r="AP451" s="34"/>
      <c r="AQ451" s="34"/>
      <c r="AR451" s="30"/>
      <c r="AS451" s="34"/>
      <c r="AT451" s="34"/>
      <c r="AU451" s="30"/>
      <c r="AV451" s="34"/>
      <c r="AW451" s="34"/>
      <c r="AX451" s="30"/>
      <c r="AY451" s="34"/>
      <c r="AZ451" s="34"/>
      <c r="BA451" s="30"/>
      <c r="BB451" s="34"/>
      <c r="BC451" s="34"/>
      <c r="BD451" s="30"/>
      <c r="BE451" s="34"/>
      <c r="BF451" s="34"/>
      <c r="BG451" s="30"/>
      <c r="BH451" s="34"/>
      <c r="BI451" s="34"/>
      <c r="BJ451" s="30"/>
      <c r="BK451" s="34"/>
      <c r="BL451" s="117"/>
      <c r="BM451" s="118"/>
      <c r="BN451" s="117"/>
      <c r="BO451" s="34"/>
      <c r="BP451" s="30"/>
      <c r="BQ451" s="30"/>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row>
    <row r="452" spans="2:208" s="32" customFormat="1" ht="15" x14ac:dyDescent="0.2">
      <c r="B452" s="954"/>
      <c r="C452" s="955"/>
      <c r="D452" s="955"/>
      <c r="E452" s="955"/>
      <c r="F452" s="956"/>
      <c r="G452" s="952"/>
      <c r="H452" s="957"/>
      <c r="I452" s="958"/>
      <c r="J452" s="959"/>
      <c r="K452" s="511"/>
      <c r="L452" s="815"/>
      <c r="M452" s="816"/>
      <c r="N452" s="511"/>
      <c r="O452" s="815"/>
      <c r="P452" s="816"/>
      <c r="Q452" s="511"/>
      <c r="R452" s="815"/>
      <c r="S452" s="816"/>
      <c r="T452" s="511"/>
      <c r="U452" s="815"/>
      <c r="V452" s="816"/>
      <c r="W452" s="30"/>
      <c r="X452" s="34"/>
      <c r="Y452" s="34"/>
      <c r="Z452" s="30"/>
      <c r="AA452" s="34"/>
      <c r="AB452" s="34"/>
      <c r="AC452" s="30"/>
      <c r="AD452" s="34"/>
      <c r="AE452" s="34"/>
      <c r="AF452" s="30"/>
      <c r="AG452" s="34"/>
      <c r="AH452" s="34"/>
      <c r="AI452" s="30"/>
      <c r="AJ452" s="34"/>
      <c r="AK452" s="34"/>
      <c r="AL452" s="30"/>
      <c r="AM452" s="34"/>
      <c r="AN452" s="34"/>
      <c r="AO452" s="30"/>
      <c r="AP452" s="34"/>
      <c r="AQ452" s="34"/>
      <c r="AR452" s="30"/>
      <c r="AS452" s="34"/>
      <c r="AT452" s="34"/>
      <c r="AU452" s="30"/>
      <c r="AV452" s="34"/>
      <c r="AW452" s="34"/>
      <c r="AX452" s="30"/>
      <c r="AY452" s="34"/>
      <c r="AZ452" s="34"/>
      <c r="BA452" s="30"/>
      <c r="BB452" s="34"/>
      <c r="BC452" s="34"/>
      <c r="BD452" s="30"/>
      <c r="BE452" s="34"/>
      <c r="BF452" s="34"/>
      <c r="BG452" s="30"/>
      <c r="BH452" s="34"/>
      <c r="BI452" s="34"/>
      <c r="BJ452" s="30"/>
      <c r="BK452" s="34"/>
      <c r="BL452" s="117"/>
      <c r="BM452" s="118"/>
      <c r="BN452" s="117"/>
      <c r="BO452" s="34"/>
      <c r="BP452" s="30"/>
      <c r="BQ452" s="30"/>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row>
    <row r="453" spans="2:208" s="32" customFormat="1" ht="15" x14ac:dyDescent="0.2">
      <c r="B453" s="954"/>
      <c r="C453" s="955"/>
      <c r="D453" s="955"/>
      <c r="E453" s="955"/>
      <c r="F453" s="956"/>
      <c r="G453" s="952"/>
      <c r="H453" s="957"/>
      <c r="I453" s="958"/>
      <c r="J453" s="959"/>
      <c r="K453" s="511"/>
      <c r="L453" s="815"/>
      <c r="M453" s="816"/>
      <c r="N453" s="511"/>
      <c r="O453" s="815"/>
      <c r="P453" s="816"/>
      <c r="Q453" s="511"/>
      <c r="R453" s="815"/>
      <c r="S453" s="816"/>
      <c r="T453" s="511"/>
      <c r="U453" s="815"/>
      <c r="V453" s="816"/>
      <c r="W453" s="30"/>
      <c r="X453" s="34"/>
      <c r="Y453" s="34"/>
      <c r="Z453" s="30"/>
      <c r="AA453" s="34"/>
      <c r="AB453" s="34"/>
      <c r="AC453" s="30"/>
      <c r="AD453" s="34"/>
      <c r="AE453" s="34"/>
      <c r="AF453" s="30"/>
      <c r="AG453" s="34"/>
      <c r="AH453" s="34"/>
      <c r="AI453" s="30"/>
      <c r="AJ453" s="34"/>
      <c r="AK453" s="34"/>
      <c r="AL453" s="30"/>
      <c r="AM453" s="34"/>
      <c r="AN453" s="34"/>
      <c r="AO453" s="30"/>
      <c r="AP453" s="34"/>
      <c r="AQ453" s="34"/>
      <c r="AR453" s="30"/>
      <c r="AS453" s="34"/>
      <c r="AT453" s="34"/>
      <c r="AU453" s="30"/>
      <c r="AV453" s="34"/>
      <c r="AW453" s="34"/>
      <c r="AX453" s="30"/>
      <c r="AY453" s="34"/>
      <c r="AZ453" s="34"/>
      <c r="BA453" s="30"/>
      <c r="BB453" s="34"/>
      <c r="BC453" s="34"/>
      <c r="BD453" s="30"/>
      <c r="BE453" s="34"/>
      <c r="BF453" s="34"/>
      <c r="BG453" s="30"/>
      <c r="BH453" s="34"/>
      <c r="BI453" s="34"/>
      <c r="BJ453" s="30"/>
      <c r="BK453" s="34"/>
      <c r="BL453" s="117"/>
      <c r="BM453" s="118"/>
      <c r="BN453" s="117"/>
      <c r="BO453" s="34"/>
      <c r="BP453" s="30"/>
      <c r="BQ453" s="30"/>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row>
    <row r="454" spans="2:208" s="32" customFormat="1" ht="15" x14ac:dyDescent="0.2">
      <c r="B454" s="954"/>
      <c r="C454" s="955"/>
      <c r="D454" s="955"/>
      <c r="E454" s="955"/>
      <c r="F454" s="956"/>
      <c r="G454" s="952"/>
      <c r="H454" s="957"/>
      <c r="I454" s="958"/>
      <c r="J454" s="959"/>
      <c r="K454" s="511"/>
      <c r="L454" s="815"/>
      <c r="M454" s="816"/>
      <c r="N454" s="511"/>
      <c r="O454" s="815"/>
      <c r="P454" s="816"/>
      <c r="Q454" s="511"/>
      <c r="R454" s="815"/>
      <c r="S454" s="816"/>
      <c r="T454" s="511"/>
      <c r="U454" s="815"/>
      <c r="V454" s="816"/>
      <c r="W454" s="30"/>
      <c r="X454" s="34"/>
      <c r="Y454" s="34"/>
      <c r="Z454" s="30"/>
      <c r="AA454" s="34"/>
      <c r="AB454" s="34"/>
      <c r="AC454" s="30"/>
      <c r="AD454" s="34"/>
      <c r="AE454" s="34"/>
      <c r="AF454" s="30"/>
      <c r="AG454" s="34"/>
      <c r="AH454" s="34"/>
      <c r="AI454" s="30"/>
      <c r="AJ454" s="34"/>
      <c r="AK454" s="34"/>
      <c r="AL454" s="30"/>
      <c r="AM454" s="34"/>
      <c r="AN454" s="34"/>
      <c r="AO454" s="30"/>
      <c r="AP454" s="34"/>
      <c r="AQ454" s="34"/>
      <c r="AR454" s="30"/>
      <c r="AS454" s="34"/>
      <c r="AT454" s="34"/>
      <c r="AU454" s="30"/>
      <c r="AV454" s="34"/>
      <c r="AW454" s="34"/>
      <c r="AX454" s="30"/>
      <c r="AY454" s="34"/>
      <c r="AZ454" s="34"/>
      <c r="BA454" s="30"/>
      <c r="BB454" s="34"/>
      <c r="BC454" s="34"/>
      <c r="BD454" s="30"/>
      <c r="BE454" s="34"/>
      <c r="BF454" s="34"/>
      <c r="BG454" s="30"/>
      <c r="BH454" s="34"/>
      <c r="BI454" s="34"/>
      <c r="BJ454" s="30"/>
      <c r="BK454" s="34"/>
      <c r="BL454" s="117"/>
      <c r="BM454" s="118"/>
      <c r="BN454" s="117"/>
      <c r="BO454" s="34"/>
      <c r="BP454" s="30"/>
      <c r="BQ454" s="30"/>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row>
    <row r="455" spans="2:208" s="32" customFormat="1" ht="15" x14ac:dyDescent="0.2">
      <c r="B455" s="954"/>
      <c r="C455" s="955"/>
      <c r="D455" s="955"/>
      <c r="E455" s="955"/>
      <c r="F455" s="956"/>
      <c r="G455" s="952"/>
      <c r="H455" s="957"/>
      <c r="I455" s="958"/>
      <c r="J455" s="959"/>
      <c r="K455" s="511"/>
      <c r="L455" s="815"/>
      <c r="M455" s="816"/>
      <c r="N455" s="511"/>
      <c r="O455" s="815"/>
      <c r="P455" s="816"/>
      <c r="Q455" s="511"/>
      <c r="R455" s="815"/>
      <c r="S455" s="816"/>
      <c r="T455" s="511"/>
      <c r="U455" s="815"/>
      <c r="V455" s="816"/>
      <c r="W455" s="30"/>
      <c r="X455" s="34"/>
      <c r="Y455" s="34"/>
      <c r="Z455" s="30"/>
      <c r="AA455" s="34"/>
      <c r="AB455" s="34"/>
      <c r="AC455" s="30"/>
      <c r="AD455" s="34"/>
      <c r="AE455" s="34"/>
      <c r="AF455" s="30"/>
      <c r="AG455" s="34"/>
      <c r="AH455" s="34"/>
      <c r="AI455" s="30"/>
      <c r="AJ455" s="34"/>
      <c r="AK455" s="34"/>
      <c r="AL455" s="30"/>
      <c r="AM455" s="34"/>
      <c r="AN455" s="34"/>
      <c r="AO455" s="30"/>
      <c r="AP455" s="34"/>
      <c r="AQ455" s="34"/>
      <c r="AR455" s="30"/>
      <c r="AS455" s="34"/>
      <c r="AT455" s="34"/>
      <c r="AU455" s="30"/>
      <c r="AV455" s="34"/>
      <c r="AW455" s="34"/>
      <c r="AX455" s="30"/>
      <c r="AY455" s="34"/>
      <c r="AZ455" s="34"/>
      <c r="BA455" s="30"/>
      <c r="BB455" s="34"/>
      <c r="BC455" s="34"/>
      <c r="BD455" s="30"/>
      <c r="BE455" s="34"/>
      <c r="BF455" s="34"/>
      <c r="BG455" s="30"/>
      <c r="BH455" s="34"/>
      <c r="BI455" s="34"/>
      <c r="BJ455" s="30"/>
      <c r="BK455" s="34"/>
      <c r="BL455" s="117"/>
      <c r="BM455" s="118"/>
      <c r="BN455" s="117"/>
      <c r="BO455" s="34"/>
      <c r="BP455" s="30"/>
      <c r="BQ455" s="30"/>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row>
    <row r="456" spans="2:208" s="32" customFormat="1" ht="15" x14ac:dyDescent="0.2">
      <c r="B456" s="954"/>
      <c r="C456" s="955"/>
      <c r="D456" s="955"/>
      <c r="E456" s="955"/>
      <c r="F456" s="956"/>
      <c r="G456" s="952"/>
      <c r="H456" s="957"/>
      <c r="I456" s="958"/>
      <c r="J456" s="959"/>
      <c r="K456" s="511"/>
      <c r="L456" s="815"/>
      <c r="M456" s="816"/>
      <c r="N456" s="511"/>
      <c r="O456" s="815"/>
      <c r="P456" s="816"/>
      <c r="Q456" s="511"/>
      <c r="R456" s="815"/>
      <c r="S456" s="816"/>
      <c r="T456" s="511"/>
      <c r="U456" s="815"/>
      <c r="V456" s="816"/>
      <c r="W456" s="30"/>
      <c r="X456" s="34"/>
      <c r="Y456" s="34"/>
      <c r="Z456" s="30"/>
      <c r="AA456" s="34"/>
      <c r="AB456" s="34"/>
      <c r="AC456" s="30"/>
      <c r="AD456" s="34"/>
      <c r="AE456" s="34"/>
      <c r="AF456" s="30"/>
      <c r="AG456" s="34"/>
      <c r="AH456" s="34"/>
      <c r="AI456" s="30"/>
      <c r="AJ456" s="34"/>
      <c r="AK456" s="34"/>
      <c r="AL456" s="30"/>
      <c r="AM456" s="34"/>
      <c r="AN456" s="34"/>
      <c r="AO456" s="30"/>
      <c r="AP456" s="34"/>
      <c r="AQ456" s="34"/>
      <c r="AR456" s="30"/>
      <c r="AS456" s="34"/>
      <c r="AT456" s="34"/>
      <c r="AU456" s="30"/>
      <c r="AV456" s="34"/>
      <c r="AW456" s="34"/>
      <c r="AX456" s="30"/>
      <c r="AY456" s="34"/>
      <c r="AZ456" s="34"/>
      <c r="BA456" s="30"/>
      <c r="BB456" s="34"/>
      <c r="BC456" s="34"/>
      <c r="BD456" s="30"/>
      <c r="BE456" s="34"/>
      <c r="BF456" s="34"/>
      <c r="BG456" s="30"/>
      <c r="BH456" s="34"/>
      <c r="BI456" s="34"/>
      <c r="BJ456" s="30"/>
      <c r="BK456" s="34"/>
      <c r="BL456" s="117"/>
      <c r="BM456" s="118"/>
      <c r="BN456" s="117"/>
      <c r="BO456" s="34"/>
      <c r="BP456" s="30"/>
      <c r="BQ456" s="30"/>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row>
    <row r="457" spans="2:208" s="32" customFormat="1" ht="15" x14ac:dyDescent="0.2">
      <c r="B457" s="954"/>
      <c r="C457" s="955"/>
      <c r="D457" s="955"/>
      <c r="E457" s="955"/>
      <c r="F457" s="956"/>
      <c r="G457" s="952"/>
      <c r="H457" s="957"/>
      <c r="I457" s="958"/>
      <c r="J457" s="959"/>
      <c r="K457" s="511"/>
      <c r="L457" s="815"/>
      <c r="M457" s="816"/>
      <c r="N457" s="511"/>
      <c r="O457" s="815"/>
      <c r="P457" s="816"/>
      <c r="Q457" s="511"/>
      <c r="R457" s="815"/>
      <c r="S457" s="816"/>
      <c r="T457" s="511"/>
      <c r="U457" s="815"/>
      <c r="V457" s="816"/>
      <c r="W457" s="30"/>
      <c r="X457" s="34"/>
      <c r="Y457" s="34"/>
      <c r="Z457" s="30"/>
      <c r="AA457" s="34"/>
      <c r="AB457" s="34"/>
      <c r="AC457" s="30"/>
      <c r="AD457" s="34"/>
      <c r="AE457" s="34"/>
      <c r="AF457" s="30"/>
      <c r="AG457" s="34"/>
      <c r="AH457" s="34"/>
      <c r="AI457" s="30"/>
      <c r="AJ457" s="34"/>
      <c r="AK457" s="34"/>
      <c r="AL457" s="30"/>
      <c r="AM457" s="34"/>
      <c r="AN457" s="34"/>
      <c r="AO457" s="30"/>
      <c r="AP457" s="34"/>
      <c r="AQ457" s="34"/>
      <c r="AR457" s="30"/>
      <c r="AS457" s="34"/>
      <c r="AT457" s="34"/>
      <c r="AU457" s="30"/>
      <c r="AV457" s="34"/>
      <c r="AW457" s="34"/>
      <c r="AX457" s="30"/>
      <c r="AY457" s="34"/>
      <c r="AZ457" s="34"/>
      <c r="BA457" s="30"/>
      <c r="BB457" s="34"/>
      <c r="BC457" s="34"/>
      <c r="BD457" s="30"/>
      <c r="BE457" s="34"/>
      <c r="BF457" s="34"/>
      <c r="BG457" s="30"/>
      <c r="BH457" s="34"/>
      <c r="BI457" s="34"/>
      <c r="BJ457" s="30"/>
      <c r="BK457" s="34"/>
      <c r="BL457" s="117"/>
      <c r="BM457" s="118"/>
      <c r="BN457" s="117"/>
      <c r="BO457" s="34"/>
      <c r="BP457" s="30"/>
      <c r="BQ457" s="30"/>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row>
    <row r="458" spans="2:208" s="32" customFormat="1" ht="15" x14ac:dyDescent="0.2">
      <c r="B458" s="954"/>
      <c r="C458" s="955"/>
      <c r="D458" s="955"/>
      <c r="E458" s="955"/>
      <c r="F458" s="956"/>
      <c r="G458" s="952"/>
      <c r="H458" s="957"/>
      <c r="I458" s="958"/>
      <c r="J458" s="959"/>
      <c r="K458" s="511"/>
      <c r="L458" s="815"/>
      <c r="M458" s="816"/>
      <c r="N458" s="511"/>
      <c r="O458" s="815"/>
      <c r="P458" s="816"/>
      <c r="Q458" s="511"/>
      <c r="R458" s="815"/>
      <c r="S458" s="816"/>
      <c r="T458" s="511"/>
      <c r="U458" s="815"/>
      <c r="V458" s="816"/>
      <c r="W458" s="30"/>
      <c r="X458" s="34"/>
      <c r="Y458" s="34"/>
      <c r="Z458" s="30"/>
      <c r="AA458" s="34"/>
      <c r="AB458" s="34"/>
      <c r="AC458" s="30"/>
      <c r="AD458" s="34"/>
      <c r="AE458" s="34"/>
      <c r="AF458" s="30"/>
      <c r="AG458" s="34"/>
      <c r="AH458" s="34"/>
      <c r="AI458" s="30"/>
      <c r="AJ458" s="34"/>
      <c r="AK458" s="34"/>
      <c r="AL458" s="30"/>
      <c r="AM458" s="34"/>
      <c r="AN458" s="34"/>
      <c r="AO458" s="30"/>
      <c r="AP458" s="34"/>
      <c r="AQ458" s="34"/>
      <c r="AR458" s="30"/>
      <c r="AS458" s="34"/>
      <c r="AT458" s="34"/>
      <c r="AU458" s="30"/>
      <c r="AV458" s="34"/>
      <c r="AW458" s="34"/>
      <c r="AX458" s="30"/>
      <c r="AY458" s="34"/>
      <c r="AZ458" s="34"/>
      <c r="BA458" s="30"/>
      <c r="BB458" s="34"/>
      <c r="BC458" s="34"/>
      <c r="BD458" s="30"/>
      <c r="BE458" s="34"/>
      <c r="BF458" s="34"/>
      <c r="BG458" s="30"/>
      <c r="BH458" s="34"/>
      <c r="BI458" s="34"/>
      <c r="BJ458" s="30"/>
      <c r="BK458" s="34"/>
      <c r="BL458" s="117"/>
      <c r="BM458" s="118"/>
      <c r="BN458" s="117"/>
      <c r="BO458" s="34"/>
      <c r="BP458" s="30"/>
      <c r="BQ458" s="30"/>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row>
    <row r="459" spans="2:208" s="32" customFormat="1" ht="15" x14ac:dyDescent="0.2">
      <c r="B459" s="954"/>
      <c r="C459" s="955"/>
      <c r="D459" s="955"/>
      <c r="E459" s="955"/>
      <c r="F459" s="956"/>
      <c r="G459" s="952"/>
      <c r="H459" s="957"/>
      <c r="I459" s="958"/>
      <c r="J459" s="959"/>
      <c r="K459" s="511"/>
      <c r="L459" s="815"/>
      <c r="M459" s="816"/>
      <c r="N459" s="511"/>
      <c r="O459" s="815"/>
      <c r="P459" s="816"/>
      <c r="Q459" s="511"/>
      <c r="R459" s="815"/>
      <c r="S459" s="816"/>
      <c r="T459" s="511"/>
      <c r="U459" s="815"/>
      <c r="V459" s="816"/>
      <c r="W459" s="30"/>
      <c r="X459" s="34"/>
      <c r="Y459" s="34"/>
      <c r="Z459" s="30"/>
      <c r="AA459" s="34"/>
      <c r="AB459" s="34"/>
      <c r="AC459" s="30"/>
      <c r="AD459" s="34"/>
      <c r="AE459" s="34"/>
      <c r="AF459" s="30"/>
      <c r="AG459" s="34"/>
      <c r="AH459" s="34"/>
      <c r="AI459" s="30"/>
      <c r="AJ459" s="34"/>
      <c r="AK459" s="34"/>
      <c r="AL459" s="30"/>
      <c r="AM459" s="34"/>
      <c r="AN459" s="34"/>
      <c r="AO459" s="30"/>
      <c r="AP459" s="34"/>
      <c r="AQ459" s="34"/>
      <c r="AR459" s="30"/>
      <c r="AS459" s="34"/>
      <c r="AT459" s="34"/>
      <c r="AU459" s="30"/>
      <c r="AV459" s="34"/>
      <c r="AW459" s="34"/>
      <c r="AX459" s="30"/>
      <c r="AY459" s="34"/>
      <c r="AZ459" s="34"/>
      <c r="BA459" s="30"/>
      <c r="BB459" s="34"/>
      <c r="BC459" s="34"/>
      <c r="BD459" s="30"/>
      <c r="BE459" s="34"/>
      <c r="BF459" s="34"/>
      <c r="BG459" s="30"/>
      <c r="BH459" s="34"/>
      <c r="BI459" s="34"/>
      <c r="BJ459" s="30"/>
      <c r="BK459" s="34"/>
      <c r="BL459" s="117"/>
      <c r="BM459" s="118"/>
      <c r="BN459" s="117"/>
      <c r="BO459" s="34"/>
      <c r="BP459" s="30"/>
      <c r="BQ459" s="30"/>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row>
    <row r="460" spans="2:208" s="32" customFormat="1" ht="15" x14ac:dyDescent="0.2">
      <c r="B460" s="954"/>
      <c r="C460" s="955"/>
      <c r="D460" s="955"/>
      <c r="E460" s="955"/>
      <c r="F460" s="956"/>
      <c r="G460" s="952"/>
      <c r="H460" s="957"/>
      <c r="I460" s="958"/>
      <c r="J460" s="959"/>
      <c r="K460" s="511"/>
      <c r="L460" s="815"/>
      <c r="M460" s="816"/>
      <c r="N460" s="511"/>
      <c r="O460" s="815"/>
      <c r="P460" s="816"/>
      <c r="Q460" s="511"/>
      <c r="R460" s="815"/>
      <c r="S460" s="816"/>
      <c r="T460" s="511"/>
      <c r="U460" s="815"/>
      <c r="V460" s="816"/>
      <c r="W460" s="30"/>
      <c r="X460" s="34"/>
      <c r="Y460" s="34"/>
      <c r="Z460" s="30"/>
      <c r="AA460" s="34"/>
      <c r="AB460" s="34"/>
      <c r="AC460" s="30"/>
      <c r="AD460" s="34"/>
      <c r="AE460" s="34"/>
      <c r="AF460" s="30"/>
      <c r="AG460" s="34"/>
      <c r="AH460" s="34"/>
      <c r="AI460" s="30"/>
      <c r="AJ460" s="34"/>
      <c r="AK460" s="34"/>
      <c r="AL460" s="30"/>
      <c r="AM460" s="34"/>
      <c r="AN460" s="34"/>
      <c r="AO460" s="30"/>
      <c r="AP460" s="34"/>
      <c r="AQ460" s="34"/>
      <c r="AR460" s="30"/>
      <c r="AS460" s="34"/>
      <c r="AT460" s="34"/>
      <c r="AU460" s="30"/>
      <c r="AV460" s="34"/>
      <c r="AW460" s="34"/>
      <c r="AX460" s="30"/>
      <c r="AY460" s="34"/>
      <c r="AZ460" s="34"/>
      <c r="BA460" s="30"/>
      <c r="BB460" s="34"/>
      <c r="BC460" s="34"/>
      <c r="BD460" s="30"/>
      <c r="BE460" s="34"/>
      <c r="BF460" s="34"/>
      <c r="BG460" s="30"/>
      <c r="BH460" s="34"/>
      <c r="BI460" s="34"/>
      <c r="BJ460" s="30"/>
      <c r="BK460" s="34"/>
      <c r="BL460" s="117"/>
      <c r="BM460" s="118"/>
      <c r="BN460" s="117"/>
      <c r="BO460" s="34"/>
      <c r="BP460" s="30"/>
      <c r="BQ460" s="30"/>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row>
    <row r="461" spans="2:208" s="32" customFormat="1" ht="15" x14ac:dyDescent="0.2">
      <c r="B461" s="954"/>
      <c r="C461" s="955"/>
      <c r="D461" s="955"/>
      <c r="E461" s="955"/>
      <c r="F461" s="956"/>
      <c r="G461" s="952"/>
      <c r="H461" s="957"/>
      <c r="I461" s="958"/>
      <c r="J461" s="959"/>
      <c r="K461" s="511"/>
      <c r="L461" s="815"/>
      <c r="M461" s="816"/>
      <c r="N461" s="511"/>
      <c r="O461" s="815"/>
      <c r="P461" s="816"/>
      <c r="Q461" s="511"/>
      <c r="R461" s="815"/>
      <c r="S461" s="816"/>
      <c r="T461" s="511"/>
      <c r="U461" s="815"/>
      <c r="V461" s="816"/>
      <c r="W461" s="30"/>
      <c r="X461" s="34"/>
      <c r="Y461" s="34"/>
      <c r="Z461" s="30"/>
      <c r="AA461" s="34"/>
      <c r="AB461" s="34"/>
      <c r="AC461" s="30"/>
      <c r="AD461" s="34"/>
      <c r="AE461" s="34"/>
      <c r="AF461" s="30"/>
      <c r="AG461" s="34"/>
      <c r="AH461" s="34"/>
      <c r="AI461" s="30"/>
      <c r="AJ461" s="34"/>
      <c r="AK461" s="34"/>
      <c r="AL461" s="30"/>
      <c r="AM461" s="34"/>
      <c r="AN461" s="34"/>
      <c r="AO461" s="30"/>
      <c r="AP461" s="34"/>
      <c r="AQ461" s="34"/>
      <c r="AR461" s="30"/>
      <c r="AS461" s="34"/>
      <c r="AT461" s="34"/>
      <c r="AU461" s="30"/>
      <c r="AV461" s="34"/>
      <c r="AW461" s="34"/>
      <c r="AX461" s="30"/>
      <c r="AY461" s="34"/>
      <c r="AZ461" s="34"/>
      <c r="BA461" s="30"/>
      <c r="BB461" s="34"/>
      <c r="BC461" s="34"/>
      <c r="BD461" s="30"/>
      <c r="BE461" s="34"/>
      <c r="BF461" s="34"/>
      <c r="BG461" s="30"/>
      <c r="BH461" s="34"/>
      <c r="BI461" s="34"/>
      <c r="BJ461" s="30"/>
      <c r="BK461" s="34"/>
      <c r="BL461" s="117"/>
      <c r="BM461" s="118"/>
      <c r="BN461" s="117"/>
      <c r="BO461" s="34"/>
      <c r="BP461" s="30"/>
      <c r="BQ461" s="30"/>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row>
    <row r="462" spans="2:208" s="32" customFormat="1" ht="15" x14ac:dyDescent="0.2">
      <c r="B462" s="954"/>
      <c r="C462" s="955"/>
      <c r="D462" s="955"/>
      <c r="E462" s="955"/>
      <c r="F462" s="956"/>
      <c r="G462" s="952"/>
      <c r="H462" s="957"/>
      <c r="I462" s="958"/>
      <c r="J462" s="959"/>
      <c r="K462" s="511"/>
      <c r="L462" s="815"/>
      <c r="M462" s="816"/>
      <c r="N462" s="511"/>
      <c r="O462" s="815"/>
      <c r="P462" s="816"/>
      <c r="Q462" s="511"/>
      <c r="R462" s="815"/>
      <c r="S462" s="816"/>
      <c r="T462" s="511"/>
      <c r="U462" s="815"/>
      <c r="V462" s="816"/>
      <c r="W462" s="30"/>
      <c r="X462" s="34"/>
      <c r="Y462" s="34"/>
      <c r="Z462" s="30"/>
      <c r="AA462" s="34"/>
      <c r="AB462" s="34"/>
      <c r="AC462" s="30"/>
      <c r="AD462" s="34"/>
      <c r="AE462" s="34"/>
      <c r="AF462" s="30"/>
      <c r="AG462" s="34"/>
      <c r="AH462" s="34"/>
      <c r="AI462" s="30"/>
      <c r="AJ462" s="34"/>
      <c r="AK462" s="34"/>
      <c r="AL462" s="30"/>
      <c r="AM462" s="34"/>
      <c r="AN462" s="34"/>
      <c r="AO462" s="30"/>
      <c r="AP462" s="34"/>
      <c r="AQ462" s="34"/>
      <c r="AR462" s="30"/>
      <c r="AS462" s="34"/>
      <c r="AT462" s="34"/>
      <c r="AU462" s="30"/>
      <c r="AV462" s="34"/>
      <c r="AW462" s="34"/>
      <c r="AX462" s="30"/>
      <c r="AY462" s="34"/>
      <c r="AZ462" s="34"/>
      <c r="BA462" s="30"/>
      <c r="BB462" s="34"/>
      <c r="BC462" s="34"/>
      <c r="BD462" s="30"/>
      <c r="BE462" s="34"/>
      <c r="BF462" s="34"/>
      <c r="BG462" s="30"/>
      <c r="BH462" s="34"/>
      <c r="BI462" s="34"/>
      <c r="BJ462" s="30"/>
      <c r="BK462" s="34"/>
      <c r="BL462" s="117"/>
      <c r="BM462" s="118"/>
      <c r="BN462" s="117"/>
      <c r="BO462" s="34"/>
      <c r="BP462" s="30"/>
      <c r="BQ462" s="30"/>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row>
    <row r="463" spans="2:208" s="32" customFormat="1" ht="15" x14ac:dyDescent="0.2">
      <c r="B463" s="954"/>
      <c r="C463" s="955"/>
      <c r="D463" s="955"/>
      <c r="E463" s="955"/>
      <c r="F463" s="956"/>
      <c r="G463" s="952"/>
      <c r="H463" s="957"/>
      <c r="I463" s="958"/>
      <c r="J463" s="959"/>
      <c r="K463" s="511"/>
      <c r="L463" s="815"/>
      <c r="M463" s="816"/>
      <c r="N463" s="511"/>
      <c r="O463" s="815"/>
      <c r="P463" s="816"/>
      <c r="Q463" s="511"/>
      <c r="R463" s="815"/>
      <c r="S463" s="816"/>
      <c r="T463" s="511"/>
      <c r="U463" s="815"/>
      <c r="V463" s="816"/>
      <c r="W463" s="30"/>
      <c r="X463" s="34"/>
      <c r="Y463" s="34"/>
      <c r="Z463" s="30"/>
      <c r="AA463" s="34"/>
      <c r="AB463" s="34"/>
      <c r="AC463" s="30"/>
      <c r="AD463" s="34"/>
      <c r="AE463" s="34"/>
      <c r="AF463" s="30"/>
      <c r="AG463" s="34"/>
      <c r="AH463" s="34"/>
      <c r="AI463" s="30"/>
      <c r="AJ463" s="34"/>
      <c r="AK463" s="34"/>
      <c r="AL463" s="30"/>
      <c r="AM463" s="34"/>
      <c r="AN463" s="34"/>
      <c r="AO463" s="30"/>
      <c r="AP463" s="34"/>
      <c r="AQ463" s="34"/>
      <c r="AR463" s="30"/>
      <c r="AS463" s="34"/>
      <c r="AT463" s="34"/>
      <c r="AU463" s="30"/>
      <c r="AV463" s="34"/>
      <c r="AW463" s="34"/>
      <c r="AX463" s="30"/>
      <c r="AY463" s="34"/>
      <c r="AZ463" s="34"/>
      <c r="BA463" s="30"/>
      <c r="BB463" s="34"/>
      <c r="BC463" s="34"/>
      <c r="BD463" s="30"/>
      <c r="BE463" s="34"/>
      <c r="BF463" s="34"/>
      <c r="BG463" s="30"/>
      <c r="BH463" s="34"/>
      <c r="BI463" s="34"/>
      <c r="BJ463" s="30"/>
      <c r="BK463" s="34"/>
      <c r="BL463" s="117"/>
      <c r="BM463" s="118"/>
      <c r="BN463" s="117"/>
      <c r="BO463" s="34"/>
      <c r="BP463" s="30"/>
      <c r="BQ463" s="30"/>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row>
    <row r="464" spans="2:208" s="32" customFormat="1" ht="15" x14ac:dyDescent="0.2">
      <c r="B464" s="954"/>
      <c r="C464" s="955"/>
      <c r="D464" s="955"/>
      <c r="E464" s="955"/>
      <c r="F464" s="956"/>
      <c r="G464" s="952"/>
      <c r="H464" s="957"/>
      <c r="I464" s="958"/>
      <c r="J464" s="959"/>
      <c r="K464" s="511"/>
      <c r="L464" s="815"/>
      <c r="M464" s="816"/>
      <c r="N464" s="511"/>
      <c r="O464" s="815"/>
      <c r="P464" s="816"/>
      <c r="Q464" s="511"/>
      <c r="R464" s="815"/>
      <c r="S464" s="816"/>
      <c r="T464" s="511"/>
      <c r="U464" s="815"/>
      <c r="V464" s="816"/>
      <c r="W464" s="30"/>
      <c r="X464" s="34"/>
      <c r="Y464" s="34"/>
      <c r="Z464" s="30"/>
      <c r="AA464" s="34"/>
      <c r="AB464" s="34"/>
      <c r="AC464" s="30"/>
      <c r="AD464" s="34"/>
      <c r="AE464" s="34"/>
      <c r="AF464" s="30"/>
      <c r="AG464" s="34"/>
      <c r="AH464" s="34"/>
      <c r="AI464" s="30"/>
      <c r="AJ464" s="34"/>
      <c r="AK464" s="34"/>
      <c r="AL464" s="30"/>
      <c r="AM464" s="34"/>
      <c r="AN464" s="34"/>
      <c r="AO464" s="30"/>
      <c r="AP464" s="34"/>
      <c r="AQ464" s="34"/>
      <c r="AR464" s="30"/>
      <c r="AS464" s="34"/>
      <c r="AT464" s="34"/>
      <c r="AU464" s="30"/>
      <c r="AV464" s="34"/>
      <c r="AW464" s="34"/>
      <c r="AX464" s="30"/>
      <c r="AY464" s="34"/>
      <c r="AZ464" s="34"/>
      <c r="BA464" s="30"/>
      <c r="BB464" s="34"/>
      <c r="BC464" s="34"/>
      <c r="BD464" s="30"/>
      <c r="BE464" s="34"/>
      <c r="BF464" s="34"/>
      <c r="BG464" s="30"/>
      <c r="BH464" s="34"/>
      <c r="BI464" s="34"/>
      <c r="BJ464" s="30"/>
      <c r="BK464" s="34"/>
      <c r="BL464" s="117"/>
      <c r="BM464" s="118"/>
      <c r="BN464" s="117"/>
      <c r="BO464" s="34"/>
      <c r="BP464" s="30"/>
      <c r="BQ464" s="30"/>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row>
    <row r="465" spans="2:208" s="32" customFormat="1" x14ac:dyDescent="0.2">
      <c r="B465" s="21"/>
      <c r="C465" s="22"/>
      <c r="D465" s="22"/>
      <c r="E465" s="22"/>
      <c r="F465" s="246"/>
      <c r="G465" s="116"/>
      <c r="H465" s="27"/>
      <c r="I465" s="28"/>
      <c r="J465" s="29"/>
      <c r="K465" s="30"/>
      <c r="L465" s="34"/>
      <c r="M465" s="35"/>
      <c r="N465" s="30"/>
      <c r="O465" s="34"/>
      <c r="P465" s="35"/>
      <c r="Q465" s="30"/>
      <c r="R465" s="34"/>
      <c r="S465" s="35"/>
      <c r="T465" s="30"/>
      <c r="U465" s="34"/>
      <c r="V465" s="35"/>
      <c r="W465" s="30"/>
      <c r="X465" s="34"/>
      <c r="Y465" s="34"/>
      <c r="Z465" s="30"/>
      <c r="AA465" s="34"/>
      <c r="AB465" s="34"/>
      <c r="AC465" s="30"/>
      <c r="AD465" s="34"/>
      <c r="AE465" s="34"/>
      <c r="AF465" s="30"/>
      <c r="AG465" s="34"/>
      <c r="AH465" s="34"/>
      <c r="AI465" s="30"/>
      <c r="AJ465" s="34"/>
      <c r="AK465" s="34"/>
      <c r="AL465" s="30"/>
      <c r="AM465" s="34"/>
      <c r="AN465" s="34"/>
      <c r="AO465" s="30"/>
      <c r="AP465" s="34"/>
      <c r="AQ465" s="34"/>
      <c r="AR465" s="30"/>
      <c r="AS465" s="34"/>
      <c r="AT465" s="34"/>
      <c r="AU465" s="30"/>
      <c r="AV465" s="34"/>
      <c r="AW465" s="34"/>
      <c r="AX465" s="30"/>
      <c r="AY465" s="34"/>
      <c r="AZ465" s="34"/>
      <c r="BA465" s="30"/>
      <c r="BB465" s="34"/>
      <c r="BC465" s="34"/>
      <c r="BD465" s="30"/>
      <c r="BE465" s="34"/>
      <c r="BF465" s="34"/>
      <c r="BG465" s="30"/>
      <c r="BH465" s="34"/>
      <c r="BI465" s="34"/>
      <c r="BJ465" s="30"/>
      <c r="BK465" s="34"/>
      <c r="BL465" s="117"/>
      <c r="BM465" s="118"/>
      <c r="BN465" s="117"/>
      <c r="BO465" s="34"/>
      <c r="BP465" s="30"/>
      <c r="BQ465" s="30"/>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row>
    <row r="466" spans="2:208" s="32" customFormat="1" x14ac:dyDescent="0.2">
      <c r="B466" s="21"/>
      <c r="C466" s="22"/>
      <c r="D466" s="22"/>
      <c r="E466" s="22"/>
      <c r="F466" s="246"/>
      <c r="G466" s="116"/>
      <c r="H466" s="27"/>
      <c r="I466" s="28"/>
      <c r="J466" s="29"/>
      <c r="K466" s="30"/>
      <c r="L466" s="34"/>
      <c r="M466" s="35"/>
      <c r="N466" s="30"/>
      <c r="O466" s="34"/>
      <c r="P466" s="35"/>
      <c r="Q466" s="30"/>
      <c r="R466" s="34"/>
      <c r="S466" s="35"/>
      <c r="T466" s="30"/>
      <c r="U466" s="34"/>
      <c r="V466" s="35"/>
      <c r="W466" s="30"/>
      <c r="X466" s="34"/>
      <c r="Y466" s="34"/>
      <c r="Z466" s="30"/>
      <c r="AA466" s="34"/>
      <c r="AB466" s="34"/>
      <c r="AC466" s="30"/>
      <c r="AD466" s="34"/>
      <c r="AE466" s="34"/>
      <c r="AF466" s="30"/>
      <c r="AG466" s="34"/>
      <c r="AH466" s="34"/>
      <c r="AI466" s="30"/>
      <c r="AJ466" s="34"/>
      <c r="AK466" s="34"/>
      <c r="AL466" s="30"/>
      <c r="AM466" s="34"/>
      <c r="AN466" s="34"/>
      <c r="AO466" s="30"/>
      <c r="AP466" s="34"/>
      <c r="AQ466" s="34"/>
      <c r="AR466" s="30"/>
      <c r="AS466" s="34"/>
      <c r="AT466" s="34"/>
      <c r="AU466" s="30"/>
      <c r="AV466" s="34"/>
      <c r="AW466" s="34"/>
      <c r="AX466" s="30"/>
      <c r="AY466" s="34"/>
      <c r="AZ466" s="34"/>
      <c r="BA466" s="30"/>
      <c r="BB466" s="34"/>
      <c r="BC466" s="34"/>
      <c r="BD466" s="30"/>
      <c r="BE466" s="34"/>
      <c r="BF466" s="34"/>
      <c r="BG466" s="30"/>
      <c r="BH466" s="34"/>
      <c r="BI466" s="34"/>
      <c r="BJ466" s="30"/>
      <c r="BK466" s="34"/>
      <c r="BL466" s="117"/>
      <c r="BM466" s="118"/>
      <c r="BN466" s="117"/>
      <c r="BO466" s="34"/>
      <c r="BP466" s="30"/>
      <c r="BQ466" s="30"/>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row>
    <row r="467" spans="2:208" s="32" customFormat="1" x14ac:dyDescent="0.2">
      <c r="B467" s="21"/>
      <c r="C467" s="22"/>
      <c r="D467" s="22"/>
      <c r="E467" s="22"/>
      <c r="F467" s="246"/>
      <c r="G467" s="116"/>
      <c r="H467" s="27"/>
      <c r="I467" s="28"/>
      <c r="J467" s="29"/>
      <c r="K467" s="30"/>
      <c r="L467" s="34"/>
      <c r="M467" s="35"/>
      <c r="N467" s="30"/>
      <c r="O467" s="34"/>
      <c r="P467" s="35"/>
      <c r="Q467" s="30"/>
      <c r="R467" s="34"/>
      <c r="S467" s="35"/>
      <c r="T467" s="30"/>
      <c r="U467" s="34"/>
      <c r="V467" s="35"/>
      <c r="W467" s="30"/>
      <c r="X467" s="34"/>
      <c r="Y467" s="34"/>
      <c r="Z467" s="30"/>
      <c r="AA467" s="34"/>
      <c r="AB467" s="34"/>
      <c r="AC467" s="30"/>
      <c r="AD467" s="34"/>
      <c r="AE467" s="34"/>
      <c r="AF467" s="30"/>
      <c r="AG467" s="34"/>
      <c r="AH467" s="34"/>
      <c r="AI467" s="30"/>
      <c r="AJ467" s="34"/>
      <c r="AK467" s="34"/>
      <c r="AL467" s="30"/>
      <c r="AM467" s="34"/>
      <c r="AN467" s="34"/>
      <c r="AO467" s="30"/>
      <c r="AP467" s="34"/>
      <c r="AQ467" s="34"/>
      <c r="AR467" s="30"/>
      <c r="AS467" s="34"/>
      <c r="AT467" s="34"/>
      <c r="AU467" s="30"/>
      <c r="AV467" s="34"/>
      <c r="AW467" s="34"/>
      <c r="AX467" s="30"/>
      <c r="AY467" s="34"/>
      <c r="AZ467" s="34"/>
      <c r="BA467" s="30"/>
      <c r="BB467" s="34"/>
      <c r="BC467" s="34"/>
      <c r="BD467" s="30"/>
      <c r="BE467" s="34"/>
      <c r="BF467" s="34"/>
      <c r="BG467" s="30"/>
      <c r="BH467" s="34"/>
      <c r="BI467" s="34"/>
      <c r="BJ467" s="30"/>
      <c r="BK467" s="34"/>
      <c r="BL467" s="117"/>
      <c r="BM467" s="118"/>
      <c r="BN467" s="117"/>
      <c r="BO467" s="34"/>
      <c r="BP467" s="30"/>
      <c r="BQ467" s="30"/>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row>
    <row r="468" spans="2:208" s="32" customFormat="1" x14ac:dyDescent="0.2">
      <c r="B468" s="21"/>
      <c r="C468" s="22"/>
      <c r="D468" s="22"/>
      <c r="E468" s="22"/>
      <c r="F468" s="246"/>
      <c r="G468" s="116"/>
      <c r="H468" s="27"/>
      <c r="I468" s="28"/>
      <c r="J468" s="29"/>
      <c r="K468" s="30"/>
      <c r="L468" s="34"/>
      <c r="M468" s="35"/>
      <c r="N468" s="30"/>
      <c r="O468" s="34"/>
      <c r="P468" s="35"/>
      <c r="Q468" s="30"/>
      <c r="R468" s="34"/>
      <c r="S468" s="35"/>
      <c r="T468" s="30"/>
      <c r="U468" s="34"/>
      <c r="V468" s="35"/>
      <c r="W468" s="30"/>
      <c r="X468" s="34"/>
      <c r="Y468" s="34"/>
      <c r="Z468" s="30"/>
      <c r="AA468" s="34"/>
      <c r="AB468" s="34"/>
      <c r="AC468" s="30"/>
      <c r="AD468" s="34"/>
      <c r="AE468" s="34"/>
      <c r="AF468" s="30"/>
      <c r="AG468" s="34"/>
      <c r="AH468" s="34"/>
      <c r="AI468" s="30"/>
      <c r="AJ468" s="34"/>
      <c r="AK468" s="34"/>
      <c r="AL468" s="30"/>
      <c r="AM468" s="34"/>
      <c r="AN468" s="34"/>
      <c r="AO468" s="30"/>
      <c r="AP468" s="34"/>
      <c r="AQ468" s="34"/>
      <c r="AR468" s="30"/>
      <c r="AS468" s="34"/>
      <c r="AT468" s="34"/>
      <c r="AU468" s="30"/>
      <c r="AV468" s="34"/>
      <c r="AW468" s="34"/>
      <c r="AX468" s="30"/>
      <c r="AY468" s="34"/>
      <c r="AZ468" s="34"/>
      <c r="BA468" s="30"/>
      <c r="BB468" s="34"/>
      <c r="BC468" s="34"/>
      <c r="BD468" s="30"/>
      <c r="BE468" s="34"/>
      <c r="BF468" s="34"/>
      <c r="BG468" s="30"/>
      <c r="BH468" s="34"/>
      <c r="BI468" s="34"/>
      <c r="BJ468" s="30"/>
      <c r="BK468" s="34"/>
      <c r="BL468" s="117"/>
      <c r="BM468" s="118"/>
      <c r="BN468" s="117"/>
      <c r="BO468" s="34"/>
      <c r="BP468" s="30"/>
      <c r="BQ468" s="30"/>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row>
    <row r="469" spans="2:208" s="32" customFormat="1" x14ac:dyDescent="0.2">
      <c r="B469" s="21"/>
      <c r="C469" s="22"/>
      <c r="D469" s="22"/>
      <c r="E469" s="22"/>
      <c r="F469" s="246"/>
      <c r="G469" s="116"/>
      <c r="H469" s="27"/>
      <c r="I469" s="28"/>
      <c r="J469" s="29"/>
      <c r="K469" s="30"/>
      <c r="L469" s="34"/>
      <c r="M469" s="35"/>
      <c r="N469" s="30"/>
      <c r="O469" s="34"/>
      <c r="P469" s="35"/>
      <c r="Q469" s="30"/>
      <c r="R469" s="34"/>
      <c r="S469" s="35"/>
      <c r="T469" s="30"/>
      <c r="U469" s="34"/>
      <c r="V469" s="35"/>
      <c r="W469" s="30"/>
      <c r="X469" s="34"/>
      <c r="Y469" s="34"/>
      <c r="Z469" s="30"/>
      <c r="AA469" s="34"/>
      <c r="AB469" s="34"/>
      <c r="AC469" s="30"/>
      <c r="AD469" s="34"/>
      <c r="AE469" s="34"/>
      <c r="AF469" s="30"/>
      <c r="AG469" s="34"/>
      <c r="AH469" s="34"/>
      <c r="AI469" s="30"/>
      <c r="AJ469" s="34"/>
      <c r="AK469" s="34"/>
      <c r="AL469" s="30"/>
      <c r="AM469" s="34"/>
      <c r="AN469" s="34"/>
      <c r="AO469" s="30"/>
      <c r="AP469" s="34"/>
      <c r="AQ469" s="34"/>
      <c r="AR469" s="30"/>
      <c r="AS469" s="34"/>
      <c r="AT469" s="34"/>
      <c r="AU469" s="30"/>
      <c r="AV469" s="34"/>
      <c r="AW469" s="34"/>
      <c r="AX469" s="30"/>
      <c r="AY469" s="34"/>
      <c r="AZ469" s="34"/>
      <c r="BA469" s="30"/>
      <c r="BB469" s="34"/>
      <c r="BC469" s="34"/>
      <c r="BD469" s="30"/>
      <c r="BE469" s="34"/>
      <c r="BF469" s="34"/>
      <c r="BG469" s="30"/>
      <c r="BH469" s="34"/>
      <c r="BI469" s="34"/>
      <c r="BJ469" s="30"/>
      <c r="BK469" s="34"/>
      <c r="BL469" s="117"/>
      <c r="BM469" s="118"/>
      <c r="BN469" s="117"/>
      <c r="BO469" s="34"/>
      <c r="BP469" s="30"/>
      <c r="BQ469" s="30"/>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row>
    <row r="470" spans="2:208" s="32" customFormat="1" x14ac:dyDescent="0.2">
      <c r="B470" s="21"/>
      <c r="C470" s="22"/>
      <c r="D470" s="22"/>
      <c r="E470" s="22"/>
      <c r="F470" s="246"/>
      <c r="G470" s="116"/>
      <c r="H470" s="27"/>
      <c r="I470" s="28"/>
      <c r="J470" s="29"/>
      <c r="K470" s="30"/>
      <c r="L470" s="34"/>
      <c r="M470" s="35"/>
      <c r="N470" s="30"/>
      <c r="O470" s="34"/>
      <c r="P470" s="35"/>
      <c r="Q470" s="30"/>
      <c r="R470" s="34"/>
      <c r="S470" s="35"/>
      <c r="T470" s="30"/>
      <c r="U470" s="34"/>
      <c r="V470" s="35"/>
      <c r="W470" s="30"/>
      <c r="X470" s="34"/>
      <c r="Y470" s="34"/>
      <c r="Z470" s="30"/>
      <c r="AA470" s="34"/>
      <c r="AB470" s="34"/>
      <c r="AC470" s="30"/>
      <c r="AD470" s="34"/>
      <c r="AE470" s="34"/>
      <c r="AF470" s="30"/>
      <c r="AG470" s="34"/>
      <c r="AH470" s="34"/>
      <c r="AI470" s="30"/>
      <c r="AJ470" s="34"/>
      <c r="AK470" s="34"/>
      <c r="AL470" s="30"/>
      <c r="AM470" s="34"/>
      <c r="AN470" s="34"/>
      <c r="AO470" s="30"/>
      <c r="AP470" s="34"/>
      <c r="AQ470" s="34"/>
      <c r="AR470" s="30"/>
      <c r="AS470" s="34"/>
      <c r="AT470" s="34"/>
      <c r="AU470" s="30"/>
      <c r="AV470" s="34"/>
      <c r="AW470" s="34"/>
      <c r="AX470" s="30"/>
      <c r="AY470" s="34"/>
      <c r="AZ470" s="34"/>
      <c r="BA470" s="30"/>
      <c r="BB470" s="34"/>
      <c r="BC470" s="34"/>
      <c r="BD470" s="30"/>
      <c r="BE470" s="34"/>
      <c r="BF470" s="34"/>
      <c r="BG470" s="30"/>
      <c r="BH470" s="34"/>
      <c r="BI470" s="34"/>
      <c r="BJ470" s="30"/>
      <c r="BK470" s="34"/>
      <c r="BL470" s="117"/>
      <c r="BM470" s="118"/>
      <c r="BN470" s="117"/>
      <c r="BO470" s="34"/>
      <c r="BP470" s="30"/>
      <c r="BQ470" s="30"/>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row>
    <row r="471" spans="2:208" s="32" customFormat="1" x14ac:dyDescent="0.2">
      <c r="B471" s="21"/>
      <c r="C471" s="22"/>
      <c r="D471" s="22"/>
      <c r="E471" s="22"/>
      <c r="F471" s="246"/>
      <c r="G471" s="116"/>
      <c r="H471" s="27"/>
      <c r="I471" s="28"/>
      <c r="J471" s="29"/>
      <c r="K471" s="30"/>
      <c r="L471" s="34"/>
      <c r="M471" s="35"/>
      <c r="N471" s="30"/>
      <c r="O471" s="34"/>
      <c r="P471" s="35"/>
      <c r="Q471" s="30"/>
      <c r="R471" s="34"/>
      <c r="S471" s="35"/>
      <c r="T471" s="30"/>
      <c r="U471" s="34"/>
      <c r="V471" s="35"/>
      <c r="W471" s="30"/>
      <c r="X471" s="34"/>
      <c r="Y471" s="34"/>
      <c r="Z471" s="30"/>
      <c r="AA471" s="34"/>
      <c r="AB471" s="34"/>
      <c r="AC471" s="30"/>
      <c r="AD471" s="34"/>
      <c r="AE471" s="34"/>
      <c r="AF471" s="30"/>
      <c r="AG471" s="34"/>
      <c r="AH471" s="34"/>
      <c r="AI471" s="30"/>
      <c r="AJ471" s="34"/>
      <c r="AK471" s="34"/>
      <c r="AL471" s="30"/>
      <c r="AM471" s="34"/>
      <c r="AN471" s="34"/>
      <c r="AO471" s="30"/>
      <c r="AP471" s="34"/>
      <c r="AQ471" s="34"/>
      <c r="AR471" s="30"/>
      <c r="AS471" s="34"/>
      <c r="AT471" s="34"/>
      <c r="AU471" s="30"/>
      <c r="AV471" s="34"/>
      <c r="AW471" s="34"/>
      <c r="AX471" s="30"/>
      <c r="AY471" s="34"/>
      <c r="AZ471" s="34"/>
      <c r="BA471" s="30"/>
      <c r="BB471" s="34"/>
      <c r="BC471" s="34"/>
      <c r="BD471" s="30"/>
      <c r="BE471" s="34"/>
      <c r="BF471" s="34"/>
      <c r="BG471" s="30"/>
      <c r="BH471" s="34"/>
      <c r="BI471" s="34"/>
      <c r="BJ471" s="30"/>
      <c r="BK471" s="34"/>
      <c r="BL471" s="117"/>
      <c r="BM471" s="118"/>
      <c r="BN471" s="117"/>
      <c r="BO471" s="34"/>
      <c r="BP471" s="30"/>
      <c r="BQ471" s="30"/>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row>
    <row r="472" spans="2:208" s="32" customFormat="1" x14ac:dyDescent="0.2">
      <c r="B472" s="21"/>
      <c r="C472" s="22"/>
      <c r="D472" s="22"/>
      <c r="E472" s="22"/>
      <c r="F472" s="246"/>
      <c r="G472" s="116"/>
      <c r="H472" s="27"/>
      <c r="I472" s="28"/>
      <c r="J472" s="29"/>
      <c r="K472" s="30"/>
      <c r="L472" s="34"/>
      <c r="M472" s="35"/>
      <c r="N472" s="30"/>
      <c r="O472" s="34"/>
      <c r="P472" s="35"/>
      <c r="Q472" s="30"/>
      <c r="R472" s="34"/>
      <c r="S472" s="35"/>
      <c r="T472" s="30"/>
      <c r="U472" s="34"/>
      <c r="V472" s="35"/>
      <c r="W472" s="30"/>
      <c r="X472" s="34"/>
      <c r="Y472" s="34"/>
      <c r="Z472" s="30"/>
      <c r="AA472" s="34"/>
      <c r="AB472" s="34"/>
      <c r="AC472" s="30"/>
      <c r="AD472" s="34"/>
      <c r="AE472" s="34"/>
      <c r="AF472" s="30"/>
      <c r="AG472" s="34"/>
      <c r="AH472" s="34"/>
      <c r="AI472" s="30"/>
      <c r="AJ472" s="34"/>
      <c r="AK472" s="34"/>
      <c r="AL472" s="30"/>
      <c r="AM472" s="34"/>
      <c r="AN472" s="34"/>
      <c r="AO472" s="30"/>
      <c r="AP472" s="34"/>
      <c r="AQ472" s="34"/>
      <c r="AR472" s="30"/>
      <c r="AS472" s="34"/>
      <c r="AT472" s="34"/>
      <c r="AU472" s="30"/>
      <c r="AV472" s="34"/>
      <c r="AW472" s="34"/>
      <c r="AX472" s="30"/>
      <c r="AY472" s="34"/>
      <c r="AZ472" s="34"/>
      <c r="BA472" s="30"/>
      <c r="BB472" s="34"/>
      <c r="BC472" s="34"/>
      <c r="BD472" s="30"/>
      <c r="BE472" s="34"/>
      <c r="BF472" s="34"/>
      <c r="BG472" s="30"/>
      <c r="BH472" s="34"/>
      <c r="BI472" s="34"/>
      <c r="BJ472" s="30"/>
      <c r="BK472" s="34"/>
      <c r="BL472" s="117"/>
      <c r="BM472" s="118"/>
      <c r="BN472" s="117"/>
      <c r="BO472" s="34"/>
      <c r="BP472" s="30"/>
      <c r="BQ472" s="30"/>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row>
    <row r="473" spans="2:208" s="32" customFormat="1" x14ac:dyDescent="0.2">
      <c r="B473" s="21"/>
      <c r="C473" s="22"/>
      <c r="D473" s="22"/>
      <c r="E473" s="22"/>
      <c r="F473" s="246"/>
      <c r="G473" s="116"/>
      <c r="H473" s="27"/>
      <c r="I473" s="28"/>
      <c r="J473" s="29"/>
      <c r="K473" s="30"/>
      <c r="L473" s="34"/>
      <c r="M473" s="35"/>
      <c r="N473" s="30"/>
      <c r="O473" s="34"/>
      <c r="P473" s="35"/>
      <c r="Q473" s="30"/>
      <c r="R473" s="34"/>
      <c r="S473" s="35"/>
      <c r="T473" s="30"/>
      <c r="U473" s="34"/>
      <c r="V473" s="35"/>
      <c r="W473" s="30"/>
      <c r="X473" s="34"/>
      <c r="Y473" s="34"/>
      <c r="Z473" s="30"/>
      <c r="AA473" s="34"/>
      <c r="AB473" s="34"/>
      <c r="AC473" s="30"/>
      <c r="AD473" s="34"/>
      <c r="AE473" s="34"/>
      <c r="AF473" s="30"/>
      <c r="AG473" s="34"/>
      <c r="AH473" s="34"/>
      <c r="AI473" s="30"/>
      <c r="AJ473" s="34"/>
      <c r="AK473" s="34"/>
      <c r="AL473" s="30"/>
      <c r="AM473" s="34"/>
      <c r="AN473" s="34"/>
      <c r="AO473" s="30"/>
      <c r="AP473" s="34"/>
      <c r="AQ473" s="34"/>
      <c r="AR473" s="30"/>
      <c r="AS473" s="34"/>
      <c r="AT473" s="34"/>
      <c r="AU473" s="30"/>
      <c r="AV473" s="34"/>
      <c r="AW473" s="34"/>
      <c r="AX473" s="30"/>
      <c r="AY473" s="34"/>
      <c r="AZ473" s="34"/>
      <c r="BA473" s="30"/>
      <c r="BB473" s="34"/>
      <c r="BC473" s="34"/>
      <c r="BD473" s="30"/>
      <c r="BE473" s="34"/>
      <c r="BF473" s="34"/>
      <c r="BG473" s="30"/>
      <c r="BH473" s="34"/>
      <c r="BI473" s="34"/>
      <c r="BJ473" s="30"/>
      <c r="BK473" s="34"/>
      <c r="BL473" s="117"/>
      <c r="BM473" s="118"/>
      <c r="BN473" s="117"/>
      <c r="BO473" s="34"/>
      <c r="BP473" s="30"/>
      <c r="BQ473" s="30"/>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row>
    <row r="474" spans="2:208" s="32" customFormat="1" x14ac:dyDescent="0.2">
      <c r="B474" s="21"/>
      <c r="C474" s="22"/>
      <c r="D474" s="22"/>
      <c r="E474" s="22"/>
      <c r="F474" s="246"/>
      <c r="G474" s="116"/>
      <c r="H474" s="27"/>
      <c r="I474" s="28"/>
      <c r="J474" s="29"/>
      <c r="K474" s="30"/>
      <c r="L474" s="34"/>
      <c r="M474" s="35"/>
      <c r="N474" s="30"/>
      <c r="O474" s="34"/>
      <c r="P474" s="35"/>
      <c r="Q474" s="30"/>
      <c r="R474" s="34"/>
      <c r="S474" s="35"/>
      <c r="T474" s="30"/>
      <c r="U474" s="34"/>
      <c r="V474" s="35"/>
      <c r="W474" s="30"/>
      <c r="X474" s="34"/>
      <c r="Y474" s="34"/>
      <c r="Z474" s="30"/>
      <c r="AA474" s="34"/>
      <c r="AB474" s="34"/>
      <c r="AC474" s="30"/>
      <c r="AD474" s="34"/>
      <c r="AE474" s="34"/>
      <c r="AF474" s="30"/>
      <c r="AG474" s="34"/>
      <c r="AH474" s="34"/>
      <c r="AI474" s="30"/>
      <c r="AJ474" s="34"/>
      <c r="AK474" s="34"/>
      <c r="AL474" s="30"/>
      <c r="AM474" s="34"/>
      <c r="AN474" s="34"/>
      <c r="AO474" s="30"/>
      <c r="AP474" s="34"/>
      <c r="AQ474" s="34"/>
      <c r="AR474" s="30"/>
      <c r="AS474" s="34"/>
      <c r="AT474" s="34"/>
      <c r="AU474" s="30"/>
      <c r="AV474" s="34"/>
      <c r="AW474" s="34"/>
      <c r="AX474" s="30"/>
      <c r="AY474" s="34"/>
      <c r="AZ474" s="34"/>
      <c r="BA474" s="30"/>
      <c r="BB474" s="34"/>
      <c r="BC474" s="34"/>
      <c r="BD474" s="30"/>
      <c r="BE474" s="34"/>
      <c r="BF474" s="34"/>
      <c r="BG474" s="30"/>
      <c r="BH474" s="34"/>
      <c r="BI474" s="34"/>
      <c r="BJ474" s="30"/>
      <c r="BK474" s="34"/>
      <c r="BL474" s="117"/>
      <c r="BM474" s="118"/>
      <c r="BN474" s="117"/>
      <c r="BO474" s="34"/>
      <c r="BP474" s="30"/>
      <c r="BQ474" s="30"/>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row>
    <row r="475" spans="2:208" s="32" customFormat="1" x14ac:dyDescent="0.2">
      <c r="B475" s="21"/>
      <c r="C475" s="22"/>
      <c r="D475" s="22"/>
      <c r="E475" s="22"/>
      <c r="F475" s="246"/>
      <c r="G475" s="116"/>
      <c r="H475" s="27"/>
      <c r="I475" s="28"/>
      <c r="J475" s="29"/>
      <c r="K475" s="30"/>
      <c r="L475" s="34"/>
      <c r="M475" s="35"/>
      <c r="N475" s="30"/>
      <c r="O475" s="34"/>
      <c r="P475" s="35"/>
      <c r="Q475" s="30"/>
      <c r="R475" s="34"/>
      <c r="S475" s="35"/>
      <c r="T475" s="30"/>
      <c r="U475" s="34"/>
      <c r="V475" s="35"/>
      <c r="W475" s="30"/>
      <c r="X475" s="34"/>
      <c r="Y475" s="34"/>
      <c r="Z475" s="30"/>
      <c r="AA475" s="34"/>
      <c r="AB475" s="34"/>
      <c r="AC475" s="30"/>
      <c r="AD475" s="34"/>
      <c r="AE475" s="34"/>
      <c r="AF475" s="30"/>
      <c r="AG475" s="34"/>
      <c r="AH475" s="34"/>
      <c r="AI475" s="30"/>
      <c r="AJ475" s="34"/>
      <c r="AK475" s="34"/>
      <c r="AL475" s="30"/>
      <c r="AM475" s="34"/>
      <c r="AN475" s="34"/>
      <c r="AO475" s="30"/>
      <c r="AP475" s="34"/>
      <c r="AQ475" s="34"/>
      <c r="AR475" s="30"/>
      <c r="AS475" s="34"/>
      <c r="AT475" s="34"/>
      <c r="AU475" s="30"/>
      <c r="AV475" s="34"/>
      <c r="AW475" s="34"/>
      <c r="AX475" s="30"/>
      <c r="AY475" s="34"/>
      <c r="AZ475" s="34"/>
      <c r="BA475" s="30"/>
      <c r="BB475" s="34"/>
      <c r="BC475" s="34"/>
      <c r="BD475" s="30"/>
      <c r="BE475" s="34"/>
      <c r="BF475" s="34"/>
      <c r="BG475" s="30"/>
      <c r="BH475" s="34"/>
      <c r="BI475" s="34"/>
      <c r="BJ475" s="30"/>
      <c r="BK475" s="34"/>
      <c r="BL475" s="117"/>
      <c r="BM475" s="118"/>
      <c r="BN475" s="117"/>
      <c r="BO475" s="34"/>
      <c r="BP475" s="30"/>
      <c r="BQ475" s="30"/>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row>
    <row r="476" spans="2:208" s="32" customFormat="1" x14ac:dyDescent="0.2">
      <c r="B476" s="21"/>
      <c r="C476" s="22"/>
      <c r="D476" s="22"/>
      <c r="E476" s="22"/>
      <c r="F476" s="246"/>
      <c r="G476" s="116"/>
      <c r="H476" s="27"/>
      <c r="I476" s="28"/>
      <c r="J476" s="29"/>
      <c r="K476" s="30"/>
      <c r="L476" s="34"/>
      <c r="M476" s="35"/>
      <c r="N476" s="30"/>
      <c r="O476" s="34"/>
      <c r="P476" s="35"/>
      <c r="Q476" s="30"/>
      <c r="R476" s="34"/>
      <c r="S476" s="35"/>
      <c r="T476" s="30"/>
      <c r="U476" s="34"/>
      <c r="V476" s="35"/>
      <c r="W476" s="30"/>
      <c r="X476" s="34"/>
      <c r="Y476" s="34"/>
      <c r="Z476" s="30"/>
      <c r="AA476" s="34"/>
      <c r="AB476" s="34"/>
      <c r="AC476" s="30"/>
      <c r="AD476" s="34"/>
      <c r="AE476" s="34"/>
      <c r="AF476" s="30"/>
      <c r="AG476" s="34"/>
      <c r="AH476" s="34"/>
      <c r="AI476" s="30"/>
      <c r="AJ476" s="34"/>
      <c r="AK476" s="34"/>
      <c r="AL476" s="30"/>
      <c r="AM476" s="34"/>
      <c r="AN476" s="34"/>
      <c r="AO476" s="30"/>
      <c r="AP476" s="34"/>
      <c r="AQ476" s="34"/>
      <c r="AR476" s="30"/>
      <c r="AS476" s="34"/>
      <c r="AT476" s="34"/>
      <c r="AU476" s="30"/>
      <c r="AV476" s="34"/>
      <c r="AW476" s="34"/>
      <c r="AX476" s="30"/>
      <c r="AY476" s="34"/>
      <c r="AZ476" s="34"/>
      <c r="BA476" s="30"/>
      <c r="BB476" s="34"/>
      <c r="BC476" s="34"/>
      <c r="BD476" s="30"/>
      <c r="BE476" s="34"/>
      <c r="BF476" s="34"/>
      <c r="BG476" s="30"/>
      <c r="BH476" s="34"/>
      <c r="BI476" s="34"/>
      <c r="BJ476" s="30"/>
      <c r="BK476" s="34"/>
      <c r="BL476" s="117"/>
      <c r="BM476" s="118"/>
      <c r="BN476" s="117"/>
      <c r="BO476" s="34"/>
      <c r="BP476" s="30"/>
      <c r="BQ476" s="30"/>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row>
    <row r="477" spans="2:208" s="32" customFormat="1" x14ac:dyDescent="0.2">
      <c r="B477" s="21"/>
      <c r="C477" s="22"/>
      <c r="D477" s="22"/>
      <c r="E477" s="22"/>
      <c r="F477" s="246"/>
      <c r="G477" s="121"/>
      <c r="H477" s="27"/>
      <c r="I477" s="28"/>
      <c r="J477" s="29"/>
      <c r="K477" s="30"/>
      <c r="L477" s="34"/>
      <c r="M477" s="35"/>
      <c r="N477" s="30"/>
      <c r="O477" s="34"/>
      <c r="P477" s="35"/>
      <c r="Q477" s="30"/>
      <c r="R477" s="34"/>
      <c r="S477" s="35"/>
      <c r="T477" s="30"/>
      <c r="U477" s="34"/>
      <c r="V477" s="35"/>
      <c r="W477" s="30"/>
      <c r="X477" s="34"/>
      <c r="Y477" s="34"/>
      <c r="Z477" s="30"/>
      <c r="AA477" s="34"/>
      <c r="AB477" s="34"/>
      <c r="AC477" s="30"/>
      <c r="AD477" s="34"/>
      <c r="AE477" s="34"/>
      <c r="AF477" s="30"/>
      <c r="AG477" s="34"/>
      <c r="AH477" s="34"/>
      <c r="AI477" s="30"/>
      <c r="AJ477" s="34"/>
      <c r="AK477" s="34"/>
      <c r="AL477" s="30"/>
      <c r="AM477" s="34"/>
      <c r="AN477" s="34"/>
      <c r="AO477" s="30"/>
      <c r="AP477" s="34"/>
      <c r="AQ477" s="34"/>
      <c r="AR477" s="30"/>
      <c r="AS477" s="34"/>
      <c r="AT477" s="34"/>
      <c r="AU477" s="30"/>
      <c r="AV477" s="34"/>
      <c r="AW477" s="34"/>
      <c r="AX477" s="30"/>
      <c r="AY477" s="34"/>
      <c r="AZ477" s="34"/>
      <c r="BA477" s="30"/>
      <c r="BB477" s="34"/>
      <c r="BC477" s="34"/>
      <c r="BD477" s="30"/>
      <c r="BE477" s="34"/>
      <c r="BF477" s="34"/>
      <c r="BG477" s="30"/>
      <c r="BH477" s="34"/>
      <c r="BI477" s="34"/>
      <c r="BJ477" s="30"/>
      <c r="BK477" s="34"/>
      <c r="BL477" s="117"/>
      <c r="BM477" s="118"/>
      <c r="BN477" s="117"/>
      <c r="BO477" s="34"/>
      <c r="BP477" s="30"/>
      <c r="BQ477" s="30"/>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row>
    <row r="478" spans="2:208" s="32" customFormat="1" x14ac:dyDescent="0.2">
      <c r="B478" s="21"/>
      <c r="C478" s="22"/>
      <c r="D478" s="22"/>
      <c r="E478" s="22"/>
      <c r="F478" s="246"/>
      <c r="G478" s="121"/>
      <c r="H478" s="27"/>
      <c r="I478" s="28"/>
      <c r="J478" s="29"/>
      <c r="K478" s="30"/>
      <c r="L478" s="34"/>
      <c r="M478" s="35"/>
      <c r="N478" s="30"/>
      <c r="O478" s="34"/>
      <c r="P478" s="35"/>
      <c r="Q478" s="30"/>
      <c r="R478" s="34"/>
      <c r="S478" s="35"/>
      <c r="T478" s="30"/>
      <c r="U478" s="34"/>
      <c r="V478" s="35"/>
      <c r="W478" s="30"/>
      <c r="X478" s="34"/>
      <c r="Y478" s="34"/>
      <c r="Z478" s="30"/>
      <c r="AA478" s="34"/>
      <c r="AB478" s="34"/>
      <c r="AC478" s="30"/>
      <c r="AD478" s="34"/>
      <c r="AE478" s="34"/>
      <c r="AF478" s="30"/>
      <c r="AG478" s="34"/>
      <c r="AH478" s="34"/>
      <c r="AI478" s="30"/>
      <c r="AJ478" s="34"/>
      <c r="AK478" s="34"/>
      <c r="AL478" s="30"/>
      <c r="AM478" s="34"/>
      <c r="AN478" s="34"/>
      <c r="AO478" s="30"/>
      <c r="AP478" s="34"/>
      <c r="AQ478" s="34"/>
      <c r="AR478" s="30"/>
      <c r="AS478" s="34"/>
      <c r="AT478" s="34"/>
      <c r="AU478" s="30"/>
      <c r="AV478" s="34"/>
      <c r="AW478" s="34"/>
      <c r="AX478" s="30"/>
      <c r="AY478" s="34"/>
      <c r="AZ478" s="34"/>
      <c r="BA478" s="30"/>
      <c r="BB478" s="34"/>
      <c r="BC478" s="34"/>
      <c r="BD478" s="30"/>
      <c r="BE478" s="34"/>
      <c r="BF478" s="34"/>
      <c r="BG478" s="30"/>
      <c r="BH478" s="34"/>
      <c r="BI478" s="34"/>
      <c r="BJ478" s="30"/>
      <c r="BK478" s="34"/>
      <c r="BL478" s="117"/>
      <c r="BM478" s="118"/>
      <c r="BN478" s="117"/>
      <c r="BO478" s="34"/>
      <c r="BP478" s="30"/>
      <c r="BQ478" s="30"/>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row>
    <row r="479" spans="2:208" s="32" customFormat="1" x14ac:dyDescent="0.2">
      <c r="B479" s="21"/>
      <c r="C479" s="22"/>
      <c r="D479" s="22"/>
      <c r="E479" s="22"/>
      <c r="F479" s="246"/>
      <c r="G479" s="121"/>
      <c r="H479" s="27"/>
      <c r="I479" s="28"/>
      <c r="J479" s="29"/>
      <c r="K479" s="30"/>
      <c r="L479" s="34"/>
      <c r="M479" s="35"/>
      <c r="N479" s="30"/>
      <c r="O479" s="34"/>
      <c r="P479" s="35"/>
      <c r="Q479" s="30"/>
      <c r="R479" s="34"/>
      <c r="S479" s="35"/>
      <c r="T479" s="30"/>
      <c r="U479" s="34"/>
      <c r="V479" s="35"/>
      <c r="W479" s="30"/>
      <c r="X479" s="34"/>
      <c r="Y479" s="34"/>
      <c r="Z479" s="30"/>
      <c r="AA479" s="34"/>
      <c r="AB479" s="34"/>
      <c r="AC479" s="30"/>
      <c r="AD479" s="34"/>
      <c r="AE479" s="34"/>
      <c r="AF479" s="30"/>
      <c r="AG479" s="34"/>
      <c r="AH479" s="34"/>
      <c r="AI479" s="30"/>
      <c r="AJ479" s="34"/>
      <c r="AK479" s="34"/>
      <c r="AL479" s="30"/>
      <c r="AM479" s="34"/>
      <c r="AN479" s="34"/>
      <c r="AO479" s="30"/>
      <c r="AP479" s="34"/>
      <c r="AQ479" s="34"/>
      <c r="AR479" s="30"/>
      <c r="AS479" s="34"/>
      <c r="AT479" s="34"/>
      <c r="AU479" s="30"/>
      <c r="AV479" s="34"/>
      <c r="AW479" s="34"/>
      <c r="AX479" s="30"/>
      <c r="AY479" s="34"/>
      <c r="AZ479" s="34"/>
      <c r="BA479" s="30"/>
      <c r="BB479" s="34"/>
      <c r="BC479" s="34"/>
      <c r="BD479" s="30"/>
      <c r="BE479" s="34"/>
      <c r="BF479" s="34"/>
      <c r="BG479" s="30"/>
      <c r="BH479" s="34"/>
      <c r="BI479" s="34"/>
      <c r="BJ479" s="30"/>
      <c r="BK479" s="34"/>
      <c r="BL479" s="117"/>
      <c r="BM479" s="118"/>
      <c r="BN479" s="117"/>
      <c r="BO479" s="34"/>
      <c r="BP479" s="30"/>
      <c r="BQ479" s="30"/>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row>
    <row r="480" spans="2:208" s="32" customFormat="1" x14ac:dyDescent="0.2">
      <c r="B480" s="21"/>
      <c r="C480" s="22"/>
      <c r="D480" s="22"/>
      <c r="E480" s="22"/>
      <c r="F480" s="246"/>
      <c r="G480" s="121"/>
      <c r="H480" s="27"/>
      <c r="I480" s="28"/>
      <c r="J480" s="29"/>
      <c r="K480" s="30"/>
      <c r="L480" s="34"/>
      <c r="M480" s="35"/>
      <c r="N480" s="30"/>
      <c r="O480" s="34"/>
      <c r="P480" s="35"/>
      <c r="Q480" s="30"/>
      <c r="R480" s="34"/>
      <c r="S480" s="35"/>
      <c r="T480" s="30"/>
      <c r="U480" s="34"/>
      <c r="V480" s="35"/>
      <c r="W480" s="30"/>
      <c r="X480" s="34"/>
      <c r="Y480" s="34"/>
      <c r="Z480" s="30"/>
      <c r="AA480" s="34"/>
      <c r="AB480" s="34"/>
      <c r="AC480" s="30"/>
      <c r="AD480" s="34"/>
      <c r="AE480" s="34"/>
      <c r="AF480" s="30"/>
      <c r="AG480" s="34"/>
      <c r="AH480" s="34"/>
      <c r="AI480" s="30"/>
      <c r="AJ480" s="34"/>
      <c r="AK480" s="34"/>
      <c r="AL480" s="30"/>
      <c r="AM480" s="34"/>
      <c r="AN480" s="34"/>
      <c r="AO480" s="30"/>
      <c r="AP480" s="34"/>
      <c r="AQ480" s="34"/>
      <c r="AR480" s="30"/>
      <c r="AS480" s="34"/>
      <c r="AT480" s="34"/>
      <c r="AU480" s="30"/>
      <c r="AV480" s="34"/>
      <c r="AW480" s="34"/>
      <c r="AX480" s="30"/>
      <c r="AY480" s="34"/>
      <c r="AZ480" s="34"/>
      <c r="BA480" s="30"/>
      <c r="BB480" s="34"/>
      <c r="BC480" s="34"/>
      <c r="BD480" s="30"/>
      <c r="BE480" s="34"/>
      <c r="BF480" s="34"/>
      <c r="BG480" s="30"/>
      <c r="BH480" s="34"/>
      <c r="BI480" s="34"/>
      <c r="BJ480" s="30"/>
      <c r="BK480" s="34"/>
      <c r="BL480" s="117"/>
      <c r="BM480" s="118"/>
      <c r="BN480" s="117"/>
      <c r="BO480" s="34"/>
      <c r="BP480" s="30"/>
      <c r="BQ480" s="30"/>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row>
    <row r="481" spans="2:208" s="32" customFormat="1" x14ac:dyDescent="0.2">
      <c r="B481" s="21"/>
      <c r="C481" s="22"/>
      <c r="D481" s="22"/>
      <c r="E481" s="22"/>
      <c r="F481" s="246"/>
      <c r="G481" s="121"/>
      <c r="H481" s="27"/>
      <c r="I481" s="28"/>
      <c r="J481" s="29"/>
      <c r="K481" s="30"/>
      <c r="L481" s="34"/>
      <c r="M481" s="35"/>
      <c r="N481" s="30"/>
      <c r="O481" s="34"/>
      <c r="P481" s="35"/>
      <c r="Q481" s="30"/>
      <c r="R481" s="34"/>
      <c r="S481" s="35"/>
      <c r="T481" s="30"/>
      <c r="U481" s="34"/>
      <c r="V481" s="35"/>
      <c r="W481" s="30"/>
      <c r="X481" s="34"/>
      <c r="Y481" s="34"/>
      <c r="Z481" s="30"/>
      <c r="AA481" s="34"/>
      <c r="AB481" s="34"/>
      <c r="AC481" s="30"/>
      <c r="AD481" s="34"/>
      <c r="AE481" s="34"/>
      <c r="AF481" s="30"/>
      <c r="AG481" s="34"/>
      <c r="AH481" s="34"/>
      <c r="AI481" s="30"/>
      <c r="AJ481" s="34"/>
      <c r="AK481" s="34"/>
      <c r="AL481" s="30"/>
      <c r="AM481" s="34"/>
      <c r="AN481" s="34"/>
      <c r="AO481" s="30"/>
      <c r="AP481" s="34"/>
      <c r="AQ481" s="34"/>
      <c r="AR481" s="30"/>
      <c r="AS481" s="34"/>
      <c r="AT481" s="34"/>
      <c r="AU481" s="30"/>
      <c r="AV481" s="34"/>
      <c r="AW481" s="34"/>
      <c r="AX481" s="30"/>
      <c r="AY481" s="34"/>
      <c r="AZ481" s="34"/>
      <c r="BA481" s="30"/>
      <c r="BB481" s="34"/>
      <c r="BC481" s="34"/>
      <c r="BD481" s="30"/>
      <c r="BE481" s="34"/>
      <c r="BF481" s="34"/>
      <c r="BG481" s="30"/>
      <c r="BH481" s="34"/>
      <c r="BI481" s="34"/>
      <c r="BJ481" s="30"/>
      <c r="BK481" s="34"/>
      <c r="BL481" s="117"/>
      <c r="BM481" s="118"/>
      <c r="BN481" s="117"/>
      <c r="BO481" s="34"/>
      <c r="BP481" s="30"/>
      <c r="BQ481" s="30"/>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row>
    <row r="482" spans="2:208" s="32" customFormat="1" x14ac:dyDescent="0.2">
      <c r="B482" s="21"/>
      <c r="C482" s="22"/>
      <c r="D482" s="22"/>
      <c r="E482" s="22"/>
      <c r="F482" s="246"/>
      <c r="G482" s="121"/>
      <c r="H482" s="27"/>
      <c r="I482" s="28"/>
      <c r="J482" s="29"/>
      <c r="K482" s="30"/>
      <c r="L482" s="34"/>
      <c r="M482" s="35"/>
      <c r="N482" s="30"/>
      <c r="O482" s="34"/>
      <c r="P482" s="35"/>
      <c r="Q482" s="30"/>
      <c r="R482" s="34"/>
      <c r="S482" s="35"/>
      <c r="T482" s="30"/>
      <c r="U482" s="34"/>
      <c r="V482" s="35"/>
      <c r="W482" s="30"/>
      <c r="X482" s="34"/>
      <c r="Y482" s="34"/>
      <c r="Z482" s="30"/>
      <c r="AA482" s="34"/>
      <c r="AB482" s="34"/>
      <c r="AC482" s="30"/>
      <c r="AD482" s="34"/>
      <c r="AE482" s="34"/>
      <c r="AF482" s="30"/>
      <c r="AG482" s="34"/>
      <c r="AH482" s="34"/>
      <c r="AI482" s="30"/>
      <c r="AJ482" s="34"/>
      <c r="AK482" s="34"/>
      <c r="AL482" s="30"/>
      <c r="AM482" s="34"/>
      <c r="AN482" s="34"/>
      <c r="AO482" s="30"/>
      <c r="AP482" s="34"/>
      <c r="AQ482" s="34"/>
      <c r="AR482" s="30"/>
      <c r="AS482" s="34"/>
      <c r="AT482" s="34"/>
      <c r="AU482" s="30"/>
      <c r="AV482" s="34"/>
      <c r="AW482" s="34"/>
      <c r="AX482" s="30"/>
      <c r="AY482" s="34"/>
      <c r="AZ482" s="34"/>
      <c r="BA482" s="30"/>
      <c r="BB482" s="34"/>
      <c r="BC482" s="34"/>
      <c r="BD482" s="30"/>
      <c r="BE482" s="34"/>
      <c r="BF482" s="34"/>
      <c r="BG482" s="30"/>
      <c r="BH482" s="34"/>
      <c r="BI482" s="34"/>
      <c r="BJ482" s="30"/>
      <c r="BK482" s="34"/>
      <c r="BL482" s="117"/>
      <c r="BM482" s="118"/>
      <c r="BN482" s="117"/>
      <c r="BO482" s="34"/>
      <c r="BP482" s="30"/>
      <c r="BQ482" s="30"/>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row>
    <row r="483" spans="2:208" s="32" customFormat="1" x14ac:dyDescent="0.2">
      <c r="B483" s="21"/>
      <c r="C483" s="22"/>
      <c r="D483" s="22"/>
      <c r="E483" s="22"/>
      <c r="F483" s="246"/>
      <c r="G483" s="121"/>
      <c r="H483" s="27"/>
      <c r="I483" s="28"/>
      <c r="J483" s="29"/>
      <c r="K483" s="30"/>
      <c r="L483" s="34"/>
      <c r="M483" s="35"/>
      <c r="N483" s="30"/>
      <c r="O483" s="34"/>
      <c r="P483" s="35"/>
      <c r="Q483" s="30"/>
      <c r="R483" s="34"/>
      <c r="S483" s="35"/>
      <c r="T483" s="30"/>
      <c r="U483" s="34"/>
      <c r="V483" s="35"/>
      <c r="W483" s="30"/>
      <c r="X483" s="34"/>
      <c r="Y483" s="34"/>
      <c r="Z483" s="30"/>
      <c r="AA483" s="34"/>
      <c r="AB483" s="34"/>
      <c r="AC483" s="30"/>
      <c r="AD483" s="34"/>
      <c r="AE483" s="34"/>
      <c r="AF483" s="30"/>
      <c r="AG483" s="34"/>
      <c r="AH483" s="34"/>
      <c r="AI483" s="30"/>
      <c r="AJ483" s="34"/>
      <c r="AK483" s="34"/>
      <c r="AL483" s="30"/>
      <c r="AM483" s="34"/>
      <c r="AN483" s="34"/>
      <c r="AO483" s="30"/>
      <c r="AP483" s="34"/>
      <c r="AQ483" s="34"/>
      <c r="AR483" s="30"/>
      <c r="AS483" s="34"/>
      <c r="AT483" s="34"/>
      <c r="AU483" s="30"/>
      <c r="AV483" s="34"/>
      <c r="AW483" s="34"/>
      <c r="AX483" s="30"/>
      <c r="AY483" s="34"/>
      <c r="AZ483" s="34"/>
      <c r="BA483" s="30"/>
      <c r="BB483" s="34"/>
      <c r="BC483" s="34"/>
      <c r="BD483" s="30"/>
      <c r="BE483" s="34"/>
      <c r="BF483" s="34"/>
      <c r="BG483" s="30"/>
      <c r="BH483" s="34"/>
      <c r="BI483" s="34"/>
      <c r="BJ483" s="30"/>
      <c r="BK483" s="34"/>
      <c r="BL483" s="117"/>
      <c r="BM483" s="118"/>
      <c r="BN483" s="117"/>
      <c r="BO483" s="34"/>
      <c r="BP483" s="30"/>
      <c r="BQ483" s="30"/>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row>
    <row r="484" spans="2:208" s="32" customFormat="1" x14ac:dyDescent="0.2">
      <c r="B484" s="21"/>
      <c r="C484" s="22"/>
      <c r="D484" s="22"/>
      <c r="E484" s="22"/>
      <c r="F484" s="246"/>
      <c r="G484" s="121"/>
      <c r="H484" s="27"/>
      <c r="I484" s="28"/>
      <c r="J484" s="29"/>
      <c r="K484" s="30"/>
      <c r="L484" s="34"/>
      <c r="M484" s="35"/>
      <c r="N484" s="30"/>
      <c r="O484" s="34"/>
      <c r="P484" s="35"/>
      <c r="Q484" s="30"/>
      <c r="R484" s="34"/>
      <c r="S484" s="35"/>
      <c r="T484" s="30"/>
      <c r="U484" s="34"/>
      <c r="V484" s="35"/>
      <c r="W484" s="30"/>
      <c r="X484" s="34"/>
      <c r="Y484" s="34"/>
      <c r="Z484" s="30"/>
      <c r="AA484" s="34"/>
      <c r="AB484" s="34"/>
      <c r="AC484" s="30"/>
      <c r="AD484" s="34"/>
      <c r="AE484" s="34"/>
      <c r="AF484" s="30"/>
      <c r="AG484" s="34"/>
      <c r="AH484" s="34"/>
      <c r="AI484" s="30"/>
      <c r="AJ484" s="34"/>
      <c r="AK484" s="34"/>
      <c r="AL484" s="30"/>
      <c r="AM484" s="34"/>
      <c r="AN484" s="34"/>
      <c r="AO484" s="30"/>
      <c r="AP484" s="34"/>
      <c r="AQ484" s="34"/>
      <c r="AR484" s="30"/>
      <c r="AS484" s="34"/>
      <c r="AT484" s="34"/>
      <c r="AU484" s="30"/>
      <c r="AV484" s="34"/>
      <c r="AW484" s="34"/>
      <c r="AX484" s="30"/>
      <c r="AY484" s="34"/>
      <c r="AZ484" s="34"/>
      <c r="BA484" s="30"/>
      <c r="BB484" s="34"/>
      <c r="BC484" s="34"/>
      <c r="BD484" s="30"/>
      <c r="BE484" s="34"/>
      <c r="BF484" s="34"/>
      <c r="BG484" s="30"/>
      <c r="BH484" s="34"/>
      <c r="BI484" s="34"/>
      <c r="BJ484" s="30"/>
      <c r="BK484" s="34"/>
      <c r="BL484" s="117"/>
      <c r="BM484" s="118"/>
      <c r="BN484" s="117"/>
      <c r="BO484" s="34"/>
      <c r="BP484" s="30"/>
      <c r="BQ484" s="30"/>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row>
    <row r="485" spans="2:208" s="32" customFormat="1" x14ac:dyDescent="0.2">
      <c r="B485" s="21"/>
      <c r="C485" s="22"/>
      <c r="D485" s="22"/>
      <c r="E485" s="22"/>
      <c r="F485" s="246"/>
      <c r="G485" s="121"/>
      <c r="H485" s="27"/>
      <c r="I485" s="28"/>
      <c r="J485" s="29"/>
      <c r="K485" s="30"/>
      <c r="L485" s="34"/>
      <c r="M485" s="35"/>
      <c r="N485" s="30"/>
      <c r="O485" s="34"/>
      <c r="P485" s="35"/>
      <c r="Q485" s="30"/>
      <c r="R485" s="34"/>
      <c r="S485" s="35"/>
      <c r="T485" s="30"/>
      <c r="U485" s="34"/>
      <c r="V485" s="35"/>
      <c r="W485" s="30"/>
      <c r="X485" s="34"/>
      <c r="Y485" s="34"/>
      <c r="Z485" s="30"/>
      <c r="AA485" s="34"/>
      <c r="AB485" s="34"/>
      <c r="AC485" s="30"/>
      <c r="AD485" s="34"/>
      <c r="AE485" s="34"/>
      <c r="AF485" s="30"/>
      <c r="AG485" s="34"/>
      <c r="AH485" s="34"/>
      <c r="AI485" s="30"/>
      <c r="AJ485" s="34"/>
      <c r="AK485" s="34"/>
      <c r="AL485" s="30"/>
      <c r="AM485" s="34"/>
      <c r="AN485" s="34"/>
      <c r="AO485" s="30"/>
      <c r="AP485" s="34"/>
      <c r="AQ485" s="34"/>
      <c r="AR485" s="30"/>
      <c r="AS485" s="34"/>
      <c r="AT485" s="34"/>
      <c r="AU485" s="30"/>
      <c r="AV485" s="34"/>
      <c r="AW485" s="34"/>
      <c r="AX485" s="30"/>
      <c r="AY485" s="34"/>
      <c r="AZ485" s="34"/>
      <c r="BA485" s="30"/>
      <c r="BB485" s="34"/>
      <c r="BC485" s="34"/>
      <c r="BD485" s="30"/>
      <c r="BE485" s="34"/>
      <c r="BF485" s="34"/>
      <c r="BG485" s="30"/>
      <c r="BH485" s="34"/>
      <c r="BI485" s="34"/>
      <c r="BJ485" s="30"/>
      <c r="BK485" s="34"/>
      <c r="BL485" s="117"/>
      <c r="BM485" s="118"/>
      <c r="BN485" s="117"/>
      <c r="BO485" s="34"/>
      <c r="BP485" s="30"/>
      <c r="BQ485" s="30"/>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row>
    <row r="486" spans="2:208" s="32" customFormat="1" x14ac:dyDescent="0.2">
      <c r="B486" s="21"/>
      <c r="C486" s="22"/>
      <c r="D486" s="22"/>
      <c r="E486" s="22"/>
      <c r="F486" s="246"/>
      <c r="G486" s="121"/>
      <c r="H486" s="27"/>
      <c r="I486" s="28"/>
      <c r="J486" s="29"/>
      <c r="K486" s="30"/>
      <c r="L486" s="34"/>
      <c r="M486" s="35"/>
      <c r="N486" s="30"/>
      <c r="O486" s="34"/>
      <c r="P486" s="35"/>
      <c r="Q486" s="30"/>
      <c r="R486" s="34"/>
      <c r="S486" s="35"/>
      <c r="T486" s="30"/>
      <c r="U486" s="34"/>
      <c r="V486" s="35"/>
      <c r="W486" s="30"/>
      <c r="X486" s="34"/>
      <c r="Y486" s="34"/>
      <c r="Z486" s="30"/>
      <c r="AA486" s="34"/>
      <c r="AB486" s="34"/>
      <c r="AC486" s="30"/>
      <c r="AD486" s="34"/>
      <c r="AE486" s="34"/>
      <c r="AF486" s="30"/>
      <c r="AG486" s="34"/>
      <c r="AH486" s="34"/>
      <c r="AI486" s="30"/>
      <c r="AJ486" s="34"/>
      <c r="AK486" s="34"/>
      <c r="AL486" s="30"/>
      <c r="AM486" s="34"/>
      <c r="AN486" s="34"/>
      <c r="AO486" s="30"/>
      <c r="AP486" s="34"/>
      <c r="AQ486" s="34"/>
      <c r="AR486" s="30"/>
      <c r="AS486" s="34"/>
      <c r="AT486" s="34"/>
      <c r="AU486" s="30"/>
      <c r="AV486" s="34"/>
      <c r="AW486" s="34"/>
      <c r="AX486" s="30"/>
      <c r="AY486" s="34"/>
      <c r="AZ486" s="34"/>
      <c r="BA486" s="30"/>
      <c r="BB486" s="34"/>
      <c r="BC486" s="34"/>
      <c r="BD486" s="30"/>
      <c r="BE486" s="34"/>
      <c r="BF486" s="34"/>
      <c r="BG486" s="30"/>
      <c r="BH486" s="34"/>
      <c r="BI486" s="34"/>
      <c r="BJ486" s="30"/>
      <c r="BK486" s="34"/>
      <c r="BL486" s="117"/>
      <c r="BM486" s="118"/>
      <c r="BN486" s="117"/>
      <c r="BO486" s="34"/>
      <c r="BP486" s="30"/>
      <c r="BQ486" s="30"/>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row>
    <row r="487" spans="2:208" s="32" customFormat="1" x14ac:dyDescent="0.2">
      <c r="B487" s="21"/>
      <c r="C487" s="22"/>
      <c r="D487" s="22"/>
      <c r="E487" s="22"/>
      <c r="F487" s="246"/>
      <c r="G487" s="121"/>
      <c r="H487" s="27"/>
      <c r="I487" s="28"/>
      <c r="J487" s="29"/>
      <c r="K487" s="30"/>
      <c r="L487" s="34"/>
      <c r="M487" s="35"/>
      <c r="N487" s="30"/>
      <c r="O487" s="34"/>
      <c r="P487" s="35"/>
      <c r="Q487" s="30"/>
      <c r="R487" s="34"/>
      <c r="S487" s="35"/>
      <c r="T487" s="30"/>
      <c r="U487" s="34"/>
      <c r="V487" s="35"/>
      <c r="W487" s="30"/>
      <c r="X487" s="34"/>
      <c r="Y487" s="34"/>
      <c r="Z487" s="30"/>
      <c r="AA487" s="34"/>
      <c r="AB487" s="34"/>
      <c r="AC487" s="30"/>
      <c r="AD487" s="34"/>
      <c r="AE487" s="34"/>
      <c r="AF487" s="30"/>
      <c r="AG487" s="34"/>
      <c r="AH487" s="34"/>
      <c r="AI487" s="30"/>
      <c r="AJ487" s="34"/>
      <c r="AK487" s="34"/>
      <c r="AL487" s="30"/>
      <c r="AM487" s="34"/>
      <c r="AN487" s="34"/>
      <c r="AO487" s="30"/>
      <c r="AP487" s="34"/>
      <c r="AQ487" s="34"/>
      <c r="AR487" s="30"/>
      <c r="AS487" s="34"/>
      <c r="AT487" s="34"/>
      <c r="AU487" s="30"/>
      <c r="AV487" s="34"/>
      <c r="AW487" s="34"/>
      <c r="AX487" s="30"/>
      <c r="AY487" s="34"/>
      <c r="AZ487" s="34"/>
      <c r="BA487" s="30"/>
      <c r="BB487" s="34"/>
      <c r="BC487" s="34"/>
      <c r="BD487" s="30"/>
      <c r="BE487" s="34"/>
      <c r="BF487" s="34"/>
      <c r="BG487" s="30"/>
      <c r="BH487" s="34"/>
      <c r="BI487" s="34"/>
      <c r="BJ487" s="30"/>
      <c r="BK487" s="34"/>
      <c r="BL487" s="117"/>
      <c r="BM487" s="118"/>
      <c r="BN487" s="117"/>
      <c r="BO487" s="34"/>
      <c r="BP487" s="30"/>
      <c r="BQ487" s="30"/>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row>
    <row r="488" spans="2:208" s="32" customFormat="1" x14ac:dyDescent="0.2">
      <c r="B488" s="21"/>
      <c r="C488" s="22"/>
      <c r="D488" s="22"/>
      <c r="E488" s="22"/>
      <c r="F488" s="246"/>
      <c r="G488" s="121"/>
      <c r="H488" s="27"/>
      <c r="I488" s="28"/>
      <c r="J488" s="29"/>
      <c r="K488" s="30"/>
      <c r="L488" s="34"/>
      <c r="M488" s="35"/>
      <c r="N488" s="30"/>
      <c r="O488" s="34"/>
      <c r="P488" s="35"/>
      <c r="Q488" s="30"/>
      <c r="R488" s="34"/>
      <c r="S488" s="35"/>
      <c r="T488" s="30"/>
      <c r="U488" s="34"/>
      <c r="V488" s="35"/>
      <c r="W488" s="30"/>
      <c r="X488" s="34"/>
      <c r="Y488" s="34"/>
      <c r="Z488" s="30"/>
      <c r="AA488" s="34"/>
      <c r="AB488" s="34"/>
      <c r="AC488" s="30"/>
      <c r="AD488" s="34"/>
      <c r="AE488" s="34"/>
      <c r="AF488" s="30"/>
      <c r="AG488" s="34"/>
      <c r="AH488" s="34"/>
      <c r="AI488" s="30"/>
      <c r="AJ488" s="34"/>
      <c r="AK488" s="34"/>
      <c r="AL488" s="30"/>
      <c r="AM488" s="34"/>
      <c r="AN488" s="34"/>
      <c r="AO488" s="30"/>
      <c r="AP488" s="34"/>
      <c r="AQ488" s="34"/>
      <c r="AR488" s="30"/>
      <c r="AS488" s="34"/>
      <c r="AT488" s="34"/>
      <c r="AU488" s="30"/>
      <c r="AV488" s="34"/>
      <c r="AW488" s="34"/>
      <c r="AX488" s="30"/>
      <c r="AY488" s="34"/>
      <c r="AZ488" s="34"/>
      <c r="BA488" s="30"/>
      <c r="BB488" s="34"/>
      <c r="BC488" s="34"/>
      <c r="BD488" s="30"/>
      <c r="BE488" s="34"/>
      <c r="BF488" s="34"/>
      <c r="BG488" s="30"/>
      <c r="BH488" s="34"/>
      <c r="BI488" s="34"/>
      <c r="BJ488" s="30"/>
      <c r="BK488" s="34"/>
      <c r="BL488" s="117"/>
      <c r="BM488" s="118"/>
      <c r="BN488" s="117"/>
      <c r="BO488" s="34"/>
      <c r="BP488" s="30"/>
      <c r="BQ488" s="30"/>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row>
    <row r="489" spans="2:208" s="32" customFormat="1" x14ac:dyDescent="0.2">
      <c r="B489" s="21"/>
      <c r="C489" s="22"/>
      <c r="D489" s="22"/>
      <c r="E489" s="22"/>
      <c r="F489" s="246"/>
      <c r="G489" s="121"/>
      <c r="H489" s="27"/>
      <c r="I489" s="28"/>
      <c r="J489" s="29"/>
      <c r="K489" s="30"/>
      <c r="L489" s="34"/>
      <c r="M489" s="35"/>
      <c r="N489" s="30"/>
      <c r="O489" s="34"/>
      <c r="P489" s="35"/>
      <c r="Q489" s="30"/>
      <c r="R489" s="34"/>
      <c r="S489" s="35"/>
      <c r="T489" s="30"/>
      <c r="U489" s="34"/>
      <c r="V489" s="35"/>
      <c r="W489" s="30"/>
      <c r="X489" s="34"/>
      <c r="Y489" s="34"/>
      <c r="Z489" s="30"/>
      <c r="AA489" s="34"/>
      <c r="AB489" s="34"/>
      <c r="AC489" s="30"/>
      <c r="AD489" s="34"/>
      <c r="AE489" s="34"/>
      <c r="AF489" s="30"/>
      <c r="AG489" s="34"/>
      <c r="AH489" s="34"/>
      <c r="AI489" s="30"/>
      <c r="AJ489" s="34"/>
      <c r="AK489" s="34"/>
      <c r="AL489" s="30"/>
      <c r="AM489" s="34"/>
      <c r="AN489" s="34"/>
      <c r="AO489" s="30"/>
      <c r="AP489" s="34"/>
      <c r="AQ489" s="34"/>
      <c r="AR489" s="30"/>
      <c r="AS489" s="34"/>
      <c r="AT489" s="34"/>
      <c r="AU489" s="30"/>
      <c r="AV489" s="34"/>
      <c r="AW489" s="34"/>
      <c r="AX489" s="30"/>
      <c r="AY489" s="34"/>
      <c r="AZ489" s="34"/>
      <c r="BA489" s="30"/>
      <c r="BB489" s="34"/>
      <c r="BC489" s="34"/>
      <c r="BD489" s="30"/>
      <c r="BE489" s="34"/>
      <c r="BF489" s="34"/>
      <c r="BG489" s="30"/>
      <c r="BH489" s="34"/>
      <c r="BI489" s="34"/>
      <c r="BJ489" s="30"/>
      <c r="BK489" s="34"/>
      <c r="BL489" s="117"/>
      <c r="BM489" s="118"/>
      <c r="BN489" s="117"/>
      <c r="BO489" s="34"/>
      <c r="BP489" s="30"/>
      <c r="BQ489" s="30"/>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row>
    <row r="490" spans="2:208" s="32" customFormat="1" x14ac:dyDescent="0.2">
      <c r="B490" s="21"/>
      <c r="C490" s="22"/>
      <c r="D490" s="22"/>
      <c r="E490" s="22"/>
      <c r="F490" s="246"/>
      <c r="G490" s="121"/>
      <c r="H490" s="27"/>
      <c r="I490" s="28"/>
      <c r="J490" s="29"/>
      <c r="K490" s="30"/>
      <c r="L490" s="34"/>
      <c r="M490" s="35"/>
      <c r="N490" s="30"/>
      <c r="O490" s="34"/>
      <c r="P490" s="35"/>
      <c r="Q490" s="30"/>
      <c r="R490" s="34"/>
      <c r="S490" s="35"/>
      <c r="T490" s="30"/>
      <c r="U490" s="34"/>
      <c r="V490" s="35"/>
      <c r="W490" s="30"/>
      <c r="X490" s="34"/>
      <c r="Y490" s="34"/>
      <c r="Z490" s="30"/>
      <c r="AA490" s="34"/>
      <c r="AB490" s="34"/>
      <c r="AC490" s="30"/>
      <c r="AD490" s="34"/>
      <c r="AE490" s="34"/>
      <c r="AF490" s="30"/>
      <c r="AG490" s="34"/>
      <c r="AH490" s="34"/>
      <c r="AI490" s="30"/>
      <c r="AJ490" s="34"/>
      <c r="AK490" s="34"/>
      <c r="AL490" s="30"/>
      <c r="AM490" s="34"/>
      <c r="AN490" s="34"/>
      <c r="AO490" s="30"/>
      <c r="AP490" s="34"/>
      <c r="AQ490" s="34"/>
      <c r="AR490" s="30"/>
      <c r="AS490" s="34"/>
      <c r="AT490" s="34"/>
      <c r="AU490" s="30"/>
      <c r="AV490" s="34"/>
      <c r="AW490" s="34"/>
      <c r="AX490" s="30"/>
      <c r="AY490" s="34"/>
      <c r="AZ490" s="34"/>
      <c r="BA490" s="30"/>
      <c r="BB490" s="34"/>
      <c r="BC490" s="34"/>
      <c r="BD490" s="30"/>
      <c r="BE490" s="34"/>
      <c r="BF490" s="34"/>
      <c r="BG490" s="30"/>
      <c r="BH490" s="34"/>
      <c r="BI490" s="34"/>
      <c r="BJ490" s="30"/>
      <c r="BK490" s="34"/>
      <c r="BL490" s="117"/>
      <c r="BM490" s="118"/>
      <c r="BN490" s="117"/>
      <c r="BO490" s="34"/>
      <c r="BP490" s="30"/>
      <c r="BQ490" s="30"/>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row>
    <row r="491" spans="2:208" s="32" customFormat="1" x14ac:dyDescent="0.2">
      <c r="B491" s="21"/>
      <c r="C491" s="22"/>
      <c r="D491" s="22"/>
      <c r="E491" s="22"/>
      <c r="F491" s="246"/>
      <c r="G491" s="121"/>
      <c r="H491" s="27"/>
      <c r="I491" s="28"/>
      <c r="J491" s="29"/>
      <c r="K491" s="30"/>
      <c r="L491" s="34"/>
      <c r="M491" s="35"/>
      <c r="N491" s="30"/>
      <c r="O491" s="34"/>
      <c r="P491" s="35"/>
      <c r="Q491" s="30"/>
      <c r="R491" s="34"/>
      <c r="S491" s="35"/>
      <c r="T491" s="30"/>
      <c r="U491" s="34"/>
      <c r="V491" s="35"/>
      <c r="W491" s="30"/>
      <c r="X491" s="34"/>
      <c r="Y491" s="34"/>
      <c r="Z491" s="30"/>
      <c r="AA491" s="34"/>
      <c r="AB491" s="34"/>
      <c r="AC491" s="30"/>
      <c r="AD491" s="34"/>
      <c r="AE491" s="34"/>
      <c r="AF491" s="30"/>
      <c r="AG491" s="34"/>
      <c r="AH491" s="34"/>
      <c r="AI491" s="30"/>
      <c r="AJ491" s="34"/>
      <c r="AK491" s="34"/>
      <c r="AL491" s="30"/>
      <c r="AM491" s="34"/>
      <c r="AN491" s="34"/>
      <c r="AO491" s="30"/>
      <c r="AP491" s="34"/>
      <c r="AQ491" s="34"/>
      <c r="AR491" s="30"/>
      <c r="AS491" s="34"/>
      <c r="AT491" s="34"/>
      <c r="AU491" s="30"/>
      <c r="AV491" s="34"/>
      <c r="AW491" s="34"/>
      <c r="AX491" s="30"/>
      <c r="AY491" s="34"/>
      <c r="AZ491" s="34"/>
      <c r="BA491" s="30"/>
      <c r="BB491" s="34"/>
      <c r="BC491" s="34"/>
      <c r="BD491" s="30"/>
      <c r="BE491" s="34"/>
      <c r="BF491" s="34"/>
      <c r="BG491" s="30"/>
      <c r="BH491" s="34"/>
      <c r="BI491" s="34"/>
      <c r="BJ491" s="30"/>
      <c r="BK491" s="34"/>
      <c r="BL491" s="117"/>
      <c r="BM491" s="118"/>
      <c r="BN491" s="117"/>
      <c r="BO491" s="34"/>
      <c r="BP491" s="30"/>
      <c r="BQ491" s="30"/>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row>
    <row r="492" spans="2:208" s="32" customFormat="1" x14ac:dyDescent="0.2">
      <c r="B492" s="21"/>
      <c r="C492" s="22"/>
      <c r="D492" s="22"/>
      <c r="E492" s="22"/>
      <c r="F492" s="246"/>
      <c r="G492" s="121"/>
      <c r="H492" s="27"/>
      <c r="I492" s="28"/>
      <c r="J492" s="29"/>
      <c r="K492" s="30"/>
      <c r="L492" s="34"/>
      <c r="M492" s="35"/>
      <c r="N492" s="30"/>
      <c r="O492" s="34"/>
      <c r="P492" s="35"/>
      <c r="Q492" s="30"/>
      <c r="R492" s="34"/>
      <c r="S492" s="35"/>
      <c r="T492" s="30"/>
      <c r="U492" s="34"/>
      <c r="V492" s="35"/>
      <c r="W492" s="30"/>
      <c r="X492" s="34"/>
      <c r="Y492" s="34"/>
      <c r="Z492" s="30"/>
      <c r="AA492" s="34"/>
      <c r="AB492" s="34"/>
      <c r="AC492" s="30"/>
      <c r="AD492" s="34"/>
      <c r="AE492" s="34"/>
      <c r="AF492" s="30"/>
      <c r="AG492" s="34"/>
      <c r="AH492" s="34"/>
      <c r="AI492" s="30"/>
      <c r="AJ492" s="34"/>
      <c r="AK492" s="34"/>
      <c r="AL492" s="30"/>
      <c r="AM492" s="34"/>
      <c r="AN492" s="34"/>
      <c r="AO492" s="30"/>
      <c r="AP492" s="34"/>
      <c r="AQ492" s="34"/>
      <c r="AR492" s="30"/>
      <c r="AS492" s="34"/>
      <c r="AT492" s="34"/>
      <c r="AU492" s="30"/>
      <c r="AV492" s="34"/>
      <c r="AW492" s="34"/>
      <c r="AX492" s="30"/>
      <c r="AY492" s="34"/>
      <c r="AZ492" s="34"/>
      <c r="BA492" s="30"/>
      <c r="BB492" s="34"/>
      <c r="BC492" s="34"/>
      <c r="BD492" s="30"/>
      <c r="BE492" s="34"/>
      <c r="BF492" s="34"/>
      <c r="BG492" s="30"/>
      <c r="BH492" s="34"/>
      <c r="BI492" s="34"/>
      <c r="BJ492" s="30"/>
      <c r="BK492" s="34"/>
      <c r="BL492" s="117"/>
      <c r="BM492" s="118"/>
      <c r="BN492" s="117"/>
      <c r="BO492" s="34"/>
      <c r="BP492" s="30"/>
      <c r="BQ492" s="30"/>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row>
    <row r="493" spans="2:208" s="32" customFormat="1" x14ac:dyDescent="0.2">
      <c r="B493" s="21"/>
      <c r="C493" s="22"/>
      <c r="D493" s="22"/>
      <c r="E493" s="22"/>
      <c r="F493" s="246"/>
      <c r="G493" s="121"/>
      <c r="H493" s="27"/>
      <c r="I493" s="28"/>
      <c r="J493" s="29"/>
      <c r="K493" s="30"/>
      <c r="L493" s="34"/>
      <c r="M493" s="35"/>
      <c r="N493" s="30"/>
      <c r="O493" s="34"/>
      <c r="P493" s="35"/>
      <c r="Q493" s="30"/>
      <c r="R493" s="34"/>
      <c r="S493" s="35"/>
      <c r="T493" s="30"/>
      <c r="U493" s="34"/>
      <c r="V493" s="35"/>
      <c r="W493" s="30"/>
      <c r="X493" s="34"/>
      <c r="Y493" s="34"/>
      <c r="Z493" s="30"/>
      <c r="AA493" s="34"/>
      <c r="AB493" s="34"/>
      <c r="AC493" s="30"/>
      <c r="AD493" s="34"/>
      <c r="AE493" s="34"/>
      <c r="AF493" s="30"/>
      <c r="AG493" s="34"/>
      <c r="AH493" s="34"/>
      <c r="AI493" s="30"/>
      <c r="AJ493" s="34"/>
      <c r="AK493" s="34"/>
      <c r="AL493" s="30"/>
      <c r="AM493" s="34"/>
      <c r="AN493" s="34"/>
      <c r="AO493" s="30"/>
      <c r="AP493" s="34"/>
      <c r="AQ493" s="34"/>
      <c r="AR493" s="30"/>
      <c r="AS493" s="34"/>
      <c r="AT493" s="34"/>
      <c r="AU493" s="30"/>
      <c r="AV493" s="34"/>
      <c r="AW493" s="34"/>
      <c r="AX493" s="30"/>
      <c r="AY493" s="34"/>
      <c r="AZ493" s="34"/>
      <c r="BA493" s="30"/>
      <c r="BB493" s="34"/>
      <c r="BC493" s="34"/>
      <c r="BD493" s="30"/>
      <c r="BE493" s="34"/>
      <c r="BF493" s="34"/>
      <c r="BG493" s="30"/>
      <c r="BH493" s="34"/>
      <c r="BI493" s="34"/>
      <c r="BJ493" s="30"/>
      <c r="BK493" s="34"/>
      <c r="BL493" s="117"/>
      <c r="BM493" s="118"/>
      <c r="BN493" s="117"/>
      <c r="BO493" s="34"/>
      <c r="BP493" s="30"/>
      <c r="BQ493" s="30"/>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row>
    <row r="494" spans="2:208" s="32" customFormat="1" x14ac:dyDescent="0.2">
      <c r="B494" s="21"/>
      <c r="C494" s="22"/>
      <c r="D494" s="22"/>
      <c r="E494" s="22"/>
      <c r="F494" s="246"/>
      <c r="G494" s="121"/>
      <c r="H494" s="27"/>
      <c r="I494" s="28"/>
      <c r="J494" s="29"/>
      <c r="K494" s="30"/>
      <c r="L494" s="34"/>
      <c r="M494" s="35"/>
      <c r="N494" s="30"/>
      <c r="O494" s="34"/>
      <c r="P494" s="35"/>
      <c r="Q494" s="30"/>
      <c r="R494" s="34"/>
      <c r="S494" s="35"/>
      <c r="T494" s="30"/>
      <c r="U494" s="34"/>
      <c r="V494" s="35"/>
      <c r="W494" s="30"/>
      <c r="X494" s="34"/>
      <c r="Y494" s="34"/>
      <c r="Z494" s="30"/>
      <c r="AA494" s="34"/>
      <c r="AB494" s="34"/>
      <c r="AC494" s="30"/>
      <c r="AD494" s="34"/>
      <c r="AE494" s="34"/>
      <c r="AF494" s="30"/>
      <c r="AG494" s="34"/>
      <c r="AH494" s="34"/>
      <c r="AI494" s="30"/>
      <c r="AJ494" s="34"/>
      <c r="AK494" s="34"/>
      <c r="AL494" s="30"/>
      <c r="AM494" s="34"/>
      <c r="AN494" s="34"/>
      <c r="AO494" s="30"/>
      <c r="AP494" s="34"/>
      <c r="AQ494" s="34"/>
      <c r="AR494" s="30"/>
      <c r="AS494" s="34"/>
      <c r="AT494" s="34"/>
      <c r="AU494" s="30"/>
      <c r="AV494" s="34"/>
      <c r="AW494" s="34"/>
      <c r="AX494" s="30"/>
      <c r="AY494" s="34"/>
      <c r="AZ494" s="34"/>
      <c r="BA494" s="30"/>
      <c r="BB494" s="34"/>
      <c r="BC494" s="34"/>
      <c r="BD494" s="30"/>
      <c r="BE494" s="34"/>
      <c r="BF494" s="34"/>
      <c r="BG494" s="30"/>
      <c r="BH494" s="34"/>
      <c r="BI494" s="34"/>
      <c r="BJ494" s="30"/>
      <c r="BK494" s="34"/>
      <c r="BL494" s="117"/>
      <c r="BM494" s="118"/>
      <c r="BN494" s="117"/>
      <c r="BO494" s="34"/>
      <c r="BP494" s="30"/>
      <c r="BQ494" s="30"/>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row>
    <row r="495" spans="2:208" s="32" customFormat="1" x14ac:dyDescent="0.2">
      <c r="B495" s="21"/>
      <c r="C495" s="22"/>
      <c r="D495" s="22"/>
      <c r="E495" s="22"/>
      <c r="F495" s="246"/>
      <c r="G495" s="121"/>
      <c r="H495" s="27"/>
      <c r="I495" s="28"/>
      <c r="J495" s="29"/>
      <c r="K495" s="30"/>
      <c r="L495" s="34"/>
      <c r="M495" s="35"/>
      <c r="N495" s="30"/>
      <c r="O495" s="34"/>
      <c r="P495" s="35"/>
      <c r="Q495" s="30"/>
      <c r="R495" s="34"/>
      <c r="S495" s="35"/>
      <c r="T495" s="30"/>
      <c r="U495" s="34"/>
      <c r="V495" s="35"/>
      <c r="W495" s="30"/>
      <c r="X495" s="34"/>
      <c r="Y495" s="34"/>
      <c r="Z495" s="30"/>
      <c r="AA495" s="34"/>
      <c r="AB495" s="34"/>
      <c r="AC495" s="30"/>
      <c r="AD495" s="34"/>
      <c r="AE495" s="34"/>
      <c r="AF495" s="30"/>
      <c r="AG495" s="34"/>
      <c r="AH495" s="34"/>
      <c r="AI495" s="30"/>
      <c r="AJ495" s="34"/>
      <c r="AK495" s="34"/>
      <c r="AL495" s="30"/>
      <c r="AM495" s="34"/>
      <c r="AN495" s="34"/>
      <c r="AO495" s="30"/>
      <c r="AP495" s="34"/>
      <c r="AQ495" s="34"/>
      <c r="AR495" s="30"/>
      <c r="AS495" s="34"/>
      <c r="AT495" s="34"/>
      <c r="AU495" s="30"/>
      <c r="AV495" s="34"/>
      <c r="AW495" s="34"/>
      <c r="AX495" s="30"/>
      <c r="AY495" s="34"/>
      <c r="AZ495" s="34"/>
      <c r="BA495" s="30"/>
      <c r="BB495" s="34"/>
      <c r="BC495" s="34"/>
      <c r="BD495" s="30"/>
      <c r="BE495" s="34"/>
      <c r="BF495" s="34"/>
      <c r="BG495" s="30"/>
      <c r="BH495" s="34"/>
      <c r="BI495" s="34"/>
      <c r="BJ495" s="30"/>
      <c r="BK495" s="34"/>
      <c r="BL495" s="117"/>
      <c r="BM495" s="118"/>
      <c r="BN495" s="117"/>
      <c r="BO495" s="34"/>
      <c r="BP495" s="30"/>
      <c r="BQ495" s="30"/>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row>
    <row r="496" spans="2:208" s="32" customFormat="1" x14ac:dyDescent="0.2">
      <c r="B496" s="21"/>
      <c r="C496" s="22"/>
      <c r="D496" s="22"/>
      <c r="E496" s="22"/>
      <c r="F496" s="246"/>
      <c r="G496" s="121"/>
      <c r="H496" s="27"/>
      <c r="I496" s="28"/>
      <c r="J496" s="29"/>
      <c r="K496" s="30"/>
      <c r="L496" s="34"/>
      <c r="M496" s="35"/>
      <c r="N496" s="30"/>
      <c r="O496" s="34"/>
      <c r="P496" s="35"/>
      <c r="Q496" s="30"/>
      <c r="R496" s="34"/>
      <c r="S496" s="35"/>
      <c r="T496" s="30"/>
      <c r="U496" s="34"/>
      <c r="V496" s="35"/>
      <c r="W496" s="30"/>
      <c r="X496" s="34"/>
      <c r="Y496" s="34"/>
      <c r="Z496" s="30"/>
      <c r="AA496" s="34"/>
      <c r="AB496" s="34"/>
      <c r="AC496" s="30"/>
      <c r="AD496" s="34"/>
      <c r="AE496" s="34"/>
      <c r="AF496" s="30"/>
      <c r="AG496" s="34"/>
      <c r="AH496" s="34"/>
      <c r="AI496" s="30"/>
      <c r="AJ496" s="34"/>
      <c r="AK496" s="34"/>
      <c r="AL496" s="30"/>
      <c r="AM496" s="34"/>
      <c r="AN496" s="34"/>
      <c r="AO496" s="30"/>
      <c r="AP496" s="34"/>
      <c r="AQ496" s="34"/>
      <c r="AR496" s="30"/>
      <c r="AS496" s="34"/>
      <c r="AT496" s="34"/>
      <c r="AU496" s="30"/>
      <c r="AV496" s="34"/>
      <c r="AW496" s="34"/>
      <c r="AX496" s="30"/>
      <c r="AY496" s="34"/>
      <c r="AZ496" s="34"/>
      <c r="BA496" s="30"/>
      <c r="BB496" s="34"/>
      <c r="BC496" s="34"/>
      <c r="BD496" s="30"/>
      <c r="BE496" s="34"/>
      <c r="BF496" s="34"/>
      <c r="BG496" s="30"/>
      <c r="BH496" s="34"/>
      <c r="BI496" s="34"/>
      <c r="BJ496" s="30"/>
      <c r="BK496" s="34"/>
      <c r="BL496" s="117"/>
      <c r="BM496" s="118"/>
      <c r="BN496" s="117"/>
      <c r="BO496" s="34"/>
      <c r="BP496" s="30"/>
      <c r="BQ496" s="30"/>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row>
    <row r="497" spans="2:208" s="32" customFormat="1" x14ac:dyDescent="0.2">
      <c r="B497" s="21"/>
      <c r="C497" s="22"/>
      <c r="D497" s="22"/>
      <c r="E497" s="22"/>
      <c r="F497" s="246"/>
      <c r="G497" s="121"/>
      <c r="H497" s="27"/>
      <c r="I497" s="28"/>
      <c r="J497" s="29"/>
      <c r="K497" s="30"/>
      <c r="L497" s="34"/>
      <c r="M497" s="35"/>
      <c r="N497" s="30"/>
      <c r="O497" s="34"/>
      <c r="P497" s="35"/>
      <c r="Q497" s="30"/>
      <c r="R497" s="34"/>
      <c r="S497" s="35"/>
      <c r="T497" s="30"/>
      <c r="U497" s="34"/>
      <c r="V497" s="35"/>
      <c r="W497" s="30"/>
      <c r="X497" s="34"/>
      <c r="Y497" s="34"/>
      <c r="Z497" s="30"/>
      <c r="AA497" s="34"/>
      <c r="AB497" s="34"/>
      <c r="AC497" s="30"/>
      <c r="AD497" s="34"/>
      <c r="AE497" s="34"/>
      <c r="AF497" s="30"/>
      <c r="AG497" s="34"/>
      <c r="AH497" s="34"/>
      <c r="AI497" s="30"/>
      <c r="AJ497" s="34"/>
      <c r="AK497" s="34"/>
      <c r="AL497" s="30"/>
      <c r="AM497" s="34"/>
      <c r="AN497" s="34"/>
      <c r="AO497" s="30"/>
      <c r="AP497" s="34"/>
      <c r="AQ497" s="34"/>
      <c r="AR497" s="30"/>
      <c r="AS497" s="34"/>
      <c r="AT497" s="34"/>
      <c r="AU497" s="30"/>
      <c r="AV497" s="34"/>
      <c r="AW497" s="34"/>
      <c r="AX497" s="30"/>
      <c r="AY497" s="34"/>
      <c r="AZ497" s="34"/>
      <c r="BA497" s="30"/>
      <c r="BB497" s="34"/>
      <c r="BC497" s="34"/>
      <c r="BD497" s="30"/>
      <c r="BE497" s="34"/>
      <c r="BF497" s="34"/>
      <c r="BG497" s="30"/>
      <c r="BH497" s="34"/>
      <c r="BI497" s="34"/>
      <c r="BJ497" s="30"/>
      <c r="BK497" s="34"/>
      <c r="BL497" s="117"/>
      <c r="BM497" s="118"/>
      <c r="BN497" s="117"/>
      <c r="BO497" s="34"/>
      <c r="BP497" s="30"/>
      <c r="BQ497" s="30"/>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row>
    <row r="498" spans="2:208" s="32" customFormat="1" x14ac:dyDescent="0.2">
      <c r="B498" s="21"/>
      <c r="C498" s="22"/>
      <c r="D498" s="22"/>
      <c r="E498" s="22"/>
      <c r="F498" s="246"/>
      <c r="G498" s="121"/>
      <c r="H498" s="27"/>
      <c r="I498" s="28"/>
      <c r="J498" s="29"/>
      <c r="K498" s="30"/>
      <c r="L498" s="34"/>
      <c r="M498" s="35"/>
      <c r="N498" s="30"/>
      <c r="O498" s="34"/>
      <c r="P498" s="35"/>
      <c r="Q498" s="30"/>
      <c r="R498" s="34"/>
      <c r="S498" s="35"/>
      <c r="T498" s="30"/>
      <c r="U498" s="34"/>
      <c r="V498" s="35"/>
      <c r="W498" s="30"/>
      <c r="X498" s="34"/>
      <c r="Y498" s="34"/>
      <c r="Z498" s="30"/>
      <c r="AA498" s="34"/>
      <c r="AB498" s="34"/>
      <c r="AC498" s="30"/>
      <c r="AD498" s="34"/>
      <c r="AE498" s="34"/>
      <c r="AF498" s="30"/>
      <c r="AG498" s="34"/>
      <c r="AH498" s="34"/>
      <c r="AI498" s="30"/>
      <c r="AJ498" s="34"/>
      <c r="AK498" s="34"/>
      <c r="AL498" s="30"/>
      <c r="AM498" s="34"/>
      <c r="AN498" s="34"/>
      <c r="AO498" s="30"/>
      <c r="AP498" s="34"/>
      <c r="AQ498" s="34"/>
      <c r="AR498" s="30"/>
      <c r="AS498" s="34"/>
      <c r="AT498" s="34"/>
      <c r="AU498" s="30"/>
      <c r="AV498" s="34"/>
      <c r="AW498" s="34"/>
      <c r="AX498" s="30"/>
      <c r="AY498" s="34"/>
      <c r="AZ498" s="34"/>
      <c r="BA498" s="30"/>
      <c r="BB498" s="34"/>
      <c r="BC498" s="34"/>
      <c r="BD498" s="30"/>
      <c r="BE498" s="34"/>
      <c r="BF498" s="34"/>
      <c r="BG498" s="30"/>
      <c r="BH498" s="34"/>
      <c r="BI498" s="34"/>
      <c r="BJ498" s="30"/>
      <c r="BK498" s="34"/>
      <c r="BL498" s="117"/>
      <c r="BM498" s="118"/>
      <c r="BN498" s="117"/>
      <c r="BO498" s="34"/>
      <c r="BP498" s="30"/>
      <c r="BQ498" s="30"/>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row>
    <row r="499" spans="2:208" s="32" customFormat="1" x14ac:dyDescent="0.2">
      <c r="B499" s="21"/>
      <c r="C499" s="22"/>
      <c r="D499" s="22"/>
      <c r="E499" s="22"/>
      <c r="F499" s="246"/>
      <c r="G499" s="121"/>
      <c r="H499" s="27"/>
      <c r="I499" s="28"/>
      <c r="J499" s="29"/>
      <c r="K499" s="30"/>
      <c r="L499" s="34"/>
      <c r="M499" s="35"/>
      <c r="N499" s="30"/>
      <c r="O499" s="34"/>
      <c r="P499" s="35"/>
      <c r="Q499" s="30"/>
      <c r="R499" s="34"/>
      <c r="S499" s="35"/>
      <c r="T499" s="30"/>
      <c r="U499" s="34"/>
      <c r="V499" s="35"/>
      <c r="W499" s="30"/>
      <c r="X499" s="34"/>
      <c r="Y499" s="34"/>
      <c r="Z499" s="30"/>
      <c r="AA499" s="34"/>
      <c r="AB499" s="34"/>
      <c r="AC499" s="30"/>
      <c r="AD499" s="34"/>
      <c r="AE499" s="34"/>
      <c r="AF499" s="30"/>
      <c r="AG499" s="34"/>
      <c r="AH499" s="34"/>
      <c r="AI499" s="30"/>
      <c r="AJ499" s="34"/>
      <c r="AK499" s="34"/>
      <c r="AL499" s="30"/>
      <c r="AM499" s="34"/>
      <c r="AN499" s="34"/>
      <c r="AO499" s="30"/>
      <c r="AP499" s="34"/>
      <c r="AQ499" s="34"/>
      <c r="AR499" s="30"/>
      <c r="AS499" s="34"/>
      <c r="AT499" s="34"/>
      <c r="AU499" s="30"/>
      <c r="AV499" s="34"/>
      <c r="AW499" s="34"/>
      <c r="AX499" s="30"/>
      <c r="AY499" s="34"/>
      <c r="AZ499" s="34"/>
      <c r="BA499" s="30"/>
      <c r="BB499" s="34"/>
      <c r="BC499" s="34"/>
      <c r="BD499" s="30"/>
      <c r="BE499" s="34"/>
      <c r="BF499" s="34"/>
      <c r="BG499" s="30"/>
      <c r="BH499" s="34"/>
      <c r="BI499" s="34"/>
      <c r="BJ499" s="30"/>
      <c r="BK499" s="34"/>
      <c r="BL499" s="117"/>
      <c r="BM499" s="118"/>
      <c r="BN499" s="117"/>
      <c r="BO499" s="34"/>
      <c r="BP499" s="30"/>
      <c r="BQ499" s="30"/>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row>
    <row r="500" spans="2:208" s="32" customFormat="1" x14ac:dyDescent="0.2">
      <c r="B500" s="21"/>
      <c r="C500" s="22"/>
      <c r="D500" s="22"/>
      <c r="E500" s="22"/>
      <c r="F500" s="246"/>
      <c r="G500" s="121"/>
      <c r="H500" s="27"/>
      <c r="I500" s="28"/>
      <c r="J500" s="29"/>
      <c r="K500" s="30"/>
      <c r="L500" s="34"/>
      <c r="M500" s="35"/>
      <c r="N500" s="30"/>
      <c r="O500" s="34"/>
      <c r="P500" s="35"/>
      <c r="Q500" s="30"/>
      <c r="R500" s="34"/>
      <c r="S500" s="35"/>
      <c r="T500" s="30"/>
      <c r="U500" s="34"/>
      <c r="V500" s="35"/>
      <c r="W500" s="30"/>
      <c r="X500" s="34"/>
      <c r="Y500" s="34"/>
      <c r="Z500" s="30"/>
      <c r="AA500" s="34"/>
      <c r="AB500" s="34"/>
      <c r="AC500" s="30"/>
      <c r="AD500" s="34"/>
      <c r="AE500" s="34"/>
      <c r="AF500" s="30"/>
      <c r="AG500" s="34"/>
      <c r="AH500" s="34"/>
      <c r="AI500" s="30"/>
      <c r="AJ500" s="34"/>
      <c r="AK500" s="34"/>
      <c r="AL500" s="30"/>
      <c r="AM500" s="34"/>
      <c r="AN500" s="34"/>
      <c r="AO500" s="30"/>
      <c r="AP500" s="34"/>
      <c r="AQ500" s="34"/>
      <c r="AR500" s="30"/>
      <c r="AS500" s="34"/>
      <c r="AT500" s="34"/>
      <c r="AU500" s="30"/>
      <c r="AV500" s="34"/>
      <c r="AW500" s="34"/>
      <c r="AX500" s="30"/>
      <c r="AY500" s="34"/>
      <c r="AZ500" s="34"/>
      <c r="BA500" s="30"/>
      <c r="BB500" s="34"/>
      <c r="BC500" s="34"/>
      <c r="BD500" s="30"/>
      <c r="BE500" s="34"/>
      <c r="BF500" s="34"/>
      <c r="BG500" s="30"/>
      <c r="BH500" s="34"/>
      <c r="BI500" s="34"/>
      <c r="BJ500" s="30"/>
      <c r="BK500" s="34"/>
      <c r="BL500" s="117"/>
      <c r="BM500" s="118"/>
      <c r="BN500" s="117"/>
      <c r="BO500" s="34"/>
      <c r="BP500" s="30"/>
      <c r="BQ500" s="30"/>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row>
    <row r="501" spans="2:208" s="32" customFormat="1" x14ac:dyDescent="0.2">
      <c r="B501" s="21"/>
      <c r="C501" s="22"/>
      <c r="D501" s="22"/>
      <c r="E501" s="22"/>
      <c r="F501" s="246"/>
      <c r="G501" s="121"/>
      <c r="H501" s="27"/>
      <c r="I501" s="28"/>
      <c r="J501" s="29"/>
      <c r="K501" s="30"/>
      <c r="L501" s="34"/>
      <c r="M501" s="35"/>
      <c r="N501" s="30"/>
      <c r="O501" s="34"/>
      <c r="P501" s="35"/>
      <c r="Q501" s="30"/>
      <c r="R501" s="34"/>
      <c r="S501" s="35"/>
      <c r="T501" s="30"/>
      <c r="U501" s="34"/>
      <c r="V501" s="35"/>
      <c r="W501" s="30"/>
      <c r="X501" s="34"/>
      <c r="Y501" s="34"/>
      <c r="Z501" s="30"/>
      <c r="AA501" s="34"/>
      <c r="AB501" s="34"/>
      <c r="AC501" s="30"/>
      <c r="AD501" s="34"/>
      <c r="AE501" s="34"/>
      <c r="AF501" s="30"/>
      <c r="AG501" s="34"/>
      <c r="AH501" s="34"/>
      <c r="AI501" s="30"/>
      <c r="AJ501" s="34"/>
      <c r="AK501" s="34"/>
      <c r="AL501" s="30"/>
      <c r="AM501" s="34"/>
      <c r="AN501" s="34"/>
      <c r="AO501" s="30"/>
      <c r="AP501" s="34"/>
      <c r="AQ501" s="34"/>
      <c r="AR501" s="30"/>
      <c r="AS501" s="34"/>
      <c r="AT501" s="34"/>
      <c r="AU501" s="30"/>
      <c r="AV501" s="34"/>
      <c r="AW501" s="34"/>
      <c r="AX501" s="30"/>
      <c r="AY501" s="34"/>
      <c r="AZ501" s="34"/>
      <c r="BA501" s="30"/>
      <c r="BB501" s="34"/>
      <c r="BC501" s="34"/>
      <c r="BD501" s="30"/>
      <c r="BE501" s="34"/>
      <c r="BF501" s="34"/>
      <c r="BG501" s="30"/>
      <c r="BH501" s="34"/>
      <c r="BI501" s="34"/>
      <c r="BJ501" s="30"/>
      <c r="BK501" s="34"/>
      <c r="BL501" s="117"/>
      <c r="BM501" s="118"/>
      <c r="BN501" s="117"/>
      <c r="BO501" s="34"/>
      <c r="BP501" s="30"/>
      <c r="BQ501" s="30"/>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row>
    <row r="502" spans="2:208" s="32" customFormat="1" x14ac:dyDescent="0.2">
      <c r="B502" s="21"/>
      <c r="C502" s="22"/>
      <c r="D502" s="22"/>
      <c r="E502" s="22"/>
      <c r="F502" s="246"/>
      <c r="G502" s="121"/>
      <c r="H502" s="27"/>
      <c r="I502" s="28"/>
      <c r="J502" s="29"/>
      <c r="K502" s="30"/>
      <c r="L502" s="34"/>
      <c r="M502" s="35"/>
      <c r="N502" s="30"/>
      <c r="O502" s="34"/>
      <c r="P502" s="35"/>
      <c r="Q502" s="30"/>
      <c r="R502" s="34"/>
      <c r="S502" s="35"/>
      <c r="T502" s="30"/>
      <c r="U502" s="34"/>
      <c r="V502" s="35"/>
      <c r="W502" s="30"/>
      <c r="X502" s="34"/>
      <c r="Y502" s="34"/>
      <c r="Z502" s="30"/>
      <c r="AA502" s="34"/>
      <c r="AB502" s="34"/>
      <c r="AC502" s="30"/>
      <c r="AD502" s="34"/>
      <c r="AE502" s="34"/>
      <c r="AF502" s="30"/>
      <c r="AG502" s="34"/>
      <c r="AH502" s="34"/>
      <c r="AI502" s="30"/>
      <c r="AJ502" s="34"/>
      <c r="AK502" s="34"/>
      <c r="AL502" s="30"/>
      <c r="AM502" s="34"/>
      <c r="AN502" s="34"/>
      <c r="AO502" s="30"/>
      <c r="AP502" s="34"/>
      <c r="AQ502" s="34"/>
      <c r="AR502" s="30"/>
      <c r="AS502" s="34"/>
      <c r="AT502" s="34"/>
      <c r="AU502" s="30"/>
      <c r="AV502" s="34"/>
      <c r="AW502" s="34"/>
      <c r="AX502" s="30"/>
      <c r="AY502" s="34"/>
      <c r="AZ502" s="34"/>
      <c r="BA502" s="30"/>
      <c r="BB502" s="34"/>
      <c r="BC502" s="34"/>
      <c r="BD502" s="30"/>
      <c r="BE502" s="34"/>
      <c r="BF502" s="34"/>
      <c r="BG502" s="30"/>
      <c r="BH502" s="34"/>
      <c r="BI502" s="34"/>
      <c r="BJ502" s="30"/>
      <c r="BK502" s="34"/>
      <c r="BL502" s="117"/>
      <c r="BM502" s="118"/>
      <c r="BN502" s="117"/>
      <c r="BO502" s="34"/>
      <c r="BP502" s="30"/>
      <c r="BQ502" s="30"/>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row>
    <row r="503" spans="2:208" s="32" customFormat="1" x14ac:dyDescent="0.2">
      <c r="B503" s="21"/>
      <c r="C503" s="22"/>
      <c r="D503" s="22"/>
      <c r="E503" s="22"/>
      <c r="F503" s="246"/>
      <c r="G503" s="121"/>
      <c r="H503" s="27"/>
      <c r="I503" s="28"/>
      <c r="J503" s="29"/>
      <c r="K503" s="30"/>
      <c r="L503" s="34"/>
      <c r="M503" s="35"/>
      <c r="N503" s="30"/>
      <c r="O503" s="34"/>
      <c r="P503" s="35"/>
      <c r="Q503" s="30"/>
      <c r="R503" s="34"/>
      <c r="S503" s="35"/>
      <c r="T503" s="30"/>
      <c r="U503" s="34"/>
      <c r="V503" s="35"/>
      <c r="W503" s="30"/>
      <c r="X503" s="34"/>
      <c r="Y503" s="34"/>
      <c r="Z503" s="30"/>
      <c r="AA503" s="34"/>
      <c r="AB503" s="34"/>
      <c r="AC503" s="30"/>
      <c r="AD503" s="34"/>
      <c r="AE503" s="34"/>
      <c r="AF503" s="30"/>
      <c r="AG503" s="34"/>
      <c r="AH503" s="34"/>
      <c r="AI503" s="30"/>
      <c r="AJ503" s="34"/>
      <c r="AK503" s="34"/>
      <c r="AL503" s="30"/>
      <c r="AM503" s="34"/>
      <c r="AN503" s="34"/>
      <c r="AO503" s="30"/>
      <c r="AP503" s="34"/>
      <c r="AQ503" s="34"/>
      <c r="AR503" s="30"/>
      <c r="AS503" s="34"/>
      <c r="AT503" s="34"/>
      <c r="AU503" s="30"/>
      <c r="AV503" s="34"/>
      <c r="AW503" s="34"/>
      <c r="AX503" s="30"/>
      <c r="AY503" s="34"/>
      <c r="AZ503" s="34"/>
      <c r="BA503" s="30"/>
      <c r="BB503" s="34"/>
      <c r="BC503" s="34"/>
      <c r="BD503" s="30"/>
      <c r="BE503" s="34"/>
      <c r="BF503" s="34"/>
      <c r="BG503" s="30"/>
      <c r="BH503" s="34"/>
      <c r="BI503" s="34"/>
      <c r="BJ503" s="30"/>
      <c r="BK503" s="34"/>
      <c r="BL503" s="117"/>
      <c r="BM503" s="118"/>
      <c r="BN503" s="117"/>
      <c r="BO503" s="34"/>
      <c r="BP503" s="30"/>
      <c r="BQ503" s="30"/>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row>
    <row r="504" spans="2:208" s="32" customFormat="1" x14ac:dyDescent="0.2">
      <c r="B504" s="21"/>
      <c r="C504" s="22"/>
      <c r="D504" s="22"/>
      <c r="E504" s="22"/>
      <c r="F504" s="246"/>
      <c r="G504" s="121"/>
      <c r="H504" s="27"/>
      <c r="I504" s="28"/>
      <c r="J504" s="29"/>
      <c r="K504" s="30"/>
      <c r="L504" s="34"/>
      <c r="M504" s="35"/>
      <c r="N504" s="30"/>
      <c r="O504" s="34"/>
      <c r="P504" s="35"/>
      <c r="Q504" s="30"/>
      <c r="R504" s="34"/>
      <c r="S504" s="35"/>
      <c r="T504" s="30"/>
      <c r="U504" s="34"/>
      <c r="V504" s="35"/>
      <c r="W504" s="30"/>
      <c r="X504" s="34"/>
      <c r="Y504" s="34"/>
      <c r="Z504" s="30"/>
      <c r="AA504" s="34"/>
      <c r="AB504" s="34"/>
      <c r="AC504" s="30"/>
      <c r="AD504" s="34"/>
      <c r="AE504" s="34"/>
      <c r="AF504" s="30"/>
      <c r="AG504" s="34"/>
      <c r="AH504" s="34"/>
      <c r="AI504" s="30"/>
      <c r="AJ504" s="34"/>
      <c r="AK504" s="34"/>
      <c r="AL504" s="30"/>
      <c r="AM504" s="34"/>
      <c r="AN504" s="34"/>
      <c r="AO504" s="30"/>
      <c r="AP504" s="34"/>
      <c r="AQ504" s="34"/>
      <c r="AR504" s="30"/>
      <c r="AS504" s="34"/>
      <c r="AT504" s="34"/>
      <c r="AU504" s="30"/>
      <c r="AV504" s="34"/>
      <c r="AW504" s="34"/>
      <c r="AX504" s="30"/>
      <c r="AY504" s="34"/>
      <c r="AZ504" s="34"/>
      <c r="BA504" s="30"/>
      <c r="BB504" s="34"/>
      <c r="BC504" s="34"/>
      <c r="BD504" s="30"/>
      <c r="BE504" s="34"/>
      <c r="BF504" s="34"/>
      <c r="BG504" s="30"/>
      <c r="BH504" s="34"/>
      <c r="BI504" s="34"/>
      <c r="BJ504" s="30"/>
      <c r="BK504" s="34"/>
      <c r="BL504" s="117"/>
      <c r="BM504" s="118"/>
      <c r="BN504" s="117"/>
      <c r="BO504" s="34"/>
      <c r="BP504" s="30"/>
      <c r="BQ504" s="30"/>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row>
    <row r="505" spans="2:208" s="32" customFormat="1" x14ac:dyDescent="0.2">
      <c r="B505" s="21"/>
      <c r="C505" s="22"/>
      <c r="D505" s="22"/>
      <c r="E505" s="22"/>
      <c r="F505" s="246"/>
      <c r="G505" s="121"/>
      <c r="H505" s="27"/>
      <c r="I505" s="28"/>
      <c r="J505" s="29"/>
      <c r="K505" s="30"/>
      <c r="L505" s="34"/>
      <c r="M505" s="35"/>
      <c r="N505" s="30"/>
      <c r="O505" s="34"/>
      <c r="P505" s="35"/>
      <c r="Q505" s="30"/>
      <c r="R505" s="34"/>
      <c r="S505" s="35"/>
      <c r="T505" s="30"/>
      <c r="U505" s="34"/>
      <c r="V505" s="35"/>
      <c r="W505" s="30"/>
      <c r="X505" s="34"/>
      <c r="Y505" s="34"/>
      <c r="Z505" s="30"/>
      <c r="AA505" s="34"/>
      <c r="AB505" s="34"/>
      <c r="AC505" s="30"/>
      <c r="AD505" s="34"/>
      <c r="AE505" s="34"/>
      <c r="AF505" s="30"/>
      <c r="AG505" s="34"/>
      <c r="AH505" s="34"/>
      <c r="AI505" s="30"/>
      <c r="AJ505" s="34"/>
      <c r="AK505" s="34"/>
      <c r="AL505" s="30"/>
      <c r="AM505" s="34"/>
      <c r="AN505" s="34"/>
      <c r="AO505" s="30"/>
      <c r="AP505" s="34"/>
      <c r="AQ505" s="34"/>
      <c r="AR505" s="30"/>
      <c r="AS505" s="34"/>
      <c r="AT505" s="34"/>
      <c r="AU505" s="30"/>
      <c r="AV505" s="34"/>
      <c r="AW505" s="34"/>
      <c r="AX505" s="30"/>
      <c r="AY505" s="34"/>
      <c r="AZ505" s="34"/>
      <c r="BA505" s="30"/>
      <c r="BB505" s="34"/>
      <c r="BC505" s="34"/>
      <c r="BD505" s="30"/>
      <c r="BE505" s="34"/>
      <c r="BF505" s="34"/>
      <c r="BG505" s="30"/>
      <c r="BH505" s="34"/>
      <c r="BI505" s="34"/>
      <c r="BJ505" s="30"/>
      <c r="BK505" s="34"/>
      <c r="BL505" s="117"/>
      <c r="BM505" s="118"/>
      <c r="BN505" s="117"/>
      <c r="BO505" s="34"/>
      <c r="BP505" s="30"/>
      <c r="BQ505" s="30"/>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row>
    <row r="506" spans="2:208" s="32" customFormat="1" x14ac:dyDescent="0.2">
      <c r="B506" s="21"/>
      <c r="C506" s="22"/>
      <c r="D506" s="22"/>
      <c r="E506" s="22"/>
      <c r="F506" s="246"/>
      <c r="G506" s="121"/>
      <c r="H506" s="27"/>
      <c r="I506" s="28"/>
      <c r="J506" s="29"/>
      <c r="K506" s="30"/>
      <c r="L506" s="34"/>
      <c r="M506" s="35"/>
      <c r="N506" s="30"/>
      <c r="O506" s="34"/>
      <c r="P506" s="35"/>
      <c r="Q506" s="30"/>
      <c r="R506" s="34"/>
      <c r="S506" s="35"/>
      <c r="T506" s="30"/>
      <c r="U506" s="34"/>
      <c r="V506" s="35"/>
      <c r="W506" s="30"/>
      <c r="X506" s="34"/>
      <c r="Y506" s="34"/>
      <c r="Z506" s="30"/>
      <c r="AA506" s="34"/>
      <c r="AB506" s="34"/>
      <c r="AC506" s="30"/>
      <c r="AD506" s="34"/>
      <c r="AE506" s="34"/>
      <c r="AF506" s="30"/>
      <c r="AG506" s="34"/>
      <c r="AH506" s="34"/>
      <c r="AI506" s="30"/>
      <c r="AJ506" s="34"/>
      <c r="AK506" s="34"/>
      <c r="AL506" s="30"/>
      <c r="AM506" s="34"/>
      <c r="AN506" s="34"/>
      <c r="AO506" s="30"/>
      <c r="AP506" s="34"/>
      <c r="AQ506" s="34"/>
      <c r="AR506" s="30"/>
      <c r="AS506" s="34"/>
      <c r="AT506" s="34"/>
      <c r="AU506" s="30"/>
      <c r="AV506" s="34"/>
      <c r="AW506" s="34"/>
      <c r="AX506" s="30"/>
      <c r="AY506" s="34"/>
      <c r="AZ506" s="34"/>
      <c r="BA506" s="30"/>
      <c r="BB506" s="34"/>
      <c r="BC506" s="34"/>
      <c r="BD506" s="30"/>
      <c r="BE506" s="34"/>
      <c r="BF506" s="34"/>
      <c r="BG506" s="30"/>
      <c r="BH506" s="34"/>
      <c r="BI506" s="34"/>
      <c r="BJ506" s="30"/>
      <c r="BK506" s="34"/>
      <c r="BL506" s="117"/>
      <c r="BM506" s="118"/>
      <c r="BN506" s="117"/>
      <c r="BO506" s="34"/>
      <c r="BP506" s="30"/>
      <c r="BQ506" s="30"/>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row>
    <row r="507" spans="2:208" s="32" customFormat="1" x14ac:dyDescent="0.2">
      <c r="B507" s="21"/>
      <c r="C507" s="22"/>
      <c r="D507" s="22"/>
      <c r="E507" s="22"/>
      <c r="F507" s="246"/>
      <c r="G507" s="121"/>
      <c r="H507" s="27"/>
      <c r="I507" s="28"/>
      <c r="J507" s="29"/>
      <c r="K507" s="30"/>
      <c r="L507" s="34"/>
      <c r="M507" s="35"/>
      <c r="N507" s="30"/>
      <c r="O507" s="34"/>
      <c r="P507" s="35"/>
      <c r="Q507" s="30"/>
      <c r="R507" s="34"/>
      <c r="S507" s="35"/>
      <c r="T507" s="30"/>
      <c r="U507" s="34"/>
      <c r="V507" s="35"/>
      <c r="W507" s="30"/>
      <c r="X507" s="34"/>
      <c r="Y507" s="34"/>
      <c r="Z507" s="30"/>
      <c r="AA507" s="34"/>
      <c r="AB507" s="34"/>
      <c r="AC507" s="30"/>
      <c r="AD507" s="34"/>
      <c r="AE507" s="34"/>
      <c r="AF507" s="30"/>
      <c r="AG507" s="34"/>
      <c r="AH507" s="34"/>
      <c r="AI507" s="30"/>
      <c r="AJ507" s="34"/>
      <c r="AK507" s="34"/>
      <c r="AL507" s="30"/>
      <c r="AM507" s="34"/>
      <c r="AN507" s="34"/>
      <c r="AO507" s="30"/>
      <c r="AP507" s="34"/>
      <c r="AQ507" s="34"/>
      <c r="AR507" s="30"/>
      <c r="AS507" s="34"/>
      <c r="AT507" s="34"/>
      <c r="AU507" s="30"/>
      <c r="AV507" s="34"/>
      <c r="AW507" s="34"/>
      <c r="AX507" s="30"/>
      <c r="AY507" s="34"/>
      <c r="AZ507" s="34"/>
      <c r="BA507" s="30"/>
      <c r="BB507" s="34"/>
      <c r="BC507" s="34"/>
      <c r="BD507" s="30"/>
      <c r="BE507" s="34"/>
      <c r="BF507" s="34"/>
      <c r="BG507" s="30"/>
      <c r="BH507" s="34"/>
      <c r="BI507" s="34"/>
      <c r="BJ507" s="30"/>
      <c r="BK507" s="34"/>
      <c r="BL507" s="117"/>
      <c r="BM507" s="118"/>
      <c r="BN507" s="117"/>
      <c r="BO507" s="34"/>
      <c r="BP507" s="30"/>
      <c r="BQ507" s="30"/>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row>
    <row r="508" spans="2:208" s="32" customFormat="1" x14ac:dyDescent="0.2">
      <c r="B508" s="21"/>
      <c r="C508" s="22"/>
      <c r="D508" s="22"/>
      <c r="E508" s="22"/>
      <c r="F508" s="246"/>
      <c r="G508" s="121"/>
      <c r="H508" s="27"/>
      <c r="I508" s="28"/>
      <c r="J508" s="29"/>
      <c r="K508" s="30"/>
      <c r="L508" s="34"/>
      <c r="M508" s="35"/>
      <c r="N508" s="30"/>
      <c r="O508" s="34"/>
      <c r="P508" s="35"/>
      <c r="Q508" s="30"/>
      <c r="R508" s="34"/>
      <c r="S508" s="35"/>
      <c r="T508" s="30"/>
      <c r="U508" s="34"/>
      <c r="V508" s="35"/>
      <c r="W508" s="30"/>
      <c r="X508" s="34"/>
      <c r="Y508" s="34"/>
      <c r="Z508" s="30"/>
      <c r="AA508" s="34"/>
      <c r="AB508" s="34"/>
      <c r="AC508" s="30"/>
      <c r="AD508" s="34"/>
      <c r="AE508" s="34"/>
      <c r="AF508" s="30"/>
      <c r="AG508" s="34"/>
      <c r="AH508" s="34"/>
      <c r="AI508" s="30"/>
      <c r="AJ508" s="34"/>
      <c r="AK508" s="34"/>
      <c r="AL508" s="30"/>
      <c r="AM508" s="34"/>
      <c r="AN508" s="34"/>
      <c r="AO508" s="30"/>
      <c r="AP508" s="34"/>
      <c r="AQ508" s="34"/>
      <c r="AR508" s="30"/>
      <c r="AS508" s="34"/>
      <c r="AT508" s="34"/>
      <c r="AU508" s="30"/>
      <c r="AV508" s="34"/>
      <c r="AW508" s="34"/>
      <c r="AX508" s="30"/>
      <c r="AY508" s="34"/>
      <c r="AZ508" s="34"/>
      <c r="BA508" s="30"/>
      <c r="BB508" s="34"/>
      <c r="BC508" s="34"/>
      <c r="BD508" s="30"/>
      <c r="BE508" s="34"/>
      <c r="BF508" s="34"/>
      <c r="BG508" s="30"/>
      <c r="BH508" s="34"/>
      <c r="BI508" s="34"/>
      <c r="BJ508" s="30"/>
      <c r="BK508" s="34"/>
      <c r="BL508" s="117"/>
      <c r="BM508" s="118"/>
      <c r="BN508" s="117"/>
      <c r="BO508" s="34"/>
      <c r="BP508" s="30"/>
      <c r="BQ508" s="30"/>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row>
    <row r="509" spans="2:208" s="32" customFormat="1" x14ac:dyDescent="0.2">
      <c r="B509" s="21"/>
      <c r="C509" s="22"/>
      <c r="D509" s="22"/>
      <c r="E509" s="22"/>
      <c r="F509" s="246"/>
      <c r="G509" s="121"/>
      <c r="H509" s="27"/>
      <c r="I509" s="28"/>
      <c r="J509" s="29"/>
      <c r="K509" s="30"/>
      <c r="L509" s="34"/>
      <c r="M509" s="35"/>
      <c r="N509" s="30"/>
      <c r="O509" s="34"/>
      <c r="P509" s="35"/>
      <c r="Q509" s="30"/>
      <c r="R509" s="34"/>
      <c r="S509" s="35"/>
      <c r="T509" s="30"/>
      <c r="U509" s="34"/>
      <c r="V509" s="35"/>
      <c r="W509" s="30"/>
      <c r="X509" s="34"/>
      <c r="Y509" s="34"/>
      <c r="Z509" s="30"/>
      <c r="AA509" s="34"/>
      <c r="AB509" s="34"/>
      <c r="AC509" s="30"/>
      <c r="AD509" s="34"/>
      <c r="AE509" s="34"/>
      <c r="AF509" s="30"/>
      <c r="AG509" s="34"/>
      <c r="AH509" s="34"/>
      <c r="AI509" s="30"/>
      <c r="AJ509" s="34"/>
      <c r="AK509" s="34"/>
      <c r="AL509" s="30"/>
      <c r="AM509" s="34"/>
      <c r="AN509" s="34"/>
      <c r="AO509" s="30"/>
      <c r="AP509" s="34"/>
      <c r="AQ509" s="34"/>
      <c r="AR509" s="30"/>
      <c r="AS509" s="34"/>
      <c r="AT509" s="34"/>
      <c r="AU509" s="30"/>
      <c r="AV509" s="34"/>
      <c r="AW509" s="34"/>
      <c r="AX509" s="30"/>
      <c r="AY509" s="34"/>
      <c r="AZ509" s="34"/>
      <c r="BA509" s="30"/>
      <c r="BB509" s="34"/>
      <c r="BC509" s="34"/>
      <c r="BD509" s="30"/>
      <c r="BE509" s="34"/>
      <c r="BF509" s="34"/>
      <c r="BG509" s="30"/>
      <c r="BH509" s="34"/>
      <c r="BI509" s="34"/>
      <c r="BJ509" s="30"/>
      <c r="BK509" s="34"/>
      <c r="BL509" s="117"/>
      <c r="BM509" s="118"/>
      <c r="BN509" s="117"/>
      <c r="BO509" s="34"/>
      <c r="BP509" s="30"/>
      <c r="BQ509" s="30"/>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row>
    <row r="510" spans="2:208" s="32" customFormat="1" x14ac:dyDescent="0.2">
      <c r="B510" s="21"/>
      <c r="C510" s="22"/>
      <c r="D510" s="22"/>
      <c r="E510" s="22"/>
      <c r="F510" s="246"/>
      <c r="G510" s="121"/>
      <c r="H510" s="27"/>
      <c r="I510" s="28"/>
      <c r="J510" s="29"/>
      <c r="K510" s="30"/>
      <c r="L510" s="34"/>
      <c r="M510" s="35"/>
      <c r="N510" s="30"/>
      <c r="O510" s="34"/>
      <c r="P510" s="35"/>
      <c r="Q510" s="30"/>
      <c r="R510" s="34"/>
      <c r="S510" s="35"/>
      <c r="T510" s="30"/>
      <c r="U510" s="34"/>
      <c r="V510" s="35"/>
      <c r="W510" s="30"/>
      <c r="X510" s="34"/>
      <c r="Y510" s="34"/>
      <c r="Z510" s="30"/>
      <c r="AA510" s="34"/>
      <c r="AB510" s="34"/>
      <c r="AC510" s="30"/>
      <c r="AD510" s="34"/>
      <c r="AE510" s="34"/>
      <c r="AF510" s="30"/>
      <c r="AG510" s="34"/>
      <c r="AH510" s="34"/>
      <c r="AI510" s="30"/>
      <c r="AJ510" s="34"/>
      <c r="AK510" s="34"/>
      <c r="AL510" s="30"/>
      <c r="AM510" s="34"/>
      <c r="AN510" s="34"/>
      <c r="AO510" s="30"/>
      <c r="AP510" s="34"/>
      <c r="AQ510" s="34"/>
      <c r="AR510" s="30"/>
      <c r="AS510" s="34"/>
      <c r="AT510" s="34"/>
      <c r="AU510" s="30"/>
      <c r="AV510" s="34"/>
      <c r="AW510" s="34"/>
      <c r="AX510" s="30"/>
      <c r="AY510" s="34"/>
      <c r="AZ510" s="34"/>
      <c r="BA510" s="30"/>
      <c r="BB510" s="34"/>
      <c r="BC510" s="34"/>
      <c r="BD510" s="30"/>
      <c r="BE510" s="34"/>
      <c r="BF510" s="34"/>
      <c r="BG510" s="30"/>
      <c r="BH510" s="34"/>
      <c r="BI510" s="34"/>
      <c r="BJ510" s="30"/>
      <c r="BK510" s="34"/>
      <c r="BL510" s="117"/>
      <c r="BM510" s="118"/>
      <c r="BN510" s="117"/>
      <c r="BO510" s="34"/>
      <c r="BP510" s="30"/>
      <c r="BQ510" s="30"/>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row>
    <row r="511" spans="2:208" s="32" customFormat="1" x14ac:dyDescent="0.2">
      <c r="B511" s="21"/>
      <c r="C511" s="22"/>
      <c r="D511" s="22"/>
      <c r="E511" s="22"/>
      <c r="F511" s="246"/>
      <c r="G511" s="121"/>
      <c r="H511" s="27"/>
      <c r="I511" s="28"/>
      <c r="J511" s="29"/>
      <c r="K511" s="30"/>
      <c r="L511" s="34"/>
      <c r="M511" s="35"/>
      <c r="N511" s="30"/>
      <c r="O511" s="34"/>
      <c r="P511" s="35"/>
      <c r="Q511" s="30"/>
      <c r="R511" s="34"/>
      <c r="S511" s="35"/>
      <c r="T511" s="30"/>
      <c r="U511" s="34"/>
      <c r="V511" s="35"/>
      <c r="W511" s="30"/>
      <c r="X511" s="34"/>
      <c r="Y511" s="34"/>
      <c r="Z511" s="30"/>
      <c r="AA511" s="34"/>
      <c r="AB511" s="34"/>
      <c r="AC511" s="30"/>
      <c r="AD511" s="34"/>
      <c r="AE511" s="34"/>
      <c r="AF511" s="30"/>
      <c r="AG511" s="34"/>
      <c r="AH511" s="34"/>
      <c r="AI511" s="30"/>
      <c r="AJ511" s="34"/>
      <c r="AK511" s="34"/>
      <c r="AL511" s="30"/>
      <c r="AM511" s="34"/>
      <c r="AN511" s="34"/>
      <c r="AO511" s="30"/>
      <c r="AP511" s="34"/>
      <c r="AQ511" s="34"/>
      <c r="AR511" s="30"/>
      <c r="AS511" s="34"/>
      <c r="AT511" s="34"/>
      <c r="AU511" s="30"/>
      <c r="AV511" s="34"/>
      <c r="AW511" s="34"/>
      <c r="AX511" s="30"/>
      <c r="AY511" s="34"/>
      <c r="AZ511" s="34"/>
      <c r="BA511" s="30"/>
      <c r="BB511" s="34"/>
      <c r="BC511" s="34"/>
      <c r="BD511" s="30"/>
      <c r="BE511" s="34"/>
      <c r="BF511" s="34"/>
      <c r="BG511" s="30"/>
      <c r="BH511" s="34"/>
      <c r="BI511" s="34"/>
      <c r="BJ511" s="30"/>
      <c r="BK511" s="34"/>
      <c r="BL511" s="117"/>
      <c r="BM511" s="118"/>
      <c r="BN511" s="117"/>
      <c r="BO511" s="34"/>
      <c r="BP511" s="30"/>
      <c r="BQ511" s="30"/>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row>
    <row r="512" spans="2:208" s="32" customFormat="1" x14ac:dyDescent="0.2">
      <c r="B512" s="21"/>
      <c r="C512" s="22"/>
      <c r="D512" s="22"/>
      <c r="E512" s="22"/>
      <c r="F512" s="246"/>
      <c r="G512" s="121"/>
      <c r="H512" s="27"/>
      <c r="I512" s="28"/>
      <c r="J512" s="29"/>
      <c r="K512" s="30"/>
      <c r="L512" s="34"/>
      <c r="M512" s="35"/>
      <c r="N512" s="30"/>
      <c r="O512" s="34"/>
      <c r="P512" s="35"/>
      <c r="Q512" s="30"/>
      <c r="R512" s="34"/>
      <c r="S512" s="35"/>
      <c r="T512" s="30"/>
      <c r="U512" s="34"/>
      <c r="V512" s="35"/>
      <c r="W512" s="30"/>
      <c r="X512" s="34"/>
      <c r="Y512" s="34"/>
      <c r="Z512" s="30"/>
      <c r="AA512" s="34"/>
      <c r="AB512" s="34"/>
      <c r="AC512" s="30"/>
      <c r="AD512" s="34"/>
      <c r="AE512" s="34"/>
      <c r="AF512" s="30"/>
      <c r="AG512" s="34"/>
      <c r="AH512" s="34"/>
      <c r="AI512" s="30"/>
      <c r="AJ512" s="34"/>
      <c r="AK512" s="34"/>
      <c r="AL512" s="30"/>
      <c r="AM512" s="34"/>
      <c r="AN512" s="34"/>
      <c r="AO512" s="30"/>
      <c r="AP512" s="34"/>
      <c r="AQ512" s="34"/>
      <c r="AR512" s="30"/>
      <c r="AS512" s="34"/>
      <c r="AT512" s="34"/>
      <c r="AU512" s="30"/>
      <c r="AV512" s="34"/>
      <c r="AW512" s="34"/>
      <c r="AX512" s="30"/>
      <c r="AY512" s="34"/>
      <c r="AZ512" s="34"/>
      <c r="BA512" s="30"/>
      <c r="BB512" s="34"/>
      <c r="BC512" s="34"/>
      <c r="BD512" s="30"/>
      <c r="BE512" s="34"/>
      <c r="BF512" s="34"/>
      <c r="BG512" s="30"/>
      <c r="BH512" s="34"/>
      <c r="BI512" s="34"/>
      <c r="BJ512" s="30"/>
      <c r="BK512" s="34"/>
      <c r="BL512" s="117"/>
      <c r="BM512" s="118"/>
      <c r="BN512" s="117"/>
      <c r="BO512" s="34"/>
      <c r="BP512" s="30"/>
      <c r="BQ512" s="30"/>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row>
    <row r="513" spans="2:208" s="32" customFormat="1" x14ac:dyDescent="0.2">
      <c r="B513" s="21"/>
      <c r="C513" s="22"/>
      <c r="D513" s="22"/>
      <c r="E513" s="22"/>
      <c r="F513" s="246"/>
      <c r="G513" s="121"/>
      <c r="H513" s="27"/>
      <c r="I513" s="28"/>
      <c r="J513" s="29"/>
      <c r="K513" s="30"/>
      <c r="L513" s="34"/>
      <c r="M513" s="35"/>
      <c r="N513" s="30"/>
      <c r="O513" s="34"/>
      <c r="P513" s="35"/>
      <c r="Q513" s="30"/>
      <c r="R513" s="34"/>
      <c r="S513" s="35"/>
      <c r="T513" s="30"/>
      <c r="U513" s="34"/>
      <c r="V513" s="35"/>
      <c r="W513" s="30"/>
      <c r="X513" s="34"/>
      <c r="Y513" s="34"/>
      <c r="Z513" s="30"/>
      <c r="AA513" s="34"/>
      <c r="AB513" s="34"/>
      <c r="AC513" s="30"/>
      <c r="AD513" s="34"/>
      <c r="AE513" s="34"/>
      <c r="AF513" s="30"/>
      <c r="AG513" s="34"/>
      <c r="AH513" s="34"/>
      <c r="AI513" s="30"/>
      <c r="AJ513" s="34"/>
      <c r="AK513" s="34"/>
      <c r="AL513" s="30"/>
      <c r="AM513" s="34"/>
      <c r="AN513" s="34"/>
      <c r="AO513" s="30"/>
      <c r="AP513" s="34"/>
      <c r="AQ513" s="34"/>
      <c r="AR513" s="30"/>
      <c r="AS513" s="34"/>
      <c r="AT513" s="34"/>
      <c r="AU513" s="30"/>
      <c r="AV513" s="34"/>
      <c r="AW513" s="34"/>
      <c r="AX513" s="30"/>
      <c r="AY513" s="34"/>
      <c r="AZ513" s="34"/>
      <c r="BA513" s="30"/>
      <c r="BB513" s="34"/>
      <c r="BC513" s="34"/>
      <c r="BD513" s="30"/>
      <c r="BE513" s="34"/>
      <c r="BF513" s="34"/>
      <c r="BG513" s="30"/>
      <c r="BH513" s="34"/>
      <c r="BI513" s="34"/>
      <c r="BJ513" s="30"/>
      <c r="BK513" s="34"/>
      <c r="BL513" s="117"/>
      <c r="BM513" s="118"/>
      <c r="BN513" s="117"/>
      <c r="BO513" s="34"/>
      <c r="BP513" s="30"/>
      <c r="BQ513" s="30"/>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row>
    <row r="514" spans="2:208" s="32" customFormat="1" x14ac:dyDescent="0.2">
      <c r="B514" s="21"/>
      <c r="C514" s="22"/>
      <c r="D514" s="22"/>
      <c r="E514" s="22"/>
      <c r="F514" s="246"/>
      <c r="G514" s="121"/>
      <c r="H514" s="27"/>
      <c r="I514" s="28"/>
      <c r="J514" s="29"/>
      <c r="K514" s="30"/>
      <c r="L514" s="34"/>
      <c r="M514" s="35"/>
      <c r="N514" s="30"/>
      <c r="O514" s="34"/>
      <c r="P514" s="35"/>
      <c r="Q514" s="30"/>
      <c r="R514" s="34"/>
      <c r="S514" s="35"/>
      <c r="T514" s="30"/>
      <c r="U514" s="34"/>
      <c r="V514" s="35"/>
      <c r="W514" s="30"/>
      <c r="X514" s="34"/>
      <c r="Y514" s="34"/>
      <c r="Z514" s="30"/>
      <c r="AA514" s="34"/>
      <c r="AB514" s="34"/>
      <c r="AC514" s="30"/>
      <c r="AD514" s="34"/>
      <c r="AE514" s="34"/>
      <c r="AF514" s="30"/>
      <c r="AG514" s="34"/>
      <c r="AH514" s="34"/>
      <c r="AI514" s="30"/>
      <c r="AJ514" s="34"/>
      <c r="AK514" s="34"/>
      <c r="AL514" s="30"/>
      <c r="AM514" s="34"/>
      <c r="AN514" s="34"/>
      <c r="AO514" s="30"/>
      <c r="AP514" s="34"/>
      <c r="AQ514" s="34"/>
      <c r="AR514" s="30"/>
      <c r="AS514" s="34"/>
      <c r="AT514" s="34"/>
      <c r="AU514" s="30"/>
      <c r="AV514" s="34"/>
      <c r="AW514" s="34"/>
      <c r="AX514" s="30"/>
      <c r="AY514" s="34"/>
      <c r="AZ514" s="34"/>
      <c r="BA514" s="30"/>
      <c r="BB514" s="34"/>
      <c r="BC514" s="34"/>
      <c r="BD514" s="30"/>
      <c r="BE514" s="34"/>
      <c r="BF514" s="34"/>
      <c r="BG514" s="30"/>
      <c r="BH514" s="34"/>
      <c r="BI514" s="34"/>
      <c r="BJ514" s="30"/>
      <c r="BK514" s="34"/>
      <c r="BL514" s="117"/>
      <c r="BM514" s="118"/>
      <c r="BN514" s="117"/>
      <c r="BO514" s="34"/>
      <c r="BP514" s="30"/>
      <c r="BQ514" s="30"/>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row>
    <row r="515" spans="2:208" s="32" customFormat="1" x14ac:dyDescent="0.2">
      <c r="B515" s="21"/>
      <c r="C515" s="22"/>
      <c r="D515" s="22"/>
      <c r="E515" s="22"/>
      <c r="F515" s="246"/>
      <c r="G515" s="121"/>
      <c r="H515" s="27"/>
      <c r="I515" s="28"/>
      <c r="J515" s="29"/>
      <c r="K515" s="30"/>
      <c r="L515" s="34"/>
      <c r="M515" s="35"/>
      <c r="N515" s="30"/>
      <c r="O515" s="34"/>
      <c r="P515" s="35"/>
      <c r="Q515" s="30"/>
      <c r="R515" s="34"/>
      <c r="S515" s="35"/>
      <c r="T515" s="30"/>
      <c r="U515" s="34"/>
      <c r="V515" s="35"/>
      <c r="W515" s="30"/>
      <c r="X515" s="34"/>
      <c r="Y515" s="34"/>
      <c r="Z515" s="30"/>
      <c r="AA515" s="34"/>
      <c r="AB515" s="34"/>
      <c r="AC515" s="30"/>
      <c r="AD515" s="34"/>
      <c r="AE515" s="34"/>
      <c r="AF515" s="30"/>
      <c r="AG515" s="34"/>
      <c r="AH515" s="34"/>
      <c r="AI515" s="30"/>
      <c r="AJ515" s="34"/>
      <c r="AK515" s="34"/>
      <c r="AL515" s="30"/>
      <c r="AM515" s="34"/>
      <c r="AN515" s="34"/>
      <c r="AO515" s="30"/>
      <c r="AP515" s="34"/>
      <c r="AQ515" s="34"/>
      <c r="AR515" s="30"/>
      <c r="AS515" s="34"/>
      <c r="AT515" s="34"/>
      <c r="AU515" s="30"/>
      <c r="AV515" s="34"/>
      <c r="AW515" s="34"/>
      <c r="AX515" s="30"/>
      <c r="AY515" s="34"/>
      <c r="AZ515" s="34"/>
      <c r="BA515" s="30"/>
      <c r="BB515" s="34"/>
      <c r="BC515" s="34"/>
      <c r="BD515" s="30"/>
      <c r="BE515" s="34"/>
      <c r="BF515" s="34"/>
      <c r="BG515" s="30"/>
      <c r="BH515" s="34"/>
      <c r="BI515" s="34"/>
      <c r="BJ515" s="30"/>
      <c r="BK515" s="34"/>
      <c r="BL515" s="117"/>
      <c r="BM515" s="118"/>
      <c r="BN515" s="117"/>
      <c r="BO515" s="34"/>
      <c r="BP515" s="30"/>
      <c r="BQ515" s="30"/>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row>
    <row r="516" spans="2:208" s="32" customFormat="1" x14ac:dyDescent="0.2">
      <c r="B516" s="21"/>
      <c r="C516" s="22"/>
      <c r="D516" s="22"/>
      <c r="E516" s="22"/>
      <c r="F516" s="246"/>
      <c r="G516" s="121"/>
      <c r="H516" s="27"/>
      <c r="I516" s="28"/>
      <c r="J516" s="29"/>
      <c r="K516" s="30"/>
      <c r="L516" s="34"/>
      <c r="M516" s="35"/>
      <c r="N516" s="30"/>
      <c r="O516" s="34"/>
      <c r="P516" s="35"/>
      <c r="Q516" s="30"/>
      <c r="R516" s="34"/>
      <c r="S516" s="35"/>
      <c r="T516" s="30"/>
      <c r="U516" s="34"/>
      <c r="V516" s="35"/>
      <c r="W516" s="30"/>
      <c r="X516" s="34"/>
      <c r="Y516" s="34"/>
      <c r="Z516" s="30"/>
      <c r="AA516" s="34"/>
      <c r="AB516" s="34"/>
      <c r="AC516" s="30"/>
      <c r="AD516" s="34"/>
      <c r="AE516" s="34"/>
      <c r="AF516" s="30"/>
      <c r="AG516" s="34"/>
      <c r="AH516" s="34"/>
      <c r="AI516" s="30"/>
      <c r="AJ516" s="34"/>
      <c r="AK516" s="34"/>
      <c r="AL516" s="30"/>
      <c r="AM516" s="34"/>
      <c r="AN516" s="34"/>
      <c r="AO516" s="30"/>
      <c r="AP516" s="34"/>
      <c r="AQ516" s="34"/>
      <c r="AR516" s="30"/>
      <c r="AS516" s="34"/>
      <c r="AT516" s="34"/>
      <c r="AU516" s="30"/>
      <c r="AV516" s="34"/>
      <c r="AW516" s="34"/>
      <c r="AX516" s="30"/>
      <c r="AY516" s="34"/>
      <c r="AZ516" s="34"/>
      <c r="BA516" s="30"/>
      <c r="BB516" s="34"/>
      <c r="BC516" s="34"/>
      <c r="BD516" s="30"/>
      <c r="BE516" s="34"/>
      <c r="BF516" s="34"/>
      <c r="BG516" s="30"/>
      <c r="BH516" s="34"/>
      <c r="BI516" s="34"/>
      <c r="BJ516" s="30"/>
      <c r="BK516" s="34"/>
      <c r="BL516" s="117"/>
      <c r="BM516" s="118"/>
      <c r="BN516" s="117"/>
      <c r="BO516" s="34"/>
      <c r="BP516" s="30"/>
      <c r="BQ516" s="30"/>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row>
    <row r="517" spans="2:208" s="32" customFormat="1" x14ac:dyDescent="0.2">
      <c r="B517" s="21"/>
      <c r="C517" s="22"/>
      <c r="D517" s="22"/>
      <c r="E517" s="22"/>
      <c r="F517" s="246"/>
      <c r="G517" s="121"/>
      <c r="H517" s="27"/>
      <c r="I517" s="28"/>
      <c r="J517" s="29"/>
      <c r="K517" s="30"/>
      <c r="L517" s="34"/>
      <c r="M517" s="35"/>
      <c r="N517" s="30"/>
      <c r="O517" s="34"/>
      <c r="P517" s="35"/>
      <c r="Q517" s="30"/>
      <c r="R517" s="34"/>
      <c r="S517" s="35"/>
      <c r="T517" s="30"/>
      <c r="U517" s="34"/>
      <c r="V517" s="35"/>
      <c r="W517" s="30"/>
      <c r="X517" s="34"/>
      <c r="Y517" s="34"/>
      <c r="Z517" s="30"/>
      <c r="AA517" s="34"/>
      <c r="AB517" s="34"/>
      <c r="AC517" s="30"/>
      <c r="AD517" s="34"/>
      <c r="AE517" s="34"/>
      <c r="AF517" s="30"/>
      <c r="AG517" s="34"/>
      <c r="AH517" s="34"/>
      <c r="AI517" s="30"/>
      <c r="AJ517" s="34"/>
      <c r="AK517" s="34"/>
      <c r="AL517" s="30"/>
      <c r="AM517" s="34"/>
      <c r="AN517" s="34"/>
      <c r="AO517" s="30"/>
      <c r="AP517" s="34"/>
      <c r="AQ517" s="34"/>
      <c r="AR517" s="30"/>
      <c r="AS517" s="34"/>
      <c r="AT517" s="34"/>
      <c r="AU517" s="30"/>
      <c r="AV517" s="34"/>
      <c r="AW517" s="34"/>
      <c r="AX517" s="30"/>
      <c r="AY517" s="34"/>
      <c r="AZ517" s="34"/>
      <c r="BA517" s="30"/>
      <c r="BB517" s="34"/>
      <c r="BC517" s="34"/>
      <c r="BD517" s="30"/>
      <c r="BE517" s="34"/>
      <c r="BF517" s="34"/>
      <c r="BG517" s="30"/>
      <c r="BH517" s="34"/>
      <c r="BI517" s="34"/>
      <c r="BJ517" s="30"/>
      <c r="BK517" s="34"/>
      <c r="BL517" s="117"/>
      <c r="BM517" s="118"/>
      <c r="BN517" s="117"/>
      <c r="BO517" s="34"/>
      <c r="BP517" s="30"/>
      <c r="BQ517" s="30"/>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row>
    <row r="518" spans="2:208" s="32" customFormat="1" x14ac:dyDescent="0.2">
      <c r="B518" s="21"/>
      <c r="C518" s="22"/>
      <c r="D518" s="22"/>
      <c r="E518" s="22"/>
      <c r="F518" s="246"/>
      <c r="G518" s="121"/>
      <c r="H518" s="27"/>
      <c r="I518" s="28"/>
      <c r="J518" s="29"/>
      <c r="K518" s="30"/>
      <c r="L518" s="34"/>
      <c r="M518" s="35"/>
      <c r="N518" s="30"/>
      <c r="O518" s="34"/>
      <c r="P518" s="35"/>
      <c r="Q518" s="30"/>
      <c r="R518" s="34"/>
      <c r="S518" s="35"/>
      <c r="T518" s="30"/>
      <c r="U518" s="34"/>
      <c r="V518" s="35"/>
      <c r="W518" s="30"/>
      <c r="X518" s="34"/>
      <c r="Y518" s="34"/>
      <c r="Z518" s="30"/>
      <c r="AA518" s="34"/>
      <c r="AB518" s="34"/>
      <c r="AC518" s="30"/>
      <c r="AD518" s="34"/>
      <c r="AE518" s="34"/>
      <c r="AF518" s="30"/>
      <c r="AG518" s="34"/>
      <c r="AH518" s="34"/>
      <c r="AI518" s="30"/>
      <c r="AJ518" s="34"/>
      <c r="AK518" s="34"/>
      <c r="AL518" s="30"/>
      <c r="AM518" s="34"/>
      <c r="AN518" s="34"/>
      <c r="AO518" s="30"/>
      <c r="AP518" s="34"/>
      <c r="AQ518" s="34"/>
      <c r="AR518" s="30"/>
      <c r="AS518" s="34"/>
      <c r="AT518" s="34"/>
      <c r="AU518" s="30"/>
      <c r="AV518" s="34"/>
      <c r="AW518" s="34"/>
      <c r="AX518" s="30"/>
      <c r="AY518" s="34"/>
      <c r="AZ518" s="34"/>
      <c r="BA518" s="30"/>
      <c r="BB518" s="34"/>
      <c r="BC518" s="34"/>
      <c r="BD518" s="30"/>
      <c r="BE518" s="34"/>
      <c r="BF518" s="34"/>
      <c r="BG518" s="30"/>
      <c r="BH518" s="34"/>
      <c r="BI518" s="34"/>
      <c r="BJ518" s="30"/>
      <c r="BK518" s="34"/>
      <c r="BL518" s="117"/>
      <c r="BM518" s="118"/>
      <c r="BN518" s="117"/>
      <c r="BO518" s="34"/>
      <c r="BP518" s="30"/>
      <c r="BQ518" s="30"/>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row>
    <row r="519" spans="2:208" s="32" customFormat="1" x14ac:dyDescent="0.2">
      <c r="B519" s="21"/>
      <c r="C519" s="22"/>
      <c r="D519" s="22"/>
      <c r="E519" s="22"/>
      <c r="F519" s="246"/>
      <c r="G519" s="121"/>
      <c r="H519" s="27"/>
      <c r="I519" s="28"/>
      <c r="J519" s="29"/>
      <c r="K519" s="30"/>
      <c r="L519" s="34"/>
      <c r="M519" s="35"/>
      <c r="N519" s="30"/>
      <c r="O519" s="34"/>
      <c r="P519" s="35"/>
      <c r="Q519" s="30"/>
      <c r="R519" s="34"/>
      <c r="S519" s="35"/>
      <c r="T519" s="30"/>
      <c r="U519" s="34"/>
      <c r="V519" s="35"/>
      <c r="W519" s="30"/>
      <c r="X519" s="34"/>
      <c r="Y519" s="34"/>
      <c r="Z519" s="30"/>
      <c r="AA519" s="34"/>
      <c r="AB519" s="34"/>
      <c r="AC519" s="30"/>
      <c r="AD519" s="34"/>
      <c r="AE519" s="34"/>
      <c r="AF519" s="30"/>
      <c r="AG519" s="34"/>
      <c r="AH519" s="34"/>
      <c r="AI519" s="30"/>
      <c r="AJ519" s="34"/>
      <c r="AK519" s="34"/>
      <c r="AL519" s="30"/>
      <c r="AM519" s="34"/>
      <c r="AN519" s="34"/>
      <c r="AO519" s="30"/>
      <c r="AP519" s="34"/>
      <c r="AQ519" s="34"/>
      <c r="AR519" s="30"/>
      <c r="AS519" s="34"/>
      <c r="AT519" s="34"/>
      <c r="AU519" s="30"/>
      <c r="AV519" s="34"/>
      <c r="AW519" s="34"/>
      <c r="AX519" s="30"/>
      <c r="AY519" s="34"/>
      <c r="AZ519" s="34"/>
      <c r="BA519" s="30"/>
      <c r="BB519" s="34"/>
      <c r="BC519" s="34"/>
      <c r="BD519" s="30"/>
      <c r="BE519" s="34"/>
      <c r="BF519" s="34"/>
      <c r="BG519" s="30"/>
      <c r="BH519" s="34"/>
      <c r="BI519" s="34"/>
      <c r="BJ519" s="30"/>
      <c r="BK519" s="34"/>
      <c r="BL519" s="117"/>
      <c r="BM519" s="118"/>
      <c r="BN519" s="117"/>
      <c r="BO519" s="34"/>
      <c r="BP519" s="30"/>
      <c r="BQ519" s="30"/>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row>
    <row r="520" spans="2:208" s="32" customFormat="1" x14ac:dyDescent="0.2">
      <c r="B520" s="21"/>
      <c r="C520" s="22"/>
      <c r="D520" s="22"/>
      <c r="E520" s="22"/>
      <c r="F520" s="246"/>
      <c r="G520" s="121"/>
      <c r="H520" s="27"/>
      <c r="I520" s="28"/>
      <c r="J520" s="29"/>
      <c r="K520" s="30"/>
      <c r="L520" s="34"/>
      <c r="M520" s="35"/>
      <c r="N520" s="30"/>
      <c r="O520" s="34"/>
      <c r="P520" s="35"/>
      <c r="Q520" s="30"/>
      <c r="R520" s="34"/>
      <c r="S520" s="35"/>
      <c r="T520" s="30"/>
      <c r="U520" s="34"/>
      <c r="V520" s="35"/>
      <c r="W520" s="30"/>
      <c r="X520" s="34"/>
      <c r="Y520" s="34"/>
      <c r="Z520" s="30"/>
      <c r="AA520" s="34"/>
      <c r="AB520" s="34"/>
      <c r="AC520" s="30"/>
      <c r="AD520" s="34"/>
      <c r="AE520" s="34"/>
      <c r="AF520" s="30"/>
      <c r="AG520" s="34"/>
      <c r="AH520" s="34"/>
      <c r="AI520" s="30"/>
      <c r="AJ520" s="34"/>
      <c r="AK520" s="34"/>
      <c r="AL520" s="30"/>
      <c r="AM520" s="34"/>
      <c r="AN520" s="34"/>
      <c r="AO520" s="30"/>
      <c r="AP520" s="34"/>
      <c r="AQ520" s="34"/>
      <c r="AR520" s="30"/>
      <c r="AS520" s="34"/>
      <c r="AT520" s="34"/>
      <c r="AU520" s="30"/>
      <c r="AV520" s="34"/>
      <c r="AW520" s="34"/>
      <c r="AX520" s="30"/>
      <c r="AY520" s="34"/>
      <c r="AZ520" s="34"/>
      <c r="BA520" s="30"/>
      <c r="BB520" s="34"/>
      <c r="BC520" s="34"/>
      <c r="BD520" s="30"/>
      <c r="BE520" s="34"/>
      <c r="BF520" s="34"/>
      <c r="BG520" s="30"/>
      <c r="BH520" s="34"/>
      <c r="BI520" s="34"/>
      <c r="BJ520" s="30"/>
      <c r="BK520" s="34"/>
      <c r="BL520" s="117"/>
      <c r="BM520" s="118"/>
      <c r="BN520" s="117"/>
      <c r="BO520" s="34"/>
      <c r="BP520" s="30"/>
      <c r="BQ520" s="30"/>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row>
    <row r="521" spans="2:208" s="32" customFormat="1" x14ac:dyDescent="0.2">
      <c r="B521" s="21"/>
      <c r="C521" s="22"/>
      <c r="D521" s="22"/>
      <c r="E521" s="22"/>
      <c r="F521" s="246"/>
      <c r="G521" s="121"/>
      <c r="H521" s="27"/>
      <c r="I521" s="28"/>
      <c r="J521" s="29"/>
      <c r="K521" s="30"/>
      <c r="L521" s="34"/>
      <c r="M521" s="35"/>
      <c r="N521" s="30"/>
      <c r="O521" s="34"/>
      <c r="P521" s="35"/>
      <c r="Q521" s="30"/>
      <c r="R521" s="34"/>
      <c r="S521" s="35"/>
      <c r="T521" s="30"/>
      <c r="U521" s="34"/>
      <c r="V521" s="35"/>
      <c r="W521" s="30"/>
      <c r="X521" s="34"/>
      <c r="Y521" s="34"/>
      <c r="Z521" s="30"/>
      <c r="AA521" s="34"/>
      <c r="AB521" s="34"/>
      <c r="AC521" s="30"/>
      <c r="AD521" s="34"/>
      <c r="AE521" s="34"/>
      <c r="AF521" s="30"/>
      <c r="AG521" s="34"/>
      <c r="AH521" s="34"/>
      <c r="AI521" s="30"/>
      <c r="AJ521" s="34"/>
      <c r="AK521" s="34"/>
      <c r="AL521" s="30"/>
      <c r="AM521" s="34"/>
      <c r="AN521" s="34"/>
      <c r="AO521" s="30"/>
      <c r="AP521" s="34"/>
      <c r="AQ521" s="34"/>
      <c r="AR521" s="30"/>
      <c r="AS521" s="34"/>
      <c r="AT521" s="34"/>
      <c r="AU521" s="30"/>
      <c r="AV521" s="34"/>
      <c r="AW521" s="34"/>
      <c r="AX521" s="30"/>
      <c r="AY521" s="34"/>
      <c r="AZ521" s="34"/>
      <c r="BA521" s="30"/>
      <c r="BB521" s="34"/>
      <c r="BC521" s="34"/>
      <c r="BD521" s="30"/>
      <c r="BE521" s="34"/>
      <c r="BF521" s="34"/>
      <c r="BG521" s="30"/>
      <c r="BH521" s="34"/>
      <c r="BI521" s="34"/>
      <c r="BJ521" s="30"/>
      <c r="BK521" s="34"/>
      <c r="BL521" s="117"/>
      <c r="BM521" s="118"/>
      <c r="BN521" s="117"/>
      <c r="BO521" s="34"/>
      <c r="BP521" s="30"/>
      <c r="BQ521" s="30"/>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row>
    <row r="522" spans="2:208" s="32" customFormat="1" x14ac:dyDescent="0.2">
      <c r="B522" s="21"/>
      <c r="C522" s="22"/>
      <c r="D522" s="22"/>
      <c r="E522" s="22"/>
      <c r="F522" s="246"/>
      <c r="G522" s="121"/>
      <c r="H522" s="27"/>
      <c r="I522" s="28"/>
      <c r="J522" s="29"/>
      <c r="K522" s="30"/>
      <c r="L522" s="34"/>
      <c r="M522" s="35"/>
      <c r="N522" s="30"/>
      <c r="O522" s="34"/>
      <c r="P522" s="35"/>
      <c r="Q522" s="30"/>
      <c r="R522" s="34"/>
      <c r="S522" s="35"/>
      <c r="T522" s="30"/>
      <c r="U522" s="34"/>
      <c r="V522" s="35"/>
      <c r="W522" s="30"/>
      <c r="X522" s="34"/>
      <c r="Y522" s="34"/>
      <c r="Z522" s="30"/>
      <c r="AA522" s="34"/>
      <c r="AB522" s="34"/>
      <c r="AC522" s="30"/>
      <c r="AD522" s="34"/>
      <c r="AE522" s="34"/>
      <c r="AF522" s="30"/>
      <c r="AG522" s="34"/>
      <c r="AH522" s="34"/>
      <c r="AI522" s="30"/>
      <c r="AJ522" s="34"/>
      <c r="AK522" s="34"/>
      <c r="AL522" s="30"/>
      <c r="AM522" s="34"/>
      <c r="AN522" s="34"/>
      <c r="AO522" s="30"/>
      <c r="AP522" s="34"/>
      <c r="AQ522" s="34"/>
      <c r="AR522" s="30"/>
      <c r="AS522" s="34"/>
      <c r="AT522" s="34"/>
      <c r="AU522" s="30"/>
      <c r="AV522" s="34"/>
      <c r="AW522" s="34"/>
      <c r="AX522" s="30"/>
      <c r="AY522" s="34"/>
      <c r="AZ522" s="34"/>
      <c r="BA522" s="30"/>
      <c r="BB522" s="34"/>
      <c r="BC522" s="34"/>
      <c r="BD522" s="30"/>
      <c r="BE522" s="34"/>
      <c r="BF522" s="34"/>
      <c r="BG522" s="30"/>
      <c r="BH522" s="34"/>
      <c r="BI522" s="34"/>
      <c r="BJ522" s="30"/>
      <c r="BK522" s="34"/>
      <c r="BL522" s="117"/>
      <c r="BM522" s="118"/>
      <c r="BN522" s="117"/>
      <c r="BO522" s="34"/>
      <c r="BP522" s="30"/>
      <c r="BQ522" s="30"/>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row>
    <row r="523" spans="2:208" s="32" customFormat="1" x14ac:dyDescent="0.2">
      <c r="B523" s="21"/>
      <c r="C523" s="22"/>
      <c r="D523" s="22"/>
      <c r="E523" s="22"/>
      <c r="F523" s="246"/>
      <c r="G523" s="121"/>
      <c r="H523" s="27"/>
      <c r="I523" s="28"/>
      <c r="J523" s="29"/>
      <c r="K523" s="30"/>
      <c r="L523" s="34"/>
      <c r="M523" s="35"/>
      <c r="N523" s="30"/>
      <c r="O523" s="34"/>
      <c r="P523" s="35"/>
      <c r="Q523" s="30"/>
      <c r="R523" s="34"/>
      <c r="S523" s="35"/>
      <c r="T523" s="30"/>
      <c r="U523" s="34"/>
      <c r="V523" s="35"/>
      <c r="W523" s="30"/>
      <c r="X523" s="34"/>
      <c r="Y523" s="34"/>
      <c r="Z523" s="30"/>
      <c r="AA523" s="34"/>
      <c r="AB523" s="34"/>
      <c r="AC523" s="30"/>
      <c r="AD523" s="34"/>
      <c r="AE523" s="34"/>
      <c r="AF523" s="30"/>
      <c r="AG523" s="34"/>
      <c r="AH523" s="34"/>
      <c r="AI523" s="30"/>
      <c r="AJ523" s="34"/>
      <c r="AK523" s="34"/>
      <c r="AL523" s="30"/>
      <c r="AM523" s="34"/>
      <c r="AN523" s="34"/>
      <c r="AO523" s="30"/>
      <c r="AP523" s="34"/>
      <c r="AQ523" s="34"/>
      <c r="AR523" s="30"/>
      <c r="AS523" s="34"/>
      <c r="AT523" s="34"/>
      <c r="AU523" s="30"/>
      <c r="AV523" s="34"/>
      <c r="AW523" s="34"/>
      <c r="AX523" s="30"/>
      <c r="AY523" s="34"/>
      <c r="AZ523" s="34"/>
      <c r="BA523" s="30"/>
      <c r="BB523" s="34"/>
      <c r="BC523" s="34"/>
      <c r="BD523" s="30"/>
      <c r="BE523" s="34"/>
      <c r="BF523" s="34"/>
      <c r="BG523" s="30"/>
      <c r="BH523" s="34"/>
      <c r="BI523" s="34"/>
      <c r="BJ523" s="30"/>
      <c r="BK523" s="34"/>
      <c r="BL523" s="117"/>
      <c r="BM523" s="118"/>
      <c r="BN523" s="117"/>
      <c r="BO523" s="34"/>
      <c r="BP523" s="30"/>
      <c r="BQ523" s="30"/>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row>
    <row r="524" spans="2:208" s="32" customFormat="1" x14ac:dyDescent="0.2">
      <c r="B524" s="21"/>
      <c r="C524" s="22"/>
      <c r="D524" s="22"/>
      <c r="E524" s="22"/>
      <c r="F524" s="246"/>
      <c r="G524" s="121"/>
      <c r="H524" s="27"/>
      <c r="I524" s="28"/>
      <c r="J524" s="29"/>
      <c r="K524" s="30"/>
      <c r="L524" s="34"/>
      <c r="M524" s="35"/>
      <c r="N524" s="30"/>
      <c r="O524" s="34"/>
      <c r="P524" s="35"/>
      <c r="Q524" s="30"/>
      <c r="R524" s="34"/>
      <c r="S524" s="35"/>
      <c r="T524" s="30"/>
      <c r="U524" s="34"/>
      <c r="V524" s="35"/>
      <c r="W524" s="30"/>
      <c r="X524" s="34"/>
      <c r="Y524" s="34"/>
      <c r="Z524" s="30"/>
      <c r="AA524" s="34"/>
      <c r="AB524" s="34"/>
      <c r="AC524" s="30"/>
      <c r="AD524" s="34"/>
      <c r="AE524" s="34"/>
      <c r="AF524" s="30"/>
      <c r="AG524" s="34"/>
      <c r="AH524" s="34"/>
      <c r="AI524" s="30"/>
      <c r="AJ524" s="34"/>
      <c r="AK524" s="34"/>
      <c r="AL524" s="30"/>
      <c r="AM524" s="34"/>
      <c r="AN524" s="34"/>
      <c r="AO524" s="30"/>
      <c r="AP524" s="34"/>
      <c r="AQ524" s="34"/>
      <c r="AR524" s="30"/>
      <c r="AS524" s="34"/>
      <c r="AT524" s="34"/>
      <c r="AU524" s="30"/>
      <c r="AV524" s="34"/>
      <c r="AW524" s="34"/>
      <c r="AX524" s="30"/>
      <c r="AY524" s="34"/>
      <c r="AZ524" s="34"/>
      <c r="BA524" s="30"/>
      <c r="BB524" s="34"/>
      <c r="BC524" s="34"/>
      <c r="BD524" s="30"/>
      <c r="BE524" s="34"/>
      <c r="BF524" s="34"/>
      <c r="BG524" s="30"/>
      <c r="BH524" s="34"/>
      <c r="BI524" s="34"/>
      <c r="BJ524" s="30"/>
      <c r="BK524" s="34"/>
      <c r="BL524" s="117"/>
      <c r="BM524" s="118"/>
      <c r="BN524" s="117"/>
      <c r="BO524" s="34"/>
      <c r="BP524" s="30"/>
      <c r="BQ524" s="30"/>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row>
    <row r="525" spans="2:208" s="32" customFormat="1" x14ac:dyDescent="0.2">
      <c r="B525" s="21"/>
      <c r="C525" s="22"/>
      <c r="D525" s="22"/>
      <c r="E525" s="22"/>
      <c r="F525" s="246"/>
      <c r="G525" s="121"/>
      <c r="H525" s="27"/>
      <c r="I525" s="28"/>
      <c r="J525" s="29"/>
      <c r="K525" s="30"/>
      <c r="L525" s="34"/>
      <c r="M525" s="35"/>
      <c r="N525" s="30"/>
      <c r="O525" s="34"/>
      <c r="P525" s="35"/>
      <c r="Q525" s="30"/>
      <c r="R525" s="34"/>
      <c r="S525" s="35"/>
      <c r="T525" s="30"/>
      <c r="U525" s="34"/>
      <c r="V525" s="35"/>
      <c r="W525" s="30"/>
      <c r="X525" s="34"/>
      <c r="Y525" s="34"/>
      <c r="Z525" s="30"/>
      <c r="AA525" s="34"/>
      <c r="AB525" s="34"/>
      <c r="AC525" s="30"/>
      <c r="AD525" s="34"/>
      <c r="AE525" s="34"/>
      <c r="AF525" s="30"/>
      <c r="AG525" s="34"/>
      <c r="AH525" s="34"/>
      <c r="AI525" s="30"/>
      <c r="AJ525" s="34"/>
      <c r="AK525" s="34"/>
      <c r="AL525" s="30"/>
      <c r="AM525" s="34"/>
      <c r="AN525" s="34"/>
      <c r="AO525" s="30"/>
      <c r="AP525" s="34"/>
      <c r="AQ525" s="34"/>
      <c r="AR525" s="30"/>
      <c r="AS525" s="34"/>
      <c r="AT525" s="34"/>
      <c r="AU525" s="30"/>
      <c r="AV525" s="34"/>
      <c r="AW525" s="34"/>
      <c r="AX525" s="30"/>
      <c r="AY525" s="34"/>
      <c r="AZ525" s="34"/>
      <c r="BA525" s="30"/>
      <c r="BB525" s="34"/>
      <c r="BC525" s="34"/>
      <c r="BD525" s="30"/>
      <c r="BE525" s="34"/>
      <c r="BF525" s="34"/>
      <c r="BG525" s="30"/>
      <c r="BH525" s="34"/>
      <c r="BI525" s="34"/>
      <c r="BJ525" s="30"/>
      <c r="BK525" s="34"/>
      <c r="BL525" s="117"/>
      <c r="BM525" s="118"/>
      <c r="BN525" s="117"/>
      <c r="BO525" s="34"/>
      <c r="BP525" s="30"/>
      <c r="BQ525" s="30"/>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row>
    <row r="526" spans="2:208" s="32" customFormat="1" x14ac:dyDescent="0.2">
      <c r="B526" s="21"/>
      <c r="C526" s="22"/>
      <c r="D526" s="22"/>
      <c r="E526" s="22"/>
      <c r="F526" s="246"/>
      <c r="G526" s="121"/>
      <c r="H526" s="27"/>
      <c r="I526" s="28"/>
      <c r="J526" s="29"/>
      <c r="K526" s="30"/>
      <c r="L526" s="34"/>
      <c r="M526" s="35"/>
      <c r="N526" s="30"/>
      <c r="O526" s="34"/>
      <c r="P526" s="35"/>
      <c r="Q526" s="30"/>
      <c r="R526" s="34"/>
      <c r="S526" s="35"/>
      <c r="T526" s="30"/>
      <c r="U526" s="34"/>
      <c r="V526" s="35"/>
      <c r="W526" s="30"/>
      <c r="X526" s="34"/>
      <c r="Y526" s="34"/>
      <c r="Z526" s="30"/>
      <c r="AA526" s="34"/>
      <c r="AB526" s="34"/>
      <c r="AC526" s="30"/>
      <c r="AD526" s="34"/>
      <c r="AE526" s="34"/>
      <c r="AF526" s="30"/>
      <c r="AG526" s="34"/>
      <c r="AH526" s="34"/>
      <c r="AI526" s="30"/>
      <c r="AJ526" s="34"/>
      <c r="AK526" s="34"/>
      <c r="AL526" s="30"/>
      <c r="AM526" s="34"/>
      <c r="AN526" s="34"/>
      <c r="AO526" s="30"/>
      <c r="AP526" s="34"/>
      <c r="AQ526" s="34"/>
      <c r="AR526" s="30"/>
      <c r="AS526" s="34"/>
      <c r="AT526" s="34"/>
      <c r="AU526" s="30"/>
      <c r="AV526" s="34"/>
      <c r="AW526" s="34"/>
      <c r="AX526" s="30"/>
      <c r="AY526" s="34"/>
      <c r="AZ526" s="34"/>
      <c r="BA526" s="30"/>
      <c r="BB526" s="34"/>
      <c r="BC526" s="34"/>
      <c r="BD526" s="30"/>
      <c r="BE526" s="34"/>
      <c r="BF526" s="34"/>
      <c r="BG526" s="30"/>
      <c r="BH526" s="34"/>
      <c r="BI526" s="34"/>
      <c r="BJ526" s="30"/>
      <c r="BK526" s="34"/>
      <c r="BL526" s="117"/>
      <c r="BM526" s="118"/>
      <c r="BN526" s="117"/>
      <c r="BO526" s="34"/>
      <c r="BP526" s="30"/>
      <c r="BQ526" s="30"/>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row>
    <row r="527" spans="2:208" s="32" customFormat="1" x14ac:dyDescent="0.2">
      <c r="B527" s="21"/>
      <c r="C527" s="22"/>
      <c r="D527" s="22"/>
      <c r="E527" s="22"/>
      <c r="F527" s="246"/>
      <c r="G527" s="121"/>
      <c r="H527" s="27"/>
      <c r="I527" s="28"/>
      <c r="J527" s="29"/>
      <c r="K527" s="30"/>
      <c r="L527" s="34"/>
      <c r="M527" s="35"/>
      <c r="N527" s="30"/>
      <c r="O527" s="34"/>
      <c r="P527" s="35"/>
      <c r="Q527" s="30"/>
      <c r="R527" s="34"/>
      <c r="S527" s="35"/>
      <c r="T527" s="30"/>
      <c r="U527" s="34"/>
      <c r="V527" s="35"/>
      <c r="W527" s="30"/>
      <c r="X527" s="34"/>
      <c r="Y527" s="34"/>
      <c r="Z527" s="30"/>
      <c r="AA527" s="34"/>
      <c r="AB527" s="34"/>
      <c r="AC527" s="30"/>
      <c r="AD527" s="34"/>
      <c r="AE527" s="34"/>
      <c r="AF527" s="30"/>
      <c r="AG527" s="34"/>
      <c r="AH527" s="34"/>
      <c r="AI527" s="30"/>
      <c r="AJ527" s="34"/>
      <c r="AK527" s="34"/>
      <c r="AL527" s="30"/>
      <c r="AM527" s="34"/>
      <c r="AN527" s="34"/>
      <c r="AO527" s="30"/>
      <c r="AP527" s="34"/>
      <c r="AQ527" s="34"/>
      <c r="AR527" s="30"/>
      <c r="AS527" s="34"/>
      <c r="AT527" s="34"/>
      <c r="AU527" s="30"/>
      <c r="AV527" s="34"/>
      <c r="AW527" s="34"/>
      <c r="AX527" s="30"/>
      <c r="AY527" s="34"/>
      <c r="AZ527" s="34"/>
      <c r="BA527" s="30"/>
      <c r="BB527" s="34"/>
      <c r="BC527" s="34"/>
      <c r="BD527" s="30"/>
      <c r="BE527" s="34"/>
      <c r="BF527" s="34"/>
      <c r="BG527" s="30"/>
      <c r="BH527" s="34"/>
      <c r="BI527" s="34"/>
      <c r="BJ527" s="30"/>
      <c r="BK527" s="34"/>
      <c r="BL527" s="117"/>
      <c r="BM527" s="118"/>
      <c r="BN527" s="117"/>
      <c r="BO527" s="34"/>
      <c r="BP527" s="30"/>
      <c r="BQ527" s="30"/>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row>
    <row r="528" spans="2:208" s="32" customFormat="1" x14ac:dyDescent="0.2">
      <c r="B528" s="21"/>
      <c r="C528" s="22"/>
      <c r="D528" s="22"/>
      <c r="E528" s="22"/>
      <c r="F528" s="246"/>
      <c r="G528" s="121"/>
      <c r="H528" s="27"/>
      <c r="I528" s="28"/>
      <c r="J528" s="29"/>
      <c r="K528" s="30"/>
      <c r="L528" s="34"/>
      <c r="M528" s="35"/>
      <c r="N528" s="30"/>
      <c r="O528" s="34"/>
      <c r="P528" s="35"/>
      <c r="Q528" s="30"/>
      <c r="R528" s="34"/>
      <c r="S528" s="35"/>
      <c r="T528" s="30"/>
      <c r="U528" s="34"/>
      <c r="V528" s="35"/>
      <c r="W528" s="30"/>
      <c r="X528" s="34"/>
      <c r="Y528" s="34"/>
      <c r="Z528" s="30"/>
      <c r="AA528" s="34"/>
      <c r="AB528" s="34"/>
      <c r="AC528" s="30"/>
      <c r="AD528" s="34"/>
      <c r="AE528" s="34"/>
      <c r="AF528" s="30"/>
      <c r="AG528" s="34"/>
      <c r="AH528" s="34"/>
      <c r="AI528" s="30"/>
      <c r="AJ528" s="34"/>
      <c r="AK528" s="34"/>
      <c r="AL528" s="30"/>
      <c r="AM528" s="34"/>
      <c r="AN528" s="34"/>
      <c r="AO528" s="30"/>
      <c r="AP528" s="34"/>
      <c r="AQ528" s="34"/>
      <c r="AR528" s="30"/>
      <c r="AS528" s="34"/>
      <c r="AT528" s="34"/>
      <c r="AU528" s="30"/>
      <c r="AV528" s="34"/>
      <c r="AW528" s="34"/>
      <c r="AX528" s="30"/>
      <c r="AY528" s="34"/>
      <c r="AZ528" s="34"/>
      <c r="BA528" s="30"/>
      <c r="BB528" s="34"/>
      <c r="BC528" s="34"/>
      <c r="BD528" s="30"/>
      <c r="BE528" s="34"/>
      <c r="BF528" s="34"/>
      <c r="BG528" s="30"/>
      <c r="BH528" s="34"/>
      <c r="BI528" s="34"/>
      <c r="BJ528" s="30"/>
      <c r="BK528" s="34"/>
      <c r="BL528" s="117"/>
      <c r="BM528" s="118"/>
      <c r="BN528" s="117"/>
      <c r="BO528" s="34"/>
      <c r="BP528" s="30"/>
      <c r="BQ528" s="30"/>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row>
    <row r="529" spans="2:208" s="32" customFormat="1" x14ac:dyDescent="0.2">
      <c r="B529" s="21"/>
      <c r="C529" s="22"/>
      <c r="D529" s="22"/>
      <c r="E529" s="22"/>
      <c r="F529" s="246"/>
      <c r="G529" s="121"/>
      <c r="H529" s="27"/>
      <c r="I529" s="28"/>
      <c r="J529" s="29"/>
      <c r="K529" s="30"/>
      <c r="L529" s="34"/>
      <c r="M529" s="35"/>
      <c r="N529" s="30"/>
      <c r="O529" s="34"/>
      <c r="P529" s="35"/>
      <c r="Q529" s="30"/>
      <c r="R529" s="34"/>
      <c r="S529" s="35"/>
      <c r="T529" s="30"/>
      <c r="U529" s="34"/>
      <c r="V529" s="35"/>
      <c r="W529" s="30"/>
      <c r="X529" s="34"/>
      <c r="Y529" s="34"/>
      <c r="Z529" s="30"/>
      <c r="AA529" s="34"/>
      <c r="AB529" s="34"/>
      <c r="AC529" s="30"/>
      <c r="AD529" s="34"/>
      <c r="AE529" s="34"/>
      <c r="AF529" s="30"/>
      <c r="AG529" s="34"/>
      <c r="AH529" s="34"/>
      <c r="AI529" s="30"/>
      <c r="AJ529" s="34"/>
      <c r="AK529" s="34"/>
      <c r="AL529" s="30"/>
      <c r="AM529" s="34"/>
      <c r="AN529" s="34"/>
      <c r="AO529" s="30"/>
      <c r="AP529" s="34"/>
      <c r="AQ529" s="34"/>
      <c r="AR529" s="30"/>
      <c r="AS529" s="34"/>
      <c r="AT529" s="34"/>
      <c r="AU529" s="30"/>
      <c r="AV529" s="34"/>
      <c r="AW529" s="34"/>
      <c r="AX529" s="30"/>
      <c r="AY529" s="34"/>
      <c r="AZ529" s="34"/>
      <c r="BA529" s="30"/>
      <c r="BB529" s="34"/>
      <c r="BC529" s="34"/>
      <c r="BD529" s="30"/>
      <c r="BE529" s="34"/>
      <c r="BF529" s="34"/>
      <c r="BG529" s="30"/>
      <c r="BH529" s="34"/>
      <c r="BI529" s="34"/>
      <c r="BJ529" s="30"/>
      <c r="BK529" s="34"/>
      <c r="BL529" s="117"/>
      <c r="BM529" s="118"/>
      <c r="BN529" s="117"/>
      <c r="BO529" s="34"/>
      <c r="BP529" s="30"/>
      <c r="BQ529" s="30"/>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row>
    <row r="530" spans="2:208" s="32" customFormat="1" x14ac:dyDescent="0.2">
      <c r="B530" s="21"/>
      <c r="C530" s="22"/>
      <c r="D530" s="22"/>
      <c r="E530" s="22"/>
      <c r="F530" s="246"/>
      <c r="G530" s="121"/>
      <c r="H530" s="27"/>
      <c r="I530" s="28"/>
      <c r="J530" s="29"/>
      <c r="K530" s="30"/>
      <c r="L530" s="34"/>
      <c r="M530" s="35"/>
      <c r="N530" s="30"/>
      <c r="O530" s="34"/>
      <c r="P530" s="35"/>
      <c r="Q530" s="30"/>
      <c r="R530" s="34"/>
      <c r="S530" s="35"/>
      <c r="T530" s="30"/>
      <c r="U530" s="34"/>
      <c r="V530" s="35"/>
      <c r="W530" s="30"/>
      <c r="X530" s="34"/>
      <c r="Y530" s="34"/>
      <c r="Z530" s="30"/>
      <c r="AA530" s="34"/>
      <c r="AB530" s="34"/>
      <c r="AC530" s="30"/>
      <c r="AD530" s="34"/>
      <c r="AE530" s="34"/>
      <c r="AF530" s="30"/>
      <c r="AG530" s="34"/>
      <c r="AH530" s="34"/>
      <c r="AI530" s="30"/>
      <c r="AJ530" s="34"/>
      <c r="AK530" s="34"/>
      <c r="AL530" s="30"/>
      <c r="AM530" s="34"/>
      <c r="AN530" s="34"/>
      <c r="AO530" s="30"/>
      <c r="AP530" s="34"/>
      <c r="AQ530" s="34"/>
      <c r="AR530" s="30"/>
      <c r="AS530" s="34"/>
      <c r="AT530" s="34"/>
      <c r="AU530" s="30"/>
      <c r="AV530" s="34"/>
      <c r="AW530" s="34"/>
      <c r="AX530" s="30"/>
      <c r="AY530" s="34"/>
      <c r="AZ530" s="34"/>
      <c r="BA530" s="30"/>
      <c r="BB530" s="34"/>
      <c r="BC530" s="34"/>
      <c r="BD530" s="30"/>
      <c r="BE530" s="34"/>
      <c r="BF530" s="34"/>
      <c r="BG530" s="30"/>
      <c r="BH530" s="34"/>
      <c r="BI530" s="34"/>
      <c r="BJ530" s="30"/>
      <c r="BK530" s="34"/>
      <c r="BL530" s="117"/>
      <c r="BM530" s="118"/>
      <c r="BN530" s="117"/>
      <c r="BO530" s="34"/>
      <c r="BP530" s="30"/>
      <c r="BQ530" s="30"/>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row>
    <row r="531" spans="2:208" s="32" customFormat="1" x14ac:dyDescent="0.2">
      <c r="B531" s="21"/>
      <c r="C531" s="22"/>
      <c r="D531" s="22"/>
      <c r="E531" s="22"/>
      <c r="F531" s="246"/>
      <c r="G531" s="121"/>
      <c r="H531" s="27"/>
      <c r="I531" s="28"/>
      <c r="J531" s="29"/>
      <c r="K531" s="30"/>
      <c r="L531" s="34"/>
      <c r="M531" s="35"/>
      <c r="N531" s="30"/>
      <c r="O531" s="34"/>
      <c r="P531" s="35"/>
      <c r="Q531" s="30"/>
      <c r="R531" s="34"/>
      <c r="S531" s="35"/>
      <c r="T531" s="30"/>
      <c r="U531" s="34"/>
      <c r="V531" s="35"/>
      <c r="W531" s="30"/>
      <c r="X531" s="34"/>
      <c r="Y531" s="34"/>
      <c r="Z531" s="30"/>
      <c r="AA531" s="34"/>
      <c r="AB531" s="34"/>
      <c r="AC531" s="30"/>
      <c r="AD531" s="34"/>
      <c r="AE531" s="34"/>
      <c r="AF531" s="30"/>
      <c r="AG531" s="34"/>
      <c r="AH531" s="34"/>
      <c r="AI531" s="30"/>
      <c r="AJ531" s="34"/>
      <c r="AK531" s="34"/>
      <c r="AL531" s="30"/>
      <c r="AM531" s="34"/>
      <c r="AN531" s="34"/>
      <c r="AO531" s="30"/>
      <c r="AP531" s="34"/>
      <c r="AQ531" s="34"/>
      <c r="AR531" s="30"/>
      <c r="AS531" s="34"/>
      <c r="AT531" s="34"/>
      <c r="AU531" s="30"/>
      <c r="AV531" s="34"/>
      <c r="AW531" s="34"/>
      <c r="AX531" s="30"/>
      <c r="AY531" s="34"/>
      <c r="AZ531" s="34"/>
      <c r="BA531" s="30"/>
      <c r="BB531" s="34"/>
      <c r="BC531" s="34"/>
      <c r="BD531" s="30"/>
      <c r="BE531" s="34"/>
      <c r="BF531" s="34"/>
      <c r="BG531" s="30"/>
      <c r="BH531" s="34"/>
      <c r="BI531" s="34"/>
      <c r="BJ531" s="30"/>
      <c r="BK531" s="34"/>
      <c r="BL531" s="117"/>
      <c r="BM531" s="118"/>
      <c r="BN531" s="117"/>
      <c r="BO531" s="34"/>
      <c r="BP531" s="30"/>
      <c r="BQ531" s="30"/>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row>
    <row r="532" spans="2:208" s="32" customFormat="1" x14ac:dyDescent="0.2">
      <c r="B532" s="21"/>
      <c r="C532" s="22"/>
      <c r="D532" s="22"/>
      <c r="E532" s="22"/>
      <c r="F532" s="246"/>
      <c r="G532" s="121"/>
      <c r="H532" s="27"/>
      <c r="I532" s="28"/>
      <c r="J532" s="29"/>
      <c r="K532" s="30"/>
      <c r="L532" s="34"/>
      <c r="M532" s="35"/>
      <c r="N532" s="30"/>
      <c r="O532" s="34"/>
      <c r="P532" s="35"/>
      <c r="Q532" s="30"/>
      <c r="R532" s="34"/>
      <c r="S532" s="35"/>
      <c r="T532" s="30"/>
      <c r="U532" s="34"/>
      <c r="V532" s="35"/>
      <c r="W532" s="30"/>
      <c r="X532" s="34"/>
      <c r="Y532" s="34"/>
      <c r="Z532" s="30"/>
      <c r="AA532" s="34"/>
      <c r="AB532" s="34"/>
      <c r="AC532" s="30"/>
      <c r="AD532" s="34"/>
      <c r="AE532" s="34"/>
      <c r="AF532" s="30"/>
      <c r="AG532" s="34"/>
      <c r="AH532" s="34"/>
      <c r="AI532" s="30"/>
      <c r="AJ532" s="34"/>
      <c r="AK532" s="34"/>
      <c r="AL532" s="30"/>
      <c r="AM532" s="34"/>
      <c r="AN532" s="34"/>
      <c r="AO532" s="30"/>
      <c r="AP532" s="34"/>
      <c r="AQ532" s="34"/>
      <c r="AR532" s="30"/>
      <c r="AS532" s="34"/>
      <c r="AT532" s="34"/>
      <c r="AU532" s="30"/>
      <c r="AV532" s="34"/>
      <c r="AW532" s="34"/>
      <c r="AX532" s="30"/>
      <c r="AY532" s="34"/>
      <c r="AZ532" s="34"/>
      <c r="BA532" s="30"/>
      <c r="BB532" s="34"/>
      <c r="BC532" s="34"/>
      <c r="BD532" s="30"/>
      <c r="BE532" s="34"/>
      <c r="BF532" s="34"/>
      <c r="BG532" s="30"/>
      <c r="BH532" s="34"/>
      <c r="BI532" s="34"/>
      <c r="BJ532" s="30"/>
      <c r="BK532" s="34"/>
      <c r="BL532" s="117"/>
      <c r="BM532" s="118"/>
      <c r="BN532" s="117"/>
      <c r="BO532" s="34"/>
      <c r="BP532" s="30"/>
      <c r="BQ532" s="30"/>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row>
    <row r="533" spans="2:208" s="32" customFormat="1" x14ac:dyDescent="0.2">
      <c r="B533" s="21"/>
      <c r="C533" s="22"/>
      <c r="D533" s="22"/>
      <c r="E533" s="22"/>
      <c r="F533" s="246"/>
      <c r="G533" s="121"/>
      <c r="H533" s="27"/>
      <c r="I533" s="28"/>
      <c r="J533" s="29"/>
      <c r="K533" s="30"/>
      <c r="L533" s="34"/>
      <c r="M533" s="35"/>
      <c r="N533" s="30"/>
      <c r="O533" s="34"/>
      <c r="P533" s="35"/>
      <c r="Q533" s="30"/>
      <c r="R533" s="34"/>
      <c r="S533" s="35"/>
      <c r="T533" s="30"/>
      <c r="U533" s="34"/>
      <c r="V533" s="35"/>
      <c r="W533" s="30"/>
      <c r="X533" s="34"/>
      <c r="Y533" s="34"/>
      <c r="Z533" s="30"/>
      <c r="AA533" s="34"/>
      <c r="AB533" s="34"/>
      <c r="AC533" s="30"/>
      <c r="AD533" s="34"/>
      <c r="AE533" s="34"/>
      <c r="AF533" s="30"/>
      <c r="AG533" s="34"/>
      <c r="AH533" s="34"/>
      <c r="AI533" s="30"/>
      <c r="AJ533" s="34"/>
      <c r="AK533" s="34"/>
      <c r="AL533" s="30"/>
      <c r="AM533" s="34"/>
      <c r="AN533" s="34"/>
      <c r="AO533" s="30"/>
      <c r="AP533" s="34"/>
      <c r="AQ533" s="34"/>
      <c r="AR533" s="30"/>
      <c r="AS533" s="34"/>
      <c r="AT533" s="34"/>
      <c r="AU533" s="30"/>
      <c r="AV533" s="34"/>
      <c r="AW533" s="34"/>
      <c r="AX533" s="30"/>
      <c r="AY533" s="34"/>
      <c r="AZ533" s="34"/>
      <c r="BA533" s="30"/>
      <c r="BB533" s="34"/>
      <c r="BC533" s="34"/>
      <c r="BD533" s="30"/>
      <c r="BE533" s="34"/>
      <c r="BF533" s="34"/>
      <c r="BG533" s="30"/>
      <c r="BH533" s="34"/>
      <c r="BI533" s="34"/>
      <c r="BJ533" s="30"/>
      <c r="BK533" s="34"/>
      <c r="BL533" s="117"/>
      <c r="BM533" s="118"/>
      <c r="BN533" s="117"/>
      <c r="BO533" s="34"/>
      <c r="BP533" s="30"/>
      <c r="BQ533" s="30"/>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row>
    <row r="534" spans="2:208" s="32" customFormat="1" x14ac:dyDescent="0.2">
      <c r="B534" s="21"/>
      <c r="C534" s="22"/>
      <c r="D534" s="22"/>
      <c r="E534" s="22"/>
      <c r="F534" s="246"/>
      <c r="G534" s="121"/>
      <c r="H534" s="27"/>
      <c r="I534" s="28"/>
      <c r="J534" s="29"/>
      <c r="K534" s="30"/>
      <c r="L534" s="34"/>
      <c r="M534" s="35"/>
      <c r="N534" s="30"/>
      <c r="O534" s="34"/>
      <c r="P534" s="35"/>
      <c r="Q534" s="30"/>
      <c r="R534" s="34"/>
      <c r="S534" s="35"/>
      <c r="T534" s="30"/>
      <c r="U534" s="34"/>
      <c r="V534" s="35"/>
      <c r="W534" s="30"/>
      <c r="X534" s="34"/>
      <c r="Y534" s="34"/>
      <c r="Z534" s="30"/>
      <c r="AA534" s="34"/>
      <c r="AB534" s="34"/>
      <c r="AC534" s="30"/>
      <c r="AD534" s="34"/>
      <c r="AE534" s="34"/>
      <c r="AF534" s="30"/>
      <c r="AG534" s="34"/>
      <c r="AH534" s="34"/>
      <c r="AI534" s="30"/>
      <c r="AJ534" s="34"/>
      <c r="AK534" s="34"/>
      <c r="AL534" s="30"/>
      <c r="AM534" s="34"/>
      <c r="AN534" s="34"/>
      <c r="AO534" s="30"/>
      <c r="AP534" s="34"/>
      <c r="AQ534" s="34"/>
      <c r="AR534" s="30"/>
      <c r="AS534" s="34"/>
      <c r="AT534" s="34"/>
      <c r="AU534" s="30"/>
      <c r="AV534" s="34"/>
      <c r="AW534" s="34"/>
      <c r="AX534" s="30"/>
      <c r="AY534" s="34"/>
      <c r="AZ534" s="34"/>
      <c r="BA534" s="30"/>
      <c r="BB534" s="34"/>
      <c r="BC534" s="34"/>
      <c r="BD534" s="30"/>
      <c r="BE534" s="34"/>
      <c r="BF534" s="34"/>
      <c r="BG534" s="30"/>
      <c r="BH534" s="34"/>
      <c r="BI534" s="34"/>
      <c r="BJ534" s="30"/>
      <c r="BK534" s="34"/>
      <c r="BL534" s="117"/>
      <c r="BM534" s="118"/>
      <c r="BN534" s="117"/>
      <c r="BO534" s="34"/>
      <c r="BP534" s="30"/>
      <c r="BQ534" s="30"/>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row>
    <row r="535" spans="2:208" s="32" customFormat="1" x14ac:dyDescent="0.2">
      <c r="B535" s="21"/>
      <c r="C535" s="22"/>
      <c r="D535" s="22"/>
      <c r="E535" s="22"/>
      <c r="F535" s="246"/>
      <c r="G535" s="121"/>
      <c r="H535" s="27"/>
      <c r="I535" s="28"/>
      <c r="J535" s="29"/>
      <c r="K535" s="30"/>
      <c r="L535" s="34"/>
      <c r="M535" s="35"/>
      <c r="N535" s="30"/>
      <c r="O535" s="34"/>
      <c r="P535" s="35"/>
      <c r="Q535" s="30"/>
      <c r="R535" s="34"/>
      <c r="S535" s="35"/>
      <c r="T535" s="30"/>
      <c r="U535" s="34"/>
      <c r="V535" s="35"/>
      <c r="W535" s="30"/>
      <c r="X535" s="34"/>
      <c r="Y535" s="34"/>
      <c r="Z535" s="30"/>
      <c r="AA535" s="34"/>
      <c r="AB535" s="34"/>
      <c r="AC535" s="30"/>
      <c r="AD535" s="34"/>
      <c r="AE535" s="34"/>
      <c r="AF535" s="30"/>
      <c r="AG535" s="34"/>
      <c r="AH535" s="34"/>
      <c r="AI535" s="30"/>
      <c r="AJ535" s="34"/>
      <c r="AK535" s="34"/>
      <c r="AL535" s="30"/>
      <c r="AM535" s="34"/>
      <c r="AN535" s="34"/>
      <c r="AO535" s="30"/>
      <c r="AP535" s="34"/>
      <c r="AQ535" s="34"/>
      <c r="AR535" s="30"/>
      <c r="AS535" s="34"/>
      <c r="AT535" s="34"/>
      <c r="AU535" s="30"/>
      <c r="AV535" s="34"/>
      <c r="AW535" s="34"/>
      <c r="AX535" s="30"/>
      <c r="AY535" s="34"/>
      <c r="AZ535" s="34"/>
      <c r="BA535" s="30"/>
      <c r="BB535" s="34"/>
      <c r="BC535" s="34"/>
      <c r="BD535" s="30"/>
      <c r="BE535" s="34"/>
      <c r="BF535" s="34"/>
      <c r="BG535" s="30"/>
      <c r="BH535" s="34"/>
      <c r="BI535" s="34"/>
      <c r="BJ535" s="30"/>
      <c r="BK535" s="34"/>
      <c r="BL535" s="117"/>
      <c r="BM535" s="118"/>
      <c r="BN535" s="117"/>
      <c r="BO535" s="34"/>
      <c r="BP535" s="30"/>
      <c r="BQ535" s="30"/>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row>
    <row r="536" spans="2:208" s="32" customFormat="1" x14ac:dyDescent="0.2">
      <c r="B536" s="21"/>
      <c r="C536" s="22"/>
      <c r="D536" s="22"/>
      <c r="E536" s="22"/>
      <c r="F536" s="246"/>
      <c r="G536" s="121"/>
      <c r="H536" s="27"/>
      <c r="I536" s="28"/>
      <c r="J536" s="29"/>
      <c r="K536" s="30"/>
      <c r="L536" s="34"/>
      <c r="M536" s="35"/>
      <c r="N536" s="30"/>
      <c r="O536" s="34"/>
      <c r="P536" s="35"/>
      <c r="Q536" s="30"/>
      <c r="R536" s="34"/>
      <c r="S536" s="35"/>
      <c r="T536" s="30"/>
      <c r="U536" s="34"/>
      <c r="V536" s="35"/>
      <c r="W536" s="30"/>
      <c r="X536" s="34"/>
      <c r="Y536" s="34"/>
      <c r="Z536" s="30"/>
      <c r="AA536" s="34"/>
      <c r="AB536" s="34"/>
      <c r="AC536" s="30"/>
      <c r="AD536" s="34"/>
      <c r="AE536" s="34"/>
      <c r="AF536" s="30"/>
      <c r="AG536" s="34"/>
      <c r="AH536" s="34"/>
      <c r="AI536" s="30"/>
      <c r="AJ536" s="34"/>
      <c r="AK536" s="34"/>
      <c r="AL536" s="30"/>
      <c r="AM536" s="34"/>
      <c r="AN536" s="34"/>
      <c r="AO536" s="30"/>
      <c r="AP536" s="34"/>
      <c r="AQ536" s="34"/>
      <c r="AR536" s="30"/>
      <c r="AS536" s="34"/>
      <c r="AT536" s="34"/>
      <c r="AU536" s="30"/>
      <c r="AV536" s="34"/>
      <c r="AW536" s="34"/>
      <c r="AX536" s="30"/>
      <c r="AY536" s="34"/>
      <c r="AZ536" s="34"/>
      <c r="BA536" s="30"/>
      <c r="BB536" s="34"/>
      <c r="BC536" s="34"/>
      <c r="BD536" s="30"/>
      <c r="BE536" s="34"/>
      <c r="BF536" s="34"/>
      <c r="BG536" s="30"/>
      <c r="BH536" s="34"/>
      <c r="BI536" s="34"/>
      <c r="BJ536" s="30"/>
      <c r="BK536" s="34"/>
      <c r="BL536" s="117"/>
      <c r="BM536" s="118"/>
      <c r="BN536" s="117"/>
      <c r="BO536" s="34"/>
      <c r="BP536" s="30"/>
      <c r="BQ536" s="30"/>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row>
    <row r="537" spans="2:208" s="32" customFormat="1" x14ac:dyDescent="0.2">
      <c r="B537" s="21"/>
      <c r="C537" s="22"/>
      <c r="D537" s="22"/>
      <c r="E537" s="22"/>
      <c r="F537" s="246"/>
      <c r="G537" s="121"/>
      <c r="H537" s="27"/>
      <c r="I537" s="28"/>
      <c r="J537" s="29"/>
      <c r="K537" s="30"/>
      <c r="L537" s="34"/>
      <c r="M537" s="35"/>
      <c r="N537" s="30"/>
      <c r="O537" s="34"/>
      <c r="P537" s="35"/>
      <c r="Q537" s="30"/>
      <c r="R537" s="34"/>
      <c r="S537" s="35"/>
      <c r="T537" s="30"/>
      <c r="U537" s="34"/>
      <c r="V537" s="35"/>
      <c r="W537" s="30"/>
      <c r="X537" s="34"/>
      <c r="Y537" s="34"/>
      <c r="Z537" s="30"/>
      <c r="AA537" s="34"/>
      <c r="AB537" s="34"/>
      <c r="AC537" s="30"/>
      <c r="AD537" s="34"/>
      <c r="AE537" s="34"/>
      <c r="AF537" s="30"/>
      <c r="AG537" s="34"/>
      <c r="AH537" s="34"/>
      <c r="AI537" s="30"/>
      <c r="AJ537" s="34"/>
      <c r="AK537" s="34"/>
      <c r="AL537" s="30"/>
      <c r="AM537" s="34"/>
      <c r="AN537" s="34"/>
      <c r="AO537" s="30"/>
      <c r="AP537" s="34"/>
      <c r="AQ537" s="34"/>
      <c r="AR537" s="30"/>
      <c r="AS537" s="34"/>
      <c r="AT537" s="34"/>
      <c r="AU537" s="30"/>
      <c r="AV537" s="34"/>
      <c r="AW537" s="34"/>
      <c r="AX537" s="30"/>
      <c r="AY537" s="34"/>
      <c r="AZ537" s="34"/>
      <c r="BA537" s="30"/>
      <c r="BB537" s="34"/>
      <c r="BC537" s="34"/>
      <c r="BD537" s="30"/>
      <c r="BE537" s="34"/>
      <c r="BF537" s="34"/>
      <c r="BG537" s="30"/>
      <c r="BH537" s="34"/>
      <c r="BI537" s="34"/>
      <c r="BJ537" s="30"/>
      <c r="BK537" s="34"/>
      <c r="BL537" s="117"/>
      <c r="BM537" s="118"/>
      <c r="BN537" s="117"/>
      <c r="BO537" s="34"/>
      <c r="BP537" s="30"/>
      <c r="BQ537" s="30"/>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row>
    <row r="538" spans="2:208" s="32" customFormat="1" x14ac:dyDescent="0.2">
      <c r="B538" s="21"/>
      <c r="C538" s="22"/>
      <c r="D538" s="22"/>
      <c r="E538" s="22"/>
      <c r="F538" s="246"/>
      <c r="G538" s="121"/>
      <c r="H538" s="27"/>
      <c r="I538" s="28"/>
      <c r="J538" s="29"/>
      <c r="K538" s="30"/>
      <c r="L538" s="34"/>
      <c r="M538" s="35"/>
      <c r="N538" s="30"/>
      <c r="O538" s="34"/>
      <c r="P538" s="35"/>
      <c r="Q538" s="30"/>
      <c r="R538" s="34"/>
      <c r="S538" s="35"/>
      <c r="T538" s="30"/>
      <c r="U538" s="34"/>
      <c r="V538" s="35"/>
      <c r="W538" s="30"/>
      <c r="X538" s="34"/>
      <c r="Y538" s="34"/>
      <c r="Z538" s="30"/>
      <c r="AA538" s="34"/>
      <c r="AB538" s="34"/>
      <c r="AC538" s="30"/>
      <c r="AD538" s="34"/>
      <c r="AE538" s="34"/>
      <c r="AF538" s="30"/>
      <c r="AG538" s="34"/>
      <c r="AH538" s="34"/>
      <c r="AI538" s="30"/>
      <c r="AJ538" s="34"/>
      <c r="AK538" s="34"/>
      <c r="AL538" s="30"/>
      <c r="AM538" s="34"/>
      <c r="AN538" s="34"/>
      <c r="AO538" s="30"/>
      <c r="AP538" s="34"/>
      <c r="AQ538" s="34"/>
      <c r="AR538" s="30"/>
      <c r="AS538" s="34"/>
      <c r="AT538" s="34"/>
      <c r="AU538" s="30"/>
      <c r="AV538" s="34"/>
      <c r="AW538" s="34"/>
      <c r="AX538" s="30"/>
      <c r="AY538" s="34"/>
      <c r="AZ538" s="34"/>
      <c r="BA538" s="30"/>
      <c r="BB538" s="34"/>
      <c r="BC538" s="34"/>
      <c r="BD538" s="30"/>
      <c r="BE538" s="34"/>
      <c r="BF538" s="34"/>
      <c r="BG538" s="30"/>
      <c r="BH538" s="34"/>
      <c r="BI538" s="34"/>
      <c r="BJ538" s="30"/>
      <c r="BK538" s="34"/>
      <c r="BL538" s="117"/>
      <c r="BM538" s="118"/>
      <c r="BN538" s="117"/>
      <c r="BO538" s="34"/>
      <c r="BP538" s="30"/>
      <c r="BQ538" s="30"/>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row>
    <row r="539" spans="2:208" s="32" customFormat="1" x14ac:dyDescent="0.2">
      <c r="B539" s="21"/>
      <c r="C539" s="22"/>
      <c r="D539" s="22"/>
      <c r="E539" s="22"/>
      <c r="F539" s="246"/>
      <c r="G539" s="121"/>
      <c r="H539" s="27"/>
      <c r="I539" s="28"/>
      <c r="J539" s="29"/>
      <c r="K539" s="30"/>
      <c r="L539" s="34"/>
      <c r="M539" s="35"/>
      <c r="N539" s="30"/>
      <c r="O539" s="34"/>
      <c r="P539" s="35"/>
      <c r="Q539" s="30"/>
      <c r="R539" s="34"/>
      <c r="S539" s="35"/>
      <c r="T539" s="30"/>
      <c r="U539" s="34"/>
      <c r="V539" s="35"/>
      <c r="W539" s="30"/>
      <c r="X539" s="34"/>
      <c r="Y539" s="34"/>
      <c r="Z539" s="30"/>
      <c r="AA539" s="34"/>
      <c r="AB539" s="34"/>
      <c r="AC539" s="30"/>
      <c r="AD539" s="34"/>
      <c r="AE539" s="34"/>
      <c r="AF539" s="30"/>
      <c r="AG539" s="34"/>
      <c r="AH539" s="34"/>
      <c r="AI539" s="30"/>
      <c r="AJ539" s="34"/>
      <c r="AK539" s="34"/>
      <c r="AL539" s="30"/>
      <c r="AM539" s="34"/>
      <c r="AN539" s="34"/>
      <c r="AO539" s="30"/>
      <c r="AP539" s="34"/>
      <c r="AQ539" s="34"/>
      <c r="AR539" s="30"/>
      <c r="AS539" s="34"/>
      <c r="AT539" s="34"/>
      <c r="AU539" s="30"/>
      <c r="AV539" s="34"/>
      <c r="AW539" s="34"/>
      <c r="AX539" s="30"/>
      <c r="AY539" s="34"/>
      <c r="AZ539" s="34"/>
      <c r="BA539" s="30"/>
      <c r="BB539" s="34"/>
      <c r="BC539" s="34"/>
      <c r="BD539" s="30"/>
      <c r="BE539" s="34"/>
      <c r="BF539" s="34"/>
      <c r="BG539" s="30"/>
      <c r="BH539" s="34"/>
      <c r="BI539" s="34"/>
      <c r="BJ539" s="30"/>
      <c r="BK539" s="34"/>
      <c r="BL539" s="117"/>
      <c r="BM539" s="118"/>
      <c r="BN539" s="117"/>
      <c r="BO539" s="34"/>
      <c r="BP539" s="30"/>
      <c r="BQ539" s="30"/>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row>
    <row r="540" spans="2:208" s="32" customFormat="1" x14ac:dyDescent="0.2">
      <c r="B540" s="21"/>
      <c r="C540" s="22"/>
      <c r="D540" s="22"/>
      <c r="E540" s="22"/>
      <c r="F540" s="246"/>
      <c r="G540" s="121"/>
      <c r="H540" s="27"/>
      <c r="I540" s="28"/>
      <c r="J540" s="29"/>
      <c r="K540" s="30"/>
      <c r="L540" s="34"/>
      <c r="M540" s="35"/>
      <c r="N540" s="30"/>
      <c r="O540" s="34"/>
      <c r="P540" s="35"/>
      <c r="Q540" s="30"/>
      <c r="R540" s="34"/>
      <c r="S540" s="35"/>
      <c r="T540" s="30"/>
      <c r="U540" s="34"/>
      <c r="V540" s="35"/>
      <c r="W540" s="30"/>
      <c r="X540" s="34"/>
      <c r="Y540" s="34"/>
      <c r="Z540" s="30"/>
      <c r="AA540" s="34"/>
      <c r="AB540" s="34"/>
      <c r="AC540" s="30"/>
      <c r="AD540" s="34"/>
      <c r="AE540" s="34"/>
      <c r="AF540" s="30"/>
      <c r="AG540" s="34"/>
      <c r="AH540" s="34"/>
      <c r="AI540" s="30"/>
      <c r="AJ540" s="34"/>
      <c r="AK540" s="34"/>
      <c r="AL540" s="30"/>
      <c r="AM540" s="34"/>
      <c r="AN540" s="34"/>
      <c r="AO540" s="30"/>
      <c r="AP540" s="34"/>
      <c r="AQ540" s="34"/>
      <c r="AR540" s="30"/>
      <c r="AS540" s="34"/>
      <c r="AT540" s="34"/>
      <c r="AU540" s="30"/>
      <c r="AV540" s="34"/>
      <c r="AW540" s="34"/>
      <c r="AX540" s="30"/>
      <c r="AY540" s="34"/>
      <c r="AZ540" s="34"/>
      <c r="BA540" s="30"/>
      <c r="BB540" s="34"/>
      <c r="BC540" s="34"/>
      <c r="BD540" s="30"/>
      <c r="BE540" s="34"/>
      <c r="BF540" s="34"/>
      <c r="BG540" s="30"/>
      <c r="BH540" s="34"/>
      <c r="BI540" s="34"/>
      <c r="BJ540" s="30"/>
      <c r="BK540" s="34"/>
      <c r="BL540" s="117"/>
      <c r="BM540" s="118"/>
      <c r="BN540" s="117"/>
      <c r="BO540" s="34"/>
      <c r="BP540" s="30"/>
      <c r="BQ540" s="30"/>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row>
    <row r="541" spans="2:208" s="32" customFormat="1" x14ac:dyDescent="0.2">
      <c r="B541" s="21"/>
      <c r="C541" s="22"/>
      <c r="D541" s="22"/>
      <c r="E541" s="22"/>
      <c r="F541" s="246"/>
      <c r="G541" s="121"/>
      <c r="H541" s="27"/>
      <c r="I541" s="28"/>
      <c r="J541" s="29"/>
      <c r="K541" s="30"/>
      <c r="L541" s="34"/>
      <c r="M541" s="35"/>
      <c r="N541" s="30"/>
      <c r="O541" s="34"/>
      <c r="P541" s="35"/>
      <c r="Q541" s="30"/>
      <c r="R541" s="34"/>
      <c r="S541" s="35"/>
      <c r="T541" s="30"/>
      <c r="U541" s="34"/>
      <c r="V541" s="35"/>
      <c r="W541" s="30"/>
      <c r="X541" s="34"/>
      <c r="Y541" s="34"/>
      <c r="Z541" s="30"/>
      <c r="AA541" s="34"/>
      <c r="AB541" s="34"/>
      <c r="AC541" s="30"/>
      <c r="AD541" s="34"/>
      <c r="AE541" s="34"/>
      <c r="AF541" s="30"/>
      <c r="AG541" s="34"/>
      <c r="AH541" s="34"/>
      <c r="AI541" s="30"/>
      <c r="AJ541" s="34"/>
      <c r="AK541" s="34"/>
      <c r="AL541" s="30"/>
      <c r="AM541" s="34"/>
      <c r="AN541" s="34"/>
      <c r="AO541" s="30"/>
      <c r="AP541" s="34"/>
      <c r="AQ541" s="34"/>
      <c r="AR541" s="30"/>
      <c r="AS541" s="34"/>
      <c r="AT541" s="34"/>
      <c r="AU541" s="30"/>
      <c r="AV541" s="34"/>
      <c r="AW541" s="34"/>
      <c r="AX541" s="30"/>
      <c r="AY541" s="34"/>
      <c r="AZ541" s="34"/>
      <c r="BA541" s="30"/>
      <c r="BB541" s="34"/>
      <c r="BC541" s="34"/>
      <c r="BD541" s="30"/>
      <c r="BE541" s="34"/>
      <c r="BF541" s="34"/>
      <c r="BG541" s="30"/>
      <c r="BH541" s="34"/>
      <c r="BI541" s="34"/>
      <c r="BJ541" s="30"/>
      <c r="BK541" s="34"/>
      <c r="BL541" s="117"/>
      <c r="BM541" s="118"/>
      <c r="BN541" s="117"/>
      <c r="BO541" s="34"/>
      <c r="BP541" s="30"/>
      <c r="BQ541" s="30"/>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row>
    <row r="542" spans="2:208" s="32" customFormat="1" x14ac:dyDescent="0.2">
      <c r="B542" s="21"/>
      <c r="C542" s="22"/>
      <c r="D542" s="22"/>
      <c r="E542" s="22"/>
      <c r="F542" s="246"/>
      <c r="G542" s="121"/>
      <c r="H542" s="27"/>
      <c r="I542" s="28"/>
      <c r="J542" s="29"/>
      <c r="K542" s="30"/>
      <c r="L542" s="34"/>
      <c r="M542" s="35"/>
      <c r="N542" s="30"/>
      <c r="O542" s="34"/>
      <c r="P542" s="35"/>
      <c r="Q542" s="30"/>
      <c r="R542" s="34"/>
      <c r="S542" s="35"/>
      <c r="T542" s="30"/>
      <c r="U542" s="34"/>
      <c r="V542" s="35"/>
      <c r="W542" s="30"/>
      <c r="X542" s="34"/>
      <c r="Y542" s="34"/>
      <c r="Z542" s="30"/>
      <c r="AA542" s="34"/>
      <c r="AB542" s="34"/>
      <c r="AC542" s="30"/>
      <c r="AD542" s="34"/>
      <c r="AE542" s="34"/>
      <c r="AF542" s="30"/>
      <c r="AG542" s="34"/>
      <c r="AH542" s="34"/>
      <c r="AI542" s="30"/>
      <c r="AJ542" s="34"/>
      <c r="AK542" s="34"/>
      <c r="AL542" s="30"/>
      <c r="AM542" s="34"/>
      <c r="AN542" s="34"/>
      <c r="AO542" s="30"/>
      <c r="AP542" s="34"/>
      <c r="AQ542" s="34"/>
      <c r="AR542" s="30"/>
      <c r="AS542" s="34"/>
      <c r="AT542" s="34"/>
      <c r="AU542" s="30"/>
      <c r="AV542" s="34"/>
      <c r="AW542" s="34"/>
      <c r="AX542" s="30"/>
      <c r="AY542" s="34"/>
      <c r="AZ542" s="34"/>
      <c r="BA542" s="30"/>
      <c r="BB542" s="34"/>
      <c r="BC542" s="34"/>
      <c r="BD542" s="30"/>
      <c r="BE542" s="34"/>
      <c r="BF542" s="34"/>
      <c r="BG542" s="30"/>
      <c r="BH542" s="34"/>
      <c r="BI542" s="34"/>
      <c r="BJ542" s="30"/>
      <c r="BK542" s="34"/>
      <c r="BL542" s="117"/>
      <c r="BM542" s="118"/>
      <c r="BN542" s="117"/>
      <c r="BO542" s="34"/>
      <c r="BP542" s="30"/>
      <c r="BQ542" s="30"/>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row>
    <row r="543" spans="2:208" s="32" customFormat="1" x14ac:dyDescent="0.2">
      <c r="B543" s="21"/>
      <c r="C543" s="22"/>
      <c r="D543" s="22"/>
      <c r="E543" s="22"/>
      <c r="F543" s="246"/>
      <c r="G543" s="121"/>
      <c r="H543" s="27"/>
      <c r="I543" s="28"/>
      <c r="J543" s="29"/>
      <c r="K543" s="30"/>
      <c r="L543" s="34"/>
      <c r="M543" s="35"/>
      <c r="N543" s="30"/>
      <c r="O543" s="34"/>
      <c r="P543" s="35"/>
      <c r="Q543" s="30"/>
      <c r="R543" s="34"/>
      <c r="S543" s="35"/>
      <c r="T543" s="30"/>
      <c r="U543" s="34"/>
      <c r="V543" s="35"/>
      <c r="W543" s="30"/>
      <c r="X543" s="34"/>
      <c r="Y543" s="34"/>
      <c r="Z543" s="30"/>
      <c r="AA543" s="34"/>
      <c r="AB543" s="34"/>
      <c r="AC543" s="30"/>
      <c r="AD543" s="34"/>
      <c r="AE543" s="34"/>
      <c r="AF543" s="30"/>
      <c r="AG543" s="34"/>
      <c r="AH543" s="34"/>
      <c r="AI543" s="30"/>
      <c r="AJ543" s="34"/>
      <c r="AK543" s="34"/>
      <c r="AL543" s="30"/>
      <c r="AM543" s="34"/>
      <c r="AN543" s="34"/>
      <c r="AO543" s="30"/>
      <c r="AP543" s="34"/>
      <c r="AQ543" s="34"/>
      <c r="AR543" s="30"/>
      <c r="AS543" s="34"/>
      <c r="AT543" s="34"/>
      <c r="AU543" s="30"/>
      <c r="AV543" s="34"/>
      <c r="AW543" s="34"/>
      <c r="AX543" s="30"/>
      <c r="AY543" s="34"/>
      <c r="AZ543" s="34"/>
      <c r="BA543" s="30"/>
      <c r="BB543" s="34"/>
      <c r="BC543" s="34"/>
      <c r="BD543" s="30"/>
      <c r="BE543" s="34"/>
      <c r="BF543" s="34"/>
      <c r="BG543" s="30"/>
      <c r="BH543" s="34"/>
      <c r="BI543" s="34"/>
      <c r="BJ543" s="30"/>
      <c r="BK543" s="34"/>
      <c r="BL543" s="117"/>
      <c r="BM543" s="118"/>
      <c r="BN543" s="117"/>
      <c r="BO543" s="34"/>
      <c r="BP543" s="30"/>
      <c r="BQ543" s="30"/>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row>
    <row r="544" spans="2:208" s="32" customFormat="1" x14ac:dyDescent="0.2">
      <c r="B544" s="21"/>
      <c r="C544" s="22"/>
      <c r="D544" s="22"/>
      <c r="E544" s="22"/>
      <c r="F544" s="246"/>
      <c r="G544" s="121"/>
      <c r="H544" s="27"/>
      <c r="I544" s="28"/>
      <c r="J544" s="29"/>
      <c r="K544" s="30"/>
      <c r="L544" s="34"/>
      <c r="M544" s="35"/>
      <c r="N544" s="30"/>
      <c r="O544" s="34"/>
      <c r="P544" s="35"/>
      <c r="Q544" s="30"/>
      <c r="R544" s="34"/>
      <c r="S544" s="35"/>
      <c r="T544" s="30"/>
      <c r="U544" s="34"/>
      <c r="V544" s="35"/>
      <c r="W544" s="30"/>
      <c r="X544" s="34"/>
      <c r="Y544" s="34"/>
      <c r="Z544" s="30"/>
      <c r="AA544" s="34"/>
      <c r="AB544" s="34"/>
      <c r="AC544" s="30"/>
      <c r="AD544" s="34"/>
      <c r="AE544" s="34"/>
      <c r="AF544" s="30"/>
      <c r="AG544" s="34"/>
      <c r="AH544" s="34"/>
      <c r="AI544" s="30"/>
      <c r="AJ544" s="34"/>
      <c r="AK544" s="34"/>
      <c r="AL544" s="30"/>
      <c r="AM544" s="34"/>
      <c r="AN544" s="34"/>
      <c r="AO544" s="30"/>
      <c r="AP544" s="34"/>
      <c r="AQ544" s="34"/>
      <c r="AR544" s="30"/>
      <c r="AS544" s="34"/>
      <c r="AT544" s="34"/>
      <c r="AU544" s="30"/>
      <c r="AV544" s="34"/>
      <c r="AW544" s="34"/>
      <c r="AX544" s="30"/>
      <c r="AY544" s="34"/>
      <c r="AZ544" s="34"/>
      <c r="BA544" s="30"/>
      <c r="BB544" s="34"/>
      <c r="BC544" s="34"/>
      <c r="BD544" s="30"/>
      <c r="BE544" s="34"/>
      <c r="BF544" s="34"/>
      <c r="BG544" s="30"/>
      <c r="BH544" s="34"/>
      <c r="BI544" s="34"/>
      <c r="BJ544" s="30"/>
      <c r="BK544" s="34"/>
      <c r="BL544" s="117"/>
      <c r="BM544" s="118"/>
      <c r="BN544" s="117"/>
      <c r="BO544" s="34"/>
      <c r="BP544" s="30"/>
      <c r="BQ544" s="30"/>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row>
    <row r="545" spans="2:208" s="32" customFormat="1" x14ac:dyDescent="0.2">
      <c r="B545" s="21"/>
      <c r="C545" s="22"/>
      <c r="D545" s="22"/>
      <c r="E545" s="22"/>
      <c r="F545" s="246"/>
      <c r="G545" s="121"/>
      <c r="H545" s="27"/>
      <c r="I545" s="28"/>
      <c r="J545" s="29"/>
      <c r="K545" s="30"/>
      <c r="L545" s="34"/>
      <c r="M545" s="35"/>
      <c r="N545" s="30"/>
      <c r="O545" s="34"/>
      <c r="P545" s="35"/>
      <c r="Q545" s="30"/>
      <c r="R545" s="34"/>
      <c r="S545" s="35"/>
      <c r="T545" s="30"/>
      <c r="U545" s="34"/>
      <c r="V545" s="35"/>
      <c r="W545" s="30"/>
      <c r="X545" s="34"/>
      <c r="Y545" s="34"/>
      <c r="Z545" s="30"/>
      <c r="AA545" s="34"/>
      <c r="AB545" s="34"/>
      <c r="AC545" s="30"/>
      <c r="AD545" s="34"/>
      <c r="AE545" s="34"/>
      <c r="AF545" s="30"/>
      <c r="AG545" s="34"/>
      <c r="AH545" s="34"/>
      <c r="AI545" s="30"/>
      <c r="AJ545" s="34"/>
      <c r="AK545" s="34"/>
      <c r="AL545" s="30"/>
      <c r="AM545" s="34"/>
      <c r="AN545" s="34"/>
      <c r="AO545" s="30"/>
      <c r="AP545" s="34"/>
      <c r="AQ545" s="34"/>
      <c r="AR545" s="30"/>
      <c r="AS545" s="34"/>
      <c r="AT545" s="34"/>
      <c r="AU545" s="30"/>
      <c r="AV545" s="34"/>
      <c r="AW545" s="34"/>
      <c r="AX545" s="30"/>
      <c r="AY545" s="34"/>
      <c r="AZ545" s="34"/>
      <c r="BA545" s="30"/>
      <c r="BB545" s="34"/>
      <c r="BC545" s="34"/>
      <c r="BD545" s="30"/>
      <c r="BE545" s="34"/>
      <c r="BF545" s="34"/>
      <c r="BG545" s="30"/>
      <c r="BH545" s="34"/>
      <c r="BI545" s="34"/>
      <c r="BJ545" s="30"/>
      <c r="BK545" s="34"/>
      <c r="BL545" s="117"/>
      <c r="BM545" s="118"/>
      <c r="BN545" s="117"/>
      <c r="BO545" s="34"/>
      <c r="BP545" s="30"/>
      <c r="BQ545" s="30"/>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row>
    <row r="546" spans="2:208" s="32" customFormat="1" x14ac:dyDescent="0.2">
      <c r="B546" s="21"/>
      <c r="C546" s="22"/>
      <c r="D546" s="22"/>
      <c r="E546" s="22"/>
      <c r="F546" s="246"/>
      <c r="G546" s="121"/>
      <c r="H546" s="27"/>
      <c r="I546" s="28"/>
      <c r="J546" s="29"/>
      <c r="K546" s="30"/>
      <c r="L546" s="34"/>
      <c r="M546" s="35"/>
      <c r="N546" s="30"/>
      <c r="O546" s="34"/>
      <c r="P546" s="35"/>
      <c r="Q546" s="30"/>
      <c r="R546" s="34"/>
      <c r="S546" s="35"/>
      <c r="T546" s="30"/>
      <c r="U546" s="34"/>
      <c r="V546" s="35"/>
      <c r="W546" s="30"/>
      <c r="X546" s="34"/>
      <c r="Y546" s="34"/>
      <c r="Z546" s="30"/>
      <c r="AA546" s="34"/>
      <c r="AB546" s="34"/>
      <c r="AC546" s="30"/>
      <c r="AD546" s="34"/>
      <c r="AE546" s="34"/>
      <c r="AF546" s="30"/>
      <c r="AG546" s="34"/>
      <c r="AH546" s="34"/>
      <c r="AI546" s="30"/>
      <c r="AJ546" s="34"/>
      <c r="AK546" s="34"/>
      <c r="AL546" s="30"/>
      <c r="AM546" s="34"/>
      <c r="AN546" s="34"/>
      <c r="AO546" s="30"/>
      <c r="AP546" s="34"/>
      <c r="AQ546" s="34"/>
      <c r="AR546" s="30"/>
      <c r="AS546" s="34"/>
      <c r="AT546" s="34"/>
      <c r="AU546" s="30"/>
      <c r="AV546" s="34"/>
      <c r="AW546" s="34"/>
      <c r="AX546" s="30"/>
      <c r="AY546" s="34"/>
      <c r="AZ546" s="34"/>
      <c r="BA546" s="30"/>
      <c r="BB546" s="34"/>
      <c r="BC546" s="34"/>
      <c r="BD546" s="30"/>
      <c r="BE546" s="34"/>
      <c r="BF546" s="34"/>
      <c r="BG546" s="30"/>
      <c r="BH546" s="34"/>
      <c r="BI546" s="34"/>
      <c r="BJ546" s="30"/>
      <c r="BK546" s="34"/>
      <c r="BL546" s="117"/>
      <c r="BM546" s="118"/>
      <c r="BN546" s="117"/>
      <c r="BO546" s="34"/>
      <c r="BP546" s="30"/>
      <c r="BQ546" s="30"/>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row>
    <row r="547" spans="2:208" s="32" customFormat="1" x14ac:dyDescent="0.2">
      <c r="B547" s="21"/>
      <c r="C547" s="22"/>
      <c r="D547" s="22"/>
      <c r="E547" s="22"/>
      <c r="F547" s="246"/>
      <c r="G547" s="121"/>
      <c r="H547" s="27"/>
      <c r="I547" s="28"/>
      <c r="J547" s="29"/>
      <c r="K547" s="30"/>
      <c r="L547" s="34"/>
      <c r="M547" s="35"/>
      <c r="N547" s="30"/>
      <c r="O547" s="34"/>
      <c r="P547" s="35"/>
      <c r="Q547" s="30"/>
      <c r="R547" s="34"/>
      <c r="S547" s="35"/>
      <c r="T547" s="30"/>
      <c r="U547" s="34"/>
      <c r="V547" s="35"/>
      <c r="W547" s="30"/>
      <c r="X547" s="34"/>
      <c r="Y547" s="34"/>
      <c r="Z547" s="30"/>
      <c r="AA547" s="34"/>
      <c r="AB547" s="34"/>
      <c r="AC547" s="30"/>
      <c r="AD547" s="34"/>
      <c r="AE547" s="34"/>
      <c r="AF547" s="30"/>
      <c r="AG547" s="34"/>
      <c r="AH547" s="34"/>
      <c r="AI547" s="30"/>
      <c r="AJ547" s="34"/>
      <c r="AK547" s="34"/>
      <c r="AL547" s="30"/>
      <c r="AM547" s="34"/>
      <c r="AN547" s="34"/>
      <c r="AO547" s="30"/>
      <c r="AP547" s="34"/>
      <c r="AQ547" s="34"/>
      <c r="AR547" s="30"/>
      <c r="AS547" s="34"/>
      <c r="AT547" s="34"/>
      <c r="AU547" s="30"/>
      <c r="AV547" s="34"/>
      <c r="AW547" s="34"/>
      <c r="AX547" s="30"/>
      <c r="AY547" s="34"/>
      <c r="AZ547" s="34"/>
      <c r="BA547" s="30"/>
      <c r="BB547" s="34"/>
      <c r="BC547" s="34"/>
      <c r="BD547" s="30"/>
      <c r="BE547" s="34"/>
      <c r="BF547" s="34"/>
      <c r="BG547" s="30"/>
      <c r="BH547" s="34"/>
      <c r="BI547" s="34"/>
      <c r="BJ547" s="30"/>
      <c r="BK547" s="34"/>
      <c r="BL547" s="117"/>
      <c r="BM547" s="118"/>
      <c r="BN547" s="117"/>
      <c r="BO547" s="34"/>
      <c r="BP547" s="30"/>
      <c r="BQ547" s="30"/>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row>
    <row r="548" spans="2:208" s="32" customFormat="1" x14ac:dyDescent="0.2">
      <c r="B548" s="21"/>
      <c r="C548" s="22"/>
      <c r="D548" s="22"/>
      <c r="E548" s="22"/>
      <c r="F548" s="246"/>
      <c r="G548" s="121"/>
      <c r="H548" s="27"/>
      <c r="I548" s="28"/>
      <c r="J548" s="29"/>
      <c r="K548" s="30"/>
      <c r="L548" s="34"/>
      <c r="M548" s="35"/>
      <c r="N548" s="30"/>
      <c r="O548" s="34"/>
      <c r="P548" s="35"/>
      <c r="Q548" s="30"/>
      <c r="R548" s="34"/>
      <c r="S548" s="35"/>
      <c r="T548" s="30"/>
      <c r="U548" s="34"/>
      <c r="V548" s="35"/>
      <c r="W548" s="30"/>
      <c r="X548" s="34"/>
      <c r="Y548" s="34"/>
      <c r="Z548" s="30"/>
      <c r="AA548" s="34"/>
      <c r="AB548" s="34"/>
      <c r="AC548" s="30"/>
      <c r="AD548" s="34"/>
      <c r="AE548" s="34"/>
      <c r="AF548" s="30"/>
      <c r="AG548" s="34"/>
      <c r="AH548" s="34"/>
      <c r="AI548" s="30"/>
      <c r="AJ548" s="34"/>
      <c r="AK548" s="34"/>
      <c r="AL548" s="30"/>
      <c r="AM548" s="34"/>
      <c r="AN548" s="34"/>
      <c r="AO548" s="30"/>
      <c r="AP548" s="34"/>
      <c r="AQ548" s="34"/>
      <c r="AR548" s="30"/>
      <c r="AS548" s="34"/>
      <c r="AT548" s="34"/>
      <c r="AU548" s="30"/>
      <c r="AV548" s="34"/>
      <c r="AW548" s="34"/>
      <c r="AX548" s="30"/>
      <c r="AY548" s="34"/>
      <c r="AZ548" s="34"/>
      <c r="BA548" s="30"/>
      <c r="BB548" s="34"/>
      <c r="BC548" s="34"/>
      <c r="BD548" s="30"/>
      <c r="BE548" s="34"/>
      <c r="BF548" s="34"/>
      <c r="BG548" s="30"/>
      <c r="BH548" s="34"/>
      <c r="BI548" s="34"/>
      <c r="BJ548" s="30"/>
      <c r="BK548" s="34"/>
      <c r="BL548" s="117"/>
      <c r="BM548" s="118"/>
      <c r="BN548" s="117"/>
      <c r="BO548" s="34"/>
      <c r="BP548" s="30"/>
      <c r="BQ548" s="30"/>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row>
    <row r="549" spans="2:208" s="32" customFormat="1" x14ac:dyDescent="0.2">
      <c r="B549" s="21"/>
      <c r="C549" s="22"/>
      <c r="D549" s="22"/>
      <c r="E549" s="22"/>
      <c r="F549" s="246"/>
      <c r="G549" s="121"/>
      <c r="H549" s="27"/>
      <c r="I549" s="28"/>
      <c r="J549" s="29"/>
      <c r="K549" s="30"/>
      <c r="L549" s="34"/>
      <c r="M549" s="35"/>
      <c r="N549" s="30"/>
      <c r="O549" s="34"/>
      <c r="P549" s="35"/>
      <c r="Q549" s="30"/>
      <c r="R549" s="34"/>
      <c r="S549" s="35"/>
      <c r="T549" s="30"/>
      <c r="U549" s="34"/>
      <c r="V549" s="35"/>
      <c r="W549" s="30"/>
      <c r="X549" s="34"/>
      <c r="Y549" s="34"/>
      <c r="Z549" s="30"/>
      <c r="AA549" s="34"/>
      <c r="AB549" s="34"/>
      <c r="AC549" s="30"/>
      <c r="AD549" s="34"/>
      <c r="AE549" s="34"/>
      <c r="AF549" s="30"/>
      <c r="AG549" s="34"/>
      <c r="AH549" s="34"/>
      <c r="AI549" s="30"/>
      <c r="AJ549" s="34"/>
      <c r="AK549" s="34"/>
      <c r="AL549" s="30"/>
      <c r="AM549" s="34"/>
      <c r="AN549" s="34"/>
      <c r="AO549" s="30"/>
      <c r="AP549" s="34"/>
      <c r="AQ549" s="34"/>
      <c r="AR549" s="30"/>
      <c r="AS549" s="34"/>
      <c r="AT549" s="34"/>
      <c r="AU549" s="30"/>
      <c r="AV549" s="34"/>
      <c r="AW549" s="34"/>
      <c r="AX549" s="30"/>
      <c r="AY549" s="34"/>
      <c r="AZ549" s="34"/>
      <c r="BA549" s="30"/>
      <c r="BB549" s="34"/>
      <c r="BC549" s="34"/>
      <c r="BD549" s="30"/>
      <c r="BE549" s="34"/>
      <c r="BF549" s="34"/>
      <c r="BG549" s="30"/>
      <c r="BH549" s="34"/>
      <c r="BI549" s="34"/>
      <c r="BJ549" s="30"/>
      <c r="BK549" s="34"/>
      <c r="BL549" s="117"/>
      <c r="BM549" s="118"/>
      <c r="BN549" s="117"/>
      <c r="BO549" s="34"/>
      <c r="BP549" s="30"/>
      <c r="BQ549" s="30"/>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row>
    <row r="550" spans="2:208" s="32" customFormat="1" x14ac:dyDescent="0.2">
      <c r="B550" s="21"/>
      <c r="C550" s="22"/>
      <c r="D550" s="22"/>
      <c r="E550" s="22"/>
      <c r="F550" s="246"/>
      <c r="G550" s="121"/>
      <c r="H550" s="27"/>
      <c r="I550" s="28"/>
      <c r="J550" s="29"/>
      <c r="K550" s="30"/>
      <c r="L550" s="34"/>
      <c r="M550" s="35"/>
      <c r="N550" s="30"/>
      <c r="O550" s="34"/>
      <c r="P550" s="35"/>
      <c r="Q550" s="30"/>
      <c r="R550" s="34"/>
      <c r="S550" s="35"/>
      <c r="T550" s="30"/>
      <c r="U550" s="34"/>
      <c r="V550" s="35"/>
      <c r="W550" s="30"/>
      <c r="X550" s="34"/>
      <c r="Y550" s="34"/>
      <c r="Z550" s="30"/>
      <c r="AA550" s="34"/>
      <c r="AB550" s="34"/>
      <c r="AC550" s="30"/>
      <c r="AD550" s="34"/>
      <c r="AE550" s="34"/>
      <c r="AF550" s="30"/>
      <c r="AG550" s="34"/>
      <c r="AH550" s="34"/>
      <c r="AI550" s="30"/>
      <c r="AJ550" s="34"/>
      <c r="AK550" s="34"/>
      <c r="AL550" s="30"/>
      <c r="AM550" s="34"/>
      <c r="AN550" s="34"/>
      <c r="AO550" s="30"/>
      <c r="AP550" s="34"/>
      <c r="AQ550" s="34"/>
      <c r="AR550" s="30"/>
      <c r="AS550" s="34"/>
      <c r="AT550" s="34"/>
      <c r="AU550" s="30"/>
      <c r="AV550" s="34"/>
      <c r="AW550" s="34"/>
      <c r="AX550" s="30"/>
      <c r="AY550" s="34"/>
      <c r="AZ550" s="34"/>
      <c r="BA550" s="30"/>
      <c r="BB550" s="34"/>
      <c r="BC550" s="34"/>
      <c r="BD550" s="30"/>
      <c r="BE550" s="34"/>
      <c r="BF550" s="34"/>
      <c r="BG550" s="30"/>
      <c r="BH550" s="34"/>
      <c r="BI550" s="34"/>
      <c r="BJ550" s="30"/>
      <c r="BK550" s="34"/>
      <c r="BL550" s="117"/>
      <c r="BM550" s="118"/>
      <c r="BN550" s="117"/>
      <c r="BO550" s="34"/>
      <c r="BP550" s="30"/>
      <c r="BQ550" s="30"/>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row>
    <row r="551" spans="2:208" s="32" customFormat="1" x14ac:dyDescent="0.2">
      <c r="B551" s="21"/>
      <c r="C551" s="22"/>
      <c r="D551" s="22"/>
      <c r="E551" s="22"/>
      <c r="F551" s="246"/>
      <c r="G551" s="121"/>
      <c r="H551" s="27"/>
      <c r="I551" s="28"/>
      <c r="J551" s="29"/>
      <c r="K551" s="30"/>
      <c r="L551" s="34"/>
      <c r="M551" s="35"/>
      <c r="N551" s="30"/>
      <c r="O551" s="34"/>
      <c r="P551" s="35"/>
      <c r="Q551" s="30"/>
      <c r="R551" s="34"/>
      <c r="S551" s="35"/>
      <c r="T551" s="30"/>
      <c r="U551" s="34"/>
      <c r="V551" s="35"/>
      <c r="W551" s="30"/>
      <c r="X551" s="34"/>
      <c r="Y551" s="34"/>
      <c r="Z551" s="30"/>
      <c r="AA551" s="34"/>
      <c r="AB551" s="34"/>
      <c r="AC551" s="30"/>
      <c r="AD551" s="34"/>
      <c r="AE551" s="34"/>
      <c r="AF551" s="30"/>
      <c r="AG551" s="34"/>
      <c r="AH551" s="34"/>
      <c r="AI551" s="30"/>
      <c r="AJ551" s="34"/>
      <c r="AK551" s="34"/>
      <c r="AL551" s="30"/>
      <c r="AM551" s="34"/>
      <c r="AN551" s="34"/>
      <c r="AO551" s="30"/>
      <c r="AP551" s="34"/>
      <c r="AQ551" s="34"/>
      <c r="AR551" s="30"/>
      <c r="AS551" s="34"/>
      <c r="AT551" s="34"/>
      <c r="AU551" s="30"/>
      <c r="AV551" s="34"/>
      <c r="AW551" s="34"/>
      <c r="AX551" s="30"/>
      <c r="AY551" s="34"/>
      <c r="AZ551" s="34"/>
      <c r="BA551" s="30"/>
      <c r="BB551" s="34"/>
      <c r="BC551" s="34"/>
      <c r="BD551" s="30"/>
      <c r="BE551" s="34"/>
      <c r="BF551" s="34"/>
      <c r="BG551" s="30"/>
      <c r="BH551" s="34"/>
      <c r="BI551" s="34"/>
      <c r="BJ551" s="30"/>
      <c r="BK551" s="34"/>
      <c r="BL551" s="117"/>
      <c r="BM551" s="118"/>
      <c r="BN551" s="117"/>
      <c r="BO551" s="34"/>
      <c r="BP551" s="30"/>
      <c r="BQ551" s="30"/>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row>
    <row r="552" spans="2:208" s="32" customFormat="1" x14ac:dyDescent="0.2">
      <c r="B552" s="21"/>
      <c r="C552" s="22"/>
      <c r="D552" s="22"/>
      <c r="E552" s="22"/>
      <c r="F552" s="246"/>
      <c r="G552" s="121"/>
      <c r="H552" s="27"/>
      <c r="I552" s="28"/>
      <c r="J552" s="29"/>
      <c r="K552" s="30"/>
      <c r="L552" s="34"/>
      <c r="M552" s="35"/>
      <c r="N552" s="30"/>
      <c r="O552" s="34"/>
      <c r="P552" s="35"/>
      <c r="Q552" s="30"/>
      <c r="R552" s="34"/>
      <c r="S552" s="35"/>
      <c r="T552" s="30"/>
      <c r="U552" s="34"/>
      <c r="V552" s="35"/>
      <c r="W552" s="30"/>
      <c r="X552" s="34"/>
      <c r="Y552" s="34"/>
      <c r="Z552" s="30"/>
      <c r="AA552" s="34"/>
      <c r="AB552" s="34"/>
      <c r="AC552" s="30"/>
      <c r="AD552" s="34"/>
      <c r="AE552" s="34"/>
      <c r="AF552" s="30"/>
      <c r="AG552" s="34"/>
      <c r="AH552" s="34"/>
      <c r="AI552" s="30"/>
      <c r="AJ552" s="34"/>
      <c r="AK552" s="34"/>
      <c r="AL552" s="30"/>
      <c r="AM552" s="34"/>
      <c r="AN552" s="34"/>
      <c r="AO552" s="30"/>
      <c r="AP552" s="34"/>
      <c r="AQ552" s="34"/>
      <c r="AR552" s="30"/>
      <c r="AS552" s="34"/>
      <c r="AT552" s="34"/>
      <c r="AU552" s="30"/>
      <c r="AV552" s="34"/>
      <c r="AW552" s="34"/>
      <c r="AX552" s="30"/>
      <c r="AY552" s="34"/>
      <c r="AZ552" s="34"/>
      <c r="BA552" s="30"/>
      <c r="BB552" s="34"/>
      <c r="BC552" s="34"/>
      <c r="BD552" s="30"/>
      <c r="BE552" s="34"/>
      <c r="BF552" s="34"/>
      <c r="BG552" s="30"/>
      <c r="BH552" s="34"/>
      <c r="BI552" s="34"/>
      <c r="BJ552" s="30"/>
      <c r="BK552" s="34"/>
      <c r="BL552" s="117"/>
      <c r="BM552" s="118"/>
      <c r="BN552" s="117"/>
      <c r="BO552" s="34"/>
      <c r="BP552" s="30"/>
      <c r="BQ552" s="30"/>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row>
    <row r="553" spans="2:208" s="32" customFormat="1" x14ac:dyDescent="0.2">
      <c r="B553" s="21"/>
      <c r="C553" s="22"/>
      <c r="D553" s="22"/>
      <c r="E553" s="22"/>
      <c r="F553" s="246"/>
      <c r="G553" s="121"/>
      <c r="H553" s="27"/>
      <c r="I553" s="28"/>
      <c r="J553" s="29"/>
      <c r="K553" s="30"/>
      <c r="L553" s="34"/>
      <c r="M553" s="35"/>
      <c r="N553" s="30"/>
      <c r="O553" s="34"/>
      <c r="P553" s="35"/>
      <c r="Q553" s="30"/>
      <c r="R553" s="34"/>
      <c r="S553" s="35"/>
      <c r="T553" s="30"/>
      <c r="U553" s="34"/>
      <c r="V553" s="35"/>
      <c r="W553" s="30"/>
      <c r="X553" s="34"/>
      <c r="Y553" s="34"/>
      <c r="Z553" s="30"/>
      <c r="AA553" s="34"/>
      <c r="AB553" s="34"/>
      <c r="AC553" s="30"/>
      <c r="AD553" s="34"/>
      <c r="AE553" s="34"/>
      <c r="AF553" s="30"/>
      <c r="AG553" s="34"/>
      <c r="AH553" s="34"/>
      <c r="AI553" s="30"/>
      <c r="AJ553" s="34"/>
      <c r="AK553" s="34"/>
      <c r="AL553" s="30"/>
      <c r="AM553" s="34"/>
      <c r="AN553" s="34"/>
      <c r="AO553" s="30"/>
      <c r="AP553" s="34"/>
      <c r="AQ553" s="34"/>
      <c r="AR553" s="30"/>
      <c r="AS553" s="34"/>
      <c r="AT553" s="34"/>
      <c r="AU553" s="30"/>
      <c r="AV553" s="34"/>
      <c r="AW553" s="34"/>
      <c r="AX553" s="30"/>
      <c r="AY553" s="34"/>
      <c r="AZ553" s="34"/>
      <c r="BA553" s="30"/>
      <c r="BB553" s="34"/>
      <c r="BC553" s="34"/>
      <c r="BD553" s="30"/>
      <c r="BE553" s="34"/>
      <c r="BF553" s="34"/>
      <c r="BG553" s="30"/>
      <c r="BH553" s="34"/>
      <c r="BI553" s="34"/>
      <c r="BJ553" s="30"/>
      <c r="BK553" s="34"/>
      <c r="BL553" s="117"/>
      <c r="BM553" s="118"/>
      <c r="BN553" s="117"/>
      <c r="BO553" s="34"/>
      <c r="BP553" s="30"/>
      <c r="BQ553" s="30"/>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row>
    <row r="554" spans="2:208" s="32" customFormat="1" x14ac:dyDescent="0.2">
      <c r="B554" s="21"/>
      <c r="C554" s="22"/>
      <c r="D554" s="22"/>
      <c r="E554" s="22"/>
      <c r="F554" s="246"/>
      <c r="G554" s="121"/>
      <c r="H554" s="27"/>
      <c r="I554" s="28"/>
      <c r="J554" s="29"/>
      <c r="K554" s="30"/>
      <c r="L554" s="34"/>
      <c r="M554" s="35"/>
      <c r="N554" s="30"/>
      <c r="O554" s="34"/>
      <c r="P554" s="35"/>
      <c r="Q554" s="30"/>
      <c r="R554" s="34"/>
      <c r="S554" s="35"/>
      <c r="T554" s="30"/>
      <c r="U554" s="34"/>
      <c r="V554" s="35"/>
      <c r="W554" s="30"/>
      <c r="X554" s="34"/>
      <c r="Y554" s="34"/>
      <c r="Z554" s="30"/>
      <c r="AA554" s="34"/>
      <c r="AB554" s="34"/>
      <c r="AC554" s="30"/>
      <c r="AD554" s="34"/>
      <c r="AE554" s="34"/>
      <c r="AF554" s="30"/>
      <c r="AG554" s="34"/>
      <c r="AH554" s="34"/>
      <c r="AI554" s="30"/>
      <c r="AJ554" s="34"/>
      <c r="AK554" s="34"/>
      <c r="AL554" s="30"/>
      <c r="AM554" s="34"/>
      <c r="AN554" s="34"/>
      <c r="AO554" s="30"/>
      <c r="AP554" s="34"/>
      <c r="AQ554" s="34"/>
      <c r="AR554" s="30"/>
      <c r="AS554" s="34"/>
      <c r="AT554" s="34"/>
      <c r="AU554" s="30"/>
      <c r="AV554" s="34"/>
      <c r="AW554" s="34"/>
      <c r="AX554" s="30"/>
      <c r="AY554" s="34"/>
      <c r="AZ554" s="34"/>
      <c r="BA554" s="30"/>
      <c r="BB554" s="34"/>
      <c r="BC554" s="34"/>
      <c r="BD554" s="30"/>
      <c r="BE554" s="34"/>
      <c r="BF554" s="34"/>
      <c r="BG554" s="30"/>
      <c r="BH554" s="34"/>
      <c r="BI554" s="34"/>
      <c r="BJ554" s="30"/>
      <c r="BK554" s="34"/>
      <c r="BL554" s="117"/>
      <c r="BM554" s="118"/>
      <c r="BN554" s="117"/>
      <c r="BO554" s="34"/>
      <c r="BP554" s="30"/>
      <c r="BQ554" s="30"/>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row>
    <row r="555" spans="2:208" s="32" customFormat="1" x14ac:dyDescent="0.2">
      <c r="B555" s="21"/>
      <c r="C555" s="22"/>
      <c r="D555" s="22"/>
      <c r="E555" s="22"/>
      <c r="F555" s="246"/>
      <c r="G555" s="121"/>
      <c r="H555" s="27"/>
      <c r="I555" s="28"/>
      <c r="J555" s="29"/>
      <c r="K555" s="30"/>
      <c r="L555" s="34"/>
      <c r="M555" s="35"/>
      <c r="N555" s="30"/>
      <c r="O555" s="34"/>
      <c r="P555" s="35"/>
      <c r="Q555" s="30"/>
      <c r="R555" s="34"/>
      <c r="S555" s="35"/>
      <c r="T555" s="30"/>
      <c r="U555" s="34"/>
      <c r="V555" s="35"/>
      <c r="W555" s="30"/>
      <c r="X555" s="34"/>
      <c r="Y555" s="34"/>
      <c r="Z555" s="30"/>
      <c r="AA555" s="34"/>
      <c r="AB555" s="34"/>
      <c r="AC555" s="30"/>
      <c r="AD555" s="34"/>
      <c r="AE555" s="34"/>
      <c r="AF555" s="30"/>
      <c r="AG555" s="34"/>
      <c r="AH555" s="34"/>
      <c r="AI555" s="30"/>
      <c r="AJ555" s="34"/>
      <c r="AK555" s="34"/>
      <c r="AL555" s="30"/>
      <c r="AM555" s="34"/>
      <c r="AN555" s="34"/>
      <c r="AO555" s="30"/>
      <c r="AP555" s="34"/>
      <c r="AQ555" s="34"/>
      <c r="AR555" s="30"/>
      <c r="AS555" s="34"/>
      <c r="AT555" s="34"/>
      <c r="AU555" s="30"/>
      <c r="AV555" s="34"/>
      <c r="AW555" s="34"/>
      <c r="AX555" s="30"/>
      <c r="AY555" s="34"/>
      <c r="AZ555" s="34"/>
      <c r="BA555" s="30"/>
      <c r="BB555" s="34"/>
      <c r="BC555" s="34"/>
      <c r="BD555" s="30"/>
      <c r="BE555" s="34"/>
      <c r="BF555" s="34"/>
      <c r="BG555" s="30"/>
      <c r="BH555" s="34"/>
      <c r="BI555" s="34"/>
      <c r="BJ555" s="30"/>
      <c r="BK555" s="34"/>
      <c r="BL555" s="117"/>
      <c r="BM555" s="118"/>
      <c r="BN555" s="117"/>
      <c r="BO555" s="34"/>
      <c r="BP555" s="30"/>
      <c r="BQ555" s="30"/>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row>
    <row r="556" spans="2:208" s="32" customFormat="1" x14ac:dyDescent="0.2">
      <c r="B556" s="21"/>
      <c r="C556" s="22"/>
      <c r="D556" s="22"/>
      <c r="E556" s="22"/>
      <c r="F556" s="246"/>
      <c r="G556" s="121"/>
      <c r="H556" s="27"/>
      <c r="I556" s="28"/>
      <c r="J556" s="29"/>
      <c r="K556" s="30"/>
      <c r="L556" s="34"/>
      <c r="M556" s="35"/>
      <c r="N556" s="30"/>
      <c r="O556" s="34"/>
      <c r="P556" s="35"/>
      <c r="Q556" s="30"/>
      <c r="R556" s="34"/>
      <c r="S556" s="35"/>
      <c r="T556" s="30"/>
      <c r="U556" s="34"/>
      <c r="V556" s="35"/>
      <c r="W556" s="30"/>
      <c r="X556" s="34"/>
      <c r="Y556" s="34"/>
      <c r="Z556" s="30"/>
      <c r="AA556" s="34"/>
      <c r="AB556" s="34"/>
      <c r="AC556" s="30"/>
      <c r="AD556" s="34"/>
      <c r="AE556" s="34"/>
      <c r="AF556" s="30"/>
      <c r="AG556" s="34"/>
      <c r="AH556" s="34"/>
      <c r="AI556" s="30"/>
      <c r="AJ556" s="34"/>
      <c r="AK556" s="34"/>
      <c r="AL556" s="30"/>
      <c r="AM556" s="34"/>
      <c r="AN556" s="34"/>
      <c r="AO556" s="30"/>
      <c r="AP556" s="34"/>
      <c r="AQ556" s="34"/>
      <c r="AR556" s="30"/>
      <c r="AS556" s="34"/>
      <c r="AT556" s="34"/>
      <c r="AU556" s="30"/>
      <c r="AV556" s="34"/>
      <c r="AW556" s="34"/>
      <c r="AX556" s="30"/>
      <c r="AY556" s="34"/>
      <c r="AZ556" s="34"/>
      <c r="BA556" s="30"/>
      <c r="BB556" s="34"/>
      <c r="BC556" s="34"/>
      <c r="BD556" s="30"/>
      <c r="BE556" s="34"/>
      <c r="BF556" s="34"/>
      <c r="BG556" s="30"/>
      <c r="BH556" s="34"/>
      <c r="BI556" s="34"/>
      <c r="BJ556" s="30"/>
      <c r="BK556" s="34"/>
      <c r="BL556" s="117"/>
      <c r="BM556" s="118"/>
      <c r="BN556" s="117"/>
      <c r="BO556" s="34"/>
      <c r="BP556" s="30"/>
      <c r="BQ556" s="30"/>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row>
    <row r="557" spans="2:208" s="32" customFormat="1" x14ac:dyDescent="0.2">
      <c r="B557" s="21"/>
      <c r="C557" s="22"/>
      <c r="D557" s="22"/>
      <c r="E557" s="22"/>
      <c r="F557" s="246"/>
      <c r="G557" s="121"/>
      <c r="H557" s="27"/>
      <c r="I557" s="28"/>
      <c r="J557" s="29"/>
      <c r="K557" s="30"/>
      <c r="L557" s="34"/>
      <c r="M557" s="35"/>
      <c r="N557" s="30"/>
      <c r="O557" s="34"/>
      <c r="P557" s="35"/>
      <c r="Q557" s="30"/>
      <c r="R557" s="34"/>
      <c r="S557" s="35"/>
      <c r="T557" s="30"/>
      <c r="U557" s="34"/>
      <c r="V557" s="35"/>
      <c r="W557" s="30"/>
      <c r="X557" s="34"/>
      <c r="Y557" s="34"/>
      <c r="Z557" s="30"/>
      <c r="AA557" s="34"/>
      <c r="AB557" s="34"/>
      <c r="AC557" s="30"/>
      <c r="AD557" s="34"/>
      <c r="AE557" s="34"/>
      <c r="AF557" s="30"/>
      <c r="AG557" s="34"/>
      <c r="AH557" s="34"/>
      <c r="AI557" s="30"/>
      <c r="AJ557" s="34"/>
      <c r="AK557" s="34"/>
      <c r="AL557" s="30"/>
      <c r="AM557" s="34"/>
      <c r="AN557" s="34"/>
      <c r="AO557" s="30"/>
      <c r="AP557" s="34"/>
      <c r="AQ557" s="34"/>
      <c r="AR557" s="30"/>
      <c r="AS557" s="34"/>
      <c r="AT557" s="34"/>
      <c r="AU557" s="30"/>
      <c r="AV557" s="34"/>
      <c r="AW557" s="34"/>
      <c r="AX557" s="30"/>
      <c r="AY557" s="34"/>
      <c r="AZ557" s="34"/>
      <c r="BA557" s="30"/>
      <c r="BB557" s="34"/>
      <c r="BC557" s="34"/>
      <c r="BD557" s="30"/>
      <c r="BE557" s="34"/>
      <c r="BF557" s="34"/>
      <c r="BG557" s="30"/>
      <c r="BH557" s="34"/>
      <c r="BI557" s="34"/>
      <c r="BJ557" s="30"/>
      <c r="BK557" s="34"/>
      <c r="BL557" s="117"/>
      <c r="BM557" s="118"/>
      <c r="BN557" s="117"/>
      <c r="BO557" s="34"/>
      <c r="BP557" s="30"/>
      <c r="BQ557" s="30"/>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row>
    <row r="558" spans="2:208" s="32" customFormat="1" x14ac:dyDescent="0.2">
      <c r="B558" s="21"/>
      <c r="C558" s="22"/>
      <c r="D558" s="22"/>
      <c r="E558" s="22"/>
      <c r="F558" s="246"/>
      <c r="G558" s="121"/>
      <c r="H558" s="27"/>
      <c r="I558" s="28"/>
      <c r="J558" s="29"/>
      <c r="K558" s="30"/>
      <c r="L558" s="34"/>
      <c r="M558" s="35"/>
      <c r="N558" s="30"/>
      <c r="O558" s="34"/>
      <c r="P558" s="35"/>
      <c r="Q558" s="30"/>
      <c r="R558" s="34"/>
      <c r="S558" s="35"/>
      <c r="T558" s="30"/>
      <c r="U558" s="34"/>
      <c r="V558" s="35"/>
      <c r="W558" s="30"/>
      <c r="X558" s="34"/>
      <c r="Y558" s="34"/>
      <c r="Z558" s="30"/>
      <c r="AA558" s="34"/>
      <c r="AB558" s="34"/>
      <c r="AC558" s="30"/>
      <c r="AD558" s="34"/>
      <c r="AE558" s="34"/>
      <c r="AF558" s="30"/>
      <c r="AG558" s="34"/>
      <c r="AH558" s="34"/>
      <c r="AI558" s="30"/>
      <c r="AJ558" s="34"/>
      <c r="AK558" s="34"/>
      <c r="AL558" s="30"/>
      <c r="AM558" s="34"/>
      <c r="AN558" s="34"/>
      <c r="AO558" s="30"/>
      <c r="AP558" s="34"/>
      <c r="AQ558" s="34"/>
      <c r="AR558" s="30"/>
      <c r="AS558" s="34"/>
      <c r="AT558" s="34"/>
      <c r="AU558" s="30"/>
      <c r="AV558" s="34"/>
      <c r="AW558" s="34"/>
      <c r="AX558" s="30"/>
      <c r="AY558" s="34"/>
      <c r="AZ558" s="34"/>
      <c r="BA558" s="30"/>
      <c r="BB558" s="34"/>
      <c r="BC558" s="34"/>
      <c r="BD558" s="30"/>
      <c r="BE558" s="34"/>
      <c r="BF558" s="34"/>
      <c r="BG558" s="30"/>
      <c r="BH558" s="34"/>
      <c r="BI558" s="34"/>
      <c r="BJ558" s="30"/>
      <c r="BK558" s="34"/>
      <c r="BL558" s="117"/>
      <c r="BM558" s="118"/>
      <c r="BN558" s="117"/>
      <c r="BO558" s="34"/>
      <c r="BP558" s="30"/>
      <c r="BQ558" s="30"/>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row>
    <row r="559" spans="2:208" s="32" customFormat="1" x14ac:dyDescent="0.2">
      <c r="B559" s="21"/>
      <c r="C559" s="22"/>
      <c r="D559" s="22"/>
      <c r="E559" s="22"/>
      <c r="F559" s="246"/>
      <c r="G559" s="121"/>
      <c r="H559" s="27"/>
      <c r="I559" s="28"/>
      <c r="J559" s="29"/>
      <c r="K559" s="30"/>
      <c r="L559" s="34"/>
      <c r="M559" s="35"/>
      <c r="N559" s="30"/>
      <c r="O559" s="34"/>
      <c r="P559" s="35"/>
      <c r="Q559" s="30"/>
      <c r="R559" s="34"/>
      <c r="S559" s="35"/>
      <c r="T559" s="30"/>
      <c r="U559" s="34"/>
      <c r="V559" s="35"/>
      <c r="W559" s="30"/>
      <c r="X559" s="34"/>
      <c r="Y559" s="34"/>
      <c r="Z559" s="30"/>
      <c r="AA559" s="34"/>
      <c r="AB559" s="34"/>
      <c r="AC559" s="30"/>
      <c r="AD559" s="34"/>
      <c r="AE559" s="34"/>
      <c r="AF559" s="30"/>
      <c r="AG559" s="34"/>
      <c r="AH559" s="34"/>
      <c r="AI559" s="30"/>
      <c r="AJ559" s="34"/>
      <c r="AK559" s="34"/>
      <c r="AL559" s="30"/>
      <c r="AM559" s="34"/>
      <c r="AN559" s="34"/>
      <c r="AO559" s="30"/>
      <c r="AP559" s="34"/>
      <c r="AQ559" s="34"/>
      <c r="AR559" s="30"/>
      <c r="AS559" s="34"/>
      <c r="AT559" s="34"/>
      <c r="AU559" s="30"/>
      <c r="AV559" s="34"/>
      <c r="AW559" s="34"/>
      <c r="AX559" s="30"/>
      <c r="AY559" s="34"/>
      <c r="AZ559" s="34"/>
      <c r="BA559" s="30"/>
      <c r="BB559" s="34"/>
      <c r="BC559" s="34"/>
      <c r="BD559" s="30"/>
      <c r="BE559" s="34"/>
      <c r="BF559" s="34"/>
      <c r="BG559" s="30"/>
      <c r="BH559" s="34"/>
      <c r="BI559" s="34"/>
      <c r="BJ559" s="30"/>
      <c r="BK559" s="34"/>
      <c r="BL559" s="117"/>
      <c r="BM559" s="118"/>
      <c r="BN559" s="117"/>
      <c r="BO559" s="34"/>
      <c r="BP559" s="30"/>
      <c r="BQ559" s="30"/>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row>
    <row r="560" spans="2:208" s="32" customFormat="1" x14ac:dyDescent="0.2">
      <c r="B560" s="21"/>
      <c r="C560" s="22"/>
      <c r="D560" s="22"/>
      <c r="E560" s="22"/>
      <c r="F560" s="246"/>
      <c r="G560" s="121"/>
      <c r="H560" s="27"/>
      <c r="I560" s="28"/>
      <c r="J560" s="29"/>
      <c r="K560" s="30"/>
      <c r="L560" s="34"/>
      <c r="M560" s="35"/>
      <c r="N560" s="30"/>
      <c r="O560" s="34"/>
      <c r="P560" s="35"/>
      <c r="Q560" s="30"/>
      <c r="R560" s="34"/>
      <c r="S560" s="35"/>
      <c r="T560" s="30"/>
      <c r="U560" s="34"/>
      <c r="V560" s="35"/>
      <c r="W560" s="30"/>
      <c r="X560" s="34"/>
      <c r="Y560" s="34"/>
      <c r="Z560" s="30"/>
      <c r="AA560" s="34"/>
      <c r="AB560" s="34"/>
      <c r="AC560" s="30"/>
      <c r="AD560" s="34"/>
      <c r="AE560" s="34"/>
      <c r="AF560" s="30"/>
      <c r="AG560" s="34"/>
      <c r="AH560" s="34"/>
      <c r="AI560" s="30"/>
      <c r="AJ560" s="34"/>
      <c r="AK560" s="34"/>
      <c r="AL560" s="30"/>
      <c r="AM560" s="34"/>
      <c r="AN560" s="34"/>
      <c r="AO560" s="30"/>
      <c r="AP560" s="34"/>
      <c r="AQ560" s="34"/>
      <c r="AR560" s="30"/>
      <c r="AS560" s="34"/>
      <c r="AT560" s="34"/>
      <c r="AU560" s="30"/>
      <c r="AV560" s="34"/>
      <c r="AW560" s="34"/>
      <c r="AX560" s="30"/>
      <c r="AY560" s="34"/>
      <c r="AZ560" s="34"/>
      <c r="BA560" s="30"/>
      <c r="BB560" s="34"/>
      <c r="BC560" s="34"/>
      <c r="BD560" s="30"/>
      <c r="BE560" s="34"/>
      <c r="BF560" s="34"/>
      <c r="BG560" s="30"/>
      <c r="BH560" s="34"/>
      <c r="BI560" s="34"/>
      <c r="BJ560" s="30"/>
      <c r="BK560" s="34"/>
      <c r="BL560" s="117"/>
      <c r="BM560" s="118"/>
      <c r="BN560" s="117"/>
      <c r="BO560" s="34"/>
      <c r="BP560" s="30"/>
      <c r="BQ560" s="30"/>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row>
    <row r="561" spans="2:208" s="32" customFormat="1" x14ac:dyDescent="0.2">
      <c r="B561" s="21"/>
      <c r="C561" s="22"/>
      <c r="D561" s="22"/>
      <c r="E561" s="22"/>
      <c r="F561" s="246"/>
      <c r="G561" s="121"/>
      <c r="H561" s="27"/>
      <c r="I561" s="28"/>
      <c r="J561" s="29"/>
      <c r="K561" s="30"/>
      <c r="L561" s="34"/>
      <c r="M561" s="35"/>
      <c r="N561" s="30"/>
      <c r="O561" s="34"/>
      <c r="P561" s="35"/>
      <c r="Q561" s="30"/>
      <c r="R561" s="34"/>
      <c r="S561" s="35"/>
      <c r="T561" s="30"/>
      <c r="U561" s="34"/>
      <c r="V561" s="35"/>
      <c r="W561" s="30"/>
      <c r="X561" s="34"/>
      <c r="Y561" s="34"/>
      <c r="Z561" s="30"/>
      <c r="AA561" s="34"/>
      <c r="AB561" s="34"/>
      <c r="AC561" s="30"/>
      <c r="AD561" s="34"/>
      <c r="AE561" s="34"/>
      <c r="AF561" s="30"/>
      <c r="AG561" s="34"/>
      <c r="AH561" s="34"/>
      <c r="AI561" s="30"/>
      <c r="AJ561" s="34"/>
      <c r="AK561" s="34"/>
      <c r="AL561" s="30"/>
      <c r="AM561" s="34"/>
      <c r="AN561" s="34"/>
      <c r="AO561" s="30"/>
      <c r="AP561" s="34"/>
      <c r="AQ561" s="34"/>
      <c r="AR561" s="30"/>
      <c r="AS561" s="34"/>
      <c r="AT561" s="34"/>
      <c r="AU561" s="30"/>
      <c r="AV561" s="34"/>
      <c r="AW561" s="34"/>
      <c r="AX561" s="30"/>
      <c r="AY561" s="34"/>
      <c r="AZ561" s="34"/>
      <c r="BA561" s="30"/>
      <c r="BB561" s="34"/>
      <c r="BC561" s="34"/>
      <c r="BD561" s="30"/>
      <c r="BE561" s="34"/>
      <c r="BF561" s="34"/>
      <c r="BG561" s="30"/>
      <c r="BH561" s="34"/>
      <c r="BI561" s="34"/>
      <c r="BJ561" s="30"/>
      <c r="BK561" s="34"/>
      <c r="BL561" s="117"/>
      <c r="BM561" s="118"/>
      <c r="BN561" s="117"/>
      <c r="BO561" s="34"/>
      <c r="BP561" s="30"/>
      <c r="BQ561" s="30"/>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row>
    <row r="562" spans="2:208" s="32" customFormat="1" x14ac:dyDescent="0.2">
      <c r="B562" s="21"/>
      <c r="C562" s="22"/>
      <c r="D562" s="22"/>
      <c r="E562" s="22"/>
      <c r="F562" s="246"/>
      <c r="G562" s="121"/>
      <c r="H562" s="27"/>
      <c r="I562" s="28"/>
      <c r="J562" s="29"/>
      <c r="K562" s="30"/>
      <c r="L562" s="34"/>
      <c r="M562" s="35"/>
      <c r="N562" s="30"/>
      <c r="O562" s="34"/>
      <c r="P562" s="35"/>
      <c r="Q562" s="30"/>
      <c r="R562" s="34"/>
      <c r="S562" s="35"/>
      <c r="T562" s="30"/>
      <c r="U562" s="34"/>
      <c r="V562" s="35"/>
      <c r="W562" s="30"/>
      <c r="X562" s="34"/>
      <c r="Y562" s="34"/>
      <c r="Z562" s="30"/>
      <c r="AA562" s="34"/>
      <c r="AB562" s="34"/>
      <c r="AC562" s="30"/>
      <c r="AD562" s="34"/>
      <c r="AE562" s="34"/>
      <c r="AF562" s="30"/>
      <c r="AG562" s="34"/>
      <c r="AH562" s="34"/>
      <c r="AI562" s="30"/>
      <c r="AJ562" s="34"/>
      <c r="AK562" s="34"/>
      <c r="AL562" s="30"/>
      <c r="AM562" s="34"/>
      <c r="AN562" s="34"/>
      <c r="AO562" s="30"/>
      <c r="AP562" s="34"/>
      <c r="AQ562" s="34"/>
      <c r="AR562" s="30"/>
      <c r="AS562" s="34"/>
      <c r="AT562" s="34"/>
      <c r="AU562" s="30"/>
      <c r="AV562" s="34"/>
      <c r="AW562" s="34"/>
      <c r="AX562" s="30"/>
      <c r="AY562" s="34"/>
      <c r="AZ562" s="34"/>
      <c r="BA562" s="30"/>
      <c r="BB562" s="34"/>
      <c r="BC562" s="34"/>
      <c r="BD562" s="30"/>
      <c r="BE562" s="34"/>
      <c r="BF562" s="34"/>
      <c r="BG562" s="30"/>
      <c r="BH562" s="34"/>
      <c r="BI562" s="34"/>
      <c r="BJ562" s="30"/>
      <c r="BK562" s="34"/>
      <c r="BL562" s="117"/>
      <c r="BM562" s="118"/>
      <c r="BN562" s="117"/>
      <c r="BO562" s="34"/>
      <c r="BP562" s="30"/>
      <c r="BQ562" s="30"/>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row>
    <row r="563" spans="2:208" s="32" customFormat="1" x14ac:dyDescent="0.2">
      <c r="B563" s="21"/>
      <c r="C563" s="22"/>
      <c r="D563" s="22"/>
      <c r="E563" s="22"/>
      <c r="F563" s="246"/>
      <c r="G563" s="121"/>
      <c r="H563" s="27"/>
      <c r="I563" s="28"/>
      <c r="J563" s="29"/>
      <c r="K563" s="30"/>
      <c r="L563" s="34"/>
      <c r="M563" s="35"/>
      <c r="N563" s="30"/>
      <c r="O563" s="34"/>
      <c r="P563" s="35"/>
      <c r="Q563" s="30"/>
      <c r="R563" s="34"/>
      <c r="S563" s="35"/>
      <c r="T563" s="30"/>
      <c r="U563" s="34"/>
      <c r="V563" s="35"/>
      <c r="W563" s="30"/>
      <c r="X563" s="34"/>
      <c r="Y563" s="34"/>
      <c r="Z563" s="30"/>
      <c r="AA563" s="34"/>
      <c r="AB563" s="34"/>
      <c r="AC563" s="30"/>
      <c r="AD563" s="34"/>
      <c r="AE563" s="34"/>
      <c r="AF563" s="30"/>
      <c r="AG563" s="34"/>
      <c r="AH563" s="34"/>
      <c r="AI563" s="30"/>
      <c r="AJ563" s="34"/>
      <c r="AK563" s="34"/>
      <c r="AL563" s="30"/>
      <c r="AM563" s="34"/>
      <c r="AN563" s="34"/>
      <c r="AO563" s="30"/>
      <c r="AP563" s="34"/>
      <c r="AQ563" s="34"/>
      <c r="AR563" s="30"/>
      <c r="AS563" s="34"/>
      <c r="AT563" s="34"/>
      <c r="AU563" s="30"/>
      <c r="AV563" s="34"/>
      <c r="AW563" s="34"/>
      <c r="AX563" s="30"/>
      <c r="AY563" s="34"/>
      <c r="AZ563" s="34"/>
      <c r="BA563" s="30"/>
      <c r="BB563" s="34"/>
      <c r="BC563" s="34"/>
      <c r="BD563" s="30"/>
      <c r="BE563" s="34"/>
      <c r="BF563" s="34"/>
      <c r="BG563" s="30"/>
      <c r="BH563" s="34"/>
      <c r="BI563" s="34"/>
      <c r="BJ563" s="30"/>
      <c r="BK563" s="34"/>
      <c r="BL563" s="117"/>
      <c r="BM563" s="118"/>
      <c r="BN563" s="117"/>
      <c r="BO563" s="34"/>
      <c r="BP563" s="30"/>
      <c r="BQ563" s="30"/>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row>
    <row r="564" spans="2:208" s="32" customFormat="1" x14ac:dyDescent="0.2">
      <c r="B564" s="21"/>
      <c r="C564" s="22"/>
      <c r="D564" s="22"/>
      <c r="E564" s="22"/>
      <c r="F564" s="246"/>
      <c r="G564" s="121"/>
      <c r="H564" s="27"/>
      <c r="I564" s="28"/>
      <c r="J564" s="29"/>
      <c r="K564" s="30"/>
      <c r="L564" s="34"/>
      <c r="M564" s="35"/>
      <c r="N564" s="30"/>
      <c r="O564" s="34"/>
      <c r="P564" s="35"/>
      <c r="Q564" s="30"/>
      <c r="R564" s="34"/>
      <c r="S564" s="35"/>
      <c r="T564" s="30"/>
      <c r="U564" s="34"/>
      <c r="V564" s="35"/>
      <c r="W564" s="30"/>
      <c r="X564" s="34"/>
      <c r="Y564" s="34"/>
      <c r="Z564" s="30"/>
      <c r="AA564" s="34"/>
      <c r="AB564" s="34"/>
      <c r="AC564" s="30"/>
      <c r="AD564" s="34"/>
      <c r="AE564" s="34"/>
      <c r="AF564" s="30"/>
      <c r="AG564" s="34"/>
      <c r="AH564" s="34"/>
      <c r="AI564" s="30"/>
      <c r="AJ564" s="34"/>
      <c r="AK564" s="34"/>
      <c r="AL564" s="30"/>
      <c r="AM564" s="34"/>
      <c r="AN564" s="34"/>
      <c r="AO564" s="30"/>
      <c r="AP564" s="34"/>
      <c r="AQ564" s="34"/>
      <c r="AR564" s="30"/>
      <c r="AS564" s="34"/>
      <c r="AT564" s="34"/>
      <c r="AU564" s="30"/>
      <c r="AV564" s="34"/>
      <c r="AW564" s="34"/>
      <c r="AX564" s="30"/>
      <c r="AY564" s="34"/>
      <c r="AZ564" s="34"/>
      <c r="BA564" s="30"/>
      <c r="BB564" s="34"/>
      <c r="BC564" s="34"/>
      <c r="BD564" s="30"/>
      <c r="BE564" s="34"/>
      <c r="BF564" s="34"/>
      <c r="BG564" s="30"/>
      <c r="BH564" s="34"/>
      <c r="BI564" s="34"/>
      <c r="BJ564" s="30"/>
      <c r="BK564" s="34"/>
      <c r="BL564" s="117"/>
      <c r="BM564" s="118"/>
      <c r="BN564" s="117"/>
      <c r="BO564" s="34"/>
      <c r="BP564" s="30"/>
      <c r="BQ564" s="30"/>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row>
    <row r="565" spans="2:208" s="32" customFormat="1" x14ac:dyDescent="0.2">
      <c r="B565" s="21"/>
      <c r="C565" s="22"/>
      <c r="D565" s="22"/>
      <c r="E565" s="22"/>
      <c r="F565" s="246"/>
      <c r="G565" s="121"/>
      <c r="H565" s="27"/>
      <c r="I565" s="28"/>
      <c r="J565" s="29"/>
      <c r="K565" s="30"/>
      <c r="L565" s="34"/>
      <c r="M565" s="35"/>
      <c r="N565" s="30"/>
      <c r="O565" s="34"/>
      <c r="P565" s="35"/>
      <c r="Q565" s="30"/>
      <c r="R565" s="34"/>
      <c r="S565" s="35"/>
      <c r="T565" s="30"/>
      <c r="U565" s="34"/>
      <c r="V565" s="35"/>
      <c r="W565" s="30"/>
      <c r="X565" s="34"/>
      <c r="Y565" s="34"/>
      <c r="Z565" s="30"/>
      <c r="AA565" s="34"/>
      <c r="AB565" s="34"/>
      <c r="AC565" s="30"/>
      <c r="AD565" s="34"/>
      <c r="AE565" s="34"/>
      <c r="AF565" s="30"/>
      <c r="AG565" s="34"/>
      <c r="AH565" s="34"/>
      <c r="AI565" s="30"/>
      <c r="AJ565" s="34"/>
      <c r="AK565" s="34"/>
      <c r="AL565" s="30"/>
      <c r="AM565" s="34"/>
      <c r="AN565" s="34"/>
      <c r="AO565" s="30"/>
      <c r="AP565" s="34"/>
      <c r="AQ565" s="34"/>
      <c r="AR565" s="30"/>
      <c r="AS565" s="34"/>
      <c r="AT565" s="34"/>
      <c r="AU565" s="30"/>
      <c r="AV565" s="34"/>
      <c r="AW565" s="34"/>
      <c r="AX565" s="30"/>
      <c r="AY565" s="34"/>
      <c r="AZ565" s="34"/>
      <c r="BA565" s="30"/>
      <c r="BB565" s="34"/>
      <c r="BC565" s="34"/>
      <c r="BD565" s="30"/>
      <c r="BE565" s="34"/>
      <c r="BF565" s="34"/>
      <c r="BG565" s="30"/>
      <c r="BH565" s="34"/>
      <c r="BI565" s="34"/>
      <c r="BJ565" s="30"/>
      <c r="BK565" s="34"/>
      <c r="BL565" s="117"/>
      <c r="BM565" s="118"/>
      <c r="BN565" s="117"/>
      <c r="BO565" s="34"/>
      <c r="BP565" s="30"/>
      <c r="BQ565" s="30"/>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row>
    <row r="566" spans="2:208" s="32" customFormat="1" x14ac:dyDescent="0.2">
      <c r="B566" s="21"/>
      <c r="C566" s="22"/>
      <c r="D566" s="22"/>
      <c r="E566" s="22"/>
      <c r="F566" s="246"/>
      <c r="G566" s="121"/>
      <c r="H566" s="27"/>
      <c r="I566" s="28"/>
      <c r="J566" s="29"/>
      <c r="K566" s="30"/>
      <c r="L566" s="34"/>
      <c r="M566" s="35"/>
      <c r="N566" s="30"/>
      <c r="O566" s="34"/>
      <c r="P566" s="35"/>
      <c r="Q566" s="30"/>
      <c r="R566" s="34"/>
      <c r="S566" s="35"/>
      <c r="T566" s="30"/>
      <c r="U566" s="34"/>
      <c r="V566" s="35"/>
      <c r="W566" s="30"/>
      <c r="X566" s="34"/>
      <c r="Y566" s="34"/>
      <c r="Z566" s="30"/>
      <c r="AA566" s="34"/>
      <c r="AB566" s="34"/>
      <c r="AC566" s="30"/>
      <c r="AD566" s="34"/>
      <c r="AE566" s="34"/>
      <c r="AF566" s="30"/>
      <c r="AG566" s="34"/>
      <c r="AH566" s="34"/>
      <c r="AI566" s="30"/>
      <c r="AJ566" s="34"/>
      <c r="AK566" s="34"/>
      <c r="AL566" s="30"/>
      <c r="AM566" s="34"/>
      <c r="AN566" s="34"/>
      <c r="AO566" s="30"/>
      <c r="AP566" s="34"/>
      <c r="AQ566" s="34"/>
      <c r="AR566" s="30"/>
      <c r="AS566" s="34"/>
      <c r="AT566" s="34"/>
      <c r="AU566" s="30"/>
      <c r="AV566" s="34"/>
      <c r="AW566" s="34"/>
      <c r="AX566" s="30"/>
      <c r="AY566" s="34"/>
      <c r="AZ566" s="34"/>
      <c r="BA566" s="30"/>
      <c r="BB566" s="34"/>
      <c r="BC566" s="34"/>
      <c r="BD566" s="30"/>
      <c r="BE566" s="34"/>
      <c r="BF566" s="34"/>
      <c r="BG566" s="30"/>
      <c r="BH566" s="34"/>
      <c r="BI566" s="34"/>
      <c r="BJ566" s="30"/>
      <c r="BK566" s="34"/>
      <c r="BL566" s="117"/>
      <c r="BM566" s="118"/>
      <c r="BN566" s="117"/>
      <c r="BO566" s="34"/>
      <c r="BP566" s="30"/>
      <c r="BQ566" s="30"/>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row>
    <row r="567" spans="2:208" s="32" customFormat="1" x14ac:dyDescent="0.2">
      <c r="B567" s="21"/>
      <c r="C567" s="22"/>
      <c r="D567" s="22"/>
      <c r="E567" s="22"/>
      <c r="F567" s="246"/>
      <c r="G567" s="121"/>
      <c r="H567" s="27"/>
      <c r="I567" s="28"/>
      <c r="J567" s="29"/>
      <c r="K567" s="30"/>
      <c r="L567" s="34"/>
      <c r="M567" s="35"/>
      <c r="N567" s="30"/>
      <c r="O567" s="34"/>
      <c r="P567" s="35"/>
      <c r="Q567" s="30"/>
      <c r="R567" s="34"/>
      <c r="S567" s="35"/>
      <c r="T567" s="30"/>
      <c r="U567" s="34"/>
      <c r="V567" s="35"/>
      <c r="W567" s="30"/>
      <c r="X567" s="34"/>
      <c r="Y567" s="34"/>
      <c r="Z567" s="30"/>
      <c r="AA567" s="34"/>
      <c r="AB567" s="34"/>
      <c r="AC567" s="30"/>
      <c r="AD567" s="34"/>
      <c r="AE567" s="34"/>
      <c r="AF567" s="30"/>
      <c r="AG567" s="34"/>
      <c r="AH567" s="34"/>
      <c r="AI567" s="30"/>
      <c r="AJ567" s="34"/>
      <c r="AK567" s="34"/>
      <c r="AL567" s="30"/>
      <c r="AM567" s="34"/>
      <c r="AN567" s="34"/>
      <c r="AO567" s="30"/>
      <c r="AP567" s="34"/>
      <c r="AQ567" s="34"/>
      <c r="AR567" s="30"/>
      <c r="AS567" s="34"/>
      <c r="AT567" s="34"/>
      <c r="AU567" s="30"/>
      <c r="AV567" s="34"/>
      <c r="AW567" s="34"/>
      <c r="AX567" s="30"/>
      <c r="AY567" s="34"/>
      <c r="AZ567" s="34"/>
      <c r="BA567" s="30"/>
      <c r="BB567" s="34"/>
      <c r="BC567" s="34"/>
      <c r="BD567" s="30"/>
      <c r="BE567" s="34"/>
      <c r="BF567" s="34"/>
      <c r="BG567" s="30"/>
      <c r="BH567" s="34"/>
      <c r="BI567" s="34"/>
      <c r="BJ567" s="30"/>
      <c r="BK567" s="34"/>
      <c r="BL567" s="117"/>
      <c r="BM567" s="118"/>
      <c r="BN567" s="117"/>
      <c r="BO567" s="34"/>
      <c r="BP567" s="30"/>
      <c r="BQ567" s="30"/>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row>
    <row r="568" spans="2:208" s="32" customFormat="1" x14ac:dyDescent="0.2">
      <c r="B568" s="21"/>
      <c r="C568" s="22"/>
      <c r="D568" s="22"/>
      <c r="E568" s="22"/>
      <c r="F568" s="246"/>
      <c r="G568" s="121"/>
      <c r="H568" s="27"/>
      <c r="I568" s="28"/>
      <c r="J568" s="29"/>
      <c r="K568" s="30"/>
      <c r="L568" s="34"/>
      <c r="M568" s="35"/>
      <c r="N568" s="30"/>
      <c r="O568" s="34"/>
      <c r="P568" s="35"/>
      <c r="Q568" s="30"/>
      <c r="R568" s="34"/>
      <c r="S568" s="35"/>
      <c r="T568" s="30"/>
      <c r="U568" s="34"/>
      <c r="V568" s="35"/>
      <c r="W568" s="30"/>
      <c r="X568" s="34"/>
      <c r="Y568" s="34"/>
      <c r="Z568" s="30"/>
      <c r="AA568" s="34"/>
      <c r="AB568" s="34"/>
      <c r="AC568" s="30"/>
      <c r="AD568" s="34"/>
      <c r="AE568" s="34"/>
      <c r="AF568" s="30"/>
      <c r="AG568" s="34"/>
      <c r="AH568" s="34"/>
      <c r="AI568" s="30"/>
      <c r="AJ568" s="34"/>
      <c r="AK568" s="34"/>
      <c r="AL568" s="30"/>
      <c r="AM568" s="34"/>
      <c r="AN568" s="34"/>
      <c r="AO568" s="30"/>
      <c r="AP568" s="34"/>
      <c r="AQ568" s="34"/>
      <c r="AR568" s="30"/>
      <c r="AS568" s="34"/>
      <c r="AT568" s="34"/>
      <c r="AU568" s="30"/>
      <c r="AV568" s="34"/>
      <c r="AW568" s="34"/>
      <c r="AX568" s="30"/>
      <c r="AY568" s="34"/>
      <c r="AZ568" s="34"/>
      <c r="BA568" s="30"/>
      <c r="BB568" s="34"/>
      <c r="BC568" s="34"/>
      <c r="BD568" s="30"/>
      <c r="BE568" s="34"/>
      <c r="BF568" s="34"/>
      <c r="BG568" s="30"/>
      <c r="BH568" s="34"/>
      <c r="BI568" s="34"/>
      <c r="BJ568" s="30"/>
      <c r="BK568" s="34"/>
      <c r="BL568" s="117"/>
      <c r="BM568" s="118"/>
      <c r="BN568" s="117"/>
      <c r="BO568" s="34"/>
      <c r="BP568" s="30"/>
      <c r="BQ568" s="30"/>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row>
    <row r="569" spans="2:208" s="32" customFormat="1" x14ac:dyDescent="0.2">
      <c r="B569" s="21"/>
      <c r="C569" s="22"/>
      <c r="D569" s="22"/>
      <c r="E569" s="22"/>
      <c r="F569" s="246"/>
      <c r="G569" s="121"/>
      <c r="H569" s="27"/>
      <c r="I569" s="28"/>
      <c r="J569" s="29"/>
      <c r="K569" s="30"/>
      <c r="L569" s="34"/>
      <c r="M569" s="35"/>
      <c r="N569" s="30"/>
      <c r="O569" s="34"/>
      <c r="P569" s="35"/>
      <c r="Q569" s="30"/>
      <c r="R569" s="34"/>
      <c r="S569" s="35"/>
      <c r="T569" s="30"/>
      <c r="U569" s="34"/>
      <c r="V569" s="35"/>
      <c r="W569" s="30"/>
      <c r="X569" s="34"/>
      <c r="Y569" s="34"/>
      <c r="Z569" s="30"/>
      <c r="AA569" s="34"/>
      <c r="AB569" s="34"/>
      <c r="AC569" s="30"/>
      <c r="AD569" s="34"/>
      <c r="AE569" s="34"/>
      <c r="AF569" s="30"/>
      <c r="AG569" s="34"/>
      <c r="AH569" s="34"/>
      <c r="AI569" s="30"/>
      <c r="AJ569" s="34"/>
      <c r="AK569" s="34"/>
      <c r="AL569" s="30"/>
      <c r="AM569" s="34"/>
      <c r="AN569" s="34"/>
      <c r="AO569" s="30"/>
      <c r="AP569" s="34"/>
      <c r="AQ569" s="34"/>
      <c r="AR569" s="30"/>
      <c r="AS569" s="34"/>
      <c r="AT569" s="34"/>
      <c r="AU569" s="30"/>
      <c r="AV569" s="34"/>
      <c r="AW569" s="34"/>
      <c r="AX569" s="30"/>
      <c r="AY569" s="34"/>
      <c r="AZ569" s="34"/>
      <c r="BA569" s="30"/>
      <c r="BB569" s="34"/>
      <c r="BC569" s="34"/>
      <c r="BD569" s="30"/>
      <c r="BE569" s="34"/>
      <c r="BF569" s="34"/>
      <c r="BG569" s="30"/>
      <c r="BH569" s="34"/>
      <c r="BI569" s="34"/>
      <c r="BJ569" s="30"/>
      <c r="BK569" s="34"/>
      <c r="BL569" s="117"/>
      <c r="BM569" s="118"/>
      <c r="BN569" s="117"/>
      <c r="BO569" s="34"/>
      <c r="BP569" s="30"/>
      <c r="BQ569" s="30"/>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row>
    <row r="570" spans="2:208" s="32" customFormat="1" x14ac:dyDescent="0.2">
      <c r="B570" s="21"/>
      <c r="C570" s="22"/>
      <c r="D570" s="22"/>
      <c r="E570" s="22"/>
      <c r="F570" s="246"/>
      <c r="G570" s="121"/>
      <c r="H570" s="27"/>
      <c r="I570" s="28"/>
      <c r="J570" s="29"/>
      <c r="K570" s="30"/>
      <c r="L570" s="34"/>
      <c r="M570" s="35"/>
      <c r="N570" s="30"/>
      <c r="O570" s="34"/>
      <c r="P570" s="35"/>
      <c r="Q570" s="30"/>
      <c r="R570" s="34"/>
      <c r="S570" s="35"/>
      <c r="T570" s="30"/>
      <c r="U570" s="34"/>
      <c r="V570" s="35"/>
      <c r="W570" s="30"/>
      <c r="X570" s="34"/>
      <c r="Y570" s="34"/>
      <c r="Z570" s="30"/>
      <c r="AA570" s="34"/>
      <c r="AB570" s="34"/>
      <c r="AC570" s="30"/>
      <c r="AD570" s="34"/>
      <c r="AE570" s="34"/>
      <c r="AF570" s="30"/>
      <c r="AG570" s="34"/>
      <c r="AH570" s="34"/>
      <c r="AI570" s="30"/>
      <c r="AJ570" s="34"/>
      <c r="AK570" s="34"/>
      <c r="AL570" s="30"/>
      <c r="AM570" s="34"/>
      <c r="AN570" s="34"/>
      <c r="AO570" s="30"/>
      <c r="AP570" s="34"/>
      <c r="AQ570" s="34"/>
      <c r="AR570" s="30"/>
      <c r="AS570" s="34"/>
      <c r="AT570" s="34"/>
      <c r="AU570" s="30"/>
      <c r="AV570" s="34"/>
      <c r="AW570" s="34"/>
      <c r="AX570" s="30"/>
      <c r="AY570" s="34"/>
      <c r="AZ570" s="34"/>
      <c r="BA570" s="30"/>
      <c r="BB570" s="34"/>
      <c r="BC570" s="34"/>
      <c r="BD570" s="30"/>
      <c r="BE570" s="34"/>
      <c r="BF570" s="34"/>
      <c r="BG570" s="30"/>
      <c r="BH570" s="34"/>
      <c r="BI570" s="34"/>
      <c r="BJ570" s="30"/>
      <c r="BK570" s="34"/>
      <c r="BL570" s="117"/>
      <c r="BM570" s="118"/>
      <c r="BN570" s="117"/>
      <c r="BO570" s="34"/>
      <c r="BP570" s="30"/>
      <c r="BQ570" s="30"/>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row>
    <row r="571" spans="2:208" s="32" customFormat="1" x14ac:dyDescent="0.2">
      <c r="B571" s="21"/>
      <c r="C571" s="22"/>
      <c r="D571" s="22"/>
      <c r="E571" s="22"/>
      <c r="F571" s="246"/>
      <c r="G571" s="121"/>
      <c r="H571" s="27"/>
      <c r="I571" s="28"/>
      <c r="J571" s="29"/>
      <c r="K571" s="30"/>
      <c r="L571" s="34"/>
      <c r="M571" s="35"/>
      <c r="N571" s="30"/>
      <c r="O571" s="34"/>
      <c r="P571" s="35"/>
      <c r="Q571" s="30"/>
      <c r="R571" s="34"/>
      <c r="S571" s="35"/>
      <c r="T571" s="30"/>
      <c r="U571" s="34"/>
      <c r="V571" s="35"/>
      <c r="W571" s="30"/>
      <c r="X571" s="34"/>
      <c r="Y571" s="34"/>
      <c r="Z571" s="30"/>
      <c r="AA571" s="34"/>
      <c r="AB571" s="34"/>
      <c r="AC571" s="30"/>
      <c r="AD571" s="34"/>
      <c r="AE571" s="34"/>
      <c r="AF571" s="30"/>
      <c r="AG571" s="34"/>
      <c r="AH571" s="34"/>
      <c r="AI571" s="30"/>
      <c r="AJ571" s="34"/>
      <c r="AK571" s="34"/>
      <c r="AL571" s="30"/>
      <c r="AM571" s="34"/>
      <c r="AN571" s="34"/>
      <c r="AO571" s="30"/>
      <c r="AP571" s="34"/>
      <c r="AQ571" s="34"/>
      <c r="AR571" s="30"/>
      <c r="AS571" s="34"/>
      <c r="AT571" s="34"/>
      <c r="AU571" s="30"/>
      <c r="AV571" s="34"/>
      <c r="AW571" s="34"/>
      <c r="AX571" s="30"/>
      <c r="AY571" s="34"/>
      <c r="AZ571" s="34"/>
      <c r="BA571" s="30"/>
      <c r="BB571" s="34"/>
      <c r="BC571" s="34"/>
      <c r="BD571" s="30"/>
      <c r="BE571" s="34"/>
      <c r="BF571" s="34"/>
      <c r="BG571" s="30"/>
      <c r="BH571" s="34"/>
      <c r="BI571" s="34"/>
      <c r="BJ571" s="30"/>
      <c r="BK571" s="34"/>
      <c r="BL571" s="117"/>
      <c r="BM571" s="118"/>
      <c r="BN571" s="117"/>
      <c r="BO571" s="34"/>
      <c r="BP571" s="30"/>
      <c r="BQ571" s="30"/>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row>
    <row r="572" spans="2:208" s="32" customFormat="1" x14ac:dyDescent="0.2">
      <c r="B572" s="21"/>
      <c r="C572" s="22"/>
      <c r="D572" s="22"/>
      <c r="E572" s="22"/>
      <c r="F572" s="246"/>
      <c r="G572" s="121"/>
      <c r="H572" s="27"/>
      <c r="I572" s="28"/>
      <c r="J572" s="29"/>
      <c r="K572" s="30"/>
      <c r="L572" s="34"/>
      <c r="M572" s="35"/>
      <c r="N572" s="30"/>
      <c r="O572" s="34"/>
      <c r="P572" s="35"/>
      <c r="Q572" s="30"/>
      <c r="R572" s="34"/>
      <c r="S572" s="35"/>
      <c r="T572" s="30"/>
      <c r="U572" s="34"/>
      <c r="V572" s="35"/>
      <c r="W572" s="30"/>
      <c r="X572" s="34"/>
      <c r="Y572" s="34"/>
      <c r="Z572" s="30"/>
      <c r="AA572" s="34"/>
      <c r="AB572" s="34"/>
      <c r="AC572" s="30"/>
      <c r="AD572" s="34"/>
      <c r="AE572" s="34"/>
      <c r="AF572" s="30"/>
      <c r="AG572" s="34"/>
      <c r="AH572" s="34"/>
      <c r="AI572" s="30"/>
      <c r="AJ572" s="34"/>
      <c r="AK572" s="34"/>
      <c r="AL572" s="30"/>
      <c r="AM572" s="34"/>
      <c r="AN572" s="34"/>
      <c r="AO572" s="30"/>
      <c r="AP572" s="34"/>
      <c r="AQ572" s="34"/>
      <c r="AR572" s="30"/>
      <c r="AS572" s="34"/>
      <c r="AT572" s="34"/>
      <c r="AU572" s="30"/>
      <c r="AV572" s="34"/>
      <c r="AW572" s="34"/>
      <c r="AX572" s="30"/>
      <c r="AY572" s="34"/>
      <c r="AZ572" s="34"/>
      <c r="BA572" s="30"/>
      <c r="BB572" s="34"/>
      <c r="BC572" s="34"/>
      <c r="BD572" s="30"/>
      <c r="BE572" s="34"/>
      <c r="BF572" s="34"/>
      <c r="BG572" s="30"/>
      <c r="BH572" s="34"/>
      <c r="BI572" s="34"/>
      <c r="BJ572" s="30"/>
      <c r="BK572" s="34"/>
      <c r="BL572" s="117"/>
      <c r="BM572" s="118"/>
      <c r="BN572" s="117"/>
      <c r="BO572" s="34"/>
      <c r="BP572" s="30"/>
      <c r="BQ572" s="30"/>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row>
    <row r="573" spans="2:208" s="32" customFormat="1" x14ac:dyDescent="0.2">
      <c r="B573" s="21"/>
      <c r="C573" s="22"/>
      <c r="D573" s="22"/>
      <c r="E573" s="22"/>
      <c r="F573" s="246"/>
      <c r="G573" s="121"/>
      <c r="H573" s="27"/>
      <c r="I573" s="28"/>
      <c r="J573" s="29"/>
      <c r="K573" s="30"/>
      <c r="L573" s="34"/>
      <c r="M573" s="35"/>
      <c r="N573" s="30"/>
      <c r="O573" s="34"/>
      <c r="P573" s="35"/>
      <c r="Q573" s="30"/>
      <c r="R573" s="34"/>
      <c r="S573" s="35"/>
      <c r="T573" s="30"/>
      <c r="U573" s="34"/>
      <c r="V573" s="35"/>
      <c r="W573" s="30"/>
      <c r="X573" s="34"/>
      <c r="Y573" s="34"/>
      <c r="Z573" s="30"/>
      <c r="AA573" s="34"/>
      <c r="AB573" s="34"/>
      <c r="AC573" s="30"/>
      <c r="AD573" s="34"/>
      <c r="AE573" s="34"/>
      <c r="AF573" s="30"/>
      <c r="AG573" s="34"/>
      <c r="AH573" s="34"/>
      <c r="AI573" s="30"/>
      <c r="AJ573" s="34"/>
      <c r="AK573" s="34"/>
      <c r="AL573" s="30"/>
      <c r="AM573" s="34"/>
      <c r="AN573" s="34"/>
      <c r="AO573" s="30"/>
      <c r="AP573" s="34"/>
      <c r="AQ573" s="34"/>
      <c r="AR573" s="30"/>
      <c r="AS573" s="34"/>
      <c r="AT573" s="34"/>
      <c r="AU573" s="30"/>
      <c r="AV573" s="34"/>
      <c r="AW573" s="34"/>
      <c r="AX573" s="30"/>
      <c r="AY573" s="34"/>
      <c r="AZ573" s="34"/>
      <c r="BA573" s="30"/>
      <c r="BB573" s="34"/>
      <c r="BC573" s="34"/>
      <c r="BD573" s="30"/>
      <c r="BE573" s="34"/>
      <c r="BF573" s="34"/>
      <c r="BG573" s="30"/>
      <c r="BH573" s="34"/>
      <c r="BI573" s="34"/>
      <c r="BJ573" s="30"/>
      <c r="BK573" s="34"/>
      <c r="BL573" s="117"/>
      <c r="BM573" s="118"/>
      <c r="BN573" s="117"/>
      <c r="BO573" s="34"/>
      <c r="BP573" s="30"/>
      <c r="BQ573" s="30"/>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row>
    <row r="574" spans="2:208" s="32" customFormat="1" x14ac:dyDescent="0.2">
      <c r="B574" s="21"/>
      <c r="C574" s="22"/>
      <c r="D574" s="22"/>
      <c r="E574" s="22"/>
      <c r="F574" s="246"/>
      <c r="G574" s="121"/>
      <c r="H574" s="27"/>
      <c r="I574" s="28"/>
      <c r="J574" s="29"/>
      <c r="K574" s="30"/>
      <c r="L574" s="34"/>
      <c r="M574" s="35"/>
      <c r="N574" s="30"/>
      <c r="O574" s="34"/>
      <c r="P574" s="35"/>
      <c r="Q574" s="30"/>
      <c r="R574" s="34"/>
      <c r="S574" s="35"/>
      <c r="T574" s="30"/>
      <c r="U574" s="34"/>
      <c r="V574" s="35"/>
      <c r="W574" s="30"/>
      <c r="X574" s="34"/>
      <c r="Y574" s="34"/>
      <c r="Z574" s="30"/>
      <c r="AA574" s="34"/>
      <c r="AB574" s="34"/>
      <c r="AC574" s="30"/>
      <c r="AD574" s="34"/>
      <c r="AE574" s="34"/>
      <c r="AF574" s="30"/>
      <c r="AG574" s="34"/>
      <c r="AH574" s="34"/>
      <c r="AI574" s="30"/>
      <c r="AJ574" s="34"/>
      <c r="AK574" s="34"/>
      <c r="AL574" s="30"/>
      <c r="AM574" s="34"/>
      <c r="AN574" s="34"/>
      <c r="AO574" s="30"/>
      <c r="AP574" s="34"/>
      <c r="AQ574" s="34"/>
      <c r="AR574" s="30"/>
      <c r="AS574" s="34"/>
      <c r="AT574" s="34"/>
      <c r="AU574" s="30"/>
      <c r="AV574" s="34"/>
      <c r="AW574" s="34"/>
      <c r="AX574" s="30"/>
      <c r="AY574" s="34"/>
      <c r="AZ574" s="34"/>
      <c r="BA574" s="30"/>
      <c r="BB574" s="34"/>
      <c r="BC574" s="34"/>
      <c r="BD574" s="30"/>
      <c r="BE574" s="34"/>
      <c r="BF574" s="34"/>
      <c r="BG574" s="30"/>
      <c r="BH574" s="34"/>
      <c r="BI574" s="34"/>
      <c r="BJ574" s="30"/>
      <c r="BK574" s="34"/>
      <c r="BL574" s="117"/>
      <c r="BM574" s="118"/>
      <c r="BN574" s="117"/>
      <c r="BO574" s="34"/>
      <c r="BP574" s="30"/>
      <c r="BQ574" s="30"/>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row>
    <row r="575" spans="2:208" s="32" customFormat="1" x14ac:dyDescent="0.2">
      <c r="B575" s="21"/>
      <c r="C575" s="22"/>
      <c r="D575" s="22"/>
      <c r="E575" s="22"/>
      <c r="F575" s="246"/>
      <c r="G575" s="121"/>
      <c r="H575" s="27"/>
      <c r="I575" s="28"/>
      <c r="J575" s="29"/>
      <c r="K575" s="30"/>
      <c r="L575" s="34"/>
      <c r="M575" s="35"/>
      <c r="N575" s="30"/>
      <c r="O575" s="34"/>
      <c r="P575" s="35"/>
      <c r="Q575" s="30"/>
      <c r="R575" s="34"/>
      <c r="S575" s="35"/>
      <c r="T575" s="30"/>
      <c r="U575" s="34"/>
      <c r="V575" s="35"/>
      <c r="W575" s="30"/>
      <c r="X575" s="34"/>
      <c r="Y575" s="34"/>
      <c r="Z575" s="30"/>
      <c r="AA575" s="34"/>
      <c r="AB575" s="34"/>
      <c r="AC575" s="30"/>
      <c r="AD575" s="34"/>
      <c r="AE575" s="34"/>
      <c r="AF575" s="30"/>
      <c r="AG575" s="34"/>
      <c r="AH575" s="34"/>
      <c r="AI575" s="30"/>
      <c r="AJ575" s="34"/>
      <c r="AK575" s="34"/>
      <c r="AL575" s="30"/>
      <c r="AM575" s="34"/>
      <c r="AN575" s="34"/>
      <c r="AO575" s="30"/>
      <c r="AP575" s="34"/>
      <c r="AQ575" s="34"/>
      <c r="AR575" s="30"/>
      <c r="AS575" s="34"/>
      <c r="AT575" s="34"/>
      <c r="AU575" s="30"/>
      <c r="AV575" s="34"/>
      <c r="AW575" s="34"/>
      <c r="AX575" s="30"/>
      <c r="AY575" s="34"/>
      <c r="AZ575" s="34"/>
      <c r="BA575" s="30"/>
      <c r="BB575" s="34"/>
      <c r="BC575" s="34"/>
      <c r="BD575" s="30"/>
      <c r="BE575" s="34"/>
      <c r="BF575" s="34"/>
      <c r="BG575" s="30"/>
      <c r="BH575" s="34"/>
      <c r="BI575" s="34"/>
      <c r="BJ575" s="30"/>
      <c r="BK575" s="34"/>
      <c r="BL575" s="117"/>
      <c r="BM575" s="118"/>
      <c r="BN575" s="117"/>
      <c r="BO575" s="34"/>
      <c r="BP575" s="30"/>
      <c r="BQ575" s="30"/>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row>
    <row r="576" spans="2:208" s="32" customFormat="1" x14ac:dyDescent="0.2">
      <c r="B576" s="21"/>
      <c r="C576" s="22"/>
      <c r="D576" s="22"/>
      <c r="E576" s="22"/>
      <c r="F576" s="246"/>
      <c r="G576" s="121"/>
      <c r="H576" s="27"/>
      <c r="I576" s="28"/>
      <c r="J576" s="29"/>
      <c r="K576" s="30"/>
      <c r="L576" s="34"/>
      <c r="M576" s="35"/>
      <c r="N576" s="30"/>
      <c r="O576" s="34"/>
      <c r="P576" s="35"/>
      <c r="Q576" s="30"/>
      <c r="R576" s="34"/>
      <c r="S576" s="35"/>
      <c r="T576" s="30"/>
      <c r="U576" s="34"/>
      <c r="V576" s="35"/>
      <c r="W576" s="30"/>
      <c r="X576" s="34"/>
      <c r="Y576" s="34"/>
      <c r="Z576" s="30"/>
      <c r="AA576" s="34"/>
      <c r="AB576" s="34"/>
      <c r="AC576" s="30"/>
      <c r="AD576" s="34"/>
      <c r="AE576" s="34"/>
      <c r="AF576" s="30"/>
      <c r="AG576" s="34"/>
      <c r="AH576" s="34"/>
      <c r="AI576" s="30"/>
      <c r="AJ576" s="34"/>
      <c r="AK576" s="34"/>
      <c r="AL576" s="30"/>
      <c r="AM576" s="34"/>
      <c r="AN576" s="34"/>
      <c r="AO576" s="30"/>
      <c r="AP576" s="34"/>
      <c r="AQ576" s="34"/>
      <c r="AR576" s="30"/>
      <c r="AS576" s="34"/>
      <c r="AT576" s="34"/>
      <c r="AU576" s="30"/>
      <c r="AV576" s="34"/>
      <c r="AW576" s="34"/>
      <c r="AX576" s="30"/>
      <c r="AY576" s="34"/>
      <c r="AZ576" s="34"/>
      <c r="BA576" s="30"/>
      <c r="BB576" s="34"/>
      <c r="BC576" s="34"/>
      <c r="BD576" s="30"/>
      <c r="BE576" s="34"/>
      <c r="BF576" s="34"/>
      <c r="BG576" s="30"/>
      <c r="BH576" s="34"/>
      <c r="BI576" s="34"/>
      <c r="BJ576" s="30"/>
      <c r="BK576" s="34"/>
      <c r="BL576" s="117"/>
      <c r="BM576" s="118"/>
      <c r="BN576" s="117"/>
      <c r="BO576" s="34"/>
      <c r="BP576" s="30"/>
      <c r="BQ576" s="30"/>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row>
    <row r="577" spans="2:208" s="32" customFormat="1" x14ac:dyDescent="0.2">
      <c r="B577" s="21"/>
      <c r="C577" s="22"/>
      <c r="D577" s="22"/>
      <c r="E577" s="22"/>
      <c r="F577" s="246"/>
      <c r="G577" s="121"/>
      <c r="H577" s="27"/>
      <c r="I577" s="28"/>
      <c r="J577" s="29"/>
      <c r="K577" s="30"/>
      <c r="L577" s="34"/>
      <c r="M577" s="35"/>
      <c r="N577" s="30"/>
      <c r="O577" s="34"/>
      <c r="P577" s="35"/>
      <c r="Q577" s="30"/>
      <c r="R577" s="34"/>
      <c r="S577" s="35"/>
      <c r="T577" s="30"/>
      <c r="U577" s="34"/>
      <c r="V577" s="35"/>
      <c r="W577" s="30"/>
      <c r="X577" s="34"/>
      <c r="Y577" s="34"/>
      <c r="Z577" s="30"/>
      <c r="AA577" s="34"/>
      <c r="AB577" s="34"/>
      <c r="AC577" s="30"/>
      <c r="AD577" s="34"/>
      <c r="AE577" s="34"/>
      <c r="AF577" s="30"/>
      <c r="AG577" s="34"/>
      <c r="AH577" s="34"/>
      <c r="AI577" s="30"/>
      <c r="AJ577" s="34"/>
      <c r="AK577" s="34"/>
      <c r="AL577" s="30"/>
      <c r="AM577" s="34"/>
      <c r="AN577" s="34"/>
      <c r="AO577" s="30"/>
      <c r="AP577" s="34"/>
      <c r="AQ577" s="34"/>
      <c r="AR577" s="30"/>
      <c r="AS577" s="34"/>
      <c r="AT577" s="34"/>
      <c r="AU577" s="30"/>
      <c r="AV577" s="34"/>
      <c r="AW577" s="34"/>
      <c r="AX577" s="30"/>
      <c r="AY577" s="34"/>
      <c r="AZ577" s="34"/>
      <c r="BA577" s="30"/>
      <c r="BB577" s="34"/>
      <c r="BC577" s="34"/>
      <c r="BD577" s="30"/>
      <c r="BE577" s="34"/>
      <c r="BF577" s="34"/>
      <c r="BG577" s="30"/>
      <c r="BH577" s="34"/>
      <c r="BI577" s="34"/>
      <c r="BJ577" s="30"/>
      <c r="BK577" s="34"/>
      <c r="BL577" s="117"/>
      <c r="BM577" s="118"/>
      <c r="BN577" s="117"/>
      <c r="BO577" s="34"/>
      <c r="BP577" s="30"/>
      <c r="BQ577" s="30"/>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row>
    <row r="578" spans="2:208" s="32" customFormat="1" x14ac:dyDescent="0.2">
      <c r="B578" s="21"/>
      <c r="C578" s="22"/>
      <c r="D578" s="22"/>
      <c r="E578" s="22"/>
      <c r="F578" s="246"/>
      <c r="G578" s="121"/>
      <c r="H578" s="27"/>
      <c r="I578" s="28"/>
      <c r="J578" s="29"/>
      <c r="K578" s="30"/>
      <c r="L578" s="34"/>
      <c r="M578" s="35"/>
      <c r="N578" s="30"/>
      <c r="O578" s="34"/>
      <c r="P578" s="35"/>
      <c r="Q578" s="30"/>
      <c r="R578" s="34"/>
      <c r="S578" s="35"/>
      <c r="T578" s="30"/>
      <c r="U578" s="34"/>
      <c r="V578" s="35"/>
      <c r="W578" s="30"/>
      <c r="X578" s="34"/>
      <c r="Y578" s="34"/>
      <c r="Z578" s="30"/>
      <c r="AA578" s="34"/>
      <c r="AB578" s="34"/>
      <c r="AC578" s="30"/>
      <c r="AD578" s="34"/>
      <c r="AE578" s="34"/>
      <c r="AF578" s="30"/>
      <c r="AG578" s="34"/>
      <c r="AH578" s="34"/>
      <c r="AI578" s="30"/>
      <c r="AJ578" s="34"/>
      <c r="AK578" s="34"/>
      <c r="AL578" s="30"/>
      <c r="AM578" s="34"/>
      <c r="AN578" s="34"/>
      <c r="AO578" s="30"/>
      <c r="AP578" s="34"/>
      <c r="AQ578" s="34"/>
      <c r="AR578" s="30"/>
      <c r="AS578" s="34"/>
      <c r="AT578" s="34"/>
      <c r="AU578" s="30"/>
      <c r="AV578" s="34"/>
      <c r="AW578" s="34"/>
      <c r="AX578" s="30"/>
      <c r="AY578" s="34"/>
      <c r="AZ578" s="34"/>
      <c r="BA578" s="30"/>
      <c r="BB578" s="34"/>
      <c r="BC578" s="34"/>
      <c r="BD578" s="30"/>
      <c r="BE578" s="34"/>
      <c r="BF578" s="34"/>
      <c r="BG578" s="30"/>
      <c r="BH578" s="34"/>
      <c r="BI578" s="34"/>
      <c r="BJ578" s="30"/>
      <c r="BK578" s="34"/>
      <c r="BL578" s="117"/>
      <c r="BM578" s="118"/>
      <c r="BN578" s="117"/>
      <c r="BO578" s="34"/>
      <c r="BP578" s="30"/>
      <c r="BQ578" s="30"/>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row>
    <row r="579" spans="2:208" s="32" customFormat="1" x14ac:dyDescent="0.2">
      <c r="B579" s="21"/>
      <c r="C579" s="22"/>
      <c r="D579" s="22"/>
      <c r="E579" s="22"/>
      <c r="F579" s="246"/>
      <c r="G579" s="121"/>
      <c r="H579" s="27"/>
      <c r="I579" s="28"/>
      <c r="J579" s="29"/>
      <c r="K579" s="30"/>
      <c r="L579" s="34"/>
      <c r="M579" s="35"/>
      <c r="N579" s="30"/>
      <c r="O579" s="34"/>
      <c r="P579" s="35"/>
      <c r="Q579" s="30"/>
      <c r="R579" s="34"/>
      <c r="S579" s="35"/>
      <c r="T579" s="30"/>
      <c r="U579" s="34"/>
      <c r="V579" s="35"/>
      <c r="W579" s="30"/>
      <c r="X579" s="34"/>
      <c r="Y579" s="34"/>
      <c r="Z579" s="30"/>
      <c r="AA579" s="34"/>
      <c r="AB579" s="34"/>
      <c r="AC579" s="30"/>
      <c r="AD579" s="34"/>
      <c r="AE579" s="34"/>
      <c r="AF579" s="30"/>
      <c r="AG579" s="34"/>
      <c r="AH579" s="34"/>
      <c r="AI579" s="30"/>
      <c r="AJ579" s="34"/>
      <c r="AK579" s="34"/>
      <c r="AL579" s="30"/>
      <c r="AM579" s="34"/>
      <c r="AN579" s="34"/>
      <c r="AO579" s="30"/>
      <c r="AP579" s="34"/>
      <c r="AQ579" s="34"/>
      <c r="AR579" s="30"/>
      <c r="AS579" s="34"/>
      <c r="AT579" s="34"/>
      <c r="AU579" s="30"/>
      <c r="AV579" s="34"/>
      <c r="AW579" s="34"/>
      <c r="AX579" s="30"/>
      <c r="AY579" s="34"/>
      <c r="AZ579" s="34"/>
      <c r="BA579" s="30"/>
      <c r="BB579" s="34"/>
      <c r="BC579" s="34"/>
      <c r="BD579" s="30"/>
      <c r="BE579" s="34"/>
      <c r="BF579" s="34"/>
      <c r="BG579" s="30"/>
      <c r="BH579" s="34"/>
      <c r="BI579" s="34"/>
      <c r="BJ579" s="30"/>
      <c r="BK579" s="34"/>
      <c r="BL579" s="117"/>
      <c r="BM579" s="118"/>
      <c r="BN579" s="117"/>
      <c r="BO579" s="34"/>
      <c r="BP579" s="30"/>
      <c r="BQ579" s="30"/>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row>
    <row r="580" spans="2:208" s="32" customFormat="1" x14ac:dyDescent="0.2">
      <c r="B580" s="21"/>
      <c r="C580" s="22"/>
      <c r="D580" s="22"/>
      <c r="E580" s="22"/>
      <c r="F580" s="246"/>
      <c r="G580" s="121"/>
      <c r="H580" s="27"/>
      <c r="I580" s="28"/>
      <c r="J580" s="29"/>
      <c r="K580" s="30"/>
      <c r="L580" s="34"/>
      <c r="M580" s="35"/>
      <c r="N580" s="30"/>
      <c r="O580" s="34"/>
      <c r="P580" s="35"/>
      <c r="Q580" s="30"/>
      <c r="R580" s="34"/>
      <c r="S580" s="35"/>
      <c r="T580" s="30"/>
      <c r="U580" s="34"/>
      <c r="V580" s="35"/>
      <c r="W580" s="30"/>
      <c r="X580" s="34"/>
      <c r="Y580" s="34"/>
      <c r="Z580" s="30"/>
      <c r="AA580" s="34"/>
      <c r="AB580" s="34"/>
      <c r="AC580" s="30"/>
      <c r="AD580" s="34"/>
      <c r="AE580" s="34"/>
      <c r="AF580" s="30"/>
      <c r="AG580" s="34"/>
      <c r="AH580" s="34"/>
      <c r="AI580" s="30"/>
      <c r="AJ580" s="34"/>
      <c r="AK580" s="34"/>
      <c r="AL580" s="30"/>
      <c r="AM580" s="34"/>
      <c r="AN580" s="34"/>
      <c r="AO580" s="30"/>
      <c r="AP580" s="34"/>
      <c r="AQ580" s="34"/>
      <c r="AR580" s="30"/>
      <c r="AS580" s="34"/>
      <c r="AT580" s="34"/>
      <c r="AU580" s="30"/>
      <c r="AV580" s="34"/>
      <c r="AW580" s="34"/>
      <c r="AX580" s="30"/>
      <c r="AY580" s="34"/>
      <c r="AZ580" s="34"/>
      <c r="BA580" s="30"/>
      <c r="BB580" s="34"/>
      <c r="BC580" s="34"/>
      <c r="BD580" s="30"/>
      <c r="BE580" s="34"/>
      <c r="BF580" s="34"/>
      <c r="BG580" s="30"/>
      <c r="BH580" s="34"/>
      <c r="BI580" s="34"/>
      <c r="BJ580" s="30"/>
      <c r="BK580" s="34"/>
      <c r="BL580" s="117"/>
      <c r="BM580" s="118"/>
      <c r="BN580" s="117"/>
      <c r="BO580" s="34"/>
      <c r="BP580" s="30"/>
      <c r="BQ580" s="30"/>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row>
    <row r="581" spans="2:208" s="32" customFormat="1" x14ac:dyDescent="0.2">
      <c r="B581" s="21"/>
      <c r="C581" s="22"/>
      <c r="D581" s="22"/>
      <c r="E581" s="22"/>
      <c r="F581" s="246"/>
      <c r="G581" s="121"/>
      <c r="H581" s="27"/>
      <c r="I581" s="28"/>
      <c r="J581" s="29"/>
      <c r="K581" s="30"/>
      <c r="L581" s="34"/>
      <c r="M581" s="35"/>
      <c r="N581" s="30"/>
      <c r="O581" s="34"/>
      <c r="P581" s="35"/>
      <c r="Q581" s="30"/>
      <c r="R581" s="34"/>
      <c r="S581" s="35"/>
      <c r="T581" s="30"/>
      <c r="U581" s="34"/>
      <c r="V581" s="35"/>
      <c r="W581" s="30"/>
      <c r="X581" s="34"/>
      <c r="Y581" s="34"/>
      <c r="Z581" s="30"/>
      <c r="AA581" s="34"/>
      <c r="AB581" s="34"/>
      <c r="AC581" s="30"/>
      <c r="AD581" s="34"/>
      <c r="AE581" s="34"/>
      <c r="AF581" s="30"/>
      <c r="AG581" s="34"/>
      <c r="AH581" s="34"/>
      <c r="AI581" s="30"/>
      <c r="AJ581" s="34"/>
      <c r="AK581" s="34"/>
      <c r="AL581" s="30"/>
      <c r="AM581" s="34"/>
      <c r="AN581" s="34"/>
      <c r="AO581" s="30"/>
      <c r="AP581" s="34"/>
      <c r="AQ581" s="34"/>
      <c r="AR581" s="30"/>
      <c r="AS581" s="34"/>
      <c r="AT581" s="34"/>
      <c r="AU581" s="30"/>
      <c r="AV581" s="34"/>
      <c r="AW581" s="34"/>
      <c r="AX581" s="30"/>
      <c r="AY581" s="34"/>
      <c r="AZ581" s="34"/>
      <c r="BA581" s="30"/>
      <c r="BB581" s="34"/>
      <c r="BC581" s="34"/>
      <c r="BD581" s="30"/>
      <c r="BE581" s="34"/>
      <c r="BF581" s="34"/>
      <c r="BG581" s="30"/>
      <c r="BH581" s="34"/>
      <c r="BI581" s="34"/>
      <c r="BJ581" s="30"/>
      <c r="BK581" s="34"/>
      <c r="BL581" s="117"/>
      <c r="BM581" s="118"/>
      <c r="BN581" s="117"/>
      <c r="BO581" s="34"/>
      <c r="BP581" s="30"/>
      <c r="BQ581" s="30"/>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row>
    <row r="582" spans="2:208" s="32" customFormat="1" x14ac:dyDescent="0.2">
      <c r="B582" s="21"/>
      <c r="C582" s="22"/>
      <c r="D582" s="22"/>
      <c r="E582" s="22"/>
      <c r="F582" s="246"/>
      <c r="G582" s="121"/>
      <c r="H582" s="27"/>
      <c r="I582" s="28"/>
      <c r="J582" s="29"/>
      <c r="K582" s="30"/>
      <c r="L582" s="34"/>
      <c r="M582" s="35"/>
      <c r="N582" s="30"/>
      <c r="O582" s="34"/>
      <c r="P582" s="35"/>
      <c r="Q582" s="30"/>
      <c r="R582" s="34"/>
      <c r="S582" s="35"/>
      <c r="T582" s="30"/>
      <c r="U582" s="34"/>
      <c r="V582" s="35"/>
      <c r="W582" s="30"/>
      <c r="X582" s="34"/>
      <c r="Y582" s="34"/>
      <c r="Z582" s="30"/>
      <c r="AA582" s="34"/>
      <c r="AB582" s="34"/>
      <c r="AC582" s="30"/>
      <c r="AD582" s="34"/>
      <c r="AE582" s="34"/>
      <c r="AF582" s="30"/>
      <c r="AG582" s="34"/>
      <c r="AH582" s="34"/>
      <c r="AI582" s="30"/>
      <c r="AJ582" s="34"/>
      <c r="AK582" s="34"/>
      <c r="AL582" s="30"/>
      <c r="AM582" s="34"/>
      <c r="AN582" s="34"/>
      <c r="AO582" s="30"/>
      <c r="AP582" s="34"/>
      <c r="AQ582" s="34"/>
      <c r="AR582" s="30"/>
      <c r="AS582" s="34"/>
      <c r="AT582" s="34"/>
      <c r="AU582" s="30"/>
      <c r="AV582" s="34"/>
      <c r="AW582" s="34"/>
      <c r="AX582" s="30"/>
      <c r="AY582" s="34"/>
      <c r="AZ582" s="34"/>
      <c r="BA582" s="30"/>
      <c r="BB582" s="34"/>
      <c r="BC582" s="34"/>
      <c r="BD582" s="30"/>
      <c r="BE582" s="34"/>
      <c r="BF582" s="34"/>
      <c r="BG582" s="30"/>
      <c r="BH582" s="34"/>
      <c r="BI582" s="34"/>
      <c r="BJ582" s="30"/>
      <c r="BK582" s="34"/>
      <c r="BL582" s="117"/>
      <c r="BM582" s="118"/>
      <c r="BN582" s="117"/>
      <c r="BO582" s="34"/>
      <c r="BP582" s="30"/>
      <c r="BQ582" s="30"/>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row>
    <row r="583" spans="2:208" s="32" customFormat="1" x14ac:dyDescent="0.2">
      <c r="B583" s="21"/>
      <c r="C583" s="22"/>
      <c r="D583" s="22"/>
      <c r="E583" s="22"/>
      <c r="F583" s="246"/>
      <c r="G583" s="121"/>
      <c r="H583" s="27"/>
      <c r="I583" s="28"/>
      <c r="J583" s="29"/>
      <c r="K583" s="30"/>
      <c r="L583" s="34"/>
      <c r="M583" s="35"/>
      <c r="N583" s="30"/>
      <c r="O583" s="34"/>
      <c r="P583" s="35"/>
      <c r="Q583" s="30"/>
      <c r="R583" s="34"/>
      <c r="S583" s="35"/>
      <c r="T583" s="30"/>
      <c r="U583" s="34"/>
      <c r="V583" s="35"/>
      <c r="W583" s="30"/>
      <c r="X583" s="34"/>
      <c r="Y583" s="34"/>
      <c r="Z583" s="30"/>
      <c r="AA583" s="34"/>
      <c r="AB583" s="34"/>
      <c r="AC583" s="30"/>
      <c r="AD583" s="34"/>
      <c r="AE583" s="34"/>
      <c r="AF583" s="30"/>
      <c r="AG583" s="34"/>
      <c r="AH583" s="34"/>
      <c r="AI583" s="30"/>
      <c r="AJ583" s="34"/>
      <c r="AK583" s="34"/>
      <c r="AL583" s="30"/>
      <c r="AM583" s="34"/>
      <c r="AN583" s="34"/>
      <c r="AO583" s="30"/>
      <c r="AP583" s="34"/>
      <c r="AQ583" s="34"/>
      <c r="AR583" s="30"/>
      <c r="AS583" s="34"/>
      <c r="AT583" s="34"/>
      <c r="AU583" s="30"/>
      <c r="AV583" s="34"/>
      <c r="AW583" s="34"/>
      <c r="AX583" s="30"/>
      <c r="AY583" s="34"/>
      <c r="AZ583" s="34"/>
      <c r="BA583" s="30"/>
      <c r="BB583" s="34"/>
      <c r="BC583" s="34"/>
      <c r="BD583" s="30"/>
      <c r="BE583" s="34"/>
      <c r="BF583" s="34"/>
      <c r="BG583" s="30"/>
      <c r="BH583" s="34"/>
      <c r="BI583" s="34"/>
      <c r="BJ583" s="30"/>
      <c r="BK583" s="34"/>
      <c r="BL583" s="117"/>
      <c r="BM583" s="118"/>
      <c r="BN583" s="117"/>
      <c r="BO583" s="34"/>
      <c r="BP583" s="30"/>
      <c r="BQ583" s="30"/>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row>
    <row r="584" spans="2:208" s="32" customFormat="1" x14ac:dyDescent="0.2">
      <c r="B584" s="21"/>
      <c r="C584" s="22"/>
      <c r="D584" s="22"/>
      <c r="E584" s="22"/>
      <c r="F584" s="246"/>
      <c r="G584" s="121"/>
      <c r="H584" s="27"/>
      <c r="I584" s="28"/>
      <c r="J584" s="29"/>
      <c r="K584" s="30"/>
      <c r="L584" s="34"/>
      <c r="M584" s="35"/>
      <c r="N584" s="30"/>
      <c r="O584" s="34"/>
      <c r="P584" s="35"/>
      <c r="Q584" s="30"/>
      <c r="R584" s="34"/>
      <c r="S584" s="35"/>
      <c r="T584" s="30"/>
      <c r="U584" s="34"/>
      <c r="V584" s="35"/>
      <c r="W584" s="30"/>
      <c r="X584" s="34"/>
      <c r="Y584" s="34"/>
      <c r="Z584" s="30"/>
      <c r="AA584" s="34"/>
      <c r="AB584" s="34"/>
      <c r="AC584" s="30"/>
      <c r="AD584" s="34"/>
      <c r="AE584" s="34"/>
      <c r="AF584" s="30"/>
      <c r="AG584" s="34"/>
      <c r="AH584" s="34"/>
      <c r="AI584" s="30"/>
      <c r="AJ584" s="34"/>
      <c r="AK584" s="34"/>
      <c r="AL584" s="30"/>
      <c r="AM584" s="34"/>
      <c r="AN584" s="34"/>
      <c r="AO584" s="30"/>
      <c r="AP584" s="34"/>
      <c r="AQ584" s="34"/>
      <c r="AR584" s="30"/>
      <c r="AS584" s="34"/>
      <c r="AT584" s="34"/>
      <c r="AU584" s="30"/>
      <c r="AV584" s="34"/>
      <c r="AW584" s="34"/>
      <c r="AX584" s="30"/>
      <c r="AY584" s="34"/>
      <c r="AZ584" s="34"/>
      <c r="BA584" s="30"/>
      <c r="BB584" s="34"/>
      <c r="BC584" s="34"/>
      <c r="BD584" s="30"/>
      <c r="BE584" s="34"/>
      <c r="BF584" s="34"/>
      <c r="BG584" s="30"/>
      <c r="BH584" s="34"/>
      <c r="BI584" s="34"/>
      <c r="BJ584" s="30"/>
      <c r="BK584" s="34"/>
      <c r="BL584" s="117"/>
      <c r="BM584" s="118"/>
      <c r="BN584" s="117"/>
      <c r="BO584" s="34"/>
      <c r="BP584" s="30"/>
      <c r="BQ584" s="30"/>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row>
    <row r="585" spans="2:208" s="32" customFormat="1" x14ac:dyDescent="0.2">
      <c r="B585" s="21"/>
      <c r="C585" s="22"/>
      <c r="D585" s="22"/>
      <c r="E585" s="22"/>
      <c r="F585" s="246"/>
      <c r="G585" s="121"/>
      <c r="H585" s="27"/>
      <c r="I585" s="28"/>
      <c r="J585" s="29"/>
      <c r="K585" s="30"/>
      <c r="L585" s="34"/>
      <c r="M585" s="35"/>
      <c r="N585" s="30"/>
      <c r="O585" s="34"/>
      <c r="P585" s="35"/>
      <c r="Q585" s="30"/>
      <c r="R585" s="34"/>
      <c r="S585" s="35"/>
      <c r="T585" s="30"/>
      <c r="U585" s="34"/>
      <c r="V585" s="35"/>
      <c r="W585" s="30"/>
      <c r="X585" s="34"/>
      <c r="Y585" s="34"/>
      <c r="Z585" s="30"/>
      <c r="AA585" s="34"/>
      <c r="AB585" s="34"/>
      <c r="AC585" s="30"/>
      <c r="AD585" s="34"/>
      <c r="AE585" s="34"/>
      <c r="AF585" s="30"/>
      <c r="AG585" s="34"/>
      <c r="AH585" s="34"/>
      <c r="AI585" s="30"/>
      <c r="AJ585" s="34"/>
      <c r="AK585" s="34"/>
      <c r="AL585" s="30"/>
      <c r="AM585" s="34"/>
      <c r="AN585" s="34"/>
      <c r="AO585" s="30"/>
      <c r="AP585" s="34"/>
      <c r="AQ585" s="34"/>
      <c r="AR585" s="30"/>
      <c r="AS585" s="34"/>
      <c r="AT585" s="34"/>
      <c r="AU585" s="30"/>
      <c r="AV585" s="34"/>
      <c r="AW585" s="34"/>
      <c r="AX585" s="30"/>
      <c r="AY585" s="34"/>
      <c r="AZ585" s="34"/>
      <c r="BA585" s="30"/>
      <c r="BB585" s="34"/>
      <c r="BC585" s="34"/>
      <c r="BD585" s="30"/>
      <c r="BE585" s="34"/>
      <c r="BF585" s="34"/>
      <c r="BG585" s="30"/>
      <c r="BH585" s="34"/>
      <c r="BI585" s="34"/>
      <c r="BJ585" s="30"/>
      <c r="BK585" s="34"/>
      <c r="BL585" s="117"/>
      <c r="BM585" s="118"/>
      <c r="BN585" s="117"/>
      <c r="BO585" s="34"/>
      <c r="BP585" s="30"/>
      <c r="BQ585" s="30"/>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row>
    <row r="586" spans="2:208" s="32" customFormat="1" x14ac:dyDescent="0.2">
      <c r="B586" s="21"/>
      <c r="C586" s="22"/>
      <c r="D586" s="22"/>
      <c r="E586" s="22"/>
      <c r="F586" s="246"/>
      <c r="G586" s="121"/>
      <c r="H586" s="27"/>
      <c r="I586" s="28"/>
      <c r="J586" s="29"/>
      <c r="K586" s="30"/>
      <c r="L586" s="34"/>
      <c r="M586" s="35"/>
      <c r="N586" s="30"/>
      <c r="O586" s="34"/>
      <c r="P586" s="35"/>
      <c r="Q586" s="30"/>
      <c r="R586" s="34"/>
      <c r="S586" s="35"/>
      <c r="T586" s="30"/>
      <c r="U586" s="34"/>
      <c r="V586" s="35"/>
      <c r="W586" s="30"/>
      <c r="X586" s="34"/>
      <c r="Y586" s="34"/>
      <c r="Z586" s="30"/>
      <c r="AA586" s="34"/>
      <c r="AB586" s="34"/>
      <c r="AC586" s="30"/>
      <c r="AD586" s="34"/>
      <c r="AE586" s="34"/>
      <c r="AF586" s="30"/>
      <c r="AG586" s="34"/>
      <c r="AH586" s="34"/>
      <c r="AI586" s="30"/>
      <c r="AJ586" s="34"/>
      <c r="AK586" s="34"/>
      <c r="AL586" s="30"/>
      <c r="AM586" s="34"/>
      <c r="AN586" s="34"/>
      <c r="AO586" s="30"/>
      <c r="AP586" s="34"/>
      <c r="AQ586" s="34"/>
      <c r="AR586" s="30"/>
      <c r="AS586" s="34"/>
      <c r="AT586" s="34"/>
      <c r="AU586" s="30"/>
      <c r="AV586" s="34"/>
      <c r="AW586" s="34"/>
      <c r="AX586" s="30"/>
      <c r="AY586" s="34"/>
      <c r="AZ586" s="34"/>
      <c r="BA586" s="30"/>
      <c r="BB586" s="34"/>
      <c r="BC586" s="34"/>
      <c r="BD586" s="30"/>
      <c r="BE586" s="34"/>
      <c r="BF586" s="34"/>
      <c r="BG586" s="30"/>
      <c r="BH586" s="34"/>
      <c r="BI586" s="34"/>
      <c r="BJ586" s="30"/>
      <c r="BK586" s="34"/>
      <c r="BL586" s="117"/>
      <c r="BM586" s="118"/>
      <c r="BN586" s="117"/>
      <c r="BO586" s="34"/>
      <c r="BP586" s="30"/>
      <c r="BQ586" s="30"/>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row>
    <row r="587" spans="2:208" s="32" customFormat="1" x14ac:dyDescent="0.2">
      <c r="B587" s="21"/>
      <c r="C587" s="22"/>
      <c r="D587" s="22"/>
      <c r="E587" s="22"/>
      <c r="F587" s="246"/>
      <c r="G587" s="121"/>
      <c r="H587" s="27"/>
      <c r="I587" s="28"/>
      <c r="J587" s="29"/>
      <c r="K587" s="30"/>
      <c r="L587" s="34"/>
      <c r="M587" s="35"/>
      <c r="N587" s="30"/>
      <c r="O587" s="34"/>
      <c r="P587" s="35"/>
      <c r="Q587" s="30"/>
      <c r="R587" s="34"/>
      <c r="S587" s="35"/>
      <c r="T587" s="30"/>
      <c r="U587" s="34"/>
      <c r="V587" s="35"/>
      <c r="W587" s="30"/>
      <c r="X587" s="34"/>
      <c r="Y587" s="34"/>
      <c r="Z587" s="30"/>
      <c r="AA587" s="34"/>
      <c r="AB587" s="34"/>
      <c r="AC587" s="30"/>
      <c r="AD587" s="34"/>
      <c r="AE587" s="34"/>
      <c r="AF587" s="30"/>
      <c r="AG587" s="34"/>
      <c r="AH587" s="34"/>
      <c r="AI587" s="30"/>
      <c r="AJ587" s="34"/>
      <c r="AK587" s="34"/>
      <c r="AL587" s="30"/>
      <c r="AM587" s="34"/>
      <c r="AN587" s="34"/>
      <c r="AO587" s="30"/>
      <c r="AP587" s="34"/>
      <c r="AQ587" s="34"/>
      <c r="AR587" s="30"/>
      <c r="AS587" s="34"/>
      <c r="AT587" s="34"/>
      <c r="AU587" s="30"/>
      <c r="AV587" s="34"/>
      <c r="AW587" s="34"/>
      <c r="AX587" s="30"/>
      <c r="AY587" s="34"/>
      <c r="AZ587" s="34"/>
      <c r="BA587" s="30"/>
      <c r="BB587" s="34"/>
      <c r="BC587" s="34"/>
      <c r="BD587" s="30"/>
      <c r="BE587" s="34"/>
      <c r="BF587" s="34"/>
      <c r="BG587" s="30"/>
      <c r="BH587" s="34"/>
      <c r="BI587" s="34"/>
      <c r="BJ587" s="30"/>
      <c r="BK587" s="34"/>
      <c r="BL587" s="117"/>
      <c r="BM587" s="118"/>
      <c r="BN587" s="117"/>
      <c r="BO587" s="34"/>
      <c r="BP587" s="30"/>
      <c r="BQ587" s="30"/>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row>
    <row r="588" spans="2:208" s="32" customFormat="1" x14ac:dyDescent="0.2">
      <c r="B588" s="21"/>
      <c r="C588" s="22"/>
      <c r="D588" s="22"/>
      <c r="E588" s="22"/>
      <c r="F588" s="246"/>
      <c r="G588" s="121"/>
      <c r="H588" s="27"/>
      <c r="I588" s="28"/>
      <c r="J588" s="29"/>
      <c r="K588" s="30"/>
      <c r="L588" s="34"/>
      <c r="M588" s="35"/>
      <c r="N588" s="30"/>
      <c r="O588" s="34"/>
      <c r="P588" s="35"/>
      <c r="Q588" s="30"/>
      <c r="R588" s="34"/>
      <c r="S588" s="35"/>
      <c r="T588" s="30"/>
      <c r="U588" s="34"/>
      <c r="V588" s="35"/>
      <c r="W588" s="30"/>
      <c r="X588" s="34"/>
      <c r="Y588" s="34"/>
      <c r="Z588" s="30"/>
      <c r="AA588" s="34"/>
      <c r="AB588" s="34"/>
      <c r="AC588" s="30"/>
      <c r="AD588" s="34"/>
      <c r="AE588" s="34"/>
      <c r="AF588" s="30"/>
      <c r="AG588" s="34"/>
      <c r="AH588" s="34"/>
      <c r="AI588" s="30"/>
      <c r="AJ588" s="34"/>
      <c r="AK588" s="34"/>
      <c r="AL588" s="30"/>
      <c r="AM588" s="34"/>
      <c r="AN588" s="34"/>
      <c r="AO588" s="30"/>
      <c r="AP588" s="34"/>
      <c r="AQ588" s="34"/>
      <c r="AR588" s="30"/>
      <c r="AS588" s="34"/>
      <c r="AT588" s="34"/>
      <c r="AU588" s="30"/>
      <c r="AV588" s="34"/>
      <c r="AW588" s="34"/>
      <c r="AX588" s="30"/>
      <c r="AY588" s="34"/>
      <c r="AZ588" s="34"/>
      <c r="BA588" s="30"/>
      <c r="BB588" s="34"/>
      <c r="BC588" s="34"/>
      <c r="BD588" s="30"/>
      <c r="BE588" s="34"/>
      <c r="BF588" s="34"/>
      <c r="BG588" s="30"/>
      <c r="BH588" s="34"/>
      <c r="BI588" s="34"/>
      <c r="BJ588" s="30"/>
      <c r="BK588" s="34"/>
      <c r="BL588" s="117"/>
      <c r="BM588" s="118"/>
      <c r="BN588" s="117"/>
      <c r="BO588" s="34"/>
      <c r="BP588" s="30"/>
      <c r="BQ588" s="30"/>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row>
    <row r="589" spans="2:208" s="32" customFormat="1" x14ac:dyDescent="0.2">
      <c r="B589" s="21"/>
      <c r="C589" s="22"/>
      <c r="D589" s="22"/>
      <c r="E589" s="22"/>
      <c r="F589" s="246"/>
      <c r="G589" s="121"/>
      <c r="H589" s="27"/>
      <c r="I589" s="28"/>
      <c r="J589" s="29"/>
      <c r="K589" s="30"/>
      <c r="L589" s="34"/>
      <c r="M589" s="35"/>
      <c r="N589" s="30"/>
      <c r="O589" s="34"/>
      <c r="P589" s="35"/>
      <c r="Q589" s="30"/>
      <c r="R589" s="34"/>
      <c r="S589" s="35"/>
      <c r="T589" s="30"/>
      <c r="U589" s="34"/>
      <c r="V589" s="35"/>
      <c r="W589" s="30"/>
      <c r="X589" s="34"/>
      <c r="Y589" s="34"/>
      <c r="Z589" s="30"/>
      <c r="AA589" s="34"/>
      <c r="AB589" s="34"/>
      <c r="AC589" s="30"/>
      <c r="AD589" s="34"/>
      <c r="AE589" s="34"/>
      <c r="AF589" s="30"/>
      <c r="AG589" s="34"/>
      <c r="AH589" s="34"/>
      <c r="AI589" s="30"/>
      <c r="AJ589" s="34"/>
      <c r="AK589" s="34"/>
      <c r="AL589" s="30"/>
      <c r="AM589" s="34"/>
      <c r="AN589" s="34"/>
      <c r="AO589" s="30"/>
      <c r="AP589" s="34"/>
      <c r="AQ589" s="34"/>
      <c r="AR589" s="30"/>
      <c r="AS589" s="34"/>
      <c r="AT589" s="34"/>
      <c r="AU589" s="30"/>
      <c r="AV589" s="34"/>
      <c r="AW589" s="34"/>
      <c r="AX589" s="30"/>
      <c r="AY589" s="34"/>
      <c r="AZ589" s="34"/>
      <c r="BA589" s="30"/>
      <c r="BB589" s="34"/>
      <c r="BC589" s="34"/>
      <c r="BD589" s="30"/>
      <c r="BE589" s="34"/>
      <c r="BF589" s="34"/>
      <c r="BG589" s="30"/>
      <c r="BH589" s="34"/>
      <c r="BI589" s="34"/>
      <c r="BJ589" s="30"/>
      <c r="BK589" s="34"/>
      <c r="BL589" s="117"/>
      <c r="BM589" s="118"/>
      <c r="BN589" s="117"/>
      <c r="BO589" s="34"/>
      <c r="BP589" s="30"/>
      <c r="BQ589" s="30"/>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row>
    <row r="590" spans="2:208" s="32" customFormat="1" x14ac:dyDescent="0.2">
      <c r="B590" s="21"/>
      <c r="C590" s="22"/>
      <c r="D590" s="22"/>
      <c r="E590" s="22"/>
      <c r="F590" s="246"/>
      <c r="G590" s="121"/>
      <c r="H590" s="27"/>
      <c r="I590" s="28"/>
      <c r="J590" s="29"/>
      <c r="K590" s="30"/>
      <c r="L590" s="34"/>
      <c r="M590" s="35"/>
      <c r="N590" s="30"/>
      <c r="O590" s="34"/>
      <c r="P590" s="35"/>
      <c r="Q590" s="30"/>
      <c r="R590" s="34"/>
      <c r="S590" s="35"/>
      <c r="T590" s="30"/>
      <c r="U590" s="34"/>
      <c r="V590" s="35"/>
      <c r="W590" s="30"/>
      <c r="X590" s="34"/>
      <c r="Y590" s="34"/>
      <c r="Z590" s="30"/>
      <c r="AA590" s="34"/>
      <c r="AB590" s="34"/>
      <c r="AC590" s="30"/>
      <c r="AD590" s="34"/>
      <c r="AE590" s="34"/>
      <c r="AF590" s="30"/>
      <c r="AG590" s="34"/>
      <c r="AH590" s="34"/>
      <c r="AI590" s="30"/>
      <c r="AJ590" s="34"/>
      <c r="AK590" s="34"/>
      <c r="AL590" s="30"/>
      <c r="AM590" s="34"/>
      <c r="AN590" s="34"/>
      <c r="AO590" s="30"/>
      <c r="AP590" s="34"/>
      <c r="AQ590" s="34"/>
      <c r="AR590" s="30"/>
      <c r="AS590" s="34"/>
      <c r="AT590" s="34"/>
      <c r="AU590" s="30"/>
      <c r="AV590" s="34"/>
      <c r="AW590" s="34"/>
      <c r="AX590" s="30"/>
      <c r="AY590" s="34"/>
      <c r="AZ590" s="34"/>
      <c r="BA590" s="30"/>
      <c r="BB590" s="34"/>
      <c r="BC590" s="34"/>
      <c r="BD590" s="30"/>
      <c r="BE590" s="34"/>
      <c r="BF590" s="34"/>
      <c r="BG590" s="30"/>
      <c r="BH590" s="34"/>
      <c r="BI590" s="34"/>
      <c r="BJ590" s="30"/>
      <c r="BK590" s="34"/>
      <c r="BL590" s="117"/>
      <c r="BM590" s="118"/>
      <c r="BN590" s="117"/>
      <c r="BO590" s="34"/>
      <c r="BP590" s="30"/>
      <c r="BQ590" s="30"/>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row>
    <row r="591" spans="2:208" s="32" customFormat="1" x14ac:dyDescent="0.2">
      <c r="B591" s="21"/>
      <c r="C591" s="22"/>
      <c r="D591" s="22"/>
      <c r="E591" s="22"/>
      <c r="F591" s="246"/>
      <c r="G591" s="121"/>
      <c r="H591" s="27"/>
      <c r="I591" s="28"/>
      <c r="J591" s="29"/>
      <c r="K591" s="30"/>
      <c r="L591" s="34"/>
      <c r="M591" s="35"/>
      <c r="N591" s="30"/>
      <c r="O591" s="34"/>
      <c r="P591" s="35"/>
      <c r="Q591" s="30"/>
      <c r="R591" s="34"/>
      <c r="S591" s="35"/>
      <c r="T591" s="30"/>
      <c r="U591" s="34"/>
      <c r="V591" s="35"/>
      <c r="W591" s="30"/>
      <c r="X591" s="34"/>
      <c r="Y591" s="34"/>
      <c r="Z591" s="30"/>
      <c r="AA591" s="34"/>
      <c r="AB591" s="34"/>
      <c r="AC591" s="30"/>
      <c r="AD591" s="34"/>
      <c r="AE591" s="34"/>
      <c r="AF591" s="30"/>
      <c r="AG591" s="34"/>
      <c r="AH591" s="34"/>
      <c r="AI591" s="30"/>
      <c r="AJ591" s="34"/>
      <c r="AK591" s="34"/>
      <c r="AL591" s="30"/>
      <c r="AM591" s="34"/>
      <c r="AN591" s="34"/>
      <c r="AO591" s="30"/>
      <c r="AP591" s="34"/>
      <c r="AQ591" s="34"/>
      <c r="AR591" s="30"/>
      <c r="AS591" s="34"/>
      <c r="AT591" s="34"/>
      <c r="AU591" s="30"/>
      <c r="AV591" s="34"/>
      <c r="AW591" s="34"/>
      <c r="AX591" s="30"/>
      <c r="AY591" s="34"/>
      <c r="AZ591" s="34"/>
      <c r="BA591" s="30"/>
      <c r="BB591" s="34"/>
      <c r="BC591" s="34"/>
      <c r="BD591" s="30"/>
      <c r="BE591" s="34"/>
      <c r="BF591" s="34"/>
      <c r="BG591" s="30"/>
      <c r="BH591" s="34"/>
      <c r="BI591" s="34"/>
      <c r="BJ591" s="30"/>
      <c r="BK591" s="34"/>
      <c r="BL591" s="117"/>
      <c r="BM591" s="118"/>
      <c r="BN591" s="117"/>
      <c r="BO591" s="34"/>
      <c r="BP591" s="30"/>
      <c r="BQ591" s="30"/>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row>
    <row r="592" spans="2:208" s="32" customFormat="1" x14ac:dyDescent="0.2">
      <c r="B592" s="21"/>
      <c r="C592" s="22"/>
      <c r="D592" s="22"/>
      <c r="E592" s="22"/>
      <c r="F592" s="246"/>
      <c r="G592" s="121"/>
      <c r="H592" s="27"/>
      <c r="I592" s="28"/>
      <c r="J592" s="29"/>
      <c r="K592" s="30"/>
      <c r="L592" s="34"/>
      <c r="M592" s="35"/>
      <c r="N592" s="30"/>
      <c r="O592" s="34"/>
      <c r="P592" s="35"/>
      <c r="Q592" s="30"/>
      <c r="R592" s="34"/>
      <c r="S592" s="35"/>
      <c r="T592" s="30"/>
      <c r="U592" s="34"/>
      <c r="V592" s="35"/>
      <c r="W592" s="30"/>
      <c r="X592" s="34"/>
      <c r="Y592" s="34"/>
      <c r="Z592" s="30"/>
      <c r="AA592" s="34"/>
      <c r="AB592" s="34"/>
      <c r="AC592" s="30"/>
      <c r="AD592" s="34"/>
      <c r="AE592" s="34"/>
      <c r="AF592" s="30"/>
      <c r="AG592" s="34"/>
      <c r="AH592" s="34"/>
      <c r="AI592" s="30"/>
      <c r="AJ592" s="34"/>
      <c r="AK592" s="34"/>
      <c r="AL592" s="30"/>
      <c r="AM592" s="34"/>
      <c r="AN592" s="34"/>
      <c r="AO592" s="30"/>
      <c r="AP592" s="34"/>
      <c r="AQ592" s="34"/>
      <c r="AR592" s="30"/>
      <c r="AS592" s="34"/>
      <c r="AT592" s="34"/>
      <c r="AU592" s="30"/>
      <c r="AV592" s="34"/>
      <c r="AW592" s="34"/>
      <c r="AX592" s="30"/>
      <c r="AY592" s="34"/>
      <c r="AZ592" s="34"/>
      <c r="BA592" s="30"/>
      <c r="BB592" s="34"/>
      <c r="BC592" s="34"/>
      <c r="BD592" s="30"/>
      <c r="BE592" s="34"/>
      <c r="BF592" s="34"/>
      <c r="BG592" s="30"/>
      <c r="BH592" s="34"/>
      <c r="BI592" s="34"/>
      <c r="BJ592" s="30"/>
      <c r="BK592" s="34"/>
      <c r="BL592" s="117"/>
      <c r="BM592" s="118"/>
      <c r="BN592" s="117"/>
      <c r="BO592" s="34"/>
      <c r="BP592" s="30"/>
      <c r="BQ592" s="30"/>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row>
    <row r="593" spans="2:208" s="32" customFormat="1" x14ac:dyDescent="0.2">
      <c r="B593" s="21"/>
      <c r="C593" s="22"/>
      <c r="D593" s="22"/>
      <c r="E593" s="22"/>
      <c r="F593" s="246"/>
      <c r="G593" s="121"/>
      <c r="H593" s="27"/>
      <c r="I593" s="28"/>
      <c r="J593" s="29"/>
      <c r="K593" s="30"/>
      <c r="L593" s="34"/>
      <c r="M593" s="35"/>
      <c r="N593" s="30"/>
      <c r="O593" s="34"/>
      <c r="P593" s="35"/>
      <c r="Q593" s="30"/>
      <c r="R593" s="34"/>
      <c r="S593" s="35"/>
      <c r="T593" s="30"/>
      <c r="U593" s="34"/>
      <c r="V593" s="35"/>
      <c r="W593" s="30"/>
      <c r="X593" s="34"/>
      <c r="Y593" s="34"/>
      <c r="Z593" s="30"/>
      <c r="AA593" s="34"/>
      <c r="AB593" s="34"/>
      <c r="AC593" s="30"/>
      <c r="AD593" s="34"/>
      <c r="AE593" s="34"/>
      <c r="AF593" s="30"/>
      <c r="AG593" s="34"/>
      <c r="AH593" s="34"/>
      <c r="AI593" s="30"/>
      <c r="AJ593" s="34"/>
      <c r="AK593" s="34"/>
      <c r="AL593" s="30"/>
      <c r="AM593" s="34"/>
      <c r="AN593" s="34"/>
      <c r="AO593" s="30"/>
      <c r="AP593" s="34"/>
      <c r="AQ593" s="34"/>
      <c r="AR593" s="30"/>
      <c r="AS593" s="34"/>
      <c r="AT593" s="34"/>
      <c r="AU593" s="30"/>
      <c r="AV593" s="34"/>
      <c r="AW593" s="34"/>
      <c r="AX593" s="30"/>
      <c r="AY593" s="34"/>
      <c r="AZ593" s="34"/>
      <c r="BA593" s="30"/>
      <c r="BB593" s="34"/>
      <c r="BC593" s="34"/>
      <c r="BD593" s="30"/>
      <c r="BE593" s="34"/>
      <c r="BF593" s="34"/>
      <c r="BG593" s="30"/>
      <c r="BH593" s="34"/>
      <c r="BI593" s="34"/>
      <c r="BJ593" s="30"/>
      <c r="BK593" s="34"/>
      <c r="BL593" s="117"/>
      <c r="BM593" s="118"/>
      <c r="BN593" s="117"/>
      <c r="BO593" s="34"/>
      <c r="BP593" s="30"/>
      <c r="BQ593" s="30"/>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row>
    <row r="594" spans="2:208" s="32" customFormat="1" x14ac:dyDescent="0.2">
      <c r="B594" s="21"/>
      <c r="C594" s="22"/>
      <c r="D594" s="22"/>
      <c r="E594" s="22"/>
      <c r="F594" s="246"/>
      <c r="G594" s="121"/>
      <c r="H594" s="27"/>
      <c r="I594" s="28"/>
      <c r="J594" s="29"/>
      <c r="K594" s="30"/>
      <c r="L594" s="34"/>
      <c r="M594" s="35"/>
      <c r="N594" s="30"/>
      <c r="O594" s="34"/>
      <c r="P594" s="35"/>
      <c r="Q594" s="30"/>
      <c r="R594" s="34"/>
      <c r="S594" s="35"/>
      <c r="T594" s="30"/>
      <c r="U594" s="34"/>
      <c r="V594" s="35"/>
      <c r="W594" s="30"/>
      <c r="X594" s="34"/>
      <c r="Y594" s="34"/>
      <c r="Z594" s="30"/>
      <c r="AA594" s="34"/>
      <c r="AB594" s="34"/>
      <c r="AC594" s="30"/>
      <c r="AD594" s="34"/>
      <c r="AE594" s="34"/>
      <c r="AF594" s="30"/>
      <c r="AG594" s="34"/>
      <c r="AH594" s="34"/>
      <c r="AI594" s="30"/>
      <c r="AJ594" s="34"/>
      <c r="AK594" s="34"/>
      <c r="AL594" s="30"/>
      <c r="AM594" s="34"/>
      <c r="AN594" s="34"/>
      <c r="AO594" s="30"/>
      <c r="AP594" s="34"/>
      <c r="AQ594" s="34"/>
      <c r="AR594" s="30"/>
      <c r="AS594" s="34"/>
      <c r="AT594" s="34"/>
      <c r="AU594" s="30"/>
      <c r="AV594" s="34"/>
      <c r="AW594" s="34"/>
      <c r="AX594" s="30"/>
      <c r="AY594" s="34"/>
      <c r="AZ594" s="34"/>
      <c r="BA594" s="30"/>
      <c r="BB594" s="34"/>
      <c r="BC594" s="34"/>
      <c r="BD594" s="30"/>
      <c r="BE594" s="34"/>
      <c r="BF594" s="34"/>
      <c r="BG594" s="30"/>
      <c r="BH594" s="34"/>
      <c r="BI594" s="34"/>
      <c r="BJ594" s="30"/>
      <c r="BK594" s="34"/>
      <c r="BL594" s="117"/>
      <c r="BM594" s="118"/>
      <c r="BN594" s="117"/>
      <c r="BO594" s="34"/>
      <c r="BP594" s="30"/>
      <c r="BQ594" s="30"/>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row>
    <row r="595" spans="2:208" s="32" customFormat="1" x14ac:dyDescent="0.2">
      <c r="B595" s="21"/>
      <c r="C595" s="22"/>
      <c r="D595" s="22"/>
      <c r="E595" s="22"/>
      <c r="F595" s="246"/>
      <c r="G595" s="121"/>
      <c r="H595" s="27"/>
      <c r="I595" s="28"/>
      <c r="J595" s="29"/>
      <c r="K595" s="30"/>
      <c r="L595" s="34"/>
      <c r="M595" s="35"/>
      <c r="N595" s="30"/>
      <c r="O595" s="34"/>
      <c r="P595" s="35"/>
      <c r="Q595" s="30"/>
      <c r="R595" s="34"/>
      <c r="S595" s="35"/>
      <c r="T595" s="30"/>
      <c r="U595" s="34"/>
      <c r="V595" s="35"/>
      <c r="W595" s="30"/>
      <c r="X595" s="34"/>
      <c r="Y595" s="34"/>
      <c r="Z595" s="30"/>
      <c r="AA595" s="34"/>
      <c r="AB595" s="34"/>
      <c r="AC595" s="30"/>
      <c r="AD595" s="34"/>
      <c r="AE595" s="34"/>
      <c r="AF595" s="30"/>
      <c r="AG595" s="34"/>
      <c r="AH595" s="34"/>
      <c r="AI595" s="30"/>
      <c r="AJ595" s="34"/>
      <c r="AK595" s="34"/>
      <c r="AL595" s="30"/>
      <c r="AM595" s="34"/>
      <c r="AN595" s="34"/>
      <c r="AO595" s="30"/>
      <c r="AP595" s="34"/>
      <c r="AQ595" s="34"/>
      <c r="AR595" s="30"/>
      <c r="AS595" s="34"/>
      <c r="AT595" s="34"/>
      <c r="AU595" s="30"/>
      <c r="AV595" s="34"/>
      <c r="AW595" s="34"/>
      <c r="AX595" s="30"/>
      <c r="AY595" s="34"/>
      <c r="AZ595" s="34"/>
      <c r="BA595" s="30"/>
      <c r="BB595" s="34"/>
      <c r="BC595" s="34"/>
      <c r="BD595" s="30"/>
      <c r="BE595" s="34"/>
      <c r="BF595" s="34"/>
      <c r="BG595" s="30"/>
      <c r="BH595" s="34"/>
      <c r="BI595" s="34"/>
      <c r="BJ595" s="30"/>
      <c r="BK595" s="34"/>
      <c r="BL595" s="117"/>
      <c r="BM595" s="118"/>
      <c r="BN595" s="117"/>
      <c r="BO595" s="34"/>
      <c r="BP595" s="30"/>
      <c r="BQ595" s="30"/>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row>
    <row r="596" spans="2:208" s="32" customFormat="1" x14ac:dyDescent="0.2">
      <c r="B596" s="21"/>
      <c r="C596" s="22"/>
      <c r="D596" s="22"/>
      <c r="E596" s="22"/>
      <c r="F596" s="246"/>
      <c r="G596" s="121"/>
      <c r="H596" s="27"/>
      <c r="I596" s="28"/>
      <c r="J596" s="29"/>
      <c r="K596" s="30"/>
      <c r="L596" s="34"/>
      <c r="M596" s="35"/>
      <c r="N596" s="30"/>
      <c r="O596" s="34"/>
      <c r="P596" s="35"/>
      <c r="Q596" s="30"/>
      <c r="R596" s="34"/>
      <c r="S596" s="35"/>
      <c r="T596" s="30"/>
      <c r="U596" s="34"/>
      <c r="V596" s="35"/>
      <c r="W596" s="30"/>
      <c r="X596" s="34"/>
      <c r="Y596" s="34"/>
      <c r="Z596" s="30"/>
      <c r="AA596" s="34"/>
      <c r="AB596" s="34"/>
      <c r="AC596" s="30"/>
      <c r="AD596" s="34"/>
      <c r="AE596" s="34"/>
      <c r="AF596" s="30"/>
      <c r="AG596" s="34"/>
      <c r="AH596" s="34"/>
      <c r="AI596" s="30"/>
      <c r="AJ596" s="34"/>
      <c r="AK596" s="34"/>
      <c r="AL596" s="30"/>
      <c r="AM596" s="34"/>
      <c r="AN596" s="34"/>
      <c r="AO596" s="30"/>
      <c r="AP596" s="34"/>
      <c r="AQ596" s="34"/>
      <c r="AR596" s="30"/>
      <c r="AS596" s="34"/>
      <c r="AT596" s="34"/>
      <c r="AU596" s="30"/>
      <c r="AV596" s="34"/>
      <c r="AW596" s="34"/>
      <c r="AX596" s="30"/>
      <c r="AY596" s="34"/>
      <c r="AZ596" s="34"/>
      <c r="BA596" s="30"/>
      <c r="BB596" s="34"/>
      <c r="BC596" s="34"/>
      <c r="BD596" s="30"/>
      <c r="BE596" s="34"/>
      <c r="BF596" s="34"/>
      <c r="BG596" s="30"/>
      <c r="BH596" s="34"/>
      <c r="BI596" s="34"/>
      <c r="BJ596" s="30"/>
      <c r="BK596" s="34"/>
      <c r="BL596" s="117"/>
      <c r="BM596" s="118"/>
      <c r="BN596" s="117"/>
      <c r="BO596" s="34"/>
      <c r="BP596" s="30"/>
      <c r="BQ596" s="30"/>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row>
    <row r="597" spans="2:208" s="32" customFormat="1" x14ac:dyDescent="0.2">
      <c r="B597" s="21"/>
      <c r="C597" s="22"/>
      <c r="D597" s="22"/>
      <c r="E597" s="22"/>
      <c r="F597" s="246"/>
      <c r="G597" s="121"/>
      <c r="H597" s="27"/>
      <c r="I597" s="28"/>
      <c r="J597" s="29"/>
      <c r="K597" s="30"/>
      <c r="L597" s="34"/>
      <c r="M597" s="35"/>
      <c r="N597" s="30"/>
      <c r="O597" s="34"/>
      <c r="P597" s="35"/>
      <c r="Q597" s="30"/>
      <c r="R597" s="34"/>
      <c r="S597" s="35"/>
      <c r="T597" s="30"/>
      <c r="U597" s="34"/>
      <c r="V597" s="35"/>
      <c r="W597" s="30"/>
      <c r="X597" s="34"/>
      <c r="Y597" s="34"/>
      <c r="Z597" s="30"/>
      <c r="AA597" s="34"/>
      <c r="AB597" s="34"/>
      <c r="AC597" s="30"/>
      <c r="AD597" s="34"/>
      <c r="AE597" s="34"/>
      <c r="AF597" s="30"/>
      <c r="AG597" s="34"/>
      <c r="AH597" s="34"/>
      <c r="AI597" s="30"/>
      <c r="AJ597" s="34"/>
      <c r="AK597" s="34"/>
      <c r="AL597" s="30"/>
      <c r="AM597" s="34"/>
      <c r="AN597" s="34"/>
      <c r="AO597" s="30"/>
      <c r="AP597" s="34"/>
      <c r="AQ597" s="34"/>
      <c r="AR597" s="30"/>
      <c r="AS597" s="34"/>
      <c r="AT597" s="34"/>
      <c r="AU597" s="30"/>
      <c r="AV597" s="34"/>
      <c r="AW597" s="34"/>
      <c r="AX597" s="30"/>
      <c r="AY597" s="34"/>
      <c r="AZ597" s="34"/>
      <c r="BA597" s="30"/>
      <c r="BB597" s="34"/>
      <c r="BC597" s="34"/>
      <c r="BD597" s="30"/>
      <c r="BE597" s="34"/>
      <c r="BF597" s="34"/>
      <c r="BG597" s="30"/>
      <c r="BH597" s="34"/>
      <c r="BI597" s="34"/>
      <c r="BJ597" s="30"/>
      <c r="BK597" s="34"/>
      <c r="BL597" s="117"/>
      <c r="BM597" s="118"/>
      <c r="BN597" s="117"/>
      <c r="BO597" s="34"/>
      <c r="BP597" s="30"/>
      <c r="BQ597" s="30"/>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row>
    <row r="598" spans="2:208" s="32" customFormat="1" x14ac:dyDescent="0.2">
      <c r="B598" s="21"/>
      <c r="C598" s="22"/>
      <c r="D598" s="22"/>
      <c r="E598" s="22"/>
      <c r="F598" s="246"/>
      <c r="G598" s="121"/>
      <c r="H598" s="27"/>
      <c r="I598" s="28"/>
      <c r="J598" s="29"/>
      <c r="K598" s="30"/>
      <c r="L598" s="34"/>
      <c r="M598" s="35"/>
      <c r="N598" s="30"/>
      <c r="O598" s="34"/>
      <c r="P598" s="35"/>
      <c r="Q598" s="30"/>
      <c r="R598" s="34"/>
      <c r="S598" s="35"/>
      <c r="T598" s="30"/>
      <c r="U598" s="34"/>
      <c r="V598" s="35"/>
      <c r="W598" s="30"/>
      <c r="X598" s="34"/>
      <c r="Y598" s="34"/>
      <c r="Z598" s="30"/>
      <c r="AA598" s="34"/>
      <c r="AB598" s="34"/>
      <c r="AC598" s="30"/>
      <c r="AD598" s="34"/>
      <c r="AE598" s="34"/>
      <c r="AF598" s="30"/>
      <c r="AG598" s="34"/>
      <c r="AH598" s="34"/>
      <c r="AI598" s="30"/>
      <c r="AJ598" s="34"/>
      <c r="AK598" s="34"/>
      <c r="AL598" s="30"/>
      <c r="AM598" s="34"/>
      <c r="AN598" s="34"/>
      <c r="AO598" s="30"/>
      <c r="AP598" s="34"/>
      <c r="AQ598" s="34"/>
      <c r="AR598" s="30"/>
      <c r="AS598" s="34"/>
      <c r="AT598" s="34"/>
      <c r="AU598" s="30"/>
      <c r="AV598" s="34"/>
      <c r="AW598" s="34"/>
      <c r="AX598" s="30"/>
      <c r="AY598" s="34"/>
      <c r="AZ598" s="34"/>
      <c r="BA598" s="30"/>
      <c r="BB598" s="34"/>
      <c r="BC598" s="34"/>
      <c r="BD598" s="30"/>
      <c r="BE598" s="34"/>
      <c r="BF598" s="34"/>
      <c r="BG598" s="30"/>
      <c r="BH598" s="34"/>
      <c r="BI598" s="34"/>
      <c r="BJ598" s="30"/>
      <c r="BK598" s="34"/>
      <c r="BL598" s="117"/>
      <c r="BM598" s="118"/>
      <c r="BN598" s="117"/>
      <c r="BO598" s="34"/>
      <c r="BP598" s="30"/>
      <c r="BQ598" s="30"/>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row>
    <row r="599" spans="2:208" s="32" customFormat="1" x14ac:dyDescent="0.2">
      <c r="B599" s="21"/>
      <c r="C599" s="22"/>
      <c r="D599" s="22"/>
      <c r="E599" s="22"/>
      <c r="F599" s="246"/>
      <c r="G599" s="121"/>
      <c r="H599" s="27"/>
      <c r="I599" s="28"/>
      <c r="J599" s="29"/>
      <c r="K599" s="30"/>
      <c r="L599" s="34"/>
      <c r="M599" s="35"/>
      <c r="N599" s="30"/>
      <c r="O599" s="34"/>
      <c r="P599" s="35"/>
      <c r="Q599" s="30"/>
      <c r="R599" s="34"/>
      <c r="S599" s="35"/>
      <c r="T599" s="30"/>
      <c r="U599" s="34"/>
      <c r="V599" s="35"/>
      <c r="W599" s="30"/>
      <c r="X599" s="34"/>
      <c r="Y599" s="34"/>
      <c r="Z599" s="30"/>
      <c r="AA599" s="34"/>
      <c r="AB599" s="34"/>
      <c r="AC599" s="30"/>
      <c r="AD599" s="34"/>
      <c r="AE599" s="34"/>
      <c r="AF599" s="30"/>
      <c r="AG599" s="34"/>
      <c r="AH599" s="34"/>
      <c r="AI599" s="30"/>
      <c r="AJ599" s="34"/>
      <c r="AK599" s="34"/>
      <c r="AL599" s="30"/>
      <c r="AM599" s="34"/>
      <c r="AN599" s="34"/>
      <c r="AO599" s="30"/>
      <c r="AP599" s="34"/>
      <c r="AQ599" s="34"/>
      <c r="AR599" s="30"/>
      <c r="AS599" s="34"/>
      <c r="AT599" s="34"/>
      <c r="AU599" s="30"/>
      <c r="AV599" s="34"/>
      <c r="AW599" s="34"/>
      <c r="AX599" s="30"/>
      <c r="AY599" s="34"/>
      <c r="AZ599" s="34"/>
      <c r="BA599" s="30"/>
      <c r="BB599" s="34"/>
      <c r="BC599" s="34"/>
      <c r="BD599" s="30"/>
      <c r="BE599" s="34"/>
      <c r="BF599" s="34"/>
      <c r="BG599" s="30"/>
      <c r="BH599" s="34"/>
      <c r="BI599" s="34"/>
      <c r="BJ599" s="30"/>
      <c r="BK599" s="34"/>
      <c r="BL599" s="117"/>
      <c r="BM599" s="118"/>
      <c r="BN599" s="117"/>
      <c r="BO599" s="34"/>
      <c r="BP599" s="30"/>
      <c r="BQ599" s="30"/>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row>
    <row r="600" spans="2:208" s="32" customFormat="1" x14ac:dyDescent="0.2">
      <c r="B600" s="21"/>
      <c r="C600" s="22"/>
      <c r="D600" s="22"/>
      <c r="E600" s="22"/>
      <c r="F600" s="246"/>
      <c r="G600" s="121"/>
      <c r="H600" s="27"/>
      <c r="I600" s="28"/>
      <c r="J600" s="29"/>
      <c r="K600" s="30"/>
      <c r="L600" s="34"/>
      <c r="M600" s="35"/>
      <c r="N600" s="30"/>
      <c r="O600" s="34"/>
      <c r="P600" s="35"/>
      <c r="Q600" s="30"/>
      <c r="R600" s="34"/>
      <c r="S600" s="35"/>
      <c r="T600" s="30"/>
      <c r="U600" s="34"/>
      <c r="V600" s="35"/>
      <c r="W600" s="30"/>
      <c r="X600" s="34"/>
      <c r="Y600" s="34"/>
      <c r="Z600" s="30"/>
      <c r="AA600" s="34"/>
      <c r="AB600" s="34"/>
      <c r="AC600" s="30"/>
      <c r="AD600" s="34"/>
      <c r="AE600" s="34"/>
      <c r="AF600" s="30"/>
      <c r="AG600" s="34"/>
      <c r="AH600" s="34"/>
      <c r="AI600" s="30"/>
      <c r="AJ600" s="34"/>
      <c r="AK600" s="34"/>
      <c r="AL600" s="30"/>
      <c r="AM600" s="34"/>
      <c r="AN600" s="34"/>
      <c r="AO600" s="30"/>
      <c r="AP600" s="34"/>
      <c r="AQ600" s="34"/>
      <c r="AR600" s="30"/>
      <c r="AS600" s="34"/>
      <c r="AT600" s="34"/>
      <c r="AU600" s="30"/>
      <c r="AV600" s="34"/>
      <c r="AW600" s="34"/>
      <c r="AX600" s="30"/>
      <c r="AY600" s="34"/>
      <c r="AZ600" s="34"/>
      <c r="BA600" s="30"/>
      <c r="BB600" s="34"/>
      <c r="BC600" s="34"/>
      <c r="BD600" s="30"/>
      <c r="BE600" s="34"/>
      <c r="BF600" s="34"/>
      <c r="BG600" s="30"/>
      <c r="BH600" s="34"/>
      <c r="BI600" s="34"/>
      <c r="BJ600" s="30"/>
      <c r="BK600" s="34"/>
      <c r="BL600" s="117"/>
      <c r="BM600" s="118"/>
      <c r="BN600" s="117"/>
      <c r="BO600" s="34"/>
      <c r="BP600" s="30"/>
      <c r="BQ600" s="30"/>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row>
    <row r="601" spans="2:208" s="32" customFormat="1" x14ac:dyDescent="0.2">
      <c r="B601" s="21"/>
      <c r="C601" s="22"/>
      <c r="D601" s="22"/>
      <c r="E601" s="22"/>
      <c r="F601" s="246"/>
      <c r="G601" s="121"/>
      <c r="H601" s="27"/>
      <c r="I601" s="28"/>
      <c r="J601" s="29"/>
      <c r="K601" s="30"/>
      <c r="L601" s="34"/>
      <c r="M601" s="35"/>
      <c r="N601" s="30"/>
      <c r="O601" s="34"/>
      <c r="P601" s="35"/>
      <c r="Q601" s="30"/>
      <c r="R601" s="34"/>
      <c r="S601" s="35"/>
      <c r="T601" s="30"/>
      <c r="U601" s="34"/>
      <c r="V601" s="35"/>
      <c r="W601" s="30"/>
      <c r="X601" s="34"/>
      <c r="Y601" s="34"/>
      <c r="Z601" s="30"/>
      <c r="AA601" s="34"/>
      <c r="AB601" s="34"/>
      <c r="AC601" s="30"/>
      <c r="AD601" s="34"/>
      <c r="AE601" s="34"/>
      <c r="AF601" s="30"/>
      <c r="AG601" s="34"/>
      <c r="AH601" s="34"/>
      <c r="AI601" s="30"/>
      <c r="AJ601" s="34"/>
      <c r="AK601" s="34"/>
      <c r="AL601" s="30"/>
      <c r="AM601" s="34"/>
      <c r="AN601" s="34"/>
      <c r="AO601" s="30"/>
      <c r="AP601" s="34"/>
      <c r="AQ601" s="34"/>
      <c r="AR601" s="30"/>
      <c r="AS601" s="34"/>
      <c r="AT601" s="34"/>
      <c r="AU601" s="30"/>
      <c r="AV601" s="34"/>
      <c r="AW601" s="34"/>
      <c r="AX601" s="30"/>
      <c r="AY601" s="34"/>
      <c r="AZ601" s="34"/>
      <c r="BA601" s="30"/>
      <c r="BB601" s="34"/>
      <c r="BC601" s="34"/>
      <c r="BD601" s="30"/>
      <c r="BE601" s="34"/>
      <c r="BF601" s="34"/>
      <c r="BG601" s="30"/>
      <c r="BH601" s="34"/>
      <c r="BI601" s="34"/>
      <c r="BJ601" s="30"/>
      <c r="BK601" s="34"/>
      <c r="BL601" s="117"/>
      <c r="BM601" s="118"/>
      <c r="BN601" s="117"/>
      <c r="BO601" s="34"/>
      <c r="BP601" s="30"/>
      <c r="BQ601" s="30"/>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c r="DQ601" s="31"/>
      <c r="DR601" s="31"/>
      <c r="DS601" s="31"/>
      <c r="DT601" s="31"/>
      <c r="DU601" s="31"/>
      <c r="DV601" s="31"/>
      <c r="DW601" s="31"/>
      <c r="DX601" s="31"/>
      <c r="DY601" s="31"/>
      <c r="DZ601" s="31"/>
      <c r="EA601" s="31"/>
      <c r="EB601" s="31"/>
      <c r="EC601" s="31"/>
      <c r="ED601" s="31"/>
      <c r="EE601" s="31"/>
      <c r="EF601" s="31"/>
      <c r="EG601" s="31"/>
      <c r="EH601" s="31"/>
      <c r="EI601" s="31"/>
      <c r="EJ601" s="31"/>
      <c r="EK601" s="31"/>
      <c r="EL601" s="31"/>
      <c r="EM601" s="31"/>
      <c r="EN601" s="31"/>
      <c r="EO601" s="31"/>
      <c r="EP601" s="31"/>
      <c r="EQ601" s="31"/>
      <c r="ER601" s="31"/>
      <c r="ES601" s="31"/>
      <c r="ET601" s="31"/>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row>
    <row r="602" spans="2:208" s="32" customFormat="1" x14ac:dyDescent="0.2">
      <c r="B602" s="21"/>
      <c r="C602" s="22"/>
      <c r="D602" s="22"/>
      <c r="E602" s="22"/>
      <c r="F602" s="246"/>
      <c r="G602" s="121"/>
      <c r="H602" s="27"/>
      <c r="I602" s="28"/>
      <c r="J602" s="29"/>
      <c r="K602" s="30"/>
      <c r="L602" s="34"/>
      <c r="M602" s="35"/>
      <c r="N602" s="30"/>
      <c r="O602" s="34"/>
      <c r="P602" s="35"/>
      <c r="Q602" s="30"/>
      <c r="R602" s="34"/>
      <c r="S602" s="35"/>
      <c r="T602" s="30"/>
      <c r="U602" s="34"/>
      <c r="V602" s="35"/>
      <c r="W602" s="30"/>
      <c r="X602" s="34"/>
      <c r="Y602" s="34"/>
      <c r="Z602" s="30"/>
      <c r="AA602" s="34"/>
      <c r="AB602" s="34"/>
      <c r="AC602" s="30"/>
      <c r="AD602" s="34"/>
      <c r="AE602" s="34"/>
      <c r="AF602" s="30"/>
      <c r="AG602" s="34"/>
      <c r="AH602" s="34"/>
      <c r="AI602" s="30"/>
      <c r="AJ602" s="34"/>
      <c r="AK602" s="34"/>
      <c r="AL602" s="30"/>
      <c r="AM602" s="34"/>
      <c r="AN602" s="34"/>
      <c r="AO602" s="30"/>
      <c r="AP602" s="34"/>
      <c r="AQ602" s="34"/>
      <c r="AR602" s="30"/>
      <c r="AS602" s="34"/>
      <c r="AT602" s="34"/>
      <c r="AU602" s="30"/>
      <c r="AV602" s="34"/>
      <c r="AW602" s="34"/>
      <c r="AX602" s="30"/>
      <c r="AY602" s="34"/>
      <c r="AZ602" s="34"/>
      <c r="BA602" s="30"/>
      <c r="BB602" s="34"/>
      <c r="BC602" s="34"/>
      <c r="BD602" s="30"/>
      <c r="BE602" s="34"/>
      <c r="BF602" s="34"/>
      <c r="BG602" s="30"/>
      <c r="BH602" s="34"/>
      <c r="BI602" s="34"/>
      <c r="BJ602" s="30"/>
      <c r="BK602" s="34"/>
      <c r="BL602" s="117"/>
      <c r="BM602" s="118"/>
      <c r="BN602" s="117"/>
      <c r="BO602" s="34"/>
      <c r="BP602" s="30"/>
      <c r="BQ602" s="30"/>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c r="DQ602" s="31"/>
      <c r="DR602" s="31"/>
      <c r="DS602" s="31"/>
      <c r="DT602" s="31"/>
      <c r="DU602" s="31"/>
      <c r="DV602" s="31"/>
      <c r="DW602" s="31"/>
      <c r="DX602" s="31"/>
      <c r="DY602" s="31"/>
      <c r="DZ602" s="31"/>
      <c r="EA602" s="31"/>
      <c r="EB602" s="31"/>
      <c r="EC602" s="31"/>
      <c r="ED602" s="31"/>
      <c r="EE602" s="31"/>
      <c r="EF602" s="31"/>
      <c r="EG602" s="31"/>
      <c r="EH602" s="31"/>
      <c r="EI602" s="31"/>
      <c r="EJ602" s="31"/>
      <c r="EK602" s="31"/>
      <c r="EL602" s="31"/>
      <c r="EM602" s="31"/>
      <c r="EN602" s="31"/>
      <c r="EO602" s="31"/>
      <c r="EP602" s="31"/>
      <c r="EQ602" s="31"/>
      <c r="ER602" s="31"/>
      <c r="ES602" s="31"/>
      <c r="ET602" s="31"/>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row>
    <row r="603" spans="2:208" s="32" customFormat="1" x14ac:dyDescent="0.2">
      <c r="B603" s="21"/>
      <c r="C603" s="22"/>
      <c r="D603" s="22"/>
      <c r="E603" s="22"/>
      <c r="F603" s="246"/>
      <c r="G603" s="121"/>
      <c r="H603" s="27"/>
      <c r="I603" s="28"/>
      <c r="J603" s="29"/>
      <c r="K603" s="30"/>
      <c r="L603" s="34"/>
      <c r="M603" s="35"/>
      <c r="N603" s="30"/>
      <c r="O603" s="34"/>
      <c r="P603" s="35"/>
      <c r="Q603" s="30"/>
      <c r="R603" s="34"/>
      <c r="S603" s="35"/>
      <c r="T603" s="30"/>
      <c r="U603" s="34"/>
      <c r="V603" s="35"/>
      <c r="W603" s="30"/>
      <c r="X603" s="34"/>
      <c r="Y603" s="34"/>
      <c r="Z603" s="30"/>
      <c r="AA603" s="34"/>
      <c r="AB603" s="34"/>
      <c r="AC603" s="30"/>
      <c r="AD603" s="34"/>
      <c r="AE603" s="34"/>
      <c r="AF603" s="30"/>
      <c r="AG603" s="34"/>
      <c r="AH603" s="34"/>
      <c r="AI603" s="30"/>
      <c r="AJ603" s="34"/>
      <c r="AK603" s="34"/>
      <c r="AL603" s="30"/>
      <c r="AM603" s="34"/>
      <c r="AN603" s="34"/>
      <c r="AO603" s="30"/>
      <c r="AP603" s="34"/>
      <c r="AQ603" s="34"/>
      <c r="AR603" s="30"/>
      <c r="AS603" s="34"/>
      <c r="AT603" s="34"/>
      <c r="AU603" s="30"/>
      <c r="AV603" s="34"/>
      <c r="AW603" s="34"/>
      <c r="AX603" s="30"/>
      <c r="AY603" s="34"/>
      <c r="AZ603" s="34"/>
      <c r="BA603" s="30"/>
      <c r="BB603" s="34"/>
      <c r="BC603" s="34"/>
      <c r="BD603" s="30"/>
      <c r="BE603" s="34"/>
      <c r="BF603" s="34"/>
      <c r="BG603" s="30"/>
      <c r="BH603" s="34"/>
      <c r="BI603" s="34"/>
      <c r="BJ603" s="30"/>
      <c r="BK603" s="34"/>
      <c r="BL603" s="117"/>
      <c r="BM603" s="118"/>
      <c r="BN603" s="117"/>
      <c r="BO603" s="34"/>
      <c r="BP603" s="30"/>
      <c r="BQ603" s="30"/>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c r="DQ603" s="31"/>
      <c r="DR603" s="31"/>
      <c r="DS603" s="31"/>
      <c r="DT603" s="31"/>
      <c r="DU603" s="31"/>
      <c r="DV603" s="31"/>
      <c r="DW603" s="31"/>
      <c r="DX603" s="31"/>
      <c r="DY603" s="31"/>
      <c r="DZ603" s="31"/>
      <c r="EA603" s="31"/>
      <c r="EB603" s="31"/>
      <c r="EC603" s="31"/>
      <c r="ED603" s="31"/>
      <c r="EE603" s="31"/>
      <c r="EF603" s="31"/>
      <c r="EG603" s="31"/>
      <c r="EH603" s="31"/>
      <c r="EI603" s="31"/>
      <c r="EJ603" s="31"/>
      <c r="EK603" s="31"/>
      <c r="EL603" s="31"/>
      <c r="EM603" s="31"/>
      <c r="EN603" s="31"/>
      <c r="EO603" s="31"/>
      <c r="EP603" s="31"/>
      <c r="EQ603" s="31"/>
      <c r="ER603" s="31"/>
      <c r="ES603" s="31"/>
      <c r="ET603" s="31"/>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row>
    <row r="604" spans="2:208" s="32" customFormat="1" x14ac:dyDescent="0.2">
      <c r="B604" s="21"/>
      <c r="C604" s="22"/>
      <c r="D604" s="22"/>
      <c r="E604" s="22"/>
      <c r="F604" s="246"/>
      <c r="G604" s="121"/>
      <c r="H604" s="27"/>
      <c r="I604" s="28"/>
      <c r="J604" s="29"/>
      <c r="K604" s="30"/>
      <c r="L604" s="34"/>
      <c r="M604" s="35"/>
      <c r="N604" s="30"/>
      <c r="O604" s="34"/>
      <c r="P604" s="35"/>
      <c r="Q604" s="30"/>
      <c r="R604" s="34"/>
      <c r="S604" s="35"/>
      <c r="T604" s="30"/>
      <c r="U604" s="34"/>
      <c r="V604" s="35"/>
      <c r="W604" s="30"/>
      <c r="X604" s="34"/>
      <c r="Y604" s="34"/>
      <c r="Z604" s="30"/>
      <c r="AA604" s="34"/>
      <c r="AB604" s="34"/>
      <c r="AC604" s="30"/>
      <c r="AD604" s="34"/>
      <c r="AE604" s="34"/>
      <c r="AF604" s="30"/>
      <c r="AG604" s="34"/>
      <c r="AH604" s="34"/>
      <c r="AI604" s="30"/>
      <c r="AJ604" s="34"/>
      <c r="AK604" s="34"/>
      <c r="AL604" s="30"/>
      <c r="AM604" s="34"/>
      <c r="AN604" s="34"/>
      <c r="AO604" s="30"/>
      <c r="AP604" s="34"/>
      <c r="AQ604" s="34"/>
      <c r="AR604" s="30"/>
      <c r="AS604" s="34"/>
      <c r="AT604" s="34"/>
      <c r="AU604" s="30"/>
      <c r="AV604" s="34"/>
      <c r="AW604" s="34"/>
      <c r="AX604" s="30"/>
      <c r="AY604" s="34"/>
      <c r="AZ604" s="34"/>
      <c r="BA604" s="30"/>
      <c r="BB604" s="34"/>
      <c r="BC604" s="34"/>
      <c r="BD604" s="30"/>
      <c r="BE604" s="34"/>
      <c r="BF604" s="34"/>
      <c r="BG604" s="30"/>
      <c r="BH604" s="34"/>
      <c r="BI604" s="34"/>
      <c r="BJ604" s="30"/>
      <c r="BK604" s="34"/>
      <c r="BL604" s="117"/>
      <c r="BM604" s="118"/>
      <c r="BN604" s="117"/>
      <c r="BO604" s="34"/>
      <c r="BP604" s="30"/>
      <c r="BQ604" s="30"/>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c r="DQ604" s="31"/>
      <c r="DR604" s="31"/>
      <c r="DS604" s="31"/>
      <c r="DT604" s="31"/>
      <c r="DU604" s="31"/>
      <c r="DV604" s="31"/>
      <c r="DW604" s="31"/>
      <c r="DX604" s="31"/>
      <c r="DY604" s="31"/>
      <c r="DZ604" s="31"/>
      <c r="EA604" s="31"/>
      <c r="EB604" s="31"/>
      <c r="EC604" s="31"/>
      <c r="ED604" s="31"/>
      <c r="EE604" s="31"/>
      <c r="EF604" s="31"/>
      <c r="EG604" s="31"/>
      <c r="EH604" s="31"/>
      <c r="EI604" s="31"/>
      <c r="EJ604" s="31"/>
      <c r="EK604" s="31"/>
      <c r="EL604" s="31"/>
      <c r="EM604" s="31"/>
      <c r="EN604" s="31"/>
      <c r="EO604" s="31"/>
      <c r="EP604" s="31"/>
      <c r="EQ604" s="31"/>
      <c r="ER604" s="31"/>
      <c r="ES604" s="31"/>
      <c r="ET604" s="31"/>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row>
    <row r="605" spans="2:208" s="32" customFormat="1" x14ac:dyDescent="0.2">
      <c r="B605" s="21"/>
      <c r="C605" s="22"/>
      <c r="D605" s="22"/>
      <c r="E605" s="22"/>
      <c r="F605" s="246"/>
      <c r="G605" s="121"/>
      <c r="H605" s="27"/>
      <c r="I605" s="28"/>
      <c r="J605" s="29"/>
      <c r="K605" s="30"/>
      <c r="L605" s="34"/>
      <c r="M605" s="35"/>
      <c r="N605" s="30"/>
      <c r="O605" s="34"/>
      <c r="P605" s="35"/>
      <c r="Q605" s="30"/>
      <c r="R605" s="34"/>
      <c r="S605" s="35"/>
      <c r="T605" s="30"/>
      <c r="U605" s="34"/>
      <c r="V605" s="35"/>
      <c r="W605" s="30"/>
      <c r="X605" s="34"/>
      <c r="Y605" s="34"/>
      <c r="Z605" s="30"/>
      <c r="AA605" s="34"/>
      <c r="AB605" s="34"/>
      <c r="AC605" s="30"/>
      <c r="AD605" s="34"/>
      <c r="AE605" s="34"/>
      <c r="AF605" s="30"/>
      <c r="AG605" s="34"/>
      <c r="AH605" s="34"/>
      <c r="AI605" s="30"/>
      <c r="AJ605" s="34"/>
      <c r="AK605" s="34"/>
      <c r="AL605" s="30"/>
      <c r="AM605" s="34"/>
      <c r="AN605" s="34"/>
      <c r="AO605" s="30"/>
      <c r="AP605" s="34"/>
      <c r="AQ605" s="34"/>
      <c r="AR605" s="30"/>
      <c r="AS605" s="34"/>
      <c r="AT605" s="34"/>
      <c r="AU605" s="30"/>
      <c r="AV605" s="34"/>
      <c r="AW605" s="34"/>
      <c r="AX605" s="30"/>
      <c r="AY605" s="34"/>
      <c r="AZ605" s="34"/>
      <c r="BA605" s="30"/>
      <c r="BB605" s="34"/>
      <c r="BC605" s="34"/>
      <c r="BD605" s="30"/>
      <c r="BE605" s="34"/>
      <c r="BF605" s="34"/>
      <c r="BG605" s="30"/>
      <c r="BH605" s="34"/>
      <c r="BI605" s="34"/>
      <c r="BJ605" s="30"/>
      <c r="BK605" s="34"/>
      <c r="BL605" s="117"/>
      <c r="BM605" s="118"/>
      <c r="BN605" s="117"/>
      <c r="BO605" s="34"/>
      <c r="BP605" s="30"/>
      <c r="BQ605" s="30"/>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row>
    <row r="606" spans="2:208" s="32" customFormat="1" x14ac:dyDescent="0.2">
      <c r="B606" s="21"/>
      <c r="C606" s="22"/>
      <c r="D606" s="22"/>
      <c r="E606" s="22"/>
      <c r="F606" s="246"/>
      <c r="G606" s="121"/>
      <c r="H606" s="27"/>
      <c r="I606" s="28"/>
      <c r="J606" s="29"/>
      <c r="K606" s="30"/>
      <c r="L606" s="34"/>
      <c r="M606" s="35"/>
      <c r="N606" s="30"/>
      <c r="O606" s="34"/>
      <c r="P606" s="35"/>
      <c r="Q606" s="30"/>
      <c r="R606" s="34"/>
      <c r="S606" s="35"/>
      <c r="T606" s="30"/>
      <c r="U606" s="34"/>
      <c r="V606" s="35"/>
      <c r="W606" s="30"/>
      <c r="X606" s="34"/>
      <c r="Y606" s="34"/>
      <c r="Z606" s="30"/>
      <c r="AA606" s="34"/>
      <c r="AB606" s="34"/>
      <c r="AC606" s="30"/>
      <c r="AD606" s="34"/>
      <c r="AE606" s="34"/>
      <c r="AF606" s="30"/>
      <c r="AG606" s="34"/>
      <c r="AH606" s="34"/>
      <c r="AI606" s="30"/>
      <c r="AJ606" s="34"/>
      <c r="AK606" s="34"/>
      <c r="AL606" s="30"/>
      <c r="AM606" s="34"/>
      <c r="AN606" s="34"/>
      <c r="AO606" s="30"/>
      <c r="AP606" s="34"/>
      <c r="AQ606" s="34"/>
      <c r="AR606" s="30"/>
      <c r="AS606" s="34"/>
      <c r="AT606" s="34"/>
      <c r="AU606" s="30"/>
      <c r="AV606" s="34"/>
      <c r="AW606" s="34"/>
      <c r="AX606" s="30"/>
      <c r="AY606" s="34"/>
      <c r="AZ606" s="34"/>
      <c r="BA606" s="30"/>
      <c r="BB606" s="34"/>
      <c r="BC606" s="34"/>
      <c r="BD606" s="30"/>
      <c r="BE606" s="34"/>
      <c r="BF606" s="34"/>
      <c r="BG606" s="30"/>
      <c r="BH606" s="34"/>
      <c r="BI606" s="34"/>
      <c r="BJ606" s="30"/>
      <c r="BK606" s="34"/>
      <c r="BL606" s="117"/>
      <c r="BM606" s="118"/>
      <c r="BN606" s="117"/>
      <c r="BO606" s="34"/>
      <c r="BP606" s="30"/>
      <c r="BQ606" s="30"/>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row>
    <row r="607" spans="2:208" s="32" customFormat="1" x14ac:dyDescent="0.2">
      <c r="B607" s="21"/>
      <c r="C607" s="22"/>
      <c r="D607" s="22"/>
      <c r="E607" s="22"/>
      <c r="F607" s="246"/>
      <c r="G607" s="121"/>
      <c r="H607" s="27"/>
      <c r="I607" s="28"/>
      <c r="J607" s="29"/>
      <c r="K607" s="30"/>
      <c r="L607" s="34"/>
      <c r="M607" s="35"/>
      <c r="N607" s="30"/>
      <c r="O607" s="34"/>
      <c r="P607" s="35"/>
      <c r="Q607" s="30"/>
      <c r="R607" s="34"/>
      <c r="S607" s="35"/>
      <c r="T607" s="30"/>
      <c r="U607" s="34"/>
      <c r="V607" s="35"/>
      <c r="W607" s="30"/>
      <c r="X607" s="34"/>
      <c r="Y607" s="34"/>
      <c r="Z607" s="30"/>
      <c r="AA607" s="34"/>
      <c r="AB607" s="34"/>
      <c r="AC607" s="30"/>
      <c r="AD607" s="34"/>
      <c r="AE607" s="34"/>
      <c r="AF607" s="30"/>
      <c r="AG607" s="34"/>
      <c r="AH607" s="34"/>
      <c r="AI607" s="30"/>
      <c r="AJ607" s="34"/>
      <c r="AK607" s="34"/>
      <c r="AL607" s="30"/>
      <c r="AM607" s="34"/>
      <c r="AN607" s="34"/>
      <c r="AO607" s="30"/>
      <c r="AP607" s="34"/>
      <c r="AQ607" s="34"/>
      <c r="AR607" s="30"/>
      <c r="AS607" s="34"/>
      <c r="AT607" s="34"/>
      <c r="AU607" s="30"/>
      <c r="AV607" s="34"/>
      <c r="AW607" s="34"/>
      <c r="AX607" s="30"/>
      <c r="AY607" s="34"/>
      <c r="AZ607" s="34"/>
      <c r="BA607" s="30"/>
      <c r="BB607" s="34"/>
      <c r="BC607" s="34"/>
      <c r="BD607" s="30"/>
      <c r="BE607" s="34"/>
      <c r="BF607" s="34"/>
      <c r="BG607" s="30"/>
      <c r="BH607" s="34"/>
      <c r="BI607" s="34"/>
      <c r="BJ607" s="30"/>
      <c r="BK607" s="34"/>
      <c r="BL607" s="117"/>
      <c r="BM607" s="118"/>
      <c r="BN607" s="117"/>
      <c r="BO607" s="34"/>
      <c r="BP607" s="30"/>
      <c r="BQ607" s="30"/>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row>
    <row r="608" spans="2:208" s="32" customFormat="1" x14ac:dyDescent="0.2">
      <c r="B608" s="21"/>
      <c r="C608" s="22"/>
      <c r="D608" s="22"/>
      <c r="E608" s="22"/>
      <c r="F608" s="246"/>
      <c r="G608" s="121"/>
      <c r="H608" s="27"/>
      <c r="I608" s="28"/>
      <c r="J608" s="29"/>
      <c r="K608" s="30"/>
      <c r="L608" s="34"/>
      <c r="M608" s="35"/>
      <c r="N608" s="30"/>
      <c r="O608" s="34"/>
      <c r="P608" s="35"/>
      <c r="Q608" s="30"/>
      <c r="R608" s="34"/>
      <c r="S608" s="35"/>
      <c r="T608" s="30"/>
      <c r="U608" s="34"/>
      <c r="V608" s="35"/>
      <c r="W608" s="30"/>
      <c r="X608" s="34"/>
      <c r="Y608" s="34"/>
      <c r="Z608" s="30"/>
      <c r="AA608" s="34"/>
      <c r="AB608" s="34"/>
      <c r="AC608" s="30"/>
      <c r="AD608" s="34"/>
      <c r="AE608" s="34"/>
      <c r="AF608" s="30"/>
      <c r="AG608" s="34"/>
      <c r="AH608" s="34"/>
      <c r="AI608" s="30"/>
      <c r="AJ608" s="34"/>
      <c r="AK608" s="34"/>
      <c r="AL608" s="30"/>
      <c r="AM608" s="34"/>
      <c r="AN608" s="34"/>
      <c r="AO608" s="30"/>
      <c r="AP608" s="34"/>
      <c r="AQ608" s="34"/>
      <c r="AR608" s="30"/>
      <c r="AS608" s="34"/>
      <c r="AT608" s="34"/>
      <c r="AU608" s="30"/>
      <c r="AV608" s="34"/>
      <c r="AW608" s="34"/>
      <c r="AX608" s="30"/>
      <c r="AY608" s="34"/>
      <c r="AZ608" s="34"/>
      <c r="BA608" s="30"/>
      <c r="BB608" s="34"/>
      <c r="BC608" s="34"/>
      <c r="BD608" s="30"/>
      <c r="BE608" s="34"/>
      <c r="BF608" s="34"/>
      <c r="BG608" s="30"/>
      <c r="BH608" s="34"/>
      <c r="BI608" s="34"/>
      <c r="BJ608" s="30"/>
      <c r="BK608" s="34"/>
      <c r="BL608" s="117"/>
      <c r="BM608" s="118"/>
      <c r="BN608" s="117"/>
      <c r="BO608" s="34"/>
      <c r="BP608" s="30"/>
      <c r="BQ608" s="30"/>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row>
    <row r="609" spans="2:208" s="32" customFormat="1" x14ac:dyDescent="0.2">
      <c r="B609" s="21"/>
      <c r="C609" s="22"/>
      <c r="D609" s="22"/>
      <c r="E609" s="22"/>
      <c r="F609" s="246"/>
      <c r="G609" s="121"/>
      <c r="H609" s="27"/>
      <c r="I609" s="28"/>
      <c r="J609" s="29"/>
      <c r="K609" s="30"/>
      <c r="L609" s="34"/>
      <c r="M609" s="35"/>
      <c r="N609" s="30"/>
      <c r="O609" s="34"/>
      <c r="P609" s="35"/>
      <c r="Q609" s="30"/>
      <c r="R609" s="34"/>
      <c r="S609" s="35"/>
      <c r="T609" s="30"/>
      <c r="U609" s="34"/>
      <c r="V609" s="35"/>
      <c r="W609" s="30"/>
      <c r="X609" s="34"/>
      <c r="Y609" s="34"/>
      <c r="Z609" s="30"/>
      <c r="AA609" s="34"/>
      <c r="AB609" s="34"/>
      <c r="AC609" s="30"/>
      <c r="AD609" s="34"/>
      <c r="AE609" s="34"/>
      <c r="AF609" s="30"/>
      <c r="AG609" s="34"/>
      <c r="AH609" s="34"/>
      <c r="AI609" s="30"/>
      <c r="AJ609" s="34"/>
      <c r="AK609" s="34"/>
      <c r="AL609" s="30"/>
      <c r="AM609" s="34"/>
      <c r="AN609" s="34"/>
      <c r="AO609" s="30"/>
      <c r="AP609" s="34"/>
      <c r="AQ609" s="34"/>
      <c r="AR609" s="30"/>
      <c r="AS609" s="34"/>
      <c r="AT609" s="34"/>
      <c r="AU609" s="30"/>
      <c r="AV609" s="34"/>
      <c r="AW609" s="34"/>
      <c r="AX609" s="30"/>
      <c r="AY609" s="34"/>
      <c r="AZ609" s="34"/>
      <c r="BA609" s="30"/>
      <c r="BB609" s="34"/>
      <c r="BC609" s="34"/>
      <c r="BD609" s="30"/>
      <c r="BE609" s="34"/>
      <c r="BF609" s="34"/>
      <c r="BG609" s="30"/>
      <c r="BH609" s="34"/>
      <c r="BI609" s="34"/>
      <c r="BJ609" s="30"/>
      <c r="BK609" s="34"/>
      <c r="BL609" s="117"/>
      <c r="BM609" s="118"/>
      <c r="BN609" s="117"/>
      <c r="BO609" s="34"/>
      <c r="BP609" s="30"/>
      <c r="BQ609" s="30"/>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row>
    <row r="610" spans="2:208" s="32" customFormat="1" x14ac:dyDescent="0.2">
      <c r="B610" s="21"/>
      <c r="C610" s="22"/>
      <c r="D610" s="22"/>
      <c r="E610" s="22"/>
      <c r="F610" s="246"/>
      <c r="G610" s="121"/>
      <c r="H610" s="27"/>
      <c r="I610" s="28"/>
      <c r="J610" s="29"/>
      <c r="K610" s="30"/>
      <c r="L610" s="34"/>
      <c r="M610" s="35"/>
      <c r="N610" s="30"/>
      <c r="O610" s="34"/>
      <c r="P610" s="35"/>
      <c r="Q610" s="30"/>
      <c r="R610" s="34"/>
      <c r="S610" s="35"/>
      <c r="T610" s="30"/>
      <c r="U610" s="34"/>
      <c r="V610" s="35"/>
      <c r="W610" s="30"/>
      <c r="X610" s="34"/>
      <c r="Y610" s="34"/>
      <c r="Z610" s="30"/>
      <c r="AA610" s="34"/>
      <c r="AB610" s="34"/>
      <c r="AC610" s="30"/>
      <c r="AD610" s="34"/>
      <c r="AE610" s="34"/>
      <c r="AF610" s="30"/>
      <c r="AG610" s="34"/>
      <c r="AH610" s="34"/>
      <c r="AI610" s="30"/>
      <c r="AJ610" s="34"/>
      <c r="AK610" s="34"/>
      <c r="AL610" s="30"/>
      <c r="AM610" s="34"/>
      <c r="AN610" s="34"/>
      <c r="AO610" s="30"/>
      <c r="AP610" s="34"/>
      <c r="AQ610" s="34"/>
      <c r="AR610" s="30"/>
      <c r="AS610" s="34"/>
      <c r="AT610" s="34"/>
      <c r="AU610" s="30"/>
      <c r="AV610" s="34"/>
      <c r="AW610" s="34"/>
      <c r="AX610" s="30"/>
      <c r="AY610" s="34"/>
      <c r="AZ610" s="34"/>
      <c r="BA610" s="30"/>
      <c r="BB610" s="34"/>
      <c r="BC610" s="34"/>
      <c r="BD610" s="30"/>
      <c r="BE610" s="34"/>
      <c r="BF610" s="34"/>
      <c r="BG610" s="30"/>
      <c r="BH610" s="34"/>
      <c r="BI610" s="34"/>
      <c r="BJ610" s="30"/>
      <c r="BK610" s="34"/>
      <c r="BL610" s="117"/>
      <c r="BM610" s="118"/>
      <c r="BN610" s="117"/>
      <c r="BO610" s="34"/>
      <c r="BP610" s="30"/>
      <c r="BQ610" s="30"/>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c r="DQ610" s="31"/>
      <c r="DR610" s="31"/>
      <c r="DS610" s="31"/>
      <c r="DT610" s="31"/>
      <c r="DU610" s="31"/>
      <c r="DV610" s="31"/>
      <c r="DW610" s="31"/>
      <c r="DX610" s="31"/>
      <c r="DY610" s="31"/>
      <c r="DZ610" s="31"/>
      <c r="EA610" s="31"/>
      <c r="EB610" s="31"/>
      <c r="EC610" s="31"/>
      <c r="ED610" s="31"/>
      <c r="EE610" s="31"/>
      <c r="EF610" s="31"/>
      <c r="EG610" s="31"/>
      <c r="EH610" s="31"/>
      <c r="EI610" s="31"/>
      <c r="EJ610" s="31"/>
      <c r="EK610" s="31"/>
      <c r="EL610" s="31"/>
      <c r="EM610" s="31"/>
      <c r="EN610" s="31"/>
      <c r="EO610" s="31"/>
      <c r="EP610" s="31"/>
      <c r="EQ610" s="31"/>
      <c r="ER610" s="31"/>
      <c r="ES610" s="31"/>
      <c r="ET610" s="31"/>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row>
    <row r="611" spans="2:208" s="32" customFormat="1" x14ac:dyDescent="0.2">
      <c r="B611" s="21"/>
      <c r="C611" s="22"/>
      <c r="D611" s="22"/>
      <c r="E611" s="22"/>
      <c r="F611" s="246"/>
      <c r="G611" s="121"/>
      <c r="H611" s="27"/>
      <c r="I611" s="28"/>
      <c r="J611" s="29"/>
      <c r="K611" s="30"/>
      <c r="L611" s="34"/>
      <c r="M611" s="35"/>
      <c r="N611" s="30"/>
      <c r="O611" s="34"/>
      <c r="P611" s="35"/>
      <c r="Q611" s="30"/>
      <c r="R611" s="34"/>
      <c r="S611" s="35"/>
      <c r="T611" s="30"/>
      <c r="U611" s="34"/>
      <c r="V611" s="35"/>
      <c r="W611" s="30"/>
      <c r="X611" s="34"/>
      <c r="Y611" s="34"/>
      <c r="Z611" s="30"/>
      <c r="AA611" s="34"/>
      <c r="AB611" s="34"/>
      <c r="AC611" s="30"/>
      <c r="AD611" s="34"/>
      <c r="AE611" s="34"/>
      <c r="AF611" s="30"/>
      <c r="AG611" s="34"/>
      <c r="AH611" s="34"/>
      <c r="AI611" s="30"/>
      <c r="AJ611" s="34"/>
      <c r="AK611" s="34"/>
      <c r="AL611" s="30"/>
      <c r="AM611" s="34"/>
      <c r="AN611" s="34"/>
      <c r="AO611" s="30"/>
      <c r="AP611" s="34"/>
      <c r="AQ611" s="34"/>
      <c r="AR611" s="30"/>
      <c r="AS611" s="34"/>
      <c r="AT611" s="34"/>
      <c r="AU611" s="30"/>
      <c r="AV611" s="34"/>
      <c r="AW611" s="34"/>
      <c r="AX611" s="30"/>
      <c r="AY611" s="34"/>
      <c r="AZ611" s="34"/>
      <c r="BA611" s="30"/>
      <c r="BB611" s="34"/>
      <c r="BC611" s="34"/>
      <c r="BD611" s="30"/>
      <c r="BE611" s="34"/>
      <c r="BF611" s="34"/>
      <c r="BG611" s="30"/>
      <c r="BH611" s="34"/>
      <c r="BI611" s="34"/>
      <c r="BJ611" s="30"/>
      <c r="BK611" s="34"/>
      <c r="BL611" s="117"/>
      <c r="BM611" s="118"/>
      <c r="BN611" s="117"/>
      <c r="BO611" s="34"/>
      <c r="BP611" s="30"/>
      <c r="BQ611" s="30"/>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31"/>
      <c r="EJ611" s="31"/>
      <c r="EK611" s="31"/>
      <c r="EL611" s="31"/>
      <c r="EM611" s="31"/>
      <c r="EN611" s="31"/>
      <c r="EO611" s="31"/>
      <c r="EP611" s="31"/>
      <c r="EQ611" s="31"/>
      <c r="ER611" s="31"/>
      <c r="ES611" s="31"/>
      <c r="ET611" s="31"/>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row>
    <row r="612" spans="2:208" s="32" customFormat="1" x14ac:dyDescent="0.2">
      <c r="B612" s="21"/>
      <c r="C612" s="22"/>
      <c r="D612" s="22"/>
      <c r="E612" s="22"/>
      <c r="F612" s="246"/>
      <c r="G612" s="121"/>
      <c r="H612" s="27"/>
      <c r="I612" s="28"/>
      <c r="J612" s="29"/>
      <c r="K612" s="30"/>
      <c r="L612" s="34"/>
      <c r="M612" s="35"/>
      <c r="N612" s="30"/>
      <c r="O612" s="34"/>
      <c r="P612" s="35"/>
      <c r="Q612" s="30"/>
      <c r="R612" s="34"/>
      <c r="S612" s="35"/>
      <c r="T612" s="30"/>
      <c r="U612" s="34"/>
      <c r="V612" s="35"/>
      <c r="W612" s="30"/>
      <c r="X612" s="34"/>
      <c r="Y612" s="34"/>
      <c r="Z612" s="30"/>
      <c r="AA612" s="34"/>
      <c r="AB612" s="34"/>
      <c r="AC612" s="30"/>
      <c r="AD612" s="34"/>
      <c r="AE612" s="34"/>
      <c r="AF612" s="30"/>
      <c r="AG612" s="34"/>
      <c r="AH612" s="34"/>
      <c r="AI612" s="30"/>
      <c r="AJ612" s="34"/>
      <c r="AK612" s="34"/>
      <c r="AL612" s="30"/>
      <c r="AM612" s="34"/>
      <c r="AN612" s="34"/>
      <c r="AO612" s="30"/>
      <c r="AP612" s="34"/>
      <c r="AQ612" s="34"/>
      <c r="AR612" s="30"/>
      <c r="AS612" s="34"/>
      <c r="AT612" s="34"/>
      <c r="AU612" s="30"/>
      <c r="AV612" s="34"/>
      <c r="AW612" s="34"/>
      <c r="AX612" s="30"/>
      <c r="AY612" s="34"/>
      <c r="AZ612" s="34"/>
      <c r="BA612" s="30"/>
      <c r="BB612" s="34"/>
      <c r="BC612" s="34"/>
      <c r="BD612" s="30"/>
      <c r="BE612" s="34"/>
      <c r="BF612" s="34"/>
      <c r="BG612" s="30"/>
      <c r="BH612" s="34"/>
      <c r="BI612" s="34"/>
      <c r="BJ612" s="30"/>
      <c r="BK612" s="34"/>
      <c r="BL612" s="117"/>
      <c r="BM612" s="118"/>
      <c r="BN612" s="117"/>
      <c r="BO612" s="34"/>
      <c r="BP612" s="30"/>
      <c r="BQ612" s="30"/>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c r="DP612" s="31"/>
      <c r="DQ612" s="31"/>
      <c r="DR612" s="31"/>
      <c r="DS612" s="31"/>
      <c r="DT612" s="31"/>
      <c r="DU612" s="31"/>
      <c r="DV612" s="31"/>
      <c r="DW612" s="31"/>
      <c r="DX612" s="31"/>
      <c r="DY612" s="31"/>
      <c r="DZ612" s="31"/>
      <c r="EA612" s="31"/>
      <c r="EB612" s="31"/>
      <c r="EC612" s="31"/>
      <c r="ED612" s="31"/>
      <c r="EE612" s="31"/>
      <c r="EF612" s="31"/>
      <c r="EG612" s="31"/>
      <c r="EH612" s="31"/>
      <c r="EI612" s="31"/>
      <c r="EJ612" s="31"/>
      <c r="EK612" s="31"/>
      <c r="EL612" s="31"/>
      <c r="EM612" s="31"/>
      <c r="EN612" s="31"/>
      <c r="EO612" s="31"/>
      <c r="EP612" s="31"/>
      <c r="EQ612" s="31"/>
      <c r="ER612" s="31"/>
      <c r="ES612" s="31"/>
      <c r="ET612" s="31"/>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row>
    <row r="613" spans="2:208" s="32" customFormat="1" x14ac:dyDescent="0.2">
      <c r="B613" s="21"/>
      <c r="C613" s="22"/>
      <c r="D613" s="22"/>
      <c r="E613" s="22"/>
      <c r="F613" s="246"/>
      <c r="G613" s="121"/>
      <c r="H613" s="27"/>
      <c r="I613" s="28"/>
      <c r="J613" s="29"/>
      <c r="K613" s="30"/>
      <c r="L613" s="34"/>
      <c r="M613" s="35"/>
      <c r="N613" s="30"/>
      <c r="O613" s="34"/>
      <c r="P613" s="35"/>
      <c r="Q613" s="30"/>
      <c r="R613" s="34"/>
      <c r="S613" s="35"/>
      <c r="T613" s="30"/>
      <c r="U613" s="34"/>
      <c r="V613" s="35"/>
      <c r="W613" s="30"/>
      <c r="X613" s="34"/>
      <c r="Y613" s="34"/>
      <c r="Z613" s="30"/>
      <c r="AA613" s="34"/>
      <c r="AB613" s="34"/>
      <c r="AC613" s="30"/>
      <c r="AD613" s="34"/>
      <c r="AE613" s="34"/>
      <c r="AF613" s="30"/>
      <c r="AG613" s="34"/>
      <c r="AH613" s="34"/>
      <c r="AI613" s="30"/>
      <c r="AJ613" s="34"/>
      <c r="AK613" s="34"/>
      <c r="AL613" s="30"/>
      <c r="AM613" s="34"/>
      <c r="AN613" s="34"/>
      <c r="AO613" s="30"/>
      <c r="AP613" s="34"/>
      <c r="AQ613" s="34"/>
      <c r="AR613" s="30"/>
      <c r="AS613" s="34"/>
      <c r="AT613" s="34"/>
      <c r="AU613" s="30"/>
      <c r="AV613" s="34"/>
      <c r="AW613" s="34"/>
      <c r="AX613" s="30"/>
      <c r="AY613" s="34"/>
      <c r="AZ613" s="34"/>
      <c r="BA613" s="30"/>
      <c r="BB613" s="34"/>
      <c r="BC613" s="34"/>
      <c r="BD613" s="30"/>
      <c r="BE613" s="34"/>
      <c r="BF613" s="34"/>
      <c r="BG613" s="30"/>
      <c r="BH613" s="34"/>
      <c r="BI613" s="34"/>
      <c r="BJ613" s="30"/>
      <c r="BK613" s="34"/>
      <c r="BL613" s="117"/>
      <c r="BM613" s="118"/>
      <c r="BN613" s="117"/>
      <c r="BO613" s="34"/>
      <c r="BP613" s="30"/>
      <c r="BQ613" s="30"/>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c r="DP613" s="31"/>
      <c r="DQ613" s="31"/>
      <c r="DR613" s="31"/>
      <c r="DS613" s="31"/>
      <c r="DT613" s="31"/>
      <c r="DU613" s="31"/>
      <c r="DV613" s="31"/>
      <c r="DW613" s="31"/>
      <c r="DX613" s="31"/>
      <c r="DY613" s="31"/>
      <c r="DZ613" s="31"/>
      <c r="EA613" s="31"/>
      <c r="EB613" s="31"/>
      <c r="EC613" s="31"/>
      <c r="ED613" s="31"/>
      <c r="EE613" s="31"/>
      <c r="EF613" s="31"/>
      <c r="EG613" s="31"/>
      <c r="EH613" s="31"/>
      <c r="EI613" s="31"/>
      <c r="EJ613" s="31"/>
      <c r="EK613" s="31"/>
      <c r="EL613" s="31"/>
      <c r="EM613" s="31"/>
      <c r="EN613" s="31"/>
      <c r="EO613" s="31"/>
      <c r="EP613" s="31"/>
      <c r="EQ613" s="31"/>
      <c r="ER613" s="31"/>
      <c r="ES613" s="31"/>
      <c r="ET613" s="31"/>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row>
    <row r="614" spans="2:208" s="32" customFormat="1" x14ac:dyDescent="0.2">
      <c r="B614" s="21"/>
      <c r="C614" s="22"/>
      <c r="D614" s="22"/>
      <c r="E614" s="22"/>
      <c r="F614" s="246"/>
      <c r="G614" s="121"/>
      <c r="H614" s="27"/>
      <c r="I614" s="28"/>
      <c r="J614" s="29"/>
      <c r="K614" s="30"/>
      <c r="L614" s="34"/>
      <c r="M614" s="35"/>
      <c r="N614" s="30"/>
      <c r="O614" s="34"/>
      <c r="P614" s="35"/>
      <c r="Q614" s="30"/>
      <c r="R614" s="34"/>
      <c r="S614" s="35"/>
      <c r="T614" s="30"/>
      <c r="U614" s="34"/>
      <c r="V614" s="35"/>
      <c r="W614" s="30"/>
      <c r="X614" s="34"/>
      <c r="Y614" s="34"/>
      <c r="Z614" s="30"/>
      <c r="AA614" s="34"/>
      <c r="AB614" s="34"/>
      <c r="AC614" s="30"/>
      <c r="AD614" s="34"/>
      <c r="AE614" s="34"/>
      <c r="AF614" s="30"/>
      <c r="AG614" s="34"/>
      <c r="AH614" s="34"/>
      <c r="AI614" s="30"/>
      <c r="AJ614" s="34"/>
      <c r="AK614" s="34"/>
      <c r="AL614" s="30"/>
      <c r="AM614" s="34"/>
      <c r="AN614" s="34"/>
      <c r="AO614" s="30"/>
      <c r="AP614" s="34"/>
      <c r="AQ614" s="34"/>
      <c r="AR614" s="30"/>
      <c r="AS614" s="34"/>
      <c r="AT614" s="34"/>
      <c r="AU614" s="30"/>
      <c r="AV614" s="34"/>
      <c r="AW614" s="34"/>
      <c r="AX614" s="30"/>
      <c r="AY614" s="34"/>
      <c r="AZ614" s="34"/>
      <c r="BA614" s="30"/>
      <c r="BB614" s="34"/>
      <c r="BC614" s="34"/>
      <c r="BD614" s="30"/>
      <c r="BE614" s="34"/>
      <c r="BF614" s="34"/>
      <c r="BG614" s="30"/>
      <c r="BH614" s="34"/>
      <c r="BI614" s="34"/>
      <c r="BJ614" s="30"/>
      <c r="BK614" s="34"/>
      <c r="BL614" s="117"/>
      <c r="BM614" s="118"/>
      <c r="BN614" s="117"/>
      <c r="BO614" s="34"/>
      <c r="BP614" s="30"/>
      <c r="BQ614" s="30"/>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row>
    <row r="615" spans="2:208" s="32" customFormat="1" x14ac:dyDescent="0.2">
      <c r="B615" s="21"/>
      <c r="C615" s="22"/>
      <c r="D615" s="22"/>
      <c r="E615" s="22"/>
      <c r="F615" s="246"/>
      <c r="G615" s="121"/>
      <c r="H615" s="27"/>
      <c r="I615" s="28"/>
      <c r="J615" s="29"/>
      <c r="K615" s="30"/>
      <c r="L615" s="34"/>
      <c r="M615" s="35"/>
      <c r="N615" s="30"/>
      <c r="O615" s="34"/>
      <c r="P615" s="35"/>
      <c r="Q615" s="30"/>
      <c r="R615" s="34"/>
      <c r="S615" s="35"/>
      <c r="T615" s="30"/>
      <c r="U615" s="34"/>
      <c r="V615" s="35"/>
      <c r="W615" s="30"/>
      <c r="X615" s="34"/>
      <c r="Y615" s="34"/>
      <c r="Z615" s="30"/>
      <c r="AA615" s="34"/>
      <c r="AB615" s="34"/>
      <c r="AC615" s="30"/>
      <c r="AD615" s="34"/>
      <c r="AE615" s="34"/>
      <c r="AF615" s="30"/>
      <c r="AG615" s="34"/>
      <c r="AH615" s="34"/>
      <c r="AI615" s="30"/>
      <c r="AJ615" s="34"/>
      <c r="AK615" s="34"/>
      <c r="AL615" s="30"/>
      <c r="AM615" s="34"/>
      <c r="AN615" s="34"/>
      <c r="AO615" s="30"/>
      <c r="AP615" s="34"/>
      <c r="AQ615" s="34"/>
      <c r="AR615" s="30"/>
      <c r="AS615" s="34"/>
      <c r="AT615" s="34"/>
      <c r="AU615" s="30"/>
      <c r="AV615" s="34"/>
      <c r="AW615" s="34"/>
      <c r="AX615" s="30"/>
      <c r="AY615" s="34"/>
      <c r="AZ615" s="34"/>
      <c r="BA615" s="30"/>
      <c r="BB615" s="34"/>
      <c r="BC615" s="34"/>
      <c r="BD615" s="30"/>
      <c r="BE615" s="34"/>
      <c r="BF615" s="34"/>
      <c r="BG615" s="30"/>
      <c r="BH615" s="34"/>
      <c r="BI615" s="34"/>
      <c r="BJ615" s="30"/>
      <c r="BK615" s="34"/>
      <c r="BL615" s="117"/>
      <c r="BM615" s="118"/>
      <c r="BN615" s="117"/>
      <c r="BO615" s="34"/>
      <c r="BP615" s="30"/>
      <c r="BQ615" s="30"/>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c r="DP615" s="31"/>
      <c r="DQ615" s="31"/>
      <c r="DR615" s="31"/>
      <c r="DS615" s="31"/>
      <c r="DT615" s="31"/>
      <c r="DU615" s="31"/>
      <c r="DV615" s="31"/>
      <c r="DW615" s="31"/>
      <c r="DX615" s="31"/>
      <c r="DY615" s="31"/>
      <c r="DZ615" s="31"/>
      <c r="EA615" s="31"/>
      <c r="EB615" s="31"/>
      <c r="EC615" s="31"/>
      <c r="ED615" s="31"/>
      <c r="EE615" s="31"/>
      <c r="EF615" s="31"/>
      <c r="EG615" s="31"/>
      <c r="EH615" s="31"/>
      <c r="EI615" s="31"/>
      <c r="EJ615" s="31"/>
      <c r="EK615" s="31"/>
      <c r="EL615" s="31"/>
      <c r="EM615" s="31"/>
      <c r="EN615" s="31"/>
      <c r="EO615" s="31"/>
      <c r="EP615" s="31"/>
      <c r="EQ615" s="31"/>
      <c r="ER615" s="31"/>
      <c r="ES615" s="31"/>
      <c r="ET615" s="31"/>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row>
    <row r="616" spans="2:208" s="32" customFormat="1" x14ac:dyDescent="0.2">
      <c r="B616" s="21"/>
      <c r="C616" s="22"/>
      <c r="D616" s="22"/>
      <c r="E616" s="22"/>
      <c r="F616" s="246"/>
      <c r="G616" s="121"/>
      <c r="H616" s="27"/>
      <c r="I616" s="28"/>
      <c r="J616" s="29"/>
      <c r="K616" s="30"/>
      <c r="L616" s="34"/>
      <c r="M616" s="35"/>
      <c r="N616" s="30"/>
      <c r="O616" s="34"/>
      <c r="P616" s="35"/>
      <c r="Q616" s="30"/>
      <c r="R616" s="34"/>
      <c r="S616" s="35"/>
      <c r="T616" s="30"/>
      <c r="U616" s="34"/>
      <c r="V616" s="35"/>
      <c r="W616" s="30"/>
      <c r="X616" s="34"/>
      <c r="Y616" s="34"/>
      <c r="Z616" s="30"/>
      <c r="AA616" s="34"/>
      <c r="AB616" s="34"/>
      <c r="AC616" s="30"/>
      <c r="AD616" s="34"/>
      <c r="AE616" s="34"/>
      <c r="AF616" s="30"/>
      <c r="AG616" s="34"/>
      <c r="AH616" s="34"/>
      <c r="AI616" s="30"/>
      <c r="AJ616" s="34"/>
      <c r="AK616" s="34"/>
      <c r="AL616" s="30"/>
      <c r="AM616" s="34"/>
      <c r="AN616" s="34"/>
      <c r="AO616" s="30"/>
      <c r="AP616" s="34"/>
      <c r="AQ616" s="34"/>
      <c r="AR616" s="30"/>
      <c r="AS616" s="34"/>
      <c r="AT616" s="34"/>
      <c r="AU616" s="30"/>
      <c r="AV616" s="34"/>
      <c r="AW616" s="34"/>
      <c r="AX616" s="30"/>
      <c r="AY616" s="34"/>
      <c r="AZ616" s="34"/>
      <c r="BA616" s="30"/>
      <c r="BB616" s="34"/>
      <c r="BC616" s="34"/>
      <c r="BD616" s="30"/>
      <c r="BE616" s="34"/>
      <c r="BF616" s="34"/>
      <c r="BG616" s="30"/>
      <c r="BH616" s="34"/>
      <c r="BI616" s="34"/>
      <c r="BJ616" s="30"/>
      <c r="BK616" s="34"/>
      <c r="BL616" s="117"/>
      <c r="BM616" s="118"/>
      <c r="BN616" s="117"/>
      <c r="BO616" s="34"/>
      <c r="BP616" s="30"/>
      <c r="BQ616" s="30"/>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1"/>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row>
    <row r="617" spans="2:208" s="32" customFormat="1" x14ac:dyDescent="0.2">
      <c r="B617" s="21"/>
      <c r="C617" s="22"/>
      <c r="D617" s="22"/>
      <c r="E617" s="22"/>
      <c r="F617" s="246"/>
      <c r="G617" s="121"/>
      <c r="H617" s="27"/>
      <c r="I617" s="28"/>
      <c r="J617" s="29"/>
      <c r="K617" s="30"/>
      <c r="L617" s="34"/>
      <c r="M617" s="35"/>
      <c r="N617" s="30"/>
      <c r="O617" s="34"/>
      <c r="P617" s="35"/>
      <c r="Q617" s="30"/>
      <c r="R617" s="34"/>
      <c r="S617" s="35"/>
      <c r="T617" s="30"/>
      <c r="U617" s="34"/>
      <c r="V617" s="35"/>
      <c r="W617" s="30"/>
      <c r="X617" s="34"/>
      <c r="Y617" s="34"/>
      <c r="Z617" s="30"/>
      <c r="AA617" s="34"/>
      <c r="AB617" s="34"/>
      <c r="AC617" s="30"/>
      <c r="AD617" s="34"/>
      <c r="AE617" s="34"/>
      <c r="AF617" s="30"/>
      <c r="AG617" s="34"/>
      <c r="AH617" s="34"/>
      <c r="AI617" s="30"/>
      <c r="AJ617" s="34"/>
      <c r="AK617" s="34"/>
      <c r="AL617" s="30"/>
      <c r="AM617" s="34"/>
      <c r="AN617" s="34"/>
      <c r="AO617" s="30"/>
      <c r="AP617" s="34"/>
      <c r="AQ617" s="34"/>
      <c r="AR617" s="30"/>
      <c r="AS617" s="34"/>
      <c r="AT617" s="34"/>
      <c r="AU617" s="30"/>
      <c r="AV617" s="34"/>
      <c r="AW617" s="34"/>
      <c r="AX617" s="30"/>
      <c r="AY617" s="34"/>
      <c r="AZ617" s="34"/>
      <c r="BA617" s="30"/>
      <c r="BB617" s="34"/>
      <c r="BC617" s="34"/>
      <c r="BD617" s="30"/>
      <c r="BE617" s="34"/>
      <c r="BF617" s="34"/>
      <c r="BG617" s="30"/>
      <c r="BH617" s="34"/>
      <c r="BI617" s="34"/>
      <c r="BJ617" s="30"/>
      <c r="BK617" s="34"/>
      <c r="BL617" s="117"/>
      <c r="BM617" s="118"/>
      <c r="BN617" s="117"/>
      <c r="BO617" s="34"/>
      <c r="BP617" s="30"/>
      <c r="BQ617" s="30"/>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c r="DP617" s="31"/>
      <c r="DQ617" s="31"/>
      <c r="DR617" s="31"/>
      <c r="DS617" s="31"/>
      <c r="DT617" s="31"/>
      <c r="DU617" s="31"/>
      <c r="DV617" s="31"/>
      <c r="DW617" s="31"/>
      <c r="DX617" s="31"/>
      <c r="DY617" s="31"/>
      <c r="DZ617" s="31"/>
      <c r="EA617" s="31"/>
      <c r="EB617" s="31"/>
      <c r="EC617" s="31"/>
      <c r="ED617" s="31"/>
      <c r="EE617" s="31"/>
      <c r="EF617" s="31"/>
      <c r="EG617" s="31"/>
      <c r="EH617" s="31"/>
      <c r="EI617" s="31"/>
      <c r="EJ617" s="31"/>
      <c r="EK617" s="31"/>
      <c r="EL617" s="31"/>
      <c r="EM617" s="31"/>
      <c r="EN617" s="31"/>
      <c r="EO617" s="31"/>
      <c r="EP617" s="31"/>
      <c r="EQ617" s="31"/>
      <c r="ER617" s="31"/>
      <c r="ES617" s="31"/>
      <c r="ET617" s="31"/>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row>
    <row r="618" spans="2:208" s="32" customFormat="1" x14ac:dyDescent="0.2">
      <c r="B618" s="21"/>
      <c r="C618" s="22"/>
      <c r="D618" s="22"/>
      <c r="E618" s="22"/>
      <c r="F618" s="246"/>
      <c r="G618" s="121"/>
      <c r="H618" s="27"/>
      <c r="I618" s="28"/>
      <c r="J618" s="29"/>
      <c r="K618" s="30"/>
      <c r="L618" s="34"/>
      <c r="M618" s="35"/>
      <c r="N618" s="30"/>
      <c r="O618" s="34"/>
      <c r="P618" s="35"/>
      <c r="Q618" s="30"/>
      <c r="R618" s="34"/>
      <c r="S618" s="35"/>
      <c r="T618" s="30"/>
      <c r="U618" s="34"/>
      <c r="V618" s="35"/>
      <c r="W618" s="30"/>
      <c r="X618" s="34"/>
      <c r="Y618" s="34"/>
      <c r="Z618" s="30"/>
      <c r="AA618" s="34"/>
      <c r="AB618" s="34"/>
      <c r="AC618" s="30"/>
      <c r="AD618" s="34"/>
      <c r="AE618" s="34"/>
      <c r="AF618" s="30"/>
      <c r="AG618" s="34"/>
      <c r="AH618" s="34"/>
      <c r="AI618" s="30"/>
      <c r="AJ618" s="34"/>
      <c r="AK618" s="34"/>
      <c r="AL618" s="30"/>
      <c r="AM618" s="34"/>
      <c r="AN618" s="34"/>
      <c r="AO618" s="30"/>
      <c r="AP618" s="34"/>
      <c r="AQ618" s="34"/>
      <c r="AR618" s="30"/>
      <c r="AS618" s="34"/>
      <c r="AT618" s="34"/>
      <c r="AU618" s="30"/>
      <c r="AV618" s="34"/>
      <c r="AW618" s="34"/>
      <c r="AX618" s="30"/>
      <c r="AY618" s="34"/>
      <c r="AZ618" s="34"/>
      <c r="BA618" s="30"/>
      <c r="BB618" s="34"/>
      <c r="BC618" s="34"/>
      <c r="BD618" s="30"/>
      <c r="BE618" s="34"/>
      <c r="BF618" s="34"/>
      <c r="BG618" s="30"/>
      <c r="BH618" s="34"/>
      <c r="BI618" s="34"/>
      <c r="BJ618" s="30"/>
      <c r="BK618" s="34"/>
      <c r="BL618" s="117"/>
      <c r="BM618" s="118"/>
      <c r="BN618" s="117"/>
      <c r="BO618" s="34"/>
      <c r="BP618" s="30"/>
      <c r="BQ618" s="30"/>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row>
    <row r="619" spans="2:208" s="32" customFormat="1" x14ac:dyDescent="0.2">
      <c r="B619" s="21"/>
      <c r="C619" s="22"/>
      <c r="D619" s="22"/>
      <c r="E619" s="22"/>
      <c r="F619" s="246"/>
      <c r="G619" s="121"/>
      <c r="H619" s="27"/>
      <c r="I619" s="28"/>
      <c r="J619" s="29"/>
      <c r="K619" s="30"/>
      <c r="L619" s="34"/>
      <c r="M619" s="35"/>
      <c r="N619" s="30"/>
      <c r="O619" s="34"/>
      <c r="P619" s="35"/>
      <c r="Q619" s="30"/>
      <c r="R619" s="34"/>
      <c r="S619" s="35"/>
      <c r="T619" s="30"/>
      <c r="U619" s="34"/>
      <c r="V619" s="35"/>
      <c r="W619" s="30"/>
      <c r="X619" s="34"/>
      <c r="Y619" s="34"/>
      <c r="Z619" s="30"/>
      <c r="AA619" s="34"/>
      <c r="AB619" s="34"/>
      <c r="AC619" s="30"/>
      <c r="AD619" s="34"/>
      <c r="AE619" s="34"/>
      <c r="AF619" s="30"/>
      <c r="AG619" s="34"/>
      <c r="AH619" s="34"/>
      <c r="AI619" s="30"/>
      <c r="AJ619" s="34"/>
      <c r="AK619" s="34"/>
      <c r="AL619" s="30"/>
      <c r="AM619" s="34"/>
      <c r="AN619" s="34"/>
      <c r="AO619" s="30"/>
      <c r="AP619" s="34"/>
      <c r="AQ619" s="34"/>
      <c r="AR619" s="30"/>
      <c r="AS619" s="34"/>
      <c r="AT619" s="34"/>
      <c r="AU619" s="30"/>
      <c r="AV619" s="34"/>
      <c r="AW619" s="34"/>
      <c r="AX619" s="30"/>
      <c r="AY619" s="34"/>
      <c r="AZ619" s="34"/>
      <c r="BA619" s="30"/>
      <c r="BB619" s="34"/>
      <c r="BC619" s="34"/>
      <c r="BD619" s="30"/>
      <c r="BE619" s="34"/>
      <c r="BF619" s="34"/>
      <c r="BG619" s="30"/>
      <c r="BH619" s="34"/>
      <c r="BI619" s="34"/>
      <c r="BJ619" s="30"/>
      <c r="BK619" s="34"/>
      <c r="BL619" s="117"/>
      <c r="BM619" s="118"/>
      <c r="BN619" s="117"/>
      <c r="BO619" s="34"/>
      <c r="BP619" s="30"/>
      <c r="BQ619" s="30"/>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c r="DP619" s="31"/>
      <c r="DQ619" s="31"/>
      <c r="DR619" s="31"/>
      <c r="DS619" s="31"/>
      <c r="DT619" s="31"/>
      <c r="DU619" s="31"/>
      <c r="DV619" s="31"/>
      <c r="DW619" s="31"/>
      <c r="DX619" s="31"/>
      <c r="DY619" s="31"/>
      <c r="DZ619" s="31"/>
      <c r="EA619" s="31"/>
      <c r="EB619" s="31"/>
      <c r="EC619" s="31"/>
      <c r="ED619" s="31"/>
      <c r="EE619" s="31"/>
      <c r="EF619" s="31"/>
      <c r="EG619" s="31"/>
      <c r="EH619" s="31"/>
      <c r="EI619" s="31"/>
      <c r="EJ619" s="31"/>
      <c r="EK619" s="31"/>
      <c r="EL619" s="31"/>
      <c r="EM619" s="31"/>
      <c r="EN619" s="31"/>
      <c r="EO619" s="31"/>
      <c r="EP619" s="31"/>
      <c r="EQ619" s="31"/>
      <c r="ER619" s="31"/>
      <c r="ES619" s="31"/>
      <c r="ET619" s="31"/>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row>
    <row r="620" spans="2:208" s="32" customFormat="1" x14ac:dyDescent="0.2">
      <c r="B620" s="21"/>
      <c r="C620" s="22"/>
      <c r="D620" s="22"/>
      <c r="E620" s="22"/>
      <c r="F620" s="246"/>
      <c r="G620" s="121"/>
      <c r="H620" s="27"/>
      <c r="I620" s="28"/>
      <c r="J620" s="29"/>
      <c r="K620" s="30"/>
      <c r="L620" s="34"/>
      <c r="M620" s="35"/>
      <c r="N620" s="30"/>
      <c r="O620" s="34"/>
      <c r="P620" s="35"/>
      <c r="Q620" s="30"/>
      <c r="R620" s="34"/>
      <c r="S620" s="35"/>
      <c r="T620" s="30"/>
      <c r="U620" s="34"/>
      <c r="V620" s="35"/>
      <c r="W620" s="30"/>
      <c r="X620" s="34"/>
      <c r="Y620" s="34"/>
      <c r="Z620" s="30"/>
      <c r="AA620" s="34"/>
      <c r="AB620" s="34"/>
      <c r="AC620" s="30"/>
      <c r="AD620" s="34"/>
      <c r="AE620" s="34"/>
      <c r="AF620" s="30"/>
      <c r="AG620" s="34"/>
      <c r="AH620" s="34"/>
      <c r="AI620" s="30"/>
      <c r="AJ620" s="34"/>
      <c r="AK620" s="34"/>
      <c r="AL620" s="30"/>
      <c r="AM620" s="34"/>
      <c r="AN620" s="34"/>
      <c r="AO620" s="30"/>
      <c r="AP620" s="34"/>
      <c r="AQ620" s="34"/>
      <c r="AR620" s="30"/>
      <c r="AS620" s="34"/>
      <c r="AT620" s="34"/>
      <c r="AU620" s="30"/>
      <c r="AV620" s="34"/>
      <c r="AW620" s="34"/>
      <c r="AX620" s="30"/>
      <c r="AY620" s="34"/>
      <c r="AZ620" s="34"/>
      <c r="BA620" s="30"/>
      <c r="BB620" s="34"/>
      <c r="BC620" s="34"/>
      <c r="BD620" s="30"/>
      <c r="BE620" s="34"/>
      <c r="BF620" s="34"/>
      <c r="BG620" s="30"/>
      <c r="BH620" s="34"/>
      <c r="BI620" s="34"/>
      <c r="BJ620" s="30"/>
      <c r="BK620" s="34"/>
      <c r="BL620" s="117"/>
      <c r="BM620" s="118"/>
      <c r="BN620" s="117"/>
      <c r="BO620" s="34"/>
      <c r="BP620" s="30"/>
      <c r="BQ620" s="30"/>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row>
    <row r="621" spans="2:208" s="32" customFormat="1" x14ac:dyDescent="0.2">
      <c r="B621" s="21"/>
      <c r="C621" s="22"/>
      <c r="D621" s="22"/>
      <c r="E621" s="22"/>
      <c r="F621" s="246"/>
      <c r="G621" s="121"/>
      <c r="H621" s="27"/>
      <c r="I621" s="28"/>
      <c r="J621" s="29"/>
      <c r="K621" s="30"/>
      <c r="L621" s="34"/>
      <c r="M621" s="35"/>
      <c r="N621" s="30"/>
      <c r="O621" s="34"/>
      <c r="P621" s="35"/>
      <c r="Q621" s="30"/>
      <c r="R621" s="34"/>
      <c r="S621" s="35"/>
      <c r="T621" s="30"/>
      <c r="U621" s="34"/>
      <c r="V621" s="35"/>
      <c r="W621" s="30"/>
      <c r="X621" s="34"/>
      <c r="Y621" s="34"/>
      <c r="Z621" s="30"/>
      <c r="AA621" s="34"/>
      <c r="AB621" s="34"/>
      <c r="AC621" s="30"/>
      <c r="AD621" s="34"/>
      <c r="AE621" s="34"/>
      <c r="AF621" s="30"/>
      <c r="AG621" s="34"/>
      <c r="AH621" s="34"/>
      <c r="AI621" s="30"/>
      <c r="AJ621" s="34"/>
      <c r="AK621" s="34"/>
      <c r="AL621" s="30"/>
      <c r="AM621" s="34"/>
      <c r="AN621" s="34"/>
      <c r="AO621" s="30"/>
      <c r="AP621" s="34"/>
      <c r="AQ621" s="34"/>
      <c r="AR621" s="30"/>
      <c r="AS621" s="34"/>
      <c r="AT621" s="34"/>
      <c r="AU621" s="30"/>
      <c r="AV621" s="34"/>
      <c r="AW621" s="34"/>
      <c r="AX621" s="30"/>
      <c r="AY621" s="34"/>
      <c r="AZ621" s="34"/>
      <c r="BA621" s="30"/>
      <c r="BB621" s="34"/>
      <c r="BC621" s="34"/>
      <c r="BD621" s="30"/>
      <c r="BE621" s="34"/>
      <c r="BF621" s="34"/>
      <c r="BG621" s="30"/>
      <c r="BH621" s="34"/>
      <c r="BI621" s="34"/>
      <c r="BJ621" s="30"/>
      <c r="BK621" s="34"/>
      <c r="BL621" s="117"/>
      <c r="BM621" s="118"/>
      <c r="BN621" s="117"/>
      <c r="BO621" s="34"/>
      <c r="BP621" s="30"/>
      <c r="BQ621" s="30"/>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c r="DP621" s="31"/>
      <c r="DQ621" s="31"/>
      <c r="DR621" s="31"/>
      <c r="DS621" s="31"/>
      <c r="DT621" s="31"/>
      <c r="DU621" s="31"/>
      <c r="DV621" s="31"/>
      <c r="DW621" s="31"/>
      <c r="DX621" s="31"/>
      <c r="DY621" s="31"/>
      <c r="DZ621" s="31"/>
      <c r="EA621" s="31"/>
      <c r="EB621" s="31"/>
      <c r="EC621" s="31"/>
      <c r="ED621" s="31"/>
      <c r="EE621" s="31"/>
      <c r="EF621" s="31"/>
      <c r="EG621" s="31"/>
      <c r="EH621" s="31"/>
      <c r="EI621" s="31"/>
      <c r="EJ621" s="31"/>
      <c r="EK621" s="31"/>
      <c r="EL621" s="31"/>
      <c r="EM621" s="31"/>
      <c r="EN621" s="31"/>
      <c r="EO621" s="31"/>
      <c r="EP621" s="31"/>
      <c r="EQ621" s="31"/>
      <c r="ER621" s="31"/>
      <c r="ES621" s="31"/>
      <c r="ET621" s="31"/>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row>
    <row r="622" spans="2:208" s="32" customFormat="1" x14ac:dyDescent="0.2">
      <c r="B622" s="21"/>
      <c r="C622" s="22"/>
      <c r="D622" s="22"/>
      <c r="E622" s="22"/>
      <c r="F622" s="246"/>
      <c r="G622" s="121"/>
      <c r="H622" s="27"/>
      <c r="I622" s="28"/>
      <c r="J622" s="29"/>
      <c r="K622" s="30"/>
      <c r="L622" s="34"/>
      <c r="M622" s="35"/>
      <c r="N622" s="30"/>
      <c r="O622" s="34"/>
      <c r="P622" s="35"/>
      <c r="Q622" s="30"/>
      <c r="R622" s="34"/>
      <c r="S622" s="35"/>
      <c r="T622" s="30"/>
      <c r="U622" s="34"/>
      <c r="V622" s="35"/>
      <c r="W622" s="30"/>
      <c r="X622" s="34"/>
      <c r="Y622" s="34"/>
      <c r="Z622" s="30"/>
      <c r="AA622" s="34"/>
      <c r="AB622" s="34"/>
      <c r="AC622" s="30"/>
      <c r="AD622" s="34"/>
      <c r="AE622" s="34"/>
      <c r="AF622" s="30"/>
      <c r="AG622" s="34"/>
      <c r="AH622" s="34"/>
      <c r="AI622" s="30"/>
      <c r="AJ622" s="34"/>
      <c r="AK622" s="34"/>
      <c r="AL622" s="30"/>
      <c r="AM622" s="34"/>
      <c r="AN622" s="34"/>
      <c r="AO622" s="30"/>
      <c r="AP622" s="34"/>
      <c r="AQ622" s="34"/>
      <c r="AR622" s="30"/>
      <c r="AS622" s="34"/>
      <c r="AT622" s="34"/>
      <c r="AU622" s="30"/>
      <c r="AV622" s="34"/>
      <c r="AW622" s="34"/>
      <c r="AX622" s="30"/>
      <c r="AY622" s="34"/>
      <c r="AZ622" s="34"/>
      <c r="BA622" s="30"/>
      <c r="BB622" s="34"/>
      <c r="BC622" s="34"/>
      <c r="BD622" s="30"/>
      <c r="BE622" s="34"/>
      <c r="BF622" s="34"/>
      <c r="BG622" s="30"/>
      <c r="BH622" s="34"/>
      <c r="BI622" s="34"/>
      <c r="BJ622" s="30"/>
      <c r="BK622" s="34"/>
      <c r="BL622" s="117"/>
      <c r="BM622" s="118"/>
      <c r="BN622" s="117"/>
      <c r="BO622" s="34"/>
      <c r="BP622" s="30"/>
      <c r="BQ622" s="30"/>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1"/>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row>
    <row r="623" spans="2:208" s="32" customFormat="1" x14ac:dyDescent="0.2">
      <c r="B623" s="21"/>
      <c r="C623" s="22"/>
      <c r="D623" s="22"/>
      <c r="E623" s="22"/>
      <c r="F623" s="246"/>
      <c r="G623" s="121"/>
      <c r="H623" s="27"/>
      <c r="I623" s="28"/>
      <c r="J623" s="29"/>
      <c r="K623" s="30"/>
      <c r="L623" s="34"/>
      <c r="M623" s="35"/>
      <c r="N623" s="30"/>
      <c r="O623" s="34"/>
      <c r="P623" s="35"/>
      <c r="Q623" s="30"/>
      <c r="R623" s="34"/>
      <c r="S623" s="35"/>
      <c r="T623" s="30"/>
      <c r="U623" s="34"/>
      <c r="V623" s="35"/>
      <c r="W623" s="30"/>
      <c r="X623" s="34"/>
      <c r="Y623" s="34"/>
      <c r="Z623" s="30"/>
      <c r="AA623" s="34"/>
      <c r="AB623" s="34"/>
      <c r="AC623" s="30"/>
      <c r="AD623" s="34"/>
      <c r="AE623" s="34"/>
      <c r="AF623" s="30"/>
      <c r="AG623" s="34"/>
      <c r="AH623" s="34"/>
      <c r="AI623" s="30"/>
      <c r="AJ623" s="34"/>
      <c r="AK623" s="34"/>
      <c r="AL623" s="30"/>
      <c r="AM623" s="34"/>
      <c r="AN623" s="34"/>
      <c r="AO623" s="30"/>
      <c r="AP623" s="34"/>
      <c r="AQ623" s="34"/>
      <c r="AR623" s="30"/>
      <c r="AS623" s="34"/>
      <c r="AT623" s="34"/>
      <c r="AU623" s="30"/>
      <c r="AV623" s="34"/>
      <c r="AW623" s="34"/>
      <c r="AX623" s="30"/>
      <c r="AY623" s="34"/>
      <c r="AZ623" s="34"/>
      <c r="BA623" s="30"/>
      <c r="BB623" s="34"/>
      <c r="BC623" s="34"/>
      <c r="BD623" s="30"/>
      <c r="BE623" s="34"/>
      <c r="BF623" s="34"/>
      <c r="BG623" s="30"/>
      <c r="BH623" s="34"/>
      <c r="BI623" s="34"/>
      <c r="BJ623" s="30"/>
      <c r="BK623" s="34"/>
      <c r="BL623" s="117"/>
      <c r="BM623" s="118"/>
      <c r="BN623" s="117"/>
      <c r="BO623" s="34"/>
      <c r="BP623" s="30"/>
      <c r="BQ623" s="30"/>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c r="DP623" s="31"/>
      <c r="DQ623" s="31"/>
      <c r="DR623" s="31"/>
      <c r="DS623" s="31"/>
      <c r="DT623" s="31"/>
      <c r="DU623" s="31"/>
      <c r="DV623" s="31"/>
      <c r="DW623" s="31"/>
      <c r="DX623" s="31"/>
      <c r="DY623" s="31"/>
      <c r="DZ623" s="31"/>
      <c r="EA623" s="31"/>
      <c r="EB623" s="31"/>
      <c r="EC623" s="31"/>
      <c r="ED623" s="31"/>
      <c r="EE623" s="31"/>
      <c r="EF623" s="31"/>
      <c r="EG623" s="31"/>
      <c r="EH623" s="31"/>
      <c r="EI623" s="31"/>
      <c r="EJ623" s="31"/>
      <c r="EK623" s="31"/>
      <c r="EL623" s="31"/>
      <c r="EM623" s="31"/>
      <c r="EN623" s="31"/>
      <c r="EO623" s="31"/>
      <c r="EP623" s="31"/>
      <c r="EQ623" s="31"/>
      <c r="ER623" s="31"/>
      <c r="ES623" s="31"/>
      <c r="ET623" s="31"/>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row>
    <row r="624" spans="2:208" s="32" customFormat="1" x14ac:dyDescent="0.2">
      <c r="B624" s="21"/>
      <c r="C624" s="22"/>
      <c r="D624" s="22"/>
      <c r="E624" s="22"/>
      <c r="F624" s="246"/>
      <c r="G624" s="121"/>
      <c r="H624" s="27"/>
      <c r="I624" s="28"/>
      <c r="J624" s="29"/>
      <c r="K624" s="30"/>
      <c r="L624" s="34"/>
      <c r="M624" s="35"/>
      <c r="N624" s="30"/>
      <c r="O624" s="34"/>
      <c r="P624" s="35"/>
      <c r="Q624" s="30"/>
      <c r="R624" s="34"/>
      <c r="S624" s="35"/>
      <c r="T624" s="30"/>
      <c r="U624" s="34"/>
      <c r="V624" s="35"/>
      <c r="W624" s="30"/>
      <c r="X624" s="34"/>
      <c r="Y624" s="34"/>
      <c r="Z624" s="30"/>
      <c r="AA624" s="34"/>
      <c r="AB624" s="34"/>
      <c r="AC624" s="30"/>
      <c r="AD624" s="34"/>
      <c r="AE624" s="34"/>
      <c r="AF624" s="30"/>
      <c r="AG624" s="34"/>
      <c r="AH624" s="34"/>
      <c r="AI624" s="30"/>
      <c r="AJ624" s="34"/>
      <c r="AK624" s="34"/>
      <c r="AL624" s="30"/>
      <c r="AM624" s="34"/>
      <c r="AN624" s="34"/>
      <c r="AO624" s="30"/>
      <c r="AP624" s="34"/>
      <c r="AQ624" s="34"/>
      <c r="AR624" s="30"/>
      <c r="AS624" s="34"/>
      <c r="AT624" s="34"/>
      <c r="AU624" s="30"/>
      <c r="AV624" s="34"/>
      <c r="AW624" s="34"/>
      <c r="AX624" s="30"/>
      <c r="AY624" s="34"/>
      <c r="AZ624" s="34"/>
      <c r="BA624" s="30"/>
      <c r="BB624" s="34"/>
      <c r="BC624" s="34"/>
      <c r="BD624" s="30"/>
      <c r="BE624" s="34"/>
      <c r="BF624" s="34"/>
      <c r="BG624" s="30"/>
      <c r="BH624" s="34"/>
      <c r="BI624" s="34"/>
      <c r="BJ624" s="30"/>
      <c r="BK624" s="34"/>
      <c r="BL624" s="117"/>
      <c r="BM624" s="118"/>
      <c r="BN624" s="117"/>
      <c r="BO624" s="34"/>
      <c r="BP624" s="30"/>
      <c r="BQ624" s="30"/>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c r="DP624" s="31"/>
      <c r="DQ624" s="31"/>
      <c r="DR624" s="31"/>
      <c r="DS624" s="31"/>
      <c r="DT624" s="31"/>
      <c r="DU624" s="31"/>
      <c r="DV624" s="31"/>
      <c r="DW624" s="31"/>
      <c r="DX624" s="31"/>
      <c r="DY624" s="31"/>
      <c r="DZ624" s="31"/>
      <c r="EA624" s="31"/>
      <c r="EB624" s="31"/>
      <c r="EC624" s="31"/>
      <c r="ED624" s="31"/>
      <c r="EE624" s="31"/>
      <c r="EF624" s="31"/>
      <c r="EG624" s="31"/>
      <c r="EH624" s="31"/>
      <c r="EI624" s="31"/>
      <c r="EJ624" s="31"/>
      <c r="EK624" s="31"/>
      <c r="EL624" s="31"/>
      <c r="EM624" s="31"/>
      <c r="EN624" s="31"/>
      <c r="EO624" s="31"/>
      <c r="EP624" s="31"/>
      <c r="EQ624" s="31"/>
      <c r="ER624" s="31"/>
      <c r="ES624" s="31"/>
      <c r="ET624" s="31"/>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row>
    <row r="625" spans="2:208" s="32" customFormat="1" x14ac:dyDescent="0.2">
      <c r="B625" s="21"/>
      <c r="C625" s="22"/>
      <c r="D625" s="22"/>
      <c r="E625" s="22"/>
      <c r="F625" s="246"/>
      <c r="G625" s="121"/>
      <c r="H625" s="27"/>
      <c r="I625" s="28"/>
      <c r="J625" s="29"/>
      <c r="K625" s="30"/>
      <c r="L625" s="34"/>
      <c r="M625" s="35"/>
      <c r="N625" s="30"/>
      <c r="O625" s="34"/>
      <c r="P625" s="35"/>
      <c r="Q625" s="30"/>
      <c r="R625" s="34"/>
      <c r="S625" s="35"/>
      <c r="T625" s="30"/>
      <c r="U625" s="34"/>
      <c r="V625" s="35"/>
      <c r="W625" s="30"/>
      <c r="X625" s="34"/>
      <c r="Y625" s="34"/>
      <c r="Z625" s="30"/>
      <c r="AA625" s="34"/>
      <c r="AB625" s="34"/>
      <c r="AC625" s="30"/>
      <c r="AD625" s="34"/>
      <c r="AE625" s="34"/>
      <c r="AF625" s="30"/>
      <c r="AG625" s="34"/>
      <c r="AH625" s="34"/>
      <c r="AI625" s="30"/>
      <c r="AJ625" s="34"/>
      <c r="AK625" s="34"/>
      <c r="AL625" s="30"/>
      <c r="AM625" s="34"/>
      <c r="AN625" s="34"/>
      <c r="AO625" s="30"/>
      <c r="AP625" s="34"/>
      <c r="AQ625" s="34"/>
      <c r="AR625" s="30"/>
      <c r="AS625" s="34"/>
      <c r="AT625" s="34"/>
      <c r="AU625" s="30"/>
      <c r="AV625" s="34"/>
      <c r="AW625" s="34"/>
      <c r="AX625" s="30"/>
      <c r="AY625" s="34"/>
      <c r="AZ625" s="34"/>
      <c r="BA625" s="30"/>
      <c r="BB625" s="34"/>
      <c r="BC625" s="34"/>
      <c r="BD625" s="30"/>
      <c r="BE625" s="34"/>
      <c r="BF625" s="34"/>
      <c r="BG625" s="30"/>
      <c r="BH625" s="34"/>
      <c r="BI625" s="34"/>
      <c r="BJ625" s="30"/>
      <c r="BK625" s="34"/>
      <c r="BL625" s="117"/>
      <c r="BM625" s="118"/>
      <c r="BN625" s="117"/>
      <c r="BO625" s="34"/>
      <c r="BP625" s="30"/>
      <c r="BQ625" s="30"/>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c r="DP625" s="31"/>
      <c r="DQ625" s="31"/>
      <c r="DR625" s="31"/>
      <c r="DS625" s="31"/>
      <c r="DT625" s="31"/>
      <c r="DU625" s="31"/>
      <c r="DV625" s="31"/>
      <c r="DW625" s="31"/>
      <c r="DX625" s="31"/>
      <c r="DY625" s="31"/>
      <c r="DZ625" s="31"/>
      <c r="EA625" s="31"/>
      <c r="EB625" s="31"/>
      <c r="EC625" s="31"/>
      <c r="ED625" s="31"/>
      <c r="EE625" s="31"/>
      <c r="EF625" s="31"/>
      <c r="EG625" s="31"/>
      <c r="EH625" s="31"/>
      <c r="EI625" s="31"/>
      <c r="EJ625" s="31"/>
      <c r="EK625" s="31"/>
      <c r="EL625" s="31"/>
      <c r="EM625" s="31"/>
      <c r="EN625" s="31"/>
      <c r="EO625" s="31"/>
      <c r="EP625" s="31"/>
      <c r="EQ625" s="31"/>
      <c r="ER625" s="31"/>
      <c r="ES625" s="31"/>
      <c r="ET625" s="31"/>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row>
    <row r="626" spans="2:208" s="32" customFormat="1" x14ac:dyDescent="0.2">
      <c r="B626" s="21"/>
      <c r="C626" s="22"/>
      <c r="D626" s="22"/>
      <c r="E626" s="22"/>
      <c r="F626" s="246"/>
      <c r="G626" s="121"/>
      <c r="H626" s="27"/>
      <c r="I626" s="28"/>
      <c r="J626" s="29"/>
      <c r="K626" s="30"/>
      <c r="L626" s="34"/>
      <c r="M626" s="35"/>
      <c r="N626" s="30"/>
      <c r="O626" s="34"/>
      <c r="P626" s="35"/>
      <c r="Q626" s="30"/>
      <c r="R626" s="34"/>
      <c r="S626" s="35"/>
      <c r="T626" s="30"/>
      <c r="U626" s="34"/>
      <c r="V626" s="35"/>
      <c r="W626" s="30"/>
      <c r="X626" s="34"/>
      <c r="Y626" s="34"/>
      <c r="Z626" s="30"/>
      <c r="AA626" s="34"/>
      <c r="AB626" s="34"/>
      <c r="AC626" s="30"/>
      <c r="AD626" s="34"/>
      <c r="AE626" s="34"/>
      <c r="AF626" s="30"/>
      <c r="AG626" s="34"/>
      <c r="AH626" s="34"/>
      <c r="AI626" s="30"/>
      <c r="AJ626" s="34"/>
      <c r="AK626" s="34"/>
      <c r="AL626" s="30"/>
      <c r="AM626" s="34"/>
      <c r="AN626" s="34"/>
      <c r="AO626" s="30"/>
      <c r="AP626" s="34"/>
      <c r="AQ626" s="34"/>
      <c r="AR626" s="30"/>
      <c r="AS626" s="34"/>
      <c r="AT626" s="34"/>
      <c r="AU626" s="30"/>
      <c r="AV626" s="34"/>
      <c r="AW626" s="34"/>
      <c r="AX626" s="30"/>
      <c r="AY626" s="34"/>
      <c r="AZ626" s="34"/>
      <c r="BA626" s="30"/>
      <c r="BB626" s="34"/>
      <c r="BC626" s="34"/>
      <c r="BD626" s="30"/>
      <c r="BE626" s="34"/>
      <c r="BF626" s="34"/>
      <c r="BG626" s="30"/>
      <c r="BH626" s="34"/>
      <c r="BI626" s="34"/>
      <c r="BJ626" s="30"/>
      <c r="BK626" s="34"/>
      <c r="BL626" s="117"/>
      <c r="BM626" s="118"/>
      <c r="BN626" s="117"/>
      <c r="BO626" s="34"/>
      <c r="BP626" s="30"/>
      <c r="BQ626" s="30"/>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1"/>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row>
    <row r="627" spans="2:208" s="32" customFormat="1" x14ac:dyDescent="0.2">
      <c r="B627" s="21"/>
      <c r="C627" s="22"/>
      <c r="D627" s="22"/>
      <c r="E627" s="22"/>
      <c r="F627" s="246"/>
      <c r="G627" s="121"/>
      <c r="H627" s="27"/>
      <c r="I627" s="28"/>
      <c r="J627" s="29"/>
      <c r="K627" s="30"/>
      <c r="L627" s="34"/>
      <c r="M627" s="35"/>
      <c r="N627" s="30"/>
      <c r="O627" s="34"/>
      <c r="P627" s="35"/>
      <c r="Q627" s="30"/>
      <c r="R627" s="34"/>
      <c r="S627" s="35"/>
      <c r="T627" s="30"/>
      <c r="U627" s="34"/>
      <c r="V627" s="35"/>
      <c r="W627" s="30"/>
      <c r="X627" s="34"/>
      <c r="Y627" s="34"/>
      <c r="Z627" s="30"/>
      <c r="AA627" s="34"/>
      <c r="AB627" s="34"/>
      <c r="AC627" s="30"/>
      <c r="AD627" s="34"/>
      <c r="AE627" s="34"/>
      <c r="AF627" s="30"/>
      <c r="AG627" s="34"/>
      <c r="AH627" s="34"/>
      <c r="AI627" s="30"/>
      <c r="AJ627" s="34"/>
      <c r="AK627" s="34"/>
      <c r="AL627" s="30"/>
      <c r="AM627" s="34"/>
      <c r="AN627" s="34"/>
      <c r="AO627" s="30"/>
      <c r="AP627" s="34"/>
      <c r="AQ627" s="34"/>
      <c r="AR627" s="30"/>
      <c r="AS627" s="34"/>
      <c r="AT627" s="34"/>
      <c r="AU627" s="30"/>
      <c r="AV627" s="34"/>
      <c r="AW627" s="34"/>
      <c r="AX627" s="30"/>
      <c r="AY627" s="34"/>
      <c r="AZ627" s="34"/>
      <c r="BA627" s="30"/>
      <c r="BB627" s="34"/>
      <c r="BC627" s="34"/>
      <c r="BD627" s="30"/>
      <c r="BE627" s="34"/>
      <c r="BF627" s="34"/>
      <c r="BG627" s="30"/>
      <c r="BH627" s="34"/>
      <c r="BI627" s="34"/>
      <c r="BJ627" s="30"/>
      <c r="BK627" s="34"/>
      <c r="BL627" s="117"/>
      <c r="BM627" s="118"/>
      <c r="BN627" s="117"/>
      <c r="BO627" s="34"/>
      <c r="BP627" s="30"/>
      <c r="BQ627" s="30"/>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c r="DP627" s="31"/>
      <c r="DQ627" s="31"/>
      <c r="DR627" s="31"/>
      <c r="DS627" s="31"/>
      <c r="DT627" s="31"/>
      <c r="DU627" s="31"/>
      <c r="DV627" s="31"/>
      <c r="DW627" s="31"/>
      <c r="DX627" s="31"/>
      <c r="DY627" s="31"/>
      <c r="DZ627" s="31"/>
      <c r="EA627" s="31"/>
      <c r="EB627" s="31"/>
      <c r="EC627" s="31"/>
      <c r="ED627" s="31"/>
      <c r="EE627" s="31"/>
      <c r="EF627" s="31"/>
      <c r="EG627" s="31"/>
      <c r="EH627" s="31"/>
      <c r="EI627" s="31"/>
      <c r="EJ627" s="31"/>
      <c r="EK627" s="31"/>
      <c r="EL627" s="31"/>
      <c r="EM627" s="31"/>
      <c r="EN627" s="31"/>
      <c r="EO627" s="31"/>
      <c r="EP627" s="31"/>
      <c r="EQ627" s="31"/>
      <c r="ER627" s="31"/>
      <c r="ES627" s="31"/>
      <c r="ET627" s="31"/>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row>
    <row r="628" spans="2:208" s="32" customFormat="1" x14ac:dyDescent="0.2">
      <c r="B628" s="21"/>
      <c r="C628" s="22"/>
      <c r="D628" s="22"/>
      <c r="E628" s="22"/>
      <c r="F628" s="246"/>
      <c r="G628" s="121"/>
      <c r="H628" s="27"/>
      <c r="I628" s="28"/>
      <c r="J628" s="29"/>
      <c r="K628" s="30"/>
      <c r="L628" s="34"/>
      <c r="M628" s="35"/>
      <c r="N628" s="30"/>
      <c r="O628" s="34"/>
      <c r="P628" s="35"/>
      <c r="Q628" s="30"/>
      <c r="R628" s="34"/>
      <c r="S628" s="35"/>
      <c r="T628" s="30"/>
      <c r="U628" s="34"/>
      <c r="V628" s="35"/>
      <c r="W628" s="30"/>
      <c r="X628" s="34"/>
      <c r="Y628" s="34"/>
      <c r="Z628" s="30"/>
      <c r="AA628" s="34"/>
      <c r="AB628" s="34"/>
      <c r="AC628" s="30"/>
      <c r="AD628" s="34"/>
      <c r="AE628" s="34"/>
      <c r="AF628" s="30"/>
      <c r="AG628" s="34"/>
      <c r="AH628" s="34"/>
      <c r="AI628" s="30"/>
      <c r="AJ628" s="34"/>
      <c r="AK628" s="34"/>
      <c r="AL628" s="30"/>
      <c r="AM628" s="34"/>
      <c r="AN628" s="34"/>
      <c r="AO628" s="30"/>
      <c r="AP628" s="34"/>
      <c r="AQ628" s="34"/>
      <c r="AR628" s="30"/>
      <c r="AS628" s="34"/>
      <c r="AT628" s="34"/>
      <c r="AU628" s="30"/>
      <c r="AV628" s="34"/>
      <c r="AW628" s="34"/>
      <c r="AX628" s="30"/>
      <c r="AY628" s="34"/>
      <c r="AZ628" s="34"/>
      <c r="BA628" s="30"/>
      <c r="BB628" s="34"/>
      <c r="BC628" s="34"/>
      <c r="BD628" s="30"/>
      <c r="BE628" s="34"/>
      <c r="BF628" s="34"/>
      <c r="BG628" s="30"/>
      <c r="BH628" s="34"/>
      <c r="BI628" s="34"/>
      <c r="BJ628" s="30"/>
      <c r="BK628" s="34"/>
      <c r="BL628" s="117"/>
      <c r="BM628" s="118"/>
      <c r="BN628" s="117"/>
      <c r="BO628" s="34"/>
      <c r="BP628" s="30"/>
      <c r="BQ628" s="30"/>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c r="DP628" s="31"/>
      <c r="DQ628" s="31"/>
      <c r="DR628" s="31"/>
      <c r="DS628" s="31"/>
      <c r="DT628" s="31"/>
      <c r="DU628" s="31"/>
      <c r="DV628" s="31"/>
      <c r="DW628" s="31"/>
      <c r="DX628" s="31"/>
      <c r="DY628" s="31"/>
      <c r="DZ628" s="31"/>
      <c r="EA628" s="31"/>
      <c r="EB628" s="31"/>
      <c r="EC628" s="31"/>
      <c r="ED628" s="31"/>
      <c r="EE628" s="31"/>
      <c r="EF628" s="31"/>
      <c r="EG628" s="31"/>
      <c r="EH628" s="31"/>
      <c r="EI628" s="31"/>
      <c r="EJ628" s="31"/>
      <c r="EK628" s="31"/>
      <c r="EL628" s="31"/>
      <c r="EM628" s="31"/>
      <c r="EN628" s="31"/>
      <c r="EO628" s="31"/>
      <c r="EP628" s="31"/>
      <c r="EQ628" s="31"/>
      <c r="ER628" s="31"/>
      <c r="ES628" s="31"/>
      <c r="ET628" s="31"/>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row>
    <row r="629" spans="2:208" s="32" customFormat="1" x14ac:dyDescent="0.2">
      <c r="B629" s="21"/>
      <c r="C629" s="22"/>
      <c r="D629" s="22"/>
      <c r="E629" s="22"/>
      <c r="F629" s="246"/>
      <c r="G629" s="121"/>
      <c r="H629" s="27"/>
      <c r="I629" s="28"/>
      <c r="J629" s="29"/>
      <c r="K629" s="30"/>
      <c r="L629" s="34"/>
      <c r="M629" s="35"/>
      <c r="N629" s="30"/>
      <c r="O629" s="34"/>
      <c r="P629" s="35"/>
      <c r="Q629" s="30"/>
      <c r="R629" s="34"/>
      <c r="S629" s="35"/>
      <c r="T629" s="30"/>
      <c r="U629" s="34"/>
      <c r="V629" s="35"/>
      <c r="W629" s="30"/>
      <c r="X629" s="34"/>
      <c r="Y629" s="34"/>
      <c r="Z629" s="30"/>
      <c r="AA629" s="34"/>
      <c r="AB629" s="34"/>
      <c r="AC629" s="30"/>
      <c r="AD629" s="34"/>
      <c r="AE629" s="34"/>
      <c r="AF629" s="30"/>
      <c r="AG629" s="34"/>
      <c r="AH629" s="34"/>
      <c r="AI629" s="30"/>
      <c r="AJ629" s="34"/>
      <c r="AK629" s="34"/>
      <c r="AL629" s="30"/>
      <c r="AM629" s="34"/>
      <c r="AN629" s="34"/>
      <c r="AO629" s="30"/>
      <c r="AP629" s="34"/>
      <c r="AQ629" s="34"/>
      <c r="AR629" s="30"/>
      <c r="AS629" s="34"/>
      <c r="AT629" s="34"/>
      <c r="AU629" s="30"/>
      <c r="AV629" s="34"/>
      <c r="AW629" s="34"/>
      <c r="AX629" s="30"/>
      <c r="AY629" s="34"/>
      <c r="AZ629" s="34"/>
      <c r="BA629" s="30"/>
      <c r="BB629" s="34"/>
      <c r="BC629" s="34"/>
      <c r="BD629" s="30"/>
      <c r="BE629" s="34"/>
      <c r="BF629" s="34"/>
      <c r="BG629" s="30"/>
      <c r="BH629" s="34"/>
      <c r="BI629" s="34"/>
      <c r="BJ629" s="30"/>
      <c r="BK629" s="34"/>
      <c r="BL629" s="117"/>
      <c r="BM629" s="118"/>
      <c r="BN629" s="117"/>
      <c r="BO629" s="34"/>
      <c r="BP629" s="30"/>
      <c r="BQ629" s="30"/>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c r="DP629" s="31"/>
      <c r="DQ629" s="31"/>
      <c r="DR629" s="31"/>
      <c r="DS629" s="31"/>
      <c r="DT629" s="31"/>
      <c r="DU629" s="31"/>
      <c r="DV629" s="31"/>
      <c r="DW629" s="31"/>
      <c r="DX629" s="31"/>
      <c r="DY629" s="31"/>
      <c r="DZ629" s="31"/>
      <c r="EA629" s="31"/>
      <c r="EB629" s="31"/>
      <c r="EC629" s="31"/>
      <c r="ED629" s="31"/>
      <c r="EE629" s="31"/>
      <c r="EF629" s="31"/>
      <c r="EG629" s="31"/>
      <c r="EH629" s="31"/>
      <c r="EI629" s="31"/>
      <c r="EJ629" s="31"/>
      <c r="EK629" s="31"/>
      <c r="EL629" s="31"/>
      <c r="EM629" s="31"/>
      <c r="EN629" s="31"/>
      <c r="EO629" s="31"/>
      <c r="EP629" s="31"/>
      <c r="EQ629" s="31"/>
      <c r="ER629" s="31"/>
      <c r="ES629" s="31"/>
      <c r="ET629" s="31"/>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row>
    <row r="630" spans="2:208" s="32" customFormat="1" x14ac:dyDescent="0.2">
      <c r="B630" s="21"/>
      <c r="C630" s="22"/>
      <c r="D630" s="22"/>
      <c r="E630" s="22"/>
      <c r="F630" s="246"/>
      <c r="G630" s="121"/>
      <c r="H630" s="27"/>
      <c r="I630" s="28"/>
      <c r="J630" s="29"/>
      <c r="K630" s="30"/>
      <c r="L630" s="34"/>
      <c r="M630" s="35"/>
      <c r="N630" s="30"/>
      <c r="O630" s="34"/>
      <c r="P630" s="35"/>
      <c r="Q630" s="30"/>
      <c r="R630" s="34"/>
      <c r="S630" s="35"/>
      <c r="T630" s="30"/>
      <c r="U630" s="34"/>
      <c r="V630" s="35"/>
      <c r="W630" s="30"/>
      <c r="X630" s="34"/>
      <c r="Y630" s="34"/>
      <c r="Z630" s="30"/>
      <c r="AA630" s="34"/>
      <c r="AB630" s="34"/>
      <c r="AC630" s="30"/>
      <c r="AD630" s="34"/>
      <c r="AE630" s="34"/>
      <c r="AF630" s="30"/>
      <c r="AG630" s="34"/>
      <c r="AH630" s="34"/>
      <c r="AI630" s="30"/>
      <c r="AJ630" s="34"/>
      <c r="AK630" s="34"/>
      <c r="AL630" s="30"/>
      <c r="AM630" s="34"/>
      <c r="AN630" s="34"/>
      <c r="AO630" s="30"/>
      <c r="AP630" s="34"/>
      <c r="AQ630" s="34"/>
      <c r="AR630" s="30"/>
      <c r="AS630" s="34"/>
      <c r="AT630" s="34"/>
      <c r="AU630" s="30"/>
      <c r="AV630" s="34"/>
      <c r="AW630" s="34"/>
      <c r="AX630" s="30"/>
      <c r="AY630" s="34"/>
      <c r="AZ630" s="34"/>
      <c r="BA630" s="30"/>
      <c r="BB630" s="34"/>
      <c r="BC630" s="34"/>
      <c r="BD630" s="30"/>
      <c r="BE630" s="34"/>
      <c r="BF630" s="34"/>
      <c r="BG630" s="30"/>
      <c r="BH630" s="34"/>
      <c r="BI630" s="34"/>
      <c r="BJ630" s="30"/>
      <c r="BK630" s="34"/>
      <c r="BL630" s="117"/>
      <c r="BM630" s="118"/>
      <c r="BN630" s="117"/>
      <c r="BO630" s="34"/>
      <c r="BP630" s="30"/>
      <c r="BQ630" s="30"/>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1"/>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row>
    <row r="631" spans="2:208" s="32" customFormat="1" x14ac:dyDescent="0.2">
      <c r="B631" s="21"/>
      <c r="C631" s="22"/>
      <c r="D631" s="22"/>
      <c r="E631" s="22"/>
      <c r="F631" s="246"/>
      <c r="G631" s="121"/>
      <c r="H631" s="27"/>
      <c r="I631" s="28"/>
      <c r="J631" s="29"/>
      <c r="K631" s="30"/>
      <c r="L631" s="34"/>
      <c r="M631" s="35"/>
      <c r="N631" s="30"/>
      <c r="O631" s="34"/>
      <c r="P631" s="35"/>
      <c r="Q631" s="30"/>
      <c r="R631" s="34"/>
      <c r="S631" s="35"/>
      <c r="T631" s="30"/>
      <c r="U631" s="34"/>
      <c r="V631" s="35"/>
      <c r="W631" s="30"/>
      <c r="X631" s="34"/>
      <c r="Y631" s="34"/>
      <c r="Z631" s="30"/>
      <c r="AA631" s="34"/>
      <c r="AB631" s="34"/>
      <c r="AC631" s="30"/>
      <c r="AD631" s="34"/>
      <c r="AE631" s="34"/>
      <c r="AF631" s="30"/>
      <c r="AG631" s="34"/>
      <c r="AH631" s="34"/>
      <c r="AI631" s="30"/>
      <c r="AJ631" s="34"/>
      <c r="AK631" s="34"/>
      <c r="AL631" s="30"/>
      <c r="AM631" s="34"/>
      <c r="AN631" s="34"/>
      <c r="AO631" s="30"/>
      <c r="AP631" s="34"/>
      <c r="AQ631" s="34"/>
      <c r="AR631" s="30"/>
      <c r="AS631" s="34"/>
      <c r="AT631" s="34"/>
      <c r="AU631" s="30"/>
      <c r="AV631" s="34"/>
      <c r="AW631" s="34"/>
      <c r="AX631" s="30"/>
      <c r="AY631" s="34"/>
      <c r="AZ631" s="34"/>
      <c r="BA631" s="30"/>
      <c r="BB631" s="34"/>
      <c r="BC631" s="34"/>
      <c r="BD631" s="30"/>
      <c r="BE631" s="34"/>
      <c r="BF631" s="34"/>
      <c r="BG631" s="30"/>
      <c r="BH631" s="34"/>
      <c r="BI631" s="34"/>
      <c r="BJ631" s="30"/>
      <c r="BK631" s="34"/>
      <c r="BL631" s="117"/>
      <c r="BM631" s="118"/>
      <c r="BN631" s="117"/>
      <c r="BO631" s="34"/>
      <c r="BP631" s="30"/>
      <c r="BQ631" s="30"/>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c r="DP631" s="31"/>
      <c r="DQ631" s="31"/>
      <c r="DR631" s="31"/>
      <c r="DS631" s="31"/>
      <c r="DT631" s="31"/>
      <c r="DU631" s="31"/>
      <c r="DV631" s="31"/>
      <c r="DW631" s="31"/>
      <c r="DX631" s="31"/>
      <c r="DY631" s="31"/>
      <c r="DZ631" s="31"/>
      <c r="EA631" s="31"/>
      <c r="EB631" s="31"/>
      <c r="EC631" s="31"/>
      <c r="ED631" s="31"/>
      <c r="EE631" s="31"/>
      <c r="EF631" s="31"/>
      <c r="EG631" s="31"/>
      <c r="EH631" s="31"/>
      <c r="EI631" s="31"/>
      <c r="EJ631" s="31"/>
      <c r="EK631" s="31"/>
      <c r="EL631" s="31"/>
      <c r="EM631" s="31"/>
      <c r="EN631" s="31"/>
      <c r="EO631" s="31"/>
      <c r="EP631" s="31"/>
      <c r="EQ631" s="31"/>
      <c r="ER631" s="31"/>
      <c r="ES631" s="31"/>
      <c r="ET631" s="31"/>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row>
    <row r="632" spans="2:208" s="32" customFormat="1" x14ac:dyDescent="0.2">
      <c r="B632" s="21"/>
      <c r="C632" s="22"/>
      <c r="D632" s="22"/>
      <c r="E632" s="22"/>
      <c r="F632" s="246"/>
      <c r="G632" s="121"/>
      <c r="H632" s="27"/>
      <c r="I632" s="28"/>
      <c r="J632" s="29"/>
      <c r="K632" s="30"/>
      <c r="L632" s="34"/>
      <c r="M632" s="35"/>
      <c r="N632" s="30"/>
      <c r="O632" s="34"/>
      <c r="P632" s="35"/>
      <c r="Q632" s="30"/>
      <c r="R632" s="34"/>
      <c r="S632" s="35"/>
      <c r="T632" s="30"/>
      <c r="U632" s="34"/>
      <c r="V632" s="35"/>
      <c r="W632" s="30"/>
      <c r="X632" s="34"/>
      <c r="Y632" s="34"/>
      <c r="Z632" s="30"/>
      <c r="AA632" s="34"/>
      <c r="AB632" s="34"/>
      <c r="AC632" s="30"/>
      <c r="AD632" s="34"/>
      <c r="AE632" s="34"/>
      <c r="AF632" s="30"/>
      <c r="AG632" s="34"/>
      <c r="AH632" s="34"/>
      <c r="AI632" s="30"/>
      <c r="AJ632" s="34"/>
      <c r="AK632" s="34"/>
      <c r="AL632" s="30"/>
      <c r="AM632" s="34"/>
      <c r="AN632" s="34"/>
      <c r="AO632" s="30"/>
      <c r="AP632" s="34"/>
      <c r="AQ632" s="34"/>
      <c r="AR632" s="30"/>
      <c r="AS632" s="34"/>
      <c r="AT632" s="34"/>
      <c r="AU632" s="30"/>
      <c r="AV632" s="34"/>
      <c r="AW632" s="34"/>
      <c r="AX632" s="30"/>
      <c r="AY632" s="34"/>
      <c r="AZ632" s="34"/>
      <c r="BA632" s="30"/>
      <c r="BB632" s="34"/>
      <c r="BC632" s="34"/>
      <c r="BD632" s="30"/>
      <c r="BE632" s="34"/>
      <c r="BF632" s="34"/>
      <c r="BG632" s="30"/>
      <c r="BH632" s="34"/>
      <c r="BI632" s="34"/>
      <c r="BJ632" s="30"/>
      <c r="BK632" s="34"/>
      <c r="BL632" s="117"/>
      <c r="BM632" s="118"/>
      <c r="BN632" s="117"/>
      <c r="BO632" s="34"/>
      <c r="BP632" s="30"/>
      <c r="BQ632" s="30"/>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c r="DP632" s="31"/>
      <c r="DQ632" s="31"/>
      <c r="DR632" s="31"/>
      <c r="DS632" s="31"/>
      <c r="DT632" s="31"/>
      <c r="DU632" s="31"/>
      <c r="DV632" s="31"/>
      <c r="DW632" s="31"/>
      <c r="DX632" s="31"/>
      <c r="DY632" s="31"/>
      <c r="DZ632" s="31"/>
      <c r="EA632" s="31"/>
      <c r="EB632" s="31"/>
      <c r="EC632" s="31"/>
      <c r="ED632" s="31"/>
      <c r="EE632" s="31"/>
      <c r="EF632" s="31"/>
      <c r="EG632" s="31"/>
      <c r="EH632" s="31"/>
      <c r="EI632" s="31"/>
      <c r="EJ632" s="31"/>
      <c r="EK632" s="31"/>
      <c r="EL632" s="31"/>
      <c r="EM632" s="31"/>
      <c r="EN632" s="31"/>
      <c r="EO632" s="31"/>
      <c r="EP632" s="31"/>
      <c r="EQ632" s="31"/>
      <c r="ER632" s="31"/>
      <c r="ES632" s="31"/>
      <c r="ET632" s="31"/>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row>
    <row r="633" spans="2:208" s="32" customFormat="1" x14ac:dyDescent="0.2">
      <c r="B633" s="21"/>
      <c r="C633" s="22"/>
      <c r="D633" s="22"/>
      <c r="E633" s="22"/>
      <c r="F633" s="246"/>
      <c r="G633" s="121"/>
      <c r="H633" s="27"/>
      <c r="I633" s="28"/>
      <c r="J633" s="29"/>
      <c r="K633" s="30"/>
      <c r="L633" s="34"/>
      <c r="M633" s="35"/>
      <c r="N633" s="30"/>
      <c r="O633" s="34"/>
      <c r="P633" s="35"/>
      <c r="Q633" s="30"/>
      <c r="R633" s="34"/>
      <c r="S633" s="35"/>
      <c r="T633" s="30"/>
      <c r="U633" s="34"/>
      <c r="V633" s="35"/>
      <c r="W633" s="30"/>
      <c r="X633" s="34"/>
      <c r="Y633" s="34"/>
      <c r="Z633" s="30"/>
      <c r="AA633" s="34"/>
      <c r="AB633" s="34"/>
      <c r="AC633" s="30"/>
      <c r="AD633" s="34"/>
      <c r="AE633" s="34"/>
      <c r="AF633" s="30"/>
      <c r="AG633" s="34"/>
      <c r="AH633" s="34"/>
      <c r="AI633" s="30"/>
      <c r="AJ633" s="34"/>
      <c r="AK633" s="34"/>
      <c r="AL633" s="30"/>
      <c r="AM633" s="34"/>
      <c r="AN633" s="34"/>
      <c r="AO633" s="30"/>
      <c r="AP633" s="34"/>
      <c r="AQ633" s="34"/>
      <c r="AR633" s="30"/>
      <c r="AS633" s="34"/>
      <c r="AT633" s="34"/>
      <c r="AU633" s="30"/>
      <c r="AV633" s="34"/>
      <c r="AW633" s="34"/>
      <c r="AX633" s="30"/>
      <c r="AY633" s="34"/>
      <c r="AZ633" s="34"/>
      <c r="BA633" s="30"/>
      <c r="BB633" s="34"/>
      <c r="BC633" s="34"/>
      <c r="BD633" s="30"/>
      <c r="BE633" s="34"/>
      <c r="BF633" s="34"/>
      <c r="BG633" s="30"/>
      <c r="BH633" s="34"/>
      <c r="BI633" s="34"/>
      <c r="BJ633" s="30"/>
      <c r="BK633" s="34"/>
      <c r="BL633" s="117"/>
      <c r="BM633" s="118"/>
      <c r="BN633" s="117"/>
      <c r="BO633" s="34"/>
      <c r="BP633" s="30"/>
      <c r="BQ633" s="30"/>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c r="DP633" s="31"/>
      <c r="DQ633" s="31"/>
      <c r="DR633" s="31"/>
      <c r="DS633" s="31"/>
      <c r="DT633" s="31"/>
      <c r="DU633" s="31"/>
      <c r="DV633" s="31"/>
      <c r="DW633" s="31"/>
      <c r="DX633" s="31"/>
      <c r="DY633" s="31"/>
      <c r="DZ633" s="31"/>
      <c r="EA633" s="31"/>
      <c r="EB633" s="31"/>
      <c r="EC633" s="31"/>
      <c r="ED633" s="31"/>
      <c r="EE633" s="31"/>
      <c r="EF633" s="31"/>
      <c r="EG633" s="31"/>
      <c r="EH633" s="31"/>
      <c r="EI633" s="31"/>
      <c r="EJ633" s="31"/>
      <c r="EK633" s="31"/>
      <c r="EL633" s="31"/>
      <c r="EM633" s="31"/>
      <c r="EN633" s="31"/>
      <c r="EO633" s="31"/>
      <c r="EP633" s="31"/>
      <c r="EQ633" s="31"/>
      <c r="ER633" s="31"/>
      <c r="ES633" s="31"/>
      <c r="ET633" s="31"/>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row>
    <row r="634" spans="2:208" s="32" customFormat="1" x14ac:dyDescent="0.2">
      <c r="B634" s="21"/>
      <c r="C634" s="22"/>
      <c r="D634" s="22"/>
      <c r="E634" s="22"/>
      <c r="F634" s="246"/>
      <c r="G634" s="121"/>
      <c r="H634" s="27"/>
      <c r="I634" s="28"/>
      <c r="J634" s="29"/>
      <c r="K634" s="30"/>
      <c r="L634" s="34"/>
      <c r="M634" s="35"/>
      <c r="N634" s="30"/>
      <c r="O634" s="34"/>
      <c r="P634" s="35"/>
      <c r="Q634" s="30"/>
      <c r="R634" s="34"/>
      <c r="S634" s="35"/>
      <c r="T634" s="30"/>
      <c r="U634" s="34"/>
      <c r="V634" s="35"/>
      <c r="W634" s="30"/>
      <c r="X634" s="34"/>
      <c r="Y634" s="34"/>
      <c r="Z634" s="30"/>
      <c r="AA634" s="34"/>
      <c r="AB634" s="34"/>
      <c r="AC634" s="30"/>
      <c r="AD634" s="34"/>
      <c r="AE634" s="34"/>
      <c r="AF634" s="30"/>
      <c r="AG634" s="34"/>
      <c r="AH634" s="34"/>
      <c r="AI634" s="30"/>
      <c r="AJ634" s="34"/>
      <c r="AK634" s="34"/>
      <c r="AL634" s="30"/>
      <c r="AM634" s="34"/>
      <c r="AN634" s="34"/>
      <c r="AO634" s="30"/>
      <c r="AP634" s="34"/>
      <c r="AQ634" s="34"/>
      <c r="AR634" s="30"/>
      <c r="AS634" s="34"/>
      <c r="AT634" s="34"/>
      <c r="AU634" s="30"/>
      <c r="AV634" s="34"/>
      <c r="AW634" s="34"/>
      <c r="AX634" s="30"/>
      <c r="AY634" s="34"/>
      <c r="AZ634" s="34"/>
      <c r="BA634" s="30"/>
      <c r="BB634" s="34"/>
      <c r="BC634" s="34"/>
      <c r="BD634" s="30"/>
      <c r="BE634" s="34"/>
      <c r="BF634" s="34"/>
      <c r="BG634" s="30"/>
      <c r="BH634" s="34"/>
      <c r="BI634" s="34"/>
      <c r="BJ634" s="30"/>
      <c r="BK634" s="34"/>
      <c r="BL634" s="117"/>
      <c r="BM634" s="118"/>
      <c r="BN634" s="117"/>
      <c r="BO634" s="34"/>
      <c r="BP634" s="30"/>
      <c r="BQ634" s="30"/>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c r="DP634" s="31"/>
      <c r="DQ634" s="31"/>
      <c r="DR634" s="31"/>
      <c r="DS634" s="31"/>
      <c r="DT634" s="31"/>
      <c r="DU634" s="31"/>
      <c r="DV634" s="31"/>
      <c r="DW634" s="31"/>
      <c r="DX634" s="31"/>
      <c r="DY634" s="31"/>
      <c r="DZ634" s="31"/>
      <c r="EA634" s="31"/>
      <c r="EB634" s="31"/>
      <c r="EC634" s="31"/>
      <c r="ED634" s="31"/>
      <c r="EE634" s="31"/>
      <c r="EF634" s="31"/>
      <c r="EG634" s="31"/>
      <c r="EH634" s="31"/>
      <c r="EI634" s="31"/>
      <c r="EJ634" s="31"/>
      <c r="EK634" s="31"/>
      <c r="EL634" s="31"/>
      <c r="EM634" s="31"/>
      <c r="EN634" s="31"/>
      <c r="EO634" s="31"/>
      <c r="EP634" s="31"/>
      <c r="EQ634" s="31"/>
      <c r="ER634" s="31"/>
      <c r="ES634" s="31"/>
      <c r="ET634" s="31"/>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row>
    <row r="635" spans="2:208" s="32" customFormat="1" x14ac:dyDescent="0.2">
      <c r="B635" s="21"/>
      <c r="C635" s="22"/>
      <c r="D635" s="22"/>
      <c r="E635" s="22"/>
      <c r="F635" s="246"/>
      <c r="G635" s="121"/>
      <c r="H635" s="27"/>
      <c r="I635" s="28"/>
      <c r="J635" s="29"/>
      <c r="K635" s="30"/>
      <c r="L635" s="34"/>
      <c r="M635" s="35"/>
      <c r="N635" s="30"/>
      <c r="O635" s="34"/>
      <c r="P635" s="35"/>
      <c r="Q635" s="30"/>
      <c r="R635" s="34"/>
      <c r="S635" s="35"/>
      <c r="T635" s="30"/>
      <c r="U635" s="34"/>
      <c r="V635" s="35"/>
      <c r="W635" s="30"/>
      <c r="X635" s="34"/>
      <c r="Y635" s="34"/>
      <c r="Z635" s="30"/>
      <c r="AA635" s="34"/>
      <c r="AB635" s="34"/>
      <c r="AC635" s="30"/>
      <c r="AD635" s="34"/>
      <c r="AE635" s="34"/>
      <c r="AF635" s="30"/>
      <c r="AG635" s="34"/>
      <c r="AH635" s="34"/>
      <c r="AI635" s="30"/>
      <c r="AJ635" s="34"/>
      <c r="AK635" s="34"/>
      <c r="AL635" s="30"/>
      <c r="AM635" s="34"/>
      <c r="AN635" s="34"/>
      <c r="AO635" s="30"/>
      <c r="AP635" s="34"/>
      <c r="AQ635" s="34"/>
      <c r="AR635" s="30"/>
      <c r="AS635" s="34"/>
      <c r="AT635" s="34"/>
      <c r="AU635" s="30"/>
      <c r="AV635" s="34"/>
      <c r="AW635" s="34"/>
      <c r="AX635" s="30"/>
      <c r="AY635" s="34"/>
      <c r="AZ635" s="34"/>
      <c r="BA635" s="30"/>
      <c r="BB635" s="34"/>
      <c r="BC635" s="34"/>
      <c r="BD635" s="30"/>
      <c r="BE635" s="34"/>
      <c r="BF635" s="34"/>
      <c r="BG635" s="30"/>
      <c r="BH635" s="34"/>
      <c r="BI635" s="34"/>
      <c r="BJ635" s="30"/>
      <c r="BK635" s="34"/>
      <c r="BL635" s="117"/>
      <c r="BM635" s="118"/>
      <c r="BN635" s="117"/>
      <c r="BO635" s="34"/>
      <c r="BP635" s="30"/>
      <c r="BQ635" s="30"/>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c r="DP635" s="31"/>
      <c r="DQ635" s="31"/>
      <c r="DR635" s="31"/>
      <c r="DS635" s="31"/>
      <c r="DT635" s="31"/>
      <c r="DU635" s="31"/>
      <c r="DV635" s="31"/>
      <c r="DW635" s="31"/>
      <c r="DX635" s="31"/>
      <c r="DY635" s="31"/>
      <c r="DZ635" s="31"/>
      <c r="EA635" s="31"/>
      <c r="EB635" s="31"/>
      <c r="EC635" s="31"/>
      <c r="ED635" s="31"/>
      <c r="EE635" s="31"/>
      <c r="EF635" s="31"/>
      <c r="EG635" s="31"/>
      <c r="EH635" s="31"/>
      <c r="EI635" s="31"/>
      <c r="EJ635" s="31"/>
      <c r="EK635" s="31"/>
      <c r="EL635" s="31"/>
      <c r="EM635" s="31"/>
      <c r="EN635" s="31"/>
      <c r="EO635" s="31"/>
      <c r="EP635" s="31"/>
      <c r="EQ635" s="31"/>
      <c r="ER635" s="31"/>
      <c r="ES635" s="31"/>
      <c r="ET635" s="31"/>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row>
    <row r="636" spans="2:208" s="32" customFormat="1" x14ac:dyDescent="0.2">
      <c r="B636" s="21"/>
      <c r="C636" s="22"/>
      <c r="D636" s="22"/>
      <c r="E636" s="22"/>
      <c r="F636" s="246"/>
      <c r="G636" s="121"/>
      <c r="H636" s="27"/>
      <c r="I636" s="28"/>
      <c r="J636" s="29"/>
      <c r="K636" s="30"/>
      <c r="L636" s="34"/>
      <c r="M636" s="35"/>
      <c r="N636" s="30"/>
      <c r="O636" s="34"/>
      <c r="P636" s="35"/>
      <c r="Q636" s="30"/>
      <c r="R636" s="34"/>
      <c r="S636" s="35"/>
      <c r="T636" s="30"/>
      <c r="U636" s="34"/>
      <c r="V636" s="35"/>
      <c r="W636" s="30"/>
      <c r="X636" s="34"/>
      <c r="Y636" s="34"/>
      <c r="Z636" s="30"/>
      <c r="AA636" s="34"/>
      <c r="AB636" s="34"/>
      <c r="AC636" s="30"/>
      <c r="AD636" s="34"/>
      <c r="AE636" s="34"/>
      <c r="AF636" s="30"/>
      <c r="AG636" s="34"/>
      <c r="AH636" s="34"/>
      <c r="AI636" s="30"/>
      <c r="AJ636" s="34"/>
      <c r="AK636" s="34"/>
      <c r="AL636" s="30"/>
      <c r="AM636" s="34"/>
      <c r="AN636" s="34"/>
      <c r="AO636" s="30"/>
      <c r="AP636" s="34"/>
      <c r="AQ636" s="34"/>
      <c r="AR636" s="30"/>
      <c r="AS636" s="34"/>
      <c r="AT636" s="34"/>
      <c r="AU636" s="30"/>
      <c r="AV636" s="34"/>
      <c r="AW636" s="34"/>
      <c r="AX636" s="30"/>
      <c r="AY636" s="34"/>
      <c r="AZ636" s="34"/>
      <c r="BA636" s="30"/>
      <c r="BB636" s="34"/>
      <c r="BC636" s="34"/>
      <c r="BD636" s="30"/>
      <c r="BE636" s="34"/>
      <c r="BF636" s="34"/>
      <c r="BG636" s="30"/>
      <c r="BH636" s="34"/>
      <c r="BI636" s="34"/>
      <c r="BJ636" s="30"/>
      <c r="BK636" s="34"/>
      <c r="BL636" s="117"/>
      <c r="BM636" s="118"/>
      <c r="BN636" s="117"/>
      <c r="BO636" s="34"/>
      <c r="BP636" s="30"/>
      <c r="BQ636" s="30"/>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1"/>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row>
    <row r="637" spans="2:208" s="32" customFormat="1" x14ac:dyDescent="0.2">
      <c r="B637" s="21"/>
      <c r="C637" s="22"/>
      <c r="D637" s="22"/>
      <c r="E637" s="22"/>
      <c r="F637" s="246"/>
      <c r="G637" s="121"/>
      <c r="H637" s="27"/>
      <c r="I637" s="28"/>
      <c r="J637" s="29"/>
      <c r="K637" s="30"/>
      <c r="L637" s="34"/>
      <c r="M637" s="35"/>
      <c r="N637" s="30"/>
      <c r="O637" s="34"/>
      <c r="P637" s="35"/>
      <c r="Q637" s="30"/>
      <c r="R637" s="34"/>
      <c r="S637" s="35"/>
      <c r="T637" s="30"/>
      <c r="U637" s="34"/>
      <c r="V637" s="35"/>
      <c r="W637" s="30"/>
      <c r="X637" s="34"/>
      <c r="Y637" s="34"/>
      <c r="Z637" s="30"/>
      <c r="AA637" s="34"/>
      <c r="AB637" s="34"/>
      <c r="AC637" s="30"/>
      <c r="AD637" s="34"/>
      <c r="AE637" s="34"/>
      <c r="AF637" s="30"/>
      <c r="AG637" s="34"/>
      <c r="AH637" s="34"/>
      <c r="AI637" s="30"/>
      <c r="AJ637" s="34"/>
      <c r="AK637" s="34"/>
      <c r="AL637" s="30"/>
      <c r="AM637" s="34"/>
      <c r="AN637" s="34"/>
      <c r="AO637" s="30"/>
      <c r="AP637" s="34"/>
      <c r="AQ637" s="34"/>
      <c r="AR637" s="30"/>
      <c r="AS637" s="34"/>
      <c r="AT637" s="34"/>
      <c r="AU637" s="30"/>
      <c r="AV637" s="34"/>
      <c r="AW637" s="34"/>
      <c r="AX637" s="30"/>
      <c r="AY637" s="34"/>
      <c r="AZ637" s="34"/>
      <c r="BA637" s="30"/>
      <c r="BB637" s="34"/>
      <c r="BC637" s="34"/>
      <c r="BD637" s="30"/>
      <c r="BE637" s="34"/>
      <c r="BF637" s="34"/>
      <c r="BG637" s="30"/>
      <c r="BH637" s="34"/>
      <c r="BI637" s="34"/>
      <c r="BJ637" s="30"/>
      <c r="BK637" s="34"/>
      <c r="BL637" s="117"/>
      <c r="BM637" s="118"/>
      <c r="BN637" s="117"/>
      <c r="BO637" s="34"/>
      <c r="BP637" s="30"/>
      <c r="BQ637" s="30"/>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31"/>
      <c r="DT637" s="31"/>
      <c r="DU637" s="31"/>
      <c r="DV637" s="31"/>
      <c r="DW637" s="31"/>
      <c r="DX637" s="31"/>
      <c r="DY637" s="31"/>
      <c r="DZ637" s="31"/>
      <c r="EA637" s="31"/>
      <c r="EB637" s="31"/>
      <c r="EC637" s="31"/>
      <c r="ED637" s="31"/>
      <c r="EE637" s="31"/>
      <c r="EF637" s="31"/>
      <c r="EG637" s="31"/>
      <c r="EH637" s="31"/>
      <c r="EI637" s="31"/>
      <c r="EJ637" s="31"/>
      <c r="EK637" s="31"/>
      <c r="EL637" s="31"/>
      <c r="EM637" s="31"/>
      <c r="EN637" s="31"/>
      <c r="EO637" s="31"/>
      <c r="EP637" s="31"/>
      <c r="EQ637" s="31"/>
      <c r="ER637" s="31"/>
      <c r="ES637" s="31"/>
      <c r="ET637" s="31"/>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row>
    <row r="638" spans="2:208" s="32" customFormat="1" x14ac:dyDescent="0.2">
      <c r="B638" s="21"/>
      <c r="C638" s="22"/>
      <c r="D638" s="22"/>
      <c r="E638" s="22"/>
      <c r="F638" s="246"/>
      <c r="G638" s="121"/>
      <c r="H638" s="27"/>
      <c r="I638" s="28"/>
      <c r="J638" s="29"/>
      <c r="K638" s="30"/>
      <c r="L638" s="34"/>
      <c r="M638" s="35"/>
      <c r="N638" s="30"/>
      <c r="O638" s="34"/>
      <c r="P638" s="35"/>
      <c r="Q638" s="30"/>
      <c r="R638" s="34"/>
      <c r="S638" s="35"/>
      <c r="T638" s="30"/>
      <c r="U638" s="34"/>
      <c r="V638" s="35"/>
      <c r="W638" s="30"/>
      <c r="X638" s="34"/>
      <c r="Y638" s="34"/>
      <c r="Z638" s="30"/>
      <c r="AA638" s="34"/>
      <c r="AB638" s="34"/>
      <c r="AC638" s="30"/>
      <c r="AD638" s="34"/>
      <c r="AE638" s="34"/>
      <c r="AF638" s="30"/>
      <c r="AG638" s="34"/>
      <c r="AH638" s="34"/>
      <c r="AI638" s="30"/>
      <c r="AJ638" s="34"/>
      <c r="AK638" s="34"/>
      <c r="AL638" s="30"/>
      <c r="AM638" s="34"/>
      <c r="AN638" s="34"/>
      <c r="AO638" s="30"/>
      <c r="AP638" s="34"/>
      <c r="AQ638" s="34"/>
      <c r="AR638" s="30"/>
      <c r="AS638" s="34"/>
      <c r="AT638" s="34"/>
      <c r="AU638" s="30"/>
      <c r="AV638" s="34"/>
      <c r="AW638" s="34"/>
      <c r="AX638" s="30"/>
      <c r="AY638" s="34"/>
      <c r="AZ638" s="34"/>
      <c r="BA638" s="30"/>
      <c r="BB638" s="34"/>
      <c r="BC638" s="34"/>
      <c r="BD638" s="30"/>
      <c r="BE638" s="34"/>
      <c r="BF638" s="34"/>
      <c r="BG638" s="30"/>
      <c r="BH638" s="34"/>
      <c r="BI638" s="34"/>
      <c r="BJ638" s="30"/>
      <c r="BK638" s="34"/>
      <c r="BL638" s="117"/>
      <c r="BM638" s="118"/>
      <c r="BN638" s="117"/>
      <c r="BO638" s="34"/>
      <c r="BP638" s="30"/>
      <c r="BQ638" s="30"/>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row>
    <row r="639" spans="2:208" s="32" customFormat="1" x14ac:dyDescent="0.2">
      <c r="B639" s="21"/>
      <c r="C639" s="22"/>
      <c r="D639" s="22"/>
      <c r="E639" s="22"/>
      <c r="F639" s="246"/>
      <c r="G639" s="121"/>
      <c r="H639" s="27"/>
      <c r="I639" s="28"/>
      <c r="J639" s="29"/>
      <c r="K639" s="30"/>
      <c r="L639" s="34"/>
      <c r="M639" s="35"/>
      <c r="N639" s="30"/>
      <c r="O639" s="34"/>
      <c r="P639" s="35"/>
      <c r="Q639" s="30"/>
      <c r="R639" s="34"/>
      <c r="S639" s="35"/>
      <c r="T639" s="30"/>
      <c r="U639" s="34"/>
      <c r="V639" s="35"/>
      <c r="W639" s="30"/>
      <c r="X639" s="34"/>
      <c r="Y639" s="34"/>
      <c r="Z639" s="30"/>
      <c r="AA639" s="34"/>
      <c r="AB639" s="34"/>
      <c r="AC639" s="30"/>
      <c r="AD639" s="34"/>
      <c r="AE639" s="34"/>
      <c r="AF639" s="30"/>
      <c r="AG639" s="34"/>
      <c r="AH639" s="34"/>
      <c r="AI639" s="30"/>
      <c r="AJ639" s="34"/>
      <c r="AK639" s="34"/>
      <c r="AL639" s="30"/>
      <c r="AM639" s="34"/>
      <c r="AN639" s="34"/>
      <c r="AO639" s="30"/>
      <c r="AP639" s="34"/>
      <c r="AQ639" s="34"/>
      <c r="AR639" s="30"/>
      <c r="AS639" s="34"/>
      <c r="AT639" s="34"/>
      <c r="AU639" s="30"/>
      <c r="AV639" s="34"/>
      <c r="AW639" s="34"/>
      <c r="AX639" s="30"/>
      <c r="AY639" s="34"/>
      <c r="AZ639" s="34"/>
      <c r="BA639" s="30"/>
      <c r="BB639" s="34"/>
      <c r="BC639" s="34"/>
      <c r="BD639" s="30"/>
      <c r="BE639" s="34"/>
      <c r="BF639" s="34"/>
      <c r="BG639" s="30"/>
      <c r="BH639" s="34"/>
      <c r="BI639" s="34"/>
      <c r="BJ639" s="30"/>
      <c r="BK639" s="34"/>
      <c r="BL639" s="117"/>
      <c r="BM639" s="118"/>
      <c r="BN639" s="117"/>
      <c r="BO639" s="34"/>
      <c r="BP639" s="30"/>
      <c r="BQ639" s="30"/>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row>
    <row r="640" spans="2:208" s="32" customFormat="1" x14ac:dyDescent="0.2">
      <c r="B640" s="21"/>
      <c r="C640" s="22"/>
      <c r="D640" s="22"/>
      <c r="E640" s="22"/>
      <c r="F640" s="246"/>
      <c r="G640" s="121"/>
      <c r="H640" s="27"/>
      <c r="I640" s="28"/>
      <c r="J640" s="29"/>
      <c r="K640" s="30"/>
      <c r="L640" s="34"/>
      <c r="M640" s="35"/>
      <c r="N640" s="30"/>
      <c r="O640" s="34"/>
      <c r="P640" s="35"/>
      <c r="Q640" s="30"/>
      <c r="R640" s="34"/>
      <c r="S640" s="35"/>
      <c r="T640" s="30"/>
      <c r="U640" s="34"/>
      <c r="V640" s="35"/>
      <c r="W640" s="30"/>
      <c r="X640" s="34"/>
      <c r="Y640" s="34"/>
      <c r="Z640" s="30"/>
      <c r="AA640" s="34"/>
      <c r="AB640" s="34"/>
      <c r="AC640" s="30"/>
      <c r="AD640" s="34"/>
      <c r="AE640" s="34"/>
      <c r="AF640" s="30"/>
      <c r="AG640" s="34"/>
      <c r="AH640" s="34"/>
      <c r="AI640" s="30"/>
      <c r="AJ640" s="34"/>
      <c r="AK640" s="34"/>
      <c r="AL640" s="30"/>
      <c r="AM640" s="34"/>
      <c r="AN640" s="34"/>
      <c r="AO640" s="30"/>
      <c r="AP640" s="34"/>
      <c r="AQ640" s="34"/>
      <c r="AR640" s="30"/>
      <c r="AS640" s="34"/>
      <c r="AT640" s="34"/>
      <c r="AU640" s="30"/>
      <c r="AV640" s="34"/>
      <c r="AW640" s="34"/>
      <c r="AX640" s="30"/>
      <c r="AY640" s="34"/>
      <c r="AZ640" s="34"/>
      <c r="BA640" s="30"/>
      <c r="BB640" s="34"/>
      <c r="BC640" s="34"/>
      <c r="BD640" s="30"/>
      <c r="BE640" s="34"/>
      <c r="BF640" s="34"/>
      <c r="BG640" s="30"/>
      <c r="BH640" s="34"/>
      <c r="BI640" s="34"/>
      <c r="BJ640" s="30"/>
      <c r="BK640" s="34"/>
      <c r="BL640" s="117"/>
      <c r="BM640" s="118"/>
      <c r="BN640" s="117"/>
      <c r="BO640" s="34"/>
      <c r="BP640" s="30"/>
      <c r="BQ640" s="30"/>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row>
    <row r="641" spans="2:208" s="32" customFormat="1" x14ac:dyDescent="0.2">
      <c r="B641" s="21"/>
      <c r="C641" s="22"/>
      <c r="D641" s="22"/>
      <c r="E641" s="22"/>
      <c r="F641" s="246"/>
      <c r="G641" s="121"/>
      <c r="H641" s="27"/>
      <c r="I641" s="28"/>
      <c r="J641" s="29"/>
      <c r="K641" s="30"/>
      <c r="L641" s="34"/>
      <c r="M641" s="35"/>
      <c r="N641" s="30"/>
      <c r="O641" s="34"/>
      <c r="P641" s="35"/>
      <c r="Q641" s="30"/>
      <c r="R641" s="34"/>
      <c r="S641" s="35"/>
      <c r="T641" s="30"/>
      <c r="U641" s="34"/>
      <c r="V641" s="35"/>
      <c r="W641" s="30"/>
      <c r="X641" s="34"/>
      <c r="Y641" s="34"/>
      <c r="Z641" s="30"/>
      <c r="AA641" s="34"/>
      <c r="AB641" s="34"/>
      <c r="AC641" s="30"/>
      <c r="AD641" s="34"/>
      <c r="AE641" s="34"/>
      <c r="AF641" s="30"/>
      <c r="AG641" s="34"/>
      <c r="AH641" s="34"/>
      <c r="AI641" s="30"/>
      <c r="AJ641" s="34"/>
      <c r="AK641" s="34"/>
      <c r="AL641" s="30"/>
      <c r="AM641" s="34"/>
      <c r="AN641" s="34"/>
      <c r="AO641" s="30"/>
      <c r="AP641" s="34"/>
      <c r="AQ641" s="34"/>
      <c r="AR641" s="30"/>
      <c r="AS641" s="34"/>
      <c r="AT641" s="34"/>
      <c r="AU641" s="30"/>
      <c r="AV641" s="34"/>
      <c r="AW641" s="34"/>
      <c r="AX641" s="30"/>
      <c r="AY641" s="34"/>
      <c r="AZ641" s="34"/>
      <c r="BA641" s="30"/>
      <c r="BB641" s="34"/>
      <c r="BC641" s="34"/>
      <c r="BD641" s="30"/>
      <c r="BE641" s="34"/>
      <c r="BF641" s="34"/>
      <c r="BG641" s="30"/>
      <c r="BH641" s="34"/>
      <c r="BI641" s="34"/>
      <c r="BJ641" s="30"/>
      <c r="BK641" s="34"/>
      <c r="BL641" s="117"/>
      <c r="BM641" s="118"/>
      <c r="BN641" s="117"/>
      <c r="BO641" s="34"/>
      <c r="BP641" s="30"/>
      <c r="BQ641" s="30"/>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row>
    <row r="642" spans="2:208" s="32" customFormat="1" x14ac:dyDescent="0.2">
      <c r="B642" s="21"/>
      <c r="C642" s="22"/>
      <c r="D642" s="22"/>
      <c r="E642" s="22"/>
      <c r="F642" s="246"/>
      <c r="G642" s="121"/>
      <c r="H642" s="27"/>
      <c r="I642" s="28"/>
      <c r="J642" s="29"/>
      <c r="K642" s="30"/>
      <c r="L642" s="34"/>
      <c r="M642" s="35"/>
      <c r="N642" s="30"/>
      <c r="O642" s="34"/>
      <c r="P642" s="35"/>
      <c r="Q642" s="30"/>
      <c r="R642" s="34"/>
      <c r="S642" s="35"/>
      <c r="T642" s="30"/>
      <c r="U642" s="34"/>
      <c r="V642" s="35"/>
      <c r="W642" s="30"/>
      <c r="X642" s="34"/>
      <c r="Y642" s="34"/>
      <c r="Z642" s="30"/>
      <c r="AA642" s="34"/>
      <c r="AB642" s="34"/>
      <c r="AC642" s="30"/>
      <c r="AD642" s="34"/>
      <c r="AE642" s="34"/>
      <c r="AF642" s="30"/>
      <c r="AG642" s="34"/>
      <c r="AH642" s="34"/>
      <c r="AI642" s="30"/>
      <c r="AJ642" s="34"/>
      <c r="AK642" s="34"/>
      <c r="AL642" s="30"/>
      <c r="AM642" s="34"/>
      <c r="AN642" s="34"/>
      <c r="AO642" s="30"/>
      <c r="AP642" s="34"/>
      <c r="AQ642" s="34"/>
      <c r="AR642" s="30"/>
      <c r="AS642" s="34"/>
      <c r="AT642" s="34"/>
      <c r="AU642" s="30"/>
      <c r="AV642" s="34"/>
      <c r="AW642" s="34"/>
      <c r="AX642" s="30"/>
      <c r="AY642" s="34"/>
      <c r="AZ642" s="34"/>
      <c r="BA642" s="30"/>
      <c r="BB642" s="34"/>
      <c r="BC642" s="34"/>
      <c r="BD642" s="30"/>
      <c r="BE642" s="34"/>
      <c r="BF642" s="34"/>
      <c r="BG642" s="30"/>
      <c r="BH642" s="34"/>
      <c r="BI642" s="34"/>
      <c r="BJ642" s="30"/>
      <c r="BK642" s="34"/>
      <c r="BL642" s="117"/>
      <c r="BM642" s="118"/>
      <c r="BN642" s="117"/>
      <c r="BO642" s="34"/>
      <c r="BP642" s="30"/>
      <c r="BQ642" s="30"/>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row>
    <row r="643" spans="2:208" s="32" customFormat="1" x14ac:dyDescent="0.2">
      <c r="B643" s="21"/>
      <c r="C643" s="22"/>
      <c r="D643" s="22"/>
      <c r="E643" s="22"/>
      <c r="F643" s="246"/>
      <c r="G643" s="121"/>
      <c r="H643" s="27"/>
      <c r="I643" s="28"/>
      <c r="J643" s="29"/>
      <c r="K643" s="30"/>
      <c r="L643" s="34"/>
      <c r="M643" s="35"/>
      <c r="N643" s="30"/>
      <c r="O643" s="34"/>
      <c r="P643" s="35"/>
      <c r="Q643" s="30"/>
      <c r="R643" s="34"/>
      <c r="S643" s="35"/>
      <c r="T643" s="30"/>
      <c r="U643" s="34"/>
      <c r="V643" s="35"/>
      <c r="W643" s="30"/>
      <c r="X643" s="34"/>
      <c r="Y643" s="34"/>
      <c r="Z643" s="30"/>
      <c r="AA643" s="34"/>
      <c r="AB643" s="34"/>
      <c r="AC643" s="30"/>
      <c r="AD643" s="34"/>
      <c r="AE643" s="34"/>
      <c r="AF643" s="30"/>
      <c r="AG643" s="34"/>
      <c r="AH643" s="34"/>
      <c r="AI643" s="30"/>
      <c r="AJ643" s="34"/>
      <c r="AK643" s="34"/>
      <c r="AL643" s="30"/>
      <c r="AM643" s="34"/>
      <c r="AN643" s="34"/>
      <c r="AO643" s="30"/>
      <c r="AP643" s="34"/>
      <c r="AQ643" s="34"/>
      <c r="AR643" s="30"/>
      <c r="AS643" s="34"/>
      <c r="AT643" s="34"/>
      <c r="AU643" s="30"/>
      <c r="AV643" s="34"/>
      <c r="AW643" s="34"/>
      <c r="AX643" s="30"/>
      <c r="AY643" s="34"/>
      <c r="AZ643" s="34"/>
      <c r="BA643" s="30"/>
      <c r="BB643" s="34"/>
      <c r="BC643" s="34"/>
      <c r="BD643" s="30"/>
      <c r="BE643" s="34"/>
      <c r="BF643" s="34"/>
      <c r="BG643" s="30"/>
      <c r="BH643" s="34"/>
      <c r="BI643" s="34"/>
      <c r="BJ643" s="30"/>
      <c r="BK643" s="34"/>
      <c r="BL643" s="117"/>
      <c r="BM643" s="118"/>
      <c r="BN643" s="117"/>
      <c r="BO643" s="34"/>
      <c r="BP643" s="30"/>
      <c r="BQ643" s="30"/>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row>
    <row r="644" spans="2:208" s="32" customFormat="1" x14ac:dyDescent="0.2">
      <c r="B644" s="21"/>
      <c r="C644" s="22"/>
      <c r="D644" s="22"/>
      <c r="E644" s="22"/>
      <c r="F644" s="246"/>
      <c r="G644" s="121"/>
      <c r="H644" s="27"/>
      <c r="I644" s="28"/>
      <c r="J644" s="29"/>
      <c r="K644" s="30"/>
      <c r="L644" s="34"/>
      <c r="M644" s="35"/>
      <c r="N644" s="30"/>
      <c r="O644" s="34"/>
      <c r="P644" s="35"/>
      <c r="Q644" s="30"/>
      <c r="R644" s="34"/>
      <c r="S644" s="35"/>
      <c r="T644" s="30"/>
      <c r="U644" s="34"/>
      <c r="V644" s="35"/>
      <c r="W644" s="30"/>
      <c r="X644" s="34"/>
      <c r="Y644" s="34"/>
      <c r="Z644" s="30"/>
      <c r="AA644" s="34"/>
      <c r="AB644" s="34"/>
      <c r="AC644" s="30"/>
      <c r="AD644" s="34"/>
      <c r="AE644" s="34"/>
      <c r="AF644" s="30"/>
      <c r="AG644" s="34"/>
      <c r="AH644" s="34"/>
      <c r="AI644" s="30"/>
      <c r="AJ644" s="34"/>
      <c r="AK644" s="34"/>
      <c r="AL644" s="30"/>
      <c r="AM644" s="34"/>
      <c r="AN644" s="34"/>
      <c r="AO644" s="30"/>
      <c r="AP644" s="34"/>
      <c r="AQ644" s="34"/>
      <c r="AR644" s="30"/>
      <c r="AS644" s="34"/>
      <c r="AT644" s="34"/>
      <c r="AU644" s="30"/>
      <c r="AV644" s="34"/>
      <c r="AW644" s="34"/>
      <c r="AX644" s="30"/>
      <c r="AY644" s="34"/>
      <c r="AZ644" s="34"/>
      <c r="BA644" s="30"/>
      <c r="BB644" s="34"/>
      <c r="BC644" s="34"/>
      <c r="BD644" s="30"/>
      <c r="BE644" s="34"/>
      <c r="BF644" s="34"/>
      <c r="BG644" s="30"/>
      <c r="BH644" s="34"/>
      <c r="BI644" s="34"/>
      <c r="BJ644" s="30"/>
      <c r="BK644" s="34"/>
      <c r="BL644" s="117"/>
      <c r="BM644" s="118"/>
      <c r="BN644" s="117"/>
      <c r="BO644" s="34"/>
      <c r="BP644" s="30"/>
      <c r="BQ644" s="30"/>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row>
    <row r="645" spans="2:208" s="32" customFormat="1" x14ac:dyDescent="0.2">
      <c r="B645" s="21"/>
      <c r="C645" s="22"/>
      <c r="D645" s="22"/>
      <c r="E645" s="22"/>
      <c r="F645" s="246"/>
      <c r="G645" s="121"/>
      <c r="H645" s="27"/>
      <c r="I645" s="28"/>
      <c r="J645" s="29"/>
      <c r="K645" s="30"/>
      <c r="L645" s="34"/>
      <c r="M645" s="35"/>
      <c r="N645" s="30"/>
      <c r="O645" s="34"/>
      <c r="P645" s="35"/>
      <c r="Q645" s="30"/>
      <c r="R645" s="34"/>
      <c r="S645" s="35"/>
      <c r="T645" s="30"/>
      <c r="U645" s="34"/>
      <c r="V645" s="35"/>
      <c r="W645" s="30"/>
      <c r="X645" s="34"/>
      <c r="Y645" s="34"/>
      <c r="Z645" s="30"/>
      <c r="AA645" s="34"/>
      <c r="AB645" s="34"/>
      <c r="AC645" s="30"/>
      <c r="AD645" s="34"/>
      <c r="AE645" s="34"/>
      <c r="AF645" s="30"/>
      <c r="AG645" s="34"/>
      <c r="AH645" s="34"/>
      <c r="AI645" s="30"/>
      <c r="AJ645" s="34"/>
      <c r="AK645" s="34"/>
      <c r="AL645" s="30"/>
      <c r="AM645" s="34"/>
      <c r="AN645" s="34"/>
      <c r="AO645" s="30"/>
      <c r="AP645" s="34"/>
      <c r="AQ645" s="34"/>
      <c r="AR645" s="30"/>
      <c r="AS645" s="34"/>
      <c r="AT645" s="34"/>
      <c r="AU645" s="30"/>
      <c r="AV645" s="34"/>
      <c r="AW645" s="34"/>
      <c r="AX645" s="30"/>
      <c r="AY645" s="34"/>
      <c r="AZ645" s="34"/>
      <c r="BA645" s="30"/>
      <c r="BB645" s="34"/>
      <c r="BC645" s="34"/>
      <c r="BD645" s="30"/>
      <c r="BE645" s="34"/>
      <c r="BF645" s="34"/>
      <c r="BG645" s="30"/>
      <c r="BH645" s="34"/>
      <c r="BI645" s="34"/>
      <c r="BJ645" s="30"/>
      <c r="BK645" s="34"/>
      <c r="BL645" s="117"/>
      <c r="BM645" s="118"/>
      <c r="BN645" s="117"/>
      <c r="BO645" s="34"/>
      <c r="BP645" s="30"/>
      <c r="BQ645" s="30"/>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row>
    <row r="646" spans="2:208" s="32" customFormat="1" x14ac:dyDescent="0.2">
      <c r="B646" s="21"/>
      <c r="C646" s="22"/>
      <c r="D646" s="22"/>
      <c r="E646" s="22"/>
      <c r="F646" s="246"/>
      <c r="G646" s="121"/>
      <c r="H646" s="27"/>
      <c r="I646" s="28"/>
      <c r="J646" s="29"/>
      <c r="K646" s="30"/>
      <c r="L646" s="34"/>
      <c r="M646" s="35"/>
      <c r="N646" s="30"/>
      <c r="O646" s="34"/>
      <c r="P646" s="35"/>
      <c r="Q646" s="30"/>
      <c r="R646" s="34"/>
      <c r="S646" s="35"/>
      <c r="T646" s="30"/>
      <c r="U646" s="34"/>
      <c r="V646" s="35"/>
      <c r="W646" s="30"/>
      <c r="X646" s="34"/>
      <c r="Y646" s="34"/>
      <c r="Z646" s="30"/>
      <c r="AA646" s="34"/>
      <c r="AB646" s="34"/>
      <c r="AC646" s="30"/>
      <c r="AD646" s="34"/>
      <c r="AE646" s="34"/>
      <c r="AF646" s="30"/>
      <c r="AG646" s="34"/>
      <c r="AH646" s="34"/>
      <c r="AI646" s="30"/>
      <c r="AJ646" s="34"/>
      <c r="AK646" s="34"/>
      <c r="AL646" s="30"/>
      <c r="AM646" s="34"/>
      <c r="AN646" s="34"/>
      <c r="AO646" s="30"/>
      <c r="AP646" s="34"/>
      <c r="AQ646" s="34"/>
      <c r="AR646" s="30"/>
      <c r="AS646" s="34"/>
      <c r="AT646" s="34"/>
      <c r="AU646" s="30"/>
      <c r="AV646" s="34"/>
      <c r="AW646" s="34"/>
      <c r="AX646" s="30"/>
      <c r="AY646" s="34"/>
      <c r="AZ646" s="34"/>
      <c r="BA646" s="30"/>
      <c r="BB646" s="34"/>
      <c r="BC646" s="34"/>
      <c r="BD646" s="30"/>
      <c r="BE646" s="34"/>
      <c r="BF646" s="34"/>
      <c r="BG646" s="30"/>
      <c r="BH646" s="34"/>
      <c r="BI646" s="34"/>
      <c r="BJ646" s="30"/>
      <c r="BK646" s="34"/>
      <c r="BL646" s="117"/>
      <c r="BM646" s="118"/>
      <c r="BN646" s="117"/>
      <c r="BO646" s="34"/>
      <c r="BP646" s="30"/>
      <c r="BQ646" s="30"/>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row>
    <row r="647" spans="2:208" s="32" customFormat="1" x14ac:dyDescent="0.2">
      <c r="B647" s="21"/>
      <c r="C647" s="22"/>
      <c r="D647" s="22"/>
      <c r="E647" s="22"/>
      <c r="F647" s="246"/>
      <c r="G647" s="121"/>
      <c r="H647" s="27"/>
      <c r="I647" s="28"/>
      <c r="J647" s="29"/>
      <c r="K647" s="30"/>
      <c r="L647" s="34"/>
      <c r="M647" s="35"/>
      <c r="N647" s="30"/>
      <c r="O647" s="34"/>
      <c r="P647" s="35"/>
      <c r="Q647" s="30"/>
      <c r="R647" s="34"/>
      <c r="S647" s="35"/>
      <c r="T647" s="30"/>
      <c r="U647" s="34"/>
      <c r="V647" s="35"/>
      <c r="W647" s="30"/>
      <c r="X647" s="34"/>
      <c r="Y647" s="34"/>
      <c r="Z647" s="30"/>
      <c r="AA647" s="34"/>
      <c r="AB647" s="34"/>
      <c r="AC647" s="30"/>
      <c r="AD647" s="34"/>
      <c r="AE647" s="34"/>
      <c r="AF647" s="30"/>
      <c r="AG647" s="34"/>
      <c r="AH647" s="34"/>
      <c r="AI647" s="30"/>
      <c r="AJ647" s="34"/>
      <c r="AK647" s="34"/>
      <c r="AL647" s="30"/>
      <c r="AM647" s="34"/>
      <c r="AN647" s="34"/>
      <c r="AO647" s="30"/>
      <c r="AP647" s="34"/>
      <c r="AQ647" s="34"/>
      <c r="AR647" s="30"/>
      <c r="AS647" s="34"/>
      <c r="AT647" s="34"/>
      <c r="AU647" s="30"/>
      <c r="AV647" s="34"/>
      <c r="AW647" s="34"/>
      <c r="AX647" s="30"/>
      <c r="AY647" s="34"/>
      <c r="AZ647" s="34"/>
      <c r="BA647" s="30"/>
      <c r="BB647" s="34"/>
      <c r="BC647" s="34"/>
      <c r="BD647" s="30"/>
      <c r="BE647" s="34"/>
      <c r="BF647" s="34"/>
      <c r="BG647" s="30"/>
      <c r="BH647" s="34"/>
      <c r="BI647" s="34"/>
      <c r="BJ647" s="30"/>
      <c r="BK647" s="34"/>
      <c r="BL647" s="117"/>
      <c r="BM647" s="118"/>
      <c r="BN647" s="117"/>
      <c r="BO647" s="34"/>
      <c r="BP647" s="30"/>
      <c r="BQ647" s="30"/>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row>
    <row r="648" spans="2:208" s="32" customFormat="1" x14ac:dyDescent="0.2">
      <c r="B648" s="21"/>
      <c r="C648" s="22"/>
      <c r="D648" s="22"/>
      <c r="E648" s="22"/>
      <c r="F648" s="246"/>
      <c r="G648" s="121"/>
      <c r="H648" s="27"/>
      <c r="I648" s="28"/>
      <c r="J648" s="29"/>
      <c r="K648" s="30"/>
      <c r="L648" s="34"/>
      <c r="M648" s="35"/>
      <c r="N648" s="30"/>
      <c r="O648" s="34"/>
      <c r="P648" s="35"/>
      <c r="Q648" s="30"/>
      <c r="R648" s="34"/>
      <c r="S648" s="35"/>
      <c r="T648" s="30"/>
      <c r="U648" s="34"/>
      <c r="V648" s="35"/>
      <c r="W648" s="30"/>
      <c r="X648" s="34"/>
      <c r="Y648" s="34"/>
      <c r="Z648" s="30"/>
      <c r="AA648" s="34"/>
      <c r="AB648" s="34"/>
      <c r="AC648" s="30"/>
      <c r="AD648" s="34"/>
      <c r="AE648" s="34"/>
      <c r="AF648" s="30"/>
      <c r="AG648" s="34"/>
      <c r="AH648" s="34"/>
      <c r="AI648" s="30"/>
      <c r="AJ648" s="34"/>
      <c r="AK648" s="34"/>
      <c r="AL648" s="30"/>
      <c r="AM648" s="34"/>
      <c r="AN648" s="34"/>
      <c r="AO648" s="30"/>
      <c r="AP648" s="34"/>
      <c r="AQ648" s="34"/>
      <c r="AR648" s="30"/>
      <c r="AS648" s="34"/>
      <c r="AT648" s="34"/>
      <c r="AU648" s="30"/>
      <c r="AV648" s="34"/>
      <c r="AW648" s="34"/>
      <c r="AX648" s="30"/>
      <c r="AY648" s="34"/>
      <c r="AZ648" s="34"/>
      <c r="BA648" s="30"/>
      <c r="BB648" s="34"/>
      <c r="BC648" s="34"/>
      <c r="BD648" s="30"/>
      <c r="BE648" s="34"/>
      <c r="BF648" s="34"/>
      <c r="BG648" s="30"/>
      <c r="BH648" s="34"/>
      <c r="BI648" s="34"/>
      <c r="BJ648" s="30"/>
      <c r="BK648" s="34"/>
      <c r="BL648" s="117"/>
      <c r="BM648" s="118"/>
      <c r="BN648" s="117"/>
      <c r="BO648" s="34"/>
      <c r="BP648" s="30"/>
      <c r="BQ648" s="30"/>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row>
    <row r="649" spans="2:208" s="32" customFormat="1" x14ac:dyDescent="0.2">
      <c r="B649" s="21"/>
      <c r="C649" s="22"/>
      <c r="D649" s="22"/>
      <c r="E649" s="22"/>
      <c r="F649" s="246"/>
      <c r="G649" s="121"/>
      <c r="H649" s="27"/>
      <c r="I649" s="28"/>
      <c r="J649" s="29"/>
      <c r="K649" s="30"/>
      <c r="L649" s="34"/>
      <c r="M649" s="35"/>
      <c r="N649" s="30"/>
      <c r="O649" s="34"/>
      <c r="P649" s="35"/>
      <c r="Q649" s="30"/>
      <c r="R649" s="34"/>
      <c r="S649" s="35"/>
      <c r="T649" s="30"/>
      <c r="U649" s="34"/>
      <c r="V649" s="35"/>
      <c r="W649" s="30"/>
      <c r="X649" s="34"/>
      <c r="Y649" s="34"/>
      <c r="Z649" s="30"/>
      <c r="AA649" s="34"/>
      <c r="AB649" s="34"/>
      <c r="AC649" s="30"/>
      <c r="AD649" s="34"/>
      <c r="AE649" s="34"/>
      <c r="AF649" s="30"/>
      <c r="AG649" s="34"/>
      <c r="AH649" s="34"/>
      <c r="AI649" s="30"/>
      <c r="AJ649" s="34"/>
      <c r="AK649" s="34"/>
      <c r="AL649" s="30"/>
      <c r="AM649" s="34"/>
      <c r="AN649" s="34"/>
      <c r="AO649" s="30"/>
      <c r="AP649" s="34"/>
      <c r="AQ649" s="34"/>
      <c r="AR649" s="30"/>
      <c r="AS649" s="34"/>
      <c r="AT649" s="34"/>
      <c r="AU649" s="30"/>
      <c r="AV649" s="34"/>
      <c r="AW649" s="34"/>
      <c r="AX649" s="30"/>
      <c r="AY649" s="34"/>
      <c r="AZ649" s="34"/>
      <c r="BA649" s="30"/>
      <c r="BB649" s="34"/>
      <c r="BC649" s="34"/>
      <c r="BD649" s="30"/>
      <c r="BE649" s="34"/>
      <c r="BF649" s="34"/>
      <c r="BG649" s="30"/>
      <c r="BH649" s="34"/>
      <c r="BI649" s="34"/>
      <c r="BJ649" s="30"/>
      <c r="BK649" s="34"/>
      <c r="BL649" s="117"/>
      <c r="BM649" s="118"/>
      <c r="BN649" s="117"/>
      <c r="BO649" s="34"/>
      <c r="BP649" s="30"/>
      <c r="BQ649" s="30"/>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row>
    <row r="650" spans="2:208" s="32" customFormat="1" x14ac:dyDescent="0.2">
      <c r="B650" s="21"/>
      <c r="C650" s="22"/>
      <c r="D650" s="22"/>
      <c r="E650" s="22"/>
      <c r="F650" s="246"/>
      <c r="G650" s="121"/>
      <c r="H650" s="27"/>
      <c r="I650" s="28"/>
      <c r="J650" s="29"/>
      <c r="K650" s="30"/>
      <c r="L650" s="34"/>
      <c r="M650" s="35"/>
      <c r="N650" s="30"/>
      <c r="O650" s="34"/>
      <c r="P650" s="35"/>
      <c r="Q650" s="30"/>
      <c r="R650" s="34"/>
      <c r="S650" s="35"/>
      <c r="T650" s="30"/>
      <c r="U650" s="34"/>
      <c r="V650" s="35"/>
      <c r="W650" s="30"/>
      <c r="X650" s="34"/>
      <c r="Y650" s="34"/>
      <c r="Z650" s="30"/>
      <c r="AA650" s="34"/>
      <c r="AB650" s="34"/>
      <c r="AC650" s="30"/>
      <c r="AD650" s="34"/>
      <c r="AE650" s="34"/>
      <c r="AF650" s="30"/>
      <c r="AG650" s="34"/>
      <c r="AH650" s="34"/>
      <c r="AI650" s="30"/>
      <c r="AJ650" s="34"/>
      <c r="AK650" s="34"/>
      <c r="AL650" s="30"/>
      <c r="AM650" s="34"/>
      <c r="AN650" s="34"/>
      <c r="AO650" s="30"/>
      <c r="AP650" s="34"/>
      <c r="AQ650" s="34"/>
      <c r="AR650" s="30"/>
      <c r="AS650" s="34"/>
      <c r="AT650" s="34"/>
      <c r="AU650" s="30"/>
      <c r="AV650" s="34"/>
      <c r="AW650" s="34"/>
      <c r="AX650" s="30"/>
      <c r="AY650" s="34"/>
      <c r="AZ650" s="34"/>
      <c r="BA650" s="30"/>
      <c r="BB650" s="34"/>
      <c r="BC650" s="34"/>
      <c r="BD650" s="30"/>
      <c r="BE650" s="34"/>
      <c r="BF650" s="34"/>
      <c r="BG650" s="30"/>
      <c r="BH650" s="34"/>
      <c r="BI650" s="34"/>
      <c r="BJ650" s="30"/>
      <c r="BK650" s="34"/>
      <c r="BL650" s="117"/>
      <c r="BM650" s="118"/>
      <c r="BN650" s="117"/>
      <c r="BO650" s="34"/>
      <c r="BP650" s="30"/>
      <c r="BQ650" s="30"/>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row>
    <row r="651" spans="2:208" s="32" customFormat="1" x14ac:dyDescent="0.2">
      <c r="B651" s="21"/>
      <c r="C651" s="22"/>
      <c r="D651" s="22"/>
      <c r="E651" s="22"/>
      <c r="F651" s="246"/>
      <c r="G651" s="121"/>
      <c r="H651" s="27"/>
      <c r="I651" s="28"/>
      <c r="J651" s="29"/>
      <c r="K651" s="30"/>
      <c r="L651" s="34"/>
      <c r="M651" s="35"/>
      <c r="N651" s="30"/>
      <c r="O651" s="34"/>
      <c r="P651" s="35"/>
      <c r="Q651" s="30"/>
      <c r="R651" s="34"/>
      <c r="S651" s="35"/>
      <c r="T651" s="30"/>
      <c r="U651" s="34"/>
      <c r="V651" s="35"/>
      <c r="W651" s="30"/>
      <c r="X651" s="34"/>
      <c r="Y651" s="34"/>
      <c r="Z651" s="30"/>
      <c r="AA651" s="34"/>
      <c r="AB651" s="34"/>
      <c r="AC651" s="30"/>
      <c r="AD651" s="34"/>
      <c r="AE651" s="34"/>
      <c r="AF651" s="30"/>
      <c r="AG651" s="34"/>
      <c r="AH651" s="34"/>
      <c r="AI651" s="30"/>
      <c r="AJ651" s="34"/>
      <c r="AK651" s="34"/>
      <c r="AL651" s="30"/>
      <c r="AM651" s="34"/>
      <c r="AN651" s="34"/>
      <c r="AO651" s="30"/>
      <c r="AP651" s="34"/>
      <c r="AQ651" s="34"/>
      <c r="AR651" s="30"/>
      <c r="AS651" s="34"/>
      <c r="AT651" s="34"/>
      <c r="AU651" s="30"/>
      <c r="AV651" s="34"/>
      <c r="AW651" s="34"/>
      <c r="AX651" s="30"/>
      <c r="AY651" s="34"/>
      <c r="AZ651" s="34"/>
      <c r="BA651" s="30"/>
      <c r="BB651" s="34"/>
      <c r="BC651" s="34"/>
      <c r="BD651" s="30"/>
      <c r="BE651" s="34"/>
      <c r="BF651" s="34"/>
      <c r="BG651" s="30"/>
      <c r="BH651" s="34"/>
      <c r="BI651" s="34"/>
      <c r="BJ651" s="30"/>
      <c r="BK651" s="34"/>
      <c r="BL651" s="117"/>
      <c r="BM651" s="118"/>
      <c r="BN651" s="117"/>
      <c r="BO651" s="34"/>
      <c r="BP651" s="30"/>
      <c r="BQ651" s="30"/>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row>
    <row r="652" spans="2:208" s="32" customFormat="1" x14ac:dyDescent="0.2">
      <c r="B652" s="21"/>
      <c r="C652" s="22"/>
      <c r="D652" s="22"/>
      <c r="E652" s="22"/>
      <c r="F652" s="246"/>
      <c r="G652" s="121"/>
      <c r="H652" s="27"/>
      <c r="I652" s="28"/>
      <c r="J652" s="29"/>
      <c r="K652" s="30"/>
      <c r="L652" s="34"/>
      <c r="M652" s="35"/>
      <c r="N652" s="30"/>
      <c r="O652" s="34"/>
      <c r="P652" s="35"/>
      <c r="Q652" s="30"/>
      <c r="R652" s="34"/>
      <c r="S652" s="35"/>
      <c r="T652" s="30"/>
      <c r="U652" s="34"/>
      <c r="V652" s="35"/>
      <c r="W652" s="30"/>
      <c r="X652" s="34"/>
      <c r="Y652" s="34"/>
      <c r="Z652" s="30"/>
      <c r="AA652" s="34"/>
      <c r="AB652" s="34"/>
      <c r="AC652" s="30"/>
      <c r="AD652" s="34"/>
      <c r="AE652" s="34"/>
      <c r="AF652" s="30"/>
      <c r="AG652" s="34"/>
      <c r="AH652" s="34"/>
      <c r="AI652" s="30"/>
      <c r="AJ652" s="34"/>
      <c r="AK652" s="34"/>
      <c r="AL652" s="30"/>
      <c r="AM652" s="34"/>
      <c r="AN652" s="34"/>
      <c r="AO652" s="30"/>
      <c r="AP652" s="34"/>
      <c r="AQ652" s="34"/>
      <c r="AR652" s="30"/>
      <c r="AS652" s="34"/>
      <c r="AT652" s="34"/>
      <c r="AU652" s="30"/>
      <c r="AV652" s="34"/>
      <c r="AW652" s="34"/>
      <c r="AX652" s="30"/>
      <c r="AY652" s="34"/>
      <c r="AZ652" s="34"/>
      <c r="BA652" s="30"/>
      <c r="BB652" s="34"/>
      <c r="BC652" s="34"/>
      <c r="BD652" s="30"/>
      <c r="BE652" s="34"/>
      <c r="BF652" s="34"/>
      <c r="BG652" s="30"/>
      <c r="BH652" s="34"/>
      <c r="BI652" s="34"/>
      <c r="BJ652" s="30"/>
      <c r="BK652" s="34"/>
      <c r="BL652" s="117"/>
      <c r="BM652" s="118"/>
      <c r="BN652" s="117"/>
      <c r="BO652" s="34"/>
      <c r="BP652" s="30"/>
      <c r="BQ652" s="30"/>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row>
    <row r="653" spans="2:208" s="32" customFormat="1" x14ac:dyDescent="0.2">
      <c r="B653" s="21"/>
      <c r="C653" s="22"/>
      <c r="D653" s="22"/>
      <c r="E653" s="22"/>
      <c r="F653" s="246"/>
      <c r="G653" s="121"/>
      <c r="H653" s="27"/>
      <c r="I653" s="28"/>
      <c r="J653" s="29"/>
      <c r="K653" s="30"/>
      <c r="L653" s="34"/>
      <c r="M653" s="35"/>
      <c r="N653" s="30"/>
      <c r="O653" s="34"/>
      <c r="P653" s="35"/>
      <c r="Q653" s="30"/>
      <c r="R653" s="34"/>
      <c r="S653" s="35"/>
      <c r="T653" s="30"/>
      <c r="U653" s="34"/>
      <c r="V653" s="35"/>
      <c r="W653" s="30"/>
      <c r="X653" s="34"/>
      <c r="Y653" s="34"/>
      <c r="Z653" s="30"/>
      <c r="AA653" s="34"/>
      <c r="AB653" s="34"/>
      <c r="AC653" s="30"/>
      <c r="AD653" s="34"/>
      <c r="AE653" s="34"/>
      <c r="AF653" s="30"/>
      <c r="AG653" s="34"/>
      <c r="AH653" s="34"/>
      <c r="AI653" s="30"/>
      <c r="AJ653" s="34"/>
      <c r="AK653" s="34"/>
      <c r="AL653" s="30"/>
      <c r="AM653" s="34"/>
      <c r="AN653" s="34"/>
      <c r="AO653" s="30"/>
      <c r="AP653" s="34"/>
      <c r="AQ653" s="34"/>
      <c r="AR653" s="30"/>
      <c r="AS653" s="34"/>
      <c r="AT653" s="34"/>
      <c r="AU653" s="30"/>
      <c r="AV653" s="34"/>
      <c r="AW653" s="34"/>
      <c r="AX653" s="30"/>
      <c r="AY653" s="34"/>
      <c r="AZ653" s="34"/>
      <c r="BA653" s="30"/>
      <c r="BB653" s="34"/>
      <c r="BC653" s="34"/>
      <c r="BD653" s="30"/>
      <c r="BE653" s="34"/>
      <c r="BF653" s="34"/>
      <c r="BG653" s="30"/>
      <c r="BH653" s="34"/>
      <c r="BI653" s="34"/>
      <c r="BJ653" s="30"/>
      <c r="BK653" s="34"/>
      <c r="BL653" s="117"/>
      <c r="BM653" s="118"/>
      <c r="BN653" s="117"/>
      <c r="BO653" s="34"/>
      <c r="BP653" s="30"/>
      <c r="BQ653" s="30"/>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row>
    <row r="654" spans="2:208" s="32" customFormat="1" x14ac:dyDescent="0.2">
      <c r="B654" s="21"/>
      <c r="C654" s="22"/>
      <c r="D654" s="22"/>
      <c r="E654" s="22"/>
      <c r="F654" s="246"/>
      <c r="G654" s="121"/>
      <c r="H654" s="27"/>
      <c r="I654" s="28"/>
      <c r="J654" s="29"/>
      <c r="K654" s="30"/>
      <c r="L654" s="34"/>
      <c r="M654" s="35"/>
      <c r="N654" s="30"/>
      <c r="O654" s="34"/>
      <c r="P654" s="35"/>
      <c r="Q654" s="30"/>
      <c r="R654" s="34"/>
      <c r="S654" s="35"/>
      <c r="T654" s="30"/>
      <c r="U654" s="34"/>
      <c r="V654" s="35"/>
      <c r="W654" s="30"/>
      <c r="X654" s="34"/>
      <c r="Y654" s="34"/>
      <c r="Z654" s="30"/>
      <c r="AA654" s="34"/>
      <c r="AB654" s="34"/>
      <c r="AC654" s="30"/>
      <c r="AD654" s="34"/>
      <c r="AE654" s="34"/>
      <c r="AF654" s="30"/>
      <c r="AG654" s="34"/>
      <c r="AH654" s="34"/>
      <c r="AI654" s="30"/>
      <c r="AJ654" s="34"/>
      <c r="AK654" s="34"/>
      <c r="AL654" s="30"/>
      <c r="AM654" s="34"/>
      <c r="AN654" s="34"/>
      <c r="AO654" s="30"/>
      <c r="AP654" s="34"/>
      <c r="AQ654" s="34"/>
      <c r="AR654" s="30"/>
      <c r="AS654" s="34"/>
      <c r="AT654" s="34"/>
      <c r="AU654" s="30"/>
      <c r="AV654" s="34"/>
      <c r="AW654" s="34"/>
      <c r="AX654" s="30"/>
      <c r="AY654" s="34"/>
      <c r="AZ654" s="34"/>
      <c r="BA654" s="30"/>
      <c r="BB654" s="34"/>
      <c r="BC654" s="34"/>
      <c r="BD654" s="30"/>
      <c r="BE654" s="34"/>
      <c r="BF654" s="34"/>
      <c r="BG654" s="30"/>
      <c r="BH654" s="34"/>
      <c r="BI654" s="34"/>
      <c r="BJ654" s="30"/>
      <c r="BK654" s="34"/>
      <c r="BL654" s="117"/>
      <c r="BM654" s="118"/>
      <c r="BN654" s="117"/>
      <c r="BO654" s="34"/>
      <c r="BP654" s="30"/>
      <c r="BQ654" s="30"/>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row>
    <row r="655" spans="2:208" s="32" customFormat="1" x14ac:dyDescent="0.2">
      <c r="B655" s="21"/>
      <c r="C655" s="22"/>
      <c r="D655" s="22"/>
      <c r="E655" s="22"/>
      <c r="F655" s="246"/>
      <c r="G655" s="121"/>
      <c r="H655" s="27"/>
      <c r="I655" s="28"/>
      <c r="J655" s="29"/>
      <c r="K655" s="30"/>
      <c r="L655" s="34"/>
      <c r="M655" s="35"/>
      <c r="N655" s="30"/>
      <c r="O655" s="34"/>
      <c r="P655" s="35"/>
      <c r="Q655" s="30"/>
      <c r="R655" s="34"/>
      <c r="S655" s="35"/>
      <c r="T655" s="30"/>
      <c r="U655" s="34"/>
      <c r="V655" s="35"/>
      <c r="W655" s="30"/>
      <c r="X655" s="34"/>
      <c r="Y655" s="34"/>
      <c r="Z655" s="30"/>
      <c r="AA655" s="34"/>
      <c r="AB655" s="34"/>
      <c r="AC655" s="30"/>
      <c r="AD655" s="34"/>
      <c r="AE655" s="34"/>
      <c r="AF655" s="30"/>
      <c r="AG655" s="34"/>
      <c r="AH655" s="34"/>
      <c r="AI655" s="30"/>
      <c r="AJ655" s="34"/>
      <c r="AK655" s="34"/>
      <c r="AL655" s="30"/>
      <c r="AM655" s="34"/>
      <c r="AN655" s="34"/>
      <c r="AO655" s="30"/>
      <c r="AP655" s="34"/>
      <c r="AQ655" s="34"/>
      <c r="AR655" s="30"/>
      <c r="AS655" s="34"/>
      <c r="AT655" s="34"/>
      <c r="AU655" s="30"/>
      <c r="AV655" s="34"/>
      <c r="AW655" s="34"/>
      <c r="AX655" s="30"/>
      <c r="AY655" s="34"/>
      <c r="AZ655" s="34"/>
      <c r="BA655" s="30"/>
      <c r="BB655" s="34"/>
      <c r="BC655" s="34"/>
      <c r="BD655" s="30"/>
      <c r="BE655" s="34"/>
      <c r="BF655" s="34"/>
      <c r="BG655" s="30"/>
      <c r="BH655" s="34"/>
      <c r="BI655" s="34"/>
      <c r="BJ655" s="30"/>
      <c r="BK655" s="34"/>
      <c r="BL655" s="117"/>
      <c r="BM655" s="118"/>
      <c r="BN655" s="117"/>
      <c r="BO655" s="34"/>
      <c r="BP655" s="30"/>
      <c r="BQ655" s="30"/>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row>
    <row r="656" spans="2:208" s="32" customFormat="1" x14ac:dyDescent="0.2">
      <c r="B656" s="21"/>
      <c r="C656" s="22"/>
      <c r="D656" s="22"/>
      <c r="E656" s="22"/>
      <c r="F656" s="246"/>
      <c r="G656" s="121"/>
      <c r="H656" s="27"/>
      <c r="I656" s="28"/>
      <c r="J656" s="29"/>
      <c r="K656" s="30"/>
      <c r="L656" s="34"/>
      <c r="M656" s="35"/>
      <c r="N656" s="30"/>
      <c r="O656" s="34"/>
      <c r="P656" s="35"/>
      <c r="Q656" s="30"/>
      <c r="R656" s="34"/>
      <c r="S656" s="35"/>
      <c r="T656" s="30"/>
      <c r="U656" s="34"/>
      <c r="V656" s="35"/>
      <c r="W656" s="30"/>
      <c r="X656" s="34"/>
      <c r="Y656" s="34"/>
      <c r="Z656" s="30"/>
      <c r="AA656" s="34"/>
      <c r="AB656" s="34"/>
      <c r="AC656" s="30"/>
      <c r="AD656" s="34"/>
      <c r="AE656" s="34"/>
      <c r="AF656" s="30"/>
      <c r="AG656" s="34"/>
      <c r="AH656" s="34"/>
      <c r="AI656" s="30"/>
      <c r="AJ656" s="34"/>
      <c r="AK656" s="34"/>
      <c r="AL656" s="30"/>
      <c r="AM656" s="34"/>
      <c r="AN656" s="34"/>
      <c r="AO656" s="30"/>
      <c r="AP656" s="34"/>
      <c r="AQ656" s="34"/>
      <c r="AR656" s="30"/>
      <c r="AS656" s="34"/>
      <c r="AT656" s="34"/>
      <c r="AU656" s="30"/>
      <c r="AV656" s="34"/>
      <c r="AW656" s="34"/>
      <c r="AX656" s="30"/>
      <c r="AY656" s="34"/>
      <c r="AZ656" s="34"/>
      <c r="BA656" s="30"/>
      <c r="BB656" s="34"/>
      <c r="BC656" s="34"/>
      <c r="BD656" s="30"/>
      <c r="BE656" s="34"/>
      <c r="BF656" s="34"/>
      <c r="BG656" s="30"/>
      <c r="BH656" s="34"/>
      <c r="BI656" s="34"/>
      <c r="BJ656" s="30"/>
      <c r="BK656" s="34"/>
      <c r="BL656" s="117"/>
      <c r="BM656" s="118"/>
      <c r="BN656" s="117"/>
      <c r="BO656" s="34"/>
      <c r="BP656" s="30"/>
      <c r="BQ656" s="30"/>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row>
    <row r="657" spans="2:208" s="32" customFormat="1" x14ac:dyDescent="0.2">
      <c r="B657" s="21"/>
      <c r="C657" s="22"/>
      <c r="D657" s="22"/>
      <c r="E657" s="22"/>
      <c r="F657" s="246"/>
      <c r="G657" s="121"/>
      <c r="H657" s="27"/>
      <c r="I657" s="28"/>
      <c r="J657" s="29"/>
      <c r="K657" s="30"/>
      <c r="L657" s="34"/>
      <c r="M657" s="35"/>
      <c r="N657" s="30"/>
      <c r="O657" s="34"/>
      <c r="P657" s="35"/>
      <c r="Q657" s="30"/>
      <c r="R657" s="34"/>
      <c r="S657" s="35"/>
      <c r="T657" s="30"/>
      <c r="U657" s="34"/>
      <c r="V657" s="35"/>
      <c r="W657" s="30"/>
      <c r="X657" s="34"/>
      <c r="Y657" s="34"/>
      <c r="Z657" s="30"/>
      <c r="AA657" s="34"/>
      <c r="AB657" s="34"/>
      <c r="AC657" s="30"/>
      <c r="AD657" s="34"/>
      <c r="AE657" s="34"/>
      <c r="AF657" s="30"/>
      <c r="AG657" s="34"/>
      <c r="AH657" s="34"/>
      <c r="AI657" s="30"/>
      <c r="AJ657" s="34"/>
      <c r="AK657" s="34"/>
      <c r="AL657" s="30"/>
      <c r="AM657" s="34"/>
      <c r="AN657" s="34"/>
      <c r="AO657" s="30"/>
      <c r="AP657" s="34"/>
      <c r="AQ657" s="34"/>
      <c r="AR657" s="30"/>
      <c r="AS657" s="34"/>
      <c r="AT657" s="34"/>
      <c r="AU657" s="30"/>
      <c r="AV657" s="34"/>
      <c r="AW657" s="34"/>
      <c r="AX657" s="30"/>
      <c r="AY657" s="34"/>
      <c r="AZ657" s="34"/>
      <c r="BA657" s="30"/>
      <c r="BB657" s="34"/>
      <c r="BC657" s="34"/>
      <c r="BD657" s="30"/>
      <c r="BE657" s="34"/>
      <c r="BF657" s="34"/>
      <c r="BG657" s="30"/>
      <c r="BH657" s="34"/>
      <c r="BI657" s="34"/>
      <c r="BJ657" s="30"/>
      <c r="BK657" s="34"/>
      <c r="BL657" s="117"/>
      <c r="BM657" s="118"/>
      <c r="BN657" s="117"/>
      <c r="BO657" s="34"/>
      <c r="BP657" s="30"/>
      <c r="BQ657" s="30"/>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row>
    <row r="658" spans="2:208" s="32" customFormat="1" x14ac:dyDescent="0.2">
      <c r="B658" s="21"/>
      <c r="C658" s="22"/>
      <c r="D658" s="22"/>
      <c r="E658" s="22"/>
      <c r="F658" s="246"/>
      <c r="G658" s="121"/>
      <c r="H658" s="27"/>
      <c r="I658" s="28"/>
      <c r="J658" s="29"/>
      <c r="K658" s="30"/>
      <c r="L658" s="34"/>
      <c r="M658" s="35"/>
      <c r="N658" s="30"/>
      <c r="O658" s="34"/>
      <c r="P658" s="35"/>
      <c r="Q658" s="30"/>
      <c r="R658" s="34"/>
      <c r="S658" s="35"/>
      <c r="T658" s="30"/>
      <c r="U658" s="34"/>
      <c r="V658" s="35"/>
      <c r="W658" s="30"/>
      <c r="X658" s="34"/>
      <c r="Y658" s="34"/>
      <c r="Z658" s="30"/>
      <c r="AA658" s="34"/>
      <c r="AB658" s="34"/>
      <c r="AC658" s="30"/>
      <c r="AD658" s="34"/>
      <c r="AE658" s="34"/>
      <c r="AF658" s="30"/>
      <c r="AG658" s="34"/>
      <c r="AH658" s="34"/>
      <c r="AI658" s="30"/>
      <c r="AJ658" s="34"/>
      <c r="AK658" s="34"/>
      <c r="AL658" s="30"/>
      <c r="AM658" s="34"/>
      <c r="AN658" s="34"/>
      <c r="AO658" s="30"/>
      <c r="AP658" s="34"/>
      <c r="AQ658" s="34"/>
      <c r="AR658" s="30"/>
      <c r="AS658" s="34"/>
      <c r="AT658" s="34"/>
      <c r="AU658" s="30"/>
      <c r="AV658" s="34"/>
      <c r="AW658" s="34"/>
      <c r="AX658" s="30"/>
      <c r="AY658" s="34"/>
      <c r="AZ658" s="34"/>
      <c r="BA658" s="30"/>
      <c r="BB658" s="34"/>
      <c r="BC658" s="34"/>
      <c r="BD658" s="30"/>
      <c r="BE658" s="34"/>
      <c r="BF658" s="34"/>
      <c r="BG658" s="30"/>
      <c r="BH658" s="34"/>
      <c r="BI658" s="34"/>
      <c r="BJ658" s="30"/>
      <c r="BK658" s="34"/>
      <c r="BL658" s="117"/>
      <c r="BM658" s="118"/>
      <c r="BN658" s="117"/>
      <c r="BO658" s="34"/>
      <c r="BP658" s="30"/>
      <c r="BQ658" s="30"/>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row>
    <row r="659" spans="2:208" s="32" customFormat="1" x14ac:dyDescent="0.2">
      <c r="B659" s="21"/>
      <c r="C659" s="22"/>
      <c r="D659" s="22"/>
      <c r="E659" s="22"/>
      <c r="F659" s="246"/>
      <c r="G659" s="121"/>
      <c r="H659" s="27"/>
      <c r="I659" s="28"/>
      <c r="J659" s="29"/>
      <c r="K659" s="30"/>
      <c r="L659" s="34"/>
      <c r="M659" s="35"/>
      <c r="N659" s="30"/>
      <c r="O659" s="34"/>
      <c r="P659" s="35"/>
      <c r="Q659" s="30"/>
      <c r="R659" s="34"/>
      <c r="S659" s="35"/>
      <c r="T659" s="30"/>
      <c r="U659" s="34"/>
      <c r="V659" s="35"/>
      <c r="W659" s="30"/>
      <c r="X659" s="34"/>
      <c r="Y659" s="34"/>
      <c r="Z659" s="30"/>
      <c r="AA659" s="34"/>
      <c r="AB659" s="34"/>
      <c r="AC659" s="30"/>
      <c r="AD659" s="34"/>
      <c r="AE659" s="34"/>
      <c r="AF659" s="30"/>
      <c r="AG659" s="34"/>
      <c r="AH659" s="34"/>
      <c r="AI659" s="30"/>
      <c r="AJ659" s="34"/>
      <c r="AK659" s="34"/>
      <c r="AL659" s="30"/>
      <c r="AM659" s="34"/>
      <c r="AN659" s="34"/>
      <c r="AO659" s="30"/>
      <c r="AP659" s="34"/>
      <c r="AQ659" s="34"/>
      <c r="AR659" s="30"/>
      <c r="AS659" s="34"/>
      <c r="AT659" s="34"/>
      <c r="AU659" s="30"/>
      <c r="AV659" s="34"/>
      <c r="AW659" s="34"/>
      <c r="AX659" s="30"/>
      <c r="AY659" s="34"/>
      <c r="AZ659" s="34"/>
      <c r="BA659" s="30"/>
      <c r="BB659" s="34"/>
      <c r="BC659" s="34"/>
      <c r="BD659" s="30"/>
      <c r="BE659" s="34"/>
      <c r="BF659" s="34"/>
      <c r="BG659" s="30"/>
      <c r="BH659" s="34"/>
      <c r="BI659" s="34"/>
      <c r="BJ659" s="30"/>
      <c r="BK659" s="34"/>
      <c r="BL659" s="117"/>
      <c r="BM659" s="118"/>
      <c r="BN659" s="117"/>
      <c r="BO659" s="34"/>
      <c r="BP659" s="30"/>
      <c r="BQ659" s="30"/>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row>
    <row r="660" spans="2:208" s="32" customFormat="1" x14ac:dyDescent="0.2">
      <c r="B660" s="21"/>
      <c r="C660" s="22"/>
      <c r="D660" s="22"/>
      <c r="E660" s="22"/>
      <c r="F660" s="246"/>
      <c r="G660" s="121"/>
      <c r="H660" s="27"/>
      <c r="I660" s="28"/>
      <c r="J660" s="29"/>
      <c r="K660" s="30"/>
      <c r="L660" s="34"/>
      <c r="M660" s="35"/>
      <c r="N660" s="30"/>
      <c r="O660" s="34"/>
      <c r="P660" s="35"/>
      <c r="Q660" s="30"/>
      <c r="R660" s="34"/>
      <c r="S660" s="35"/>
      <c r="T660" s="30"/>
      <c r="U660" s="34"/>
      <c r="V660" s="35"/>
      <c r="W660" s="30"/>
      <c r="X660" s="34"/>
      <c r="Y660" s="34"/>
      <c r="Z660" s="30"/>
      <c r="AA660" s="34"/>
      <c r="AB660" s="34"/>
      <c r="AC660" s="30"/>
      <c r="AD660" s="34"/>
      <c r="AE660" s="34"/>
      <c r="AF660" s="30"/>
      <c r="AG660" s="34"/>
      <c r="AH660" s="34"/>
      <c r="AI660" s="30"/>
      <c r="AJ660" s="34"/>
      <c r="AK660" s="34"/>
      <c r="AL660" s="30"/>
      <c r="AM660" s="34"/>
      <c r="AN660" s="34"/>
      <c r="AO660" s="30"/>
      <c r="AP660" s="34"/>
      <c r="AQ660" s="34"/>
      <c r="AR660" s="30"/>
      <c r="AS660" s="34"/>
      <c r="AT660" s="34"/>
      <c r="AU660" s="30"/>
      <c r="AV660" s="34"/>
      <c r="AW660" s="34"/>
      <c r="AX660" s="30"/>
      <c r="AY660" s="34"/>
      <c r="AZ660" s="34"/>
      <c r="BA660" s="30"/>
      <c r="BB660" s="34"/>
      <c r="BC660" s="34"/>
      <c r="BD660" s="30"/>
      <c r="BE660" s="34"/>
      <c r="BF660" s="34"/>
      <c r="BG660" s="30"/>
      <c r="BH660" s="34"/>
      <c r="BI660" s="34"/>
      <c r="BJ660" s="30"/>
      <c r="BK660" s="34"/>
      <c r="BL660" s="117"/>
      <c r="BM660" s="118"/>
      <c r="BN660" s="117"/>
      <c r="BO660" s="34"/>
      <c r="BP660" s="30"/>
      <c r="BQ660" s="30"/>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row>
    <row r="661" spans="2:208" s="32" customFormat="1" x14ac:dyDescent="0.2">
      <c r="B661" s="21"/>
      <c r="C661" s="22"/>
      <c r="D661" s="22"/>
      <c r="E661" s="22"/>
      <c r="F661" s="246"/>
      <c r="G661" s="121"/>
      <c r="H661" s="27"/>
      <c r="I661" s="28"/>
      <c r="J661" s="29"/>
      <c r="K661" s="30"/>
      <c r="L661" s="34"/>
      <c r="M661" s="35"/>
      <c r="N661" s="30"/>
      <c r="O661" s="34"/>
      <c r="P661" s="35"/>
      <c r="Q661" s="30"/>
      <c r="R661" s="34"/>
      <c r="S661" s="35"/>
      <c r="T661" s="30"/>
      <c r="U661" s="34"/>
      <c r="V661" s="35"/>
      <c r="W661" s="30"/>
      <c r="X661" s="34"/>
      <c r="Y661" s="34"/>
      <c r="Z661" s="30"/>
      <c r="AA661" s="34"/>
      <c r="AB661" s="34"/>
      <c r="AC661" s="30"/>
      <c r="AD661" s="34"/>
      <c r="AE661" s="34"/>
      <c r="AF661" s="30"/>
      <c r="AG661" s="34"/>
      <c r="AH661" s="34"/>
      <c r="AI661" s="30"/>
      <c r="AJ661" s="34"/>
      <c r="AK661" s="34"/>
      <c r="AL661" s="30"/>
      <c r="AM661" s="34"/>
      <c r="AN661" s="34"/>
      <c r="AO661" s="30"/>
      <c r="AP661" s="34"/>
      <c r="AQ661" s="34"/>
      <c r="AR661" s="30"/>
      <c r="AS661" s="34"/>
      <c r="AT661" s="34"/>
      <c r="AU661" s="30"/>
      <c r="AV661" s="34"/>
      <c r="AW661" s="34"/>
      <c r="AX661" s="30"/>
      <c r="AY661" s="34"/>
      <c r="AZ661" s="34"/>
      <c r="BA661" s="30"/>
      <c r="BB661" s="34"/>
      <c r="BC661" s="34"/>
      <c r="BD661" s="30"/>
      <c r="BE661" s="34"/>
      <c r="BF661" s="34"/>
      <c r="BG661" s="30"/>
      <c r="BH661" s="34"/>
      <c r="BI661" s="34"/>
      <c r="BJ661" s="30"/>
      <c r="BK661" s="34"/>
      <c r="BL661" s="117"/>
      <c r="BM661" s="118"/>
      <c r="BN661" s="117"/>
      <c r="BO661" s="34"/>
      <c r="BP661" s="30"/>
      <c r="BQ661" s="30"/>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row>
    <row r="662" spans="2:208" s="32" customFormat="1" x14ac:dyDescent="0.2">
      <c r="B662" s="21"/>
      <c r="C662" s="22"/>
      <c r="D662" s="22"/>
      <c r="E662" s="22"/>
      <c r="F662" s="246"/>
      <c r="G662" s="121"/>
      <c r="H662" s="27"/>
      <c r="I662" s="28"/>
      <c r="J662" s="29"/>
      <c r="K662" s="30"/>
      <c r="L662" s="34"/>
      <c r="M662" s="35"/>
      <c r="N662" s="30"/>
      <c r="O662" s="34"/>
      <c r="P662" s="35"/>
      <c r="Q662" s="30"/>
      <c r="R662" s="34"/>
      <c r="S662" s="35"/>
      <c r="T662" s="30"/>
      <c r="U662" s="34"/>
      <c r="V662" s="35"/>
      <c r="W662" s="30"/>
      <c r="X662" s="34"/>
      <c r="Y662" s="34"/>
      <c r="Z662" s="30"/>
      <c r="AA662" s="34"/>
      <c r="AB662" s="34"/>
      <c r="AC662" s="30"/>
      <c r="AD662" s="34"/>
      <c r="AE662" s="34"/>
      <c r="AF662" s="30"/>
      <c r="AG662" s="34"/>
      <c r="AH662" s="34"/>
      <c r="AI662" s="30"/>
      <c r="AJ662" s="34"/>
      <c r="AK662" s="34"/>
      <c r="AL662" s="30"/>
      <c r="AM662" s="34"/>
      <c r="AN662" s="34"/>
      <c r="AO662" s="30"/>
      <c r="AP662" s="34"/>
      <c r="AQ662" s="34"/>
      <c r="AR662" s="30"/>
      <c r="AS662" s="34"/>
      <c r="AT662" s="34"/>
      <c r="AU662" s="30"/>
      <c r="AV662" s="34"/>
      <c r="AW662" s="34"/>
      <c r="AX662" s="30"/>
      <c r="AY662" s="34"/>
      <c r="AZ662" s="34"/>
      <c r="BA662" s="30"/>
      <c r="BB662" s="34"/>
      <c r="BC662" s="34"/>
      <c r="BD662" s="30"/>
      <c r="BE662" s="34"/>
      <c r="BF662" s="34"/>
      <c r="BG662" s="30"/>
      <c r="BH662" s="34"/>
      <c r="BI662" s="34"/>
      <c r="BJ662" s="30"/>
      <c r="BK662" s="34"/>
      <c r="BL662" s="117"/>
      <c r="BM662" s="118"/>
      <c r="BN662" s="117"/>
      <c r="BO662" s="34"/>
      <c r="BP662" s="30"/>
      <c r="BQ662" s="30"/>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row>
    <row r="663" spans="2:208" s="32" customFormat="1" x14ac:dyDescent="0.2">
      <c r="B663" s="21"/>
      <c r="C663" s="22"/>
      <c r="D663" s="22"/>
      <c r="E663" s="22"/>
      <c r="F663" s="246"/>
      <c r="G663" s="121"/>
      <c r="H663" s="27"/>
      <c r="I663" s="28"/>
      <c r="J663" s="29"/>
      <c r="K663" s="30"/>
      <c r="L663" s="34"/>
      <c r="M663" s="35"/>
      <c r="N663" s="30"/>
      <c r="O663" s="34"/>
      <c r="P663" s="35"/>
      <c r="Q663" s="30"/>
      <c r="R663" s="34"/>
      <c r="S663" s="35"/>
      <c r="T663" s="30"/>
      <c r="U663" s="34"/>
      <c r="V663" s="35"/>
      <c r="W663" s="30"/>
      <c r="X663" s="34"/>
      <c r="Y663" s="34"/>
      <c r="Z663" s="30"/>
      <c r="AA663" s="34"/>
      <c r="AB663" s="34"/>
      <c r="AC663" s="30"/>
      <c r="AD663" s="34"/>
      <c r="AE663" s="34"/>
      <c r="AF663" s="30"/>
      <c r="AG663" s="34"/>
      <c r="AH663" s="34"/>
      <c r="AI663" s="30"/>
      <c r="AJ663" s="34"/>
      <c r="AK663" s="34"/>
      <c r="AL663" s="30"/>
      <c r="AM663" s="34"/>
      <c r="AN663" s="34"/>
      <c r="AO663" s="30"/>
      <c r="AP663" s="34"/>
      <c r="AQ663" s="34"/>
      <c r="AR663" s="30"/>
      <c r="AS663" s="34"/>
      <c r="AT663" s="34"/>
      <c r="AU663" s="30"/>
      <c r="AV663" s="34"/>
      <c r="AW663" s="34"/>
      <c r="AX663" s="30"/>
      <c r="AY663" s="34"/>
      <c r="AZ663" s="34"/>
      <c r="BA663" s="30"/>
      <c r="BB663" s="34"/>
      <c r="BC663" s="34"/>
      <c r="BD663" s="30"/>
      <c r="BE663" s="34"/>
      <c r="BF663" s="34"/>
      <c r="BG663" s="30"/>
      <c r="BH663" s="34"/>
      <c r="BI663" s="34"/>
      <c r="BJ663" s="30"/>
      <c r="BK663" s="34"/>
      <c r="BL663" s="117"/>
      <c r="BM663" s="118"/>
      <c r="BN663" s="117"/>
      <c r="BO663" s="34"/>
      <c r="BP663" s="30"/>
      <c r="BQ663" s="30"/>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row>
    <row r="664" spans="2:208" s="32" customFormat="1" x14ac:dyDescent="0.2">
      <c r="B664" s="21"/>
      <c r="C664" s="22"/>
      <c r="D664" s="22"/>
      <c r="E664" s="22"/>
      <c r="F664" s="246"/>
      <c r="G664" s="121"/>
      <c r="H664" s="27"/>
      <c r="I664" s="28"/>
      <c r="J664" s="29"/>
      <c r="K664" s="30"/>
      <c r="L664" s="34"/>
      <c r="M664" s="35"/>
      <c r="N664" s="30"/>
      <c r="O664" s="34"/>
      <c r="P664" s="35"/>
      <c r="Q664" s="30"/>
      <c r="R664" s="34"/>
      <c r="S664" s="35"/>
      <c r="T664" s="30"/>
      <c r="U664" s="34"/>
      <c r="V664" s="35"/>
      <c r="W664" s="30"/>
      <c r="X664" s="34"/>
      <c r="Y664" s="34"/>
      <c r="Z664" s="30"/>
      <c r="AA664" s="34"/>
      <c r="AB664" s="34"/>
      <c r="AC664" s="30"/>
      <c r="AD664" s="34"/>
      <c r="AE664" s="34"/>
      <c r="AF664" s="30"/>
      <c r="AG664" s="34"/>
      <c r="AH664" s="34"/>
      <c r="AI664" s="30"/>
      <c r="AJ664" s="34"/>
      <c r="AK664" s="34"/>
      <c r="AL664" s="30"/>
      <c r="AM664" s="34"/>
      <c r="AN664" s="34"/>
      <c r="AO664" s="30"/>
      <c r="AP664" s="34"/>
      <c r="AQ664" s="34"/>
      <c r="AR664" s="30"/>
      <c r="AS664" s="34"/>
      <c r="AT664" s="34"/>
      <c r="AU664" s="30"/>
      <c r="AV664" s="34"/>
      <c r="AW664" s="34"/>
      <c r="AX664" s="30"/>
      <c r="AY664" s="34"/>
      <c r="AZ664" s="34"/>
      <c r="BA664" s="30"/>
      <c r="BB664" s="34"/>
      <c r="BC664" s="34"/>
      <c r="BD664" s="30"/>
      <c r="BE664" s="34"/>
      <c r="BF664" s="34"/>
      <c r="BG664" s="30"/>
      <c r="BH664" s="34"/>
      <c r="BI664" s="34"/>
      <c r="BJ664" s="30"/>
      <c r="BK664" s="34"/>
      <c r="BL664" s="117"/>
      <c r="BM664" s="118"/>
      <c r="BN664" s="117"/>
      <c r="BO664" s="34"/>
      <c r="BP664" s="30"/>
      <c r="BQ664" s="30"/>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row>
    <row r="665" spans="2:208" s="32" customFormat="1" x14ac:dyDescent="0.2">
      <c r="B665" s="21"/>
      <c r="C665" s="22"/>
      <c r="D665" s="22"/>
      <c r="E665" s="22"/>
      <c r="F665" s="246"/>
      <c r="G665" s="121"/>
      <c r="H665" s="27"/>
      <c r="I665" s="28"/>
      <c r="J665" s="29"/>
      <c r="K665" s="30"/>
      <c r="L665" s="34"/>
      <c r="M665" s="35"/>
      <c r="N665" s="30"/>
      <c r="O665" s="34"/>
      <c r="P665" s="35"/>
      <c r="Q665" s="30"/>
      <c r="R665" s="34"/>
      <c r="S665" s="35"/>
      <c r="T665" s="30"/>
      <c r="U665" s="34"/>
      <c r="V665" s="35"/>
      <c r="W665" s="30"/>
      <c r="X665" s="34"/>
      <c r="Y665" s="34"/>
      <c r="Z665" s="30"/>
      <c r="AA665" s="34"/>
      <c r="AB665" s="34"/>
      <c r="AC665" s="30"/>
      <c r="AD665" s="34"/>
      <c r="AE665" s="34"/>
      <c r="AF665" s="30"/>
      <c r="AG665" s="34"/>
      <c r="AH665" s="34"/>
      <c r="AI665" s="30"/>
      <c r="AJ665" s="34"/>
      <c r="AK665" s="34"/>
      <c r="AL665" s="30"/>
      <c r="AM665" s="34"/>
      <c r="AN665" s="34"/>
      <c r="AO665" s="30"/>
      <c r="AP665" s="34"/>
      <c r="AQ665" s="34"/>
      <c r="AR665" s="30"/>
      <c r="AS665" s="34"/>
      <c r="AT665" s="34"/>
      <c r="AU665" s="30"/>
      <c r="AV665" s="34"/>
      <c r="AW665" s="34"/>
      <c r="AX665" s="30"/>
      <c r="AY665" s="34"/>
      <c r="AZ665" s="34"/>
      <c r="BA665" s="30"/>
      <c r="BB665" s="34"/>
      <c r="BC665" s="34"/>
      <c r="BD665" s="30"/>
      <c r="BE665" s="34"/>
      <c r="BF665" s="34"/>
      <c r="BG665" s="30"/>
      <c r="BH665" s="34"/>
      <c r="BI665" s="34"/>
      <c r="BJ665" s="30"/>
      <c r="BK665" s="34"/>
      <c r="BL665" s="117"/>
      <c r="BM665" s="118"/>
      <c r="BN665" s="117"/>
      <c r="BO665" s="34"/>
      <c r="BP665" s="30"/>
      <c r="BQ665" s="30"/>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row>
    <row r="666" spans="2:208" s="32" customFormat="1" x14ac:dyDescent="0.2">
      <c r="B666" s="21"/>
      <c r="C666" s="22"/>
      <c r="D666" s="22"/>
      <c r="E666" s="22"/>
      <c r="F666" s="246"/>
      <c r="G666" s="121"/>
      <c r="H666" s="27"/>
      <c r="I666" s="28"/>
      <c r="J666" s="29"/>
      <c r="K666" s="30"/>
      <c r="L666" s="34"/>
      <c r="M666" s="35"/>
      <c r="N666" s="30"/>
      <c r="O666" s="34"/>
      <c r="P666" s="35"/>
      <c r="Q666" s="30"/>
      <c r="R666" s="34"/>
      <c r="S666" s="35"/>
      <c r="T666" s="30"/>
      <c r="U666" s="34"/>
      <c r="V666" s="35"/>
      <c r="W666" s="30"/>
      <c r="X666" s="34"/>
      <c r="Y666" s="34"/>
      <c r="Z666" s="30"/>
      <c r="AA666" s="34"/>
      <c r="AB666" s="34"/>
      <c r="AC666" s="30"/>
      <c r="AD666" s="34"/>
      <c r="AE666" s="34"/>
      <c r="AF666" s="30"/>
      <c r="AG666" s="34"/>
      <c r="AH666" s="34"/>
      <c r="AI666" s="30"/>
      <c r="AJ666" s="34"/>
      <c r="AK666" s="34"/>
      <c r="AL666" s="30"/>
      <c r="AM666" s="34"/>
      <c r="AN666" s="34"/>
      <c r="AO666" s="30"/>
      <c r="AP666" s="34"/>
      <c r="AQ666" s="34"/>
      <c r="AR666" s="30"/>
      <c r="AS666" s="34"/>
      <c r="AT666" s="34"/>
      <c r="AU666" s="30"/>
      <c r="AV666" s="34"/>
      <c r="AW666" s="34"/>
      <c r="AX666" s="30"/>
      <c r="AY666" s="34"/>
      <c r="AZ666" s="34"/>
      <c r="BA666" s="30"/>
      <c r="BB666" s="34"/>
      <c r="BC666" s="34"/>
      <c r="BD666" s="30"/>
      <c r="BE666" s="34"/>
      <c r="BF666" s="34"/>
      <c r="BG666" s="30"/>
      <c r="BH666" s="34"/>
      <c r="BI666" s="34"/>
      <c r="BJ666" s="30"/>
      <c r="BK666" s="34"/>
      <c r="BL666" s="117"/>
      <c r="BM666" s="118"/>
      <c r="BN666" s="117"/>
      <c r="BO666" s="34"/>
      <c r="BP666" s="30"/>
      <c r="BQ666" s="30"/>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row>
    <row r="667" spans="2:208" s="32" customFormat="1" x14ac:dyDescent="0.2">
      <c r="B667" s="21"/>
      <c r="C667" s="22"/>
      <c r="D667" s="22"/>
      <c r="E667" s="22"/>
      <c r="F667" s="246"/>
      <c r="G667" s="121"/>
      <c r="H667" s="27"/>
      <c r="I667" s="28"/>
      <c r="J667" s="29"/>
      <c r="K667" s="30"/>
      <c r="L667" s="34"/>
      <c r="M667" s="35"/>
      <c r="N667" s="30"/>
      <c r="O667" s="34"/>
      <c r="P667" s="35"/>
      <c r="Q667" s="30"/>
      <c r="R667" s="34"/>
      <c r="S667" s="35"/>
      <c r="T667" s="30"/>
      <c r="U667" s="34"/>
      <c r="V667" s="35"/>
      <c r="W667" s="30"/>
      <c r="X667" s="34"/>
      <c r="Y667" s="34"/>
      <c r="Z667" s="30"/>
      <c r="AA667" s="34"/>
      <c r="AB667" s="34"/>
      <c r="AC667" s="30"/>
      <c r="AD667" s="34"/>
      <c r="AE667" s="34"/>
      <c r="AF667" s="30"/>
      <c r="AG667" s="34"/>
      <c r="AH667" s="34"/>
      <c r="AI667" s="30"/>
      <c r="AJ667" s="34"/>
      <c r="AK667" s="34"/>
      <c r="AL667" s="30"/>
      <c r="AM667" s="34"/>
      <c r="AN667" s="34"/>
      <c r="AO667" s="30"/>
      <c r="AP667" s="34"/>
      <c r="AQ667" s="34"/>
      <c r="AR667" s="30"/>
      <c r="AS667" s="34"/>
      <c r="AT667" s="34"/>
      <c r="AU667" s="30"/>
      <c r="AV667" s="34"/>
      <c r="AW667" s="34"/>
      <c r="AX667" s="30"/>
      <c r="AY667" s="34"/>
      <c r="AZ667" s="34"/>
      <c r="BA667" s="30"/>
      <c r="BB667" s="34"/>
      <c r="BC667" s="34"/>
      <c r="BD667" s="30"/>
      <c r="BE667" s="34"/>
      <c r="BF667" s="34"/>
      <c r="BG667" s="30"/>
      <c r="BH667" s="34"/>
      <c r="BI667" s="34"/>
      <c r="BJ667" s="30"/>
      <c r="BK667" s="34"/>
      <c r="BL667" s="117"/>
      <c r="BM667" s="118"/>
      <c r="BN667" s="117"/>
      <c r="BO667" s="34"/>
      <c r="BP667" s="30"/>
      <c r="BQ667" s="30"/>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row>
    <row r="668" spans="2:208" s="32" customFormat="1" x14ac:dyDescent="0.2">
      <c r="B668" s="21"/>
      <c r="C668" s="22"/>
      <c r="D668" s="22"/>
      <c r="E668" s="22"/>
      <c r="F668" s="246"/>
      <c r="G668" s="121"/>
      <c r="H668" s="27"/>
      <c r="I668" s="28"/>
      <c r="J668" s="29"/>
      <c r="K668" s="30"/>
      <c r="L668" s="34"/>
      <c r="M668" s="35"/>
      <c r="N668" s="30"/>
      <c r="O668" s="34"/>
      <c r="P668" s="35"/>
      <c r="Q668" s="30"/>
      <c r="R668" s="34"/>
      <c r="S668" s="35"/>
      <c r="T668" s="30"/>
      <c r="U668" s="34"/>
      <c r="V668" s="35"/>
      <c r="W668" s="30"/>
      <c r="X668" s="34"/>
      <c r="Y668" s="34"/>
      <c r="Z668" s="30"/>
      <c r="AA668" s="34"/>
      <c r="AB668" s="34"/>
      <c r="AC668" s="30"/>
      <c r="AD668" s="34"/>
      <c r="AE668" s="34"/>
      <c r="AF668" s="30"/>
      <c r="AG668" s="34"/>
      <c r="AH668" s="34"/>
      <c r="AI668" s="30"/>
      <c r="AJ668" s="34"/>
      <c r="AK668" s="34"/>
      <c r="AL668" s="30"/>
      <c r="AM668" s="34"/>
      <c r="AN668" s="34"/>
      <c r="AO668" s="30"/>
      <c r="AP668" s="34"/>
      <c r="AQ668" s="34"/>
      <c r="AR668" s="30"/>
      <c r="AS668" s="34"/>
      <c r="AT668" s="34"/>
      <c r="AU668" s="30"/>
      <c r="AV668" s="34"/>
      <c r="AW668" s="34"/>
      <c r="AX668" s="30"/>
      <c r="AY668" s="34"/>
      <c r="AZ668" s="34"/>
      <c r="BA668" s="30"/>
      <c r="BB668" s="34"/>
      <c r="BC668" s="34"/>
      <c r="BD668" s="30"/>
      <c r="BE668" s="34"/>
      <c r="BF668" s="34"/>
      <c r="BG668" s="30"/>
      <c r="BH668" s="34"/>
      <c r="BI668" s="34"/>
      <c r="BJ668" s="30"/>
      <c r="BK668" s="34"/>
      <c r="BL668" s="117"/>
      <c r="BM668" s="118"/>
      <c r="BN668" s="117"/>
      <c r="BO668" s="34"/>
      <c r="BP668" s="30"/>
      <c r="BQ668" s="30"/>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row>
    <row r="669" spans="2:208" s="32" customFormat="1" x14ac:dyDescent="0.2">
      <c r="B669" s="21"/>
      <c r="C669" s="22"/>
      <c r="D669" s="22"/>
      <c r="E669" s="22"/>
      <c r="F669" s="246"/>
      <c r="G669" s="121"/>
      <c r="H669" s="27"/>
      <c r="I669" s="28"/>
      <c r="J669" s="29"/>
      <c r="K669" s="30"/>
      <c r="L669" s="34"/>
      <c r="M669" s="35"/>
      <c r="N669" s="30"/>
      <c r="O669" s="34"/>
      <c r="P669" s="35"/>
      <c r="Q669" s="30"/>
      <c r="R669" s="34"/>
      <c r="S669" s="35"/>
      <c r="T669" s="30"/>
      <c r="U669" s="34"/>
      <c r="V669" s="35"/>
      <c r="W669" s="30"/>
      <c r="X669" s="34"/>
      <c r="Y669" s="34"/>
      <c r="Z669" s="30"/>
      <c r="AA669" s="34"/>
      <c r="AB669" s="34"/>
      <c r="AC669" s="30"/>
      <c r="AD669" s="34"/>
      <c r="AE669" s="34"/>
      <c r="AF669" s="30"/>
      <c r="AG669" s="34"/>
      <c r="AH669" s="34"/>
      <c r="AI669" s="30"/>
      <c r="AJ669" s="34"/>
      <c r="AK669" s="34"/>
      <c r="AL669" s="30"/>
      <c r="AM669" s="34"/>
      <c r="AN669" s="34"/>
      <c r="AO669" s="30"/>
      <c r="AP669" s="34"/>
      <c r="AQ669" s="34"/>
      <c r="AR669" s="30"/>
      <c r="AS669" s="34"/>
      <c r="AT669" s="34"/>
      <c r="AU669" s="30"/>
      <c r="AV669" s="34"/>
      <c r="AW669" s="34"/>
      <c r="AX669" s="30"/>
      <c r="AY669" s="34"/>
      <c r="AZ669" s="34"/>
      <c r="BA669" s="30"/>
      <c r="BB669" s="34"/>
      <c r="BC669" s="34"/>
      <c r="BD669" s="30"/>
      <c r="BE669" s="34"/>
      <c r="BF669" s="34"/>
      <c r="BG669" s="30"/>
      <c r="BH669" s="34"/>
      <c r="BI669" s="34"/>
      <c r="BJ669" s="30"/>
      <c r="BK669" s="34"/>
      <c r="BL669" s="117"/>
      <c r="BM669" s="118"/>
      <c r="BN669" s="117"/>
      <c r="BO669" s="34"/>
      <c r="BP669" s="30"/>
      <c r="BQ669" s="30"/>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row>
    <row r="670" spans="2:208" s="32" customFormat="1" x14ac:dyDescent="0.2">
      <c r="B670" s="21"/>
      <c r="C670" s="22"/>
      <c r="D670" s="22"/>
      <c r="E670" s="22"/>
      <c r="F670" s="246"/>
      <c r="G670" s="121"/>
      <c r="H670" s="27"/>
      <c r="I670" s="28"/>
      <c r="J670" s="29"/>
      <c r="K670" s="30"/>
      <c r="L670" s="34"/>
      <c r="M670" s="35"/>
      <c r="N670" s="30"/>
      <c r="O670" s="34"/>
      <c r="P670" s="35"/>
      <c r="Q670" s="30"/>
      <c r="R670" s="34"/>
      <c r="S670" s="35"/>
      <c r="T670" s="30"/>
      <c r="U670" s="34"/>
      <c r="V670" s="35"/>
      <c r="W670" s="30"/>
      <c r="X670" s="34"/>
      <c r="Y670" s="34"/>
      <c r="Z670" s="30"/>
      <c r="AA670" s="34"/>
      <c r="AB670" s="34"/>
      <c r="AC670" s="30"/>
      <c r="AD670" s="34"/>
      <c r="AE670" s="34"/>
      <c r="AF670" s="30"/>
      <c r="AG670" s="34"/>
      <c r="AH670" s="34"/>
      <c r="AI670" s="30"/>
      <c r="AJ670" s="34"/>
      <c r="AK670" s="34"/>
      <c r="AL670" s="30"/>
      <c r="AM670" s="34"/>
      <c r="AN670" s="34"/>
      <c r="AO670" s="30"/>
      <c r="AP670" s="34"/>
      <c r="AQ670" s="34"/>
      <c r="AR670" s="30"/>
      <c r="AS670" s="34"/>
      <c r="AT670" s="34"/>
      <c r="AU670" s="30"/>
      <c r="AV670" s="34"/>
      <c r="AW670" s="34"/>
      <c r="AX670" s="30"/>
      <c r="AY670" s="34"/>
      <c r="AZ670" s="34"/>
      <c r="BA670" s="30"/>
      <c r="BB670" s="34"/>
      <c r="BC670" s="34"/>
      <c r="BD670" s="30"/>
      <c r="BE670" s="34"/>
      <c r="BF670" s="34"/>
      <c r="BG670" s="30"/>
      <c r="BH670" s="34"/>
      <c r="BI670" s="34"/>
      <c r="BJ670" s="30"/>
      <c r="BK670" s="34"/>
      <c r="BL670" s="117"/>
      <c r="BM670" s="118"/>
      <c r="BN670" s="117"/>
      <c r="BO670" s="34"/>
      <c r="BP670" s="30"/>
      <c r="BQ670" s="30"/>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row>
    <row r="671" spans="2:208" s="32" customFormat="1" x14ac:dyDescent="0.2">
      <c r="B671" s="21"/>
      <c r="C671" s="22"/>
      <c r="D671" s="22"/>
      <c r="E671" s="22"/>
      <c r="F671" s="246"/>
      <c r="G671" s="121"/>
      <c r="H671" s="27"/>
      <c r="I671" s="28"/>
      <c r="J671" s="29"/>
      <c r="K671" s="30"/>
      <c r="L671" s="34"/>
      <c r="M671" s="35"/>
      <c r="N671" s="30"/>
      <c r="O671" s="34"/>
      <c r="P671" s="35"/>
      <c r="Q671" s="30"/>
      <c r="R671" s="34"/>
      <c r="S671" s="35"/>
      <c r="T671" s="30"/>
      <c r="U671" s="34"/>
      <c r="V671" s="35"/>
      <c r="W671" s="30"/>
      <c r="X671" s="34"/>
      <c r="Y671" s="34"/>
      <c r="Z671" s="30"/>
      <c r="AA671" s="34"/>
      <c r="AB671" s="34"/>
      <c r="AC671" s="30"/>
      <c r="AD671" s="34"/>
      <c r="AE671" s="34"/>
      <c r="AF671" s="30"/>
      <c r="AG671" s="34"/>
      <c r="AH671" s="34"/>
      <c r="AI671" s="30"/>
      <c r="AJ671" s="34"/>
      <c r="AK671" s="34"/>
      <c r="AL671" s="30"/>
      <c r="AM671" s="34"/>
      <c r="AN671" s="34"/>
      <c r="AO671" s="30"/>
      <c r="AP671" s="34"/>
      <c r="AQ671" s="34"/>
      <c r="AR671" s="30"/>
      <c r="AS671" s="34"/>
      <c r="AT671" s="34"/>
      <c r="AU671" s="30"/>
      <c r="AV671" s="34"/>
      <c r="AW671" s="34"/>
      <c r="AX671" s="30"/>
      <c r="AY671" s="34"/>
      <c r="AZ671" s="34"/>
      <c r="BA671" s="30"/>
      <c r="BB671" s="34"/>
      <c r="BC671" s="34"/>
      <c r="BD671" s="30"/>
      <c r="BE671" s="34"/>
      <c r="BF671" s="34"/>
      <c r="BG671" s="30"/>
      <c r="BH671" s="34"/>
      <c r="BI671" s="34"/>
      <c r="BJ671" s="30"/>
      <c r="BK671" s="34"/>
      <c r="BL671" s="117"/>
      <c r="BM671" s="118"/>
      <c r="BN671" s="117"/>
      <c r="BO671" s="34"/>
      <c r="BP671" s="30"/>
      <c r="BQ671" s="30"/>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row>
    <row r="672" spans="2:208" s="32" customFormat="1" x14ac:dyDescent="0.2">
      <c r="B672" s="21"/>
      <c r="C672" s="22"/>
      <c r="D672" s="22"/>
      <c r="E672" s="22"/>
      <c r="F672" s="246"/>
      <c r="G672" s="121"/>
      <c r="H672" s="27"/>
      <c r="I672" s="28"/>
      <c r="J672" s="29"/>
      <c r="K672" s="30"/>
      <c r="L672" s="34"/>
      <c r="M672" s="35"/>
      <c r="N672" s="30"/>
      <c r="O672" s="34"/>
      <c r="P672" s="35"/>
      <c r="Q672" s="30"/>
      <c r="R672" s="34"/>
      <c r="S672" s="35"/>
      <c r="T672" s="30"/>
      <c r="U672" s="34"/>
      <c r="V672" s="35"/>
      <c r="W672" s="30"/>
      <c r="X672" s="34"/>
      <c r="Y672" s="34"/>
      <c r="Z672" s="30"/>
      <c r="AA672" s="34"/>
      <c r="AB672" s="34"/>
      <c r="AC672" s="30"/>
      <c r="AD672" s="34"/>
      <c r="AE672" s="34"/>
      <c r="AF672" s="30"/>
      <c r="AG672" s="34"/>
      <c r="AH672" s="34"/>
      <c r="AI672" s="30"/>
      <c r="AJ672" s="34"/>
      <c r="AK672" s="34"/>
      <c r="AL672" s="30"/>
      <c r="AM672" s="34"/>
      <c r="AN672" s="34"/>
      <c r="AO672" s="30"/>
      <c r="AP672" s="34"/>
      <c r="AQ672" s="34"/>
      <c r="AR672" s="30"/>
      <c r="AS672" s="34"/>
      <c r="AT672" s="34"/>
      <c r="AU672" s="30"/>
      <c r="AV672" s="34"/>
      <c r="AW672" s="34"/>
      <c r="AX672" s="30"/>
      <c r="AY672" s="34"/>
      <c r="AZ672" s="34"/>
      <c r="BA672" s="30"/>
      <c r="BB672" s="34"/>
      <c r="BC672" s="34"/>
      <c r="BD672" s="30"/>
      <c r="BE672" s="34"/>
      <c r="BF672" s="34"/>
      <c r="BG672" s="30"/>
      <c r="BH672" s="34"/>
      <c r="BI672" s="34"/>
      <c r="BJ672" s="30"/>
      <c r="BK672" s="34"/>
      <c r="BL672" s="117"/>
      <c r="BM672" s="118"/>
      <c r="BN672" s="117"/>
      <c r="BO672" s="34"/>
      <c r="BP672" s="30"/>
      <c r="BQ672" s="30"/>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row>
    <row r="673" spans="2:208" s="32" customFormat="1" x14ac:dyDescent="0.2">
      <c r="B673" s="21"/>
      <c r="C673" s="22"/>
      <c r="D673" s="22"/>
      <c r="E673" s="22"/>
      <c r="F673" s="246"/>
      <c r="G673" s="121"/>
      <c r="H673" s="27"/>
      <c r="I673" s="28"/>
      <c r="J673" s="29"/>
      <c r="K673" s="30"/>
      <c r="L673" s="34"/>
      <c r="M673" s="35"/>
      <c r="N673" s="30"/>
      <c r="O673" s="34"/>
      <c r="P673" s="35"/>
      <c r="Q673" s="30"/>
      <c r="R673" s="34"/>
      <c r="S673" s="35"/>
      <c r="T673" s="30"/>
      <c r="U673" s="34"/>
      <c r="V673" s="35"/>
      <c r="W673" s="30"/>
      <c r="X673" s="34"/>
      <c r="Y673" s="34"/>
      <c r="Z673" s="30"/>
      <c r="AA673" s="34"/>
      <c r="AB673" s="34"/>
      <c r="AC673" s="30"/>
      <c r="AD673" s="34"/>
      <c r="AE673" s="34"/>
      <c r="AF673" s="30"/>
      <c r="AG673" s="34"/>
      <c r="AH673" s="34"/>
      <c r="AI673" s="30"/>
      <c r="AJ673" s="34"/>
      <c r="AK673" s="34"/>
      <c r="AL673" s="30"/>
      <c r="AM673" s="34"/>
      <c r="AN673" s="34"/>
      <c r="AO673" s="30"/>
      <c r="AP673" s="34"/>
      <c r="AQ673" s="34"/>
      <c r="AR673" s="30"/>
      <c r="AS673" s="34"/>
      <c r="AT673" s="34"/>
      <c r="AU673" s="30"/>
      <c r="AV673" s="34"/>
      <c r="AW673" s="34"/>
      <c r="AX673" s="30"/>
      <c r="AY673" s="34"/>
      <c r="AZ673" s="34"/>
      <c r="BA673" s="30"/>
      <c r="BB673" s="34"/>
      <c r="BC673" s="34"/>
      <c r="BD673" s="30"/>
      <c r="BE673" s="34"/>
      <c r="BF673" s="34"/>
      <c r="BG673" s="30"/>
      <c r="BH673" s="34"/>
      <c r="BI673" s="34"/>
      <c r="BJ673" s="30"/>
      <c r="BK673" s="34"/>
      <c r="BL673" s="117"/>
      <c r="BM673" s="118"/>
      <c r="BN673" s="117"/>
      <c r="BO673" s="34"/>
      <c r="BP673" s="30"/>
      <c r="BQ673" s="30"/>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row>
    <row r="674" spans="2:208" s="32" customFormat="1" x14ac:dyDescent="0.2">
      <c r="B674" s="21"/>
      <c r="C674" s="22"/>
      <c r="D674" s="22"/>
      <c r="E674" s="22"/>
      <c r="F674" s="246"/>
      <c r="G674" s="121"/>
      <c r="H674" s="27"/>
      <c r="I674" s="28"/>
      <c r="J674" s="29"/>
      <c r="K674" s="30"/>
      <c r="L674" s="34"/>
      <c r="M674" s="35"/>
      <c r="N674" s="30"/>
      <c r="O674" s="34"/>
      <c r="P674" s="35"/>
      <c r="Q674" s="30"/>
      <c r="R674" s="34"/>
      <c r="S674" s="35"/>
      <c r="T674" s="30"/>
      <c r="U674" s="34"/>
      <c r="V674" s="35"/>
      <c r="W674" s="30"/>
      <c r="X674" s="34"/>
      <c r="Y674" s="34"/>
      <c r="Z674" s="30"/>
      <c r="AA674" s="34"/>
      <c r="AB674" s="34"/>
      <c r="AC674" s="30"/>
      <c r="AD674" s="34"/>
      <c r="AE674" s="34"/>
      <c r="AF674" s="30"/>
      <c r="AG674" s="34"/>
      <c r="AH674" s="34"/>
      <c r="AI674" s="30"/>
      <c r="AJ674" s="34"/>
      <c r="AK674" s="34"/>
      <c r="AL674" s="30"/>
      <c r="AM674" s="34"/>
      <c r="AN674" s="34"/>
      <c r="AO674" s="30"/>
      <c r="AP674" s="34"/>
      <c r="AQ674" s="34"/>
      <c r="AR674" s="30"/>
      <c r="AS674" s="34"/>
      <c r="AT674" s="34"/>
      <c r="AU674" s="30"/>
      <c r="AV674" s="34"/>
      <c r="AW674" s="34"/>
      <c r="AX674" s="30"/>
      <c r="AY674" s="34"/>
      <c r="AZ674" s="34"/>
      <c r="BA674" s="30"/>
      <c r="BB674" s="34"/>
      <c r="BC674" s="34"/>
      <c r="BD674" s="30"/>
      <c r="BE674" s="34"/>
      <c r="BF674" s="34"/>
      <c r="BG674" s="30"/>
      <c r="BH674" s="34"/>
      <c r="BI674" s="34"/>
      <c r="BJ674" s="30"/>
      <c r="BK674" s="34"/>
      <c r="BL674" s="117"/>
      <c r="BM674" s="118"/>
      <c r="BN674" s="117"/>
      <c r="BO674" s="34"/>
      <c r="BP674" s="30"/>
      <c r="BQ674" s="30"/>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row>
    <row r="675" spans="2:208" s="32" customFormat="1" x14ac:dyDescent="0.2">
      <c r="B675" s="21"/>
      <c r="C675" s="22"/>
      <c r="D675" s="22"/>
      <c r="E675" s="22"/>
      <c r="F675" s="246"/>
      <c r="G675" s="121"/>
      <c r="H675" s="27"/>
      <c r="I675" s="28"/>
      <c r="J675" s="29"/>
      <c r="K675" s="30"/>
      <c r="L675" s="34"/>
      <c r="M675" s="35"/>
      <c r="N675" s="30"/>
      <c r="O675" s="34"/>
      <c r="P675" s="35"/>
      <c r="Q675" s="30"/>
      <c r="R675" s="34"/>
      <c r="S675" s="35"/>
      <c r="T675" s="30"/>
      <c r="U675" s="34"/>
      <c r="V675" s="35"/>
      <c r="W675" s="30"/>
      <c r="X675" s="34"/>
      <c r="Y675" s="34"/>
      <c r="Z675" s="30"/>
      <c r="AA675" s="34"/>
      <c r="AB675" s="34"/>
      <c r="AC675" s="30"/>
      <c r="AD675" s="34"/>
      <c r="AE675" s="34"/>
      <c r="AF675" s="30"/>
      <c r="AG675" s="34"/>
      <c r="AH675" s="34"/>
      <c r="AI675" s="30"/>
      <c r="AJ675" s="34"/>
      <c r="AK675" s="34"/>
      <c r="AL675" s="30"/>
      <c r="AM675" s="34"/>
      <c r="AN675" s="34"/>
      <c r="AO675" s="30"/>
      <c r="AP675" s="34"/>
      <c r="AQ675" s="34"/>
      <c r="AR675" s="30"/>
      <c r="AS675" s="34"/>
      <c r="AT675" s="34"/>
      <c r="AU675" s="30"/>
      <c r="AV675" s="34"/>
      <c r="AW675" s="34"/>
      <c r="AX675" s="30"/>
      <c r="AY675" s="34"/>
      <c r="AZ675" s="34"/>
      <c r="BA675" s="30"/>
      <c r="BB675" s="34"/>
      <c r="BC675" s="34"/>
      <c r="BD675" s="30"/>
      <c r="BE675" s="34"/>
      <c r="BF675" s="34"/>
      <c r="BG675" s="30"/>
      <c r="BH675" s="34"/>
      <c r="BI675" s="34"/>
      <c r="BJ675" s="30"/>
      <c r="BK675" s="34"/>
      <c r="BL675" s="117"/>
      <c r="BM675" s="118"/>
      <c r="BN675" s="117"/>
      <c r="BO675" s="34"/>
      <c r="BP675" s="30"/>
      <c r="BQ675" s="30"/>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row>
    <row r="676" spans="2:208" s="32" customFormat="1" x14ac:dyDescent="0.2">
      <c r="B676" s="21"/>
      <c r="C676" s="22"/>
      <c r="D676" s="22"/>
      <c r="E676" s="22"/>
      <c r="F676" s="246"/>
      <c r="G676" s="121"/>
      <c r="H676" s="27"/>
      <c r="I676" s="28"/>
      <c r="J676" s="29"/>
      <c r="K676" s="30"/>
      <c r="L676" s="34"/>
      <c r="M676" s="35"/>
      <c r="N676" s="30"/>
      <c r="O676" s="34"/>
      <c r="P676" s="35"/>
      <c r="Q676" s="30"/>
      <c r="R676" s="34"/>
      <c r="S676" s="35"/>
      <c r="T676" s="30"/>
      <c r="U676" s="34"/>
      <c r="V676" s="35"/>
      <c r="W676" s="30"/>
      <c r="X676" s="34"/>
      <c r="Y676" s="34"/>
      <c r="Z676" s="30"/>
      <c r="AA676" s="34"/>
      <c r="AB676" s="34"/>
      <c r="AC676" s="30"/>
      <c r="AD676" s="34"/>
      <c r="AE676" s="34"/>
      <c r="AF676" s="30"/>
      <c r="AG676" s="34"/>
      <c r="AH676" s="34"/>
      <c r="AI676" s="30"/>
      <c r="AJ676" s="34"/>
      <c r="AK676" s="34"/>
      <c r="AL676" s="30"/>
      <c r="AM676" s="34"/>
      <c r="AN676" s="34"/>
      <c r="AO676" s="30"/>
      <c r="AP676" s="34"/>
      <c r="AQ676" s="34"/>
      <c r="AR676" s="30"/>
      <c r="AS676" s="34"/>
      <c r="AT676" s="34"/>
      <c r="AU676" s="30"/>
      <c r="AV676" s="34"/>
      <c r="AW676" s="34"/>
      <c r="AX676" s="30"/>
      <c r="AY676" s="34"/>
      <c r="AZ676" s="34"/>
      <c r="BA676" s="30"/>
      <c r="BB676" s="34"/>
      <c r="BC676" s="34"/>
      <c r="BD676" s="30"/>
      <c r="BE676" s="34"/>
      <c r="BF676" s="34"/>
      <c r="BG676" s="30"/>
      <c r="BH676" s="34"/>
      <c r="BI676" s="34"/>
      <c r="BJ676" s="30"/>
      <c r="BK676" s="34"/>
      <c r="BL676" s="117"/>
      <c r="BM676" s="118"/>
      <c r="BN676" s="117"/>
      <c r="BO676" s="34"/>
      <c r="BP676" s="30"/>
      <c r="BQ676" s="30"/>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row>
    <row r="677" spans="2:208" s="32" customFormat="1" x14ac:dyDescent="0.2">
      <c r="B677" s="21"/>
      <c r="C677" s="22"/>
      <c r="D677" s="22"/>
      <c r="E677" s="22"/>
      <c r="F677" s="246"/>
      <c r="G677" s="121"/>
      <c r="H677" s="27"/>
      <c r="I677" s="28"/>
      <c r="J677" s="29"/>
      <c r="K677" s="30"/>
      <c r="L677" s="34"/>
      <c r="M677" s="35"/>
      <c r="N677" s="30"/>
      <c r="O677" s="34"/>
      <c r="P677" s="35"/>
      <c r="Q677" s="30"/>
      <c r="R677" s="34"/>
      <c r="S677" s="35"/>
      <c r="T677" s="30"/>
      <c r="U677" s="34"/>
      <c r="V677" s="35"/>
      <c r="W677" s="30"/>
      <c r="X677" s="34"/>
      <c r="Y677" s="34"/>
      <c r="Z677" s="30"/>
      <c r="AA677" s="34"/>
      <c r="AB677" s="34"/>
      <c r="AC677" s="30"/>
      <c r="AD677" s="34"/>
      <c r="AE677" s="34"/>
      <c r="AF677" s="30"/>
      <c r="AG677" s="34"/>
      <c r="AH677" s="34"/>
      <c r="AI677" s="30"/>
      <c r="AJ677" s="34"/>
      <c r="AK677" s="34"/>
      <c r="AL677" s="30"/>
      <c r="AM677" s="34"/>
      <c r="AN677" s="34"/>
      <c r="AO677" s="30"/>
      <c r="AP677" s="34"/>
      <c r="AQ677" s="34"/>
      <c r="AR677" s="30"/>
      <c r="AS677" s="34"/>
      <c r="AT677" s="34"/>
      <c r="AU677" s="30"/>
      <c r="AV677" s="34"/>
      <c r="AW677" s="34"/>
      <c r="AX677" s="30"/>
      <c r="AY677" s="34"/>
      <c r="AZ677" s="34"/>
      <c r="BA677" s="30"/>
      <c r="BB677" s="34"/>
      <c r="BC677" s="34"/>
      <c r="BD677" s="30"/>
      <c r="BE677" s="34"/>
      <c r="BF677" s="34"/>
      <c r="BG677" s="30"/>
      <c r="BH677" s="34"/>
      <c r="BI677" s="34"/>
      <c r="BJ677" s="30"/>
      <c r="BK677" s="34"/>
      <c r="BL677" s="117"/>
      <c r="BM677" s="118"/>
      <c r="BN677" s="117"/>
      <c r="BO677" s="34"/>
      <c r="BP677" s="30"/>
      <c r="BQ677" s="30"/>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row>
    <row r="678" spans="2:208" s="32" customFormat="1" x14ac:dyDescent="0.2">
      <c r="B678" s="21"/>
      <c r="C678" s="22"/>
      <c r="D678" s="22"/>
      <c r="E678" s="22"/>
      <c r="F678" s="246"/>
      <c r="G678" s="121"/>
      <c r="H678" s="27"/>
      <c r="I678" s="28"/>
      <c r="J678" s="29"/>
      <c r="K678" s="30"/>
      <c r="L678" s="34"/>
      <c r="M678" s="35"/>
      <c r="N678" s="30"/>
      <c r="O678" s="34"/>
      <c r="P678" s="35"/>
      <c r="Q678" s="30"/>
      <c r="R678" s="34"/>
      <c r="S678" s="35"/>
      <c r="T678" s="30"/>
      <c r="U678" s="34"/>
      <c r="V678" s="35"/>
      <c r="W678" s="30"/>
      <c r="X678" s="34"/>
      <c r="Y678" s="34"/>
      <c r="Z678" s="30"/>
      <c r="AA678" s="34"/>
      <c r="AB678" s="34"/>
      <c r="AC678" s="30"/>
      <c r="AD678" s="34"/>
      <c r="AE678" s="34"/>
      <c r="AF678" s="30"/>
      <c r="AG678" s="34"/>
      <c r="AH678" s="34"/>
      <c r="AI678" s="30"/>
      <c r="AJ678" s="34"/>
      <c r="AK678" s="34"/>
      <c r="AL678" s="30"/>
      <c r="AM678" s="34"/>
      <c r="AN678" s="34"/>
      <c r="AO678" s="30"/>
      <c r="AP678" s="34"/>
      <c r="AQ678" s="34"/>
      <c r="AR678" s="30"/>
      <c r="AS678" s="34"/>
      <c r="AT678" s="34"/>
      <c r="AU678" s="30"/>
      <c r="AV678" s="34"/>
      <c r="AW678" s="34"/>
      <c r="AX678" s="30"/>
      <c r="AY678" s="34"/>
      <c r="AZ678" s="34"/>
      <c r="BA678" s="30"/>
      <c r="BB678" s="34"/>
      <c r="BC678" s="34"/>
      <c r="BD678" s="30"/>
      <c r="BE678" s="34"/>
      <c r="BF678" s="34"/>
      <c r="BG678" s="30"/>
      <c r="BH678" s="34"/>
      <c r="BI678" s="34"/>
      <c r="BJ678" s="30"/>
      <c r="BK678" s="34"/>
      <c r="BL678" s="117"/>
      <c r="BM678" s="118"/>
      <c r="BN678" s="117"/>
      <c r="BO678" s="34"/>
      <c r="BP678" s="30"/>
      <c r="BQ678" s="30"/>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row>
    <row r="679" spans="2:208" s="32" customFormat="1" x14ac:dyDescent="0.2">
      <c r="B679" s="21"/>
      <c r="C679" s="22"/>
      <c r="D679" s="22"/>
      <c r="E679" s="22"/>
      <c r="F679" s="246"/>
      <c r="G679" s="121"/>
      <c r="H679" s="27"/>
      <c r="I679" s="28"/>
      <c r="J679" s="29"/>
      <c r="K679" s="30"/>
      <c r="L679" s="34"/>
      <c r="M679" s="35"/>
      <c r="N679" s="30"/>
      <c r="O679" s="34"/>
      <c r="P679" s="35"/>
      <c r="Q679" s="30"/>
      <c r="R679" s="34"/>
      <c r="S679" s="35"/>
      <c r="T679" s="30"/>
      <c r="U679" s="34"/>
      <c r="V679" s="35"/>
      <c r="W679" s="30"/>
      <c r="X679" s="34"/>
      <c r="Y679" s="34"/>
      <c r="Z679" s="30"/>
      <c r="AA679" s="34"/>
      <c r="AB679" s="34"/>
      <c r="AC679" s="30"/>
      <c r="AD679" s="34"/>
      <c r="AE679" s="34"/>
      <c r="AF679" s="30"/>
      <c r="AG679" s="34"/>
      <c r="AH679" s="34"/>
      <c r="AI679" s="30"/>
      <c r="AJ679" s="34"/>
      <c r="AK679" s="34"/>
      <c r="AL679" s="30"/>
      <c r="AM679" s="34"/>
      <c r="AN679" s="34"/>
      <c r="AO679" s="30"/>
      <c r="AP679" s="34"/>
      <c r="AQ679" s="34"/>
      <c r="AR679" s="30"/>
      <c r="AS679" s="34"/>
      <c r="AT679" s="34"/>
      <c r="AU679" s="30"/>
      <c r="AV679" s="34"/>
      <c r="AW679" s="34"/>
      <c r="AX679" s="30"/>
      <c r="AY679" s="34"/>
      <c r="AZ679" s="34"/>
      <c r="BA679" s="30"/>
      <c r="BB679" s="34"/>
      <c r="BC679" s="34"/>
      <c r="BD679" s="30"/>
      <c r="BE679" s="34"/>
      <c r="BF679" s="34"/>
      <c r="BG679" s="30"/>
      <c r="BH679" s="34"/>
      <c r="BI679" s="34"/>
      <c r="BJ679" s="30"/>
      <c r="BK679" s="34"/>
      <c r="BL679" s="117"/>
      <c r="BM679" s="118"/>
      <c r="BN679" s="117"/>
      <c r="BO679" s="34"/>
      <c r="BP679" s="30"/>
      <c r="BQ679" s="30"/>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row>
    <row r="680" spans="2:208" s="32" customFormat="1" x14ac:dyDescent="0.2">
      <c r="B680" s="21"/>
      <c r="C680" s="22"/>
      <c r="D680" s="22"/>
      <c r="E680" s="22"/>
      <c r="F680" s="246"/>
      <c r="G680" s="121"/>
      <c r="H680" s="27"/>
      <c r="I680" s="28"/>
      <c r="J680" s="29"/>
      <c r="K680" s="30"/>
      <c r="L680" s="34"/>
      <c r="M680" s="35"/>
      <c r="N680" s="30"/>
      <c r="O680" s="34"/>
      <c r="P680" s="35"/>
      <c r="Q680" s="30"/>
      <c r="R680" s="34"/>
      <c r="S680" s="35"/>
      <c r="T680" s="30"/>
      <c r="U680" s="34"/>
      <c r="V680" s="35"/>
      <c r="W680" s="30"/>
      <c r="X680" s="34"/>
      <c r="Y680" s="34"/>
      <c r="Z680" s="30"/>
      <c r="AA680" s="34"/>
      <c r="AB680" s="34"/>
      <c r="AC680" s="30"/>
      <c r="AD680" s="34"/>
      <c r="AE680" s="34"/>
      <c r="AF680" s="30"/>
      <c r="AG680" s="34"/>
      <c r="AH680" s="34"/>
      <c r="AI680" s="30"/>
      <c r="AJ680" s="34"/>
      <c r="AK680" s="34"/>
      <c r="AL680" s="30"/>
      <c r="AM680" s="34"/>
      <c r="AN680" s="34"/>
      <c r="AO680" s="30"/>
      <c r="AP680" s="34"/>
      <c r="AQ680" s="34"/>
      <c r="AR680" s="30"/>
      <c r="AS680" s="34"/>
      <c r="AT680" s="34"/>
      <c r="AU680" s="30"/>
      <c r="AV680" s="34"/>
      <c r="AW680" s="34"/>
      <c r="AX680" s="30"/>
      <c r="AY680" s="34"/>
      <c r="AZ680" s="34"/>
      <c r="BA680" s="30"/>
      <c r="BB680" s="34"/>
      <c r="BC680" s="34"/>
      <c r="BD680" s="30"/>
      <c r="BE680" s="34"/>
      <c r="BF680" s="34"/>
      <c r="BG680" s="30"/>
      <c r="BH680" s="34"/>
      <c r="BI680" s="34"/>
      <c r="BJ680" s="30"/>
      <c r="BK680" s="34"/>
      <c r="BL680" s="117"/>
      <c r="BM680" s="118"/>
      <c r="BN680" s="117"/>
      <c r="BO680" s="34"/>
      <c r="BP680" s="30"/>
      <c r="BQ680" s="30"/>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row>
    <row r="681" spans="2:208" s="32" customFormat="1" x14ac:dyDescent="0.2">
      <c r="B681" s="21"/>
      <c r="C681" s="22"/>
      <c r="D681" s="22"/>
      <c r="E681" s="22"/>
      <c r="F681" s="246"/>
      <c r="G681" s="121"/>
      <c r="H681" s="27"/>
      <c r="I681" s="28"/>
      <c r="J681" s="29"/>
      <c r="K681" s="30"/>
      <c r="L681" s="34"/>
      <c r="M681" s="35"/>
      <c r="N681" s="30"/>
      <c r="O681" s="34"/>
      <c r="P681" s="35"/>
      <c r="Q681" s="30"/>
      <c r="R681" s="34"/>
      <c r="S681" s="35"/>
      <c r="T681" s="30"/>
      <c r="U681" s="34"/>
      <c r="V681" s="35"/>
      <c r="W681" s="30"/>
      <c r="X681" s="34"/>
      <c r="Y681" s="34"/>
      <c r="Z681" s="30"/>
      <c r="AA681" s="34"/>
      <c r="AB681" s="34"/>
      <c r="AC681" s="30"/>
      <c r="AD681" s="34"/>
      <c r="AE681" s="34"/>
      <c r="AF681" s="30"/>
      <c r="AG681" s="34"/>
      <c r="AH681" s="34"/>
      <c r="AI681" s="30"/>
      <c r="AJ681" s="34"/>
      <c r="AK681" s="34"/>
      <c r="AL681" s="30"/>
      <c r="AM681" s="34"/>
      <c r="AN681" s="34"/>
      <c r="AO681" s="30"/>
      <c r="AP681" s="34"/>
      <c r="AQ681" s="34"/>
      <c r="AR681" s="30"/>
      <c r="AS681" s="34"/>
      <c r="AT681" s="34"/>
      <c r="AU681" s="30"/>
      <c r="AV681" s="34"/>
      <c r="AW681" s="34"/>
      <c r="AX681" s="30"/>
      <c r="AY681" s="34"/>
      <c r="AZ681" s="34"/>
      <c r="BA681" s="30"/>
      <c r="BB681" s="34"/>
      <c r="BC681" s="34"/>
      <c r="BD681" s="30"/>
      <c r="BE681" s="34"/>
      <c r="BF681" s="34"/>
      <c r="BG681" s="30"/>
      <c r="BH681" s="34"/>
      <c r="BI681" s="34"/>
      <c r="BJ681" s="30"/>
      <c r="BK681" s="34"/>
      <c r="BL681" s="117"/>
      <c r="BM681" s="118"/>
      <c r="BN681" s="117"/>
      <c r="BO681" s="34"/>
      <c r="BP681" s="30"/>
      <c r="BQ681" s="30"/>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row>
    <row r="682" spans="2:208" s="32" customFormat="1" x14ac:dyDescent="0.2">
      <c r="B682" s="21"/>
      <c r="C682" s="22"/>
      <c r="D682" s="22"/>
      <c r="E682" s="22"/>
      <c r="F682" s="246"/>
      <c r="G682" s="121"/>
      <c r="H682" s="27"/>
      <c r="I682" s="28"/>
      <c r="J682" s="29"/>
      <c r="K682" s="30"/>
      <c r="L682" s="34"/>
      <c r="M682" s="35"/>
      <c r="N682" s="30"/>
      <c r="O682" s="34"/>
      <c r="P682" s="35"/>
      <c r="Q682" s="30"/>
      <c r="R682" s="34"/>
      <c r="S682" s="35"/>
      <c r="T682" s="30"/>
      <c r="U682" s="34"/>
      <c r="V682" s="35"/>
      <c r="W682" s="30"/>
      <c r="X682" s="34"/>
      <c r="Y682" s="34"/>
      <c r="Z682" s="30"/>
      <c r="AA682" s="34"/>
      <c r="AB682" s="34"/>
      <c r="AC682" s="30"/>
      <c r="AD682" s="34"/>
      <c r="AE682" s="34"/>
      <c r="AF682" s="30"/>
      <c r="AG682" s="34"/>
      <c r="AH682" s="34"/>
      <c r="AI682" s="30"/>
      <c r="AJ682" s="34"/>
      <c r="AK682" s="34"/>
      <c r="AL682" s="30"/>
      <c r="AM682" s="34"/>
      <c r="AN682" s="34"/>
      <c r="AO682" s="30"/>
      <c r="AP682" s="34"/>
      <c r="AQ682" s="34"/>
      <c r="AR682" s="30"/>
      <c r="AS682" s="34"/>
      <c r="AT682" s="34"/>
      <c r="AU682" s="30"/>
      <c r="AV682" s="34"/>
      <c r="AW682" s="34"/>
      <c r="AX682" s="30"/>
      <c r="AY682" s="34"/>
      <c r="AZ682" s="34"/>
      <c r="BA682" s="30"/>
      <c r="BB682" s="34"/>
      <c r="BC682" s="34"/>
      <c r="BD682" s="30"/>
      <c r="BE682" s="34"/>
      <c r="BF682" s="34"/>
      <c r="BG682" s="30"/>
      <c r="BH682" s="34"/>
      <c r="BI682" s="34"/>
      <c r="BJ682" s="30"/>
      <c r="BK682" s="34"/>
      <c r="BL682" s="117"/>
      <c r="BM682" s="118"/>
      <c r="BN682" s="117"/>
      <c r="BO682" s="34"/>
      <c r="BP682" s="30"/>
      <c r="BQ682" s="30"/>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row>
    <row r="683" spans="2:208" s="32" customFormat="1" x14ac:dyDescent="0.2">
      <c r="B683" s="21"/>
      <c r="C683" s="22"/>
      <c r="D683" s="22"/>
      <c r="E683" s="22"/>
      <c r="F683" s="246"/>
      <c r="G683" s="121"/>
      <c r="H683" s="27"/>
      <c r="I683" s="28"/>
      <c r="J683" s="29"/>
      <c r="K683" s="30"/>
      <c r="L683" s="34"/>
      <c r="M683" s="35"/>
      <c r="N683" s="30"/>
      <c r="O683" s="34"/>
      <c r="P683" s="35"/>
      <c r="Q683" s="30"/>
      <c r="R683" s="34"/>
      <c r="S683" s="35"/>
      <c r="T683" s="30"/>
      <c r="U683" s="34"/>
      <c r="V683" s="35"/>
      <c r="W683" s="30"/>
      <c r="X683" s="34"/>
      <c r="Y683" s="34"/>
      <c r="Z683" s="30"/>
      <c r="AA683" s="34"/>
      <c r="AB683" s="34"/>
      <c r="AC683" s="30"/>
      <c r="AD683" s="34"/>
      <c r="AE683" s="34"/>
      <c r="AF683" s="30"/>
      <c r="AG683" s="34"/>
      <c r="AH683" s="34"/>
      <c r="AI683" s="30"/>
      <c r="AJ683" s="34"/>
      <c r="AK683" s="34"/>
      <c r="AL683" s="30"/>
      <c r="AM683" s="34"/>
      <c r="AN683" s="34"/>
      <c r="AO683" s="30"/>
      <c r="AP683" s="34"/>
      <c r="AQ683" s="34"/>
      <c r="AR683" s="30"/>
      <c r="AS683" s="34"/>
      <c r="AT683" s="34"/>
      <c r="AU683" s="30"/>
      <c r="AV683" s="34"/>
      <c r="AW683" s="34"/>
      <c r="AX683" s="30"/>
      <c r="AY683" s="34"/>
      <c r="AZ683" s="34"/>
      <c r="BA683" s="30"/>
      <c r="BB683" s="34"/>
      <c r="BC683" s="34"/>
      <c r="BD683" s="30"/>
      <c r="BE683" s="34"/>
      <c r="BF683" s="34"/>
      <c r="BG683" s="30"/>
      <c r="BH683" s="34"/>
      <c r="BI683" s="34"/>
      <c r="BJ683" s="30"/>
      <c r="BK683" s="34"/>
      <c r="BL683" s="117"/>
      <c r="BM683" s="118"/>
      <c r="BN683" s="117"/>
      <c r="BO683" s="34"/>
      <c r="BP683" s="30"/>
      <c r="BQ683" s="30"/>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row>
    <row r="684" spans="2:208" s="32" customFormat="1" x14ac:dyDescent="0.2">
      <c r="B684" s="21"/>
      <c r="C684" s="22"/>
      <c r="D684" s="22"/>
      <c r="E684" s="22"/>
      <c r="F684" s="246"/>
      <c r="G684" s="121"/>
      <c r="H684" s="27"/>
      <c r="I684" s="28"/>
      <c r="J684" s="29"/>
      <c r="K684" s="30"/>
      <c r="L684" s="34"/>
      <c r="M684" s="35"/>
      <c r="N684" s="30"/>
      <c r="O684" s="34"/>
      <c r="P684" s="35"/>
      <c r="Q684" s="30"/>
      <c r="R684" s="34"/>
      <c r="S684" s="35"/>
      <c r="T684" s="30"/>
      <c r="U684" s="34"/>
      <c r="V684" s="35"/>
      <c r="W684" s="30"/>
      <c r="X684" s="34"/>
      <c r="Y684" s="34"/>
      <c r="Z684" s="30"/>
      <c r="AA684" s="34"/>
      <c r="AB684" s="34"/>
      <c r="AC684" s="30"/>
      <c r="AD684" s="34"/>
      <c r="AE684" s="34"/>
      <c r="AF684" s="30"/>
      <c r="AG684" s="34"/>
      <c r="AH684" s="34"/>
      <c r="AI684" s="30"/>
      <c r="AJ684" s="34"/>
      <c r="AK684" s="34"/>
      <c r="AL684" s="30"/>
      <c r="AM684" s="34"/>
      <c r="AN684" s="34"/>
      <c r="AO684" s="30"/>
      <c r="AP684" s="34"/>
      <c r="AQ684" s="34"/>
      <c r="AR684" s="30"/>
      <c r="AS684" s="34"/>
      <c r="AT684" s="34"/>
      <c r="AU684" s="30"/>
      <c r="AV684" s="34"/>
      <c r="AW684" s="34"/>
      <c r="AX684" s="30"/>
      <c r="AY684" s="34"/>
      <c r="AZ684" s="34"/>
      <c r="BA684" s="30"/>
      <c r="BB684" s="34"/>
      <c r="BC684" s="34"/>
      <c r="BD684" s="30"/>
      <c r="BE684" s="34"/>
      <c r="BF684" s="34"/>
      <c r="BG684" s="30"/>
      <c r="BH684" s="34"/>
      <c r="BI684" s="34"/>
      <c r="BJ684" s="30"/>
      <c r="BK684" s="34"/>
      <c r="BL684" s="117"/>
      <c r="BM684" s="118"/>
      <c r="BN684" s="117"/>
      <c r="BO684" s="34"/>
      <c r="BP684" s="30"/>
      <c r="BQ684" s="30"/>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row>
    <row r="685" spans="2:208" s="32" customFormat="1" x14ac:dyDescent="0.2">
      <c r="B685" s="21"/>
      <c r="C685" s="22"/>
      <c r="D685" s="22"/>
      <c r="E685" s="22"/>
      <c r="F685" s="246"/>
      <c r="G685" s="121"/>
      <c r="H685" s="27"/>
      <c r="I685" s="28"/>
      <c r="J685" s="29"/>
      <c r="K685" s="30"/>
      <c r="L685" s="34"/>
      <c r="M685" s="35"/>
      <c r="N685" s="30"/>
      <c r="O685" s="34"/>
      <c r="P685" s="35"/>
      <c r="Q685" s="30"/>
      <c r="R685" s="34"/>
      <c r="S685" s="35"/>
      <c r="T685" s="30"/>
      <c r="U685" s="34"/>
      <c r="V685" s="35"/>
      <c r="W685" s="30"/>
      <c r="X685" s="34"/>
      <c r="Y685" s="34"/>
      <c r="Z685" s="30"/>
      <c r="AA685" s="34"/>
      <c r="AB685" s="34"/>
      <c r="AC685" s="30"/>
      <c r="AD685" s="34"/>
      <c r="AE685" s="34"/>
      <c r="AF685" s="30"/>
      <c r="AG685" s="34"/>
      <c r="AH685" s="34"/>
      <c r="AI685" s="30"/>
      <c r="AJ685" s="34"/>
      <c r="AK685" s="34"/>
      <c r="AL685" s="30"/>
      <c r="AM685" s="34"/>
      <c r="AN685" s="34"/>
      <c r="AO685" s="30"/>
      <c r="AP685" s="34"/>
      <c r="AQ685" s="34"/>
      <c r="AR685" s="30"/>
      <c r="AS685" s="34"/>
      <c r="AT685" s="34"/>
      <c r="AU685" s="30"/>
      <c r="AV685" s="34"/>
      <c r="AW685" s="34"/>
      <c r="AX685" s="30"/>
      <c r="AY685" s="34"/>
      <c r="AZ685" s="34"/>
      <c r="BA685" s="30"/>
      <c r="BB685" s="34"/>
      <c r="BC685" s="34"/>
      <c r="BD685" s="30"/>
      <c r="BE685" s="34"/>
      <c r="BF685" s="34"/>
      <c r="BG685" s="30"/>
      <c r="BH685" s="34"/>
      <c r="BI685" s="34"/>
      <c r="BJ685" s="30"/>
      <c r="BK685" s="34"/>
      <c r="BL685" s="117"/>
      <c r="BM685" s="118"/>
      <c r="BN685" s="117"/>
      <c r="BO685" s="34"/>
      <c r="BP685" s="30"/>
      <c r="BQ685" s="30"/>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row>
    <row r="686" spans="2:208" s="32" customFormat="1" x14ac:dyDescent="0.2">
      <c r="B686" s="21"/>
      <c r="C686" s="22"/>
      <c r="D686" s="22"/>
      <c r="E686" s="22"/>
      <c r="F686" s="246"/>
      <c r="G686" s="121"/>
      <c r="H686" s="27"/>
      <c r="I686" s="28"/>
      <c r="J686" s="29"/>
      <c r="K686" s="30"/>
      <c r="L686" s="34"/>
      <c r="M686" s="35"/>
      <c r="N686" s="30"/>
      <c r="O686" s="34"/>
      <c r="P686" s="35"/>
      <c r="Q686" s="30"/>
      <c r="R686" s="34"/>
      <c r="S686" s="35"/>
      <c r="T686" s="30"/>
      <c r="U686" s="34"/>
      <c r="V686" s="35"/>
      <c r="W686" s="30"/>
      <c r="X686" s="34"/>
      <c r="Y686" s="34"/>
      <c r="Z686" s="30"/>
      <c r="AA686" s="34"/>
      <c r="AB686" s="34"/>
      <c r="AC686" s="30"/>
      <c r="AD686" s="34"/>
      <c r="AE686" s="34"/>
      <c r="AF686" s="30"/>
      <c r="AG686" s="34"/>
      <c r="AH686" s="34"/>
      <c r="AI686" s="30"/>
      <c r="AJ686" s="34"/>
      <c r="AK686" s="34"/>
      <c r="AL686" s="30"/>
      <c r="AM686" s="34"/>
      <c r="AN686" s="34"/>
      <c r="AO686" s="30"/>
      <c r="AP686" s="34"/>
      <c r="AQ686" s="34"/>
      <c r="AR686" s="30"/>
      <c r="AS686" s="34"/>
      <c r="AT686" s="34"/>
      <c r="AU686" s="30"/>
      <c r="AV686" s="34"/>
      <c r="AW686" s="34"/>
      <c r="AX686" s="30"/>
      <c r="AY686" s="34"/>
      <c r="AZ686" s="34"/>
      <c r="BA686" s="30"/>
      <c r="BB686" s="34"/>
      <c r="BC686" s="34"/>
      <c r="BD686" s="30"/>
      <c r="BE686" s="34"/>
      <c r="BF686" s="34"/>
      <c r="BG686" s="30"/>
      <c r="BH686" s="34"/>
      <c r="BI686" s="34"/>
      <c r="BJ686" s="30"/>
      <c r="BK686" s="34"/>
      <c r="BL686" s="117"/>
      <c r="BM686" s="118"/>
      <c r="BN686" s="117"/>
      <c r="BO686" s="34"/>
      <c r="BP686" s="30"/>
      <c r="BQ686" s="30"/>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row>
    <row r="687" spans="2:208" s="32" customFormat="1" x14ac:dyDescent="0.2">
      <c r="B687" s="21"/>
      <c r="C687" s="22"/>
      <c r="D687" s="22"/>
      <c r="E687" s="22"/>
      <c r="F687" s="246"/>
      <c r="G687" s="121"/>
      <c r="H687" s="27"/>
      <c r="I687" s="28"/>
      <c r="J687" s="29"/>
      <c r="K687" s="30"/>
      <c r="L687" s="34"/>
      <c r="M687" s="35"/>
      <c r="N687" s="30"/>
      <c r="O687" s="34"/>
      <c r="P687" s="35"/>
      <c r="Q687" s="30"/>
      <c r="R687" s="34"/>
      <c r="S687" s="35"/>
      <c r="T687" s="30"/>
      <c r="U687" s="34"/>
      <c r="V687" s="35"/>
      <c r="W687" s="30"/>
      <c r="X687" s="34"/>
      <c r="Y687" s="34"/>
      <c r="Z687" s="30"/>
      <c r="AA687" s="34"/>
      <c r="AB687" s="34"/>
      <c r="AC687" s="30"/>
      <c r="AD687" s="34"/>
      <c r="AE687" s="34"/>
      <c r="AF687" s="30"/>
      <c r="AG687" s="34"/>
      <c r="AH687" s="34"/>
      <c r="AI687" s="30"/>
      <c r="AJ687" s="34"/>
      <c r="AK687" s="34"/>
      <c r="AL687" s="30"/>
      <c r="AM687" s="34"/>
      <c r="AN687" s="34"/>
      <c r="AO687" s="30"/>
      <c r="AP687" s="34"/>
      <c r="AQ687" s="34"/>
      <c r="AR687" s="30"/>
      <c r="AS687" s="34"/>
      <c r="AT687" s="34"/>
      <c r="AU687" s="30"/>
      <c r="AV687" s="34"/>
      <c r="AW687" s="34"/>
      <c r="AX687" s="30"/>
      <c r="AY687" s="34"/>
      <c r="AZ687" s="34"/>
      <c r="BA687" s="30"/>
      <c r="BB687" s="34"/>
      <c r="BC687" s="34"/>
      <c r="BD687" s="30"/>
      <c r="BE687" s="34"/>
      <c r="BF687" s="34"/>
      <c r="BG687" s="30"/>
      <c r="BH687" s="34"/>
      <c r="BI687" s="34"/>
      <c r="BJ687" s="30"/>
      <c r="BK687" s="34"/>
      <c r="BL687" s="117"/>
      <c r="BM687" s="118"/>
      <c r="BN687" s="117"/>
      <c r="BO687" s="34"/>
      <c r="BP687" s="30"/>
      <c r="BQ687" s="30"/>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row>
    <row r="688" spans="2:208" s="32" customFormat="1" x14ac:dyDescent="0.2">
      <c r="B688" s="21"/>
      <c r="C688" s="22"/>
      <c r="D688" s="22"/>
      <c r="E688" s="22"/>
      <c r="F688" s="246"/>
      <c r="G688" s="121"/>
      <c r="H688" s="27"/>
      <c r="I688" s="28"/>
      <c r="J688" s="29"/>
      <c r="K688" s="30"/>
      <c r="L688" s="34"/>
      <c r="M688" s="35"/>
      <c r="N688" s="30"/>
      <c r="O688" s="34"/>
      <c r="P688" s="35"/>
      <c r="Q688" s="30"/>
      <c r="R688" s="34"/>
      <c r="S688" s="35"/>
      <c r="T688" s="30"/>
      <c r="U688" s="34"/>
      <c r="V688" s="35"/>
      <c r="W688" s="30"/>
      <c r="X688" s="34"/>
      <c r="Y688" s="34"/>
      <c r="Z688" s="30"/>
      <c r="AA688" s="34"/>
      <c r="AB688" s="34"/>
      <c r="AC688" s="30"/>
      <c r="AD688" s="34"/>
      <c r="AE688" s="34"/>
      <c r="AF688" s="30"/>
      <c r="AG688" s="34"/>
      <c r="AH688" s="34"/>
      <c r="AI688" s="30"/>
      <c r="AJ688" s="34"/>
      <c r="AK688" s="34"/>
      <c r="AL688" s="30"/>
      <c r="AM688" s="34"/>
      <c r="AN688" s="34"/>
      <c r="AO688" s="30"/>
      <c r="AP688" s="34"/>
      <c r="AQ688" s="34"/>
      <c r="AR688" s="30"/>
      <c r="AS688" s="34"/>
      <c r="AT688" s="34"/>
      <c r="AU688" s="30"/>
      <c r="AV688" s="34"/>
      <c r="AW688" s="34"/>
      <c r="AX688" s="30"/>
      <c r="AY688" s="34"/>
      <c r="AZ688" s="34"/>
      <c r="BA688" s="30"/>
      <c r="BB688" s="34"/>
      <c r="BC688" s="34"/>
      <c r="BD688" s="30"/>
      <c r="BE688" s="34"/>
      <c r="BF688" s="34"/>
      <c r="BG688" s="30"/>
      <c r="BH688" s="34"/>
      <c r="BI688" s="34"/>
      <c r="BJ688" s="30"/>
      <c r="BK688" s="34"/>
      <c r="BL688" s="117"/>
      <c r="BM688" s="118"/>
      <c r="BN688" s="117"/>
      <c r="BO688" s="34"/>
      <c r="BP688" s="30"/>
      <c r="BQ688" s="30"/>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row>
    <row r="689" spans="2:208" s="32" customFormat="1" x14ac:dyDescent="0.2">
      <c r="B689" s="21"/>
      <c r="C689" s="22"/>
      <c r="D689" s="22"/>
      <c r="E689" s="22"/>
      <c r="F689" s="246"/>
      <c r="G689" s="121"/>
      <c r="H689" s="27"/>
      <c r="I689" s="28"/>
      <c r="J689" s="29"/>
      <c r="K689" s="30"/>
      <c r="L689" s="34"/>
      <c r="M689" s="35"/>
      <c r="N689" s="30"/>
      <c r="O689" s="34"/>
      <c r="P689" s="35"/>
      <c r="Q689" s="30"/>
      <c r="R689" s="34"/>
      <c r="S689" s="35"/>
      <c r="T689" s="30"/>
      <c r="U689" s="34"/>
      <c r="V689" s="35"/>
      <c r="W689" s="30"/>
      <c r="X689" s="34"/>
      <c r="Y689" s="34"/>
      <c r="Z689" s="30"/>
      <c r="AA689" s="34"/>
      <c r="AB689" s="34"/>
      <c r="AC689" s="30"/>
      <c r="AD689" s="34"/>
      <c r="AE689" s="34"/>
      <c r="AF689" s="30"/>
      <c r="AG689" s="34"/>
      <c r="AH689" s="34"/>
      <c r="AI689" s="30"/>
      <c r="AJ689" s="34"/>
      <c r="AK689" s="34"/>
      <c r="AL689" s="30"/>
      <c r="AM689" s="34"/>
      <c r="AN689" s="34"/>
      <c r="AO689" s="30"/>
      <c r="AP689" s="34"/>
      <c r="AQ689" s="34"/>
      <c r="AR689" s="30"/>
      <c r="AS689" s="34"/>
      <c r="AT689" s="34"/>
      <c r="AU689" s="30"/>
      <c r="AV689" s="34"/>
      <c r="AW689" s="34"/>
      <c r="AX689" s="30"/>
      <c r="AY689" s="34"/>
      <c r="AZ689" s="34"/>
      <c r="BA689" s="30"/>
      <c r="BB689" s="34"/>
      <c r="BC689" s="34"/>
      <c r="BD689" s="30"/>
      <c r="BE689" s="34"/>
      <c r="BF689" s="34"/>
      <c r="BG689" s="30"/>
      <c r="BH689" s="34"/>
      <c r="BI689" s="34"/>
      <c r="BJ689" s="30"/>
      <c r="BK689" s="34"/>
      <c r="BL689" s="117"/>
      <c r="BM689" s="118"/>
      <c r="BN689" s="117"/>
      <c r="BO689" s="34"/>
      <c r="BP689" s="30"/>
      <c r="BQ689" s="30"/>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row>
    <row r="690" spans="2:208" s="32" customFormat="1" x14ac:dyDescent="0.2">
      <c r="B690" s="21"/>
      <c r="C690" s="22"/>
      <c r="D690" s="22"/>
      <c r="E690" s="22"/>
      <c r="F690" s="246"/>
      <c r="G690" s="121"/>
      <c r="H690" s="27"/>
      <c r="I690" s="28"/>
      <c r="J690" s="29"/>
      <c r="K690" s="30"/>
      <c r="L690" s="34"/>
      <c r="M690" s="35"/>
      <c r="N690" s="30"/>
      <c r="O690" s="34"/>
      <c r="P690" s="35"/>
      <c r="Q690" s="30"/>
      <c r="R690" s="34"/>
      <c r="S690" s="35"/>
      <c r="T690" s="30"/>
      <c r="U690" s="34"/>
      <c r="V690" s="35"/>
      <c r="W690" s="30"/>
      <c r="X690" s="34"/>
      <c r="Y690" s="34"/>
      <c r="Z690" s="30"/>
      <c r="AA690" s="34"/>
      <c r="AB690" s="34"/>
      <c r="AC690" s="30"/>
      <c r="AD690" s="34"/>
      <c r="AE690" s="34"/>
      <c r="AF690" s="30"/>
      <c r="AG690" s="34"/>
      <c r="AH690" s="34"/>
      <c r="AI690" s="30"/>
      <c r="AJ690" s="34"/>
      <c r="AK690" s="34"/>
      <c r="AL690" s="30"/>
      <c r="AM690" s="34"/>
      <c r="AN690" s="34"/>
      <c r="AO690" s="30"/>
      <c r="AP690" s="34"/>
      <c r="AQ690" s="34"/>
      <c r="AR690" s="30"/>
      <c r="AS690" s="34"/>
      <c r="AT690" s="34"/>
      <c r="AU690" s="30"/>
      <c r="AV690" s="34"/>
      <c r="AW690" s="34"/>
      <c r="AX690" s="30"/>
      <c r="AY690" s="34"/>
      <c r="AZ690" s="34"/>
      <c r="BA690" s="30"/>
      <c r="BB690" s="34"/>
      <c r="BC690" s="34"/>
      <c r="BD690" s="30"/>
      <c r="BE690" s="34"/>
      <c r="BF690" s="34"/>
      <c r="BG690" s="30"/>
      <c r="BH690" s="34"/>
      <c r="BI690" s="34"/>
      <c r="BJ690" s="30"/>
      <c r="BK690" s="34"/>
      <c r="BL690" s="117"/>
      <c r="BM690" s="118"/>
      <c r="BN690" s="117"/>
      <c r="BO690" s="34"/>
      <c r="BP690" s="30"/>
      <c r="BQ690" s="30"/>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row>
    <row r="691" spans="2:208" s="32" customFormat="1" x14ac:dyDescent="0.2">
      <c r="B691" s="21"/>
      <c r="C691" s="22"/>
      <c r="D691" s="22"/>
      <c r="E691" s="22"/>
      <c r="F691" s="246"/>
      <c r="G691" s="121"/>
      <c r="H691" s="27"/>
      <c r="I691" s="28"/>
      <c r="J691" s="29"/>
      <c r="K691" s="30"/>
      <c r="L691" s="34"/>
      <c r="M691" s="35"/>
      <c r="N691" s="30"/>
      <c r="O691" s="34"/>
      <c r="P691" s="35"/>
      <c r="Q691" s="30"/>
      <c r="R691" s="34"/>
      <c r="S691" s="35"/>
      <c r="T691" s="30"/>
      <c r="U691" s="34"/>
      <c r="V691" s="35"/>
      <c r="W691" s="30"/>
      <c r="X691" s="34"/>
      <c r="Y691" s="34"/>
      <c r="Z691" s="30"/>
      <c r="AA691" s="34"/>
      <c r="AB691" s="34"/>
      <c r="AC691" s="30"/>
      <c r="AD691" s="34"/>
      <c r="AE691" s="34"/>
      <c r="AF691" s="30"/>
      <c r="AG691" s="34"/>
      <c r="AH691" s="34"/>
      <c r="AI691" s="30"/>
      <c r="AJ691" s="34"/>
      <c r="AK691" s="34"/>
      <c r="AL691" s="30"/>
      <c r="AM691" s="34"/>
      <c r="AN691" s="34"/>
      <c r="AO691" s="30"/>
      <c r="AP691" s="34"/>
      <c r="AQ691" s="34"/>
      <c r="AR691" s="30"/>
      <c r="AS691" s="34"/>
      <c r="AT691" s="34"/>
      <c r="AU691" s="30"/>
      <c r="AV691" s="34"/>
      <c r="AW691" s="34"/>
      <c r="AX691" s="30"/>
      <c r="AY691" s="34"/>
      <c r="AZ691" s="34"/>
      <c r="BA691" s="30"/>
      <c r="BB691" s="34"/>
      <c r="BC691" s="34"/>
      <c r="BD691" s="30"/>
      <c r="BE691" s="34"/>
      <c r="BF691" s="34"/>
      <c r="BG691" s="30"/>
      <c r="BH691" s="34"/>
      <c r="BI691" s="34"/>
      <c r="BJ691" s="30"/>
      <c r="BK691" s="34"/>
      <c r="BL691" s="117"/>
      <c r="BM691" s="118"/>
      <c r="BN691" s="117"/>
      <c r="BO691" s="34"/>
      <c r="BP691" s="30"/>
      <c r="BQ691" s="30"/>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row>
    <row r="692" spans="2:208" s="32" customFormat="1" x14ac:dyDescent="0.2">
      <c r="B692" s="21"/>
      <c r="C692" s="22"/>
      <c r="D692" s="22"/>
      <c r="E692" s="22"/>
      <c r="F692" s="246"/>
      <c r="G692" s="121"/>
      <c r="H692" s="27"/>
      <c r="I692" s="28"/>
      <c r="J692" s="29"/>
      <c r="K692" s="30"/>
      <c r="L692" s="34"/>
      <c r="M692" s="35"/>
      <c r="N692" s="30"/>
      <c r="O692" s="34"/>
      <c r="P692" s="35"/>
      <c r="Q692" s="30"/>
      <c r="R692" s="34"/>
      <c r="S692" s="35"/>
      <c r="T692" s="30"/>
      <c r="U692" s="34"/>
      <c r="V692" s="35"/>
      <c r="W692" s="30"/>
      <c r="X692" s="34"/>
      <c r="Y692" s="34"/>
      <c r="Z692" s="30"/>
      <c r="AA692" s="34"/>
      <c r="AB692" s="34"/>
      <c r="AC692" s="30"/>
      <c r="AD692" s="34"/>
      <c r="AE692" s="34"/>
      <c r="AF692" s="30"/>
      <c r="AG692" s="34"/>
      <c r="AH692" s="34"/>
      <c r="AI692" s="30"/>
      <c r="AJ692" s="34"/>
      <c r="AK692" s="34"/>
      <c r="AL692" s="30"/>
      <c r="AM692" s="34"/>
      <c r="AN692" s="34"/>
      <c r="AO692" s="30"/>
      <c r="AP692" s="34"/>
      <c r="AQ692" s="34"/>
      <c r="AR692" s="30"/>
      <c r="AS692" s="34"/>
      <c r="AT692" s="34"/>
      <c r="AU692" s="30"/>
      <c r="AV692" s="34"/>
      <c r="AW692" s="34"/>
      <c r="AX692" s="30"/>
      <c r="AY692" s="34"/>
      <c r="AZ692" s="34"/>
      <c r="BA692" s="30"/>
      <c r="BB692" s="34"/>
      <c r="BC692" s="34"/>
      <c r="BD692" s="30"/>
      <c r="BE692" s="34"/>
      <c r="BF692" s="34"/>
      <c r="BG692" s="30"/>
      <c r="BH692" s="34"/>
      <c r="BI692" s="34"/>
      <c r="BJ692" s="30"/>
      <c r="BK692" s="34"/>
      <c r="BL692" s="117"/>
      <c r="BM692" s="118"/>
      <c r="BN692" s="117"/>
      <c r="BO692" s="34"/>
      <c r="BP692" s="30"/>
      <c r="BQ692" s="30"/>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row>
    <row r="693" spans="2:208" s="32" customFormat="1" x14ac:dyDescent="0.2">
      <c r="B693" s="21"/>
      <c r="C693" s="22"/>
      <c r="D693" s="22"/>
      <c r="E693" s="22"/>
      <c r="F693" s="246"/>
      <c r="G693" s="121"/>
      <c r="H693" s="27"/>
      <c r="I693" s="28"/>
      <c r="J693" s="29"/>
      <c r="K693" s="30"/>
      <c r="L693" s="34"/>
      <c r="M693" s="35"/>
      <c r="N693" s="30"/>
      <c r="O693" s="34"/>
      <c r="P693" s="35"/>
      <c r="Q693" s="30"/>
      <c r="R693" s="34"/>
      <c r="S693" s="35"/>
      <c r="T693" s="30"/>
      <c r="U693" s="34"/>
      <c r="V693" s="35"/>
      <c r="W693" s="30"/>
      <c r="X693" s="34"/>
      <c r="Y693" s="34"/>
      <c r="Z693" s="30"/>
      <c r="AA693" s="34"/>
      <c r="AB693" s="34"/>
      <c r="AC693" s="30"/>
      <c r="AD693" s="34"/>
      <c r="AE693" s="34"/>
      <c r="AF693" s="30"/>
      <c r="AG693" s="34"/>
      <c r="AH693" s="34"/>
      <c r="AI693" s="30"/>
      <c r="AJ693" s="34"/>
      <c r="AK693" s="34"/>
      <c r="AL693" s="30"/>
      <c r="AM693" s="34"/>
      <c r="AN693" s="34"/>
      <c r="AO693" s="30"/>
      <c r="AP693" s="34"/>
      <c r="AQ693" s="34"/>
      <c r="AR693" s="30"/>
      <c r="AS693" s="34"/>
      <c r="AT693" s="34"/>
      <c r="AU693" s="30"/>
      <c r="AV693" s="34"/>
      <c r="AW693" s="34"/>
      <c r="AX693" s="30"/>
      <c r="AY693" s="34"/>
      <c r="AZ693" s="34"/>
      <c r="BA693" s="30"/>
      <c r="BB693" s="34"/>
      <c r="BC693" s="34"/>
      <c r="BD693" s="30"/>
      <c r="BE693" s="34"/>
      <c r="BF693" s="34"/>
      <c r="BG693" s="30"/>
      <c r="BH693" s="34"/>
      <c r="BI693" s="34"/>
      <c r="BJ693" s="30"/>
      <c r="BK693" s="34"/>
      <c r="BL693" s="117"/>
      <c r="BM693" s="118"/>
      <c r="BN693" s="117"/>
      <c r="BO693" s="34"/>
      <c r="BP693" s="30"/>
      <c r="BQ693" s="30"/>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row>
    <row r="694" spans="2:208" s="32" customFormat="1" x14ac:dyDescent="0.2">
      <c r="B694" s="21"/>
      <c r="C694" s="22"/>
      <c r="D694" s="22"/>
      <c r="E694" s="22"/>
      <c r="F694" s="246"/>
      <c r="G694" s="121"/>
      <c r="H694" s="27"/>
      <c r="I694" s="28"/>
      <c r="J694" s="29"/>
      <c r="K694" s="30"/>
      <c r="L694" s="34"/>
      <c r="M694" s="35"/>
      <c r="N694" s="30"/>
      <c r="O694" s="34"/>
      <c r="P694" s="35"/>
      <c r="Q694" s="30"/>
      <c r="R694" s="34"/>
      <c r="S694" s="35"/>
      <c r="T694" s="30"/>
      <c r="U694" s="34"/>
      <c r="V694" s="35"/>
      <c r="W694" s="30"/>
      <c r="X694" s="34"/>
      <c r="Y694" s="34"/>
      <c r="Z694" s="30"/>
      <c r="AA694" s="34"/>
      <c r="AB694" s="34"/>
      <c r="AC694" s="30"/>
      <c r="AD694" s="34"/>
      <c r="AE694" s="34"/>
      <c r="AF694" s="30"/>
      <c r="AG694" s="34"/>
      <c r="AH694" s="34"/>
      <c r="AI694" s="30"/>
      <c r="AJ694" s="34"/>
      <c r="AK694" s="34"/>
      <c r="AL694" s="30"/>
      <c r="AM694" s="34"/>
      <c r="AN694" s="34"/>
      <c r="AO694" s="30"/>
      <c r="AP694" s="34"/>
      <c r="AQ694" s="34"/>
      <c r="AR694" s="30"/>
      <c r="AS694" s="34"/>
      <c r="AT694" s="34"/>
      <c r="AU694" s="30"/>
      <c r="AV694" s="34"/>
      <c r="AW694" s="34"/>
      <c r="AX694" s="30"/>
      <c r="AY694" s="34"/>
      <c r="AZ694" s="34"/>
      <c r="BA694" s="30"/>
      <c r="BB694" s="34"/>
      <c r="BC694" s="34"/>
      <c r="BD694" s="30"/>
      <c r="BE694" s="34"/>
      <c r="BF694" s="34"/>
      <c r="BG694" s="30"/>
      <c r="BH694" s="34"/>
      <c r="BI694" s="34"/>
      <c r="BJ694" s="30"/>
      <c r="BK694" s="34"/>
      <c r="BL694" s="117"/>
      <c r="BM694" s="118"/>
      <c r="BN694" s="117"/>
      <c r="BO694" s="34"/>
      <c r="BP694" s="30"/>
      <c r="BQ694" s="30"/>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row>
    <row r="695" spans="2:208" s="32" customFormat="1" x14ac:dyDescent="0.2">
      <c r="B695" s="21"/>
      <c r="C695" s="22"/>
      <c r="D695" s="22"/>
      <c r="E695" s="22"/>
      <c r="F695" s="246"/>
      <c r="G695" s="121"/>
      <c r="H695" s="27"/>
      <c r="I695" s="28"/>
      <c r="J695" s="29"/>
      <c r="K695" s="30"/>
      <c r="L695" s="34"/>
      <c r="M695" s="35"/>
      <c r="N695" s="30"/>
      <c r="O695" s="34"/>
      <c r="P695" s="35"/>
      <c r="Q695" s="30"/>
      <c r="R695" s="34"/>
      <c r="S695" s="35"/>
      <c r="T695" s="30"/>
      <c r="U695" s="34"/>
      <c r="V695" s="35"/>
      <c r="W695" s="30"/>
      <c r="X695" s="34"/>
      <c r="Y695" s="34"/>
      <c r="Z695" s="30"/>
      <c r="AA695" s="34"/>
      <c r="AB695" s="34"/>
      <c r="AC695" s="30"/>
      <c r="AD695" s="34"/>
      <c r="AE695" s="34"/>
      <c r="AF695" s="30"/>
      <c r="AG695" s="34"/>
      <c r="AH695" s="34"/>
      <c r="AI695" s="30"/>
      <c r="AJ695" s="34"/>
      <c r="AK695" s="34"/>
      <c r="AL695" s="30"/>
      <c r="AM695" s="34"/>
      <c r="AN695" s="34"/>
      <c r="AO695" s="30"/>
      <c r="AP695" s="34"/>
      <c r="AQ695" s="34"/>
      <c r="AR695" s="30"/>
      <c r="AS695" s="34"/>
      <c r="AT695" s="34"/>
      <c r="AU695" s="30"/>
      <c r="AV695" s="34"/>
      <c r="AW695" s="34"/>
      <c r="AX695" s="30"/>
      <c r="AY695" s="34"/>
      <c r="AZ695" s="34"/>
      <c r="BA695" s="30"/>
      <c r="BB695" s="34"/>
      <c r="BC695" s="34"/>
      <c r="BD695" s="30"/>
      <c r="BE695" s="34"/>
      <c r="BF695" s="34"/>
      <c r="BG695" s="30"/>
      <c r="BH695" s="34"/>
      <c r="BI695" s="34"/>
      <c r="BJ695" s="30"/>
      <c r="BK695" s="34"/>
      <c r="BL695" s="117"/>
      <c r="BM695" s="118"/>
      <c r="BN695" s="117"/>
      <c r="BO695" s="34"/>
      <c r="BP695" s="30"/>
      <c r="BQ695" s="30"/>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row>
    <row r="696" spans="2:208" s="32" customFormat="1" x14ac:dyDescent="0.2">
      <c r="B696" s="21"/>
      <c r="C696" s="22"/>
      <c r="D696" s="22"/>
      <c r="E696" s="22"/>
      <c r="F696" s="246"/>
      <c r="G696" s="121"/>
      <c r="H696" s="27"/>
      <c r="I696" s="28"/>
      <c r="J696" s="29"/>
      <c r="K696" s="30"/>
      <c r="L696" s="34"/>
      <c r="M696" s="35"/>
      <c r="N696" s="30"/>
      <c r="O696" s="34"/>
      <c r="P696" s="35"/>
      <c r="Q696" s="30"/>
      <c r="R696" s="34"/>
      <c r="S696" s="35"/>
      <c r="T696" s="30"/>
      <c r="U696" s="34"/>
      <c r="V696" s="35"/>
      <c r="W696" s="30"/>
      <c r="X696" s="34"/>
      <c r="Y696" s="34"/>
      <c r="Z696" s="30"/>
      <c r="AA696" s="34"/>
      <c r="AB696" s="34"/>
      <c r="AC696" s="30"/>
      <c r="AD696" s="34"/>
      <c r="AE696" s="34"/>
      <c r="AF696" s="30"/>
      <c r="AG696" s="34"/>
      <c r="AH696" s="34"/>
      <c r="AI696" s="30"/>
      <c r="AJ696" s="34"/>
      <c r="AK696" s="34"/>
      <c r="AL696" s="30"/>
      <c r="AM696" s="34"/>
      <c r="AN696" s="34"/>
      <c r="AO696" s="30"/>
      <c r="AP696" s="34"/>
      <c r="AQ696" s="34"/>
      <c r="AR696" s="30"/>
      <c r="AS696" s="34"/>
      <c r="AT696" s="34"/>
      <c r="AU696" s="30"/>
      <c r="AV696" s="34"/>
      <c r="AW696" s="34"/>
      <c r="AX696" s="30"/>
      <c r="AY696" s="34"/>
      <c r="AZ696" s="34"/>
      <c r="BA696" s="30"/>
      <c r="BB696" s="34"/>
      <c r="BC696" s="34"/>
      <c r="BD696" s="30"/>
      <c r="BE696" s="34"/>
      <c r="BF696" s="34"/>
      <c r="BG696" s="30"/>
      <c r="BH696" s="34"/>
      <c r="BI696" s="34"/>
      <c r="BJ696" s="30"/>
      <c r="BK696" s="34"/>
      <c r="BL696" s="117"/>
      <c r="BM696" s="118"/>
      <c r="BN696" s="117"/>
      <c r="BO696" s="34"/>
      <c r="BP696" s="30"/>
      <c r="BQ696" s="30"/>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row>
    <row r="697" spans="2:208" s="32" customFormat="1" x14ac:dyDescent="0.2">
      <c r="B697" s="21"/>
      <c r="C697" s="22"/>
      <c r="D697" s="22"/>
      <c r="E697" s="22"/>
      <c r="F697" s="246"/>
      <c r="G697" s="121"/>
      <c r="H697" s="27"/>
      <c r="I697" s="28"/>
      <c r="J697" s="29"/>
      <c r="K697" s="30"/>
      <c r="L697" s="34"/>
      <c r="M697" s="35"/>
      <c r="N697" s="30"/>
      <c r="O697" s="34"/>
      <c r="P697" s="35"/>
      <c r="Q697" s="30"/>
      <c r="R697" s="34"/>
      <c r="S697" s="35"/>
      <c r="T697" s="30"/>
      <c r="U697" s="34"/>
      <c r="V697" s="35"/>
      <c r="W697" s="30"/>
      <c r="X697" s="34"/>
      <c r="Y697" s="34"/>
      <c r="Z697" s="30"/>
      <c r="AA697" s="34"/>
      <c r="AB697" s="34"/>
      <c r="AC697" s="30"/>
      <c r="AD697" s="34"/>
      <c r="AE697" s="34"/>
      <c r="AF697" s="30"/>
      <c r="AG697" s="34"/>
      <c r="AH697" s="34"/>
      <c r="AI697" s="30"/>
      <c r="AJ697" s="34"/>
      <c r="AK697" s="34"/>
      <c r="AL697" s="30"/>
      <c r="AM697" s="34"/>
      <c r="AN697" s="34"/>
      <c r="AO697" s="30"/>
      <c r="AP697" s="34"/>
      <c r="AQ697" s="34"/>
      <c r="AR697" s="30"/>
      <c r="AS697" s="34"/>
      <c r="AT697" s="34"/>
      <c r="AU697" s="30"/>
      <c r="AV697" s="34"/>
      <c r="AW697" s="34"/>
      <c r="AX697" s="30"/>
      <c r="AY697" s="34"/>
      <c r="AZ697" s="34"/>
      <c r="BA697" s="30"/>
      <c r="BB697" s="34"/>
      <c r="BC697" s="34"/>
      <c r="BD697" s="30"/>
      <c r="BE697" s="34"/>
      <c r="BF697" s="34"/>
      <c r="BG697" s="30"/>
      <c r="BH697" s="34"/>
      <c r="BI697" s="34"/>
      <c r="BJ697" s="30"/>
      <c r="BK697" s="34"/>
      <c r="BL697" s="117"/>
      <c r="BM697" s="118"/>
      <c r="BN697" s="117"/>
      <c r="BO697" s="34"/>
      <c r="BP697" s="30"/>
      <c r="BQ697" s="30"/>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row>
    <row r="698" spans="2:208" s="32" customFormat="1" x14ac:dyDescent="0.2">
      <c r="B698" s="21"/>
      <c r="C698" s="22"/>
      <c r="D698" s="22"/>
      <c r="E698" s="22"/>
      <c r="F698" s="246"/>
      <c r="G698" s="121"/>
      <c r="H698" s="27"/>
      <c r="I698" s="28"/>
      <c r="J698" s="29"/>
      <c r="K698" s="30"/>
      <c r="L698" s="34"/>
      <c r="M698" s="35"/>
      <c r="N698" s="30"/>
      <c r="O698" s="34"/>
      <c r="P698" s="35"/>
      <c r="Q698" s="30"/>
      <c r="R698" s="34"/>
      <c r="S698" s="35"/>
      <c r="T698" s="30"/>
      <c r="U698" s="34"/>
      <c r="V698" s="35"/>
      <c r="W698" s="30"/>
      <c r="X698" s="34"/>
      <c r="Y698" s="34"/>
      <c r="Z698" s="30"/>
      <c r="AA698" s="34"/>
      <c r="AB698" s="34"/>
      <c r="AC698" s="30"/>
      <c r="AD698" s="34"/>
      <c r="AE698" s="34"/>
      <c r="AF698" s="30"/>
      <c r="AG698" s="34"/>
      <c r="AH698" s="34"/>
      <c r="AI698" s="30"/>
      <c r="AJ698" s="34"/>
      <c r="AK698" s="34"/>
      <c r="AL698" s="30"/>
      <c r="AM698" s="34"/>
      <c r="AN698" s="34"/>
      <c r="AO698" s="30"/>
      <c r="AP698" s="34"/>
      <c r="AQ698" s="34"/>
      <c r="AR698" s="30"/>
      <c r="AS698" s="34"/>
      <c r="AT698" s="34"/>
      <c r="AU698" s="30"/>
      <c r="AV698" s="34"/>
      <c r="AW698" s="34"/>
      <c r="AX698" s="30"/>
      <c r="AY698" s="34"/>
      <c r="AZ698" s="34"/>
      <c r="BA698" s="30"/>
      <c r="BB698" s="34"/>
      <c r="BC698" s="34"/>
      <c r="BD698" s="30"/>
      <c r="BE698" s="34"/>
      <c r="BF698" s="34"/>
      <c r="BG698" s="30"/>
      <c r="BH698" s="34"/>
      <c r="BI698" s="34"/>
      <c r="BJ698" s="30"/>
      <c r="BK698" s="34"/>
      <c r="BL698" s="117"/>
      <c r="BM698" s="118"/>
      <c r="BN698" s="117"/>
      <c r="BO698" s="34"/>
      <c r="BP698" s="30"/>
      <c r="BQ698" s="30"/>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row>
    <row r="699" spans="2:208" s="32" customFormat="1" x14ac:dyDescent="0.2">
      <c r="B699" s="21"/>
      <c r="C699" s="22"/>
      <c r="D699" s="22"/>
      <c r="E699" s="22"/>
      <c r="F699" s="246"/>
      <c r="G699" s="121"/>
      <c r="H699" s="27"/>
      <c r="I699" s="28"/>
      <c r="J699" s="29"/>
      <c r="K699" s="30"/>
      <c r="L699" s="34"/>
      <c r="M699" s="35"/>
      <c r="N699" s="30"/>
      <c r="O699" s="34"/>
      <c r="P699" s="35"/>
      <c r="Q699" s="30"/>
      <c r="R699" s="34"/>
      <c r="S699" s="35"/>
      <c r="T699" s="30"/>
      <c r="U699" s="34"/>
      <c r="V699" s="35"/>
      <c r="W699" s="30"/>
      <c r="X699" s="34"/>
      <c r="Y699" s="34"/>
      <c r="Z699" s="30"/>
      <c r="AA699" s="34"/>
      <c r="AB699" s="34"/>
      <c r="AC699" s="30"/>
      <c r="AD699" s="34"/>
      <c r="AE699" s="34"/>
      <c r="AF699" s="30"/>
      <c r="AG699" s="34"/>
      <c r="AH699" s="34"/>
      <c r="AI699" s="30"/>
      <c r="AJ699" s="34"/>
      <c r="AK699" s="34"/>
      <c r="AL699" s="30"/>
      <c r="AM699" s="34"/>
      <c r="AN699" s="34"/>
      <c r="AO699" s="30"/>
      <c r="AP699" s="34"/>
      <c r="AQ699" s="34"/>
      <c r="AR699" s="30"/>
      <c r="AS699" s="34"/>
      <c r="AT699" s="34"/>
      <c r="AU699" s="30"/>
      <c r="AV699" s="34"/>
      <c r="AW699" s="34"/>
      <c r="AX699" s="30"/>
      <c r="AY699" s="34"/>
      <c r="AZ699" s="34"/>
      <c r="BA699" s="30"/>
      <c r="BB699" s="34"/>
      <c r="BC699" s="34"/>
      <c r="BD699" s="30"/>
      <c r="BE699" s="34"/>
      <c r="BF699" s="34"/>
      <c r="BG699" s="30"/>
      <c r="BH699" s="34"/>
      <c r="BI699" s="34"/>
      <c r="BJ699" s="30"/>
      <c r="BK699" s="34"/>
      <c r="BL699" s="117"/>
      <c r="BM699" s="118"/>
      <c r="BN699" s="117"/>
      <c r="BO699" s="34"/>
      <c r="BP699" s="30"/>
      <c r="BQ699" s="30"/>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row>
    <row r="700" spans="2:208" s="32" customFormat="1" x14ac:dyDescent="0.2">
      <c r="B700" s="21"/>
      <c r="C700" s="22"/>
      <c r="D700" s="22"/>
      <c r="E700" s="22"/>
      <c r="F700" s="246"/>
      <c r="G700" s="121"/>
      <c r="H700" s="27"/>
      <c r="I700" s="28"/>
      <c r="J700" s="29"/>
      <c r="K700" s="30"/>
      <c r="L700" s="34"/>
      <c r="M700" s="35"/>
      <c r="N700" s="30"/>
      <c r="O700" s="34"/>
      <c r="P700" s="35"/>
      <c r="Q700" s="30"/>
      <c r="R700" s="34"/>
      <c r="S700" s="35"/>
      <c r="T700" s="30"/>
      <c r="U700" s="34"/>
      <c r="V700" s="35"/>
      <c r="W700" s="30"/>
      <c r="X700" s="34"/>
      <c r="Y700" s="34"/>
      <c r="Z700" s="30"/>
      <c r="AA700" s="34"/>
      <c r="AB700" s="34"/>
      <c r="AC700" s="30"/>
      <c r="AD700" s="34"/>
      <c r="AE700" s="34"/>
      <c r="AF700" s="30"/>
      <c r="AG700" s="34"/>
      <c r="AH700" s="34"/>
      <c r="AI700" s="30"/>
      <c r="AJ700" s="34"/>
      <c r="AK700" s="34"/>
      <c r="AL700" s="30"/>
      <c r="AM700" s="34"/>
      <c r="AN700" s="34"/>
      <c r="AO700" s="30"/>
      <c r="AP700" s="34"/>
      <c r="AQ700" s="34"/>
      <c r="AR700" s="30"/>
      <c r="AS700" s="34"/>
      <c r="AT700" s="34"/>
      <c r="AU700" s="30"/>
      <c r="AV700" s="34"/>
      <c r="AW700" s="34"/>
      <c r="AX700" s="30"/>
      <c r="AY700" s="34"/>
      <c r="AZ700" s="34"/>
      <c r="BA700" s="30"/>
      <c r="BB700" s="34"/>
      <c r="BC700" s="34"/>
      <c r="BD700" s="30"/>
      <c r="BE700" s="34"/>
      <c r="BF700" s="34"/>
      <c r="BG700" s="30"/>
      <c r="BH700" s="34"/>
      <c r="BI700" s="34"/>
      <c r="BJ700" s="30"/>
      <c r="BK700" s="34"/>
      <c r="BL700" s="117"/>
      <c r="BM700" s="118"/>
      <c r="BN700" s="117"/>
      <c r="BO700" s="34"/>
      <c r="BP700" s="30"/>
      <c r="BQ700" s="30"/>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row>
    <row r="701" spans="2:208" s="32" customFormat="1" x14ac:dyDescent="0.2">
      <c r="B701" s="21"/>
      <c r="C701" s="22"/>
      <c r="D701" s="22"/>
      <c r="E701" s="22"/>
      <c r="F701" s="246"/>
      <c r="G701" s="121"/>
      <c r="H701" s="27"/>
      <c r="I701" s="28"/>
      <c r="J701" s="29"/>
      <c r="K701" s="30"/>
      <c r="L701" s="34"/>
      <c r="M701" s="35"/>
      <c r="N701" s="30"/>
      <c r="O701" s="34"/>
      <c r="P701" s="35"/>
      <c r="Q701" s="30"/>
      <c r="R701" s="34"/>
      <c r="S701" s="35"/>
      <c r="T701" s="30"/>
      <c r="U701" s="34"/>
      <c r="V701" s="35"/>
      <c r="W701" s="30"/>
      <c r="X701" s="34"/>
      <c r="Y701" s="34"/>
      <c r="Z701" s="30"/>
      <c r="AA701" s="34"/>
      <c r="AB701" s="34"/>
      <c r="AC701" s="30"/>
      <c r="AD701" s="34"/>
      <c r="AE701" s="34"/>
      <c r="AF701" s="30"/>
      <c r="AG701" s="34"/>
      <c r="AH701" s="34"/>
      <c r="AI701" s="30"/>
      <c r="AJ701" s="34"/>
      <c r="AK701" s="34"/>
      <c r="AL701" s="30"/>
      <c r="AM701" s="34"/>
      <c r="AN701" s="34"/>
      <c r="AO701" s="30"/>
      <c r="AP701" s="34"/>
      <c r="AQ701" s="34"/>
      <c r="AR701" s="30"/>
      <c r="AS701" s="34"/>
      <c r="AT701" s="34"/>
      <c r="AU701" s="30"/>
      <c r="AV701" s="34"/>
      <c r="AW701" s="34"/>
      <c r="AX701" s="30"/>
      <c r="AY701" s="34"/>
      <c r="AZ701" s="34"/>
      <c r="BA701" s="30"/>
      <c r="BB701" s="34"/>
      <c r="BC701" s="34"/>
      <c r="BD701" s="30"/>
      <c r="BE701" s="34"/>
      <c r="BF701" s="34"/>
      <c r="BG701" s="30"/>
      <c r="BH701" s="34"/>
      <c r="BI701" s="34"/>
      <c r="BJ701" s="30"/>
      <c r="BK701" s="34"/>
      <c r="BL701" s="117"/>
      <c r="BM701" s="118"/>
      <c r="BN701" s="117"/>
      <c r="BO701" s="34"/>
      <c r="BP701" s="30"/>
      <c r="BQ701" s="30"/>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row>
    <row r="702" spans="2:208" s="32" customFormat="1" x14ac:dyDescent="0.2">
      <c r="B702" s="21"/>
      <c r="C702" s="22"/>
      <c r="D702" s="22"/>
      <c r="E702" s="22"/>
      <c r="F702" s="246"/>
      <c r="G702" s="121"/>
      <c r="H702" s="27"/>
      <c r="I702" s="28"/>
      <c r="J702" s="29"/>
      <c r="K702" s="30"/>
      <c r="L702" s="34"/>
      <c r="M702" s="35"/>
      <c r="N702" s="30"/>
      <c r="O702" s="34"/>
      <c r="P702" s="35"/>
      <c r="Q702" s="30"/>
      <c r="R702" s="34"/>
      <c r="S702" s="35"/>
      <c r="T702" s="30"/>
      <c r="U702" s="34"/>
      <c r="V702" s="35"/>
      <c r="W702" s="30"/>
      <c r="X702" s="34"/>
      <c r="Y702" s="34"/>
      <c r="Z702" s="30"/>
      <c r="AA702" s="34"/>
      <c r="AB702" s="34"/>
      <c r="AC702" s="30"/>
      <c r="AD702" s="34"/>
      <c r="AE702" s="34"/>
      <c r="AF702" s="30"/>
      <c r="AG702" s="34"/>
      <c r="AH702" s="34"/>
      <c r="AI702" s="30"/>
      <c r="AJ702" s="34"/>
      <c r="AK702" s="34"/>
      <c r="AL702" s="30"/>
      <c r="AM702" s="34"/>
      <c r="AN702" s="34"/>
      <c r="AO702" s="30"/>
      <c r="AP702" s="34"/>
      <c r="AQ702" s="34"/>
      <c r="AR702" s="30"/>
      <c r="AS702" s="34"/>
      <c r="AT702" s="34"/>
      <c r="AU702" s="30"/>
      <c r="AV702" s="34"/>
      <c r="AW702" s="34"/>
      <c r="AX702" s="30"/>
      <c r="AY702" s="34"/>
      <c r="AZ702" s="34"/>
      <c r="BA702" s="30"/>
      <c r="BB702" s="34"/>
      <c r="BC702" s="34"/>
      <c r="BD702" s="30"/>
      <c r="BE702" s="34"/>
      <c r="BF702" s="34"/>
      <c r="BG702" s="30"/>
      <c r="BH702" s="34"/>
      <c r="BI702" s="34"/>
      <c r="BJ702" s="30"/>
      <c r="BK702" s="34"/>
      <c r="BL702" s="117"/>
      <c r="BM702" s="118"/>
      <c r="BN702" s="117"/>
      <c r="BO702" s="34"/>
      <c r="BP702" s="30"/>
      <c r="BQ702" s="30"/>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row>
    <row r="703" spans="2:208" s="32" customFormat="1" x14ac:dyDescent="0.2">
      <c r="B703" s="21"/>
      <c r="C703" s="22"/>
      <c r="D703" s="22"/>
      <c r="E703" s="22"/>
      <c r="F703" s="246"/>
      <c r="G703" s="121"/>
      <c r="H703" s="27"/>
      <c r="I703" s="28"/>
      <c r="J703" s="29"/>
      <c r="K703" s="30"/>
      <c r="L703" s="34"/>
      <c r="M703" s="35"/>
      <c r="N703" s="30"/>
      <c r="O703" s="34"/>
      <c r="P703" s="35"/>
      <c r="Q703" s="30"/>
      <c r="R703" s="34"/>
      <c r="S703" s="35"/>
      <c r="T703" s="30"/>
      <c r="U703" s="34"/>
      <c r="V703" s="35"/>
      <c r="W703" s="30"/>
      <c r="X703" s="34"/>
      <c r="Y703" s="34"/>
      <c r="Z703" s="30"/>
      <c r="AA703" s="34"/>
      <c r="AB703" s="34"/>
      <c r="AC703" s="30"/>
      <c r="AD703" s="34"/>
      <c r="AE703" s="34"/>
      <c r="AF703" s="30"/>
      <c r="AG703" s="34"/>
      <c r="AH703" s="34"/>
      <c r="AI703" s="30"/>
      <c r="AJ703" s="34"/>
      <c r="AK703" s="34"/>
      <c r="AL703" s="30"/>
      <c r="AM703" s="34"/>
      <c r="AN703" s="34"/>
      <c r="AO703" s="30"/>
      <c r="AP703" s="34"/>
      <c r="AQ703" s="34"/>
      <c r="AR703" s="30"/>
      <c r="AS703" s="34"/>
      <c r="AT703" s="34"/>
      <c r="AU703" s="30"/>
      <c r="AV703" s="34"/>
      <c r="AW703" s="34"/>
      <c r="AX703" s="30"/>
      <c r="AY703" s="34"/>
      <c r="AZ703" s="34"/>
      <c r="BA703" s="30"/>
      <c r="BB703" s="34"/>
      <c r="BC703" s="34"/>
      <c r="BD703" s="30"/>
      <c r="BE703" s="34"/>
      <c r="BF703" s="34"/>
      <c r="BG703" s="30"/>
      <c r="BH703" s="34"/>
      <c r="BI703" s="34"/>
      <c r="BJ703" s="30"/>
      <c r="BK703" s="34"/>
      <c r="BL703" s="117"/>
      <c r="BM703" s="118"/>
      <c r="BN703" s="117"/>
      <c r="BO703" s="34"/>
      <c r="BP703" s="30"/>
      <c r="BQ703" s="30"/>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row>
    <row r="704" spans="2:208" s="32" customFormat="1" x14ac:dyDescent="0.2">
      <c r="B704" s="21"/>
      <c r="C704" s="22"/>
      <c r="D704" s="22"/>
      <c r="E704" s="22"/>
      <c r="F704" s="246"/>
      <c r="G704" s="121"/>
      <c r="H704" s="27"/>
      <c r="I704" s="28"/>
      <c r="J704" s="29"/>
      <c r="K704" s="30"/>
      <c r="L704" s="34"/>
      <c r="M704" s="35"/>
      <c r="N704" s="30"/>
      <c r="O704" s="34"/>
      <c r="P704" s="35"/>
      <c r="Q704" s="30"/>
      <c r="R704" s="34"/>
      <c r="S704" s="35"/>
      <c r="T704" s="30"/>
      <c r="U704" s="34"/>
      <c r="V704" s="35"/>
      <c r="W704" s="30"/>
      <c r="X704" s="34"/>
      <c r="Y704" s="34"/>
      <c r="Z704" s="30"/>
      <c r="AA704" s="34"/>
      <c r="AB704" s="34"/>
      <c r="AC704" s="30"/>
      <c r="AD704" s="34"/>
      <c r="AE704" s="34"/>
      <c r="AF704" s="30"/>
      <c r="AG704" s="34"/>
      <c r="AH704" s="34"/>
      <c r="AI704" s="30"/>
      <c r="AJ704" s="34"/>
      <c r="AK704" s="34"/>
      <c r="AL704" s="30"/>
      <c r="AM704" s="34"/>
      <c r="AN704" s="34"/>
      <c r="AO704" s="30"/>
      <c r="AP704" s="34"/>
      <c r="AQ704" s="34"/>
      <c r="AR704" s="30"/>
      <c r="AS704" s="34"/>
      <c r="AT704" s="34"/>
      <c r="AU704" s="30"/>
      <c r="AV704" s="34"/>
      <c r="AW704" s="34"/>
      <c r="AX704" s="30"/>
      <c r="AY704" s="34"/>
      <c r="AZ704" s="34"/>
      <c r="BA704" s="30"/>
      <c r="BB704" s="34"/>
      <c r="BC704" s="34"/>
      <c r="BD704" s="30"/>
      <c r="BE704" s="34"/>
      <c r="BF704" s="34"/>
      <c r="BG704" s="30"/>
      <c r="BH704" s="34"/>
      <c r="BI704" s="34"/>
      <c r="BJ704" s="30"/>
      <c r="BK704" s="34"/>
      <c r="BL704" s="117"/>
      <c r="BM704" s="118"/>
      <c r="BN704" s="117"/>
      <c r="BO704" s="34"/>
      <c r="BP704" s="30"/>
      <c r="BQ704" s="30"/>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row>
    <row r="705" spans="2:208" s="32" customFormat="1" x14ac:dyDescent="0.2">
      <c r="B705" s="21"/>
      <c r="C705" s="22"/>
      <c r="D705" s="22"/>
      <c r="E705" s="22"/>
      <c r="F705" s="246"/>
      <c r="G705" s="121"/>
      <c r="H705" s="27"/>
      <c r="I705" s="28"/>
      <c r="J705" s="29"/>
      <c r="K705" s="30"/>
      <c r="L705" s="34"/>
      <c r="M705" s="35"/>
      <c r="N705" s="30"/>
      <c r="O705" s="34"/>
      <c r="P705" s="35"/>
      <c r="Q705" s="30"/>
      <c r="R705" s="34"/>
      <c r="S705" s="35"/>
      <c r="T705" s="30"/>
      <c r="U705" s="34"/>
      <c r="V705" s="35"/>
      <c r="W705" s="30"/>
      <c r="X705" s="34"/>
      <c r="Y705" s="34"/>
      <c r="Z705" s="30"/>
      <c r="AA705" s="34"/>
      <c r="AB705" s="34"/>
      <c r="AC705" s="30"/>
      <c r="AD705" s="34"/>
      <c r="AE705" s="34"/>
      <c r="AF705" s="30"/>
      <c r="AG705" s="34"/>
      <c r="AH705" s="34"/>
      <c r="AI705" s="30"/>
      <c r="AJ705" s="34"/>
      <c r="AK705" s="34"/>
      <c r="AL705" s="30"/>
      <c r="AM705" s="34"/>
      <c r="AN705" s="34"/>
      <c r="AO705" s="30"/>
      <c r="AP705" s="34"/>
      <c r="AQ705" s="34"/>
      <c r="AR705" s="30"/>
      <c r="AS705" s="34"/>
      <c r="AT705" s="34"/>
      <c r="AU705" s="30"/>
      <c r="AV705" s="34"/>
      <c r="AW705" s="34"/>
      <c r="AX705" s="30"/>
      <c r="AY705" s="34"/>
      <c r="AZ705" s="34"/>
      <c r="BA705" s="30"/>
      <c r="BB705" s="34"/>
      <c r="BC705" s="34"/>
      <c r="BD705" s="30"/>
      <c r="BE705" s="34"/>
      <c r="BF705" s="34"/>
      <c r="BG705" s="30"/>
      <c r="BH705" s="34"/>
      <c r="BI705" s="34"/>
      <c r="BJ705" s="30"/>
      <c r="BK705" s="34"/>
      <c r="BL705" s="117"/>
      <c r="BM705" s="118"/>
      <c r="BN705" s="117"/>
      <c r="BO705" s="34"/>
      <c r="BP705" s="30"/>
      <c r="BQ705" s="30"/>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row>
    <row r="706" spans="2:208" s="32" customFormat="1" x14ac:dyDescent="0.2">
      <c r="B706" s="21"/>
      <c r="C706" s="22"/>
      <c r="D706" s="22"/>
      <c r="E706" s="22"/>
      <c r="F706" s="246"/>
      <c r="G706" s="121"/>
      <c r="H706" s="27"/>
      <c r="I706" s="28"/>
      <c r="J706" s="29"/>
      <c r="K706" s="30"/>
      <c r="L706" s="34"/>
      <c r="M706" s="35"/>
      <c r="N706" s="30"/>
      <c r="O706" s="34"/>
      <c r="P706" s="35"/>
      <c r="Q706" s="30"/>
      <c r="R706" s="34"/>
      <c r="S706" s="35"/>
      <c r="T706" s="30"/>
      <c r="U706" s="34"/>
      <c r="V706" s="35"/>
      <c r="W706" s="30"/>
      <c r="X706" s="34"/>
      <c r="Y706" s="34"/>
      <c r="Z706" s="30"/>
      <c r="AA706" s="34"/>
      <c r="AB706" s="34"/>
      <c r="AC706" s="30"/>
      <c r="AD706" s="34"/>
      <c r="AE706" s="34"/>
      <c r="AF706" s="30"/>
      <c r="AG706" s="34"/>
      <c r="AH706" s="34"/>
      <c r="AI706" s="30"/>
      <c r="AJ706" s="34"/>
      <c r="AK706" s="34"/>
      <c r="AL706" s="30"/>
      <c r="AM706" s="34"/>
      <c r="AN706" s="34"/>
      <c r="AO706" s="30"/>
      <c r="AP706" s="34"/>
      <c r="AQ706" s="34"/>
      <c r="AR706" s="30"/>
      <c r="AS706" s="34"/>
      <c r="AT706" s="34"/>
      <c r="AU706" s="30"/>
      <c r="AV706" s="34"/>
      <c r="AW706" s="34"/>
      <c r="AX706" s="30"/>
      <c r="AY706" s="34"/>
      <c r="AZ706" s="34"/>
      <c r="BA706" s="30"/>
      <c r="BB706" s="34"/>
      <c r="BC706" s="34"/>
      <c r="BD706" s="30"/>
      <c r="BE706" s="34"/>
      <c r="BF706" s="34"/>
      <c r="BG706" s="30"/>
      <c r="BH706" s="34"/>
      <c r="BI706" s="34"/>
      <c r="BJ706" s="30"/>
      <c r="BK706" s="34"/>
      <c r="BL706" s="117"/>
      <c r="BM706" s="118"/>
      <c r="BN706" s="117"/>
      <c r="BO706" s="34"/>
      <c r="BP706" s="30"/>
      <c r="BQ706" s="30"/>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row>
    <row r="707" spans="2:208" s="32" customFormat="1" x14ac:dyDescent="0.2">
      <c r="B707" s="21"/>
      <c r="C707" s="22"/>
      <c r="D707" s="22"/>
      <c r="E707" s="22"/>
      <c r="F707" s="246"/>
      <c r="G707" s="121"/>
      <c r="H707" s="27"/>
      <c r="I707" s="28"/>
      <c r="J707" s="29"/>
      <c r="K707" s="30"/>
      <c r="L707" s="34"/>
      <c r="M707" s="35"/>
      <c r="N707" s="30"/>
      <c r="O707" s="34"/>
      <c r="P707" s="35"/>
      <c r="Q707" s="30"/>
      <c r="R707" s="34"/>
      <c r="S707" s="35"/>
      <c r="T707" s="30"/>
      <c r="U707" s="34"/>
      <c r="V707" s="35"/>
      <c r="W707" s="30"/>
      <c r="X707" s="34"/>
      <c r="Y707" s="34"/>
      <c r="Z707" s="30"/>
      <c r="AA707" s="34"/>
      <c r="AB707" s="34"/>
      <c r="AC707" s="30"/>
      <c r="AD707" s="34"/>
      <c r="AE707" s="34"/>
      <c r="AF707" s="30"/>
      <c r="AG707" s="34"/>
      <c r="AH707" s="34"/>
      <c r="AI707" s="30"/>
      <c r="AJ707" s="34"/>
      <c r="AK707" s="34"/>
      <c r="AL707" s="30"/>
      <c r="AM707" s="34"/>
      <c r="AN707" s="34"/>
      <c r="AO707" s="30"/>
      <c r="AP707" s="34"/>
      <c r="AQ707" s="34"/>
      <c r="AR707" s="30"/>
      <c r="AS707" s="34"/>
      <c r="AT707" s="34"/>
      <c r="AU707" s="30"/>
      <c r="AV707" s="34"/>
      <c r="AW707" s="34"/>
      <c r="AX707" s="30"/>
      <c r="AY707" s="34"/>
      <c r="AZ707" s="34"/>
      <c r="BA707" s="30"/>
      <c r="BB707" s="34"/>
      <c r="BC707" s="34"/>
      <c r="BD707" s="30"/>
      <c r="BE707" s="34"/>
      <c r="BF707" s="34"/>
      <c r="BG707" s="30"/>
      <c r="BH707" s="34"/>
      <c r="BI707" s="34"/>
      <c r="BJ707" s="30"/>
      <c r="BK707" s="34"/>
      <c r="BL707" s="117"/>
      <c r="BM707" s="118"/>
      <c r="BN707" s="117"/>
      <c r="BO707" s="34"/>
      <c r="BP707" s="30"/>
      <c r="BQ707" s="30"/>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row>
    <row r="708" spans="2:208" s="32" customFormat="1" x14ac:dyDescent="0.2">
      <c r="B708" s="21"/>
      <c r="C708" s="22"/>
      <c r="D708" s="22"/>
      <c r="E708" s="22"/>
      <c r="F708" s="246"/>
      <c r="G708" s="121"/>
      <c r="H708" s="27"/>
      <c r="I708" s="28"/>
      <c r="J708" s="29"/>
      <c r="K708" s="30"/>
      <c r="L708" s="34"/>
      <c r="M708" s="35"/>
      <c r="N708" s="30"/>
      <c r="O708" s="34"/>
      <c r="P708" s="35"/>
      <c r="Q708" s="30"/>
      <c r="R708" s="34"/>
      <c r="S708" s="35"/>
      <c r="T708" s="30"/>
      <c r="U708" s="34"/>
      <c r="V708" s="35"/>
      <c r="W708" s="30"/>
      <c r="X708" s="34"/>
      <c r="Y708" s="34"/>
      <c r="Z708" s="30"/>
      <c r="AA708" s="34"/>
      <c r="AB708" s="34"/>
      <c r="AC708" s="30"/>
      <c r="AD708" s="34"/>
      <c r="AE708" s="34"/>
      <c r="AF708" s="30"/>
      <c r="AG708" s="34"/>
      <c r="AH708" s="34"/>
      <c r="AI708" s="30"/>
      <c r="AJ708" s="34"/>
      <c r="AK708" s="34"/>
      <c r="AL708" s="30"/>
      <c r="AM708" s="34"/>
      <c r="AN708" s="34"/>
      <c r="AO708" s="30"/>
      <c r="AP708" s="34"/>
      <c r="AQ708" s="34"/>
      <c r="AR708" s="30"/>
      <c r="AS708" s="34"/>
      <c r="AT708" s="34"/>
      <c r="AU708" s="30"/>
      <c r="AV708" s="34"/>
      <c r="AW708" s="34"/>
      <c r="AX708" s="30"/>
      <c r="AY708" s="34"/>
      <c r="AZ708" s="34"/>
      <c r="BA708" s="30"/>
      <c r="BB708" s="34"/>
      <c r="BC708" s="34"/>
      <c r="BD708" s="30"/>
      <c r="BE708" s="34"/>
      <c r="BF708" s="34"/>
      <c r="BG708" s="30"/>
      <c r="BH708" s="34"/>
      <c r="BI708" s="34"/>
      <c r="BJ708" s="30"/>
      <c r="BK708" s="34"/>
      <c r="BL708" s="117"/>
      <c r="BM708" s="118"/>
      <c r="BN708" s="117"/>
      <c r="BO708" s="34"/>
      <c r="BP708" s="30"/>
      <c r="BQ708" s="30"/>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row>
    <row r="709" spans="2:208" s="32" customFormat="1" x14ac:dyDescent="0.2">
      <c r="B709" s="21"/>
      <c r="C709" s="22"/>
      <c r="D709" s="22"/>
      <c r="E709" s="22"/>
      <c r="F709" s="246"/>
      <c r="G709" s="121"/>
      <c r="H709" s="27"/>
      <c r="I709" s="28"/>
      <c r="J709" s="29"/>
      <c r="K709" s="30"/>
      <c r="L709" s="34"/>
      <c r="M709" s="35"/>
      <c r="N709" s="30"/>
      <c r="O709" s="34"/>
      <c r="P709" s="35"/>
      <c r="Q709" s="30"/>
      <c r="R709" s="34"/>
      <c r="S709" s="35"/>
      <c r="T709" s="30"/>
      <c r="U709" s="34"/>
      <c r="V709" s="35"/>
      <c r="W709" s="30"/>
      <c r="X709" s="34"/>
      <c r="Y709" s="34"/>
      <c r="Z709" s="30"/>
      <c r="AA709" s="34"/>
      <c r="AB709" s="34"/>
      <c r="AC709" s="30"/>
      <c r="AD709" s="34"/>
      <c r="AE709" s="34"/>
      <c r="AF709" s="30"/>
      <c r="AG709" s="34"/>
      <c r="AH709" s="34"/>
      <c r="AI709" s="30"/>
      <c r="AJ709" s="34"/>
      <c r="AK709" s="34"/>
      <c r="AL709" s="30"/>
      <c r="AM709" s="34"/>
      <c r="AN709" s="34"/>
      <c r="AO709" s="30"/>
      <c r="AP709" s="34"/>
      <c r="AQ709" s="34"/>
      <c r="AR709" s="30"/>
      <c r="AS709" s="34"/>
      <c r="AT709" s="34"/>
      <c r="AU709" s="30"/>
      <c r="AV709" s="34"/>
      <c r="AW709" s="34"/>
      <c r="AX709" s="30"/>
      <c r="AY709" s="34"/>
      <c r="AZ709" s="34"/>
      <c r="BA709" s="30"/>
      <c r="BB709" s="34"/>
      <c r="BC709" s="34"/>
      <c r="BD709" s="30"/>
      <c r="BE709" s="34"/>
      <c r="BF709" s="34"/>
      <c r="BG709" s="30"/>
      <c r="BH709" s="34"/>
      <c r="BI709" s="34"/>
      <c r="BJ709" s="30"/>
      <c r="BK709" s="34"/>
      <c r="BL709" s="117"/>
      <c r="BM709" s="118"/>
      <c r="BN709" s="117"/>
      <c r="BO709" s="34"/>
      <c r="BP709" s="30"/>
      <c r="BQ709" s="30"/>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c r="DP709" s="31"/>
      <c r="DQ709" s="31"/>
      <c r="DR709" s="31"/>
      <c r="DS709" s="31"/>
      <c r="DT709" s="31"/>
      <c r="DU709" s="31"/>
      <c r="DV709" s="31"/>
      <c r="DW709" s="31"/>
      <c r="DX709" s="31"/>
      <c r="DY709" s="31"/>
      <c r="DZ709" s="31"/>
      <c r="EA709" s="31"/>
      <c r="EB709" s="31"/>
      <c r="EC709" s="31"/>
      <c r="ED709" s="31"/>
      <c r="EE709" s="31"/>
      <c r="EF709" s="31"/>
      <c r="EG709" s="31"/>
      <c r="EH709" s="31"/>
      <c r="EI709" s="31"/>
      <c r="EJ709" s="31"/>
      <c r="EK709" s="31"/>
      <c r="EL709" s="31"/>
      <c r="EM709" s="31"/>
      <c r="EN709" s="31"/>
      <c r="EO709" s="31"/>
      <c r="EP709" s="31"/>
      <c r="EQ709" s="31"/>
      <c r="ER709" s="31"/>
      <c r="ES709" s="31"/>
      <c r="ET709" s="31"/>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row>
    <row r="710" spans="2:208" s="32" customFormat="1" x14ac:dyDescent="0.2">
      <c r="B710" s="21"/>
      <c r="C710" s="22"/>
      <c r="D710" s="22"/>
      <c r="E710" s="22"/>
      <c r="F710" s="246"/>
      <c r="G710" s="121"/>
      <c r="H710" s="27"/>
      <c r="I710" s="28"/>
      <c r="J710" s="29"/>
      <c r="K710" s="30"/>
      <c r="L710" s="34"/>
      <c r="M710" s="35"/>
      <c r="N710" s="30"/>
      <c r="O710" s="34"/>
      <c r="P710" s="35"/>
      <c r="Q710" s="30"/>
      <c r="R710" s="34"/>
      <c r="S710" s="35"/>
      <c r="T710" s="30"/>
      <c r="U710" s="34"/>
      <c r="V710" s="35"/>
      <c r="W710" s="30"/>
      <c r="X710" s="34"/>
      <c r="Y710" s="34"/>
      <c r="Z710" s="30"/>
      <c r="AA710" s="34"/>
      <c r="AB710" s="34"/>
      <c r="AC710" s="30"/>
      <c r="AD710" s="34"/>
      <c r="AE710" s="34"/>
      <c r="AF710" s="30"/>
      <c r="AG710" s="34"/>
      <c r="AH710" s="34"/>
      <c r="AI710" s="30"/>
      <c r="AJ710" s="34"/>
      <c r="AK710" s="34"/>
      <c r="AL710" s="30"/>
      <c r="AM710" s="34"/>
      <c r="AN710" s="34"/>
      <c r="AO710" s="30"/>
      <c r="AP710" s="34"/>
      <c r="AQ710" s="34"/>
      <c r="AR710" s="30"/>
      <c r="AS710" s="34"/>
      <c r="AT710" s="34"/>
      <c r="AU710" s="30"/>
      <c r="AV710" s="34"/>
      <c r="AW710" s="34"/>
      <c r="AX710" s="30"/>
      <c r="AY710" s="34"/>
      <c r="AZ710" s="34"/>
      <c r="BA710" s="30"/>
      <c r="BB710" s="34"/>
      <c r="BC710" s="34"/>
      <c r="BD710" s="30"/>
      <c r="BE710" s="34"/>
      <c r="BF710" s="34"/>
      <c r="BG710" s="30"/>
      <c r="BH710" s="34"/>
      <c r="BI710" s="34"/>
      <c r="BJ710" s="30"/>
      <c r="BK710" s="34"/>
      <c r="BL710" s="117"/>
      <c r="BM710" s="118"/>
      <c r="BN710" s="117"/>
      <c r="BO710" s="34"/>
      <c r="BP710" s="30"/>
      <c r="BQ710" s="30"/>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1"/>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row>
    <row r="711" spans="2:208" s="32" customFormat="1" x14ac:dyDescent="0.2">
      <c r="B711" s="21"/>
      <c r="C711" s="22"/>
      <c r="D711" s="22"/>
      <c r="E711" s="22"/>
      <c r="F711" s="246"/>
      <c r="G711" s="121"/>
      <c r="H711" s="27"/>
      <c r="I711" s="28"/>
      <c r="J711" s="29"/>
      <c r="K711" s="30"/>
      <c r="L711" s="34"/>
      <c r="M711" s="35"/>
      <c r="N711" s="30"/>
      <c r="O711" s="34"/>
      <c r="P711" s="35"/>
      <c r="Q711" s="30"/>
      <c r="R711" s="34"/>
      <c r="S711" s="35"/>
      <c r="T711" s="30"/>
      <c r="U711" s="34"/>
      <c r="V711" s="35"/>
      <c r="W711" s="30"/>
      <c r="X711" s="34"/>
      <c r="Y711" s="34"/>
      <c r="Z711" s="30"/>
      <c r="AA711" s="34"/>
      <c r="AB711" s="34"/>
      <c r="AC711" s="30"/>
      <c r="AD711" s="34"/>
      <c r="AE711" s="34"/>
      <c r="AF711" s="30"/>
      <c r="AG711" s="34"/>
      <c r="AH711" s="34"/>
      <c r="AI711" s="30"/>
      <c r="AJ711" s="34"/>
      <c r="AK711" s="34"/>
      <c r="AL711" s="30"/>
      <c r="AM711" s="34"/>
      <c r="AN711" s="34"/>
      <c r="AO711" s="30"/>
      <c r="AP711" s="34"/>
      <c r="AQ711" s="34"/>
      <c r="AR711" s="30"/>
      <c r="AS711" s="34"/>
      <c r="AT711" s="34"/>
      <c r="AU711" s="30"/>
      <c r="AV711" s="34"/>
      <c r="AW711" s="34"/>
      <c r="AX711" s="30"/>
      <c r="AY711" s="34"/>
      <c r="AZ711" s="34"/>
      <c r="BA711" s="30"/>
      <c r="BB711" s="34"/>
      <c r="BC711" s="34"/>
      <c r="BD711" s="30"/>
      <c r="BE711" s="34"/>
      <c r="BF711" s="34"/>
      <c r="BG711" s="30"/>
      <c r="BH711" s="34"/>
      <c r="BI711" s="34"/>
      <c r="BJ711" s="30"/>
      <c r="BK711" s="34"/>
      <c r="BL711" s="117"/>
      <c r="BM711" s="118"/>
      <c r="BN711" s="117"/>
      <c r="BO711" s="34"/>
      <c r="BP711" s="30"/>
      <c r="BQ711" s="30"/>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c r="DP711" s="31"/>
      <c r="DQ711" s="31"/>
      <c r="DR711" s="31"/>
      <c r="DS711" s="31"/>
      <c r="DT711" s="31"/>
      <c r="DU711" s="31"/>
      <c r="DV711" s="31"/>
      <c r="DW711" s="31"/>
      <c r="DX711" s="31"/>
      <c r="DY711" s="31"/>
      <c r="DZ711" s="31"/>
      <c r="EA711" s="31"/>
      <c r="EB711" s="31"/>
      <c r="EC711" s="31"/>
      <c r="ED711" s="31"/>
      <c r="EE711" s="31"/>
      <c r="EF711" s="31"/>
      <c r="EG711" s="31"/>
      <c r="EH711" s="31"/>
      <c r="EI711" s="31"/>
      <c r="EJ711" s="31"/>
      <c r="EK711" s="31"/>
      <c r="EL711" s="31"/>
      <c r="EM711" s="31"/>
      <c r="EN711" s="31"/>
      <c r="EO711" s="31"/>
      <c r="EP711" s="31"/>
      <c r="EQ711" s="31"/>
      <c r="ER711" s="31"/>
      <c r="ES711" s="31"/>
      <c r="ET711" s="31"/>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row>
    <row r="712" spans="2:208" s="32" customFormat="1" x14ac:dyDescent="0.2">
      <c r="B712" s="21"/>
      <c r="C712" s="22"/>
      <c r="D712" s="22"/>
      <c r="E712" s="22"/>
      <c r="F712" s="246"/>
      <c r="G712" s="121"/>
      <c r="H712" s="27"/>
      <c r="I712" s="28"/>
      <c r="J712" s="29"/>
      <c r="K712" s="30"/>
      <c r="L712" s="34"/>
      <c r="M712" s="35"/>
      <c r="N712" s="30"/>
      <c r="O712" s="34"/>
      <c r="P712" s="35"/>
      <c r="Q712" s="30"/>
      <c r="R712" s="34"/>
      <c r="S712" s="35"/>
      <c r="T712" s="30"/>
      <c r="U712" s="34"/>
      <c r="V712" s="35"/>
      <c r="W712" s="30"/>
      <c r="X712" s="34"/>
      <c r="Y712" s="34"/>
      <c r="Z712" s="30"/>
      <c r="AA712" s="34"/>
      <c r="AB712" s="34"/>
      <c r="AC712" s="30"/>
      <c r="AD712" s="34"/>
      <c r="AE712" s="34"/>
      <c r="AF712" s="30"/>
      <c r="AG712" s="34"/>
      <c r="AH712" s="34"/>
      <c r="AI712" s="30"/>
      <c r="AJ712" s="34"/>
      <c r="AK712" s="34"/>
      <c r="AL712" s="30"/>
      <c r="AM712" s="34"/>
      <c r="AN712" s="34"/>
      <c r="AO712" s="30"/>
      <c r="AP712" s="34"/>
      <c r="AQ712" s="34"/>
      <c r="AR712" s="30"/>
      <c r="AS712" s="34"/>
      <c r="AT712" s="34"/>
      <c r="AU712" s="30"/>
      <c r="AV712" s="34"/>
      <c r="AW712" s="34"/>
      <c r="AX712" s="30"/>
      <c r="AY712" s="34"/>
      <c r="AZ712" s="34"/>
      <c r="BA712" s="30"/>
      <c r="BB712" s="34"/>
      <c r="BC712" s="34"/>
      <c r="BD712" s="30"/>
      <c r="BE712" s="34"/>
      <c r="BF712" s="34"/>
      <c r="BG712" s="30"/>
      <c r="BH712" s="34"/>
      <c r="BI712" s="34"/>
      <c r="BJ712" s="30"/>
      <c r="BK712" s="34"/>
      <c r="BL712" s="117"/>
      <c r="BM712" s="118"/>
      <c r="BN712" s="117"/>
      <c r="BO712" s="34"/>
      <c r="BP712" s="30"/>
      <c r="BQ712" s="30"/>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c r="DP712" s="31"/>
      <c r="DQ712" s="31"/>
      <c r="DR712" s="31"/>
      <c r="DS712" s="31"/>
      <c r="DT712" s="31"/>
      <c r="DU712" s="31"/>
      <c r="DV712" s="31"/>
      <c r="DW712" s="31"/>
      <c r="DX712" s="31"/>
      <c r="DY712" s="31"/>
      <c r="DZ712" s="31"/>
      <c r="EA712" s="31"/>
      <c r="EB712" s="31"/>
      <c r="EC712" s="31"/>
      <c r="ED712" s="31"/>
      <c r="EE712" s="31"/>
      <c r="EF712" s="31"/>
      <c r="EG712" s="31"/>
      <c r="EH712" s="31"/>
      <c r="EI712" s="31"/>
      <c r="EJ712" s="31"/>
      <c r="EK712" s="31"/>
      <c r="EL712" s="31"/>
      <c r="EM712" s="31"/>
      <c r="EN712" s="31"/>
      <c r="EO712" s="31"/>
      <c r="EP712" s="31"/>
      <c r="EQ712" s="31"/>
      <c r="ER712" s="31"/>
      <c r="ES712" s="31"/>
      <c r="ET712" s="31"/>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row>
    <row r="713" spans="2:208" s="32" customFormat="1" x14ac:dyDescent="0.2">
      <c r="B713" s="21"/>
      <c r="C713" s="22"/>
      <c r="D713" s="22"/>
      <c r="E713" s="22"/>
      <c r="F713" s="246"/>
      <c r="G713" s="121"/>
      <c r="H713" s="27"/>
      <c r="I713" s="28"/>
      <c r="J713" s="29"/>
      <c r="K713" s="30"/>
      <c r="L713" s="34"/>
      <c r="M713" s="35"/>
      <c r="N713" s="30"/>
      <c r="O713" s="34"/>
      <c r="P713" s="35"/>
      <c r="Q713" s="30"/>
      <c r="R713" s="34"/>
      <c r="S713" s="35"/>
      <c r="T713" s="30"/>
      <c r="U713" s="34"/>
      <c r="V713" s="35"/>
      <c r="W713" s="30"/>
      <c r="X713" s="34"/>
      <c r="Y713" s="34"/>
      <c r="Z713" s="30"/>
      <c r="AA713" s="34"/>
      <c r="AB713" s="34"/>
      <c r="AC713" s="30"/>
      <c r="AD713" s="34"/>
      <c r="AE713" s="34"/>
      <c r="AF713" s="30"/>
      <c r="AG713" s="34"/>
      <c r="AH713" s="34"/>
      <c r="AI713" s="30"/>
      <c r="AJ713" s="34"/>
      <c r="AK713" s="34"/>
      <c r="AL713" s="30"/>
      <c r="AM713" s="34"/>
      <c r="AN713" s="34"/>
      <c r="AO713" s="30"/>
      <c r="AP713" s="34"/>
      <c r="AQ713" s="34"/>
      <c r="AR713" s="30"/>
      <c r="AS713" s="34"/>
      <c r="AT713" s="34"/>
      <c r="AU713" s="30"/>
      <c r="AV713" s="34"/>
      <c r="AW713" s="34"/>
      <c r="AX713" s="30"/>
      <c r="AY713" s="34"/>
      <c r="AZ713" s="34"/>
      <c r="BA713" s="30"/>
      <c r="BB713" s="34"/>
      <c r="BC713" s="34"/>
      <c r="BD713" s="30"/>
      <c r="BE713" s="34"/>
      <c r="BF713" s="34"/>
      <c r="BG713" s="30"/>
      <c r="BH713" s="34"/>
      <c r="BI713" s="34"/>
      <c r="BJ713" s="30"/>
      <c r="BK713" s="34"/>
      <c r="BL713" s="117"/>
      <c r="BM713" s="118"/>
      <c r="BN713" s="117"/>
      <c r="BO713" s="34"/>
      <c r="BP713" s="30"/>
      <c r="BQ713" s="30"/>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c r="DP713" s="31"/>
      <c r="DQ713" s="31"/>
      <c r="DR713" s="31"/>
      <c r="DS713" s="31"/>
      <c r="DT713" s="31"/>
      <c r="DU713" s="31"/>
      <c r="DV713" s="31"/>
      <c r="DW713" s="31"/>
      <c r="DX713" s="31"/>
      <c r="DY713" s="31"/>
      <c r="DZ713" s="31"/>
      <c r="EA713" s="31"/>
      <c r="EB713" s="31"/>
      <c r="EC713" s="31"/>
      <c r="ED713" s="31"/>
      <c r="EE713" s="31"/>
      <c r="EF713" s="31"/>
      <c r="EG713" s="31"/>
      <c r="EH713" s="31"/>
      <c r="EI713" s="31"/>
      <c r="EJ713" s="31"/>
      <c r="EK713" s="31"/>
      <c r="EL713" s="31"/>
      <c r="EM713" s="31"/>
      <c r="EN713" s="31"/>
      <c r="EO713" s="31"/>
      <c r="EP713" s="31"/>
      <c r="EQ713" s="31"/>
      <c r="ER713" s="31"/>
      <c r="ES713" s="31"/>
      <c r="ET713" s="31"/>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row>
    <row r="714" spans="2:208" s="32" customFormat="1" x14ac:dyDescent="0.2">
      <c r="B714" s="21"/>
      <c r="C714" s="22"/>
      <c r="D714" s="22"/>
      <c r="E714" s="22"/>
      <c r="F714" s="246"/>
      <c r="G714" s="121"/>
      <c r="H714" s="27"/>
      <c r="I714" s="28"/>
      <c r="J714" s="29"/>
      <c r="K714" s="30"/>
      <c r="L714" s="34"/>
      <c r="M714" s="35"/>
      <c r="N714" s="30"/>
      <c r="O714" s="34"/>
      <c r="P714" s="35"/>
      <c r="Q714" s="30"/>
      <c r="R714" s="34"/>
      <c r="S714" s="35"/>
      <c r="T714" s="30"/>
      <c r="U714" s="34"/>
      <c r="V714" s="35"/>
      <c r="W714" s="30"/>
      <c r="X714" s="34"/>
      <c r="Y714" s="34"/>
      <c r="Z714" s="30"/>
      <c r="AA714" s="34"/>
      <c r="AB714" s="34"/>
      <c r="AC714" s="30"/>
      <c r="AD714" s="34"/>
      <c r="AE714" s="34"/>
      <c r="AF714" s="30"/>
      <c r="AG714" s="34"/>
      <c r="AH714" s="34"/>
      <c r="AI714" s="30"/>
      <c r="AJ714" s="34"/>
      <c r="AK714" s="34"/>
      <c r="AL714" s="30"/>
      <c r="AM714" s="34"/>
      <c r="AN714" s="34"/>
      <c r="AO714" s="30"/>
      <c r="AP714" s="34"/>
      <c r="AQ714" s="34"/>
      <c r="AR714" s="30"/>
      <c r="AS714" s="34"/>
      <c r="AT714" s="34"/>
      <c r="AU714" s="30"/>
      <c r="AV714" s="34"/>
      <c r="AW714" s="34"/>
      <c r="AX714" s="30"/>
      <c r="AY714" s="34"/>
      <c r="AZ714" s="34"/>
      <c r="BA714" s="30"/>
      <c r="BB714" s="34"/>
      <c r="BC714" s="34"/>
      <c r="BD714" s="30"/>
      <c r="BE714" s="34"/>
      <c r="BF714" s="34"/>
      <c r="BG714" s="30"/>
      <c r="BH714" s="34"/>
      <c r="BI714" s="34"/>
      <c r="BJ714" s="30"/>
      <c r="BK714" s="34"/>
      <c r="BL714" s="117"/>
      <c r="BM714" s="118"/>
      <c r="BN714" s="117"/>
      <c r="BO714" s="34"/>
      <c r="BP714" s="30"/>
      <c r="BQ714" s="30"/>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c r="DP714" s="31"/>
      <c r="DQ714" s="31"/>
      <c r="DR714" s="31"/>
      <c r="DS714" s="31"/>
      <c r="DT714" s="31"/>
      <c r="DU714" s="31"/>
      <c r="DV714" s="31"/>
      <c r="DW714" s="31"/>
      <c r="DX714" s="31"/>
      <c r="DY714" s="31"/>
      <c r="DZ714" s="31"/>
      <c r="EA714" s="31"/>
      <c r="EB714" s="31"/>
      <c r="EC714" s="31"/>
      <c r="ED714" s="31"/>
      <c r="EE714" s="31"/>
      <c r="EF714" s="31"/>
      <c r="EG714" s="31"/>
      <c r="EH714" s="31"/>
      <c r="EI714" s="31"/>
      <c r="EJ714" s="31"/>
      <c r="EK714" s="31"/>
      <c r="EL714" s="31"/>
      <c r="EM714" s="31"/>
      <c r="EN714" s="31"/>
      <c r="EO714" s="31"/>
      <c r="EP714" s="31"/>
      <c r="EQ714" s="31"/>
      <c r="ER714" s="31"/>
      <c r="ES714" s="31"/>
      <c r="ET714" s="31"/>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row>
    <row r="715" spans="2:208" s="32" customFormat="1" x14ac:dyDescent="0.2">
      <c r="B715" s="21"/>
      <c r="C715" s="22"/>
      <c r="D715" s="22"/>
      <c r="E715" s="22"/>
      <c r="F715" s="246"/>
      <c r="G715" s="121"/>
      <c r="H715" s="27"/>
      <c r="I715" s="28"/>
      <c r="J715" s="29"/>
      <c r="K715" s="30"/>
      <c r="L715" s="34"/>
      <c r="M715" s="35"/>
      <c r="N715" s="30"/>
      <c r="O715" s="34"/>
      <c r="P715" s="35"/>
      <c r="Q715" s="30"/>
      <c r="R715" s="34"/>
      <c r="S715" s="35"/>
      <c r="T715" s="30"/>
      <c r="U715" s="34"/>
      <c r="V715" s="35"/>
      <c r="W715" s="30"/>
      <c r="X715" s="34"/>
      <c r="Y715" s="34"/>
      <c r="Z715" s="30"/>
      <c r="AA715" s="34"/>
      <c r="AB715" s="34"/>
      <c r="AC715" s="30"/>
      <c r="AD715" s="34"/>
      <c r="AE715" s="34"/>
      <c r="AF715" s="30"/>
      <c r="AG715" s="34"/>
      <c r="AH715" s="34"/>
      <c r="AI715" s="30"/>
      <c r="AJ715" s="34"/>
      <c r="AK715" s="34"/>
      <c r="AL715" s="30"/>
      <c r="AM715" s="34"/>
      <c r="AN715" s="34"/>
      <c r="AO715" s="30"/>
      <c r="AP715" s="34"/>
      <c r="AQ715" s="34"/>
      <c r="AR715" s="30"/>
      <c r="AS715" s="34"/>
      <c r="AT715" s="34"/>
      <c r="AU715" s="30"/>
      <c r="AV715" s="34"/>
      <c r="AW715" s="34"/>
      <c r="AX715" s="30"/>
      <c r="AY715" s="34"/>
      <c r="AZ715" s="34"/>
      <c r="BA715" s="30"/>
      <c r="BB715" s="34"/>
      <c r="BC715" s="34"/>
      <c r="BD715" s="30"/>
      <c r="BE715" s="34"/>
      <c r="BF715" s="34"/>
      <c r="BG715" s="30"/>
      <c r="BH715" s="34"/>
      <c r="BI715" s="34"/>
      <c r="BJ715" s="30"/>
      <c r="BK715" s="34"/>
      <c r="BL715" s="117"/>
      <c r="BM715" s="118"/>
      <c r="BN715" s="117"/>
      <c r="BO715" s="34"/>
      <c r="BP715" s="30"/>
      <c r="BQ715" s="30"/>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c r="DP715" s="31"/>
      <c r="DQ715" s="31"/>
      <c r="DR715" s="31"/>
      <c r="DS715" s="31"/>
      <c r="DT715" s="31"/>
      <c r="DU715" s="31"/>
      <c r="DV715" s="31"/>
      <c r="DW715" s="31"/>
      <c r="DX715" s="31"/>
      <c r="DY715" s="31"/>
      <c r="DZ715" s="31"/>
      <c r="EA715" s="31"/>
      <c r="EB715" s="31"/>
      <c r="EC715" s="31"/>
      <c r="ED715" s="31"/>
      <c r="EE715" s="31"/>
      <c r="EF715" s="31"/>
      <c r="EG715" s="31"/>
      <c r="EH715" s="31"/>
      <c r="EI715" s="31"/>
      <c r="EJ715" s="31"/>
      <c r="EK715" s="31"/>
      <c r="EL715" s="31"/>
      <c r="EM715" s="31"/>
      <c r="EN715" s="31"/>
      <c r="EO715" s="31"/>
      <c r="EP715" s="31"/>
      <c r="EQ715" s="31"/>
      <c r="ER715" s="31"/>
      <c r="ES715" s="31"/>
      <c r="ET715" s="31"/>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row>
    <row r="716" spans="2:208" s="32" customFormat="1" x14ac:dyDescent="0.2">
      <c r="B716" s="21"/>
      <c r="C716" s="22"/>
      <c r="D716" s="22"/>
      <c r="E716" s="22"/>
      <c r="F716" s="246"/>
      <c r="G716" s="121"/>
      <c r="H716" s="27"/>
      <c r="I716" s="28"/>
      <c r="J716" s="29"/>
      <c r="K716" s="30"/>
      <c r="L716" s="34"/>
      <c r="M716" s="35"/>
      <c r="N716" s="30"/>
      <c r="O716" s="34"/>
      <c r="P716" s="35"/>
      <c r="Q716" s="30"/>
      <c r="R716" s="34"/>
      <c r="S716" s="35"/>
      <c r="T716" s="30"/>
      <c r="U716" s="34"/>
      <c r="V716" s="35"/>
      <c r="W716" s="30"/>
      <c r="X716" s="34"/>
      <c r="Y716" s="34"/>
      <c r="Z716" s="30"/>
      <c r="AA716" s="34"/>
      <c r="AB716" s="34"/>
      <c r="AC716" s="30"/>
      <c r="AD716" s="34"/>
      <c r="AE716" s="34"/>
      <c r="AF716" s="30"/>
      <c r="AG716" s="34"/>
      <c r="AH716" s="34"/>
      <c r="AI716" s="30"/>
      <c r="AJ716" s="34"/>
      <c r="AK716" s="34"/>
      <c r="AL716" s="30"/>
      <c r="AM716" s="34"/>
      <c r="AN716" s="34"/>
      <c r="AO716" s="30"/>
      <c r="AP716" s="34"/>
      <c r="AQ716" s="34"/>
      <c r="AR716" s="30"/>
      <c r="AS716" s="34"/>
      <c r="AT716" s="34"/>
      <c r="AU716" s="30"/>
      <c r="AV716" s="34"/>
      <c r="AW716" s="34"/>
      <c r="AX716" s="30"/>
      <c r="AY716" s="34"/>
      <c r="AZ716" s="34"/>
      <c r="BA716" s="30"/>
      <c r="BB716" s="34"/>
      <c r="BC716" s="34"/>
      <c r="BD716" s="30"/>
      <c r="BE716" s="34"/>
      <c r="BF716" s="34"/>
      <c r="BG716" s="30"/>
      <c r="BH716" s="34"/>
      <c r="BI716" s="34"/>
      <c r="BJ716" s="30"/>
      <c r="BK716" s="34"/>
      <c r="BL716" s="117"/>
      <c r="BM716" s="118"/>
      <c r="BN716" s="117"/>
      <c r="BO716" s="34"/>
      <c r="BP716" s="30"/>
      <c r="BQ716" s="30"/>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1"/>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row>
    <row r="717" spans="2:208" s="32" customFormat="1" x14ac:dyDescent="0.2">
      <c r="B717" s="21"/>
      <c r="C717" s="22"/>
      <c r="D717" s="22"/>
      <c r="E717" s="22"/>
      <c r="F717" s="246"/>
      <c r="G717" s="121"/>
      <c r="H717" s="27"/>
      <c r="I717" s="28"/>
      <c r="J717" s="29"/>
      <c r="K717" s="30"/>
      <c r="L717" s="34"/>
      <c r="M717" s="35"/>
      <c r="N717" s="30"/>
      <c r="O717" s="34"/>
      <c r="P717" s="35"/>
      <c r="Q717" s="30"/>
      <c r="R717" s="34"/>
      <c r="S717" s="35"/>
      <c r="T717" s="30"/>
      <c r="U717" s="34"/>
      <c r="V717" s="35"/>
      <c r="W717" s="30"/>
      <c r="X717" s="34"/>
      <c r="Y717" s="34"/>
      <c r="Z717" s="30"/>
      <c r="AA717" s="34"/>
      <c r="AB717" s="34"/>
      <c r="AC717" s="30"/>
      <c r="AD717" s="34"/>
      <c r="AE717" s="34"/>
      <c r="AF717" s="30"/>
      <c r="AG717" s="34"/>
      <c r="AH717" s="34"/>
      <c r="AI717" s="30"/>
      <c r="AJ717" s="34"/>
      <c r="AK717" s="34"/>
      <c r="AL717" s="30"/>
      <c r="AM717" s="34"/>
      <c r="AN717" s="34"/>
      <c r="AO717" s="30"/>
      <c r="AP717" s="34"/>
      <c r="AQ717" s="34"/>
      <c r="AR717" s="30"/>
      <c r="AS717" s="34"/>
      <c r="AT717" s="34"/>
      <c r="AU717" s="30"/>
      <c r="AV717" s="34"/>
      <c r="AW717" s="34"/>
      <c r="AX717" s="30"/>
      <c r="AY717" s="34"/>
      <c r="AZ717" s="34"/>
      <c r="BA717" s="30"/>
      <c r="BB717" s="34"/>
      <c r="BC717" s="34"/>
      <c r="BD717" s="30"/>
      <c r="BE717" s="34"/>
      <c r="BF717" s="34"/>
      <c r="BG717" s="30"/>
      <c r="BH717" s="34"/>
      <c r="BI717" s="34"/>
      <c r="BJ717" s="30"/>
      <c r="BK717" s="34"/>
      <c r="BL717" s="117"/>
      <c r="BM717" s="118"/>
      <c r="BN717" s="117"/>
      <c r="BO717" s="34"/>
      <c r="BP717" s="30"/>
      <c r="BQ717" s="30"/>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c r="DP717" s="31"/>
      <c r="DQ717" s="31"/>
      <c r="DR717" s="31"/>
      <c r="DS717" s="31"/>
      <c r="DT717" s="31"/>
      <c r="DU717" s="31"/>
      <c r="DV717" s="31"/>
      <c r="DW717" s="31"/>
      <c r="DX717" s="31"/>
      <c r="DY717" s="31"/>
      <c r="DZ717" s="31"/>
      <c r="EA717" s="31"/>
      <c r="EB717" s="31"/>
      <c r="EC717" s="31"/>
      <c r="ED717" s="31"/>
      <c r="EE717" s="31"/>
      <c r="EF717" s="31"/>
      <c r="EG717" s="31"/>
      <c r="EH717" s="31"/>
      <c r="EI717" s="31"/>
      <c r="EJ717" s="31"/>
      <c r="EK717" s="31"/>
      <c r="EL717" s="31"/>
      <c r="EM717" s="31"/>
      <c r="EN717" s="31"/>
      <c r="EO717" s="31"/>
      <c r="EP717" s="31"/>
      <c r="EQ717" s="31"/>
      <c r="ER717" s="31"/>
      <c r="ES717" s="31"/>
      <c r="ET717" s="31"/>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row>
    <row r="718" spans="2:208" s="32" customFormat="1" x14ac:dyDescent="0.2">
      <c r="B718" s="21"/>
      <c r="C718" s="22"/>
      <c r="D718" s="22"/>
      <c r="E718" s="22"/>
      <c r="F718" s="246"/>
      <c r="G718" s="121"/>
      <c r="H718" s="27"/>
      <c r="I718" s="28"/>
      <c r="J718" s="29"/>
      <c r="K718" s="30"/>
      <c r="L718" s="34"/>
      <c r="M718" s="35"/>
      <c r="N718" s="30"/>
      <c r="O718" s="34"/>
      <c r="P718" s="35"/>
      <c r="Q718" s="30"/>
      <c r="R718" s="34"/>
      <c r="S718" s="35"/>
      <c r="T718" s="30"/>
      <c r="U718" s="34"/>
      <c r="V718" s="35"/>
      <c r="W718" s="30"/>
      <c r="X718" s="34"/>
      <c r="Y718" s="34"/>
      <c r="Z718" s="30"/>
      <c r="AA718" s="34"/>
      <c r="AB718" s="34"/>
      <c r="AC718" s="30"/>
      <c r="AD718" s="34"/>
      <c r="AE718" s="34"/>
      <c r="AF718" s="30"/>
      <c r="AG718" s="34"/>
      <c r="AH718" s="34"/>
      <c r="AI718" s="30"/>
      <c r="AJ718" s="34"/>
      <c r="AK718" s="34"/>
      <c r="AL718" s="30"/>
      <c r="AM718" s="34"/>
      <c r="AN718" s="34"/>
      <c r="AO718" s="30"/>
      <c r="AP718" s="34"/>
      <c r="AQ718" s="34"/>
      <c r="AR718" s="30"/>
      <c r="AS718" s="34"/>
      <c r="AT718" s="34"/>
      <c r="AU718" s="30"/>
      <c r="AV718" s="34"/>
      <c r="AW718" s="34"/>
      <c r="AX718" s="30"/>
      <c r="AY718" s="34"/>
      <c r="AZ718" s="34"/>
      <c r="BA718" s="30"/>
      <c r="BB718" s="34"/>
      <c r="BC718" s="34"/>
      <c r="BD718" s="30"/>
      <c r="BE718" s="34"/>
      <c r="BF718" s="34"/>
      <c r="BG718" s="30"/>
      <c r="BH718" s="34"/>
      <c r="BI718" s="34"/>
      <c r="BJ718" s="30"/>
      <c r="BK718" s="34"/>
      <c r="BL718" s="117"/>
      <c r="BM718" s="118"/>
      <c r="BN718" s="117"/>
      <c r="BO718" s="34"/>
      <c r="BP718" s="30"/>
      <c r="BQ718" s="30"/>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1"/>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row>
    <row r="719" spans="2:208" s="32" customFormat="1" x14ac:dyDescent="0.2">
      <c r="B719" s="21"/>
      <c r="C719" s="22"/>
      <c r="D719" s="22"/>
      <c r="E719" s="22"/>
      <c r="F719" s="246"/>
      <c r="G719" s="121"/>
      <c r="H719" s="27"/>
      <c r="I719" s="28"/>
      <c r="J719" s="29"/>
      <c r="K719" s="30"/>
      <c r="L719" s="34"/>
      <c r="M719" s="35"/>
      <c r="N719" s="30"/>
      <c r="O719" s="34"/>
      <c r="P719" s="35"/>
      <c r="Q719" s="30"/>
      <c r="R719" s="34"/>
      <c r="S719" s="35"/>
      <c r="T719" s="30"/>
      <c r="U719" s="34"/>
      <c r="V719" s="35"/>
      <c r="W719" s="30"/>
      <c r="X719" s="34"/>
      <c r="Y719" s="34"/>
      <c r="Z719" s="30"/>
      <c r="AA719" s="34"/>
      <c r="AB719" s="34"/>
      <c r="AC719" s="30"/>
      <c r="AD719" s="34"/>
      <c r="AE719" s="34"/>
      <c r="AF719" s="30"/>
      <c r="AG719" s="34"/>
      <c r="AH719" s="34"/>
      <c r="AI719" s="30"/>
      <c r="AJ719" s="34"/>
      <c r="AK719" s="34"/>
      <c r="AL719" s="30"/>
      <c r="AM719" s="34"/>
      <c r="AN719" s="34"/>
      <c r="AO719" s="30"/>
      <c r="AP719" s="34"/>
      <c r="AQ719" s="34"/>
      <c r="AR719" s="30"/>
      <c r="AS719" s="34"/>
      <c r="AT719" s="34"/>
      <c r="AU719" s="30"/>
      <c r="AV719" s="34"/>
      <c r="AW719" s="34"/>
      <c r="AX719" s="30"/>
      <c r="AY719" s="34"/>
      <c r="AZ719" s="34"/>
      <c r="BA719" s="30"/>
      <c r="BB719" s="34"/>
      <c r="BC719" s="34"/>
      <c r="BD719" s="30"/>
      <c r="BE719" s="34"/>
      <c r="BF719" s="34"/>
      <c r="BG719" s="30"/>
      <c r="BH719" s="34"/>
      <c r="BI719" s="34"/>
      <c r="BJ719" s="30"/>
      <c r="BK719" s="34"/>
      <c r="BL719" s="117"/>
      <c r="BM719" s="118"/>
      <c r="BN719" s="117"/>
      <c r="BO719" s="34"/>
      <c r="BP719" s="30"/>
      <c r="BQ719" s="30"/>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c r="DP719" s="31"/>
      <c r="DQ719" s="31"/>
      <c r="DR719" s="31"/>
      <c r="DS719" s="31"/>
      <c r="DT719" s="31"/>
      <c r="DU719" s="31"/>
      <c r="DV719" s="31"/>
      <c r="DW719" s="31"/>
      <c r="DX719" s="31"/>
      <c r="DY719" s="31"/>
      <c r="DZ719" s="31"/>
      <c r="EA719" s="31"/>
      <c r="EB719" s="31"/>
      <c r="EC719" s="31"/>
      <c r="ED719" s="31"/>
      <c r="EE719" s="31"/>
      <c r="EF719" s="31"/>
      <c r="EG719" s="31"/>
      <c r="EH719" s="31"/>
      <c r="EI719" s="31"/>
      <c r="EJ719" s="31"/>
      <c r="EK719" s="31"/>
      <c r="EL719" s="31"/>
      <c r="EM719" s="31"/>
      <c r="EN719" s="31"/>
      <c r="EO719" s="31"/>
      <c r="EP719" s="31"/>
      <c r="EQ719" s="31"/>
      <c r="ER719" s="31"/>
      <c r="ES719" s="31"/>
      <c r="ET719" s="31"/>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row>
    <row r="720" spans="2:208" s="32" customFormat="1" x14ac:dyDescent="0.2">
      <c r="B720" s="21"/>
      <c r="C720" s="22"/>
      <c r="D720" s="22"/>
      <c r="E720" s="22"/>
      <c r="F720" s="246"/>
      <c r="G720" s="121"/>
      <c r="H720" s="27"/>
      <c r="I720" s="28"/>
      <c r="J720" s="29"/>
      <c r="K720" s="30"/>
      <c r="L720" s="34"/>
      <c r="M720" s="35"/>
      <c r="N720" s="30"/>
      <c r="O720" s="34"/>
      <c r="P720" s="35"/>
      <c r="Q720" s="30"/>
      <c r="R720" s="34"/>
      <c r="S720" s="35"/>
      <c r="T720" s="30"/>
      <c r="U720" s="34"/>
      <c r="V720" s="35"/>
      <c r="W720" s="30"/>
      <c r="X720" s="34"/>
      <c r="Y720" s="34"/>
      <c r="Z720" s="30"/>
      <c r="AA720" s="34"/>
      <c r="AB720" s="34"/>
      <c r="AC720" s="30"/>
      <c r="AD720" s="34"/>
      <c r="AE720" s="34"/>
      <c r="AF720" s="30"/>
      <c r="AG720" s="34"/>
      <c r="AH720" s="34"/>
      <c r="AI720" s="30"/>
      <c r="AJ720" s="34"/>
      <c r="AK720" s="34"/>
      <c r="AL720" s="30"/>
      <c r="AM720" s="34"/>
      <c r="AN720" s="34"/>
      <c r="AO720" s="30"/>
      <c r="AP720" s="34"/>
      <c r="AQ720" s="34"/>
      <c r="AR720" s="30"/>
      <c r="AS720" s="34"/>
      <c r="AT720" s="34"/>
      <c r="AU720" s="30"/>
      <c r="AV720" s="34"/>
      <c r="AW720" s="34"/>
      <c r="AX720" s="30"/>
      <c r="AY720" s="34"/>
      <c r="AZ720" s="34"/>
      <c r="BA720" s="30"/>
      <c r="BB720" s="34"/>
      <c r="BC720" s="34"/>
      <c r="BD720" s="30"/>
      <c r="BE720" s="34"/>
      <c r="BF720" s="34"/>
      <c r="BG720" s="30"/>
      <c r="BH720" s="34"/>
      <c r="BI720" s="34"/>
      <c r="BJ720" s="30"/>
      <c r="BK720" s="34"/>
      <c r="BL720" s="117"/>
      <c r="BM720" s="118"/>
      <c r="BN720" s="117"/>
      <c r="BO720" s="34"/>
      <c r="BP720" s="30"/>
      <c r="BQ720" s="30"/>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c r="DP720" s="31"/>
      <c r="DQ720" s="31"/>
      <c r="DR720" s="31"/>
      <c r="DS720" s="31"/>
      <c r="DT720" s="31"/>
      <c r="DU720" s="31"/>
      <c r="DV720" s="31"/>
      <c r="DW720" s="31"/>
      <c r="DX720" s="31"/>
      <c r="DY720" s="31"/>
      <c r="DZ720" s="31"/>
      <c r="EA720" s="31"/>
      <c r="EB720" s="31"/>
      <c r="EC720" s="31"/>
      <c r="ED720" s="31"/>
      <c r="EE720" s="31"/>
      <c r="EF720" s="31"/>
      <c r="EG720" s="31"/>
      <c r="EH720" s="31"/>
      <c r="EI720" s="31"/>
      <c r="EJ720" s="31"/>
      <c r="EK720" s="31"/>
      <c r="EL720" s="31"/>
      <c r="EM720" s="31"/>
      <c r="EN720" s="31"/>
      <c r="EO720" s="31"/>
      <c r="EP720" s="31"/>
      <c r="EQ720" s="31"/>
      <c r="ER720" s="31"/>
      <c r="ES720" s="31"/>
      <c r="ET720" s="31"/>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row>
    <row r="721" spans="2:208" s="32" customFormat="1" x14ac:dyDescent="0.2">
      <c r="B721" s="21"/>
      <c r="C721" s="22"/>
      <c r="D721" s="22"/>
      <c r="E721" s="22"/>
      <c r="F721" s="246"/>
      <c r="G721" s="121"/>
      <c r="H721" s="27"/>
      <c r="I721" s="28"/>
      <c r="J721" s="29"/>
      <c r="K721" s="30"/>
      <c r="L721" s="34"/>
      <c r="M721" s="35"/>
      <c r="N721" s="30"/>
      <c r="O721" s="34"/>
      <c r="P721" s="35"/>
      <c r="Q721" s="30"/>
      <c r="R721" s="34"/>
      <c r="S721" s="35"/>
      <c r="T721" s="30"/>
      <c r="U721" s="34"/>
      <c r="V721" s="35"/>
      <c r="W721" s="30"/>
      <c r="X721" s="34"/>
      <c r="Y721" s="34"/>
      <c r="Z721" s="30"/>
      <c r="AA721" s="34"/>
      <c r="AB721" s="34"/>
      <c r="AC721" s="30"/>
      <c r="AD721" s="34"/>
      <c r="AE721" s="34"/>
      <c r="AF721" s="30"/>
      <c r="AG721" s="34"/>
      <c r="AH721" s="34"/>
      <c r="AI721" s="30"/>
      <c r="AJ721" s="34"/>
      <c r="AK721" s="34"/>
      <c r="AL721" s="30"/>
      <c r="AM721" s="34"/>
      <c r="AN721" s="34"/>
      <c r="AO721" s="30"/>
      <c r="AP721" s="34"/>
      <c r="AQ721" s="34"/>
      <c r="AR721" s="30"/>
      <c r="AS721" s="34"/>
      <c r="AT721" s="34"/>
      <c r="AU721" s="30"/>
      <c r="AV721" s="34"/>
      <c r="AW721" s="34"/>
      <c r="AX721" s="30"/>
      <c r="AY721" s="34"/>
      <c r="AZ721" s="34"/>
      <c r="BA721" s="30"/>
      <c r="BB721" s="34"/>
      <c r="BC721" s="34"/>
      <c r="BD721" s="30"/>
      <c r="BE721" s="34"/>
      <c r="BF721" s="34"/>
      <c r="BG721" s="30"/>
      <c r="BH721" s="34"/>
      <c r="BI721" s="34"/>
      <c r="BJ721" s="30"/>
      <c r="BK721" s="34"/>
      <c r="BL721" s="117"/>
      <c r="BM721" s="118"/>
      <c r="BN721" s="117"/>
      <c r="BO721" s="34"/>
      <c r="BP721" s="30"/>
      <c r="BQ721" s="30"/>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c r="DP721" s="31"/>
      <c r="DQ721" s="31"/>
      <c r="DR721" s="31"/>
      <c r="DS721" s="31"/>
      <c r="DT721" s="31"/>
      <c r="DU721" s="31"/>
      <c r="DV721" s="31"/>
      <c r="DW721" s="31"/>
      <c r="DX721" s="31"/>
      <c r="DY721" s="31"/>
      <c r="DZ721" s="31"/>
      <c r="EA721" s="31"/>
      <c r="EB721" s="31"/>
      <c r="EC721" s="31"/>
      <c r="ED721" s="31"/>
      <c r="EE721" s="31"/>
      <c r="EF721" s="31"/>
      <c r="EG721" s="31"/>
      <c r="EH721" s="31"/>
      <c r="EI721" s="31"/>
      <c r="EJ721" s="31"/>
      <c r="EK721" s="31"/>
      <c r="EL721" s="31"/>
      <c r="EM721" s="31"/>
      <c r="EN721" s="31"/>
      <c r="EO721" s="31"/>
      <c r="EP721" s="31"/>
      <c r="EQ721" s="31"/>
      <c r="ER721" s="31"/>
      <c r="ES721" s="31"/>
      <c r="ET721" s="31"/>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row>
    <row r="722" spans="2:208" s="32" customFormat="1" x14ac:dyDescent="0.2">
      <c r="B722" s="21"/>
      <c r="C722" s="22"/>
      <c r="D722" s="22"/>
      <c r="E722" s="22"/>
      <c r="F722" s="246"/>
      <c r="G722" s="121"/>
      <c r="H722" s="27"/>
      <c r="I722" s="28"/>
      <c r="J722" s="29"/>
      <c r="K722" s="30"/>
      <c r="L722" s="34"/>
      <c r="M722" s="35"/>
      <c r="N722" s="30"/>
      <c r="O722" s="34"/>
      <c r="P722" s="35"/>
      <c r="Q722" s="30"/>
      <c r="R722" s="34"/>
      <c r="S722" s="35"/>
      <c r="T722" s="30"/>
      <c r="U722" s="34"/>
      <c r="V722" s="35"/>
      <c r="W722" s="30"/>
      <c r="X722" s="34"/>
      <c r="Y722" s="34"/>
      <c r="Z722" s="30"/>
      <c r="AA722" s="34"/>
      <c r="AB722" s="34"/>
      <c r="AC722" s="30"/>
      <c r="AD722" s="34"/>
      <c r="AE722" s="34"/>
      <c r="AF722" s="30"/>
      <c r="AG722" s="34"/>
      <c r="AH722" s="34"/>
      <c r="AI722" s="30"/>
      <c r="AJ722" s="34"/>
      <c r="AK722" s="34"/>
      <c r="AL722" s="30"/>
      <c r="AM722" s="34"/>
      <c r="AN722" s="34"/>
      <c r="AO722" s="30"/>
      <c r="AP722" s="34"/>
      <c r="AQ722" s="34"/>
      <c r="AR722" s="30"/>
      <c r="AS722" s="34"/>
      <c r="AT722" s="34"/>
      <c r="AU722" s="30"/>
      <c r="AV722" s="34"/>
      <c r="AW722" s="34"/>
      <c r="AX722" s="30"/>
      <c r="AY722" s="34"/>
      <c r="AZ722" s="34"/>
      <c r="BA722" s="30"/>
      <c r="BB722" s="34"/>
      <c r="BC722" s="34"/>
      <c r="BD722" s="30"/>
      <c r="BE722" s="34"/>
      <c r="BF722" s="34"/>
      <c r="BG722" s="30"/>
      <c r="BH722" s="34"/>
      <c r="BI722" s="34"/>
      <c r="BJ722" s="30"/>
      <c r="BK722" s="34"/>
      <c r="BL722" s="117"/>
      <c r="BM722" s="118"/>
      <c r="BN722" s="117"/>
      <c r="BO722" s="34"/>
      <c r="BP722" s="30"/>
      <c r="BQ722" s="30"/>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c r="DP722" s="31"/>
      <c r="DQ722" s="31"/>
      <c r="DR722" s="31"/>
      <c r="DS722" s="31"/>
      <c r="DT722" s="31"/>
      <c r="DU722" s="31"/>
      <c r="DV722" s="31"/>
      <c r="DW722" s="31"/>
      <c r="DX722" s="31"/>
      <c r="DY722" s="31"/>
      <c r="DZ722" s="31"/>
      <c r="EA722" s="31"/>
      <c r="EB722" s="31"/>
      <c r="EC722" s="31"/>
      <c r="ED722" s="31"/>
      <c r="EE722" s="31"/>
      <c r="EF722" s="31"/>
      <c r="EG722" s="31"/>
      <c r="EH722" s="31"/>
      <c r="EI722" s="31"/>
      <c r="EJ722" s="31"/>
      <c r="EK722" s="31"/>
      <c r="EL722" s="31"/>
      <c r="EM722" s="31"/>
      <c r="EN722" s="31"/>
      <c r="EO722" s="31"/>
      <c r="EP722" s="31"/>
      <c r="EQ722" s="31"/>
      <c r="ER722" s="31"/>
      <c r="ES722" s="31"/>
      <c r="ET722" s="31"/>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row>
    <row r="723" spans="2:208" s="32" customFormat="1" x14ac:dyDescent="0.2">
      <c r="B723" s="21"/>
      <c r="C723" s="22"/>
      <c r="D723" s="22"/>
      <c r="E723" s="22"/>
      <c r="F723" s="246"/>
      <c r="G723" s="121"/>
      <c r="H723" s="27"/>
      <c r="I723" s="28"/>
      <c r="J723" s="29"/>
      <c r="K723" s="30"/>
      <c r="L723" s="34"/>
      <c r="M723" s="35"/>
      <c r="N723" s="30"/>
      <c r="O723" s="34"/>
      <c r="P723" s="35"/>
      <c r="Q723" s="30"/>
      <c r="R723" s="34"/>
      <c r="S723" s="35"/>
      <c r="T723" s="30"/>
      <c r="U723" s="34"/>
      <c r="V723" s="35"/>
      <c r="W723" s="30"/>
      <c r="X723" s="34"/>
      <c r="Y723" s="34"/>
      <c r="Z723" s="30"/>
      <c r="AA723" s="34"/>
      <c r="AB723" s="34"/>
      <c r="AC723" s="30"/>
      <c r="AD723" s="34"/>
      <c r="AE723" s="34"/>
      <c r="AF723" s="30"/>
      <c r="AG723" s="34"/>
      <c r="AH723" s="34"/>
      <c r="AI723" s="30"/>
      <c r="AJ723" s="34"/>
      <c r="AK723" s="34"/>
      <c r="AL723" s="30"/>
      <c r="AM723" s="34"/>
      <c r="AN723" s="34"/>
      <c r="AO723" s="30"/>
      <c r="AP723" s="34"/>
      <c r="AQ723" s="34"/>
      <c r="AR723" s="30"/>
      <c r="AS723" s="34"/>
      <c r="AT723" s="34"/>
      <c r="AU723" s="30"/>
      <c r="AV723" s="34"/>
      <c r="AW723" s="34"/>
      <c r="AX723" s="30"/>
      <c r="AY723" s="34"/>
      <c r="AZ723" s="34"/>
      <c r="BA723" s="30"/>
      <c r="BB723" s="34"/>
      <c r="BC723" s="34"/>
      <c r="BD723" s="30"/>
      <c r="BE723" s="34"/>
      <c r="BF723" s="34"/>
      <c r="BG723" s="30"/>
      <c r="BH723" s="34"/>
      <c r="BI723" s="34"/>
      <c r="BJ723" s="30"/>
      <c r="BK723" s="34"/>
      <c r="BL723" s="117"/>
      <c r="BM723" s="118"/>
      <c r="BN723" s="117"/>
      <c r="BO723" s="34"/>
      <c r="BP723" s="30"/>
      <c r="BQ723" s="30"/>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c r="DP723" s="31"/>
      <c r="DQ723" s="31"/>
      <c r="DR723" s="31"/>
      <c r="DS723" s="31"/>
      <c r="DT723" s="31"/>
      <c r="DU723" s="31"/>
      <c r="DV723" s="31"/>
      <c r="DW723" s="31"/>
      <c r="DX723" s="31"/>
      <c r="DY723" s="31"/>
      <c r="DZ723" s="31"/>
      <c r="EA723" s="31"/>
      <c r="EB723" s="31"/>
      <c r="EC723" s="31"/>
      <c r="ED723" s="31"/>
      <c r="EE723" s="31"/>
      <c r="EF723" s="31"/>
      <c r="EG723" s="31"/>
      <c r="EH723" s="31"/>
      <c r="EI723" s="31"/>
      <c r="EJ723" s="31"/>
      <c r="EK723" s="31"/>
      <c r="EL723" s="31"/>
      <c r="EM723" s="31"/>
      <c r="EN723" s="31"/>
      <c r="EO723" s="31"/>
      <c r="EP723" s="31"/>
      <c r="EQ723" s="31"/>
      <c r="ER723" s="31"/>
      <c r="ES723" s="31"/>
      <c r="ET723" s="31"/>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row>
    <row r="724" spans="2:208" s="32" customFormat="1" x14ac:dyDescent="0.2">
      <c r="B724" s="21"/>
      <c r="C724" s="22"/>
      <c r="D724" s="22"/>
      <c r="E724" s="22"/>
      <c r="F724" s="246"/>
      <c r="G724" s="121"/>
      <c r="H724" s="27"/>
      <c r="I724" s="28"/>
      <c r="J724" s="29"/>
      <c r="K724" s="30"/>
      <c r="L724" s="34"/>
      <c r="M724" s="35"/>
      <c r="N724" s="30"/>
      <c r="O724" s="34"/>
      <c r="P724" s="35"/>
      <c r="Q724" s="30"/>
      <c r="R724" s="34"/>
      <c r="S724" s="35"/>
      <c r="T724" s="30"/>
      <c r="U724" s="34"/>
      <c r="V724" s="35"/>
      <c r="W724" s="30"/>
      <c r="X724" s="34"/>
      <c r="Y724" s="34"/>
      <c r="Z724" s="30"/>
      <c r="AA724" s="34"/>
      <c r="AB724" s="34"/>
      <c r="AC724" s="30"/>
      <c r="AD724" s="34"/>
      <c r="AE724" s="34"/>
      <c r="AF724" s="30"/>
      <c r="AG724" s="34"/>
      <c r="AH724" s="34"/>
      <c r="AI724" s="30"/>
      <c r="AJ724" s="34"/>
      <c r="AK724" s="34"/>
      <c r="AL724" s="30"/>
      <c r="AM724" s="34"/>
      <c r="AN724" s="34"/>
      <c r="AO724" s="30"/>
      <c r="AP724" s="34"/>
      <c r="AQ724" s="34"/>
      <c r="AR724" s="30"/>
      <c r="AS724" s="34"/>
      <c r="AT724" s="34"/>
      <c r="AU724" s="30"/>
      <c r="AV724" s="34"/>
      <c r="AW724" s="34"/>
      <c r="AX724" s="30"/>
      <c r="AY724" s="34"/>
      <c r="AZ724" s="34"/>
      <c r="BA724" s="30"/>
      <c r="BB724" s="34"/>
      <c r="BC724" s="34"/>
      <c r="BD724" s="30"/>
      <c r="BE724" s="34"/>
      <c r="BF724" s="34"/>
      <c r="BG724" s="30"/>
      <c r="BH724" s="34"/>
      <c r="BI724" s="34"/>
      <c r="BJ724" s="30"/>
      <c r="BK724" s="34"/>
      <c r="BL724" s="117"/>
      <c r="BM724" s="118"/>
      <c r="BN724" s="117"/>
      <c r="BO724" s="34"/>
      <c r="BP724" s="30"/>
      <c r="BQ724" s="30"/>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c r="DP724" s="31"/>
      <c r="DQ724" s="31"/>
      <c r="DR724" s="31"/>
      <c r="DS724" s="31"/>
      <c r="DT724" s="31"/>
      <c r="DU724" s="31"/>
      <c r="DV724" s="31"/>
      <c r="DW724" s="31"/>
      <c r="DX724" s="31"/>
      <c r="DY724" s="31"/>
      <c r="DZ724" s="31"/>
      <c r="EA724" s="31"/>
      <c r="EB724" s="31"/>
      <c r="EC724" s="31"/>
      <c r="ED724" s="31"/>
      <c r="EE724" s="31"/>
      <c r="EF724" s="31"/>
      <c r="EG724" s="31"/>
      <c r="EH724" s="31"/>
      <c r="EI724" s="31"/>
      <c r="EJ724" s="31"/>
      <c r="EK724" s="31"/>
      <c r="EL724" s="31"/>
      <c r="EM724" s="31"/>
      <c r="EN724" s="31"/>
      <c r="EO724" s="31"/>
      <c r="EP724" s="31"/>
      <c r="EQ724" s="31"/>
      <c r="ER724" s="31"/>
      <c r="ES724" s="31"/>
      <c r="ET724" s="31"/>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row>
    <row r="725" spans="2:208" s="32" customFormat="1" x14ac:dyDescent="0.2">
      <c r="B725" s="21"/>
      <c r="C725" s="22"/>
      <c r="D725" s="22"/>
      <c r="E725" s="22"/>
      <c r="F725" s="246"/>
      <c r="G725" s="121"/>
      <c r="H725" s="27"/>
      <c r="I725" s="28"/>
      <c r="J725" s="29"/>
      <c r="K725" s="30"/>
      <c r="L725" s="34"/>
      <c r="M725" s="35"/>
      <c r="N725" s="30"/>
      <c r="O725" s="34"/>
      <c r="P725" s="35"/>
      <c r="Q725" s="30"/>
      <c r="R725" s="34"/>
      <c r="S725" s="35"/>
      <c r="T725" s="30"/>
      <c r="U725" s="34"/>
      <c r="V725" s="35"/>
      <c r="W725" s="30"/>
      <c r="X725" s="34"/>
      <c r="Y725" s="34"/>
      <c r="Z725" s="30"/>
      <c r="AA725" s="34"/>
      <c r="AB725" s="34"/>
      <c r="AC725" s="30"/>
      <c r="AD725" s="34"/>
      <c r="AE725" s="34"/>
      <c r="AF725" s="30"/>
      <c r="AG725" s="34"/>
      <c r="AH725" s="34"/>
      <c r="AI725" s="30"/>
      <c r="AJ725" s="34"/>
      <c r="AK725" s="34"/>
      <c r="AL725" s="30"/>
      <c r="AM725" s="34"/>
      <c r="AN725" s="34"/>
      <c r="AO725" s="30"/>
      <c r="AP725" s="34"/>
      <c r="AQ725" s="34"/>
      <c r="AR725" s="30"/>
      <c r="AS725" s="34"/>
      <c r="AT725" s="34"/>
      <c r="AU725" s="30"/>
      <c r="AV725" s="34"/>
      <c r="AW725" s="34"/>
      <c r="AX725" s="30"/>
      <c r="AY725" s="34"/>
      <c r="AZ725" s="34"/>
      <c r="BA725" s="30"/>
      <c r="BB725" s="34"/>
      <c r="BC725" s="34"/>
      <c r="BD725" s="30"/>
      <c r="BE725" s="34"/>
      <c r="BF725" s="34"/>
      <c r="BG725" s="30"/>
      <c r="BH725" s="34"/>
      <c r="BI725" s="34"/>
      <c r="BJ725" s="30"/>
      <c r="BK725" s="34"/>
      <c r="BL725" s="117"/>
      <c r="BM725" s="118"/>
      <c r="BN725" s="117"/>
      <c r="BO725" s="34"/>
      <c r="BP725" s="30"/>
      <c r="BQ725" s="30"/>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c r="DP725" s="31"/>
      <c r="DQ725" s="31"/>
      <c r="DR725" s="31"/>
      <c r="DS725" s="31"/>
      <c r="DT725" s="31"/>
      <c r="DU725" s="31"/>
      <c r="DV725" s="31"/>
      <c r="DW725" s="31"/>
      <c r="DX725" s="31"/>
      <c r="DY725" s="31"/>
      <c r="DZ725" s="31"/>
      <c r="EA725" s="31"/>
      <c r="EB725" s="31"/>
      <c r="EC725" s="31"/>
      <c r="ED725" s="31"/>
      <c r="EE725" s="31"/>
      <c r="EF725" s="31"/>
      <c r="EG725" s="31"/>
      <c r="EH725" s="31"/>
      <c r="EI725" s="31"/>
      <c r="EJ725" s="31"/>
      <c r="EK725" s="31"/>
      <c r="EL725" s="31"/>
      <c r="EM725" s="31"/>
      <c r="EN725" s="31"/>
      <c r="EO725" s="31"/>
      <c r="EP725" s="31"/>
      <c r="EQ725" s="31"/>
      <c r="ER725" s="31"/>
      <c r="ES725" s="31"/>
      <c r="ET725" s="31"/>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row>
    <row r="726" spans="2:208" s="32" customFormat="1" x14ac:dyDescent="0.2">
      <c r="B726" s="21"/>
      <c r="C726" s="22"/>
      <c r="D726" s="22"/>
      <c r="E726" s="22"/>
      <c r="F726" s="246"/>
      <c r="G726" s="121"/>
      <c r="H726" s="27"/>
      <c r="I726" s="28"/>
      <c r="J726" s="29"/>
      <c r="K726" s="30"/>
      <c r="L726" s="34"/>
      <c r="M726" s="35"/>
      <c r="N726" s="30"/>
      <c r="O726" s="34"/>
      <c r="P726" s="35"/>
      <c r="Q726" s="30"/>
      <c r="R726" s="34"/>
      <c r="S726" s="35"/>
      <c r="T726" s="30"/>
      <c r="U726" s="34"/>
      <c r="V726" s="35"/>
      <c r="W726" s="30"/>
      <c r="X726" s="34"/>
      <c r="Y726" s="34"/>
      <c r="Z726" s="30"/>
      <c r="AA726" s="34"/>
      <c r="AB726" s="34"/>
      <c r="AC726" s="30"/>
      <c r="AD726" s="34"/>
      <c r="AE726" s="34"/>
      <c r="AF726" s="30"/>
      <c r="AG726" s="34"/>
      <c r="AH726" s="34"/>
      <c r="AI726" s="30"/>
      <c r="AJ726" s="34"/>
      <c r="AK726" s="34"/>
      <c r="AL726" s="30"/>
      <c r="AM726" s="34"/>
      <c r="AN726" s="34"/>
      <c r="AO726" s="30"/>
      <c r="AP726" s="34"/>
      <c r="AQ726" s="34"/>
      <c r="AR726" s="30"/>
      <c r="AS726" s="34"/>
      <c r="AT726" s="34"/>
      <c r="AU726" s="30"/>
      <c r="AV726" s="34"/>
      <c r="AW726" s="34"/>
      <c r="AX726" s="30"/>
      <c r="AY726" s="34"/>
      <c r="AZ726" s="34"/>
      <c r="BA726" s="30"/>
      <c r="BB726" s="34"/>
      <c r="BC726" s="34"/>
      <c r="BD726" s="30"/>
      <c r="BE726" s="34"/>
      <c r="BF726" s="34"/>
      <c r="BG726" s="30"/>
      <c r="BH726" s="34"/>
      <c r="BI726" s="34"/>
      <c r="BJ726" s="30"/>
      <c r="BK726" s="34"/>
      <c r="BL726" s="117"/>
      <c r="BM726" s="118"/>
      <c r="BN726" s="117"/>
      <c r="BO726" s="34"/>
      <c r="BP726" s="30"/>
      <c r="BQ726" s="30"/>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1"/>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row>
    <row r="727" spans="2:208" s="32" customFormat="1" x14ac:dyDescent="0.2">
      <c r="B727" s="21"/>
      <c r="C727" s="22"/>
      <c r="D727" s="22"/>
      <c r="E727" s="22"/>
      <c r="F727" s="246"/>
      <c r="G727" s="121"/>
      <c r="H727" s="27"/>
      <c r="I727" s="28"/>
      <c r="J727" s="29"/>
      <c r="K727" s="30"/>
      <c r="L727" s="34"/>
      <c r="M727" s="35"/>
      <c r="N727" s="30"/>
      <c r="O727" s="34"/>
      <c r="P727" s="35"/>
      <c r="Q727" s="30"/>
      <c r="R727" s="34"/>
      <c r="S727" s="35"/>
      <c r="T727" s="30"/>
      <c r="U727" s="34"/>
      <c r="V727" s="35"/>
      <c r="W727" s="30"/>
      <c r="X727" s="34"/>
      <c r="Y727" s="34"/>
      <c r="Z727" s="30"/>
      <c r="AA727" s="34"/>
      <c r="AB727" s="34"/>
      <c r="AC727" s="30"/>
      <c r="AD727" s="34"/>
      <c r="AE727" s="34"/>
      <c r="AF727" s="30"/>
      <c r="AG727" s="34"/>
      <c r="AH727" s="34"/>
      <c r="AI727" s="30"/>
      <c r="AJ727" s="34"/>
      <c r="AK727" s="34"/>
      <c r="AL727" s="30"/>
      <c r="AM727" s="34"/>
      <c r="AN727" s="34"/>
      <c r="AO727" s="30"/>
      <c r="AP727" s="34"/>
      <c r="AQ727" s="34"/>
      <c r="AR727" s="30"/>
      <c r="AS727" s="34"/>
      <c r="AT727" s="34"/>
      <c r="AU727" s="30"/>
      <c r="AV727" s="34"/>
      <c r="AW727" s="34"/>
      <c r="AX727" s="30"/>
      <c r="AY727" s="34"/>
      <c r="AZ727" s="34"/>
      <c r="BA727" s="30"/>
      <c r="BB727" s="34"/>
      <c r="BC727" s="34"/>
      <c r="BD727" s="30"/>
      <c r="BE727" s="34"/>
      <c r="BF727" s="34"/>
      <c r="BG727" s="30"/>
      <c r="BH727" s="34"/>
      <c r="BI727" s="34"/>
      <c r="BJ727" s="30"/>
      <c r="BK727" s="34"/>
      <c r="BL727" s="117"/>
      <c r="BM727" s="118"/>
      <c r="BN727" s="117"/>
      <c r="BO727" s="34"/>
      <c r="BP727" s="30"/>
      <c r="BQ727" s="30"/>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c r="DP727" s="31"/>
      <c r="DQ727" s="31"/>
      <c r="DR727" s="31"/>
      <c r="DS727" s="31"/>
      <c r="DT727" s="31"/>
      <c r="DU727" s="31"/>
      <c r="DV727" s="31"/>
      <c r="DW727" s="31"/>
      <c r="DX727" s="31"/>
      <c r="DY727" s="31"/>
      <c r="DZ727" s="31"/>
      <c r="EA727" s="31"/>
      <c r="EB727" s="31"/>
      <c r="EC727" s="31"/>
      <c r="ED727" s="31"/>
      <c r="EE727" s="31"/>
      <c r="EF727" s="31"/>
      <c r="EG727" s="31"/>
      <c r="EH727" s="31"/>
      <c r="EI727" s="31"/>
      <c r="EJ727" s="31"/>
      <c r="EK727" s="31"/>
      <c r="EL727" s="31"/>
      <c r="EM727" s="31"/>
      <c r="EN727" s="31"/>
      <c r="EO727" s="31"/>
      <c r="EP727" s="31"/>
      <c r="EQ727" s="31"/>
      <c r="ER727" s="31"/>
      <c r="ES727" s="31"/>
      <c r="ET727" s="31"/>
      <c r="EU727" s="31"/>
      <c r="EV727" s="31"/>
      <c r="EW727" s="31"/>
      <c r="EX727" s="31"/>
      <c r="EY727" s="31"/>
      <c r="EZ727" s="31"/>
      <c r="FA727" s="31"/>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row>
    <row r="728" spans="2:208" s="32" customFormat="1" x14ac:dyDescent="0.2">
      <c r="B728" s="21"/>
      <c r="C728" s="22"/>
      <c r="D728" s="22"/>
      <c r="E728" s="22"/>
      <c r="F728" s="246"/>
      <c r="G728" s="121"/>
      <c r="H728" s="27"/>
      <c r="I728" s="28"/>
      <c r="J728" s="29"/>
      <c r="K728" s="30"/>
      <c r="L728" s="34"/>
      <c r="M728" s="35"/>
      <c r="N728" s="30"/>
      <c r="O728" s="34"/>
      <c r="P728" s="35"/>
      <c r="Q728" s="30"/>
      <c r="R728" s="34"/>
      <c r="S728" s="35"/>
      <c r="T728" s="30"/>
      <c r="U728" s="34"/>
      <c r="V728" s="35"/>
      <c r="W728" s="30"/>
      <c r="X728" s="34"/>
      <c r="Y728" s="34"/>
      <c r="Z728" s="30"/>
      <c r="AA728" s="34"/>
      <c r="AB728" s="34"/>
      <c r="AC728" s="30"/>
      <c r="AD728" s="34"/>
      <c r="AE728" s="34"/>
      <c r="AF728" s="30"/>
      <c r="AG728" s="34"/>
      <c r="AH728" s="34"/>
      <c r="AI728" s="30"/>
      <c r="AJ728" s="34"/>
      <c r="AK728" s="34"/>
      <c r="AL728" s="30"/>
      <c r="AM728" s="34"/>
      <c r="AN728" s="34"/>
      <c r="AO728" s="30"/>
      <c r="AP728" s="34"/>
      <c r="AQ728" s="34"/>
      <c r="AR728" s="30"/>
      <c r="AS728" s="34"/>
      <c r="AT728" s="34"/>
      <c r="AU728" s="30"/>
      <c r="AV728" s="34"/>
      <c r="AW728" s="34"/>
      <c r="AX728" s="30"/>
      <c r="AY728" s="34"/>
      <c r="AZ728" s="34"/>
      <c r="BA728" s="30"/>
      <c r="BB728" s="34"/>
      <c r="BC728" s="34"/>
      <c r="BD728" s="30"/>
      <c r="BE728" s="34"/>
      <c r="BF728" s="34"/>
      <c r="BG728" s="30"/>
      <c r="BH728" s="34"/>
      <c r="BI728" s="34"/>
      <c r="BJ728" s="30"/>
      <c r="BK728" s="34"/>
      <c r="BL728" s="117"/>
      <c r="BM728" s="118"/>
      <c r="BN728" s="117"/>
      <c r="BO728" s="34"/>
      <c r="BP728" s="30"/>
      <c r="BQ728" s="30"/>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c r="DP728" s="31"/>
      <c r="DQ728" s="31"/>
      <c r="DR728" s="31"/>
      <c r="DS728" s="31"/>
      <c r="DT728" s="31"/>
      <c r="DU728" s="31"/>
      <c r="DV728" s="31"/>
      <c r="DW728" s="31"/>
      <c r="DX728" s="31"/>
      <c r="DY728" s="31"/>
      <c r="DZ728" s="31"/>
      <c r="EA728" s="31"/>
      <c r="EB728" s="31"/>
      <c r="EC728" s="31"/>
      <c r="ED728" s="31"/>
      <c r="EE728" s="31"/>
      <c r="EF728" s="31"/>
      <c r="EG728" s="31"/>
      <c r="EH728" s="31"/>
      <c r="EI728" s="31"/>
      <c r="EJ728" s="31"/>
      <c r="EK728" s="31"/>
      <c r="EL728" s="31"/>
      <c r="EM728" s="31"/>
      <c r="EN728" s="31"/>
      <c r="EO728" s="31"/>
      <c r="EP728" s="31"/>
      <c r="EQ728" s="31"/>
      <c r="ER728" s="31"/>
      <c r="ES728" s="31"/>
      <c r="ET728" s="31"/>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row>
    <row r="729" spans="2:208" s="32" customFormat="1" x14ac:dyDescent="0.2">
      <c r="B729" s="21"/>
      <c r="C729" s="22"/>
      <c r="D729" s="22"/>
      <c r="E729" s="22"/>
      <c r="F729" s="246"/>
      <c r="G729" s="121"/>
      <c r="H729" s="27"/>
      <c r="I729" s="28"/>
      <c r="J729" s="29"/>
      <c r="K729" s="30"/>
      <c r="L729" s="34"/>
      <c r="M729" s="35"/>
      <c r="N729" s="30"/>
      <c r="O729" s="34"/>
      <c r="P729" s="35"/>
      <c r="Q729" s="30"/>
      <c r="R729" s="34"/>
      <c r="S729" s="35"/>
      <c r="T729" s="30"/>
      <c r="U729" s="34"/>
      <c r="V729" s="35"/>
      <c r="W729" s="30"/>
      <c r="X729" s="34"/>
      <c r="Y729" s="34"/>
      <c r="Z729" s="30"/>
      <c r="AA729" s="34"/>
      <c r="AB729" s="34"/>
      <c r="AC729" s="30"/>
      <c r="AD729" s="34"/>
      <c r="AE729" s="34"/>
      <c r="AF729" s="30"/>
      <c r="AG729" s="34"/>
      <c r="AH729" s="34"/>
      <c r="AI729" s="30"/>
      <c r="AJ729" s="34"/>
      <c r="AK729" s="34"/>
      <c r="AL729" s="30"/>
      <c r="AM729" s="34"/>
      <c r="AN729" s="34"/>
      <c r="AO729" s="30"/>
      <c r="AP729" s="34"/>
      <c r="AQ729" s="34"/>
      <c r="AR729" s="30"/>
      <c r="AS729" s="34"/>
      <c r="AT729" s="34"/>
      <c r="AU729" s="30"/>
      <c r="AV729" s="34"/>
      <c r="AW729" s="34"/>
      <c r="AX729" s="30"/>
      <c r="AY729" s="34"/>
      <c r="AZ729" s="34"/>
      <c r="BA729" s="30"/>
      <c r="BB729" s="34"/>
      <c r="BC729" s="34"/>
      <c r="BD729" s="30"/>
      <c r="BE729" s="34"/>
      <c r="BF729" s="34"/>
      <c r="BG729" s="30"/>
      <c r="BH729" s="34"/>
      <c r="BI729" s="34"/>
      <c r="BJ729" s="30"/>
      <c r="BK729" s="34"/>
      <c r="BL729" s="117"/>
      <c r="BM729" s="118"/>
      <c r="BN729" s="117"/>
      <c r="BO729" s="34"/>
      <c r="BP729" s="30"/>
      <c r="BQ729" s="30"/>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c r="DP729" s="31"/>
      <c r="DQ729" s="31"/>
      <c r="DR729" s="31"/>
      <c r="DS729" s="31"/>
      <c r="DT729" s="31"/>
      <c r="DU729" s="31"/>
      <c r="DV729" s="31"/>
      <c r="DW729" s="31"/>
      <c r="DX729" s="31"/>
      <c r="DY729" s="31"/>
      <c r="DZ729" s="31"/>
      <c r="EA729" s="31"/>
      <c r="EB729" s="31"/>
      <c r="EC729" s="31"/>
      <c r="ED729" s="31"/>
      <c r="EE729" s="31"/>
      <c r="EF729" s="31"/>
      <c r="EG729" s="31"/>
      <c r="EH729" s="31"/>
      <c r="EI729" s="31"/>
      <c r="EJ729" s="31"/>
      <c r="EK729" s="31"/>
      <c r="EL729" s="31"/>
      <c r="EM729" s="31"/>
      <c r="EN729" s="31"/>
      <c r="EO729" s="31"/>
      <c r="EP729" s="31"/>
      <c r="EQ729" s="31"/>
      <c r="ER729" s="31"/>
      <c r="ES729" s="31"/>
      <c r="ET729" s="31"/>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row>
    <row r="730" spans="2:208" s="32" customFormat="1" x14ac:dyDescent="0.2">
      <c r="B730" s="21"/>
      <c r="C730" s="22"/>
      <c r="D730" s="22"/>
      <c r="E730" s="22"/>
      <c r="F730" s="246"/>
      <c r="G730" s="121"/>
      <c r="H730" s="27"/>
      <c r="I730" s="28"/>
      <c r="J730" s="29"/>
      <c r="K730" s="30"/>
      <c r="L730" s="34"/>
      <c r="M730" s="35"/>
      <c r="N730" s="30"/>
      <c r="O730" s="34"/>
      <c r="P730" s="35"/>
      <c r="Q730" s="30"/>
      <c r="R730" s="34"/>
      <c r="S730" s="35"/>
      <c r="T730" s="30"/>
      <c r="U730" s="34"/>
      <c r="V730" s="35"/>
      <c r="W730" s="30"/>
      <c r="X730" s="34"/>
      <c r="Y730" s="34"/>
      <c r="Z730" s="30"/>
      <c r="AA730" s="34"/>
      <c r="AB730" s="34"/>
      <c r="AC730" s="30"/>
      <c r="AD730" s="34"/>
      <c r="AE730" s="34"/>
      <c r="AF730" s="30"/>
      <c r="AG730" s="34"/>
      <c r="AH730" s="34"/>
      <c r="AI730" s="30"/>
      <c r="AJ730" s="34"/>
      <c r="AK730" s="34"/>
      <c r="AL730" s="30"/>
      <c r="AM730" s="34"/>
      <c r="AN730" s="34"/>
      <c r="AO730" s="30"/>
      <c r="AP730" s="34"/>
      <c r="AQ730" s="34"/>
      <c r="AR730" s="30"/>
      <c r="AS730" s="34"/>
      <c r="AT730" s="34"/>
      <c r="AU730" s="30"/>
      <c r="AV730" s="34"/>
      <c r="AW730" s="34"/>
      <c r="AX730" s="30"/>
      <c r="AY730" s="34"/>
      <c r="AZ730" s="34"/>
      <c r="BA730" s="30"/>
      <c r="BB730" s="34"/>
      <c r="BC730" s="34"/>
      <c r="BD730" s="30"/>
      <c r="BE730" s="34"/>
      <c r="BF730" s="34"/>
      <c r="BG730" s="30"/>
      <c r="BH730" s="34"/>
      <c r="BI730" s="34"/>
      <c r="BJ730" s="30"/>
      <c r="BK730" s="34"/>
      <c r="BL730" s="117"/>
      <c r="BM730" s="118"/>
      <c r="BN730" s="117"/>
      <c r="BO730" s="34"/>
      <c r="BP730" s="30"/>
      <c r="BQ730" s="30"/>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c r="DP730" s="31"/>
      <c r="DQ730" s="31"/>
      <c r="DR730" s="31"/>
      <c r="DS730" s="31"/>
      <c r="DT730" s="31"/>
      <c r="DU730" s="31"/>
      <c r="DV730" s="31"/>
      <c r="DW730" s="31"/>
      <c r="DX730" s="31"/>
      <c r="DY730" s="31"/>
      <c r="DZ730" s="31"/>
      <c r="EA730" s="31"/>
      <c r="EB730" s="31"/>
      <c r="EC730" s="31"/>
      <c r="ED730" s="31"/>
      <c r="EE730" s="31"/>
      <c r="EF730" s="31"/>
      <c r="EG730" s="31"/>
      <c r="EH730" s="31"/>
      <c r="EI730" s="31"/>
      <c r="EJ730" s="31"/>
      <c r="EK730" s="31"/>
      <c r="EL730" s="31"/>
      <c r="EM730" s="31"/>
      <c r="EN730" s="31"/>
      <c r="EO730" s="31"/>
      <c r="EP730" s="31"/>
      <c r="EQ730" s="31"/>
      <c r="ER730" s="31"/>
      <c r="ES730" s="31"/>
      <c r="ET730" s="31"/>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row>
    <row r="731" spans="2:208" s="32" customFormat="1" x14ac:dyDescent="0.2">
      <c r="B731" s="21"/>
      <c r="C731" s="22"/>
      <c r="D731" s="22"/>
      <c r="E731" s="22"/>
      <c r="F731" s="246"/>
      <c r="G731" s="121"/>
      <c r="H731" s="27"/>
      <c r="I731" s="28"/>
      <c r="J731" s="29"/>
      <c r="K731" s="30"/>
      <c r="L731" s="34"/>
      <c r="M731" s="35"/>
      <c r="N731" s="30"/>
      <c r="O731" s="34"/>
      <c r="P731" s="35"/>
      <c r="Q731" s="30"/>
      <c r="R731" s="34"/>
      <c r="S731" s="35"/>
      <c r="T731" s="30"/>
      <c r="U731" s="34"/>
      <c r="V731" s="35"/>
      <c r="W731" s="30"/>
      <c r="X731" s="34"/>
      <c r="Y731" s="34"/>
      <c r="Z731" s="30"/>
      <c r="AA731" s="34"/>
      <c r="AB731" s="34"/>
      <c r="AC731" s="30"/>
      <c r="AD731" s="34"/>
      <c r="AE731" s="34"/>
      <c r="AF731" s="30"/>
      <c r="AG731" s="34"/>
      <c r="AH731" s="34"/>
      <c r="AI731" s="30"/>
      <c r="AJ731" s="34"/>
      <c r="AK731" s="34"/>
      <c r="AL731" s="30"/>
      <c r="AM731" s="34"/>
      <c r="AN731" s="34"/>
      <c r="AO731" s="30"/>
      <c r="AP731" s="34"/>
      <c r="AQ731" s="34"/>
      <c r="AR731" s="30"/>
      <c r="AS731" s="34"/>
      <c r="AT731" s="34"/>
      <c r="AU731" s="30"/>
      <c r="AV731" s="34"/>
      <c r="AW731" s="34"/>
      <c r="AX731" s="30"/>
      <c r="AY731" s="34"/>
      <c r="AZ731" s="34"/>
      <c r="BA731" s="30"/>
      <c r="BB731" s="34"/>
      <c r="BC731" s="34"/>
      <c r="BD731" s="30"/>
      <c r="BE731" s="34"/>
      <c r="BF731" s="34"/>
      <c r="BG731" s="30"/>
      <c r="BH731" s="34"/>
      <c r="BI731" s="34"/>
      <c r="BJ731" s="30"/>
      <c r="BK731" s="34"/>
      <c r="BL731" s="117"/>
      <c r="BM731" s="118"/>
      <c r="BN731" s="117"/>
      <c r="BO731" s="34"/>
      <c r="BP731" s="30"/>
      <c r="BQ731" s="30"/>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c r="DP731" s="31"/>
      <c r="DQ731" s="31"/>
      <c r="DR731" s="31"/>
      <c r="DS731" s="31"/>
      <c r="DT731" s="31"/>
      <c r="DU731" s="31"/>
      <c r="DV731" s="31"/>
      <c r="DW731" s="31"/>
      <c r="DX731" s="31"/>
      <c r="DY731" s="31"/>
      <c r="DZ731" s="31"/>
      <c r="EA731" s="31"/>
      <c r="EB731" s="31"/>
      <c r="EC731" s="31"/>
      <c r="ED731" s="31"/>
      <c r="EE731" s="31"/>
      <c r="EF731" s="31"/>
      <c r="EG731" s="31"/>
      <c r="EH731" s="31"/>
      <c r="EI731" s="31"/>
      <c r="EJ731" s="31"/>
      <c r="EK731" s="31"/>
      <c r="EL731" s="31"/>
      <c r="EM731" s="31"/>
      <c r="EN731" s="31"/>
      <c r="EO731" s="31"/>
      <c r="EP731" s="31"/>
      <c r="EQ731" s="31"/>
      <c r="ER731" s="31"/>
      <c r="ES731" s="31"/>
      <c r="ET731" s="31"/>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row>
    <row r="732" spans="2:208" s="32" customFormat="1" x14ac:dyDescent="0.2">
      <c r="B732" s="21"/>
      <c r="C732" s="22"/>
      <c r="D732" s="22"/>
      <c r="E732" s="22"/>
      <c r="F732" s="246"/>
      <c r="G732" s="121"/>
      <c r="H732" s="27"/>
      <c r="I732" s="28"/>
      <c r="J732" s="29"/>
      <c r="K732" s="30"/>
      <c r="L732" s="34"/>
      <c r="M732" s="35"/>
      <c r="N732" s="30"/>
      <c r="O732" s="34"/>
      <c r="P732" s="35"/>
      <c r="Q732" s="30"/>
      <c r="R732" s="34"/>
      <c r="S732" s="35"/>
      <c r="T732" s="30"/>
      <c r="U732" s="34"/>
      <c r="V732" s="35"/>
      <c r="W732" s="30"/>
      <c r="X732" s="34"/>
      <c r="Y732" s="34"/>
      <c r="Z732" s="30"/>
      <c r="AA732" s="34"/>
      <c r="AB732" s="34"/>
      <c r="AC732" s="30"/>
      <c r="AD732" s="34"/>
      <c r="AE732" s="34"/>
      <c r="AF732" s="30"/>
      <c r="AG732" s="34"/>
      <c r="AH732" s="34"/>
      <c r="AI732" s="30"/>
      <c r="AJ732" s="34"/>
      <c r="AK732" s="34"/>
      <c r="AL732" s="30"/>
      <c r="AM732" s="34"/>
      <c r="AN732" s="34"/>
      <c r="AO732" s="30"/>
      <c r="AP732" s="34"/>
      <c r="AQ732" s="34"/>
      <c r="AR732" s="30"/>
      <c r="AS732" s="34"/>
      <c r="AT732" s="34"/>
      <c r="AU732" s="30"/>
      <c r="AV732" s="34"/>
      <c r="AW732" s="34"/>
      <c r="AX732" s="30"/>
      <c r="AY732" s="34"/>
      <c r="AZ732" s="34"/>
      <c r="BA732" s="30"/>
      <c r="BB732" s="34"/>
      <c r="BC732" s="34"/>
      <c r="BD732" s="30"/>
      <c r="BE732" s="34"/>
      <c r="BF732" s="34"/>
      <c r="BG732" s="30"/>
      <c r="BH732" s="34"/>
      <c r="BI732" s="34"/>
      <c r="BJ732" s="30"/>
      <c r="BK732" s="34"/>
      <c r="BL732" s="117"/>
      <c r="BM732" s="118"/>
      <c r="BN732" s="117"/>
      <c r="BO732" s="34"/>
      <c r="BP732" s="30"/>
      <c r="BQ732" s="30"/>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c r="DP732" s="31"/>
      <c r="DQ732" s="31"/>
      <c r="DR732" s="31"/>
      <c r="DS732" s="31"/>
      <c r="DT732" s="31"/>
      <c r="DU732" s="31"/>
      <c r="DV732" s="31"/>
      <c r="DW732" s="31"/>
      <c r="DX732" s="31"/>
      <c r="DY732" s="31"/>
      <c r="DZ732" s="31"/>
      <c r="EA732" s="31"/>
      <c r="EB732" s="31"/>
      <c r="EC732" s="31"/>
      <c r="ED732" s="31"/>
      <c r="EE732" s="31"/>
      <c r="EF732" s="31"/>
      <c r="EG732" s="31"/>
      <c r="EH732" s="31"/>
      <c r="EI732" s="31"/>
      <c r="EJ732" s="31"/>
      <c r="EK732" s="31"/>
      <c r="EL732" s="31"/>
      <c r="EM732" s="31"/>
      <c r="EN732" s="31"/>
      <c r="EO732" s="31"/>
      <c r="EP732" s="31"/>
      <c r="EQ732" s="31"/>
      <c r="ER732" s="31"/>
      <c r="ES732" s="31"/>
      <c r="ET732" s="31"/>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row>
    <row r="733" spans="2:208" s="32" customFormat="1" x14ac:dyDescent="0.2">
      <c r="B733" s="21"/>
      <c r="C733" s="22"/>
      <c r="D733" s="22"/>
      <c r="E733" s="22"/>
      <c r="F733" s="246"/>
      <c r="G733" s="121"/>
      <c r="H733" s="27"/>
      <c r="I733" s="28"/>
      <c r="J733" s="29"/>
      <c r="K733" s="30"/>
      <c r="L733" s="34"/>
      <c r="M733" s="35"/>
      <c r="N733" s="30"/>
      <c r="O733" s="34"/>
      <c r="P733" s="35"/>
      <c r="Q733" s="30"/>
      <c r="R733" s="34"/>
      <c r="S733" s="35"/>
      <c r="T733" s="30"/>
      <c r="U733" s="34"/>
      <c r="V733" s="35"/>
      <c r="W733" s="30"/>
      <c r="X733" s="34"/>
      <c r="Y733" s="34"/>
      <c r="Z733" s="30"/>
      <c r="AA733" s="34"/>
      <c r="AB733" s="34"/>
      <c r="AC733" s="30"/>
      <c r="AD733" s="34"/>
      <c r="AE733" s="34"/>
      <c r="AF733" s="30"/>
      <c r="AG733" s="34"/>
      <c r="AH733" s="34"/>
      <c r="AI733" s="30"/>
      <c r="AJ733" s="34"/>
      <c r="AK733" s="34"/>
      <c r="AL733" s="30"/>
      <c r="AM733" s="34"/>
      <c r="AN733" s="34"/>
      <c r="AO733" s="30"/>
      <c r="AP733" s="34"/>
      <c r="AQ733" s="34"/>
      <c r="AR733" s="30"/>
      <c r="AS733" s="34"/>
      <c r="AT733" s="34"/>
      <c r="AU733" s="30"/>
      <c r="AV733" s="34"/>
      <c r="AW733" s="34"/>
      <c r="AX733" s="30"/>
      <c r="AY733" s="34"/>
      <c r="AZ733" s="34"/>
      <c r="BA733" s="30"/>
      <c r="BB733" s="34"/>
      <c r="BC733" s="34"/>
      <c r="BD733" s="30"/>
      <c r="BE733" s="34"/>
      <c r="BF733" s="34"/>
      <c r="BG733" s="30"/>
      <c r="BH733" s="34"/>
      <c r="BI733" s="34"/>
      <c r="BJ733" s="30"/>
      <c r="BK733" s="34"/>
      <c r="BL733" s="117"/>
      <c r="BM733" s="118"/>
      <c r="BN733" s="117"/>
      <c r="BO733" s="34"/>
      <c r="BP733" s="30"/>
      <c r="BQ733" s="30"/>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c r="DP733" s="31"/>
      <c r="DQ733" s="31"/>
      <c r="DR733" s="31"/>
      <c r="DS733" s="31"/>
      <c r="DT733" s="31"/>
      <c r="DU733" s="31"/>
      <c r="DV733" s="31"/>
      <c r="DW733" s="31"/>
      <c r="DX733" s="31"/>
      <c r="DY733" s="31"/>
      <c r="DZ733" s="31"/>
      <c r="EA733" s="31"/>
      <c r="EB733" s="31"/>
      <c r="EC733" s="31"/>
      <c r="ED733" s="31"/>
      <c r="EE733" s="31"/>
      <c r="EF733" s="31"/>
      <c r="EG733" s="31"/>
      <c r="EH733" s="31"/>
      <c r="EI733" s="31"/>
      <c r="EJ733" s="31"/>
      <c r="EK733" s="31"/>
      <c r="EL733" s="31"/>
      <c r="EM733" s="31"/>
      <c r="EN733" s="31"/>
      <c r="EO733" s="31"/>
      <c r="EP733" s="31"/>
      <c r="EQ733" s="31"/>
      <c r="ER733" s="31"/>
      <c r="ES733" s="31"/>
      <c r="ET733" s="31"/>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row>
    <row r="734" spans="2:208" s="32" customFormat="1" x14ac:dyDescent="0.2">
      <c r="B734" s="21"/>
      <c r="C734" s="22"/>
      <c r="D734" s="22"/>
      <c r="E734" s="22"/>
      <c r="F734" s="246"/>
      <c r="G734" s="121"/>
      <c r="H734" s="27"/>
      <c r="I734" s="28"/>
      <c r="J734" s="29"/>
      <c r="K734" s="30"/>
      <c r="L734" s="34"/>
      <c r="M734" s="35"/>
      <c r="N734" s="30"/>
      <c r="O734" s="34"/>
      <c r="P734" s="35"/>
      <c r="Q734" s="30"/>
      <c r="R734" s="34"/>
      <c r="S734" s="35"/>
      <c r="T734" s="30"/>
      <c r="U734" s="34"/>
      <c r="V734" s="35"/>
      <c r="W734" s="30"/>
      <c r="X734" s="34"/>
      <c r="Y734" s="34"/>
      <c r="Z734" s="30"/>
      <c r="AA734" s="34"/>
      <c r="AB734" s="34"/>
      <c r="AC734" s="30"/>
      <c r="AD734" s="34"/>
      <c r="AE734" s="34"/>
      <c r="AF734" s="30"/>
      <c r="AG734" s="34"/>
      <c r="AH734" s="34"/>
      <c r="AI734" s="30"/>
      <c r="AJ734" s="34"/>
      <c r="AK734" s="34"/>
      <c r="AL734" s="30"/>
      <c r="AM734" s="34"/>
      <c r="AN734" s="34"/>
      <c r="AO734" s="30"/>
      <c r="AP734" s="34"/>
      <c r="AQ734" s="34"/>
      <c r="AR734" s="30"/>
      <c r="AS734" s="34"/>
      <c r="AT734" s="34"/>
      <c r="AU734" s="30"/>
      <c r="AV734" s="34"/>
      <c r="AW734" s="34"/>
      <c r="AX734" s="30"/>
      <c r="AY734" s="34"/>
      <c r="AZ734" s="34"/>
      <c r="BA734" s="30"/>
      <c r="BB734" s="34"/>
      <c r="BC734" s="34"/>
      <c r="BD734" s="30"/>
      <c r="BE734" s="34"/>
      <c r="BF734" s="34"/>
      <c r="BG734" s="30"/>
      <c r="BH734" s="34"/>
      <c r="BI734" s="34"/>
      <c r="BJ734" s="30"/>
      <c r="BK734" s="34"/>
      <c r="BL734" s="117"/>
      <c r="BM734" s="118"/>
      <c r="BN734" s="117"/>
      <c r="BO734" s="34"/>
      <c r="BP734" s="30"/>
      <c r="BQ734" s="30"/>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row>
    <row r="735" spans="2:208" s="32" customFormat="1" x14ac:dyDescent="0.2">
      <c r="B735" s="21"/>
      <c r="C735" s="22"/>
      <c r="D735" s="22"/>
      <c r="E735" s="22"/>
      <c r="F735" s="246"/>
      <c r="G735" s="121"/>
      <c r="H735" s="27"/>
      <c r="I735" s="28"/>
      <c r="J735" s="29"/>
      <c r="K735" s="30"/>
      <c r="L735" s="34"/>
      <c r="M735" s="35"/>
      <c r="N735" s="30"/>
      <c r="O735" s="34"/>
      <c r="P735" s="35"/>
      <c r="Q735" s="30"/>
      <c r="R735" s="34"/>
      <c r="S735" s="35"/>
      <c r="T735" s="30"/>
      <c r="U735" s="34"/>
      <c r="V735" s="35"/>
      <c r="W735" s="30"/>
      <c r="X735" s="34"/>
      <c r="Y735" s="34"/>
      <c r="Z735" s="30"/>
      <c r="AA735" s="34"/>
      <c r="AB735" s="34"/>
      <c r="AC735" s="30"/>
      <c r="AD735" s="34"/>
      <c r="AE735" s="34"/>
      <c r="AF735" s="30"/>
      <c r="AG735" s="34"/>
      <c r="AH735" s="34"/>
      <c r="AI735" s="30"/>
      <c r="AJ735" s="34"/>
      <c r="AK735" s="34"/>
      <c r="AL735" s="30"/>
      <c r="AM735" s="34"/>
      <c r="AN735" s="34"/>
      <c r="AO735" s="30"/>
      <c r="AP735" s="34"/>
      <c r="AQ735" s="34"/>
      <c r="AR735" s="30"/>
      <c r="AS735" s="34"/>
      <c r="AT735" s="34"/>
      <c r="AU735" s="30"/>
      <c r="AV735" s="34"/>
      <c r="AW735" s="34"/>
      <c r="AX735" s="30"/>
      <c r="AY735" s="34"/>
      <c r="AZ735" s="34"/>
      <c r="BA735" s="30"/>
      <c r="BB735" s="34"/>
      <c r="BC735" s="34"/>
      <c r="BD735" s="30"/>
      <c r="BE735" s="34"/>
      <c r="BF735" s="34"/>
      <c r="BG735" s="30"/>
      <c r="BH735" s="34"/>
      <c r="BI735" s="34"/>
      <c r="BJ735" s="30"/>
      <c r="BK735" s="34"/>
      <c r="BL735" s="117"/>
      <c r="BM735" s="118"/>
      <c r="BN735" s="117"/>
      <c r="BO735" s="34"/>
      <c r="BP735" s="30"/>
      <c r="BQ735" s="30"/>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row>
    <row r="736" spans="2:208" s="32" customFormat="1" x14ac:dyDescent="0.2">
      <c r="B736" s="21"/>
      <c r="C736" s="22"/>
      <c r="D736" s="22"/>
      <c r="E736" s="22"/>
      <c r="F736" s="246"/>
      <c r="G736" s="121"/>
      <c r="H736" s="27"/>
      <c r="I736" s="28"/>
      <c r="J736" s="29"/>
      <c r="K736" s="30"/>
      <c r="L736" s="34"/>
      <c r="M736" s="35"/>
      <c r="N736" s="30"/>
      <c r="O736" s="34"/>
      <c r="P736" s="35"/>
      <c r="Q736" s="30"/>
      <c r="R736" s="34"/>
      <c r="S736" s="35"/>
      <c r="T736" s="30"/>
      <c r="U736" s="34"/>
      <c r="V736" s="35"/>
      <c r="W736" s="30"/>
      <c r="X736" s="34"/>
      <c r="Y736" s="34"/>
      <c r="Z736" s="30"/>
      <c r="AA736" s="34"/>
      <c r="AB736" s="34"/>
      <c r="AC736" s="30"/>
      <c r="AD736" s="34"/>
      <c r="AE736" s="34"/>
      <c r="AF736" s="30"/>
      <c r="AG736" s="34"/>
      <c r="AH736" s="34"/>
      <c r="AI736" s="30"/>
      <c r="AJ736" s="34"/>
      <c r="AK736" s="34"/>
      <c r="AL736" s="30"/>
      <c r="AM736" s="34"/>
      <c r="AN736" s="34"/>
      <c r="AO736" s="30"/>
      <c r="AP736" s="34"/>
      <c r="AQ736" s="34"/>
      <c r="AR736" s="30"/>
      <c r="AS736" s="34"/>
      <c r="AT736" s="34"/>
      <c r="AU736" s="30"/>
      <c r="AV736" s="34"/>
      <c r="AW736" s="34"/>
      <c r="AX736" s="30"/>
      <c r="AY736" s="34"/>
      <c r="AZ736" s="34"/>
      <c r="BA736" s="30"/>
      <c r="BB736" s="34"/>
      <c r="BC736" s="34"/>
      <c r="BD736" s="30"/>
      <c r="BE736" s="34"/>
      <c r="BF736" s="34"/>
      <c r="BG736" s="30"/>
      <c r="BH736" s="34"/>
      <c r="BI736" s="34"/>
      <c r="BJ736" s="30"/>
      <c r="BK736" s="34"/>
      <c r="BL736" s="117"/>
      <c r="BM736" s="118"/>
      <c r="BN736" s="117"/>
      <c r="BO736" s="34"/>
      <c r="BP736" s="30"/>
      <c r="BQ736" s="30"/>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row>
    <row r="737" spans="2:208" s="32" customFormat="1" x14ac:dyDescent="0.2">
      <c r="B737" s="21"/>
      <c r="C737" s="22"/>
      <c r="D737" s="22"/>
      <c r="E737" s="22"/>
      <c r="F737" s="246"/>
      <c r="G737" s="121"/>
      <c r="H737" s="27"/>
      <c r="I737" s="28"/>
      <c r="J737" s="29"/>
      <c r="K737" s="30"/>
      <c r="L737" s="34"/>
      <c r="M737" s="35"/>
      <c r="N737" s="30"/>
      <c r="O737" s="34"/>
      <c r="P737" s="35"/>
      <c r="Q737" s="30"/>
      <c r="R737" s="34"/>
      <c r="S737" s="35"/>
      <c r="T737" s="30"/>
      <c r="U737" s="34"/>
      <c r="V737" s="35"/>
      <c r="W737" s="30"/>
      <c r="X737" s="34"/>
      <c r="Y737" s="34"/>
      <c r="Z737" s="30"/>
      <c r="AA737" s="34"/>
      <c r="AB737" s="34"/>
      <c r="AC737" s="30"/>
      <c r="AD737" s="34"/>
      <c r="AE737" s="34"/>
      <c r="AF737" s="30"/>
      <c r="AG737" s="34"/>
      <c r="AH737" s="34"/>
      <c r="AI737" s="30"/>
      <c r="AJ737" s="34"/>
      <c r="AK737" s="34"/>
      <c r="AL737" s="30"/>
      <c r="AM737" s="34"/>
      <c r="AN737" s="34"/>
      <c r="AO737" s="30"/>
      <c r="AP737" s="34"/>
      <c r="AQ737" s="34"/>
      <c r="AR737" s="30"/>
      <c r="AS737" s="34"/>
      <c r="AT737" s="34"/>
      <c r="AU737" s="30"/>
      <c r="AV737" s="34"/>
      <c r="AW737" s="34"/>
      <c r="AX737" s="30"/>
      <c r="AY737" s="34"/>
      <c r="AZ737" s="34"/>
      <c r="BA737" s="30"/>
      <c r="BB737" s="34"/>
      <c r="BC737" s="34"/>
      <c r="BD737" s="30"/>
      <c r="BE737" s="34"/>
      <c r="BF737" s="34"/>
      <c r="BG737" s="30"/>
      <c r="BH737" s="34"/>
      <c r="BI737" s="34"/>
      <c r="BJ737" s="30"/>
      <c r="BK737" s="34"/>
      <c r="BL737" s="117"/>
      <c r="BM737" s="118"/>
      <c r="BN737" s="117"/>
      <c r="BO737" s="34"/>
      <c r="BP737" s="30"/>
      <c r="BQ737" s="30"/>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row>
    <row r="738" spans="2:208" s="32" customFormat="1" x14ac:dyDescent="0.2">
      <c r="B738" s="21"/>
      <c r="C738" s="22"/>
      <c r="D738" s="22"/>
      <c r="E738" s="22"/>
      <c r="F738" s="246"/>
      <c r="G738" s="121"/>
      <c r="H738" s="27"/>
      <c r="I738" s="28"/>
      <c r="J738" s="29"/>
      <c r="K738" s="30"/>
      <c r="L738" s="34"/>
      <c r="M738" s="35"/>
      <c r="N738" s="30"/>
      <c r="O738" s="34"/>
      <c r="P738" s="35"/>
      <c r="Q738" s="30"/>
      <c r="R738" s="34"/>
      <c r="S738" s="35"/>
      <c r="T738" s="30"/>
      <c r="U738" s="34"/>
      <c r="V738" s="35"/>
      <c r="W738" s="30"/>
      <c r="X738" s="34"/>
      <c r="Y738" s="34"/>
      <c r="Z738" s="30"/>
      <c r="AA738" s="34"/>
      <c r="AB738" s="34"/>
      <c r="AC738" s="30"/>
      <c r="AD738" s="34"/>
      <c r="AE738" s="34"/>
      <c r="AF738" s="30"/>
      <c r="AG738" s="34"/>
      <c r="AH738" s="34"/>
      <c r="AI738" s="30"/>
      <c r="AJ738" s="34"/>
      <c r="AK738" s="34"/>
      <c r="AL738" s="30"/>
      <c r="AM738" s="34"/>
      <c r="AN738" s="34"/>
      <c r="AO738" s="30"/>
      <c r="AP738" s="34"/>
      <c r="AQ738" s="34"/>
      <c r="AR738" s="30"/>
      <c r="AS738" s="34"/>
      <c r="AT738" s="34"/>
      <c r="AU738" s="30"/>
      <c r="AV738" s="34"/>
      <c r="AW738" s="34"/>
      <c r="AX738" s="30"/>
      <c r="AY738" s="34"/>
      <c r="AZ738" s="34"/>
      <c r="BA738" s="30"/>
      <c r="BB738" s="34"/>
      <c r="BC738" s="34"/>
      <c r="BD738" s="30"/>
      <c r="BE738" s="34"/>
      <c r="BF738" s="34"/>
      <c r="BG738" s="30"/>
      <c r="BH738" s="34"/>
      <c r="BI738" s="34"/>
      <c r="BJ738" s="30"/>
      <c r="BK738" s="34"/>
      <c r="BL738" s="117"/>
      <c r="BM738" s="118"/>
      <c r="BN738" s="117"/>
      <c r="BO738" s="34"/>
      <c r="BP738" s="30"/>
      <c r="BQ738" s="30"/>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row>
    <row r="739" spans="2:208" s="32" customFormat="1" x14ac:dyDescent="0.2">
      <c r="B739" s="21"/>
      <c r="C739" s="22"/>
      <c r="D739" s="22"/>
      <c r="E739" s="22"/>
      <c r="F739" s="246"/>
      <c r="G739" s="121"/>
      <c r="H739" s="27"/>
      <c r="I739" s="28"/>
      <c r="J739" s="29"/>
      <c r="K739" s="30"/>
      <c r="L739" s="34"/>
      <c r="M739" s="35"/>
      <c r="N739" s="30"/>
      <c r="O739" s="34"/>
      <c r="P739" s="35"/>
      <c r="Q739" s="30"/>
      <c r="R739" s="34"/>
      <c r="S739" s="35"/>
      <c r="T739" s="30"/>
      <c r="U739" s="34"/>
      <c r="V739" s="35"/>
      <c r="W739" s="30"/>
      <c r="X739" s="34"/>
      <c r="Y739" s="34"/>
      <c r="Z739" s="30"/>
      <c r="AA739" s="34"/>
      <c r="AB739" s="34"/>
      <c r="AC739" s="30"/>
      <c r="AD739" s="34"/>
      <c r="AE739" s="34"/>
      <c r="AF739" s="30"/>
      <c r="AG739" s="34"/>
      <c r="AH739" s="34"/>
      <c r="AI739" s="30"/>
      <c r="AJ739" s="34"/>
      <c r="AK739" s="34"/>
      <c r="AL739" s="30"/>
      <c r="AM739" s="34"/>
      <c r="AN739" s="34"/>
      <c r="AO739" s="30"/>
      <c r="AP739" s="34"/>
      <c r="AQ739" s="34"/>
      <c r="AR739" s="30"/>
      <c r="AS739" s="34"/>
      <c r="AT739" s="34"/>
      <c r="AU739" s="30"/>
      <c r="AV739" s="34"/>
      <c r="AW739" s="34"/>
      <c r="AX739" s="30"/>
      <c r="AY739" s="34"/>
      <c r="AZ739" s="34"/>
      <c r="BA739" s="30"/>
      <c r="BB739" s="34"/>
      <c r="BC739" s="34"/>
      <c r="BD739" s="30"/>
      <c r="BE739" s="34"/>
      <c r="BF739" s="34"/>
      <c r="BG739" s="30"/>
      <c r="BH739" s="34"/>
      <c r="BI739" s="34"/>
      <c r="BJ739" s="30"/>
      <c r="BK739" s="34"/>
      <c r="BL739" s="117"/>
      <c r="BM739" s="118"/>
      <c r="BN739" s="117"/>
      <c r="BO739" s="34"/>
      <c r="BP739" s="30"/>
      <c r="BQ739" s="30"/>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row>
    <row r="740" spans="2:208" s="32" customFormat="1" x14ac:dyDescent="0.2">
      <c r="B740" s="21"/>
      <c r="C740" s="22"/>
      <c r="D740" s="22"/>
      <c r="E740" s="22"/>
      <c r="F740" s="246"/>
      <c r="G740" s="121"/>
      <c r="H740" s="27"/>
      <c r="I740" s="28"/>
      <c r="J740" s="29"/>
      <c r="K740" s="30"/>
      <c r="L740" s="34"/>
      <c r="M740" s="35"/>
      <c r="N740" s="30"/>
      <c r="O740" s="34"/>
      <c r="P740" s="35"/>
      <c r="Q740" s="30"/>
      <c r="R740" s="34"/>
      <c r="S740" s="35"/>
      <c r="T740" s="30"/>
      <c r="U740" s="34"/>
      <c r="V740" s="35"/>
      <c r="W740" s="30"/>
      <c r="X740" s="34"/>
      <c r="Y740" s="34"/>
      <c r="Z740" s="30"/>
      <c r="AA740" s="34"/>
      <c r="AB740" s="34"/>
      <c r="AC740" s="30"/>
      <c r="AD740" s="34"/>
      <c r="AE740" s="34"/>
      <c r="AF740" s="30"/>
      <c r="AG740" s="34"/>
      <c r="AH740" s="34"/>
      <c r="AI740" s="30"/>
      <c r="AJ740" s="34"/>
      <c r="AK740" s="34"/>
      <c r="AL740" s="30"/>
      <c r="AM740" s="34"/>
      <c r="AN740" s="34"/>
      <c r="AO740" s="30"/>
      <c r="AP740" s="34"/>
      <c r="AQ740" s="34"/>
      <c r="AR740" s="30"/>
      <c r="AS740" s="34"/>
      <c r="AT740" s="34"/>
      <c r="AU740" s="30"/>
      <c r="AV740" s="34"/>
      <c r="AW740" s="34"/>
      <c r="AX740" s="30"/>
      <c r="AY740" s="34"/>
      <c r="AZ740" s="34"/>
      <c r="BA740" s="30"/>
      <c r="BB740" s="34"/>
      <c r="BC740" s="34"/>
      <c r="BD740" s="30"/>
      <c r="BE740" s="34"/>
      <c r="BF740" s="34"/>
      <c r="BG740" s="30"/>
      <c r="BH740" s="34"/>
      <c r="BI740" s="34"/>
      <c r="BJ740" s="30"/>
      <c r="BK740" s="34"/>
      <c r="BL740" s="117"/>
      <c r="BM740" s="118"/>
      <c r="BN740" s="117"/>
      <c r="BO740" s="34"/>
      <c r="BP740" s="30"/>
      <c r="BQ740" s="30"/>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row>
    <row r="741" spans="2:208" s="32" customFormat="1" x14ac:dyDescent="0.2">
      <c r="B741" s="21"/>
      <c r="C741" s="22"/>
      <c r="D741" s="22"/>
      <c r="E741" s="22"/>
      <c r="F741" s="246"/>
      <c r="G741" s="121"/>
      <c r="H741" s="27"/>
      <c r="I741" s="28"/>
      <c r="J741" s="29"/>
      <c r="K741" s="30"/>
      <c r="L741" s="34"/>
      <c r="M741" s="35"/>
      <c r="N741" s="30"/>
      <c r="O741" s="34"/>
      <c r="P741" s="35"/>
      <c r="Q741" s="30"/>
      <c r="R741" s="34"/>
      <c r="S741" s="35"/>
      <c r="T741" s="30"/>
      <c r="U741" s="34"/>
      <c r="V741" s="35"/>
      <c r="W741" s="30"/>
      <c r="X741" s="34"/>
      <c r="Y741" s="34"/>
      <c r="Z741" s="30"/>
      <c r="AA741" s="34"/>
      <c r="AB741" s="34"/>
      <c r="AC741" s="30"/>
      <c r="AD741" s="34"/>
      <c r="AE741" s="34"/>
      <c r="AF741" s="30"/>
      <c r="AG741" s="34"/>
      <c r="AH741" s="34"/>
      <c r="AI741" s="30"/>
      <c r="AJ741" s="34"/>
      <c r="AK741" s="34"/>
      <c r="AL741" s="30"/>
      <c r="AM741" s="34"/>
      <c r="AN741" s="34"/>
      <c r="AO741" s="30"/>
      <c r="AP741" s="34"/>
      <c r="AQ741" s="34"/>
      <c r="AR741" s="30"/>
      <c r="AS741" s="34"/>
      <c r="AT741" s="34"/>
      <c r="AU741" s="30"/>
      <c r="AV741" s="34"/>
      <c r="AW741" s="34"/>
      <c r="AX741" s="30"/>
      <c r="AY741" s="34"/>
      <c r="AZ741" s="34"/>
      <c r="BA741" s="30"/>
      <c r="BB741" s="34"/>
      <c r="BC741" s="34"/>
      <c r="BD741" s="30"/>
      <c r="BE741" s="34"/>
      <c r="BF741" s="34"/>
      <c r="BG741" s="30"/>
      <c r="BH741" s="34"/>
      <c r="BI741" s="34"/>
      <c r="BJ741" s="30"/>
      <c r="BK741" s="34"/>
      <c r="BL741" s="117"/>
      <c r="BM741" s="118"/>
      <c r="BN741" s="117"/>
      <c r="BO741" s="34"/>
      <c r="BP741" s="30"/>
      <c r="BQ741" s="30"/>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row>
    <row r="742" spans="2:208" s="32" customFormat="1" x14ac:dyDescent="0.2">
      <c r="B742" s="21"/>
      <c r="C742" s="22"/>
      <c r="D742" s="22"/>
      <c r="E742" s="22"/>
      <c r="F742" s="246"/>
      <c r="G742" s="121"/>
      <c r="H742" s="27"/>
      <c r="I742" s="28"/>
      <c r="J742" s="29"/>
      <c r="K742" s="30"/>
      <c r="L742" s="34"/>
      <c r="M742" s="35"/>
      <c r="N742" s="30"/>
      <c r="O742" s="34"/>
      <c r="P742" s="35"/>
      <c r="Q742" s="30"/>
      <c r="R742" s="34"/>
      <c r="S742" s="35"/>
      <c r="T742" s="30"/>
      <c r="U742" s="34"/>
      <c r="V742" s="35"/>
      <c r="W742" s="30"/>
      <c r="X742" s="34"/>
      <c r="Y742" s="34"/>
      <c r="Z742" s="30"/>
      <c r="AA742" s="34"/>
      <c r="AB742" s="34"/>
      <c r="AC742" s="30"/>
      <c r="AD742" s="34"/>
      <c r="AE742" s="34"/>
      <c r="AF742" s="30"/>
      <c r="AG742" s="34"/>
      <c r="AH742" s="34"/>
      <c r="AI742" s="30"/>
      <c r="AJ742" s="34"/>
      <c r="AK742" s="34"/>
      <c r="AL742" s="30"/>
      <c r="AM742" s="34"/>
      <c r="AN742" s="34"/>
      <c r="AO742" s="30"/>
      <c r="AP742" s="34"/>
      <c r="AQ742" s="34"/>
      <c r="AR742" s="30"/>
      <c r="AS742" s="34"/>
      <c r="AT742" s="34"/>
      <c r="AU742" s="30"/>
      <c r="AV742" s="34"/>
      <c r="AW742" s="34"/>
      <c r="AX742" s="30"/>
      <c r="AY742" s="34"/>
      <c r="AZ742" s="34"/>
      <c r="BA742" s="30"/>
      <c r="BB742" s="34"/>
      <c r="BC742" s="34"/>
      <c r="BD742" s="30"/>
      <c r="BE742" s="34"/>
      <c r="BF742" s="34"/>
      <c r="BG742" s="30"/>
      <c r="BH742" s="34"/>
      <c r="BI742" s="34"/>
      <c r="BJ742" s="30"/>
      <c r="BK742" s="34"/>
      <c r="BL742" s="117"/>
      <c r="BM742" s="118"/>
      <c r="BN742" s="117"/>
      <c r="BO742" s="34"/>
      <c r="BP742" s="30"/>
      <c r="BQ742" s="30"/>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row>
    <row r="743" spans="2:208" s="32" customFormat="1" x14ac:dyDescent="0.2">
      <c r="B743" s="21"/>
      <c r="C743" s="22"/>
      <c r="D743" s="22"/>
      <c r="E743" s="22"/>
      <c r="F743" s="246"/>
      <c r="G743" s="121"/>
      <c r="H743" s="27"/>
      <c r="I743" s="28"/>
      <c r="J743" s="29"/>
      <c r="K743" s="30"/>
      <c r="L743" s="34"/>
      <c r="M743" s="35"/>
      <c r="N743" s="30"/>
      <c r="O743" s="34"/>
      <c r="P743" s="35"/>
      <c r="Q743" s="30"/>
      <c r="R743" s="34"/>
      <c r="S743" s="35"/>
      <c r="T743" s="30"/>
      <c r="U743" s="34"/>
      <c r="V743" s="35"/>
      <c r="W743" s="30"/>
      <c r="X743" s="34"/>
      <c r="Y743" s="34"/>
      <c r="Z743" s="30"/>
      <c r="AA743" s="34"/>
      <c r="AB743" s="34"/>
      <c r="AC743" s="30"/>
      <c r="AD743" s="34"/>
      <c r="AE743" s="34"/>
      <c r="AF743" s="30"/>
      <c r="AG743" s="34"/>
      <c r="AH743" s="34"/>
      <c r="AI743" s="30"/>
      <c r="AJ743" s="34"/>
      <c r="AK743" s="34"/>
      <c r="AL743" s="30"/>
      <c r="AM743" s="34"/>
      <c r="AN743" s="34"/>
      <c r="AO743" s="30"/>
      <c r="AP743" s="34"/>
      <c r="AQ743" s="34"/>
      <c r="AR743" s="30"/>
      <c r="AS743" s="34"/>
      <c r="AT743" s="34"/>
      <c r="AU743" s="30"/>
      <c r="AV743" s="34"/>
      <c r="AW743" s="34"/>
      <c r="AX743" s="30"/>
      <c r="AY743" s="34"/>
      <c r="AZ743" s="34"/>
      <c r="BA743" s="30"/>
      <c r="BB743" s="34"/>
      <c r="BC743" s="34"/>
      <c r="BD743" s="30"/>
      <c r="BE743" s="34"/>
      <c r="BF743" s="34"/>
      <c r="BG743" s="30"/>
      <c r="BH743" s="34"/>
      <c r="BI743" s="34"/>
      <c r="BJ743" s="30"/>
      <c r="BK743" s="34"/>
      <c r="BL743" s="117"/>
      <c r="BM743" s="118"/>
      <c r="BN743" s="117"/>
      <c r="BO743" s="34"/>
      <c r="BP743" s="30"/>
      <c r="BQ743" s="30"/>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row>
    <row r="744" spans="2:208" s="32" customFormat="1" x14ac:dyDescent="0.2">
      <c r="B744" s="21"/>
      <c r="C744" s="22"/>
      <c r="D744" s="22"/>
      <c r="E744" s="22"/>
      <c r="F744" s="246"/>
      <c r="G744" s="121"/>
      <c r="H744" s="27"/>
      <c r="I744" s="28"/>
      <c r="J744" s="29"/>
      <c r="K744" s="30"/>
      <c r="L744" s="34"/>
      <c r="M744" s="35"/>
      <c r="N744" s="30"/>
      <c r="O744" s="34"/>
      <c r="P744" s="35"/>
      <c r="Q744" s="30"/>
      <c r="R744" s="34"/>
      <c r="S744" s="35"/>
      <c r="T744" s="30"/>
      <c r="U744" s="34"/>
      <c r="V744" s="35"/>
      <c r="W744" s="30"/>
      <c r="X744" s="34"/>
      <c r="Y744" s="34"/>
      <c r="Z744" s="30"/>
      <c r="AA744" s="34"/>
      <c r="AB744" s="34"/>
      <c r="AC744" s="30"/>
      <c r="AD744" s="34"/>
      <c r="AE744" s="34"/>
      <c r="AF744" s="30"/>
      <c r="AG744" s="34"/>
      <c r="AH744" s="34"/>
      <c r="AI744" s="30"/>
      <c r="AJ744" s="34"/>
      <c r="AK744" s="34"/>
      <c r="AL744" s="30"/>
      <c r="AM744" s="34"/>
      <c r="AN744" s="34"/>
      <c r="AO744" s="30"/>
      <c r="AP744" s="34"/>
      <c r="AQ744" s="34"/>
      <c r="AR744" s="30"/>
      <c r="AS744" s="34"/>
      <c r="AT744" s="34"/>
      <c r="AU744" s="30"/>
      <c r="AV744" s="34"/>
      <c r="AW744" s="34"/>
      <c r="AX744" s="30"/>
      <c r="AY744" s="34"/>
      <c r="AZ744" s="34"/>
      <c r="BA744" s="30"/>
      <c r="BB744" s="34"/>
      <c r="BC744" s="34"/>
      <c r="BD744" s="30"/>
      <c r="BE744" s="34"/>
      <c r="BF744" s="34"/>
      <c r="BG744" s="30"/>
      <c r="BH744" s="34"/>
      <c r="BI744" s="34"/>
      <c r="BJ744" s="30"/>
      <c r="BK744" s="34"/>
      <c r="BL744" s="117"/>
      <c r="BM744" s="118"/>
      <c r="BN744" s="117"/>
      <c r="BO744" s="34"/>
      <c r="BP744" s="30"/>
      <c r="BQ744" s="30"/>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row>
    <row r="745" spans="2:208" s="32" customFormat="1" x14ac:dyDescent="0.2">
      <c r="B745" s="21"/>
      <c r="C745" s="22"/>
      <c r="D745" s="22"/>
      <c r="E745" s="22"/>
      <c r="F745" s="246"/>
      <c r="G745" s="121"/>
      <c r="H745" s="27"/>
      <c r="I745" s="28"/>
      <c r="J745" s="29"/>
      <c r="K745" s="30"/>
      <c r="L745" s="34"/>
      <c r="M745" s="35"/>
      <c r="N745" s="30"/>
      <c r="O745" s="34"/>
      <c r="P745" s="35"/>
      <c r="Q745" s="30"/>
      <c r="R745" s="34"/>
      <c r="S745" s="35"/>
      <c r="T745" s="30"/>
      <c r="U745" s="34"/>
      <c r="V745" s="35"/>
      <c r="W745" s="30"/>
      <c r="X745" s="34"/>
      <c r="Y745" s="34"/>
      <c r="Z745" s="30"/>
      <c r="AA745" s="34"/>
      <c r="AB745" s="34"/>
      <c r="AC745" s="30"/>
      <c r="AD745" s="34"/>
      <c r="AE745" s="34"/>
      <c r="AF745" s="30"/>
      <c r="AG745" s="34"/>
      <c r="AH745" s="34"/>
      <c r="AI745" s="30"/>
      <c r="AJ745" s="34"/>
      <c r="AK745" s="34"/>
      <c r="AL745" s="30"/>
      <c r="AM745" s="34"/>
      <c r="AN745" s="34"/>
      <c r="AO745" s="30"/>
      <c r="AP745" s="34"/>
      <c r="AQ745" s="34"/>
      <c r="AR745" s="30"/>
      <c r="AS745" s="34"/>
      <c r="AT745" s="34"/>
      <c r="AU745" s="30"/>
      <c r="AV745" s="34"/>
      <c r="AW745" s="34"/>
      <c r="AX745" s="30"/>
      <c r="AY745" s="34"/>
      <c r="AZ745" s="34"/>
      <c r="BA745" s="30"/>
      <c r="BB745" s="34"/>
      <c r="BC745" s="34"/>
      <c r="BD745" s="30"/>
      <c r="BE745" s="34"/>
      <c r="BF745" s="34"/>
      <c r="BG745" s="30"/>
      <c r="BH745" s="34"/>
      <c r="BI745" s="34"/>
      <c r="BJ745" s="30"/>
      <c r="BK745" s="34"/>
      <c r="BL745" s="117"/>
      <c r="BM745" s="118"/>
      <c r="BN745" s="117"/>
      <c r="BO745" s="34"/>
      <c r="BP745" s="30"/>
      <c r="BQ745" s="30"/>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row>
    <row r="746" spans="2:208" s="32" customFormat="1" x14ac:dyDescent="0.2">
      <c r="B746" s="21"/>
      <c r="C746" s="22"/>
      <c r="D746" s="22"/>
      <c r="E746" s="22"/>
      <c r="F746" s="246"/>
      <c r="G746" s="121"/>
      <c r="H746" s="27"/>
      <c r="I746" s="28"/>
      <c r="J746" s="29"/>
      <c r="K746" s="30"/>
      <c r="L746" s="34"/>
      <c r="M746" s="35"/>
      <c r="N746" s="30"/>
      <c r="O746" s="34"/>
      <c r="P746" s="35"/>
      <c r="Q746" s="30"/>
      <c r="R746" s="34"/>
      <c r="S746" s="35"/>
      <c r="T746" s="30"/>
      <c r="U746" s="34"/>
      <c r="V746" s="35"/>
      <c r="W746" s="30"/>
      <c r="X746" s="34"/>
      <c r="Y746" s="34"/>
      <c r="Z746" s="30"/>
      <c r="AA746" s="34"/>
      <c r="AB746" s="34"/>
      <c r="AC746" s="30"/>
      <c r="AD746" s="34"/>
      <c r="AE746" s="34"/>
      <c r="AF746" s="30"/>
      <c r="AG746" s="34"/>
      <c r="AH746" s="34"/>
      <c r="AI746" s="30"/>
      <c r="AJ746" s="34"/>
      <c r="AK746" s="34"/>
      <c r="AL746" s="30"/>
      <c r="AM746" s="34"/>
      <c r="AN746" s="34"/>
      <c r="AO746" s="30"/>
      <c r="AP746" s="34"/>
      <c r="AQ746" s="34"/>
      <c r="AR746" s="30"/>
      <c r="AS746" s="34"/>
      <c r="AT746" s="34"/>
      <c r="AU746" s="30"/>
      <c r="AV746" s="34"/>
      <c r="AW746" s="34"/>
      <c r="AX746" s="30"/>
      <c r="AY746" s="34"/>
      <c r="AZ746" s="34"/>
      <c r="BA746" s="30"/>
      <c r="BB746" s="34"/>
      <c r="BC746" s="34"/>
      <c r="BD746" s="30"/>
      <c r="BE746" s="34"/>
      <c r="BF746" s="34"/>
      <c r="BG746" s="30"/>
      <c r="BH746" s="34"/>
      <c r="BI746" s="34"/>
      <c r="BJ746" s="30"/>
      <c r="BK746" s="34"/>
      <c r="BL746" s="117"/>
      <c r="BM746" s="118"/>
      <c r="BN746" s="117"/>
      <c r="BO746" s="34"/>
      <c r="BP746" s="30"/>
      <c r="BQ746" s="30"/>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row>
    <row r="747" spans="2:208" s="32" customFormat="1" x14ac:dyDescent="0.2">
      <c r="B747" s="21"/>
      <c r="C747" s="22"/>
      <c r="D747" s="22"/>
      <c r="E747" s="22"/>
      <c r="F747" s="246"/>
      <c r="G747" s="121"/>
      <c r="H747" s="27"/>
      <c r="I747" s="28"/>
      <c r="J747" s="29"/>
      <c r="K747" s="30"/>
      <c r="L747" s="34"/>
      <c r="M747" s="35"/>
      <c r="N747" s="30"/>
      <c r="O747" s="34"/>
      <c r="P747" s="35"/>
      <c r="Q747" s="30"/>
      <c r="R747" s="34"/>
      <c r="S747" s="35"/>
      <c r="T747" s="30"/>
      <c r="U747" s="34"/>
      <c r="V747" s="35"/>
      <c r="W747" s="30"/>
      <c r="X747" s="34"/>
      <c r="Y747" s="34"/>
      <c r="Z747" s="30"/>
      <c r="AA747" s="34"/>
      <c r="AB747" s="34"/>
      <c r="AC747" s="30"/>
      <c r="AD747" s="34"/>
      <c r="AE747" s="34"/>
      <c r="AF747" s="30"/>
      <c r="AG747" s="34"/>
      <c r="AH747" s="34"/>
      <c r="AI747" s="30"/>
      <c r="AJ747" s="34"/>
      <c r="AK747" s="34"/>
      <c r="AL747" s="30"/>
      <c r="AM747" s="34"/>
      <c r="AN747" s="34"/>
      <c r="AO747" s="30"/>
      <c r="AP747" s="34"/>
      <c r="AQ747" s="34"/>
      <c r="AR747" s="30"/>
      <c r="AS747" s="34"/>
      <c r="AT747" s="34"/>
      <c r="AU747" s="30"/>
      <c r="AV747" s="34"/>
      <c r="AW747" s="34"/>
      <c r="AX747" s="30"/>
      <c r="AY747" s="34"/>
      <c r="AZ747" s="34"/>
      <c r="BA747" s="30"/>
      <c r="BB747" s="34"/>
      <c r="BC747" s="34"/>
      <c r="BD747" s="30"/>
      <c r="BE747" s="34"/>
      <c r="BF747" s="34"/>
      <c r="BG747" s="30"/>
      <c r="BH747" s="34"/>
      <c r="BI747" s="34"/>
      <c r="BJ747" s="30"/>
      <c r="BK747" s="34"/>
      <c r="BL747" s="117"/>
      <c r="BM747" s="118"/>
      <c r="BN747" s="117"/>
      <c r="BO747" s="34"/>
      <c r="BP747" s="30"/>
      <c r="BQ747" s="30"/>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row>
    <row r="748" spans="2:208" s="32" customFormat="1" x14ac:dyDescent="0.2">
      <c r="B748" s="21"/>
      <c r="C748" s="22"/>
      <c r="D748" s="22"/>
      <c r="E748" s="22"/>
      <c r="F748" s="246"/>
      <c r="G748" s="121"/>
      <c r="H748" s="27"/>
      <c r="I748" s="28"/>
      <c r="J748" s="29"/>
      <c r="K748" s="30"/>
      <c r="L748" s="34"/>
      <c r="M748" s="35"/>
      <c r="N748" s="30"/>
      <c r="O748" s="34"/>
      <c r="P748" s="35"/>
      <c r="Q748" s="30"/>
      <c r="R748" s="34"/>
      <c r="S748" s="35"/>
      <c r="T748" s="30"/>
      <c r="U748" s="34"/>
      <c r="V748" s="35"/>
      <c r="W748" s="30"/>
      <c r="X748" s="34"/>
      <c r="Y748" s="34"/>
      <c r="Z748" s="30"/>
      <c r="AA748" s="34"/>
      <c r="AB748" s="34"/>
      <c r="AC748" s="30"/>
      <c r="AD748" s="34"/>
      <c r="AE748" s="34"/>
      <c r="AF748" s="30"/>
      <c r="AG748" s="34"/>
      <c r="AH748" s="34"/>
      <c r="AI748" s="30"/>
      <c r="AJ748" s="34"/>
      <c r="AK748" s="34"/>
      <c r="AL748" s="30"/>
      <c r="AM748" s="34"/>
      <c r="AN748" s="34"/>
      <c r="AO748" s="30"/>
      <c r="AP748" s="34"/>
      <c r="AQ748" s="34"/>
      <c r="AR748" s="30"/>
      <c r="AS748" s="34"/>
      <c r="AT748" s="34"/>
      <c r="AU748" s="30"/>
      <c r="AV748" s="34"/>
      <c r="AW748" s="34"/>
      <c r="AX748" s="30"/>
      <c r="AY748" s="34"/>
      <c r="AZ748" s="34"/>
      <c r="BA748" s="30"/>
      <c r="BB748" s="34"/>
      <c r="BC748" s="34"/>
      <c r="BD748" s="30"/>
      <c r="BE748" s="34"/>
      <c r="BF748" s="34"/>
      <c r="BG748" s="30"/>
      <c r="BH748" s="34"/>
      <c r="BI748" s="34"/>
      <c r="BJ748" s="30"/>
      <c r="BK748" s="34"/>
      <c r="BL748" s="117"/>
      <c r="BM748" s="118"/>
      <c r="BN748" s="117"/>
      <c r="BO748" s="34"/>
      <c r="BP748" s="30"/>
      <c r="BQ748" s="30"/>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row>
    <row r="749" spans="2:208" s="32" customFormat="1" x14ac:dyDescent="0.2">
      <c r="B749" s="21"/>
      <c r="C749" s="22"/>
      <c r="D749" s="22"/>
      <c r="E749" s="22"/>
      <c r="F749" s="246"/>
      <c r="G749" s="121"/>
      <c r="H749" s="27"/>
      <c r="I749" s="28"/>
      <c r="J749" s="29"/>
      <c r="K749" s="30"/>
      <c r="L749" s="34"/>
      <c r="M749" s="35"/>
      <c r="N749" s="30"/>
      <c r="O749" s="34"/>
      <c r="P749" s="35"/>
      <c r="Q749" s="30"/>
      <c r="R749" s="34"/>
      <c r="S749" s="35"/>
      <c r="T749" s="30"/>
      <c r="U749" s="34"/>
      <c r="V749" s="35"/>
      <c r="W749" s="30"/>
      <c r="X749" s="34"/>
      <c r="Y749" s="34"/>
      <c r="Z749" s="30"/>
      <c r="AA749" s="34"/>
      <c r="AB749" s="34"/>
      <c r="AC749" s="30"/>
      <c r="AD749" s="34"/>
      <c r="AE749" s="34"/>
      <c r="AF749" s="30"/>
      <c r="AG749" s="34"/>
      <c r="AH749" s="34"/>
      <c r="AI749" s="30"/>
      <c r="AJ749" s="34"/>
      <c r="AK749" s="34"/>
      <c r="AL749" s="30"/>
      <c r="AM749" s="34"/>
      <c r="AN749" s="34"/>
      <c r="AO749" s="30"/>
      <c r="AP749" s="34"/>
      <c r="AQ749" s="34"/>
      <c r="AR749" s="30"/>
      <c r="AS749" s="34"/>
      <c r="AT749" s="34"/>
      <c r="AU749" s="30"/>
      <c r="AV749" s="34"/>
      <c r="AW749" s="34"/>
      <c r="AX749" s="30"/>
      <c r="AY749" s="34"/>
      <c r="AZ749" s="34"/>
      <c r="BA749" s="30"/>
      <c r="BB749" s="34"/>
      <c r="BC749" s="34"/>
      <c r="BD749" s="30"/>
      <c r="BE749" s="34"/>
      <c r="BF749" s="34"/>
      <c r="BG749" s="30"/>
      <c r="BH749" s="34"/>
      <c r="BI749" s="34"/>
      <c r="BJ749" s="30"/>
      <c r="BK749" s="34"/>
      <c r="BL749" s="117"/>
      <c r="BM749" s="118"/>
      <c r="BN749" s="117"/>
      <c r="BO749" s="34"/>
      <c r="BP749" s="30"/>
      <c r="BQ749" s="30"/>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row>
    <row r="750" spans="2:208" s="32" customFormat="1" x14ac:dyDescent="0.2">
      <c r="B750" s="21"/>
      <c r="C750" s="22"/>
      <c r="D750" s="22"/>
      <c r="E750" s="22"/>
      <c r="F750" s="246"/>
      <c r="G750" s="121"/>
      <c r="H750" s="27"/>
      <c r="I750" s="28"/>
      <c r="J750" s="29"/>
      <c r="K750" s="30"/>
      <c r="L750" s="34"/>
      <c r="M750" s="35"/>
      <c r="N750" s="30"/>
      <c r="O750" s="34"/>
      <c r="P750" s="35"/>
      <c r="Q750" s="30"/>
      <c r="R750" s="34"/>
      <c r="S750" s="35"/>
      <c r="T750" s="30"/>
      <c r="U750" s="34"/>
      <c r="V750" s="35"/>
      <c r="W750" s="30"/>
      <c r="X750" s="34"/>
      <c r="Y750" s="34"/>
      <c r="Z750" s="30"/>
      <c r="AA750" s="34"/>
      <c r="AB750" s="34"/>
      <c r="AC750" s="30"/>
      <c r="AD750" s="34"/>
      <c r="AE750" s="34"/>
      <c r="AF750" s="30"/>
      <c r="AG750" s="34"/>
      <c r="AH750" s="34"/>
      <c r="AI750" s="30"/>
      <c r="AJ750" s="34"/>
      <c r="AK750" s="34"/>
      <c r="AL750" s="30"/>
      <c r="AM750" s="34"/>
      <c r="AN750" s="34"/>
      <c r="AO750" s="30"/>
      <c r="AP750" s="34"/>
      <c r="AQ750" s="34"/>
      <c r="AR750" s="30"/>
      <c r="AS750" s="34"/>
      <c r="AT750" s="34"/>
      <c r="AU750" s="30"/>
      <c r="AV750" s="34"/>
      <c r="AW750" s="34"/>
      <c r="AX750" s="30"/>
      <c r="AY750" s="34"/>
      <c r="AZ750" s="34"/>
      <c r="BA750" s="30"/>
      <c r="BB750" s="34"/>
      <c r="BC750" s="34"/>
      <c r="BD750" s="30"/>
      <c r="BE750" s="34"/>
      <c r="BF750" s="34"/>
      <c r="BG750" s="30"/>
      <c r="BH750" s="34"/>
      <c r="BI750" s="34"/>
      <c r="BJ750" s="30"/>
      <c r="BK750" s="34"/>
      <c r="BL750" s="117"/>
      <c r="BM750" s="118"/>
      <c r="BN750" s="117"/>
      <c r="BO750" s="34"/>
      <c r="BP750" s="30"/>
      <c r="BQ750" s="30"/>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row>
    <row r="751" spans="2:208" s="32" customFormat="1" x14ac:dyDescent="0.2">
      <c r="B751" s="21"/>
      <c r="C751" s="22"/>
      <c r="D751" s="22"/>
      <c r="E751" s="22"/>
      <c r="F751" s="246"/>
      <c r="G751" s="121"/>
      <c r="H751" s="27"/>
      <c r="I751" s="28"/>
      <c r="J751" s="29"/>
      <c r="K751" s="30"/>
      <c r="L751" s="34"/>
      <c r="M751" s="35"/>
      <c r="N751" s="30"/>
      <c r="O751" s="34"/>
      <c r="P751" s="35"/>
      <c r="Q751" s="30"/>
      <c r="R751" s="34"/>
      <c r="S751" s="35"/>
      <c r="T751" s="30"/>
      <c r="U751" s="34"/>
      <c r="V751" s="35"/>
      <c r="W751" s="30"/>
      <c r="X751" s="34"/>
      <c r="Y751" s="34"/>
      <c r="Z751" s="30"/>
      <c r="AA751" s="34"/>
      <c r="AB751" s="34"/>
      <c r="AC751" s="30"/>
      <c r="AD751" s="34"/>
      <c r="AE751" s="34"/>
      <c r="AF751" s="30"/>
      <c r="AG751" s="34"/>
      <c r="AH751" s="34"/>
      <c r="AI751" s="30"/>
      <c r="AJ751" s="34"/>
      <c r="AK751" s="34"/>
      <c r="AL751" s="30"/>
      <c r="AM751" s="34"/>
      <c r="AN751" s="34"/>
      <c r="AO751" s="30"/>
      <c r="AP751" s="34"/>
      <c r="AQ751" s="34"/>
      <c r="AR751" s="30"/>
      <c r="AS751" s="34"/>
      <c r="AT751" s="34"/>
      <c r="AU751" s="30"/>
      <c r="AV751" s="34"/>
      <c r="AW751" s="34"/>
      <c r="AX751" s="30"/>
      <c r="AY751" s="34"/>
      <c r="AZ751" s="34"/>
      <c r="BA751" s="30"/>
      <c r="BB751" s="34"/>
      <c r="BC751" s="34"/>
      <c r="BD751" s="30"/>
      <c r="BE751" s="34"/>
      <c r="BF751" s="34"/>
      <c r="BG751" s="30"/>
      <c r="BH751" s="34"/>
      <c r="BI751" s="34"/>
      <c r="BJ751" s="30"/>
      <c r="BK751" s="34"/>
      <c r="BL751" s="117"/>
      <c r="BM751" s="118"/>
      <c r="BN751" s="117"/>
      <c r="BO751" s="34"/>
      <c r="BP751" s="30"/>
      <c r="BQ751" s="30"/>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row>
    <row r="752" spans="2:208" s="32" customFormat="1" x14ac:dyDescent="0.2">
      <c r="B752" s="21"/>
      <c r="C752" s="22"/>
      <c r="D752" s="22"/>
      <c r="E752" s="22"/>
      <c r="F752" s="246"/>
      <c r="G752" s="121"/>
      <c r="H752" s="27"/>
      <c r="I752" s="28"/>
      <c r="J752" s="29"/>
      <c r="K752" s="30"/>
      <c r="L752" s="34"/>
      <c r="M752" s="35"/>
      <c r="N752" s="30"/>
      <c r="O752" s="34"/>
      <c r="P752" s="35"/>
      <c r="Q752" s="30"/>
      <c r="R752" s="34"/>
      <c r="S752" s="35"/>
      <c r="T752" s="30"/>
      <c r="U752" s="34"/>
      <c r="V752" s="35"/>
      <c r="W752" s="30"/>
      <c r="X752" s="34"/>
      <c r="Y752" s="34"/>
      <c r="Z752" s="30"/>
      <c r="AA752" s="34"/>
      <c r="AB752" s="34"/>
      <c r="AC752" s="30"/>
      <c r="AD752" s="34"/>
      <c r="AE752" s="34"/>
      <c r="AF752" s="30"/>
      <c r="AG752" s="34"/>
      <c r="AH752" s="34"/>
      <c r="AI752" s="30"/>
      <c r="AJ752" s="34"/>
      <c r="AK752" s="34"/>
      <c r="AL752" s="30"/>
      <c r="AM752" s="34"/>
      <c r="AN752" s="34"/>
      <c r="AO752" s="30"/>
      <c r="AP752" s="34"/>
      <c r="AQ752" s="34"/>
      <c r="AR752" s="30"/>
      <c r="AS752" s="34"/>
      <c r="AT752" s="34"/>
      <c r="AU752" s="30"/>
      <c r="AV752" s="34"/>
      <c r="AW752" s="34"/>
      <c r="AX752" s="30"/>
      <c r="AY752" s="34"/>
      <c r="AZ752" s="34"/>
      <c r="BA752" s="30"/>
      <c r="BB752" s="34"/>
      <c r="BC752" s="34"/>
      <c r="BD752" s="30"/>
      <c r="BE752" s="34"/>
      <c r="BF752" s="34"/>
      <c r="BG752" s="30"/>
      <c r="BH752" s="34"/>
      <c r="BI752" s="34"/>
      <c r="BJ752" s="30"/>
      <c r="BK752" s="34"/>
      <c r="BL752" s="117"/>
      <c r="BM752" s="118"/>
      <c r="BN752" s="117"/>
      <c r="BO752" s="34"/>
      <c r="BP752" s="30"/>
      <c r="BQ752" s="30"/>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row>
    <row r="753" spans="2:208" s="32" customFormat="1" x14ac:dyDescent="0.2">
      <c r="B753" s="21"/>
      <c r="C753" s="22"/>
      <c r="D753" s="22"/>
      <c r="E753" s="22"/>
      <c r="F753" s="246"/>
      <c r="G753" s="121"/>
      <c r="H753" s="27"/>
      <c r="I753" s="28"/>
      <c r="J753" s="29"/>
      <c r="K753" s="30"/>
      <c r="L753" s="34"/>
      <c r="M753" s="35"/>
      <c r="N753" s="30"/>
      <c r="O753" s="34"/>
      <c r="P753" s="35"/>
      <c r="Q753" s="30"/>
      <c r="R753" s="34"/>
      <c r="S753" s="35"/>
      <c r="T753" s="30"/>
      <c r="U753" s="34"/>
      <c r="V753" s="35"/>
      <c r="W753" s="30"/>
      <c r="X753" s="34"/>
      <c r="Y753" s="34"/>
      <c r="Z753" s="30"/>
      <c r="AA753" s="34"/>
      <c r="AB753" s="34"/>
      <c r="AC753" s="30"/>
      <c r="AD753" s="34"/>
      <c r="AE753" s="34"/>
      <c r="AF753" s="30"/>
      <c r="AG753" s="34"/>
      <c r="AH753" s="34"/>
      <c r="AI753" s="30"/>
      <c r="AJ753" s="34"/>
      <c r="AK753" s="34"/>
      <c r="AL753" s="30"/>
      <c r="AM753" s="34"/>
      <c r="AN753" s="34"/>
      <c r="AO753" s="30"/>
      <c r="AP753" s="34"/>
      <c r="AQ753" s="34"/>
      <c r="AR753" s="30"/>
      <c r="AS753" s="34"/>
      <c r="AT753" s="34"/>
      <c r="AU753" s="30"/>
      <c r="AV753" s="34"/>
      <c r="AW753" s="34"/>
      <c r="AX753" s="30"/>
      <c r="AY753" s="34"/>
      <c r="AZ753" s="34"/>
      <c r="BA753" s="30"/>
      <c r="BB753" s="34"/>
      <c r="BC753" s="34"/>
      <c r="BD753" s="30"/>
      <c r="BE753" s="34"/>
      <c r="BF753" s="34"/>
      <c r="BG753" s="30"/>
      <c r="BH753" s="34"/>
      <c r="BI753" s="34"/>
      <c r="BJ753" s="30"/>
      <c r="BK753" s="34"/>
      <c r="BL753" s="117"/>
      <c r="BM753" s="118"/>
      <c r="BN753" s="117"/>
      <c r="BO753" s="34"/>
      <c r="BP753" s="30"/>
      <c r="BQ753" s="30"/>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row>
    <row r="754" spans="2:208" s="32" customFormat="1" x14ac:dyDescent="0.2">
      <c r="B754" s="21"/>
      <c r="C754" s="22"/>
      <c r="D754" s="22"/>
      <c r="E754" s="22"/>
      <c r="F754" s="246"/>
      <c r="G754" s="121"/>
      <c r="H754" s="27"/>
      <c r="I754" s="28"/>
      <c r="J754" s="29"/>
      <c r="K754" s="30"/>
      <c r="L754" s="34"/>
      <c r="M754" s="35"/>
      <c r="N754" s="30"/>
      <c r="O754" s="34"/>
      <c r="P754" s="35"/>
      <c r="Q754" s="30"/>
      <c r="R754" s="34"/>
      <c r="S754" s="35"/>
      <c r="T754" s="30"/>
      <c r="U754" s="34"/>
      <c r="V754" s="35"/>
      <c r="W754" s="30"/>
      <c r="X754" s="34"/>
      <c r="Y754" s="34"/>
      <c r="Z754" s="30"/>
      <c r="AA754" s="34"/>
      <c r="AB754" s="34"/>
      <c r="AC754" s="30"/>
      <c r="AD754" s="34"/>
      <c r="AE754" s="34"/>
      <c r="AF754" s="30"/>
      <c r="AG754" s="34"/>
      <c r="AH754" s="34"/>
      <c r="AI754" s="30"/>
      <c r="AJ754" s="34"/>
      <c r="AK754" s="34"/>
      <c r="AL754" s="30"/>
      <c r="AM754" s="34"/>
      <c r="AN754" s="34"/>
      <c r="AO754" s="30"/>
      <c r="AP754" s="34"/>
      <c r="AQ754" s="34"/>
      <c r="AR754" s="30"/>
      <c r="AS754" s="34"/>
      <c r="AT754" s="34"/>
      <c r="AU754" s="30"/>
      <c r="AV754" s="34"/>
      <c r="AW754" s="34"/>
      <c r="AX754" s="30"/>
      <c r="AY754" s="34"/>
      <c r="AZ754" s="34"/>
      <c r="BA754" s="30"/>
      <c r="BB754" s="34"/>
      <c r="BC754" s="34"/>
      <c r="BD754" s="30"/>
      <c r="BE754" s="34"/>
      <c r="BF754" s="34"/>
      <c r="BG754" s="30"/>
      <c r="BH754" s="34"/>
      <c r="BI754" s="34"/>
      <c r="BJ754" s="30"/>
      <c r="BK754" s="34"/>
      <c r="BL754" s="117"/>
      <c r="BM754" s="118"/>
      <c r="BN754" s="117"/>
      <c r="BO754" s="34"/>
      <c r="BP754" s="30"/>
      <c r="BQ754" s="30"/>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row>
    <row r="755" spans="2:208" s="32" customFormat="1" x14ac:dyDescent="0.2">
      <c r="B755" s="21"/>
      <c r="C755" s="22"/>
      <c r="D755" s="22"/>
      <c r="E755" s="22"/>
      <c r="F755" s="246"/>
      <c r="G755" s="121"/>
      <c r="H755" s="27"/>
      <c r="I755" s="28"/>
      <c r="J755" s="29"/>
      <c r="K755" s="30"/>
      <c r="L755" s="34"/>
      <c r="M755" s="35"/>
      <c r="N755" s="30"/>
      <c r="O755" s="34"/>
      <c r="P755" s="35"/>
      <c r="Q755" s="30"/>
      <c r="R755" s="34"/>
      <c r="S755" s="35"/>
      <c r="T755" s="30"/>
      <c r="U755" s="34"/>
      <c r="V755" s="35"/>
      <c r="W755" s="30"/>
      <c r="X755" s="34"/>
      <c r="Y755" s="34"/>
      <c r="Z755" s="30"/>
      <c r="AA755" s="34"/>
      <c r="AB755" s="34"/>
      <c r="AC755" s="30"/>
      <c r="AD755" s="34"/>
      <c r="AE755" s="34"/>
      <c r="AF755" s="30"/>
      <c r="AG755" s="34"/>
      <c r="AH755" s="34"/>
      <c r="AI755" s="30"/>
      <c r="AJ755" s="34"/>
      <c r="AK755" s="34"/>
      <c r="AL755" s="30"/>
      <c r="AM755" s="34"/>
      <c r="AN755" s="34"/>
      <c r="AO755" s="30"/>
      <c r="AP755" s="34"/>
      <c r="AQ755" s="34"/>
      <c r="AR755" s="30"/>
      <c r="AS755" s="34"/>
      <c r="AT755" s="34"/>
      <c r="AU755" s="30"/>
      <c r="AV755" s="34"/>
      <c r="AW755" s="34"/>
      <c r="AX755" s="30"/>
      <c r="AY755" s="34"/>
      <c r="AZ755" s="34"/>
      <c r="BA755" s="30"/>
      <c r="BB755" s="34"/>
      <c r="BC755" s="34"/>
      <c r="BD755" s="30"/>
      <c r="BE755" s="34"/>
      <c r="BF755" s="34"/>
      <c r="BG755" s="30"/>
      <c r="BH755" s="34"/>
      <c r="BI755" s="34"/>
      <c r="BJ755" s="30"/>
      <c r="BK755" s="34"/>
      <c r="BL755" s="117"/>
      <c r="BM755" s="118"/>
      <c r="BN755" s="117"/>
      <c r="BO755" s="34"/>
      <c r="BP755" s="30"/>
      <c r="BQ755" s="30"/>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row>
    <row r="756" spans="2:208" s="32" customFormat="1" x14ac:dyDescent="0.2">
      <c r="B756" s="21"/>
      <c r="C756" s="22"/>
      <c r="D756" s="22"/>
      <c r="E756" s="22"/>
      <c r="F756" s="246"/>
      <c r="G756" s="121"/>
      <c r="H756" s="27"/>
      <c r="I756" s="28"/>
      <c r="J756" s="29"/>
      <c r="K756" s="30"/>
      <c r="L756" s="34"/>
      <c r="M756" s="35"/>
      <c r="N756" s="30"/>
      <c r="O756" s="34"/>
      <c r="P756" s="35"/>
      <c r="Q756" s="30"/>
      <c r="R756" s="34"/>
      <c r="S756" s="35"/>
      <c r="T756" s="30"/>
      <c r="U756" s="34"/>
      <c r="V756" s="35"/>
      <c r="W756" s="30"/>
      <c r="X756" s="34"/>
      <c r="Y756" s="34"/>
      <c r="Z756" s="30"/>
      <c r="AA756" s="34"/>
      <c r="AB756" s="34"/>
      <c r="AC756" s="30"/>
      <c r="AD756" s="34"/>
      <c r="AE756" s="34"/>
      <c r="AF756" s="30"/>
      <c r="AG756" s="34"/>
      <c r="AH756" s="34"/>
      <c r="AI756" s="30"/>
      <c r="AJ756" s="34"/>
      <c r="AK756" s="34"/>
      <c r="AL756" s="30"/>
      <c r="AM756" s="34"/>
      <c r="AN756" s="34"/>
      <c r="AO756" s="30"/>
      <c r="AP756" s="34"/>
      <c r="AQ756" s="34"/>
      <c r="AR756" s="30"/>
      <c r="AS756" s="34"/>
      <c r="AT756" s="34"/>
      <c r="AU756" s="30"/>
      <c r="AV756" s="34"/>
      <c r="AW756" s="34"/>
      <c r="AX756" s="30"/>
      <c r="AY756" s="34"/>
      <c r="AZ756" s="34"/>
      <c r="BA756" s="30"/>
      <c r="BB756" s="34"/>
      <c r="BC756" s="34"/>
      <c r="BD756" s="30"/>
      <c r="BE756" s="34"/>
      <c r="BF756" s="34"/>
      <c r="BG756" s="30"/>
      <c r="BH756" s="34"/>
      <c r="BI756" s="34"/>
      <c r="BJ756" s="30"/>
      <c r="BK756" s="34"/>
      <c r="BL756" s="117"/>
      <c r="BM756" s="118"/>
      <c r="BN756" s="117"/>
      <c r="BO756" s="34"/>
      <c r="BP756" s="30"/>
      <c r="BQ756" s="30"/>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row>
    <row r="757" spans="2:208" s="32" customFormat="1" x14ac:dyDescent="0.2">
      <c r="B757" s="21"/>
      <c r="C757" s="22"/>
      <c r="D757" s="22"/>
      <c r="E757" s="22"/>
      <c r="F757" s="246"/>
      <c r="G757" s="121"/>
      <c r="H757" s="27"/>
      <c r="I757" s="28"/>
      <c r="J757" s="29"/>
      <c r="K757" s="30"/>
      <c r="L757" s="34"/>
      <c r="M757" s="35"/>
      <c r="N757" s="30"/>
      <c r="O757" s="34"/>
      <c r="P757" s="35"/>
      <c r="Q757" s="30"/>
      <c r="R757" s="34"/>
      <c r="S757" s="35"/>
      <c r="T757" s="30"/>
      <c r="U757" s="34"/>
      <c r="V757" s="35"/>
      <c r="W757" s="30"/>
      <c r="X757" s="34"/>
      <c r="Y757" s="34"/>
      <c r="Z757" s="30"/>
      <c r="AA757" s="34"/>
      <c r="AB757" s="34"/>
      <c r="AC757" s="30"/>
      <c r="AD757" s="34"/>
      <c r="AE757" s="34"/>
      <c r="AF757" s="30"/>
      <c r="AG757" s="34"/>
      <c r="AH757" s="34"/>
      <c r="AI757" s="30"/>
      <c r="AJ757" s="34"/>
      <c r="AK757" s="34"/>
      <c r="AL757" s="30"/>
      <c r="AM757" s="34"/>
      <c r="AN757" s="34"/>
      <c r="AO757" s="30"/>
      <c r="AP757" s="34"/>
      <c r="AQ757" s="34"/>
      <c r="AR757" s="30"/>
      <c r="AS757" s="34"/>
      <c r="AT757" s="34"/>
      <c r="AU757" s="30"/>
      <c r="AV757" s="34"/>
      <c r="AW757" s="34"/>
      <c r="AX757" s="30"/>
      <c r="AY757" s="34"/>
      <c r="AZ757" s="34"/>
      <c r="BA757" s="30"/>
      <c r="BB757" s="34"/>
      <c r="BC757" s="34"/>
      <c r="BD757" s="30"/>
      <c r="BE757" s="34"/>
      <c r="BF757" s="34"/>
      <c r="BG757" s="30"/>
      <c r="BH757" s="34"/>
      <c r="BI757" s="34"/>
      <c r="BJ757" s="30"/>
      <c r="BK757" s="34"/>
      <c r="BL757" s="117"/>
      <c r="BM757" s="118"/>
      <c r="BN757" s="117"/>
      <c r="BO757" s="34"/>
      <c r="BP757" s="30"/>
      <c r="BQ757" s="30"/>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row>
    <row r="758" spans="2:208" s="32" customFormat="1" x14ac:dyDescent="0.2">
      <c r="B758" s="21"/>
      <c r="C758" s="22"/>
      <c r="D758" s="22"/>
      <c r="E758" s="22"/>
      <c r="F758" s="246"/>
      <c r="G758" s="121"/>
      <c r="H758" s="27"/>
      <c r="I758" s="28"/>
      <c r="J758" s="29"/>
      <c r="K758" s="30"/>
      <c r="L758" s="34"/>
      <c r="M758" s="35"/>
      <c r="N758" s="30"/>
      <c r="O758" s="34"/>
      <c r="P758" s="35"/>
      <c r="Q758" s="30"/>
      <c r="R758" s="34"/>
      <c r="S758" s="35"/>
      <c r="T758" s="30"/>
      <c r="U758" s="34"/>
      <c r="V758" s="35"/>
      <c r="W758" s="30"/>
      <c r="X758" s="34"/>
      <c r="Y758" s="34"/>
      <c r="Z758" s="30"/>
      <c r="AA758" s="34"/>
      <c r="AB758" s="34"/>
      <c r="AC758" s="30"/>
      <c r="AD758" s="34"/>
      <c r="AE758" s="34"/>
      <c r="AF758" s="30"/>
      <c r="AG758" s="34"/>
      <c r="AH758" s="34"/>
      <c r="AI758" s="30"/>
      <c r="AJ758" s="34"/>
      <c r="AK758" s="34"/>
      <c r="AL758" s="30"/>
      <c r="AM758" s="34"/>
      <c r="AN758" s="34"/>
      <c r="AO758" s="30"/>
      <c r="AP758" s="34"/>
      <c r="AQ758" s="34"/>
      <c r="AR758" s="30"/>
      <c r="AS758" s="34"/>
      <c r="AT758" s="34"/>
      <c r="AU758" s="30"/>
      <c r="AV758" s="34"/>
      <c r="AW758" s="34"/>
      <c r="AX758" s="30"/>
      <c r="AY758" s="34"/>
      <c r="AZ758" s="34"/>
      <c r="BA758" s="30"/>
      <c r="BB758" s="34"/>
      <c r="BC758" s="34"/>
      <c r="BD758" s="30"/>
      <c r="BE758" s="34"/>
      <c r="BF758" s="34"/>
      <c r="BG758" s="30"/>
      <c r="BH758" s="34"/>
      <c r="BI758" s="34"/>
      <c r="BJ758" s="30"/>
      <c r="BK758" s="34"/>
      <c r="BL758" s="117"/>
      <c r="BM758" s="118"/>
      <c r="BN758" s="117"/>
      <c r="BO758" s="34"/>
      <c r="BP758" s="30"/>
      <c r="BQ758" s="30"/>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row>
    <row r="759" spans="2:208" s="32" customFormat="1" x14ac:dyDescent="0.2">
      <c r="B759" s="21"/>
      <c r="C759" s="22"/>
      <c r="D759" s="22"/>
      <c r="E759" s="22"/>
      <c r="F759" s="246"/>
      <c r="G759" s="121"/>
      <c r="H759" s="27"/>
      <c r="I759" s="28"/>
      <c r="J759" s="29"/>
      <c r="K759" s="30"/>
      <c r="L759" s="34"/>
      <c r="M759" s="35"/>
      <c r="N759" s="30"/>
      <c r="O759" s="34"/>
      <c r="P759" s="35"/>
      <c r="Q759" s="30"/>
      <c r="R759" s="34"/>
      <c r="S759" s="35"/>
      <c r="T759" s="30"/>
      <c r="U759" s="34"/>
      <c r="V759" s="35"/>
      <c r="W759" s="30"/>
      <c r="X759" s="34"/>
      <c r="Y759" s="34"/>
      <c r="Z759" s="30"/>
      <c r="AA759" s="34"/>
      <c r="AB759" s="34"/>
      <c r="AC759" s="30"/>
      <c r="AD759" s="34"/>
      <c r="AE759" s="34"/>
      <c r="AF759" s="30"/>
      <c r="AG759" s="34"/>
      <c r="AH759" s="34"/>
      <c r="AI759" s="30"/>
      <c r="AJ759" s="34"/>
      <c r="AK759" s="34"/>
      <c r="AL759" s="30"/>
      <c r="AM759" s="34"/>
      <c r="AN759" s="34"/>
      <c r="AO759" s="30"/>
      <c r="AP759" s="34"/>
      <c r="AQ759" s="34"/>
      <c r="AR759" s="30"/>
      <c r="AS759" s="34"/>
      <c r="AT759" s="34"/>
      <c r="AU759" s="30"/>
      <c r="AV759" s="34"/>
      <c r="AW759" s="34"/>
      <c r="AX759" s="30"/>
      <c r="AY759" s="34"/>
      <c r="AZ759" s="34"/>
      <c r="BA759" s="30"/>
      <c r="BB759" s="34"/>
      <c r="BC759" s="34"/>
      <c r="BD759" s="30"/>
      <c r="BE759" s="34"/>
      <c r="BF759" s="34"/>
      <c r="BG759" s="30"/>
      <c r="BH759" s="34"/>
      <c r="BI759" s="34"/>
      <c r="BJ759" s="30"/>
      <c r="BK759" s="34"/>
      <c r="BL759" s="117"/>
      <c r="BM759" s="118"/>
      <c r="BN759" s="117"/>
      <c r="BO759" s="34"/>
      <c r="BP759" s="30"/>
      <c r="BQ759" s="30"/>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row>
    <row r="760" spans="2:208" s="32" customFormat="1" x14ac:dyDescent="0.2">
      <c r="B760" s="21"/>
      <c r="C760" s="22"/>
      <c r="D760" s="22"/>
      <c r="E760" s="22"/>
      <c r="F760" s="246"/>
      <c r="G760" s="121"/>
      <c r="H760" s="27"/>
      <c r="I760" s="28"/>
      <c r="J760" s="29"/>
      <c r="K760" s="30"/>
      <c r="L760" s="34"/>
      <c r="M760" s="35"/>
      <c r="N760" s="30"/>
      <c r="O760" s="34"/>
      <c r="P760" s="35"/>
      <c r="Q760" s="30"/>
      <c r="R760" s="34"/>
      <c r="S760" s="35"/>
      <c r="T760" s="30"/>
      <c r="U760" s="34"/>
      <c r="V760" s="35"/>
      <c r="W760" s="30"/>
      <c r="X760" s="34"/>
      <c r="Y760" s="34"/>
      <c r="Z760" s="30"/>
      <c r="AA760" s="34"/>
      <c r="AB760" s="34"/>
      <c r="AC760" s="30"/>
      <c r="AD760" s="34"/>
      <c r="AE760" s="34"/>
      <c r="AF760" s="30"/>
      <c r="AG760" s="34"/>
      <c r="AH760" s="34"/>
      <c r="AI760" s="30"/>
      <c r="AJ760" s="34"/>
      <c r="AK760" s="34"/>
      <c r="AL760" s="30"/>
      <c r="AM760" s="34"/>
      <c r="AN760" s="34"/>
      <c r="AO760" s="30"/>
      <c r="AP760" s="34"/>
      <c r="AQ760" s="34"/>
      <c r="AR760" s="30"/>
      <c r="AS760" s="34"/>
      <c r="AT760" s="34"/>
      <c r="AU760" s="30"/>
      <c r="AV760" s="34"/>
      <c r="AW760" s="34"/>
      <c r="AX760" s="30"/>
      <c r="AY760" s="34"/>
      <c r="AZ760" s="34"/>
      <c r="BA760" s="30"/>
      <c r="BB760" s="34"/>
      <c r="BC760" s="34"/>
      <c r="BD760" s="30"/>
      <c r="BE760" s="34"/>
      <c r="BF760" s="34"/>
      <c r="BG760" s="30"/>
      <c r="BH760" s="34"/>
      <c r="BI760" s="34"/>
      <c r="BJ760" s="30"/>
      <c r="BK760" s="34"/>
      <c r="BL760" s="117"/>
      <c r="BM760" s="118"/>
      <c r="BN760" s="117"/>
      <c r="BO760" s="34"/>
      <c r="BP760" s="30"/>
      <c r="BQ760" s="30"/>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row>
    <row r="761" spans="2:208" s="32" customFormat="1" x14ac:dyDescent="0.2">
      <c r="B761" s="21"/>
      <c r="C761" s="22"/>
      <c r="D761" s="22"/>
      <c r="E761" s="22"/>
      <c r="F761" s="246"/>
      <c r="G761" s="121"/>
      <c r="H761" s="27"/>
      <c r="I761" s="28"/>
      <c r="J761" s="29"/>
      <c r="K761" s="30"/>
      <c r="L761" s="34"/>
      <c r="M761" s="35"/>
      <c r="N761" s="30"/>
      <c r="O761" s="34"/>
      <c r="P761" s="35"/>
      <c r="Q761" s="30"/>
      <c r="R761" s="34"/>
      <c r="S761" s="35"/>
      <c r="T761" s="30"/>
      <c r="U761" s="34"/>
      <c r="V761" s="35"/>
      <c r="W761" s="30"/>
      <c r="X761" s="34"/>
      <c r="Y761" s="34"/>
      <c r="Z761" s="30"/>
      <c r="AA761" s="34"/>
      <c r="AB761" s="34"/>
      <c r="AC761" s="30"/>
      <c r="AD761" s="34"/>
      <c r="AE761" s="34"/>
      <c r="AF761" s="30"/>
      <c r="AG761" s="34"/>
      <c r="AH761" s="34"/>
      <c r="AI761" s="30"/>
      <c r="AJ761" s="34"/>
      <c r="AK761" s="34"/>
      <c r="AL761" s="30"/>
      <c r="AM761" s="34"/>
      <c r="AN761" s="34"/>
      <c r="AO761" s="30"/>
      <c r="AP761" s="34"/>
      <c r="AQ761" s="34"/>
      <c r="AR761" s="30"/>
      <c r="AS761" s="34"/>
      <c r="AT761" s="34"/>
      <c r="AU761" s="30"/>
      <c r="AV761" s="34"/>
      <c r="AW761" s="34"/>
      <c r="AX761" s="30"/>
      <c r="AY761" s="34"/>
      <c r="AZ761" s="34"/>
      <c r="BA761" s="30"/>
      <c r="BB761" s="34"/>
      <c r="BC761" s="34"/>
      <c r="BD761" s="30"/>
      <c r="BE761" s="34"/>
      <c r="BF761" s="34"/>
      <c r="BG761" s="30"/>
      <c r="BH761" s="34"/>
      <c r="BI761" s="34"/>
      <c r="BJ761" s="30"/>
      <c r="BK761" s="34"/>
      <c r="BL761" s="117"/>
      <c r="BM761" s="118"/>
      <c r="BN761" s="117"/>
      <c r="BO761" s="34"/>
      <c r="BP761" s="30"/>
      <c r="BQ761" s="30"/>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row>
    <row r="762" spans="2:208" s="32" customFormat="1" x14ac:dyDescent="0.2">
      <c r="B762" s="21"/>
      <c r="C762" s="22"/>
      <c r="D762" s="22"/>
      <c r="E762" s="22"/>
      <c r="F762" s="246"/>
      <c r="G762" s="121"/>
      <c r="H762" s="27"/>
      <c r="I762" s="28"/>
      <c r="J762" s="29"/>
      <c r="K762" s="30"/>
      <c r="L762" s="34"/>
      <c r="M762" s="35"/>
      <c r="N762" s="30"/>
      <c r="O762" s="34"/>
      <c r="P762" s="35"/>
      <c r="Q762" s="30"/>
      <c r="R762" s="34"/>
      <c r="S762" s="35"/>
      <c r="T762" s="30"/>
      <c r="U762" s="34"/>
      <c r="V762" s="35"/>
      <c r="W762" s="30"/>
      <c r="X762" s="34"/>
      <c r="Y762" s="34"/>
      <c r="Z762" s="30"/>
      <c r="AA762" s="34"/>
      <c r="AB762" s="34"/>
      <c r="AC762" s="30"/>
      <c r="AD762" s="34"/>
      <c r="AE762" s="34"/>
      <c r="AF762" s="30"/>
      <c r="AG762" s="34"/>
      <c r="AH762" s="34"/>
      <c r="AI762" s="30"/>
      <c r="AJ762" s="34"/>
      <c r="AK762" s="34"/>
      <c r="AL762" s="30"/>
      <c r="AM762" s="34"/>
      <c r="AN762" s="34"/>
      <c r="AO762" s="30"/>
      <c r="AP762" s="34"/>
      <c r="AQ762" s="34"/>
      <c r="AR762" s="30"/>
      <c r="AS762" s="34"/>
      <c r="AT762" s="34"/>
      <c r="AU762" s="30"/>
      <c r="AV762" s="34"/>
      <c r="AW762" s="34"/>
      <c r="AX762" s="30"/>
      <c r="AY762" s="34"/>
      <c r="AZ762" s="34"/>
      <c r="BA762" s="30"/>
      <c r="BB762" s="34"/>
      <c r="BC762" s="34"/>
      <c r="BD762" s="30"/>
      <c r="BE762" s="34"/>
      <c r="BF762" s="34"/>
      <c r="BG762" s="30"/>
      <c r="BH762" s="34"/>
      <c r="BI762" s="34"/>
      <c r="BJ762" s="30"/>
      <c r="BK762" s="34"/>
      <c r="BL762" s="117"/>
      <c r="BM762" s="118"/>
      <c r="BN762" s="117"/>
      <c r="BO762" s="34"/>
      <c r="BP762" s="30"/>
      <c r="BQ762" s="30"/>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c r="DP762" s="31"/>
      <c r="DQ762" s="31"/>
      <c r="DR762" s="31"/>
      <c r="DS762" s="31"/>
      <c r="DT762" s="31"/>
      <c r="DU762" s="31"/>
      <c r="DV762" s="31"/>
      <c r="DW762" s="31"/>
      <c r="DX762" s="31"/>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row>
    <row r="763" spans="2:208" s="32" customFormat="1" x14ac:dyDescent="0.2">
      <c r="B763" s="21"/>
      <c r="C763" s="22"/>
      <c r="D763" s="22"/>
      <c r="E763" s="22"/>
      <c r="F763" s="246"/>
      <c r="G763" s="121"/>
      <c r="H763" s="27"/>
      <c r="I763" s="28"/>
      <c r="J763" s="29"/>
      <c r="K763" s="30"/>
      <c r="L763" s="34"/>
      <c r="M763" s="35"/>
      <c r="N763" s="30"/>
      <c r="O763" s="34"/>
      <c r="P763" s="35"/>
      <c r="Q763" s="30"/>
      <c r="R763" s="34"/>
      <c r="S763" s="35"/>
      <c r="T763" s="30"/>
      <c r="U763" s="34"/>
      <c r="V763" s="35"/>
      <c r="W763" s="30"/>
      <c r="X763" s="34"/>
      <c r="Y763" s="34"/>
      <c r="Z763" s="30"/>
      <c r="AA763" s="34"/>
      <c r="AB763" s="34"/>
      <c r="AC763" s="30"/>
      <c r="AD763" s="34"/>
      <c r="AE763" s="34"/>
      <c r="AF763" s="30"/>
      <c r="AG763" s="34"/>
      <c r="AH763" s="34"/>
      <c r="AI763" s="30"/>
      <c r="AJ763" s="34"/>
      <c r="AK763" s="34"/>
      <c r="AL763" s="30"/>
      <c r="AM763" s="34"/>
      <c r="AN763" s="34"/>
      <c r="AO763" s="30"/>
      <c r="AP763" s="34"/>
      <c r="AQ763" s="34"/>
      <c r="AR763" s="30"/>
      <c r="AS763" s="34"/>
      <c r="AT763" s="34"/>
      <c r="AU763" s="30"/>
      <c r="AV763" s="34"/>
      <c r="AW763" s="34"/>
      <c r="AX763" s="30"/>
      <c r="AY763" s="34"/>
      <c r="AZ763" s="34"/>
      <c r="BA763" s="30"/>
      <c r="BB763" s="34"/>
      <c r="BC763" s="34"/>
      <c r="BD763" s="30"/>
      <c r="BE763" s="34"/>
      <c r="BF763" s="34"/>
      <c r="BG763" s="30"/>
      <c r="BH763" s="34"/>
      <c r="BI763" s="34"/>
      <c r="BJ763" s="30"/>
      <c r="BK763" s="34"/>
      <c r="BL763" s="117"/>
      <c r="BM763" s="118"/>
      <c r="BN763" s="117"/>
      <c r="BO763" s="34"/>
      <c r="BP763" s="30"/>
      <c r="BQ763" s="30"/>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c r="DP763" s="31"/>
      <c r="DQ763" s="31"/>
      <c r="DR763" s="31"/>
      <c r="DS763" s="31"/>
      <c r="DT763" s="31"/>
      <c r="DU763" s="31"/>
      <c r="DV763" s="31"/>
      <c r="DW763" s="31"/>
      <c r="DX763" s="31"/>
      <c r="DY763" s="31"/>
      <c r="DZ763" s="31"/>
      <c r="EA763" s="31"/>
      <c r="EB763" s="31"/>
      <c r="EC763" s="31"/>
      <c r="ED763" s="31"/>
      <c r="EE763" s="31"/>
      <c r="EF763" s="31"/>
      <c r="EG763" s="31"/>
      <c r="EH763" s="31"/>
      <c r="EI763" s="31"/>
      <c r="EJ763" s="31"/>
      <c r="EK763" s="31"/>
      <c r="EL763" s="31"/>
      <c r="EM763" s="31"/>
      <c r="EN763" s="31"/>
      <c r="EO763" s="31"/>
      <c r="EP763" s="31"/>
      <c r="EQ763" s="31"/>
      <c r="ER763" s="31"/>
      <c r="ES763" s="31"/>
      <c r="ET763" s="31"/>
      <c r="EU763" s="31"/>
      <c r="EV763" s="31"/>
      <c r="EW763" s="31"/>
      <c r="EX763" s="31"/>
      <c r="EY763" s="31"/>
      <c r="EZ763" s="31"/>
      <c r="FA763" s="31"/>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row>
    <row r="764" spans="2:208" s="32" customFormat="1" x14ac:dyDescent="0.2">
      <c r="B764" s="21"/>
      <c r="C764" s="22"/>
      <c r="D764" s="22"/>
      <c r="E764" s="22"/>
      <c r="F764" s="246"/>
      <c r="G764" s="121"/>
      <c r="H764" s="27"/>
      <c r="I764" s="28"/>
      <c r="J764" s="29"/>
      <c r="K764" s="30"/>
      <c r="L764" s="34"/>
      <c r="M764" s="35"/>
      <c r="N764" s="30"/>
      <c r="O764" s="34"/>
      <c r="P764" s="35"/>
      <c r="Q764" s="30"/>
      <c r="R764" s="34"/>
      <c r="S764" s="35"/>
      <c r="T764" s="30"/>
      <c r="U764" s="34"/>
      <c r="V764" s="35"/>
      <c r="W764" s="30"/>
      <c r="X764" s="34"/>
      <c r="Y764" s="34"/>
      <c r="Z764" s="30"/>
      <c r="AA764" s="34"/>
      <c r="AB764" s="34"/>
      <c r="AC764" s="30"/>
      <c r="AD764" s="34"/>
      <c r="AE764" s="34"/>
      <c r="AF764" s="30"/>
      <c r="AG764" s="34"/>
      <c r="AH764" s="34"/>
      <c r="AI764" s="30"/>
      <c r="AJ764" s="34"/>
      <c r="AK764" s="34"/>
      <c r="AL764" s="30"/>
      <c r="AM764" s="34"/>
      <c r="AN764" s="34"/>
      <c r="AO764" s="30"/>
      <c r="AP764" s="34"/>
      <c r="AQ764" s="34"/>
      <c r="AR764" s="30"/>
      <c r="AS764" s="34"/>
      <c r="AT764" s="34"/>
      <c r="AU764" s="30"/>
      <c r="AV764" s="34"/>
      <c r="AW764" s="34"/>
      <c r="AX764" s="30"/>
      <c r="AY764" s="34"/>
      <c r="AZ764" s="34"/>
      <c r="BA764" s="30"/>
      <c r="BB764" s="34"/>
      <c r="BC764" s="34"/>
      <c r="BD764" s="30"/>
      <c r="BE764" s="34"/>
      <c r="BF764" s="34"/>
      <c r="BG764" s="30"/>
      <c r="BH764" s="34"/>
      <c r="BI764" s="34"/>
      <c r="BJ764" s="30"/>
      <c r="BK764" s="34"/>
      <c r="BL764" s="117"/>
      <c r="BM764" s="118"/>
      <c r="BN764" s="117"/>
      <c r="BO764" s="34"/>
      <c r="BP764" s="30"/>
      <c r="BQ764" s="30"/>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c r="DP764" s="31"/>
      <c r="DQ764" s="31"/>
      <c r="DR764" s="31"/>
      <c r="DS764" s="31"/>
      <c r="DT764" s="31"/>
      <c r="DU764" s="31"/>
      <c r="DV764" s="31"/>
      <c r="DW764" s="31"/>
      <c r="DX764" s="31"/>
      <c r="DY764" s="31"/>
      <c r="DZ764" s="31"/>
      <c r="EA764" s="31"/>
      <c r="EB764" s="31"/>
      <c r="EC764" s="31"/>
      <c r="ED764" s="31"/>
      <c r="EE764" s="31"/>
      <c r="EF764" s="31"/>
      <c r="EG764" s="31"/>
      <c r="EH764" s="31"/>
      <c r="EI764" s="31"/>
      <c r="EJ764" s="31"/>
      <c r="EK764" s="31"/>
      <c r="EL764" s="31"/>
      <c r="EM764" s="31"/>
      <c r="EN764" s="31"/>
      <c r="EO764" s="31"/>
      <c r="EP764" s="31"/>
      <c r="EQ764" s="31"/>
      <c r="ER764" s="31"/>
      <c r="ES764" s="31"/>
      <c r="ET764" s="31"/>
      <c r="EU764" s="31"/>
      <c r="EV764" s="31"/>
      <c r="EW764" s="31"/>
      <c r="EX764" s="31"/>
      <c r="EY764" s="31"/>
      <c r="EZ764" s="31"/>
      <c r="FA764" s="31"/>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row>
    <row r="765" spans="2:208" s="32" customFormat="1" x14ac:dyDescent="0.2">
      <c r="B765" s="21"/>
      <c r="C765" s="22"/>
      <c r="D765" s="22"/>
      <c r="E765" s="22"/>
      <c r="F765" s="246"/>
      <c r="G765" s="121"/>
      <c r="H765" s="27"/>
      <c r="I765" s="28"/>
      <c r="J765" s="29"/>
      <c r="K765" s="30"/>
      <c r="L765" s="34"/>
      <c r="M765" s="35"/>
      <c r="N765" s="30"/>
      <c r="O765" s="34"/>
      <c r="P765" s="35"/>
      <c r="Q765" s="30"/>
      <c r="R765" s="34"/>
      <c r="S765" s="35"/>
      <c r="T765" s="30"/>
      <c r="U765" s="34"/>
      <c r="V765" s="35"/>
      <c r="W765" s="30"/>
      <c r="X765" s="34"/>
      <c r="Y765" s="34"/>
      <c r="Z765" s="30"/>
      <c r="AA765" s="34"/>
      <c r="AB765" s="34"/>
      <c r="AC765" s="30"/>
      <c r="AD765" s="34"/>
      <c r="AE765" s="34"/>
      <c r="AF765" s="30"/>
      <c r="AG765" s="34"/>
      <c r="AH765" s="34"/>
      <c r="AI765" s="30"/>
      <c r="AJ765" s="34"/>
      <c r="AK765" s="34"/>
      <c r="AL765" s="30"/>
      <c r="AM765" s="34"/>
      <c r="AN765" s="34"/>
      <c r="AO765" s="30"/>
      <c r="AP765" s="34"/>
      <c r="AQ765" s="34"/>
      <c r="AR765" s="30"/>
      <c r="AS765" s="34"/>
      <c r="AT765" s="34"/>
      <c r="AU765" s="30"/>
      <c r="AV765" s="34"/>
      <c r="AW765" s="34"/>
      <c r="AX765" s="30"/>
      <c r="AY765" s="34"/>
      <c r="AZ765" s="34"/>
      <c r="BA765" s="30"/>
      <c r="BB765" s="34"/>
      <c r="BC765" s="34"/>
      <c r="BD765" s="30"/>
      <c r="BE765" s="34"/>
      <c r="BF765" s="34"/>
      <c r="BG765" s="30"/>
      <c r="BH765" s="34"/>
      <c r="BI765" s="34"/>
      <c r="BJ765" s="30"/>
      <c r="BK765" s="34"/>
      <c r="BL765" s="117"/>
      <c r="BM765" s="118"/>
      <c r="BN765" s="117"/>
      <c r="BO765" s="34"/>
      <c r="BP765" s="30"/>
      <c r="BQ765" s="30"/>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c r="DP765" s="31"/>
      <c r="DQ765" s="31"/>
      <c r="DR765" s="31"/>
      <c r="DS765" s="31"/>
      <c r="DT765" s="31"/>
      <c r="DU765" s="31"/>
      <c r="DV765" s="31"/>
      <c r="DW765" s="31"/>
      <c r="DX765" s="31"/>
      <c r="DY765" s="31"/>
      <c r="DZ765" s="31"/>
      <c r="EA765" s="31"/>
      <c r="EB765" s="31"/>
      <c r="EC765" s="31"/>
      <c r="ED765" s="31"/>
      <c r="EE765" s="31"/>
      <c r="EF765" s="31"/>
      <c r="EG765" s="31"/>
      <c r="EH765" s="31"/>
      <c r="EI765" s="31"/>
      <c r="EJ765" s="31"/>
      <c r="EK765" s="31"/>
      <c r="EL765" s="31"/>
      <c r="EM765" s="31"/>
      <c r="EN765" s="31"/>
      <c r="EO765" s="31"/>
      <c r="EP765" s="31"/>
      <c r="EQ765" s="31"/>
      <c r="ER765" s="31"/>
      <c r="ES765" s="31"/>
      <c r="ET765" s="31"/>
      <c r="EU765" s="31"/>
      <c r="EV765" s="31"/>
      <c r="EW765" s="31"/>
      <c r="EX765" s="31"/>
      <c r="EY765" s="31"/>
      <c r="EZ765" s="31"/>
      <c r="FA765" s="31"/>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row>
    <row r="766" spans="2:208" s="32" customFormat="1" x14ac:dyDescent="0.2">
      <c r="B766" s="21"/>
      <c r="C766" s="22"/>
      <c r="D766" s="22"/>
      <c r="E766" s="22"/>
      <c r="F766" s="246"/>
      <c r="G766" s="121"/>
      <c r="H766" s="27"/>
      <c r="I766" s="28"/>
      <c r="J766" s="29"/>
      <c r="K766" s="30"/>
      <c r="L766" s="34"/>
      <c r="M766" s="35"/>
      <c r="N766" s="30"/>
      <c r="O766" s="34"/>
      <c r="P766" s="35"/>
      <c r="Q766" s="30"/>
      <c r="R766" s="34"/>
      <c r="S766" s="35"/>
      <c r="T766" s="30"/>
      <c r="U766" s="34"/>
      <c r="V766" s="35"/>
      <c r="W766" s="30"/>
      <c r="X766" s="34"/>
      <c r="Y766" s="34"/>
      <c r="Z766" s="30"/>
      <c r="AA766" s="34"/>
      <c r="AB766" s="34"/>
      <c r="AC766" s="30"/>
      <c r="AD766" s="34"/>
      <c r="AE766" s="34"/>
      <c r="AF766" s="30"/>
      <c r="AG766" s="34"/>
      <c r="AH766" s="34"/>
      <c r="AI766" s="30"/>
      <c r="AJ766" s="34"/>
      <c r="AK766" s="34"/>
      <c r="AL766" s="30"/>
      <c r="AM766" s="34"/>
      <c r="AN766" s="34"/>
      <c r="AO766" s="30"/>
      <c r="AP766" s="34"/>
      <c r="AQ766" s="34"/>
      <c r="AR766" s="30"/>
      <c r="AS766" s="34"/>
      <c r="AT766" s="34"/>
      <c r="AU766" s="30"/>
      <c r="AV766" s="34"/>
      <c r="AW766" s="34"/>
      <c r="AX766" s="30"/>
      <c r="AY766" s="34"/>
      <c r="AZ766" s="34"/>
      <c r="BA766" s="30"/>
      <c r="BB766" s="34"/>
      <c r="BC766" s="34"/>
      <c r="BD766" s="30"/>
      <c r="BE766" s="34"/>
      <c r="BF766" s="34"/>
      <c r="BG766" s="30"/>
      <c r="BH766" s="34"/>
      <c r="BI766" s="34"/>
      <c r="BJ766" s="30"/>
      <c r="BK766" s="34"/>
      <c r="BL766" s="117"/>
      <c r="BM766" s="118"/>
      <c r="BN766" s="117"/>
      <c r="BO766" s="34"/>
      <c r="BP766" s="30"/>
      <c r="BQ766" s="30"/>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1"/>
      <c r="EU766" s="31"/>
      <c r="EV766" s="31"/>
      <c r="EW766" s="31"/>
      <c r="EX766" s="31"/>
      <c r="EY766" s="31"/>
      <c r="EZ766" s="31"/>
      <c r="FA766" s="31"/>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row>
    <row r="767" spans="2:208" s="32" customFormat="1" x14ac:dyDescent="0.2">
      <c r="B767" s="21"/>
      <c r="C767" s="22"/>
      <c r="D767" s="22"/>
      <c r="E767" s="22"/>
      <c r="F767" s="246"/>
      <c r="G767" s="121"/>
      <c r="H767" s="27"/>
      <c r="I767" s="28"/>
      <c r="J767" s="29"/>
      <c r="K767" s="30"/>
      <c r="L767" s="34"/>
      <c r="M767" s="35"/>
      <c r="N767" s="30"/>
      <c r="O767" s="34"/>
      <c r="P767" s="35"/>
      <c r="Q767" s="30"/>
      <c r="R767" s="34"/>
      <c r="S767" s="35"/>
      <c r="T767" s="30"/>
      <c r="U767" s="34"/>
      <c r="V767" s="35"/>
      <c r="W767" s="30"/>
      <c r="X767" s="34"/>
      <c r="Y767" s="34"/>
      <c r="Z767" s="30"/>
      <c r="AA767" s="34"/>
      <c r="AB767" s="34"/>
      <c r="AC767" s="30"/>
      <c r="AD767" s="34"/>
      <c r="AE767" s="34"/>
      <c r="AF767" s="30"/>
      <c r="AG767" s="34"/>
      <c r="AH767" s="34"/>
      <c r="AI767" s="30"/>
      <c r="AJ767" s="34"/>
      <c r="AK767" s="34"/>
      <c r="AL767" s="30"/>
      <c r="AM767" s="34"/>
      <c r="AN767" s="34"/>
      <c r="AO767" s="30"/>
      <c r="AP767" s="34"/>
      <c r="AQ767" s="34"/>
      <c r="AR767" s="30"/>
      <c r="AS767" s="34"/>
      <c r="AT767" s="34"/>
      <c r="AU767" s="30"/>
      <c r="AV767" s="34"/>
      <c r="AW767" s="34"/>
      <c r="AX767" s="30"/>
      <c r="AY767" s="34"/>
      <c r="AZ767" s="34"/>
      <c r="BA767" s="30"/>
      <c r="BB767" s="34"/>
      <c r="BC767" s="34"/>
      <c r="BD767" s="30"/>
      <c r="BE767" s="34"/>
      <c r="BF767" s="34"/>
      <c r="BG767" s="30"/>
      <c r="BH767" s="34"/>
      <c r="BI767" s="34"/>
      <c r="BJ767" s="30"/>
      <c r="BK767" s="34"/>
      <c r="BL767" s="117"/>
      <c r="BM767" s="118"/>
      <c r="BN767" s="117"/>
      <c r="BO767" s="34"/>
      <c r="BP767" s="30"/>
      <c r="BQ767" s="30"/>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c r="DP767" s="31"/>
      <c r="DQ767" s="31"/>
      <c r="DR767" s="31"/>
      <c r="DS767" s="31"/>
      <c r="DT767" s="31"/>
      <c r="DU767" s="31"/>
      <c r="DV767" s="31"/>
      <c r="DW767" s="31"/>
      <c r="DX767" s="31"/>
      <c r="DY767" s="31"/>
      <c r="DZ767" s="31"/>
      <c r="EA767" s="31"/>
      <c r="EB767" s="31"/>
      <c r="EC767" s="31"/>
      <c r="ED767" s="31"/>
      <c r="EE767" s="31"/>
      <c r="EF767" s="31"/>
      <c r="EG767" s="31"/>
      <c r="EH767" s="31"/>
      <c r="EI767" s="31"/>
      <c r="EJ767" s="31"/>
      <c r="EK767" s="31"/>
      <c r="EL767" s="31"/>
      <c r="EM767" s="31"/>
      <c r="EN767" s="31"/>
      <c r="EO767" s="31"/>
      <c r="EP767" s="31"/>
      <c r="EQ767" s="31"/>
      <c r="ER767" s="31"/>
      <c r="ES767" s="31"/>
      <c r="ET767" s="31"/>
      <c r="EU767" s="31"/>
      <c r="EV767" s="31"/>
      <c r="EW767" s="31"/>
      <c r="EX767" s="31"/>
      <c r="EY767" s="31"/>
      <c r="EZ767" s="31"/>
      <c r="FA767" s="31"/>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row>
    <row r="768" spans="2:208" s="32" customFormat="1" x14ac:dyDescent="0.2">
      <c r="B768" s="21"/>
      <c r="C768" s="22"/>
      <c r="D768" s="22"/>
      <c r="E768" s="22"/>
      <c r="F768" s="246"/>
      <c r="G768" s="121"/>
      <c r="H768" s="27"/>
      <c r="I768" s="28"/>
      <c r="J768" s="29"/>
      <c r="K768" s="30"/>
      <c r="L768" s="34"/>
      <c r="M768" s="35"/>
      <c r="N768" s="30"/>
      <c r="O768" s="34"/>
      <c r="P768" s="35"/>
      <c r="Q768" s="30"/>
      <c r="R768" s="34"/>
      <c r="S768" s="35"/>
      <c r="T768" s="30"/>
      <c r="U768" s="34"/>
      <c r="V768" s="35"/>
      <c r="W768" s="30"/>
      <c r="X768" s="34"/>
      <c r="Y768" s="34"/>
      <c r="Z768" s="30"/>
      <c r="AA768" s="34"/>
      <c r="AB768" s="34"/>
      <c r="AC768" s="30"/>
      <c r="AD768" s="34"/>
      <c r="AE768" s="34"/>
      <c r="AF768" s="30"/>
      <c r="AG768" s="34"/>
      <c r="AH768" s="34"/>
      <c r="AI768" s="30"/>
      <c r="AJ768" s="34"/>
      <c r="AK768" s="34"/>
      <c r="AL768" s="30"/>
      <c r="AM768" s="34"/>
      <c r="AN768" s="34"/>
      <c r="AO768" s="30"/>
      <c r="AP768" s="34"/>
      <c r="AQ768" s="34"/>
      <c r="AR768" s="30"/>
      <c r="AS768" s="34"/>
      <c r="AT768" s="34"/>
      <c r="AU768" s="30"/>
      <c r="AV768" s="34"/>
      <c r="AW768" s="34"/>
      <c r="AX768" s="30"/>
      <c r="AY768" s="34"/>
      <c r="AZ768" s="34"/>
      <c r="BA768" s="30"/>
      <c r="BB768" s="34"/>
      <c r="BC768" s="34"/>
      <c r="BD768" s="30"/>
      <c r="BE768" s="34"/>
      <c r="BF768" s="34"/>
      <c r="BG768" s="30"/>
      <c r="BH768" s="34"/>
      <c r="BI768" s="34"/>
      <c r="BJ768" s="30"/>
      <c r="BK768" s="34"/>
      <c r="BL768" s="117"/>
      <c r="BM768" s="118"/>
      <c r="BN768" s="117"/>
      <c r="BO768" s="34"/>
      <c r="BP768" s="30"/>
      <c r="BQ768" s="30"/>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c r="DP768" s="31"/>
      <c r="DQ768" s="31"/>
      <c r="DR768" s="31"/>
      <c r="DS768" s="31"/>
      <c r="DT768" s="31"/>
      <c r="DU768" s="31"/>
      <c r="DV768" s="31"/>
      <c r="DW768" s="31"/>
      <c r="DX768" s="31"/>
      <c r="DY768" s="31"/>
      <c r="DZ768" s="31"/>
      <c r="EA768" s="31"/>
      <c r="EB768" s="31"/>
      <c r="EC768" s="31"/>
      <c r="ED768" s="31"/>
      <c r="EE768" s="31"/>
      <c r="EF768" s="31"/>
      <c r="EG768" s="31"/>
      <c r="EH768" s="31"/>
      <c r="EI768" s="31"/>
      <c r="EJ768" s="31"/>
      <c r="EK768" s="31"/>
      <c r="EL768" s="31"/>
      <c r="EM768" s="31"/>
      <c r="EN768" s="31"/>
      <c r="EO768" s="31"/>
      <c r="EP768" s="31"/>
      <c r="EQ768" s="31"/>
      <c r="ER768" s="31"/>
      <c r="ES768" s="31"/>
      <c r="ET768" s="31"/>
      <c r="EU768" s="31"/>
      <c r="EV768" s="31"/>
      <c r="EW768" s="31"/>
      <c r="EX768" s="31"/>
      <c r="EY768" s="31"/>
      <c r="EZ768" s="31"/>
      <c r="FA768" s="31"/>
      <c r="FB768" s="31"/>
      <c r="FC768" s="31"/>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row>
    <row r="769" spans="2:208" s="32" customFormat="1" x14ac:dyDescent="0.2">
      <c r="B769" s="21"/>
      <c r="C769" s="22"/>
      <c r="D769" s="22"/>
      <c r="E769" s="22"/>
      <c r="F769" s="246"/>
      <c r="G769" s="121"/>
      <c r="H769" s="27"/>
      <c r="I769" s="28"/>
      <c r="J769" s="29"/>
      <c r="K769" s="30"/>
      <c r="L769" s="34"/>
      <c r="M769" s="35"/>
      <c r="N769" s="30"/>
      <c r="O769" s="34"/>
      <c r="P769" s="35"/>
      <c r="Q769" s="30"/>
      <c r="R769" s="34"/>
      <c r="S769" s="35"/>
      <c r="T769" s="30"/>
      <c r="U769" s="34"/>
      <c r="V769" s="35"/>
      <c r="W769" s="30"/>
      <c r="X769" s="34"/>
      <c r="Y769" s="34"/>
      <c r="Z769" s="30"/>
      <c r="AA769" s="34"/>
      <c r="AB769" s="34"/>
      <c r="AC769" s="30"/>
      <c r="AD769" s="34"/>
      <c r="AE769" s="34"/>
      <c r="AF769" s="30"/>
      <c r="AG769" s="34"/>
      <c r="AH769" s="34"/>
      <c r="AI769" s="30"/>
      <c r="AJ769" s="34"/>
      <c r="AK769" s="34"/>
      <c r="AL769" s="30"/>
      <c r="AM769" s="34"/>
      <c r="AN769" s="34"/>
      <c r="AO769" s="30"/>
      <c r="AP769" s="34"/>
      <c r="AQ769" s="34"/>
      <c r="AR769" s="30"/>
      <c r="AS769" s="34"/>
      <c r="AT769" s="34"/>
      <c r="AU769" s="30"/>
      <c r="AV769" s="34"/>
      <c r="AW769" s="34"/>
      <c r="AX769" s="30"/>
      <c r="AY769" s="34"/>
      <c r="AZ769" s="34"/>
      <c r="BA769" s="30"/>
      <c r="BB769" s="34"/>
      <c r="BC769" s="34"/>
      <c r="BD769" s="30"/>
      <c r="BE769" s="34"/>
      <c r="BF769" s="34"/>
      <c r="BG769" s="30"/>
      <c r="BH769" s="34"/>
      <c r="BI769" s="34"/>
      <c r="BJ769" s="30"/>
      <c r="BK769" s="34"/>
      <c r="BL769" s="117"/>
      <c r="BM769" s="118"/>
      <c r="BN769" s="117"/>
      <c r="BO769" s="34"/>
      <c r="BP769" s="30"/>
      <c r="BQ769" s="30"/>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c r="CT769" s="31"/>
      <c r="CU769" s="31"/>
      <c r="CV769" s="31"/>
      <c r="CW769" s="31"/>
      <c r="CX769" s="31"/>
      <c r="CY769" s="31"/>
      <c r="CZ769" s="31"/>
      <c r="DA769" s="31"/>
      <c r="DB769" s="31"/>
      <c r="DC769" s="31"/>
      <c r="DD769" s="31"/>
      <c r="DE769" s="31"/>
      <c r="DF769" s="31"/>
      <c r="DG769" s="31"/>
      <c r="DH769" s="31"/>
      <c r="DI769" s="31"/>
      <c r="DJ769" s="31"/>
      <c r="DK769" s="31"/>
      <c r="DL769" s="31"/>
      <c r="DM769" s="31"/>
      <c r="DN769" s="31"/>
      <c r="DO769" s="31"/>
      <c r="DP769" s="31"/>
      <c r="DQ769" s="31"/>
      <c r="DR769" s="31"/>
      <c r="DS769" s="31"/>
      <c r="DT769" s="31"/>
      <c r="DU769" s="31"/>
      <c r="DV769" s="31"/>
      <c r="DW769" s="31"/>
      <c r="DX769" s="31"/>
      <c r="DY769" s="31"/>
      <c r="DZ769" s="31"/>
      <c r="EA769" s="31"/>
      <c r="EB769" s="31"/>
      <c r="EC769" s="31"/>
      <c r="ED769" s="31"/>
      <c r="EE769" s="31"/>
      <c r="EF769" s="31"/>
      <c r="EG769" s="31"/>
      <c r="EH769" s="31"/>
      <c r="EI769" s="31"/>
      <c r="EJ769" s="31"/>
      <c r="EK769" s="31"/>
      <c r="EL769" s="31"/>
      <c r="EM769" s="31"/>
      <c r="EN769" s="31"/>
      <c r="EO769" s="31"/>
      <c r="EP769" s="31"/>
      <c r="EQ769" s="31"/>
      <c r="ER769" s="31"/>
      <c r="ES769" s="31"/>
      <c r="ET769" s="31"/>
      <c r="EU769" s="31"/>
      <c r="EV769" s="31"/>
      <c r="EW769" s="31"/>
      <c r="EX769" s="31"/>
      <c r="EY769" s="31"/>
      <c r="EZ769" s="31"/>
      <c r="FA769" s="31"/>
      <c r="FB769" s="31"/>
      <c r="FC769" s="31"/>
      <c r="FD769" s="31"/>
      <c r="FE769" s="31"/>
      <c r="FF769" s="31"/>
      <c r="FG769" s="31"/>
      <c r="FH769" s="31"/>
      <c r="FI769" s="31"/>
      <c r="FJ769" s="31"/>
      <c r="FK769" s="31"/>
      <c r="FL769" s="31"/>
      <c r="FM769" s="31"/>
      <c r="FN769" s="31"/>
      <c r="FO769" s="31"/>
      <c r="FP769" s="31"/>
      <c r="FQ769" s="31"/>
      <c r="FR769" s="31"/>
      <c r="FS769" s="31"/>
      <c r="FT769" s="31"/>
      <c r="FU769" s="31"/>
      <c r="FV769" s="31"/>
      <c r="FW769" s="31"/>
      <c r="FX769" s="31"/>
      <c r="FY769" s="31"/>
      <c r="FZ769" s="31"/>
      <c r="GA769" s="31"/>
      <c r="GB769" s="31"/>
      <c r="GC769" s="31"/>
      <c r="GD769" s="31"/>
      <c r="GE769" s="31"/>
      <c r="GF769" s="31"/>
      <c r="GG769" s="31"/>
      <c r="GH769" s="31"/>
      <c r="GI769" s="31"/>
      <c r="GJ769" s="31"/>
      <c r="GK769" s="31"/>
      <c r="GL769" s="31"/>
      <c r="GM769" s="31"/>
      <c r="GN769" s="31"/>
      <c r="GO769" s="31"/>
      <c r="GP769" s="31"/>
      <c r="GQ769" s="31"/>
      <c r="GR769" s="31"/>
      <c r="GS769" s="31"/>
      <c r="GT769" s="31"/>
      <c r="GU769" s="31"/>
      <c r="GV769" s="31"/>
      <c r="GW769" s="31"/>
      <c r="GX769" s="31"/>
      <c r="GY769" s="31"/>
      <c r="GZ769" s="31"/>
    </row>
    <row r="770" spans="2:208" s="32" customFormat="1" x14ac:dyDescent="0.2">
      <c r="B770" s="21"/>
      <c r="C770" s="22"/>
      <c r="D770" s="22"/>
      <c r="E770" s="22"/>
      <c r="F770" s="246"/>
      <c r="G770" s="121"/>
      <c r="H770" s="27"/>
      <c r="I770" s="28"/>
      <c r="J770" s="29"/>
      <c r="K770" s="30"/>
      <c r="L770" s="34"/>
      <c r="M770" s="35"/>
      <c r="N770" s="30"/>
      <c r="O770" s="34"/>
      <c r="P770" s="35"/>
      <c r="Q770" s="30"/>
      <c r="R770" s="34"/>
      <c r="S770" s="35"/>
      <c r="T770" s="30"/>
      <c r="U770" s="34"/>
      <c r="V770" s="35"/>
      <c r="W770" s="30"/>
      <c r="X770" s="34"/>
      <c r="Y770" s="34"/>
      <c r="Z770" s="30"/>
      <c r="AA770" s="34"/>
      <c r="AB770" s="34"/>
      <c r="AC770" s="30"/>
      <c r="AD770" s="34"/>
      <c r="AE770" s="34"/>
      <c r="AF770" s="30"/>
      <c r="AG770" s="34"/>
      <c r="AH770" s="34"/>
      <c r="AI770" s="30"/>
      <c r="AJ770" s="34"/>
      <c r="AK770" s="34"/>
      <c r="AL770" s="30"/>
      <c r="AM770" s="34"/>
      <c r="AN770" s="34"/>
      <c r="AO770" s="30"/>
      <c r="AP770" s="34"/>
      <c r="AQ770" s="34"/>
      <c r="AR770" s="30"/>
      <c r="AS770" s="34"/>
      <c r="AT770" s="34"/>
      <c r="AU770" s="30"/>
      <c r="AV770" s="34"/>
      <c r="AW770" s="34"/>
      <c r="AX770" s="30"/>
      <c r="AY770" s="34"/>
      <c r="AZ770" s="34"/>
      <c r="BA770" s="30"/>
      <c r="BB770" s="34"/>
      <c r="BC770" s="34"/>
      <c r="BD770" s="30"/>
      <c r="BE770" s="34"/>
      <c r="BF770" s="34"/>
      <c r="BG770" s="30"/>
      <c r="BH770" s="34"/>
      <c r="BI770" s="34"/>
      <c r="BJ770" s="30"/>
      <c r="BK770" s="34"/>
      <c r="BL770" s="117"/>
      <c r="BM770" s="118"/>
      <c r="BN770" s="117"/>
      <c r="BO770" s="34"/>
      <c r="BP770" s="30"/>
      <c r="BQ770" s="30"/>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c r="DP770" s="31"/>
      <c r="DQ770" s="31"/>
      <c r="DR770" s="31"/>
      <c r="DS770" s="31"/>
      <c r="DT770" s="31"/>
      <c r="DU770" s="31"/>
      <c r="DV770" s="31"/>
      <c r="DW770" s="31"/>
      <c r="DX770" s="31"/>
      <c r="DY770" s="31"/>
      <c r="DZ770" s="31"/>
      <c r="EA770" s="31"/>
      <c r="EB770" s="31"/>
      <c r="EC770" s="31"/>
      <c r="ED770" s="31"/>
      <c r="EE770" s="31"/>
      <c r="EF770" s="31"/>
      <c r="EG770" s="31"/>
      <c r="EH770" s="31"/>
      <c r="EI770" s="31"/>
      <c r="EJ770" s="31"/>
      <c r="EK770" s="31"/>
      <c r="EL770" s="31"/>
      <c r="EM770" s="31"/>
      <c r="EN770" s="31"/>
      <c r="EO770" s="31"/>
      <c r="EP770" s="31"/>
      <c r="EQ770" s="31"/>
      <c r="ER770" s="31"/>
      <c r="ES770" s="31"/>
      <c r="ET770" s="31"/>
      <c r="EU770" s="31"/>
      <c r="EV770" s="31"/>
      <c r="EW770" s="31"/>
      <c r="EX770" s="31"/>
      <c r="EY770" s="31"/>
      <c r="EZ770" s="31"/>
      <c r="FA770" s="31"/>
      <c r="FB770" s="31"/>
      <c r="FC770" s="31"/>
      <c r="FD770" s="31"/>
      <c r="FE770" s="31"/>
      <c r="FF770" s="31"/>
      <c r="FG770" s="31"/>
      <c r="FH770" s="31"/>
      <c r="FI770" s="31"/>
      <c r="FJ770" s="31"/>
      <c r="FK770" s="31"/>
      <c r="FL770" s="31"/>
      <c r="FM770" s="31"/>
      <c r="FN770" s="31"/>
      <c r="FO770" s="31"/>
      <c r="FP770" s="31"/>
      <c r="FQ770" s="31"/>
      <c r="FR770" s="31"/>
      <c r="FS770" s="31"/>
      <c r="FT770" s="31"/>
      <c r="FU770" s="31"/>
      <c r="FV770" s="31"/>
      <c r="FW770" s="31"/>
      <c r="FX770" s="31"/>
      <c r="FY770" s="31"/>
      <c r="FZ770" s="31"/>
      <c r="GA770" s="31"/>
      <c r="GB770" s="31"/>
      <c r="GC770" s="31"/>
      <c r="GD770" s="31"/>
      <c r="GE770" s="31"/>
      <c r="GF770" s="31"/>
      <c r="GG770" s="31"/>
      <c r="GH770" s="31"/>
      <c r="GI770" s="31"/>
      <c r="GJ770" s="31"/>
      <c r="GK770" s="31"/>
      <c r="GL770" s="31"/>
      <c r="GM770" s="31"/>
      <c r="GN770" s="31"/>
      <c r="GO770" s="31"/>
      <c r="GP770" s="31"/>
      <c r="GQ770" s="31"/>
      <c r="GR770" s="31"/>
      <c r="GS770" s="31"/>
      <c r="GT770" s="31"/>
      <c r="GU770" s="31"/>
      <c r="GV770" s="31"/>
      <c r="GW770" s="31"/>
      <c r="GX770" s="31"/>
      <c r="GY770" s="31"/>
      <c r="GZ770" s="31"/>
    </row>
    <row r="771" spans="2:208" s="32" customFormat="1" x14ac:dyDescent="0.2">
      <c r="B771" s="21"/>
      <c r="C771" s="22"/>
      <c r="D771" s="22"/>
      <c r="E771" s="22"/>
      <c r="F771" s="246"/>
      <c r="G771" s="121"/>
      <c r="H771" s="27"/>
      <c r="I771" s="28"/>
      <c r="J771" s="29"/>
      <c r="K771" s="30"/>
      <c r="L771" s="34"/>
      <c r="M771" s="35"/>
      <c r="N771" s="30"/>
      <c r="O771" s="34"/>
      <c r="P771" s="35"/>
      <c r="Q771" s="30"/>
      <c r="R771" s="34"/>
      <c r="S771" s="35"/>
      <c r="T771" s="30"/>
      <c r="U771" s="34"/>
      <c r="V771" s="35"/>
      <c r="W771" s="30"/>
      <c r="X771" s="34"/>
      <c r="Y771" s="34"/>
      <c r="Z771" s="30"/>
      <c r="AA771" s="34"/>
      <c r="AB771" s="34"/>
      <c r="AC771" s="30"/>
      <c r="AD771" s="34"/>
      <c r="AE771" s="34"/>
      <c r="AF771" s="30"/>
      <c r="AG771" s="34"/>
      <c r="AH771" s="34"/>
      <c r="AI771" s="30"/>
      <c r="AJ771" s="34"/>
      <c r="AK771" s="34"/>
      <c r="AL771" s="30"/>
      <c r="AM771" s="34"/>
      <c r="AN771" s="34"/>
      <c r="AO771" s="30"/>
      <c r="AP771" s="34"/>
      <c r="AQ771" s="34"/>
      <c r="AR771" s="30"/>
      <c r="AS771" s="34"/>
      <c r="AT771" s="34"/>
      <c r="AU771" s="30"/>
      <c r="AV771" s="34"/>
      <c r="AW771" s="34"/>
      <c r="AX771" s="30"/>
      <c r="AY771" s="34"/>
      <c r="AZ771" s="34"/>
      <c r="BA771" s="30"/>
      <c r="BB771" s="34"/>
      <c r="BC771" s="34"/>
      <c r="BD771" s="30"/>
      <c r="BE771" s="34"/>
      <c r="BF771" s="34"/>
      <c r="BG771" s="30"/>
      <c r="BH771" s="34"/>
      <c r="BI771" s="34"/>
      <c r="BJ771" s="30"/>
      <c r="BK771" s="34"/>
      <c r="BL771" s="117"/>
      <c r="BM771" s="118"/>
      <c r="BN771" s="117"/>
      <c r="BO771" s="34"/>
      <c r="BP771" s="30"/>
      <c r="BQ771" s="30"/>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c r="DP771" s="31"/>
      <c r="DQ771" s="31"/>
      <c r="DR771" s="31"/>
      <c r="DS771" s="31"/>
      <c r="DT771" s="31"/>
      <c r="DU771" s="31"/>
      <c r="DV771" s="31"/>
      <c r="DW771" s="31"/>
      <c r="DX771" s="31"/>
      <c r="DY771" s="31"/>
      <c r="DZ771" s="31"/>
      <c r="EA771" s="31"/>
      <c r="EB771" s="31"/>
      <c r="EC771" s="31"/>
      <c r="ED771" s="31"/>
      <c r="EE771" s="31"/>
      <c r="EF771" s="31"/>
      <c r="EG771" s="31"/>
      <c r="EH771" s="31"/>
      <c r="EI771" s="31"/>
      <c r="EJ771" s="31"/>
      <c r="EK771" s="31"/>
      <c r="EL771" s="31"/>
      <c r="EM771" s="31"/>
      <c r="EN771" s="31"/>
      <c r="EO771" s="31"/>
      <c r="EP771" s="31"/>
      <c r="EQ771" s="31"/>
      <c r="ER771" s="31"/>
      <c r="ES771" s="31"/>
      <c r="ET771" s="31"/>
      <c r="EU771" s="31"/>
      <c r="EV771" s="31"/>
      <c r="EW771" s="31"/>
      <c r="EX771" s="31"/>
      <c r="EY771" s="31"/>
      <c r="EZ771" s="31"/>
      <c r="FA771" s="31"/>
      <c r="FB771" s="31"/>
      <c r="FC771" s="31"/>
      <c r="FD771" s="31"/>
      <c r="FE771" s="31"/>
      <c r="FF771" s="31"/>
      <c r="FG771" s="31"/>
      <c r="FH771" s="31"/>
      <c r="FI771" s="31"/>
      <c r="FJ771" s="31"/>
      <c r="FK771" s="31"/>
      <c r="FL771" s="31"/>
      <c r="FM771" s="31"/>
      <c r="FN771" s="31"/>
      <c r="FO771" s="31"/>
      <c r="FP771" s="31"/>
      <c r="FQ771" s="31"/>
      <c r="FR771" s="31"/>
      <c r="FS771" s="31"/>
      <c r="FT771" s="31"/>
      <c r="FU771" s="31"/>
      <c r="FV771" s="31"/>
      <c r="FW771" s="31"/>
      <c r="FX771" s="31"/>
      <c r="FY771" s="31"/>
      <c r="FZ771" s="31"/>
      <c r="GA771" s="31"/>
      <c r="GB771" s="31"/>
      <c r="GC771" s="31"/>
      <c r="GD771" s="31"/>
      <c r="GE771" s="31"/>
      <c r="GF771" s="31"/>
      <c r="GG771" s="31"/>
      <c r="GH771" s="31"/>
      <c r="GI771" s="31"/>
      <c r="GJ771" s="31"/>
      <c r="GK771" s="31"/>
      <c r="GL771" s="31"/>
      <c r="GM771" s="31"/>
      <c r="GN771" s="31"/>
      <c r="GO771" s="31"/>
      <c r="GP771" s="31"/>
      <c r="GQ771" s="31"/>
      <c r="GR771" s="31"/>
      <c r="GS771" s="31"/>
      <c r="GT771" s="31"/>
      <c r="GU771" s="31"/>
      <c r="GV771" s="31"/>
      <c r="GW771" s="31"/>
      <c r="GX771" s="31"/>
      <c r="GY771" s="31"/>
      <c r="GZ771" s="31"/>
    </row>
    <row r="772" spans="2:208" s="32" customFormat="1" x14ac:dyDescent="0.2">
      <c r="B772" s="21"/>
      <c r="C772" s="22"/>
      <c r="D772" s="22"/>
      <c r="E772" s="22"/>
      <c r="F772" s="246"/>
      <c r="G772" s="121"/>
      <c r="H772" s="27"/>
      <c r="I772" s="28"/>
      <c r="J772" s="29"/>
      <c r="K772" s="30"/>
      <c r="L772" s="34"/>
      <c r="M772" s="35"/>
      <c r="N772" s="30"/>
      <c r="O772" s="34"/>
      <c r="P772" s="35"/>
      <c r="Q772" s="30"/>
      <c r="R772" s="34"/>
      <c r="S772" s="35"/>
      <c r="T772" s="30"/>
      <c r="U772" s="34"/>
      <c r="V772" s="35"/>
      <c r="W772" s="30"/>
      <c r="X772" s="34"/>
      <c r="Y772" s="34"/>
      <c r="Z772" s="30"/>
      <c r="AA772" s="34"/>
      <c r="AB772" s="34"/>
      <c r="AC772" s="30"/>
      <c r="AD772" s="34"/>
      <c r="AE772" s="34"/>
      <c r="AF772" s="30"/>
      <c r="AG772" s="34"/>
      <c r="AH772" s="34"/>
      <c r="AI772" s="30"/>
      <c r="AJ772" s="34"/>
      <c r="AK772" s="34"/>
      <c r="AL772" s="30"/>
      <c r="AM772" s="34"/>
      <c r="AN772" s="34"/>
      <c r="AO772" s="30"/>
      <c r="AP772" s="34"/>
      <c r="AQ772" s="34"/>
      <c r="AR772" s="30"/>
      <c r="AS772" s="34"/>
      <c r="AT772" s="34"/>
      <c r="AU772" s="30"/>
      <c r="AV772" s="34"/>
      <c r="AW772" s="34"/>
      <c r="AX772" s="30"/>
      <c r="AY772" s="34"/>
      <c r="AZ772" s="34"/>
      <c r="BA772" s="30"/>
      <c r="BB772" s="34"/>
      <c r="BC772" s="34"/>
      <c r="BD772" s="30"/>
      <c r="BE772" s="34"/>
      <c r="BF772" s="34"/>
      <c r="BG772" s="30"/>
      <c r="BH772" s="34"/>
      <c r="BI772" s="34"/>
      <c r="BJ772" s="30"/>
      <c r="BK772" s="34"/>
      <c r="BL772" s="117"/>
      <c r="BM772" s="118"/>
      <c r="BN772" s="117"/>
      <c r="BO772" s="34"/>
      <c r="BP772" s="30"/>
      <c r="BQ772" s="30"/>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c r="DP772" s="31"/>
      <c r="DQ772" s="31"/>
      <c r="DR772" s="31"/>
      <c r="DS772" s="31"/>
      <c r="DT772" s="31"/>
      <c r="DU772" s="31"/>
      <c r="DV772" s="31"/>
      <c r="DW772" s="31"/>
      <c r="DX772" s="31"/>
      <c r="DY772" s="31"/>
      <c r="DZ772" s="31"/>
      <c r="EA772" s="31"/>
      <c r="EB772" s="31"/>
      <c r="EC772" s="31"/>
      <c r="ED772" s="31"/>
      <c r="EE772" s="31"/>
      <c r="EF772" s="31"/>
      <c r="EG772" s="31"/>
      <c r="EH772" s="31"/>
      <c r="EI772" s="31"/>
      <c r="EJ772" s="31"/>
      <c r="EK772" s="31"/>
      <c r="EL772" s="31"/>
      <c r="EM772" s="31"/>
      <c r="EN772" s="31"/>
      <c r="EO772" s="31"/>
      <c r="EP772" s="31"/>
      <c r="EQ772" s="31"/>
      <c r="ER772" s="31"/>
      <c r="ES772" s="31"/>
      <c r="ET772" s="31"/>
      <c r="EU772" s="31"/>
      <c r="EV772" s="31"/>
      <c r="EW772" s="31"/>
      <c r="EX772" s="31"/>
      <c r="EY772" s="31"/>
      <c r="EZ772" s="31"/>
      <c r="FA772" s="31"/>
      <c r="FB772" s="31"/>
      <c r="FC772" s="31"/>
      <c r="FD772" s="31"/>
      <c r="FE772" s="31"/>
      <c r="FF772" s="31"/>
      <c r="FG772" s="31"/>
      <c r="FH772" s="31"/>
      <c r="FI772" s="31"/>
      <c r="FJ772" s="31"/>
      <c r="FK772" s="31"/>
      <c r="FL772" s="31"/>
      <c r="FM772" s="31"/>
      <c r="FN772" s="31"/>
      <c r="FO772" s="31"/>
      <c r="FP772" s="31"/>
      <c r="FQ772" s="31"/>
      <c r="FR772" s="31"/>
      <c r="FS772" s="31"/>
      <c r="FT772" s="31"/>
      <c r="FU772" s="31"/>
      <c r="FV772" s="31"/>
      <c r="FW772" s="31"/>
      <c r="FX772" s="31"/>
      <c r="FY772" s="31"/>
      <c r="FZ772" s="31"/>
      <c r="GA772" s="31"/>
      <c r="GB772" s="31"/>
      <c r="GC772" s="31"/>
      <c r="GD772" s="31"/>
      <c r="GE772" s="31"/>
      <c r="GF772" s="31"/>
      <c r="GG772" s="31"/>
      <c r="GH772" s="31"/>
      <c r="GI772" s="31"/>
      <c r="GJ772" s="31"/>
      <c r="GK772" s="31"/>
      <c r="GL772" s="31"/>
      <c r="GM772" s="31"/>
      <c r="GN772" s="31"/>
      <c r="GO772" s="31"/>
      <c r="GP772" s="31"/>
      <c r="GQ772" s="31"/>
      <c r="GR772" s="31"/>
      <c r="GS772" s="31"/>
      <c r="GT772" s="31"/>
      <c r="GU772" s="31"/>
      <c r="GV772" s="31"/>
      <c r="GW772" s="31"/>
      <c r="GX772" s="31"/>
      <c r="GY772" s="31"/>
      <c r="GZ772" s="31"/>
    </row>
    <row r="773" spans="2:208" s="32" customFormat="1" x14ac:dyDescent="0.2">
      <c r="B773" s="21"/>
      <c r="C773" s="22"/>
      <c r="D773" s="22"/>
      <c r="E773" s="22"/>
      <c r="F773" s="246"/>
      <c r="G773" s="121"/>
      <c r="H773" s="27"/>
      <c r="I773" s="28"/>
      <c r="J773" s="29"/>
      <c r="K773" s="30"/>
      <c r="L773" s="34"/>
      <c r="M773" s="35"/>
      <c r="N773" s="30"/>
      <c r="O773" s="34"/>
      <c r="P773" s="35"/>
      <c r="Q773" s="30"/>
      <c r="R773" s="34"/>
      <c r="S773" s="35"/>
      <c r="T773" s="30"/>
      <c r="U773" s="34"/>
      <c r="V773" s="35"/>
      <c r="W773" s="30"/>
      <c r="X773" s="34"/>
      <c r="Y773" s="34"/>
      <c r="Z773" s="30"/>
      <c r="AA773" s="34"/>
      <c r="AB773" s="34"/>
      <c r="AC773" s="30"/>
      <c r="AD773" s="34"/>
      <c r="AE773" s="34"/>
      <c r="AF773" s="30"/>
      <c r="AG773" s="34"/>
      <c r="AH773" s="34"/>
      <c r="AI773" s="30"/>
      <c r="AJ773" s="34"/>
      <c r="AK773" s="34"/>
      <c r="AL773" s="30"/>
      <c r="AM773" s="34"/>
      <c r="AN773" s="34"/>
      <c r="AO773" s="30"/>
      <c r="AP773" s="34"/>
      <c r="AQ773" s="34"/>
      <c r="AR773" s="30"/>
      <c r="AS773" s="34"/>
      <c r="AT773" s="34"/>
      <c r="AU773" s="30"/>
      <c r="AV773" s="34"/>
      <c r="AW773" s="34"/>
      <c r="AX773" s="30"/>
      <c r="AY773" s="34"/>
      <c r="AZ773" s="34"/>
      <c r="BA773" s="30"/>
      <c r="BB773" s="34"/>
      <c r="BC773" s="34"/>
      <c r="BD773" s="30"/>
      <c r="BE773" s="34"/>
      <c r="BF773" s="34"/>
      <c r="BG773" s="30"/>
      <c r="BH773" s="34"/>
      <c r="BI773" s="34"/>
      <c r="BJ773" s="30"/>
      <c r="BK773" s="34"/>
      <c r="BL773" s="117"/>
      <c r="BM773" s="118"/>
      <c r="BN773" s="117"/>
      <c r="BO773" s="34"/>
      <c r="BP773" s="30"/>
      <c r="BQ773" s="30"/>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c r="CT773" s="31"/>
      <c r="CU773" s="31"/>
      <c r="CV773" s="31"/>
      <c r="CW773" s="31"/>
      <c r="CX773" s="31"/>
      <c r="CY773" s="31"/>
      <c r="CZ773" s="31"/>
      <c r="DA773" s="31"/>
      <c r="DB773" s="31"/>
      <c r="DC773" s="31"/>
      <c r="DD773" s="31"/>
      <c r="DE773" s="31"/>
      <c r="DF773" s="31"/>
      <c r="DG773" s="31"/>
      <c r="DH773" s="31"/>
      <c r="DI773" s="31"/>
      <c r="DJ773" s="31"/>
      <c r="DK773" s="31"/>
      <c r="DL773" s="31"/>
      <c r="DM773" s="31"/>
      <c r="DN773" s="31"/>
      <c r="DO773" s="31"/>
      <c r="DP773" s="31"/>
      <c r="DQ773" s="31"/>
      <c r="DR773" s="31"/>
      <c r="DS773" s="31"/>
      <c r="DT773" s="31"/>
      <c r="DU773" s="31"/>
      <c r="DV773" s="31"/>
      <c r="DW773" s="31"/>
      <c r="DX773" s="31"/>
      <c r="DY773" s="31"/>
      <c r="DZ773" s="31"/>
      <c r="EA773" s="31"/>
      <c r="EB773" s="31"/>
      <c r="EC773" s="31"/>
      <c r="ED773" s="31"/>
      <c r="EE773" s="31"/>
      <c r="EF773" s="31"/>
      <c r="EG773" s="31"/>
      <c r="EH773" s="31"/>
      <c r="EI773" s="31"/>
      <c r="EJ773" s="31"/>
      <c r="EK773" s="31"/>
      <c r="EL773" s="31"/>
      <c r="EM773" s="31"/>
      <c r="EN773" s="31"/>
      <c r="EO773" s="31"/>
      <c r="EP773" s="31"/>
      <c r="EQ773" s="31"/>
      <c r="ER773" s="31"/>
      <c r="ES773" s="31"/>
      <c r="ET773" s="31"/>
      <c r="EU773" s="31"/>
      <c r="EV773" s="31"/>
      <c r="EW773" s="31"/>
      <c r="EX773" s="31"/>
      <c r="EY773" s="31"/>
      <c r="EZ773" s="31"/>
      <c r="FA773" s="31"/>
      <c r="FB773" s="31"/>
      <c r="FC773" s="31"/>
      <c r="FD773" s="31"/>
      <c r="FE773" s="31"/>
      <c r="FF773" s="31"/>
      <c r="FG773" s="31"/>
      <c r="FH773" s="31"/>
      <c r="FI773" s="31"/>
      <c r="FJ773" s="31"/>
      <c r="FK773" s="31"/>
      <c r="FL773" s="31"/>
      <c r="FM773" s="31"/>
      <c r="FN773" s="31"/>
      <c r="FO773" s="31"/>
      <c r="FP773" s="31"/>
      <c r="FQ773" s="31"/>
      <c r="FR773" s="31"/>
      <c r="FS773" s="31"/>
      <c r="FT773" s="31"/>
      <c r="FU773" s="31"/>
      <c r="FV773" s="31"/>
      <c r="FW773" s="31"/>
      <c r="FX773" s="31"/>
      <c r="FY773" s="31"/>
      <c r="FZ773" s="31"/>
      <c r="GA773" s="31"/>
      <c r="GB773" s="31"/>
      <c r="GC773" s="31"/>
      <c r="GD773" s="31"/>
      <c r="GE773" s="31"/>
      <c r="GF773" s="31"/>
      <c r="GG773" s="31"/>
      <c r="GH773" s="31"/>
      <c r="GI773" s="31"/>
      <c r="GJ773" s="31"/>
      <c r="GK773" s="31"/>
      <c r="GL773" s="31"/>
      <c r="GM773" s="31"/>
      <c r="GN773" s="31"/>
      <c r="GO773" s="31"/>
      <c r="GP773" s="31"/>
      <c r="GQ773" s="31"/>
      <c r="GR773" s="31"/>
      <c r="GS773" s="31"/>
      <c r="GT773" s="31"/>
      <c r="GU773" s="31"/>
      <c r="GV773" s="31"/>
      <c r="GW773" s="31"/>
      <c r="GX773" s="31"/>
      <c r="GY773" s="31"/>
      <c r="GZ773" s="31"/>
    </row>
    <row r="774" spans="2:208" s="32" customFormat="1" x14ac:dyDescent="0.2">
      <c r="B774" s="21"/>
      <c r="C774" s="22"/>
      <c r="D774" s="22"/>
      <c r="E774" s="22"/>
      <c r="F774" s="246"/>
      <c r="G774" s="121"/>
      <c r="H774" s="27"/>
      <c r="I774" s="28"/>
      <c r="J774" s="29"/>
      <c r="K774" s="30"/>
      <c r="L774" s="34"/>
      <c r="M774" s="35"/>
      <c r="N774" s="30"/>
      <c r="O774" s="34"/>
      <c r="P774" s="35"/>
      <c r="Q774" s="30"/>
      <c r="R774" s="34"/>
      <c r="S774" s="35"/>
      <c r="T774" s="30"/>
      <c r="U774" s="34"/>
      <c r="V774" s="35"/>
      <c r="W774" s="30"/>
      <c r="X774" s="34"/>
      <c r="Y774" s="34"/>
      <c r="Z774" s="30"/>
      <c r="AA774" s="34"/>
      <c r="AB774" s="34"/>
      <c r="AC774" s="30"/>
      <c r="AD774" s="34"/>
      <c r="AE774" s="34"/>
      <c r="AF774" s="30"/>
      <c r="AG774" s="34"/>
      <c r="AH774" s="34"/>
      <c r="AI774" s="30"/>
      <c r="AJ774" s="34"/>
      <c r="AK774" s="34"/>
      <c r="AL774" s="30"/>
      <c r="AM774" s="34"/>
      <c r="AN774" s="34"/>
      <c r="AO774" s="30"/>
      <c r="AP774" s="34"/>
      <c r="AQ774" s="34"/>
      <c r="AR774" s="30"/>
      <c r="AS774" s="34"/>
      <c r="AT774" s="34"/>
      <c r="AU774" s="30"/>
      <c r="AV774" s="34"/>
      <c r="AW774" s="34"/>
      <c r="AX774" s="30"/>
      <c r="AY774" s="34"/>
      <c r="AZ774" s="34"/>
      <c r="BA774" s="30"/>
      <c r="BB774" s="34"/>
      <c r="BC774" s="34"/>
      <c r="BD774" s="30"/>
      <c r="BE774" s="34"/>
      <c r="BF774" s="34"/>
      <c r="BG774" s="30"/>
      <c r="BH774" s="34"/>
      <c r="BI774" s="34"/>
      <c r="BJ774" s="30"/>
      <c r="BK774" s="34"/>
      <c r="BL774" s="117"/>
      <c r="BM774" s="118"/>
      <c r="BN774" s="117"/>
      <c r="BO774" s="34"/>
      <c r="BP774" s="30"/>
      <c r="BQ774" s="30"/>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c r="DP774" s="31"/>
      <c r="DQ774" s="31"/>
      <c r="DR774" s="31"/>
      <c r="DS774" s="31"/>
      <c r="DT774" s="31"/>
      <c r="DU774" s="31"/>
      <c r="DV774" s="31"/>
      <c r="DW774" s="31"/>
      <c r="DX774" s="31"/>
      <c r="DY774" s="31"/>
      <c r="DZ774" s="31"/>
      <c r="EA774" s="31"/>
      <c r="EB774" s="31"/>
      <c r="EC774" s="31"/>
      <c r="ED774" s="31"/>
      <c r="EE774" s="31"/>
      <c r="EF774" s="31"/>
      <c r="EG774" s="31"/>
      <c r="EH774" s="31"/>
      <c r="EI774" s="31"/>
      <c r="EJ774" s="31"/>
      <c r="EK774" s="31"/>
      <c r="EL774" s="31"/>
      <c r="EM774" s="31"/>
      <c r="EN774" s="31"/>
      <c r="EO774" s="31"/>
      <c r="EP774" s="31"/>
      <c r="EQ774" s="31"/>
      <c r="ER774" s="31"/>
      <c r="ES774" s="31"/>
      <c r="ET774" s="31"/>
      <c r="EU774" s="31"/>
      <c r="EV774" s="31"/>
      <c r="EW774" s="31"/>
      <c r="EX774" s="31"/>
      <c r="EY774" s="31"/>
      <c r="EZ774" s="31"/>
      <c r="FA774" s="31"/>
      <c r="FB774" s="31"/>
      <c r="FC774" s="31"/>
      <c r="FD774" s="31"/>
      <c r="FE774" s="31"/>
      <c r="FF774" s="31"/>
      <c r="FG774" s="31"/>
      <c r="FH774" s="31"/>
      <c r="FI774" s="31"/>
      <c r="FJ774" s="31"/>
      <c r="FK774" s="31"/>
      <c r="FL774" s="31"/>
      <c r="FM774" s="31"/>
      <c r="FN774" s="31"/>
      <c r="FO774" s="31"/>
      <c r="FP774" s="31"/>
      <c r="FQ774" s="31"/>
      <c r="FR774" s="31"/>
      <c r="FS774" s="31"/>
      <c r="FT774" s="31"/>
      <c r="FU774" s="31"/>
      <c r="FV774" s="31"/>
      <c r="FW774" s="31"/>
      <c r="FX774" s="31"/>
      <c r="FY774" s="31"/>
      <c r="FZ774" s="31"/>
      <c r="GA774" s="31"/>
      <c r="GB774" s="31"/>
      <c r="GC774" s="31"/>
      <c r="GD774" s="31"/>
      <c r="GE774" s="31"/>
      <c r="GF774" s="31"/>
      <c r="GG774" s="31"/>
      <c r="GH774" s="31"/>
      <c r="GI774" s="31"/>
      <c r="GJ774" s="31"/>
      <c r="GK774" s="31"/>
      <c r="GL774" s="31"/>
      <c r="GM774" s="31"/>
      <c r="GN774" s="31"/>
      <c r="GO774" s="31"/>
      <c r="GP774" s="31"/>
      <c r="GQ774" s="31"/>
      <c r="GR774" s="31"/>
      <c r="GS774" s="31"/>
      <c r="GT774" s="31"/>
      <c r="GU774" s="31"/>
      <c r="GV774" s="31"/>
      <c r="GW774" s="31"/>
      <c r="GX774" s="31"/>
      <c r="GY774" s="31"/>
      <c r="GZ774" s="31"/>
    </row>
    <row r="775" spans="2:208" s="32" customFormat="1" x14ac:dyDescent="0.2">
      <c r="B775" s="21"/>
      <c r="C775" s="22"/>
      <c r="D775" s="22"/>
      <c r="E775" s="22"/>
      <c r="F775" s="246"/>
      <c r="G775" s="121"/>
      <c r="H775" s="27"/>
      <c r="I775" s="28"/>
      <c r="J775" s="29"/>
      <c r="K775" s="30"/>
      <c r="L775" s="34"/>
      <c r="M775" s="35"/>
      <c r="N775" s="30"/>
      <c r="O775" s="34"/>
      <c r="P775" s="35"/>
      <c r="Q775" s="30"/>
      <c r="R775" s="34"/>
      <c r="S775" s="35"/>
      <c r="T775" s="30"/>
      <c r="U775" s="34"/>
      <c r="V775" s="35"/>
      <c r="W775" s="30"/>
      <c r="X775" s="34"/>
      <c r="Y775" s="34"/>
      <c r="Z775" s="30"/>
      <c r="AA775" s="34"/>
      <c r="AB775" s="34"/>
      <c r="AC775" s="30"/>
      <c r="AD775" s="34"/>
      <c r="AE775" s="34"/>
      <c r="AF775" s="30"/>
      <c r="AG775" s="34"/>
      <c r="AH775" s="34"/>
      <c r="AI775" s="30"/>
      <c r="AJ775" s="34"/>
      <c r="AK775" s="34"/>
      <c r="AL775" s="30"/>
      <c r="AM775" s="34"/>
      <c r="AN775" s="34"/>
      <c r="AO775" s="30"/>
      <c r="AP775" s="34"/>
      <c r="AQ775" s="34"/>
      <c r="AR775" s="30"/>
      <c r="AS775" s="34"/>
      <c r="AT775" s="34"/>
      <c r="AU775" s="30"/>
      <c r="AV775" s="34"/>
      <c r="AW775" s="34"/>
      <c r="AX775" s="30"/>
      <c r="AY775" s="34"/>
      <c r="AZ775" s="34"/>
      <c r="BA775" s="30"/>
      <c r="BB775" s="34"/>
      <c r="BC775" s="34"/>
      <c r="BD775" s="30"/>
      <c r="BE775" s="34"/>
      <c r="BF775" s="34"/>
      <c r="BG775" s="30"/>
      <c r="BH775" s="34"/>
      <c r="BI775" s="34"/>
      <c r="BJ775" s="30"/>
      <c r="BK775" s="34"/>
      <c r="BL775" s="117"/>
      <c r="BM775" s="118"/>
      <c r="BN775" s="117"/>
      <c r="BO775" s="34"/>
      <c r="BP775" s="30"/>
      <c r="BQ775" s="30"/>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c r="CT775" s="31"/>
      <c r="CU775" s="31"/>
      <c r="CV775" s="31"/>
      <c r="CW775" s="31"/>
      <c r="CX775" s="31"/>
      <c r="CY775" s="31"/>
      <c r="CZ775" s="31"/>
      <c r="DA775" s="31"/>
      <c r="DB775" s="31"/>
      <c r="DC775" s="31"/>
      <c r="DD775" s="31"/>
      <c r="DE775" s="31"/>
      <c r="DF775" s="31"/>
      <c r="DG775" s="31"/>
      <c r="DH775" s="31"/>
      <c r="DI775" s="31"/>
      <c r="DJ775" s="31"/>
      <c r="DK775" s="31"/>
      <c r="DL775" s="31"/>
      <c r="DM775" s="31"/>
      <c r="DN775" s="31"/>
      <c r="DO775" s="31"/>
      <c r="DP775" s="31"/>
      <c r="DQ775" s="31"/>
      <c r="DR775" s="31"/>
      <c r="DS775" s="31"/>
      <c r="DT775" s="31"/>
      <c r="DU775" s="31"/>
      <c r="DV775" s="31"/>
      <c r="DW775" s="31"/>
      <c r="DX775" s="31"/>
      <c r="DY775" s="31"/>
      <c r="DZ775" s="31"/>
      <c r="EA775" s="31"/>
      <c r="EB775" s="31"/>
      <c r="EC775" s="31"/>
      <c r="ED775" s="31"/>
      <c r="EE775" s="31"/>
      <c r="EF775" s="31"/>
      <c r="EG775" s="31"/>
      <c r="EH775" s="31"/>
      <c r="EI775" s="31"/>
      <c r="EJ775" s="31"/>
      <c r="EK775" s="31"/>
      <c r="EL775" s="31"/>
      <c r="EM775" s="31"/>
      <c r="EN775" s="31"/>
      <c r="EO775" s="31"/>
      <c r="EP775" s="31"/>
      <c r="EQ775" s="31"/>
      <c r="ER775" s="31"/>
      <c r="ES775" s="31"/>
      <c r="ET775" s="31"/>
      <c r="EU775" s="31"/>
      <c r="EV775" s="31"/>
      <c r="EW775" s="31"/>
      <c r="EX775" s="31"/>
      <c r="EY775" s="31"/>
      <c r="EZ775" s="31"/>
      <c r="FA775" s="31"/>
      <c r="FB775" s="31"/>
      <c r="FC775" s="31"/>
      <c r="FD775" s="31"/>
      <c r="FE775" s="31"/>
      <c r="FF775" s="31"/>
      <c r="FG775" s="31"/>
      <c r="FH775" s="31"/>
      <c r="FI775" s="31"/>
      <c r="FJ775" s="31"/>
      <c r="FK775" s="31"/>
      <c r="FL775" s="31"/>
      <c r="FM775" s="31"/>
      <c r="FN775" s="31"/>
      <c r="FO775" s="31"/>
      <c r="FP775" s="31"/>
      <c r="FQ775" s="31"/>
      <c r="FR775" s="31"/>
      <c r="FS775" s="31"/>
      <c r="FT775" s="31"/>
      <c r="FU775" s="31"/>
      <c r="FV775" s="31"/>
      <c r="FW775" s="31"/>
      <c r="FX775" s="31"/>
      <c r="FY775" s="31"/>
      <c r="FZ775" s="31"/>
      <c r="GA775" s="31"/>
      <c r="GB775" s="31"/>
      <c r="GC775" s="31"/>
      <c r="GD775" s="31"/>
      <c r="GE775" s="31"/>
      <c r="GF775" s="31"/>
      <c r="GG775" s="31"/>
      <c r="GH775" s="31"/>
      <c r="GI775" s="31"/>
      <c r="GJ775" s="31"/>
      <c r="GK775" s="31"/>
      <c r="GL775" s="31"/>
      <c r="GM775" s="31"/>
      <c r="GN775" s="31"/>
      <c r="GO775" s="31"/>
      <c r="GP775" s="31"/>
      <c r="GQ775" s="31"/>
      <c r="GR775" s="31"/>
      <c r="GS775" s="31"/>
      <c r="GT775" s="31"/>
      <c r="GU775" s="31"/>
      <c r="GV775" s="31"/>
      <c r="GW775" s="31"/>
      <c r="GX775" s="31"/>
      <c r="GY775" s="31"/>
      <c r="GZ775" s="31"/>
    </row>
    <row r="776" spans="2:208" s="32" customFormat="1" x14ac:dyDescent="0.2">
      <c r="B776" s="21"/>
      <c r="C776" s="22"/>
      <c r="D776" s="22"/>
      <c r="E776" s="22"/>
      <c r="F776" s="246"/>
      <c r="G776" s="121"/>
      <c r="H776" s="27"/>
      <c r="I776" s="28"/>
      <c r="J776" s="29"/>
      <c r="K776" s="30"/>
      <c r="L776" s="34"/>
      <c r="M776" s="35"/>
      <c r="N776" s="30"/>
      <c r="O776" s="34"/>
      <c r="P776" s="35"/>
      <c r="Q776" s="30"/>
      <c r="R776" s="34"/>
      <c r="S776" s="35"/>
      <c r="T776" s="30"/>
      <c r="U776" s="34"/>
      <c r="V776" s="35"/>
      <c r="W776" s="30"/>
      <c r="X776" s="34"/>
      <c r="Y776" s="34"/>
      <c r="Z776" s="30"/>
      <c r="AA776" s="34"/>
      <c r="AB776" s="34"/>
      <c r="AC776" s="30"/>
      <c r="AD776" s="34"/>
      <c r="AE776" s="34"/>
      <c r="AF776" s="30"/>
      <c r="AG776" s="34"/>
      <c r="AH776" s="34"/>
      <c r="AI776" s="30"/>
      <c r="AJ776" s="34"/>
      <c r="AK776" s="34"/>
      <c r="AL776" s="30"/>
      <c r="AM776" s="34"/>
      <c r="AN776" s="34"/>
      <c r="AO776" s="30"/>
      <c r="AP776" s="34"/>
      <c r="AQ776" s="34"/>
      <c r="AR776" s="30"/>
      <c r="AS776" s="34"/>
      <c r="AT776" s="34"/>
      <c r="AU776" s="30"/>
      <c r="AV776" s="34"/>
      <c r="AW776" s="34"/>
      <c r="AX776" s="30"/>
      <c r="AY776" s="34"/>
      <c r="AZ776" s="34"/>
      <c r="BA776" s="30"/>
      <c r="BB776" s="34"/>
      <c r="BC776" s="34"/>
      <c r="BD776" s="30"/>
      <c r="BE776" s="34"/>
      <c r="BF776" s="34"/>
      <c r="BG776" s="30"/>
      <c r="BH776" s="34"/>
      <c r="BI776" s="34"/>
      <c r="BJ776" s="30"/>
      <c r="BK776" s="34"/>
      <c r="BL776" s="117"/>
      <c r="BM776" s="118"/>
      <c r="BN776" s="117"/>
      <c r="BO776" s="34"/>
      <c r="BP776" s="30"/>
      <c r="BQ776" s="30"/>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1"/>
      <c r="EU776" s="31"/>
      <c r="EV776" s="31"/>
      <c r="EW776" s="31"/>
      <c r="EX776" s="31"/>
      <c r="EY776" s="31"/>
      <c r="EZ776" s="31"/>
      <c r="FA776" s="31"/>
      <c r="FB776" s="31"/>
      <c r="FC776" s="31"/>
      <c r="FD776" s="31"/>
      <c r="FE776" s="31"/>
      <c r="FF776" s="31"/>
      <c r="FG776" s="31"/>
      <c r="FH776" s="31"/>
      <c r="FI776" s="31"/>
      <c r="FJ776" s="31"/>
      <c r="FK776" s="31"/>
      <c r="FL776" s="31"/>
      <c r="FM776" s="31"/>
      <c r="FN776" s="31"/>
      <c r="FO776" s="31"/>
      <c r="FP776" s="31"/>
      <c r="FQ776" s="31"/>
      <c r="FR776" s="31"/>
      <c r="FS776" s="31"/>
      <c r="FT776" s="31"/>
      <c r="FU776" s="31"/>
      <c r="FV776" s="31"/>
      <c r="FW776" s="31"/>
      <c r="FX776" s="31"/>
      <c r="FY776" s="31"/>
      <c r="FZ776" s="31"/>
      <c r="GA776" s="31"/>
      <c r="GB776" s="31"/>
      <c r="GC776" s="31"/>
      <c r="GD776" s="31"/>
      <c r="GE776" s="31"/>
      <c r="GF776" s="31"/>
      <c r="GG776" s="31"/>
      <c r="GH776" s="31"/>
      <c r="GI776" s="31"/>
      <c r="GJ776" s="31"/>
      <c r="GK776" s="31"/>
      <c r="GL776" s="31"/>
      <c r="GM776" s="31"/>
      <c r="GN776" s="31"/>
      <c r="GO776" s="31"/>
      <c r="GP776" s="31"/>
      <c r="GQ776" s="31"/>
      <c r="GR776" s="31"/>
      <c r="GS776" s="31"/>
      <c r="GT776" s="31"/>
      <c r="GU776" s="31"/>
      <c r="GV776" s="31"/>
      <c r="GW776" s="31"/>
      <c r="GX776" s="31"/>
      <c r="GY776" s="31"/>
      <c r="GZ776" s="31"/>
    </row>
    <row r="777" spans="2:208" s="32" customFormat="1" x14ac:dyDescent="0.2">
      <c r="B777" s="21"/>
      <c r="C777" s="22"/>
      <c r="D777" s="22"/>
      <c r="E777" s="22"/>
      <c r="F777" s="246"/>
      <c r="G777" s="121"/>
      <c r="H777" s="27"/>
      <c r="I777" s="28"/>
      <c r="J777" s="29"/>
      <c r="K777" s="30"/>
      <c r="L777" s="34"/>
      <c r="M777" s="35"/>
      <c r="N777" s="30"/>
      <c r="O777" s="34"/>
      <c r="P777" s="35"/>
      <c r="Q777" s="30"/>
      <c r="R777" s="34"/>
      <c r="S777" s="35"/>
      <c r="T777" s="30"/>
      <c r="U777" s="34"/>
      <c r="V777" s="35"/>
      <c r="W777" s="30"/>
      <c r="X777" s="34"/>
      <c r="Y777" s="34"/>
      <c r="Z777" s="30"/>
      <c r="AA777" s="34"/>
      <c r="AB777" s="34"/>
      <c r="AC777" s="30"/>
      <c r="AD777" s="34"/>
      <c r="AE777" s="34"/>
      <c r="AF777" s="30"/>
      <c r="AG777" s="34"/>
      <c r="AH777" s="34"/>
      <c r="AI777" s="30"/>
      <c r="AJ777" s="34"/>
      <c r="AK777" s="34"/>
      <c r="AL777" s="30"/>
      <c r="AM777" s="34"/>
      <c r="AN777" s="34"/>
      <c r="AO777" s="30"/>
      <c r="AP777" s="34"/>
      <c r="AQ777" s="34"/>
      <c r="AR777" s="30"/>
      <c r="AS777" s="34"/>
      <c r="AT777" s="34"/>
      <c r="AU777" s="30"/>
      <c r="AV777" s="34"/>
      <c r="AW777" s="34"/>
      <c r="AX777" s="30"/>
      <c r="AY777" s="34"/>
      <c r="AZ777" s="34"/>
      <c r="BA777" s="30"/>
      <c r="BB777" s="34"/>
      <c r="BC777" s="34"/>
      <c r="BD777" s="30"/>
      <c r="BE777" s="34"/>
      <c r="BF777" s="34"/>
      <c r="BG777" s="30"/>
      <c r="BH777" s="34"/>
      <c r="BI777" s="34"/>
      <c r="BJ777" s="30"/>
      <c r="BK777" s="34"/>
      <c r="BL777" s="117"/>
      <c r="BM777" s="118"/>
      <c r="BN777" s="117"/>
      <c r="BO777" s="34"/>
      <c r="BP777" s="30"/>
      <c r="BQ777" s="30"/>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c r="DP777" s="31"/>
      <c r="DQ777" s="31"/>
      <c r="DR777" s="31"/>
      <c r="DS777" s="31"/>
      <c r="DT777" s="31"/>
      <c r="DU777" s="31"/>
      <c r="DV777" s="31"/>
      <c r="DW777" s="31"/>
      <c r="DX777" s="31"/>
      <c r="DY777" s="31"/>
      <c r="DZ777" s="31"/>
      <c r="EA777" s="31"/>
      <c r="EB777" s="31"/>
      <c r="EC777" s="31"/>
      <c r="ED777" s="31"/>
      <c r="EE777" s="31"/>
      <c r="EF777" s="31"/>
      <c r="EG777" s="31"/>
      <c r="EH777" s="31"/>
      <c r="EI777" s="31"/>
      <c r="EJ777" s="31"/>
      <c r="EK777" s="31"/>
      <c r="EL777" s="31"/>
      <c r="EM777" s="31"/>
      <c r="EN777" s="31"/>
      <c r="EO777" s="31"/>
      <c r="EP777" s="31"/>
      <c r="EQ777" s="31"/>
      <c r="ER777" s="31"/>
      <c r="ES777" s="31"/>
      <c r="ET777" s="31"/>
      <c r="EU777" s="31"/>
      <c r="EV777" s="31"/>
      <c r="EW777" s="31"/>
      <c r="EX777" s="31"/>
      <c r="EY777" s="31"/>
      <c r="EZ777" s="31"/>
      <c r="FA777" s="31"/>
      <c r="FB777" s="31"/>
      <c r="FC777" s="31"/>
      <c r="FD777" s="31"/>
      <c r="FE777" s="31"/>
      <c r="FF777" s="31"/>
      <c r="FG777" s="31"/>
      <c r="FH777" s="31"/>
      <c r="FI777" s="31"/>
      <c r="FJ777" s="31"/>
      <c r="FK777" s="31"/>
      <c r="FL777" s="31"/>
      <c r="FM777" s="31"/>
      <c r="FN777" s="31"/>
      <c r="FO777" s="31"/>
      <c r="FP777" s="31"/>
      <c r="FQ777" s="31"/>
      <c r="FR777" s="31"/>
      <c r="FS777" s="31"/>
      <c r="FT777" s="31"/>
      <c r="FU777" s="31"/>
      <c r="FV777" s="31"/>
      <c r="FW777" s="31"/>
      <c r="FX777" s="31"/>
      <c r="FY777" s="31"/>
      <c r="FZ777" s="31"/>
      <c r="GA777" s="31"/>
      <c r="GB777" s="31"/>
      <c r="GC777" s="31"/>
      <c r="GD777" s="31"/>
      <c r="GE777" s="31"/>
      <c r="GF777" s="31"/>
      <c r="GG777" s="31"/>
      <c r="GH777" s="31"/>
      <c r="GI777" s="31"/>
      <c r="GJ777" s="31"/>
      <c r="GK777" s="31"/>
      <c r="GL777" s="31"/>
      <c r="GM777" s="31"/>
      <c r="GN777" s="31"/>
      <c r="GO777" s="31"/>
      <c r="GP777" s="31"/>
      <c r="GQ777" s="31"/>
      <c r="GR777" s="31"/>
      <c r="GS777" s="31"/>
      <c r="GT777" s="31"/>
      <c r="GU777" s="31"/>
      <c r="GV777" s="31"/>
      <c r="GW777" s="31"/>
      <c r="GX777" s="31"/>
      <c r="GY777" s="31"/>
      <c r="GZ777" s="31"/>
    </row>
    <row r="778" spans="2:208" s="32" customFormat="1" x14ac:dyDescent="0.2">
      <c r="B778" s="21"/>
      <c r="C778" s="22"/>
      <c r="D778" s="22"/>
      <c r="E778" s="22"/>
      <c r="F778" s="246"/>
      <c r="G778" s="121"/>
      <c r="H778" s="27"/>
      <c r="I778" s="28"/>
      <c r="J778" s="29"/>
      <c r="K778" s="30"/>
      <c r="L778" s="34"/>
      <c r="M778" s="35"/>
      <c r="N778" s="30"/>
      <c r="O778" s="34"/>
      <c r="P778" s="35"/>
      <c r="Q778" s="30"/>
      <c r="R778" s="34"/>
      <c r="S778" s="35"/>
      <c r="T778" s="30"/>
      <c r="U778" s="34"/>
      <c r="V778" s="35"/>
      <c r="W778" s="30"/>
      <c r="X778" s="34"/>
      <c r="Y778" s="34"/>
      <c r="Z778" s="30"/>
      <c r="AA778" s="34"/>
      <c r="AB778" s="34"/>
      <c r="AC778" s="30"/>
      <c r="AD778" s="34"/>
      <c r="AE778" s="34"/>
      <c r="AF778" s="30"/>
      <c r="AG778" s="34"/>
      <c r="AH778" s="34"/>
      <c r="AI778" s="30"/>
      <c r="AJ778" s="34"/>
      <c r="AK778" s="34"/>
      <c r="AL778" s="30"/>
      <c r="AM778" s="34"/>
      <c r="AN778" s="34"/>
      <c r="AO778" s="30"/>
      <c r="AP778" s="34"/>
      <c r="AQ778" s="34"/>
      <c r="AR778" s="30"/>
      <c r="AS778" s="34"/>
      <c r="AT778" s="34"/>
      <c r="AU778" s="30"/>
      <c r="AV778" s="34"/>
      <c r="AW778" s="34"/>
      <c r="AX778" s="30"/>
      <c r="AY778" s="34"/>
      <c r="AZ778" s="34"/>
      <c r="BA778" s="30"/>
      <c r="BB778" s="34"/>
      <c r="BC778" s="34"/>
      <c r="BD778" s="30"/>
      <c r="BE778" s="34"/>
      <c r="BF778" s="34"/>
      <c r="BG778" s="30"/>
      <c r="BH778" s="34"/>
      <c r="BI778" s="34"/>
      <c r="BJ778" s="30"/>
      <c r="BK778" s="34"/>
      <c r="BL778" s="117"/>
      <c r="BM778" s="118"/>
      <c r="BN778" s="117"/>
      <c r="BO778" s="34"/>
      <c r="BP778" s="30"/>
      <c r="BQ778" s="30"/>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c r="DP778" s="31"/>
      <c r="DQ778" s="31"/>
      <c r="DR778" s="31"/>
      <c r="DS778" s="31"/>
      <c r="DT778" s="31"/>
      <c r="DU778" s="31"/>
      <c r="DV778" s="31"/>
      <c r="DW778" s="31"/>
      <c r="DX778" s="31"/>
      <c r="DY778" s="31"/>
      <c r="DZ778" s="31"/>
      <c r="EA778" s="31"/>
      <c r="EB778" s="31"/>
      <c r="EC778" s="31"/>
      <c r="ED778" s="31"/>
      <c r="EE778" s="31"/>
      <c r="EF778" s="31"/>
      <c r="EG778" s="31"/>
      <c r="EH778" s="31"/>
      <c r="EI778" s="31"/>
      <c r="EJ778" s="31"/>
      <c r="EK778" s="31"/>
      <c r="EL778" s="31"/>
      <c r="EM778" s="31"/>
      <c r="EN778" s="31"/>
      <c r="EO778" s="31"/>
      <c r="EP778" s="31"/>
      <c r="EQ778" s="31"/>
      <c r="ER778" s="31"/>
      <c r="ES778" s="31"/>
      <c r="ET778" s="31"/>
      <c r="EU778" s="31"/>
      <c r="EV778" s="31"/>
      <c r="EW778" s="31"/>
      <c r="EX778" s="31"/>
      <c r="EY778" s="31"/>
      <c r="EZ778" s="31"/>
      <c r="FA778" s="31"/>
      <c r="FB778" s="31"/>
      <c r="FC778" s="31"/>
      <c r="FD778" s="31"/>
      <c r="FE778" s="31"/>
      <c r="FF778" s="31"/>
      <c r="FG778" s="31"/>
      <c r="FH778" s="31"/>
      <c r="FI778" s="31"/>
      <c r="FJ778" s="31"/>
      <c r="FK778" s="31"/>
      <c r="FL778" s="31"/>
      <c r="FM778" s="31"/>
      <c r="FN778" s="31"/>
      <c r="FO778" s="31"/>
      <c r="FP778" s="31"/>
      <c r="FQ778" s="31"/>
      <c r="FR778" s="31"/>
      <c r="FS778" s="31"/>
      <c r="FT778" s="31"/>
      <c r="FU778" s="31"/>
      <c r="FV778" s="31"/>
      <c r="FW778" s="31"/>
      <c r="FX778" s="31"/>
      <c r="FY778" s="31"/>
      <c r="FZ778" s="31"/>
      <c r="GA778" s="31"/>
      <c r="GB778" s="31"/>
      <c r="GC778" s="31"/>
      <c r="GD778" s="31"/>
      <c r="GE778" s="31"/>
      <c r="GF778" s="31"/>
      <c r="GG778" s="31"/>
      <c r="GH778" s="31"/>
      <c r="GI778" s="31"/>
      <c r="GJ778" s="31"/>
      <c r="GK778" s="31"/>
      <c r="GL778" s="31"/>
      <c r="GM778" s="31"/>
      <c r="GN778" s="31"/>
      <c r="GO778" s="31"/>
      <c r="GP778" s="31"/>
      <c r="GQ778" s="31"/>
      <c r="GR778" s="31"/>
      <c r="GS778" s="31"/>
      <c r="GT778" s="31"/>
      <c r="GU778" s="31"/>
      <c r="GV778" s="31"/>
      <c r="GW778" s="31"/>
      <c r="GX778" s="31"/>
      <c r="GY778" s="31"/>
      <c r="GZ778" s="31"/>
    </row>
    <row r="779" spans="2:208" s="32" customFormat="1" x14ac:dyDescent="0.2">
      <c r="B779" s="21"/>
      <c r="C779" s="22"/>
      <c r="D779" s="22"/>
      <c r="E779" s="22"/>
      <c r="F779" s="246"/>
      <c r="G779" s="121"/>
      <c r="H779" s="27"/>
      <c r="I779" s="28"/>
      <c r="J779" s="29"/>
      <c r="K779" s="30"/>
      <c r="L779" s="34"/>
      <c r="M779" s="35"/>
      <c r="N779" s="30"/>
      <c r="O779" s="34"/>
      <c r="P779" s="35"/>
      <c r="Q779" s="30"/>
      <c r="R779" s="34"/>
      <c r="S779" s="35"/>
      <c r="T779" s="30"/>
      <c r="U779" s="34"/>
      <c r="V779" s="35"/>
      <c r="W779" s="30"/>
      <c r="X779" s="34"/>
      <c r="Y779" s="34"/>
      <c r="Z779" s="30"/>
      <c r="AA779" s="34"/>
      <c r="AB779" s="34"/>
      <c r="AC779" s="30"/>
      <c r="AD779" s="34"/>
      <c r="AE779" s="34"/>
      <c r="AF779" s="30"/>
      <c r="AG779" s="34"/>
      <c r="AH779" s="34"/>
      <c r="AI779" s="30"/>
      <c r="AJ779" s="34"/>
      <c r="AK779" s="34"/>
      <c r="AL779" s="30"/>
      <c r="AM779" s="34"/>
      <c r="AN779" s="34"/>
      <c r="AO779" s="30"/>
      <c r="AP779" s="34"/>
      <c r="AQ779" s="34"/>
      <c r="AR779" s="30"/>
      <c r="AS779" s="34"/>
      <c r="AT779" s="34"/>
      <c r="AU779" s="30"/>
      <c r="AV779" s="34"/>
      <c r="AW779" s="34"/>
      <c r="AX779" s="30"/>
      <c r="AY779" s="34"/>
      <c r="AZ779" s="34"/>
      <c r="BA779" s="30"/>
      <c r="BB779" s="34"/>
      <c r="BC779" s="34"/>
      <c r="BD779" s="30"/>
      <c r="BE779" s="34"/>
      <c r="BF779" s="34"/>
      <c r="BG779" s="30"/>
      <c r="BH779" s="34"/>
      <c r="BI779" s="34"/>
      <c r="BJ779" s="30"/>
      <c r="BK779" s="34"/>
      <c r="BL779" s="117"/>
      <c r="BM779" s="118"/>
      <c r="BN779" s="117"/>
      <c r="BO779" s="34"/>
      <c r="BP779" s="30"/>
      <c r="BQ779" s="30"/>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c r="DP779" s="31"/>
      <c r="DQ779" s="31"/>
      <c r="DR779" s="31"/>
      <c r="DS779" s="31"/>
      <c r="DT779" s="31"/>
      <c r="DU779" s="31"/>
      <c r="DV779" s="31"/>
      <c r="DW779" s="31"/>
      <c r="DX779" s="31"/>
      <c r="DY779" s="31"/>
      <c r="DZ779" s="31"/>
      <c r="EA779" s="31"/>
      <c r="EB779" s="31"/>
      <c r="EC779" s="31"/>
      <c r="ED779" s="31"/>
      <c r="EE779" s="31"/>
      <c r="EF779" s="31"/>
      <c r="EG779" s="31"/>
      <c r="EH779" s="31"/>
      <c r="EI779" s="31"/>
      <c r="EJ779" s="31"/>
      <c r="EK779" s="31"/>
      <c r="EL779" s="31"/>
      <c r="EM779" s="31"/>
      <c r="EN779" s="31"/>
      <c r="EO779" s="31"/>
      <c r="EP779" s="31"/>
      <c r="EQ779" s="31"/>
      <c r="ER779" s="31"/>
      <c r="ES779" s="31"/>
      <c r="ET779" s="31"/>
      <c r="EU779" s="31"/>
      <c r="EV779" s="31"/>
      <c r="EW779" s="31"/>
      <c r="EX779" s="31"/>
      <c r="EY779" s="31"/>
      <c r="EZ779" s="31"/>
      <c r="FA779" s="31"/>
      <c r="FB779" s="31"/>
      <c r="FC779" s="31"/>
      <c r="FD779" s="31"/>
      <c r="FE779" s="31"/>
      <c r="FF779" s="31"/>
      <c r="FG779" s="31"/>
      <c r="FH779" s="31"/>
      <c r="FI779" s="31"/>
      <c r="FJ779" s="31"/>
      <c r="FK779" s="31"/>
      <c r="FL779" s="31"/>
      <c r="FM779" s="31"/>
      <c r="FN779" s="31"/>
      <c r="FO779" s="31"/>
      <c r="FP779" s="31"/>
      <c r="FQ779" s="31"/>
      <c r="FR779" s="31"/>
      <c r="FS779" s="31"/>
      <c r="FT779" s="31"/>
      <c r="FU779" s="31"/>
      <c r="FV779" s="31"/>
      <c r="FW779" s="31"/>
      <c r="FX779" s="31"/>
      <c r="FY779" s="31"/>
      <c r="FZ779" s="31"/>
      <c r="GA779" s="31"/>
      <c r="GB779" s="31"/>
      <c r="GC779" s="31"/>
      <c r="GD779" s="31"/>
      <c r="GE779" s="31"/>
      <c r="GF779" s="31"/>
      <c r="GG779" s="31"/>
      <c r="GH779" s="31"/>
      <c r="GI779" s="31"/>
      <c r="GJ779" s="31"/>
      <c r="GK779" s="31"/>
      <c r="GL779" s="31"/>
      <c r="GM779" s="31"/>
      <c r="GN779" s="31"/>
      <c r="GO779" s="31"/>
      <c r="GP779" s="31"/>
      <c r="GQ779" s="31"/>
      <c r="GR779" s="31"/>
      <c r="GS779" s="31"/>
      <c r="GT779" s="31"/>
      <c r="GU779" s="31"/>
      <c r="GV779" s="31"/>
      <c r="GW779" s="31"/>
      <c r="GX779" s="31"/>
      <c r="GY779" s="31"/>
      <c r="GZ779" s="31"/>
    </row>
    <row r="780" spans="2:208" s="32" customFormat="1" x14ac:dyDescent="0.2">
      <c r="B780" s="21"/>
      <c r="C780" s="22"/>
      <c r="D780" s="22"/>
      <c r="E780" s="22"/>
      <c r="F780" s="246"/>
      <c r="G780" s="121"/>
      <c r="H780" s="27"/>
      <c r="I780" s="28"/>
      <c r="J780" s="29"/>
      <c r="K780" s="30"/>
      <c r="L780" s="34"/>
      <c r="M780" s="35"/>
      <c r="N780" s="30"/>
      <c r="O780" s="34"/>
      <c r="P780" s="35"/>
      <c r="Q780" s="30"/>
      <c r="R780" s="34"/>
      <c r="S780" s="35"/>
      <c r="T780" s="30"/>
      <c r="U780" s="34"/>
      <c r="V780" s="35"/>
      <c r="W780" s="30"/>
      <c r="X780" s="34"/>
      <c r="Y780" s="34"/>
      <c r="Z780" s="30"/>
      <c r="AA780" s="34"/>
      <c r="AB780" s="34"/>
      <c r="AC780" s="30"/>
      <c r="AD780" s="34"/>
      <c r="AE780" s="34"/>
      <c r="AF780" s="30"/>
      <c r="AG780" s="34"/>
      <c r="AH780" s="34"/>
      <c r="AI780" s="30"/>
      <c r="AJ780" s="34"/>
      <c r="AK780" s="34"/>
      <c r="AL780" s="30"/>
      <c r="AM780" s="34"/>
      <c r="AN780" s="34"/>
      <c r="AO780" s="30"/>
      <c r="AP780" s="34"/>
      <c r="AQ780" s="34"/>
      <c r="AR780" s="30"/>
      <c r="AS780" s="34"/>
      <c r="AT780" s="34"/>
      <c r="AU780" s="30"/>
      <c r="AV780" s="34"/>
      <c r="AW780" s="34"/>
      <c r="AX780" s="30"/>
      <c r="AY780" s="34"/>
      <c r="AZ780" s="34"/>
      <c r="BA780" s="30"/>
      <c r="BB780" s="34"/>
      <c r="BC780" s="34"/>
      <c r="BD780" s="30"/>
      <c r="BE780" s="34"/>
      <c r="BF780" s="34"/>
      <c r="BG780" s="30"/>
      <c r="BH780" s="34"/>
      <c r="BI780" s="34"/>
      <c r="BJ780" s="30"/>
      <c r="BK780" s="34"/>
      <c r="BL780" s="117"/>
      <c r="BM780" s="118"/>
      <c r="BN780" s="117"/>
      <c r="BO780" s="34"/>
      <c r="BP780" s="30"/>
      <c r="BQ780" s="30"/>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c r="CT780" s="31"/>
      <c r="CU780" s="31"/>
      <c r="CV780" s="31"/>
      <c r="CW780" s="31"/>
      <c r="CX780" s="31"/>
      <c r="CY780" s="31"/>
      <c r="CZ780" s="31"/>
      <c r="DA780" s="31"/>
      <c r="DB780" s="31"/>
      <c r="DC780" s="31"/>
      <c r="DD780" s="31"/>
      <c r="DE780" s="31"/>
      <c r="DF780" s="31"/>
      <c r="DG780" s="31"/>
      <c r="DH780" s="31"/>
      <c r="DI780" s="31"/>
      <c r="DJ780" s="31"/>
      <c r="DK780" s="31"/>
      <c r="DL780" s="31"/>
      <c r="DM780" s="31"/>
      <c r="DN780" s="31"/>
      <c r="DO780" s="31"/>
      <c r="DP780" s="31"/>
      <c r="DQ780" s="31"/>
      <c r="DR780" s="31"/>
      <c r="DS780" s="31"/>
      <c r="DT780" s="31"/>
      <c r="DU780" s="31"/>
      <c r="DV780" s="31"/>
      <c r="DW780" s="31"/>
      <c r="DX780" s="31"/>
      <c r="DY780" s="31"/>
      <c r="DZ780" s="31"/>
      <c r="EA780" s="31"/>
      <c r="EB780" s="31"/>
      <c r="EC780" s="31"/>
      <c r="ED780" s="31"/>
      <c r="EE780" s="31"/>
      <c r="EF780" s="31"/>
      <c r="EG780" s="31"/>
      <c r="EH780" s="31"/>
      <c r="EI780" s="31"/>
      <c r="EJ780" s="31"/>
      <c r="EK780" s="31"/>
      <c r="EL780" s="31"/>
      <c r="EM780" s="31"/>
      <c r="EN780" s="31"/>
      <c r="EO780" s="31"/>
      <c r="EP780" s="31"/>
      <c r="EQ780" s="31"/>
      <c r="ER780" s="31"/>
      <c r="ES780" s="31"/>
      <c r="ET780" s="31"/>
      <c r="EU780" s="31"/>
      <c r="EV780" s="31"/>
      <c r="EW780" s="31"/>
      <c r="EX780" s="31"/>
      <c r="EY780" s="31"/>
      <c r="EZ780" s="31"/>
      <c r="FA780" s="31"/>
      <c r="FB780" s="31"/>
      <c r="FC780" s="31"/>
      <c r="FD780" s="31"/>
      <c r="FE780" s="31"/>
      <c r="FF780" s="31"/>
      <c r="FG780" s="31"/>
      <c r="FH780" s="31"/>
      <c r="FI780" s="31"/>
      <c r="FJ780" s="31"/>
      <c r="FK780" s="31"/>
      <c r="FL780" s="31"/>
      <c r="FM780" s="31"/>
      <c r="FN780" s="31"/>
      <c r="FO780" s="31"/>
      <c r="FP780" s="31"/>
      <c r="FQ780" s="31"/>
      <c r="FR780" s="31"/>
      <c r="FS780" s="31"/>
      <c r="FT780" s="31"/>
      <c r="FU780" s="31"/>
      <c r="FV780" s="31"/>
      <c r="FW780" s="31"/>
      <c r="FX780" s="31"/>
      <c r="FY780" s="31"/>
      <c r="FZ780" s="31"/>
      <c r="GA780" s="31"/>
      <c r="GB780" s="31"/>
      <c r="GC780" s="31"/>
      <c r="GD780" s="31"/>
      <c r="GE780" s="31"/>
      <c r="GF780" s="31"/>
      <c r="GG780" s="31"/>
      <c r="GH780" s="31"/>
      <c r="GI780" s="31"/>
      <c r="GJ780" s="31"/>
      <c r="GK780" s="31"/>
      <c r="GL780" s="31"/>
      <c r="GM780" s="31"/>
      <c r="GN780" s="31"/>
      <c r="GO780" s="31"/>
      <c r="GP780" s="31"/>
      <c r="GQ780" s="31"/>
      <c r="GR780" s="31"/>
      <c r="GS780" s="31"/>
      <c r="GT780" s="31"/>
      <c r="GU780" s="31"/>
      <c r="GV780" s="31"/>
      <c r="GW780" s="31"/>
      <c r="GX780" s="31"/>
      <c r="GY780" s="31"/>
      <c r="GZ780" s="31"/>
    </row>
    <row r="781" spans="2:208" s="32" customFormat="1" x14ac:dyDescent="0.2">
      <c r="B781" s="21"/>
      <c r="C781" s="22"/>
      <c r="D781" s="22"/>
      <c r="E781" s="22"/>
      <c r="F781" s="246"/>
      <c r="G781" s="121"/>
      <c r="H781" s="27"/>
      <c r="I781" s="28"/>
      <c r="J781" s="29"/>
      <c r="K781" s="30"/>
      <c r="L781" s="34"/>
      <c r="M781" s="35"/>
      <c r="N781" s="30"/>
      <c r="O781" s="34"/>
      <c r="P781" s="35"/>
      <c r="Q781" s="30"/>
      <c r="R781" s="34"/>
      <c r="S781" s="35"/>
      <c r="T781" s="30"/>
      <c r="U781" s="34"/>
      <c r="V781" s="35"/>
      <c r="W781" s="30"/>
      <c r="X781" s="34"/>
      <c r="Y781" s="34"/>
      <c r="Z781" s="30"/>
      <c r="AA781" s="34"/>
      <c r="AB781" s="34"/>
      <c r="AC781" s="30"/>
      <c r="AD781" s="34"/>
      <c r="AE781" s="34"/>
      <c r="AF781" s="30"/>
      <c r="AG781" s="34"/>
      <c r="AH781" s="34"/>
      <c r="AI781" s="30"/>
      <c r="AJ781" s="34"/>
      <c r="AK781" s="34"/>
      <c r="AL781" s="30"/>
      <c r="AM781" s="34"/>
      <c r="AN781" s="34"/>
      <c r="AO781" s="30"/>
      <c r="AP781" s="34"/>
      <c r="AQ781" s="34"/>
      <c r="AR781" s="30"/>
      <c r="AS781" s="34"/>
      <c r="AT781" s="34"/>
      <c r="AU781" s="30"/>
      <c r="AV781" s="34"/>
      <c r="AW781" s="34"/>
      <c r="AX781" s="30"/>
      <c r="AY781" s="34"/>
      <c r="AZ781" s="34"/>
      <c r="BA781" s="30"/>
      <c r="BB781" s="34"/>
      <c r="BC781" s="34"/>
      <c r="BD781" s="30"/>
      <c r="BE781" s="34"/>
      <c r="BF781" s="34"/>
      <c r="BG781" s="30"/>
      <c r="BH781" s="34"/>
      <c r="BI781" s="34"/>
      <c r="BJ781" s="30"/>
      <c r="BK781" s="34"/>
      <c r="BL781" s="117"/>
      <c r="BM781" s="118"/>
      <c r="BN781" s="117"/>
      <c r="BO781" s="34"/>
      <c r="BP781" s="30"/>
      <c r="BQ781" s="30"/>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c r="DP781" s="31"/>
      <c r="DQ781" s="31"/>
      <c r="DR781" s="31"/>
      <c r="DS781" s="31"/>
      <c r="DT781" s="31"/>
      <c r="DU781" s="31"/>
      <c r="DV781" s="31"/>
      <c r="DW781" s="31"/>
      <c r="DX781" s="31"/>
      <c r="DY781" s="31"/>
      <c r="DZ781" s="31"/>
      <c r="EA781" s="31"/>
      <c r="EB781" s="31"/>
      <c r="EC781" s="31"/>
      <c r="ED781" s="31"/>
      <c r="EE781" s="31"/>
      <c r="EF781" s="31"/>
      <c r="EG781" s="31"/>
      <c r="EH781" s="31"/>
      <c r="EI781" s="31"/>
      <c r="EJ781" s="31"/>
      <c r="EK781" s="31"/>
      <c r="EL781" s="31"/>
      <c r="EM781" s="31"/>
      <c r="EN781" s="31"/>
      <c r="EO781" s="31"/>
      <c r="EP781" s="31"/>
      <c r="EQ781" s="31"/>
      <c r="ER781" s="31"/>
      <c r="ES781" s="31"/>
      <c r="ET781" s="31"/>
      <c r="EU781" s="31"/>
      <c r="EV781" s="31"/>
      <c r="EW781" s="31"/>
      <c r="EX781" s="31"/>
      <c r="EY781" s="31"/>
      <c r="EZ781" s="31"/>
      <c r="FA781" s="31"/>
      <c r="FB781" s="31"/>
      <c r="FC781" s="31"/>
      <c r="FD781" s="31"/>
      <c r="FE781" s="31"/>
      <c r="FF781" s="31"/>
      <c r="FG781" s="31"/>
      <c r="FH781" s="31"/>
      <c r="FI781" s="31"/>
      <c r="FJ781" s="31"/>
      <c r="FK781" s="31"/>
      <c r="FL781" s="31"/>
      <c r="FM781" s="31"/>
      <c r="FN781" s="31"/>
      <c r="FO781" s="31"/>
      <c r="FP781" s="31"/>
      <c r="FQ781" s="31"/>
      <c r="FR781" s="31"/>
      <c r="FS781" s="31"/>
      <c r="FT781" s="31"/>
      <c r="FU781" s="31"/>
      <c r="FV781" s="31"/>
      <c r="FW781" s="31"/>
      <c r="FX781" s="31"/>
      <c r="FY781" s="31"/>
      <c r="FZ781" s="31"/>
      <c r="GA781" s="31"/>
      <c r="GB781" s="31"/>
      <c r="GC781" s="31"/>
      <c r="GD781" s="31"/>
      <c r="GE781" s="31"/>
      <c r="GF781" s="31"/>
      <c r="GG781" s="31"/>
      <c r="GH781" s="31"/>
      <c r="GI781" s="31"/>
      <c r="GJ781" s="31"/>
      <c r="GK781" s="31"/>
      <c r="GL781" s="31"/>
      <c r="GM781" s="31"/>
      <c r="GN781" s="31"/>
      <c r="GO781" s="31"/>
      <c r="GP781" s="31"/>
      <c r="GQ781" s="31"/>
      <c r="GR781" s="31"/>
      <c r="GS781" s="31"/>
      <c r="GT781" s="31"/>
      <c r="GU781" s="31"/>
      <c r="GV781" s="31"/>
      <c r="GW781" s="31"/>
      <c r="GX781" s="31"/>
      <c r="GY781" s="31"/>
      <c r="GZ781" s="31"/>
    </row>
    <row r="782" spans="2:208" s="32" customFormat="1" x14ac:dyDescent="0.2">
      <c r="B782" s="21"/>
      <c r="C782" s="22"/>
      <c r="D782" s="22"/>
      <c r="E782" s="22"/>
      <c r="F782" s="246"/>
      <c r="G782" s="121"/>
      <c r="H782" s="27"/>
      <c r="I782" s="28"/>
      <c r="J782" s="29"/>
      <c r="K782" s="30"/>
      <c r="L782" s="34"/>
      <c r="M782" s="35"/>
      <c r="N782" s="30"/>
      <c r="O782" s="34"/>
      <c r="P782" s="35"/>
      <c r="Q782" s="30"/>
      <c r="R782" s="34"/>
      <c r="S782" s="35"/>
      <c r="T782" s="30"/>
      <c r="U782" s="34"/>
      <c r="V782" s="35"/>
      <c r="W782" s="30"/>
      <c r="X782" s="34"/>
      <c r="Y782" s="34"/>
      <c r="Z782" s="30"/>
      <c r="AA782" s="34"/>
      <c r="AB782" s="34"/>
      <c r="AC782" s="30"/>
      <c r="AD782" s="34"/>
      <c r="AE782" s="34"/>
      <c r="AF782" s="30"/>
      <c r="AG782" s="34"/>
      <c r="AH782" s="34"/>
      <c r="AI782" s="30"/>
      <c r="AJ782" s="34"/>
      <c r="AK782" s="34"/>
      <c r="AL782" s="30"/>
      <c r="AM782" s="34"/>
      <c r="AN782" s="34"/>
      <c r="AO782" s="30"/>
      <c r="AP782" s="34"/>
      <c r="AQ782" s="34"/>
      <c r="AR782" s="30"/>
      <c r="AS782" s="34"/>
      <c r="AT782" s="34"/>
      <c r="AU782" s="30"/>
      <c r="AV782" s="34"/>
      <c r="AW782" s="34"/>
      <c r="AX782" s="30"/>
      <c r="AY782" s="34"/>
      <c r="AZ782" s="34"/>
      <c r="BA782" s="30"/>
      <c r="BB782" s="34"/>
      <c r="BC782" s="34"/>
      <c r="BD782" s="30"/>
      <c r="BE782" s="34"/>
      <c r="BF782" s="34"/>
      <c r="BG782" s="30"/>
      <c r="BH782" s="34"/>
      <c r="BI782" s="34"/>
      <c r="BJ782" s="30"/>
      <c r="BK782" s="34"/>
      <c r="BL782" s="117"/>
      <c r="BM782" s="118"/>
      <c r="BN782" s="117"/>
      <c r="BO782" s="34"/>
      <c r="BP782" s="30"/>
      <c r="BQ782" s="30"/>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1"/>
      <c r="DV782" s="31"/>
      <c r="DW782" s="31"/>
      <c r="DX782" s="31"/>
      <c r="DY782" s="31"/>
      <c r="DZ782" s="31"/>
      <c r="EA782" s="31"/>
      <c r="EB782" s="31"/>
      <c r="EC782" s="31"/>
      <c r="ED782" s="31"/>
      <c r="EE782" s="31"/>
      <c r="EF782" s="31"/>
      <c r="EG782" s="31"/>
      <c r="EH782" s="31"/>
      <c r="EI782" s="31"/>
      <c r="EJ782" s="31"/>
      <c r="EK782" s="31"/>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1"/>
      <c r="FL782" s="31"/>
      <c r="FM782" s="31"/>
      <c r="FN782" s="31"/>
      <c r="FO782" s="31"/>
      <c r="FP782" s="31"/>
      <c r="FQ782" s="31"/>
      <c r="FR782" s="31"/>
      <c r="FS782" s="31"/>
      <c r="FT782" s="31"/>
      <c r="FU782" s="31"/>
      <c r="FV782" s="31"/>
      <c r="FW782" s="31"/>
      <c r="FX782" s="31"/>
      <c r="FY782" s="31"/>
      <c r="FZ782" s="31"/>
      <c r="GA782" s="31"/>
      <c r="GB782" s="31"/>
      <c r="GC782" s="31"/>
      <c r="GD782" s="31"/>
      <c r="GE782" s="31"/>
      <c r="GF782" s="31"/>
      <c r="GG782" s="31"/>
      <c r="GH782" s="31"/>
      <c r="GI782" s="31"/>
      <c r="GJ782" s="31"/>
      <c r="GK782" s="31"/>
      <c r="GL782" s="31"/>
      <c r="GM782" s="31"/>
      <c r="GN782" s="31"/>
      <c r="GO782" s="31"/>
      <c r="GP782" s="31"/>
      <c r="GQ782" s="31"/>
      <c r="GR782" s="31"/>
      <c r="GS782" s="31"/>
      <c r="GT782" s="31"/>
      <c r="GU782" s="31"/>
      <c r="GV782" s="31"/>
      <c r="GW782" s="31"/>
      <c r="GX782" s="31"/>
      <c r="GY782" s="31"/>
      <c r="GZ782" s="31"/>
    </row>
    <row r="783" spans="2:208" s="32" customFormat="1" x14ac:dyDescent="0.2">
      <c r="B783" s="21"/>
      <c r="C783" s="22"/>
      <c r="D783" s="22"/>
      <c r="E783" s="22"/>
      <c r="F783" s="246"/>
      <c r="G783" s="121"/>
      <c r="H783" s="27"/>
      <c r="I783" s="28"/>
      <c r="J783" s="29"/>
      <c r="K783" s="30"/>
      <c r="L783" s="34"/>
      <c r="M783" s="35"/>
      <c r="N783" s="30"/>
      <c r="O783" s="34"/>
      <c r="P783" s="35"/>
      <c r="Q783" s="30"/>
      <c r="R783" s="34"/>
      <c r="S783" s="35"/>
      <c r="T783" s="30"/>
      <c r="U783" s="34"/>
      <c r="V783" s="35"/>
      <c r="W783" s="30"/>
      <c r="X783" s="34"/>
      <c r="Y783" s="34"/>
      <c r="Z783" s="30"/>
      <c r="AA783" s="34"/>
      <c r="AB783" s="34"/>
      <c r="AC783" s="30"/>
      <c r="AD783" s="34"/>
      <c r="AE783" s="34"/>
      <c r="AF783" s="30"/>
      <c r="AG783" s="34"/>
      <c r="AH783" s="34"/>
      <c r="AI783" s="30"/>
      <c r="AJ783" s="34"/>
      <c r="AK783" s="34"/>
      <c r="AL783" s="30"/>
      <c r="AM783" s="34"/>
      <c r="AN783" s="34"/>
      <c r="AO783" s="30"/>
      <c r="AP783" s="34"/>
      <c r="AQ783" s="34"/>
      <c r="AR783" s="30"/>
      <c r="AS783" s="34"/>
      <c r="AT783" s="34"/>
      <c r="AU783" s="30"/>
      <c r="AV783" s="34"/>
      <c r="AW783" s="34"/>
      <c r="AX783" s="30"/>
      <c r="AY783" s="34"/>
      <c r="AZ783" s="34"/>
      <c r="BA783" s="30"/>
      <c r="BB783" s="34"/>
      <c r="BC783" s="34"/>
      <c r="BD783" s="30"/>
      <c r="BE783" s="34"/>
      <c r="BF783" s="34"/>
      <c r="BG783" s="30"/>
      <c r="BH783" s="34"/>
      <c r="BI783" s="34"/>
      <c r="BJ783" s="30"/>
      <c r="BK783" s="34"/>
      <c r="BL783" s="117"/>
      <c r="BM783" s="118"/>
      <c r="BN783" s="117"/>
      <c r="BO783" s="34"/>
      <c r="BP783" s="30"/>
      <c r="BQ783" s="30"/>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1"/>
      <c r="DD783" s="31"/>
      <c r="DE783" s="31"/>
      <c r="DF783" s="31"/>
      <c r="DG783" s="31"/>
      <c r="DH783" s="31"/>
      <c r="DI783" s="31"/>
      <c r="DJ783" s="31"/>
      <c r="DK783" s="31"/>
      <c r="DL783" s="31"/>
      <c r="DM783" s="31"/>
      <c r="DN783" s="31"/>
      <c r="DO783" s="31"/>
      <c r="DP783" s="31"/>
      <c r="DQ783" s="31"/>
      <c r="DR783" s="31"/>
      <c r="DS783" s="31"/>
      <c r="DT783" s="31"/>
      <c r="DU783" s="31"/>
      <c r="DV783" s="31"/>
      <c r="DW783" s="31"/>
      <c r="DX783" s="31"/>
      <c r="DY783" s="31"/>
      <c r="DZ783" s="31"/>
      <c r="EA783" s="31"/>
      <c r="EB783" s="31"/>
      <c r="EC783" s="31"/>
      <c r="ED783" s="31"/>
      <c r="EE783" s="31"/>
      <c r="EF783" s="31"/>
      <c r="EG783" s="31"/>
      <c r="EH783" s="31"/>
      <c r="EI783" s="31"/>
      <c r="EJ783" s="31"/>
      <c r="EK783" s="31"/>
      <c r="EL783" s="31"/>
      <c r="EM783" s="31"/>
      <c r="EN783" s="31"/>
      <c r="EO783" s="31"/>
      <c r="EP783" s="31"/>
      <c r="EQ783" s="31"/>
      <c r="ER783" s="31"/>
      <c r="ES783" s="31"/>
      <c r="ET783" s="31"/>
      <c r="EU783" s="31"/>
      <c r="EV783" s="31"/>
      <c r="EW783" s="31"/>
      <c r="EX783" s="31"/>
      <c r="EY783" s="31"/>
      <c r="EZ783" s="31"/>
      <c r="FA783" s="31"/>
      <c r="FB783" s="31"/>
      <c r="FC783" s="31"/>
      <c r="FD783" s="31"/>
      <c r="FE783" s="31"/>
      <c r="FF783" s="31"/>
      <c r="FG783" s="31"/>
      <c r="FH783" s="31"/>
      <c r="FI783" s="31"/>
      <c r="FJ783" s="31"/>
      <c r="FK783" s="31"/>
      <c r="FL783" s="31"/>
      <c r="FM783" s="31"/>
      <c r="FN783" s="31"/>
      <c r="FO783" s="31"/>
      <c r="FP783" s="31"/>
      <c r="FQ783" s="31"/>
      <c r="FR783" s="31"/>
      <c r="FS783" s="31"/>
      <c r="FT783" s="31"/>
      <c r="FU783" s="31"/>
      <c r="FV783" s="31"/>
      <c r="FW783" s="31"/>
      <c r="FX783" s="31"/>
      <c r="FY783" s="31"/>
      <c r="FZ783" s="31"/>
      <c r="GA783" s="31"/>
      <c r="GB783" s="31"/>
      <c r="GC783" s="31"/>
      <c r="GD783" s="31"/>
      <c r="GE783" s="31"/>
      <c r="GF783" s="31"/>
      <c r="GG783" s="31"/>
      <c r="GH783" s="31"/>
      <c r="GI783" s="31"/>
      <c r="GJ783" s="31"/>
      <c r="GK783" s="31"/>
      <c r="GL783" s="31"/>
      <c r="GM783" s="31"/>
      <c r="GN783" s="31"/>
      <c r="GO783" s="31"/>
      <c r="GP783" s="31"/>
      <c r="GQ783" s="31"/>
      <c r="GR783" s="31"/>
      <c r="GS783" s="31"/>
      <c r="GT783" s="31"/>
      <c r="GU783" s="31"/>
      <c r="GV783" s="31"/>
      <c r="GW783" s="31"/>
      <c r="GX783" s="31"/>
      <c r="GY783" s="31"/>
      <c r="GZ783" s="31"/>
    </row>
    <row r="784" spans="2:208" s="32" customFormat="1" x14ac:dyDescent="0.2">
      <c r="B784" s="21"/>
      <c r="C784" s="22"/>
      <c r="D784" s="22"/>
      <c r="E784" s="22"/>
      <c r="F784" s="246"/>
      <c r="G784" s="121"/>
      <c r="H784" s="27"/>
      <c r="I784" s="28"/>
      <c r="J784" s="29"/>
      <c r="K784" s="30"/>
      <c r="L784" s="34"/>
      <c r="M784" s="35"/>
      <c r="N784" s="30"/>
      <c r="O784" s="34"/>
      <c r="P784" s="35"/>
      <c r="Q784" s="30"/>
      <c r="R784" s="34"/>
      <c r="S784" s="35"/>
      <c r="T784" s="30"/>
      <c r="U784" s="34"/>
      <c r="V784" s="35"/>
      <c r="W784" s="30"/>
      <c r="X784" s="34"/>
      <c r="Y784" s="34"/>
      <c r="Z784" s="30"/>
      <c r="AA784" s="34"/>
      <c r="AB784" s="34"/>
      <c r="AC784" s="30"/>
      <c r="AD784" s="34"/>
      <c r="AE784" s="34"/>
      <c r="AF784" s="30"/>
      <c r="AG784" s="34"/>
      <c r="AH784" s="34"/>
      <c r="AI784" s="30"/>
      <c r="AJ784" s="34"/>
      <c r="AK784" s="34"/>
      <c r="AL784" s="30"/>
      <c r="AM784" s="34"/>
      <c r="AN784" s="34"/>
      <c r="AO784" s="30"/>
      <c r="AP784" s="34"/>
      <c r="AQ784" s="34"/>
      <c r="AR784" s="30"/>
      <c r="AS784" s="34"/>
      <c r="AT784" s="34"/>
      <c r="AU784" s="30"/>
      <c r="AV784" s="34"/>
      <c r="AW784" s="34"/>
      <c r="AX784" s="30"/>
      <c r="AY784" s="34"/>
      <c r="AZ784" s="34"/>
      <c r="BA784" s="30"/>
      <c r="BB784" s="34"/>
      <c r="BC784" s="34"/>
      <c r="BD784" s="30"/>
      <c r="BE784" s="34"/>
      <c r="BF784" s="34"/>
      <c r="BG784" s="30"/>
      <c r="BH784" s="34"/>
      <c r="BI784" s="34"/>
      <c r="BJ784" s="30"/>
      <c r="BK784" s="34"/>
      <c r="BL784" s="117"/>
      <c r="BM784" s="118"/>
      <c r="BN784" s="117"/>
      <c r="BO784" s="34"/>
      <c r="BP784" s="30"/>
      <c r="BQ784" s="30"/>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c r="DP784" s="31"/>
      <c r="DQ784" s="31"/>
      <c r="DR784" s="31"/>
      <c r="DS784" s="31"/>
      <c r="DT784" s="31"/>
      <c r="DU784" s="31"/>
      <c r="DV784" s="31"/>
      <c r="DW784" s="31"/>
      <c r="DX784" s="31"/>
      <c r="DY784" s="31"/>
      <c r="DZ784" s="31"/>
      <c r="EA784" s="31"/>
      <c r="EB784" s="31"/>
      <c r="EC784" s="31"/>
      <c r="ED784" s="31"/>
      <c r="EE784" s="31"/>
      <c r="EF784" s="31"/>
      <c r="EG784" s="31"/>
      <c r="EH784" s="31"/>
      <c r="EI784" s="31"/>
      <c r="EJ784" s="31"/>
      <c r="EK784" s="31"/>
      <c r="EL784" s="31"/>
      <c r="EM784" s="31"/>
      <c r="EN784" s="31"/>
      <c r="EO784" s="31"/>
      <c r="EP784" s="31"/>
      <c r="EQ784" s="31"/>
      <c r="ER784" s="31"/>
      <c r="ES784" s="31"/>
      <c r="ET784" s="31"/>
      <c r="EU784" s="31"/>
      <c r="EV784" s="31"/>
      <c r="EW784" s="31"/>
      <c r="EX784" s="31"/>
      <c r="EY784" s="31"/>
      <c r="EZ784" s="31"/>
      <c r="FA784" s="31"/>
      <c r="FB784" s="31"/>
      <c r="FC784" s="31"/>
      <c r="FD784" s="31"/>
      <c r="FE784" s="31"/>
      <c r="FF784" s="31"/>
      <c r="FG784" s="31"/>
      <c r="FH784" s="31"/>
      <c r="FI784" s="31"/>
      <c r="FJ784" s="31"/>
      <c r="FK784" s="31"/>
      <c r="FL784" s="31"/>
      <c r="FM784" s="31"/>
      <c r="FN784" s="31"/>
      <c r="FO784" s="31"/>
      <c r="FP784" s="31"/>
      <c r="FQ784" s="31"/>
      <c r="FR784" s="31"/>
      <c r="FS784" s="31"/>
      <c r="FT784" s="31"/>
      <c r="FU784" s="31"/>
      <c r="FV784" s="31"/>
      <c r="FW784" s="31"/>
      <c r="FX784" s="31"/>
      <c r="FY784" s="31"/>
      <c r="FZ784" s="31"/>
      <c r="GA784" s="31"/>
      <c r="GB784" s="31"/>
      <c r="GC784" s="31"/>
      <c r="GD784" s="31"/>
      <c r="GE784" s="31"/>
      <c r="GF784" s="31"/>
      <c r="GG784" s="31"/>
      <c r="GH784" s="31"/>
      <c r="GI784" s="31"/>
      <c r="GJ784" s="31"/>
      <c r="GK784" s="31"/>
      <c r="GL784" s="31"/>
      <c r="GM784" s="31"/>
      <c r="GN784" s="31"/>
      <c r="GO784" s="31"/>
      <c r="GP784" s="31"/>
      <c r="GQ784" s="31"/>
      <c r="GR784" s="31"/>
      <c r="GS784" s="31"/>
      <c r="GT784" s="31"/>
      <c r="GU784" s="31"/>
      <c r="GV784" s="31"/>
      <c r="GW784" s="31"/>
      <c r="GX784" s="31"/>
      <c r="GY784" s="31"/>
      <c r="GZ784" s="31"/>
    </row>
    <row r="785" spans="2:208" s="32" customFormat="1" x14ac:dyDescent="0.2">
      <c r="B785" s="21"/>
      <c r="C785" s="22"/>
      <c r="D785" s="22"/>
      <c r="E785" s="22"/>
      <c r="F785" s="246"/>
      <c r="G785" s="121"/>
      <c r="H785" s="27"/>
      <c r="I785" s="28"/>
      <c r="J785" s="29"/>
      <c r="K785" s="30"/>
      <c r="L785" s="34"/>
      <c r="M785" s="35"/>
      <c r="N785" s="30"/>
      <c r="O785" s="34"/>
      <c r="P785" s="35"/>
      <c r="Q785" s="30"/>
      <c r="R785" s="34"/>
      <c r="S785" s="35"/>
      <c r="T785" s="30"/>
      <c r="U785" s="34"/>
      <c r="V785" s="35"/>
      <c r="W785" s="30"/>
      <c r="X785" s="34"/>
      <c r="Y785" s="34"/>
      <c r="Z785" s="30"/>
      <c r="AA785" s="34"/>
      <c r="AB785" s="34"/>
      <c r="AC785" s="30"/>
      <c r="AD785" s="34"/>
      <c r="AE785" s="34"/>
      <c r="AF785" s="30"/>
      <c r="AG785" s="34"/>
      <c r="AH785" s="34"/>
      <c r="AI785" s="30"/>
      <c r="AJ785" s="34"/>
      <c r="AK785" s="34"/>
      <c r="AL785" s="30"/>
      <c r="AM785" s="34"/>
      <c r="AN785" s="34"/>
      <c r="AO785" s="30"/>
      <c r="AP785" s="34"/>
      <c r="AQ785" s="34"/>
      <c r="AR785" s="30"/>
      <c r="AS785" s="34"/>
      <c r="AT785" s="34"/>
      <c r="AU785" s="30"/>
      <c r="AV785" s="34"/>
      <c r="AW785" s="34"/>
      <c r="AX785" s="30"/>
      <c r="AY785" s="34"/>
      <c r="AZ785" s="34"/>
      <c r="BA785" s="30"/>
      <c r="BB785" s="34"/>
      <c r="BC785" s="34"/>
      <c r="BD785" s="30"/>
      <c r="BE785" s="34"/>
      <c r="BF785" s="34"/>
      <c r="BG785" s="30"/>
      <c r="BH785" s="34"/>
      <c r="BI785" s="34"/>
      <c r="BJ785" s="30"/>
      <c r="BK785" s="34"/>
      <c r="BL785" s="117"/>
      <c r="BM785" s="118"/>
      <c r="BN785" s="117"/>
      <c r="BO785" s="34"/>
      <c r="BP785" s="30"/>
      <c r="BQ785" s="30"/>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c r="DP785" s="31"/>
      <c r="DQ785" s="31"/>
      <c r="DR785" s="31"/>
      <c r="DS785" s="31"/>
      <c r="DT785" s="31"/>
      <c r="DU785" s="31"/>
      <c r="DV785" s="31"/>
      <c r="DW785" s="31"/>
      <c r="DX785" s="31"/>
      <c r="DY785" s="31"/>
      <c r="DZ785" s="31"/>
      <c r="EA785" s="31"/>
      <c r="EB785" s="31"/>
      <c r="EC785" s="31"/>
      <c r="ED785" s="31"/>
      <c r="EE785" s="31"/>
      <c r="EF785" s="31"/>
      <c r="EG785" s="31"/>
      <c r="EH785" s="31"/>
      <c r="EI785" s="31"/>
      <c r="EJ785" s="31"/>
      <c r="EK785" s="31"/>
      <c r="EL785" s="31"/>
      <c r="EM785" s="31"/>
      <c r="EN785" s="31"/>
      <c r="EO785" s="31"/>
      <c r="EP785" s="31"/>
      <c r="EQ785" s="31"/>
      <c r="ER785" s="31"/>
      <c r="ES785" s="31"/>
      <c r="ET785" s="31"/>
      <c r="EU785" s="31"/>
      <c r="EV785" s="31"/>
      <c r="EW785" s="31"/>
      <c r="EX785" s="31"/>
      <c r="EY785" s="31"/>
      <c r="EZ785" s="31"/>
      <c r="FA785" s="31"/>
      <c r="FB785" s="31"/>
      <c r="FC785" s="31"/>
      <c r="FD785" s="31"/>
      <c r="FE785" s="31"/>
      <c r="FF785" s="31"/>
      <c r="FG785" s="31"/>
      <c r="FH785" s="31"/>
      <c r="FI785" s="31"/>
      <c r="FJ785" s="31"/>
      <c r="FK785" s="31"/>
      <c r="FL785" s="31"/>
      <c r="FM785" s="31"/>
      <c r="FN785" s="31"/>
      <c r="FO785" s="31"/>
      <c r="FP785" s="31"/>
      <c r="FQ785" s="31"/>
      <c r="FR785" s="31"/>
      <c r="FS785" s="31"/>
      <c r="FT785" s="31"/>
      <c r="FU785" s="31"/>
      <c r="FV785" s="31"/>
      <c r="FW785" s="31"/>
      <c r="FX785" s="31"/>
      <c r="FY785" s="31"/>
      <c r="FZ785" s="31"/>
      <c r="GA785" s="31"/>
      <c r="GB785" s="31"/>
      <c r="GC785" s="31"/>
      <c r="GD785" s="31"/>
      <c r="GE785" s="31"/>
      <c r="GF785" s="31"/>
      <c r="GG785" s="31"/>
      <c r="GH785" s="31"/>
      <c r="GI785" s="31"/>
      <c r="GJ785" s="31"/>
      <c r="GK785" s="31"/>
      <c r="GL785" s="31"/>
      <c r="GM785" s="31"/>
      <c r="GN785" s="31"/>
      <c r="GO785" s="31"/>
      <c r="GP785" s="31"/>
      <c r="GQ785" s="31"/>
      <c r="GR785" s="31"/>
      <c r="GS785" s="31"/>
      <c r="GT785" s="31"/>
      <c r="GU785" s="31"/>
      <c r="GV785" s="31"/>
      <c r="GW785" s="31"/>
      <c r="GX785" s="31"/>
      <c r="GY785" s="31"/>
      <c r="GZ785" s="31"/>
    </row>
    <row r="786" spans="2:208" s="32" customFormat="1" x14ac:dyDescent="0.2">
      <c r="B786" s="21"/>
      <c r="C786" s="22"/>
      <c r="D786" s="22"/>
      <c r="E786" s="22"/>
      <c r="F786" s="246"/>
      <c r="G786" s="121"/>
      <c r="H786" s="27"/>
      <c r="I786" s="28"/>
      <c r="J786" s="29"/>
      <c r="K786" s="30"/>
      <c r="L786" s="34"/>
      <c r="M786" s="35"/>
      <c r="N786" s="30"/>
      <c r="O786" s="34"/>
      <c r="P786" s="35"/>
      <c r="Q786" s="30"/>
      <c r="R786" s="34"/>
      <c r="S786" s="35"/>
      <c r="T786" s="30"/>
      <c r="U786" s="34"/>
      <c r="V786" s="35"/>
      <c r="W786" s="30"/>
      <c r="X786" s="34"/>
      <c r="Y786" s="34"/>
      <c r="Z786" s="30"/>
      <c r="AA786" s="34"/>
      <c r="AB786" s="34"/>
      <c r="AC786" s="30"/>
      <c r="AD786" s="34"/>
      <c r="AE786" s="34"/>
      <c r="AF786" s="30"/>
      <c r="AG786" s="34"/>
      <c r="AH786" s="34"/>
      <c r="AI786" s="30"/>
      <c r="AJ786" s="34"/>
      <c r="AK786" s="34"/>
      <c r="AL786" s="30"/>
      <c r="AM786" s="34"/>
      <c r="AN786" s="34"/>
      <c r="AO786" s="30"/>
      <c r="AP786" s="34"/>
      <c r="AQ786" s="34"/>
      <c r="AR786" s="30"/>
      <c r="AS786" s="34"/>
      <c r="AT786" s="34"/>
      <c r="AU786" s="30"/>
      <c r="AV786" s="34"/>
      <c r="AW786" s="34"/>
      <c r="AX786" s="30"/>
      <c r="AY786" s="34"/>
      <c r="AZ786" s="34"/>
      <c r="BA786" s="30"/>
      <c r="BB786" s="34"/>
      <c r="BC786" s="34"/>
      <c r="BD786" s="30"/>
      <c r="BE786" s="34"/>
      <c r="BF786" s="34"/>
      <c r="BG786" s="30"/>
      <c r="BH786" s="34"/>
      <c r="BI786" s="34"/>
      <c r="BJ786" s="30"/>
      <c r="BK786" s="34"/>
      <c r="BL786" s="117"/>
      <c r="BM786" s="118"/>
      <c r="BN786" s="117"/>
      <c r="BO786" s="34"/>
      <c r="BP786" s="30"/>
      <c r="BQ786" s="30"/>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31"/>
      <c r="FH786" s="31"/>
      <c r="FI786" s="31"/>
      <c r="FJ786" s="31"/>
      <c r="FK786" s="31"/>
      <c r="FL786" s="31"/>
      <c r="FM786" s="31"/>
      <c r="FN786" s="31"/>
      <c r="FO786" s="31"/>
      <c r="FP786" s="31"/>
      <c r="FQ786" s="31"/>
      <c r="FR786" s="31"/>
      <c r="FS786" s="31"/>
      <c r="FT786" s="31"/>
      <c r="FU786" s="31"/>
      <c r="FV786" s="31"/>
      <c r="FW786" s="31"/>
      <c r="FX786" s="31"/>
      <c r="FY786" s="31"/>
      <c r="FZ786" s="31"/>
      <c r="GA786" s="31"/>
      <c r="GB786" s="31"/>
      <c r="GC786" s="31"/>
      <c r="GD786" s="31"/>
      <c r="GE786" s="31"/>
      <c r="GF786" s="31"/>
      <c r="GG786" s="31"/>
      <c r="GH786" s="31"/>
      <c r="GI786" s="31"/>
      <c r="GJ786" s="31"/>
      <c r="GK786" s="31"/>
      <c r="GL786" s="31"/>
      <c r="GM786" s="31"/>
      <c r="GN786" s="31"/>
      <c r="GO786" s="31"/>
      <c r="GP786" s="31"/>
      <c r="GQ786" s="31"/>
      <c r="GR786" s="31"/>
      <c r="GS786" s="31"/>
      <c r="GT786" s="31"/>
      <c r="GU786" s="31"/>
      <c r="GV786" s="31"/>
      <c r="GW786" s="31"/>
      <c r="GX786" s="31"/>
      <c r="GY786" s="31"/>
      <c r="GZ786" s="31"/>
    </row>
    <row r="787" spans="2:208" s="32" customFormat="1" x14ac:dyDescent="0.2">
      <c r="B787" s="21"/>
      <c r="C787" s="22"/>
      <c r="D787" s="22"/>
      <c r="E787" s="22"/>
      <c r="F787" s="246"/>
      <c r="G787" s="121"/>
      <c r="H787" s="27"/>
      <c r="I787" s="28"/>
      <c r="J787" s="29"/>
      <c r="K787" s="30"/>
      <c r="L787" s="34"/>
      <c r="M787" s="35"/>
      <c r="N787" s="30"/>
      <c r="O787" s="34"/>
      <c r="P787" s="35"/>
      <c r="Q787" s="30"/>
      <c r="R787" s="34"/>
      <c r="S787" s="35"/>
      <c r="T787" s="30"/>
      <c r="U787" s="34"/>
      <c r="V787" s="35"/>
      <c r="W787" s="30"/>
      <c r="X787" s="34"/>
      <c r="Y787" s="34"/>
      <c r="Z787" s="30"/>
      <c r="AA787" s="34"/>
      <c r="AB787" s="34"/>
      <c r="AC787" s="30"/>
      <c r="AD787" s="34"/>
      <c r="AE787" s="34"/>
      <c r="AF787" s="30"/>
      <c r="AG787" s="34"/>
      <c r="AH787" s="34"/>
      <c r="AI787" s="30"/>
      <c r="AJ787" s="34"/>
      <c r="AK787" s="34"/>
      <c r="AL787" s="30"/>
      <c r="AM787" s="34"/>
      <c r="AN787" s="34"/>
      <c r="AO787" s="30"/>
      <c r="AP787" s="34"/>
      <c r="AQ787" s="34"/>
      <c r="AR787" s="30"/>
      <c r="AS787" s="34"/>
      <c r="AT787" s="34"/>
      <c r="AU787" s="30"/>
      <c r="AV787" s="34"/>
      <c r="AW787" s="34"/>
      <c r="AX787" s="30"/>
      <c r="AY787" s="34"/>
      <c r="AZ787" s="34"/>
      <c r="BA787" s="30"/>
      <c r="BB787" s="34"/>
      <c r="BC787" s="34"/>
      <c r="BD787" s="30"/>
      <c r="BE787" s="34"/>
      <c r="BF787" s="34"/>
      <c r="BG787" s="30"/>
      <c r="BH787" s="34"/>
      <c r="BI787" s="34"/>
      <c r="BJ787" s="30"/>
      <c r="BK787" s="34"/>
      <c r="BL787" s="117"/>
      <c r="BM787" s="118"/>
      <c r="BN787" s="117"/>
      <c r="BO787" s="34"/>
      <c r="BP787" s="30"/>
      <c r="BQ787" s="30"/>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c r="DP787" s="31"/>
      <c r="DQ787" s="31"/>
      <c r="DR787" s="31"/>
      <c r="DS787" s="31"/>
      <c r="DT787" s="31"/>
      <c r="DU787" s="31"/>
      <c r="DV787" s="31"/>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31"/>
      <c r="FH787" s="31"/>
      <c r="FI787" s="31"/>
      <c r="FJ787" s="31"/>
      <c r="FK787" s="31"/>
      <c r="FL787" s="31"/>
      <c r="FM787" s="31"/>
      <c r="FN787" s="31"/>
      <c r="FO787" s="31"/>
      <c r="FP787" s="31"/>
      <c r="FQ787" s="31"/>
      <c r="FR787" s="31"/>
      <c r="FS787" s="31"/>
      <c r="FT787" s="31"/>
      <c r="FU787" s="31"/>
      <c r="FV787" s="31"/>
      <c r="FW787" s="31"/>
      <c r="FX787" s="31"/>
      <c r="FY787" s="31"/>
      <c r="FZ787" s="31"/>
      <c r="GA787" s="31"/>
      <c r="GB787" s="31"/>
      <c r="GC787" s="31"/>
      <c r="GD787" s="31"/>
      <c r="GE787" s="31"/>
      <c r="GF787" s="31"/>
      <c r="GG787" s="31"/>
      <c r="GH787" s="31"/>
      <c r="GI787" s="31"/>
      <c r="GJ787" s="31"/>
      <c r="GK787" s="31"/>
      <c r="GL787" s="31"/>
      <c r="GM787" s="31"/>
      <c r="GN787" s="31"/>
      <c r="GO787" s="31"/>
      <c r="GP787" s="31"/>
      <c r="GQ787" s="31"/>
      <c r="GR787" s="31"/>
      <c r="GS787" s="31"/>
      <c r="GT787" s="31"/>
      <c r="GU787" s="31"/>
      <c r="GV787" s="31"/>
      <c r="GW787" s="31"/>
      <c r="GX787" s="31"/>
      <c r="GY787" s="31"/>
      <c r="GZ787" s="31"/>
    </row>
    <row r="788" spans="2:208" s="32" customFormat="1" x14ac:dyDescent="0.2">
      <c r="B788" s="21"/>
      <c r="C788" s="22"/>
      <c r="D788" s="22"/>
      <c r="E788" s="22"/>
      <c r="F788" s="246"/>
      <c r="G788" s="121"/>
      <c r="H788" s="27"/>
      <c r="I788" s="28"/>
      <c r="J788" s="29"/>
      <c r="K788" s="30"/>
      <c r="L788" s="34"/>
      <c r="M788" s="35"/>
      <c r="N788" s="30"/>
      <c r="O788" s="34"/>
      <c r="P788" s="35"/>
      <c r="Q788" s="30"/>
      <c r="R788" s="34"/>
      <c r="S788" s="35"/>
      <c r="T788" s="30"/>
      <c r="U788" s="34"/>
      <c r="V788" s="35"/>
      <c r="W788" s="30"/>
      <c r="X788" s="34"/>
      <c r="Y788" s="34"/>
      <c r="Z788" s="30"/>
      <c r="AA788" s="34"/>
      <c r="AB788" s="34"/>
      <c r="AC788" s="30"/>
      <c r="AD788" s="34"/>
      <c r="AE788" s="34"/>
      <c r="AF788" s="30"/>
      <c r="AG788" s="34"/>
      <c r="AH788" s="34"/>
      <c r="AI788" s="30"/>
      <c r="AJ788" s="34"/>
      <c r="AK788" s="34"/>
      <c r="AL788" s="30"/>
      <c r="AM788" s="34"/>
      <c r="AN788" s="34"/>
      <c r="AO788" s="30"/>
      <c r="AP788" s="34"/>
      <c r="AQ788" s="34"/>
      <c r="AR788" s="30"/>
      <c r="AS788" s="34"/>
      <c r="AT788" s="34"/>
      <c r="AU788" s="30"/>
      <c r="AV788" s="34"/>
      <c r="AW788" s="34"/>
      <c r="AX788" s="30"/>
      <c r="AY788" s="34"/>
      <c r="AZ788" s="34"/>
      <c r="BA788" s="30"/>
      <c r="BB788" s="34"/>
      <c r="BC788" s="34"/>
      <c r="BD788" s="30"/>
      <c r="BE788" s="34"/>
      <c r="BF788" s="34"/>
      <c r="BG788" s="30"/>
      <c r="BH788" s="34"/>
      <c r="BI788" s="34"/>
      <c r="BJ788" s="30"/>
      <c r="BK788" s="34"/>
      <c r="BL788" s="117"/>
      <c r="BM788" s="118"/>
      <c r="BN788" s="117"/>
      <c r="BO788" s="34"/>
      <c r="BP788" s="30"/>
      <c r="BQ788" s="30"/>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c r="DP788" s="31"/>
      <c r="DQ788" s="31"/>
      <c r="DR788" s="31"/>
      <c r="DS788" s="31"/>
      <c r="DT788" s="31"/>
      <c r="DU788" s="31"/>
      <c r="DV788" s="31"/>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31"/>
      <c r="FH788" s="31"/>
      <c r="FI788" s="31"/>
      <c r="FJ788" s="31"/>
      <c r="FK788" s="31"/>
      <c r="FL788" s="31"/>
      <c r="FM788" s="31"/>
      <c r="FN788" s="31"/>
      <c r="FO788" s="31"/>
      <c r="FP788" s="31"/>
      <c r="FQ788" s="31"/>
      <c r="FR788" s="31"/>
      <c r="FS788" s="31"/>
      <c r="FT788" s="31"/>
      <c r="FU788" s="31"/>
      <c r="FV788" s="31"/>
      <c r="FW788" s="31"/>
      <c r="FX788" s="31"/>
      <c r="FY788" s="31"/>
      <c r="FZ788" s="31"/>
      <c r="GA788" s="31"/>
      <c r="GB788" s="31"/>
      <c r="GC788" s="31"/>
      <c r="GD788" s="31"/>
      <c r="GE788" s="31"/>
      <c r="GF788" s="31"/>
      <c r="GG788" s="31"/>
      <c r="GH788" s="31"/>
      <c r="GI788" s="31"/>
      <c r="GJ788" s="31"/>
      <c r="GK788" s="31"/>
      <c r="GL788" s="31"/>
      <c r="GM788" s="31"/>
      <c r="GN788" s="31"/>
      <c r="GO788" s="31"/>
      <c r="GP788" s="31"/>
      <c r="GQ788" s="31"/>
      <c r="GR788" s="31"/>
      <c r="GS788" s="31"/>
      <c r="GT788" s="31"/>
      <c r="GU788" s="31"/>
      <c r="GV788" s="31"/>
      <c r="GW788" s="31"/>
      <c r="GX788" s="31"/>
      <c r="GY788" s="31"/>
      <c r="GZ788" s="31"/>
    </row>
    <row r="789" spans="2:208" s="32" customFormat="1" x14ac:dyDescent="0.2">
      <c r="B789" s="21"/>
      <c r="C789" s="22"/>
      <c r="D789" s="22"/>
      <c r="E789" s="22"/>
      <c r="F789" s="246"/>
      <c r="G789" s="121"/>
      <c r="H789" s="27"/>
      <c r="I789" s="28"/>
      <c r="J789" s="29"/>
      <c r="K789" s="30"/>
      <c r="L789" s="34"/>
      <c r="M789" s="35"/>
      <c r="N789" s="30"/>
      <c r="O789" s="34"/>
      <c r="P789" s="35"/>
      <c r="Q789" s="30"/>
      <c r="R789" s="34"/>
      <c r="S789" s="35"/>
      <c r="T789" s="30"/>
      <c r="U789" s="34"/>
      <c r="V789" s="35"/>
      <c r="W789" s="30"/>
      <c r="X789" s="34"/>
      <c r="Y789" s="34"/>
      <c r="Z789" s="30"/>
      <c r="AA789" s="34"/>
      <c r="AB789" s="34"/>
      <c r="AC789" s="30"/>
      <c r="AD789" s="34"/>
      <c r="AE789" s="34"/>
      <c r="AF789" s="30"/>
      <c r="AG789" s="34"/>
      <c r="AH789" s="34"/>
      <c r="AI789" s="30"/>
      <c r="AJ789" s="34"/>
      <c r="AK789" s="34"/>
      <c r="AL789" s="30"/>
      <c r="AM789" s="34"/>
      <c r="AN789" s="34"/>
      <c r="AO789" s="30"/>
      <c r="AP789" s="34"/>
      <c r="AQ789" s="34"/>
      <c r="AR789" s="30"/>
      <c r="AS789" s="34"/>
      <c r="AT789" s="34"/>
      <c r="AU789" s="30"/>
      <c r="AV789" s="34"/>
      <c r="AW789" s="34"/>
      <c r="AX789" s="30"/>
      <c r="AY789" s="34"/>
      <c r="AZ789" s="34"/>
      <c r="BA789" s="30"/>
      <c r="BB789" s="34"/>
      <c r="BC789" s="34"/>
      <c r="BD789" s="30"/>
      <c r="BE789" s="34"/>
      <c r="BF789" s="34"/>
      <c r="BG789" s="30"/>
      <c r="BH789" s="34"/>
      <c r="BI789" s="34"/>
      <c r="BJ789" s="30"/>
      <c r="BK789" s="34"/>
      <c r="BL789" s="117"/>
      <c r="BM789" s="118"/>
      <c r="BN789" s="117"/>
      <c r="BO789" s="34"/>
      <c r="BP789" s="30"/>
      <c r="BQ789" s="30"/>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c r="DP789" s="31"/>
      <c r="DQ789" s="31"/>
      <c r="DR789" s="31"/>
      <c r="DS789" s="31"/>
      <c r="DT789" s="31"/>
      <c r="DU789" s="31"/>
      <c r="DV789" s="31"/>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31"/>
      <c r="FH789" s="31"/>
      <c r="FI789" s="31"/>
      <c r="FJ789" s="31"/>
      <c r="FK789" s="31"/>
      <c r="FL789" s="31"/>
      <c r="FM789" s="31"/>
      <c r="FN789" s="31"/>
      <c r="FO789" s="31"/>
      <c r="FP789" s="31"/>
      <c r="FQ789" s="31"/>
      <c r="FR789" s="31"/>
      <c r="FS789" s="31"/>
      <c r="FT789" s="31"/>
      <c r="FU789" s="31"/>
      <c r="FV789" s="31"/>
      <c r="FW789" s="31"/>
      <c r="FX789" s="31"/>
      <c r="FY789" s="31"/>
      <c r="FZ789" s="31"/>
      <c r="GA789" s="31"/>
      <c r="GB789" s="31"/>
      <c r="GC789" s="31"/>
      <c r="GD789" s="31"/>
      <c r="GE789" s="31"/>
      <c r="GF789" s="31"/>
      <c r="GG789" s="31"/>
      <c r="GH789" s="31"/>
      <c r="GI789" s="31"/>
      <c r="GJ789" s="31"/>
      <c r="GK789" s="31"/>
      <c r="GL789" s="31"/>
      <c r="GM789" s="31"/>
      <c r="GN789" s="31"/>
      <c r="GO789" s="31"/>
      <c r="GP789" s="31"/>
      <c r="GQ789" s="31"/>
      <c r="GR789" s="31"/>
      <c r="GS789" s="31"/>
      <c r="GT789" s="31"/>
      <c r="GU789" s="31"/>
      <c r="GV789" s="31"/>
      <c r="GW789" s="31"/>
      <c r="GX789" s="31"/>
      <c r="GY789" s="31"/>
      <c r="GZ789" s="31"/>
    </row>
    <row r="790" spans="2:208" s="32" customFormat="1" x14ac:dyDescent="0.2">
      <c r="B790" s="21"/>
      <c r="C790" s="22"/>
      <c r="D790" s="22"/>
      <c r="E790" s="22"/>
      <c r="F790" s="246"/>
      <c r="G790" s="121"/>
      <c r="H790" s="27"/>
      <c r="I790" s="28"/>
      <c r="J790" s="29"/>
      <c r="K790" s="30"/>
      <c r="L790" s="34"/>
      <c r="M790" s="35"/>
      <c r="N790" s="30"/>
      <c r="O790" s="34"/>
      <c r="P790" s="35"/>
      <c r="Q790" s="30"/>
      <c r="R790" s="34"/>
      <c r="S790" s="35"/>
      <c r="T790" s="30"/>
      <c r="U790" s="34"/>
      <c r="V790" s="35"/>
      <c r="W790" s="30"/>
      <c r="X790" s="34"/>
      <c r="Y790" s="34"/>
      <c r="Z790" s="30"/>
      <c r="AA790" s="34"/>
      <c r="AB790" s="34"/>
      <c r="AC790" s="30"/>
      <c r="AD790" s="34"/>
      <c r="AE790" s="34"/>
      <c r="AF790" s="30"/>
      <c r="AG790" s="34"/>
      <c r="AH790" s="34"/>
      <c r="AI790" s="30"/>
      <c r="AJ790" s="34"/>
      <c r="AK790" s="34"/>
      <c r="AL790" s="30"/>
      <c r="AM790" s="34"/>
      <c r="AN790" s="34"/>
      <c r="AO790" s="30"/>
      <c r="AP790" s="34"/>
      <c r="AQ790" s="34"/>
      <c r="AR790" s="30"/>
      <c r="AS790" s="34"/>
      <c r="AT790" s="34"/>
      <c r="AU790" s="30"/>
      <c r="AV790" s="34"/>
      <c r="AW790" s="34"/>
      <c r="AX790" s="30"/>
      <c r="AY790" s="34"/>
      <c r="AZ790" s="34"/>
      <c r="BA790" s="30"/>
      <c r="BB790" s="34"/>
      <c r="BC790" s="34"/>
      <c r="BD790" s="30"/>
      <c r="BE790" s="34"/>
      <c r="BF790" s="34"/>
      <c r="BG790" s="30"/>
      <c r="BH790" s="34"/>
      <c r="BI790" s="34"/>
      <c r="BJ790" s="30"/>
      <c r="BK790" s="34"/>
      <c r="BL790" s="117"/>
      <c r="BM790" s="118"/>
      <c r="BN790" s="117"/>
      <c r="BO790" s="34"/>
      <c r="BP790" s="30"/>
      <c r="BQ790" s="30"/>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1"/>
      <c r="EU790" s="31"/>
      <c r="EV790" s="31"/>
      <c r="EW790" s="31"/>
      <c r="EX790" s="31"/>
      <c r="EY790" s="31"/>
      <c r="EZ790" s="31"/>
      <c r="FA790" s="31"/>
      <c r="FB790" s="31"/>
      <c r="FC790" s="31"/>
      <c r="FD790" s="31"/>
      <c r="FE790" s="31"/>
      <c r="FF790" s="31"/>
      <c r="FG790" s="31"/>
      <c r="FH790" s="31"/>
      <c r="FI790" s="31"/>
      <c r="FJ790" s="31"/>
      <c r="FK790" s="31"/>
      <c r="FL790" s="31"/>
      <c r="FM790" s="31"/>
      <c r="FN790" s="31"/>
      <c r="FO790" s="31"/>
      <c r="FP790" s="31"/>
      <c r="FQ790" s="31"/>
      <c r="FR790" s="31"/>
      <c r="FS790" s="31"/>
      <c r="FT790" s="31"/>
      <c r="FU790" s="31"/>
      <c r="FV790" s="31"/>
      <c r="FW790" s="31"/>
      <c r="FX790" s="31"/>
      <c r="FY790" s="31"/>
      <c r="FZ790" s="31"/>
      <c r="GA790" s="31"/>
      <c r="GB790" s="31"/>
      <c r="GC790" s="31"/>
      <c r="GD790" s="31"/>
      <c r="GE790" s="31"/>
      <c r="GF790" s="31"/>
      <c r="GG790" s="31"/>
      <c r="GH790" s="31"/>
      <c r="GI790" s="31"/>
      <c r="GJ790" s="31"/>
      <c r="GK790" s="31"/>
      <c r="GL790" s="31"/>
      <c r="GM790" s="31"/>
      <c r="GN790" s="31"/>
      <c r="GO790" s="31"/>
      <c r="GP790" s="31"/>
      <c r="GQ790" s="31"/>
      <c r="GR790" s="31"/>
      <c r="GS790" s="31"/>
      <c r="GT790" s="31"/>
      <c r="GU790" s="31"/>
      <c r="GV790" s="31"/>
      <c r="GW790" s="31"/>
      <c r="GX790" s="31"/>
      <c r="GY790" s="31"/>
      <c r="GZ790" s="31"/>
    </row>
    <row r="791" spans="2:208" s="32" customFormat="1" x14ac:dyDescent="0.2">
      <c r="B791" s="21"/>
      <c r="C791" s="22"/>
      <c r="D791" s="22"/>
      <c r="E791" s="22"/>
      <c r="F791" s="246"/>
      <c r="G791" s="121"/>
      <c r="H791" s="27"/>
      <c r="I791" s="28"/>
      <c r="J791" s="29"/>
      <c r="K791" s="30"/>
      <c r="L791" s="34"/>
      <c r="M791" s="35"/>
      <c r="N791" s="30"/>
      <c r="O791" s="34"/>
      <c r="P791" s="35"/>
      <c r="Q791" s="30"/>
      <c r="R791" s="34"/>
      <c r="S791" s="35"/>
      <c r="T791" s="30"/>
      <c r="U791" s="34"/>
      <c r="V791" s="35"/>
      <c r="W791" s="30"/>
      <c r="X791" s="34"/>
      <c r="Y791" s="34"/>
      <c r="Z791" s="30"/>
      <c r="AA791" s="34"/>
      <c r="AB791" s="34"/>
      <c r="AC791" s="30"/>
      <c r="AD791" s="34"/>
      <c r="AE791" s="34"/>
      <c r="AF791" s="30"/>
      <c r="AG791" s="34"/>
      <c r="AH791" s="34"/>
      <c r="AI791" s="30"/>
      <c r="AJ791" s="34"/>
      <c r="AK791" s="34"/>
      <c r="AL791" s="30"/>
      <c r="AM791" s="34"/>
      <c r="AN791" s="34"/>
      <c r="AO791" s="30"/>
      <c r="AP791" s="34"/>
      <c r="AQ791" s="34"/>
      <c r="AR791" s="30"/>
      <c r="AS791" s="34"/>
      <c r="AT791" s="34"/>
      <c r="AU791" s="30"/>
      <c r="AV791" s="34"/>
      <c r="AW791" s="34"/>
      <c r="AX791" s="30"/>
      <c r="AY791" s="34"/>
      <c r="AZ791" s="34"/>
      <c r="BA791" s="30"/>
      <c r="BB791" s="34"/>
      <c r="BC791" s="34"/>
      <c r="BD791" s="30"/>
      <c r="BE791" s="34"/>
      <c r="BF791" s="34"/>
      <c r="BG791" s="30"/>
      <c r="BH791" s="34"/>
      <c r="BI791" s="34"/>
      <c r="BJ791" s="30"/>
      <c r="BK791" s="34"/>
      <c r="BL791" s="117"/>
      <c r="BM791" s="118"/>
      <c r="BN791" s="117"/>
      <c r="BO791" s="34"/>
      <c r="BP791" s="30"/>
      <c r="BQ791" s="30"/>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c r="DP791" s="31"/>
      <c r="DQ791" s="31"/>
      <c r="DR791" s="31"/>
      <c r="DS791" s="31"/>
      <c r="DT791" s="31"/>
      <c r="DU791" s="31"/>
      <c r="DV791" s="31"/>
      <c r="DW791" s="31"/>
      <c r="DX791" s="31"/>
      <c r="DY791" s="31"/>
      <c r="DZ791" s="31"/>
      <c r="EA791" s="31"/>
      <c r="EB791" s="31"/>
      <c r="EC791" s="31"/>
      <c r="ED791" s="31"/>
      <c r="EE791" s="31"/>
      <c r="EF791" s="31"/>
      <c r="EG791" s="31"/>
      <c r="EH791" s="31"/>
      <c r="EI791" s="31"/>
      <c r="EJ791" s="31"/>
      <c r="EK791" s="31"/>
      <c r="EL791" s="31"/>
      <c r="EM791" s="31"/>
      <c r="EN791" s="31"/>
      <c r="EO791" s="31"/>
      <c r="EP791" s="31"/>
      <c r="EQ791" s="31"/>
      <c r="ER791" s="31"/>
      <c r="ES791" s="31"/>
      <c r="ET791" s="31"/>
      <c r="EU791" s="31"/>
      <c r="EV791" s="31"/>
      <c r="EW791" s="31"/>
      <c r="EX791" s="31"/>
      <c r="EY791" s="31"/>
      <c r="EZ791" s="31"/>
      <c r="FA791" s="31"/>
      <c r="FB791" s="31"/>
      <c r="FC791" s="31"/>
      <c r="FD791" s="31"/>
      <c r="FE791" s="31"/>
      <c r="FF791" s="31"/>
      <c r="FG791" s="31"/>
      <c r="FH791" s="31"/>
      <c r="FI791" s="31"/>
      <c r="FJ791" s="31"/>
      <c r="FK791" s="31"/>
      <c r="FL791" s="31"/>
      <c r="FM791" s="31"/>
      <c r="FN791" s="31"/>
      <c r="FO791" s="31"/>
      <c r="FP791" s="31"/>
      <c r="FQ791" s="31"/>
      <c r="FR791" s="31"/>
      <c r="FS791" s="31"/>
      <c r="FT791" s="31"/>
      <c r="FU791" s="31"/>
      <c r="FV791" s="31"/>
      <c r="FW791" s="31"/>
      <c r="FX791" s="31"/>
      <c r="FY791" s="31"/>
      <c r="FZ791" s="31"/>
      <c r="GA791" s="31"/>
      <c r="GB791" s="31"/>
      <c r="GC791" s="31"/>
      <c r="GD791" s="31"/>
      <c r="GE791" s="31"/>
      <c r="GF791" s="31"/>
      <c r="GG791" s="31"/>
      <c r="GH791" s="31"/>
      <c r="GI791" s="31"/>
      <c r="GJ791" s="31"/>
      <c r="GK791" s="31"/>
      <c r="GL791" s="31"/>
      <c r="GM791" s="31"/>
      <c r="GN791" s="31"/>
      <c r="GO791" s="31"/>
      <c r="GP791" s="31"/>
      <c r="GQ791" s="31"/>
      <c r="GR791" s="31"/>
      <c r="GS791" s="31"/>
      <c r="GT791" s="31"/>
      <c r="GU791" s="31"/>
      <c r="GV791" s="31"/>
      <c r="GW791" s="31"/>
      <c r="GX791" s="31"/>
      <c r="GY791" s="31"/>
      <c r="GZ791" s="31"/>
    </row>
    <row r="792" spans="2:208" s="32" customFormat="1" x14ac:dyDescent="0.2">
      <c r="B792" s="21"/>
      <c r="C792" s="22"/>
      <c r="D792" s="22"/>
      <c r="E792" s="22"/>
      <c r="F792" s="246"/>
      <c r="G792" s="121"/>
      <c r="H792" s="27"/>
      <c r="I792" s="28"/>
      <c r="J792" s="29"/>
      <c r="K792" s="30"/>
      <c r="L792" s="34"/>
      <c r="M792" s="35"/>
      <c r="N792" s="30"/>
      <c r="O792" s="34"/>
      <c r="P792" s="35"/>
      <c r="Q792" s="30"/>
      <c r="R792" s="34"/>
      <c r="S792" s="35"/>
      <c r="T792" s="30"/>
      <c r="U792" s="34"/>
      <c r="V792" s="35"/>
      <c r="W792" s="30"/>
      <c r="X792" s="34"/>
      <c r="Y792" s="34"/>
      <c r="Z792" s="30"/>
      <c r="AA792" s="34"/>
      <c r="AB792" s="34"/>
      <c r="AC792" s="30"/>
      <c r="AD792" s="34"/>
      <c r="AE792" s="34"/>
      <c r="AF792" s="30"/>
      <c r="AG792" s="34"/>
      <c r="AH792" s="34"/>
      <c r="AI792" s="30"/>
      <c r="AJ792" s="34"/>
      <c r="AK792" s="34"/>
      <c r="AL792" s="30"/>
      <c r="AM792" s="34"/>
      <c r="AN792" s="34"/>
      <c r="AO792" s="30"/>
      <c r="AP792" s="34"/>
      <c r="AQ792" s="34"/>
      <c r="AR792" s="30"/>
      <c r="AS792" s="34"/>
      <c r="AT792" s="34"/>
      <c r="AU792" s="30"/>
      <c r="AV792" s="34"/>
      <c r="AW792" s="34"/>
      <c r="AX792" s="30"/>
      <c r="AY792" s="34"/>
      <c r="AZ792" s="34"/>
      <c r="BA792" s="30"/>
      <c r="BB792" s="34"/>
      <c r="BC792" s="34"/>
      <c r="BD792" s="30"/>
      <c r="BE792" s="34"/>
      <c r="BF792" s="34"/>
      <c r="BG792" s="30"/>
      <c r="BH792" s="34"/>
      <c r="BI792" s="34"/>
      <c r="BJ792" s="30"/>
      <c r="BK792" s="34"/>
      <c r="BL792" s="117"/>
      <c r="BM792" s="118"/>
      <c r="BN792" s="117"/>
      <c r="BO792" s="34"/>
      <c r="BP792" s="30"/>
      <c r="BQ792" s="30"/>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row>
    <row r="793" spans="2:208" s="32" customFormat="1" x14ac:dyDescent="0.2">
      <c r="B793" s="21"/>
      <c r="C793" s="22"/>
      <c r="D793" s="22"/>
      <c r="E793" s="22"/>
      <c r="F793" s="246"/>
      <c r="G793" s="121"/>
      <c r="H793" s="27"/>
      <c r="I793" s="28"/>
      <c r="J793" s="29"/>
      <c r="K793" s="30"/>
      <c r="L793" s="34"/>
      <c r="M793" s="35"/>
      <c r="N793" s="30"/>
      <c r="O793" s="34"/>
      <c r="P793" s="35"/>
      <c r="Q793" s="30"/>
      <c r="R793" s="34"/>
      <c r="S793" s="35"/>
      <c r="T793" s="30"/>
      <c r="U793" s="34"/>
      <c r="V793" s="35"/>
      <c r="W793" s="30"/>
      <c r="X793" s="34"/>
      <c r="Y793" s="34"/>
      <c r="Z793" s="30"/>
      <c r="AA793" s="34"/>
      <c r="AB793" s="34"/>
      <c r="AC793" s="30"/>
      <c r="AD793" s="34"/>
      <c r="AE793" s="34"/>
      <c r="AF793" s="30"/>
      <c r="AG793" s="34"/>
      <c r="AH793" s="34"/>
      <c r="AI793" s="30"/>
      <c r="AJ793" s="34"/>
      <c r="AK793" s="34"/>
      <c r="AL793" s="30"/>
      <c r="AM793" s="34"/>
      <c r="AN793" s="34"/>
      <c r="AO793" s="30"/>
      <c r="AP793" s="34"/>
      <c r="AQ793" s="34"/>
      <c r="AR793" s="30"/>
      <c r="AS793" s="34"/>
      <c r="AT793" s="34"/>
      <c r="AU793" s="30"/>
      <c r="AV793" s="34"/>
      <c r="AW793" s="34"/>
      <c r="AX793" s="30"/>
      <c r="AY793" s="34"/>
      <c r="AZ793" s="34"/>
      <c r="BA793" s="30"/>
      <c r="BB793" s="34"/>
      <c r="BC793" s="34"/>
      <c r="BD793" s="30"/>
      <c r="BE793" s="34"/>
      <c r="BF793" s="34"/>
      <c r="BG793" s="30"/>
      <c r="BH793" s="34"/>
      <c r="BI793" s="34"/>
      <c r="BJ793" s="30"/>
      <c r="BK793" s="34"/>
      <c r="BL793" s="117"/>
      <c r="BM793" s="118"/>
      <c r="BN793" s="117"/>
      <c r="BO793" s="34"/>
      <c r="BP793" s="30"/>
      <c r="BQ793" s="30"/>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row>
    <row r="794" spans="2:208" s="32" customFormat="1" x14ac:dyDescent="0.2">
      <c r="B794" s="21"/>
      <c r="C794" s="22"/>
      <c r="D794" s="22"/>
      <c r="E794" s="22"/>
      <c r="F794" s="246"/>
      <c r="G794" s="121"/>
      <c r="H794" s="27"/>
      <c r="I794" s="28"/>
      <c r="J794" s="29"/>
      <c r="K794" s="30"/>
      <c r="L794" s="34"/>
      <c r="M794" s="35"/>
      <c r="N794" s="30"/>
      <c r="O794" s="34"/>
      <c r="P794" s="35"/>
      <c r="Q794" s="30"/>
      <c r="R794" s="34"/>
      <c r="S794" s="35"/>
      <c r="T794" s="30"/>
      <c r="U794" s="34"/>
      <c r="V794" s="35"/>
      <c r="W794" s="30"/>
      <c r="X794" s="34"/>
      <c r="Y794" s="34"/>
      <c r="Z794" s="30"/>
      <c r="AA794" s="34"/>
      <c r="AB794" s="34"/>
      <c r="AC794" s="30"/>
      <c r="AD794" s="34"/>
      <c r="AE794" s="34"/>
      <c r="AF794" s="30"/>
      <c r="AG794" s="34"/>
      <c r="AH794" s="34"/>
      <c r="AI794" s="30"/>
      <c r="AJ794" s="34"/>
      <c r="AK794" s="34"/>
      <c r="AL794" s="30"/>
      <c r="AM794" s="34"/>
      <c r="AN794" s="34"/>
      <c r="AO794" s="30"/>
      <c r="AP794" s="34"/>
      <c r="AQ794" s="34"/>
      <c r="AR794" s="30"/>
      <c r="AS794" s="34"/>
      <c r="AT794" s="34"/>
      <c r="AU794" s="30"/>
      <c r="AV794" s="34"/>
      <c r="AW794" s="34"/>
      <c r="AX794" s="30"/>
      <c r="AY794" s="34"/>
      <c r="AZ794" s="34"/>
      <c r="BA794" s="30"/>
      <c r="BB794" s="34"/>
      <c r="BC794" s="34"/>
      <c r="BD794" s="30"/>
      <c r="BE794" s="34"/>
      <c r="BF794" s="34"/>
      <c r="BG794" s="30"/>
      <c r="BH794" s="34"/>
      <c r="BI794" s="34"/>
      <c r="BJ794" s="30"/>
      <c r="BK794" s="34"/>
      <c r="BL794" s="117"/>
      <c r="BM794" s="118"/>
      <c r="BN794" s="117"/>
      <c r="BO794" s="34"/>
      <c r="BP794" s="30"/>
      <c r="BQ794" s="30"/>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row>
    <row r="795" spans="2:208" s="32" customFormat="1" x14ac:dyDescent="0.2">
      <c r="B795" s="21"/>
      <c r="C795" s="22"/>
      <c r="D795" s="22"/>
      <c r="E795" s="22"/>
      <c r="F795" s="246"/>
      <c r="G795" s="121"/>
      <c r="H795" s="27"/>
      <c r="I795" s="28"/>
      <c r="J795" s="29"/>
      <c r="K795" s="30"/>
      <c r="L795" s="34"/>
      <c r="M795" s="35"/>
      <c r="N795" s="30"/>
      <c r="O795" s="34"/>
      <c r="P795" s="35"/>
      <c r="Q795" s="30"/>
      <c r="R795" s="34"/>
      <c r="S795" s="35"/>
      <c r="T795" s="30"/>
      <c r="U795" s="34"/>
      <c r="V795" s="35"/>
      <c r="W795" s="30"/>
      <c r="X795" s="34"/>
      <c r="Y795" s="34"/>
      <c r="Z795" s="30"/>
      <c r="AA795" s="34"/>
      <c r="AB795" s="34"/>
      <c r="AC795" s="30"/>
      <c r="AD795" s="34"/>
      <c r="AE795" s="34"/>
      <c r="AF795" s="30"/>
      <c r="AG795" s="34"/>
      <c r="AH795" s="34"/>
      <c r="AI795" s="30"/>
      <c r="AJ795" s="34"/>
      <c r="AK795" s="34"/>
      <c r="AL795" s="30"/>
      <c r="AM795" s="34"/>
      <c r="AN795" s="34"/>
      <c r="AO795" s="30"/>
      <c r="AP795" s="34"/>
      <c r="AQ795" s="34"/>
      <c r="AR795" s="30"/>
      <c r="AS795" s="34"/>
      <c r="AT795" s="34"/>
      <c r="AU795" s="30"/>
      <c r="AV795" s="34"/>
      <c r="AW795" s="34"/>
      <c r="AX795" s="30"/>
      <c r="AY795" s="34"/>
      <c r="AZ795" s="34"/>
      <c r="BA795" s="30"/>
      <c r="BB795" s="34"/>
      <c r="BC795" s="34"/>
      <c r="BD795" s="30"/>
      <c r="BE795" s="34"/>
      <c r="BF795" s="34"/>
      <c r="BG795" s="30"/>
      <c r="BH795" s="34"/>
      <c r="BI795" s="34"/>
      <c r="BJ795" s="30"/>
      <c r="BK795" s="34"/>
      <c r="BL795" s="117"/>
      <c r="BM795" s="118"/>
      <c r="BN795" s="117"/>
      <c r="BO795" s="34"/>
      <c r="BP795" s="30"/>
      <c r="BQ795" s="30"/>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row>
    <row r="796" spans="2:208" s="32" customFormat="1" x14ac:dyDescent="0.2">
      <c r="B796" s="21"/>
      <c r="C796" s="22"/>
      <c r="D796" s="22"/>
      <c r="E796" s="22"/>
      <c r="F796" s="246"/>
      <c r="G796" s="121"/>
      <c r="H796" s="27"/>
      <c r="I796" s="28"/>
      <c r="J796" s="29"/>
      <c r="K796" s="30"/>
      <c r="L796" s="34"/>
      <c r="M796" s="35"/>
      <c r="N796" s="30"/>
      <c r="O796" s="34"/>
      <c r="P796" s="35"/>
      <c r="Q796" s="30"/>
      <c r="R796" s="34"/>
      <c r="S796" s="35"/>
      <c r="T796" s="30"/>
      <c r="U796" s="34"/>
      <c r="V796" s="35"/>
      <c r="W796" s="30"/>
      <c r="X796" s="34"/>
      <c r="Y796" s="34"/>
      <c r="Z796" s="30"/>
      <c r="AA796" s="34"/>
      <c r="AB796" s="34"/>
      <c r="AC796" s="30"/>
      <c r="AD796" s="34"/>
      <c r="AE796" s="34"/>
      <c r="AF796" s="30"/>
      <c r="AG796" s="34"/>
      <c r="AH796" s="34"/>
      <c r="AI796" s="30"/>
      <c r="AJ796" s="34"/>
      <c r="AK796" s="34"/>
      <c r="AL796" s="30"/>
      <c r="AM796" s="34"/>
      <c r="AN796" s="34"/>
      <c r="AO796" s="30"/>
      <c r="AP796" s="34"/>
      <c r="AQ796" s="34"/>
      <c r="AR796" s="30"/>
      <c r="AS796" s="34"/>
      <c r="AT796" s="34"/>
      <c r="AU796" s="30"/>
      <c r="AV796" s="34"/>
      <c r="AW796" s="34"/>
      <c r="AX796" s="30"/>
      <c r="AY796" s="34"/>
      <c r="AZ796" s="34"/>
      <c r="BA796" s="30"/>
      <c r="BB796" s="34"/>
      <c r="BC796" s="34"/>
      <c r="BD796" s="30"/>
      <c r="BE796" s="34"/>
      <c r="BF796" s="34"/>
      <c r="BG796" s="30"/>
      <c r="BH796" s="34"/>
      <c r="BI796" s="34"/>
      <c r="BJ796" s="30"/>
      <c r="BK796" s="34"/>
      <c r="BL796" s="117"/>
      <c r="BM796" s="118"/>
      <c r="BN796" s="117"/>
      <c r="BO796" s="34"/>
      <c r="BP796" s="30"/>
      <c r="BQ796" s="30"/>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row>
    <row r="797" spans="2:208" s="32" customFormat="1" x14ac:dyDescent="0.2">
      <c r="B797" s="21"/>
      <c r="C797" s="22"/>
      <c r="D797" s="22"/>
      <c r="E797" s="22"/>
      <c r="F797" s="246"/>
      <c r="G797" s="121"/>
      <c r="H797" s="27"/>
      <c r="I797" s="28"/>
      <c r="J797" s="29"/>
      <c r="K797" s="30"/>
      <c r="L797" s="34"/>
      <c r="M797" s="35"/>
      <c r="N797" s="30"/>
      <c r="O797" s="34"/>
      <c r="P797" s="35"/>
      <c r="Q797" s="30"/>
      <c r="R797" s="34"/>
      <c r="S797" s="35"/>
      <c r="T797" s="30"/>
      <c r="U797" s="34"/>
      <c r="V797" s="35"/>
      <c r="W797" s="30"/>
      <c r="X797" s="34"/>
      <c r="Y797" s="34"/>
      <c r="Z797" s="30"/>
      <c r="AA797" s="34"/>
      <c r="AB797" s="34"/>
      <c r="AC797" s="30"/>
      <c r="AD797" s="34"/>
      <c r="AE797" s="34"/>
      <c r="AF797" s="30"/>
      <c r="AG797" s="34"/>
      <c r="AH797" s="34"/>
      <c r="AI797" s="30"/>
      <c r="AJ797" s="34"/>
      <c r="AK797" s="34"/>
      <c r="AL797" s="30"/>
      <c r="AM797" s="34"/>
      <c r="AN797" s="34"/>
      <c r="AO797" s="30"/>
      <c r="AP797" s="34"/>
      <c r="AQ797" s="34"/>
      <c r="AR797" s="30"/>
      <c r="AS797" s="34"/>
      <c r="AT797" s="34"/>
      <c r="AU797" s="30"/>
      <c r="AV797" s="34"/>
      <c r="AW797" s="34"/>
      <c r="AX797" s="30"/>
      <c r="AY797" s="34"/>
      <c r="AZ797" s="34"/>
      <c r="BA797" s="30"/>
      <c r="BB797" s="34"/>
      <c r="BC797" s="34"/>
      <c r="BD797" s="30"/>
      <c r="BE797" s="34"/>
      <c r="BF797" s="34"/>
      <c r="BG797" s="30"/>
      <c r="BH797" s="34"/>
      <c r="BI797" s="34"/>
      <c r="BJ797" s="30"/>
      <c r="BK797" s="34"/>
      <c r="BL797" s="117"/>
      <c r="BM797" s="118"/>
      <c r="BN797" s="117"/>
      <c r="BO797" s="34"/>
      <c r="BP797" s="30"/>
      <c r="BQ797" s="30"/>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row>
    <row r="798" spans="2:208" s="32" customFormat="1" x14ac:dyDescent="0.2">
      <c r="B798" s="21"/>
      <c r="C798" s="22"/>
      <c r="D798" s="22"/>
      <c r="E798" s="22"/>
      <c r="F798" s="246"/>
      <c r="G798" s="121"/>
      <c r="H798" s="27"/>
      <c r="I798" s="28"/>
      <c r="J798" s="29"/>
      <c r="K798" s="30"/>
      <c r="L798" s="34"/>
      <c r="M798" s="35"/>
      <c r="N798" s="30"/>
      <c r="O798" s="34"/>
      <c r="P798" s="35"/>
      <c r="Q798" s="30"/>
      <c r="R798" s="34"/>
      <c r="S798" s="35"/>
      <c r="T798" s="30"/>
      <c r="U798" s="34"/>
      <c r="V798" s="35"/>
      <c r="W798" s="30"/>
      <c r="X798" s="34"/>
      <c r="Y798" s="34"/>
      <c r="Z798" s="30"/>
      <c r="AA798" s="34"/>
      <c r="AB798" s="34"/>
      <c r="AC798" s="30"/>
      <c r="AD798" s="34"/>
      <c r="AE798" s="34"/>
      <c r="AF798" s="30"/>
      <c r="AG798" s="34"/>
      <c r="AH798" s="34"/>
      <c r="AI798" s="30"/>
      <c r="AJ798" s="34"/>
      <c r="AK798" s="34"/>
      <c r="AL798" s="30"/>
      <c r="AM798" s="34"/>
      <c r="AN798" s="34"/>
      <c r="AO798" s="30"/>
      <c r="AP798" s="34"/>
      <c r="AQ798" s="34"/>
      <c r="AR798" s="30"/>
      <c r="AS798" s="34"/>
      <c r="AT798" s="34"/>
      <c r="AU798" s="30"/>
      <c r="AV798" s="34"/>
      <c r="AW798" s="34"/>
      <c r="AX798" s="30"/>
      <c r="AY798" s="34"/>
      <c r="AZ798" s="34"/>
      <c r="BA798" s="30"/>
      <c r="BB798" s="34"/>
      <c r="BC798" s="34"/>
      <c r="BD798" s="30"/>
      <c r="BE798" s="34"/>
      <c r="BF798" s="34"/>
      <c r="BG798" s="30"/>
      <c r="BH798" s="34"/>
      <c r="BI798" s="34"/>
      <c r="BJ798" s="30"/>
      <c r="BK798" s="34"/>
      <c r="BL798" s="117"/>
      <c r="BM798" s="118"/>
      <c r="BN798" s="117"/>
      <c r="BO798" s="34"/>
      <c r="BP798" s="30"/>
      <c r="BQ798" s="30"/>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row>
    <row r="799" spans="2:208" s="32" customFormat="1" x14ac:dyDescent="0.2">
      <c r="B799" s="21"/>
      <c r="C799" s="22"/>
      <c r="D799" s="22"/>
      <c r="E799" s="22"/>
      <c r="F799" s="246"/>
      <c r="G799" s="121"/>
      <c r="H799" s="27"/>
      <c r="I799" s="28"/>
      <c r="J799" s="29"/>
      <c r="K799" s="30"/>
      <c r="L799" s="34"/>
      <c r="M799" s="35"/>
      <c r="N799" s="30"/>
      <c r="O799" s="34"/>
      <c r="P799" s="35"/>
      <c r="Q799" s="30"/>
      <c r="R799" s="34"/>
      <c r="S799" s="35"/>
      <c r="T799" s="30"/>
      <c r="U799" s="34"/>
      <c r="V799" s="35"/>
      <c r="W799" s="30"/>
      <c r="X799" s="34"/>
      <c r="Y799" s="34"/>
      <c r="Z799" s="30"/>
      <c r="AA799" s="34"/>
      <c r="AB799" s="34"/>
      <c r="AC799" s="30"/>
      <c r="AD799" s="34"/>
      <c r="AE799" s="34"/>
      <c r="AF799" s="30"/>
      <c r="AG799" s="34"/>
      <c r="AH799" s="34"/>
      <c r="AI799" s="30"/>
      <c r="AJ799" s="34"/>
      <c r="AK799" s="34"/>
      <c r="AL799" s="30"/>
      <c r="AM799" s="34"/>
      <c r="AN799" s="34"/>
      <c r="AO799" s="30"/>
      <c r="AP799" s="34"/>
      <c r="AQ799" s="34"/>
      <c r="AR799" s="30"/>
      <c r="AS799" s="34"/>
      <c r="AT799" s="34"/>
      <c r="AU799" s="30"/>
      <c r="AV799" s="34"/>
      <c r="AW799" s="34"/>
      <c r="AX799" s="30"/>
      <c r="AY799" s="34"/>
      <c r="AZ799" s="34"/>
      <c r="BA799" s="30"/>
      <c r="BB799" s="34"/>
      <c r="BC799" s="34"/>
      <c r="BD799" s="30"/>
      <c r="BE799" s="34"/>
      <c r="BF799" s="34"/>
      <c r="BG799" s="30"/>
      <c r="BH799" s="34"/>
      <c r="BI799" s="34"/>
      <c r="BJ799" s="30"/>
      <c r="BK799" s="34"/>
      <c r="BL799" s="117"/>
      <c r="BM799" s="118"/>
      <c r="BN799" s="117"/>
      <c r="BO799" s="34"/>
      <c r="BP799" s="30"/>
      <c r="BQ799" s="30"/>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row>
    <row r="800" spans="2:208" s="32" customFormat="1" x14ac:dyDescent="0.2">
      <c r="B800" s="21"/>
      <c r="C800" s="22"/>
      <c r="D800" s="22"/>
      <c r="E800" s="22"/>
      <c r="F800" s="246"/>
      <c r="G800" s="121"/>
      <c r="H800" s="27"/>
      <c r="I800" s="28"/>
      <c r="J800" s="29"/>
      <c r="K800" s="30"/>
      <c r="L800" s="34"/>
      <c r="M800" s="35"/>
      <c r="N800" s="30"/>
      <c r="O800" s="34"/>
      <c r="P800" s="35"/>
      <c r="Q800" s="30"/>
      <c r="R800" s="34"/>
      <c r="S800" s="35"/>
      <c r="T800" s="30"/>
      <c r="U800" s="34"/>
      <c r="V800" s="35"/>
      <c r="W800" s="30"/>
      <c r="X800" s="34"/>
      <c r="Y800" s="34"/>
      <c r="Z800" s="30"/>
      <c r="AA800" s="34"/>
      <c r="AB800" s="34"/>
      <c r="AC800" s="30"/>
      <c r="AD800" s="34"/>
      <c r="AE800" s="34"/>
      <c r="AF800" s="30"/>
      <c r="AG800" s="34"/>
      <c r="AH800" s="34"/>
      <c r="AI800" s="30"/>
      <c r="AJ800" s="34"/>
      <c r="AK800" s="34"/>
      <c r="AL800" s="30"/>
      <c r="AM800" s="34"/>
      <c r="AN800" s="34"/>
      <c r="AO800" s="30"/>
      <c r="AP800" s="34"/>
      <c r="AQ800" s="34"/>
      <c r="AR800" s="30"/>
      <c r="AS800" s="34"/>
      <c r="AT800" s="34"/>
      <c r="AU800" s="30"/>
      <c r="AV800" s="34"/>
      <c r="AW800" s="34"/>
      <c r="AX800" s="30"/>
      <c r="AY800" s="34"/>
      <c r="AZ800" s="34"/>
      <c r="BA800" s="30"/>
      <c r="BB800" s="34"/>
      <c r="BC800" s="34"/>
      <c r="BD800" s="30"/>
      <c r="BE800" s="34"/>
      <c r="BF800" s="34"/>
      <c r="BG800" s="30"/>
      <c r="BH800" s="34"/>
      <c r="BI800" s="34"/>
      <c r="BJ800" s="30"/>
      <c r="BK800" s="34"/>
      <c r="BL800" s="117"/>
      <c r="BM800" s="118"/>
      <c r="BN800" s="117"/>
      <c r="BO800" s="34"/>
      <c r="BP800" s="30"/>
      <c r="BQ800" s="30"/>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c r="DP800" s="31"/>
      <c r="DQ800" s="31"/>
      <c r="DR800" s="31"/>
      <c r="DS800" s="31"/>
      <c r="DT800" s="31"/>
      <c r="DU800" s="31"/>
      <c r="DV800" s="31"/>
      <c r="DW800" s="31"/>
      <c r="DX800" s="31"/>
      <c r="DY800" s="31"/>
      <c r="DZ800" s="31"/>
      <c r="EA800" s="31"/>
      <c r="EB800" s="31"/>
      <c r="EC800" s="31"/>
      <c r="ED800" s="31"/>
      <c r="EE800" s="31"/>
      <c r="EF800" s="31"/>
      <c r="EG800" s="31"/>
      <c r="EH800" s="31"/>
      <c r="EI800" s="31"/>
      <c r="EJ800" s="31"/>
      <c r="EK800" s="31"/>
      <c r="EL800" s="31"/>
      <c r="EM800" s="31"/>
      <c r="EN800" s="31"/>
      <c r="EO800" s="31"/>
      <c r="EP800" s="31"/>
      <c r="EQ800" s="31"/>
      <c r="ER800" s="31"/>
      <c r="ES800" s="31"/>
      <c r="ET800" s="31"/>
      <c r="EU800" s="31"/>
      <c r="EV800" s="31"/>
      <c r="EW800" s="31"/>
      <c r="EX800" s="31"/>
      <c r="EY800" s="31"/>
      <c r="EZ800" s="31"/>
      <c r="FA800" s="31"/>
      <c r="FB800" s="31"/>
      <c r="FC800" s="31"/>
      <c r="FD800" s="31"/>
      <c r="FE800" s="31"/>
      <c r="FF800" s="31"/>
      <c r="FG800" s="31"/>
      <c r="FH800" s="31"/>
      <c r="FI800" s="31"/>
      <c r="FJ800" s="31"/>
      <c r="FK800" s="31"/>
      <c r="FL800" s="31"/>
      <c r="FM800" s="31"/>
      <c r="FN800" s="31"/>
      <c r="FO800" s="31"/>
      <c r="FP800" s="31"/>
      <c r="FQ800" s="31"/>
      <c r="FR800" s="31"/>
      <c r="FS800" s="31"/>
      <c r="FT800" s="31"/>
      <c r="FU800" s="31"/>
      <c r="FV800" s="31"/>
      <c r="FW800" s="3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row>
    <row r="801" spans="2:208" s="32" customFormat="1" x14ac:dyDescent="0.2">
      <c r="B801" s="21"/>
      <c r="C801" s="22"/>
      <c r="D801" s="22"/>
      <c r="E801" s="22"/>
      <c r="F801" s="246"/>
      <c r="G801" s="121"/>
      <c r="H801" s="27"/>
      <c r="I801" s="28"/>
      <c r="J801" s="29"/>
      <c r="K801" s="30"/>
      <c r="L801" s="34"/>
      <c r="M801" s="35"/>
      <c r="N801" s="30"/>
      <c r="O801" s="34"/>
      <c r="P801" s="35"/>
      <c r="Q801" s="30"/>
      <c r="R801" s="34"/>
      <c r="S801" s="35"/>
      <c r="T801" s="30"/>
      <c r="U801" s="34"/>
      <c r="V801" s="35"/>
      <c r="W801" s="30"/>
      <c r="X801" s="34"/>
      <c r="Y801" s="34"/>
      <c r="Z801" s="30"/>
      <c r="AA801" s="34"/>
      <c r="AB801" s="34"/>
      <c r="AC801" s="30"/>
      <c r="AD801" s="34"/>
      <c r="AE801" s="34"/>
      <c r="AF801" s="30"/>
      <c r="AG801" s="34"/>
      <c r="AH801" s="34"/>
      <c r="AI801" s="30"/>
      <c r="AJ801" s="34"/>
      <c r="AK801" s="34"/>
      <c r="AL801" s="30"/>
      <c r="AM801" s="34"/>
      <c r="AN801" s="34"/>
      <c r="AO801" s="30"/>
      <c r="AP801" s="34"/>
      <c r="AQ801" s="34"/>
      <c r="AR801" s="30"/>
      <c r="AS801" s="34"/>
      <c r="AT801" s="34"/>
      <c r="AU801" s="30"/>
      <c r="AV801" s="34"/>
      <c r="AW801" s="34"/>
      <c r="AX801" s="30"/>
      <c r="AY801" s="34"/>
      <c r="AZ801" s="34"/>
      <c r="BA801" s="30"/>
      <c r="BB801" s="34"/>
      <c r="BC801" s="34"/>
      <c r="BD801" s="30"/>
      <c r="BE801" s="34"/>
      <c r="BF801" s="34"/>
      <c r="BG801" s="30"/>
      <c r="BH801" s="34"/>
      <c r="BI801" s="34"/>
      <c r="BJ801" s="30"/>
      <c r="BK801" s="34"/>
      <c r="BL801" s="117"/>
      <c r="BM801" s="118"/>
      <c r="BN801" s="117"/>
      <c r="BO801" s="34"/>
      <c r="BP801" s="30"/>
      <c r="BQ801" s="30"/>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c r="CT801" s="31"/>
      <c r="CU801" s="31"/>
      <c r="CV801" s="31"/>
      <c r="CW801" s="31"/>
      <c r="CX801" s="31"/>
      <c r="CY801" s="31"/>
      <c r="CZ801" s="31"/>
      <c r="DA801" s="31"/>
      <c r="DB801" s="31"/>
      <c r="DC801" s="31"/>
      <c r="DD801" s="31"/>
      <c r="DE801" s="31"/>
      <c r="DF801" s="31"/>
      <c r="DG801" s="31"/>
      <c r="DH801" s="31"/>
      <c r="DI801" s="31"/>
      <c r="DJ801" s="31"/>
      <c r="DK801" s="31"/>
      <c r="DL801" s="31"/>
      <c r="DM801" s="31"/>
      <c r="DN801" s="31"/>
      <c r="DO801" s="31"/>
      <c r="DP801" s="31"/>
      <c r="DQ801" s="31"/>
      <c r="DR801" s="31"/>
      <c r="DS801" s="31"/>
      <c r="DT801" s="31"/>
      <c r="DU801" s="31"/>
      <c r="DV801" s="31"/>
      <c r="DW801" s="31"/>
      <c r="DX801" s="31"/>
      <c r="DY801" s="31"/>
      <c r="DZ801" s="31"/>
      <c r="EA801" s="31"/>
      <c r="EB801" s="31"/>
      <c r="EC801" s="31"/>
      <c r="ED801" s="31"/>
      <c r="EE801" s="31"/>
      <c r="EF801" s="31"/>
      <c r="EG801" s="31"/>
      <c r="EH801" s="31"/>
      <c r="EI801" s="31"/>
      <c r="EJ801" s="31"/>
      <c r="EK801" s="31"/>
      <c r="EL801" s="31"/>
      <c r="EM801" s="31"/>
      <c r="EN801" s="31"/>
      <c r="EO801" s="31"/>
      <c r="EP801" s="31"/>
      <c r="EQ801" s="31"/>
      <c r="ER801" s="31"/>
      <c r="ES801" s="31"/>
      <c r="ET801" s="31"/>
      <c r="EU801" s="31"/>
      <c r="EV801" s="31"/>
      <c r="EW801" s="31"/>
      <c r="EX801" s="31"/>
      <c r="EY801" s="31"/>
      <c r="EZ801" s="31"/>
      <c r="FA801" s="31"/>
      <c r="FB801" s="31"/>
      <c r="FC801" s="31"/>
      <c r="FD801" s="31"/>
      <c r="FE801" s="31"/>
      <c r="FF801" s="31"/>
      <c r="FG801" s="31"/>
      <c r="FH801" s="31"/>
      <c r="FI801" s="31"/>
      <c r="FJ801" s="31"/>
      <c r="FK801" s="31"/>
      <c r="FL801" s="31"/>
      <c r="FM801" s="31"/>
      <c r="FN801" s="31"/>
      <c r="FO801" s="31"/>
      <c r="FP801" s="31"/>
      <c r="FQ801" s="31"/>
      <c r="FR801" s="31"/>
      <c r="FS801" s="31"/>
      <c r="FT801" s="31"/>
      <c r="FU801" s="31"/>
      <c r="FV801" s="31"/>
      <c r="FW801" s="31"/>
      <c r="FX801" s="31"/>
      <c r="FY801" s="31"/>
      <c r="FZ801" s="31"/>
      <c r="GA801" s="31"/>
      <c r="GB801" s="31"/>
      <c r="GC801" s="31"/>
      <c r="GD801" s="31"/>
      <c r="GE801" s="31"/>
      <c r="GF801" s="31"/>
      <c r="GG801" s="31"/>
      <c r="GH801" s="31"/>
      <c r="GI801" s="31"/>
      <c r="GJ801" s="31"/>
      <c r="GK801" s="31"/>
      <c r="GL801" s="31"/>
      <c r="GM801" s="31"/>
      <c r="GN801" s="31"/>
      <c r="GO801" s="31"/>
      <c r="GP801" s="31"/>
      <c r="GQ801" s="31"/>
      <c r="GR801" s="31"/>
      <c r="GS801" s="31"/>
      <c r="GT801" s="31"/>
      <c r="GU801" s="31"/>
      <c r="GV801" s="31"/>
      <c r="GW801" s="31"/>
      <c r="GX801" s="31"/>
      <c r="GY801" s="31"/>
      <c r="GZ801" s="31"/>
    </row>
    <row r="802" spans="2:208" s="32" customFormat="1" x14ac:dyDescent="0.2">
      <c r="B802" s="21"/>
      <c r="C802" s="22"/>
      <c r="D802" s="22"/>
      <c r="E802" s="22"/>
      <c r="F802" s="246"/>
      <c r="G802" s="121"/>
      <c r="H802" s="27"/>
      <c r="I802" s="28"/>
      <c r="J802" s="29"/>
      <c r="K802" s="30"/>
      <c r="L802" s="34"/>
      <c r="M802" s="35"/>
      <c r="N802" s="30"/>
      <c r="O802" s="34"/>
      <c r="P802" s="35"/>
      <c r="Q802" s="30"/>
      <c r="R802" s="34"/>
      <c r="S802" s="35"/>
      <c r="T802" s="30"/>
      <c r="U802" s="34"/>
      <c r="V802" s="35"/>
      <c r="W802" s="30"/>
      <c r="X802" s="34"/>
      <c r="Y802" s="34"/>
      <c r="Z802" s="30"/>
      <c r="AA802" s="34"/>
      <c r="AB802" s="34"/>
      <c r="AC802" s="30"/>
      <c r="AD802" s="34"/>
      <c r="AE802" s="34"/>
      <c r="AF802" s="30"/>
      <c r="AG802" s="34"/>
      <c r="AH802" s="34"/>
      <c r="AI802" s="30"/>
      <c r="AJ802" s="34"/>
      <c r="AK802" s="34"/>
      <c r="AL802" s="30"/>
      <c r="AM802" s="34"/>
      <c r="AN802" s="34"/>
      <c r="AO802" s="30"/>
      <c r="AP802" s="34"/>
      <c r="AQ802" s="34"/>
      <c r="AR802" s="30"/>
      <c r="AS802" s="34"/>
      <c r="AT802" s="34"/>
      <c r="AU802" s="30"/>
      <c r="AV802" s="34"/>
      <c r="AW802" s="34"/>
      <c r="AX802" s="30"/>
      <c r="AY802" s="34"/>
      <c r="AZ802" s="34"/>
      <c r="BA802" s="30"/>
      <c r="BB802" s="34"/>
      <c r="BC802" s="34"/>
      <c r="BD802" s="30"/>
      <c r="BE802" s="34"/>
      <c r="BF802" s="34"/>
      <c r="BG802" s="30"/>
      <c r="BH802" s="34"/>
      <c r="BI802" s="34"/>
      <c r="BJ802" s="30"/>
      <c r="BK802" s="34"/>
      <c r="BL802" s="117"/>
      <c r="BM802" s="118"/>
      <c r="BN802" s="117"/>
      <c r="BO802" s="34"/>
      <c r="BP802" s="30"/>
      <c r="BQ802" s="30"/>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c r="CT802" s="31"/>
      <c r="CU802" s="31"/>
      <c r="CV802" s="31"/>
      <c r="CW802" s="31"/>
      <c r="CX802" s="31"/>
      <c r="CY802" s="31"/>
      <c r="CZ802" s="31"/>
      <c r="DA802" s="31"/>
      <c r="DB802" s="31"/>
      <c r="DC802" s="31"/>
      <c r="DD802" s="31"/>
      <c r="DE802" s="31"/>
      <c r="DF802" s="31"/>
      <c r="DG802" s="31"/>
      <c r="DH802" s="31"/>
      <c r="DI802" s="31"/>
      <c r="DJ802" s="31"/>
      <c r="DK802" s="31"/>
      <c r="DL802" s="31"/>
      <c r="DM802" s="31"/>
      <c r="DN802" s="31"/>
      <c r="DO802" s="31"/>
      <c r="DP802" s="31"/>
      <c r="DQ802" s="31"/>
      <c r="DR802" s="31"/>
      <c r="DS802" s="31"/>
      <c r="DT802" s="31"/>
      <c r="DU802" s="31"/>
      <c r="DV802" s="31"/>
      <c r="DW802" s="31"/>
      <c r="DX802" s="31"/>
      <c r="DY802" s="31"/>
      <c r="DZ802" s="31"/>
      <c r="EA802" s="31"/>
      <c r="EB802" s="31"/>
      <c r="EC802" s="31"/>
      <c r="ED802" s="31"/>
      <c r="EE802" s="31"/>
      <c r="EF802" s="31"/>
      <c r="EG802" s="31"/>
      <c r="EH802" s="31"/>
      <c r="EI802" s="31"/>
      <c r="EJ802" s="31"/>
      <c r="EK802" s="31"/>
      <c r="EL802" s="31"/>
      <c r="EM802" s="31"/>
      <c r="EN802" s="31"/>
      <c r="EO802" s="31"/>
      <c r="EP802" s="31"/>
      <c r="EQ802" s="31"/>
      <c r="ER802" s="31"/>
      <c r="ES802" s="31"/>
      <c r="ET802" s="31"/>
      <c r="EU802" s="31"/>
      <c r="EV802" s="31"/>
      <c r="EW802" s="31"/>
      <c r="EX802" s="31"/>
      <c r="EY802" s="31"/>
      <c r="EZ802" s="31"/>
      <c r="FA802" s="31"/>
      <c r="FB802" s="31"/>
      <c r="FC802" s="31"/>
      <c r="FD802" s="31"/>
      <c r="FE802" s="31"/>
      <c r="FF802" s="31"/>
      <c r="FG802" s="31"/>
      <c r="FH802" s="31"/>
      <c r="FI802" s="31"/>
      <c r="FJ802" s="31"/>
      <c r="FK802" s="31"/>
      <c r="FL802" s="31"/>
      <c r="FM802" s="31"/>
      <c r="FN802" s="31"/>
      <c r="FO802" s="31"/>
      <c r="FP802" s="31"/>
      <c r="FQ802" s="31"/>
      <c r="FR802" s="31"/>
      <c r="FS802" s="31"/>
      <c r="FT802" s="31"/>
      <c r="FU802" s="31"/>
      <c r="FV802" s="31"/>
      <c r="FW802" s="31"/>
      <c r="FX802" s="31"/>
      <c r="FY802" s="31"/>
      <c r="FZ802" s="31"/>
      <c r="GA802" s="31"/>
      <c r="GB802" s="31"/>
      <c r="GC802" s="31"/>
      <c r="GD802" s="31"/>
      <c r="GE802" s="31"/>
      <c r="GF802" s="31"/>
      <c r="GG802" s="31"/>
      <c r="GH802" s="31"/>
      <c r="GI802" s="31"/>
      <c r="GJ802" s="31"/>
      <c r="GK802" s="31"/>
      <c r="GL802" s="31"/>
      <c r="GM802" s="31"/>
      <c r="GN802" s="31"/>
      <c r="GO802" s="31"/>
      <c r="GP802" s="31"/>
      <c r="GQ802" s="31"/>
      <c r="GR802" s="31"/>
      <c r="GS802" s="31"/>
      <c r="GT802" s="31"/>
      <c r="GU802" s="31"/>
      <c r="GV802" s="31"/>
      <c r="GW802" s="31"/>
      <c r="GX802" s="31"/>
      <c r="GY802" s="31"/>
      <c r="GZ802" s="31"/>
    </row>
    <row r="803" spans="2:208" s="32" customFormat="1" x14ac:dyDescent="0.2">
      <c r="B803" s="21"/>
      <c r="C803" s="22"/>
      <c r="D803" s="22"/>
      <c r="E803" s="22"/>
      <c r="F803" s="246"/>
      <c r="G803" s="121"/>
      <c r="H803" s="27"/>
      <c r="I803" s="28"/>
      <c r="J803" s="29"/>
      <c r="K803" s="30"/>
      <c r="L803" s="34"/>
      <c r="M803" s="35"/>
      <c r="N803" s="30"/>
      <c r="O803" s="34"/>
      <c r="P803" s="35"/>
      <c r="Q803" s="30"/>
      <c r="R803" s="34"/>
      <c r="S803" s="35"/>
      <c r="T803" s="30"/>
      <c r="U803" s="34"/>
      <c r="V803" s="35"/>
      <c r="W803" s="30"/>
      <c r="X803" s="34"/>
      <c r="Y803" s="34"/>
      <c r="Z803" s="30"/>
      <c r="AA803" s="34"/>
      <c r="AB803" s="34"/>
      <c r="AC803" s="30"/>
      <c r="AD803" s="34"/>
      <c r="AE803" s="34"/>
      <c r="AF803" s="30"/>
      <c r="AG803" s="34"/>
      <c r="AH803" s="34"/>
      <c r="AI803" s="30"/>
      <c r="AJ803" s="34"/>
      <c r="AK803" s="34"/>
      <c r="AL803" s="30"/>
      <c r="AM803" s="34"/>
      <c r="AN803" s="34"/>
      <c r="AO803" s="30"/>
      <c r="AP803" s="34"/>
      <c r="AQ803" s="34"/>
      <c r="AR803" s="30"/>
      <c r="AS803" s="34"/>
      <c r="AT803" s="34"/>
      <c r="AU803" s="30"/>
      <c r="AV803" s="34"/>
      <c r="AW803" s="34"/>
      <c r="AX803" s="30"/>
      <c r="AY803" s="34"/>
      <c r="AZ803" s="34"/>
      <c r="BA803" s="30"/>
      <c r="BB803" s="34"/>
      <c r="BC803" s="34"/>
      <c r="BD803" s="30"/>
      <c r="BE803" s="34"/>
      <c r="BF803" s="34"/>
      <c r="BG803" s="30"/>
      <c r="BH803" s="34"/>
      <c r="BI803" s="34"/>
      <c r="BJ803" s="30"/>
      <c r="BK803" s="34"/>
      <c r="BL803" s="117"/>
      <c r="BM803" s="118"/>
      <c r="BN803" s="117"/>
      <c r="BO803" s="34"/>
      <c r="BP803" s="30"/>
      <c r="BQ803" s="30"/>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c r="CT803" s="31"/>
      <c r="CU803" s="31"/>
      <c r="CV803" s="31"/>
      <c r="CW803" s="31"/>
      <c r="CX803" s="31"/>
      <c r="CY803" s="31"/>
      <c r="CZ803" s="31"/>
      <c r="DA803" s="31"/>
      <c r="DB803" s="31"/>
      <c r="DC803" s="31"/>
      <c r="DD803" s="31"/>
      <c r="DE803" s="31"/>
      <c r="DF803" s="31"/>
      <c r="DG803" s="31"/>
      <c r="DH803" s="31"/>
      <c r="DI803" s="31"/>
      <c r="DJ803" s="31"/>
      <c r="DK803" s="31"/>
      <c r="DL803" s="31"/>
      <c r="DM803" s="31"/>
      <c r="DN803" s="31"/>
      <c r="DO803" s="31"/>
      <c r="DP803" s="31"/>
      <c r="DQ803" s="31"/>
      <c r="DR803" s="31"/>
      <c r="DS803" s="31"/>
      <c r="DT803" s="31"/>
      <c r="DU803" s="31"/>
      <c r="DV803" s="31"/>
      <c r="DW803" s="31"/>
      <c r="DX803" s="31"/>
      <c r="DY803" s="31"/>
      <c r="DZ803" s="31"/>
      <c r="EA803" s="31"/>
      <c r="EB803" s="31"/>
      <c r="EC803" s="31"/>
      <c r="ED803" s="31"/>
      <c r="EE803" s="31"/>
      <c r="EF803" s="31"/>
      <c r="EG803" s="31"/>
      <c r="EH803" s="31"/>
      <c r="EI803" s="31"/>
      <c r="EJ803" s="31"/>
      <c r="EK803" s="31"/>
      <c r="EL803" s="31"/>
      <c r="EM803" s="31"/>
      <c r="EN803" s="31"/>
      <c r="EO803" s="31"/>
      <c r="EP803" s="31"/>
      <c r="EQ803" s="31"/>
      <c r="ER803" s="31"/>
      <c r="ES803" s="31"/>
      <c r="ET803" s="31"/>
      <c r="EU803" s="31"/>
      <c r="EV803" s="31"/>
      <c r="EW803" s="31"/>
      <c r="EX803" s="31"/>
      <c r="EY803" s="31"/>
      <c r="EZ803" s="31"/>
      <c r="FA803" s="31"/>
      <c r="FB803" s="31"/>
      <c r="FC803" s="31"/>
      <c r="FD803" s="31"/>
      <c r="FE803" s="31"/>
      <c r="FF803" s="31"/>
      <c r="FG803" s="31"/>
      <c r="FH803" s="31"/>
      <c r="FI803" s="31"/>
      <c r="FJ803" s="31"/>
      <c r="FK803" s="31"/>
      <c r="FL803" s="31"/>
      <c r="FM803" s="31"/>
      <c r="FN803" s="31"/>
      <c r="FO803" s="31"/>
      <c r="FP803" s="31"/>
      <c r="FQ803" s="31"/>
      <c r="FR803" s="31"/>
      <c r="FS803" s="31"/>
      <c r="FT803" s="31"/>
      <c r="FU803" s="31"/>
      <c r="FV803" s="31"/>
      <c r="FW803" s="31"/>
      <c r="FX803" s="31"/>
      <c r="FY803" s="31"/>
      <c r="FZ803" s="31"/>
      <c r="GA803" s="31"/>
      <c r="GB803" s="31"/>
      <c r="GC803" s="31"/>
      <c r="GD803" s="31"/>
      <c r="GE803" s="31"/>
      <c r="GF803" s="31"/>
      <c r="GG803" s="31"/>
      <c r="GH803" s="31"/>
      <c r="GI803" s="31"/>
      <c r="GJ803" s="31"/>
      <c r="GK803" s="31"/>
      <c r="GL803" s="31"/>
      <c r="GM803" s="31"/>
      <c r="GN803" s="31"/>
      <c r="GO803" s="31"/>
      <c r="GP803" s="31"/>
      <c r="GQ803" s="31"/>
      <c r="GR803" s="31"/>
      <c r="GS803" s="31"/>
      <c r="GT803" s="31"/>
      <c r="GU803" s="31"/>
      <c r="GV803" s="31"/>
      <c r="GW803" s="31"/>
      <c r="GX803" s="31"/>
      <c r="GY803" s="31"/>
      <c r="GZ803" s="31"/>
    </row>
    <row r="804" spans="2:208" s="32" customFormat="1" x14ac:dyDescent="0.2">
      <c r="B804" s="21"/>
      <c r="C804" s="22"/>
      <c r="D804" s="22"/>
      <c r="E804" s="22"/>
      <c r="F804" s="246"/>
      <c r="G804" s="121"/>
      <c r="H804" s="27"/>
      <c r="I804" s="28"/>
      <c r="J804" s="29"/>
      <c r="K804" s="30"/>
      <c r="L804" s="34"/>
      <c r="M804" s="35"/>
      <c r="N804" s="30"/>
      <c r="O804" s="34"/>
      <c r="P804" s="35"/>
      <c r="Q804" s="30"/>
      <c r="R804" s="34"/>
      <c r="S804" s="35"/>
      <c r="T804" s="30"/>
      <c r="U804" s="34"/>
      <c r="V804" s="35"/>
      <c r="W804" s="30"/>
      <c r="X804" s="34"/>
      <c r="Y804" s="34"/>
      <c r="Z804" s="30"/>
      <c r="AA804" s="34"/>
      <c r="AB804" s="34"/>
      <c r="AC804" s="30"/>
      <c r="AD804" s="34"/>
      <c r="AE804" s="34"/>
      <c r="AF804" s="30"/>
      <c r="AG804" s="34"/>
      <c r="AH804" s="34"/>
      <c r="AI804" s="30"/>
      <c r="AJ804" s="34"/>
      <c r="AK804" s="34"/>
      <c r="AL804" s="30"/>
      <c r="AM804" s="34"/>
      <c r="AN804" s="34"/>
      <c r="AO804" s="30"/>
      <c r="AP804" s="34"/>
      <c r="AQ804" s="34"/>
      <c r="AR804" s="30"/>
      <c r="AS804" s="34"/>
      <c r="AT804" s="34"/>
      <c r="AU804" s="30"/>
      <c r="AV804" s="34"/>
      <c r="AW804" s="34"/>
      <c r="AX804" s="30"/>
      <c r="AY804" s="34"/>
      <c r="AZ804" s="34"/>
      <c r="BA804" s="30"/>
      <c r="BB804" s="34"/>
      <c r="BC804" s="34"/>
      <c r="BD804" s="30"/>
      <c r="BE804" s="34"/>
      <c r="BF804" s="34"/>
      <c r="BG804" s="30"/>
      <c r="BH804" s="34"/>
      <c r="BI804" s="34"/>
      <c r="BJ804" s="30"/>
      <c r="BK804" s="34"/>
      <c r="BL804" s="117"/>
      <c r="BM804" s="118"/>
      <c r="BN804" s="117"/>
      <c r="BO804" s="34"/>
      <c r="BP804" s="30"/>
      <c r="BQ804" s="30"/>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c r="CT804" s="31"/>
      <c r="CU804" s="31"/>
      <c r="CV804" s="31"/>
      <c r="CW804" s="31"/>
      <c r="CX804" s="31"/>
      <c r="CY804" s="31"/>
      <c r="CZ804" s="31"/>
      <c r="DA804" s="31"/>
      <c r="DB804" s="31"/>
      <c r="DC804" s="31"/>
      <c r="DD804" s="31"/>
      <c r="DE804" s="31"/>
      <c r="DF804" s="31"/>
      <c r="DG804" s="31"/>
      <c r="DH804" s="31"/>
      <c r="DI804" s="31"/>
      <c r="DJ804" s="31"/>
      <c r="DK804" s="31"/>
      <c r="DL804" s="31"/>
      <c r="DM804" s="31"/>
      <c r="DN804" s="31"/>
      <c r="DO804" s="31"/>
      <c r="DP804" s="31"/>
      <c r="DQ804" s="31"/>
      <c r="DR804" s="31"/>
      <c r="DS804" s="31"/>
      <c r="DT804" s="31"/>
      <c r="DU804" s="31"/>
      <c r="DV804" s="31"/>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31"/>
      <c r="EX804" s="31"/>
      <c r="EY804" s="31"/>
      <c r="EZ804" s="31"/>
      <c r="FA804" s="31"/>
      <c r="FB804" s="31"/>
      <c r="FC804" s="31"/>
      <c r="FD804" s="31"/>
      <c r="FE804" s="31"/>
      <c r="FF804" s="31"/>
      <c r="FG804" s="31"/>
      <c r="FH804" s="31"/>
      <c r="FI804" s="31"/>
      <c r="FJ804" s="31"/>
      <c r="FK804" s="31"/>
      <c r="FL804" s="31"/>
      <c r="FM804" s="31"/>
      <c r="FN804" s="31"/>
      <c r="FO804" s="31"/>
      <c r="FP804" s="31"/>
      <c r="FQ804" s="31"/>
      <c r="FR804" s="31"/>
      <c r="FS804" s="31"/>
      <c r="FT804" s="31"/>
      <c r="FU804" s="31"/>
      <c r="FV804" s="31"/>
      <c r="FW804" s="31"/>
      <c r="FX804" s="31"/>
      <c r="FY804" s="31"/>
      <c r="FZ804" s="31"/>
      <c r="GA804" s="31"/>
      <c r="GB804" s="31"/>
      <c r="GC804" s="31"/>
      <c r="GD804" s="31"/>
      <c r="GE804" s="31"/>
      <c r="GF804" s="31"/>
      <c r="GG804" s="31"/>
      <c r="GH804" s="31"/>
      <c r="GI804" s="31"/>
      <c r="GJ804" s="31"/>
      <c r="GK804" s="31"/>
      <c r="GL804" s="31"/>
      <c r="GM804" s="31"/>
      <c r="GN804" s="31"/>
      <c r="GO804" s="31"/>
      <c r="GP804" s="31"/>
      <c r="GQ804" s="31"/>
      <c r="GR804" s="31"/>
      <c r="GS804" s="31"/>
      <c r="GT804" s="31"/>
      <c r="GU804" s="31"/>
      <c r="GV804" s="31"/>
      <c r="GW804" s="31"/>
      <c r="GX804" s="31"/>
      <c r="GY804" s="31"/>
      <c r="GZ804" s="31"/>
    </row>
    <row r="805" spans="2:208" s="32" customFormat="1" x14ac:dyDescent="0.2">
      <c r="B805" s="21"/>
      <c r="C805" s="22"/>
      <c r="D805" s="22"/>
      <c r="E805" s="22"/>
      <c r="F805" s="246"/>
      <c r="G805" s="121"/>
      <c r="H805" s="27"/>
      <c r="I805" s="28"/>
      <c r="J805" s="29"/>
      <c r="K805" s="30"/>
      <c r="L805" s="34"/>
      <c r="M805" s="35"/>
      <c r="N805" s="30"/>
      <c r="O805" s="34"/>
      <c r="P805" s="35"/>
      <c r="Q805" s="30"/>
      <c r="R805" s="34"/>
      <c r="S805" s="35"/>
      <c r="T805" s="30"/>
      <c r="U805" s="34"/>
      <c r="V805" s="35"/>
      <c r="W805" s="30"/>
      <c r="X805" s="34"/>
      <c r="Y805" s="34"/>
      <c r="Z805" s="30"/>
      <c r="AA805" s="34"/>
      <c r="AB805" s="34"/>
      <c r="AC805" s="30"/>
      <c r="AD805" s="34"/>
      <c r="AE805" s="34"/>
      <c r="AF805" s="30"/>
      <c r="AG805" s="34"/>
      <c r="AH805" s="34"/>
      <c r="AI805" s="30"/>
      <c r="AJ805" s="34"/>
      <c r="AK805" s="34"/>
      <c r="AL805" s="30"/>
      <c r="AM805" s="34"/>
      <c r="AN805" s="34"/>
      <c r="AO805" s="30"/>
      <c r="AP805" s="34"/>
      <c r="AQ805" s="34"/>
      <c r="AR805" s="30"/>
      <c r="AS805" s="34"/>
      <c r="AT805" s="34"/>
      <c r="AU805" s="30"/>
      <c r="AV805" s="34"/>
      <c r="AW805" s="34"/>
      <c r="AX805" s="30"/>
      <c r="AY805" s="34"/>
      <c r="AZ805" s="34"/>
      <c r="BA805" s="30"/>
      <c r="BB805" s="34"/>
      <c r="BC805" s="34"/>
      <c r="BD805" s="30"/>
      <c r="BE805" s="34"/>
      <c r="BF805" s="34"/>
      <c r="BG805" s="30"/>
      <c r="BH805" s="34"/>
      <c r="BI805" s="34"/>
      <c r="BJ805" s="30"/>
      <c r="BK805" s="34"/>
      <c r="BL805" s="117"/>
      <c r="BM805" s="118"/>
      <c r="BN805" s="117"/>
      <c r="BO805" s="34"/>
      <c r="BP805" s="30"/>
      <c r="BQ805" s="30"/>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c r="CT805" s="31"/>
      <c r="CU805" s="31"/>
      <c r="CV805" s="31"/>
      <c r="CW805" s="31"/>
      <c r="CX805" s="31"/>
      <c r="CY805" s="31"/>
      <c r="CZ805" s="31"/>
      <c r="DA805" s="31"/>
      <c r="DB805" s="31"/>
      <c r="DC805" s="31"/>
      <c r="DD805" s="31"/>
      <c r="DE805" s="31"/>
      <c r="DF805" s="31"/>
      <c r="DG805" s="31"/>
      <c r="DH805" s="31"/>
      <c r="DI805" s="31"/>
      <c r="DJ805" s="31"/>
      <c r="DK805" s="31"/>
      <c r="DL805" s="31"/>
      <c r="DM805" s="31"/>
      <c r="DN805" s="31"/>
      <c r="DO805" s="31"/>
      <c r="DP805" s="31"/>
      <c r="DQ805" s="31"/>
      <c r="DR805" s="31"/>
      <c r="DS805" s="31"/>
      <c r="DT805" s="31"/>
      <c r="DU805" s="31"/>
      <c r="DV805" s="31"/>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31"/>
      <c r="EX805" s="31"/>
      <c r="EY805" s="31"/>
      <c r="EZ805" s="31"/>
      <c r="FA805" s="31"/>
      <c r="FB805" s="31"/>
      <c r="FC805" s="31"/>
      <c r="FD805" s="31"/>
      <c r="FE805" s="31"/>
      <c r="FF805" s="31"/>
      <c r="FG805" s="31"/>
      <c r="FH805" s="31"/>
      <c r="FI805" s="31"/>
      <c r="FJ805" s="31"/>
      <c r="FK805" s="31"/>
      <c r="FL805" s="31"/>
      <c r="FM805" s="31"/>
      <c r="FN805" s="31"/>
      <c r="FO805" s="31"/>
      <c r="FP805" s="31"/>
      <c r="FQ805" s="31"/>
      <c r="FR805" s="31"/>
      <c r="FS805" s="31"/>
      <c r="FT805" s="31"/>
      <c r="FU805" s="31"/>
      <c r="FV805" s="31"/>
      <c r="FW805" s="31"/>
      <c r="FX805" s="31"/>
      <c r="FY805" s="31"/>
      <c r="FZ805" s="31"/>
      <c r="GA805" s="31"/>
      <c r="GB805" s="31"/>
      <c r="GC805" s="31"/>
      <c r="GD805" s="31"/>
      <c r="GE805" s="31"/>
      <c r="GF805" s="31"/>
      <c r="GG805" s="31"/>
      <c r="GH805" s="31"/>
      <c r="GI805" s="31"/>
      <c r="GJ805" s="31"/>
      <c r="GK805" s="31"/>
      <c r="GL805" s="31"/>
      <c r="GM805" s="31"/>
      <c r="GN805" s="31"/>
      <c r="GO805" s="31"/>
      <c r="GP805" s="31"/>
      <c r="GQ805" s="31"/>
      <c r="GR805" s="31"/>
      <c r="GS805" s="31"/>
      <c r="GT805" s="31"/>
      <c r="GU805" s="31"/>
      <c r="GV805" s="31"/>
      <c r="GW805" s="31"/>
      <c r="GX805" s="31"/>
      <c r="GY805" s="31"/>
      <c r="GZ805" s="31"/>
    </row>
    <row r="806" spans="2:208" s="32" customFormat="1" x14ac:dyDescent="0.2">
      <c r="B806" s="21"/>
      <c r="C806" s="22"/>
      <c r="D806" s="22"/>
      <c r="E806" s="22"/>
      <c r="F806" s="246"/>
      <c r="G806" s="121"/>
      <c r="H806" s="27"/>
      <c r="I806" s="28"/>
      <c r="J806" s="29"/>
      <c r="K806" s="30"/>
      <c r="L806" s="34"/>
      <c r="M806" s="35"/>
      <c r="N806" s="30"/>
      <c r="O806" s="34"/>
      <c r="P806" s="35"/>
      <c r="Q806" s="30"/>
      <c r="R806" s="34"/>
      <c r="S806" s="35"/>
      <c r="T806" s="30"/>
      <c r="U806" s="34"/>
      <c r="V806" s="35"/>
      <c r="W806" s="30"/>
      <c r="X806" s="34"/>
      <c r="Y806" s="34"/>
      <c r="Z806" s="30"/>
      <c r="AA806" s="34"/>
      <c r="AB806" s="34"/>
      <c r="AC806" s="30"/>
      <c r="AD806" s="34"/>
      <c r="AE806" s="34"/>
      <c r="AF806" s="30"/>
      <c r="AG806" s="34"/>
      <c r="AH806" s="34"/>
      <c r="AI806" s="30"/>
      <c r="AJ806" s="34"/>
      <c r="AK806" s="34"/>
      <c r="AL806" s="30"/>
      <c r="AM806" s="34"/>
      <c r="AN806" s="34"/>
      <c r="AO806" s="30"/>
      <c r="AP806" s="34"/>
      <c r="AQ806" s="34"/>
      <c r="AR806" s="30"/>
      <c r="AS806" s="34"/>
      <c r="AT806" s="34"/>
      <c r="AU806" s="30"/>
      <c r="AV806" s="34"/>
      <c r="AW806" s="34"/>
      <c r="AX806" s="30"/>
      <c r="AY806" s="34"/>
      <c r="AZ806" s="34"/>
      <c r="BA806" s="30"/>
      <c r="BB806" s="34"/>
      <c r="BC806" s="34"/>
      <c r="BD806" s="30"/>
      <c r="BE806" s="34"/>
      <c r="BF806" s="34"/>
      <c r="BG806" s="30"/>
      <c r="BH806" s="34"/>
      <c r="BI806" s="34"/>
      <c r="BJ806" s="30"/>
      <c r="BK806" s="34"/>
      <c r="BL806" s="117"/>
      <c r="BM806" s="118"/>
      <c r="BN806" s="117"/>
      <c r="BO806" s="34"/>
      <c r="BP806" s="30"/>
      <c r="BQ806" s="30"/>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1"/>
      <c r="FL806" s="31"/>
      <c r="FM806" s="31"/>
      <c r="FN806" s="31"/>
      <c r="FO806" s="31"/>
      <c r="FP806" s="31"/>
      <c r="FQ806" s="31"/>
      <c r="FR806" s="31"/>
      <c r="FS806" s="31"/>
      <c r="FT806" s="31"/>
      <c r="FU806" s="31"/>
      <c r="FV806" s="31"/>
      <c r="FW806" s="31"/>
      <c r="FX806" s="31"/>
      <c r="FY806" s="31"/>
      <c r="FZ806" s="31"/>
      <c r="GA806" s="31"/>
      <c r="GB806" s="31"/>
      <c r="GC806" s="31"/>
      <c r="GD806" s="31"/>
      <c r="GE806" s="31"/>
      <c r="GF806" s="31"/>
      <c r="GG806" s="31"/>
      <c r="GH806" s="31"/>
      <c r="GI806" s="31"/>
      <c r="GJ806" s="31"/>
      <c r="GK806" s="31"/>
      <c r="GL806" s="31"/>
      <c r="GM806" s="31"/>
      <c r="GN806" s="31"/>
      <c r="GO806" s="31"/>
      <c r="GP806" s="31"/>
      <c r="GQ806" s="31"/>
      <c r="GR806" s="31"/>
      <c r="GS806" s="31"/>
      <c r="GT806" s="31"/>
      <c r="GU806" s="31"/>
      <c r="GV806" s="31"/>
      <c r="GW806" s="31"/>
      <c r="GX806" s="31"/>
      <c r="GY806" s="31"/>
      <c r="GZ806" s="31"/>
    </row>
    <row r="807" spans="2:208" s="32" customFormat="1" x14ac:dyDescent="0.2">
      <c r="B807" s="21"/>
      <c r="C807" s="22"/>
      <c r="D807" s="22"/>
      <c r="E807" s="22"/>
      <c r="F807" s="246"/>
      <c r="G807" s="121"/>
      <c r="H807" s="27"/>
      <c r="I807" s="28"/>
      <c r="J807" s="29"/>
      <c r="K807" s="30"/>
      <c r="L807" s="34"/>
      <c r="M807" s="35"/>
      <c r="N807" s="30"/>
      <c r="O807" s="34"/>
      <c r="P807" s="35"/>
      <c r="Q807" s="30"/>
      <c r="R807" s="34"/>
      <c r="S807" s="35"/>
      <c r="T807" s="30"/>
      <c r="U807" s="34"/>
      <c r="V807" s="35"/>
      <c r="W807" s="30"/>
      <c r="X807" s="34"/>
      <c r="Y807" s="34"/>
      <c r="Z807" s="30"/>
      <c r="AA807" s="34"/>
      <c r="AB807" s="34"/>
      <c r="AC807" s="30"/>
      <c r="AD807" s="34"/>
      <c r="AE807" s="34"/>
      <c r="AF807" s="30"/>
      <c r="AG807" s="34"/>
      <c r="AH807" s="34"/>
      <c r="AI807" s="30"/>
      <c r="AJ807" s="34"/>
      <c r="AK807" s="34"/>
      <c r="AL807" s="30"/>
      <c r="AM807" s="34"/>
      <c r="AN807" s="34"/>
      <c r="AO807" s="30"/>
      <c r="AP807" s="34"/>
      <c r="AQ807" s="34"/>
      <c r="AR807" s="30"/>
      <c r="AS807" s="34"/>
      <c r="AT807" s="34"/>
      <c r="AU807" s="30"/>
      <c r="AV807" s="34"/>
      <c r="AW807" s="34"/>
      <c r="AX807" s="30"/>
      <c r="AY807" s="34"/>
      <c r="AZ807" s="34"/>
      <c r="BA807" s="30"/>
      <c r="BB807" s="34"/>
      <c r="BC807" s="34"/>
      <c r="BD807" s="30"/>
      <c r="BE807" s="34"/>
      <c r="BF807" s="34"/>
      <c r="BG807" s="30"/>
      <c r="BH807" s="34"/>
      <c r="BI807" s="34"/>
      <c r="BJ807" s="30"/>
      <c r="BK807" s="34"/>
      <c r="BL807" s="117"/>
      <c r="BM807" s="118"/>
      <c r="BN807" s="117"/>
      <c r="BO807" s="34"/>
      <c r="BP807" s="30"/>
      <c r="BQ807" s="30"/>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1"/>
      <c r="DV807" s="31"/>
      <c r="DW807" s="31"/>
      <c r="DX807" s="31"/>
      <c r="DY807" s="31"/>
      <c r="DZ807" s="31"/>
      <c r="EA807" s="31"/>
      <c r="EB807" s="31"/>
      <c r="EC807" s="31"/>
      <c r="ED807" s="31"/>
      <c r="EE807" s="31"/>
      <c r="EF807" s="31"/>
      <c r="EG807" s="31"/>
      <c r="EH807" s="31"/>
      <c r="EI807" s="31"/>
      <c r="EJ807" s="31"/>
      <c r="EK807" s="31"/>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1"/>
      <c r="FL807" s="31"/>
      <c r="FM807" s="31"/>
      <c r="FN807" s="31"/>
      <c r="FO807" s="31"/>
      <c r="FP807" s="31"/>
      <c r="FQ807" s="31"/>
      <c r="FR807" s="31"/>
      <c r="FS807" s="31"/>
      <c r="FT807" s="31"/>
      <c r="FU807" s="31"/>
      <c r="FV807" s="31"/>
      <c r="FW807" s="31"/>
      <c r="FX807" s="31"/>
      <c r="FY807" s="31"/>
      <c r="FZ807" s="31"/>
      <c r="GA807" s="31"/>
      <c r="GB807" s="31"/>
      <c r="GC807" s="31"/>
      <c r="GD807" s="31"/>
      <c r="GE807" s="31"/>
      <c r="GF807" s="31"/>
      <c r="GG807" s="31"/>
      <c r="GH807" s="31"/>
      <c r="GI807" s="31"/>
      <c r="GJ807" s="31"/>
      <c r="GK807" s="31"/>
      <c r="GL807" s="31"/>
      <c r="GM807" s="31"/>
      <c r="GN807" s="31"/>
      <c r="GO807" s="31"/>
      <c r="GP807" s="31"/>
      <c r="GQ807" s="31"/>
      <c r="GR807" s="31"/>
      <c r="GS807" s="31"/>
      <c r="GT807" s="31"/>
      <c r="GU807" s="31"/>
      <c r="GV807" s="31"/>
      <c r="GW807" s="31"/>
      <c r="GX807" s="31"/>
      <c r="GY807" s="31"/>
      <c r="GZ807" s="31"/>
    </row>
    <row r="808" spans="2:208" s="32" customFormat="1" x14ac:dyDescent="0.2">
      <c r="B808" s="21"/>
      <c r="C808" s="22"/>
      <c r="D808" s="22"/>
      <c r="E808" s="22"/>
      <c r="F808" s="246"/>
      <c r="G808" s="121"/>
      <c r="H808" s="27"/>
      <c r="I808" s="28"/>
      <c r="J808" s="29"/>
      <c r="K808" s="30"/>
      <c r="L808" s="34"/>
      <c r="M808" s="35"/>
      <c r="N808" s="30"/>
      <c r="O808" s="34"/>
      <c r="P808" s="35"/>
      <c r="Q808" s="30"/>
      <c r="R808" s="34"/>
      <c r="S808" s="35"/>
      <c r="T808" s="30"/>
      <c r="U808" s="34"/>
      <c r="V808" s="35"/>
      <c r="W808" s="30"/>
      <c r="X808" s="34"/>
      <c r="Y808" s="34"/>
      <c r="Z808" s="30"/>
      <c r="AA808" s="34"/>
      <c r="AB808" s="34"/>
      <c r="AC808" s="30"/>
      <c r="AD808" s="34"/>
      <c r="AE808" s="34"/>
      <c r="AF808" s="30"/>
      <c r="AG808" s="34"/>
      <c r="AH808" s="34"/>
      <c r="AI808" s="30"/>
      <c r="AJ808" s="34"/>
      <c r="AK808" s="34"/>
      <c r="AL808" s="30"/>
      <c r="AM808" s="34"/>
      <c r="AN808" s="34"/>
      <c r="AO808" s="30"/>
      <c r="AP808" s="34"/>
      <c r="AQ808" s="34"/>
      <c r="AR808" s="30"/>
      <c r="AS808" s="34"/>
      <c r="AT808" s="34"/>
      <c r="AU808" s="30"/>
      <c r="AV808" s="34"/>
      <c r="AW808" s="34"/>
      <c r="AX808" s="30"/>
      <c r="AY808" s="34"/>
      <c r="AZ808" s="34"/>
      <c r="BA808" s="30"/>
      <c r="BB808" s="34"/>
      <c r="BC808" s="34"/>
      <c r="BD808" s="30"/>
      <c r="BE808" s="34"/>
      <c r="BF808" s="34"/>
      <c r="BG808" s="30"/>
      <c r="BH808" s="34"/>
      <c r="BI808" s="34"/>
      <c r="BJ808" s="30"/>
      <c r="BK808" s="34"/>
      <c r="BL808" s="117"/>
      <c r="BM808" s="118"/>
      <c r="BN808" s="117"/>
      <c r="BO808" s="34"/>
      <c r="BP808" s="30"/>
      <c r="BQ808" s="30"/>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c r="CT808" s="31"/>
      <c r="CU808" s="31"/>
      <c r="CV808" s="31"/>
      <c r="CW808" s="31"/>
      <c r="CX808" s="31"/>
      <c r="CY808" s="31"/>
      <c r="CZ808" s="31"/>
      <c r="DA808" s="31"/>
      <c r="DB808" s="31"/>
      <c r="DC808" s="31"/>
      <c r="DD808" s="31"/>
      <c r="DE808" s="31"/>
      <c r="DF808" s="31"/>
      <c r="DG808" s="31"/>
      <c r="DH808" s="31"/>
      <c r="DI808" s="31"/>
      <c r="DJ808" s="31"/>
      <c r="DK808" s="31"/>
      <c r="DL808" s="31"/>
      <c r="DM808" s="31"/>
      <c r="DN808" s="31"/>
      <c r="DO808" s="31"/>
      <c r="DP808" s="31"/>
      <c r="DQ808" s="31"/>
      <c r="DR808" s="31"/>
      <c r="DS808" s="31"/>
      <c r="DT808" s="31"/>
      <c r="DU808" s="31"/>
      <c r="DV808" s="31"/>
      <c r="DW808" s="31"/>
      <c r="DX808" s="31"/>
      <c r="DY808" s="31"/>
      <c r="DZ808" s="31"/>
      <c r="EA808" s="31"/>
      <c r="EB808" s="31"/>
      <c r="EC808" s="31"/>
      <c r="ED808" s="31"/>
      <c r="EE808" s="31"/>
      <c r="EF808" s="31"/>
      <c r="EG808" s="31"/>
      <c r="EH808" s="31"/>
      <c r="EI808" s="31"/>
      <c r="EJ808" s="31"/>
      <c r="EK808" s="31"/>
      <c r="EL808" s="31"/>
      <c r="EM808" s="31"/>
      <c r="EN808" s="31"/>
      <c r="EO808" s="31"/>
      <c r="EP808" s="31"/>
      <c r="EQ808" s="31"/>
      <c r="ER808" s="31"/>
      <c r="ES808" s="31"/>
      <c r="ET808" s="31"/>
      <c r="EU808" s="31"/>
      <c r="EV808" s="31"/>
      <c r="EW808" s="31"/>
      <c r="EX808" s="31"/>
      <c r="EY808" s="31"/>
      <c r="EZ808" s="31"/>
      <c r="FA808" s="31"/>
      <c r="FB808" s="31"/>
      <c r="FC808" s="31"/>
      <c r="FD808" s="31"/>
      <c r="FE808" s="31"/>
      <c r="FF808" s="31"/>
      <c r="FG808" s="31"/>
      <c r="FH808" s="31"/>
      <c r="FI808" s="31"/>
      <c r="FJ808" s="31"/>
      <c r="FK808" s="31"/>
      <c r="FL808" s="31"/>
      <c r="FM808" s="31"/>
      <c r="FN808" s="31"/>
      <c r="FO808" s="31"/>
      <c r="FP808" s="31"/>
      <c r="FQ808" s="31"/>
      <c r="FR808" s="31"/>
      <c r="FS808" s="31"/>
      <c r="FT808" s="31"/>
      <c r="FU808" s="31"/>
      <c r="FV808" s="31"/>
      <c r="FW808" s="31"/>
      <c r="FX808" s="31"/>
      <c r="FY808" s="31"/>
      <c r="FZ808" s="31"/>
      <c r="GA808" s="31"/>
      <c r="GB808" s="31"/>
      <c r="GC808" s="31"/>
      <c r="GD808" s="31"/>
      <c r="GE808" s="31"/>
      <c r="GF808" s="31"/>
      <c r="GG808" s="31"/>
      <c r="GH808" s="31"/>
      <c r="GI808" s="31"/>
      <c r="GJ808" s="31"/>
      <c r="GK808" s="31"/>
      <c r="GL808" s="31"/>
      <c r="GM808" s="31"/>
      <c r="GN808" s="31"/>
      <c r="GO808" s="31"/>
      <c r="GP808" s="31"/>
      <c r="GQ808" s="31"/>
      <c r="GR808" s="31"/>
      <c r="GS808" s="31"/>
      <c r="GT808" s="31"/>
      <c r="GU808" s="31"/>
      <c r="GV808" s="31"/>
      <c r="GW808" s="31"/>
      <c r="GX808" s="31"/>
      <c r="GY808" s="31"/>
      <c r="GZ808" s="31"/>
    </row>
    <row r="809" spans="2:208" s="32" customFormat="1" x14ac:dyDescent="0.2">
      <c r="B809" s="21"/>
      <c r="C809" s="22"/>
      <c r="D809" s="22"/>
      <c r="E809" s="22"/>
      <c r="F809" s="246"/>
      <c r="G809" s="121"/>
      <c r="H809" s="27"/>
      <c r="I809" s="28"/>
      <c r="J809" s="29"/>
      <c r="K809" s="30"/>
      <c r="L809" s="34"/>
      <c r="M809" s="35"/>
      <c r="N809" s="30"/>
      <c r="O809" s="34"/>
      <c r="P809" s="35"/>
      <c r="Q809" s="30"/>
      <c r="R809" s="34"/>
      <c r="S809" s="35"/>
      <c r="T809" s="30"/>
      <c r="U809" s="34"/>
      <c r="V809" s="35"/>
      <c r="W809" s="30"/>
      <c r="X809" s="34"/>
      <c r="Y809" s="34"/>
      <c r="Z809" s="30"/>
      <c r="AA809" s="34"/>
      <c r="AB809" s="34"/>
      <c r="AC809" s="30"/>
      <c r="AD809" s="34"/>
      <c r="AE809" s="34"/>
      <c r="AF809" s="30"/>
      <c r="AG809" s="34"/>
      <c r="AH809" s="34"/>
      <c r="AI809" s="30"/>
      <c r="AJ809" s="34"/>
      <c r="AK809" s="34"/>
      <c r="AL809" s="30"/>
      <c r="AM809" s="34"/>
      <c r="AN809" s="34"/>
      <c r="AO809" s="30"/>
      <c r="AP809" s="34"/>
      <c r="AQ809" s="34"/>
      <c r="AR809" s="30"/>
      <c r="AS809" s="34"/>
      <c r="AT809" s="34"/>
      <c r="AU809" s="30"/>
      <c r="AV809" s="34"/>
      <c r="AW809" s="34"/>
      <c r="AX809" s="30"/>
      <c r="AY809" s="34"/>
      <c r="AZ809" s="34"/>
      <c r="BA809" s="30"/>
      <c r="BB809" s="34"/>
      <c r="BC809" s="34"/>
      <c r="BD809" s="30"/>
      <c r="BE809" s="34"/>
      <c r="BF809" s="34"/>
      <c r="BG809" s="30"/>
      <c r="BH809" s="34"/>
      <c r="BI809" s="34"/>
      <c r="BJ809" s="30"/>
      <c r="BK809" s="34"/>
      <c r="BL809" s="117"/>
      <c r="BM809" s="118"/>
      <c r="BN809" s="117"/>
      <c r="BO809" s="34"/>
      <c r="BP809" s="30"/>
      <c r="BQ809" s="30"/>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c r="CT809" s="31"/>
      <c r="CU809" s="31"/>
      <c r="CV809" s="31"/>
      <c r="CW809" s="31"/>
      <c r="CX809" s="31"/>
      <c r="CY809" s="31"/>
      <c r="CZ809" s="31"/>
      <c r="DA809" s="31"/>
      <c r="DB809" s="31"/>
      <c r="DC809" s="31"/>
      <c r="DD809" s="31"/>
      <c r="DE809" s="31"/>
      <c r="DF809" s="31"/>
      <c r="DG809" s="31"/>
      <c r="DH809" s="31"/>
      <c r="DI809" s="31"/>
      <c r="DJ809" s="31"/>
      <c r="DK809" s="31"/>
      <c r="DL809" s="31"/>
      <c r="DM809" s="31"/>
      <c r="DN809" s="31"/>
      <c r="DO809" s="31"/>
      <c r="DP809" s="31"/>
      <c r="DQ809" s="31"/>
      <c r="DR809" s="31"/>
      <c r="DS809" s="31"/>
      <c r="DT809" s="31"/>
      <c r="DU809" s="31"/>
      <c r="DV809" s="31"/>
      <c r="DW809" s="31"/>
      <c r="DX809" s="31"/>
      <c r="DY809" s="31"/>
      <c r="DZ809" s="31"/>
      <c r="EA809" s="31"/>
      <c r="EB809" s="31"/>
      <c r="EC809" s="31"/>
      <c r="ED809" s="31"/>
      <c r="EE809" s="31"/>
      <c r="EF809" s="31"/>
      <c r="EG809" s="31"/>
      <c r="EH809" s="31"/>
      <c r="EI809" s="31"/>
      <c r="EJ809" s="31"/>
      <c r="EK809" s="31"/>
      <c r="EL809" s="31"/>
      <c r="EM809" s="31"/>
      <c r="EN809" s="31"/>
      <c r="EO809" s="31"/>
      <c r="EP809" s="31"/>
      <c r="EQ809" s="31"/>
      <c r="ER809" s="31"/>
      <c r="ES809" s="31"/>
      <c r="ET809" s="31"/>
      <c r="EU809" s="31"/>
      <c r="EV809" s="31"/>
      <c r="EW809" s="31"/>
      <c r="EX809" s="31"/>
      <c r="EY809" s="31"/>
      <c r="EZ809" s="31"/>
      <c r="FA809" s="31"/>
      <c r="FB809" s="31"/>
      <c r="FC809" s="31"/>
      <c r="FD809" s="31"/>
      <c r="FE809" s="31"/>
      <c r="FF809" s="31"/>
      <c r="FG809" s="31"/>
      <c r="FH809" s="31"/>
      <c r="FI809" s="31"/>
      <c r="FJ809" s="31"/>
      <c r="FK809" s="31"/>
      <c r="FL809" s="31"/>
      <c r="FM809" s="31"/>
      <c r="FN809" s="31"/>
      <c r="FO809" s="31"/>
      <c r="FP809" s="31"/>
      <c r="FQ809" s="31"/>
      <c r="FR809" s="31"/>
      <c r="FS809" s="31"/>
      <c r="FT809" s="31"/>
      <c r="FU809" s="31"/>
      <c r="FV809" s="31"/>
      <c r="FW809" s="31"/>
      <c r="FX809" s="31"/>
      <c r="FY809" s="31"/>
      <c r="FZ809" s="31"/>
      <c r="GA809" s="31"/>
      <c r="GB809" s="31"/>
      <c r="GC809" s="31"/>
      <c r="GD809" s="31"/>
      <c r="GE809" s="31"/>
      <c r="GF809" s="31"/>
      <c r="GG809" s="31"/>
      <c r="GH809" s="31"/>
      <c r="GI809" s="31"/>
      <c r="GJ809" s="31"/>
      <c r="GK809" s="31"/>
      <c r="GL809" s="31"/>
      <c r="GM809" s="31"/>
      <c r="GN809" s="31"/>
      <c r="GO809" s="31"/>
      <c r="GP809" s="31"/>
      <c r="GQ809" s="31"/>
      <c r="GR809" s="31"/>
      <c r="GS809" s="31"/>
      <c r="GT809" s="31"/>
      <c r="GU809" s="31"/>
      <c r="GV809" s="31"/>
      <c r="GW809" s="31"/>
      <c r="GX809" s="31"/>
      <c r="GY809" s="31"/>
      <c r="GZ809" s="31"/>
    </row>
    <row r="810" spans="2:208" s="32" customFormat="1" x14ac:dyDescent="0.2">
      <c r="B810" s="21"/>
      <c r="C810" s="22"/>
      <c r="D810" s="22"/>
      <c r="E810" s="22"/>
      <c r="F810" s="246"/>
      <c r="G810" s="121"/>
      <c r="H810" s="27"/>
      <c r="I810" s="28"/>
      <c r="J810" s="29"/>
      <c r="K810" s="30"/>
      <c r="L810" s="34"/>
      <c r="M810" s="35"/>
      <c r="N810" s="30"/>
      <c r="O810" s="34"/>
      <c r="P810" s="35"/>
      <c r="Q810" s="30"/>
      <c r="R810" s="34"/>
      <c r="S810" s="35"/>
      <c r="T810" s="30"/>
      <c r="U810" s="34"/>
      <c r="V810" s="35"/>
      <c r="W810" s="30"/>
      <c r="X810" s="34"/>
      <c r="Y810" s="34"/>
      <c r="Z810" s="30"/>
      <c r="AA810" s="34"/>
      <c r="AB810" s="34"/>
      <c r="AC810" s="30"/>
      <c r="AD810" s="34"/>
      <c r="AE810" s="34"/>
      <c r="AF810" s="30"/>
      <c r="AG810" s="34"/>
      <c r="AH810" s="34"/>
      <c r="AI810" s="30"/>
      <c r="AJ810" s="34"/>
      <c r="AK810" s="34"/>
      <c r="AL810" s="30"/>
      <c r="AM810" s="34"/>
      <c r="AN810" s="34"/>
      <c r="AO810" s="30"/>
      <c r="AP810" s="34"/>
      <c r="AQ810" s="34"/>
      <c r="AR810" s="30"/>
      <c r="AS810" s="34"/>
      <c r="AT810" s="34"/>
      <c r="AU810" s="30"/>
      <c r="AV810" s="34"/>
      <c r="AW810" s="34"/>
      <c r="AX810" s="30"/>
      <c r="AY810" s="34"/>
      <c r="AZ810" s="34"/>
      <c r="BA810" s="30"/>
      <c r="BB810" s="34"/>
      <c r="BC810" s="34"/>
      <c r="BD810" s="30"/>
      <c r="BE810" s="34"/>
      <c r="BF810" s="34"/>
      <c r="BG810" s="30"/>
      <c r="BH810" s="34"/>
      <c r="BI810" s="34"/>
      <c r="BJ810" s="30"/>
      <c r="BK810" s="34"/>
      <c r="BL810" s="117"/>
      <c r="BM810" s="118"/>
      <c r="BN810" s="117"/>
      <c r="BO810" s="34"/>
      <c r="BP810" s="30"/>
      <c r="BQ810" s="30"/>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c r="CT810" s="31"/>
      <c r="CU810" s="31"/>
      <c r="CV810" s="31"/>
      <c r="CW810" s="31"/>
      <c r="CX810" s="31"/>
      <c r="CY810" s="31"/>
      <c r="CZ810" s="31"/>
      <c r="DA810" s="31"/>
      <c r="DB810" s="31"/>
      <c r="DC810" s="31"/>
      <c r="DD810" s="31"/>
      <c r="DE810" s="31"/>
      <c r="DF810" s="31"/>
      <c r="DG810" s="31"/>
      <c r="DH810" s="31"/>
      <c r="DI810" s="31"/>
      <c r="DJ810" s="31"/>
      <c r="DK810" s="31"/>
      <c r="DL810" s="31"/>
      <c r="DM810" s="31"/>
      <c r="DN810" s="31"/>
      <c r="DO810" s="31"/>
      <c r="DP810" s="31"/>
      <c r="DQ810" s="31"/>
      <c r="DR810" s="31"/>
      <c r="DS810" s="31"/>
      <c r="DT810" s="31"/>
      <c r="DU810" s="31"/>
      <c r="DV810" s="31"/>
      <c r="DW810" s="31"/>
      <c r="DX810" s="31"/>
      <c r="DY810" s="31"/>
      <c r="DZ810" s="31"/>
      <c r="EA810" s="31"/>
      <c r="EB810" s="31"/>
      <c r="EC810" s="31"/>
      <c r="ED810" s="31"/>
      <c r="EE810" s="31"/>
      <c r="EF810" s="31"/>
      <c r="EG810" s="31"/>
      <c r="EH810" s="31"/>
      <c r="EI810" s="31"/>
      <c r="EJ810" s="31"/>
      <c r="EK810" s="31"/>
      <c r="EL810" s="31"/>
      <c r="EM810" s="31"/>
      <c r="EN810" s="31"/>
      <c r="EO810" s="31"/>
      <c r="EP810" s="31"/>
      <c r="EQ810" s="31"/>
      <c r="ER810" s="31"/>
      <c r="ES810" s="31"/>
      <c r="ET810" s="31"/>
      <c r="EU810" s="31"/>
      <c r="EV810" s="31"/>
      <c r="EW810" s="31"/>
      <c r="EX810" s="31"/>
      <c r="EY810" s="31"/>
      <c r="EZ810" s="31"/>
      <c r="FA810" s="31"/>
      <c r="FB810" s="31"/>
      <c r="FC810" s="31"/>
      <c r="FD810" s="31"/>
      <c r="FE810" s="31"/>
      <c r="FF810" s="31"/>
      <c r="FG810" s="31"/>
      <c r="FH810" s="31"/>
      <c r="FI810" s="31"/>
      <c r="FJ810" s="31"/>
      <c r="FK810" s="31"/>
      <c r="FL810" s="31"/>
      <c r="FM810" s="31"/>
      <c r="FN810" s="31"/>
      <c r="FO810" s="31"/>
      <c r="FP810" s="31"/>
      <c r="FQ810" s="31"/>
      <c r="FR810" s="31"/>
      <c r="FS810" s="31"/>
      <c r="FT810" s="31"/>
      <c r="FU810" s="31"/>
      <c r="FV810" s="31"/>
      <c r="FW810" s="31"/>
      <c r="FX810" s="31"/>
      <c r="FY810" s="31"/>
      <c r="FZ810" s="31"/>
      <c r="GA810" s="31"/>
      <c r="GB810" s="31"/>
      <c r="GC810" s="31"/>
      <c r="GD810" s="31"/>
      <c r="GE810" s="31"/>
      <c r="GF810" s="31"/>
      <c r="GG810" s="31"/>
      <c r="GH810" s="31"/>
      <c r="GI810" s="31"/>
      <c r="GJ810" s="31"/>
      <c r="GK810" s="31"/>
      <c r="GL810" s="31"/>
      <c r="GM810" s="31"/>
      <c r="GN810" s="31"/>
      <c r="GO810" s="31"/>
      <c r="GP810" s="31"/>
      <c r="GQ810" s="31"/>
      <c r="GR810" s="31"/>
      <c r="GS810" s="31"/>
      <c r="GT810" s="31"/>
      <c r="GU810" s="31"/>
      <c r="GV810" s="31"/>
      <c r="GW810" s="31"/>
      <c r="GX810" s="31"/>
      <c r="GY810" s="31"/>
      <c r="GZ810" s="31"/>
    </row>
    <row r="811" spans="2:208" s="32" customFormat="1" x14ac:dyDescent="0.2">
      <c r="B811" s="21"/>
      <c r="C811" s="22"/>
      <c r="D811" s="22"/>
      <c r="E811" s="22"/>
      <c r="F811" s="246"/>
      <c r="G811" s="121"/>
      <c r="H811" s="27"/>
      <c r="I811" s="28"/>
      <c r="J811" s="29"/>
      <c r="K811" s="30"/>
      <c r="L811" s="34"/>
      <c r="M811" s="35"/>
      <c r="N811" s="30"/>
      <c r="O811" s="34"/>
      <c r="P811" s="35"/>
      <c r="Q811" s="30"/>
      <c r="R811" s="34"/>
      <c r="S811" s="35"/>
      <c r="T811" s="30"/>
      <c r="U811" s="34"/>
      <c r="V811" s="35"/>
      <c r="W811" s="30"/>
      <c r="X811" s="34"/>
      <c r="Y811" s="34"/>
      <c r="Z811" s="30"/>
      <c r="AA811" s="34"/>
      <c r="AB811" s="34"/>
      <c r="AC811" s="30"/>
      <c r="AD811" s="34"/>
      <c r="AE811" s="34"/>
      <c r="AF811" s="30"/>
      <c r="AG811" s="34"/>
      <c r="AH811" s="34"/>
      <c r="AI811" s="30"/>
      <c r="AJ811" s="34"/>
      <c r="AK811" s="34"/>
      <c r="AL811" s="30"/>
      <c r="AM811" s="34"/>
      <c r="AN811" s="34"/>
      <c r="AO811" s="30"/>
      <c r="AP811" s="34"/>
      <c r="AQ811" s="34"/>
      <c r="AR811" s="30"/>
      <c r="AS811" s="34"/>
      <c r="AT811" s="34"/>
      <c r="AU811" s="30"/>
      <c r="AV811" s="34"/>
      <c r="AW811" s="34"/>
      <c r="AX811" s="30"/>
      <c r="AY811" s="34"/>
      <c r="AZ811" s="34"/>
      <c r="BA811" s="30"/>
      <c r="BB811" s="34"/>
      <c r="BC811" s="34"/>
      <c r="BD811" s="30"/>
      <c r="BE811" s="34"/>
      <c r="BF811" s="34"/>
      <c r="BG811" s="30"/>
      <c r="BH811" s="34"/>
      <c r="BI811" s="34"/>
      <c r="BJ811" s="30"/>
      <c r="BK811" s="34"/>
      <c r="BL811" s="117"/>
      <c r="BM811" s="118"/>
      <c r="BN811" s="117"/>
      <c r="BO811" s="34"/>
      <c r="BP811" s="30"/>
      <c r="BQ811" s="30"/>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c r="CT811" s="31"/>
      <c r="CU811" s="31"/>
      <c r="CV811" s="31"/>
      <c r="CW811" s="31"/>
      <c r="CX811" s="31"/>
      <c r="CY811" s="31"/>
      <c r="CZ811" s="31"/>
      <c r="DA811" s="31"/>
      <c r="DB811" s="31"/>
      <c r="DC811" s="31"/>
      <c r="DD811" s="31"/>
      <c r="DE811" s="31"/>
      <c r="DF811" s="31"/>
      <c r="DG811" s="31"/>
      <c r="DH811" s="31"/>
      <c r="DI811" s="31"/>
      <c r="DJ811" s="31"/>
      <c r="DK811" s="31"/>
      <c r="DL811" s="31"/>
      <c r="DM811" s="31"/>
      <c r="DN811" s="31"/>
      <c r="DO811" s="31"/>
      <c r="DP811" s="31"/>
      <c r="DQ811" s="31"/>
      <c r="DR811" s="31"/>
      <c r="DS811" s="31"/>
      <c r="DT811" s="31"/>
      <c r="DU811" s="31"/>
      <c r="DV811" s="31"/>
      <c r="DW811" s="31"/>
      <c r="DX811" s="31"/>
      <c r="DY811" s="31"/>
      <c r="DZ811" s="31"/>
      <c r="EA811" s="31"/>
      <c r="EB811" s="31"/>
      <c r="EC811" s="31"/>
      <c r="ED811" s="31"/>
      <c r="EE811" s="31"/>
      <c r="EF811" s="31"/>
      <c r="EG811" s="31"/>
      <c r="EH811" s="31"/>
      <c r="EI811" s="31"/>
      <c r="EJ811" s="31"/>
      <c r="EK811" s="31"/>
      <c r="EL811" s="31"/>
      <c r="EM811" s="31"/>
      <c r="EN811" s="31"/>
      <c r="EO811" s="31"/>
      <c r="EP811" s="31"/>
      <c r="EQ811" s="31"/>
      <c r="ER811" s="31"/>
      <c r="ES811" s="31"/>
      <c r="ET811" s="31"/>
      <c r="EU811" s="31"/>
      <c r="EV811" s="31"/>
      <c r="EW811" s="31"/>
      <c r="EX811" s="31"/>
      <c r="EY811" s="31"/>
      <c r="EZ811" s="31"/>
      <c r="FA811" s="31"/>
      <c r="FB811" s="31"/>
      <c r="FC811" s="31"/>
      <c r="FD811" s="31"/>
      <c r="FE811" s="31"/>
      <c r="FF811" s="31"/>
      <c r="FG811" s="31"/>
      <c r="FH811" s="31"/>
      <c r="FI811" s="31"/>
      <c r="FJ811" s="31"/>
      <c r="FK811" s="31"/>
      <c r="FL811" s="31"/>
      <c r="FM811" s="31"/>
      <c r="FN811" s="31"/>
      <c r="FO811" s="31"/>
      <c r="FP811" s="31"/>
      <c r="FQ811" s="31"/>
      <c r="FR811" s="31"/>
      <c r="FS811" s="31"/>
      <c r="FT811" s="31"/>
      <c r="FU811" s="31"/>
      <c r="FV811" s="31"/>
      <c r="FW811" s="31"/>
      <c r="FX811" s="31"/>
      <c r="FY811" s="31"/>
      <c r="FZ811" s="31"/>
      <c r="GA811" s="31"/>
      <c r="GB811" s="31"/>
      <c r="GC811" s="31"/>
      <c r="GD811" s="31"/>
      <c r="GE811" s="31"/>
      <c r="GF811" s="31"/>
      <c r="GG811" s="31"/>
      <c r="GH811" s="31"/>
      <c r="GI811" s="31"/>
      <c r="GJ811" s="31"/>
      <c r="GK811" s="31"/>
      <c r="GL811" s="31"/>
      <c r="GM811" s="31"/>
      <c r="GN811" s="31"/>
      <c r="GO811" s="31"/>
      <c r="GP811" s="31"/>
      <c r="GQ811" s="31"/>
      <c r="GR811" s="31"/>
      <c r="GS811" s="31"/>
      <c r="GT811" s="31"/>
      <c r="GU811" s="31"/>
      <c r="GV811" s="31"/>
      <c r="GW811" s="31"/>
      <c r="GX811" s="31"/>
      <c r="GY811" s="31"/>
      <c r="GZ811" s="31"/>
    </row>
    <row r="812" spans="2:208" s="32" customFormat="1" x14ac:dyDescent="0.2">
      <c r="B812" s="21"/>
      <c r="C812" s="22"/>
      <c r="D812" s="22"/>
      <c r="E812" s="22"/>
      <c r="F812" s="246"/>
      <c r="G812" s="121"/>
      <c r="H812" s="27"/>
      <c r="I812" s="28"/>
      <c r="J812" s="29"/>
      <c r="K812" s="30"/>
      <c r="L812" s="34"/>
      <c r="M812" s="35"/>
      <c r="N812" s="30"/>
      <c r="O812" s="34"/>
      <c r="P812" s="35"/>
      <c r="Q812" s="30"/>
      <c r="R812" s="34"/>
      <c r="S812" s="35"/>
      <c r="T812" s="30"/>
      <c r="U812" s="34"/>
      <c r="V812" s="35"/>
      <c r="W812" s="30"/>
      <c r="X812" s="34"/>
      <c r="Y812" s="34"/>
      <c r="Z812" s="30"/>
      <c r="AA812" s="34"/>
      <c r="AB812" s="34"/>
      <c r="AC812" s="30"/>
      <c r="AD812" s="34"/>
      <c r="AE812" s="34"/>
      <c r="AF812" s="30"/>
      <c r="AG812" s="34"/>
      <c r="AH812" s="34"/>
      <c r="AI812" s="30"/>
      <c r="AJ812" s="34"/>
      <c r="AK812" s="34"/>
      <c r="AL812" s="30"/>
      <c r="AM812" s="34"/>
      <c r="AN812" s="34"/>
      <c r="AO812" s="30"/>
      <c r="AP812" s="34"/>
      <c r="AQ812" s="34"/>
      <c r="AR812" s="30"/>
      <c r="AS812" s="34"/>
      <c r="AT812" s="34"/>
      <c r="AU812" s="30"/>
      <c r="AV812" s="34"/>
      <c r="AW812" s="34"/>
      <c r="AX812" s="30"/>
      <c r="AY812" s="34"/>
      <c r="AZ812" s="34"/>
      <c r="BA812" s="30"/>
      <c r="BB812" s="34"/>
      <c r="BC812" s="34"/>
      <c r="BD812" s="30"/>
      <c r="BE812" s="34"/>
      <c r="BF812" s="34"/>
      <c r="BG812" s="30"/>
      <c r="BH812" s="34"/>
      <c r="BI812" s="34"/>
      <c r="BJ812" s="30"/>
      <c r="BK812" s="34"/>
      <c r="BL812" s="117"/>
      <c r="BM812" s="118"/>
      <c r="BN812" s="117"/>
      <c r="BO812" s="34"/>
      <c r="BP812" s="30"/>
      <c r="BQ812" s="30"/>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s="31"/>
      <c r="CU812" s="31"/>
      <c r="CV812" s="31"/>
      <c r="CW812" s="31"/>
      <c r="CX812" s="31"/>
      <c r="CY812" s="31"/>
      <c r="CZ812" s="31"/>
      <c r="DA812" s="31"/>
      <c r="DB812" s="31"/>
      <c r="DC812" s="31"/>
      <c r="DD812" s="31"/>
      <c r="DE812" s="31"/>
      <c r="DF812" s="31"/>
      <c r="DG812" s="31"/>
      <c r="DH812" s="31"/>
      <c r="DI812" s="31"/>
      <c r="DJ812" s="31"/>
      <c r="DK812" s="31"/>
      <c r="DL812" s="31"/>
      <c r="DM812" s="31"/>
      <c r="DN812" s="31"/>
      <c r="DO812" s="31"/>
      <c r="DP812" s="31"/>
      <c r="DQ812" s="31"/>
      <c r="DR812" s="31"/>
      <c r="DS812" s="31"/>
      <c r="DT812" s="31"/>
      <c r="DU812" s="31"/>
      <c r="DV812" s="31"/>
      <c r="DW812" s="31"/>
      <c r="DX812" s="31"/>
      <c r="DY812" s="31"/>
      <c r="DZ812" s="31"/>
      <c r="EA812" s="31"/>
      <c r="EB812" s="31"/>
      <c r="EC812" s="31"/>
      <c r="ED812" s="31"/>
      <c r="EE812" s="31"/>
      <c r="EF812" s="31"/>
      <c r="EG812" s="31"/>
      <c r="EH812" s="31"/>
      <c r="EI812" s="31"/>
      <c r="EJ812" s="31"/>
      <c r="EK812" s="31"/>
      <c r="EL812" s="31"/>
      <c r="EM812" s="31"/>
      <c r="EN812" s="31"/>
      <c r="EO812" s="31"/>
      <c r="EP812" s="31"/>
      <c r="EQ812" s="31"/>
      <c r="ER812" s="31"/>
      <c r="ES812" s="31"/>
      <c r="ET812" s="31"/>
      <c r="EU812" s="31"/>
      <c r="EV812" s="31"/>
      <c r="EW812" s="31"/>
      <c r="EX812" s="31"/>
      <c r="EY812" s="31"/>
      <c r="EZ812" s="31"/>
      <c r="FA812" s="31"/>
      <c r="FB812" s="31"/>
      <c r="FC812" s="31"/>
      <c r="FD812" s="31"/>
      <c r="FE812" s="31"/>
      <c r="FF812" s="31"/>
      <c r="FG812" s="31"/>
      <c r="FH812" s="31"/>
      <c r="FI812" s="31"/>
      <c r="FJ812" s="31"/>
      <c r="FK812" s="31"/>
      <c r="FL812" s="31"/>
      <c r="FM812" s="31"/>
      <c r="FN812" s="31"/>
      <c r="FO812" s="31"/>
      <c r="FP812" s="31"/>
      <c r="FQ812" s="31"/>
      <c r="FR812" s="31"/>
      <c r="FS812" s="31"/>
      <c r="FT812" s="31"/>
      <c r="FU812" s="31"/>
      <c r="FV812" s="31"/>
      <c r="FW812" s="31"/>
      <c r="FX812" s="31"/>
      <c r="FY812" s="31"/>
      <c r="FZ812" s="31"/>
      <c r="GA812" s="31"/>
      <c r="GB812" s="31"/>
      <c r="GC812" s="31"/>
      <c r="GD812" s="31"/>
      <c r="GE812" s="31"/>
      <c r="GF812" s="31"/>
      <c r="GG812" s="31"/>
      <c r="GH812" s="31"/>
      <c r="GI812" s="31"/>
      <c r="GJ812" s="31"/>
      <c r="GK812" s="31"/>
      <c r="GL812" s="31"/>
      <c r="GM812" s="31"/>
      <c r="GN812" s="31"/>
      <c r="GO812" s="31"/>
      <c r="GP812" s="31"/>
      <c r="GQ812" s="31"/>
      <c r="GR812" s="31"/>
      <c r="GS812" s="31"/>
      <c r="GT812" s="31"/>
      <c r="GU812" s="31"/>
      <c r="GV812" s="31"/>
      <c r="GW812" s="31"/>
      <c r="GX812" s="31"/>
      <c r="GY812" s="31"/>
      <c r="GZ812" s="31"/>
    </row>
    <row r="813" spans="2:208" s="32" customFormat="1" x14ac:dyDescent="0.2">
      <c r="B813" s="21"/>
      <c r="C813" s="22"/>
      <c r="D813" s="22"/>
      <c r="E813" s="22"/>
      <c r="F813" s="246"/>
      <c r="G813" s="121"/>
      <c r="H813" s="27"/>
      <c r="I813" s="28"/>
      <c r="J813" s="29"/>
      <c r="K813" s="30"/>
      <c r="L813" s="34"/>
      <c r="M813" s="35"/>
      <c r="N813" s="30"/>
      <c r="O813" s="34"/>
      <c r="P813" s="35"/>
      <c r="Q813" s="30"/>
      <c r="R813" s="34"/>
      <c r="S813" s="35"/>
      <c r="T813" s="30"/>
      <c r="U813" s="34"/>
      <c r="V813" s="35"/>
      <c r="W813" s="30"/>
      <c r="X813" s="34"/>
      <c r="Y813" s="34"/>
      <c r="Z813" s="30"/>
      <c r="AA813" s="34"/>
      <c r="AB813" s="34"/>
      <c r="AC813" s="30"/>
      <c r="AD813" s="34"/>
      <c r="AE813" s="34"/>
      <c r="AF813" s="30"/>
      <c r="AG813" s="34"/>
      <c r="AH813" s="34"/>
      <c r="AI813" s="30"/>
      <c r="AJ813" s="34"/>
      <c r="AK813" s="34"/>
      <c r="AL813" s="30"/>
      <c r="AM813" s="34"/>
      <c r="AN813" s="34"/>
      <c r="AO813" s="30"/>
      <c r="AP813" s="34"/>
      <c r="AQ813" s="34"/>
      <c r="AR813" s="30"/>
      <c r="AS813" s="34"/>
      <c r="AT813" s="34"/>
      <c r="AU813" s="30"/>
      <c r="AV813" s="34"/>
      <c r="AW813" s="34"/>
      <c r="AX813" s="30"/>
      <c r="AY813" s="34"/>
      <c r="AZ813" s="34"/>
      <c r="BA813" s="30"/>
      <c r="BB813" s="34"/>
      <c r="BC813" s="34"/>
      <c r="BD813" s="30"/>
      <c r="BE813" s="34"/>
      <c r="BF813" s="34"/>
      <c r="BG813" s="30"/>
      <c r="BH813" s="34"/>
      <c r="BI813" s="34"/>
      <c r="BJ813" s="30"/>
      <c r="BK813" s="34"/>
      <c r="BL813" s="117"/>
      <c r="BM813" s="118"/>
      <c r="BN813" s="117"/>
      <c r="BO813" s="34"/>
      <c r="BP813" s="30"/>
      <c r="BQ813" s="30"/>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c r="DP813" s="31"/>
      <c r="DQ813" s="31"/>
      <c r="DR813" s="31"/>
      <c r="DS813" s="31"/>
      <c r="DT813" s="31"/>
      <c r="DU813" s="31"/>
      <c r="DV813" s="31"/>
      <c r="DW813" s="31"/>
      <c r="DX813" s="31"/>
      <c r="DY813" s="31"/>
      <c r="DZ813" s="31"/>
      <c r="EA813" s="31"/>
      <c r="EB813" s="31"/>
      <c r="EC813" s="31"/>
      <c r="ED813" s="31"/>
      <c r="EE813" s="31"/>
      <c r="EF813" s="31"/>
      <c r="EG813" s="31"/>
      <c r="EH813" s="31"/>
      <c r="EI813" s="31"/>
      <c r="EJ813" s="31"/>
      <c r="EK813" s="31"/>
      <c r="EL813" s="31"/>
      <c r="EM813" s="31"/>
      <c r="EN813" s="31"/>
      <c r="EO813" s="31"/>
      <c r="EP813" s="31"/>
      <c r="EQ813" s="31"/>
      <c r="ER813" s="31"/>
      <c r="ES813" s="31"/>
      <c r="ET813" s="31"/>
      <c r="EU813" s="31"/>
      <c r="EV813" s="31"/>
      <c r="EW813" s="31"/>
      <c r="EX813" s="31"/>
      <c r="EY813" s="31"/>
      <c r="EZ813" s="31"/>
      <c r="FA813" s="31"/>
      <c r="FB813" s="31"/>
      <c r="FC813" s="31"/>
      <c r="FD813" s="31"/>
      <c r="FE813" s="31"/>
      <c r="FF813" s="31"/>
      <c r="FG813" s="31"/>
      <c r="FH813" s="31"/>
      <c r="FI813" s="31"/>
      <c r="FJ813" s="31"/>
      <c r="FK813" s="31"/>
      <c r="FL813" s="31"/>
      <c r="FM813" s="31"/>
      <c r="FN813" s="31"/>
      <c r="FO813" s="31"/>
      <c r="FP813" s="31"/>
      <c r="FQ813" s="31"/>
      <c r="FR813" s="31"/>
      <c r="FS813" s="31"/>
      <c r="FT813" s="31"/>
      <c r="FU813" s="31"/>
      <c r="FV813" s="31"/>
      <c r="FW813" s="31"/>
      <c r="FX813" s="31"/>
      <c r="FY813" s="31"/>
      <c r="FZ813" s="31"/>
      <c r="GA813" s="31"/>
      <c r="GB813" s="31"/>
      <c r="GC813" s="31"/>
      <c r="GD813" s="31"/>
      <c r="GE813" s="31"/>
      <c r="GF813" s="31"/>
      <c r="GG813" s="31"/>
      <c r="GH813" s="31"/>
      <c r="GI813" s="31"/>
      <c r="GJ813" s="31"/>
      <c r="GK813" s="31"/>
      <c r="GL813" s="31"/>
      <c r="GM813" s="31"/>
      <c r="GN813" s="31"/>
      <c r="GO813" s="31"/>
      <c r="GP813" s="31"/>
      <c r="GQ813" s="31"/>
      <c r="GR813" s="31"/>
      <c r="GS813" s="31"/>
      <c r="GT813" s="31"/>
      <c r="GU813" s="31"/>
      <c r="GV813" s="31"/>
      <c r="GW813" s="31"/>
      <c r="GX813" s="31"/>
      <c r="GY813" s="31"/>
      <c r="GZ813" s="31"/>
    </row>
    <row r="814" spans="2:208" s="32" customFormat="1" x14ac:dyDescent="0.2">
      <c r="B814" s="21"/>
      <c r="C814" s="22"/>
      <c r="D814" s="22"/>
      <c r="E814" s="22"/>
      <c r="F814" s="246"/>
      <c r="G814" s="121"/>
      <c r="H814" s="27"/>
      <c r="I814" s="28"/>
      <c r="J814" s="29"/>
      <c r="K814" s="30"/>
      <c r="L814" s="34"/>
      <c r="M814" s="35"/>
      <c r="N814" s="30"/>
      <c r="O814" s="34"/>
      <c r="P814" s="35"/>
      <c r="Q814" s="30"/>
      <c r="R814" s="34"/>
      <c r="S814" s="35"/>
      <c r="T814" s="30"/>
      <c r="U814" s="34"/>
      <c r="V814" s="35"/>
      <c r="W814" s="30"/>
      <c r="X814" s="34"/>
      <c r="Y814" s="34"/>
      <c r="Z814" s="30"/>
      <c r="AA814" s="34"/>
      <c r="AB814" s="34"/>
      <c r="AC814" s="30"/>
      <c r="AD814" s="34"/>
      <c r="AE814" s="34"/>
      <c r="AF814" s="30"/>
      <c r="AG814" s="34"/>
      <c r="AH814" s="34"/>
      <c r="AI814" s="30"/>
      <c r="AJ814" s="34"/>
      <c r="AK814" s="34"/>
      <c r="AL814" s="30"/>
      <c r="AM814" s="34"/>
      <c r="AN814" s="34"/>
      <c r="AO814" s="30"/>
      <c r="AP814" s="34"/>
      <c r="AQ814" s="34"/>
      <c r="AR814" s="30"/>
      <c r="AS814" s="34"/>
      <c r="AT814" s="34"/>
      <c r="AU814" s="30"/>
      <c r="AV814" s="34"/>
      <c r="AW814" s="34"/>
      <c r="AX814" s="30"/>
      <c r="AY814" s="34"/>
      <c r="AZ814" s="34"/>
      <c r="BA814" s="30"/>
      <c r="BB814" s="34"/>
      <c r="BC814" s="34"/>
      <c r="BD814" s="30"/>
      <c r="BE814" s="34"/>
      <c r="BF814" s="34"/>
      <c r="BG814" s="30"/>
      <c r="BH814" s="34"/>
      <c r="BI814" s="34"/>
      <c r="BJ814" s="30"/>
      <c r="BK814" s="34"/>
      <c r="BL814" s="117"/>
      <c r="BM814" s="118"/>
      <c r="BN814" s="117"/>
      <c r="BO814" s="34"/>
      <c r="BP814" s="30"/>
      <c r="BQ814" s="30"/>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1"/>
      <c r="DV814" s="31"/>
      <c r="DW814" s="31"/>
      <c r="DX814" s="31"/>
      <c r="DY814" s="31"/>
      <c r="DZ814" s="31"/>
      <c r="EA814" s="31"/>
      <c r="EB814" s="31"/>
      <c r="EC814" s="31"/>
      <c r="ED814" s="31"/>
      <c r="EE814" s="31"/>
      <c r="EF814" s="31"/>
      <c r="EG814" s="31"/>
      <c r="EH814" s="31"/>
      <c r="EI814" s="31"/>
      <c r="EJ814" s="31"/>
      <c r="EK814" s="31"/>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1"/>
      <c r="FL814" s="31"/>
      <c r="FM814" s="31"/>
      <c r="FN814" s="31"/>
      <c r="FO814" s="31"/>
      <c r="FP814" s="31"/>
      <c r="FQ814" s="31"/>
      <c r="FR814" s="31"/>
      <c r="FS814" s="31"/>
      <c r="FT814" s="31"/>
      <c r="FU814" s="31"/>
      <c r="FV814" s="31"/>
      <c r="FW814" s="31"/>
      <c r="FX814" s="31"/>
      <c r="FY814" s="31"/>
      <c r="FZ814" s="31"/>
      <c r="GA814" s="31"/>
      <c r="GB814" s="31"/>
      <c r="GC814" s="31"/>
      <c r="GD814" s="31"/>
      <c r="GE814" s="31"/>
      <c r="GF814" s="31"/>
      <c r="GG814" s="31"/>
      <c r="GH814" s="31"/>
      <c r="GI814" s="31"/>
      <c r="GJ814" s="31"/>
      <c r="GK814" s="31"/>
      <c r="GL814" s="31"/>
      <c r="GM814" s="31"/>
      <c r="GN814" s="31"/>
      <c r="GO814" s="31"/>
      <c r="GP814" s="31"/>
      <c r="GQ814" s="31"/>
      <c r="GR814" s="31"/>
      <c r="GS814" s="31"/>
      <c r="GT814" s="31"/>
      <c r="GU814" s="31"/>
      <c r="GV814" s="31"/>
      <c r="GW814" s="31"/>
      <c r="GX814" s="31"/>
      <c r="GY814" s="31"/>
      <c r="GZ814" s="31"/>
    </row>
    <row r="815" spans="2:208" s="32" customFormat="1" x14ac:dyDescent="0.2">
      <c r="B815" s="21"/>
      <c r="C815" s="22"/>
      <c r="D815" s="22"/>
      <c r="E815" s="22"/>
      <c r="F815" s="246"/>
      <c r="G815" s="121"/>
      <c r="H815" s="27"/>
      <c r="I815" s="28"/>
      <c r="J815" s="29"/>
      <c r="K815" s="30"/>
      <c r="L815" s="34"/>
      <c r="M815" s="35"/>
      <c r="N815" s="30"/>
      <c r="O815" s="34"/>
      <c r="P815" s="35"/>
      <c r="Q815" s="30"/>
      <c r="R815" s="34"/>
      <c r="S815" s="35"/>
      <c r="T815" s="30"/>
      <c r="U815" s="34"/>
      <c r="V815" s="35"/>
      <c r="W815" s="30"/>
      <c r="X815" s="34"/>
      <c r="Y815" s="34"/>
      <c r="Z815" s="30"/>
      <c r="AA815" s="34"/>
      <c r="AB815" s="34"/>
      <c r="AC815" s="30"/>
      <c r="AD815" s="34"/>
      <c r="AE815" s="34"/>
      <c r="AF815" s="30"/>
      <c r="AG815" s="34"/>
      <c r="AH815" s="34"/>
      <c r="AI815" s="30"/>
      <c r="AJ815" s="34"/>
      <c r="AK815" s="34"/>
      <c r="AL815" s="30"/>
      <c r="AM815" s="34"/>
      <c r="AN815" s="34"/>
      <c r="AO815" s="30"/>
      <c r="AP815" s="34"/>
      <c r="AQ815" s="34"/>
      <c r="AR815" s="30"/>
      <c r="AS815" s="34"/>
      <c r="AT815" s="34"/>
      <c r="AU815" s="30"/>
      <c r="AV815" s="34"/>
      <c r="AW815" s="34"/>
      <c r="AX815" s="30"/>
      <c r="AY815" s="34"/>
      <c r="AZ815" s="34"/>
      <c r="BA815" s="30"/>
      <c r="BB815" s="34"/>
      <c r="BC815" s="34"/>
      <c r="BD815" s="30"/>
      <c r="BE815" s="34"/>
      <c r="BF815" s="34"/>
      <c r="BG815" s="30"/>
      <c r="BH815" s="34"/>
      <c r="BI815" s="34"/>
      <c r="BJ815" s="30"/>
      <c r="BK815" s="34"/>
      <c r="BL815" s="117"/>
      <c r="BM815" s="118"/>
      <c r="BN815" s="117"/>
      <c r="BO815" s="34"/>
      <c r="BP815" s="30"/>
      <c r="BQ815" s="30"/>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s="31"/>
      <c r="CU815" s="31"/>
      <c r="CV815" s="31"/>
      <c r="CW815" s="31"/>
      <c r="CX815" s="31"/>
      <c r="CY815" s="31"/>
      <c r="CZ815" s="31"/>
      <c r="DA815" s="31"/>
      <c r="DB815" s="31"/>
      <c r="DC815" s="31"/>
      <c r="DD815" s="31"/>
      <c r="DE815" s="31"/>
      <c r="DF815" s="31"/>
      <c r="DG815" s="31"/>
      <c r="DH815" s="31"/>
      <c r="DI815" s="31"/>
      <c r="DJ815" s="31"/>
      <c r="DK815" s="31"/>
      <c r="DL815" s="31"/>
      <c r="DM815" s="31"/>
      <c r="DN815" s="31"/>
      <c r="DO815" s="31"/>
      <c r="DP815" s="31"/>
      <c r="DQ815" s="31"/>
      <c r="DR815" s="31"/>
      <c r="DS815" s="31"/>
      <c r="DT815" s="31"/>
      <c r="DU815" s="31"/>
      <c r="DV815" s="31"/>
      <c r="DW815" s="31"/>
      <c r="DX815" s="31"/>
      <c r="DY815" s="31"/>
      <c r="DZ815" s="31"/>
      <c r="EA815" s="31"/>
      <c r="EB815" s="31"/>
      <c r="EC815" s="31"/>
      <c r="ED815" s="31"/>
      <c r="EE815" s="31"/>
      <c r="EF815" s="31"/>
      <c r="EG815" s="31"/>
      <c r="EH815" s="31"/>
      <c r="EI815" s="31"/>
      <c r="EJ815" s="31"/>
      <c r="EK815" s="31"/>
      <c r="EL815" s="31"/>
      <c r="EM815" s="31"/>
      <c r="EN815" s="31"/>
      <c r="EO815" s="31"/>
      <c r="EP815" s="31"/>
      <c r="EQ815" s="31"/>
      <c r="ER815" s="31"/>
      <c r="ES815" s="31"/>
      <c r="ET815" s="31"/>
      <c r="EU815" s="31"/>
      <c r="EV815" s="31"/>
      <c r="EW815" s="31"/>
      <c r="EX815" s="31"/>
      <c r="EY815" s="31"/>
      <c r="EZ815" s="31"/>
      <c r="FA815" s="31"/>
      <c r="FB815" s="31"/>
      <c r="FC815" s="31"/>
      <c r="FD815" s="31"/>
      <c r="FE815" s="31"/>
      <c r="FF815" s="31"/>
      <c r="FG815" s="31"/>
      <c r="FH815" s="31"/>
      <c r="FI815" s="31"/>
      <c r="FJ815" s="31"/>
      <c r="FK815" s="31"/>
      <c r="FL815" s="31"/>
      <c r="FM815" s="31"/>
      <c r="FN815" s="31"/>
      <c r="FO815" s="31"/>
      <c r="FP815" s="31"/>
      <c r="FQ815" s="31"/>
      <c r="FR815" s="31"/>
      <c r="FS815" s="31"/>
      <c r="FT815" s="31"/>
      <c r="FU815" s="31"/>
      <c r="FV815" s="31"/>
      <c r="FW815" s="31"/>
      <c r="FX815" s="31"/>
      <c r="FY815" s="31"/>
      <c r="FZ815" s="31"/>
      <c r="GA815" s="31"/>
      <c r="GB815" s="31"/>
      <c r="GC815" s="31"/>
      <c r="GD815" s="31"/>
      <c r="GE815" s="31"/>
      <c r="GF815" s="31"/>
      <c r="GG815" s="31"/>
      <c r="GH815" s="31"/>
      <c r="GI815" s="31"/>
      <c r="GJ815" s="31"/>
      <c r="GK815" s="31"/>
      <c r="GL815" s="31"/>
      <c r="GM815" s="31"/>
      <c r="GN815" s="31"/>
      <c r="GO815" s="31"/>
      <c r="GP815" s="31"/>
      <c r="GQ815" s="31"/>
      <c r="GR815" s="31"/>
      <c r="GS815" s="31"/>
      <c r="GT815" s="31"/>
      <c r="GU815" s="31"/>
      <c r="GV815" s="31"/>
      <c r="GW815" s="31"/>
      <c r="GX815" s="31"/>
      <c r="GY815" s="31"/>
      <c r="GZ815" s="31"/>
    </row>
    <row r="816" spans="2:208" s="32" customFormat="1" x14ac:dyDescent="0.2">
      <c r="B816" s="21"/>
      <c r="C816" s="22"/>
      <c r="D816" s="22"/>
      <c r="E816" s="22"/>
      <c r="F816" s="246"/>
      <c r="G816" s="121"/>
      <c r="H816" s="27"/>
      <c r="I816" s="28"/>
      <c r="J816" s="29"/>
      <c r="K816" s="30"/>
      <c r="L816" s="34"/>
      <c r="M816" s="35"/>
      <c r="N816" s="30"/>
      <c r="O816" s="34"/>
      <c r="P816" s="35"/>
      <c r="Q816" s="30"/>
      <c r="R816" s="34"/>
      <c r="S816" s="35"/>
      <c r="T816" s="30"/>
      <c r="U816" s="34"/>
      <c r="V816" s="35"/>
      <c r="W816" s="30"/>
      <c r="X816" s="34"/>
      <c r="Y816" s="34"/>
      <c r="Z816" s="30"/>
      <c r="AA816" s="34"/>
      <c r="AB816" s="34"/>
      <c r="AC816" s="30"/>
      <c r="AD816" s="34"/>
      <c r="AE816" s="34"/>
      <c r="AF816" s="30"/>
      <c r="AG816" s="34"/>
      <c r="AH816" s="34"/>
      <c r="AI816" s="30"/>
      <c r="AJ816" s="34"/>
      <c r="AK816" s="34"/>
      <c r="AL816" s="30"/>
      <c r="AM816" s="34"/>
      <c r="AN816" s="34"/>
      <c r="AO816" s="30"/>
      <c r="AP816" s="34"/>
      <c r="AQ816" s="34"/>
      <c r="AR816" s="30"/>
      <c r="AS816" s="34"/>
      <c r="AT816" s="34"/>
      <c r="AU816" s="30"/>
      <c r="AV816" s="34"/>
      <c r="AW816" s="34"/>
      <c r="AX816" s="30"/>
      <c r="AY816" s="34"/>
      <c r="AZ816" s="34"/>
      <c r="BA816" s="30"/>
      <c r="BB816" s="34"/>
      <c r="BC816" s="34"/>
      <c r="BD816" s="30"/>
      <c r="BE816" s="34"/>
      <c r="BF816" s="34"/>
      <c r="BG816" s="30"/>
      <c r="BH816" s="34"/>
      <c r="BI816" s="34"/>
      <c r="BJ816" s="30"/>
      <c r="BK816" s="34"/>
      <c r="BL816" s="117"/>
      <c r="BM816" s="118"/>
      <c r="BN816" s="117"/>
      <c r="BO816" s="34"/>
      <c r="BP816" s="30"/>
      <c r="BQ816" s="30"/>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1"/>
      <c r="EU816" s="31"/>
      <c r="EV816" s="31"/>
      <c r="EW816" s="31"/>
      <c r="EX816" s="31"/>
      <c r="EY816" s="31"/>
      <c r="EZ816" s="31"/>
      <c r="FA816" s="31"/>
      <c r="FB816" s="31"/>
      <c r="FC816" s="31"/>
      <c r="FD816" s="31"/>
      <c r="FE816" s="31"/>
      <c r="FF816" s="31"/>
      <c r="FG816" s="31"/>
      <c r="FH816" s="31"/>
      <c r="FI816" s="31"/>
      <c r="FJ816" s="31"/>
      <c r="FK816" s="31"/>
      <c r="FL816" s="31"/>
      <c r="FM816" s="31"/>
      <c r="FN816" s="31"/>
      <c r="FO816" s="31"/>
      <c r="FP816" s="31"/>
      <c r="FQ816" s="31"/>
      <c r="FR816" s="31"/>
      <c r="FS816" s="31"/>
      <c r="FT816" s="31"/>
      <c r="FU816" s="31"/>
      <c r="FV816" s="31"/>
      <c r="FW816" s="31"/>
      <c r="FX816" s="31"/>
      <c r="FY816" s="31"/>
      <c r="FZ816" s="31"/>
      <c r="GA816" s="31"/>
      <c r="GB816" s="31"/>
      <c r="GC816" s="31"/>
      <c r="GD816" s="31"/>
      <c r="GE816" s="31"/>
      <c r="GF816" s="31"/>
      <c r="GG816" s="31"/>
      <c r="GH816" s="31"/>
      <c r="GI816" s="31"/>
      <c r="GJ816" s="31"/>
      <c r="GK816" s="31"/>
      <c r="GL816" s="31"/>
      <c r="GM816" s="31"/>
      <c r="GN816" s="31"/>
      <c r="GO816" s="31"/>
      <c r="GP816" s="31"/>
      <c r="GQ816" s="31"/>
      <c r="GR816" s="31"/>
      <c r="GS816" s="31"/>
      <c r="GT816" s="31"/>
      <c r="GU816" s="31"/>
      <c r="GV816" s="31"/>
      <c r="GW816" s="31"/>
      <c r="GX816" s="31"/>
      <c r="GY816" s="31"/>
      <c r="GZ816" s="31"/>
    </row>
    <row r="817" spans="2:208" s="32" customFormat="1" x14ac:dyDescent="0.2">
      <c r="B817" s="21"/>
      <c r="C817" s="22"/>
      <c r="D817" s="22"/>
      <c r="E817" s="22"/>
      <c r="F817" s="246"/>
      <c r="G817" s="121"/>
      <c r="H817" s="27"/>
      <c r="I817" s="28"/>
      <c r="J817" s="29"/>
      <c r="K817" s="30"/>
      <c r="L817" s="34"/>
      <c r="M817" s="35"/>
      <c r="N817" s="30"/>
      <c r="O817" s="34"/>
      <c r="P817" s="35"/>
      <c r="Q817" s="30"/>
      <c r="R817" s="34"/>
      <c r="S817" s="35"/>
      <c r="T817" s="30"/>
      <c r="U817" s="34"/>
      <c r="V817" s="35"/>
      <c r="W817" s="30"/>
      <c r="X817" s="34"/>
      <c r="Y817" s="34"/>
      <c r="Z817" s="30"/>
      <c r="AA817" s="34"/>
      <c r="AB817" s="34"/>
      <c r="AC817" s="30"/>
      <c r="AD817" s="34"/>
      <c r="AE817" s="34"/>
      <c r="AF817" s="30"/>
      <c r="AG817" s="34"/>
      <c r="AH817" s="34"/>
      <c r="AI817" s="30"/>
      <c r="AJ817" s="34"/>
      <c r="AK817" s="34"/>
      <c r="AL817" s="30"/>
      <c r="AM817" s="34"/>
      <c r="AN817" s="34"/>
      <c r="AO817" s="30"/>
      <c r="AP817" s="34"/>
      <c r="AQ817" s="34"/>
      <c r="AR817" s="30"/>
      <c r="AS817" s="34"/>
      <c r="AT817" s="34"/>
      <c r="AU817" s="30"/>
      <c r="AV817" s="34"/>
      <c r="AW817" s="34"/>
      <c r="AX817" s="30"/>
      <c r="AY817" s="34"/>
      <c r="AZ817" s="34"/>
      <c r="BA817" s="30"/>
      <c r="BB817" s="34"/>
      <c r="BC817" s="34"/>
      <c r="BD817" s="30"/>
      <c r="BE817" s="34"/>
      <c r="BF817" s="34"/>
      <c r="BG817" s="30"/>
      <c r="BH817" s="34"/>
      <c r="BI817" s="34"/>
      <c r="BJ817" s="30"/>
      <c r="BK817" s="34"/>
      <c r="BL817" s="117"/>
      <c r="BM817" s="118"/>
      <c r="BN817" s="117"/>
      <c r="BO817" s="34"/>
      <c r="BP817" s="30"/>
      <c r="BQ817" s="30"/>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s="31"/>
      <c r="CU817" s="31"/>
      <c r="CV817" s="31"/>
      <c r="CW817" s="31"/>
      <c r="CX817" s="31"/>
      <c r="CY817" s="31"/>
      <c r="CZ817" s="31"/>
      <c r="DA817" s="31"/>
      <c r="DB817" s="31"/>
      <c r="DC817" s="31"/>
      <c r="DD817" s="31"/>
      <c r="DE817" s="31"/>
      <c r="DF817" s="31"/>
      <c r="DG817" s="31"/>
      <c r="DH817" s="31"/>
      <c r="DI817" s="31"/>
      <c r="DJ817" s="31"/>
      <c r="DK817" s="31"/>
      <c r="DL817" s="31"/>
      <c r="DM817" s="31"/>
      <c r="DN817" s="31"/>
      <c r="DO817" s="31"/>
      <c r="DP817" s="31"/>
      <c r="DQ817" s="31"/>
      <c r="DR817" s="31"/>
      <c r="DS817" s="31"/>
      <c r="DT817" s="31"/>
      <c r="DU817" s="31"/>
      <c r="DV817" s="31"/>
      <c r="DW817" s="31"/>
      <c r="DX817" s="31"/>
      <c r="DY817" s="31"/>
      <c r="DZ817" s="31"/>
      <c r="EA817" s="31"/>
      <c r="EB817" s="31"/>
      <c r="EC817" s="31"/>
      <c r="ED817" s="31"/>
      <c r="EE817" s="31"/>
      <c r="EF817" s="31"/>
      <c r="EG817" s="31"/>
      <c r="EH817" s="31"/>
      <c r="EI817" s="31"/>
      <c r="EJ817" s="31"/>
      <c r="EK817" s="31"/>
      <c r="EL817" s="31"/>
      <c r="EM817" s="31"/>
      <c r="EN817" s="31"/>
      <c r="EO817" s="31"/>
      <c r="EP817" s="31"/>
      <c r="EQ817" s="31"/>
      <c r="ER817" s="31"/>
      <c r="ES817" s="31"/>
      <c r="ET817" s="31"/>
      <c r="EU817" s="31"/>
      <c r="EV817" s="31"/>
      <c r="EW817" s="31"/>
      <c r="EX817" s="31"/>
      <c r="EY817" s="31"/>
      <c r="EZ817" s="31"/>
      <c r="FA817" s="31"/>
      <c r="FB817" s="31"/>
      <c r="FC817" s="31"/>
      <c r="FD817" s="31"/>
      <c r="FE817" s="31"/>
      <c r="FF817" s="31"/>
      <c r="FG817" s="31"/>
      <c r="FH817" s="31"/>
      <c r="FI817" s="31"/>
      <c r="FJ817" s="31"/>
      <c r="FK817" s="31"/>
      <c r="FL817" s="31"/>
      <c r="FM817" s="31"/>
      <c r="FN817" s="31"/>
      <c r="FO817" s="31"/>
      <c r="FP817" s="31"/>
      <c r="FQ817" s="31"/>
      <c r="FR817" s="31"/>
      <c r="FS817" s="31"/>
      <c r="FT817" s="31"/>
      <c r="FU817" s="31"/>
      <c r="FV817" s="31"/>
      <c r="FW817" s="31"/>
      <c r="FX817" s="31"/>
      <c r="FY817" s="31"/>
      <c r="FZ817" s="31"/>
      <c r="GA817" s="31"/>
      <c r="GB817" s="31"/>
      <c r="GC817" s="31"/>
      <c r="GD817" s="31"/>
      <c r="GE817" s="31"/>
      <c r="GF817" s="31"/>
      <c r="GG817" s="31"/>
      <c r="GH817" s="31"/>
      <c r="GI817" s="31"/>
      <c r="GJ817" s="31"/>
      <c r="GK817" s="31"/>
      <c r="GL817" s="31"/>
      <c r="GM817" s="31"/>
      <c r="GN817" s="31"/>
      <c r="GO817" s="31"/>
      <c r="GP817" s="31"/>
      <c r="GQ817" s="31"/>
      <c r="GR817" s="31"/>
      <c r="GS817" s="31"/>
      <c r="GT817" s="31"/>
      <c r="GU817" s="31"/>
      <c r="GV817" s="31"/>
      <c r="GW817" s="31"/>
      <c r="GX817" s="31"/>
      <c r="GY817" s="31"/>
      <c r="GZ817" s="31"/>
    </row>
    <row r="818" spans="2:208" s="32" customFormat="1" x14ac:dyDescent="0.2">
      <c r="B818" s="21"/>
      <c r="C818" s="22"/>
      <c r="D818" s="22"/>
      <c r="E818" s="22"/>
      <c r="F818" s="246"/>
      <c r="G818" s="121"/>
      <c r="H818" s="27"/>
      <c r="I818" s="28"/>
      <c r="J818" s="29"/>
      <c r="K818" s="30"/>
      <c r="L818" s="34"/>
      <c r="M818" s="35"/>
      <c r="N818" s="30"/>
      <c r="O818" s="34"/>
      <c r="P818" s="35"/>
      <c r="Q818" s="30"/>
      <c r="R818" s="34"/>
      <c r="S818" s="35"/>
      <c r="T818" s="30"/>
      <c r="U818" s="34"/>
      <c r="V818" s="35"/>
      <c r="W818" s="30"/>
      <c r="X818" s="34"/>
      <c r="Y818" s="34"/>
      <c r="Z818" s="30"/>
      <c r="AA818" s="34"/>
      <c r="AB818" s="34"/>
      <c r="AC818" s="30"/>
      <c r="AD818" s="34"/>
      <c r="AE818" s="34"/>
      <c r="AF818" s="30"/>
      <c r="AG818" s="34"/>
      <c r="AH818" s="34"/>
      <c r="AI818" s="30"/>
      <c r="AJ818" s="34"/>
      <c r="AK818" s="34"/>
      <c r="AL818" s="30"/>
      <c r="AM818" s="34"/>
      <c r="AN818" s="34"/>
      <c r="AO818" s="30"/>
      <c r="AP818" s="34"/>
      <c r="AQ818" s="34"/>
      <c r="AR818" s="30"/>
      <c r="AS818" s="34"/>
      <c r="AT818" s="34"/>
      <c r="AU818" s="30"/>
      <c r="AV818" s="34"/>
      <c r="AW818" s="34"/>
      <c r="AX818" s="30"/>
      <c r="AY818" s="34"/>
      <c r="AZ818" s="34"/>
      <c r="BA818" s="30"/>
      <c r="BB818" s="34"/>
      <c r="BC818" s="34"/>
      <c r="BD818" s="30"/>
      <c r="BE818" s="34"/>
      <c r="BF818" s="34"/>
      <c r="BG818" s="30"/>
      <c r="BH818" s="34"/>
      <c r="BI818" s="34"/>
      <c r="BJ818" s="30"/>
      <c r="BK818" s="34"/>
      <c r="BL818" s="117"/>
      <c r="BM818" s="118"/>
      <c r="BN818" s="117"/>
      <c r="BO818" s="34"/>
      <c r="BP818" s="30"/>
      <c r="BQ818" s="30"/>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s="31"/>
      <c r="CU818" s="31"/>
      <c r="CV818" s="31"/>
      <c r="CW818" s="31"/>
      <c r="CX818" s="31"/>
      <c r="CY818" s="31"/>
      <c r="CZ818" s="31"/>
      <c r="DA818" s="31"/>
      <c r="DB818" s="31"/>
      <c r="DC818" s="31"/>
      <c r="DD818" s="31"/>
      <c r="DE818" s="31"/>
      <c r="DF818" s="31"/>
      <c r="DG818" s="31"/>
      <c r="DH818" s="31"/>
      <c r="DI818" s="31"/>
      <c r="DJ818" s="31"/>
      <c r="DK818" s="31"/>
      <c r="DL818" s="31"/>
      <c r="DM818" s="31"/>
      <c r="DN818" s="31"/>
      <c r="DO818" s="31"/>
      <c r="DP818" s="31"/>
      <c r="DQ818" s="31"/>
      <c r="DR818" s="31"/>
      <c r="DS818" s="31"/>
      <c r="DT818" s="31"/>
      <c r="DU818" s="31"/>
      <c r="DV818" s="31"/>
      <c r="DW818" s="31"/>
      <c r="DX818" s="31"/>
      <c r="DY818" s="31"/>
      <c r="DZ818" s="31"/>
      <c r="EA818" s="31"/>
      <c r="EB818" s="31"/>
      <c r="EC818" s="31"/>
      <c r="ED818" s="31"/>
      <c r="EE818" s="31"/>
      <c r="EF818" s="31"/>
      <c r="EG818" s="31"/>
      <c r="EH818" s="31"/>
      <c r="EI818" s="31"/>
      <c r="EJ818" s="31"/>
      <c r="EK818" s="31"/>
      <c r="EL818" s="31"/>
      <c r="EM818" s="31"/>
      <c r="EN818" s="31"/>
      <c r="EO818" s="31"/>
      <c r="EP818" s="31"/>
      <c r="EQ818" s="31"/>
      <c r="ER818" s="31"/>
      <c r="ES818" s="31"/>
      <c r="ET818" s="31"/>
      <c r="EU818" s="31"/>
      <c r="EV818" s="31"/>
      <c r="EW818" s="31"/>
      <c r="EX818" s="31"/>
      <c r="EY818" s="31"/>
      <c r="EZ818" s="31"/>
      <c r="FA818" s="31"/>
      <c r="FB818" s="31"/>
      <c r="FC818" s="31"/>
      <c r="FD818" s="31"/>
      <c r="FE818" s="31"/>
      <c r="FF818" s="31"/>
      <c r="FG818" s="31"/>
      <c r="FH818" s="31"/>
      <c r="FI818" s="31"/>
      <c r="FJ818" s="31"/>
      <c r="FK818" s="31"/>
      <c r="FL818" s="31"/>
      <c r="FM818" s="31"/>
      <c r="FN818" s="31"/>
      <c r="FO818" s="31"/>
      <c r="FP818" s="31"/>
      <c r="FQ818" s="31"/>
      <c r="FR818" s="31"/>
      <c r="FS818" s="31"/>
      <c r="FT818" s="31"/>
      <c r="FU818" s="31"/>
      <c r="FV818" s="31"/>
      <c r="FW818" s="31"/>
      <c r="FX818" s="31"/>
      <c r="FY818" s="31"/>
      <c r="FZ818" s="31"/>
      <c r="GA818" s="31"/>
      <c r="GB818" s="31"/>
      <c r="GC818" s="31"/>
      <c r="GD818" s="31"/>
      <c r="GE818" s="31"/>
      <c r="GF818" s="31"/>
      <c r="GG818" s="31"/>
      <c r="GH818" s="31"/>
      <c r="GI818" s="31"/>
      <c r="GJ818" s="31"/>
      <c r="GK818" s="31"/>
      <c r="GL818" s="31"/>
      <c r="GM818" s="31"/>
      <c r="GN818" s="31"/>
      <c r="GO818" s="31"/>
      <c r="GP818" s="31"/>
      <c r="GQ818" s="31"/>
      <c r="GR818" s="31"/>
      <c r="GS818" s="31"/>
      <c r="GT818" s="31"/>
      <c r="GU818" s="31"/>
      <c r="GV818" s="31"/>
      <c r="GW818" s="31"/>
      <c r="GX818" s="31"/>
      <c r="GY818" s="31"/>
      <c r="GZ818" s="31"/>
    </row>
    <row r="819" spans="2:208" s="32" customFormat="1" x14ac:dyDescent="0.2">
      <c r="B819" s="21"/>
      <c r="C819" s="22"/>
      <c r="D819" s="22"/>
      <c r="E819" s="22"/>
      <c r="F819" s="246"/>
      <c r="G819" s="121"/>
      <c r="H819" s="27"/>
      <c r="I819" s="28"/>
      <c r="J819" s="29"/>
      <c r="K819" s="30"/>
      <c r="L819" s="34"/>
      <c r="M819" s="35"/>
      <c r="N819" s="30"/>
      <c r="O819" s="34"/>
      <c r="P819" s="35"/>
      <c r="Q819" s="30"/>
      <c r="R819" s="34"/>
      <c r="S819" s="35"/>
      <c r="T819" s="30"/>
      <c r="U819" s="34"/>
      <c r="V819" s="35"/>
      <c r="W819" s="30"/>
      <c r="X819" s="34"/>
      <c r="Y819" s="34"/>
      <c r="Z819" s="30"/>
      <c r="AA819" s="34"/>
      <c r="AB819" s="34"/>
      <c r="AC819" s="30"/>
      <c r="AD819" s="34"/>
      <c r="AE819" s="34"/>
      <c r="AF819" s="30"/>
      <c r="AG819" s="34"/>
      <c r="AH819" s="34"/>
      <c r="AI819" s="30"/>
      <c r="AJ819" s="34"/>
      <c r="AK819" s="34"/>
      <c r="AL819" s="30"/>
      <c r="AM819" s="34"/>
      <c r="AN819" s="34"/>
      <c r="AO819" s="30"/>
      <c r="AP819" s="34"/>
      <c r="AQ819" s="34"/>
      <c r="AR819" s="30"/>
      <c r="AS819" s="34"/>
      <c r="AT819" s="34"/>
      <c r="AU819" s="30"/>
      <c r="AV819" s="34"/>
      <c r="AW819" s="34"/>
      <c r="AX819" s="30"/>
      <c r="AY819" s="34"/>
      <c r="AZ819" s="34"/>
      <c r="BA819" s="30"/>
      <c r="BB819" s="34"/>
      <c r="BC819" s="34"/>
      <c r="BD819" s="30"/>
      <c r="BE819" s="34"/>
      <c r="BF819" s="34"/>
      <c r="BG819" s="30"/>
      <c r="BH819" s="34"/>
      <c r="BI819" s="34"/>
      <c r="BJ819" s="30"/>
      <c r="BK819" s="34"/>
      <c r="BL819" s="117"/>
      <c r="BM819" s="118"/>
      <c r="BN819" s="117"/>
      <c r="BO819" s="34"/>
      <c r="BP819" s="30"/>
      <c r="BQ819" s="30"/>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s="31"/>
      <c r="CU819" s="31"/>
      <c r="CV819" s="31"/>
      <c r="CW819" s="31"/>
      <c r="CX819" s="31"/>
      <c r="CY819" s="31"/>
      <c r="CZ819" s="31"/>
      <c r="DA819" s="31"/>
      <c r="DB819" s="31"/>
      <c r="DC819" s="31"/>
      <c r="DD819" s="31"/>
      <c r="DE819" s="31"/>
      <c r="DF819" s="31"/>
      <c r="DG819" s="31"/>
      <c r="DH819" s="31"/>
      <c r="DI819" s="31"/>
      <c r="DJ819" s="31"/>
      <c r="DK819" s="31"/>
      <c r="DL819" s="31"/>
      <c r="DM819" s="31"/>
      <c r="DN819" s="31"/>
      <c r="DO819" s="31"/>
      <c r="DP819" s="31"/>
      <c r="DQ819" s="31"/>
      <c r="DR819" s="31"/>
      <c r="DS819" s="31"/>
      <c r="DT819" s="31"/>
      <c r="DU819" s="31"/>
      <c r="DV819" s="31"/>
      <c r="DW819" s="31"/>
      <c r="DX819" s="31"/>
      <c r="DY819" s="31"/>
      <c r="DZ819" s="31"/>
      <c r="EA819" s="31"/>
      <c r="EB819" s="31"/>
      <c r="EC819" s="31"/>
      <c r="ED819" s="31"/>
      <c r="EE819" s="31"/>
      <c r="EF819" s="31"/>
      <c r="EG819" s="31"/>
      <c r="EH819" s="31"/>
      <c r="EI819" s="31"/>
      <c r="EJ819" s="31"/>
      <c r="EK819" s="31"/>
      <c r="EL819" s="31"/>
      <c r="EM819" s="31"/>
      <c r="EN819" s="31"/>
      <c r="EO819" s="31"/>
      <c r="EP819" s="31"/>
      <c r="EQ819" s="31"/>
      <c r="ER819" s="31"/>
      <c r="ES819" s="31"/>
      <c r="ET819" s="31"/>
      <c r="EU819" s="31"/>
      <c r="EV819" s="31"/>
      <c r="EW819" s="31"/>
      <c r="EX819" s="31"/>
      <c r="EY819" s="31"/>
      <c r="EZ819" s="31"/>
      <c r="FA819" s="31"/>
      <c r="FB819" s="31"/>
      <c r="FC819" s="31"/>
      <c r="FD819" s="31"/>
      <c r="FE819" s="31"/>
      <c r="FF819" s="31"/>
      <c r="FG819" s="31"/>
      <c r="FH819" s="31"/>
      <c r="FI819" s="31"/>
      <c r="FJ819" s="31"/>
      <c r="FK819" s="31"/>
      <c r="FL819" s="31"/>
      <c r="FM819" s="31"/>
      <c r="FN819" s="31"/>
      <c r="FO819" s="31"/>
      <c r="FP819" s="31"/>
      <c r="FQ819" s="31"/>
      <c r="FR819" s="31"/>
      <c r="FS819" s="31"/>
      <c r="FT819" s="31"/>
      <c r="FU819" s="31"/>
      <c r="FV819" s="31"/>
      <c r="FW819" s="31"/>
      <c r="FX819" s="31"/>
      <c r="FY819" s="31"/>
      <c r="FZ819" s="31"/>
      <c r="GA819" s="31"/>
      <c r="GB819" s="31"/>
      <c r="GC819" s="31"/>
      <c r="GD819" s="31"/>
      <c r="GE819" s="31"/>
      <c r="GF819" s="31"/>
      <c r="GG819" s="31"/>
      <c r="GH819" s="31"/>
      <c r="GI819" s="31"/>
      <c r="GJ819" s="31"/>
      <c r="GK819" s="31"/>
      <c r="GL819" s="31"/>
      <c r="GM819" s="31"/>
      <c r="GN819" s="31"/>
      <c r="GO819" s="31"/>
      <c r="GP819" s="31"/>
      <c r="GQ819" s="31"/>
      <c r="GR819" s="31"/>
      <c r="GS819" s="31"/>
      <c r="GT819" s="31"/>
      <c r="GU819" s="31"/>
      <c r="GV819" s="31"/>
      <c r="GW819" s="31"/>
      <c r="GX819" s="31"/>
      <c r="GY819" s="31"/>
      <c r="GZ819" s="31"/>
    </row>
    <row r="820" spans="2:208" s="32" customFormat="1" x14ac:dyDescent="0.2">
      <c r="B820" s="21"/>
      <c r="C820" s="22"/>
      <c r="D820" s="22"/>
      <c r="E820" s="22"/>
      <c r="F820" s="246"/>
      <c r="G820" s="121"/>
      <c r="H820" s="27"/>
      <c r="I820" s="28"/>
      <c r="J820" s="29"/>
      <c r="K820" s="30"/>
      <c r="L820" s="34"/>
      <c r="M820" s="35"/>
      <c r="N820" s="30"/>
      <c r="O820" s="34"/>
      <c r="P820" s="35"/>
      <c r="Q820" s="30"/>
      <c r="R820" s="34"/>
      <c r="S820" s="35"/>
      <c r="T820" s="30"/>
      <c r="U820" s="34"/>
      <c r="V820" s="35"/>
      <c r="W820" s="30"/>
      <c r="X820" s="34"/>
      <c r="Y820" s="34"/>
      <c r="Z820" s="30"/>
      <c r="AA820" s="34"/>
      <c r="AB820" s="34"/>
      <c r="AC820" s="30"/>
      <c r="AD820" s="34"/>
      <c r="AE820" s="34"/>
      <c r="AF820" s="30"/>
      <c r="AG820" s="34"/>
      <c r="AH820" s="34"/>
      <c r="AI820" s="30"/>
      <c r="AJ820" s="34"/>
      <c r="AK820" s="34"/>
      <c r="AL820" s="30"/>
      <c r="AM820" s="34"/>
      <c r="AN820" s="34"/>
      <c r="AO820" s="30"/>
      <c r="AP820" s="34"/>
      <c r="AQ820" s="34"/>
      <c r="AR820" s="30"/>
      <c r="AS820" s="34"/>
      <c r="AT820" s="34"/>
      <c r="AU820" s="30"/>
      <c r="AV820" s="34"/>
      <c r="AW820" s="34"/>
      <c r="AX820" s="30"/>
      <c r="AY820" s="34"/>
      <c r="AZ820" s="34"/>
      <c r="BA820" s="30"/>
      <c r="BB820" s="34"/>
      <c r="BC820" s="34"/>
      <c r="BD820" s="30"/>
      <c r="BE820" s="34"/>
      <c r="BF820" s="34"/>
      <c r="BG820" s="30"/>
      <c r="BH820" s="34"/>
      <c r="BI820" s="34"/>
      <c r="BJ820" s="30"/>
      <c r="BK820" s="34"/>
      <c r="BL820" s="117"/>
      <c r="BM820" s="118"/>
      <c r="BN820" s="117"/>
      <c r="BO820" s="34"/>
      <c r="BP820" s="30"/>
      <c r="BQ820" s="30"/>
      <c r="BR820" s="31"/>
      <c r="BS820" s="31"/>
      <c r="BT820" s="31"/>
      <c r="BU820" s="31"/>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s="31"/>
      <c r="CU820" s="31"/>
      <c r="CV820" s="31"/>
      <c r="CW820" s="31"/>
      <c r="CX820" s="31"/>
      <c r="CY820" s="31"/>
      <c r="CZ820" s="31"/>
      <c r="DA820" s="31"/>
      <c r="DB820" s="31"/>
      <c r="DC820" s="31"/>
      <c r="DD820" s="31"/>
      <c r="DE820" s="31"/>
      <c r="DF820" s="31"/>
      <c r="DG820" s="31"/>
      <c r="DH820" s="31"/>
      <c r="DI820" s="31"/>
      <c r="DJ820" s="31"/>
      <c r="DK820" s="31"/>
      <c r="DL820" s="31"/>
      <c r="DM820" s="31"/>
      <c r="DN820" s="31"/>
      <c r="DO820" s="31"/>
      <c r="DP820" s="31"/>
      <c r="DQ820" s="31"/>
      <c r="DR820" s="31"/>
      <c r="DS820" s="31"/>
      <c r="DT820" s="31"/>
      <c r="DU820" s="31"/>
      <c r="DV820" s="31"/>
      <c r="DW820" s="31"/>
      <c r="DX820" s="31"/>
      <c r="DY820" s="31"/>
      <c r="DZ820" s="31"/>
      <c r="EA820" s="31"/>
      <c r="EB820" s="31"/>
      <c r="EC820" s="31"/>
      <c r="ED820" s="31"/>
      <c r="EE820" s="31"/>
      <c r="EF820" s="31"/>
      <c r="EG820" s="31"/>
      <c r="EH820" s="31"/>
      <c r="EI820" s="31"/>
      <c r="EJ820" s="31"/>
      <c r="EK820" s="31"/>
      <c r="EL820" s="31"/>
      <c r="EM820" s="31"/>
      <c r="EN820" s="31"/>
      <c r="EO820" s="31"/>
      <c r="EP820" s="31"/>
      <c r="EQ820" s="31"/>
      <c r="ER820" s="31"/>
      <c r="ES820" s="31"/>
      <c r="ET820" s="31"/>
      <c r="EU820" s="31"/>
      <c r="EV820" s="31"/>
      <c r="EW820" s="31"/>
      <c r="EX820" s="31"/>
      <c r="EY820" s="31"/>
      <c r="EZ820" s="31"/>
      <c r="FA820" s="31"/>
      <c r="FB820" s="31"/>
      <c r="FC820" s="31"/>
      <c r="FD820" s="31"/>
      <c r="FE820" s="31"/>
      <c r="FF820" s="31"/>
      <c r="FG820" s="31"/>
      <c r="FH820" s="31"/>
      <c r="FI820" s="31"/>
      <c r="FJ820" s="31"/>
      <c r="FK820" s="31"/>
      <c r="FL820" s="31"/>
      <c r="FM820" s="31"/>
      <c r="FN820" s="31"/>
      <c r="FO820" s="31"/>
      <c r="FP820" s="31"/>
      <c r="FQ820" s="31"/>
      <c r="FR820" s="31"/>
      <c r="FS820" s="31"/>
      <c r="FT820" s="31"/>
      <c r="FU820" s="31"/>
      <c r="FV820" s="31"/>
      <c r="FW820" s="31"/>
      <c r="FX820" s="31"/>
      <c r="FY820" s="31"/>
      <c r="FZ820" s="31"/>
      <c r="GA820" s="31"/>
      <c r="GB820" s="31"/>
      <c r="GC820" s="31"/>
      <c r="GD820" s="31"/>
      <c r="GE820" s="31"/>
      <c r="GF820" s="31"/>
      <c r="GG820" s="31"/>
      <c r="GH820" s="31"/>
      <c r="GI820" s="31"/>
      <c r="GJ820" s="31"/>
      <c r="GK820" s="31"/>
      <c r="GL820" s="31"/>
      <c r="GM820" s="31"/>
      <c r="GN820" s="31"/>
      <c r="GO820" s="31"/>
      <c r="GP820" s="31"/>
      <c r="GQ820" s="31"/>
      <c r="GR820" s="31"/>
      <c r="GS820" s="31"/>
      <c r="GT820" s="31"/>
      <c r="GU820" s="31"/>
      <c r="GV820" s="31"/>
      <c r="GW820" s="31"/>
      <c r="GX820" s="31"/>
      <c r="GY820" s="31"/>
      <c r="GZ820" s="31"/>
    </row>
    <row r="821" spans="2:208" s="32" customFormat="1" x14ac:dyDescent="0.2">
      <c r="B821" s="21"/>
      <c r="C821" s="22"/>
      <c r="D821" s="22"/>
      <c r="E821" s="22"/>
      <c r="F821" s="246"/>
      <c r="G821" s="121"/>
      <c r="H821" s="27"/>
      <c r="I821" s="28"/>
      <c r="J821" s="29"/>
      <c r="K821" s="30"/>
      <c r="L821" s="34"/>
      <c r="M821" s="35"/>
      <c r="N821" s="30"/>
      <c r="O821" s="34"/>
      <c r="P821" s="35"/>
      <c r="Q821" s="30"/>
      <c r="R821" s="34"/>
      <c r="S821" s="35"/>
      <c r="T821" s="30"/>
      <c r="U821" s="34"/>
      <c r="V821" s="35"/>
      <c r="W821" s="30"/>
      <c r="X821" s="34"/>
      <c r="Y821" s="34"/>
      <c r="Z821" s="30"/>
      <c r="AA821" s="34"/>
      <c r="AB821" s="34"/>
      <c r="AC821" s="30"/>
      <c r="AD821" s="34"/>
      <c r="AE821" s="34"/>
      <c r="AF821" s="30"/>
      <c r="AG821" s="34"/>
      <c r="AH821" s="34"/>
      <c r="AI821" s="30"/>
      <c r="AJ821" s="34"/>
      <c r="AK821" s="34"/>
      <c r="AL821" s="30"/>
      <c r="AM821" s="34"/>
      <c r="AN821" s="34"/>
      <c r="AO821" s="30"/>
      <c r="AP821" s="34"/>
      <c r="AQ821" s="34"/>
      <c r="AR821" s="30"/>
      <c r="AS821" s="34"/>
      <c r="AT821" s="34"/>
      <c r="AU821" s="30"/>
      <c r="AV821" s="34"/>
      <c r="AW821" s="34"/>
      <c r="AX821" s="30"/>
      <c r="AY821" s="34"/>
      <c r="AZ821" s="34"/>
      <c r="BA821" s="30"/>
      <c r="BB821" s="34"/>
      <c r="BC821" s="34"/>
      <c r="BD821" s="30"/>
      <c r="BE821" s="34"/>
      <c r="BF821" s="34"/>
      <c r="BG821" s="30"/>
      <c r="BH821" s="34"/>
      <c r="BI821" s="34"/>
      <c r="BJ821" s="30"/>
      <c r="BK821" s="34"/>
      <c r="BL821" s="117"/>
      <c r="BM821" s="118"/>
      <c r="BN821" s="117"/>
      <c r="BO821" s="34"/>
      <c r="BP821" s="30"/>
      <c r="BQ821" s="30"/>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s="31"/>
      <c r="CU821" s="31"/>
      <c r="CV821" s="31"/>
      <c r="CW821" s="31"/>
      <c r="CX821" s="31"/>
      <c r="CY821" s="31"/>
      <c r="CZ821" s="31"/>
      <c r="DA821" s="31"/>
      <c r="DB821" s="31"/>
      <c r="DC821" s="31"/>
      <c r="DD821" s="31"/>
      <c r="DE821" s="31"/>
      <c r="DF821" s="31"/>
      <c r="DG821" s="31"/>
      <c r="DH821" s="31"/>
      <c r="DI821" s="31"/>
      <c r="DJ821" s="31"/>
      <c r="DK821" s="31"/>
      <c r="DL821" s="31"/>
      <c r="DM821" s="31"/>
      <c r="DN821" s="31"/>
      <c r="DO821" s="31"/>
      <c r="DP821" s="31"/>
      <c r="DQ821" s="31"/>
      <c r="DR821" s="31"/>
      <c r="DS821" s="31"/>
      <c r="DT821" s="31"/>
      <c r="DU821" s="31"/>
      <c r="DV821" s="31"/>
      <c r="DW821" s="31"/>
      <c r="DX821" s="31"/>
      <c r="DY821" s="31"/>
      <c r="DZ821" s="31"/>
      <c r="EA821" s="31"/>
      <c r="EB821" s="31"/>
      <c r="EC821" s="31"/>
      <c r="ED821" s="31"/>
      <c r="EE821" s="31"/>
      <c r="EF821" s="31"/>
      <c r="EG821" s="31"/>
      <c r="EH821" s="31"/>
      <c r="EI821" s="31"/>
      <c r="EJ821" s="31"/>
      <c r="EK821" s="31"/>
      <c r="EL821" s="31"/>
      <c r="EM821" s="31"/>
      <c r="EN821" s="31"/>
      <c r="EO821" s="31"/>
      <c r="EP821" s="31"/>
      <c r="EQ821" s="31"/>
      <c r="ER821" s="31"/>
      <c r="ES821" s="31"/>
      <c r="ET821" s="31"/>
      <c r="EU821" s="31"/>
      <c r="EV821" s="31"/>
      <c r="EW821" s="31"/>
      <c r="EX821" s="31"/>
      <c r="EY821" s="31"/>
      <c r="EZ821" s="31"/>
      <c r="FA821" s="31"/>
      <c r="FB821" s="31"/>
      <c r="FC821" s="31"/>
      <c r="FD821" s="31"/>
      <c r="FE821" s="31"/>
      <c r="FF821" s="31"/>
      <c r="FG821" s="31"/>
      <c r="FH821" s="31"/>
      <c r="FI821" s="31"/>
      <c r="FJ821" s="31"/>
      <c r="FK821" s="31"/>
      <c r="FL821" s="31"/>
      <c r="FM821" s="31"/>
      <c r="FN821" s="31"/>
      <c r="FO821" s="31"/>
      <c r="FP821" s="31"/>
      <c r="FQ821" s="31"/>
      <c r="FR821" s="31"/>
      <c r="FS821" s="31"/>
      <c r="FT821" s="31"/>
      <c r="FU821" s="31"/>
      <c r="FV821" s="31"/>
      <c r="FW821" s="31"/>
      <c r="FX821" s="31"/>
      <c r="FY821" s="31"/>
      <c r="FZ821" s="31"/>
      <c r="GA821" s="31"/>
      <c r="GB821" s="31"/>
      <c r="GC821" s="31"/>
      <c r="GD821" s="31"/>
      <c r="GE821" s="31"/>
      <c r="GF821" s="31"/>
      <c r="GG821" s="31"/>
      <c r="GH821" s="31"/>
      <c r="GI821" s="31"/>
      <c r="GJ821" s="31"/>
      <c r="GK821" s="31"/>
      <c r="GL821" s="31"/>
      <c r="GM821" s="31"/>
      <c r="GN821" s="31"/>
      <c r="GO821" s="31"/>
      <c r="GP821" s="31"/>
      <c r="GQ821" s="31"/>
      <c r="GR821" s="31"/>
      <c r="GS821" s="31"/>
      <c r="GT821" s="31"/>
      <c r="GU821" s="31"/>
      <c r="GV821" s="31"/>
      <c r="GW821" s="31"/>
      <c r="GX821" s="31"/>
      <c r="GY821" s="31"/>
      <c r="GZ821" s="31"/>
    </row>
    <row r="822" spans="2:208" s="32" customFormat="1" x14ac:dyDescent="0.2">
      <c r="B822" s="21"/>
      <c r="C822" s="22"/>
      <c r="D822" s="22"/>
      <c r="E822" s="22"/>
      <c r="F822" s="246"/>
      <c r="G822" s="121"/>
      <c r="H822" s="27"/>
      <c r="I822" s="28"/>
      <c r="J822" s="29"/>
      <c r="K822" s="30"/>
      <c r="L822" s="34"/>
      <c r="M822" s="35"/>
      <c r="N822" s="30"/>
      <c r="O822" s="34"/>
      <c r="P822" s="35"/>
      <c r="Q822" s="30"/>
      <c r="R822" s="34"/>
      <c r="S822" s="35"/>
      <c r="T822" s="30"/>
      <c r="U822" s="34"/>
      <c r="V822" s="35"/>
      <c r="W822" s="30"/>
      <c r="X822" s="34"/>
      <c r="Y822" s="34"/>
      <c r="Z822" s="30"/>
      <c r="AA822" s="34"/>
      <c r="AB822" s="34"/>
      <c r="AC822" s="30"/>
      <c r="AD822" s="34"/>
      <c r="AE822" s="34"/>
      <c r="AF822" s="30"/>
      <c r="AG822" s="34"/>
      <c r="AH822" s="34"/>
      <c r="AI822" s="30"/>
      <c r="AJ822" s="34"/>
      <c r="AK822" s="34"/>
      <c r="AL822" s="30"/>
      <c r="AM822" s="34"/>
      <c r="AN822" s="34"/>
      <c r="AO822" s="30"/>
      <c r="AP822" s="34"/>
      <c r="AQ822" s="34"/>
      <c r="AR822" s="30"/>
      <c r="AS822" s="34"/>
      <c r="AT822" s="34"/>
      <c r="AU822" s="30"/>
      <c r="AV822" s="34"/>
      <c r="AW822" s="34"/>
      <c r="AX822" s="30"/>
      <c r="AY822" s="34"/>
      <c r="AZ822" s="34"/>
      <c r="BA822" s="30"/>
      <c r="BB822" s="34"/>
      <c r="BC822" s="34"/>
      <c r="BD822" s="30"/>
      <c r="BE822" s="34"/>
      <c r="BF822" s="34"/>
      <c r="BG822" s="30"/>
      <c r="BH822" s="34"/>
      <c r="BI822" s="34"/>
      <c r="BJ822" s="30"/>
      <c r="BK822" s="34"/>
      <c r="BL822" s="117"/>
      <c r="BM822" s="118"/>
      <c r="BN822" s="117"/>
      <c r="BO822" s="34"/>
      <c r="BP822" s="30"/>
      <c r="BQ822" s="30"/>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c r="DP822" s="31"/>
      <c r="DQ822" s="31"/>
      <c r="DR822" s="31"/>
      <c r="DS822" s="31"/>
      <c r="DT822" s="31"/>
      <c r="DU822" s="31"/>
      <c r="DV822" s="31"/>
      <c r="DW822" s="31"/>
      <c r="DX822" s="31"/>
      <c r="DY822" s="31"/>
      <c r="DZ822" s="31"/>
      <c r="EA822" s="31"/>
      <c r="EB822" s="31"/>
      <c r="EC822" s="31"/>
      <c r="ED822" s="31"/>
      <c r="EE822" s="31"/>
      <c r="EF822" s="31"/>
      <c r="EG822" s="31"/>
      <c r="EH822" s="31"/>
      <c r="EI822" s="31"/>
      <c r="EJ822" s="31"/>
      <c r="EK822" s="31"/>
      <c r="EL822" s="31"/>
      <c r="EM822" s="31"/>
      <c r="EN822" s="31"/>
      <c r="EO822" s="31"/>
      <c r="EP822" s="31"/>
      <c r="EQ822" s="31"/>
      <c r="ER822" s="31"/>
      <c r="ES822" s="31"/>
      <c r="ET822" s="31"/>
      <c r="EU822" s="31"/>
      <c r="EV822" s="31"/>
      <c r="EW822" s="31"/>
      <c r="EX822" s="31"/>
      <c r="EY822" s="31"/>
      <c r="EZ822" s="31"/>
      <c r="FA822" s="31"/>
      <c r="FB822" s="31"/>
      <c r="FC822" s="31"/>
      <c r="FD822" s="31"/>
      <c r="FE822" s="31"/>
      <c r="FF822" s="31"/>
      <c r="FG822" s="31"/>
      <c r="FH822" s="31"/>
      <c r="FI822" s="31"/>
      <c r="FJ822" s="31"/>
      <c r="FK822" s="31"/>
      <c r="FL822" s="31"/>
      <c r="FM822" s="31"/>
      <c r="FN822" s="31"/>
      <c r="FO822" s="31"/>
      <c r="FP822" s="31"/>
      <c r="FQ822" s="31"/>
      <c r="FR822" s="31"/>
      <c r="FS822" s="31"/>
      <c r="FT822" s="31"/>
      <c r="FU822" s="31"/>
      <c r="FV822" s="31"/>
      <c r="FW822" s="31"/>
      <c r="FX822" s="31"/>
      <c r="FY822" s="31"/>
      <c r="FZ822" s="31"/>
      <c r="GA822" s="31"/>
      <c r="GB822" s="31"/>
      <c r="GC822" s="31"/>
      <c r="GD822" s="31"/>
      <c r="GE822" s="31"/>
      <c r="GF822" s="31"/>
      <c r="GG822" s="31"/>
      <c r="GH822" s="31"/>
      <c r="GI822" s="31"/>
      <c r="GJ822" s="31"/>
      <c r="GK822" s="31"/>
      <c r="GL822" s="31"/>
      <c r="GM822" s="31"/>
      <c r="GN822" s="31"/>
      <c r="GO822" s="31"/>
      <c r="GP822" s="31"/>
      <c r="GQ822" s="31"/>
      <c r="GR822" s="31"/>
      <c r="GS822" s="31"/>
      <c r="GT822" s="31"/>
      <c r="GU822" s="31"/>
      <c r="GV822" s="31"/>
      <c r="GW822" s="31"/>
      <c r="GX822" s="31"/>
      <c r="GY822" s="31"/>
      <c r="GZ822" s="31"/>
    </row>
    <row r="823" spans="2:208" s="32" customFormat="1" x14ac:dyDescent="0.2">
      <c r="B823" s="21"/>
      <c r="C823" s="22"/>
      <c r="D823" s="22"/>
      <c r="E823" s="22"/>
      <c r="F823" s="246"/>
      <c r="G823" s="121"/>
      <c r="H823" s="27"/>
      <c r="I823" s="28"/>
      <c r="J823" s="29"/>
      <c r="K823" s="30"/>
      <c r="L823" s="34"/>
      <c r="M823" s="35"/>
      <c r="N823" s="30"/>
      <c r="O823" s="34"/>
      <c r="P823" s="35"/>
      <c r="Q823" s="30"/>
      <c r="R823" s="34"/>
      <c r="S823" s="35"/>
      <c r="T823" s="30"/>
      <c r="U823" s="34"/>
      <c r="V823" s="35"/>
      <c r="W823" s="30"/>
      <c r="X823" s="34"/>
      <c r="Y823" s="34"/>
      <c r="Z823" s="30"/>
      <c r="AA823" s="34"/>
      <c r="AB823" s="34"/>
      <c r="AC823" s="30"/>
      <c r="AD823" s="34"/>
      <c r="AE823" s="34"/>
      <c r="AF823" s="30"/>
      <c r="AG823" s="34"/>
      <c r="AH823" s="34"/>
      <c r="AI823" s="30"/>
      <c r="AJ823" s="34"/>
      <c r="AK823" s="34"/>
      <c r="AL823" s="30"/>
      <c r="AM823" s="34"/>
      <c r="AN823" s="34"/>
      <c r="AO823" s="30"/>
      <c r="AP823" s="34"/>
      <c r="AQ823" s="34"/>
      <c r="AR823" s="30"/>
      <c r="AS823" s="34"/>
      <c r="AT823" s="34"/>
      <c r="AU823" s="30"/>
      <c r="AV823" s="34"/>
      <c r="AW823" s="34"/>
      <c r="AX823" s="30"/>
      <c r="AY823" s="34"/>
      <c r="AZ823" s="34"/>
      <c r="BA823" s="30"/>
      <c r="BB823" s="34"/>
      <c r="BC823" s="34"/>
      <c r="BD823" s="30"/>
      <c r="BE823" s="34"/>
      <c r="BF823" s="34"/>
      <c r="BG823" s="30"/>
      <c r="BH823" s="34"/>
      <c r="BI823" s="34"/>
      <c r="BJ823" s="30"/>
      <c r="BK823" s="34"/>
      <c r="BL823" s="117"/>
      <c r="BM823" s="118"/>
      <c r="BN823" s="117"/>
      <c r="BO823" s="34"/>
      <c r="BP823" s="30"/>
      <c r="BQ823" s="30"/>
      <c r="BR823" s="31"/>
      <c r="BS823" s="31"/>
      <c r="BT823" s="31"/>
      <c r="BU823" s="31"/>
      <c r="BV823" s="31"/>
      <c r="BW823" s="31"/>
      <c r="BX823" s="31"/>
      <c r="BY823" s="31"/>
      <c r="BZ823" s="31"/>
      <c r="CA823" s="31"/>
      <c r="CB823" s="31"/>
      <c r="CC823" s="31"/>
      <c r="CD823" s="31"/>
      <c r="CE823" s="31"/>
      <c r="CF823" s="31"/>
      <c r="CG823" s="31"/>
      <c r="CH823" s="31"/>
      <c r="CI823" s="31"/>
      <c r="CJ823" s="31"/>
      <c r="CK823" s="31"/>
      <c r="CL823" s="31"/>
      <c r="CM823" s="31"/>
      <c r="CN823" s="31"/>
      <c r="CO823" s="31"/>
      <c r="CP823" s="31"/>
      <c r="CQ823" s="31"/>
      <c r="CR823" s="31"/>
      <c r="CS823" s="31"/>
      <c r="CT823" s="31"/>
      <c r="CU823" s="31"/>
      <c r="CV823" s="31"/>
      <c r="CW823" s="31"/>
      <c r="CX823" s="31"/>
      <c r="CY823" s="31"/>
      <c r="CZ823" s="31"/>
      <c r="DA823" s="31"/>
      <c r="DB823" s="31"/>
      <c r="DC823" s="31"/>
      <c r="DD823" s="31"/>
      <c r="DE823" s="31"/>
      <c r="DF823" s="31"/>
      <c r="DG823" s="31"/>
      <c r="DH823" s="31"/>
      <c r="DI823" s="31"/>
      <c r="DJ823" s="31"/>
      <c r="DK823" s="31"/>
      <c r="DL823" s="31"/>
      <c r="DM823" s="31"/>
      <c r="DN823" s="31"/>
      <c r="DO823" s="31"/>
      <c r="DP823" s="31"/>
      <c r="DQ823" s="31"/>
      <c r="DR823" s="31"/>
      <c r="DS823" s="31"/>
      <c r="DT823" s="31"/>
      <c r="DU823" s="31"/>
      <c r="DV823" s="31"/>
      <c r="DW823" s="31"/>
      <c r="DX823" s="31"/>
      <c r="DY823" s="31"/>
      <c r="DZ823" s="31"/>
      <c r="EA823" s="31"/>
      <c r="EB823" s="31"/>
      <c r="EC823" s="31"/>
      <c r="ED823" s="31"/>
      <c r="EE823" s="31"/>
      <c r="EF823" s="31"/>
      <c r="EG823" s="31"/>
      <c r="EH823" s="31"/>
      <c r="EI823" s="31"/>
      <c r="EJ823" s="31"/>
      <c r="EK823" s="31"/>
      <c r="EL823" s="31"/>
      <c r="EM823" s="31"/>
      <c r="EN823" s="31"/>
      <c r="EO823" s="31"/>
      <c r="EP823" s="31"/>
      <c r="EQ823" s="31"/>
      <c r="ER823" s="31"/>
      <c r="ES823" s="31"/>
      <c r="ET823" s="31"/>
      <c r="EU823" s="31"/>
      <c r="EV823" s="31"/>
      <c r="EW823" s="31"/>
      <c r="EX823" s="31"/>
      <c r="EY823" s="31"/>
      <c r="EZ823" s="31"/>
      <c r="FA823" s="31"/>
      <c r="FB823" s="31"/>
      <c r="FC823" s="31"/>
      <c r="FD823" s="31"/>
      <c r="FE823" s="31"/>
      <c r="FF823" s="31"/>
      <c r="FG823" s="31"/>
      <c r="FH823" s="31"/>
      <c r="FI823" s="31"/>
      <c r="FJ823" s="31"/>
      <c r="FK823" s="31"/>
      <c r="FL823" s="31"/>
      <c r="FM823" s="31"/>
      <c r="FN823" s="31"/>
      <c r="FO823" s="31"/>
      <c r="FP823" s="31"/>
      <c r="FQ823" s="31"/>
      <c r="FR823" s="31"/>
      <c r="FS823" s="31"/>
      <c r="FT823" s="31"/>
      <c r="FU823" s="31"/>
      <c r="FV823" s="31"/>
      <c r="FW823" s="31"/>
      <c r="FX823" s="31"/>
      <c r="FY823" s="31"/>
      <c r="FZ823" s="31"/>
      <c r="GA823" s="31"/>
      <c r="GB823" s="31"/>
      <c r="GC823" s="31"/>
      <c r="GD823" s="31"/>
      <c r="GE823" s="31"/>
      <c r="GF823" s="31"/>
      <c r="GG823" s="31"/>
      <c r="GH823" s="31"/>
      <c r="GI823" s="31"/>
      <c r="GJ823" s="31"/>
      <c r="GK823" s="31"/>
      <c r="GL823" s="31"/>
      <c r="GM823" s="31"/>
      <c r="GN823" s="31"/>
      <c r="GO823" s="31"/>
      <c r="GP823" s="31"/>
      <c r="GQ823" s="31"/>
      <c r="GR823" s="31"/>
      <c r="GS823" s="31"/>
      <c r="GT823" s="31"/>
      <c r="GU823" s="31"/>
      <c r="GV823" s="31"/>
      <c r="GW823" s="31"/>
      <c r="GX823" s="31"/>
      <c r="GY823" s="31"/>
      <c r="GZ823" s="31"/>
    </row>
    <row r="824" spans="2:208" s="32" customFormat="1" x14ac:dyDescent="0.2">
      <c r="B824" s="21"/>
      <c r="C824" s="22"/>
      <c r="D824" s="22"/>
      <c r="E824" s="22"/>
      <c r="F824" s="246"/>
      <c r="G824" s="121"/>
      <c r="H824" s="27"/>
      <c r="I824" s="28"/>
      <c r="J824" s="29"/>
      <c r="K824" s="30"/>
      <c r="L824" s="34"/>
      <c r="M824" s="35"/>
      <c r="N824" s="30"/>
      <c r="O824" s="34"/>
      <c r="P824" s="35"/>
      <c r="Q824" s="30"/>
      <c r="R824" s="34"/>
      <c r="S824" s="35"/>
      <c r="T824" s="30"/>
      <c r="U824" s="34"/>
      <c r="V824" s="35"/>
      <c r="W824" s="30"/>
      <c r="X824" s="34"/>
      <c r="Y824" s="34"/>
      <c r="Z824" s="30"/>
      <c r="AA824" s="34"/>
      <c r="AB824" s="34"/>
      <c r="AC824" s="30"/>
      <c r="AD824" s="34"/>
      <c r="AE824" s="34"/>
      <c r="AF824" s="30"/>
      <c r="AG824" s="34"/>
      <c r="AH824" s="34"/>
      <c r="AI824" s="30"/>
      <c r="AJ824" s="34"/>
      <c r="AK824" s="34"/>
      <c r="AL824" s="30"/>
      <c r="AM824" s="34"/>
      <c r="AN824" s="34"/>
      <c r="AO824" s="30"/>
      <c r="AP824" s="34"/>
      <c r="AQ824" s="34"/>
      <c r="AR824" s="30"/>
      <c r="AS824" s="34"/>
      <c r="AT824" s="34"/>
      <c r="AU824" s="30"/>
      <c r="AV824" s="34"/>
      <c r="AW824" s="34"/>
      <c r="AX824" s="30"/>
      <c r="AY824" s="34"/>
      <c r="AZ824" s="34"/>
      <c r="BA824" s="30"/>
      <c r="BB824" s="34"/>
      <c r="BC824" s="34"/>
      <c r="BD824" s="30"/>
      <c r="BE824" s="34"/>
      <c r="BF824" s="34"/>
      <c r="BG824" s="30"/>
      <c r="BH824" s="34"/>
      <c r="BI824" s="34"/>
      <c r="BJ824" s="30"/>
      <c r="BK824" s="34"/>
      <c r="BL824" s="117"/>
      <c r="BM824" s="118"/>
      <c r="BN824" s="117"/>
      <c r="BO824" s="34"/>
      <c r="BP824" s="30"/>
      <c r="BQ824" s="30"/>
      <c r="BR824" s="31"/>
      <c r="BS824" s="31"/>
      <c r="BT824" s="31"/>
      <c r="BU824" s="31"/>
      <c r="BV824" s="31"/>
      <c r="BW824" s="31"/>
      <c r="BX824" s="31"/>
      <c r="BY824" s="31"/>
      <c r="BZ824" s="31"/>
      <c r="CA824" s="31"/>
      <c r="CB824" s="31"/>
      <c r="CC824" s="31"/>
      <c r="CD824" s="31"/>
      <c r="CE824" s="31"/>
      <c r="CF824" s="31"/>
      <c r="CG824" s="31"/>
      <c r="CH824" s="31"/>
      <c r="CI824" s="31"/>
      <c r="CJ824" s="31"/>
      <c r="CK824" s="31"/>
      <c r="CL824" s="31"/>
      <c r="CM824" s="31"/>
      <c r="CN824" s="31"/>
      <c r="CO824" s="31"/>
      <c r="CP824" s="31"/>
      <c r="CQ824" s="31"/>
      <c r="CR824" s="31"/>
      <c r="CS824" s="31"/>
      <c r="CT824" s="31"/>
      <c r="CU824" s="31"/>
      <c r="CV824" s="31"/>
      <c r="CW824" s="31"/>
      <c r="CX824" s="31"/>
      <c r="CY824" s="31"/>
      <c r="CZ824" s="31"/>
      <c r="DA824" s="31"/>
      <c r="DB824" s="31"/>
      <c r="DC824" s="31"/>
      <c r="DD824" s="31"/>
      <c r="DE824" s="31"/>
      <c r="DF824" s="31"/>
      <c r="DG824" s="31"/>
      <c r="DH824" s="31"/>
      <c r="DI824" s="31"/>
      <c r="DJ824" s="31"/>
      <c r="DK824" s="31"/>
      <c r="DL824" s="31"/>
      <c r="DM824" s="31"/>
      <c r="DN824" s="31"/>
      <c r="DO824" s="31"/>
      <c r="DP824" s="31"/>
      <c r="DQ824" s="31"/>
      <c r="DR824" s="31"/>
      <c r="DS824" s="31"/>
      <c r="DT824" s="31"/>
      <c r="DU824" s="31"/>
      <c r="DV824" s="31"/>
      <c r="DW824" s="31"/>
      <c r="DX824" s="31"/>
      <c r="DY824" s="31"/>
      <c r="DZ824" s="31"/>
      <c r="EA824" s="31"/>
      <c r="EB824" s="31"/>
      <c r="EC824" s="31"/>
      <c r="ED824" s="31"/>
      <c r="EE824" s="31"/>
      <c r="EF824" s="31"/>
      <c r="EG824" s="31"/>
      <c r="EH824" s="31"/>
      <c r="EI824" s="31"/>
      <c r="EJ824" s="31"/>
      <c r="EK824" s="31"/>
      <c r="EL824" s="31"/>
      <c r="EM824" s="31"/>
      <c r="EN824" s="31"/>
      <c r="EO824" s="31"/>
      <c r="EP824" s="31"/>
      <c r="EQ824" s="31"/>
      <c r="ER824" s="31"/>
      <c r="ES824" s="31"/>
      <c r="ET824" s="31"/>
      <c r="EU824" s="31"/>
      <c r="EV824" s="31"/>
      <c r="EW824" s="31"/>
      <c r="EX824" s="31"/>
      <c r="EY824" s="31"/>
      <c r="EZ824" s="31"/>
      <c r="FA824" s="31"/>
      <c r="FB824" s="31"/>
      <c r="FC824" s="31"/>
      <c r="FD824" s="31"/>
      <c r="FE824" s="31"/>
      <c r="FF824" s="31"/>
      <c r="FG824" s="31"/>
      <c r="FH824" s="31"/>
      <c r="FI824" s="31"/>
      <c r="FJ824" s="31"/>
      <c r="FK824" s="31"/>
      <c r="FL824" s="31"/>
      <c r="FM824" s="31"/>
      <c r="FN824" s="31"/>
      <c r="FO824" s="31"/>
      <c r="FP824" s="31"/>
      <c r="FQ824" s="31"/>
      <c r="FR824" s="31"/>
      <c r="FS824" s="31"/>
      <c r="FT824" s="31"/>
      <c r="FU824" s="31"/>
      <c r="FV824" s="31"/>
      <c r="FW824" s="31"/>
      <c r="FX824" s="31"/>
      <c r="FY824" s="31"/>
      <c r="FZ824" s="31"/>
      <c r="GA824" s="31"/>
      <c r="GB824" s="31"/>
      <c r="GC824" s="31"/>
      <c r="GD824" s="31"/>
      <c r="GE824" s="31"/>
      <c r="GF824" s="31"/>
      <c r="GG824" s="31"/>
      <c r="GH824" s="31"/>
      <c r="GI824" s="31"/>
      <c r="GJ824" s="31"/>
      <c r="GK824" s="31"/>
      <c r="GL824" s="31"/>
      <c r="GM824" s="31"/>
      <c r="GN824" s="31"/>
      <c r="GO824" s="31"/>
      <c r="GP824" s="31"/>
      <c r="GQ824" s="31"/>
      <c r="GR824" s="31"/>
      <c r="GS824" s="31"/>
      <c r="GT824" s="31"/>
      <c r="GU824" s="31"/>
      <c r="GV824" s="31"/>
      <c r="GW824" s="31"/>
      <c r="GX824" s="31"/>
      <c r="GY824" s="31"/>
      <c r="GZ824" s="31"/>
    </row>
    <row r="825" spans="2:208" s="32" customFormat="1" x14ac:dyDescent="0.2">
      <c r="B825" s="21"/>
      <c r="C825" s="22"/>
      <c r="D825" s="22"/>
      <c r="E825" s="22"/>
      <c r="F825" s="246"/>
      <c r="G825" s="121"/>
      <c r="H825" s="27"/>
      <c r="I825" s="28"/>
      <c r="J825" s="29"/>
      <c r="K825" s="30"/>
      <c r="L825" s="34"/>
      <c r="M825" s="35"/>
      <c r="N825" s="30"/>
      <c r="O825" s="34"/>
      <c r="P825" s="35"/>
      <c r="Q825" s="30"/>
      <c r="R825" s="34"/>
      <c r="S825" s="35"/>
      <c r="T825" s="30"/>
      <c r="U825" s="34"/>
      <c r="V825" s="35"/>
      <c r="W825" s="30"/>
      <c r="X825" s="34"/>
      <c r="Y825" s="34"/>
      <c r="Z825" s="30"/>
      <c r="AA825" s="34"/>
      <c r="AB825" s="34"/>
      <c r="AC825" s="30"/>
      <c r="AD825" s="34"/>
      <c r="AE825" s="34"/>
      <c r="AF825" s="30"/>
      <c r="AG825" s="34"/>
      <c r="AH825" s="34"/>
      <c r="AI825" s="30"/>
      <c r="AJ825" s="34"/>
      <c r="AK825" s="34"/>
      <c r="AL825" s="30"/>
      <c r="AM825" s="34"/>
      <c r="AN825" s="34"/>
      <c r="AO825" s="30"/>
      <c r="AP825" s="34"/>
      <c r="AQ825" s="34"/>
      <c r="AR825" s="30"/>
      <c r="AS825" s="34"/>
      <c r="AT825" s="34"/>
      <c r="AU825" s="30"/>
      <c r="AV825" s="34"/>
      <c r="AW825" s="34"/>
      <c r="AX825" s="30"/>
      <c r="AY825" s="34"/>
      <c r="AZ825" s="34"/>
      <c r="BA825" s="30"/>
      <c r="BB825" s="34"/>
      <c r="BC825" s="34"/>
      <c r="BD825" s="30"/>
      <c r="BE825" s="34"/>
      <c r="BF825" s="34"/>
      <c r="BG825" s="30"/>
      <c r="BH825" s="34"/>
      <c r="BI825" s="34"/>
      <c r="BJ825" s="30"/>
      <c r="BK825" s="34"/>
      <c r="BL825" s="117"/>
      <c r="BM825" s="118"/>
      <c r="BN825" s="117"/>
      <c r="BO825" s="34"/>
      <c r="BP825" s="30"/>
      <c r="BQ825" s="30"/>
      <c r="BR825" s="31"/>
      <c r="BS825" s="31"/>
      <c r="BT825" s="31"/>
      <c r="BU825" s="31"/>
      <c r="BV825" s="31"/>
      <c r="BW825" s="31"/>
      <c r="BX825" s="31"/>
      <c r="BY825" s="31"/>
      <c r="BZ825" s="31"/>
      <c r="CA825" s="31"/>
      <c r="CB825" s="31"/>
      <c r="CC825" s="31"/>
      <c r="CD825" s="31"/>
      <c r="CE825" s="31"/>
      <c r="CF825" s="31"/>
      <c r="CG825" s="31"/>
      <c r="CH825" s="31"/>
      <c r="CI825" s="31"/>
      <c r="CJ825" s="31"/>
      <c r="CK825" s="31"/>
      <c r="CL825" s="31"/>
      <c r="CM825" s="31"/>
      <c r="CN825" s="31"/>
      <c r="CO825" s="31"/>
      <c r="CP825" s="31"/>
      <c r="CQ825" s="31"/>
      <c r="CR825" s="31"/>
      <c r="CS825" s="31"/>
      <c r="CT825" s="31"/>
      <c r="CU825" s="31"/>
      <c r="CV825" s="31"/>
      <c r="CW825" s="31"/>
      <c r="CX825" s="31"/>
      <c r="CY825" s="31"/>
      <c r="CZ825" s="31"/>
      <c r="DA825" s="31"/>
      <c r="DB825" s="31"/>
      <c r="DC825" s="31"/>
      <c r="DD825" s="31"/>
      <c r="DE825" s="31"/>
      <c r="DF825" s="31"/>
      <c r="DG825" s="31"/>
      <c r="DH825" s="31"/>
      <c r="DI825" s="31"/>
      <c r="DJ825" s="31"/>
      <c r="DK825" s="31"/>
      <c r="DL825" s="31"/>
      <c r="DM825" s="31"/>
      <c r="DN825" s="31"/>
      <c r="DO825" s="31"/>
      <c r="DP825" s="31"/>
      <c r="DQ825" s="31"/>
      <c r="DR825" s="31"/>
      <c r="DS825" s="31"/>
      <c r="DT825" s="31"/>
      <c r="DU825" s="31"/>
      <c r="DV825" s="31"/>
      <c r="DW825" s="31"/>
      <c r="DX825" s="31"/>
      <c r="DY825" s="31"/>
      <c r="DZ825" s="31"/>
      <c r="EA825" s="31"/>
      <c r="EB825" s="31"/>
      <c r="EC825" s="31"/>
      <c r="ED825" s="31"/>
      <c r="EE825" s="31"/>
      <c r="EF825" s="31"/>
      <c r="EG825" s="31"/>
      <c r="EH825" s="31"/>
      <c r="EI825" s="31"/>
      <c r="EJ825" s="31"/>
      <c r="EK825" s="31"/>
      <c r="EL825" s="31"/>
      <c r="EM825" s="31"/>
      <c r="EN825" s="31"/>
      <c r="EO825" s="31"/>
      <c r="EP825" s="31"/>
      <c r="EQ825" s="31"/>
      <c r="ER825" s="31"/>
      <c r="ES825" s="31"/>
      <c r="ET825" s="31"/>
      <c r="EU825" s="31"/>
      <c r="EV825" s="31"/>
      <c r="EW825" s="31"/>
      <c r="EX825" s="31"/>
      <c r="EY825" s="31"/>
      <c r="EZ825" s="31"/>
      <c r="FA825" s="31"/>
      <c r="FB825" s="31"/>
      <c r="FC825" s="31"/>
      <c r="FD825" s="31"/>
      <c r="FE825" s="31"/>
      <c r="FF825" s="31"/>
      <c r="FG825" s="31"/>
      <c r="FH825" s="31"/>
      <c r="FI825" s="31"/>
      <c r="FJ825" s="31"/>
      <c r="FK825" s="31"/>
      <c r="FL825" s="31"/>
      <c r="FM825" s="31"/>
      <c r="FN825" s="31"/>
      <c r="FO825" s="31"/>
      <c r="FP825" s="31"/>
      <c r="FQ825" s="31"/>
      <c r="FR825" s="31"/>
      <c r="FS825" s="31"/>
      <c r="FT825" s="31"/>
      <c r="FU825" s="31"/>
      <c r="FV825" s="31"/>
      <c r="FW825" s="31"/>
      <c r="FX825" s="31"/>
      <c r="FY825" s="31"/>
      <c r="FZ825" s="31"/>
      <c r="GA825" s="31"/>
      <c r="GB825" s="31"/>
      <c r="GC825" s="31"/>
      <c r="GD825" s="31"/>
      <c r="GE825" s="31"/>
      <c r="GF825" s="31"/>
      <c r="GG825" s="31"/>
      <c r="GH825" s="31"/>
      <c r="GI825" s="31"/>
      <c r="GJ825" s="31"/>
      <c r="GK825" s="31"/>
      <c r="GL825" s="31"/>
      <c r="GM825" s="31"/>
      <c r="GN825" s="31"/>
      <c r="GO825" s="31"/>
      <c r="GP825" s="31"/>
      <c r="GQ825" s="31"/>
      <c r="GR825" s="31"/>
      <c r="GS825" s="31"/>
      <c r="GT825" s="31"/>
      <c r="GU825" s="31"/>
      <c r="GV825" s="31"/>
      <c r="GW825" s="31"/>
      <c r="GX825" s="31"/>
      <c r="GY825" s="31"/>
      <c r="GZ825" s="31"/>
    </row>
    <row r="826" spans="2:208" s="32" customFormat="1" x14ac:dyDescent="0.2">
      <c r="B826" s="21"/>
      <c r="C826" s="22"/>
      <c r="D826" s="22"/>
      <c r="E826" s="22"/>
      <c r="F826" s="246"/>
      <c r="G826" s="121"/>
      <c r="H826" s="27"/>
      <c r="I826" s="28"/>
      <c r="J826" s="29"/>
      <c r="K826" s="30"/>
      <c r="L826" s="34"/>
      <c r="M826" s="35"/>
      <c r="N826" s="30"/>
      <c r="O826" s="34"/>
      <c r="P826" s="35"/>
      <c r="Q826" s="30"/>
      <c r="R826" s="34"/>
      <c r="S826" s="35"/>
      <c r="T826" s="30"/>
      <c r="U826" s="34"/>
      <c r="V826" s="35"/>
      <c r="W826" s="30"/>
      <c r="X826" s="34"/>
      <c r="Y826" s="34"/>
      <c r="Z826" s="30"/>
      <c r="AA826" s="34"/>
      <c r="AB826" s="34"/>
      <c r="AC826" s="30"/>
      <c r="AD826" s="34"/>
      <c r="AE826" s="34"/>
      <c r="AF826" s="30"/>
      <c r="AG826" s="34"/>
      <c r="AH826" s="34"/>
      <c r="AI826" s="30"/>
      <c r="AJ826" s="34"/>
      <c r="AK826" s="34"/>
      <c r="AL826" s="30"/>
      <c r="AM826" s="34"/>
      <c r="AN826" s="34"/>
      <c r="AO826" s="30"/>
      <c r="AP826" s="34"/>
      <c r="AQ826" s="34"/>
      <c r="AR826" s="30"/>
      <c r="AS826" s="34"/>
      <c r="AT826" s="34"/>
      <c r="AU826" s="30"/>
      <c r="AV826" s="34"/>
      <c r="AW826" s="34"/>
      <c r="AX826" s="30"/>
      <c r="AY826" s="34"/>
      <c r="AZ826" s="34"/>
      <c r="BA826" s="30"/>
      <c r="BB826" s="34"/>
      <c r="BC826" s="34"/>
      <c r="BD826" s="30"/>
      <c r="BE826" s="34"/>
      <c r="BF826" s="34"/>
      <c r="BG826" s="30"/>
      <c r="BH826" s="34"/>
      <c r="BI826" s="34"/>
      <c r="BJ826" s="30"/>
      <c r="BK826" s="34"/>
      <c r="BL826" s="117"/>
      <c r="BM826" s="118"/>
      <c r="BN826" s="117"/>
      <c r="BO826" s="34"/>
      <c r="BP826" s="30"/>
      <c r="BQ826" s="30"/>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1"/>
      <c r="EU826" s="31"/>
      <c r="EV826" s="31"/>
      <c r="EW826" s="31"/>
      <c r="EX826" s="31"/>
      <c r="EY826" s="31"/>
      <c r="EZ826" s="31"/>
      <c r="FA826" s="31"/>
      <c r="FB826" s="31"/>
      <c r="FC826" s="31"/>
      <c r="FD826" s="31"/>
      <c r="FE826" s="31"/>
      <c r="FF826" s="31"/>
      <c r="FG826" s="31"/>
      <c r="FH826" s="31"/>
      <c r="FI826" s="31"/>
      <c r="FJ826" s="31"/>
      <c r="FK826" s="31"/>
      <c r="FL826" s="31"/>
      <c r="FM826" s="31"/>
      <c r="FN826" s="31"/>
      <c r="FO826" s="31"/>
      <c r="FP826" s="31"/>
      <c r="FQ826" s="31"/>
      <c r="FR826" s="31"/>
      <c r="FS826" s="31"/>
      <c r="FT826" s="31"/>
      <c r="FU826" s="31"/>
      <c r="FV826" s="31"/>
      <c r="FW826" s="31"/>
      <c r="FX826" s="31"/>
      <c r="FY826" s="31"/>
      <c r="FZ826" s="31"/>
      <c r="GA826" s="31"/>
      <c r="GB826" s="31"/>
      <c r="GC826" s="31"/>
      <c r="GD826" s="31"/>
      <c r="GE826" s="31"/>
      <c r="GF826" s="31"/>
      <c r="GG826" s="31"/>
      <c r="GH826" s="31"/>
      <c r="GI826" s="31"/>
      <c r="GJ826" s="31"/>
      <c r="GK826" s="31"/>
      <c r="GL826" s="31"/>
      <c r="GM826" s="31"/>
      <c r="GN826" s="31"/>
      <c r="GO826" s="31"/>
      <c r="GP826" s="31"/>
      <c r="GQ826" s="31"/>
      <c r="GR826" s="31"/>
      <c r="GS826" s="31"/>
      <c r="GT826" s="31"/>
      <c r="GU826" s="31"/>
      <c r="GV826" s="31"/>
      <c r="GW826" s="31"/>
      <c r="GX826" s="31"/>
      <c r="GY826" s="31"/>
      <c r="GZ826" s="31"/>
    </row>
    <row r="827" spans="2:208" s="32" customFormat="1" x14ac:dyDescent="0.2">
      <c r="B827" s="21"/>
      <c r="C827" s="22"/>
      <c r="D827" s="22"/>
      <c r="E827" s="22"/>
      <c r="F827" s="246"/>
      <c r="G827" s="121"/>
      <c r="H827" s="27"/>
      <c r="I827" s="28"/>
      <c r="J827" s="29"/>
      <c r="K827" s="30"/>
      <c r="L827" s="34"/>
      <c r="M827" s="35"/>
      <c r="N827" s="30"/>
      <c r="O827" s="34"/>
      <c r="P827" s="35"/>
      <c r="Q827" s="30"/>
      <c r="R827" s="34"/>
      <c r="S827" s="35"/>
      <c r="T827" s="30"/>
      <c r="U827" s="34"/>
      <c r="V827" s="35"/>
      <c r="W827" s="30"/>
      <c r="X827" s="34"/>
      <c r="Y827" s="34"/>
      <c r="Z827" s="30"/>
      <c r="AA827" s="34"/>
      <c r="AB827" s="34"/>
      <c r="AC827" s="30"/>
      <c r="AD827" s="34"/>
      <c r="AE827" s="34"/>
      <c r="AF827" s="30"/>
      <c r="AG827" s="34"/>
      <c r="AH827" s="34"/>
      <c r="AI827" s="30"/>
      <c r="AJ827" s="34"/>
      <c r="AK827" s="34"/>
      <c r="AL827" s="30"/>
      <c r="AM827" s="34"/>
      <c r="AN827" s="34"/>
      <c r="AO827" s="30"/>
      <c r="AP827" s="34"/>
      <c r="AQ827" s="34"/>
      <c r="AR827" s="30"/>
      <c r="AS827" s="34"/>
      <c r="AT827" s="34"/>
      <c r="AU827" s="30"/>
      <c r="AV827" s="34"/>
      <c r="AW827" s="34"/>
      <c r="AX827" s="30"/>
      <c r="AY827" s="34"/>
      <c r="AZ827" s="34"/>
      <c r="BA827" s="30"/>
      <c r="BB827" s="34"/>
      <c r="BC827" s="34"/>
      <c r="BD827" s="30"/>
      <c r="BE827" s="34"/>
      <c r="BF827" s="34"/>
      <c r="BG827" s="30"/>
      <c r="BH827" s="34"/>
      <c r="BI827" s="34"/>
      <c r="BJ827" s="30"/>
      <c r="BK827" s="34"/>
      <c r="BL827" s="117"/>
      <c r="BM827" s="118"/>
      <c r="BN827" s="117"/>
      <c r="BO827" s="34"/>
      <c r="BP827" s="30"/>
      <c r="BQ827" s="30"/>
      <c r="BR827" s="31"/>
      <c r="BS827" s="31"/>
      <c r="BT827" s="31"/>
      <c r="BU827" s="31"/>
      <c r="BV827" s="31"/>
      <c r="BW827" s="31"/>
      <c r="BX827" s="31"/>
      <c r="BY827" s="31"/>
      <c r="BZ827" s="31"/>
      <c r="CA827" s="31"/>
      <c r="CB827" s="31"/>
      <c r="CC827" s="31"/>
      <c r="CD827" s="31"/>
      <c r="CE827" s="31"/>
      <c r="CF827" s="31"/>
      <c r="CG827" s="31"/>
      <c r="CH827" s="31"/>
      <c r="CI827" s="31"/>
      <c r="CJ827" s="31"/>
      <c r="CK827" s="31"/>
      <c r="CL827" s="31"/>
      <c r="CM827" s="31"/>
      <c r="CN827" s="31"/>
      <c r="CO827" s="31"/>
      <c r="CP827" s="31"/>
      <c r="CQ827" s="31"/>
      <c r="CR827" s="31"/>
      <c r="CS827" s="31"/>
      <c r="CT827" s="31"/>
      <c r="CU827" s="31"/>
      <c r="CV827" s="31"/>
      <c r="CW827" s="31"/>
      <c r="CX827" s="31"/>
      <c r="CY827" s="31"/>
      <c r="CZ827" s="31"/>
      <c r="DA827" s="31"/>
      <c r="DB827" s="31"/>
      <c r="DC827" s="31"/>
      <c r="DD827" s="31"/>
      <c r="DE827" s="31"/>
      <c r="DF827" s="31"/>
      <c r="DG827" s="31"/>
      <c r="DH827" s="31"/>
      <c r="DI827" s="31"/>
      <c r="DJ827" s="31"/>
      <c r="DK827" s="31"/>
      <c r="DL827" s="31"/>
      <c r="DM827" s="31"/>
      <c r="DN827" s="31"/>
      <c r="DO827" s="31"/>
      <c r="DP827" s="31"/>
      <c r="DQ827" s="31"/>
      <c r="DR827" s="31"/>
      <c r="DS827" s="31"/>
      <c r="DT827" s="31"/>
      <c r="DU827" s="31"/>
      <c r="DV827" s="31"/>
      <c r="DW827" s="31"/>
      <c r="DX827" s="31"/>
      <c r="DY827" s="31"/>
      <c r="DZ827" s="31"/>
      <c r="EA827" s="31"/>
      <c r="EB827" s="31"/>
      <c r="EC827" s="31"/>
      <c r="ED827" s="31"/>
      <c r="EE827" s="31"/>
      <c r="EF827" s="31"/>
      <c r="EG827" s="31"/>
      <c r="EH827" s="31"/>
      <c r="EI827" s="31"/>
      <c r="EJ827" s="31"/>
      <c r="EK827" s="31"/>
      <c r="EL827" s="31"/>
      <c r="EM827" s="31"/>
      <c r="EN827" s="31"/>
      <c r="EO827" s="31"/>
      <c r="EP827" s="31"/>
      <c r="EQ827" s="31"/>
      <c r="ER827" s="31"/>
      <c r="ES827" s="31"/>
      <c r="ET827" s="31"/>
      <c r="EU827" s="31"/>
      <c r="EV827" s="31"/>
      <c r="EW827" s="31"/>
      <c r="EX827" s="31"/>
      <c r="EY827" s="31"/>
      <c r="EZ827" s="31"/>
      <c r="FA827" s="31"/>
      <c r="FB827" s="31"/>
      <c r="FC827" s="31"/>
      <c r="FD827" s="31"/>
      <c r="FE827" s="31"/>
      <c r="FF827" s="31"/>
      <c r="FG827" s="31"/>
      <c r="FH827" s="31"/>
      <c r="FI827" s="31"/>
      <c r="FJ827" s="31"/>
      <c r="FK827" s="31"/>
      <c r="FL827" s="31"/>
      <c r="FM827" s="31"/>
      <c r="FN827" s="31"/>
      <c r="FO827" s="31"/>
      <c r="FP827" s="31"/>
      <c r="FQ827" s="31"/>
      <c r="FR827" s="31"/>
      <c r="FS827" s="31"/>
      <c r="FT827" s="31"/>
      <c r="FU827" s="31"/>
      <c r="FV827" s="31"/>
      <c r="FW827" s="31"/>
      <c r="FX827" s="31"/>
      <c r="FY827" s="31"/>
      <c r="FZ827" s="31"/>
      <c r="GA827" s="31"/>
      <c r="GB827" s="31"/>
      <c r="GC827" s="31"/>
      <c r="GD827" s="31"/>
      <c r="GE827" s="31"/>
      <c r="GF827" s="31"/>
      <c r="GG827" s="31"/>
      <c r="GH827" s="31"/>
      <c r="GI827" s="31"/>
      <c r="GJ827" s="31"/>
      <c r="GK827" s="31"/>
      <c r="GL827" s="31"/>
      <c r="GM827" s="31"/>
      <c r="GN827" s="31"/>
      <c r="GO827" s="31"/>
      <c r="GP827" s="31"/>
      <c r="GQ827" s="31"/>
      <c r="GR827" s="31"/>
      <c r="GS827" s="31"/>
      <c r="GT827" s="31"/>
      <c r="GU827" s="31"/>
      <c r="GV827" s="31"/>
      <c r="GW827" s="31"/>
      <c r="GX827" s="31"/>
      <c r="GY827" s="31"/>
      <c r="GZ827" s="31"/>
    </row>
    <row r="828" spans="2:208" s="32" customFormat="1" x14ac:dyDescent="0.2">
      <c r="B828" s="21"/>
      <c r="C828" s="22"/>
      <c r="D828" s="22"/>
      <c r="E828" s="22"/>
      <c r="F828" s="246"/>
      <c r="G828" s="121"/>
      <c r="H828" s="27"/>
      <c r="I828" s="28"/>
      <c r="J828" s="29"/>
      <c r="K828" s="30"/>
      <c r="L828" s="34"/>
      <c r="M828" s="35"/>
      <c r="N828" s="30"/>
      <c r="O828" s="34"/>
      <c r="P828" s="35"/>
      <c r="Q828" s="30"/>
      <c r="R828" s="34"/>
      <c r="S828" s="35"/>
      <c r="T828" s="30"/>
      <c r="U828" s="34"/>
      <c r="V828" s="35"/>
      <c r="W828" s="30"/>
      <c r="X828" s="34"/>
      <c r="Y828" s="34"/>
      <c r="Z828" s="30"/>
      <c r="AA828" s="34"/>
      <c r="AB828" s="34"/>
      <c r="AC828" s="30"/>
      <c r="AD828" s="34"/>
      <c r="AE828" s="34"/>
      <c r="AF828" s="30"/>
      <c r="AG828" s="34"/>
      <c r="AH828" s="34"/>
      <c r="AI828" s="30"/>
      <c r="AJ828" s="34"/>
      <c r="AK828" s="34"/>
      <c r="AL828" s="30"/>
      <c r="AM828" s="34"/>
      <c r="AN828" s="34"/>
      <c r="AO828" s="30"/>
      <c r="AP828" s="34"/>
      <c r="AQ828" s="34"/>
      <c r="AR828" s="30"/>
      <c r="AS828" s="34"/>
      <c r="AT828" s="34"/>
      <c r="AU828" s="30"/>
      <c r="AV828" s="34"/>
      <c r="AW828" s="34"/>
      <c r="AX828" s="30"/>
      <c r="AY828" s="34"/>
      <c r="AZ828" s="34"/>
      <c r="BA828" s="30"/>
      <c r="BB828" s="34"/>
      <c r="BC828" s="34"/>
      <c r="BD828" s="30"/>
      <c r="BE828" s="34"/>
      <c r="BF828" s="34"/>
      <c r="BG828" s="30"/>
      <c r="BH828" s="34"/>
      <c r="BI828" s="34"/>
      <c r="BJ828" s="30"/>
      <c r="BK828" s="34"/>
      <c r="BL828" s="117"/>
      <c r="BM828" s="118"/>
      <c r="BN828" s="117"/>
      <c r="BO828" s="34"/>
      <c r="BP828" s="30"/>
      <c r="BQ828" s="30"/>
      <c r="BR828" s="31"/>
      <c r="BS828" s="31"/>
      <c r="BT828" s="31"/>
      <c r="BU828" s="31"/>
      <c r="BV828" s="31"/>
      <c r="BW828" s="31"/>
      <c r="BX828" s="31"/>
      <c r="BY828" s="31"/>
      <c r="BZ828" s="31"/>
      <c r="CA828" s="31"/>
      <c r="CB828" s="31"/>
      <c r="CC828" s="31"/>
      <c r="CD828" s="31"/>
      <c r="CE828" s="31"/>
      <c r="CF828" s="31"/>
      <c r="CG828" s="31"/>
      <c r="CH828" s="31"/>
      <c r="CI828" s="31"/>
      <c r="CJ828" s="31"/>
      <c r="CK828" s="31"/>
      <c r="CL828" s="31"/>
      <c r="CM828" s="31"/>
      <c r="CN828" s="31"/>
      <c r="CO828" s="31"/>
      <c r="CP828" s="31"/>
      <c r="CQ828" s="31"/>
      <c r="CR828" s="31"/>
      <c r="CS828" s="31"/>
      <c r="CT828" s="31"/>
      <c r="CU828" s="31"/>
      <c r="CV828" s="31"/>
      <c r="CW828" s="31"/>
      <c r="CX828" s="31"/>
      <c r="CY828" s="31"/>
      <c r="CZ828" s="31"/>
      <c r="DA828" s="31"/>
      <c r="DB828" s="31"/>
      <c r="DC828" s="31"/>
      <c r="DD828" s="31"/>
      <c r="DE828" s="31"/>
      <c r="DF828" s="31"/>
      <c r="DG828" s="31"/>
      <c r="DH828" s="31"/>
      <c r="DI828" s="31"/>
      <c r="DJ828" s="31"/>
      <c r="DK828" s="31"/>
      <c r="DL828" s="31"/>
      <c r="DM828" s="31"/>
      <c r="DN828" s="31"/>
      <c r="DO828" s="31"/>
      <c r="DP828" s="31"/>
      <c r="DQ828" s="31"/>
      <c r="DR828" s="31"/>
      <c r="DS828" s="31"/>
      <c r="DT828" s="31"/>
      <c r="DU828" s="31"/>
      <c r="DV828" s="31"/>
      <c r="DW828" s="31"/>
      <c r="DX828" s="31"/>
      <c r="DY828" s="31"/>
      <c r="DZ828" s="31"/>
      <c r="EA828" s="31"/>
      <c r="EB828" s="31"/>
      <c r="EC828" s="31"/>
      <c r="ED828" s="31"/>
      <c r="EE828" s="31"/>
      <c r="EF828" s="31"/>
      <c r="EG828" s="31"/>
      <c r="EH828" s="31"/>
      <c r="EI828" s="31"/>
      <c r="EJ828" s="31"/>
      <c r="EK828" s="31"/>
      <c r="EL828" s="31"/>
      <c r="EM828" s="31"/>
      <c r="EN828" s="31"/>
      <c r="EO828" s="31"/>
      <c r="EP828" s="31"/>
      <c r="EQ828" s="31"/>
      <c r="ER828" s="31"/>
      <c r="ES828" s="31"/>
      <c r="ET828" s="31"/>
      <c r="EU828" s="31"/>
      <c r="EV828" s="31"/>
      <c r="EW828" s="31"/>
      <c r="EX828" s="31"/>
      <c r="EY828" s="31"/>
      <c r="EZ828" s="31"/>
      <c r="FA828" s="31"/>
      <c r="FB828" s="31"/>
      <c r="FC828" s="31"/>
      <c r="FD828" s="31"/>
      <c r="FE828" s="31"/>
      <c r="FF828" s="31"/>
      <c r="FG828" s="31"/>
      <c r="FH828" s="31"/>
      <c r="FI828" s="31"/>
      <c r="FJ828" s="31"/>
      <c r="FK828" s="31"/>
      <c r="FL828" s="31"/>
      <c r="FM828" s="31"/>
      <c r="FN828" s="31"/>
      <c r="FO828" s="31"/>
      <c r="FP828" s="31"/>
      <c r="FQ828" s="31"/>
      <c r="FR828" s="31"/>
      <c r="FS828" s="31"/>
      <c r="FT828" s="31"/>
      <c r="FU828" s="31"/>
      <c r="FV828" s="31"/>
      <c r="FW828" s="31"/>
      <c r="FX828" s="31"/>
      <c r="FY828" s="31"/>
      <c r="FZ828" s="31"/>
      <c r="GA828" s="31"/>
      <c r="GB828" s="31"/>
      <c r="GC828" s="31"/>
      <c r="GD828" s="31"/>
      <c r="GE828" s="31"/>
      <c r="GF828" s="31"/>
      <c r="GG828" s="31"/>
      <c r="GH828" s="31"/>
      <c r="GI828" s="31"/>
      <c r="GJ828" s="31"/>
      <c r="GK828" s="31"/>
      <c r="GL828" s="31"/>
      <c r="GM828" s="31"/>
      <c r="GN828" s="31"/>
      <c r="GO828" s="31"/>
      <c r="GP828" s="31"/>
      <c r="GQ828" s="31"/>
      <c r="GR828" s="31"/>
      <c r="GS828" s="31"/>
      <c r="GT828" s="31"/>
      <c r="GU828" s="31"/>
      <c r="GV828" s="31"/>
      <c r="GW828" s="31"/>
      <c r="GX828" s="31"/>
      <c r="GY828" s="31"/>
      <c r="GZ828" s="31"/>
    </row>
    <row r="829" spans="2:208" s="32" customFormat="1" x14ac:dyDescent="0.2">
      <c r="B829" s="21"/>
      <c r="C829" s="22"/>
      <c r="D829" s="22"/>
      <c r="E829" s="22"/>
      <c r="F829" s="246"/>
      <c r="G829" s="121"/>
      <c r="H829" s="27"/>
      <c r="I829" s="28"/>
      <c r="J829" s="29"/>
      <c r="K829" s="30"/>
      <c r="L829" s="34"/>
      <c r="M829" s="35"/>
      <c r="N829" s="30"/>
      <c r="O829" s="34"/>
      <c r="P829" s="35"/>
      <c r="Q829" s="30"/>
      <c r="R829" s="34"/>
      <c r="S829" s="35"/>
      <c r="T829" s="30"/>
      <c r="U829" s="34"/>
      <c r="V829" s="35"/>
      <c r="W829" s="30"/>
      <c r="X829" s="34"/>
      <c r="Y829" s="34"/>
      <c r="Z829" s="30"/>
      <c r="AA829" s="34"/>
      <c r="AB829" s="34"/>
      <c r="AC829" s="30"/>
      <c r="AD829" s="34"/>
      <c r="AE829" s="34"/>
      <c r="AF829" s="30"/>
      <c r="AG829" s="34"/>
      <c r="AH829" s="34"/>
      <c r="AI829" s="30"/>
      <c r="AJ829" s="34"/>
      <c r="AK829" s="34"/>
      <c r="AL829" s="30"/>
      <c r="AM829" s="34"/>
      <c r="AN829" s="34"/>
      <c r="AO829" s="30"/>
      <c r="AP829" s="34"/>
      <c r="AQ829" s="34"/>
      <c r="AR829" s="30"/>
      <c r="AS829" s="34"/>
      <c r="AT829" s="34"/>
      <c r="AU829" s="30"/>
      <c r="AV829" s="34"/>
      <c r="AW829" s="34"/>
      <c r="AX829" s="30"/>
      <c r="AY829" s="34"/>
      <c r="AZ829" s="34"/>
      <c r="BA829" s="30"/>
      <c r="BB829" s="34"/>
      <c r="BC829" s="34"/>
      <c r="BD829" s="30"/>
      <c r="BE829" s="34"/>
      <c r="BF829" s="34"/>
      <c r="BG829" s="30"/>
      <c r="BH829" s="34"/>
      <c r="BI829" s="34"/>
      <c r="BJ829" s="30"/>
      <c r="BK829" s="34"/>
      <c r="BL829" s="117"/>
      <c r="BM829" s="118"/>
      <c r="BN829" s="117"/>
      <c r="BO829" s="34"/>
      <c r="BP829" s="30"/>
      <c r="BQ829" s="30"/>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c r="DP829" s="31"/>
      <c r="DQ829" s="31"/>
      <c r="DR829" s="31"/>
      <c r="DS829" s="31"/>
      <c r="DT829" s="31"/>
      <c r="DU829" s="31"/>
      <c r="DV829" s="31"/>
      <c r="DW829" s="31"/>
      <c r="DX829" s="31"/>
      <c r="DY829" s="31"/>
      <c r="DZ829" s="31"/>
      <c r="EA829" s="31"/>
      <c r="EB829" s="31"/>
      <c r="EC829" s="31"/>
      <c r="ED829" s="31"/>
      <c r="EE829" s="31"/>
      <c r="EF829" s="31"/>
      <c r="EG829" s="31"/>
      <c r="EH829" s="31"/>
      <c r="EI829" s="31"/>
      <c r="EJ829" s="31"/>
      <c r="EK829" s="31"/>
      <c r="EL829" s="31"/>
      <c r="EM829" s="31"/>
      <c r="EN829" s="31"/>
      <c r="EO829" s="31"/>
      <c r="EP829" s="31"/>
      <c r="EQ829" s="31"/>
      <c r="ER829" s="31"/>
      <c r="ES829" s="31"/>
      <c r="ET829" s="31"/>
      <c r="EU829" s="31"/>
      <c r="EV829" s="31"/>
      <c r="EW829" s="31"/>
      <c r="EX829" s="31"/>
      <c r="EY829" s="31"/>
      <c r="EZ829" s="31"/>
      <c r="FA829" s="31"/>
      <c r="FB829" s="31"/>
      <c r="FC829" s="31"/>
      <c r="FD829" s="31"/>
      <c r="FE829" s="31"/>
      <c r="FF829" s="31"/>
      <c r="FG829" s="31"/>
      <c r="FH829" s="31"/>
      <c r="FI829" s="31"/>
      <c r="FJ829" s="31"/>
      <c r="FK829" s="31"/>
      <c r="FL829" s="31"/>
      <c r="FM829" s="31"/>
      <c r="FN829" s="31"/>
      <c r="FO829" s="31"/>
      <c r="FP829" s="31"/>
      <c r="FQ829" s="31"/>
      <c r="FR829" s="31"/>
      <c r="FS829" s="31"/>
      <c r="FT829" s="31"/>
      <c r="FU829" s="31"/>
      <c r="FV829" s="31"/>
      <c r="FW829" s="3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row>
    <row r="830" spans="2:208" s="32" customFormat="1" x14ac:dyDescent="0.2">
      <c r="B830" s="21"/>
      <c r="C830" s="22"/>
      <c r="D830" s="22"/>
      <c r="E830" s="22"/>
      <c r="F830" s="246"/>
      <c r="G830" s="121"/>
      <c r="H830" s="27"/>
      <c r="I830" s="28"/>
      <c r="J830" s="29"/>
      <c r="K830" s="30"/>
      <c r="L830" s="34"/>
      <c r="M830" s="35"/>
      <c r="N830" s="30"/>
      <c r="O830" s="34"/>
      <c r="P830" s="35"/>
      <c r="Q830" s="30"/>
      <c r="R830" s="34"/>
      <c r="S830" s="35"/>
      <c r="T830" s="30"/>
      <c r="U830" s="34"/>
      <c r="V830" s="35"/>
      <c r="W830" s="30"/>
      <c r="X830" s="34"/>
      <c r="Y830" s="34"/>
      <c r="Z830" s="30"/>
      <c r="AA830" s="34"/>
      <c r="AB830" s="34"/>
      <c r="AC830" s="30"/>
      <c r="AD830" s="34"/>
      <c r="AE830" s="34"/>
      <c r="AF830" s="30"/>
      <c r="AG830" s="34"/>
      <c r="AH830" s="34"/>
      <c r="AI830" s="30"/>
      <c r="AJ830" s="34"/>
      <c r="AK830" s="34"/>
      <c r="AL830" s="30"/>
      <c r="AM830" s="34"/>
      <c r="AN830" s="34"/>
      <c r="AO830" s="30"/>
      <c r="AP830" s="34"/>
      <c r="AQ830" s="34"/>
      <c r="AR830" s="30"/>
      <c r="AS830" s="34"/>
      <c r="AT830" s="34"/>
      <c r="AU830" s="30"/>
      <c r="AV830" s="34"/>
      <c r="AW830" s="34"/>
      <c r="AX830" s="30"/>
      <c r="AY830" s="34"/>
      <c r="AZ830" s="34"/>
      <c r="BA830" s="30"/>
      <c r="BB830" s="34"/>
      <c r="BC830" s="34"/>
      <c r="BD830" s="30"/>
      <c r="BE830" s="34"/>
      <c r="BF830" s="34"/>
      <c r="BG830" s="30"/>
      <c r="BH830" s="34"/>
      <c r="BI830" s="34"/>
      <c r="BJ830" s="30"/>
      <c r="BK830" s="34"/>
      <c r="BL830" s="117"/>
      <c r="BM830" s="118"/>
      <c r="BN830" s="117"/>
      <c r="BO830" s="34"/>
      <c r="BP830" s="30"/>
      <c r="BQ830" s="30"/>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c r="DP830" s="31"/>
      <c r="DQ830" s="31"/>
      <c r="DR830" s="31"/>
      <c r="DS830" s="31"/>
      <c r="DT830" s="31"/>
      <c r="DU830" s="31"/>
      <c r="DV830" s="31"/>
      <c r="DW830" s="31"/>
      <c r="DX830" s="31"/>
      <c r="DY830" s="31"/>
      <c r="DZ830" s="31"/>
      <c r="EA830" s="31"/>
      <c r="EB830" s="31"/>
      <c r="EC830" s="31"/>
      <c r="ED830" s="31"/>
      <c r="EE830" s="31"/>
      <c r="EF830" s="31"/>
      <c r="EG830" s="31"/>
      <c r="EH830" s="31"/>
      <c r="EI830" s="31"/>
      <c r="EJ830" s="31"/>
      <c r="EK830" s="31"/>
      <c r="EL830" s="31"/>
      <c r="EM830" s="31"/>
      <c r="EN830" s="31"/>
      <c r="EO830" s="31"/>
      <c r="EP830" s="31"/>
      <c r="EQ830" s="31"/>
      <c r="ER830" s="31"/>
      <c r="ES830" s="31"/>
      <c r="ET830" s="31"/>
      <c r="EU830" s="31"/>
      <c r="EV830" s="31"/>
      <c r="EW830" s="31"/>
      <c r="EX830" s="31"/>
      <c r="EY830" s="31"/>
      <c r="EZ830" s="31"/>
      <c r="FA830" s="31"/>
      <c r="FB830" s="31"/>
      <c r="FC830" s="31"/>
      <c r="FD830" s="31"/>
      <c r="FE830" s="31"/>
      <c r="FF830" s="31"/>
      <c r="FG830" s="31"/>
      <c r="FH830" s="31"/>
      <c r="FI830" s="31"/>
      <c r="FJ830" s="31"/>
      <c r="FK830" s="31"/>
      <c r="FL830" s="31"/>
      <c r="FM830" s="31"/>
      <c r="FN830" s="31"/>
      <c r="FO830" s="31"/>
      <c r="FP830" s="31"/>
      <c r="FQ830" s="31"/>
      <c r="FR830" s="31"/>
      <c r="FS830" s="31"/>
      <c r="FT830" s="31"/>
      <c r="FU830" s="31"/>
      <c r="FV830" s="31"/>
      <c r="FW830" s="31"/>
      <c r="FX830" s="31"/>
      <c r="FY830" s="31"/>
      <c r="FZ830" s="31"/>
      <c r="GA830" s="31"/>
      <c r="GB830" s="31"/>
      <c r="GC830" s="31"/>
      <c r="GD830" s="31"/>
      <c r="GE830" s="31"/>
      <c r="GF830" s="31"/>
      <c r="GG830" s="31"/>
      <c r="GH830" s="31"/>
      <c r="GI830" s="31"/>
      <c r="GJ830" s="31"/>
      <c r="GK830" s="31"/>
      <c r="GL830" s="31"/>
      <c r="GM830" s="31"/>
      <c r="GN830" s="31"/>
      <c r="GO830" s="31"/>
      <c r="GP830" s="31"/>
      <c r="GQ830" s="31"/>
      <c r="GR830" s="31"/>
      <c r="GS830" s="31"/>
      <c r="GT830" s="31"/>
      <c r="GU830" s="31"/>
      <c r="GV830" s="31"/>
      <c r="GW830" s="31"/>
      <c r="GX830" s="31"/>
      <c r="GY830" s="31"/>
      <c r="GZ830" s="31"/>
    </row>
    <row r="831" spans="2:208" s="32" customFormat="1" x14ac:dyDescent="0.2">
      <c r="B831" s="21"/>
      <c r="C831" s="22"/>
      <c r="D831" s="22"/>
      <c r="E831" s="22"/>
      <c r="F831" s="246"/>
      <c r="G831" s="121"/>
      <c r="H831" s="27"/>
      <c r="I831" s="28"/>
      <c r="J831" s="29"/>
      <c r="K831" s="30"/>
      <c r="L831" s="34"/>
      <c r="M831" s="35"/>
      <c r="N831" s="30"/>
      <c r="O831" s="34"/>
      <c r="P831" s="35"/>
      <c r="Q831" s="30"/>
      <c r="R831" s="34"/>
      <c r="S831" s="35"/>
      <c r="T831" s="30"/>
      <c r="U831" s="34"/>
      <c r="V831" s="35"/>
      <c r="W831" s="30"/>
      <c r="X831" s="34"/>
      <c r="Y831" s="34"/>
      <c r="Z831" s="30"/>
      <c r="AA831" s="34"/>
      <c r="AB831" s="34"/>
      <c r="AC831" s="30"/>
      <c r="AD831" s="34"/>
      <c r="AE831" s="34"/>
      <c r="AF831" s="30"/>
      <c r="AG831" s="34"/>
      <c r="AH831" s="34"/>
      <c r="AI831" s="30"/>
      <c r="AJ831" s="34"/>
      <c r="AK831" s="34"/>
      <c r="AL831" s="30"/>
      <c r="AM831" s="34"/>
      <c r="AN831" s="34"/>
      <c r="AO831" s="30"/>
      <c r="AP831" s="34"/>
      <c r="AQ831" s="34"/>
      <c r="AR831" s="30"/>
      <c r="AS831" s="34"/>
      <c r="AT831" s="34"/>
      <c r="AU831" s="30"/>
      <c r="AV831" s="34"/>
      <c r="AW831" s="34"/>
      <c r="AX831" s="30"/>
      <c r="AY831" s="34"/>
      <c r="AZ831" s="34"/>
      <c r="BA831" s="30"/>
      <c r="BB831" s="34"/>
      <c r="BC831" s="34"/>
      <c r="BD831" s="30"/>
      <c r="BE831" s="34"/>
      <c r="BF831" s="34"/>
      <c r="BG831" s="30"/>
      <c r="BH831" s="34"/>
      <c r="BI831" s="34"/>
      <c r="BJ831" s="30"/>
      <c r="BK831" s="34"/>
      <c r="BL831" s="117"/>
      <c r="BM831" s="118"/>
      <c r="BN831" s="117"/>
      <c r="BO831" s="34"/>
      <c r="BP831" s="30"/>
      <c r="BQ831" s="30"/>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c r="FL831" s="31"/>
      <c r="FM831" s="31"/>
      <c r="FN831" s="31"/>
      <c r="FO831" s="31"/>
      <c r="FP831" s="31"/>
      <c r="FQ831" s="31"/>
      <c r="FR831" s="31"/>
      <c r="FS831" s="31"/>
      <c r="FT831" s="31"/>
      <c r="FU831" s="31"/>
      <c r="FV831" s="31"/>
      <c r="FW831" s="31"/>
      <c r="FX831" s="31"/>
      <c r="FY831" s="31"/>
      <c r="FZ831" s="31"/>
      <c r="GA831" s="31"/>
      <c r="GB831" s="31"/>
      <c r="GC831" s="31"/>
      <c r="GD831" s="31"/>
      <c r="GE831" s="31"/>
      <c r="GF831" s="31"/>
      <c r="GG831" s="31"/>
      <c r="GH831" s="31"/>
      <c r="GI831" s="31"/>
      <c r="GJ831" s="31"/>
      <c r="GK831" s="31"/>
      <c r="GL831" s="31"/>
      <c r="GM831" s="31"/>
      <c r="GN831" s="31"/>
      <c r="GO831" s="31"/>
      <c r="GP831" s="31"/>
      <c r="GQ831" s="31"/>
      <c r="GR831" s="31"/>
      <c r="GS831" s="31"/>
      <c r="GT831" s="31"/>
      <c r="GU831" s="31"/>
      <c r="GV831" s="31"/>
      <c r="GW831" s="31"/>
      <c r="GX831" s="31"/>
      <c r="GY831" s="31"/>
      <c r="GZ831" s="31"/>
    </row>
    <row r="832" spans="2:208" s="32" customFormat="1" x14ac:dyDescent="0.2">
      <c r="B832" s="21"/>
      <c r="C832" s="22"/>
      <c r="D832" s="22"/>
      <c r="E832" s="22"/>
      <c r="F832" s="246"/>
      <c r="G832" s="121"/>
      <c r="H832" s="27"/>
      <c r="I832" s="28"/>
      <c r="J832" s="29"/>
      <c r="K832" s="30"/>
      <c r="L832" s="34"/>
      <c r="M832" s="35"/>
      <c r="N832" s="30"/>
      <c r="O832" s="34"/>
      <c r="P832" s="35"/>
      <c r="Q832" s="30"/>
      <c r="R832" s="34"/>
      <c r="S832" s="35"/>
      <c r="T832" s="30"/>
      <c r="U832" s="34"/>
      <c r="V832" s="35"/>
      <c r="W832" s="30"/>
      <c r="X832" s="34"/>
      <c r="Y832" s="34"/>
      <c r="Z832" s="30"/>
      <c r="AA832" s="34"/>
      <c r="AB832" s="34"/>
      <c r="AC832" s="30"/>
      <c r="AD832" s="34"/>
      <c r="AE832" s="34"/>
      <c r="AF832" s="30"/>
      <c r="AG832" s="34"/>
      <c r="AH832" s="34"/>
      <c r="AI832" s="30"/>
      <c r="AJ832" s="34"/>
      <c r="AK832" s="34"/>
      <c r="AL832" s="30"/>
      <c r="AM832" s="34"/>
      <c r="AN832" s="34"/>
      <c r="AO832" s="30"/>
      <c r="AP832" s="34"/>
      <c r="AQ832" s="34"/>
      <c r="AR832" s="30"/>
      <c r="AS832" s="34"/>
      <c r="AT832" s="34"/>
      <c r="AU832" s="30"/>
      <c r="AV832" s="34"/>
      <c r="AW832" s="34"/>
      <c r="AX832" s="30"/>
      <c r="AY832" s="34"/>
      <c r="AZ832" s="34"/>
      <c r="BA832" s="30"/>
      <c r="BB832" s="34"/>
      <c r="BC832" s="34"/>
      <c r="BD832" s="30"/>
      <c r="BE832" s="34"/>
      <c r="BF832" s="34"/>
      <c r="BG832" s="30"/>
      <c r="BH832" s="34"/>
      <c r="BI832" s="34"/>
      <c r="BJ832" s="30"/>
      <c r="BK832" s="34"/>
      <c r="BL832" s="117"/>
      <c r="BM832" s="118"/>
      <c r="BN832" s="117"/>
      <c r="BO832" s="34"/>
      <c r="BP832" s="30"/>
      <c r="BQ832" s="30"/>
      <c r="BR832" s="31"/>
      <c r="BS832" s="31"/>
      <c r="BT832" s="31"/>
      <c r="BU832" s="31"/>
      <c r="BV832" s="31"/>
      <c r="BW832" s="31"/>
      <c r="BX832" s="31"/>
      <c r="BY832" s="31"/>
      <c r="BZ832" s="31"/>
      <c r="CA832" s="31"/>
      <c r="CB832" s="31"/>
      <c r="CC832" s="31"/>
      <c r="CD832" s="31"/>
      <c r="CE832" s="31"/>
      <c r="CF832" s="31"/>
      <c r="CG832" s="31"/>
      <c r="CH832" s="31"/>
      <c r="CI832" s="31"/>
      <c r="CJ832" s="31"/>
      <c r="CK832" s="31"/>
      <c r="CL832" s="31"/>
      <c r="CM832" s="31"/>
      <c r="CN832" s="31"/>
      <c r="CO832" s="31"/>
      <c r="CP832" s="31"/>
      <c r="CQ832" s="31"/>
      <c r="CR832" s="31"/>
      <c r="CS832" s="31"/>
      <c r="CT832" s="31"/>
      <c r="CU832" s="31"/>
      <c r="CV832" s="31"/>
      <c r="CW832" s="31"/>
      <c r="CX832" s="31"/>
      <c r="CY832" s="31"/>
      <c r="CZ832" s="31"/>
      <c r="DA832" s="31"/>
      <c r="DB832" s="31"/>
      <c r="DC832" s="31"/>
      <c r="DD832" s="31"/>
      <c r="DE832" s="31"/>
      <c r="DF832" s="31"/>
      <c r="DG832" s="31"/>
      <c r="DH832" s="31"/>
      <c r="DI832" s="31"/>
      <c r="DJ832" s="31"/>
      <c r="DK832" s="31"/>
      <c r="DL832" s="31"/>
      <c r="DM832" s="31"/>
      <c r="DN832" s="31"/>
      <c r="DO832" s="31"/>
      <c r="DP832" s="31"/>
      <c r="DQ832" s="31"/>
      <c r="DR832" s="31"/>
      <c r="DS832" s="31"/>
      <c r="DT832" s="31"/>
      <c r="DU832" s="31"/>
      <c r="DV832" s="31"/>
      <c r="DW832" s="31"/>
      <c r="DX832" s="31"/>
      <c r="DY832" s="31"/>
      <c r="DZ832" s="31"/>
      <c r="EA832" s="31"/>
      <c r="EB832" s="31"/>
      <c r="EC832" s="31"/>
      <c r="ED832" s="31"/>
      <c r="EE832" s="31"/>
      <c r="EF832" s="31"/>
      <c r="EG832" s="31"/>
      <c r="EH832" s="31"/>
      <c r="EI832" s="31"/>
      <c r="EJ832" s="31"/>
      <c r="EK832" s="31"/>
      <c r="EL832" s="31"/>
      <c r="EM832" s="31"/>
      <c r="EN832" s="31"/>
      <c r="EO832" s="31"/>
      <c r="EP832" s="31"/>
      <c r="EQ832" s="31"/>
      <c r="ER832" s="31"/>
      <c r="ES832" s="31"/>
      <c r="ET832" s="31"/>
      <c r="EU832" s="31"/>
      <c r="EV832" s="31"/>
      <c r="EW832" s="31"/>
      <c r="EX832" s="31"/>
      <c r="EY832" s="31"/>
      <c r="EZ832" s="31"/>
      <c r="FA832" s="31"/>
      <c r="FB832" s="31"/>
      <c r="FC832" s="31"/>
      <c r="FD832" s="31"/>
      <c r="FE832" s="31"/>
      <c r="FF832" s="31"/>
      <c r="FG832" s="31"/>
      <c r="FH832" s="31"/>
      <c r="FI832" s="31"/>
      <c r="FJ832" s="31"/>
      <c r="FK832" s="31"/>
      <c r="FL832" s="31"/>
      <c r="FM832" s="31"/>
      <c r="FN832" s="31"/>
      <c r="FO832" s="31"/>
      <c r="FP832" s="31"/>
      <c r="FQ832" s="31"/>
      <c r="FR832" s="31"/>
      <c r="FS832" s="31"/>
      <c r="FT832" s="31"/>
      <c r="FU832" s="31"/>
      <c r="FV832" s="31"/>
      <c r="FW832" s="31"/>
      <c r="FX832" s="31"/>
      <c r="FY832" s="31"/>
      <c r="FZ832" s="31"/>
      <c r="GA832" s="31"/>
      <c r="GB832" s="31"/>
      <c r="GC832" s="31"/>
      <c r="GD832" s="31"/>
      <c r="GE832" s="31"/>
      <c r="GF832" s="31"/>
      <c r="GG832" s="31"/>
      <c r="GH832" s="31"/>
      <c r="GI832" s="31"/>
      <c r="GJ832" s="31"/>
      <c r="GK832" s="31"/>
      <c r="GL832" s="31"/>
      <c r="GM832" s="31"/>
      <c r="GN832" s="31"/>
      <c r="GO832" s="31"/>
      <c r="GP832" s="31"/>
      <c r="GQ832" s="31"/>
      <c r="GR832" s="31"/>
      <c r="GS832" s="31"/>
      <c r="GT832" s="31"/>
      <c r="GU832" s="31"/>
      <c r="GV832" s="31"/>
      <c r="GW832" s="31"/>
      <c r="GX832" s="31"/>
      <c r="GY832" s="31"/>
      <c r="GZ832" s="31"/>
    </row>
    <row r="833" spans="2:208" s="32" customFormat="1" x14ac:dyDescent="0.2">
      <c r="B833" s="21"/>
      <c r="C833" s="22"/>
      <c r="D833" s="22"/>
      <c r="E833" s="22"/>
      <c r="F833" s="246"/>
      <c r="G833" s="121"/>
      <c r="H833" s="27"/>
      <c r="I833" s="28"/>
      <c r="J833" s="29"/>
      <c r="K833" s="30"/>
      <c r="L833" s="34"/>
      <c r="M833" s="35"/>
      <c r="N833" s="30"/>
      <c r="O833" s="34"/>
      <c r="P833" s="35"/>
      <c r="Q833" s="30"/>
      <c r="R833" s="34"/>
      <c r="S833" s="35"/>
      <c r="T833" s="30"/>
      <c r="U833" s="34"/>
      <c r="V833" s="35"/>
      <c r="W833" s="30"/>
      <c r="X833" s="34"/>
      <c r="Y833" s="34"/>
      <c r="Z833" s="30"/>
      <c r="AA833" s="34"/>
      <c r="AB833" s="34"/>
      <c r="AC833" s="30"/>
      <c r="AD833" s="34"/>
      <c r="AE833" s="34"/>
      <c r="AF833" s="30"/>
      <c r="AG833" s="34"/>
      <c r="AH833" s="34"/>
      <c r="AI833" s="30"/>
      <c r="AJ833" s="34"/>
      <c r="AK833" s="34"/>
      <c r="AL833" s="30"/>
      <c r="AM833" s="34"/>
      <c r="AN833" s="34"/>
      <c r="AO833" s="30"/>
      <c r="AP833" s="34"/>
      <c r="AQ833" s="34"/>
      <c r="AR833" s="30"/>
      <c r="AS833" s="34"/>
      <c r="AT833" s="34"/>
      <c r="AU833" s="30"/>
      <c r="AV833" s="34"/>
      <c r="AW833" s="34"/>
      <c r="AX833" s="30"/>
      <c r="AY833" s="34"/>
      <c r="AZ833" s="34"/>
      <c r="BA833" s="30"/>
      <c r="BB833" s="34"/>
      <c r="BC833" s="34"/>
      <c r="BD833" s="30"/>
      <c r="BE833" s="34"/>
      <c r="BF833" s="34"/>
      <c r="BG833" s="30"/>
      <c r="BH833" s="34"/>
      <c r="BI833" s="34"/>
      <c r="BJ833" s="30"/>
      <c r="BK833" s="34"/>
      <c r="BL833" s="117"/>
      <c r="BM833" s="118"/>
      <c r="BN833" s="117"/>
      <c r="BO833" s="34"/>
      <c r="BP833" s="30"/>
      <c r="BQ833" s="30"/>
      <c r="BR833" s="31"/>
      <c r="BS833" s="31"/>
      <c r="BT833" s="31"/>
      <c r="BU833" s="31"/>
      <c r="BV833" s="31"/>
      <c r="BW833" s="31"/>
      <c r="BX833" s="31"/>
      <c r="BY833" s="31"/>
      <c r="BZ833" s="31"/>
      <c r="CA833" s="31"/>
      <c r="CB833" s="31"/>
      <c r="CC833" s="31"/>
      <c r="CD833" s="31"/>
      <c r="CE833" s="31"/>
      <c r="CF833" s="31"/>
      <c r="CG833" s="31"/>
      <c r="CH833" s="31"/>
      <c r="CI833" s="31"/>
      <c r="CJ833" s="31"/>
      <c r="CK833" s="31"/>
      <c r="CL833" s="31"/>
      <c r="CM833" s="31"/>
      <c r="CN833" s="31"/>
      <c r="CO833" s="31"/>
      <c r="CP833" s="31"/>
      <c r="CQ833" s="31"/>
      <c r="CR833" s="31"/>
      <c r="CS833" s="31"/>
      <c r="CT833" s="31"/>
      <c r="CU833" s="31"/>
      <c r="CV833" s="31"/>
      <c r="CW833" s="31"/>
      <c r="CX833" s="31"/>
      <c r="CY833" s="31"/>
      <c r="CZ833" s="31"/>
      <c r="DA833" s="31"/>
      <c r="DB833" s="31"/>
      <c r="DC833" s="31"/>
      <c r="DD833" s="31"/>
      <c r="DE833" s="31"/>
      <c r="DF833" s="31"/>
      <c r="DG833" s="31"/>
      <c r="DH833" s="31"/>
      <c r="DI833" s="31"/>
      <c r="DJ833" s="31"/>
      <c r="DK833" s="31"/>
      <c r="DL833" s="31"/>
      <c r="DM833" s="31"/>
      <c r="DN833" s="31"/>
      <c r="DO833" s="31"/>
      <c r="DP833" s="31"/>
      <c r="DQ833" s="31"/>
      <c r="DR833" s="31"/>
      <c r="DS833" s="31"/>
      <c r="DT833" s="31"/>
      <c r="DU833" s="31"/>
      <c r="DV833" s="31"/>
      <c r="DW833" s="31"/>
      <c r="DX833" s="31"/>
      <c r="DY833" s="31"/>
      <c r="DZ833" s="31"/>
      <c r="EA833" s="31"/>
      <c r="EB833" s="31"/>
      <c r="EC833" s="31"/>
      <c r="ED833" s="31"/>
      <c r="EE833" s="31"/>
      <c r="EF833" s="31"/>
      <c r="EG833" s="31"/>
      <c r="EH833" s="31"/>
      <c r="EI833" s="31"/>
      <c r="EJ833" s="31"/>
      <c r="EK833" s="31"/>
      <c r="EL833" s="31"/>
      <c r="EM833" s="31"/>
      <c r="EN833" s="31"/>
      <c r="EO833" s="31"/>
      <c r="EP833" s="31"/>
      <c r="EQ833" s="31"/>
      <c r="ER833" s="31"/>
      <c r="ES833" s="31"/>
      <c r="ET833" s="31"/>
      <c r="EU833" s="31"/>
      <c r="EV833" s="31"/>
      <c r="EW833" s="31"/>
      <c r="EX833" s="31"/>
      <c r="EY833" s="31"/>
      <c r="EZ833" s="31"/>
      <c r="FA833" s="31"/>
      <c r="FB833" s="31"/>
      <c r="FC833" s="31"/>
      <c r="FD833" s="31"/>
      <c r="FE833" s="31"/>
      <c r="FF833" s="31"/>
      <c r="FG833" s="31"/>
      <c r="FH833" s="31"/>
      <c r="FI833" s="31"/>
      <c r="FJ833" s="31"/>
      <c r="FK833" s="31"/>
      <c r="FL833" s="31"/>
      <c r="FM833" s="31"/>
      <c r="FN833" s="31"/>
      <c r="FO833" s="31"/>
      <c r="FP833" s="31"/>
      <c r="FQ833" s="31"/>
      <c r="FR833" s="31"/>
      <c r="FS833" s="31"/>
      <c r="FT833" s="31"/>
      <c r="FU833" s="31"/>
      <c r="FV833" s="31"/>
      <c r="FW833" s="31"/>
      <c r="FX833" s="31"/>
      <c r="FY833" s="31"/>
      <c r="FZ833" s="31"/>
      <c r="GA833" s="31"/>
      <c r="GB833" s="31"/>
      <c r="GC833" s="31"/>
      <c r="GD833" s="31"/>
      <c r="GE833" s="31"/>
      <c r="GF833" s="31"/>
      <c r="GG833" s="31"/>
      <c r="GH833" s="31"/>
      <c r="GI833" s="31"/>
      <c r="GJ833" s="31"/>
      <c r="GK833" s="31"/>
      <c r="GL833" s="31"/>
      <c r="GM833" s="31"/>
      <c r="GN833" s="31"/>
      <c r="GO833" s="31"/>
      <c r="GP833" s="31"/>
      <c r="GQ833" s="31"/>
      <c r="GR833" s="31"/>
      <c r="GS833" s="31"/>
      <c r="GT833" s="31"/>
      <c r="GU833" s="31"/>
      <c r="GV833" s="31"/>
      <c r="GW833" s="31"/>
      <c r="GX833" s="31"/>
      <c r="GY833" s="31"/>
      <c r="GZ833" s="31"/>
    </row>
    <row r="834" spans="2:208" s="32" customFormat="1" x14ac:dyDescent="0.2">
      <c r="B834" s="21"/>
      <c r="C834" s="22"/>
      <c r="D834" s="22"/>
      <c r="E834" s="22"/>
      <c r="F834" s="246"/>
      <c r="G834" s="121"/>
      <c r="H834" s="27"/>
      <c r="I834" s="28"/>
      <c r="J834" s="29"/>
      <c r="K834" s="30"/>
      <c r="L834" s="34"/>
      <c r="M834" s="35"/>
      <c r="N834" s="30"/>
      <c r="O834" s="34"/>
      <c r="P834" s="35"/>
      <c r="Q834" s="30"/>
      <c r="R834" s="34"/>
      <c r="S834" s="35"/>
      <c r="T834" s="30"/>
      <c r="U834" s="34"/>
      <c r="V834" s="35"/>
      <c r="W834" s="30"/>
      <c r="X834" s="34"/>
      <c r="Y834" s="34"/>
      <c r="Z834" s="30"/>
      <c r="AA834" s="34"/>
      <c r="AB834" s="34"/>
      <c r="AC834" s="30"/>
      <c r="AD834" s="34"/>
      <c r="AE834" s="34"/>
      <c r="AF834" s="30"/>
      <c r="AG834" s="34"/>
      <c r="AH834" s="34"/>
      <c r="AI834" s="30"/>
      <c r="AJ834" s="34"/>
      <c r="AK834" s="34"/>
      <c r="AL834" s="30"/>
      <c r="AM834" s="34"/>
      <c r="AN834" s="34"/>
      <c r="AO834" s="30"/>
      <c r="AP834" s="34"/>
      <c r="AQ834" s="34"/>
      <c r="AR834" s="30"/>
      <c r="AS834" s="34"/>
      <c r="AT834" s="34"/>
      <c r="AU834" s="30"/>
      <c r="AV834" s="34"/>
      <c r="AW834" s="34"/>
      <c r="AX834" s="30"/>
      <c r="AY834" s="34"/>
      <c r="AZ834" s="34"/>
      <c r="BA834" s="30"/>
      <c r="BB834" s="34"/>
      <c r="BC834" s="34"/>
      <c r="BD834" s="30"/>
      <c r="BE834" s="34"/>
      <c r="BF834" s="34"/>
      <c r="BG834" s="30"/>
      <c r="BH834" s="34"/>
      <c r="BI834" s="34"/>
      <c r="BJ834" s="30"/>
      <c r="BK834" s="34"/>
      <c r="BL834" s="117"/>
      <c r="BM834" s="118"/>
      <c r="BN834" s="117"/>
      <c r="BO834" s="34"/>
      <c r="BP834" s="30"/>
      <c r="BQ834" s="30"/>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c r="DW834" s="31"/>
      <c r="DX834" s="31"/>
      <c r="DY834" s="31"/>
      <c r="DZ834" s="31"/>
      <c r="EA834" s="31"/>
      <c r="EB834" s="31"/>
      <c r="EC834" s="31"/>
      <c r="ED834" s="31"/>
      <c r="EE834" s="31"/>
      <c r="EF834" s="31"/>
      <c r="EG834" s="31"/>
      <c r="EH834" s="31"/>
      <c r="EI834" s="31"/>
      <c r="EJ834" s="31"/>
      <c r="EK834" s="31"/>
      <c r="EL834" s="31"/>
      <c r="EM834" s="31"/>
      <c r="EN834" s="31"/>
      <c r="EO834" s="31"/>
      <c r="EP834" s="31"/>
      <c r="EQ834" s="31"/>
      <c r="ER834" s="31"/>
      <c r="ES834" s="31"/>
      <c r="ET834" s="31"/>
      <c r="EU834" s="31"/>
      <c r="EV834" s="31"/>
      <c r="EW834" s="31"/>
      <c r="EX834" s="31"/>
      <c r="EY834" s="31"/>
      <c r="EZ834" s="31"/>
      <c r="FA834" s="31"/>
      <c r="FB834" s="31"/>
      <c r="FC834" s="31"/>
      <c r="FD834" s="31"/>
      <c r="FE834" s="31"/>
      <c r="FF834" s="31"/>
      <c r="FG834" s="31"/>
      <c r="FH834" s="31"/>
      <c r="FI834" s="31"/>
      <c r="FJ834" s="31"/>
      <c r="FK834" s="31"/>
      <c r="FL834" s="31"/>
      <c r="FM834" s="31"/>
      <c r="FN834" s="31"/>
      <c r="FO834" s="31"/>
      <c r="FP834" s="31"/>
      <c r="FQ834" s="31"/>
      <c r="FR834" s="31"/>
      <c r="FS834" s="31"/>
      <c r="FT834" s="31"/>
      <c r="FU834" s="31"/>
      <c r="FV834" s="31"/>
      <c r="FW834" s="31"/>
      <c r="FX834" s="31"/>
      <c r="FY834" s="31"/>
      <c r="FZ834" s="31"/>
      <c r="GA834" s="31"/>
      <c r="GB834" s="31"/>
      <c r="GC834" s="31"/>
      <c r="GD834" s="31"/>
      <c r="GE834" s="31"/>
      <c r="GF834" s="31"/>
      <c r="GG834" s="31"/>
      <c r="GH834" s="31"/>
      <c r="GI834" s="31"/>
      <c r="GJ834" s="31"/>
      <c r="GK834" s="31"/>
      <c r="GL834" s="31"/>
      <c r="GM834" s="31"/>
      <c r="GN834" s="31"/>
      <c r="GO834" s="31"/>
      <c r="GP834" s="31"/>
      <c r="GQ834" s="31"/>
      <c r="GR834" s="31"/>
      <c r="GS834" s="31"/>
      <c r="GT834" s="31"/>
      <c r="GU834" s="31"/>
      <c r="GV834" s="31"/>
      <c r="GW834" s="31"/>
      <c r="GX834" s="31"/>
      <c r="GY834" s="31"/>
      <c r="GZ834" s="31"/>
    </row>
    <row r="835" spans="2:208" s="32" customFormat="1" x14ac:dyDescent="0.2">
      <c r="B835" s="21"/>
      <c r="C835" s="22"/>
      <c r="D835" s="22"/>
      <c r="E835" s="22"/>
      <c r="F835" s="246"/>
      <c r="G835" s="121"/>
      <c r="H835" s="27"/>
      <c r="I835" s="28"/>
      <c r="J835" s="29"/>
      <c r="K835" s="30"/>
      <c r="L835" s="34"/>
      <c r="M835" s="35"/>
      <c r="N835" s="30"/>
      <c r="O835" s="34"/>
      <c r="P835" s="35"/>
      <c r="Q835" s="30"/>
      <c r="R835" s="34"/>
      <c r="S835" s="35"/>
      <c r="T835" s="30"/>
      <c r="U835" s="34"/>
      <c r="V835" s="35"/>
      <c r="W835" s="30"/>
      <c r="X835" s="34"/>
      <c r="Y835" s="34"/>
      <c r="Z835" s="30"/>
      <c r="AA835" s="34"/>
      <c r="AB835" s="34"/>
      <c r="AC835" s="30"/>
      <c r="AD835" s="34"/>
      <c r="AE835" s="34"/>
      <c r="AF835" s="30"/>
      <c r="AG835" s="34"/>
      <c r="AH835" s="34"/>
      <c r="AI835" s="30"/>
      <c r="AJ835" s="34"/>
      <c r="AK835" s="34"/>
      <c r="AL835" s="30"/>
      <c r="AM835" s="34"/>
      <c r="AN835" s="34"/>
      <c r="AO835" s="30"/>
      <c r="AP835" s="34"/>
      <c r="AQ835" s="34"/>
      <c r="AR835" s="30"/>
      <c r="AS835" s="34"/>
      <c r="AT835" s="34"/>
      <c r="AU835" s="30"/>
      <c r="AV835" s="34"/>
      <c r="AW835" s="34"/>
      <c r="AX835" s="30"/>
      <c r="AY835" s="34"/>
      <c r="AZ835" s="34"/>
      <c r="BA835" s="30"/>
      <c r="BB835" s="34"/>
      <c r="BC835" s="34"/>
      <c r="BD835" s="30"/>
      <c r="BE835" s="34"/>
      <c r="BF835" s="34"/>
      <c r="BG835" s="30"/>
      <c r="BH835" s="34"/>
      <c r="BI835" s="34"/>
      <c r="BJ835" s="30"/>
      <c r="BK835" s="34"/>
      <c r="BL835" s="117"/>
      <c r="BM835" s="118"/>
      <c r="BN835" s="117"/>
      <c r="BO835" s="34"/>
      <c r="BP835" s="30"/>
      <c r="BQ835" s="30"/>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c r="DW835" s="31"/>
      <c r="DX835" s="31"/>
      <c r="DY835" s="31"/>
      <c r="DZ835" s="31"/>
      <c r="EA835" s="31"/>
      <c r="EB835" s="31"/>
      <c r="EC835" s="31"/>
      <c r="ED835" s="31"/>
      <c r="EE835" s="31"/>
      <c r="EF835" s="31"/>
      <c r="EG835" s="31"/>
      <c r="EH835" s="31"/>
      <c r="EI835" s="31"/>
      <c r="EJ835" s="31"/>
      <c r="EK835" s="31"/>
      <c r="EL835" s="31"/>
      <c r="EM835" s="31"/>
      <c r="EN835" s="31"/>
      <c r="EO835" s="31"/>
      <c r="EP835" s="31"/>
      <c r="EQ835" s="31"/>
      <c r="ER835" s="31"/>
      <c r="ES835" s="31"/>
      <c r="ET835" s="31"/>
      <c r="EU835" s="31"/>
      <c r="EV835" s="31"/>
      <c r="EW835" s="31"/>
      <c r="EX835" s="31"/>
      <c r="EY835" s="31"/>
      <c r="EZ835" s="31"/>
      <c r="FA835" s="31"/>
      <c r="FB835" s="31"/>
      <c r="FC835" s="31"/>
      <c r="FD835" s="31"/>
      <c r="FE835" s="31"/>
      <c r="FF835" s="31"/>
      <c r="FG835" s="31"/>
      <c r="FH835" s="31"/>
      <c r="FI835" s="31"/>
      <c r="FJ835" s="31"/>
      <c r="FK835" s="31"/>
      <c r="FL835" s="31"/>
      <c r="FM835" s="31"/>
      <c r="FN835" s="31"/>
      <c r="FO835" s="31"/>
      <c r="FP835" s="31"/>
      <c r="FQ835" s="31"/>
      <c r="FR835" s="31"/>
      <c r="FS835" s="31"/>
      <c r="FT835" s="31"/>
      <c r="FU835" s="31"/>
      <c r="FV835" s="31"/>
      <c r="FW835" s="31"/>
      <c r="FX835" s="31"/>
      <c r="FY835" s="31"/>
      <c r="FZ835" s="31"/>
      <c r="GA835" s="31"/>
      <c r="GB835" s="31"/>
      <c r="GC835" s="31"/>
      <c r="GD835" s="31"/>
      <c r="GE835" s="31"/>
      <c r="GF835" s="31"/>
      <c r="GG835" s="31"/>
      <c r="GH835" s="31"/>
      <c r="GI835" s="31"/>
      <c r="GJ835" s="31"/>
      <c r="GK835" s="31"/>
      <c r="GL835" s="31"/>
      <c r="GM835" s="31"/>
      <c r="GN835" s="31"/>
      <c r="GO835" s="31"/>
      <c r="GP835" s="31"/>
      <c r="GQ835" s="31"/>
      <c r="GR835" s="31"/>
      <c r="GS835" s="31"/>
      <c r="GT835" s="31"/>
      <c r="GU835" s="31"/>
      <c r="GV835" s="31"/>
      <c r="GW835" s="31"/>
      <c r="GX835" s="31"/>
      <c r="GY835" s="31"/>
      <c r="GZ835" s="31"/>
    </row>
    <row r="836" spans="2:208" s="32" customFormat="1" x14ac:dyDescent="0.2">
      <c r="B836" s="21"/>
      <c r="C836" s="22"/>
      <c r="D836" s="22"/>
      <c r="E836" s="22"/>
      <c r="F836" s="246"/>
      <c r="G836" s="121"/>
      <c r="H836" s="27"/>
      <c r="I836" s="28"/>
      <c r="J836" s="29"/>
      <c r="K836" s="30"/>
      <c r="L836" s="34"/>
      <c r="M836" s="35"/>
      <c r="N836" s="30"/>
      <c r="O836" s="34"/>
      <c r="P836" s="35"/>
      <c r="Q836" s="30"/>
      <c r="R836" s="34"/>
      <c r="S836" s="35"/>
      <c r="T836" s="30"/>
      <c r="U836" s="34"/>
      <c r="V836" s="35"/>
      <c r="W836" s="30"/>
      <c r="X836" s="34"/>
      <c r="Y836" s="34"/>
      <c r="Z836" s="30"/>
      <c r="AA836" s="34"/>
      <c r="AB836" s="34"/>
      <c r="AC836" s="30"/>
      <c r="AD836" s="34"/>
      <c r="AE836" s="34"/>
      <c r="AF836" s="30"/>
      <c r="AG836" s="34"/>
      <c r="AH836" s="34"/>
      <c r="AI836" s="30"/>
      <c r="AJ836" s="34"/>
      <c r="AK836" s="34"/>
      <c r="AL836" s="30"/>
      <c r="AM836" s="34"/>
      <c r="AN836" s="34"/>
      <c r="AO836" s="30"/>
      <c r="AP836" s="34"/>
      <c r="AQ836" s="34"/>
      <c r="AR836" s="30"/>
      <c r="AS836" s="34"/>
      <c r="AT836" s="34"/>
      <c r="AU836" s="30"/>
      <c r="AV836" s="34"/>
      <c r="AW836" s="34"/>
      <c r="AX836" s="30"/>
      <c r="AY836" s="34"/>
      <c r="AZ836" s="34"/>
      <c r="BA836" s="30"/>
      <c r="BB836" s="34"/>
      <c r="BC836" s="34"/>
      <c r="BD836" s="30"/>
      <c r="BE836" s="34"/>
      <c r="BF836" s="34"/>
      <c r="BG836" s="30"/>
      <c r="BH836" s="34"/>
      <c r="BI836" s="34"/>
      <c r="BJ836" s="30"/>
      <c r="BK836" s="34"/>
      <c r="BL836" s="117"/>
      <c r="BM836" s="118"/>
      <c r="BN836" s="117"/>
      <c r="BO836" s="34"/>
      <c r="BP836" s="30"/>
      <c r="BQ836" s="30"/>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1"/>
      <c r="EU836" s="31"/>
      <c r="EV836" s="31"/>
      <c r="EW836" s="31"/>
      <c r="EX836" s="31"/>
      <c r="EY836" s="31"/>
      <c r="EZ836" s="31"/>
      <c r="FA836" s="31"/>
      <c r="FB836" s="31"/>
      <c r="FC836" s="31"/>
      <c r="FD836" s="31"/>
      <c r="FE836" s="31"/>
      <c r="FF836" s="31"/>
      <c r="FG836" s="31"/>
      <c r="FH836" s="31"/>
      <c r="FI836" s="31"/>
      <c r="FJ836" s="31"/>
      <c r="FK836" s="31"/>
      <c r="FL836" s="31"/>
      <c r="FM836" s="31"/>
      <c r="FN836" s="31"/>
      <c r="FO836" s="31"/>
      <c r="FP836" s="31"/>
      <c r="FQ836" s="31"/>
      <c r="FR836" s="31"/>
      <c r="FS836" s="31"/>
      <c r="FT836" s="31"/>
      <c r="FU836" s="31"/>
      <c r="FV836" s="31"/>
      <c r="FW836" s="31"/>
      <c r="FX836" s="31"/>
      <c r="FY836" s="31"/>
      <c r="FZ836" s="31"/>
      <c r="GA836" s="31"/>
      <c r="GB836" s="31"/>
      <c r="GC836" s="31"/>
      <c r="GD836" s="31"/>
      <c r="GE836" s="31"/>
      <c r="GF836" s="31"/>
      <c r="GG836" s="31"/>
      <c r="GH836" s="31"/>
      <c r="GI836" s="31"/>
      <c r="GJ836" s="31"/>
      <c r="GK836" s="31"/>
      <c r="GL836" s="31"/>
      <c r="GM836" s="31"/>
      <c r="GN836" s="31"/>
      <c r="GO836" s="31"/>
      <c r="GP836" s="31"/>
      <c r="GQ836" s="31"/>
      <c r="GR836" s="31"/>
      <c r="GS836" s="31"/>
      <c r="GT836" s="31"/>
      <c r="GU836" s="31"/>
      <c r="GV836" s="31"/>
      <c r="GW836" s="31"/>
      <c r="GX836" s="31"/>
      <c r="GY836" s="31"/>
      <c r="GZ836" s="31"/>
    </row>
    <row r="837" spans="2:208" s="32" customFormat="1" x14ac:dyDescent="0.2">
      <c r="B837" s="21"/>
      <c r="C837" s="22"/>
      <c r="D837" s="22"/>
      <c r="E837" s="22"/>
      <c r="F837" s="246"/>
      <c r="G837" s="121"/>
      <c r="H837" s="27"/>
      <c r="I837" s="28"/>
      <c r="J837" s="29"/>
      <c r="K837" s="30"/>
      <c r="L837" s="34"/>
      <c r="M837" s="35"/>
      <c r="N837" s="30"/>
      <c r="O837" s="34"/>
      <c r="P837" s="35"/>
      <c r="Q837" s="30"/>
      <c r="R837" s="34"/>
      <c r="S837" s="35"/>
      <c r="T837" s="30"/>
      <c r="U837" s="34"/>
      <c r="V837" s="35"/>
      <c r="W837" s="30"/>
      <c r="X837" s="34"/>
      <c r="Y837" s="34"/>
      <c r="Z837" s="30"/>
      <c r="AA837" s="34"/>
      <c r="AB837" s="34"/>
      <c r="AC837" s="30"/>
      <c r="AD837" s="34"/>
      <c r="AE837" s="34"/>
      <c r="AF837" s="30"/>
      <c r="AG837" s="34"/>
      <c r="AH837" s="34"/>
      <c r="AI837" s="30"/>
      <c r="AJ837" s="34"/>
      <c r="AK837" s="34"/>
      <c r="AL837" s="30"/>
      <c r="AM837" s="34"/>
      <c r="AN837" s="34"/>
      <c r="AO837" s="30"/>
      <c r="AP837" s="34"/>
      <c r="AQ837" s="34"/>
      <c r="AR837" s="30"/>
      <c r="AS837" s="34"/>
      <c r="AT837" s="34"/>
      <c r="AU837" s="30"/>
      <c r="AV837" s="34"/>
      <c r="AW837" s="34"/>
      <c r="AX837" s="30"/>
      <c r="AY837" s="34"/>
      <c r="AZ837" s="34"/>
      <c r="BA837" s="30"/>
      <c r="BB837" s="34"/>
      <c r="BC837" s="34"/>
      <c r="BD837" s="30"/>
      <c r="BE837" s="34"/>
      <c r="BF837" s="34"/>
      <c r="BG837" s="30"/>
      <c r="BH837" s="34"/>
      <c r="BI837" s="34"/>
      <c r="BJ837" s="30"/>
      <c r="BK837" s="34"/>
      <c r="BL837" s="117"/>
      <c r="BM837" s="118"/>
      <c r="BN837" s="117"/>
      <c r="BO837" s="34"/>
      <c r="BP837" s="30"/>
      <c r="BQ837" s="30"/>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c r="DW837" s="31"/>
      <c r="DX837" s="31"/>
      <c r="DY837" s="31"/>
      <c r="DZ837" s="31"/>
      <c r="EA837" s="31"/>
      <c r="EB837" s="31"/>
      <c r="EC837" s="31"/>
      <c r="ED837" s="31"/>
      <c r="EE837" s="31"/>
      <c r="EF837" s="31"/>
      <c r="EG837" s="31"/>
      <c r="EH837" s="31"/>
      <c r="EI837" s="31"/>
      <c r="EJ837" s="31"/>
      <c r="EK837" s="31"/>
      <c r="EL837" s="31"/>
      <c r="EM837" s="31"/>
      <c r="EN837" s="31"/>
      <c r="EO837" s="31"/>
      <c r="EP837" s="31"/>
      <c r="EQ837" s="31"/>
      <c r="ER837" s="31"/>
      <c r="ES837" s="31"/>
      <c r="ET837" s="31"/>
      <c r="EU837" s="31"/>
      <c r="EV837" s="31"/>
      <c r="EW837" s="31"/>
      <c r="EX837" s="31"/>
      <c r="EY837" s="31"/>
      <c r="EZ837" s="31"/>
      <c r="FA837" s="31"/>
      <c r="FB837" s="31"/>
      <c r="FC837" s="31"/>
      <c r="FD837" s="31"/>
      <c r="FE837" s="31"/>
      <c r="FF837" s="31"/>
      <c r="FG837" s="31"/>
      <c r="FH837" s="31"/>
      <c r="FI837" s="31"/>
      <c r="FJ837" s="31"/>
      <c r="FK837" s="31"/>
      <c r="FL837" s="31"/>
      <c r="FM837" s="31"/>
      <c r="FN837" s="31"/>
      <c r="FO837" s="31"/>
      <c r="FP837" s="31"/>
      <c r="FQ837" s="31"/>
      <c r="FR837" s="31"/>
      <c r="FS837" s="31"/>
      <c r="FT837" s="31"/>
      <c r="FU837" s="31"/>
      <c r="FV837" s="31"/>
      <c r="FW837" s="31"/>
      <c r="FX837" s="31"/>
      <c r="FY837" s="31"/>
      <c r="FZ837" s="31"/>
      <c r="GA837" s="31"/>
      <c r="GB837" s="31"/>
      <c r="GC837" s="31"/>
      <c r="GD837" s="31"/>
      <c r="GE837" s="31"/>
      <c r="GF837" s="31"/>
      <c r="GG837" s="31"/>
      <c r="GH837" s="31"/>
      <c r="GI837" s="31"/>
      <c r="GJ837" s="31"/>
      <c r="GK837" s="31"/>
      <c r="GL837" s="31"/>
      <c r="GM837" s="31"/>
      <c r="GN837" s="31"/>
      <c r="GO837" s="31"/>
      <c r="GP837" s="31"/>
      <c r="GQ837" s="31"/>
      <c r="GR837" s="31"/>
      <c r="GS837" s="31"/>
      <c r="GT837" s="31"/>
      <c r="GU837" s="31"/>
      <c r="GV837" s="31"/>
      <c r="GW837" s="31"/>
      <c r="GX837" s="31"/>
      <c r="GY837" s="31"/>
      <c r="GZ837" s="31"/>
    </row>
    <row r="838" spans="2:208" s="32" customFormat="1" x14ac:dyDescent="0.2">
      <c r="B838" s="21"/>
      <c r="C838" s="22"/>
      <c r="D838" s="22"/>
      <c r="E838" s="22"/>
      <c r="F838" s="246"/>
      <c r="G838" s="121"/>
      <c r="H838" s="27"/>
      <c r="I838" s="28"/>
      <c r="J838" s="29"/>
      <c r="K838" s="30"/>
      <c r="L838" s="34"/>
      <c r="M838" s="35"/>
      <c r="N838" s="30"/>
      <c r="O838" s="34"/>
      <c r="P838" s="35"/>
      <c r="Q838" s="30"/>
      <c r="R838" s="34"/>
      <c r="S838" s="35"/>
      <c r="T838" s="30"/>
      <c r="U838" s="34"/>
      <c r="V838" s="35"/>
      <c r="W838" s="30"/>
      <c r="X838" s="34"/>
      <c r="Y838" s="34"/>
      <c r="Z838" s="30"/>
      <c r="AA838" s="34"/>
      <c r="AB838" s="34"/>
      <c r="AC838" s="30"/>
      <c r="AD838" s="34"/>
      <c r="AE838" s="34"/>
      <c r="AF838" s="30"/>
      <c r="AG838" s="34"/>
      <c r="AH838" s="34"/>
      <c r="AI838" s="30"/>
      <c r="AJ838" s="34"/>
      <c r="AK838" s="34"/>
      <c r="AL838" s="30"/>
      <c r="AM838" s="34"/>
      <c r="AN838" s="34"/>
      <c r="AO838" s="30"/>
      <c r="AP838" s="34"/>
      <c r="AQ838" s="34"/>
      <c r="AR838" s="30"/>
      <c r="AS838" s="34"/>
      <c r="AT838" s="34"/>
      <c r="AU838" s="30"/>
      <c r="AV838" s="34"/>
      <c r="AW838" s="34"/>
      <c r="AX838" s="30"/>
      <c r="AY838" s="34"/>
      <c r="AZ838" s="34"/>
      <c r="BA838" s="30"/>
      <c r="BB838" s="34"/>
      <c r="BC838" s="34"/>
      <c r="BD838" s="30"/>
      <c r="BE838" s="34"/>
      <c r="BF838" s="34"/>
      <c r="BG838" s="30"/>
      <c r="BH838" s="34"/>
      <c r="BI838" s="34"/>
      <c r="BJ838" s="30"/>
      <c r="BK838" s="34"/>
      <c r="BL838" s="117"/>
      <c r="BM838" s="118"/>
      <c r="BN838" s="117"/>
      <c r="BO838" s="34"/>
      <c r="BP838" s="30"/>
      <c r="BQ838" s="30"/>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c r="DW838" s="31"/>
      <c r="DX838" s="31"/>
      <c r="DY838" s="31"/>
      <c r="DZ838" s="31"/>
      <c r="EA838" s="31"/>
      <c r="EB838" s="31"/>
      <c r="EC838" s="31"/>
      <c r="ED838" s="31"/>
      <c r="EE838" s="31"/>
      <c r="EF838" s="31"/>
      <c r="EG838" s="31"/>
      <c r="EH838" s="31"/>
      <c r="EI838" s="31"/>
      <c r="EJ838" s="31"/>
      <c r="EK838" s="31"/>
      <c r="EL838" s="31"/>
      <c r="EM838" s="31"/>
      <c r="EN838" s="31"/>
      <c r="EO838" s="31"/>
      <c r="EP838" s="31"/>
      <c r="EQ838" s="31"/>
      <c r="ER838" s="31"/>
      <c r="ES838" s="31"/>
      <c r="ET838" s="31"/>
      <c r="EU838" s="31"/>
      <c r="EV838" s="31"/>
      <c r="EW838" s="31"/>
      <c r="EX838" s="31"/>
      <c r="EY838" s="31"/>
      <c r="EZ838" s="31"/>
      <c r="FA838" s="31"/>
      <c r="FB838" s="31"/>
      <c r="FC838" s="31"/>
      <c r="FD838" s="31"/>
      <c r="FE838" s="31"/>
      <c r="FF838" s="31"/>
      <c r="FG838" s="31"/>
      <c r="FH838" s="31"/>
      <c r="FI838" s="31"/>
      <c r="FJ838" s="31"/>
      <c r="FK838" s="31"/>
      <c r="FL838" s="31"/>
      <c r="FM838" s="31"/>
      <c r="FN838" s="31"/>
      <c r="FO838" s="31"/>
      <c r="FP838" s="31"/>
      <c r="FQ838" s="31"/>
      <c r="FR838" s="31"/>
      <c r="FS838" s="31"/>
      <c r="FT838" s="31"/>
      <c r="FU838" s="31"/>
      <c r="FV838" s="31"/>
      <c r="FW838" s="31"/>
      <c r="FX838" s="31"/>
      <c r="FY838" s="31"/>
      <c r="FZ838" s="31"/>
      <c r="GA838" s="31"/>
      <c r="GB838" s="31"/>
      <c r="GC838" s="31"/>
      <c r="GD838" s="31"/>
      <c r="GE838" s="31"/>
      <c r="GF838" s="31"/>
      <c r="GG838" s="31"/>
      <c r="GH838" s="31"/>
      <c r="GI838" s="31"/>
      <c r="GJ838" s="31"/>
      <c r="GK838" s="31"/>
      <c r="GL838" s="31"/>
      <c r="GM838" s="31"/>
      <c r="GN838" s="31"/>
      <c r="GO838" s="31"/>
      <c r="GP838" s="31"/>
      <c r="GQ838" s="31"/>
      <c r="GR838" s="31"/>
      <c r="GS838" s="31"/>
      <c r="GT838" s="31"/>
      <c r="GU838" s="31"/>
      <c r="GV838" s="31"/>
      <c r="GW838" s="31"/>
      <c r="GX838" s="31"/>
      <c r="GY838" s="31"/>
      <c r="GZ838" s="31"/>
    </row>
    <row r="839" spans="2:208" s="32" customFormat="1" x14ac:dyDescent="0.2">
      <c r="B839" s="21"/>
      <c r="C839" s="22"/>
      <c r="D839" s="22"/>
      <c r="E839" s="22"/>
      <c r="F839" s="246"/>
      <c r="G839" s="121"/>
      <c r="H839" s="27"/>
      <c r="I839" s="28"/>
      <c r="J839" s="29"/>
      <c r="K839" s="30"/>
      <c r="L839" s="34"/>
      <c r="M839" s="35"/>
      <c r="N839" s="30"/>
      <c r="O839" s="34"/>
      <c r="P839" s="35"/>
      <c r="Q839" s="30"/>
      <c r="R839" s="34"/>
      <c r="S839" s="35"/>
      <c r="T839" s="30"/>
      <c r="U839" s="34"/>
      <c r="V839" s="35"/>
      <c r="W839" s="30"/>
      <c r="X839" s="34"/>
      <c r="Y839" s="34"/>
      <c r="Z839" s="30"/>
      <c r="AA839" s="34"/>
      <c r="AB839" s="34"/>
      <c r="AC839" s="30"/>
      <c r="AD839" s="34"/>
      <c r="AE839" s="34"/>
      <c r="AF839" s="30"/>
      <c r="AG839" s="34"/>
      <c r="AH839" s="34"/>
      <c r="AI839" s="30"/>
      <c r="AJ839" s="34"/>
      <c r="AK839" s="34"/>
      <c r="AL839" s="30"/>
      <c r="AM839" s="34"/>
      <c r="AN839" s="34"/>
      <c r="AO839" s="30"/>
      <c r="AP839" s="34"/>
      <c r="AQ839" s="34"/>
      <c r="AR839" s="30"/>
      <c r="AS839" s="34"/>
      <c r="AT839" s="34"/>
      <c r="AU839" s="30"/>
      <c r="AV839" s="34"/>
      <c r="AW839" s="34"/>
      <c r="AX839" s="30"/>
      <c r="AY839" s="34"/>
      <c r="AZ839" s="34"/>
      <c r="BA839" s="30"/>
      <c r="BB839" s="34"/>
      <c r="BC839" s="34"/>
      <c r="BD839" s="30"/>
      <c r="BE839" s="34"/>
      <c r="BF839" s="34"/>
      <c r="BG839" s="30"/>
      <c r="BH839" s="34"/>
      <c r="BI839" s="34"/>
      <c r="BJ839" s="30"/>
      <c r="BK839" s="34"/>
      <c r="BL839" s="117"/>
      <c r="BM839" s="118"/>
      <c r="BN839" s="117"/>
      <c r="BO839" s="34"/>
      <c r="BP839" s="30"/>
      <c r="BQ839" s="30"/>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c r="DW839" s="31"/>
      <c r="DX839" s="31"/>
      <c r="DY839" s="31"/>
      <c r="DZ839" s="31"/>
      <c r="EA839" s="31"/>
      <c r="EB839" s="31"/>
      <c r="EC839" s="31"/>
      <c r="ED839" s="31"/>
      <c r="EE839" s="31"/>
      <c r="EF839" s="31"/>
      <c r="EG839" s="31"/>
      <c r="EH839" s="31"/>
      <c r="EI839" s="31"/>
      <c r="EJ839" s="31"/>
      <c r="EK839" s="31"/>
      <c r="EL839" s="31"/>
      <c r="EM839" s="31"/>
      <c r="EN839" s="31"/>
      <c r="EO839" s="31"/>
      <c r="EP839" s="31"/>
      <c r="EQ839" s="31"/>
      <c r="ER839" s="31"/>
      <c r="ES839" s="31"/>
      <c r="ET839" s="31"/>
      <c r="EU839" s="31"/>
      <c r="EV839" s="31"/>
      <c r="EW839" s="31"/>
      <c r="EX839" s="31"/>
      <c r="EY839" s="31"/>
      <c r="EZ839" s="31"/>
      <c r="FA839" s="31"/>
      <c r="FB839" s="31"/>
      <c r="FC839" s="31"/>
      <c r="FD839" s="31"/>
      <c r="FE839" s="31"/>
      <c r="FF839" s="31"/>
      <c r="FG839" s="31"/>
      <c r="FH839" s="31"/>
      <c r="FI839" s="31"/>
      <c r="FJ839" s="31"/>
      <c r="FK839" s="31"/>
      <c r="FL839" s="31"/>
      <c r="FM839" s="31"/>
      <c r="FN839" s="31"/>
      <c r="FO839" s="31"/>
      <c r="FP839" s="31"/>
      <c r="FQ839" s="31"/>
      <c r="FR839" s="31"/>
      <c r="FS839" s="31"/>
      <c r="FT839" s="31"/>
      <c r="FU839" s="31"/>
      <c r="FV839" s="31"/>
      <c r="FW839" s="31"/>
      <c r="FX839" s="31"/>
      <c r="FY839" s="31"/>
      <c r="FZ839" s="31"/>
      <c r="GA839" s="31"/>
      <c r="GB839" s="31"/>
      <c r="GC839" s="31"/>
      <c r="GD839" s="31"/>
      <c r="GE839" s="31"/>
      <c r="GF839" s="31"/>
      <c r="GG839" s="31"/>
      <c r="GH839" s="31"/>
      <c r="GI839" s="31"/>
      <c r="GJ839" s="31"/>
      <c r="GK839" s="31"/>
      <c r="GL839" s="31"/>
      <c r="GM839" s="31"/>
      <c r="GN839" s="31"/>
      <c r="GO839" s="31"/>
      <c r="GP839" s="31"/>
      <c r="GQ839" s="31"/>
      <c r="GR839" s="31"/>
      <c r="GS839" s="31"/>
      <c r="GT839" s="31"/>
      <c r="GU839" s="31"/>
      <c r="GV839" s="31"/>
      <c r="GW839" s="31"/>
      <c r="GX839" s="31"/>
      <c r="GY839" s="31"/>
      <c r="GZ839" s="31"/>
    </row>
    <row r="840" spans="2:208" s="32" customFormat="1" x14ac:dyDescent="0.2">
      <c r="B840" s="21"/>
      <c r="C840" s="22"/>
      <c r="D840" s="22"/>
      <c r="E840" s="22"/>
      <c r="F840" s="246"/>
      <c r="G840" s="121"/>
      <c r="H840" s="27"/>
      <c r="I840" s="28"/>
      <c r="J840" s="29"/>
      <c r="K840" s="30"/>
      <c r="L840" s="34"/>
      <c r="M840" s="35"/>
      <c r="N840" s="30"/>
      <c r="O840" s="34"/>
      <c r="P840" s="35"/>
      <c r="Q840" s="30"/>
      <c r="R840" s="34"/>
      <c r="S840" s="35"/>
      <c r="T840" s="30"/>
      <c r="U840" s="34"/>
      <c r="V840" s="35"/>
      <c r="W840" s="30"/>
      <c r="X840" s="34"/>
      <c r="Y840" s="34"/>
      <c r="Z840" s="30"/>
      <c r="AA840" s="34"/>
      <c r="AB840" s="34"/>
      <c r="AC840" s="30"/>
      <c r="AD840" s="34"/>
      <c r="AE840" s="34"/>
      <c r="AF840" s="30"/>
      <c r="AG840" s="34"/>
      <c r="AH840" s="34"/>
      <c r="AI840" s="30"/>
      <c r="AJ840" s="34"/>
      <c r="AK840" s="34"/>
      <c r="AL840" s="30"/>
      <c r="AM840" s="34"/>
      <c r="AN840" s="34"/>
      <c r="AO840" s="30"/>
      <c r="AP840" s="34"/>
      <c r="AQ840" s="34"/>
      <c r="AR840" s="30"/>
      <c r="AS840" s="34"/>
      <c r="AT840" s="34"/>
      <c r="AU840" s="30"/>
      <c r="AV840" s="34"/>
      <c r="AW840" s="34"/>
      <c r="AX840" s="30"/>
      <c r="AY840" s="34"/>
      <c r="AZ840" s="34"/>
      <c r="BA840" s="30"/>
      <c r="BB840" s="34"/>
      <c r="BC840" s="34"/>
      <c r="BD840" s="30"/>
      <c r="BE840" s="34"/>
      <c r="BF840" s="34"/>
      <c r="BG840" s="30"/>
      <c r="BH840" s="34"/>
      <c r="BI840" s="34"/>
      <c r="BJ840" s="30"/>
      <c r="BK840" s="34"/>
      <c r="BL840" s="117"/>
      <c r="BM840" s="118"/>
      <c r="BN840" s="117"/>
      <c r="BO840" s="34"/>
      <c r="BP840" s="30"/>
      <c r="BQ840" s="30"/>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c r="DW840" s="31"/>
      <c r="DX840" s="31"/>
      <c r="DY840" s="31"/>
      <c r="DZ840" s="31"/>
      <c r="EA840" s="31"/>
      <c r="EB840" s="31"/>
      <c r="EC840" s="31"/>
      <c r="ED840" s="31"/>
      <c r="EE840" s="31"/>
      <c r="EF840" s="31"/>
      <c r="EG840" s="31"/>
      <c r="EH840" s="31"/>
      <c r="EI840" s="31"/>
      <c r="EJ840" s="31"/>
      <c r="EK840" s="31"/>
      <c r="EL840" s="31"/>
      <c r="EM840" s="31"/>
      <c r="EN840" s="31"/>
      <c r="EO840" s="31"/>
      <c r="EP840" s="31"/>
      <c r="EQ840" s="31"/>
      <c r="ER840" s="31"/>
      <c r="ES840" s="31"/>
      <c r="ET840" s="31"/>
      <c r="EU840" s="31"/>
      <c r="EV840" s="31"/>
      <c r="EW840" s="31"/>
      <c r="EX840" s="31"/>
      <c r="EY840" s="31"/>
      <c r="EZ840" s="31"/>
      <c r="FA840" s="31"/>
      <c r="FB840" s="31"/>
      <c r="FC840" s="31"/>
      <c r="FD840" s="31"/>
      <c r="FE840" s="31"/>
      <c r="FF840" s="31"/>
      <c r="FG840" s="31"/>
      <c r="FH840" s="31"/>
      <c r="FI840" s="31"/>
      <c r="FJ840" s="31"/>
      <c r="FK840" s="31"/>
      <c r="FL840" s="31"/>
      <c r="FM840" s="31"/>
      <c r="FN840" s="31"/>
      <c r="FO840" s="31"/>
      <c r="FP840" s="31"/>
      <c r="FQ840" s="31"/>
      <c r="FR840" s="31"/>
      <c r="FS840" s="31"/>
      <c r="FT840" s="31"/>
      <c r="FU840" s="31"/>
      <c r="FV840" s="31"/>
      <c r="FW840" s="31"/>
      <c r="FX840" s="31"/>
      <c r="FY840" s="31"/>
      <c r="FZ840" s="31"/>
      <c r="GA840" s="31"/>
      <c r="GB840" s="31"/>
      <c r="GC840" s="31"/>
      <c r="GD840" s="31"/>
      <c r="GE840" s="31"/>
      <c r="GF840" s="31"/>
      <c r="GG840" s="31"/>
      <c r="GH840" s="31"/>
      <c r="GI840" s="31"/>
      <c r="GJ840" s="31"/>
      <c r="GK840" s="31"/>
      <c r="GL840" s="31"/>
      <c r="GM840" s="31"/>
      <c r="GN840" s="31"/>
      <c r="GO840" s="31"/>
      <c r="GP840" s="31"/>
      <c r="GQ840" s="31"/>
      <c r="GR840" s="31"/>
      <c r="GS840" s="31"/>
      <c r="GT840" s="31"/>
      <c r="GU840" s="31"/>
      <c r="GV840" s="31"/>
      <c r="GW840" s="31"/>
      <c r="GX840" s="31"/>
      <c r="GY840" s="31"/>
      <c r="GZ840" s="31"/>
    </row>
    <row r="841" spans="2:208" s="32" customFormat="1" x14ac:dyDescent="0.2">
      <c r="B841" s="21"/>
      <c r="C841" s="22"/>
      <c r="D841" s="22"/>
      <c r="E841" s="22"/>
      <c r="F841" s="246"/>
      <c r="G841" s="121"/>
      <c r="H841" s="27"/>
      <c r="I841" s="28"/>
      <c r="J841" s="29"/>
      <c r="K841" s="30"/>
      <c r="L841" s="34"/>
      <c r="M841" s="35"/>
      <c r="N841" s="30"/>
      <c r="O841" s="34"/>
      <c r="P841" s="35"/>
      <c r="Q841" s="30"/>
      <c r="R841" s="34"/>
      <c r="S841" s="35"/>
      <c r="T841" s="30"/>
      <c r="U841" s="34"/>
      <c r="V841" s="35"/>
      <c r="W841" s="30"/>
      <c r="X841" s="34"/>
      <c r="Y841" s="34"/>
      <c r="Z841" s="30"/>
      <c r="AA841" s="34"/>
      <c r="AB841" s="34"/>
      <c r="AC841" s="30"/>
      <c r="AD841" s="34"/>
      <c r="AE841" s="34"/>
      <c r="AF841" s="30"/>
      <c r="AG841" s="34"/>
      <c r="AH841" s="34"/>
      <c r="AI841" s="30"/>
      <c r="AJ841" s="34"/>
      <c r="AK841" s="34"/>
      <c r="AL841" s="30"/>
      <c r="AM841" s="34"/>
      <c r="AN841" s="34"/>
      <c r="AO841" s="30"/>
      <c r="AP841" s="34"/>
      <c r="AQ841" s="34"/>
      <c r="AR841" s="30"/>
      <c r="AS841" s="34"/>
      <c r="AT841" s="34"/>
      <c r="AU841" s="30"/>
      <c r="AV841" s="34"/>
      <c r="AW841" s="34"/>
      <c r="AX841" s="30"/>
      <c r="AY841" s="34"/>
      <c r="AZ841" s="34"/>
      <c r="BA841" s="30"/>
      <c r="BB841" s="34"/>
      <c r="BC841" s="34"/>
      <c r="BD841" s="30"/>
      <c r="BE841" s="34"/>
      <c r="BF841" s="34"/>
      <c r="BG841" s="30"/>
      <c r="BH841" s="34"/>
      <c r="BI841" s="34"/>
      <c r="BJ841" s="30"/>
      <c r="BK841" s="34"/>
      <c r="BL841" s="117"/>
      <c r="BM841" s="118"/>
      <c r="BN841" s="117"/>
      <c r="BO841" s="34"/>
      <c r="BP841" s="30"/>
      <c r="BQ841" s="30"/>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c r="DW841" s="31"/>
      <c r="DX841" s="31"/>
      <c r="DY841" s="31"/>
      <c r="DZ841" s="31"/>
      <c r="EA841" s="31"/>
      <c r="EB841" s="31"/>
      <c r="EC841" s="31"/>
      <c r="ED841" s="31"/>
      <c r="EE841" s="31"/>
      <c r="EF841" s="31"/>
      <c r="EG841" s="31"/>
      <c r="EH841" s="31"/>
      <c r="EI841" s="31"/>
      <c r="EJ841" s="31"/>
      <c r="EK841" s="31"/>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1"/>
      <c r="FL841" s="31"/>
      <c r="FM841" s="31"/>
      <c r="FN841" s="31"/>
      <c r="FO841" s="31"/>
      <c r="FP841" s="31"/>
      <c r="FQ841" s="31"/>
      <c r="FR841" s="31"/>
      <c r="FS841" s="31"/>
      <c r="FT841" s="31"/>
      <c r="FU841" s="31"/>
      <c r="FV841" s="31"/>
      <c r="FW841" s="31"/>
      <c r="FX841" s="31"/>
      <c r="FY841" s="31"/>
      <c r="FZ841" s="31"/>
      <c r="GA841" s="31"/>
      <c r="GB841" s="31"/>
      <c r="GC841" s="31"/>
      <c r="GD841" s="31"/>
      <c r="GE841" s="31"/>
      <c r="GF841" s="31"/>
      <c r="GG841" s="31"/>
      <c r="GH841" s="31"/>
      <c r="GI841" s="31"/>
      <c r="GJ841" s="31"/>
      <c r="GK841" s="31"/>
      <c r="GL841" s="31"/>
      <c r="GM841" s="31"/>
      <c r="GN841" s="31"/>
      <c r="GO841" s="31"/>
      <c r="GP841" s="31"/>
      <c r="GQ841" s="31"/>
      <c r="GR841" s="31"/>
      <c r="GS841" s="31"/>
      <c r="GT841" s="31"/>
      <c r="GU841" s="31"/>
      <c r="GV841" s="31"/>
      <c r="GW841" s="31"/>
      <c r="GX841" s="31"/>
      <c r="GY841" s="31"/>
      <c r="GZ841" s="31"/>
    </row>
    <row r="842" spans="2:208" s="32" customFormat="1" x14ac:dyDescent="0.2">
      <c r="B842" s="21"/>
      <c r="C842" s="22"/>
      <c r="D842" s="22"/>
      <c r="E842" s="22"/>
      <c r="F842" s="246"/>
      <c r="G842" s="121"/>
      <c r="H842" s="27"/>
      <c r="I842" s="28"/>
      <c r="J842" s="29"/>
      <c r="K842" s="30"/>
      <c r="L842" s="34"/>
      <c r="M842" s="35"/>
      <c r="N842" s="30"/>
      <c r="O842" s="34"/>
      <c r="P842" s="35"/>
      <c r="Q842" s="30"/>
      <c r="R842" s="34"/>
      <c r="S842" s="35"/>
      <c r="T842" s="30"/>
      <c r="U842" s="34"/>
      <c r="V842" s="35"/>
      <c r="W842" s="30"/>
      <c r="X842" s="34"/>
      <c r="Y842" s="34"/>
      <c r="Z842" s="30"/>
      <c r="AA842" s="34"/>
      <c r="AB842" s="34"/>
      <c r="AC842" s="30"/>
      <c r="AD842" s="34"/>
      <c r="AE842" s="34"/>
      <c r="AF842" s="30"/>
      <c r="AG842" s="34"/>
      <c r="AH842" s="34"/>
      <c r="AI842" s="30"/>
      <c r="AJ842" s="34"/>
      <c r="AK842" s="34"/>
      <c r="AL842" s="30"/>
      <c r="AM842" s="34"/>
      <c r="AN842" s="34"/>
      <c r="AO842" s="30"/>
      <c r="AP842" s="34"/>
      <c r="AQ842" s="34"/>
      <c r="AR842" s="30"/>
      <c r="AS842" s="34"/>
      <c r="AT842" s="34"/>
      <c r="AU842" s="30"/>
      <c r="AV842" s="34"/>
      <c r="AW842" s="34"/>
      <c r="AX842" s="30"/>
      <c r="AY842" s="34"/>
      <c r="AZ842" s="34"/>
      <c r="BA842" s="30"/>
      <c r="BB842" s="34"/>
      <c r="BC842" s="34"/>
      <c r="BD842" s="30"/>
      <c r="BE842" s="34"/>
      <c r="BF842" s="34"/>
      <c r="BG842" s="30"/>
      <c r="BH842" s="34"/>
      <c r="BI842" s="34"/>
      <c r="BJ842" s="30"/>
      <c r="BK842" s="34"/>
      <c r="BL842" s="117"/>
      <c r="BM842" s="118"/>
      <c r="BN842" s="117"/>
      <c r="BO842" s="34"/>
      <c r="BP842" s="30"/>
      <c r="BQ842" s="30"/>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c r="DW842" s="31"/>
      <c r="DX842" s="31"/>
      <c r="DY842" s="31"/>
      <c r="DZ842" s="31"/>
      <c r="EA842" s="31"/>
      <c r="EB842" s="31"/>
      <c r="EC842" s="31"/>
      <c r="ED842" s="31"/>
      <c r="EE842" s="31"/>
      <c r="EF842" s="31"/>
      <c r="EG842" s="31"/>
      <c r="EH842" s="31"/>
      <c r="EI842" s="31"/>
      <c r="EJ842" s="31"/>
      <c r="EK842" s="31"/>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1"/>
      <c r="FL842" s="31"/>
      <c r="FM842" s="31"/>
      <c r="FN842" s="31"/>
      <c r="FO842" s="31"/>
      <c r="FP842" s="31"/>
      <c r="FQ842" s="31"/>
      <c r="FR842" s="31"/>
      <c r="FS842" s="31"/>
      <c r="FT842" s="31"/>
      <c r="FU842" s="31"/>
      <c r="FV842" s="31"/>
      <c r="FW842" s="31"/>
      <c r="FX842" s="31"/>
      <c r="FY842" s="31"/>
      <c r="FZ842" s="31"/>
      <c r="GA842" s="31"/>
      <c r="GB842" s="31"/>
      <c r="GC842" s="31"/>
      <c r="GD842" s="31"/>
      <c r="GE842" s="31"/>
      <c r="GF842" s="31"/>
      <c r="GG842" s="31"/>
      <c r="GH842" s="31"/>
      <c r="GI842" s="31"/>
      <c r="GJ842" s="31"/>
      <c r="GK842" s="31"/>
      <c r="GL842" s="31"/>
      <c r="GM842" s="31"/>
      <c r="GN842" s="31"/>
      <c r="GO842" s="31"/>
      <c r="GP842" s="31"/>
      <c r="GQ842" s="31"/>
      <c r="GR842" s="31"/>
      <c r="GS842" s="31"/>
      <c r="GT842" s="31"/>
      <c r="GU842" s="31"/>
      <c r="GV842" s="31"/>
      <c r="GW842" s="31"/>
      <c r="GX842" s="31"/>
      <c r="GY842" s="31"/>
      <c r="GZ842" s="31"/>
    </row>
    <row r="843" spans="2:208" s="32" customFormat="1" x14ac:dyDescent="0.2">
      <c r="B843" s="21"/>
      <c r="C843" s="22"/>
      <c r="D843" s="22"/>
      <c r="E843" s="22"/>
      <c r="F843" s="246"/>
      <c r="G843" s="121"/>
      <c r="H843" s="27"/>
      <c r="I843" s="28"/>
      <c r="J843" s="29"/>
      <c r="K843" s="30"/>
      <c r="L843" s="34"/>
      <c r="M843" s="35"/>
      <c r="N843" s="30"/>
      <c r="O843" s="34"/>
      <c r="P843" s="35"/>
      <c r="Q843" s="30"/>
      <c r="R843" s="34"/>
      <c r="S843" s="35"/>
      <c r="T843" s="30"/>
      <c r="U843" s="34"/>
      <c r="V843" s="35"/>
      <c r="W843" s="30"/>
      <c r="X843" s="34"/>
      <c r="Y843" s="34"/>
      <c r="Z843" s="30"/>
      <c r="AA843" s="34"/>
      <c r="AB843" s="34"/>
      <c r="AC843" s="30"/>
      <c r="AD843" s="34"/>
      <c r="AE843" s="34"/>
      <c r="AF843" s="30"/>
      <c r="AG843" s="34"/>
      <c r="AH843" s="34"/>
      <c r="AI843" s="30"/>
      <c r="AJ843" s="34"/>
      <c r="AK843" s="34"/>
      <c r="AL843" s="30"/>
      <c r="AM843" s="34"/>
      <c r="AN843" s="34"/>
      <c r="AO843" s="30"/>
      <c r="AP843" s="34"/>
      <c r="AQ843" s="34"/>
      <c r="AR843" s="30"/>
      <c r="AS843" s="34"/>
      <c r="AT843" s="34"/>
      <c r="AU843" s="30"/>
      <c r="AV843" s="34"/>
      <c r="AW843" s="34"/>
      <c r="AX843" s="30"/>
      <c r="AY843" s="34"/>
      <c r="AZ843" s="34"/>
      <c r="BA843" s="30"/>
      <c r="BB843" s="34"/>
      <c r="BC843" s="34"/>
      <c r="BD843" s="30"/>
      <c r="BE843" s="34"/>
      <c r="BF843" s="34"/>
      <c r="BG843" s="30"/>
      <c r="BH843" s="34"/>
      <c r="BI843" s="34"/>
      <c r="BJ843" s="30"/>
      <c r="BK843" s="34"/>
      <c r="BL843" s="117"/>
      <c r="BM843" s="118"/>
      <c r="BN843" s="117"/>
      <c r="BO843" s="34"/>
      <c r="BP843" s="30"/>
      <c r="BQ843" s="30"/>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c r="DW843" s="31"/>
      <c r="DX843" s="31"/>
      <c r="DY843" s="31"/>
      <c r="DZ843" s="31"/>
      <c r="EA843" s="31"/>
      <c r="EB843" s="31"/>
      <c r="EC843" s="31"/>
      <c r="ED843" s="31"/>
      <c r="EE843" s="31"/>
      <c r="EF843" s="31"/>
      <c r="EG843" s="31"/>
      <c r="EH843" s="31"/>
      <c r="EI843" s="31"/>
      <c r="EJ843" s="31"/>
      <c r="EK843" s="31"/>
      <c r="EL843" s="31"/>
      <c r="EM843" s="31"/>
      <c r="EN843" s="31"/>
      <c r="EO843" s="31"/>
      <c r="EP843" s="31"/>
      <c r="EQ843" s="31"/>
      <c r="ER843" s="31"/>
      <c r="ES843" s="31"/>
      <c r="ET843" s="31"/>
      <c r="EU843" s="31"/>
      <c r="EV843" s="31"/>
      <c r="EW843" s="31"/>
      <c r="EX843" s="31"/>
      <c r="EY843" s="31"/>
      <c r="EZ843" s="31"/>
      <c r="FA843" s="31"/>
      <c r="FB843" s="31"/>
      <c r="FC843" s="31"/>
      <c r="FD843" s="31"/>
      <c r="FE843" s="31"/>
      <c r="FF843" s="31"/>
      <c r="FG843" s="31"/>
      <c r="FH843" s="31"/>
      <c r="FI843" s="31"/>
      <c r="FJ843" s="31"/>
      <c r="FK843" s="31"/>
      <c r="FL843" s="31"/>
      <c r="FM843" s="31"/>
      <c r="FN843" s="31"/>
      <c r="FO843" s="31"/>
      <c r="FP843" s="31"/>
      <c r="FQ843" s="31"/>
      <c r="FR843" s="31"/>
      <c r="FS843" s="31"/>
      <c r="FT843" s="31"/>
      <c r="FU843" s="31"/>
      <c r="FV843" s="31"/>
      <c r="FW843" s="31"/>
      <c r="FX843" s="31"/>
      <c r="FY843" s="31"/>
      <c r="FZ843" s="31"/>
      <c r="GA843" s="31"/>
      <c r="GB843" s="31"/>
      <c r="GC843" s="31"/>
      <c r="GD843" s="31"/>
      <c r="GE843" s="31"/>
      <c r="GF843" s="31"/>
      <c r="GG843" s="31"/>
      <c r="GH843" s="31"/>
      <c r="GI843" s="31"/>
      <c r="GJ843" s="31"/>
      <c r="GK843" s="31"/>
      <c r="GL843" s="31"/>
      <c r="GM843" s="31"/>
      <c r="GN843" s="31"/>
      <c r="GO843" s="31"/>
      <c r="GP843" s="31"/>
      <c r="GQ843" s="31"/>
      <c r="GR843" s="31"/>
      <c r="GS843" s="31"/>
      <c r="GT843" s="31"/>
      <c r="GU843" s="31"/>
      <c r="GV843" s="31"/>
      <c r="GW843" s="31"/>
      <c r="GX843" s="31"/>
      <c r="GY843" s="31"/>
      <c r="GZ843" s="31"/>
    </row>
    <row r="844" spans="2:208" s="32" customFormat="1" x14ac:dyDescent="0.2">
      <c r="B844" s="21"/>
      <c r="C844" s="22"/>
      <c r="D844" s="22"/>
      <c r="E844" s="22"/>
      <c r="F844" s="246"/>
      <c r="G844" s="121"/>
      <c r="H844" s="27"/>
      <c r="I844" s="28"/>
      <c r="J844" s="29"/>
      <c r="K844" s="30"/>
      <c r="L844" s="34"/>
      <c r="M844" s="35"/>
      <c r="N844" s="30"/>
      <c r="O844" s="34"/>
      <c r="P844" s="35"/>
      <c r="Q844" s="30"/>
      <c r="R844" s="34"/>
      <c r="S844" s="35"/>
      <c r="T844" s="30"/>
      <c r="U844" s="34"/>
      <c r="V844" s="35"/>
      <c r="W844" s="30"/>
      <c r="X844" s="34"/>
      <c r="Y844" s="34"/>
      <c r="Z844" s="30"/>
      <c r="AA844" s="34"/>
      <c r="AB844" s="34"/>
      <c r="AC844" s="30"/>
      <c r="AD844" s="34"/>
      <c r="AE844" s="34"/>
      <c r="AF844" s="30"/>
      <c r="AG844" s="34"/>
      <c r="AH844" s="34"/>
      <c r="AI844" s="30"/>
      <c r="AJ844" s="34"/>
      <c r="AK844" s="34"/>
      <c r="AL844" s="30"/>
      <c r="AM844" s="34"/>
      <c r="AN844" s="34"/>
      <c r="AO844" s="30"/>
      <c r="AP844" s="34"/>
      <c r="AQ844" s="34"/>
      <c r="AR844" s="30"/>
      <c r="AS844" s="34"/>
      <c r="AT844" s="34"/>
      <c r="AU844" s="30"/>
      <c r="AV844" s="34"/>
      <c r="AW844" s="34"/>
      <c r="AX844" s="30"/>
      <c r="AY844" s="34"/>
      <c r="AZ844" s="34"/>
      <c r="BA844" s="30"/>
      <c r="BB844" s="34"/>
      <c r="BC844" s="34"/>
      <c r="BD844" s="30"/>
      <c r="BE844" s="34"/>
      <c r="BF844" s="34"/>
      <c r="BG844" s="30"/>
      <c r="BH844" s="34"/>
      <c r="BI844" s="34"/>
      <c r="BJ844" s="30"/>
      <c r="BK844" s="34"/>
      <c r="BL844" s="117"/>
      <c r="BM844" s="118"/>
      <c r="BN844" s="117"/>
      <c r="BO844" s="34"/>
      <c r="BP844" s="30"/>
      <c r="BQ844" s="30"/>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c r="DW844" s="31"/>
      <c r="DX844" s="31"/>
      <c r="DY844" s="31"/>
      <c r="DZ844" s="31"/>
      <c r="EA844" s="31"/>
      <c r="EB844" s="31"/>
      <c r="EC844" s="31"/>
      <c r="ED844" s="31"/>
      <c r="EE844" s="31"/>
      <c r="EF844" s="31"/>
      <c r="EG844" s="31"/>
      <c r="EH844" s="31"/>
      <c r="EI844" s="31"/>
      <c r="EJ844" s="31"/>
      <c r="EK844" s="31"/>
      <c r="EL844" s="31"/>
      <c r="EM844" s="31"/>
      <c r="EN844" s="31"/>
      <c r="EO844" s="31"/>
      <c r="EP844" s="31"/>
      <c r="EQ844" s="31"/>
      <c r="ER844" s="31"/>
      <c r="ES844" s="31"/>
      <c r="ET844" s="31"/>
      <c r="EU844" s="31"/>
      <c r="EV844" s="31"/>
      <c r="EW844" s="31"/>
      <c r="EX844" s="31"/>
      <c r="EY844" s="31"/>
      <c r="EZ844" s="31"/>
      <c r="FA844" s="31"/>
      <c r="FB844" s="31"/>
      <c r="FC844" s="31"/>
      <c r="FD844" s="31"/>
      <c r="FE844" s="31"/>
      <c r="FF844" s="31"/>
      <c r="FG844" s="31"/>
      <c r="FH844" s="31"/>
      <c r="FI844" s="31"/>
      <c r="FJ844" s="31"/>
      <c r="FK844" s="31"/>
      <c r="FL844" s="31"/>
      <c r="FM844" s="31"/>
      <c r="FN844" s="31"/>
      <c r="FO844" s="31"/>
      <c r="FP844" s="31"/>
      <c r="FQ844" s="31"/>
      <c r="FR844" s="31"/>
      <c r="FS844" s="31"/>
      <c r="FT844" s="31"/>
      <c r="FU844" s="31"/>
      <c r="FV844" s="31"/>
      <c r="FW844" s="31"/>
      <c r="FX844" s="31"/>
      <c r="FY844" s="31"/>
      <c r="FZ844" s="31"/>
      <c r="GA844" s="31"/>
      <c r="GB844" s="31"/>
      <c r="GC844" s="31"/>
      <c r="GD844" s="31"/>
      <c r="GE844" s="31"/>
      <c r="GF844" s="31"/>
      <c r="GG844" s="31"/>
      <c r="GH844" s="31"/>
      <c r="GI844" s="31"/>
      <c r="GJ844" s="31"/>
      <c r="GK844" s="31"/>
      <c r="GL844" s="31"/>
      <c r="GM844" s="31"/>
      <c r="GN844" s="31"/>
      <c r="GO844" s="31"/>
      <c r="GP844" s="31"/>
      <c r="GQ844" s="31"/>
      <c r="GR844" s="31"/>
      <c r="GS844" s="31"/>
      <c r="GT844" s="31"/>
      <c r="GU844" s="31"/>
      <c r="GV844" s="31"/>
      <c r="GW844" s="31"/>
      <c r="GX844" s="31"/>
      <c r="GY844" s="31"/>
      <c r="GZ844" s="31"/>
    </row>
    <row r="845" spans="2:208" s="32" customFormat="1" x14ac:dyDescent="0.2">
      <c r="B845" s="21"/>
      <c r="C845" s="22"/>
      <c r="D845" s="22"/>
      <c r="E845" s="22"/>
      <c r="F845" s="246"/>
      <c r="G845" s="121"/>
      <c r="H845" s="27"/>
      <c r="I845" s="28"/>
      <c r="J845" s="29"/>
      <c r="K845" s="30"/>
      <c r="L845" s="34"/>
      <c r="M845" s="35"/>
      <c r="N845" s="30"/>
      <c r="O845" s="34"/>
      <c r="P845" s="35"/>
      <c r="Q845" s="30"/>
      <c r="R845" s="34"/>
      <c r="S845" s="35"/>
      <c r="T845" s="30"/>
      <c r="U845" s="34"/>
      <c r="V845" s="35"/>
      <c r="W845" s="30"/>
      <c r="X845" s="34"/>
      <c r="Y845" s="34"/>
      <c r="Z845" s="30"/>
      <c r="AA845" s="34"/>
      <c r="AB845" s="34"/>
      <c r="AC845" s="30"/>
      <c r="AD845" s="34"/>
      <c r="AE845" s="34"/>
      <c r="AF845" s="30"/>
      <c r="AG845" s="34"/>
      <c r="AH845" s="34"/>
      <c r="AI845" s="30"/>
      <c r="AJ845" s="34"/>
      <c r="AK845" s="34"/>
      <c r="AL845" s="30"/>
      <c r="AM845" s="34"/>
      <c r="AN845" s="34"/>
      <c r="AO845" s="30"/>
      <c r="AP845" s="34"/>
      <c r="AQ845" s="34"/>
      <c r="AR845" s="30"/>
      <c r="AS845" s="34"/>
      <c r="AT845" s="34"/>
      <c r="AU845" s="30"/>
      <c r="AV845" s="34"/>
      <c r="AW845" s="34"/>
      <c r="AX845" s="30"/>
      <c r="AY845" s="34"/>
      <c r="AZ845" s="34"/>
      <c r="BA845" s="30"/>
      <c r="BB845" s="34"/>
      <c r="BC845" s="34"/>
      <c r="BD845" s="30"/>
      <c r="BE845" s="34"/>
      <c r="BF845" s="34"/>
      <c r="BG845" s="30"/>
      <c r="BH845" s="34"/>
      <c r="BI845" s="34"/>
      <c r="BJ845" s="30"/>
      <c r="BK845" s="34"/>
      <c r="BL845" s="117"/>
      <c r="BM845" s="118"/>
      <c r="BN845" s="117"/>
      <c r="BO845" s="34"/>
      <c r="BP845" s="30"/>
      <c r="BQ845" s="30"/>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c r="DW845" s="31"/>
      <c r="DX845" s="31"/>
      <c r="DY845" s="31"/>
      <c r="DZ845" s="31"/>
      <c r="EA845" s="31"/>
      <c r="EB845" s="31"/>
      <c r="EC845" s="31"/>
      <c r="ED845" s="31"/>
      <c r="EE845" s="31"/>
      <c r="EF845" s="31"/>
      <c r="EG845" s="31"/>
      <c r="EH845" s="31"/>
      <c r="EI845" s="31"/>
      <c r="EJ845" s="31"/>
      <c r="EK845" s="31"/>
      <c r="EL845" s="31"/>
      <c r="EM845" s="31"/>
      <c r="EN845" s="31"/>
      <c r="EO845" s="31"/>
      <c r="EP845" s="31"/>
      <c r="EQ845" s="31"/>
      <c r="ER845" s="31"/>
      <c r="ES845" s="31"/>
      <c r="ET845" s="31"/>
      <c r="EU845" s="31"/>
      <c r="EV845" s="31"/>
      <c r="EW845" s="31"/>
      <c r="EX845" s="31"/>
      <c r="EY845" s="31"/>
      <c r="EZ845" s="31"/>
      <c r="FA845" s="31"/>
      <c r="FB845" s="31"/>
      <c r="FC845" s="31"/>
      <c r="FD845" s="31"/>
      <c r="FE845" s="31"/>
      <c r="FF845" s="31"/>
      <c r="FG845" s="31"/>
      <c r="FH845" s="31"/>
      <c r="FI845" s="31"/>
      <c r="FJ845" s="31"/>
      <c r="FK845" s="31"/>
      <c r="FL845" s="31"/>
      <c r="FM845" s="31"/>
      <c r="FN845" s="31"/>
      <c r="FO845" s="31"/>
      <c r="FP845" s="31"/>
      <c r="FQ845" s="31"/>
      <c r="FR845" s="31"/>
      <c r="FS845" s="31"/>
      <c r="FT845" s="31"/>
      <c r="FU845" s="31"/>
      <c r="FV845" s="31"/>
      <c r="FW845" s="31"/>
      <c r="FX845" s="31"/>
      <c r="FY845" s="31"/>
      <c r="FZ845" s="31"/>
      <c r="GA845" s="31"/>
      <c r="GB845" s="31"/>
      <c r="GC845" s="31"/>
      <c r="GD845" s="31"/>
      <c r="GE845" s="31"/>
      <c r="GF845" s="31"/>
      <c r="GG845" s="31"/>
      <c r="GH845" s="31"/>
      <c r="GI845" s="31"/>
      <c r="GJ845" s="31"/>
      <c r="GK845" s="31"/>
      <c r="GL845" s="31"/>
      <c r="GM845" s="31"/>
      <c r="GN845" s="31"/>
      <c r="GO845" s="31"/>
      <c r="GP845" s="31"/>
      <c r="GQ845" s="31"/>
      <c r="GR845" s="31"/>
      <c r="GS845" s="31"/>
      <c r="GT845" s="31"/>
      <c r="GU845" s="31"/>
      <c r="GV845" s="31"/>
      <c r="GW845" s="31"/>
      <c r="GX845" s="31"/>
      <c r="GY845" s="31"/>
      <c r="GZ845" s="31"/>
    </row>
    <row r="846" spans="2:208" s="32" customFormat="1" x14ac:dyDescent="0.2">
      <c r="B846" s="21"/>
      <c r="C846" s="22"/>
      <c r="D846" s="22"/>
      <c r="E846" s="22"/>
      <c r="F846" s="246"/>
      <c r="G846" s="121"/>
      <c r="H846" s="27"/>
      <c r="I846" s="28"/>
      <c r="J846" s="29"/>
      <c r="K846" s="30"/>
      <c r="L846" s="34"/>
      <c r="M846" s="35"/>
      <c r="N846" s="30"/>
      <c r="O846" s="34"/>
      <c r="P846" s="35"/>
      <c r="Q846" s="30"/>
      <c r="R846" s="34"/>
      <c r="S846" s="35"/>
      <c r="T846" s="30"/>
      <c r="U846" s="34"/>
      <c r="V846" s="35"/>
      <c r="W846" s="30"/>
      <c r="X846" s="34"/>
      <c r="Y846" s="34"/>
      <c r="Z846" s="30"/>
      <c r="AA846" s="34"/>
      <c r="AB846" s="34"/>
      <c r="AC846" s="30"/>
      <c r="AD846" s="34"/>
      <c r="AE846" s="34"/>
      <c r="AF846" s="30"/>
      <c r="AG846" s="34"/>
      <c r="AH846" s="34"/>
      <c r="AI846" s="30"/>
      <c r="AJ846" s="34"/>
      <c r="AK846" s="34"/>
      <c r="AL846" s="30"/>
      <c r="AM846" s="34"/>
      <c r="AN846" s="34"/>
      <c r="AO846" s="30"/>
      <c r="AP846" s="34"/>
      <c r="AQ846" s="34"/>
      <c r="AR846" s="30"/>
      <c r="AS846" s="34"/>
      <c r="AT846" s="34"/>
      <c r="AU846" s="30"/>
      <c r="AV846" s="34"/>
      <c r="AW846" s="34"/>
      <c r="AX846" s="30"/>
      <c r="AY846" s="34"/>
      <c r="AZ846" s="34"/>
      <c r="BA846" s="30"/>
      <c r="BB846" s="34"/>
      <c r="BC846" s="34"/>
      <c r="BD846" s="30"/>
      <c r="BE846" s="34"/>
      <c r="BF846" s="34"/>
      <c r="BG846" s="30"/>
      <c r="BH846" s="34"/>
      <c r="BI846" s="34"/>
      <c r="BJ846" s="30"/>
      <c r="BK846" s="34"/>
      <c r="BL846" s="117"/>
      <c r="BM846" s="118"/>
      <c r="BN846" s="117"/>
      <c r="BO846" s="34"/>
      <c r="BP846" s="30"/>
      <c r="BQ846" s="30"/>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1"/>
      <c r="FL846" s="31"/>
      <c r="FM846" s="31"/>
      <c r="FN846" s="31"/>
      <c r="FO846" s="31"/>
      <c r="FP846" s="31"/>
      <c r="FQ846" s="31"/>
      <c r="FR846" s="31"/>
      <c r="FS846" s="31"/>
      <c r="FT846" s="31"/>
      <c r="FU846" s="31"/>
      <c r="FV846" s="31"/>
      <c r="FW846" s="31"/>
      <c r="FX846" s="31"/>
      <c r="FY846" s="31"/>
      <c r="FZ846" s="31"/>
      <c r="GA846" s="31"/>
      <c r="GB846" s="31"/>
      <c r="GC846" s="31"/>
      <c r="GD846" s="31"/>
      <c r="GE846" s="31"/>
      <c r="GF846" s="31"/>
      <c r="GG846" s="31"/>
      <c r="GH846" s="31"/>
      <c r="GI846" s="31"/>
      <c r="GJ846" s="31"/>
      <c r="GK846" s="31"/>
      <c r="GL846" s="31"/>
      <c r="GM846" s="31"/>
      <c r="GN846" s="31"/>
      <c r="GO846" s="31"/>
      <c r="GP846" s="31"/>
      <c r="GQ846" s="31"/>
      <c r="GR846" s="31"/>
      <c r="GS846" s="31"/>
      <c r="GT846" s="31"/>
      <c r="GU846" s="31"/>
      <c r="GV846" s="31"/>
      <c r="GW846" s="31"/>
      <c r="GX846" s="31"/>
      <c r="GY846" s="31"/>
      <c r="GZ846" s="31"/>
    </row>
    <row r="847" spans="2:208" s="32" customFormat="1" x14ac:dyDescent="0.2">
      <c r="B847" s="21"/>
      <c r="C847" s="22"/>
      <c r="D847" s="22"/>
      <c r="E847" s="22"/>
      <c r="F847" s="246"/>
      <c r="G847" s="121"/>
      <c r="H847" s="27"/>
      <c r="I847" s="28"/>
      <c r="J847" s="29"/>
      <c r="K847" s="30"/>
      <c r="L847" s="34"/>
      <c r="M847" s="35"/>
      <c r="N847" s="30"/>
      <c r="O847" s="34"/>
      <c r="P847" s="35"/>
      <c r="Q847" s="30"/>
      <c r="R847" s="34"/>
      <c r="S847" s="35"/>
      <c r="T847" s="30"/>
      <c r="U847" s="34"/>
      <c r="V847" s="35"/>
      <c r="W847" s="30"/>
      <c r="X847" s="34"/>
      <c r="Y847" s="34"/>
      <c r="Z847" s="30"/>
      <c r="AA847" s="34"/>
      <c r="AB847" s="34"/>
      <c r="AC847" s="30"/>
      <c r="AD847" s="34"/>
      <c r="AE847" s="34"/>
      <c r="AF847" s="30"/>
      <c r="AG847" s="34"/>
      <c r="AH847" s="34"/>
      <c r="AI847" s="30"/>
      <c r="AJ847" s="34"/>
      <c r="AK847" s="34"/>
      <c r="AL847" s="30"/>
      <c r="AM847" s="34"/>
      <c r="AN847" s="34"/>
      <c r="AO847" s="30"/>
      <c r="AP847" s="34"/>
      <c r="AQ847" s="34"/>
      <c r="AR847" s="30"/>
      <c r="AS847" s="34"/>
      <c r="AT847" s="34"/>
      <c r="AU847" s="30"/>
      <c r="AV847" s="34"/>
      <c r="AW847" s="34"/>
      <c r="AX847" s="30"/>
      <c r="AY847" s="34"/>
      <c r="AZ847" s="34"/>
      <c r="BA847" s="30"/>
      <c r="BB847" s="34"/>
      <c r="BC847" s="34"/>
      <c r="BD847" s="30"/>
      <c r="BE847" s="34"/>
      <c r="BF847" s="34"/>
      <c r="BG847" s="30"/>
      <c r="BH847" s="34"/>
      <c r="BI847" s="34"/>
      <c r="BJ847" s="30"/>
      <c r="BK847" s="34"/>
      <c r="BL847" s="117"/>
      <c r="BM847" s="118"/>
      <c r="BN847" s="117"/>
      <c r="BO847" s="34"/>
      <c r="BP847" s="30"/>
      <c r="BQ847" s="30"/>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c r="DW847" s="31"/>
      <c r="DX847" s="31"/>
      <c r="DY847" s="31"/>
      <c r="DZ847" s="31"/>
      <c r="EA847" s="31"/>
      <c r="EB847" s="31"/>
      <c r="EC847" s="31"/>
      <c r="ED847" s="31"/>
      <c r="EE847" s="31"/>
      <c r="EF847" s="31"/>
      <c r="EG847" s="31"/>
      <c r="EH847" s="31"/>
      <c r="EI847" s="31"/>
      <c r="EJ847" s="31"/>
      <c r="EK847" s="31"/>
      <c r="EL847" s="31"/>
      <c r="EM847" s="31"/>
      <c r="EN847" s="31"/>
      <c r="EO847" s="31"/>
      <c r="EP847" s="31"/>
      <c r="EQ847" s="31"/>
      <c r="ER847" s="31"/>
      <c r="ES847" s="31"/>
      <c r="ET847" s="31"/>
      <c r="EU847" s="31"/>
      <c r="EV847" s="31"/>
      <c r="EW847" s="31"/>
      <c r="EX847" s="31"/>
      <c r="EY847" s="31"/>
      <c r="EZ847" s="31"/>
      <c r="FA847" s="31"/>
      <c r="FB847" s="31"/>
      <c r="FC847" s="31"/>
      <c r="FD847" s="31"/>
      <c r="FE847" s="31"/>
      <c r="FF847" s="31"/>
      <c r="FG847" s="31"/>
      <c r="FH847" s="31"/>
      <c r="FI847" s="31"/>
      <c r="FJ847" s="31"/>
      <c r="FK847" s="31"/>
      <c r="FL847" s="31"/>
      <c r="FM847" s="31"/>
      <c r="FN847" s="31"/>
      <c r="FO847" s="31"/>
      <c r="FP847" s="31"/>
      <c r="FQ847" s="31"/>
      <c r="FR847" s="31"/>
      <c r="FS847" s="31"/>
      <c r="FT847" s="31"/>
      <c r="FU847" s="31"/>
      <c r="FV847" s="31"/>
      <c r="FW847" s="31"/>
      <c r="FX847" s="31"/>
      <c r="FY847" s="31"/>
      <c r="FZ847" s="31"/>
      <c r="GA847" s="31"/>
      <c r="GB847" s="31"/>
      <c r="GC847" s="31"/>
      <c r="GD847" s="31"/>
      <c r="GE847" s="31"/>
      <c r="GF847" s="31"/>
      <c r="GG847" s="31"/>
      <c r="GH847" s="31"/>
      <c r="GI847" s="31"/>
      <c r="GJ847" s="31"/>
      <c r="GK847" s="31"/>
      <c r="GL847" s="31"/>
      <c r="GM847" s="31"/>
      <c r="GN847" s="31"/>
      <c r="GO847" s="31"/>
      <c r="GP847" s="31"/>
      <c r="GQ847" s="31"/>
      <c r="GR847" s="31"/>
      <c r="GS847" s="31"/>
      <c r="GT847" s="31"/>
      <c r="GU847" s="31"/>
      <c r="GV847" s="31"/>
      <c r="GW847" s="31"/>
      <c r="GX847" s="31"/>
      <c r="GY847" s="31"/>
      <c r="GZ847" s="31"/>
    </row>
    <row r="848" spans="2:208" s="32" customFormat="1" x14ac:dyDescent="0.2">
      <c r="B848" s="21"/>
      <c r="C848" s="22"/>
      <c r="D848" s="22"/>
      <c r="E848" s="22"/>
      <c r="F848" s="246"/>
      <c r="G848" s="121"/>
      <c r="H848" s="27"/>
      <c r="I848" s="28"/>
      <c r="J848" s="29"/>
      <c r="K848" s="30"/>
      <c r="L848" s="34"/>
      <c r="M848" s="35"/>
      <c r="N848" s="30"/>
      <c r="O848" s="34"/>
      <c r="P848" s="35"/>
      <c r="Q848" s="30"/>
      <c r="R848" s="34"/>
      <c r="S848" s="35"/>
      <c r="T848" s="30"/>
      <c r="U848" s="34"/>
      <c r="V848" s="35"/>
      <c r="W848" s="30"/>
      <c r="X848" s="34"/>
      <c r="Y848" s="34"/>
      <c r="Z848" s="30"/>
      <c r="AA848" s="34"/>
      <c r="AB848" s="34"/>
      <c r="AC848" s="30"/>
      <c r="AD848" s="34"/>
      <c r="AE848" s="34"/>
      <c r="AF848" s="30"/>
      <c r="AG848" s="34"/>
      <c r="AH848" s="34"/>
      <c r="AI848" s="30"/>
      <c r="AJ848" s="34"/>
      <c r="AK848" s="34"/>
      <c r="AL848" s="30"/>
      <c r="AM848" s="34"/>
      <c r="AN848" s="34"/>
      <c r="AO848" s="30"/>
      <c r="AP848" s="34"/>
      <c r="AQ848" s="34"/>
      <c r="AR848" s="30"/>
      <c r="AS848" s="34"/>
      <c r="AT848" s="34"/>
      <c r="AU848" s="30"/>
      <c r="AV848" s="34"/>
      <c r="AW848" s="34"/>
      <c r="AX848" s="30"/>
      <c r="AY848" s="34"/>
      <c r="AZ848" s="34"/>
      <c r="BA848" s="30"/>
      <c r="BB848" s="34"/>
      <c r="BC848" s="34"/>
      <c r="BD848" s="30"/>
      <c r="BE848" s="34"/>
      <c r="BF848" s="34"/>
      <c r="BG848" s="30"/>
      <c r="BH848" s="34"/>
      <c r="BI848" s="34"/>
      <c r="BJ848" s="30"/>
      <c r="BK848" s="34"/>
      <c r="BL848" s="117"/>
      <c r="BM848" s="118"/>
      <c r="BN848" s="117"/>
      <c r="BO848" s="34"/>
      <c r="BP848" s="30"/>
      <c r="BQ848" s="30"/>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c r="DW848" s="31"/>
      <c r="DX848" s="31"/>
      <c r="DY848" s="31"/>
      <c r="DZ848" s="31"/>
      <c r="EA848" s="31"/>
      <c r="EB848" s="31"/>
      <c r="EC848" s="31"/>
      <c r="ED848" s="31"/>
      <c r="EE848" s="31"/>
      <c r="EF848" s="31"/>
      <c r="EG848" s="31"/>
      <c r="EH848" s="31"/>
      <c r="EI848" s="31"/>
      <c r="EJ848" s="31"/>
      <c r="EK848" s="31"/>
      <c r="EL848" s="31"/>
      <c r="EM848" s="31"/>
      <c r="EN848" s="31"/>
      <c r="EO848" s="31"/>
      <c r="EP848" s="31"/>
      <c r="EQ848" s="31"/>
      <c r="ER848" s="31"/>
      <c r="ES848" s="31"/>
      <c r="ET848" s="31"/>
      <c r="EU848" s="31"/>
      <c r="EV848" s="31"/>
      <c r="EW848" s="31"/>
      <c r="EX848" s="31"/>
      <c r="EY848" s="31"/>
      <c r="EZ848" s="31"/>
      <c r="FA848" s="31"/>
      <c r="FB848" s="31"/>
      <c r="FC848" s="31"/>
      <c r="FD848" s="31"/>
      <c r="FE848" s="31"/>
      <c r="FF848" s="31"/>
      <c r="FG848" s="31"/>
      <c r="FH848" s="31"/>
      <c r="FI848" s="31"/>
      <c r="FJ848" s="31"/>
      <c r="FK848" s="31"/>
      <c r="FL848" s="31"/>
      <c r="FM848" s="31"/>
      <c r="FN848" s="31"/>
      <c r="FO848" s="31"/>
      <c r="FP848" s="31"/>
      <c r="FQ848" s="31"/>
      <c r="FR848" s="31"/>
      <c r="FS848" s="31"/>
      <c r="FT848" s="31"/>
      <c r="FU848" s="31"/>
      <c r="FV848" s="31"/>
      <c r="FW848" s="31"/>
      <c r="FX848" s="31"/>
      <c r="FY848" s="31"/>
      <c r="FZ848" s="31"/>
      <c r="GA848" s="31"/>
      <c r="GB848" s="31"/>
      <c r="GC848" s="31"/>
      <c r="GD848" s="31"/>
      <c r="GE848" s="31"/>
      <c r="GF848" s="31"/>
      <c r="GG848" s="31"/>
      <c r="GH848" s="31"/>
      <c r="GI848" s="31"/>
      <c r="GJ848" s="31"/>
      <c r="GK848" s="31"/>
      <c r="GL848" s="31"/>
      <c r="GM848" s="31"/>
      <c r="GN848" s="31"/>
      <c r="GO848" s="31"/>
      <c r="GP848" s="31"/>
      <c r="GQ848" s="31"/>
      <c r="GR848" s="31"/>
      <c r="GS848" s="31"/>
      <c r="GT848" s="31"/>
      <c r="GU848" s="31"/>
      <c r="GV848" s="31"/>
      <c r="GW848" s="31"/>
      <c r="GX848" s="31"/>
      <c r="GY848" s="31"/>
      <c r="GZ848" s="31"/>
    </row>
    <row r="849" spans="2:208" s="32" customFormat="1" x14ac:dyDescent="0.2">
      <c r="B849" s="21"/>
      <c r="C849" s="22"/>
      <c r="D849" s="22"/>
      <c r="E849" s="22"/>
      <c r="F849" s="246"/>
      <c r="G849" s="121"/>
      <c r="H849" s="27"/>
      <c r="I849" s="28"/>
      <c r="J849" s="29"/>
      <c r="K849" s="30"/>
      <c r="L849" s="34"/>
      <c r="M849" s="35"/>
      <c r="N849" s="30"/>
      <c r="O849" s="34"/>
      <c r="P849" s="35"/>
      <c r="Q849" s="30"/>
      <c r="R849" s="34"/>
      <c r="S849" s="35"/>
      <c r="T849" s="30"/>
      <c r="U849" s="34"/>
      <c r="V849" s="35"/>
      <c r="W849" s="30"/>
      <c r="X849" s="34"/>
      <c r="Y849" s="34"/>
      <c r="Z849" s="30"/>
      <c r="AA849" s="34"/>
      <c r="AB849" s="34"/>
      <c r="AC849" s="30"/>
      <c r="AD849" s="34"/>
      <c r="AE849" s="34"/>
      <c r="AF849" s="30"/>
      <c r="AG849" s="34"/>
      <c r="AH849" s="34"/>
      <c r="AI849" s="30"/>
      <c r="AJ849" s="34"/>
      <c r="AK849" s="34"/>
      <c r="AL849" s="30"/>
      <c r="AM849" s="34"/>
      <c r="AN849" s="34"/>
      <c r="AO849" s="30"/>
      <c r="AP849" s="34"/>
      <c r="AQ849" s="34"/>
      <c r="AR849" s="30"/>
      <c r="AS849" s="34"/>
      <c r="AT849" s="34"/>
      <c r="AU849" s="30"/>
      <c r="AV849" s="34"/>
      <c r="AW849" s="34"/>
      <c r="AX849" s="30"/>
      <c r="AY849" s="34"/>
      <c r="AZ849" s="34"/>
      <c r="BA849" s="30"/>
      <c r="BB849" s="34"/>
      <c r="BC849" s="34"/>
      <c r="BD849" s="30"/>
      <c r="BE849" s="34"/>
      <c r="BF849" s="34"/>
      <c r="BG849" s="30"/>
      <c r="BH849" s="34"/>
      <c r="BI849" s="34"/>
      <c r="BJ849" s="30"/>
      <c r="BK849" s="34"/>
      <c r="BL849" s="117"/>
      <c r="BM849" s="118"/>
      <c r="BN849" s="117"/>
      <c r="BO849" s="34"/>
      <c r="BP849" s="30"/>
      <c r="BQ849" s="30"/>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s="31"/>
      <c r="CU849" s="31"/>
      <c r="CV849" s="31"/>
      <c r="CW849" s="31"/>
      <c r="CX849" s="31"/>
      <c r="CY849" s="31"/>
      <c r="CZ849" s="31"/>
      <c r="DA849" s="31"/>
      <c r="DB849" s="31"/>
      <c r="DC849" s="31"/>
      <c r="DD849" s="31"/>
      <c r="DE849" s="31"/>
      <c r="DF849" s="31"/>
      <c r="DG849" s="31"/>
      <c r="DH849" s="31"/>
      <c r="DI849" s="31"/>
      <c r="DJ849" s="31"/>
      <c r="DK849" s="31"/>
      <c r="DL849" s="31"/>
      <c r="DM849" s="31"/>
      <c r="DN849" s="31"/>
      <c r="DO849" s="31"/>
      <c r="DP849" s="31"/>
      <c r="DQ849" s="31"/>
      <c r="DR849" s="31"/>
      <c r="DS849" s="31"/>
      <c r="DT849" s="31"/>
      <c r="DU849" s="31"/>
      <c r="DV849" s="31"/>
      <c r="DW849" s="31"/>
      <c r="DX849" s="31"/>
      <c r="DY849" s="31"/>
      <c r="DZ849" s="31"/>
      <c r="EA849" s="31"/>
      <c r="EB849" s="31"/>
      <c r="EC849" s="31"/>
      <c r="ED849" s="31"/>
      <c r="EE849" s="31"/>
      <c r="EF849" s="31"/>
      <c r="EG849" s="31"/>
      <c r="EH849" s="31"/>
      <c r="EI849" s="31"/>
      <c r="EJ849" s="31"/>
      <c r="EK849" s="31"/>
      <c r="EL849" s="31"/>
      <c r="EM849" s="31"/>
      <c r="EN849" s="31"/>
      <c r="EO849" s="31"/>
      <c r="EP849" s="31"/>
      <c r="EQ849" s="31"/>
      <c r="ER849" s="31"/>
      <c r="ES849" s="31"/>
      <c r="ET849" s="31"/>
      <c r="EU849" s="31"/>
      <c r="EV849" s="31"/>
      <c r="EW849" s="31"/>
      <c r="EX849" s="31"/>
      <c r="EY849" s="31"/>
      <c r="EZ849" s="31"/>
      <c r="FA849" s="31"/>
      <c r="FB849" s="31"/>
      <c r="FC849" s="31"/>
      <c r="FD849" s="31"/>
      <c r="FE849" s="31"/>
      <c r="FF849" s="31"/>
      <c r="FG849" s="31"/>
      <c r="FH849" s="31"/>
      <c r="FI849" s="31"/>
      <c r="FJ849" s="31"/>
      <c r="FK849" s="31"/>
      <c r="FL849" s="31"/>
      <c r="FM849" s="31"/>
      <c r="FN849" s="31"/>
      <c r="FO849" s="31"/>
      <c r="FP849" s="31"/>
      <c r="FQ849" s="31"/>
      <c r="FR849" s="31"/>
      <c r="FS849" s="31"/>
      <c r="FT849" s="31"/>
      <c r="FU849" s="31"/>
      <c r="FV849" s="31"/>
      <c r="FW849" s="31"/>
      <c r="FX849" s="31"/>
      <c r="FY849" s="31"/>
      <c r="FZ849" s="31"/>
      <c r="GA849" s="31"/>
      <c r="GB849" s="31"/>
      <c r="GC849" s="31"/>
      <c r="GD849" s="31"/>
      <c r="GE849" s="31"/>
      <c r="GF849" s="31"/>
      <c r="GG849" s="31"/>
      <c r="GH849" s="31"/>
      <c r="GI849" s="31"/>
      <c r="GJ849" s="31"/>
      <c r="GK849" s="31"/>
      <c r="GL849" s="31"/>
      <c r="GM849" s="31"/>
      <c r="GN849" s="31"/>
      <c r="GO849" s="31"/>
      <c r="GP849" s="31"/>
      <c r="GQ849" s="31"/>
      <c r="GR849" s="31"/>
      <c r="GS849" s="31"/>
      <c r="GT849" s="31"/>
      <c r="GU849" s="31"/>
      <c r="GV849" s="31"/>
      <c r="GW849" s="31"/>
      <c r="GX849" s="31"/>
      <c r="GY849" s="31"/>
      <c r="GZ849" s="31"/>
    </row>
    <row r="850" spans="2:208" s="32" customFormat="1" x14ac:dyDescent="0.2">
      <c r="B850" s="21"/>
      <c r="C850" s="22"/>
      <c r="D850" s="22"/>
      <c r="E850" s="22"/>
      <c r="F850" s="246"/>
      <c r="G850" s="121"/>
      <c r="H850" s="27"/>
      <c r="I850" s="28"/>
      <c r="J850" s="29"/>
      <c r="K850" s="30"/>
      <c r="L850" s="34"/>
      <c r="M850" s="35"/>
      <c r="N850" s="30"/>
      <c r="O850" s="34"/>
      <c r="P850" s="35"/>
      <c r="Q850" s="30"/>
      <c r="R850" s="34"/>
      <c r="S850" s="35"/>
      <c r="T850" s="30"/>
      <c r="U850" s="34"/>
      <c r="V850" s="35"/>
      <c r="W850" s="30"/>
      <c r="X850" s="34"/>
      <c r="Y850" s="34"/>
      <c r="Z850" s="30"/>
      <c r="AA850" s="34"/>
      <c r="AB850" s="34"/>
      <c r="AC850" s="30"/>
      <c r="AD850" s="34"/>
      <c r="AE850" s="34"/>
      <c r="AF850" s="30"/>
      <c r="AG850" s="34"/>
      <c r="AH850" s="34"/>
      <c r="AI850" s="30"/>
      <c r="AJ850" s="34"/>
      <c r="AK850" s="34"/>
      <c r="AL850" s="30"/>
      <c r="AM850" s="34"/>
      <c r="AN850" s="34"/>
      <c r="AO850" s="30"/>
      <c r="AP850" s="34"/>
      <c r="AQ850" s="34"/>
      <c r="AR850" s="30"/>
      <c r="AS850" s="34"/>
      <c r="AT850" s="34"/>
      <c r="AU850" s="30"/>
      <c r="AV850" s="34"/>
      <c r="AW850" s="34"/>
      <c r="AX850" s="30"/>
      <c r="AY850" s="34"/>
      <c r="AZ850" s="34"/>
      <c r="BA850" s="30"/>
      <c r="BB850" s="34"/>
      <c r="BC850" s="34"/>
      <c r="BD850" s="30"/>
      <c r="BE850" s="34"/>
      <c r="BF850" s="34"/>
      <c r="BG850" s="30"/>
      <c r="BH850" s="34"/>
      <c r="BI850" s="34"/>
      <c r="BJ850" s="30"/>
      <c r="BK850" s="34"/>
      <c r="BL850" s="117"/>
      <c r="BM850" s="118"/>
      <c r="BN850" s="117"/>
      <c r="BO850" s="34"/>
      <c r="BP850" s="30"/>
      <c r="BQ850" s="30"/>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s="31"/>
      <c r="CU850" s="31"/>
      <c r="CV850" s="31"/>
      <c r="CW850" s="31"/>
      <c r="CX850" s="31"/>
      <c r="CY850" s="31"/>
      <c r="CZ850" s="31"/>
      <c r="DA850" s="31"/>
      <c r="DB850" s="31"/>
      <c r="DC850" s="31"/>
      <c r="DD850" s="31"/>
      <c r="DE850" s="31"/>
      <c r="DF850" s="31"/>
      <c r="DG850" s="31"/>
      <c r="DH850" s="31"/>
      <c r="DI850" s="31"/>
      <c r="DJ850" s="31"/>
      <c r="DK850" s="31"/>
      <c r="DL850" s="31"/>
      <c r="DM850" s="31"/>
      <c r="DN850" s="31"/>
      <c r="DO850" s="31"/>
      <c r="DP850" s="31"/>
      <c r="DQ850" s="31"/>
      <c r="DR850" s="31"/>
      <c r="DS850" s="31"/>
      <c r="DT850" s="31"/>
      <c r="DU850" s="31"/>
      <c r="DV850" s="31"/>
      <c r="DW850" s="31"/>
      <c r="DX850" s="31"/>
      <c r="DY850" s="31"/>
      <c r="DZ850" s="31"/>
      <c r="EA850" s="31"/>
      <c r="EB850" s="31"/>
      <c r="EC850" s="31"/>
      <c r="ED850" s="31"/>
      <c r="EE850" s="31"/>
      <c r="EF850" s="31"/>
      <c r="EG850" s="31"/>
      <c r="EH850" s="31"/>
      <c r="EI850" s="31"/>
      <c r="EJ850" s="31"/>
      <c r="EK850" s="31"/>
      <c r="EL850" s="31"/>
      <c r="EM850" s="31"/>
      <c r="EN850" s="31"/>
      <c r="EO850" s="31"/>
      <c r="EP850" s="31"/>
      <c r="EQ850" s="31"/>
      <c r="ER850" s="31"/>
      <c r="ES850" s="31"/>
      <c r="ET850" s="31"/>
      <c r="EU850" s="31"/>
      <c r="EV850" s="31"/>
      <c r="EW850" s="31"/>
      <c r="EX850" s="31"/>
      <c r="EY850" s="31"/>
      <c r="EZ850" s="31"/>
      <c r="FA850" s="31"/>
      <c r="FB850" s="31"/>
      <c r="FC850" s="31"/>
      <c r="FD850" s="31"/>
      <c r="FE850" s="31"/>
      <c r="FF850" s="31"/>
      <c r="FG850" s="31"/>
      <c r="FH850" s="31"/>
      <c r="FI850" s="31"/>
      <c r="FJ850" s="31"/>
      <c r="FK850" s="31"/>
      <c r="FL850" s="31"/>
      <c r="FM850" s="31"/>
      <c r="FN850" s="31"/>
      <c r="FO850" s="31"/>
      <c r="FP850" s="31"/>
      <c r="FQ850" s="31"/>
      <c r="FR850" s="31"/>
      <c r="FS850" s="31"/>
      <c r="FT850" s="31"/>
      <c r="FU850" s="31"/>
      <c r="FV850" s="31"/>
      <c r="FW850" s="31"/>
      <c r="FX850" s="31"/>
      <c r="FY850" s="31"/>
      <c r="FZ850" s="31"/>
      <c r="GA850" s="31"/>
      <c r="GB850" s="31"/>
      <c r="GC850" s="31"/>
      <c r="GD850" s="31"/>
      <c r="GE850" s="31"/>
      <c r="GF850" s="31"/>
      <c r="GG850" s="31"/>
      <c r="GH850" s="31"/>
      <c r="GI850" s="31"/>
      <c r="GJ850" s="31"/>
      <c r="GK850" s="31"/>
      <c r="GL850" s="31"/>
      <c r="GM850" s="31"/>
      <c r="GN850" s="31"/>
      <c r="GO850" s="31"/>
      <c r="GP850" s="31"/>
      <c r="GQ850" s="31"/>
      <c r="GR850" s="31"/>
      <c r="GS850" s="31"/>
      <c r="GT850" s="31"/>
      <c r="GU850" s="31"/>
      <c r="GV850" s="31"/>
      <c r="GW850" s="31"/>
      <c r="GX850" s="31"/>
      <c r="GY850" s="31"/>
      <c r="GZ850" s="31"/>
    </row>
    <row r="851" spans="2:208" s="32" customFormat="1" x14ac:dyDescent="0.2">
      <c r="B851" s="21"/>
      <c r="C851" s="22"/>
      <c r="D851" s="22"/>
      <c r="E851" s="22"/>
      <c r="F851" s="246"/>
      <c r="G851" s="121"/>
      <c r="H851" s="27"/>
      <c r="I851" s="28"/>
      <c r="J851" s="29"/>
      <c r="K851" s="30"/>
      <c r="L851" s="34"/>
      <c r="M851" s="35"/>
      <c r="N851" s="30"/>
      <c r="O851" s="34"/>
      <c r="P851" s="35"/>
      <c r="Q851" s="30"/>
      <c r="R851" s="34"/>
      <c r="S851" s="35"/>
      <c r="T851" s="30"/>
      <c r="U851" s="34"/>
      <c r="V851" s="35"/>
      <c r="W851" s="30"/>
      <c r="X851" s="34"/>
      <c r="Y851" s="34"/>
      <c r="Z851" s="30"/>
      <c r="AA851" s="34"/>
      <c r="AB851" s="34"/>
      <c r="AC851" s="30"/>
      <c r="AD851" s="34"/>
      <c r="AE851" s="34"/>
      <c r="AF851" s="30"/>
      <c r="AG851" s="34"/>
      <c r="AH851" s="34"/>
      <c r="AI851" s="30"/>
      <c r="AJ851" s="34"/>
      <c r="AK851" s="34"/>
      <c r="AL851" s="30"/>
      <c r="AM851" s="34"/>
      <c r="AN851" s="34"/>
      <c r="AO851" s="30"/>
      <c r="AP851" s="34"/>
      <c r="AQ851" s="34"/>
      <c r="AR851" s="30"/>
      <c r="AS851" s="34"/>
      <c r="AT851" s="34"/>
      <c r="AU851" s="30"/>
      <c r="AV851" s="34"/>
      <c r="AW851" s="34"/>
      <c r="AX851" s="30"/>
      <c r="AY851" s="34"/>
      <c r="AZ851" s="34"/>
      <c r="BA851" s="30"/>
      <c r="BB851" s="34"/>
      <c r="BC851" s="34"/>
      <c r="BD851" s="30"/>
      <c r="BE851" s="34"/>
      <c r="BF851" s="34"/>
      <c r="BG851" s="30"/>
      <c r="BH851" s="34"/>
      <c r="BI851" s="34"/>
      <c r="BJ851" s="30"/>
      <c r="BK851" s="34"/>
      <c r="BL851" s="117"/>
      <c r="BM851" s="118"/>
      <c r="BN851" s="117"/>
      <c r="BO851" s="34"/>
      <c r="BP851" s="30"/>
      <c r="BQ851" s="30"/>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s="31"/>
      <c r="CU851" s="31"/>
      <c r="CV851" s="31"/>
      <c r="CW851" s="31"/>
      <c r="CX851" s="31"/>
      <c r="CY851" s="31"/>
      <c r="CZ851" s="31"/>
      <c r="DA851" s="31"/>
      <c r="DB851" s="31"/>
      <c r="DC851" s="31"/>
      <c r="DD851" s="31"/>
      <c r="DE851" s="31"/>
      <c r="DF851" s="31"/>
      <c r="DG851" s="31"/>
      <c r="DH851" s="31"/>
      <c r="DI851" s="31"/>
      <c r="DJ851" s="31"/>
      <c r="DK851" s="31"/>
      <c r="DL851" s="31"/>
      <c r="DM851" s="31"/>
      <c r="DN851" s="31"/>
      <c r="DO851" s="31"/>
      <c r="DP851" s="31"/>
      <c r="DQ851" s="31"/>
      <c r="DR851" s="31"/>
      <c r="DS851" s="31"/>
      <c r="DT851" s="31"/>
      <c r="DU851" s="31"/>
      <c r="DV851" s="31"/>
      <c r="DW851" s="31"/>
      <c r="DX851" s="31"/>
      <c r="DY851" s="31"/>
      <c r="DZ851" s="31"/>
      <c r="EA851" s="31"/>
      <c r="EB851" s="31"/>
      <c r="EC851" s="31"/>
      <c r="ED851" s="31"/>
      <c r="EE851" s="31"/>
      <c r="EF851" s="31"/>
      <c r="EG851" s="31"/>
      <c r="EH851" s="31"/>
      <c r="EI851" s="31"/>
      <c r="EJ851" s="31"/>
      <c r="EK851" s="31"/>
      <c r="EL851" s="31"/>
      <c r="EM851" s="31"/>
      <c r="EN851" s="31"/>
      <c r="EO851" s="31"/>
      <c r="EP851" s="31"/>
      <c r="EQ851" s="31"/>
      <c r="ER851" s="31"/>
      <c r="ES851" s="31"/>
      <c r="ET851" s="31"/>
      <c r="EU851" s="31"/>
      <c r="EV851" s="31"/>
      <c r="EW851" s="31"/>
      <c r="EX851" s="31"/>
      <c r="EY851" s="31"/>
      <c r="EZ851" s="31"/>
      <c r="FA851" s="31"/>
      <c r="FB851" s="31"/>
      <c r="FC851" s="31"/>
      <c r="FD851" s="31"/>
      <c r="FE851" s="31"/>
      <c r="FF851" s="31"/>
      <c r="FG851" s="31"/>
      <c r="FH851" s="31"/>
      <c r="FI851" s="31"/>
      <c r="FJ851" s="31"/>
      <c r="FK851" s="31"/>
      <c r="FL851" s="31"/>
      <c r="FM851" s="31"/>
      <c r="FN851" s="31"/>
      <c r="FO851" s="31"/>
      <c r="FP851" s="31"/>
      <c r="FQ851" s="31"/>
      <c r="FR851" s="31"/>
      <c r="FS851" s="31"/>
      <c r="FT851" s="31"/>
      <c r="FU851" s="31"/>
      <c r="FV851" s="31"/>
      <c r="FW851" s="31"/>
      <c r="FX851" s="31"/>
      <c r="FY851" s="31"/>
      <c r="FZ851" s="31"/>
      <c r="GA851" s="31"/>
      <c r="GB851" s="31"/>
      <c r="GC851" s="31"/>
      <c r="GD851" s="31"/>
      <c r="GE851" s="31"/>
      <c r="GF851" s="31"/>
      <c r="GG851" s="31"/>
      <c r="GH851" s="31"/>
      <c r="GI851" s="31"/>
      <c r="GJ851" s="31"/>
      <c r="GK851" s="31"/>
      <c r="GL851" s="31"/>
      <c r="GM851" s="31"/>
      <c r="GN851" s="31"/>
      <c r="GO851" s="31"/>
      <c r="GP851" s="31"/>
      <c r="GQ851" s="31"/>
      <c r="GR851" s="31"/>
      <c r="GS851" s="31"/>
      <c r="GT851" s="31"/>
      <c r="GU851" s="31"/>
      <c r="GV851" s="31"/>
      <c r="GW851" s="31"/>
      <c r="GX851" s="31"/>
      <c r="GY851" s="31"/>
      <c r="GZ851" s="31"/>
    </row>
    <row r="852" spans="2:208" s="32" customFormat="1" x14ac:dyDescent="0.2">
      <c r="B852" s="21"/>
      <c r="C852" s="22"/>
      <c r="D852" s="22"/>
      <c r="E852" s="22"/>
      <c r="F852" s="246"/>
      <c r="G852" s="121"/>
      <c r="H852" s="27"/>
      <c r="I852" s="28"/>
      <c r="J852" s="29"/>
      <c r="K852" s="30"/>
      <c r="L852" s="34"/>
      <c r="M852" s="35"/>
      <c r="N852" s="30"/>
      <c r="O852" s="34"/>
      <c r="P852" s="35"/>
      <c r="Q852" s="30"/>
      <c r="R852" s="34"/>
      <c r="S852" s="35"/>
      <c r="T852" s="30"/>
      <c r="U852" s="34"/>
      <c r="V852" s="35"/>
      <c r="W852" s="30"/>
      <c r="X852" s="34"/>
      <c r="Y852" s="34"/>
      <c r="Z852" s="30"/>
      <c r="AA852" s="34"/>
      <c r="AB852" s="34"/>
      <c r="AC852" s="30"/>
      <c r="AD852" s="34"/>
      <c r="AE852" s="34"/>
      <c r="AF852" s="30"/>
      <c r="AG852" s="34"/>
      <c r="AH852" s="34"/>
      <c r="AI852" s="30"/>
      <c r="AJ852" s="34"/>
      <c r="AK852" s="34"/>
      <c r="AL852" s="30"/>
      <c r="AM852" s="34"/>
      <c r="AN852" s="34"/>
      <c r="AO852" s="30"/>
      <c r="AP852" s="34"/>
      <c r="AQ852" s="34"/>
      <c r="AR852" s="30"/>
      <c r="AS852" s="34"/>
      <c r="AT852" s="34"/>
      <c r="AU852" s="30"/>
      <c r="AV852" s="34"/>
      <c r="AW852" s="34"/>
      <c r="AX852" s="30"/>
      <c r="AY852" s="34"/>
      <c r="AZ852" s="34"/>
      <c r="BA852" s="30"/>
      <c r="BB852" s="34"/>
      <c r="BC852" s="34"/>
      <c r="BD852" s="30"/>
      <c r="BE852" s="34"/>
      <c r="BF852" s="34"/>
      <c r="BG852" s="30"/>
      <c r="BH852" s="34"/>
      <c r="BI852" s="34"/>
      <c r="BJ852" s="30"/>
      <c r="BK852" s="34"/>
      <c r="BL852" s="117"/>
      <c r="BM852" s="118"/>
      <c r="BN852" s="117"/>
      <c r="BO852" s="34"/>
      <c r="BP852" s="30"/>
      <c r="BQ852" s="30"/>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s="31"/>
      <c r="CU852" s="31"/>
      <c r="CV852" s="31"/>
      <c r="CW852" s="31"/>
      <c r="CX852" s="31"/>
      <c r="CY852" s="31"/>
      <c r="CZ852" s="31"/>
      <c r="DA852" s="31"/>
      <c r="DB852" s="31"/>
      <c r="DC852" s="31"/>
      <c r="DD852" s="31"/>
      <c r="DE852" s="31"/>
      <c r="DF852" s="31"/>
      <c r="DG852" s="31"/>
      <c r="DH852" s="31"/>
      <c r="DI852" s="31"/>
      <c r="DJ852" s="31"/>
      <c r="DK852" s="31"/>
      <c r="DL852" s="31"/>
      <c r="DM852" s="31"/>
      <c r="DN852" s="31"/>
      <c r="DO852" s="31"/>
      <c r="DP852" s="31"/>
      <c r="DQ852" s="31"/>
      <c r="DR852" s="31"/>
      <c r="DS852" s="31"/>
      <c r="DT852" s="31"/>
      <c r="DU852" s="31"/>
      <c r="DV852" s="31"/>
      <c r="DW852" s="31"/>
      <c r="DX852" s="31"/>
      <c r="DY852" s="31"/>
      <c r="DZ852" s="31"/>
      <c r="EA852" s="31"/>
      <c r="EB852" s="31"/>
      <c r="EC852" s="31"/>
      <c r="ED852" s="31"/>
      <c r="EE852" s="31"/>
      <c r="EF852" s="31"/>
      <c r="EG852" s="31"/>
      <c r="EH852" s="31"/>
      <c r="EI852" s="31"/>
      <c r="EJ852" s="31"/>
      <c r="EK852" s="31"/>
      <c r="EL852" s="31"/>
      <c r="EM852" s="31"/>
      <c r="EN852" s="31"/>
      <c r="EO852" s="31"/>
      <c r="EP852" s="31"/>
      <c r="EQ852" s="31"/>
      <c r="ER852" s="31"/>
      <c r="ES852" s="31"/>
      <c r="ET852" s="31"/>
      <c r="EU852" s="31"/>
      <c r="EV852" s="31"/>
      <c r="EW852" s="31"/>
      <c r="EX852" s="31"/>
      <c r="EY852" s="31"/>
      <c r="EZ852" s="31"/>
      <c r="FA852" s="31"/>
      <c r="FB852" s="31"/>
      <c r="FC852" s="31"/>
      <c r="FD852" s="31"/>
      <c r="FE852" s="31"/>
      <c r="FF852" s="31"/>
      <c r="FG852" s="31"/>
      <c r="FH852" s="31"/>
      <c r="FI852" s="31"/>
      <c r="FJ852" s="31"/>
      <c r="FK852" s="31"/>
      <c r="FL852" s="31"/>
      <c r="FM852" s="31"/>
      <c r="FN852" s="31"/>
      <c r="FO852" s="31"/>
      <c r="FP852" s="31"/>
      <c r="FQ852" s="31"/>
      <c r="FR852" s="31"/>
      <c r="FS852" s="31"/>
      <c r="FT852" s="31"/>
      <c r="FU852" s="31"/>
      <c r="FV852" s="31"/>
      <c r="FW852" s="31"/>
      <c r="FX852" s="31"/>
      <c r="FY852" s="31"/>
      <c r="FZ852" s="31"/>
      <c r="GA852" s="31"/>
      <c r="GB852" s="31"/>
      <c r="GC852" s="31"/>
      <c r="GD852" s="31"/>
      <c r="GE852" s="31"/>
      <c r="GF852" s="31"/>
      <c r="GG852" s="31"/>
      <c r="GH852" s="31"/>
      <c r="GI852" s="31"/>
      <c r="GJ852" s="31"/>
      <c r="GK852" s="31"/>
      <c r="GL852" s="31"/>
      <c r="GM852" s="31"/>
      <c r="GN852" s="31"/>
      <c r="GO852" s="31"/>
      <c r="GP852" s="31"/>
      <c r="GQ852" s="31"/>
      <c r="GR852" s="31"/>
      <c r="GS852" s="31"/>
      <c r="GT852" s="31"/>
      <c r="GU852" s="31"/>
      <c r="GV852" s="31"/>
      <c r="GW852" s="31"/>
      <c r="GX852" s="31"/>
      <c r="GY852" s="31"/>
      <c r="GZ852" s="31"/>
    </row>
    <row r="853" spans="2:208" s="32" customFormat="1" x14ac:dyDescent="0.2">
      <c r="B853" s="21"/>
      <c r="C853" s="22"/>
      <c r="D853" s="22"/>
      <c r="E853" s="22"/>
      <c r="F853" s="246"/>
      <c r="G853" s="121"/>
      <c r="H853" s="27"/>
      <c r="I853" s="28"/>
      <c r="J853" s="29"/>
      <c r="K853" s="30"/>
      <c r="L853" s="34"/>
      <c r="M853" s="35"/>
      <c r="N853" s="30"/>
      <c r="O853" s="34"/>
      <c r="P853" s="35"/>
      <c r="Q853" s="30"/>
      <c r="R853" s="34"/>
      <c r="S853" s="35"/>
      <c r="T853" s="30"/>
      <c r="U853" s="34"/>
      <c r="V853" s="35"/>
      <c r="W853" s="30"/>
      <c r="X853" s="34"/>
      <c r="Y853" s="34"/>
      <c r="Z853" s="30"/>
      <c r="AA853" s="34"/>
      <c r="AB853" s="34"/>
      <c r="AC853" s="30"/>
      <c r="AD853" s="34"/>
      <c r="AE853" s="34"/>
      <c r="AF853" s="30"/>
      <c r="AG853" s="34"/>
      <c r="AH853" s="34"/>
      <c r="AI853" s="30"/>
      <c r="AJ853" s="34"/>
      <c r="AK853" s="34"/>
      <c r="AL853" s="30"/>
      <c r="AM853" s="34"/>
      <c r="AN853" s="34"/>
      <c r="AO853" s="30"/>
      <c r="AP853" s="34"/>
      <c r="AQ853" s="34"/>
      <c r="AR853" s="30"/>
      <c r="AS853" s="34"/>
      <c r="AT853" s="34"/>
      <c r="AU853" s="30"/>
      <c r="AV853" s="34"/>
      <c r="AW853" s="34"/>
      <c r="AX853" s="30"/>
      <c r="AY853" s="34"/>
      <c r="AZ853" s="34"/>
      <c r="BA853" s="30"/>
      <c r="BB853" s="34"/>
      <c r="BC853" s="34"/>
      <c r="BD853" s="30"/>
      <c r="BE853" s="34"/>
      <c r="BF853" s="34"/>
      <c r="BG853" s="30"/>
      <c r="BH853" s="34"/>
      <c r="BI853" s="34"/>
      <c r="BJ853" s="30"/>
      <c r="BK853" s="34"/>
      <c r="BL853" s="117"/>
      <c r="BM853" s="118"/>
      <c r="BN853" s="117"/>
      <c r="BO853" s="34"/>
      <c r="BP853" s="30"/>
      <c r="BQ853" s="30"/>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s="31"/>
      <c r="CU853" s="31"/>
      <c r="CV853" s="31"/>
      <c r="CW853" s="31"/>
      <c r="CX853" s="31"/>
      <c r="CY853" s="31"/>
      <c r="CZ853" s="31"/>
      <c r="DA853" s="31"/>
      <c r="DB853" s="31"/>
      <c r="DC853" s="31"/>
      <c r="DD853" s="31"/>
      <c r="DE853" s="31"/>
      <c r="DF853" s="31"/>
      <c r="DG853" s="31"/>
      <c r="DH853" s="31"/>
      <c r="DI853" s="31"/>
      <c r="DJ853" s="31"/>
      <c r="DK853" s="31"/>
      <c r="DL853" s="31"/>
      <c r="DM853" s="31"/>
      <c r="DN853" s="31"/>
      <c r="DO853" s="31"/>
      <c r="DP853" s="31"/>
      <c r="DQ853" s="31"/>
      <c r="DR853" s="31"/>
      <c r="DS853" s="31"/>
      <c r="DT853" s="31"/>
      <c r="DU853" s="31"/>
      <c r="DV853" s="31"/>
      <c r="DW853" s="31"/>
      <c r="DX853" s="31"/>
      <c r="DY853" s="31"/>
      <c r="DZ853" s="31"/>
      <c r="EA853" s="31"/>
      <c r="EB853" s="31"/>
      <c r="EC853" s="31"/>
      <c r="ED853" s="31"/>
      <c r="EE853" s="31"/>
      <c r="EF853" s="31"/>
      <c r="EG853" s="31"/>
      <c r="EH853" s="31"/>
      <c r="EI853" s="31"/>
      <c r="EJ853" s="31"/>
      <c r="EK853" s="31"/>
      <c r="EL853" s="31"/>
      <c r="EM853" s="31"/>
      <c r="EN853" s="31"/>
      <c r="EO853" s="31"/>
      <c r="EP853" s="31"/>
      <c r="EQ853" s="31"/>
      <c r="ER853" s="31"/>
      <c r="ES853" s="31"/>
      <c r="ET853" s="31"/>
      <c r="EU853" s="31"/>
      <c r="EV853" s="31"/>
      <c r="EW853" s="31"/>
      <c r="EX853" s="31"/>
      <c r="EY853" s="31"/>
      <c r="EZ853" s="31"/>
      <c r="FA853" s="31"/>
      <c r="FB853" s="31"/>
      <c r="FC853" s="31"/>
      <c r="FD853" s="31"/>
      <c r="FE853" s="31"/>
      <c r="FF853" s="31"/>
      <c r="FG853" s="31"/>
      <c r="FH853" s="31"/>
      <c r="FI853" s="31"/>
      <c r="FJ853" s="31"/>
      <c r="FK853" s="31"/>
      <c r="FL853" s="31"/>
      <c r="FM853" s="31"/>
      <c r="FN853" s="31"/>
      <c r="FO853" s="31"/>
      <c r="FP853" s="31"/>
      <c r="FQ853" s="31"/>
      <c r="FR853" s="31"/>
      <c r="FS853" s="31"/>
      <c r="FT853" s="31"/>
      <c r="FU853" s="31"/>
      <c r="FV853" s="31"/>
      <c r="FW853" s="31"/>
      <c r="FX853" s="31"/>
      <c r="FY853" s="31"/>
      <c r="FZ853" s="31"/>
      <c r="GA853" s="31"/>
      <c r="GB853" s="31"/>
      <c r="GC853" s="31"/>
      <c r="GD853" s="31"/>
      <c r="GE853" s="31"/>
      <c r="GF853" s="31"/>
      <c r="GG853" s="31"/>
      <c r="GH853" s="31"/>
      <c r="GI853" s="31"/>
      <c r="GJ853" s="31"/>
      <c r="GK853" s="31"/>
      <c r="GL853" s="31"/>
      <c r="GM853" s="31"/>
      <c r="GN853" s="31"/>
      <c r="GO853" s="31"/>
      <c r="GP853" s="31"/>
      <c r="GQ853" s="31"/>
      <c r="GR853" s="31"/>
      <c r="GS853" s="31"/>
      <c r="GT853" s="31"/>
      <c r="GU853" s="31"/>
      <c r="GV853" s="31"/>
      <c r="GW853" s="31"/>
      <c r="GX853" s="31"/>
      <c r="GY853" s="31"/>
      <c r="GZ853" s="31"/>
    </row>
    <row r="854" spans="2:208" s="32" customFormat="1" x14ac:dyDescent="0.2">
      <c r="B854" s="21"/>
      <c r="C854" s="22"/>
      <c r="D854" s="22"/>
      <c r="E854" s="22"/>
      <c r="F854" s="246"/>
      <c r="G854" s="121"/>
      <c r="H854" s="27"/>
      <c r="I854" s="28"/>
      <c r="J854" s="29"/>
      <c r="K854" s="30"/>
      <c r="L854" s="34"/>
      <c r="M854" s="35"/>
      <c r="N854" s="30"/>
      <c r="O854" s="34"/>
      <c r="P854" s="35"/>
      <c r="Q854" s="30"/>
      <c r="R854" s="34"/>
      <c r="S854" s="35"/>
      <c r="T854" s="30"/>
      <c r="U854" s="34"/>
      <c r="V854" s="35"/>
      <c r="W854" s="30"/>
      <c r="X854" s="34"/>
      <c r="Y854" s="34"/>
      <c r="Z854" s="30"/>
      <c r="AA854" s="34"/>
      <c r="AB854" s="34"/>
      <c r="AC854" s="30"/>
      <c r="AD854" s="34"/>
      <c r="AE854" s="34"/>
      <c r="AF854" s="30"/>
      <c r="AG854" s="34"/>
      <c r="AH854" s="34"/>
      <c r="AI854" s="30"/>
      <c r="AJ854" s="34"/>
      <c r="AK854" s="34"/>
      <c r="AL854" s="30"/>
      <c r="AM854" s="34"/>
      <c r="AN854" s="34"/>
      <c r="AO854" s="30"/>
      <c r="AP854" s="34"/>
      <c r="AQ854" s="34"/>
      <c r="AR854" s="30"/>
      <c r="AS854" s="34"/>
      <c r="AT854" s="34"/>
      <c r="AU854" s="30"/>
      <c r="AV854" s="34"/>
      <c r="AW854" s="34"/>
      <c r="AX854" s="30"/>
      <c r="AY854" s="34"/>
      <c r="AZ854" s="34"/>
      <c r="BA854" s="30"/>
      <c r="BB854" s="34"/>
      <c r="BC854" s="34"/>
      <c r="BD854" s="30"/>
      <c r="BE854" s="34"/>
      <c r="BF854" s="34"/>
      <c r="BG854" s="30"/>
      <c r="BH854" s="34"/>
      <c r="BI854" s="34"/>
      <c r="BJ854" s="30"/>
      <c r="BK854" s="34"/>
      <c r="BL854" s="117"/>
      <c r="BM854" s="118"/>
      <c r="BN854" s="117"/>
      <c r="BO854" s="34"/>
      <c r="BP854" s="30"/>
      <c r="BQ854" s="30"/>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c r="DP854" s="31"/>
      <c r="DQ854" s="31"/>
      <c r="DR854" s="31"/>
      <c r="DS854" s="31"/>
      <c r="DT854" s="31"/>
      <c r="DU854" s="31"/>
      <c r="DV854" s="31"/>
      <c r="DW854" s="31"/>
      <c r="DX854" s="31"/>
      <c r="DY854" s="31"/>
      <c r="DZ854" s="31"/>
      <c r="EA854" s="31"/>
      <c r="EB854" s="31"/>
      <c r="EC854" s="31"/>
      <c r="ED854" s="31"/>
      <c r="EE854" s="31"/>
      <c r="EF854" s="31"/>
      <c r="EG854" s="31"/>
      <c r="EH854" s="31"/>
      <c r="EI854" s="31"/>
      <c r="EJ854" s="31"/>
      <c r="EK854" s="31"/>
      <c r="EL854" s="31"/>
      <c r="EM854" s="31"/>
      <c r="EN854" s="31"/>
      <c r="EO854" s="31"/>
      <c r="EP854" s="31"/>
      <c r="EQ854" s="31"/>
      <c r="ER854" s="31"/>
      <c r="ES854" s="31"/>
      <c r="ET854" s="31"/>
      <c r="EU854" s="31"/>
      <c r="EV854" s="31"/>
      <c r="EW854" s="31"/>
      <c r="EX854" s="31"/>
      <c r="EY854" s="31"/>
      <c r="EZ854" s="31"/>
      <c r="FA854" s="31"/>
      <c r="FB854" s="31"/>
      <c r="FC854" s="31"/>
      <c r="FD854" s="31"/>
      <c r="FE854" s="31"/>
      <c r="FF854" s="31"/>
      <c r="FG854" s="31"/>
      <c r="FH854" s="31"/>
      <c r="FI854" s="31"/>
      <c r="FJ854" s="31"/>
      <c r="FK854" s="31"/>
      <c r="FL854" s="31"/>
      <c r="FM854" s="31"/>
      <c r="FN854" s="31"/>
      <c r="FO854" s="31"/>
      <c r="FP854" s="31"/>
      <c r="FQ854" s="31"/>
      <c r="FR854" s="31"/>
      <c r="FS854" s="31"/>
      <c r="FT854" s="31"/>
      <c r="FU854" s="31"/>
      <c r="FV854" s="31"/>
      <c r="FW854" s="31"/>
      <c r="FX854" s="31"/>
      <c r="FY854" s="31"/>
      <c r="FZ854" s="31"/>
      <c r="GA854" s="31"/>
      <c r="GB854" s="31"/>
      <c r="GC854" s="31"/>
      <c r="GD854" s="31"/>
      <c r="GE854" s="31"/>
      <c r="GF854" s="31"/>
      <c r="GG854" s="31"/>
      <c r="GH854" s="31"/>
      <c r="GI854" s="31"/>
      <c r="GJ854" s="31"/>
      <c r="GK854" s="31"/>
      <c r="GL854" s="31"/>
      <c r="GM854" s="31"/>
      <c r="GN854" s="31"/>
      <c r="GO854" s="31"/>
      <c r="GP854" s="31"/>
      <c r="GQ854" s="31"/>
      <c r="GR854" s="31"/>
      <c r="GS854" s="31"/>
      <c r="GT854" s="31"/>
      <c r="GU854" s="31"/>
      <c r="GV854" s="31"/>
      <c r="GW854" s="31"/>
      <c r="GX854" s="31"/>
      <c r="GY854" s="31"/>
      <c r="GZ854" s="31"/>
    </row>
    <row r="855" spans="2:208" s="32" customFormat="1" x14ac:dyDescent="0.2">
      <c r="B855" s="21"/>
      <c r="C855" s="22"/>
      <c r="D855" s="22"/>
      <c r="E855" s="22"/>
      <c r="F855" s="246"/>
      <c r="G855" s="121"/>
      <c r="H855" s="27"/>
      <c r="I855" s="28"/>
      <c r="J855" s="29"/>
      <c r="K855" s="30"/>
      <c r="L855" s="34"/>
      <c r="M855" s="35"/>
      <c r="N855" s="30"/>
      <c r="O855" s="34"/>
      <c r="P855" s="35"/>
      <c r="Q855" s="30"/>
      <c r="R855" s="34"/>
      <c r="S855" s="35"/>
      <c r="T855" s="30"/>
      <c r="U855" s="34"/>
      <c r="V855" s="35"/>
      <c r="W855" s="30"/>
      <c r="X855" s="34"/>
      <c r="Y855" s="34"/>
      <c r="Z855" s="30"/>
      <c r="AA855" s="34"/>
      <c r="AB855" s="34"/>
      <c r="AC855" s="30"/>
      <c r="AD855" s="34"/>
      <c r="AE855" s="34"/>
      <c r="AF855" s="30"/>
      <c r="AG855" s="34"/>
      <c r="AH855" s="34"/>
      <c r="AI855" s="30"/>
      <c r="AJ855" s="34"/>
      <c r="AK855" s="34"/>
      <c r="AL855" s="30"/>
      <c r="AM855" s="34"/>
      <c r="AN855" s="34"/>
      <c r="AO855" s="30"/>
      <c r="AP855" s="34"/>
      <c r="AQ855" s="34"/>
      <c r="AR855" s="30"/>
      <c r="AS855" s="34"/>
      <c r="AT855" s="34"/>
      <c r="AU855" s="30"/>
      <c r="AV855" s="34"/>
      <c r="AW855" s="34"/>
      <c r="AX855" s="30"/>
      <c r="AY855" s="34"/>
      <c r="AZ855" s="34"/>
      <c r="BA855" s="30"/>
      <c r="BB855" s="34"/>
      <c r="BC855" s="34"/>
      <c r="BD855" s="30"/>
      <c r="BE855" s="34"/>
      <c r="BF855" s="34"/>
      <c r="BG855" s="30"/>
      <c r="BH855" s="34"/>
      <c r="BI855" s="34"/>
      <c r="BJ855" s="30"/>
      <c r="BK855" s="34"/>
      <c r="BL855" s="117"/>
      <c r="BM855" s="118"/>
      <c r="BN855" s="117"/>
      <c r="BO855" s="34"/>
      <c r="BP855" s="30"/>
      <c r="BQ855" s="30"/>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c r="DW855" s="31"/>
      <c r="DX855" s="31"/>
      <c r="DY855" s="31"/>
      <c r="DZ855" s="31"/>
      <c r="EA855" s="31"/>
      <c r="EB855" s="31"/>
      <c r="EC855" s="31"/>
      <c r="ED855" s="31"/>
      <c r="EE855" s="31"/>
      <c r="EF855" s="31"/>
      <c r="EG855" s="31"/>
      <c r="EH855" s="31"/>
      <c r="EI855" s="31"/>
      <c r="EJ855" s="31"/>
      <c r="EK855" s="31"/>
      <c r="EL855" s="31"/>
      <c r="EM855" s="31"/>
      <c r="EN855" s="31"/>
      <c r="EO855" s="31"/>
      <c r="EP855" s="31"/>
      <c r="EQ855" s="31"/>
      <c r="ER855" s="31"/>
      <c r="ES855" s="31"/>
      <c r="ET855" s="31"/>
      <c r="EU855" s="31"/>
      <c r="EV855" s="31"/>
      <c r="EW855" s="31"/>
      <c r="EX855" s="31"/>
      <c r="EY855" s="31"/>
      <c r="EZ855" s="31"/>
      <c r="FA855" s="31"/>
      <c r="FB855" s="31"/>
      <c r="FC855" s="31"/>
      <c r="FD855" s="31"/>
      <c r="FE855" s="31"/>
      <c r="FF855" s="31"/>
      <c r="FG855" s="31"/>
      <c r="FH855" s="31"/>
      <c r="FI855" s="31"/>
      <c r="FJ855" s="31"/>
      <c r="FK855" s="31"/>
      <c r="FL855" s="31"/>
      <c r="FM855" s="31"/>
      <c r="FN855" s="31"/>
      <c r="FO855" s="31"/>
      <c r="FP855" s="31"/>
      <c r="FQ855" s="31"/>
      <c r="FR855" s="31"/>
      <c r="FS855" s="31"/>
      <c r="FT855" s="31"/>
      <c r="FU855" s="31"/>
      <c r="FV855" s="31"/>
      <c r="FW855" s="31"/>
      <c r="FX855" s="31"/>
      <c r="FY855" s="31"/>
      <c r="FZ855" s="31"/>
      <c r="GA855" s="31"/>
      <c r="GB855" s="31"/>
      <c r="GC855" s="31"/>
      <c r="GD855" s="31"/>
      <c r="GE855" s="31"/>
      <c r="GF855" s="31"/>
      <c r="GG855" s="31"/>
      <c r="GH855" s="31"/>
      <c r="GI855" s="31"/>
      <c r="GJ855" s="31"/>
      <c r="GK855" s="31"/>
      <c r="GL855" s="31"/>
      <c r="GM855" s="31"/>
      <c r="GN855" s="31"/>
      <c r="GO855" s="31"/>
      <c r="GP855" s="31"/>
      <c r="GQ855" s="31"/>
      <c r="GR855" s="31"/>
      <c r="GS855" s="31"/>
      <c r="GT855" s="31"/>
      <c r="GU855" s="31"/>
      <c r="GV855" s="31"/>
      <c r="GW855" s="31"/>
      <c r="GX855" s="31"/>
      <c r="GY855" s="31"/>
      <c r="GZ855" s="31"/>
    </row>
    <row r="856" spans="2:208" s="32" customFormat="1" x14ac:dyDescent="0.2">
      <c r="B856" s="21"/>
      <c r="C856" s="22"/>
      <c r="D856" s="22"/>
      <c r="E856" s="22"/>
      <c r="F856" s="246"/>
      <c r="G856" s="121"/>
      <c r="H856" s="27"/>
      <c r="I856" s="28"/>
      <c r="J856" s="29"/>
      <c r="K856" s="30"/>
      <c r="L856" s="34"/>
      <c r="M856" s="35"/>
      <c r="N856" s="30"/>
      <c r="O856" s="34"/>
      <c r="P856" s="35"/>
      <c r="Q856" s="30"/>
      <c r="R856" s="34"/>
      <c r="S856" s="35"/>
      <c r="T856" s="30"/>
      <c r="U856" s="34"/>
      <c r="V856" s="35"/>
      <c r="W856" s="30"/>
      <c r="X856" s="34"/>
      <c r="Y856" s="34"/>
      <c r="Z856" s="30"/>
      <c r="AA856" s="34"/>
      <c r="AB856" s="34"/>
      <c r="AC856" s="30"/>
      <c r="AD856" s="34"/>
      <c r="AE856" s="34"/>
      <c r="AF856" s="30"/>
      <c r="AG856" s="34"/>
      <c r="AH856" s="34"/>
      <c r="AI856" s="30"/>
      <c r="AJ856" s="34"/>
      <c r="AK856" s="34"/>
      <c r="AL856" s="30"/>
      <c r="AM856" s="34"/>
      <c r="AN856" s="34"/>
      <c r="AO856" s="30"/>
      <c r="AP856" s="34"/>
      <c r="AQ856" s="34"/>
      <c r="AR856" s="30"/>
      <c r="AS856" s="34"/>
      <c r="AT856" s="34"/>
      <c r="AU856" s="30"/>
      <c r="AV856" s="34"/>
      <c r="AW856" s="34"/>
      <c r="AX856" s="30"/>
      <c r="AY856" s="34"/>
      <c r="AZ856" s="34"/>
      <c r="BA856" s="30"/>
      <c r="BB856" s="34"/>
      <c r="BC856" s="34"/>
      <c r="BD856" s="30"/>
      <c r="BE856" s="34"/>
      <c r="BF856" s="34"/>
      <c r="BG856" s="30"/>
      <c r="BH856" s="34"/>
      <c r="BI856" s="34"/>
      <c r="BJ856" s="30"/>
      <c r="BK856" s="34"/>
      <c r="BL856" s="117"/>
      <c r="BM856" s="118"/>
      <c r="BN856" s="117"/>
      <c r="BO856" s="34"/>
      <c r="BP856" s="30"/>
      <c r="BQ856" s="30"/>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1"/>
      <c r="EU856" s="31"/>
      <c r="EV856" s="31"/>
      <c r="EW856" s="31"/>
      <c r="EX856" s="31"/>
      <c r="EY856" s="31"/>
      <c r="EZ856" s="31"/>
      <c r="FA856" s="31"/>
      <c r="FB856" s="31"/>
      <c r="FC856" s="31"/>
      <c r="FD856" s="31"/>
      <c r="FE856" s="31"/>
      <c r="FF856" s="31"/>
      <c r="FG856" s="31"/>
      <c r="FH856" s="31"/>
      <c r="FI856" s="31"/>
      <c r="FJ856" s="31"/>
      <c r="FK856" s="31"/>
      <c r="FL856" s="31"/>
      <c r="FM856" s="31"/>
      <c r="FN856" s="31"/>
      <c r="FO856" s="31"/>
      <c r="FP856" s="31"/>
      <c r="FQ856" s="31"/>
      <c r="FR856" s="31"/>
      <c r="FS856" s="31"/>
      <c r="FT856" s="31"/>
      <c r="FU856" s="31"/>
      <c r="FV856" s="31"/>
      <c r="FW856" s="31"/>
      <c r="FX856" s="31"/>
      <c r="FY856" s="31"/>
      <c r="FZ856" s="31"/>
      <c r="GA856" s="31"/>
      <c r="GB856" s="31"/>
      <c r="GC856" s="31"/>
      <c r="GD856" s="31"/>
      <c r="GE856" s="31"/>
      <c r="GF856" s="31"/>
      <c r="GG856" s="31"/>
      <c r="GH856" s="31"/>
      <c r="GI856" s="31"/>
      <c r="GJ856" s="31"/>
      <c r="GK856" s="31"/>
      <c r="GL856" s="31"/>
      <c r="GM856" s="31"/>
      <c r="GN856" s="31"/>
      <c r="GO856" s="31"/>
      <c r="GP856" s="31"/>
      <c r="GQ856" s="31"/>
      <c r="GR856" s="31"/>
      <c r="GS856" s="31"/>
      <c r="GT856" s="31"/>
      <c r="GU856" s="31"/>
      <c r="GV856" s="31"/>
      <c r="GW856" s="31"/>
      <c r="GX856" s="31"/>
      <c r="GY856" s="31"/>
      <c r="GZ856" s="31"/>
    </row>
    <row r="857" spans="2:208" s="32" customFormat="1" x14ac:dyDescent="0.2">
      <c r="B857" s="21"/>
      <c r="C857" s="22"/>
      <c r="D857" s="22"/>
      <c r="E857" s="22"/>
      <c r="F857" s="246"/>
      <c r="G857" s="121"/>
      <c r="H857" s="27"/>
      <c r="I857" s="28"/>
      <c r="J857" s="29"/>
      <c r="K857" s="30"/>
      <c r="L857" s="34"/>
      <c r="M857" s="35"/>
      <c r="N857" s="30"/>
      <c r="O857" s="34"/>
      <c r="P857" s="35"/>
      <c r="Q857" s="30"/>
      <c r="R857" s="34"/>
      <c r="S857" s="35"/>
      <c r="T857" s="30"/>
      <c r="U857" s="34"/>
      <c r="V857" s="35"/>
      <c r="W857" s="30"/>
      <c r="X857" s="34"/>
      <c r="Y857" s="34"/>
      <c r="Z857" s="30"/>
      <c r="AA857" s="34"/>
      <c r="AB857" s="34"/>
      <c r="AC857" s="30"/>
      <c r="AD857" s="34"/>
      <c r="AE857" s="34"/>
      <c r="AF857" s="30"/>
      <c r="AG857" s="34"/>
      <c r="AH857" s="34"/>
      <c r="AI857" s="30"/>
      <c r="AJ857" s="34"/>
      <c r="AK857" s="34"/>
      <c r="AL857" s="30"/>
      <c r="AM857" s="34"/>
      <c r="AN857" s="34"/>
      <c r="AO857" s="30"/>
      <c r="AP857" s="34"/>
      <c r="AQ857" s="34"/>
      <c r="AR857" s="30"/>
      <c r="AS857" s="34"/>
      <c r="AT857" s="34"/>
      <c r="AU857" s="30"/>
      <c r="AV857" s="34"/>
      <c r="AW857" s="34"/>
      <c r="AX857" s="30"/>
      <c r="AY857" s="34"/>
      <c r="AZ857" s="34"/>
      <c r="BA857" s="30"/>
      <c r="BB857" s="34"/>
      <c r="BC857" s="34"/>
      <c r="BD857" s="30"/>
      <c r="BE857" s="34"/>
      <c r="BF857" s="34"/>
      <c r="BG857" s="30"/>
      <c r="BH857" s="34"/>
      <c r="BI857" s="34"/>
      <c r="BJ857" s="30"/>
      <c r="BK857" s="34"/>
      <c r="BL857" s="117"/>
      <c r="BM857" s="118"/>
      <c r="BN857" s="117"/>
      <c r="BO857" s="34"/>
      <c r="BP857" s="30"/>
      <c r="BQ857" s="30"/>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c r="DW857" s="31"/>
      <c r="DX857" s="31"/>
      <c r="DY857" s="31"/>
      <c r="DZ857" s="31"/>
      <c r="EA857" s="31"/>
      <c r="EB857" s="31"/>
      <c r="EC857" s="31"/>
      <c r="ED857" s="31"/>
      <c r="EE857" s="31"/>
      <c r="EF857" s="31"/>
      <c r="EG857" s="31"/>
      <c r="EH857" s="31"/>
      <c r="EI857" s="31"/>
      <c r="EJ857" s="31"/>
      <c r="EK857" s="31"/>
      <c r="EL857" s="31"/>
      <c r="EM857" s="31"/>
      <c r="EN857" s="31"/>
      <c r="EO857" s="31"/>
      <c r="EP857" s="31"/>
      <c r="EQ857" s="31"/>
      <c r="ER857" s="31"/>
      <c r="ES857" s="31"/>
      <c r="ET857" s="31"/>
      <c r="EU857" s="31"/>
      <c r="EV857" s="31"/>
      <c r="EW857" s="31"/>
      <c r="EX857" s="31"/>
      <c r="EY857" s="31"/>
      <c r="EZ857" s="31"/>
      <c r="FA857" s="31"/>
      <c r="FB857" s="31"/>
      <c r="FC857" s="31"/>
      <c r="FD857" s="31"/>
      <c r="FE857" s="31"/>
      <c r="FF857" s="31"/>
      <c r="FG857" s="31"/>
      <c r="FH857" s="31"/>
      <c r="FI857" s="31"/>
      <c r="FJ857" s="31"/>
      <c r="FK857" s="31"/>
      <c r="FL857" s="31"/>
      <c r="FM857" s="31"/>
      <c r="FN857" s="31"/>
      <c r="FO857" s="31"/>
      <c r="FP857" s="31"/>
      <c r="FQ857" s="31"/>
      <c r="FR857" s="31"/>
      <c r="FS857" s="31"/>
      <c r="FT857" s="31"/>
      <c r="FU857" s="31"/>
      <c r="FV857" s="31"/>
      <c r="FW857" s="31"/>
      <c r="FX857" s="31"/>
      <c r="FY857" s="31"/>
      <c r="FZ857" s="31"/>
      <c r="GA857" s="31"/>
      <c r="GB857" s="31"/>
      <c r="GC857" s="31"/>
      <c r="GD857" s="31"/>
      <c r="GE857" s="31"/>
      <c r="GF857" s="31"/>
      <c r="GG857" s="31"/>
      <c r="GH857" s="31"/>
      <c r="GI857" s="31"/>
      <c r="GJ857" s="31"/>
      <c r="GK857" s="31"/>
      <c r="GL857" s="31"/>
      <c r="GM857" s="31"/>
      <c r="GN857" s="31"/>
      <c r="GO857" s="31"/>
      <c r="GP857" s="31"/>
      <c r="GQ857" s="31"/>
      <c r="GR857" s="31"/>
      <c r="GS857" s="31"/>
      <c r="GT857" s="31"/>
      <c r="GU857" s="31"/>
      <c r="GV857" s="31"/>
      <c r="GW857" s="31"/>
      <c r="GX857" s="31"/>
      <c r="GY857" s="31"/>
      <c r="GZ857" s="31"/>
    </row>
    <row r="858" spans="2:208" s="32" customFormat="1" x14ac:dyDescent="0.2">
      <c r="B858" s="21"/>
      <c r="C858" s="22"/>
      <c r="D858" s="22"/>
      <c r="E858" s="22"/>
      <c r="F858" s="246"/>
      <c r="G858" s="121"/>
      <c r="H858" s="27"/>
      <c r="I858" s="28"/>
      <c r="J858" s="29"/>
      <c r="K858" s="30"/>
      <c r="L858" s="34"/>
      <c r="M858" s="35"/>
      <c r="N858" s="30"/>
      <c r="O858" s="34"/>
      <c r="P858" s="35"/>
      <c r="Q858" s="30"/>
      <c r="R858" s="34"/>
      <c r="S858" s="35"/>
      <c r="T858" s="30"/>
      <c r="U858" s="34"/>
      <c r="V858" s="35"/>
      <c r="W858" s="30"/>
      <c r="X858" s="34"/>
      <c r="Y858" s="34"/>
      <c r="Z858" s="30"/>
      <c r="AA858" s="34"/>
      <c r="AB858" s="34"/>
      <c r="AC858" s="30"/>
      <c r="AD858" s="34"/>
      <c r="AE858" s="34"/>
      <c r="AF858" s="30"/>
      <c r="AG858" s="34"/>
      <c r="AH858" s="34"/>
      <c r="AI858" s="30"/>
      <c r="AJ858" s="34"/>
      <c r="AK858" s="34"/>
      <c r="AL858" s="30"/>
      <c r="AM858" s="34"/>
      <c r="AN858" s="34"/>
      <c r="AO858" s="30"/>
      <c r="AP858" s="34"/>
      <c r="AQ858" s="34"/>
      <c r="AR858" s="30"/>
      <c r="AS858" s="34"/>
      <c r="AT858" s="34"/>
      <c r="AU858" s="30"/>
      <c r="AV858" s="34"/>
      <c r="AW858" s="34"/>
      <c r="AX858" s="30"/>
      <c r="AY858" s="34"/>
      <c r="AZ858" s="34"/>
      <c r="BA858" s="30"/>
      <c r="BB858" s="34"/>
      <c r="BC858" s="34"/>
      <c r="BD858" s="30"/>
      <c r="BE858" s="34"/>
      <c r="BF858" s="34"/>
      <c r="BG858" s="30"/>
      <c r="BH858" s="34"/>
      <c r="BI858" s="34"/>
      <c r="BJ858" s="30"/>
      <c r="BK858" s="34"/>
      <c r="BL858" s="117"/>
      <c r="BM858" s="118"/>
      <c r="BN858" s="117"/>
      <c r="BO858" s="34"/>
      <c r="BP858" s="30"/>
      <c r="BQ858" s="30"/>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c r="DW858" s="31"/>
      <c r="DX858" s="31"/>
      <c r="DY858" s="31"/>
      <c r="DZ858" s="31"/>
      <c r="EA858" s="31"/>
      <c r="EB858" s="31"/>
      <c r="EC858" s="31"/>
      <c r="ED858" s="31"/>
      <c r="EE858" s="31"/>
      <c r="EF858" s="31"/>
      <c r="EG858" s="31"/>
      <c r="EH858" s="31"/>
      <c r="EI858" s="31"/>
      <c r="EJ858" s="31"/>
      <c r="EK858" s="31"/>
      <c r="EL858" s="31"/>
      <c r="EM858" s="31"/>
      <c r="EN858" s="31"/>
      <c r="EO858" s="31"/>
      <c r="EP858" s="31"/>
      <c r="EQ858" s="31"/>
      <c r="ER858" s="31"/>
      <c r="ES858" s="31"/>
      <c r="ET858" s="31"/>
      <c r="EU858" s="31"/>
      <c r="EV858" s="31"/>
      <c r="EW858" s="31"/>
      <c r="EX858" s="31"/>
      <c r="EY858" s="31"/>
      <c r="EZ858" s="31"/>
      <c r="FA858" s="31"/>
      <c r="FB858" s="31"/>
      <c r="FC858" s="31"/>
      <c r="FD858" s="31"/>
      <c r="FE858" s="31"/>
      <c r="FF858" s="31"/>
      <c r="FG858" s="31"/>
      <c r="FH858" s="31"/>
      <c r="FI858" s="31"/>
      <c r="FJ858" s="31"/>
      <c r="FK858" s="31"/>
      <c r="FL858" s="31"/>
      <c r="FM858" s="31"/>
      <c r="FN858" s="31"/>
      <c r="FO858" s="31"/>
      <c r="FP858" s="31"/>
      <c r="FQ858" s="31"/>
      <c r="FR858" s="31"/>
      <c r="FS858" s="31"/>
      <c r="FT858" s="31"/>
      <c r="FU858" s="31"/>
      <c r="FV858" s="31"/>
      <c r="FW858" s="31"/>
      <c r="FX858" s="31"/>
      <c r="FY858" s="31"/>
      <c r="FZ858" s="31"/>
      <c r="GA858" s="31"/>
      <c r="GB858" s="31"/>
      <c r="GC858" s="31"/>
      <c r="GD858" s="31"/>
      <c r="GE858" s="31"/>
      <c r="GF858" s="31"/>
      <c r="GG858" s="31"/>
      <c r="GH858" s="31"/>
      <c r="GI858" s="31"/>
      <c r="GJ858" s="31"/>
      <c r="GK858" s="31"/>
      <c r="GL858" s="31"/>
      <c r="GM858" s="31"/>
      <c r="GN858" s="31"/>
      <c r="GO858" s="31"/>
      <c r="GP858" s="31"/>
      <c r="GQ858" s="31"/>
      <c r="GR858" s="31"/>
      <c r="GS858" s="31"/>
      <c r="GT858" s="31"/>
      <c r="GU858" s="31"/>
      <c r="GV858" s="31"/>
      <c r="GW858" s="31"/>
      <c r="GX858" s="31"/>
      <c r="GY858" s="31"/>
      <c r="GZ858" s="31"/>
    </row>
    <row r="859" spans="2:208" s="32" customFormat="1" x14ac:dyDescent="0.2">
      <c r="B859" s="21"/>
      <c r="C859" s="22"/>
      <c r="D859" s="22"/>
      <c r="E859" s="22"/>
      <c r="F859" s="246"/>
      <c r="G859" s="121"/>
      <c r="H859" s="27"/>
      <c r="I859" s="28"/>
      <c r="J859" s="29"/>
      <c r="K859" s="30"/>
      <c r="L859" s="34"/>
      <c r="M859" s="35"/>
      <c r="N859" s="30"/>
      <c r="O859" s="34"/>
      <c r="P859" s="35"/>
      <c r="Q859" s="30"/>
      <c r="R859" s="34"/>
      <c r="S859" s="35"/>
      <c r="T859" s="30"/>
      <c r="U859" s="34"/>
      <c r="V859" s="35"/>
      <c r="W859" s="30"/>
      <c r="X859" s="34"/>
      <c r="Y859" s="34"/>
      <c r="Z859" s="30"/>
      <c r="AA859" s="34"/>
      <c r="AB859" s="34"/>
      <c r="AC859" s="30"/>
      <c r="AD859" s="34"/>
      <c r="AE859" s="34"/>
      <c r="AF859" s="30"/>
      <c r="AG859" s="34"/>
      <c r="AH859" s="34"/>
      <c r="AI859" s="30"/>
      <c r="AJ859" s="34"/>
      <c r="AK859" s="34"/>
      <c r="AL859" s="30"/>
      <c r="AM859" s="34"/>
      <c r="AN859" s="34"/>
      <c r="AO859" s="30"/>
      <c r="AP859" s="34"/>
      <c r="AQ859" s="34"/>
      <c r="AR859" s="30"/>
      <c r="AS859" s="34"/>
      <c r="AT859" s="34"/>
      <c r="AU859" s="30"/>
      <c r="AV859" s="34"/>
      <c r="AW859" s="34"/>
      <c r="AX859" s="30"/>
      <c r="AY859" s="34"/>
      <c r="AZ859" s="34"/>
      <c r="BA859" s="30"/>
      <c r="BB859" s="34"/>
      <c r="BC859" s="34"/>
      <c r="BD859" s="30"/>
      <c r="BE859" s="34"/>
      <c r="BF859" s="34"/>
      <c r="BG859" s="30"/>
      <c r="BH859" s="34"/>
      <c r="BI859" s="34"/>
      <c r="BJ859" s="30"/>
      <c r="BK859" s="34"/>
      <c r="BL859" s="117"/>
      <c r="BM859" s="118"/>
      <c r="BN859" s="117"/>
      <c r="BO859" s="34"/>
      <c r="BP859" s="30"/>
      <c r="BQ859" s="30"/>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c r="DW859" s="31"/>
      <c r="DX859" s="31"/>
      <c r="DY859" s="31"/>
      <c r="DZ859" s="31"/>
      <c r="EA859" s="31"/>
      <c r="EB859" s="31"/>
      <c r="EC859" s="31"/>
      <c r="ED859" s="31"/>
      <c r="EE859" s="31"/>
      <c r="EF859" s="31"/>
      <c r="EG859" s="31"/>
      <c r="EH859" s="31"/>
      <c r="EI859" s="31"/>
      <c r="EJ859" s="31"/>
      <c r="EK859" s="31"/>
      <c r="EL859" s="31"/>
      <c r="EM859" s="31"/>
      <c r="EN859" s="31"/>
      <c r="EO859" s="31"/>
      <c r="EP859" s="31"/>
      <c r="EQ859" s="31"/>
      <c r="ER859" s="31"/>
      <c r="ES859" s="31"/>
      <c r="ET859" s="31"/>
      <c r="EU859" s="31"/>
      <c r="EV859" s="31"/>
      <c r="EW859" s="31"/>
      <c r="EX859" s="31"/>
      <c r="EY859" s="31"/>
      <c r="EZ859" s="31"/>
      <c r="FA859" s="31"/>
      <c r="FB859" s="31"/>
      <c r="FC859" s="31"/>
      <c r="FD859" s="31"/>
      <c r="FE859" s="31"/>
      <c r="FF859" s="31"/>
      <c r="FG859" s="31"/>
      <c r="FH859" s="31"/>
      <c r="FI859" s="31"/>
      <c r="FJ859" s="31"/>
      <c r="FK859" s="31"/>
      <c r="FL859" s="31"/>
      <c r="FM859" s="31"/>
      <c r="FN859" s="31"/>
      <c r="FO859" s="31"/>
      <c r="FP859" s="31"/>
      <c r="FQ859" s="31"/>
      <c r="FR859" s="31"/>
      <c r="FS859" s="31"/>
      <c r="FT859" s="31"/>
      <c r="FU859" s="31"/>
      <c r="FV859" s="31"/>
      <c r="FW859" s="31"/>
      <c r="FX859" s="31"/>
      <c r="FY859" s="31"/>
      <c r="FZ859" s="31"/>
      <c r="GA859" s="31"/>
      <c r="GB859" s="31"/>
      <c r="GC859" s="31"/>
      <c r="GD859" s="31"/>
      <c r="GE859" s="31"/>
      <c r="GF859" s="31"/>
      <c r="GG859" s="31"/>
      <c r="GH859" s="31"/>
      <c r="GI859" s="31"/>
      <c r="GJ859" s="31"/>
      <c r="GK859" s="31"/>
      <c r="GL859" s="31"/>
      <c r="GM859" s="31"/>
      <c r="GN859" s="31"/>
      <c r="GO859" s="31"/>
      <c r="GP859" s="31"/>
      <c r="GQ859" s="31"/>
      <c r="GR859" s="31"/>
      <c r="GS859" s="31"/>
      <c r="GT859" s="31"/>
      <c r="GU859" s="31"/>
      <c r="GV859" s="31"/>
      <c r="GW859" s="31"/>
      <c r="GX859" s="31"/>
      <c r="GY859" s="31"/>
      <c r="GZ859" s="31"/>
    </row>
    <row r="860" spans="2:208" s="32" customFormat="1" x14ac:dyDescent="0.2">
      <c r="B860" s="21"/>
      <c r="C860" s="22"/>
      <c r="D860" s="22"/>
      <c r="E860" s="22"/>
      <c r="F860" s="246"/>
      <c r="G860" s="121"/>
      <c r="H860" s="27"/>
      <c r="I860" s="28"/>
      <c r="J860" s="29"/>
      <c r="K860" s="30"/>
      <c r="L860" s="34"/>
      <c r="M860" s="35"/>
      <c r="N860" s="30"/>
      <c r="O860" s="34"/>
      <c r="P860" s="35"/>
      <c r="Q860" s="30"/>
      <c r="R860" s="34"/>
      <c r="S860" s="35"/>
      <c r="T860" s="30"/>
      <c r="U860" s="34"/>
      <c r="V860" s="35"/>
      <c r="W860" s="30"/>
      <c r="X860" s="34"/>
      <c r="Y860" s="34"/>
      <c r="Z860" s="30"/>
      <c r="AA860" s="34"/>
      <c r="AB860" s="34"/>
      <c r="AC860" s="30"/>
      <c r="AD860" s="34"/>
      <c r="AE860" s="34"/>
      <c r="AF860" s="30"/>
      <c r="AG860" s="34"/>
      <c r="AH860" s="34"/>
      <c r="AI860" s="30"/>
      <c r="AJ860" s="34"/>
      <c r="AK860" s="34"/>
      <c r="AL860" s="30"/>
      <c r="AM860" s="34"/>
      <c r="AN860" s="34"/>
      <c r="AO860" s="30"/>
      <c r="AP860" s="34"/>
      <c r="AQ860" s="34"/>
      <c r="AR860" s="30"/>
      <c r="AS860" s="34"/>
      <c r="AT860" s="34"/>
      <c r="AU860" s="30"/>
      <c r="AV860" s="34"/>
      <c r="AW860" s="34"/>
      <c r="AX860" s="30"/>
      <c r="AY860" s="34"/>
      <c r="AZ860" s="34"/>
      <c r="BA860" s="30"/>
      <c r="BB860" s="34"/>
      <c r="BC860" s="34"/>
      <c r="BD860" s="30"/>
      <c r="BE860" s="34"/>
      <c r="BF860" s="34"/>
      <c r="BG860" s="30"/>
      <c r="BH860" s="34"/>
      <c r="BI860" s="34"/>
      <c r="BJ860" s="30"/>
      <c r="BK860" s="34"/>
      <c r="BL860" s="117"/>
      <c r="BM860" s="118"/>
      <c r="BN860" s="117"/>
      <c r="BO860" s="34"/>
      <c r="BP860" s="30"/>
      <c r="BQ860" s="30"/>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c r="DW860" s="31"/>
      <c r="DX860" s="31"/>
      <c r="DY860" s="31"/>
      <c r="DZ860" s="31"/>
      <c r="EA860" s="31"/>
      <c r="EB860" s="31"/>
      <c r="EC860" s="31"/>
      <c r="ED860" s="31"/>
      <c r="EE860" s="31"/>
      <c r="EF860" s="31"/>
      <c r="EG860" s="31"/>
      <c r="EH860" s="31"/>
      <c r="EI860" s="31"/>
      <c r="EJ860" s="31"/>
      <c r="EK860" s="31"/>
      <c r="EL860" s="31"/>
      <c r="EM860" s="31"/>
      <c r="EN860" s="31"/>
      <c r="EO860" s="31"/>
      <c r="EP860" s="31"/>
      <c r="EQ860" s="31"/>
      <c r="ER860" s="31"/>
      <c r="ES860" s="31"/>
      <c r="ET860" s="31"/>
      <c r="EU860" s="31"/>
      <c r="EV860" s="31"/>
      <c r="EW860" s="31"/>
      <c r="EX860" s="31"/>
      <c r="EY860" s="31"/>
      <c r="EZ860" s="31"/>
      <c r="FA860" s="31"/>
      <c r="FB860" s="31"/>
      <c r="FC860" s="31"/>
      <c r="FD860" s="31"/>
      <c r="FE860" s="31"/>
      <c r="FF860" s="31"/>
      <c r="FG860" s="31"/>
      <c r="FH860" s="31"/>
      <c r="FI860" s="31"/>
      <c r="FJ860" s="31"/>
      <c r="FK860" s="31"/>
      <c r="FL860" s="31"/>
      <c r="FM860" s="31"/>
      <c r="FN860" s="31"/>
      <c r="FO860" s="31"/>
      <c r="FP860" s="31"/>
      <c r="FQ860" s="31"/>
      <c r="FR860" s="31"/>
      <c r="FS860" s="31"/>
      <c r="FT860" s="31"/>
      <c r="FU860" s="31"/>
      <c r="FV860" s="31"/>
      <c r="FW860" s="31"/>
      <c r="FX860" s="31"/>
      <c r="FY860" s="31"/>
      <c r="FZ860" s="31"/>
      <c r="GA860" s="31"/>
      <c r="GB860" s="31"/>
      <c r="GC860" s="31"/>
      <c r="GD860" s="31"/>
      <c r="GE860" s="31"/>
      <c r="GF860" s="31"/>
      <c r="GG860" s="31"/>
      <c r="GH860" s="31"/>
      <c r="GI860" s="31"/>
      <c r="GJ860" s="31"/>
      <c r="GK860" s="31"/>
      <c r="GL860" s="31"/>
      <c r="GM860" s="31"/>
      <c r="GN860" s="31"/>
      <c r="GO860" s="31"/>
      <c r="GP860" s="31"/>
      <c r="GQ860" s="31"/>
      <c r="GR860" s="31"/>
      <c r="GS860" s="31"/>
      <c r="GT860" s="31"/>
      <c r="GU860" s="31"/>
      <c r="GV860" s="31"/>
      <c r="GW860" s="31"/>
      <c r="GX860" s="31"/>
      <c r="GY860" s="31"/>
      <c r="GZ860" s="31"/>
    </row>
    <row r="861" spans="2:208" s="32" customFormat="1" x14ac:dyDescent="0.2">
      <c r="B861" s="21"/>
      <c r="C861" s="22"/>
      <c r="D861" s="22"/>
      <c r="E861" s="22"/>
      <c r="F861" s="246"/>
      <c r="G861" s="121"/>
      <c r="H861" s="27"/>
      <c r="I861" s="28"/>
      <c r="J861" s="29"/>
      <c r="K861" s="30"/>
      <c r="L861" s="34"/>
      <c r="M861" s="35"/>
      <c r="N861" s="30"/>
      <c r="O861" s="34"/>
      <c r="P861" s="35"/>
      <c r="Q861" s="30"/>
      <c r="R861" s="34"/>
      <c r="S861" s="35"/>
      <c r="T861" s="30"/>
      <c r="U861" s="34"/>
      <c r="V861" s="35"/>
      <c r="W861" s="30"/>
      <c r="X861" s="34"/>
      <c r="Y861" s="34"/>
      <c r="Z861" s="30"/>
      <c r="AA861" s="34"/>
      <c r="AB861" s="34"/>
      <c r="AC861" s="30"/>
      <c r="AD861" s="34"/>
      <c r="AE861" s="34"/>
      <c r="AF861" s="30"/>
      <c r="AG861" s="34"/>
      <c r="AH861" s="34"/>
      <c r="AI861" s="30"/>
      <c r="AJ861" s="34"/>
      <c r="AK861" s="34"/>
      <c r="AL861" s="30"/>
      <c r="AM861" s="34"/>
      <c r="AN861" s="34"/>
      <c r="AO861" s="30"/>
      <c r="AP861" s="34"/>
      <c r="AQ861" s="34"/>
      <c r="AR861" s="30"/>
      <c r="AS861" s="34"/>
      <c r="AT861" s="34"/>
      <c r="AU861" s="30"/>
      <c r="AV861" s="34"/>
      <c r="AW861" s="34"/>
      <c r="AX861" s="30"/>
      <c r="AY861" s="34"/>
      <c r="AZ861" s="34"/>
      <c r="BA861" s="30"/>
      <c r="BB861" s="34"/>
      <c r="BC861" s="34"/>
      <c r="BD861" s="30"/>
      <c r="BE861" s="34"/>
      <c r="BF861" s="34"/>
      <c r="BG861" s="30"/>
      <c r="BH861" s="34"/>
      <c r="BI861" s="34"/>
      <c r="BJ861" s="30"/>
      <c r="BK861" s="34"/>
      <c r="BL861" s="117"/>
      <c r="BM861" s="118"/>
      <c r="BN861" s="117"/>
      <c r="BO861" s="34"/>
      <c r="BP861" s="30"/>
      <c r="BQ861" s="30"/>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c r="DW861" s="31"/>
      <c r="DX861" s="31"/>
      <c r="DY861" s="31"/>
      <c r="DZ861" s="31"/>
      <c r="EA861" s="31"/>
      <c r="EB861" s="31"/>
      <c r="EC861" s="31"/>
      <c r="ED861" s="31"/>
      <c r="EE861" s="31"/>
      <c r="EF861" s="31"/>
      <c r="EG861" s="31"/>
      <c r="EH861" s="31"/>
      <c r="EI861" s="31"/>
      <c r="EJ861" s="31"/>
      <c r="EK861" s="31"/>
      <c r="EL861" s="31"/>
      <c r="EM861" s="31"/>
      <c r="EN861" s="31"/>
      <c r="EO861" s="31"/>
      <c r="EP861" s="31"/>
      <c r="EQ861" s="31"/>
      <c r="ER861" s="31"/>
      <c r="ES861" s="31"/>
      <c r="ET861" s="31"/>
      <c r="EU861" s="31"/>
      <c r="EV861" s="31"/>
      <c r="EW861" s="31"/>
      <c r="EX861" s="31"/>
      <c r="EY861" s="31"/>
      <c r="EZ861" s="31"/>
      <c r="FA861" s="31"/>
      <c r="FB861" s="31"/>
      <c r="FC861" s="31"/>
      <c r="FD861" s="31"/>
      <c r="FE861" s="31"/>
      <c r="FF861" s="31"/>
      <c r="FG861" s="31"/>
      <c r="FH861" s="31"/>
      <c r="FI861" s="31"/>
      <c r="FJ861" s="31"/>
      <c r="FK861" s="31"/>
      <c r="FL861" s="31"/>
      <c r="FM861" s="31"/>
      <c r="FN861" s="31"/>
      <c r="FO861" s="31"/>
      <c r="FP861" s="31"/>
      <c r="FQ861" s="31"/>
      <c r="FR861" s="31"/>
      <c r="FS861" s="31"/>
      <c r="FT861" s="31"/>
      <c r="FU861" s="31"/>
      <c r="FV861" s="31"/>
      <c r="FW861" s="31"/>
      <c r="FX861" s="31"/>
      <c r="FY861" s="31"/>
      <c r="FZ861" s="31"/>
      <c r="GA861" s="31"/>
      <c r="GB861" s="31"/>
      <c r="GC861" s="31"/>
      <c r="GD861" s="31"/>
      <c r="GE861" s="31"/>
      <c r="GF861" s="31"/>
      <c r="GG861" s="31"/>
      <c r="GH861" s="31"/>
      <c r="GI861" s="31"/>
      <c r="GJ861" s="31"/>
      <c r="GK861" s="31"/>
      <c r="GL861" s="31"/>
      <c r="GM861" s="31"/>
      <c r="GN861" s="31"/>
      <c r="GO861" s="31"/>
      <c r="GP861" s="31"/>
      <c r="GQ861" s="31"/>
      <c r="GR861" s="31"/>
      <c r="GS861" s="31"/>
      <c r="GT861" s="31"/>
      <c r="GU861" s="31"/>
      <c r="GV861" s="31"/>
      <c r="GW861" s="31"/>
      <c r="GX861" s="31"/>
      <c r="GY861" s="31"/>
      <c r="GZ861" s="31"/>
    </row>
    <row r="862" spans="2:208" s="32" customFormat="1" x14ac:dyDescent="0.2">
      <c r="B862" s="21"/>
      <c r="C862" s="22"/>
      <c r="D862" s="22"/>
      <c r="E862" s="22"/>
      <c r="F862" s="246"/>
      <c r="G862" s="121"/>
      <c r="H862" s="27"/>
      <c r="I862" s="28"/>
      <c r="J862" s="29"/>
      <c r="K862" s="30"/>
      <c r="L862" s="34"/>
      <c r="M862" s="35"/>
      <c r="N862" s="30"/>
      <c r="O862" s="34"/>
      <c r="P862" s="35"/>
      <c r="Q862" s="30"/>
      <c r="R862" s="34"/>
      <c r="S862" s="35"/>
      <c r="T862" s="30"/>
      <c r="U862" s="34"/>
      <c r="V862" s="35"/>
      <c r="W862" s="30"/>
      <c r="X862" s="34"/>
      <c r="Y862" s="34"/>
      <c r="Z862" s="30"/>
      <c r="AA862" s="34"/>
      <c r="AB862" s="34"/>
      <c r="AC862" s="30"/>
      <c r="AD862" s="34"/>
      <c r="AE862" s="34"/>
      <c r="AF862" s="30"/>
      <c r="AG862" s="34"/>
      <c r="AH862" s="34"/>
      <c r="AI862" s="30"/>
      <c r="AJ862" s="34"/>
      <c r="AK862" s="34"/>
      <c r="AL862" s="30"/>
      <c r="AM862" s="34"/>
      <c r="AN862" s="34"/>
      <c r="AO862" s="30"/>
      <c r="AP862" s="34"/>
      <c r="AQ862" s="34"/>
      <c r="AR862" s="30"/>
      <c r="AS862" s="34"/>
      <c r="AT862" s="34"/>
      <c r="AU862" s="30"/>
      <c r="AV862" s="34"/>
      <c r="AW862" s="34"/>
      <c r="AX862" s="30"/>
      <c r="AY862" s="34"/>
      <c r="AZ862" s="34"/>
      <c r="BA862" s="30"/>
      <c r="BB862" s="34"/>
      <c r="BC862" s="34"/>
      <c r="BD862" s="30"/>
      <c r="BE862" s="34"/>
      <c r="BF862" s="34"/>
      <c r="BG862" s="30"/>
      <c r="BH862" s="34"/>
      <c r="BI862" s="34"/>
      <c r="BJ862" s="30"/>
      <c r="BK862" s="34"/>
      <c r="BL862" s="117"/>
      <c r="BM862" s="118"/>
      <c r="BN862" s="117"/>
      <c r="BO862" s="34"/>
      <c r="BP862" s="30"/>
      <c r="BQ862" s="30"/>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c r="DW862" s="31"/>
      <c r="DX862" s="31"/>
      <c r="DY862" s="31"/>
      <c r="DZ862" s="31"/>
      <c r="EA862" s="31"/>
      <c r="EB862" s="31"/>
      <c r="EC862" s="31"/>
      <c r="ED862" s="31"/>
      <c r="EE862" s="31"/>
      <c r="EF862" s="31"/>
      <c r="EG862" s="31"/>
      <c r="EH862" s="31"/>
      <c r="EI862" s="31"/>
      <c r="EJ862" s="31"/>
      <c r="EK862" s="31"/>
      <c r="EL862" s="31"/>
      <c r="EM862" s="31"/>
      <c r="EN862" s="31"/>
      <c r="EO862" s="31"/>
      <c r="EP862" s="31"/>
      <c r="EQ862" s="31"/>
      <c r="ER862" s="31"/>
      <c r="ES862" s="31"/>
      <c r="ET862" s="31"/>
      <c r="EU862" s="31"/>
      <c r="EV862" s="31"/>
      <c r="EW862" s="31"/>
      <c r="EX862" s="31"/>
      <c r="EY862" s="31"/>
      <c r="EZ862" s="31"/>
      <c r="FA862" s="31"/>
      <c r="FB862" s="31"/>
      <c r="FC862" s="31"/>
      <c r="FD862" s="31"/>
      <c r="FE862" s="31"/>
      <c r="FF862" s="31"/>
      <c r="FG862" s="31"/>
      <c r="FH862" s="31"/>
      <c r="FI862" s="31"/>
      <c r="FJ862" s="31"/>
      <c r="FK862" s="31"/>
      <c r="FL862" s="31"/>
      <c r="FM862" s="31"/>
      <c r="FN862" s="31"/>
      <c r="FO862" s="31"/>
      <c r="FP862" s="31"/>
      <c r="FQ862" s="31"/>
      <c r="FR862" s="31"/>
      <c r="FS862" s="31"/>
      <c r="FT862" s="31"/>
      <c r="FU862" s="31"/>
      <c r="FV862" s="31"/>
      <c r="FW862" s="31"/>
      <c r="FX862" s="31"/>
      <c r="FY862" s="31"/>
      <c r="FZ862" s="31"/>
      <c r="GA862" s="31"/>
      <c r="GB862" s="31"/>
      <c r="GC862" s="31"/>
      <c r="GD862" s="31"/>
      <c r="GE862" s="31"/>
      <c r="GF862" s="31"/>
      <c r="GG862" s="31"/>
      <c r="GH862" s="31"/>
      <c r="GI862" s="31"/>
      <c r="GJ862" s="31"/>
      <c r="GK862" s="31"/>
      <c r="GL862" s="31"/>
      <c r="GM862" s="31"/>
      <c r="GN862" s="31"/>
      <c r="GO862" s="31"/>
      <c r="GP862" s="31"/>
      <c r="GQ862" s="31"/>
      <c r="GR862" s="31"/>
      <c r="GS862" s="31"/>
      <c r="GT862" s="31"/>
      <c r="GU862" s="31"/>
      <c r="GV862" s="31"/>
      <c r="GW862" s="31"/>
      <c r="GX862" s="31"/>
      <c r="GY862" s="31"/>
      <c r="GZ862" s="31"/>
    </row>
    <row r="863" spans="2:208" s="32" customFormat="1" x14ac:dyDescent="0.2">
      <c r="B863" s="21"/>
      <c r="C863" s="22"/>
      <c r="D863" s="22"/>
      <c r="E863" s="22"/>
      <c r="F863" s="246"/>
      <c r="G863" s="121"/>
      <c r="H863" s="27"/>
      <c r="I863" s="28"/>
      <c r="J863" s="29"/>
      <c r="K863" s="30"/>
      <c r="L863" s="34"/>
      <c r="M863" s="35"/>
      <c r="N863" s="30"/>
      <c r="O863" s="34"/>
      <c r="P863" s="35"/>
      <c r="Q863" s="30"/>
      <c r="R863" s="34"/>
      <c r="S863" s="35"/>
      <c r="T863" s="30"/>
      <c r="U863" s="34"/>
      <c r="V863" s="35"/>
      <c r="W863" s="30"/>
      <c r="X863" s="34"/>
      <c r="Y863" s="34"/>
      <c r="Z863" s="30"/>
      <c r="AA863" s="34"/>
      <c r="AB863" s="34"/>
      <c r="AC863" s="30"/>
      <c r="AD863" s="34"/>
      <c r="AE863" s="34"/>
      <c r="AF863" s="30"/>
      <c r="AG863" s="34"/>
      <c r="AH863" s="34"/>
      <c r="AI863" s="30"/>
      <c r="AJ863" s="34"/>
      <c r="AK863" s="34"/>
      <c r="AL863" s="30"/>
      <c r="AM863" s="34"/>
      <c r="AN863" s="34"/>
      <c r="AO863" s="30"/>
      <c r="AP863" s="34"/>
      <c r="AQ863" s="34"/>
      <c r="AR863" s="30"/>
      <c r="AS863" s="34"/>
      <c r="AT863" s="34"/>
      <c r="AU863" s="30"/>
      <c r="AV863" s="34"/>
      <c r="AW863" s="34"/>
      <c r="AX863" s="30"/>
      <c r="AY863" s="34"/>
      <c r="AZ863" s="34"/>
      <c r="BA863" s="30"/>
      <c r="BB863" s="34"/>
      <c r="BC863" s="34"/>
      <c r="BD863" s="30"/>
      <c r="BE863" s="34"/>
      <c r="BF863" s="34"/>
      <c r="BG863" s="30"/>
      <c r="BH863" s="34"/>
      <c r="BI863" s="34"/>
      <c r="BJ863" s="30"/>
      <c r="BK863" s="34"/>
      <c r="BL863" s="117"/>
      <c r="BM863" s="118"/>
      <c r="BN863" s="117"/>
      <c r="BO863" s="34"/>
      <c r="BP863" s="30"/>
      <c r="BQ863" s="30"/>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c r="DW863" s="31"/>
      <c r="DX863" s="31"/>
      <c r="DY863" s="31"/>
      <c r="DZ863" s="31"/>
      <c r="EA863" s="31"/>
      <c r="EB863" s="31"/>
      <c r="EC863" s="31"/>
      <c r="ED863" s="31"/>
      <c r="EE863" s="31"/>
      <c r="EF863" s="31"/>
      <c r="EG863" s="31"/>
      <c r="EH863" s="31"/>
      <c r="EI863" s="31"/>
      <c r="EJ863" s="31"/>
      <c r="EK863" s="31"/>
      <c r="EL863" s="31"/>
      <c r="EM863" s="31"/>
      <c r="EN863" s="31"/>
      <c r="EO863" s="31"/>
      <c r="EP863" s="31"/>
      <c r="EQ863" s="31"/>
      <c r="ER863" s="31"/>
      <c r="ES863" s="31"/>
      <c r="ET863" s="31"/>
      <c r="EU863" s="31"/>
      <c r="EV863" s="31"/>
      <c r="EW863" s="31"/>
      <c r="EX863" s="31"/>
      <c r="EY863" s="31"/>
      <c r="EZ863" s="31"/>
      <c r="FA863" s="31"/>
      <c r="FB863" s="31"/>
      <c r="FC863" s="31"/>
      <c r="FD863" s="31"/>
      <c r="FE863" s="31"/>
      <c r="FF863" s="31"/>
      <c r="FG863" s="31"/>
      <c r="FH863" s="31"/>
      <c r="FI863" s="31"/>
      <c r="FJ863" s="31"/>
      <c r="FK863" s="31"/>
      <c r="FL863" s="31"/>
      <c r="FM863" s="31"/>
      <c r="FN863" s="31"/>
      <c r="FO863" s="31"/>
      <c r="FP863" s="31"/>
      <c r="FQ863" s="31"/>
      <c r="FR863" s="31"/>
      <c r="FS863" s="31"/>
      <c r="FT863" s="31"/>
      <c r="FU863" s="31"/>
      <c r="FV863" s="31"/>
      <c r="FW863" s="31"/>
      <c r="FX863" s="31"/>
      <c r="FY863" s="31"/>
      <c r="FZ863" s="31"/>
      <c r="GA863" s="31"/>
      <c r="GB863" s="31"/>
      <c r="GC863" s="31"/>
      <c r="GD863" s="31"/>
      <c r="GE863" s="31"/>
      <c r="GF863" s="31"/>
      <c r="GG863" s="31"/>
      <c r="GH863" s="31"/>
      <c r="GI863" s="31"/>
      <c r="GJ863" s="31"/>
      <c r="GK863" s="31"/>
      <c r="GL863" s="31"/>
      <c r="GM863" s="31"/>
      <c r="GN863" s="31"/>
      <c r="GO863" s="31"/>
      <c r="GP863" s="31"/>
      <c r="GQ863" s="31"/>
      <c r="GR863" s="31"/>
      <c r="GS863" s="31"/>
      <c r="GT863" s="31"/>
      <c r="GU863" s="31"/>
      <c r="GV863" s="31"/>
      <c r="GW863" s="31"/>
      <c r="GX863" s="31"/>
      <c r="GY863" s="31"/>
      <c r="GZ863" s="31"/>
    </row>
    <row r="864" spans="2:208" s="32" customFormat="1" x14ac:dyDescent="0.2">
      <c r="B864" s="21"/>
      <c r="C864" s="22"/>
      <c r="D864" s="22"/>
      <c r="E864" s="22"/>
      <c r="F864" s="246"/>
      <c r="G864" s="121"/>
      <c r="H864" s="27"/>
      <c r="I864" s="28"/>
      <c r="J864" s="29"/>
      <c r="K864" s="30"/>
      <c r="L864" s="34"/>
      <c r="M864" s="35"/>
      <c r="N864" s="30"/>
      <c r="O864" s="34"/>
      <c r="P864" s="35"/>
      <c r="Q864" s="30"/>
      <c r="R864" s="34"/>
      <c r="S864" s="35"/>
      <c r="T864" s="30"/>
      <c r="U864" s="34"/>
      <c r="V864" s="35"/>
      <c r="W864" s="30"/>
      <c r="X864" s="34"/>
      <c r="Y864" s="34"/>
      <c r="Z864" s="30"/>
      <c r="AA864" s="34"/>
      <c r="AB864" s="34"/>
      <c r="AC864" s="30"/>
      <c r="AD864" s="34"/>
      <c r="AE864" s="34"/>
      <c r="AF864" s="30"/>
      <c r="AG864" s="34"/>
      <c r="AH864" s="34"/>
      <c r="AI864" s="30"/>
      <c r="AJ864" s="34"/>
      <c r="AK864" s="34"/>
      <c r="AL864" s="30"/>
      <c r="AM864" s="34"/>
      <c r="AN864" s="34"/>
      <c r="AO864" s="30"/>
      <c r="AP864" s="34"/>
      <c r="AQ864" s="34"/>
      <c r="AR864" s="30"/>
      <c r="AS864" s="34"/>
      <c r="AT864" s="34"/>
      <c r="AU864" s="30"/>
      <c r="AV864" s="34"/>
      <c r="AW864" s="34"/>
      <c r="AX864" s="30"/>
      <c r="AY864" s="34"/>
      <c r="AZ864" s="34"/>
      <c r="BA864" s="30"/>
      <c r="BB864" s="34"/>
      <c r="BC864" s="34"/>
      <c r="BD864" s="30"/>
      <c r="BE864" s="34"/>
      <c r="BF864" s="34"/>
      <c r="BG864" s="30"/>
      <c r="BH864" s="34"/>
      <c r="BI864" s="34"/>
      <c r="BJ864" s="30"/>
      <c r="BK864" s="34"/>
      <c r="BL864" s="117"/>
      <c r="BM864" s="118"/>
      <c r="BN864" s="117"/>
      <c r="BO864" s="34"/>
      <c r="BP864" s="30"/>
      <c r="BQ864" s="30"/>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c r="DW864" s="31"/>
      <c r="DX864" s="31"/>
      <c r="DY864" s="31"/>
      <c r="DZ864" s="31"/>
      <c r="EA864" s="31"/>
      <c r="EB864" s="31"/>
      <c r="EC864" s="31"/>
      <c r="ED864" s="31"/>
      <c r="EE864" s="31"/>
      <c r="EF864" s="31"/>
      <c r="EG864" s="31"/>
      <c r="EH864" s="31"/>
      <c r="EI864" s="31"/>
      <c r="EJ864" s="31"/>
      <c r="EK864" s="31"/>
      <c r="EL864" s="31"/>
      <c r="EM864" s="31"/>
      <c r="EN864" s="31"/>
      <c r="EO864" s="31"/>
      <c r="EP864" s="31"/>
      <c r="EQ864" s="31"/>
      <c r="ER864" s="31"/>
      <c r="ES864" s="31"/>
      <c r="ET864" s="31"/>
      <c r="EU864" s="31"/>
      <c r="EV864" s="31"/>
      <c r="EW864" s="31"/>
      <c r="EX864" s="31"/>
      <c r="EY864" s="31"/>
      <c r="EZ864" s="31"/>
      <c r="FA864" s="31"/>
      <c r="FB864" s="31"/>
      <c r="FC864" s="31"/>
      <c r="FD864" s="31"/>
      <c r="FE864" s="31"/>
      <c r="FF864" s="31"/>
      <c r="FG864" s="31"/>
      <c r="FH864" s="31"/>
      <c r="FI864" s="31"/>
      <c r="FJ864" s="31"/>
      <c r="FK864" s="31"/>
      <c r="FL864" s="31"/>
      <c r="FM864" s="31"/>
      <c r="FN864" s="31"/>
      <c r="FO864" s="31"/>
      <c r="FP864" s="31"/>
      <c r="FQ864" s="31"/>
      <c r="FR864" s="31"/>
      <c r="FS864" s="31"/>
      <c r="FT864" s="31"/>
      <c r="FU864" s="31"/>
      <c r="FV864" s="31"/>
      <c r="FW864" s="31"/>
      <c r="FX864" s="31"/>
      <c r="FY864" s="31"/>
      <c r="FZ864" s="31"/>
      <c r="GA864" s="31"/>
      <c r="GB864" s="31"/>
      <c r="GC864" s="31"/>
      <c r="GD864" s="31"/>
      <c r="GE864" s="31"/>
      <c r="GF864" s="31"/>
      <c r="GG864" s="31"/>
      <c r="GH864" s="31"/>
      <c r="GI864" s="31"/>
      <c r="GJ864" s="31"/>
      <c r="GK864" s="31"/>
      <c r="GL864" s="31"/>
      <c r="GM864" s="31"/>
      <c r="GN864" s="31"/>
      <c r="GO864" s="31"/>
      <c r="GP864" s="31"/>
      <c r="GQ864" s="31"/>
      <c r="GR864" s="31"/>
      <c r="GS864" s="31"/>
      <c r="GT864" s="31"/>
      <c r="GU864" s="31"/>
      <c r="GV864" s="31"/>
      <c r="GW864" s="31"/>
      <c r="GX864" s="31"/>
      <c r="GY864" s="31"/>
      <c r="GZ864" s="31"/>
    </row>
    <row r="865" spans="2:208" s="32" customFormat="1" x14ac:dyDescent="0.2">
      <c r="B865" s="21"/>
      <c r="C865" s="22"/>
      <c r="D865" s="22"/>
      <c r="E865" s="22"/>
      <c r="F865" s="246"/>
      <c r="G865" s="121"/>
      <c r="H865" s="27"/>
      <c r="I865" s="28"/>
      <c r="J865" s="29"/>
      <c r="K865" s="30"/>
      <c r="L865" s="34"/>
      <c r="M865" s="35"/>
      <c r="N865" s="30"/>
      <c r="O865" s="34"/>
      <c r="P865" s="35"/>
      <c r="Q865" s="30"/>
      <c r="R865" s="34"/>
      <c r="S865" s="35"/>
      <c r="T865" s="30"/>
      <c r="U865" s="34"/>
      <c r="V865" s="35"/>
      <c r="W865" s="30"/>
      <c r="X865" s="34"/>
      <c r="Y865" s="34"/>
      <c r="Z865" s="30"/>
      <c r="AA865" s="34"/>
      <c r="AB865" s="34"/>
      <c r="AC865" s="30"/>
      <c r="AD865" s="34"/>
      <c r="AE865" s="34"/>
      <c r="AF865" s="30"/>
      <c r="AG865" s="34"/>
      <c r="AH865" s="34"/>
      <c r="AI865" s="30"/>
      <c r="AJ865" s="34"/>
      <c r="AK865" s="34"/>
      <c r="AL865" s="30"/>
      <c r="AM865" s="34"/>
      <c r="AN865" s="34"/>
      <c r="AO865" s="30"/>
      <c r="AP865" s="34"/>
      <c r="AQ865" s="34"/>
      <c r="AR865" s="30"/>
      <c r="AS865" s="34"/>
      <c r="AT865" s="34"/>
      <c r="AU865" s="30"/>
      <c r="AV865" s="34"/>
      <c r="AW865" s="34"/>
      <c r="AX865" s="30"/>
      <c r="AY865" s="34"/>
      <c r="AZ865" s="34"/>
      <c r="BA865" s="30"/>
      <c r="BB865" s="34"/>
      <c r="BC865" s="34"/>
      <c r="BD865" s="30"/>
      <c r="BE865" s="34"/>
      <c r="BF865" s="34"/>
      <c r="BG865" s="30"/>
      <c r="BH865" s="34"/>
      <c r="BI865" s="34"/>
      <c r="BJ865" s="30"/>
      <c r="BK865" s="34"/>
      <c r="BL865" s="117"/>
      <c r="BM865" s="118"/>
      <c r="BN865" s="117"/>
      <c r="BO865" s="34"/>
      <c r="BP865" s="30"/>
      <c r="BQ865" s="30"/>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c r="DW865" s="31"/>
      <c r="DX865" s="31"/>
      <c r="DY865" s="31"/>
      <c r="DZ865" s="31"/>
      <c r="EA865" s="31"/>
      <c r="EB865" s="31"/>
      <c r="EC865" s="31"/>
      <c r="ED865" s="31"/>
      <c r="EE865" s="31"/>
      <c r="EF865" s="31"/>
      <c r="EG865" s="31"/>
      <c r="EH865" s="31"/>
      <c r="EI865" s="31"/>
      <c r="EJ865" s="31"/>
      <c r="EK865" s="31"/>
      <c r="EL865" s="31"/>
      <c r="EM865" s="31"/>
      <c r="EN865" s="31"/>
      <c r="EO865" s="31"/>
      <c r="EP865" s="31"/>
      <c r="EQ865" s="31"/>
      <c r="ER865" s="31"/>
      <c r="ES865" s="31"/>
      <c r="ET865" s="31"/>
      <c r="EU865" s="31"/>
      <c r="EV865" s="31"/>
      <c r="EW865" s="31"/>
      <c r="EX865" s="31"/>
      <c r="EY865" s="31"/>
      <c r="EZ865" s="31"/>
      <c r="FA865" s="31"/>
      <c r="FB865" s="31"/>
      <c r="FC865" s="31"/>
      <c r="FD865" s="31"/>
      <c r="FE865" s="31"/>
      <c r="FF865" s="31"/>
      <c r="FG865" s="31"/>
      <c r="FH865" s="31"/>
      <c r="FI865" s="31"/>
      <c r="FJ865" s="31"/>
      <c r="FK865" s="31"/>
      <c r="FL865" s="31"/>
      <c r="FM865" s="31"/>
      <c r="FN865" s="31"/>
      <c r="FO865" s="31"/>
      <c r="FP865" s="31"/>
      <c r="FQ865" s="31"/>
      <c r="FR865" s="31"/>
      <c r="FS865" s="31"/>
      <c r="FT865" s="31"/>
      <c r="FU865" s="31"/>
      <c r="FV865" s="31"/>
      <c r="FW865" s="31"/>
      <c r="FX865" s="31"/>
      <c r="FY865" s="31"/>
      <c r="FZ865" s="31"/>
      <c r="GA865" s="31"/>
      <c r="GB865" s="31"/>
      <c r="GC865" s="31"/>
      <c r="GD865" s="31"/>
      <c r="GE865" s="31"/>
      <c r="GF865" s="31"/>
      <c r="GG865" s="31"/>
      <c r="GH865" s="31"/>
      <c r="GI865" s="31"/>
      <c r="GJ865" s="31"/>
      <c r="GK865" s="31"/>
      <c r="GL865" s="31"/>
      <c r="GM865" s="31"/>
      <c r="GN865" s="31"/>
      <c r="GO865" s="31"/>
      <c r="GP865" s="31"/>
      <c r="GQ865" s="31"/>
      <c r="GR865" s="31"/>
      <c r="GS865" s="31"/>
      <c r="GT865" s="31"/>
      <c r="GU865" s="31"/>
      <c r="GV865" s="31"/>
      <c r="GW865" s="31"/>
      <c r="GX865" s="31"/>
      <c r="GY865" s="31"/>
      <c r="GZ865" s="31"/>
    </row>
    <row r="866" spans="2:208" s="32" customFormat="1" x14ac:dyDescent="0.2">
      <c r="B866" s="21"/>
      <c r="C866" s="22"/>
      <c r="D866" s="22"/>
      <c r="E866" s="22"/>
      <c r="F866" s="246"/>
      <c r="G866" s="121"/>
      <c r="H866" s="27"/>
      <c r="I866" s="28"/>
      <c r="J866" s="29"/>
      <c r="K866" s="30"/>
      <c r="L866" s="34"/>
      <c r="M866" s="35"/>
      <c r="N866" s="30"/>
      <c r="O866" s="34"/>
      <c r="P866" s="35"/>
      <c r="Q866" s="30"/>
      <c r="R866" s="34"/>
      <c r="S866" s="35"/>
      <c r="T866" s="30"/>
      <c r="U866" s="34"/>
      <c r="V866" s="35"/>
      <c r="W866" s="30"/>
      <c r="X866" s="34"/>
      <c r="Y866" s="34"/>
      <c r="Z866" s="30"/>
      <c r="AA866" s="34"/>
      <c r="AB866" s="34"/>
      <c r="AC866" s="30"/>
      <c r="AD866" s="34"/>
      <c r="AE866" s="34"/>
      <c r="AF866" s="30"/>
      <c r="AG866" s="34"/>
      <c r="AH866" s="34"/>
      <c r="AI866" s="30"/>
      <c r="AJ866" s="34"/>
      <c r="AK866" s="34"/>
      <c r="AL866" s="30"/>
      <c r="AM866" s="34"/>
      <c r="AN866" s="34"/>
      <c r="AO866" s="30"/>
      <c r="AP866" s="34"/>
      <c r="AQ866" s="34"/>
      <c r="AR866" s="30"/>
      <c r="AS866" s="34"/>
      <c r="AT866" s="34"/>
      <c r="AU866" s="30"/>
      <c r="AV866" s="34"/>
      <c r="AW866" s="34"/>
      <c r="AX866" s="30"/>
      <c r="AY866" s="34"/>
      <c r="AZ866" s="34"/>
      <c r="BA866" s="30"/>
      <c r="BB866" s="34"/>
      <c r="BC866" s="34"/>
      <c r="BD866" s="30"/>
      <c r="BE866" s="34"/>
      <c r="BF866" s="34"/>
      <c r="BG866" s="30"/>
      <c r="BH866" s="34"/>
      <c r="BI866" s="34"/>
      <c r="BJ866" s="30"/>
      <c r="BK866" s="34"/>
      <c r="BL866" s="117"/>
      <c r="BM866" s="118"/>
      <c r="BN866" s="117"/>
      <c r="BO866" s="34"/>
      <c r="BP866" s="30"/>
      <c r="BQ866" s="30"/>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c r="DW866" s="31"/>
      <c r="DX866" s="31"/>
      <c r="DY866" s="31"/>
      <c r="DZ866" s="31"/>
      <c r="EA866" s="31"/>
      <c r="EB866" s="31"/>
      <c r="EC866" s="31"/>
      <c r="ED866" s="31"/>
      <c r="EE866" s="31"/>
      <c r="EF866" s="31"/>
      <c r="EG866" s="31"/>
      <c r="EH866" s="31"/>
      <c r="EI866" s="31"/>
      <c r="EJ866" s="31"/>
      <c r="EK866" s="31"/>
      <c r="EL866" s="31"/>
      <c r="EM866" s="31"/>
      <c r="EN866" s="31"/>
      <c r="EO866" s="31"/>
      <c r="EP866" s="31"/>
      <c r="EQ866" s="31"/>
      <c r="ER866" s="31"/>
      <c r="ES866" s="31"/>
      <c r="ET866" s="31"/>
      <c r="EU866" s="31"/>
      <c r="EV866" s="31"/>
      <c r="EW866" s="31"/>
      <c r="EX866" s="31"/>
      <c r="EY866" s="31"/>
      <c r="EZ866" s="31"/>
      <c r="FA866" s="31"/>
      <c r="FB866" s="31"/>
      <c r="FC866" s="31"/>
      <c r="FD866" s="31"/>
      <c r="FE866" s="31"/>
      <c r="FF866" s="31"/>
      <c r="FG866" s="31"/>
      <c r="FH866" s="31"/>
      <c r="FI866" s="31"/>
      <c r="FJ866" s="31"/>
      <c r="FK866" s="31"/>
      <c r="FL866" s="31"/>
      <c r="FM866" s="31"/>
      <c r="FN866" s="31"/>
      <c r="FO866" s="31"/>
      <c r="FP866" s="31"/>
      <c r="FQ866" s="31"/>
      <c r="FR866" s="31"/>
      <c r="FS866" s="31"/>
      <c r="FT866" s="31"/>
      <c r="FU866" s="31"/>
      <c r="FV866" s="31"/>
      <c r="FW866" s="31"/>
      <c r="FX866" s="31"/>
      <c r="FY866" s="31"/>
      <c r="FZ866" s="31"/>
      <c r="GA866" s="31"/>
      <c r="GB866" s="31"/>
      <c r="GC866" s="31"/>
      <c r="GD866" s="31"/>
      <c r="GE866" s="31"/>
      <c r="GF866" s="31"/>
      <c r="GG866" s="31"/>
      <c r="GH866" s="31"/>
      <c r="GI866" s="31"/>
      <c r="GJ866" s="31"/>
      <c r="GK866" s="31"/>
      <c r="GL866" s="31"/>
      <c r="GM866" s="31"/>
      <c r="GN866" s="31"/>
      <c r="GO866" s="31"/>
      <c r="GP866" s="31"/>
      <c r="GQ866" s="31"/>
      <c r="GR866" s="31"/>
      <c r="GS866" s="31"/>
      <c r="GT866" s="31"/>
      <c r="GU866" s="31"/>
      <c r="GV866" s="31"/>
      <c r="GW866" s="31"/>
      <c r="GX866" s="31"/>
      <c r="GY866" s="31"/>
      <c r="GZ866" s="31"/>
    </row>
    <row r="867" spans="2:208" s="32" customFormat="1" x14ac:dyDescent="0.2">
      <c r="B867" s="21"/>
      <c r="C867" s="22"/>
      <c r="D867" s="22"/>
      <c r="E867" s="22"/>
      <c r="F867" s="246"/>
      <c r="G867" s="121"/>
      <c r="H867" s="27"/>
      <c r="I867" s="28"/>
      <c r="J867" s="29"/>
      <c r="K867" s="30"/>
      <c r="L867" s="34"/>
      <c r="M867" s="35"/>
      <c r="N867" s="30"/>
      <c r="O867" s="34"/>
      <c r="P867" s="35"/>
      <c r="Q867" s="30"/>
      <c r="R867" s="34"/>
      <c r="S867" s="35"/>
      <c r="T867" s="30"/>
      <c r="U867" s="34"/>
      <c r="V867" s="35"/>
      <c r="W867" s="30"/>
      <c r="X867" s="34"/>
      <c r="Y867" s="34"/>
      <c r="Z867" s="30"/>
      <c r="AA867" s="34"/>
      <c r="AB867" s="34"/>
      <c r="AC867" s="30"/>
      <c r="AD867" s="34"/>
      <c r="AE867" s="34"/>
      <c r="AF867" s="30"/>
      <c r="AG867" s="34"/>
      <c r="AH867" s="34"/>
      <c r="AI867" s="30"/>
      <c r="AJ867" s="34"/>
      <c r="AK867" s="34"/>
      <c r="AL867" s="30"/>
      <c r="AM867" s="34"/>
      <c r="AN867" s="34"/>
      <c r="AO867" s="30"/>
      <c r="AP867" s="34"/>
      <c r="AQ867" s="34"/>
      <c r="AR867" s="30"/>
      <c r="AS867" s="34"/>
      <c r="AT867" s="34"/>
      <c r="AU867" s="30"/>
      <c r="AV867" s="34"/>
      <c r="AW867" s="34"/>
      <c r="AX867" s="30"/>
      <c r="AY867" s="34"/>
      <c r="AZ867" s="34"/>
      <c r="BA867" s="30"/>
      <c r="BB867" s="34"/>
      <c r="BC867" s="34"/>
      <c r="BD867" s="30"/>
      <c r="BE867" s="34"/>
      <c r="BF867" s="34"/>
      <c r="BG867" s="30"/>
      <c r="BH867" s="34"/>
      <c r="BI867" s="34"/>
      <c r="BJ867" s="30"/>
      <c r="BK867" s="34"/>
      <c r="BL867" s="117"/>
      <c r="BM867" s="118"/>
      <c r="BN867" s="117"/>
      <c r="BO867" s="34"/>
      <c r="BP867" s="30"/>
      <c r="BQ867" s="30"/>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c r="DW867" s="31"/>
      <c r="DX867" s="31"/>
      <c r="DY867" s="31"/>
      <c r="DZ867" s="31"/>
      <c r="EA867" s="31"/>
      <c r="EB867" s="31"/>
      <c r="EC867" s="31"/>
      <c r="ED867" s="31"/>
      <c r="EE867" s="31"/>
      <c r="EF867" s="31"/>
      <c r="EG867" s="31"/>
      <c r="EH867" s="31"/>
      <c r="EI867" s="31"/>
      <c r="EJ867" s="31"/>
      <c r="EK867" s="31"/>
      <c r="EL867" s="31"/>
      <c r="EM867" s="31"/>
      <c r="EN867" s="31"/>
      <c r="EO867" s="31"/>
      <c r="EP867" s="31"/>
      <c r="EQ867" s="31"/>
      <c r="ER867" s="31"/>
      <c r="ES867" s="31"/>
      <c r="ET867" s="31"/>
      <c r="EU867" s="31"/>
      <c r="EV867" s="31"/>
      <c r="EW867" s="31"/>
      <c r="EX867" s="31"/>
      <c r="EY867" s="31"/>
      <c r="EZ867" s="31"/>
      <c r="FA867" s="31"/>
      <c r="FB867" s="31"/>
      <c r="FC867" s="31"/>
      <c r="FD867" s="31"/>
      <c r="FE867" s="31"/>
      <c r="FF867" s="31"/>
      <c r="FG867" s="31"/>
      <c r="FH867" s="31"/>
      <c r="FI867" s="31"/>
      <c r="FJ867" s="31"/>
      <c r="FK867" s="31"/>
      <c r="FL867" s="31"/>
      <c r="FM867" s="31"/>
      <c r="FN867" s="31"/>
      <c r="FO867" s="31"/>
      <c r="FP867" s="31"/>
      <c r="FQ867" s="31"/>
      <c r="FR867" s="31"/>
      <c r="FS867" s="31"/>
      <c r="FT867" s="31"/>
      <c r="FU867" s="31"/>
      <c r="FV867" s="31"/>
      <c r="FW867" s="31"/>
      <c r="FX867" s="31"/>
      <c r="FY867" s="31"/>
      <c r="FZ867" s="31"/>
      <c r="GA867" s="31"/>
      <c r="GB867" s="31"/>
      <c r="GC867" s="31"/>
      <c r="GD867" s="31"/>
      <c r="GE867" s="31"/>
      <c r="GF867" s="31"/>
      <c r="GG867" s="31"/>
      <c r="GH867" s="31"/>
      <c r="GI867" s="31"/>
      <c r="GJ867" s="31"/>
      <c r="GK867" s="31"/>
      <c r="GL867" s="31"/>
      <c r="GM867" s="31"/>
      <c r="GN867" s="31"/>
      <c r="GO867" s="31"/>
      <c r="GP867" s="31"/>
      <c r="GQ867" s="31"/>
      <c r="GR867" s="31"/>
      <c r="GS867" s="31"/>
      <c r="GT867" s="31"/>
      <c r="GU867" s="31"/>
      <c r="GV867" s="31"/>
      <c r="GW867" s="31"/>
      <c r="GX867" s="31"/>
      <c r="GY867" s="31"/>
      <c r="GZ867" s="31"/>
    </row>
    <row r="868" spans="2:208" s="32" customFormat="1" x14ac:dyDescent="0.2">
      <c r="B868" s="21"/>
      <c r="C868" s="22"/>
      <c r="D868" s="22"/>
      <c r="E868" s="22"/>
      <c r="F868" s="246"/>
      <c r="G868" s="121"/>
      <c r="H868" s="27"/>
      <c r="I868" s="28"/>
      <c r="J868" s="29"/>
      <c r="K868" s="30"/>
      <c r="L868" s="34"/>
      <c r="M868" s="35"/>
      <c r="N868" s="30"/>
      <c r="O868" s="34"/>
      <c r="P868" s="35"/>
      <c r="Q868" s="30"/>
      <c r="R868" s="34"/>
      <c r="S868" s="35"/>
      <c r="T868" s="30"/>
      <c r="U868" s="34"/>
      <c r="V868" s="35"/>
      <c r="W868" s="30"/>
      <c r="X868" s="34"/>
      <c r="Y868" s="34"/>
      <c r="Z868" s="30"/>
      <c r="AA868" s="34"/>
      <c r="AB868" s="34"/>
      <c r="AC868" s="30"/>
      <c r="AD868" s="34"/>
      <c r="AE868" s="34"/>
      <c r="AF868" s="30"/>
      <c r="AG868" s="34"/>
      <c r="AH868" s="34"/>
      <c r="AI868" s="30"/>
      <c r="AJ868" s="34"/>
      <c r="AK868" s="34"/>
      <c r="AL868" s="30"/>
      <c r="AM868" s="34"/>
      <c r="AN868" s="34"/>
      <c r="AO868" s="30"/>
      <c r="AP868" s="34"/>
      <c r="AQ868" s="34"/>
      <c r="AR868" s="30"/>
      <c r="AS868" s="34"/>
      <c r="AT868" s="34"/>
      <c r="AU868" s="30"/>
      <c r="AV868" s="34"/>
      <c r="AW868" s="34"/>
      <c r="AX868" s="30"/>
      <c r="AY868" s="34"/>
      <c r="AZ868" s="34"/>
      <c r="BA868" s="30"/>
      <c r="BB868" s="34"/>
      <c r="BC868" s="34"/>
      <c r="BD868" s="30"/>
      <c r="BE868" s="34"/>
      <c r="BF868" s="34"/>
      <c r="BG868" s="30"/>
      <c r="BH868" s="34"/>
      <c r="BI868" s="34"/>
      <c r="BJ868" s="30"/>
      <c r="BK868" s="34"/>
      <c r="BL868" s="117"/>
      <c r="BM868" s="118"/>
      <c r="BN868" s="117"/>
      <c r="BO868" s="34"/>
      <c r="BP868" s="30"/>
      <c r="BQ868" s="30"/>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c r="DW868" s="31"/>
      <c r="DX868" s="31"/>
      <c r="DY868" s="31"/>
      <c r="DZ868" s="31"/>
      <c r="EA868" s="31"/>
      <c r="EB868" s="31"/>
      <c r="EC868" s="31"/>
      <c r="ED868" s="31"/>
      <c r="EE868" s="31"/>
      <c r="EF868" s="31"/>
      <c r="EG868" s="31"/>
      <c r="EH868" s="31"/>
      <c r="EI868" s="31"/>
      <c r="EJ868" s="31"/>
      <c r="EK868" s="31"/>
      <c r="EL868" s="31"/>
      <c r="EM868" s="31"/>
      <c r="EN868" s="31"/>
      <c r="EO868" s="31"/>
      <c r="EP868" s="31"/>
      <c r="EQ868" s="31"/>
      <c r="ER868" s="31"/>
      <c r="ES868" s="31"/>
      <c r="ET868" s="31"/>
      <c r="EU868" s="31"/>
      <c r="EV868" s="31"/>
      <c r="EW868" s="31"/>
      <c r="EX868" s="31"/>
      <c r="EY868" s="31"/>
      <c r="EZ868" s="31"/>
      <c r="FA868" s="31"/>
      <c r="FB868" s="31"/>
      <c r="FC868" s="31"/>
      <c r="FD868" s="31"/>
      <c r="FE868" s="31"/>
      <c r="FF868" s="31"/>
      <c r="FG868" s="31"/>
      <c r="FH868" s="31"/>
      <c r="FI868" s="31"/>
      <c r="FJ868" s="31"/>
      <c r="FK868" s="31"/>
      <c r="FL868" s="31"/>
      <c r="FM868" s="31"/>
      <c r="FN868" s="31"/>
      <c r="FO868" s="31"/>
      <c r="FP868" s="31"/>
      <c r="FQ868" s="31"/>
      <c r="FR868" s="31"/>
      <c r="FS868" s="31"/>
      <c r="FT868" s="31"/>
      <c r="FU868" s="31"/>
      <c r="FV868" s="31"/>
      <c r="FW868" s="31"/>
      <c r="FX868" s="31"/>
      <c r="FY868" s="31"/>
      <c r="FZ868" s="31"/>
      <c r="GA868" s="31"/>
      <c r="GB868" s="31"/>
      <c r="GC868" s="31"/>
      <c r="GD868" s="31"/>
      <c r="GE868" s="31"/>
      <c r="GF868" s="31"/>
      <c r="GG868" s="31"/>
      <c r="GH868" s="31"/>
      <c r="GI868" s="31"/>
      <c r="GJ868" s="31"/>
      <c r="GK868" s="31"/>
      <c r="GL868" s="31"/>
      <c r="GM868" s="31"/>
      <c r="GN868" s="31"/>
      <c r="GO868" s="31"/>
      <c r="GP868" s="31"/>
      <c r="GQ868" s="31"/>
      <c r="GR868" s="31"/>
      <c r="GS868" s="31"/>
      <c r="GT868" s="31"/>
      <c r="GU868" s="31"/>
      <c r="GV868" s="31"/>
      <c r="GW868" s="31"/>
      <c r="GX868" s="31"/>
      <c r="GY868" s="31"/>
      <c r="GZ868" s="31"/>
    </row>
    <row r="869" spans="2:208" s="32" customFormat="1" x14ac:dyDescent="0.2">
      <c r="B869" s="21"/>
      <c r="C869" s="22"/>
      <c r="D869" s="22"/>
      <c r="E869" s="22"/>
      <c r="F869" s="246"/>
      <c r="G869" s="121"/>
      <c r="H869" s="27"/>
      <c r="I869" s="28"/>
      <c r="J869" s="29"/>
      <c r="K869" s="30"/>
      <c r="L869" s="34"/>
      <c r="M869" s="35"/>
      <c r="N869" s="30"/>
      <c r="O869" s="34"/>
      <c r="P869" s="35"/>
      <c r="Q869" s="30"/>
      <c r="R869" s="34"/>
      <c r="S869" s="35"/>
      <c r="T869" s="30"/>
      <c r="U869" s="34"/>
      <c r="V869" s="35"/>
      <c r="W869" s="30"/>
      <c r="X869" s="34"/>
      <c r="Y869" s="34"/>
      <c r="Z869" s="30"/>
      <c r="AA869" s="34"/>
      <c r="AB869" s="34"/>
      <c r="AC869" s="30"/>
      <c r="AD869" s="34"/>
      <c r="AE869" s="34"/>
      <c r="AF869" s="30"/>
      <c r="AG869" s="34"/>
      <c r="AH869" s="34"/>
      <c r="AI869" s="30"/>
      <c r="AJ869" s="34"/>
      <c r="AK869" s="34"/>
      <c r="AL869" s="30"/>
      <c r="AM869" s="34"/>
      <c r="AN869" s="34"/>
      <c r="AO869" s="30"/>
      <c r="AP869" s="34"/>
      <c r="AQ869" s="34"/>
      <c r="AR869" s="30"/>
      <c r="AS869" s="34"/>
      <c r="AT869" s="34"/>
      <c r="AU869" s="30"/>
      <c r="AV869" s="34"/>
      <c r="AW869" s="34"/>
      <c r="AX869" s="30"/>
      <c r="AY869" s="34"/>
      <c r="AZ869" s="34"/>
      <c r="BA869" s="30"/>
      <c r="BB869" s="34"/>
      <c r="BC869" s="34"/>
      <c r="BD869" s="30"/>
      <c r="BE869" s="34"/>
      <c r="BF869" s="34"/>
      <c r="BG869" s="30"/>
      <c r="BH869" s="34"/>
      <c r="BI869" s="34"/>
      <c r="BJ869" s="30"/>
      <c r="BK869" s="34"/>
      <c r="BL869" s="117"/>
      <c r="BM869" s="118"/>
      <c r="BN869" s="117"/>
      <c r="BO869" s="34"/>
      <c r="BP869" s="30"/>
      <c r="BQ869" s="30"/>
      <c r="BR869" s="31"/>
      <c r="BS869" s="31"/>
      <c r="BT869" s="31"/>
      <c r="BU869" s="31"/>
      <c r="BV869" s="31"/>
      <c r="BW869" s="31"/>
      <c r="BX869" s="31"/>
      <c r="BY869" s="31"/>
      <c r="BZ869" s="31"/>
      <c r="CA869" s="31"/>
      <c r="CB869" s="31"/>
      <c r="CC869" s="31"/>
      <c r="CD869" s="31"/>
      <c r="CE869" s="31"/>
      <c r="CF869" s="31"/>
      <c r="CG869" s="31"/>
      <c r="CH869" s="31"/>
      <c r="CI869" s="31"/>
      <c r="CJ869" s="31"/>
      <c r="CK869" s="31"/>
      <c r="CL869" s="31"/>
      <c r="CM869" s="31"/>
      <c r="CN869" s="31"/>
      <c r="CO869" s="31"/>
      <c r="CP869" s="31"/>
      <c r="CQ869" s="31"/>
      <c r="CR869" s="31"/>
      <c r="CS869" s="31"/>
      <c r="CT869" s="31"/>
      <c r="CU869" s="31"/>
      <c r="CV869" s="31"/>
      <c r="CW869" s="31"/>
      <c r="CX869" s="31"/>
      <c r="CY869" s="31"/>
      <c r="CZ869" s="31"/>
      <c r="DA869" s="31"/>
      <c r="DB869" s="31"/>
      <c r="DC869" s="31"/>
      <c r="DD869" s="31"/>
      <c r="DE869" s="31"/>
      <c r="DF869" s="31"/>
      <c r="DG869" s="31"/>
      <c r="DH869" s="31"/>
      <c r="DI869" s="31"/>
      <c r="DJ869" s="31"/>
      <c r="DK869" s="31"/>
      <c r="DL869" s="31"/>
      <c r="DM869" s="31"/>
      <c r="DN869" s="31"/>
      <c r="DO869" s="31"/>
      <c r="DP869" s="31"/>
      <c r="DQ869" s="31"/>
      <c r="DR869" s="31"/>
      <c r="DS869" s="31"/>
      <c r="DT869" s="31"/>
      <c r="DU869" s="31"/>
      <c r="DV869" s="31"/>
      <c r="DW869" s="31"/>
      <c r="DX869" s="31"/>
      <c r="DY869" s="31"/>
      <c r="DZ869" s="31"/>
      <c r="EA869" s="31"/>
      <c r="EB869" s="31"/>
      <c r="EC869" s="31"/>
      <c r="ED869" s="31"/>
      <c r="EE869" s="31"/>
      <c r="EF869" s="31"/>
      <c r="EG869" s="31"/>
      <c r="EH869" s="31"/>
      <c r="EI869" s="31"/>
      <c r="EJ869" s="31"/>
      <c r="EK869" s="31"/>
      <c r="EL869" s="31"/>
      <c r="EM869" s="31"/>
      <c r="EN869" s="31"/>
      <c r="EO869" s="31"/>
      <c r="EP869" s="31"/>
      <c r="EQ869" s="31"/>
      <c r="ER869" s="31"/>
      <c r="ES869" s="31"/>
      <c r="ET869" s="31"/>
      <c r="EU869" s="31"/>
      <c r="EV869" s="31"/>
      <c r="EW869" s="31"/>
      <c r="EX869" s="31"/>
      <c r="EY869" s="31"/>
      <c r="EZ869" s="31"/>
      <c r="FA869" s="31"/>
      <c r="FB869" s="31"/>
      <c r="FC869" s="31"/>
      <c r="FD869" s="31"/>
      <c r="FE869" s="31"/>
      <c r="FF869" s="31"/>
      <c r="FG869" s="31"/>
      <c r="FH869" s="31"/>
      <c r="FI869" s="31"/>
      <c r="FJ869" s="31"/>
      <c r="FK869" s="31"/>
      <c r="FL869" s="31"/>
      <c r="FM869" s="31"/>
      <c r="FN869" s="31"/>
      <c r="FO869" s="31"/>
      <c r="FP869" s="31"/>
      <c r="FQ869" s="31"/>
      <c r="FR869" s="31"/>
      <c r="FS869" s="31"/>
      <c r="FT869" s="31"/>
      <c r="FU869" s="31"/>
      <c r="FV869" s="31"/>
      <c r="FW869" s="31"/>
      <c r="FX869" s="31"/>
      <c r="FY869" s="31"/>
      <c r="FZ869" s="31"/>
      <c r="GA869" s="31"/>
      <c r="GB869" s="31"/>
      <c r="GC869" s="31"/>
      <c r="GD869" s="31"/>
      <c r="GE869" s="31"/>
      <c r="GF869" s="31"/>
      <c r="GG869" s="31"/>
      <c r="GH869" s="31"/>
      <c r="GI869" s="31"/>
      <c r="GJ869" s="31"/>
      <c r="GK869" s="31"/>
      <c r="GL869" s="31"/>
      <c r="GM869" s="31"/>
      <c r="GN869" s="31"/>
      <c r="GO869" s="31"/>
      <c r="GP869" s="31"/>
      <c r="GQ869" s="31"/>
      <c r="GR869" s="31"/>
      <c r="GS869" s="31"/>
      <c r="GT869" s="31"/>
      <c r="GU869" s="31"/>
      <c r="GV869" s="31"/>
      <c r="GW869" s="31"/>
      <c r="GX869" s="31"/>
      <c r="GY869" s="31"/>
      <c r="GZ869" s="31"/>
    </row>
    <row r="870" spans="2:208" s="32" customFormat="1" x14ac:dyDescent="0.2">
      <c r="B870" s="21"/>
      <c r="C870" s="22"/>
      <c r="D870" s="22"/>
      <c r="E870" s="22"/>
      <c r="F870" s="246"/>
      <c r="G870" s="121"/>
      <c r="H870" s="27"/>
      <c r="I870" s="28"/>
      <c r="J870" s="29"/>
      <c r="K870" s="30"/>
      <c r="L870" s="34"/>
      <c r="M870" s="35"/>
      <c r="N870" s="30"/>
      <c r="O870" s="34"/>
      <c r="P870" s="35"/>
      <c r="Q870" s="30"/>
      <c r="R870" s="34"/>
      <c r="S870" s="35"/>
      <c r="T870" s="30"/>
      <c r="U870" s="34"/>
      <c r="V870" s="35"/>
      <c r="W870" s="30"/>
      <c r="X870" s="34"/>
      <c r="Y870" s="34"/>
      <c r="Z870" s="30"/>
      <c r="AA870" s="34"/>
      <c r="AB870" s="34"/>
      <c r="AC870" s="30"/>
      <c r="AD870" s="34"/>
      <c r="AE870" s="34"/>
      <c r="AF870" s="30"/>
      <c r="AG870" s="34"/>
      <c r="AH870" s="34"/>
      <c r="AI870" s="30"/>
      <c r="AJ870" s="34"/>
      <c r="AK870" s="34"/>
      <c r="AL870" s="30"/>
      <c r="AM870" s="34"/>
      <c r="AN870" s="34"/>
      <c r="AO870" s="30"/>
      <c r="AP870" s="34"/>
      <c r="AQ870" s="34"/>
      <c r="AR870" s="30"/>
      <c r="AS870" s="34"/>
      <c r="AT870" s="34"/>
      <c r="AU870" s="30"/>
      <c r="AV870" s="34"/>
      <c r="AW870" s="34"/>
      <c r="AX870" s="30"/>
      <c r="AY870" s="34"/>
      <c r="AZ870" s="34"/>
      <c r="BA870" s="30"/>
      <c r="BB870" s="34"/>
      <c r="BC870" s="34"/>
      <c r="BD870" s="30"/>
      <c r="BE870" s="34"/>
      <c r="BF870" s="34"/>
      <c r="BG870" s="30"/>
      <c r="BH870" s="34"/>
      <c r="BI870" s="34"/>
      <c r="BJ870" s="30"/>
      <c r="BK870" s="34"/>
      <c r="BL870" s="117"/>
      <c r="BM870" s="118"/>
      <c r="BN870" s="117"/>
      <c r="BO870" s="34"/>
      <c r="BP870" s="30"/>
      <c r="BQ870" s="30"/>
      <c r="BR870" s="31"/>
      <c r="BS870" s="31"/>
      <c r="BT870" s="31"/>
      <c r="BU870" s="31"/>
      <c r="BV870" s="31"/>
      <c r="BW870" s="31"/>
      <c r="BX870" s="31"/>
      <c r="BY870" s="31"/>
      <c r="BZ870" s="31"/>
      <c r="CA870" s="31"/>
      <c r="CB870" s="31"/>
      <c r="CC870" s="31"/>
      <c r="CD870" s="31"/>
      <c r="CE870" s="31"/>
      <c r="CF870" s="31"/>
      <c r="CG870" s="31"/>
      <c r="CH870" s="31"/>
      <c r="CI870" s="31"/>
      <c r="CJ870" s="31"/>
      <c r="CK870" s="31"/>
      <c r="CL870" s="31"/>
      <c r="CM870" s="31"/>
      <c r="CN870" s="31"/>
      <c r="CO870" s="31"/>
      <c r="CP870" s="31"/>
      <c r="CQ870" s="31"/>
      <c r="CR870" s="31"/>
      <c r="CS870" s="31"/>
      <c r="CT870" s="31"/>
      <c r="CU870" s="31"/>
      <c r="CV870" s="31"/>
      <c r="CW870" s="31"/>
      <c r="CX870" s="31"/>
      <c r="CY870" s="31"/>
      <c r="CZ870" s="31"/>
      <c r="DA870" s="31"/>
      <c r="DB870" s="31"/>
      <c r="DC870" s="31"/>
      <c r="DD870" s="31"/>
      <c r="DE870" s="31"/>
      <c r="DF870" s="31"/>
      <c r="DG870" s="31"/>
      <c r="DH870" s="31"/>
      <c r="DI870" s="31"/>
      <c r="DJ870" s="31"/>
      <c r="DK870" s="31"/>
      <c r="DL870" s="31"/>
      <c r="DM870" s="31"/>
      <c r="DN870" s="31"/>
      <c r="DO870" s="31"/>
      <c r="DP870" s="31"/>
      <c r="DQ870" s="31"/>
      <c r="DR870" s="31"/>
      <c r="DS870" s="31"/>
      <c r="DT870" s="31"/>
      <c r="DU870" s="31"/>
      <c r="DV870" s="31"/>
      <c r="DW870" s="31"/>
      <c r="DX870" s="31"/>
      <c r="DY870" s="31"/>
      <c r="DZ870" s="31"/>
      <c r="EA870" s="31"/>
      <c r="EB870" s="31"/>
      <c r="EC870" s="31"/>
      <c r="ED870" s="31"/>
      <c r="EE870" s="31"/>
      <c r="EF870" s="31"/>
      <c r="EG870" s="31"/>
      <c r="EH870" s="31"/>
      <c r="EI870" s="31"/>
      <c r="EJ870" s="31"/>
      <c r="EK870" s="31"/>
      <c r="EL870" s="31"/>
      <c r="EM870" s="31"/>
      <c r="EN870" s="31"/>
      <c r="EO870" s="31"/>
      <c r="EP870" s="31"/>
      <c r="EQ870" s="31"/>
      <c r="ER870" s="31"/>
      <c r="ES870" s="31"/>
      <c r="ET870" s="31"/>
      <c r="EU870" s="31"/>
      <c r="EV870" s="31"/>
      <c r="EW870" s="31"/>
      <c r="EX870" s="31"/>
      <c r="EY870" s="31"/>
      <c r="EZ870" s="31"/>
      <c r="FA870" s="31"/>
      <c r="FB870" s="31"/>
      <c r="FC870" s="31"/>
      <c r="FD870" s="31"/>
      <c r="FE870" s="31"/>
      <c r="FF870" s="31"/>
      <c r="FG870" s="31"/>
      <c r="FH870" s="31"/>
      <c r="FI870" s="31"/>
      <c r="FJ870" s="31"/>
      <c r="FK870" s="31"/>
      <c r="FL870" s="31"/>
      <c r="FM870" s="31"/>
      <c r="FN870" s="31"/>
      <c r="FO870" s="31"/>
      <c r="FP870" s="31"/>
      <c r="FQ870" s="31"/>
      <c r="FR870" s="31"/>
      <c r="FS870" s="31"/>
      <c r="FT870" s="31"/>
      <c r="FU870" s="31"/>
      <c r="FV870" s="31"/>
      <c r="FW870" s="31"/>
      <c r="FX870" s="31"/>
      <c r="FY870" s="31"/>
      <c r="FZ870" s="31"/>
      <c r="GA870" s="31"/>
      <c r="GB870" s="31"/>
      <c r="GC870" s="31"/>
      <c r="GD870" s="31"/>
      <c r="GE870" s="31"/>
      <c r="GF870" s="31"/>
      <c r="GG870" s="31"/>
      <c r="GH870" s="31"/>
      <c r="GI870" s="31"/>
      <c r="GJ870" s="31"/>
      <c r="GK870" s="31"/>
      <c r="GL870" s="31"/>
      <c r="GM870" s="31"/>
      <c r="GN870" s="31"/>
      <c r="GO870" s="31"/>
      <c r="GP870" s="31"/>
      <c r="GQ870" s="31"/>
      <c r="GR870" s="31"/>
      <c r="GS870" s="31"/>
      <c r="GT870" s="31"/>
      <c r="GU870" s="31"/>
      <c r="GV870" s="31"/>
      <c r="GW870" s="31"/>
      <c r="GX870" s="31"/>
      <c r="GY870" s="31"/>
      <c r="GZ870" s="31"/>
    </row>
    <row r="871" spans="2:208" s="32" customFormat="1" x14ac:dyDescent="0.2">
      <c r="B871" s="21"/>
      <c r="C871" s="22"/>
      <c r="D871" s="22"/>
      <c r="E871" s="22"/>
      <c r="F871" s="246"/>
      <c r="G871" s="121"/>
      <c r="H871" s="27"/>
      <c r="I871" s="28"/>
      <c r="J871" s="29"/>
      <c r="K871" s="30"/>
      <c r="L871" s="34"/>
      <c r="M871" s="35"/>
      <c r="N871" s="30"/>
      <c r="O871" s="34"/>
      <c r="P871" s="35"/>
      <c r="Q871" s="30"/>
      <c r="R871" s="34"/>
      <c r="S871" s="35"/>
      <c r="T871" s="30"/>
      <c r="U871" s="34"/>
      <c r="V871" s="35"/>
      <c r="W871" s="30"/>
      <c r="X871" s="34"/>
      <c r="Y871" s="34"/>
      <c r="Z871" s="30"/>
      <c r="AA871" s="34"/>
      <c r="AB871" s="34"/>
      <c r="AC871" s="30"/>
      <c r="AD871" s="34"/>
      <c r="AE871" s="34"/>
      <c r="AF871" s="30"/>
      <c r="AG871" s="34"/>
      <c r="AH871" s="34"/>
      <c r="AI871" s="30"/>
      <c r="AJ871" s="34"/>
      <c r="AK871" s="34"/>
      <c r="AL871" s="30"/>
      <c r="AM871" s="34"/>
      <c r="AN871" s="34"/>
      <c r="AO871" s="30"/>
      <c r="AP871" s="34"/>
      <c r="AQ871" s="34"/>
      <c r="AR871" s="30"/>
      <c r="AS871" s="34"/>
      <c r="AT871" s="34"/>
      <c r="AU871" s="30"/>
      <c r="AV871" s="34"/>
      <c r="AW871" s="34"/>
      <c r="AX871" s="30"/>
      <c r="AY871" s="34"/>
      <c r="AZ871" s="34"/>
      <c r="BA871" s="30"/>
      <c r="BB871" s="34"/>
      <c r="BC871" s="34"/>
      <c r="BD871" s="30"/>
      <c r="BE871" s="34"/>
      <c r="BF871" s="34"/>
      <c r="BG871" s="30"/>
      <c r="BH871" s="34"/>
      <c r="BI871" s="34"/>
      <c r="BJ871" s="30"/>
      <c r="BK871" s="34"/>
      <c r="BL871" s="117"/>
      <c r="BM871" s="118"/>
      <c r="BN871" s="117"/>
      <c r="BO871" s="34"/>
      <c r="BP871" s="30"/>
      <c r="BQ871" s="30"/>
      <c r="BR871" s="31"/>
      <c r="BS871" s="31"/>
      <c r="BT871" s="31"/>
      <c r="BU871" s="31"/>
      <c r="BV871" s="31"/>
      <c r="BW871" s="31"/>
      <c r="BX871" s="31"/>
      <c r="BY871" s="31"/>
      <c r="BZ871" s="31"/>
      <c r="CA871" s="31"/>
      <c r="CB871" s="31"/>
      <c r="CC871" s="31"/>
      <c r="CD871" s="31"/>
      <c r="CE871" s="31"/>
      <c r="CF871" s="31"/>
      <c r="CG871" s="31"/>
      <c r="CH871" s="31"/>
      <c r="CI871" s="31"/>
      <c r="CJ871" s="31"/>
      <c r="CK871" s="31"/>
      <c r="CL871" s="31"/>
      <c r="CM871" s="31"/>
      <c r="CN871" s="31"/>
      <c r="CO871" s="31"/>
      <c r="CP871" s="31"/>
      <c r="CQ871" s="31"/>
      <c r="CR871" s="31"/>
      <c r="CS871" s="31"/>
      <c r="CT871" s="31"/>
      <c r="CU871" s="31"/>
      <c r="CV871" s="31"/>
      <c r="CW871" s="31"/>
      <c r="CX871" s="31"/>
      <c r="CY871" s="31"/>
      <c r="CZ871" s="31"/>
      <c r="DA871" s="31"/>
      <c r="DB871" s="31"/>
      <c r="DC871" s="31"/>
      <c r="DD871" s="31"/>
      <c r="DE871" s="31"/>
      <c r="DF871" s="31"/>
      <c r="DG871" s="31"/>
      <c r="DH871" s="31"/>
      <c r="DI871" s="31"/>
      <c r="DJ871" s="31"/>
      <c r="DK871" s="31"/>
      <c r="DL871" s="31"/>
      <c r="DM871" s="31"/>
      <c r="DN871" s="31"/>
      <c r="DO871" s="31"/>
      <c r="DP871" s="31"/>
      <c r="DQ871" s="31"/>
      <c r="DR871" s="31"/>
      <c r="DS871" s="31"/>
      <c r="DT871" s="31"/>
      <c r="DU871" s="31"/>
      <c r="DV871" s="31"/>
      <c r="DW871" s="31"/>
      <c r="DX871" s="31"/>
      <c r="DY871" s="31"/>
      <c r="DZ871" s="31"/>
      <c r="EA871" s="31"/>
      <c r="EB871" s="31"/>
      <c r="EC871" s="31"/>
      <c r="ED871" s="31"/>
      <c r="EE871" s="31"/>
      <c r="EF871" s="31"/>
      <c r="EG871" s="31"/>
      <c r="EH871" s="31"/>
      <c r="EI871" s="31"/>
      <c r="EJ871" s="31"/>
      <c r="EK871" s="31"/>
      <c r="EL871" s="31"/>
      <c r="EM871" s="31"/>
      <c r="EN871" s="31"/>
      <c r="EO871" s="31"/>
      <c r="EP871" s="31"/>
      <c r="EQ871" s="31"/>
      <c r="ER871" s="31"/>
      <c r="ES871" s="31"/>
      <c r="ET871" s="31"/>
      <c r="EU871" s="31"/>
      <c r="EV871" s="31"/>
      <c r="EW871" s="31"/>
      <c r="EX871" s="31"/>
      <c r="EY871" s="31"/>
      <c r="EZ871" s="31"/>
      <c r="FA871" s="31"/>
      <c r="FB871" s="31"/>
      <c r="FC871" s="31"/>
      <c r="FD871" s="31"/>
      <c r="FE871" s="31"/>
      <c r="FF871" s="31"/>
      <c r="FG871" s="31"/>
      <c r="FH871" s="31"/>
      <c r="FI871" s="31"/>
      <c r="FJ871" s="31"/>
      <c r="FK871" s="31"/>
      <c r="FL871" s="31"/>
      <c r="FM871" s="31"/>
      <c r="FN871" s="31"/>
      <c r="FO871" s="31"/>
      <c r="FP871" s="31"/>
      <c r="FQ871" s="31"/>
      <c r="FR871" s="31"/>
      <c r="FS871" s="31"/>
      <c r="FT871" s="31"/>
      <c r="FU871" s="31"/>
      <c r="FV871" s="31"/>
      <c r="FW871" s="31"/>
      <c r="FX871" s="31"/>
      <c r="FY871" s="31"/>
      <c r="FZ871" s="31"/>
      <c r="GA871" s="31"/>
      <c r="GB871" s="31"/>
      <c r="GC871" s="31"/>
      <c r="GD871" s="31"/>
      <c r="GE871" s="31"/>
      <c r="GF871" s="31"/>
      <c r="GG871" s="31"/>
      <c r="GH871" s="31"/>
      <c r="GI871" s="31"/>
      <c r="GJ871" s="31"/>
      <c r="GK871" s="31"/>
      <c r="GL871" s="31"/>
      <c r="GM871" s="31"/>
      <c r="GN871" s="31"/>
      <c r="GO871" s="31"/>
      <c r="GP871" s="31"/>
      <c r="GQ871" s="31"/>
      <c r="GR871" s="31"/>
      <c r="GS871" s="31"/>
      <c r="GT871" s="31"/>
      <c r="GU871" s="31"/>
      <c r="GV871" s="31"/>
      <c r="GW871" s="31"/>
      <c r="GX871" s="31"/>
      <c r="GY871" s="31"/>
      <c r="GZ871" s="31"/>
    </row>
    <row r="872" spans="2:208" s="32" customFormat="1" x14ac:dyDescent="0.2">
      <c r="B872" s="21"/>
      <c r="C872" s="22"/>
      <c r="D872" s="22"/>
      <c r="E872" s="22"/>
      <c r="F872" s="246"/>
      <c r="G872" s="121"/>
      <c r="H872" s="27"/>
      <c r="I872" s="28"/>
      <c r="J872" s="29"/>
      <c r="K872" s="30"/>
      <c r="L872" s="34"/>
      <c r="M872" s="35"/>
      <c r="N872" s="30"/>
      <c r="O872" s="34"/>
      <c r="P872" s="35"/>
      <c r="Q872" s="30"/>
      <c r="R872" s="34"/>
      <c r="S872" s="35"/>
      <c r="T872" s="30"/>
      <c r="U872" s="34"/>
      <c r="V872" s="35"/>
      <c r="W872" s="30"/>
      <c r="X872" s="34"/>
      <c r="Y872" s="34"/>
      <c r="Z872" s="30"/>
      <c r="AA872" s="34"/>
      <c r="AB872" s="34"/>
      <c r="AC872" s="30"/>
      <c r="AD872" s="34"/>
      <c r="AE872" s="34"/>
      <c r="AF872" s="30"/>
      <c r="AG872" s="34"/>
      <c r="AH872" s="34"/>
      <c r="AI872" s="30"/>
      <c r="AJ872" s="34"/>
      <c r="AK872" s="34"/>
      <c r="AL872" s="30"/>
      <c r="AM872" s="34"/>
      <c r="AN872" s="34"/>
      <c r="AO872" s="30"/>
      <c r="AP872" s="34"/>
      <c r="AQ872" s="34"/>
      <c r="AR872" s="30"/>
      <c r="AS872" s="34"/>
      <c r="AT872" s="34"/>
      <c r="AU872" s="30"/>
      <c r="AV872" s="34"/>
      <c r="AW872" s="34"/>
      <c r="AX872" s="30"/>
      <c r="AY872" s="34"/>
      <c r="AZ872" s="34"/>
      <c r="BA872" s="30"/>
      <c r="BB872" s="34"/>
      <c r="BC872" s="34"/>
      <c r="BD872" s="30"/>
      <c r="BE872" s="34"/>
      <c r="BF872" s="34"/>
      <c r="BG872" s="30"/>
      <c r="BH872" s="34"/>
      <c r="BI872" s="34"/>
      <c r="BJ872" s="30"/>
      <c r="BK872" s="34"/>
      <c r="BL872" s="117"/>
      <c r="BM872" s="118"/>
      <c r="BN872" s="117"/>
      <c r="BO872" s="34"/>
      <c r="BP872" s="30"/>
      <c r="BQ872" s="30"/>
      <c r="BR872" s="31"/>
      <c r="BS872" s="31"/>
      <c r="BT872" s="31"/>
      <c r="BU872" s="31"/>
      <c r="BV872" s="31"/>
      <c r="BW872" s="31"/>
      <c r="BX872" s="31"/>
      <c r="BY872" s="31"/>
      <c r="BZ872" s="31"/>
      <c r="CA872" s="31"/>
      <c r="CB872" s="31"/>
      <c r="CC872" s="31"/>
      <c r="CD872" s="31"/>
      <c r="CE872" s="31"/>
      <c r="CF872" s="31"/>
      <c r="CG872" s="31"/>
      <c r="CH872" s="31"/>
      <c r="CI872" s="31"/>
      <c r="CJ872" s="31"/>
      <c r="CK872" s="31"/>
      <c r="CL872" s="31"/>
      <c r="CM872" s="31"/>
      <c r="CN872" s="31"/>
      <c r="CO872" s="31"/>
      <c r="CP872" s="31"/>
      <c r="CQ872" s="31"/>
      <c r="CR872" s="31"/>
      <c r="CS872" s="31"/>
      <c r="CT872" s="31"/>
      <c r="CU872" s="31"/>
      <c r="CV872" s="31"/>
      <c r="CW872" s="31"/>
      <c r="CX872" s="31"/>
      <c r="CY872" s="31"/>
      <c r="CZ872" s="31"/>
      <c r="DA872" s="31"/>
      <c r="DB872" s="31"/>
      <c r="DC872" s="31"/>
      <c r="DD872" s="31"/>
      <c r="DE872" s="31"/>
      <c r="DF872" s="31"/>
      <c r="DG872" s="31"/>
      <c r="DH872" s="31"/>
      <c r="DI872" s="31"/>
      <c r="DJ872" s="31"/>
      <c r="DK872" s="31"/>
      <c r="DL872" s="31"/>
      <c r="DM872" s="31"/>
      <c r="DN872" s="31"/>
      <c r="DO872" s="31"/>
      <c r="DP872" s="31"/>
      <c r="DQ872" s="31"/>
      <c r="DR872" s="31"/>
      <c r="DS872" s="31"/>
      <c r="DT872" s="31"/>
      <c r="DU872" s="31"/>
      <c r="DV872" s="31"/>
      <c r="DW872" s="31"/>
      <c r="DX872" s="31"/>
      <c r="DY872" s="31"/>
      <c r="DZ872" s="31"/>
      <c r="EA872" s="31"/>
      <c r="EB872" s="31"/>
      <c r="EC872" s="31"/>
      <c r="ED872" s="31"/>
      <c r="EE872" s="31"/>
      <c r="EF872" s="31"/>
      <c r="EG872" s="31"/>
      <c r="EH872" s="31"/>
      <c r="EI872" s="31"/>
      <c r="EJ872" s="31"/>
      <c r="EK872" s="31"/>
      <c r="EL872" s="31"/>
      <c r="EM872" s="31"/>
      <c r="EN872" s="31"/>
      <c r="EO872" s="31"/>
      <c r="EP872" s="31"/>
      <c r="EQ872" s="31"/>
      <c r="ER872" s="31"/>
      <c r="ES872" s="31"/>
      <c r="ET872" s="31"/>
      <c r="EU872" s="31"/>
      <c r="EV872" s="31"/>
      <c r="EW872" s="31"/>
      <c r="EX872" s="31"/>
      <c r="EY872" s="31"/>
      <c r="EZ872" s="31"/>
      <c r="FA872" s="31"/>
      <c r="FB872" s="31"/>
      <c r="FC872" s="31"/>
      <c r="FD872" s="31"/>
      <c r="FE872" s="31"/>
      <c r="FF872" s="31"/>
      <c r="FG872" s="31"/>
      <c r="FH872" s="31"/>
      <c r="FI872" s="31"/>
      <c r="FJ872" s="31"/>
      <c r="FK872" s="31"/>
      <c r="FL872" s="31"/>
      <c r="FM872" s="31"/>
      <c r="FN872" s="31"/>
      <c r="FO872" s="31"/>
      <c r="FP872" s="31"/>
      <c r="FQ872" s="31"/>
      <c r="FR872" s="31"/>
      <c r="FS872" s="31"/>
      <c r="FT872" s="31"/>
      <c r="FU872" s="31"/>
      <c r="FV872" s="31"/>
      <c r="FW872" s="31"/>
      <c r="FX872" s="31"/>
      <c r="FY872" s="31"/>
      <c r="FZ872" s="31"/>
      <c r="GA872" s="31"/>
      <c r="GB872" s="31"/>
      <c r="GC872" s="31"/>
      <c r="GD872" s="31"/>
      <c r="GE872" s="31"/>
      <c r="GF872" s="31"/>
      <c r="GG872" s="31"/>
      <c r="GH872" s="31"/>
      <c r="GI872" s="31"/>
      <c r="GJ872" s="31"/>
      <c r="GK872" s="31"/>
      <c r="GL872" s="31"/>
      <c r="GM872" s="31"/>
      <c r="GN872" s="31"/>
      <c r="GO872" s="31"/>
      <c r="GP872" s="31"/>
      <c r="GQ872" s="31"/>
      <c r="GR872" s="31"/>
      <c r="GS872" s="31"/>
      <c r="GT872" s="31"/>
      <c r="GU872" s="31"/>
      <c r="GV872" s="31"/>
      <c r="GW872" s="31"/>
      <c r="GX872" s="31"/>
      <c r="GY872" s="31"/>
      <c r="GZ872" s="31"/>
    </row>
    <row r="873" spans="2:208" s="32" customFormat="1" x14ac:dyDescent="0.2">
      <c r="B873" s="21"/>
      <c r="C873" s="22"/>
      <c r="D873" s="22"/>
      <c r="E873" s="22"/>
      <c r="F873" s="246"/>
      <c r="G873" s="121"/>
      <c r="H873" s="27"/>
      <c r="I873" s="28"/>
      <c r="J873" s="29"/>
      <c r="K873" s="30"/>
      <c r="L873" s="34"/>
      <c r="M873" s="35"/>
      <c r="N873" s="30"/>
      <c r="O873" s="34"/>
      <c r="P873" s="35"/>
      <c r="Q873" s="30"/>
      <c r="R873" s="34"/>
      <c r="S873" s="35"/>
      <c r="T873" s="30"/>
      <c r="U873" s="34"/>
      <c r="V873" s="35"/>
      <c r="W873" s="30"/>
      <c r="X873" s="34"/>
      <c r="Y873" s="34"/>
      <c r="Z873" s="30"/>
      <c r="AA873" s="34"/>
      <c r="AB873" s="34"/>
      <c r="AC873" s="30"/>
      <c r="AD873" s="34"/>
      <c r="AE873" s="34"/>
      <c r="AF873" s="30"/>
      <c r="AG873" s="34"/>
      <c r="AH873" s="34"/>
      <c r="AI873" s="30"/>
      <c r="AJ873" s="34"/>
      <c r="AK873" s="34"/>
      <c r="AL873" s="30"/>
      <c r="AM873" s="34"/>
      <c r="AN873" s="34"/>
      <c r="AO873" s="30"/>
      <c r="AP873" s="34"/>
      <c r="AQ873" s="34"/>
      <c r="AR873" s="30"/>
      <c r="AS873" s="34"/>
      <c r="AT873" s="34"/>
      <c r="AU873" s="30"/>
      <c r="AV873" s="34"/>
      <c r="AW873" s="34"/>
      <c r="AX873" s="30"/>
      <c r="AY873" s="34"/>
      <c r="AZ873" s="34"/>
      <c r="BA873" s="30"/>
      <c r="BB873" s="34"/>
      <c r="BC873" s="34"/>
      <c r="BD873" s="30"/>
      <c r="BE873" s="34"/>
      <c r="BF873" s="34"/>
      <c r="BG873" s="30"/>
      <c r="BH873" s="34"/>
      <c r="BI873" s="34"/>
      <c r="BJ873" s="30"/>
      <c r="BK873" s="34"/>
      <c r="BL873" s="117"/>
      <c r="BM873" s="118"/>
      <c r="BN873" s="117"/>
      <c r="BO873" s="34"/>
      <c r="BP873" s="30"/>
      <c r="BQ873" s="30"/>
      <c r="BR873" s="31"/>
      <c r="BS873" s="31"/>
      <c r="BT873" s="31"/>
      <c r="BU873" s="31"/>
      <c r="BV873" s="31"/>
      <c r="BW873" s="31"/>
      <c r="BX873" s="31"/>
      <c r="BY873" s="31"/>
      <c r="BZ873" s="31"/>
      <c r="CA873" s="31"/>
      <c r="CB873" s="31"/>
      <c r="CC873" s="31"/>
      <c r="CD873" s="31"/>
      <c r="CE873" s="31"/>
      <c r="CF873" s="31"/>
      <c r="CG873" s="31"/>
      <c r="CH873" s="31"/>
      <c r="CI873" s="31"/>
      <c r="CJ873" s="31"/>
      <c r="CK873" s="31"/>
      <c r="CL873" s="31"/>
      <c r="CM873" s="31"/>
      <c r="CN873" s="31"/>
      <c r="CO873" s="31"/>
      <c r="CP873" s="31"/>
      <c r="CQ873" s="31"/>
      <c r="CR873" s="31"/>
      <c r="CS873" s="31"/>
      <c r="CT873" s="31"/>
      <c r="CU873" s="31"/>
      <c r="CV873" s="31"/>
      <c r="CW873" s="31"/>
      <c r="CX873" s="31"/>
      <c r="CY873" s="31"/>
      <c r="CZ873" s="31"/>
      <c r="DA873" s="31"/>
      <c r="DB873" s="31"/>
      <c r="DC873" s="31"/>
      <c r="DD873" s="31"/>
      <c r="DE873" s="31"/>
      <c r="DF873" s="31"/>
      <c r="DG873" s="31"/>
      <c r="DH873" s="31"/>
      <c r="DI873" s="31"/>
      <c r="DJ873" s="31"/>
      <c r="DK873" s="31"/>
      <c r="DL873" s="31"/>
      <c r="DM873" s="31"/>
      <c r="DN873" s="31"/>
      <c r="DO873" s="31"/>
      <c r="DP873" s="31"/>
      <c r="DQ873" s="31"/>
      <c r="DR873" s="31"/>
      <c r="DS873" s="31"/>
      <c r="DT873" s="31"/>
      <c r="DU873" s="31"/>
      <c r="DV873" s="31"/>
      <c r="DW873" s="31"/>
      <c r="DX873" s="31"/>
      <c r="DY873" s="31"/>
      <c r="DZ873" s="31"/>
      <c r="EA873" s="31"/>
      <c r="EB873" s="31"/>
      <c r="EC873" s="31"/>
      <c r="ED873" s="31"/>
      <c r="EE873" s="31"/>
      <c r="EF873" s="31"/>
      <c r="EG873" s="31"/>
      <c r="EH873" s="31"/>
      <c r="EI873" s="31"/>
      <c r="EJ873" s="31"/>
      <c r="EK873" s="31"/>
      <c r="EL873" s="31"/>
      <c r="EM873" s="31"/>
      <c r="EN873" s="31"/>
      <c r="EO873" s="31"/>
      <c r="EP873" s="31"/>
      <c r="EQ873" s="31"/>
      <c r="ER873" s="31"/>
      <c r="ES873" s="31"/>
      <c r="ET873" s="31"/>
      <c r="EU873" s="31"/>
      <c r="EV873" s="31"/>
      <c r="EW873" s="31"/>
      <c r="EX873" s="31"/>
      <c r="EY873" s="31"/>
      <c r="EZ873" s="31"/>
      <c r="FA873" s="31"/>
      <c r="FB873" s="31"/>
      <c r="FC873" s="31"/>
      <c r="FD873" s="31"/>
      <c r="FE873" s="31"/>
      <c r="FF873" s="31"/>
      <c r="FG873" s="31"/>
      <c r="FH873" s="31"/>
      <c r="FI873" s="31"/>
      <c r="FJ873" s="31"/>
      <c r="FK873" s="31"/>
      <c r="FL873" s="31"/>
      <c r="FM873" s="31"/>
      <c r="FN873" s="31"/>
      <c r="FO873" s="31"/>
      <c r="FP873" s="31"/>
      <c r="FQ873" s="31"/>
      <c r="FR873" s="31"/>
      <c r="FS873" s="31"/>
      <c r="FT873" s="31"/>
      <c r="FU873" s="31"/>
      <c r="FV873" s="31"/>
      <c r="FW873" s="31"/>
      <c r="FX873" s="31"/>
      <c r="FY873" s="31"/>
      <c r="FZ873" s="31"/>
      <c r="GA873" s="31"/>
      <c r="GB873" s="31"/>
      <c r="GC873" s="31"/>
      <c r="GD873" s="31"/>
      <c r="GE873" s="31"/>
      <c r="GF873" s="31"/>
      <c r="GG873" s="31"/>
      <c r="GH873" s="31"/>
      <c r="GI873" s="31"/>
      <c r="GJ873" s="31"/>
      <c r="GK873" s="31"/>
      <c r="GL873" s="31"/>
      <c r="GM873" s="31"/>
      <c r="GN873" s="31"/>
      <c r="GO873" s="31"/>
      <c r="GP873" s="31"/>
      <c r="GQ873" s="31"/>
      <c r="GR873" s="31"/>
      <c r="GS873" s="31"/>
      <c r="GT873" s="31"/>
      <c r="GU873" s="31"/>
      <c r="GV873" s="31"/>
      <c r="GW873" s="31"/>
      <c r="GX873" s="31"/>
      <c r="GY873" s="31"/>
      <c r="GZ873" s="31"/>
    </row>
    <row r="874" spans="2:208" s="32" customFormat="1" x14ac:dyDescent="0.2">
      <c r="B874" s="21"/>
      <c r="C874" s="22"/>
      <c r="D874" s="22"/>
      <c r="E874" s="22"/>
      <c r="F874" s="246"/>
      <c r="G874" s="121"/>
      <c r="H874" s="27"/>
      <c r="I874" s="28"/>
      <c r="J874" s="29"/>
      <c r="K874" s="30"/>
      <c r="L874" s="34"/>
      <c r="M874" s="35"/>
      <c r="N874" s="30"/>
      <c r="O874" s="34"/>
      <c r="P874" s="35"/>
      <c r="Q874" s="30"/>
      <c r="R874" s="34"/>
      <c r="S874" s="35"/>
      <c r="T874" s="30"/>
      <c r="U874" s="34"/>
      <c r="V874" s="35"/>
      <c r="W874" s="30"/>
      <c r="X874" s="34"/>
      <c r="Y874" s="34"/>
      <c r="Z874" s="30"/>
      <c r="AA874" s="34"/>
      <c r="AB874" s="34"/>
      <c r="AC874" s="30"/>
      <c r="AD874" s="34"/>
      <c r="AE874" s="34"/>
      <c r="AF874" s="30"/>
      <c r="AG874" s="34"/>
      <c r="AH874" s="34"/>
      <c r="AI874" s="30"/>
      <c r="AJ874" s="34"/>
      <c r="AK874" s="34"/>
      <c r="AL874" s="30"/>
      <c r="AM874" s="34"/>
      <c r="AN874" s="34"/>
      <c r="AO874" s="30"/>
      <c r="AP874" s="34"/>
      <c r="AQ874" s="34"/>
      <c r="AR874" s="30"/>
      <c r="AS874" s="34"/>
      <c r="AT874" s="34"/>
      <c r="AU874" s="30"/>
      <c r="AV874" s="34"/>
      <c r="AW874" s="34"/>
      <c r="AX874" s="30"/>
      <c r="AY874" s="34"/>
      <c r="AZ874" s="34"/>
      <c r="BA874" s="30"/>
      <c r="BB874" s="34"/>
      <c r="BC874" s="34"/>
      <c r="BD874" s="30"/>
      <c r="BE874" s="34"/>
      <c r="BF874" s="34"/>
      <c r="BG874" s="30"/>
      <c r="BH874" s="34"/>
      <c r="BI874" s="34"/>
      <c r="BJ874" s="30"/>
      <c r="BK874" s="34"/>
      <c r="BL874" s="117"/>
      <c r="BM874" s="118"/>
      <c r="BN874" s="117"/>
      <c r="BO874" s="34"/>
      <c r="BP874" s="30"/>
      <c r="BQ874" s="30"/>
      <c r="BR874" s="31"/>
      <c r="BS874" s="31"/>
      <c r="BT874" s="31"/>
      <c r="BU874" s="31"/>
      <c r="BV874" s="31"/>
      <c r="BW874" s="31"/>
      <c r="BX874" s="31"/>
      <c r="BY874" s="31"/>
      <c r="BZ874" s="31"/>
      <c r="CA874" s="31"/>
      <c r="CB874" s="31"/>
      <c r="CC874" s="31"/>
      <c r="CD874" s="31"/>
      <c r="CE874" s="31"/>
      <c r="CF874" s="31"/>
      <c r="CG874" s="31"/>
      <c r="CH874" s="31"/>
      <c r="CI874" s="31"/>
      <c r="CJ874" s="31"/>
      <c r="CK874" s="31"/>
      <c r="CL874" s="31"/>
      <c r="CM874" s="31"/>
      <c r="CN874" s="31"/>
      <c r="CO874" s="31"/>
      <c r="CP874" s="31"/>
      <c r="CQ874" s="31"/>
      <c r="CR874" s="31"/>
      <c r="CS874" s="31"/>
      <c r="CT874" s="31"/>
      <c r="CU874" s="31"/>
      <c r="CV874" s="31"/>
      <c r="CW874" s="31"/>
      <c r="CX874" s="31"/>
      <c r="CY874" s="31"/>
      <c r="CZ874" s="31"/>
      <c r="DA874" s="31"/>
      <c r="DB874" s="31"/>
      <c r="DC874" s="31"/>
      <c r="DD874" s="31"/>
      <c r="DE874" s="31"/>
      <c r="DF874" s="31"/>
      <c r="DG874" s="31"/>
      <c r="DH874" s="31"/>
      <c r="DI874" s="31"/>
      <c r="DJ874" s="31"/>
      <c r="DK874" s="31"/>
      <c r="DL874" s="31"/>
      <c r="DM874" s="31"/>
      <c r="DN874" s="31"/>
      <c r="DO874" s="31"/>
      <c r="DP874" s="31"/>
      <c r="DQ874" s="31"/>
      <c r="DR874" s="31"/>
      <c r="DS874" s="31"/>
      <c r="DT874" s="31"/>
      <c r="DU874" s="31"/>
      <c r="DV874" s="31"/>
      <c r="DW874" s="31"/>
      <c r="DX874" s="31"/>
      <c r="DY874" s="31"/>
      <c r="DZ874" s="31"/>
      <c r="EA874" s="31"/>
      <c r="EB874" s="31"/>
      <c r="EC874" s="31"/>
      <c r="ED874" s="31"/>
      <c r="EE874" s="31"/>
      <c r="EF874" s="31"/>
      <c r="EG874" s="31"/>
      <c r="EH874" s="31"/>
      <c r="EI874" s="31"/>
      <c r="EJ874" s="31"/>
      <c r="EK874" s="31"/>
      <c r="EL874" s="31"/>
      <c r="EM874" s="31"/>
      <c r="EN874" s="31"/>
      <c r="EO874" s="31"/>
      <c r="EP874" s="31"/>
      <c r="EQ874" s="31"/>
      <c r="ER874" s="31"/>
      <c r="ES874" s="31"/>
      <c r="ET874" s="31"/>
      <c r="EU874" s="31"/>
      <c r="EV874" s="31"/>
      <c r="EW874" s="31"/>
      <c r="EX874" s="31"/>
      <c r="EY874" s="31"/>
      <c r="EZ874" s="31"/>
      <c r="FA874" s="31"/>
      <c r="FB874" s="31"/>
      <c r="FC874" s="31"/>
      <c r="FD874" s="31"/>
      <c r="FE874" s="31"/>
      <c r="FF874" s="31"/>
      <c r="FG874" s="31"/>
      <c r="FH874" s="31"/>
      <c r="FI874" s="31"/>
      <c r="FJ874" s="31"/>
      <c r="FK874" s="31"/>
      <c r="FL874" s="31"/>
      <c r="FM874" s="31"/>
      <c r="FN874" s="31"/>
      <c r="FO874" s="31"/>
      <c r="FP874" s="31"/>
      <c r="FQ874" s="31"/>
      <c r="FR874" s="31"/>
      <c r="FS874" s="31"/>
      <c r="FT874" s="31"/>
      <c r="FU874" s="31"/>
      <c r="FV874" s="31"/>
      <c r="FW874" s="31"/>
      <c r="FX874" s="31"/>
      <c r="FY874" s="31"/>
      <c r="FZ874" s="31"/>
      <c r="GA874" s="31"/>
      <c r="GB874" s="31"/>
      <c r="GC874" s="31"/>
      <c r="GD874" s="31"/>
      <c r="GE874" s="31"/>
      <c r="GF874" s="31"/>
      <c r="GG874" s="31"/>
      <c r="GH874" s="31"/>
      <c r="GI874" s="31"/>
      <c r="GJ874" s="31"/>
      <c r="GK874" s="31"/>
      <c r="GL874" s="31"/>
      <c r="GM874" s="31"/>
      <c r="GN874" s="31"/>
      <c r="GO874" s="31"/>
      <c r="GP874" s="31"/>
      <c r="GQ874" s="31"/>
      <c r="GR874" s="31"/>
      <c r="GS874" s="31"/>
      <c r="GT874" s="31"/>
      <c r="GU874" s="31"/>
      <c r="GV874" s="31"/>
      <c r="GW874" s="31"/>
      <c r="GX874" s="31"/>
      <c r="GY874" s="31"/>
      <c r="GZ874" s="31"/>
    </row>
    <row r="875" spans="2:208" s="32" customFormat="1" x14ac:dyDescent="0.2">
      <c r="B875" s="21"/>
      <c r="C875" s="22"/>
      <c r="D875" s="22"/>
      <c r="E875" s="22"/>
      <c r="F875" s="246"/>
      <c r="G875" s="121"/>
      <c r="H875" s="27"/>
      <c r="I875" s="28"/>
      <c r="J875" s="29"/>
      <c r="K875" s="30"/>
      <c r="L875" s="34"/>
      <c r="M875" s="35"/>
      <c r="N875" s="30"/>
      <c r="O875" s="34"/>
      <c r="P875" s="35"/>
      <c r="Q875" s="30"/>
      <c r="R875" s="34"/>
      <c r="S875" s="35"/>
      <c r="T875" s="30"/>
      <c r="U875" s="34"/>
      <c r="V875" s="35"/>
      <c r="W875" s="30"/>
      <c r="X875" s="34"/>
      <c r="Y875" s="34"/>
      <c r="Z875" s="30"/>
      <c r="AA875" s="34"/>
      <c r="AB875" s="34"/>
      <c r="AC875" s="30"/>
      <c r="AD875" s="34"/>
      <c r="AE875" s="34"/>
      <c r="AF875" s="30"/>
      <c r="AG875" s="34"/>
      <c r="AH875" s="34"/>
      <c r="AI875" s="30"/>
      <c r="AJ875" s="34"/>
      <c r="AK875" s="34"/>
      <c r="AL875" s="30"/>
      <c r="AM875" s="34"/>
      <c r="AN875" s="34"/>
      <c r="AO875" s="30"/>
      <c r="AP875" s="34"/>
      <c r="AQ875" s="34"/>
      <c r="AR875" s="30"/>
      <c r="AS875" s="34"/>
      <c r="AT875" s="34"/>
      <c r="AU875" s="30"/>
      <c r="AV875" s="34"/>
      <c r="AW875" s="34"/>
      <c r="AX875" s="30"/>
      <c r="AY875" s="34"/>
      <c r="AZ875" s="34"/>
      <c r="BA875" s="30"/>
      <c r="BB875" s="34"/>
      <c r="BC875" s="34"/>
      <c r="BD875" s="30"/>
      <c r="BE875" s="34"/>
      <c r="BF875" s="34"/>
      <c r="BG875" s="30"/>
      <c r="BH875" s="34"/>
      <c r="BI875" s="34"/>
      <c r="BJ875" s="30"/>
      <c r="BK875" s="34"/>
      <c r="BL875" s="117"/>
      <c r="BM875" s="118"/>
      <c r="BN875" s="117"/>
      <c r="BO875" s="34"/>
      <c r="BP875" s="30"/>
      <c r="BQ875" s="30"/>
      <c r="BR875" s="31"/>
      <c r="BS875" s="31"/>
      <c r="BT875" s="31"/>
      <c r="BU875" s="31"/>
      <c r="BV875" s="31"/>
      <c r="BW875" s="31"/>
      <c r="BX875" s="31"/>
      <c r="BY875" s="31"/>
      <c r="BZ875" s="31"/>
      <c r="CA875" s="31"/>
      <c r="CB875" s="31"/>
      <c r="CC875" s="31"/>
      <c r="CD875" s="31"/>
      <c r="CE875" s="31"/>
      <c r="CF875" s="31"/>
      <c r="CG875" s="31"/>
      <c r="CH875" s="31"/>
      <c r="CI875" s="31"/>
      <c r="CJ875" s="31"/>
      <c r="CK875" s="31"/>
      <c r="CL875" s="31"/>
      <c r="CM875" s="31"/>
      <c r="CN875" s="31"/>
      <c r="CO875" s="31"/>
      <c r="CP875" s="31"/>
      <c r="CQ875" s="31"/>
      <c r="CR875" s="31"/>
      <c r="CS875" s="31"/>
      <c r="CT875" s="31"/>
      <c r="CU875" s="31"/>
      <c r="CV875" s="31"/>
      <c r="CW875" s="31"/>
      <c r="CX875" s="31"/>
      <c r="CY875" s="31"/>
      <c r="CZ875" s="31"/>
      <c r="DA875" s="31"/>
      <c r="DB875" s="31"/>
      <c r="DC875" s="31"/>
      <c r="DD875" s="31"/>
      <c r="DE875" s="31"/>
      <c r="DF875" s="31"/>
      <c r="DG875" s="31"/>
      <c r="DH875" s="31"/>
      <c r="DI875" s="31"/>
      <c r="DJ875" s="31"/>
      <c r="DK875" s="31"/>
      <c r="DL875" s="31"/>
      <c r="DM875" s="31"/>
      <c r="DN875" s="31"/>
      <c r="DO875" s="31"/>
      <c r="DP875" s="31"/>
      <c r="DQ875" s="31"/>
      <c r="DR875" s="31"/>
      <c r="DS875" s="31"/>
      <c r="DT875" s="31"/>
      <c r="DU875" s="31"/>
      <c r="DV875" s="31"/>
      <c r="DW875" s="31"/>
      <c r="DX875" s="31"/>
      <c r="DY875" s="31"/>
      <c r="DZ875" s="31"/>
      <c r="EA875" s="31"/>
      <c r="EB875" s="31"/>
      <c r="EC875" s="31"/>
      <c r="ED875" s="31"/>
      <c r="EE875" s="31"/>
      <c r="EF875" s="31"/>
      <c r="EG875" s="31"/>
      <c r="EH875" s="31"/>
      <c r="EI875" s="31"/>
      <c r="EJ875" s="31"/>
      <c r="EK875" s="31"/>
      <c r="EL875" s="31"/>
      <c r="EM875" s="31"/>
      <c r="EN875" s="31"/>
      <c r="EO875" s="31"/>
      <c r="EP875" s="31"/>
      <c r="EQ875" s="31"/>
      <c r="ER875" s="31"/>
      <c r="ES875" s="31"/>
      <c r="ET875" s="31"/>
      <c r="EU875" s="31"/>
      <c r="EV875" s="31"/>
      <c r="EW875" s="31"/>
      <c r="EX875" s="31"/>
      <c r="EY875" s="31"/>
      <c r="EZ875" s="31"/>
      <c r="FA875" s="31"/>
      <c r="FB875" s="31"/>
      <c r="FC875" s="31"/>
      <c r="FD875" s="31"/>
      <c r="FE875" s="31"/>
      <c r="FF875" s="31"/>
      <c r="FG875" s="31"/>
      <c r="FH875" s="31"/>
      <c r="FI875" s="31"/>
      <c r="FJ875" s="31"/>
      <c r="FK875" s="31"/>
      <c r="FL875" s="31"/>
      <c r="FM875" s="31"/>
      <c r="FN875" s="31"/>
      <c r="FO875" s="31"/>
      <c r="FP875" s="31"/>
      <c r="FQ875" s="31"/>
      <c r="FR875" s="31"/>
      <c r="FS875" s="31"/>
      <c r="FT875" s="31"/>
      <c r="FU875" s="31"/>
      <c r="FV875" s="31"/>
      <c r="FW875" s="31"/>
      <c r="FX875" s="31"/>
      <c r="FY875" s="31"/>
      <c r="FZ875" s="31"/>
      <c r="GA875" s="31"/>
      <c r="GB875" s="31"/>
      <c r="GC875" s="31"/>
      <c r="GD875" s="31"/>
      <c r="GE875" s="31"/>
      <c r="GF875" s="31"/>
      <c r="GG875" s="31"/>
      <c r="GH875" s="31"/>
      <c r="GI875" s="31"/>
      <c r="GJ875" s="31"/>
      <c r="GK875" s="31"/>
      <c r="GL875" s="31"/>
      <c r="GM875" s="31"/>
      <c r="GN875" s="31"/>
      <c r="GO875" s="31"/>
      <c r="GP875" s="31"/>
      <c r="GQ875" s="31"/>
      <c r="GR875" s="31"/>
      <c r="GS875" s="31"/>
      <c r="GT875" s="31"/>
      <c r="GU875" s="31"/>
      <c r="GV875" s="31"/>
      <c r="GW875" s="31"/>
      <c r="GX875" s="31"/>
      <c r="GY875" s="31"/>
      <c r="GZ875" s="31"/>
    </row>
    <row r="876" spans="2:208" s="32" customFormat="1" x14ac:dyDescent="0.2">
      <c r="B876" s="21"/>
      <c r="C876" s="22"/>
      <c r="D876" s="22"/>
      <c r="E876" s="22"/>
      <c r="F876" s="246"/>
      <c r="G876" s="121"/>
      <c r="H876" s="27"/>
      <c r="I876" s="28"/>
      <c r="J876" s="29"/>
      <c r="K876" s="30"/>
      <c r="L876" s="34"/>
      <c r="M876" s="35"/>
      <c r="N876" s="30"/>
      <c r="O876" s="34"/>
      <c r="P876" s="35"/>
      <c r="Q876" s="30"/>
      <c r="R876" s="34"/>
      <c r="S876" s="35"/>
      <c r="T876" s="30"/>
      <c r="U876" s="34"/>
      <c r="V876" s="35"/>
      <c r="W876" s="30"/>
      <c r="X876" s="34"/>
      <c r="Y876" s="34"/>
      <c r="Z876" s="30"/>
      <c r="AA876" s="34"/>
      <c r="AB876" s="34"/>
      <c r="AC876" s="30"/>
      <c r="AD876" s="34"/>
      <c r="AE876" s="34"/>
      <c r="AF876" s="30"/>
      <c r="AG876" s="34"/>
      <c r="AH876" s="34"/>
      <c r="AI876" s="30"/>
      <c r="AJ876" s="34"/>
      <c r="AK876" s="34"/>
      <c r="AL876" s="30"/>
      <c r="AM876" s="34"/>
      <c r="AN876" s="34"/>
      <c r="AO876" s="30"/>
      <c r="AP876" s="34"/>
      <c r="AQ876" s="34"/>
      <c r="AR876" s="30"/>
      <c r="AS876" s="34"/>
      <c r="AT876" s="34"/>
      <c r="AU876" s="30"/>
      <c r="AV876" s="34"/>
      <c r="AW876" s="34"/>
      <c r="AX876" s="30"/>
      <c r="AY876" s="34"/>
      <c r="AZ876" s="34"/>
      <c r="BA876" s="30"/>
      <c r="BB876" s="34"/>
      <c r="BC876" s="34"/>
      <c r="BD876" s="30"/>
      <c r="BE876" s="34"/>
      <c r="BF876" s="34"/>
      <c r="BG876" s="30"/>
      <c r="BH876" s="34"/>
      <c r="BI876" s="34"/>
      <c r="BJ876" s="30"/>
      <c r="BK876" s="34"/>
      <c r="BL876" s="117"/>
      <c r="BM876" s="118"/>
      <c r="BN876" s="117"/>
      <c r="BO876" s="34"/>
      <c r="BP876" s="30"/>
      <c r="BQ876" s="30"/>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1"/>
      <c r="FL876" s="31"/>
      <c r="FM876" s="31"/>
      <c r="FN876" s="31"/>
      <c r="FO876" s="31"/>
      <c r="FP876" s="31"/>
      <c r="FQ876" s="31"/>
      <c r="FR876" s="31"/>
      <c r="FS876" s="31"/>
      <c r="FT876" s="31"/>
      <c r="FU876" s="31"/>
      <c r="FV876" s="31"/>
      <c r="FW876" s="31"/>
      <c r="FX876" s="31"/>
      <c r="FY876" s="31"/>
      <c r="FZ876" s="31"/>
      <c r="GA876" s="31"/>
      <c r="GB876" s="31"/>
      <c r="GC876" s="31"/>
      <c r="GD876" s="31"/>
      <c r="GE876" s="31"/>
      <c r="GF876" s="31"/>
      <c r="GG876" s="31"/>
      <c r="GH876" s="31"/>
      <c r="GI876" s="31"/>
      <c r="GJ876" s="31"/>
      <c r="GK876" s="31"/>
      <c r="GL876" s="31"/>
      <c r="GM876" s="31"/>
      <c r="GN876" s="31"/>
      <c r="GO876" s="31"/>
      <c r="GP876" s="31"/>
      <c r="GQ876" s="31"/>
      <c r="GR876" s="31"/>
      <c r="GS876" s="31"/>
      <c r="GT876" s="31"/>
      <c r="GU876" s="31"/>
      <c r="GV876" s="31"/>
      <c r="GW876" s="31"/>
      <c r="GX876" s="31"/>
      <c r="GY876" s="31"/>
      <c r="GZ876" s="31"/>
    </row>
    <row r="877" spans="2:208" s="32" customFormat="1" x14ac:dyDescent="0.2">
      <c r="B877" s="21"/>
      <c r="C877" s="22"/>
      <c r="D877" s="22"/>
      <c r="E877" s="22"/>
      <c r="F877" s="246"/>
      <c r="G877" s="121"/>
      <c r="H877" s="27"/>
      <c r="I877" s="28"/>
      <c r="J877" s="29"/>
      <c r="K877" s="30"/>
      <c r="L877" s="34"/>
      <c r="M877" s="35"/>
      <c r="N877" s="30"/>
      <c r="O877" s="34"/>
      <c r="P877" s="35"/>
      <c r="Q877" s="30"/>
      <c r="R877" s="34"/>
      <c r="S877" s="35"/>
      <c r="T877" s="30"/>
      <c r="U877" s="34"/>
      <c r="V877" s="35"/>
      <c r="W877" s="30"/>
      <c r="X877" s="34"/>
      <c r="Y877" s="34"/>
      <c r="Z877" s="30"/>
      <c r="AA877" s="34"/>
      <c r="AB877" s="34"/>
      <c r="AC877" s="30"/>
      <c r="AD877" s="34"/>
      <c r="AE877" s="34"/>
      <c r="AF877" s="30"/>
      <c r="AG877" s="34"/>
      <c r="AH877" s="34"/>
      <c r="AI877" s="30"/>
      <c r="AJ877" s="34"/>
      <c r="AK877" s="34"/>
      <c r="AL877" s="30"/>
      <c r="AM877" s="34"/>
      <c r="AN877" s="34"/>
      <c r="AO877" s="30"/>
      <c r="AP877" s="34"/>
      <c r="AQ877" s="34"/>
      <c r="AR877" s="30"/>
      <c r="AS877" s="34"/>
      <c r="AT877" s="34"/>
      <c r="AU877" s="30"/>
      <c r="AV877" s="34"/>
      <c r="AW877" s="34"/>
      <c r="AX877" s="30"/>
      <c r="AY877" s="34"/>
      <c r="AZ877" s="34"/>
      <c r="BA877" s="30"/>
      <c r="BB877" s="34"/>
      <c r="BC877" s="34"/>
      <c r="BD877" s="30"/>
      <c r="BE877" s="34"/>
      <c r="BF877" s="34"/>
      <c r="BG877" s="30"/>
      <c r="BH877" s="34"/>
      <c r="BI877" s="34"/>
      <c r="BJ877" s="30"/>
      <c r="BK877" s="34"/>
      <c r="BL877" s="117"/>
      <c r="BM877" s="118"/>
      <c r="BN877" s="117"/>
      <c r="BO877" s="34"/>
      <c r="BP877" s="30"/>
      <c r="BQ877" s="30"/>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1"/>
      <c r="DV877" s="31"/>
      <c r="DW877" s="31"/>
      <c r="DX877" s="31"/>
      <c r="DY877" s="31"/>
      <c r="DZ877" s="31"/>
      <c r="EA877" s="31"/>
      <c r="EB877" s="31"/>
      <c r="EC877" s="31"/>
      <c r="ED877" s="31"/>
      <c r="EE877" s="31"/>
      <c r="EF877" s="31"/>
      <c r="EG877" s="31"/>
      <c r="EH877" s="31"/>
      <c r="EI877" s="31"/>
      <c r="EJ877" s="31"/>
      <c r="EK877" s="31"/>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1"/>
      <c r="FL877" s="31"/>
      <c r="FM877" s="31"/>
      <c r="FN877" s="31"/>
      <c r="FO877" s="31"/>
      <c r="FP877" s="31"/>
      <c r="FQ877" s="31"/>
      <c r="FR877" s="31"/>
      <c r="FS877" s="31"/>
      <c r="FT877" s="31"/>
      <c r="FU877" s="31"/>
      <c r="FV877" s="31"/>
      <c r="FW877" s="31"/>
      <c r="FX877" s="31"/>
      <c r="FY877" s="31"/>
      <c r="FZ877" s="31"/>
      <c r="GA877" s="31"/>
      <c r="GB877" s="31"/>
      <c r="GC877" s="31"/>
      <c r="GD877" s="31"/>
      <c r="GE877" s="31"/>
      <c r="GF877" s="31"/>
      <c r="GG877" s="31"/>
      <c r="GH877" s="31"/>
      <c r="GI877" s="31"/>
      <c r="GJ877" s="31"/>
      <c r="GK877" s="31"/>
      <c r="GL877" s="31"/>
      <c r="GM877" s="31"/>
      <c r="GN877" s="31"/>
      <c r="GO877" s="31"/>
      <c r="GP877" s="31"/>
      <c r="GQ877" s="31"/>
      <c r="GR877" s="31"/>
      <c r="GS877" s="31"/>
      <c r="GT877" s="31"/>
      <c r="GU877" s="31"/>
      <c r="GV877" s="31"/>
      <c r="GW877" s="31"/>
      <c r="GX877" s="31"/>
      <c r="GY877" s="31"/>
      <c r="GZ877" s="31"/>
    </row>
    <row r="878" spans="2:208" s="32" customFormat="1" x14ac:dyDescent="0.2">
      <c r="B878" s="21"/>
      <c r="C878" s="22"/>
      <c r="D878" s="22"/>
      <c r="E878" s="22"/>
      <c r="F878" s="246"/>
      <c r="G878" s="121"/>
      <c r="H878" s="27"/>
      <c r="I878" s="28"/>
      <c r="J878" s="29"/>
      <c r="K878" s="30"/>
      <c r="L878" s="34"/>
      <c r="M878" s="35"/>
      <c r="N878" s="30"/>
      <c r="O878" s="34"/>
      <c r="P878" s="35"/>
      <c r="Q878" s="30"/>
      <c r="R878" s="34"/>
      <c r="S878" s="35"/>
      <c r="T878" s="30"/>
      <c r="U878" s="34"/>
      <c r="V878" s="35"/>
      <c r="W878" s="30"/>
      <c r="X878" s="34"/>
      <c r="Y878" s="34"/>
      <c r="Z878" s="30"/>
      <c r="AA878" s="34"/>
      <c r="AB878" s="34"/>
      <c r="AC878" s="30"/>
      <c r="AD878" s="34"/>
      <c r="AE878" s="34"/>
      <c r="AF878" s="30"/>
      <c r="AG878" s="34"/>
      <c r="AH878" s="34"/>
      <c r="AI878" s="30"/>
      <c r="AJ878" s="34"/>
      <c r="AK878" s="34"/>
      <c r="AL878" s="30"/>
      <c r="AM878" s="34"/>
      <c r="AN878" s="34"/>
      <c r="AO878" s="30"/>
      <c r="AP878" s="34"/>
      <c r="AQ878" s="34"/>
      <c r="AR878" s="30"/>
      <c r="AS878" s="34"/>
      <c r="AT878" s="34"/>
      <c r="AU878" s="30"/>
      <c r="AV878" s="34"/>
      <c r="AW878" s="34"/>
      <c r="AX878" s="30"/>
      <c r="AY878" s="34"/>
      <c r="AZ878" s="34"/>
      <c r="BA878" s="30"/>
      <c r="BB878" s="34"/>
      <c r="BC878" s="34"/>
      <c r="BD878" s="30"/>
      <c r="BE878" s="34"/>
      <c r="BF878" s="34"/>
      <c r="BG878" s="30"/>
      <c r="BH878" s="34"/>
      <c r="BI878" s="34"/>
      <c r="BJ878" s="30"/>
      <c r="BK878" s="34"/>
      <c r="BL878" s="117"/>
      <c r="BM878" s="118"/>
      <c r="BN878" s="117"/>
      <c r="BO878" s="34"/>
      <c r="BP878" s="30"/>
      <c r="BQ878" s="30"/>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R878" s="31"/>
      <c r="DS878" s="31"/>
      <c r="DT878" s="31"/>
      <c r="DU878" s="31"/>
      <c r="DV878" s="31"/>
      <c r="DW878" s="31"/>
      <c r="DX878" s="31"/>
      <c r="DY878" s="31"/>
      <c r="DZ878" s="31"/>
      <c r="EA878" s="31"/>
      <c r="EB878" s="31"/>
      <c r="EC878" s="31"/>
      <c r="ED878" s="31"/>
      <c r="EE878" s="31"/>
      <c r="EF878" s="31"/>
      <c r="EG878" s="31"/>
      <c r="EH878" s="31"/>
      <c r="EI878" s="31"/>
      <c r="EJ878" s="31"/>
      <c r="EK878" s="31"/>
      <c r="EL878" s="31"/>
      <c r="EM878" s="31"/>
      <c r="EN878" s="31"/>
      <c r="EO878" s="31"/>
      <c r="EP878" s="31"/>
      <c r="EQ878" s="31"/>
      <c r="ER878" s="31"/>
      <c r="ES878" s="31"/>
      <c r="ET878" s="31"/>
      <c r="EU878" s="31"/>
      <c r="EV878" s="31"/>
      <c r="EW878" s="31"/>
      <c r="EX878" s="31"/>
      <c r="EY878" s="31"/>
      <c r="EZ878" s="31"/>
      <c r="FA878" s="31"/>
      <c r="FB878" s="31"/>
      <c r="FC878" s="31"/>
      <c r="FD878" s="31"/>
      <c r="FE878" s="31"/>
      <c r="FF878" s="31"/>
      <c r="FG878" s="31"/>
      <c r="FH878" s="31"/>
      <c r="FI878" s="31"/>
      <c r="FJ878" s="31"/>
      <c r="FK878" s="31"/>
      <c r="FL878" s="31"/>
      <c r="FM878" s="31"/>
      <c r="FN878" s="31"/>
      <c r="FO878" s="31"/>
      <c r="FP878" s="31"/>
      <c r="FQ878" s="31"/>
      <c r="FR878" s="31"/>
      <c r="FS878" s="31"/>
      <c r="FT878" s="31"/>
      <c r="FU878" s="31"/>
      <c r="FV878" s="31"/>
      <c r="FW878" s="31"/>
      <c r="FX878" s="31"/>
      <c r="FY878" s="31"/>
      <c r="FZ878" s="31"/>
      <c r="GA878" s="31"/>
      <c r="GB878" s="31"/>
      <c r="GC878" s="31"/>
      <c r="GD878" s="31"/>
      <c r="GE878" s="31"/>
      <c r="GF878" s="31"/>
      <c r="GG878" s="31"/>
      <c r="GH878" s="31"/>
      <c r="GI878" s="31"/>
      <c r="GJ878" s="31"/>
      <c r="GK878" s="31"/>
      <c r="GL878" s="31"/>
      <c r="GM878" s="31"/>
      <c r="GN878" s="31"/>
      <c r="GO878" s="31"/>
      <c r="GP878" s="31"/>
      <c r="GQ878" s="31"/>
      <c r="GR878" s="31"/>
      <c r="GS878" s="31"/>
      <c r="GT878" s="31"/>
      <c r="GU878" s="31"/>
      <c r="GV878" s="31"/>
      <c r="GW878" s="31"/>
      <c r="GX878" s="31"/>
      <c r="GY878" s="31"/>
      <c r="GZ878" s="31"/>
    </row>
    <row r="879" spans="2:208" s="32" customFormat="1" x14ac:dyDescent="0.2">
      <c r="B879" s="21"/>
      <c r="C879" s="22"/>
      <c r="D879" s="22"/>
      <c r="E879" s="22"/>
      <c r="F879" s="246"/>
      <c r="G879" s="121"/>
      <c r="H879" s="27"/>
      <c r="I879" s="28"/>
      <c r="J879" s="29"/>
      <c r="K879" s="30"/>
      <c r="L879" s="34"/>
      <c r="M879" s="35"/>
      <c r="N879" s="30"/>
      <c r="O879" s="34"/>
      <c r="P879" s="35"/>
      <c r="Q879" s="30"/>
      <c r="R879" s="34"/>
      <c r="S879" s="35"/>
      <c r="T879" s="30"/>
      <c r="U879" s="34"/>
      <c r="V879" s="35"/>
      <c r="W879" s="30"/>
      <c r="X879" s="34"/>
      <c r="Y879" s="34"/>
      <c r="Z879" s="30"/>
      <c r="AA879" s="34"/>
      <c r="AB879" s="34"/>
      <c r="AC879" s="30"/>
      <c r="AD879" s="34"/>
      <c r="AE879" s="34"/>
      <c r="AF879" s="30"/>
      <c r="AG879" s="34"/>
      <c r="AH879" s="34"/>
      <c r="AI879" s="30"/>
      <c r="AJ879" s="34"/>
      <c r="AK879" s="34"/>
      <c r="AL879" s="30"/>
      <c r="AM879" s="34"/>
      <c r="AN879" s="34"/>
      <c r="AO879" s="30"/>
      <c r="AP879" s="34"/>
      <c r="AQ879" s="34"/>
      <c r="AR879" s="30"/>
      <c r="AS879" s="34"/>
      <c r="AT879" s="34"/>
      <c r="AU879" s="30"/>
      <c r="AV879" s="34"/>
      <c r="AW879" s="34"/>
      <c r="AX879" s="30"/>
      <c r="AY879" s="34"/>
      <c r="AZ879" s="34"/>
      <c r="BA879" s="30"/>
      <c r="BB879" s="34"/>
      <c r="BC879" s="34"/>
      <c r="BD879" s="30"/>
      <c r="BE879" s="34"/>
      <c r="BF879" s="34"/>
      <c r="BG879" s="30"/>
      <c r="BH879" s="34"/>
      <c r="BI879" s="34"/>
      <c r="BJ879" s="30"/>
      <c r="BK879" s="34"/>
      <c r="BL879" s="117"/>
      <c r="BM879" s="118"/>
      <c r="BN879" s="117"/>
      <c r="BO879" s="34"/>
      <c r="BP879" s="30"/>
      <c r="BQ879" s="30"/>
      <c r="BR879" s="31"/>
      <c r="BS879" s="31"/>
      <c r="BT879" s="31"/>
      <c r="BU879" s="31"/>
      <c r="BV879" s="31"/>
      <c r="BW879" s="31"/>
      <c r="BX879" s="31"/>
      <c r="BY879" s="31"/>
      <c r="BZ879" s="31"/>
      <c r="CA879" s="31"/>
      <c r="CB879" s="31"/>
      <c r="CC879" s="31"/>
      <c r="CD879" s="31"/>
      <c r="CE879" s="31"/>
      <c r="CF879" s="31"/>
      <c r="CG879" s="31"/>
      <c r="CH879" s="31"/>
      <c r="CI879" s="31"/>
      <c r="CJ879" s="31"/>
      <c r="CK879" s="31"/>
      <c r="CL879" s="31"/>
      <c r="CM879" s="31"/>
      <c r="CN879" s="31"/>
      <c r="CO879" s="31"/>
      <c r="CP879" s="31"/>
      <c r="CQ879" s="31"/>
      <c r="CR879" s="31"/>
      <c r="CS879" s="31"/>
      <c r="CT879" s="31"/>
      <c r="CU879" s="31"/>
      <c r="CV879" s="31"/>
      <c r="CW879" s="31"/>
      <c r="CX879" s="31"/>
      <c r="CY879" s="31"/>
      <c r="CZ879" s="31"/>
      <c r="DA879" s="31"/>
      <c r="DB879" s="31"/>
      <c r="DC879" s="31"/>
      <c r="DD879" s="31"/>
      <c r="DE879" s="31"/>
      <c r="DF879" s="31"/>
      <c r="DG879" s="31"/>
      <c r="DH879" s="31"/>
      <c r="DI879" s="31"/>
      <c r="DJ879" s="31"/>
      <c r="DK879" s="31"/>
      <c r="DL879" s="31"/>
      <c r="DM879" s="31"/>
      <c r="DN879" s="31"/>
      <c r="DO879" s="31"/>
      <c r="DP879" s="31"/>
      <c r="DQ879" s="31"/>
      <c r="DR879" s="31"/>
      <c r="DS879" s="31"/>
      <c r="DT879" s="31"/>
      <c r="DU879" s="31"/>
      <c r="DV879" s="31"/>
      <c r="DW879" s="31"/>
      <c r="DX879" s="31"/>
      <c r="DY879" s="31"/>
      <c r="DZ879" s="31"/>
      <c r="EA879" s="31"/>
      <c r="EB879" s="31"/>
      <c r="EC879" s="31"/>
      <c r="ED879" s="31"/>
      <c r="EE879" s="31"/>
      <c r="EF879" s="31"/>
      <c r="EG879" s="31"/>
      <c r="EH879" s="31"/>
      <c r="EI879" s="31"/>
      <c r="EJ879" s="31"/>
      <c r="EK879" s="31"/>
      <c r="EL879" s="31"/>
      <c r="EM879" s="31"/>
      <c r="EN879" s="31"/>
      <c r="EO879" s="31"/>
      <c r="EP879" s="31"/>
      <c r="EQ879" s="31"/>
      <c r="ER879" s="31"/>
      <c r="ES879" s="31"/>
      <c r="ET879" s="31"/>
      <c r="EU879" s="31"/>
      <c r="EV879" s="31"/>
      <c r="EW879" s="31"/>
      <c r="EX879" s="31"/>
      <c r="EY879" s="31"/>
      <c r="EZ879" s="31"/>
      <c r="FA879" s="31"/>
      <c r="FB879" s="31"/>
      <c r="FC879" s="31"/>
      <c r="FD879" s="31"/>
      <c r="FE879" s="31"/>
      <c r="FF879" s="31"/>
      <c r="FG879" s="31"/>
      <c r="FH879" s="31"/>
      <c r="FI879" s="31"/>
      <c r="FJ879" s="31"/>
      <c r="FK879" s="31"/>
      <c r="FL879" s="31"/>
      <c r="FM879" s="31"/>
      <c r="FN879" s="31"/>
      <c r="FO879" s="31"/>
      <c r="FP879" s="31"/>
      <c r="FQ879" s="31"/>
      <c r="FR879" s="31"/>
      <c r="FS879" s="31"/>
      <c r="FT879" s="31"/>
      <c r="FU879" s="31"/>
      <c r="FV879" s="31"/>
      <c r="FW879" s="31"/>
      <c r="FX879" s="31"/>
      <c r="FY879" s="31"/>
      <c r="FZ879" s="31"/>
      <c r="GA879" s="31"/>
      <c r="GB879" s="31"/>
      <c r="GC879" s="31"/>
      <c r="GD879" s="31"/>
      <c r="GE879" s="31"/>
      <c r="GF879" s="31"/>
      <c r="GG879" s="31"/>
      <c r="GH879" s="31"/>
      <c r="GI879" s="31"/>
      <c r="GJ879" s="31"/>
      <c r="GK879" s="31"/>
      <c r="GL879" s="31"/>
      <c r="GM879" s="31"/>
      <c r="GN879" s="31"/>
      <c r="GO879" s="31"/>
      <c r="GP879" s="31"/>
      <c r="GQ879" s="31"/>
      <c r="GR879" s="31"/>
      <c r="GS879" s="31"/>
      <c r="GT879" s="31"/>
      <c r="GU879" s="31"/>
      <c r="GV879" s="31"/>
      <c r="GW879" s="31"/>
      <c r="GX879" s="31"/>
      <c r="GY879" s="31"/>
      <c r="GZ879" s="31"/>
    </row>
    <row r="880" spans="2:208" s="32" customFormat="1" x14ac:dyDescent="0.2">
      <c r="B880" s="21"/>
      <c r="C880" s="22"/>
      <c r="D880" s="22"/>
      <c r="E880" s="22"/>
      <c r="F880" s="246"/>
      <c r="G880" s="121"/>
      <c r="H880" s="27"/>
      <c r="I880" s="28"/>
      <c r="J880" s="29"/>
      <c r="K880" s="30"/>
      <c r="L880" s="34"/>
      <c r="M880" s="35"/>
      <c r="N880" s="30"/>
      <c r="O880" s="34"/>
      <c r="P880" s="35"/>
      <c r="Q880" s="30"/>
      <c r="R880" s="34"/>
      <c r="S880" s="35"/>
      <c r="T880" s="30"/>
      <c r="U880" s="34"/>
      <c r="V880" s="35"/>
      <c r="W880" s="30"/>
      <c r="X880" s="34"/>
      <c r="Y880" s="34"/>
      <c r="Z880" s="30"/>
      <c r="AA880" s="34"/>
      <c r="AB880" s="34"/>
      <c r="AC880" s="30"/>
      <c r="AD880" s="34"/>
      <c r="AE880" s="34"/>
      <c r="AF880" s="30"/>
      <c r="AG880" s="34"/>
      <c r="AH880" s="34"/>
      <c r="AI880" s="30"/>
      <c r="AJ880" s="34"/>
      <c r="AK880" s="34"/>
      <c r="AL880" s="30"/>
      <c r="AM880" s="34"/>
      <c r="AN880" s="34"/>
      <c r="AO880" s="30"/>
      <c r="AP880" s="34"/>
      <c r="AQ880" s="34"/>
      <c r="AR880" s="30"/>
      <c r="AS880" s="34"/>
      <c r="AT880" s="34"/>
      <c r="AU880" s="30"/>
      <c r="AV880" s="34"/>
      <c r="AW880" s="34"/>
      <c r="AX880" s="30"/>
      <c r="AY880" s="34"/>
      <c r="AZ880" s="34"/>
      <c r="BA880" s="30"/>
      <c r="BB880" s="34"/>
      <c r="BC880" s="34"/>
      <c r="BD880" s="30"/>
      <c r="BE880" s="34"/>
      <c r="BF880" s="34"/>
      <c r="BG880" s="30"/>
      <c r="BH880" s="34"/>
      <c r="BI880" s="34"/>
      <c r="BJ880" s="30"/>
      <c r="BK880" s="34"/>
      <c r="BL880" s="117"/>
      <c r="BM880" s="118"/>
      <c r="BN880" s="117"/>
      <c r="BO880" s="34"/>
      <c r="BP880" s="30"/>
      <c r="BQ880" s="30"/>
      <c r="BR880" s="31"/>
      <c r="BS880" s="31"/>
      <c r="BT880" s="31"/>
      <c r="BU880" s="31"/>
      <c r="BV880" s="31"/>
      <c r="BW880" s="31"/>
      <c r="BX880" s="31"/>
      <c r="BY880" s="31"/>
      <c r="BZ880" s="31"/>
      <c r="CA880" s="31"/>
      <c r="CB880" s="31"/>
      <c r="CC880" s="31"/>
      <c r="CD880" s="31"/>
      <c r="CE880" s="31"/>
      <c r="CF880" s="31"/>
      <c r="CG880" s="31"/>
      <c r="CH880" s="31"/>
      <c r="CI880" s="31"/>
      <c r="CJ880" s="31"/>
      <c r="CK880" s="31"/>
      <c r="CL880" s="31"/>
      <c r="CM880" s="31"/>
      <c r="CN880" s="31"/>
      <c r="CO880" s="31"/>
      <c r="CP880" s="31"/>
      <c r="CQ880" s="31"/>
      <c r="CR880" s="31"/>
      <c r="CS880" s="31"/>
      <c r="CT880" s="31"/>
      <c r="CU880" s="31"/>
      <c r="CV880" s="31"/>
      <c r="CW880" s="31"/>
      <c r="CX880" s="31"/>
      <c r="CY880" s="31"/>
      <c r="CZ880" s="31"/>
      <c r="DA880" s="31"/>
      <c r="DB880" s="31"/>
      <c r="DC880" s="31"/>
      <c r="DD880" s="31"/>
      <c r="DE880" s="31"/>
      <c r="DF880" s="31"/>
      <c r="DG880" s="31"/>
      <c r="DH880" s="31"/>
      <c r="DI880" s="31"/>
      <c r="DJ880" s="31"/>
      <c r="DK880" s="31"/>
      <c r="DL880" s="31"/>
      <c r="DM880" s="31"/>
      <c r="DN880" s="31"/>
      <c r="DO880" s="31"/>
      <c r="DP880" s="31"/>
      <c r="DQ880" s="31"/>
      <c r="DR880" s="31"/>
      <c r="DS880" s="31"/>
      <c r="DT880" s="31"/>
      <c r="DU880" s="31"/>
      <c r="DV880" s="31"/>
      <c r="DW880" s="31"/>
      <c r="DX880" s="31"/>
      <c r="DY880" s="31"/>
      <c r="DZ880" s="31"/>
      <c r="EA880" s="31"/>
      <c r="EB880" s="31"/>
      <c r="EC880" s="31"/>
      <c r="ED880" s="31"/>
      <c r="EE880" s="31"/>
      <c r="EF880" s="31"/>
      <c r="EG880" s="31"/>
      <c r="EH880" s="31"/>
      <c r="EI880" s="31"/>
      <c r="EJ880" s="31"/>
      <c r="EK880" s="31"/>
      <c r="EL880" s="31"/>
      <c r="EM880" s="31"/>
      <c r="EN880" s="31"/>
      <c r="EO880" s="31"/>
      <c r="EP880" s="31"/>
      <c r="EQ880" s="31"/>
      <c r="ER880" s="31"/>
      <c r="ES880" s="31"/>
      <c r="ET880" s="31"/>
      <c r="EU880" s="31"/>
      <c r="EV880" s="31"/>
      <c r="EW880" s="31"/>
      <c r="EX880" s="31"/>
      <c r="EY880" s="31"/>
      <c r="EZ880" s="31"/>
      <c r="FA880" s="31"/>
      <c r="FB880" s="31"/>
      <c r="FC880" s="31"/>
      <c r="FD880" s="31"/>
      <c r="FE880" s="31"/>
      <c r="FF880" s="31"/>
      <c r="FG880" s="31"/>
      <c r="FH880" s="31"/>
      <c r="FI880" s="31"/>
      <c r="FJ880" s="31"/>
      <c r="FK880" s="31"/>
      <c r="FL880" s="31"/>
      <c r="FM880" s="31"/>
      <c r="FN880" s="31"/>
      <c r="FO880" s="31"/>
      <c r="FP880" s="31"/>
      <c r="FQ880" s="31"/>
      <c r="FR880" s="31"/>
      <c r="FS880" s="31"/>
      <c r="FT880" s="31"/>
      <c r="FU880" s="31"/>
      <c r="FV880" s="31"/>
      <c r="FW880" s="31"/>
      <c r="FX880" s="31"/>
      <c r="FY880" s="31"/>
      <c r="FZ880" s="31"/>
      <c r="GA880" s="31"/>
      <c r="GB880" s="31"/>
      <c r="GC880" s="31"/>
      <c r="GD880" s="31"/>
      <c r="GE880" s="31"/>
      <c r="GF880" s="31"/>
      <c r="GG880" s="31"/>
      <c r="GH880" s="31"/>
      <c r="GI880" s="31"/>
      <c r="GJ880" s="31"/>
      <c r="GK880" s="31"/>
      <c r="GL880" s="31"/>
      <c r="GM880" s="31"/>
      <c r="GN880" s="31"/>
      <c r="GO880" s="31"/>
      <c r="GP880" s="31"/>
      <c r="GQ880" s="31"/>
      <c r="GR880" s="31"/>
      <c r="GS880" s="31"/>
      <c r="GT880" s="31"/>
      <c r="GU880" s="31"/>
      <c r="GV880" s="31"/>
      <c r="GW880" s="31"/>
      <c r="GX880" s="31"/>
      <c r="GY880" s="31"/>
      <c r="GZ880" s="31"/>
    </row>
    <row r="881" spans="2:208" s="32" customFormat="1" x14ac:dyDescent="0.2">
      <c r="B881" s="21"/>
      <c r="C881" s="22"/>
      <c r="D881" s="22"/>
      <c r="E881" s="22"/>
      <c r="F881" s="246"/>
      <c r="G881" s="121"/>
      <c r="H881" s="27"/>
      <c r="I881" s="28"/>
      <c r="J881" s="29"/>
      <c r="K881" s="30"/>
      <c r="L881" s="34"/>
      <c r="M881" s="35"/>
      <c r="N881" s="30"/>
      <c r="O881" s="34"/>
      <c r="P881" s="35"/>
      <c r="Q881" s="30"/>
      <c r="R881" s="34"/>
      <c r="S881" s="35"/>
      <c r="T881" s="30"/>
      <c r="U881" s="34"/>
      <c r="V881" s="35"/>
      <c r="W881" s="30"/>
      <c r="X881" s="34"/>
      <c r="Y881" s="34"/>
      <c r="Z881" s="30"/>
      <c r="AA881" s="34"/>
      <c r="AB881" s="34"/>
      <c r="AC881" s="30"/>
      <c r="AD881" s="34"/>
      <c r="AE881" s="34"/>
      <c r="AF881" s="30"/>
      <c r="AG881" s="34"/>
      <c r="AH881" s="34"/>
      <c r="AI881" s="30"/>
      <c r="AJ881" s="34"/>
      <c r="AK881" s="34"/>
      <c r="AL881" s="30"/>
      <c r="AM881" s="34"/>
      <c r="AN881" s="34"/>
      <c r="AO881" s="30"/>
      <c r="AP881" s="34"/>
      <c r="AQ881" s="34"/>
      <c r="AR881" s="30"/>
      <c r="AS881" s="34"/>
      <c r="AT881" s="34"/>
      <c r="AU881" s="30"/>
      <c r="AV881" s="34"/>
      <c r="AW881" s="34"/>
      <c r="AX881" s="30"/>
      <c r="AY881" s="34"/>
      <c r="AZ881" s="34"/>
      <c r="BA881" s="30"/>
      <c r="BB881" s="34"/>
      <c r="BC881" s="34"/>
      <c r="BD881" s="30"/>
      <c r="BE881" s="34"/>
      <c r="BF881" s="34"/>
      <c r="BG881" s="30"/>
      <c r="BH881" s="34"/>
      <c r="BI881" s="34"/>
      <c r="BJ881" s="30"/>
      <c r="BK881" s="34"/>
      <c r="BL881" s="117"/>
      <c r="BM881" s="118"/>
      <c r="BN881" s="117"/>
      <c r="BO881" s="34"/>
      <c r="BP881" s="30"/>
      <c r="BQ881" s="30"/>
      <c r="BR881" s="31"/>
      <c r="BS881" s="31"/>
      <c r="BT881" s="31"/>
      <c r="BU881" s="31"/>
      <c r="BV881" s="31"/>
      <c r="BW881" s="31"/>
      <c r="BX881" s="31"/>
      <c r="BY881" s="31"/>
      <c r="BZ881" s="31"/>
      <c r="CA881" s="31"/>
      <c r="CB881" s="31"/>
      <c r="CC881" s="31"/>
      <c r="CD881" s="31"/>
      <c r="CE881" s="31"/>
      <c r="CF881" s="31"/>
      <c r="CG881" s="31"/>
      <c r="CH881" s="31"/>
      <c r="CI881" s="31"/>
      <c r="CJ881" s="31"/>
      <c r="CK881" s="31"/>
      <c r="CL881" s="31"/>
      <c r="CM881" s="31"/>
      <c r="CN881" s="31"/>
      <c r="CO881" s="31"/>
      <c r="CP881" s="31"/>
      <c r="CQ881" s="31"/>
      <c r="CR881" s="31"/>
      <c r="CS881" s="31"/>
      <c r="CT881" s="31"/>
      <c r="CU881" s="31"/>
      <c r="CV881" s="31"/>
      <c r="CW881" s="31"/>
      <c r="CX881" s="31"/>
      <c r="CY881" s="31"/>
      <c r="CZ881" s="31"/>
      <c r="DA881" s="31"/>
      <c r="DB881" s="31"/>
      <c r="DC881" s="31"/>
      <c r="DD881" s="31"/>
      <c r="DE881" s="31"/>
      <c r="DF881" s="31"/>
      <c r="DG881" s="31"/>
      <c r="DH881" s="31"/>
      <c r="DI881" s="31"/>
      <c r="DJ881" s="31"/>
      <c r="DK881" s="31"/>
      <c r="DL881" s="31"/>
      <c r="DM881" s="31"/>
      <c r="DN881" s="31"/>
      <c r="DO881" s="31"/>
      <c r="DP881" s="31"/>
      <c r="DQ881" s="31"/>
      <c r="DR881" s="31"/>
      <c r="DS881" s="31"/>
      <c r="DT881" s="31"/>
      <c r="DU881" s="31"/>
      <c r="DV881" s="31"/>
      <c r="DW881" s="31"/>
      <c r="DX881" s="31"/>
      <c r="DY881" s="31"/>
      <c r="DZ881" s="31"/>
      <c r="EA881" s="31"/>
      <c r="EB881" s="31"/>
      <c r="EC881" s="31"/>
      <c r="ED881" s="31"/>
      <c r="EE881" s="31"/>
      <c r="EF881" s="31"/>
      <c r="EG881" s="31"/>
      <c r="EH881" s="31"/>
      <c r="EI881" s="31"/>
      <c r="EJ881" s="31"/>
      <c r="EK881" s="31"/>
      <c r="EL881" s="31"/>
      <c r="EM881" s="31"/>
      <c r="EN881" s="31"/>
      <c r="EO881" s="31"/>
      <c r="EP881" s="31"/>
      <c r="EQ881" s="31"/>
      <c r="ER881" s="31"/>
      <c r="ES881" s="31"/>
      <c r="ET881" s="31"/>
      <c r="EU881" s="31"/>
      <c r="EV881" s="31"/>
      <c r="EW881" s="31"/>
      <c r="EX881" s="31"/>
      <c r="EY881" s="31"/>
      <c r="EZ881" s="31"/>
      <c r="FA881" s="31"/>
      <c r="FB881" s="31"/>
      <c r="FC881" s="31"/>
      <c r="FD881" s="31"/>
      <c r="FE881" s="31"/>
      <c r="FF881" s="31"/>
      <c r="FG881" s="31"/>
      <c r="FH881" s="31"/>
      <c r="FI881" s="31"/>
      <c r="FJ881" s="31"/>
      <c r="FK881" s="31"/>
      <c r="FL881" s="31"/>
      <c r="FM881" s="31"/>
      <c r="FN881" s="31"/>
      <c r="FO881" s="31"/>
      <c r="FP881" s="31"/>
      <c r="FQ881" s="31"/>
      <c r="FR881" s="31"/>
      <c r="FS881" s="31"/>
      <c r="FT881" s="31"/>
      <c r="FU881" s="31"/>
      <c r="FV881" s="31"/>
      <c r="FW881" s="31"/>
      <c r="FX881" s="31"/>
      <c r="FY881" s="31"/>
      <c r="FZ881" s="31"/>
      <c r="GA881" s="31"/>
      <c r="GB881" s="31"/>
      <c r="GC881" s="31"/>
      <c r="GD881" s="31"/>
      <c r="GE881" s="31"/>
      <c r="GF881" s="31"/>
      <c r="GG881" s="31"/>
      <c r="GH881" s="31"/>
      <c r="GI881" s="31"/>
      <c r="GJ881" s="31"/>
      <c r="GK881" s="31"/>
      <c r="GL881" s="31"/>
      <c r="GM881" s="31"/>
      <c r="GN881" s="31"/>
      <c r="GO881" s="31"/>
      <c r="GP881" s="31"/>
      <c r="GQ881" s="31"/>
      <c r="GR881" s="31"/>
      <c r="GS881" s="31"/>
      <c r="GT881" s="31"/>
      <c r="GU881" s="31"/>
      <c r="GV881" s="31"/>
      <c r="GW881" s="31"/>
      <c r="GX881" s="31"/>
      <c r="GY881" s="31"/>
      <c r="GZ881" s="31"/>
    </row>
    <row r="882" spans="2:208" s="32" customFormat="1" x14ac:dyDescent="0.2">
      <c r="B882" s="21"/>
      <c r="C882" s="22"/>
      <c r="D882" s="22"/>
      <c r="E882" s="22"/>
      <c r="F882" s="246"/>
      <c r="G882" s="121"/>
      <c r="H882" s="27"/>
      <c r="I882" s="28"/>
      <c r="J882" s="29"/>
      <c r="K882" s="30"/>
      <c r="L882" s="34"/>
      <c r="M882" s="35"/>
      <c r="N882" s="30"/>
      <c r="O882" s="34"/>
      <c r="P882" s="35"/>
      <c r="Q882" s="30"/>
      <c r="R882" s="34"/>
      <c r="S882" s="35"/>
      <c r="T882" s="30"/>
      <c r="U882" s="34"/>
      <c r="V882" s="35"/>
      <c r="W882" s="30"/>
      <c r="X882" s="34"/>
      <c r="Y882" s="34"/>
      <c r="Z882" s="30"/>
      <c r="AA882" s="34"/>
      <c r="AB882" s="34"/>
      <c r="AC882" s="30"/>
      <c r="AD882" s="34"/>
      <c r="AE882" s="34"/>
      <c r="AF882" s="30"/>
      <c r="AG882" s="34"/>
      <c r="AH882" s="34"/>
      <c r="AI882" s="30"/>
      <c r="AJ882" s="34"/>
      <c r="AK882" s="34"/>
      <c r="AL882" s="30"/>
      <c r="AM882" s="34"/>
      <c r="AN882" s="34"/>
      <c r="AO882" s="30"/>
      <c r="AP882" s="34"/>
      <c r="AQ882" s="34"/>
      <c r="AR882" s="30"/>
      <c r="AS882" s="34"/>
      <c r="AT882" s="34"/>
      <c r="AU882" s="30"/>
      <c r="AV882" s="34"/>
      <c r="AW882" s="34"/>
      <c r="AX882" s="30"/>
      <c r="AY882" s="34"/>
      <c r="AZ882" s="34"/>
      <c r="BA882" s="30"/>
      <c r="BB882" s="34"/>
      <c r="BC882" s="34"/>
      <c r="BD882" s="30"/>
      <c r="BE882" s="34"/>
      <c r="BF882" s="34"/>
      <c r="BG882" s="30"/>
      <c r="BH882" s="34"/>
      <c r="BI882" s="34"/>
      <c r="BJ882" s="30"/>
      <c r="BK882" s="34"/>
      <c r="BL882" s="117"/>
      <c r="BM882" s="118"/>
      <c r="BN882" s="117"/>
      <c r="BO882" s="34"/>
      <c r="BP882" s="30"/>
      <c r="BQ882" s="30"/>
      <c r="BR882" s="31"/>
      <c r="BS882" s="31"/>
      <c r="BT882" s="31"/>
      <c r="BU882" s="31"/>
      <c r="BV882" s="31"/>
      <c r="BW882" s="31"/>
      <c r="BX882" s="31"/>
      <c r="BY882" s="31"/>
      <c r="BZ882" s="31"/>
      <c r="CA882" s="31"/>
      <c r="CB882" s="31"/>
      <c r="CC882" s="31"/>
      <c r="CD882" s="31"/>
      <c r="CE882" s="31"/>
      <c r="CF882" s="31"/>
      <c r="CG882" s="31"/>
      <c r="CH882" s="31"/>
      <c r="CI882" s="31"/>
      <c r="CJ882" s="31"/>
      <c r="CK882" s="31"/>
      <c r="CL882" s="31"/>
      <c r="CM882" s="31"/>
      <c r="CN882" s="31"/>
      <c r="CO882" s="31"/>
      <c r="CP882" s="31"/>
      <c r="CQ882" s="31"/>
      <c r="CR882" s="31"/>
      <c r="CS882" s="31"/>
      <c r="CT882" s="31"/>
      <c r="CU882" s="31"/>
      <c r="CV882" s="31"/>
      <c r="CW882" s="31"/>
      <c r="CX882" s="31"/>
      <c r="CY882" s="31"/>
      <c r="CZ882" s="31"/>
      <c r="DA882" s="31"/>
      <c r="DB882" s="31"/>
      <c r="DC882" s="31"/>
      <c r="DD882" s="31"/>
      <c r="DE882" s="31"/>
      <c r="DF882" s="31"/>
      <c r="DG882" s="31"/>
      <c r="DH882" s="31"/>
      <c r="DI882" s="31"/>
      <c r="DJ882" s="31"/>
      <c r="DK882" s="31"/>
      <c r="DL882" s="31"/>
      <c r="DM882" s="31"/>
      <c r="DN882" s="31"/>
      <c r="DO882" s="31"/>
      <c r="DP882" s="31"/>
      <c r="DQ882" s="31"/>
      <c r="DR882" s="31"/>
      <c r="DS882" s="31"/>
      <c r="DT882" s="31"/>
      <c r="DU882" s="31"/>
      <c r="DV882" s="31"/>
      <c r="DW882" s="31"/>
      <c r="DX882" s="31"/>
      <c r="DY882" s="31"/>
      <c r="DZ882" s="31"/>
      <c r="EA882" s="31"/>
      <c r="EB882" s="31"/>
      <c r="EC882" s="31"/>
      <c r="ED882" s="31"/>
      <c r="EE882" s="31"/>
      <c r="EF882" s="31"/>
      <c r="EG882" s="31"/>
      <c r="EH882" s="31"/>
      <c r="EI882" s="31"/>
      <c r="EJ882" s="31"/>
      <c r="EK882" s="31"/>
      <c r="EL882" s="31"/>
      <c r="EM882" s="31"/>
      <c r="EN882" s="31"/>
      <c r="EO882" s="31"/>
      <c r="EP882" s="31"/>
      <c r="EQ882" s="31"/>
      <c r="ER882" s="31"/>
      <c r="ES882" s="31"/>
      <c r="ET882" s="31"/>
      <c r="EU882" s="31"/>
      <c r="EV882" s="31"/>
      <c r="EW882" s="31"/>
      <c r="EX882" s="31"/>
      <c r="EY882" s="31"/>
      <c r="EZ882" s="31"/>
      <c r="FA882" s="31"/>
      <c r="FB882" s="31"/>
      <c r="FC882" s="31"/>
      <c r="FD882" s="31"/>
      <c r="FE882" s="31"/>
      <c r="FF882" s="31"/>
      <c r="FG882" s="31"/>
      <c r="FH882" s="31"/>
      <c r="FI882" s="31"/>
      <c r="FJ882" s="31"/>
      <c r="FK882" s="31"/>
      <c r="FL882" s="31"/>
      <c r="FM882" s="31"/>
      <c r="FN882" s="31"/>
      <c r="FO882" s="31"/>
      <c r="FP882" s="31"/>
      <c r="FQ882" s="31"/>
      <c r="FR882" s="31"/>
      <c r="FS882" s="31"/>
      <c r="FT882" s="31"/>
      <c r="FU882" s="31"/>
      <c r="FV882" s="31"/>
      <c r="FW882" s="31"/>
      <c r="FX882" s="31"/>
      <c r="FY882" s="31"/>
      <c r="FZ882" s="31"/>
      <c r="GA882" s="31"/>
      <c r="GB882" s="31"/>
      <c r="GC882" s="31"/>
      <c r="GD882" s="31"/>
      <c r="GE882" s="31"/>
      <c r="GF882" s="31"/>
      <c r="GG882" s="31"/>
      <c r="GH882" s="31"/>
      <c r="GI882" s="31"/>
      <c r="GJ882" s="31"/>
      <c r="GK882" s="31"/>
      <c r="GL882" s="31"/>
      <c r="GM882" s="31"/>
      <c r="GN882" s="31"/>
      <c r="GO882" s="31"/>
      <c r="GP882" s="31"/>
      <c r="GQ882" s="31"/>
      <c r="GR882" s="31"/>
      <c r="GS882" s="31"/>
      <c r="GT882" s="31"/>
      <c r="GU882" s="31"/>
      <c r="GV882" s="31"/>
      <c r="GW882" s="31"/>
      <c r="GX882" s="31"/>
      <c r="GY882" s="31"/>
      <c r="GZ882" s="31"/>
    </row>
    <row r="883" spans="2:208" s="32" customFormat="1" x14ac:dyDescent="0.2">
      <c r="B883" s="21"/>
      <c r="C883" s="22"/>
      <c r="D883" s="22"/>
      <c r="E883" s="22"/>
      <c r="F883" s="246"/>
      <c r="G883" s="121"/>
      <c r="H883" s="27"/>
      <c r="I883" s="28"/>
      <c r="J883" s="29"/>
      <c r="K883" s="30"/>
      <c r="L883" s="34"/>
      <c r="M883" s="35"/>
      <c r="N883" s="30"/>
      <c r="O883" s="34"/>
      <c r="P883" s="35"/>
      <c r="Q883" s="30"/>
      <c r="R883" s="34"/>
      <c r="S883" s="35"/>
      <c r="T883" s="30"/>
      <c r="U883" s="34"/>
      <c r="V883" s="35"/>
      <c r="W883" s="30"/>
      <c r="X883" s="34"/>
      <c r="Y883" s="34"/>
      <c r="Z883" s="30"/>
      <c r="AA883" s="34"/>
      <c r="AB883" s="34"/>
      <c r="AC883" s="30"/>
      <c r="AD883" s="34"/>
      <c r="AE883" s="34"/>
      <c r="AF883" s="30"/>
      <c r="AG883" s="34"/>
      <c r="AH883" s="34"/>
      <c r="AI883" s="30"/>
      <c r="AJ883" s="34"/>
      <c r="AK883" s="34"/>
      <c r="AL883" s="30"/>
      <c r="AM883" s="34"/>
      <c r="AN883" s="34"/>
      <c r="AO883" s="30"/>
      <c r="AP883" s="34"/>
      <c r="AQ883" s="34"/>
      <c r="AR883" s="30"/>
      <c r="AS883" s="34"/>
      <c r="AT883" s="34"/>
      <c r="AU883" s="30"/>
      <c r="AV883" s="34"/>
      <c r="AW883" s="34"/>
      <c r="AX883" s="30"/>
      <c r="AY883" s="34"/>
      <c r="AZ883" s="34"/>
      <c r="BA883" s="30"/>
      <c r="BB883" s="34"/>
      <c r="BC883" s="34"/>
      <c r="BD883" s="30"/>
      <c r="BE883" s="34"/>
      <c r="BF883" s="34"/>
      <c r="BG883" s="30"/>
      <c r="BH883" s="34"/>
      <c r="BI883" s="34"/>
      <c r="BJ883" s="30"/>
      <c r="BK883" s="34"/>
      <c r="BL883" s="117"/>
      <c r="BM883" s="118"/>
      <c r="BN883" s="117"/>
      <c r="BO883" s="34"/>
      <c r="BP883" s="30"/>
      <c r="BQ883" s="30"/>
      <c r="BR883" s="31"/>
      <c r="BS883" s="31"/>
      <c r="BT883" s="31"/>
      <c r="BU883" s="31"/>
      <c r="BV883" s="31"/>
      <c r="BW883" s="31"/>
      <c r="BX883" s="31"/>
      <c r="BY883" s="31"/>
      <c r="BZ883" s="31"/>
      <c r="CA883" s="31"/>
      <c r="CB883" s="31"/>
      <c r="CC883" s="31"/>
      <c r="CD883" s="31"/>
      <c r="CE883" s="31"/>
      <c r="CF883" s="31"/>
      <c r="CG883" s="31"/>
      <c r="CH883" s="31"/>
      <c r="CI883" s="31"/>
      <c r="CJ883" s="31"/>
      <c r="CK883" s="31"/>
      <c r="CL883" s="31"/>
      <c r="CM883" s="31"/>
      <c r="CN883" s="31"/>
      <c r="CO883" s="31"/>
      <c r="CP883" s="31"/>
      <c r="CQ883" s="31"/>
      <c r="CR883" s="31"/>
      <c r="CS883" s="31"/>
      <c r="CT883" s="31"/>
      <c r="CU883" s="31"/>
      <c r="CV883" s="31"/>
      <c r="CW883" s="31"/>
      <c r="CX883" s="31"/>
      <c r="CY883" s="31"/>
      <c r="CZ883" s="31"/>
      <c r="DA883" s="31"/>
      <c r="DB883" s="31"/>
      <c r="DC883" s="31"/>
      <c r="DD883" s="31"/>
      <c r="DE883" s="31"/>
      <c r="DF883" s="31"/>
      <c r="DG883" s="31"/>
      <c r="DH883" s="31"/>
      <c r="DI883" s="31"/>
      <c r="DJ883" s="31"/>
      <c r="DK883" s="31"/>
      <c r="DL883" s="31"/>
      <c r="DM883" s="31"/>
      <c r="DN883" s="31"/>
      <c r="DO883" s="31"/>
      <c r="DP883" s="31"/>
      <c r="DQ883" s="31"/>
      <c r="DR883" s="31"/>
      <c r="DS883" s="31"/>
      <c r="DT883" s="31"/>
      <c r="DU883" s="31"/>
      <c r="DV883" s="31"/>
      <c r="DW883" s="31"/>
      <c r="DX883" s="31"/>
      <c r="DY883" s="31"/>
      <c r="DZ883" s="31"/>
      <c r="EA883" s="31"/>
      <c r="EB883" s="31"/>
      <c r="EC883" s="31"/>
      <c r="ED883" s="31"/>
      <c r="EE883" s="31"/>
      <c r="EF883" s="31"/>
      <c r="EG883" s="31"/>
      <c r="EH883" s="31"/>
      <c r="EI883" s="31"/>
      <c r="EJ883" s="31"/>
      <c r="EK883" s="31"/>
      <c r="EL883" s="31"/>
      <c r="EM883" s="31"/>
      <c r="EN883" s="31"/>
      <c r="EO883" s="31"/>
      <c r="EP883" s="31"/>
      <c r="EQ883" s="31"/>
      <c r="ER883" s="31"/>
      <c r="ES883" s="31"/>
      <c r="ET883" s="31"/>
      <c r="EU883" s="31"/>
      <c r="EV883" s="31"/>
      <c r="EW883" s="31"/>
      <c r="EX883" s="31"/>
      <c r="EY883" s="31"/>
      <c r="EZ883" s="31"/>
      <c r="FA883" s="31"/>
      <c r="FB883" s="31"/>
      <c r="FC883" s="31"/>
      <c r="FD883" s="31"/>
      <c r="FE883" s="31"/>
      <c r="FF883" s="31"/>
      <c r="FG883" s="31"/>
      <c r="FH883" s="31"/>
      <c r="FI883" s="31"/>
      <c r="FJ883" s="31"/>
      <c r="FK883" s="31"/>
      <c r="FL883" s="31"/>
      <c r="FM883" s="31"/>
      <c r="FN883" s="31"/>
      <c r="FO883" s="31"/>
      <c r="FP883" s="31"/>
      <c r="FQ883" s="31"/>
      <c r="FR883" s="31"/>
      <c r="FS883" s="31"/>
      <c r="FT883" s="31"/>
      <c r="FU883" s="31"/>
      <c r="FV883" s="31"/>
      <c r="FW883" s="31"/>
      <c r="FX883" s="31"/>
      <c r="FY883" s="31"/>
      <c r="FZ883" s="31"/>
      <c r="GA883" s="31"/>
      <c r="GB883" s="31"/>
      <c r="GC883" s="31"/>
      <c r="GD883" s="31"/>
      <c r="GE883" s="31"/>
      <c r="GF883" s="31"/>
      <c r="GG883" s="31"/>
      <c r="GH883" s="31"/>
      <c r="GI883" s="31"/>
      <c r="GJ883" s="31"/>
      <c r="GK883" s="31"/>
      <c r="GL883" s="31"/>
      <c r="GM883" s="31"/>
      <c r="GN883" s="31"/>
      <c r="GO883" s="31"/>
      <c r="GP883" s="31"/>
      <c r="GQ883" s="31"/>
      <c r="GR883" s="31"/>
      <c r="GS883" s="31"/>
      <c r="GT883" s="31"/>
      <c r="GU883" s="31"/>
      <c r="GV883" s="31"/>
      <c r="GW883" s="31"/>
      <c r="GX883" s="31"/>
      <c r="GY883" s="31"/>
      <c r="GZ883" s="31"/>
    </row>
    <row r="884" spans="2:208" s="32" customFormat="1" x14ac:dyDescent="0.2">
      <c r="B884" s="21"/>
      <c r="C884" s="22"/>
      <c r="D884" s="22"/>
      <c r="E884" s="22"/>
      <c r="F884" s="246"/>
      <c r="G884" s="121"/>
      <c r="H884" s="27"/>
      <c r="I884" s="28"/>
      <c r="J884" s="29"/>
      <c r="K884" s="30"/>
      <c r="L884" s="34"/>
      <c r="M884" s="35"/>
      <c r="N884" s="30"/>
      <c r="O884" s="34"/>
      <c r="P884" s="35"/>
      <c r="Q884" s="30"/>
      <c r="R884" s="34"/>
      <c r="S884" s="35"/>
      <c r="T884" s="30"/>
      <c r="U884" s="34"/>
      <c r="V884" s="35"/>
      <c r="W884" s="30"/>
      <c r="X884" s="34"/>
      <c r="Y884" s="34"/>
      <c r="Z884" s="30"/>
      <c r="AA884" s="34"/>
      <c r="AB884" s="34"/>
      <c r="AC884" s="30"/>
      <c r="AD884" s="34"/>
      <c r="AE884" s="34"/>
      <c r="AF884" s="30"/>
      <c r="AG884" s="34"/>
      <c r="AH884" s="34"/>
      <c r="AI884" s="30"/>
      <c r="AJ884" s="34"/>
      <c r="AK884" s="34"/>
      <c r="AL884" s="30"/>
      <c r="AM884" s="34"/>
      <c r="AN884" s="34"/>
      <c r="AO884" s="30"/>
      <c r="AP884" s="34"/>
      <c r="AQ884" s="34"/>
      <c r="AR884" s="30"/>
      <c r="AS884" s="34"/>
      <c r="AT884" s="34"/>
      <c r="AU884" s="30"/>
      <c r="AV884" s="34"/>
      <c r="AW884" s="34"/>
      <c r="AX884" s="30"/>
      <c r="AY884" s="34"/>
      <c r="AZ884" s="34"/>
      <c r="BA884" s="30"/>
      <c r="BB884" s="34"/>
      <c r="BC884" s="34"/>
      <c r="BD884" s="30"/>
      <c r="BE884" s="34"/>
      <c r="BF884" s="34"/>
      <c r="BG884" s="30"/>
      <c r="BH884" s="34"/>
      <c r="BI884" s="34"/>
      <c r="BJ884" s="30"/>
      <c r="BK884" s="34"/>
      <c r="BL884" s="117"/>
      <c r="BM884" s="118"/>
      <c r="BN884" s="117"/>
      <c r="BO884" s="34"/>
      <c r="BP884" s="30"/>
      <c r="BQ884" s="30"/>
      <c r="BR884" s="31"/>
      <c r="BS884" s="31"/>
      <c r="BT884" s="31"/>
      <c r="BU884" s="31"/>
      <c r="BV884" s="31"/>
      <c r="BW884" s="31"/>
      <c r="BX884" s="31"/>
      <c r="BY884" s="31"/>
      <c r="BZ884" s="31"/>
      <c r="CA884" s="31"/>
      <c r="CB884" s="31"/>
      <c r="CC884" s="31"/>
      <c r="CD884" s="31"/>
      <c r="CE884" s="31"/>
      <c r="CF884" s="31"/>
      <c r="CG884" s="31"/>
      <c r="CH884" s="31"/>
      <c r="CI884" s="31"/>
      <c r="CJ884" s="31"/>
      <c r="CK884" s="31"/>
      <c r="CL884" s="31"/>
      <c r="CM884" s="31"/>
      <c r="CN884" s="31"/>
      <c r="CO884" s="31"/>
      <c r="CP884" s="31"/>
      <c r="CQ884" s="31"/>
      <c r="CR884" s="31"/>
      <c r="CS884" s="31"/>
      <c r="CT884" s="31"/>
      <c r="CU884" s="31"/>
      <c r="CV884" s="31"/>
      <c r="CW884" s="31"/>
      <c r="CX884" s="31"/>
      <c r="CY884" s="31"/>
      <c r="CZ884" s="31"/>
      <c r="DA884" s="31"/>
      <c r="DB884" s="31"/>
      <c r="DC884" s="31"/>
      <c r="DD884" s="31"/>
      <c r="DE884" s="31"/>
      <c r="DF884" s="31"/>
      <c r="DG884" s="31"/>
      <c r="DH884" s="31"/>
      <c r="DI884" s="31"/>
      <c r="DJ884" s="31"/>
      <c r="DK884" s="31"/>
      <c r="DL884" s="31"/>
      <c r="DM884" s="31"/>
      <c r="DN884" s="31"/>
      <c r="DO884" s="31"/>
      <c r="DP884" s="31"/>
      <c r="DQ884" s="31"/>
      <c r="DR884" s="31"/>
      <c r="DS884" s="31"/>
      <c r="DT884" s="31"/>
      <c r="DU884" s="31"/>
      <c r="DV884" s="31"/>
      <c r="DW884" s="31"/>
      <c r="DX884" s="31"/>
      <c r="DY884" s="31"/>
      <c r="DZ884" s="31"/>
      <c r="EA884" s="31"/>
      <c r="EB884" s="31"/>
      <c r="EC884" s="31"/>
      <c r="ED884" s="31"/>
      <c r="EE884" s="31"/>
      <c r="EF884" s="31"/>
      <c r="EG884" s="31"/>
      <c r="EH884" s="31"/>
      <c r="EI884" s="31"/>
      <c r="EJ884" s="31"/>
      <c r="EK884" s="31"/>
      <c r="EL884" s="31"/>
      <c r="EM884" s="31"/>
      <c r="EN884" s="31"/>
      <c r="EO884" s="31"/>
      <c r="EP884" s="31"/>
      <c r="EQ884" s="31"/>
      <c r="ER884" s="31"/>
      <c r="ES884" s="31"/>
      <c r="ET884" s="31"/>
      <c r="EU884" s="31"/>
      <c r="EV884" s="31"/>
      <c r="EW884" s="31"/>
      <c r="EX884" s="31"/>
      <c r="EY884" s="31"/>
      <c r="EZ884" s="31"/>
      <c r="FA884" s="31"/>
      <c r="FB884" s="31"/>
      <c r="FC884" s="31"/>
      <c r="FD884" s="31"/>
      <c r="FE884" s="31"/>
      <c r="FF884" s="31"/>
      <c r="FG884" s="31"/>
      <c r="FH884" s="31"/>
      <c r="FI884" s="31"/>
      <c r="FJ884" s="31"/>
      <c r="FK884" s="31"/>
      <c r="FL884" s="31"/>
      <c r="FM884" s="31"/>
      <c r="FN884" s="31"/>
      <c r="FO884" s="31"/>
      <c r="FP884" s="31"/>
      <c r="FQ884" s="31"/>
      <c r="FR884" s="31"/>
      <c r="FS884" s="31"/>
      <c r="FT884" s="31"/>
      <c r="FU884" s="31"/>
      <c r="FV884" s="31"/>
      <c r="FW884" s="31"/>
      <c r="FX884" s="31"/>
      <c r="FY884" s="31"/>
      <c r="FZ884" s="31"/>
      <c r="GA884" s="31"/>
      <c r="GB884" s="31"/>
      <c r="GC884" s="31"/>
      <c r="GD884" s="31"/>
      <c r="GE884" s="31"/>
      <c r="GF884" s="31"/>
      <c r="GG884" s="31"/>
      <c r="GH884" s="31"/>
      <c r="GI884" s="31"/>
      <c r="GJ884" s="31"/>
      <c r="GK884" s="31"/>
      <c r="GL884" s="31"/>
      <c r="GM884" s="31"/>
      <c r="GN884" s="31"/>
      <c r="GO884" s="31"/>
      <c r="GP884" s="31"/>
      <c r="GQ884" s="31"/>
      <c r="GR884" s="31"/>
      <c r="GS884" s="31"/>
      <c r="GT884" s="31"/>
      <c r="GU884" s="31"/>
      <c r="GV884" s="31"/>
      <c r="GW884" s="31"/>
      <c r="GX884" s="31"/>
      <c r="GY884" s="31"/>
      <c r="GZ884" s="31"/>
    </row>
    <row r="885" spans="2:208" s="32" customFormat="1" x14ac:dyDescent="0.2">
      <c r="B885" s="21"/>
      <c r="C885" s="22"/>
      <c r="D885" s="22"/>
      <c r="E885" s="22"/>
      <c r="F885" s="246"/>
      <c r="G885" s="121"/>
      <c r="H885" s="27"/>
      <c r="I885" s="28"/>
      <c r="J885" s="29"/>
      <c r="K885" s="30"/>
      <c r="L885" s="34"/>
      <c r="M885" s="35"/>
      <c r="N885" s="30"/>
      <c r="O885" s="34"/>
      <c r="P885" s="35"/>
      <c r="Q885" s="30"/>
      <c r="R885" s="34"/>
      <c r="S885" s="35"/>
      <c r="T885" s="30"/>
      <c r="U885" s="34"/>
      <c r="V885" s="35"/>
      <c r="W885" s="30"/>
      <c r="X885" s="34"/>
      <c r="Y885" s="34"/>
      <c r="Z885" s="30"/>
      <c r="AA885" s="34"/>
      <c r="AB885" s="34"/>
      <c r="AC885" s="30"/>
      <c r="AD885" s="34"/>
      <c r="AE885" s="34"/>
      <c r="AF885" s="30"/>
      <c r="AG885" s="34"/>
      <c r="AH885" s="34"/>
      <c r="AI885" s="30"/>
      <c r="AJ885" s="34"/>
      <c r="AK885" s="34"/>
      <c r="AL885" s="30"/>
      <c r="AM885" s="34"/>
      <c r="AN885" s="34"/>
      <c r="AO885" s="30"/>
      <c r="AP885" s="34"/>
      <c r="AQ885" s="34"/>
      <c r="AR885" s="30"/>
      <c r="AS885" s="34"/>
      <c r="AT885" s="34"/>
      <c r="AU885" s="30"/>
      <c r="AV885" s="34"/>
      <c r="AW885" s="34"/>
      <c r="AX885" s="30"/>
      <c r="AY885" s="34"/>
      <c r="AZ885" s="34"/>
      <c r="BA885" s="30"/>
      <c r="BB885" s="34"/>
      <c r="BC885" s="34"/>
      <c r="BD885" s="30"/>
      <c r="BE885" s="34"/>
      <c r="BF885" s="34"/>
      <c r="BG885" s="30"/>
      <c r="BH885" s="34"/>
      <c r="BI885" s="34"/>
      <c r="BJ885" s="30"/>
      <c r="BK885" s="34"/>
      <c r="BL885" s="117"/>
      <c r="BM885" s="118"/>
      <c r="BN885" s="117"/>
      <c r="BO885" s="34"/>
      <c r="BP885" s="30"/>
      <c r="BQ885" s="30"/>
      <c r="BR885" s="31"/>
      <c r="BS885" s="31"/>
      <c r="BT885" s="31"/>
      <c r="BU885" s="31"/>
      <c r="BV885" s="31"/>
      <c r="BW885" s="31"/>
      <c r="BX885" s="31"/>
      <c r="BY885" s="31"/>
      <c r="BZ885" s="31"/>
      <c r="CA885" s="31"/>
      <c r="CB885" s="31"/>
      <c r="CC885" s="31"/>
      <c r="CD885" s="31"/>
      <c r="CE885" s="31"/>
      <c r="CF885" s="31"/>
      <c r="CG885" s="31"/>
      <c r="CH885" s="31"/>
      <c r="CI885" s="31"/>
      <c r="CJ885" s="31"/>
      <c r="CK885" s="31"/>
      <c r="CL885" s="31"/>
      <c r="CM885" s="31"/>
      <c r="CN885" s="31"/>
      <c r="CO885" s="31"/>
      <c r="CP885" s="31"/>
      <c r="CQ885" s="31"/>
      <c r="CR885" s="31"/>
      <c r="CS885" s="31"/>
      <c r="CT885" s="31"/>
      <c r="CU885" s="31"/>
      <c r="CV885" s="31"/>
      <c r="CW885" s="31"/>
      <c r="CX885" s="31"/>
      <c r="CY885" s="31"/>
      <c r="CZ885" s="31"/>
      <c r="DA885" s="31"/>
      <c r="DB885" s="31"/>
      <c r="DC885" s="31"/>
      <c r="DD885" s="31"/>
      <c r="DE885" s="31"/>
      <c r="DF885" s="31"/>
      <c r="DG885" s="31"/>
      <c r="DH885" s="31"/>
      <c r="DI885" s="31"/>
      <c r="DJ885" s="31"/>
      <c r="DK885" s="31"/>
      <c r="DL885" s="31"/>
      <c r="DM885" s="31"/>
      <c r="DN885" s="31"/>
      <c r="DO885" s="31"/>
      <c r="DP885" s="31"/>
      <c r="DQ885" s="31"/>
      <c r="DR885" s="31"/>
      <c r="DS885" s="31"/>
      <c r="DT885" s="31"/>
      <c r="DU885" s="31"/>
      <c r="DV885" s="31"/>
      <c r="DW885" s="31"/>
      <c r="DX885" s="31"/>
      <c r="DY885" s="31"/>
      <c r="DZ885" s="31"/>
      <c r="EA885" s="31"/>
      <c r="EB885" s="31"/>
      <c r="EC885" s="31"/>
      <c r="ED885" s="31"/>
      <c r="EE885" s="31"/>
      <c r="EF885" s="31"/>
      <c r="EG885" s="31"/>
      <c r="EH885" s="31"/>
      <c r="EI885" s="31"/>
      <c r="EJ885" s="31"/>
      <c r="EK885" s="31"/>
      <c r="EL885" s="31"/>
      <c r="EM885" s="31"/>
      <c r="EN885" s="31"/>
      <c r="EO885" s="31"/>
      <c r="EP885" s="31"/>
      <c r="EQ885" s="31"/>
      <c r="ER885" s="31"/>
      <c r="ES885" s="31"/>
      <c r="ET885" s="31"/>
      <c r="EU885" s="31"/>
      <c r="EV885" s="31"/>
      <c r="EW885" s="31"/>
      <c r="EX885" s="31"/>
      <c r="EY885" s="31"/>
      <c r="EZ885" s="31"/>
      <c r="FA885" s="31"/>
      <c r="FB885" s="31"/>
      <c r="FC885" s="31"/>
      <c r="FD885" s="31"/>
      <c r="FE885" s="31"/>
      <c r="FF885" s="31"/>
      <c r="FG885" s="31"/>
      <c r="FH885" s="31"/>
      <c r="FI885" s="31"/>
      <c r="FJ885" s="31"/>
      <c r="FK885" s="31"/>
      <c r="FL885" s="31"/>
      <c r="FM885" s="31"/>
      <c r="FN885" s="31"/>
      <c r="FO885" s="31"/>
      <c r="FP885" s="31"/>
      <c r="FQ885" s="31"/>
      <c r="FR885" s="31"/>
      <c r="FS885" s="31"/>
      <c r="FT885" s="31"/>
      <c r="FU885" s="31"/>
      <c r="FV885" s="31"/>
      <c r="FW885" s="31"/>
      <c r="FX885" s="31"/>
      <c r="FY885" s="31"/>
      <c r="FZ885" s="31"/>
      <c r="GA885" s="31"/>
      <c r="GB885" s="31"/>
      <c r="GC885" s="31"/>
      <c r="GD885" s="31"/>
      <c r="GE885" s="31"/>
      <c r="GF885" s="31"/>
      <c r="GG885" s="31"/>
      <c r="GH885" s="31"/>
      <c r="GI885" s="31"/>
      <c r="GJ885" s="31"/>
      <c r="GK885" s="31"/>
      <c r="GL885" s="31"/>
      <c r="GM885" s="31"/>
      <c r="GN885" s="31"/>
      <c r="GO885" s="31"/>
      <c r="GP885" s="31"/>
      <c r="GQ885" s="31"/>
      <c r="GR885" s="31"/>
      <c r="GS885" s="31"/>
      <c r="GT885" s="31"/>
      <c r="GU885" s="31"/>
      <c r="GV885" s="31"/>
      <c r="GW885" s="31"/>
      <c r="GX885" s="31"/>
      <c r="GY885" s="31"/>
      <c r="GZ885" s="31"/>
    </row>
    <row r="886" spans="2:208" s="32" customFormat="1" x14ac:dyDescent="0.2">
      <c r="B886" s="21"/>
      <c r="C886" s="22"/>
      <c r="D886" s="22"/>
      <c r="E886" s="22"/>
      <c r="F886" s="246"/>
      <c r="G886" s="121"/>
      <c r="H886" s="27"/>
      <c r="I886" s="28"/>
      <c r="J886" s="29"/>
      <c r="K886" s="30"/>
      <c r="L886" s="34"/>
      <c r="M886" s="35"/>
      <c r="N886" s="30"/>
      <c r="O886" s="34"/>
      <c r="P886" s="35"/>
      <c r="Q886" s="30"/>
      <c r="R886" s="34"/>
      <c r="S886" s="35"/>
      <c r="T886" s="30"/>
      <c r="U886" s="34"/>
      <c r="V886" s="35"/>
      <c r="W886" s="30"/>
      <c r="X886" s="34"/>
      <c r="Y886" s="34"/>
      <c r="Z886" s="30"/>
      <c r="AA886" s="34"/>
      <c r="AB886" s="34"/>
      <c r="AC886" s="30"/>
      <c r="AD886" s="34"/>
      <c r="AE886" s="34"/>
      <c r="AF886" s="30"/>
      <c r="AG886" s="34"/>
      <c r="AH886" s="34"/>
      <c r="AI886" s="30"/>
      <c r="AJ886" s="34"/>
      <c r="AK886" s="34"/>
      <c r="AL886" s="30"/>
      <c r="AM886" s="34"/>
      <c r="AN886" s="34"/>
      <c r="AO886" s="30"/>
      <c r="AP886" s="34"/>
      <c r="AQ886" s="34"/>
      <c r="AR886" s="30"/>
      <c r="AS886" s="34"/>
      <c r="AT886" s="34"/>
      <c r="AU886" s="30"/>
      <c r="AV886" s="34"/>
      <c r="AW886" s="34"/>
      <c r="AX886" s="30"/>
      <c r="AY886" s="34"/>
      <c r="AZ886" s="34"/>
      <c r="BA886" s="30"/>
      <c r="BB886" s="34"/>
      <c r="BC886" s="34"/>
      <c r="BD886" s="30"/>
      <c r="BE886" s="34"/>
      <c r="BF886" s="34"/>
      <c r="BG886" s="30"/>
      <c r="BH886" s="34"/>
      <c r="BI886" s="34"/>
      <c r="BJ886" s="30"/>
      <c r="BK886" s="34"/>
      <c r="BL886" s="117"/>
      <c r="BM886" s="118"/>
      <c r="BN886" s="117"/>
      <c r="BO886" s="34"/>
      <c r="BP886" s="30"/>
      <c r="BQ886" s="30"/>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1"/>
      <c r="EU886" s="31"/>
      <c r="EV886" s="31"/>
      <c r="EW886" s="31"/>
      <c r="EX886" s="31"/>
      <c r="EY886" s="31"/>
      <c r="EZ886" s="31"/>
      <c r="FA886" s="31"/>
      <c r="FB886" s="31"/>
      <c r="FC886" s="31"/>
      <c r="FD886" s="31"/>
      <c r="FE886" s="31"/>
      <c r="FF886" s="31"/>
      <c r="FG886" s="31"/>
      <c r="FH886" s="31"/>
      <c r="FI886" s="31"/>
      <c r="FJ886" s="31"/>
      <c r="FK886" s="31"/>
      <c r="FL886" s="31"/>
      <c r="FM886" s="31"/>
      <c r="FN886" s="31"/>
      <c r="FO886" s="31"/>
      <c r="FP886" s="31"/>
      <c r="FQ886" s="31"/>
      <c r="FR886" s="31"/>
      <c r="FS886" s="31"/>
      <c r="FT886" s="31"/>
      <c r="FU886" s="31"/>
      <c r="FV886" s="31"/>
      <c r="FW886" s="31"/>
      <c r="FX886" s="31"/>
      <c r="FY886" s="31"/>
      <c r="FZ886" s="31"/>
      <c r="GA886" s="31"/>
      <c r="GB886" s="31"/>
      <c r="GC886" s="31"/>
      <c r="GD886" s="31"/>
      <c r="GE886" s="31"/>
      <c r="GF886" s="31"/>
      <c r="GG886" s="31"/>
      <c r="GH886" s="31"/>
      <c r="GI886" s="31"/>
      <c r="GJ886" s="31"/>
      <c r="GK886" s="31"/>
      <c r="GL886" s="31"/>
      <c r="GM886" s="31"/>
      <c r="GN886" s="31"/>
      <c r="GO886" s="31"/>
      <c r="GP886" s="31"/>
      <c r="GQ886" s="31"/>
      <c r="GR886" s="31"/>
      <c r="GS886" s="31"/>
      <c r="GT886" s="31"/>
      <c r="GU886" s="31"/>
      <c r="GV886" s="31"/>
      <c r="GW886" s="31"/>
      <c r="GX886" s="31"/>
      <c r="GY886" s="31"/>
      <c r="GZ886" s="31"/>
    </row>
    <row r="887" spans="2:208" s="32" customFormat="1" x14ac:dyDescent="0.2">
      <c r="B887" s="21"/>
      <c r="C887" s="22"/>
      <c r="D887" s="22"/>
      <c r="E887" s="22"/>
      <c r="F887" s="246"/>
      <c r="G887" s="121"/>
      <c r="H887" s="27"/>
      <c r="I887" s="28"/>
      <c r="J887" s="29"/>
      <c r="K887" s="30"/>
      <c r="L887" s="34"/>
      <c r="M887" s="35"/>
      <c r="N887" s="30"/>
      <c r="O887" s="34"/>
      <c r="P887" s="35"/>
      <c r="Q887" s="30"/>
      <c r="R887" s="34"/>
      <c r="S887" s="35"/>
      <c r="T887" s="30"/>
      <c r="U887" s="34"/>
      <c r="V887" s="35"/>
      <c r="W887" s="30"/>
      <c r="X887" s="34"/>
      <c r="Y887" s="34"/>
      <c r="Z887" s="30"/>
      <c r="AA887" s="34"/>
      <c r="AB887" s="34"/>
      <c r="AC887" s="30"/>
      <c r="AD887" s="34"/>
      <c r="AE887" s="34"/>
      <c r="AF887" s="30"/>
      <c r="AG887" s="34"/>
      <c r="AH887" s="34"/>
      <c r="AI887" s="30"/>
      <c r="AJ887" s="34"/>
      <c r="AK887" s="34"/>
      <c r="AL887" s="30"/>
      <c r="AM887" s="34"/>
      <c r="AN887" s="34"/>
      <c r="AO887" s="30"/>
      <c r="AP887" s="34"/>
      <c r="AQ887" s="34"/>
      <c r="AR887" s="30"/>
      <c r="AS887" s="34"/>
      <c r="AT887" s="34"/>
      <c r="AU887" s="30"/>
      <c r="AV887" s="34"/>
      <c r="AW887" s="34"/>
      <c r="AX887" s="30"/>
      <c r="AY887" s="34"/>
      <c r="AZ887" s="34"/>
      <c r="BA887" s="30"/>
      <c r="BB887" s="34"/>
      <c r="BC887" s="34"/>
      <c r="BD887" s="30"/>
      <c r="BE887" s="34"/>
      <c r="BF887" s="34"/>
      <c r="BG887" s="30"/>
      <c r="BH887" s="34"/>
      <c r="BI887" s="34"/>
      <c r="BJ887" s="30"/>
      <c r="BK887" s="34"/>
      <c r="BL887" s="117"/>
      <c r="BM887" s="118"/>
      <c r="BN887" s="117"/>
      <c r="BO887" s="34"/>
      <c r="BP887" s="30"/>
      <c r="BQ887" s="30"/>
      <c r="BR887" s="31"/>
      <c r="BS887" s="31"/>
      <c r="BT887" s="31"/>
      <c r="BU887" s="31"/>
      <c r="BV887" s="31"/>
      <c r="BW887" s="31"/>
      <c r="BX887" s="31"/>
      <c r="BY887" s="31"/>
      <c r="BZ887" s="31"/>
      <c r="CA887" s="31"/>
      <c r="CB887" s="31"/>
      <c r="CC887" s="31"/>
      <c r="CD887" s="31"/>
      <c r="CE887" s="31"/>
      <c r="CF887" s="31"/>
      <c r="CG887" s="31"/>
      <c r="CH887" s="31"/>
      <c r="CI887" s="31"/>
      <c r="CJ887" s="31"/>
      <c r="CK887" s="31"/>
      <c r="CL887" s="31"/>
      <c r="CM887" s="31"/>
      <c r="CN887" s="31"/>
      <c r="CO887" s="31"/>
      <c r="CP887" s="31"/>
      <c r="CQ887" s="31"/>
      <c r="CR887" s="31"/>
      <c r="CS887" s="31"/>
      <c r="CT887" s="31"/>
      <c r="CU887" s="31"/>
      <c r="CV887" s="31"/>
      <c r="CW887" s="31"/>
      <c r="CX887" s="31"/>
      <c r="CY887" s="31"/>
      <c r="CZ887" s="31"/>
      <c r="DA887" s="31"/>
      <c r="DB887" s="31"/>
      <c r="DC887" s="31"/>
      <c r="DD887" s="31"/>
      <c r="DE887" s="31"/>
      <c r="DF887" s="31"/>
      <c r="DG887" s="31"/>
      <c r="DH887" s="31"/>
      <c r="DI887" s="31"/>
      <c r="DJ887" s="31"/>
      <c r="DK887" s="31"/>
      <c r="DL887" s="31"/>
      <c r="DM887" s="31"/>
      <c r="DN887" s="31"/>
      <c r="DO887" s="31"/>
      <c r="DP887" s="31"/>
      <c r="DQ887" s="31"/>
      <c r="DR887" s="31"/>
      <c r="DS887" s="31"/>
      <c r="DT887" s="31"/>
      <c r="DU887" s="31"/>
      <c r="DV887" s="31"/>
      <c r="DW887" s="31"/>
      <c r="DX887" s="31"/>
      <c r="DY887" s="31"/>
      <c r="DZ887" s="31"/>
      <c r="EA887" s="31"/>
      <c r="EB887" s="31"/>
      <c r="EC887" s="31"/>
      <c r="ED887" s="31"/>
      <c r="EE887" s="31"/>
      <c r="EF887" s="31"/>
      <c r="EG887" s="31"/>
      <c r="EH887" s="31"/>
      <c r="EI887" s="31"/>
      <c r="EJ887" s="31"/>
      <c r="EK887" s="31"/>
      <c r="EL887" s="31"/>
      <c r="EM887" s="31"/>
      <c r="EN887" s="31"/>
      <c r="EO887" s="31"/>
      <c r="EP887" s="31"/>
      <c r="EQ887" s="31"/>
      <c r="ER887" s="31"/>
      <c r="ES887" s="31"/>
      <c r="ET887" s="31"/>
      <c r="EU887" s="31"/>
      <c r="EV887" s="31"/>
      <c r="EW887" s="31"/>
      <c r="EX887" s="31"/>
      <c r="EY887" s="31"/>
      <c r="EZ887" s="31"/>
      <c r="FA887" s="31"/>
      <c r="FB887" s="31"/>
      <c r="FC887" s="31"/>
      <c r="FD887" s="31"/>
      <c r="FE887" s="31"/>
      <c r="FF887" s="31"/>
      <c r="FG887" s="31"/>
      <c r="FH887" s="31"/>
      <c r="FI887" s="31"/>
      <c r="FJ887" s="31"/>
      <c r="FK887" s="31"/>
      <c r="FL887" s="31"/>
      <c r="FM887" s="31"/>
      <c r="FN887" s="31"/>
      <c r="FO887" s="31"/>
      <c r="FP887" s="31"/>
      <c r="FQ887" s="31"/>
      <c r="FR887" s="31"/>
      <c r="FS887" s="31"/>
      <c r="FT887" s="31"/>
      <c r="FU887" s="31"/>
      <c r="FV887" s="31"/>
      <c r="FW887" s="31"/>
      <c r="FX887" s="31"/>
      <c r="FY887" s="31"/>
      <c r="FZ887" s="31"/>
      <c r="GA887" s="31"/>
      <c r="GB887" s="31"/>
      <c r="GC887" s="31"/>
      <c r="GD887" s="31"/>
      <c r="GE887" s="31"/>
      <c r="GF887" s="31"/>
      <c r="GG887" s="31"/>
      <c r="GH887" s="31"/>
      <c r="GI887" s="31"/>
      <c r="GJ887" s="31"/>
      <c r="GK887" s="31"/>
      <c r="GL887" s="31"/>
      <c r="GM887" s="31"/>
      <c r="GN887" s="31"/>
      <c r="GO887" s="31"/>
      <c r="GP887" s="31"/>
      <c r="GQ887" s="31"/>
      <c r="GR887" s="31"/>
      <c r="GS887" s="31"/>
      <c r="GT887" s="31"/>
      <c r="GU887" s="31"/>
      <c r="GV887" s="31"/>
      <c r="GW887" s="31"/>
      <c r="GX887" s="31"/>
      <c r="GY887" s="31"/>
      <c r="GZ887" s="31"/>
    </row>
    <row r="888" spans="2:208" s="32" customFormat="1" x14ac:dyDescent="0.2">
      <c r="B888" s="21"/>
      <c r="C888" s="22"/>
      <c r="D888" s="22"/>
      <c r="E888" s="22"/>
      <c r="F888" s="246"/>
      <c r="G888" s="121"/>
      <c r="H888" s="27"/>
      <c r="I888" s="28"/>
      <c r="J888" s="29"/>
      <c r="K888" s="30"/>
      <c r="L888" s="34"/>
      <c r="M888" s="35"/>
      <c r="N888" s="30"/>
      <c r="O888" s="34"/>
      <c r="P888" s="35"/>
      <c r="Q888" s="30"/>
      <c r="R888" s="34"/>
      <c r="S888" s="35"/>
      <c r="T888" s="30"/>
      <c r="U888" s="34"/>
      <c r="V888" s="35"/>
      <c r="W888" s="30"/>
      <c r="X888" s="34"/>
      <c r="Y888" s="34"/>
      <c r="Z888" s="30"/>
      <c r="AA888" s="34"/>
      <c r="AB888" s="34"/>
      <c r="AC888" s="30"/>
      <c r="AD888" s="34"/>
      <c r="AE888" s="34"/>
      <c r="AF888" s="30"/>
      <c r="AG888" s="34"/>
      <c r="AH888" s="34"/>
      <c r="AI888" s="30"/>
      <c r="AJ888" s="34"/>
      <c r="AK888" s="34"/>
      <c r="AL888" s="30"/>
      <c r="AM888" s="34"/>
      <c r="AN888" s="34"/>
      <c r="AO888" s="30"/>
      <c r="AP888" s="34"/>
      <c r="AQ888" s="34"/>
      <c r="AR888" s="30"/>
      <c r="AS888" s="34"/>
      <c r="AT888" s="34"/>
      <c r="AU888" s="30"/>
      <c r="AV888" s="34"/>
      <c r="AW888" s="34"/>
      <c r="AX888" s="30"/>
      <c r="AY888" s="34"/>
      <c r="AZ888" s="34"/>
      <c r="BA888" s="30"/>
      <c r="BB888" s="34"/>
      <c r="BC888" s="34"/>
      <c r="BD888" s="30"/>
      <c r="BE888" s="34"/>
      <c r="BF888" s="34"/>
      <c r="BG888" s="30"/>
      <c r="BH888" s="34"/>
      <c r="BI888" s="34"/>
      <c r="BJ888" s="30"/>
      <c r="BK888" s="34"/>
      <c r="BL888" s="117"/>
      <c r="BM888" s="118"/>
      <c r="BN888" s="117"/>
      <c r="BO888" s="34"/>
      <c r="BP888" s="30"/>
      <c r="BQ888" s="30"/>
      <c r="BR888" s="31"/>
      <c r="BS888" s="31"/>
      <c r="BT888" s="31"/>
      <c r="BU888" s="31"/>
      <c r="BV888" s="31"/>
      <c r="BW888" s="31"/>
      <c r="BX888" s="31"/>
      <c r="BY888" s="31"/>
      <c r="BZ888" s="31"/>
      <c r="CA888" s="31"/>
      <c r="CB888" s="31"/>
      <c r="CC888" s="31"/>
      <c r="CD888" s="31"/>
      <c r="CE888" s="31"/>
      <c r="CF888" s="31"/>
      <c r="CG888" s="31"/>
      <c r="CH888" s="31"/>
      <c r="CI888" s="31"/>
      <c r="CJ888" s="31"/>
      <c r="CK888" s="31"/>
      <c r="CL888" s="31"/>
      <c r="CM888" s="31"/>
      <c r="CN888" s="31"/>
      <c r="CO888" s="31"/>
      <c r="CP888" s="31"/>
      <c r="CQ888" s="31"/>
      <c r="CR888" s="31"/>
      <c r="CS888" s="31"/>
      <c r="CT888" s="31"/>
      <c r="CU888" s="31"/>
      <c r="CV888" s="31"/>
      <c r="CW888" s="31"/>
      <c r="CX888" s="31"/>
      <c r="CY888" s="31"/>
      <c r="CZ888" s="31"/>
      <c r="DA888" s="31"/>
      <c r="DB888" s="31"/>
      <c r="DC888" s="31"/>
      <c r="DD888" s="31"/>
      <c r="DE888" s="31"/>
      <c r="DF888" s="31"/>
      <c r="DG888" s="31"/>
      <c r="DH888" s="31"/>
      <c r="DI888" s="31"/>
      <c r="DJ888" s="31"/>
      <c r="DK888" s="31"/>
      <c r="DL888" s="31"/>
      <c r="DM888" s="31"/>
      <c r="DN888" s="31"/>
      <c r="DO888" s="31"/>
      <c r="DP888" s="31"/>
      <c r="DQ888" s="31"/>
      <c r="DR888" s="31"/>
      <c r="DS888" s="31"/>
      <c r="DT888" s="31"/>
      <c r="DU888" s="31"/>
      <c r="DV888" s="31"/>
      <c r="DW888" s="31"/>
      <c r="DX888" s="31"/>
      <c r="DY888" s="31"/>
      <c r="DZ888" s="31"/>
      <c r="EA888" s="31"/>
      <c r="EB888" s="31"/>
      <c r="EC888" s="31"/>
      <c r="ED888" s="31"/>
      <c r="EE888" s="31"/>
      <c r="EF888" s="31"/>
      <c r="EG888" s="31"/>
      <c r="EH888" s="31"/>
      <c r="EI888" s="31"/>
      <c r="EJ888" s="31"/>
      <c r="EK888" s="31"/>
      <c r="EL888" s="31"/>
      <c r="EM888" s="31"/>
      <c r="EN888" s="31"/>
      <c r="EO888" s="31"/>
      <c r="EP888" s="31"/>
      <c r="EQ888" s="31"/>
      <c r="ER888" s="31"/>
      <c r="ES888" s="31"/>
      <c r="ET888" s="31"/>
      <c r="EU888" s="31"/>
      <c r="EV888" s="31"/>
      <c r="EW888" s="31"/>
      <c r="EX888" s="31"/>
      <c r="EY888" s="31"/>
      <c r="EZ888" s="31"/>
      <c r="FA888" s="31"/>
      <c r="FB888" s="31"/>
      <c r="FC888" s="31"/>
      <c r="FD888" s="31"/>
      <c r="FE888" s="31"/>
      <c r="FF888" s="31"/>
      <c r="FG888" s="31"/>
      <c r="FH888" s="31"/>
      <c r="FI888" s="31"/>
      <c r="FJ888" s="31"/>
      <c r="FK888" s="31"/>
      <c r="FL888" s="31"/>
      <c r="FM888" s="31"/>
      <c r="FN888" s="31"/>
      <c r="FO888" s="31"/>
      <c r="FP888" s="31"/>
      <c r="FQ888" s="31"/>
      <c r="FR888" s="31"/>
      <c r="FS888" s="31"/>
      <c r="FT888" s="31"/>
      <c r="FU888" s="31"/>
      <c r="FV888" s="31"/>
      <c r="FW888" s="31"/>
      <c r="FX888" s="31"/>
      <c r="FY888" s="31"/>
      <c r="FZ888" s="31"/>
      <c r="GA888" s="31"/>
      <c r="GB888" s="31"/>
      <c r="GC888" s="31"/>
      <c r="GD888" s="31"/>
      <c r="GE888" s="31"/>
      <c r="GF888" s="31"/>
      <c r="GG888" s="31"/>
      <c r="GH888" s="31"/>
      <c r="GI888" s="31"/>
      <c r="GJ888" s="31"/>
      <c r="GK888" s="31"/>
      <c r="GL888" s="31"/>
      <c r="GM888" s="31"/>
      <c r="GN888" s="31"/>
      <c r="GO888" s="31"/>
      <c r="GP888" s="31"/>
      <c r="GQ888" s="31"/>
      <c r="GR888" s="31"/>
      <c r="GS888" s="31"/>
      <c r="GT888" s="31"/>
      <c r="GU888" s="31"/>
      <c r="GV888" s="31"/>
      <c r="GW888" s="31"/>
      <c r="GX888" s="31"/>
      <c r="GY888" s="31"/>
      <c r="GZ888" s="31"/>
    </row>
    <row r="889" spans="2:208" s="32" customFormat="1" x14ac:dyDescent="0.2">
      <c r="B889" s="21"/>
      <c r="C889" s="22"/>
      <c r="D889" s="22"/>
      <c r="E889" s="22"/>
      <c r="F889" s="246"/>
      <c r="G889" s="121"/>
      <c r="H889" s="27"/>
      <c r="I889" s="28"/>
      <c r="J889" s="29"/>
      <c r="K889" s="30"/>
      <c r="L889" s="34"/>
      <c r="M889" s="35"/>
      <c r="N889" s="30"/>
      <c r="O889" s="34"/>
      <c r="P889" s="35"/>
      <c r="Q889" s="30"/>
      <c r="R889" s="34"/>
      <c r="S889" s="35"/>
      <c r="T889" s="30"/>
      <c r="U889" s="34"/>
      <c r="V889" s="35"/>
      <c r="W889" s="30"/>
      <c r="X889" s="34"/>
      <c r="Y889" s="34"/>
      <c r="Z889" s="30"/>
      <c r="AA889" s="34"/>
      <c r="AB889" s="34"/>
      <c r="AC889" s="30"/>
      <c r="AD889" s="34"/>
      <c r="AE889" s="34"/>
      <c r="AF889" s="30"/>
      <c r="AG889" s="34"/>
      <c r="AH889" s="34"/>
      <c r="AI889" s="30"/>
      <c r="AJ889" s="34"/>
      <c r="AK889" s="34"/>
      <c r="AL889" s="30"/>
      <c r="AM889" s="34"/>
      <c r="AN889" s="34"/>
      <c r="AO889" s="30"/>
      <c r="AP889" s="34"/>
      <c r="AQ889" s="34"/>
      <c r="AR889" s="30"/>
      <c r="AS889" s="34"/>
      <c r="AT889" s="34"/>
      <c r="AU889" s="30"/>
      <c r="AV889" s="34"/>
      <c r="AW889" s="34"/>
      <c r="AX889" s="30"/>
      <c r="AY889" s="34"/>
      <c r="AZ889" s="34"/>
      <c r="BA889" s="30"/>
      <c r="BB889" s="34"/>
      <c r="BC889" s="34"/>
      <c r="BD889" s="30"/>
      <c r="BE889" s="34"/>
      <c r="BF889" s="34"/>
      <c r="BG889" s="30"/>
      <c r="BH889" s="34"/>
      <c r="BI889" s="34"/>
      <c r="BJ889" s="30"/>
      <c r="BK889" s="34"/>
      <c r="BL889" s="117"/>
      <c r="BM889" s="118"/>
      <c r="BN889" s="117"/>
      <c r="BO889" s="34"/>
      <c r="BP889" s="30"/>
      <c r="BQ889" s="30"/>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c r="CT889" s="31"/>
      <c r="CU889" s="31"/>
      <c r="CV889" s="31"/>
      <c r="CW889" s="31"/>
      <c r="CX889" s="31"/>
      <c r="CY889" s="31"/>
      <c r="CZ889" s="31"/>
      <c r="DA889" s="31"/>
      <c r="DB889" s="31"/>
      <c r="DC889" s="31"/>
      <c r="DD889" s="31"/>
      <c r="DE889" s="31"/>
      <c r="DF889" s="31"/>
      <c r="DG889" s="31"/>
      <c r="DH889" s="31"/>
      <c r="DI889" s="31"/>
      <c r="DJ889" s="31"/>
      <c r="DK889" s="31"/>
      <c r="DL889" s="31"/>
      <c r="DM889" s="31"/>
      <c r="DN889" s="31"/>
      <c r="DO889" s="31"/>
      <c r="DP889" s="31"/>
      <c r="DQ889" s="31"/>
      <c r="DR889" s="31"/>
      <c r="DS889" s="31"/>
      <c r="DT889" s="31"/>
      <c r="DU889" s="31"/>
      <c r="DV889" s="31"/>
      <c r="DW889" s="31"/>
      <c r="DX889" s="31"/>
      <c r="DY889" s="31"/>
      <c r="DZ889" s="31"/>
      <c r="EA889" s="31"/>
      <c r="EB889" s="31"/>
      <c r="EC889" s="31"/>
      <c r="ED889" s="31"/>
      <c r="EE889" s="31"/>
      <c r="EF889" s="31"/>
      <c r="EG889" s="31"/>
      <c r="EH889" s="31"/>
      <c r="EI889" s="31"/>
      <c r="EJ889" s="31"/>
      <c r="EK889" s="31"/>
      <c r="EL889" s="31"/>
      <c r="EM889" s="31"/>
      <c r="EN889" s="31"/>
      <c r="EO889" s="31"/>
      <c r="EP889" s="31"/>
      <c r="EQ889" s="31"/>
      <c r="ER889" s="31"/>
      <c r="ES889" s="31"/>
      <c r="ET889" s="31"/>
      <c r="EU889" s="31"/>
      <c r="EV889" s="31"/>
      <c r="EW889" s="31"/>
      <c r="EX889" s="31"/>
      <c r="EY889" s="31"/>
      <c r="EZ889" s="31"/>
      <c r="FA889" s="31"/>
      <c r="FB889" s="31"/>
      <c r="FC889" s="31"/>
      <c r="FD889" s="31"/>
      <c r="FE889" s="31"/>
      <c r="FF889" s="31"/>
      <c r="FG889" s="31"/>
      <c r="FH889" s="31"/>
      <c r="FI889" s="31"/>
      <c r="FJ889" s="31"/>
      <c r="FK889" s="31"/>
      <c r="FL889" s="31"/>
      <c r="FM889" s="31"/>
      <c r="FN889" s="31"/>
      <c r="FO889" s="31"/>
      <c r="FP889" s="31"/>
      <c r="FQ889" s="31"/>
      <c r="FR889" s="31"/>
      <c r="FS889" s="31"/>
      <c r="FT889" s="31"/>
      <c r="FU889" s="31"/>
      <c r="FV889" s="31"/>
      <c r="FW889" s="31"/>
      <c r="FX889" s="31"/>
      <c r="FY889" s="31"/>
      <c r="FZ889" s="31"/>
      <c r="GA889" s="31"/>
      <c r="GB889" s="31"/>
      <c r="GC889" s="31"/>
      <c r="GD889" s="31"/>
      <c r="GE889" s="31"/>
      <c r="GF889" s="31"/>
      <c r="GG889" s="31"/>
      <c r="GH889" s="31"/>
      <c r="GI889" s="31"/>
      <c r="GJ889" s="31"/>
      <c r="GK889" s="31"/>
      <c r="GL889" s="31"/>
      <c r="GM889" s="31"/>
      <c r="GN889" s="31"/>
      <c r="GO889" s="31"/>
      <c r="GP889" s="31"/>
      <c r="GQ889" s="31"/>
      <c r="GR889" s="31"/>
      <c r="GS889" s="31"/>
      <c r="GT889" s="31"/>
      <c r="GU889" s="31"/>
      <c r="GV889" s="31"/>
      <c r="GW889" s="31"/>
      <c r="GX889" s="31"/>
      <c r="GY889" s="31"/>
      <c r="GZ889" s="31"/>
    </row>
    <row r="890" spans="2:208" s="32" customFormat="1" x14ac:dyDescent="0.2">
      <c r="B890" s="21"/>
      <c r="C890" s="22"/>
      <c r="D890" s="22"/>
      <c r="E890" s="22"/>
      <c r="F890" s="246"/>
      <c r="G890" s="121"/>
      <c r="H890" s="27"/>
      <c r="I890" s="28"/>
      <c r="J890" s="29"/>
      <c r="K890" s="30"/>
      <c r="L890" s="34"/>
      <c r="M890" s="35"/>
      <c r="N890" s="30"/>
      <c r="O890" s="34"/>
      <c r="P890" s="35"/>
      <c r="Q890" s="30"/>
      <c r="R890" s="34"/>
      <c r="S890" s="35"/>
      <c r="T890" s="30"/>
      <c r="U890" s="34"/>
      <c r="V890" s="35"/>
      <c r="W890" s="30"/>
      <c r="X890" s="34"/>
      <c r="Y890" s="34"/>
      <c r="Z890" s="30"/>
      <c r="AA890" s="34"/>
      <c r="AB890" s="34"/>
      <c r="AC890" s="30"/>
      <c r="AD890" s="34"/>
      <c r="AE890" s="34"/>
      <c r="AF890" s="30"/>
      <c r="AG890" s="34"/>
      <c r="AH890" s="34"/>
      <c r="AI890" s="30"/>
      <c r="AJ890" s="34"/>
      <c r="AK890" s="34"/>
      <c r="AL890" s="30"/>
      <c r="AM890" s="34"/>
      <c r="AN890" s="34"/>
      <c r="AO890" s="30"/>
      <c r="AP890" s="34"/>
      <c r="AQ890" s="34"/>
      <c r="AR890" s="30"/>
      <c r="AS890" s="34"/>
      <c r="AT890" s="34"/>
      <c r="AU890" s="30"/>
      <c r="AV890" s="34"/>
      <c r="AW890" s="34"/>
      <c r="AX890" s="30"/>
      <c r="AY890" s="34"/>
      <c r="AZ890" s="34"/>
      <c r="BA890" s="30"/>
      <c r="BB890" s="34"/>
      <c r="BC890" s="34"/>
      <c r="BD890" s="30"/>
      <c r="BE890" s="34"/>
      <c r="BF890" s="34"/>
      <c r="BG890" s="30"/>
      <c r="BH890" s="34"/>
      <c r="BI890" s="34"/>
      <c r="BJ890" s="30"/>
      <c r="BK890" s="34"/>
      <c r="BL890" s="117"/>
      <c r="BM890" s="118"/>
      <c r="BN890" s="117"/>
      <c r="BO890" s="34"/>
      <c r="BP890" s="30"/>
      <c r="BQ890" s="30"/>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c r="CT890" s="31"/>
      <c r="CU890" s="31"/>
      <c r="CV890" s="31"/>
      <c r="CW890" s="31"/>
      <c r="CX890" s="31"/>
      <c r="CY890" s="31"/>
      <c r="CZ890" s="31"/>
      <c r="DA890" s="31"/>
      <c r="DB890" s="31"/>
      <c r="DC890" s="31"/>
      <c r="DD890" s="31"/>
      <c r="DE890" s="31"/>
      <c r="DF890" s="31"/>
      <c r="DG890" s="31"/>
      <c r="DH890" s="31"/>
      <c r="DI890" s="31"/>
      <c r="DJ890" s="31"/>
      <c r="DK890" s="31"/>
      <c r="DL890" s="31"/>
      <c r="DM890" s="31"/>
      <c r="DN890" s="31"/>
      <c r="DO890" s="31"/>
      <c r="DP890" s="31"/>
      <c r="DQ890" s="31"/>
      <c r="DR890" s="31"/>
      <c r="DS890" s="31"/>
      <c r="DT890" s="31"/>
      <c r="DU890" s="31"/>
      <c r="DV890" s="31"/>
      <c r="DW890" s="31"/>
      <c r="DX890" s="31"/>
      <c r="DY890" s="31"/>
      <c r="DZ890" s="31"/>
      <c r="EA890" s="31"/>
      <c r="EB890" s="31"/>
      <c r="EC890" s="31"/>
      <c r="ED890" s="31"/>
      <c r="EE890" s="31"/>
      <c r="EF890" s="31"/>
      <c r="EG890" s="31"/>
      <c r="EH890" s="31"/>
      <c r="EI890" s="31"/>
      <c r="EJ890" s="31"/>
      <c r="EK890" s="31"/>
      <c r="EL890" s="31"/>
      <c r="EM890" s="31"/>
      <c r="EN890" s="31"/>
      <c r="EO890" s="31"/>
      <c r="EP890" s="31"/>
      <c r="EQ890" s="31"/>
      <c r="ER890" s="31"/>
      <c r="ES890" s="31"/>
      <c r="ET890" s="31"/>
      <c r="EU890" s="31"/>
      <c r="EV890" s="31"/>
      <c r="EW890" s="31"/>
      <c r="EX890" s="31"/>
      <c r="EY890" s="31"/>
      <c r="EZ890" s="31"/>
      <c r="FA890" s="31"/>
      <c r="FB890" s="31"/>
      <c r="FC890" s="31"/>
      <c r="FD890" s="31"/>
      <c r="FE890" s="31"/>
      <c r="FF890" s="31"/>
      <c r="FG890" s="31"/>
      <c r="FH890" s="31"/>
      <c r="FI890" s="31"/>
      <c r="FJ890" s="31"/>
      <c r="FK890" s="31"/>
      <c r="FL890" s="31"/>
      <c r="FM890" s="31"/>
      <c r="FN890" s="31"/>
      <c r="FO890" s="31"/>
      <c r="FP890" s="31"/>
      <c r="FQ890" s="31"/>
      <c r="FR890" s="31"/>
      <c r="FS890" s="31"/>
      <c r="FT890" s="31"/>
      <c r="FU890" s="31"/>
      <c r="FV890" s="31"/>
      <c r="FW890" s="31"/>
      <c r="FX890" s="31"/>
      <c r="FY890" s="31"/>
      <c r="FZ890" s="31"/>
      <c r="GA890" s="31"/>
      <c r="GB890" s="31"/>
      <c r="GC890" s="31"/>
      <c r="GD890" s="31"/>
      <c r="GE890" s="31"/>
      <c r="GF890" s="31"/>
      <c r="GG890" s="31"/>
      <c r="GH890" s="31"/>
      <c r="GI890" s="31"/>
      <c r="GJ890" s="31"/>
      <c r="GK890" s="31"/>
      <c r="GL890" s="31"/>
      <c r="GM890" s="31"/>
      <c r="GN890" s="31"/>
      <c r="GO890" s="31"/>
      <c r="GP890" s="31"/>
      <c r="GQ890" s="31"/>
      <c r="GR890" s="31"/>
      <c r="GS890" s="31"/>
      <c r="GT890" s="31"/>
      <c r="GU890" s="31"/>
      <c r="GV890" s="31"/>
      <c r="GW890" s="31"/>
      <c r="GX890" s="31"/>
      <c r="GY890" s="31"/>
      <c r="GZ890" s="31"/>
    </row>
    <row r="891" spans="2:208" s="32" customFormat="1" x14ac:dyDescent="0.2">
      <c r="B891" s="21"/>
      <c r="C891" s="22"/>
      <c r="D891" s="22"/>
      <c r="E891" s="22"/>
      <c r="F891" s="246"/>
      <c r="G891" s="121"/>
      <c r="H891" s="27"/>
      <c r="I891" s="28"/>
      <c r="J891" s="29"/>
      <c r="K891" s="30"/>
      <c r="L891" s="34"/>
      <c r="M891" s="35"/>
      <c r="N891" s="30"/>
      <c r="O891" s="34"/>
      <c r="P891" s="35"/>
      <c r="Q891" s="30"/>
      <c r="R891" s="34"/>
      <c r="S891" s="35"/>
      <c r="T891" s="30"/>
      <c r="U891" s="34"/>
      <c r="V891" s="35"/>
      <c r="W891" s="30"/>
      <c r="X891" s="34"/>
      <c r="Y891" s="34"/>
      <c r="Z891" s="30"/>
      <c r="AA891" s="34"/>
      <c r="AB891" s="34"/>
      <c r="AC891" s="30"/>
      <c r="AD891" s="34"/>
      <c r="AE891" s="34"/>
      <c r="AF891" s="30"/>
      <c r="AG891" s="34"/>
      <c r="AH891" s="34"/>
      <c r="AI891" s="30"/>
      <c r="AJ891" s="34"/>
      <c r="AK891" s="34"/>
      <c r="AL891" s="30"/>
      <c r="AM891" s="34"/>
      <c r="AN891" s="34"/>
      <c r="AO891" s="30"/>
      <c r="AP891" s="34"/>
      <c r="AQ891" s="34"/>
      <c r="AR891" s="30"/>
      <c r="AS891" s="34"/>
      <c r="AT891" s="34"/>
      <c r="AU891" s="30"/>
      <c r="AV891" s="34"/>
      <c r="AW891" s="34"/>
      <c r="AX891" s="30"/>
      <c r="AY891" s="34"/>
      <c r="AZ891" s="34"/>
      <c r="BA891" s="30"/>
      <c r="BB891" s="34"/>
      <c r="BC891" s="34"/>
      <c r="BD891" s="30"/>
      <c r="BE891" s="34"/>
      <c r="BF891" s="34"/>
      <c r="BG891" s="30"/>
      <c r="BH891" s="34"/>
      <c r="BI891" s="34"/>
      <c r="BJ891" s="30"/>
      <c r="BK891" s="34"/>
      <c r="BL891" s="117"/>
      <c r="BM891" s="118"/>
      <c r="BN891" s="117"/>
      <c r="BO891" s="34"/>
      <c r="BP891" s="30"/>
      <c r="BQ891" s="30"/>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c r="CT891" s="31"/>
      <c r="CU891" s="31"/>
      <c r="CV891" s="31"/>
      <c r="CW891" s="31"/>
      <c r="CX891" s="31"/>
      <c r="CY891" s="31"/>
      <c r="CZ891" s="31"/>
      <c r="DA891" s="31"/>
      <c r="DB891" s="31"/>
      <c r="DC891" s="31"/>
      <c r="DD891" s="31"/>
      <c r="DE891" s="31"/>
      <c r="DF891" s="31"/>
      <c r="DG891" s="31"/>
      <c r="DH891" s="31"/>
      <c r="DI891" s="31"/>
      <c r="DJ891" s="31"/>
      <c r="DK891" s="31"/>
      <c r="DL891" s="31"/>
      <c r="DM891" s="31"/>
      <c r="DN891" s="31"/>
      <c r="DO891" s="31"/>
      <c r="DP891" s="31"/>
      <c r="DQ891" s="31"/>
      <c r="DR891" s="31"/>
      <c r="DS891" s="31"/>
      <c r="DT891" s="31"/>
      <c r="DU891" s="31"/>
      <c r="DV891" s="31"/>
      <c r="DW891" s="31"/>
      <c r="DX891" s="31"/>
      <c r="DY891" s="31"/>
      <c r="DZ891" s="31"/>
      <c r="EA891" s="31"/>
      <c r="EB891" s="31"/>
      <c r="EC891" s="31"/>
      <c r="ED891" s="31"/>
      <c r="EE891" s="31"/>
      <c r="EF891" s="31"/>
      <c r="EG891" s="31"/>
      <c r="EH891" s="31"/>
      <c r="EI891" s="31"/>
      <c r="EJ891" s="31"/>
      <c r="EK891" s="31"/>
      <c r="EL891" s="31"/>
      <c r="EM891" s="31"/>
      <c r="EN891" s="31"/>
      <c r="EO891" s="31"/>
      <c r="EP891" s="31"/>
      <c r="EQ891" s="31"/>
      <c r="ER891" s="31"/>
      <c r="ES891" s="31"/>
      <c r="ET891" s="31"/>
      <c r="EU891" s="31"/>
      <c r="EV891" s="31"/>
      <c r="EW891" s="31"/>
      <c r="EX891" s="31"/>
      <c r="EY891" s="31"/>
      <c r="EZ891" s="31"/>
      <c r="FA891" s="31"/>
      <c r="FB891" s="31"/>
      <c r="FC891" s="31"/>
      <c r="FD891" s="31"/>
      <c r="FE891" s="31"/>
      <c r="FF891" s="31"/>
      <c r="FG891" s="31"/>
      <c r="FH891" s="31"/>
      <c r="FI891" s="31"/>
      <c r="FJ891" s="31"/>
      <c r="FK891" s="31"/>
      <c r="FL891" s="31"/>
      <c r="FM891" s="31"/>
      <c r="FN891" s="31"/>
      <c r="FO891" s="31"/>
      <c r="FP891" s="31"/>
      <c r="FQ891" s="31"/>
      <c r="FR891" s="31"/>
      <c r="FS891" s="31"/>
      <c r="FT891" s="31"/>
      <c r="FU891" s="31"/>
      <c r="FV891" s="31"/>
      <c r="FW891" s="31"/>
      <c r="FX891" s="31"/>
      <c r="FY891" s="31"/>
      <c r="FZ891" s="31"/>
      <c r="GA891" s="31"/>
      <c r="GB891" s="31"/>
      <c r="GC891" s="31"/>
      <c r="GD891" s="31"/>
      <c r="GE891" s="31"/>
      <c r="GF891" s="31"/>
      <c r="GG891" s="31"/>
      <c r="GH891" s="31"/>
      <c r="GI891" s="31"/>
      <c r="GJ891" s="31"/>
      <c r="GK891" s="31"/>
      <c r="GL891" s="31"/>
      <c r="GM891" s="31"/>
      <c r="GN891" s="31"/>
      <c r="GO891" s="31"/>
      <c r="GP891" s="31"/>
      <c r="GQ891" s="31"/>
      <c r="GR891" s="31"/>
      <c r="GS891" s="31"/>
      <c r="GT891" s="31"/>
      <c r="GU891" s="31"/>
      <c r="GV891" s="31"/>
      <c r="GW891" s="31"/>
      <c r="GX891" s="31"/>
      <c r="GY891" s="31"/>
      <c r="GZ891" s="31"/>
    </row>
    <row r="892" spans="2:208" s="32" customFormat="1" x14ac:dyDescent="0.2">
      <c r="B892" s="21"/>
      <c r="C892" s="22"/>
      <c r="D892" s="22"/>
      <c r="E892" s="22"/>
      <c r="F892" s="246"/>
      <c r="G892" s="121"/>
      <c r="H892" s="27"/>
      <c r="I892" s="28"/>
      <c r="J892" s="29"/>
      <c r="K892" s="30"/>
      <c r="L892" s="34"/>
      <c r="M892" s="35"/>
      <c r="N892" s="30"/>
      <c r="O892" s="34"/>
      <c r="P892" s="35"/>
      <c r="Q892" s="30"/>
      <c r="R892" s="34"/>
      <c r="S892" s="35"/>
      <c r="T892" s="30"/>
      <c r="U892" s="34"/>
      <c r="V892" s="35"/>
      <c r="W892" s="30"/>
      <c r="X892" s="34"/>
      <c r="Y892" s="34"/>
      <c r="Z892" s="30"/>
      <c r="AA892" s="34"/>
      <c r="AB892" s="34"/>
      <c r="AC892" s="30"/>
      <c r="AD892" s="34"/>
      <c r="AE892" s="34"/>
      <c r="AF892" s="30"/>
      <c r="AG892" s="34"/>
      <c r="AH892" s="34"/>
      <c r="AI892" s="30"/>
      <c r="AJ892" s="34"/>
      <c r="AK892" s="34"/>
      <c r="AL892" s="30"/>
      <c r="AM892" s="34"/>
      <c r="AN892" s="34"/>
      <c r="AO892" s="30"/>
      <c r="AP892" s="34"/>
      <c r="AQ892" s="34"/>
      <c r="AR892" s="30"/>
      <c r="AS892" s="34"/>
      <c r="AT892" s="34"/>
      <c r="AU892" s="30"/>
      <c r="AV892" s="34"/>
      <c r="AW892" s="34"/>
      <c r="AX892" s="30"/>
      <c r="AY892" s="34"/>
      <c r="AZ892" s="34"/>
      <c r="BA892" s="30"/>
      <c r="BB892" s="34"/>
      <c r="BC892" s="34"/>
      <c r="BD892" s="30"/>
      <c r="BE892" s="34"/>
      <c r="BF892" s="34"/>
      <c r="BG892" s="30"/>
      <c r="BH892" s="34"/>
      <c r="BI892" s="34"/>
      <c r="BJ892" s="30"/>
      <c r="BK892" s="34"/>
      <c r="BL892" s="117"/>
      <c r="BM892" s="118"/>
      <c r="BN892" s="117"/>
      <c r="BO892" s="34"/>
      <c r="BP892" s="30"/>
      <c r="BQ892" s="30"/>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c r="CT892" s="31"/>
      <c r="CU892" s="31"/>
      <c r="CV892" s="31"/>
      <c r="CW892" s="31"/>
      <c r="CX892" s="31"/>
      <c r="CY892" s="31"/>
      <c r="CZ892" s="31"/>
      <c r="DA892" s="31"/>
      <c r="DB892" s="31"/>
      <c r="DC892" s="31"/>
      <c r="DD892" s="31"/>
      <c r="DE892" s="31"/>
      <c r="DF892" s="31"/>
      <c r="DG892" s="31"/>
      <c r="DH892" s="31"/>
      <c r="DI892" s="31"/>
      <c r="DJ892" s="31"/>
      <c r="DK892" s="31"/>
      <c r="DL892" s="31"/>
      <c r="DM892" s="31"/>
      <c r="DN892" s="31"/>
      <c r="DO892" s="31"/>
      <c r="DP892" s="31"/>
      <c r="DQ892" s="31"/>
      <c r="DR892" s="31"/>
      <c r="DS892" s="31"/>
      <c r="DT892" s="31"/>
      <c r="DU892" s="31"/>
      <c r="DV892" s="31"/>
      <c r="DW892" s="31"/>
      <c r="DX892" s="31"/>
      <c r="DY892" s="31"/>
      <c r="DZ892" s="31"/>
      <c r="EA892" s="31"/>
      <c r="EB892" s="31"/>
      <c r="EC892" s="31"/>
      <c r="ED892" s="31"/>
      <c r="EE892" s="31"/>
      <c r="EF892" s="31"/>
      <c r="EG892" s="31"/>
      <c r="EH892" s="31"/>
      <c r="EI892" s="31"/>
      <c r="EJ892" s="31"/>
      <c r="EK892" s="31"/>
      <c r="EL892" s="31"/>
      <c r="EM892" s="31"/>
      <c r="EN892" s="31"/>
      <c r="EO892" s="31"/>
      <c r="EP892" s="31"/>
      <c r="EQ892" s="31"/>
      <c r="ER892" s="31"/>
      <c r="ES892" s="31"/>
      <c r="ET892" s="31"/>
      <c r="EU892" s="31"/>
      <c r="EV892" s="31"/>
      <c r="EW892" s="31"/>
      <c r="EX892" s="31"/>
      <c r="EY892" s="31"/>
      <c r="EZ892" s="31"/>
      <c r="FA892" s="31"/>
      <c r="FB892" s="31"/>
      <c r="FC892" s="31"/>
      <c r="FD892" s="31"/>
      <c r="FE892" s="31"/>
      <c r="FF892" s="31"/>
      <c r="FG892" s="31"/>
      <c r="FH892" s="31"/>
      <c r="FI892" s="31"/>
      <c r="FJ892" s="31"/>
      <c r="FK892" s="31"/>
      <c r="FL892" s="31"/>
      <c r="FM892" s="31"/>
      <c r="FN892" s="31"/>
      <c r="FO892" s="31"/>
      <c r="FP892" s="31"/>
      <c r="FQ892" s="31"/>
      <c r="FR892" s="31"/>
      <c r="FS892" s="31"/>
      <c r="FT892" s="31"/>
      <c r="FU892" s="31"/>
      <c r="FV892" s="31"/>
      <c r="FW892" s="31"/>
      <c r="FX892" s="31"/>
      <c r="FY892" s="31"/>
      <c r="FZ892" s="31"/>
      <c r="GA892" s="31"/>
      <c r="GB892" s="31"/>
      <c r="GC892" s="31"/>
      <c r="GD892" s="31"/>
      <c r="GE892" s="31"/>
      <c r="GF892" s="31"/>
      <c r="GG892" s="31"/>
      <c r="GH892" s="31"/>
      <c r="GI892" s="31"/>
      <c r="GJ892" s="31"/>
      <c r="GK892" s="31"/>
      <c r="GL892" s="31"/>
      <c r="GM892" s="31"/>
      <c r="GN892" s="31"/>
      <c r="GO892" s="31"/>
      <c r="GP892" s="31"/>
      <c r="GQ892" s="31"/>
      <c r="GR892" s="31"/>
      <c r="GS892" s="31"/>
      <c r="GT892" s="31"/>
      <c r="GU892" s="31"/>
      <c r="GV892" s="31"/>
      <c r="GW892" s="31"/>
      <c r="GX892" s="31"/>
      <c r="GY892" s="31"/>
      <c r="GZ892" s="31"/>
    </row>
    <row r="893" spans="2:208" s="32" customFormat="1" x14ac:dyDescent="0.2">
      <c r="B893" s="21"/>
      <c r="C893" s="22"/>
      <c r="D893" s="22"/>
      <c r="E893" s="22"/>
      <c r="F893" s="246"/>
      <c r="G893" s="121"/>
      <c r="H893" s="27"/>
      <c r="I893" s="28"/>
      <c r="J893" s="29"/>
      <c r="K893" s="30"/>
      <c r="L893" s="34"/>
      <c r="M893" s="35"/>
      <c r="N893" s="30"/>
      <c r="O893" s="34"/>
      <c r="P893" s="35"/>
      <c r="Q893" s="30"/>
      <c r="R893" s="34"/>
      <c r="S893" s="35"/>
      <c r="T893" s="30"/>
      <c r="U893" s="34"/>
      <c r="V893" s="35"/>
      <c r="W893" s="30"/>
      <c r="X893" s="34"/>
      <c r="Y893" s="34"/>
      <c r="Z893" s="30"/>
      <c r="AA893" s="34"/>
      <c r="AB893" s="34"/>
      <c r="AC893" s="30"/>
      <c r="AD893" s="34"/>
      <c r="AE893" s="34"/>
      <c r="AF893" s="30"/>
      <c r="AG893" s="34"/>
      <c r="AH893" s="34"/>
      <c r="AI893" s="30"/>
      <c r="AJ893" s="34"/>
      <c r="AK893" s="34"/>
      <c r="AL893" s="30"/>
      <c r="AM893" s="34"/>
      <c r="AN893" s="34"/>
      <c r="AO893" s="30"/>
      <c r="AP893" s="34"/>
      <c r="AQ893" s="34"/>
      <c r="AR893" s="30"/>
      <c r="AS893" s="34"/>
      <c r="AT893" s="34"/>
      <c r="AU893" s="30"/>
      <c r="AV893" s="34"/>
      <c r="AW893" s="34"/>
      <c r="AX893" s="30"/>
      <c r="AY893" s="34"/>
      <c r="AZ893" s="34"/>
      <c r="BA893" s="30"/>
      <c r="BB893" s="34"/>
      <c r="BC893" s="34"/>
      <c r="BD893" s="30"/>
      <c r="BE893" s="34"/>
      <c r="BF893" s="34"/>
      <c r="BG893" s="30"/>
      <c r="BH893" s="34"/>
      <c r="BI893" s="34"/>
      <c r="BJ893" s="30"/>
      <c r="BK893" s="34"/>
      <c r="BL893" s="117"/>
      <c r="BM893" s="118"/>
      <c r="BN893" s="117"/>
      <c r="BO893" s="34"/>
      <c r="BP893" s="30"/>
      <c r="BQ893" s="30"/>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c r="CT893" s="31"/>
      <c r="CU893" s="31"/>
      <c r="CV893" s="31"/>
      <c r="CW893" s="31"/>
      <c r="CX893" s="31"/>
      <c r="CY893" s="31"/>
      <c r="CZ893" s="31"/>
      <c r="DA893" s="31"/>
      <c r="DB893" s="31"/>
      <c r="DC893" s="31"/>
      <c r="DD893" s="31"/>
      <c r="DE893" s="31"/>
      <c r="DF893" s="31"/>
      <c r="DG893" s="31"/>
      <c r="DH893" s="31"/>
      <c r="DI893" s="31"/>
      <c r="DJ893" s="31"/>
      <c r="DK893" s="31"/>
      <c r="DL893" s="31"/>
      <c r="DM893" s="31"/>
      <c r="DN893" s="31"/>
      <c r="DO893" s="31"/>
      <c r="DP893" s="31"/>
      <c r="DQ893" s="31"/>
      <c r="DR893" s="31"/>
      <c r="DS893" s="31"/>
      <c r="DT893" s="31"/>
      <c r="DU893" s="31"/>
      <c r="DV893" s="31"/>
      <c r="DW893" s="31"/>
      <c r="DX893" s="31"/>
      <c r="DY893" s="31"/>
      <c r="DZ893" s="31"/>
      <c r="EA893" s="31"/>
      <c r="EB893" s="31"/>
      <c r="EC893" s="31"/>
      <c r="ED893" s="31"/>
      <c r="EE893" s="31"/>
      <c r="EF893" s="31"/>
      <c r="EG893" s="31"/>
      <c r="EH893" s="31"/>
      <c r="EI893" s="31"/>
      <c r="EJ893" s="31"/>
      <c r="EK893" s="31"/>
      <c r="EL893" s="31"/>
      <c r="EM893" s="31"/>
      <c r="EN893" s="31"/>
      <c r="EO893" s="31"/>
      <c r="EP893" s="31"/>
      <c r="EQ893" s="31"/>
      <c r="ER893" s="31"/>
      <c r="ES893" s="31"/>
      <c r="ET893" s="31"/>
      <c r="EU893" s="31"/>
      <c r="EV893" s="31"/>
      <c r="EW893" s="31"/>
      <c r="EX893" s="31"/>
      <c r="EY893" s="31"/>
      <c r="EZ893" s="31"/>
      <c r="FA893" s="31"/>
      <c r="FB893" s="31"/>
      <c r="FC893" s="31"/>
      <c r="FD893" s="31"/>
      <c r="FE893" s="31"/>
      <c r="FF893" s="31"/>
      <c r="FG893" s="31"/>
      <c r="FH893" s="31"/>
      <c r="FI893" s="31"/>
      <c r="FJ893" s="31"/>
      <c r="FK893" s="31"/>
      <c r="FL893" s="31"/>
      <c r="FM893" s="31"/>
      <c r="FN893" s="31"/>
      <c r="FO893" s="31"/>
      <c r="FP893" s="31"/>
      <c r="FQ893" s="31"/>
      <c r="FR893" s="31"/>
      <c r="FS893" s="31"/>
      <c r="FT893" s="31"/>
      <c r="FU893" s="31"/>
      <c r="FV893" s="31"/>
      <c r="FW893" s="31"/>
      <c r="FX893" s="31"/>
      <c r="FY893" s="31"/>
      <c r="FZ893" s="31"/>
      <c r="GA893" s="31"/>
      <c r="GB893" s="31"/>
      <c r="GC893" s="31"/>
      <c r="GD893" s="31"/>
      <c r="GE893" s="31"/>
      <c r="GF893" s="31"/>
      <c r="GG893" s="31"/>
      <c r="GH893" s="31"/>
      <c r="GI893" s="31"/>
      <c r="GJ893" s="31"/>
      <c r="GK893" s="31"/>
      <c r="GL893" s="31"/>
      <c r="GM893" s="31"/>
      <c r="GN893" s="31"/>
      <c r="GO893" s="31"/>
      <c r="GP893" s="31"/>
      <c r="GQ893" s="31"/>
      <c r="GR893" s="31"/>
      <c r="GS893" s="31"/>
      <c r="GT893" s="31"/>
      <c r="GU893" s="31"/>
      <c r="GV893" s="31"/>
      <c r="GW893" s="31"/>
      <c r="GX893" s="31"/>
      <c r="GY893" s="31"/>
      <c r="GZ893" s="31"/>
    </row>
    <row r="894" spans="2:208" s="32" customFormat="1" x14ac:dyDescent="0.2">
      <c r="B894" s="21"/>
      <c r="C894" s="22"/>
      <c r="D894" s="22"/>
      <c r="E894" s="22"/>
      <c r="F894" s="246"/>
      <c r="G894" s="121"/>
      <c r="H894" s="27"/>
      <c r="I894" s="28"/>
      <c r="J894" s="29"/>
      <c r="K894" s="30"/>
      <c r="L894" s="34"/>
      <c r="M894" s="35"/>
      <c r="N894" s="30"/>
      <c r="O894" s="34"/>
      <c r="P894" s="35"/>
      <c r="Q894" s="30"/>
      <c r="R894" s="34"/>
      <c r="S894" s="35"/>
      <c r="T894" s="30"/>
      <c r="U894" s="34"/>
      <c r="V894" s="35"/>
      <c r="W894" s="30"/>
      <c r="X894" s="34"/>
      <c r="Y894" s="34"/>
      <c r="Z894" s="30"/>
      <c r="AA894" s="34"/>
      <c r="AB894" s="34"/>
      <c r="AC894" s="30"/>
      <c r="AD894" s="34"/>
      <c r="AE894" s="34"/>
      <c r="AF894" s="30"/>
      <c r="AG894" s="34"/>
      <c r="AH894" s="34"/>
      <c r="AI894" s="30"/>
      <c r="AJ894" s="34"/>
      <c r="AK894" s="34"/>
      <c r="AL894" s="30"/>
      <c r="AM894" s="34"/>
      <c r="AN894" s="34"/>
      <c r="AO894" s="30"/>
      <c r="AP894" s="34"/>
      <c r="AQ894" s="34"/>
      <c r="AR894" s="30"/>
      <c r="AS894" s="34"/>
      <c r="AT894" s="34"/>
      <c r="AU894" s="30"/>
      <c r="AV894" s="34"/>
      <c r="AW894" s="34"/>
      <c r="AX894" s="30"/>
      <c r="AY894" s="34"/>
      <c r="AZ894" s="34"/>
      <c r="BA894" s="30"/>
      <c r="BB894" s="34"/>
      <c r="BC894" s="34"/>
      <c r="BD894" s="30"/>
      <c r="BE894" s="34"/>
      <c r="BF894" s="34"/>
      <c r="BG894" s="30"/>
      <c r="BH894" s="34"/>
      <c r="BI894" s="34"/>
      <c r="BJ894" s="30"/>
      <c r="BK894" s="34"/>
      <c r="BL894" s="117"/>
      <c r="BM894" s="118"/>
      <c r="BN894" s="117"/>
      <c r="BO894" s="34"/>
      <c r="BP894" s="30"/>
      <c r="BQ894" s="30"/>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1"/>
      <c r="EU894" s="31"/>
      <c r="EV894" s="31"/>
      <c r="EW894" s="31"/>
      <c r="EX894" s="31"/>
      <c r="EY894" s="31"/>
      <c r="EZ894" s="31"/>
      <c r="FA894" s="31"/>
      <c r="FB894" s="31"/>
      <c r="FC894" s="31"/>
      <c r="FD894" s="31"/>
      <c r="FE894" s="31"/>
      <c r="FF894" s="31"/>
      <c r="FG894" s="31"/>
      <c r="FH894" s="31"/>
      <c r="FI894" s="31"/>
      <c r="FJ894" s="31"/>
      <c r="FK894" s="31"/>
      <c r="FL894" s="31"/>
      <c r="FM894" s="31"/>
      <c r="FN894" s="31"/>
      <c r="FO894" s="31"/>
      <c r="FP894" s="31"/>
      <c r="FQ894" s="31"/>
      <c r="FR894" s="31"/>
      <c r="FS894" s="31"/>
      <c r="FT894" s="31"/>
      <c r="FU894" s="31"/>
      <c r="FV894" s="31"/>
      <c r="FW894" s="31"/>
      <c r="FX894" s="31"/>
      <c r="FY894" s="31"/>
      <c r="FZ894" s="31"/>
      <c r="GA894" s="31"/>
      <c r="GB894" s="31"/>
      <c r="GC894" s="31"/>
      <c r="GD894" s="31"/>
      <c r="GE894" s="31"/>
      <c r="GF894" s="31"/>
      <c r="GG894" s="31"/>
      <c r="GH894" s="31"/>
      <c r="GI894" s="31"/>
      <c r="GJ894" s="31"/>
      <c r="GK894" s="31"/>
      <c r="GL894" s="31"/>
      <c r="GM894" s="31"/>
      <c r="GN894" s="31"/>
      <c r="GO894" s="31"/>
      <c r="GP894" s="31"/>
      <c r="GQ894" s="31"/>
      <c r="GR894" s="31"/>
      <c r="GS894" s="31"/>
      <c r="GT894" s="31"/>
      <c r="GU894" s="31"/>
      <c r="GV894" s="31"/>
      <c r="GW894" s="31"/>
      <c r="GX894" s="31"/>
      <c r="GY894" s="31"/>
      <c r="GZ894" s="31"/>
    </row>
    <row r="895" spans="2:208" s="32" customFormat="1" x14ac:dyDescent="0.2">
      <c r="B895" s="21"/>
      <c r="C895" s="22"/>
      <c r="D895" s="22"/>
      <c r="E895" s="22"/>
      <c r="F895" s="246"/>
      <c r="G895" s="121"/>
      <c r="H895" s="27"/>
      <c r="I895" s="28"/>
      <c r="J895" s="29"/>
      <c r="K895" s="30"/>
      <c r="L895" s="34"/>
      <c r="M895" s="35"/>
      <c r="N895" s="30"/>
      <c r="O895" s="34"/>
      <c r="P895" s="35"/>
      <c r="Q895" s="30"/>
      <c r="R895" s="34"/>
      <c r="S895" s="35"/>
      <c r="T895" s="30"/>
      <c r="U895" s="34"/>
      <c r="V895" s="35"/>
      <c r="W895" s="30"/>
      <c r="X895" s="34"/>
      <c r="Y895" s="34"/>
      <c r="Z895" s="30"/>
      <c r="AA895" s="34"/>
      <c r="AB895" s="34"/>
      <c r="AC895" s="30"/>
      <c r="AD895" s="34"/>
      <c r="AE895" s="34"/>
      <c r="AF895" s="30"/>
      <c r="AG895" s="34"/>
      <c r="AH895" s="34"/>
      <c r="AI895" s="30"/>
      <c r="AJ895" s="34"/>
      <c r="AK895" s="34"/>
      <c r="AL895" s="30"/>
      <c r="AM895" s="34"/>
      <c r="AN895" s="34"/>
      <c r="AO895" s="30"/>
      <c r="AP895" s="34"/>
      <c r="AQ895" s="34"/>
      <c r="AR895" s="30"/>
      <c r="AS895" s="34"/>
      <c r="AT895" s="34"/>
      <c r="AU895" s="30"/>
      <c r="AV895" s="34"/>
      <c r="AW895" s="34"/>
      <c r="AX895" s="30"/>
      <c r="AY895" s="34"/>
      <c r="AZ895" s="34"/>
      <c r="BA895" s="30"/>
      <c r="BB895" s="34"/>
      <c r="BC895" s="34"/>
      <c r="BD895" s="30"/>
      <c r="BE895" s="34"/>
      <c r="BF895" s="34"/>
      <c r="BG895" s="30"/>
      <c r="BH895" s="34"/>
      <c r="BI895" s="34"/>
      <c r="BJ895" s="30"/>
      <c r="BK895" s="34"/>
      <c r="BL895" s="117"/>
      <c r="BM895" s="118"/>
      <c r="BN895" s="117"/>
      <c r="BO895" s="34"/>
      <c r="BP895" s="30"/>
      <c r="BQ895" s="30"/>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c r="CT895" s="31"/>
      <c r="CU895" s="31"/>
      <c r="CV895" s="31"/>
      <c r="CW895" s="31"/>
      <c r="CX895" s="31"/>
      <c r="CY895" s="31"/>
      <c r="CZ895" s="31"/>
      <c r="DA895" s="31"/>
      <c r="DB895" s="31"/>
      <c r="DC895" s="31"/>
      <c r="DD895" s="31"/>
      <c r="DE895" s="31"/>
      <c r="DF895" s="31"/>
      <c r="DG895" s="31"/>
      <c r="DH895" s="31"/>
      <c r="DI895" s="31"/>
      <c r="DJ895" s="31"/>
      <c r="DK895" s="31"/>
      <c r="DL895" s="31"/>
      <c r="DM895" s="31"/>
      <c r="DN895" s="31"/>
      <c r="DO895" s="31"/>
      <c r="DP895" s="31"/>
      <c r="DQ895" s="31"/>
      <c r="DR895" s="31"/>
      <c r="DS895" s="31"/>
      <c r="DT895" s="31"/>
      <c r="DU895" s="31"/>
      <c r="DV895" s="31"/>
      <c r="DW895" s="31"/>
      <c r="DX895" s="31"/>
      <c r="DY895" s="31"/>
      <c r="DZ895" s="31"/>
      <c r="EA895" s="31"/>
      <c r="EB895" s="31"/>
      <c r="EC895" s="31"/>
      <c r="ED895" s="31"/>
      <c r="EE895" s="31"/>
      <c r="EF895" s="31"/>
      <c r="EG895" s="31"/>
      <c r="EH895" s="31"/>
      <c r="EI895" s="31"/>
      <c r="EJ895" s="31"/>
      <c r="EK895" s="31"/>
      <c r="EL895" s="31"/>
      <c r="EM895" s="31"/>
      <c r="EN895" s="31"/>
      <c r="EO895" s="31"/>
      <c r="EP895" s="31"/>
      <c r="EQ895" s="31"/>
      <c r="ER895" s="31"/>
      <c r="ES895" s="31"/>
      <c r="ET895" s="31"/>
      <c r="EU895" s="31"/>
      <c r="EV895" s="31"/>
      <c r="EW895" s="31"/>
      <c r="EX895" s="31"/>
      <c r="EY895" s="31"/>
      <c r="EZ895" s="31"/>
      <c r="FA895" s="31"/>
      <c r="FB895" s="31"/>
      <c r="FC895" s="31"/>
      <c r="FD895" s="31"/>
      <c r="FE895" s="31"/>
      <c r="FF895" s="31"/>
      <c r="FG895" s="31"/>
      <c r="FH895" s="31"/>
      <c r="FI895" s="31"/>
      <c r="FJ895" s="31"/>
      <c r="FK895" s="31"/>
      <c r="FL895" s="31"/>
      <c r="FM895" s="31"/>
      <c r="FN895" s="31"/>
      <c r="FO895" s="31"/>
      <c r="FP895" s="31"/>
      <c r="FQ895" s="31"/>
      <c r="FR895" s="31"/>
      <c r="FS895" s="31"/>
      <c r="FT895" s="31"/>
      <c r="FU895" s="31"/>
      <c r="FV895" s="31"/>
      <c r="FW895" s="31"/>
      <c r="FX895" s="31"/>
      <c r="FY895" s="31"/>
      <c r="FZ895" s="31"/>
      <c r="GA895" s="31"/>
      <c r="GB895" s="31"/>
      <c r="GC895" s="31"/>
      <c r="GD895" s="31"/>
      <c r="GE895" s="31"/>
      <c r="GF895" s="31"/>
      <c r="GG895" s="31"/>
      <c r="GH895" s="31"/>
      <c r="GI895" s="31"/>
      <c r="GJ895" s="31"/>
      <c r="GK895" s="31"/>
      <c r="GL895" s="31"/>
      <c r="GM895" s="31"/>
      <c r="GN895" s="31"/>
      <c r="GO895" s="31"/>
      <c r="GP895" s="31"/>
      <c r="GQ895" s="31"/>
      <c r="GR895" s="31"/>
      <c r="GS895" s="31"/>
      <c r="GT895" s="31"/>
      <c r="GU895" s="31"/>
      <c r="GV895" s="31"/>
      <c r="GW895" s="31"/>
      <c r="GX895" s="31"/>
      <c r="GY895" s="31"/>
      <c r="GZ895" s="31"/>
    </row>
    <row r="896" spans="2:208" s="32" customFormat="1" x14ac:dyDescent="0.2">
      <c r="B896" s="21"/>
      <c r="C896" s="22"/>
      <c r="D896" s="22"/>
      <c r="E896" s="22"/>
      <c r="F896" s="246"/>
      <c r="G896" s="121"/>
      <c r="H896" s="27"/>
      <c r="I896" s="28"/>
      <c r="J896" s="29"/>
      <c r="K896" s="30"/>
      <c r="L896" s="34"/>
      <c r="M896" s="35"/>
      <c r="N896" s="30"/>
      <c r="O896" s="34"/>
      <c r="P896" s="35"/>
      <c r="Q896" s="30"/>
      <c r="R896" s="34"/>
      <c r="S896" s="35"/>
      <c r="T896" s="30"/>
      <c r="U896" s="34"/>
      <c r="V896" s="35"/>
      <c r="W896" s="30"/>
      <c r="X896" s="34"/>
      <c r="Y896" s="34"/>
      <c r="Z896" s="30"/>
      <c r="AA896" s="34"/>
      <c r="AB896" s="34"/>
      <c r="AC896" s="30"/>
      <c r="AD896" s="34"/>
      <c r="AE896" s="34"/>
      <c r="AF896" s="30"/>
      <c r="AG896" s="34"/>
      <c r="AH896" s="34"/>
      <c r="AI896" s="30"/>
      <c r="AJ896" s="34"/>
      <c r="AK896" s="34"/>
      <c r="AL896" s="30"/>
      <c r="AM896" s="34"/>
      <c r="AN896" s="34"/>
      <c r="AO896" s="30"/>
      <c r="AP896" s="34"/>
      <c r="AQ896" s="34"/>
      <c r="AR896" s="30"/>
      <c r="AS896" s="34"/>
      <c r="AT896" s="34"/>
      <c r="AU896" s="30"/>
      <c r="AV896" s="34"/>
      <c r="AW896" s="34"/>
      <c r="AX896" s="30"/>
      <c r="AY896" s="34"/>
      <c r="AZ896" s="34"/>
      <c r="BA896" s="30"/>
      <c r="BB896" s="34"/>
      <c r="BC896" s="34"/>
      <c r="BD896" s="30"/>
      <c r="BE896" s="34"/>
      <c r="BF896" s="34"/>
      <c r="BG896" s="30"/>
      <c r="BH896" s="34"/>
      <c r="BI896" s="34"/>
      <c r="BJ896" s="30"/>
      <c r="BK896" s="34"/>
      <c r="BL896" s="117"/>
      <c r="BM896" s="118"/>
      <c r="BN896" s="117"/>
      <c r="BO896" s="34"/>
      <c r="BP896" s="30"/>
      <c r="BQ896" s="30"/>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EU896" s="31"/>
      <c r="EV896" s="31"/>
      <c r="EW896" s="31"/>
      <c r="EX896" s="31"/>
      <c r="EY896" s="31"/>
      <c r="EZ896" s="31"/>
      <c r="FA896" s="31"/>
      <c r="FB896" s="31"/>
      <c r="FC896" s="31"/>
      <c r="FD896" s="31"/>
      <c r="FE896" s="31"/>
      <c r="FF896" s="31"/>
      <c r="FG896" s="31"/>
      <c r="FH896" s="31"/>
      <c r="FI896" s="31"/>
      <c r="FJ896" s="31"/>
      <c r="FK896" s="31"/>
      <c r="FL896" s="31"/>
      <c r="FM896" s="31"/>
      <c r="FN896" s="31"/>
      <c r="FO896" s="31"/>
      <c r="FP896" s="31"/>
      <c r="FQ896" s="31"/>
      <c r="FR896" s="31"/>
      <c r="FS896" s="31"/>
      <c r="FT896" s="31"/>
      <c r="FU896" s="31"/>
      <c r="FV896" s="31"/>
      <c r="FW896" s="31"/>
      <c r="FX896" s="31"/>
      <c r="FY896" s="31"/>
      <c r="FZ896" s="31"/>
      <c r="GA896" s="31"/>
      <c r="GB896" s="31"/>
      <c r="GC896" s="31"/>
      <c r="GD896" s="31"/>
      <c r="GE896" s="31"/>
      <c r="GF896" s="31"/>
      <c r="GG896" s="31"/>
      <c r="GH896" s="31"/>
      <c r="GI896" s="31"/>
      <c r="GJ896" s="31"/>
      <c r="GK896" s="31"/>
      <c r="GL896" s="31"/>
      <c r="GM896" s="31"/>
      <c r="GN896" s="31"/>
      <c r="GO896" s="31"/>
      <c r="GP896" s="31"/>
      <c r="GQ896" s="31"/>
      <c r="GR896" s="31"/>
      <c r="GS896" s="31"/>
      <c r="GT896" s="31"/>
      <c r="GU896" s="31"/>
      <c r="GV896" s="31"/>
      <c r="GW896" s="31"/>
      <c r="GX896" s="31"/>
      <c r="GY896" s="31"/>
      <c r="GZ896" s="31"/>
    </row>
    <row r="897" spans="2:208" s="32" customFormat="1" x14ac:dyDescent="0.2">
      <c r="B897" s="21"/>
      <c r="C897" s="22"/>
      <c r="D897" s="22"/>
      <c r="E897" s="22"/>
      <c r="F897" s="246"/>
      <c r="G897" s="121"/>
      <c r="H897" s="27"/>
      <c r="I897" s="28"/>
      <c r="J897" s="29"/>
      <c r="K897" s="30"/>
      <c r="L897" s="34"/>
      <c r="M897" s="35"/>
      <c r="N897" s="30"/>
      <c r="O897" s="34"/>
      <c r="P897" s="35"/>
      <c r="Q897" s="30"/>
      <c r="R897" s="34"/>
      <c r="S897" s="35"/>
      <c r="T897" s="30"/>
      <c r="U897" s="34"/>
      <c r="V897" s="35"/>
      <c r="W897" s="30"/>
      <c r="X897" s="34"/>
      <c r="Y897" s="34"/>
      <c r="Z897" s="30"/>
      <c r="AA897" s="34"/>
      <c r="AB897" s="34"/>
      <c r="AC897" s="30"/>
      <c r="AD897" s="34"/>
      <c r="AE897" s="34"/>
      <c r="AF897" s="30"/>
      <c r="AG897" s="34"/>
      <c r="AH897" s="34"/>
      <c r="AI897" s="30"/>
      <c r="AJ897" s="34"/>
      <c r="AK897" s="34"/>
      <c r="AL897" s="30"/>
      <c r="AM897" s="34"/>
      <c r="AN897" s="34"/>
      <c r="AO897" s="30"/>
      <c r="AP897" s="34"/>
      <c r="AQ897" s="34"/>
      <c r="AR897" s="30"/>
      <c r="AS897" s="34"/>
      <c r="AT897" s="34"/>
      <c r="AU897" s="30"/>
      <c r="AV897" s="34"/>
      <c r="AW897" s="34"/>
      <c r="AX897" s="30"/>
      <c r="AY897" s="34"/>
      <c r="AZ897" s="34"/>
      <c r="BA897" s="30"/>
      <c r="BB897" s="34"/>
      <c r="BC897" s="34"/>
      <c r="BD897" s="30"/>
      <c r="BE897" s="34"/>
      <c r="BF897" s="34"/>
      <c r="BG897" s="30"/>
      <c r="BH897" s="34"/>
      <c r="BI897" s="34"/>
      <c r="BJ897" s="30"/>
      <c r="BK897" s="34"/>
      <c r="BL897" s="117"/>
      <c r="BM897" s="118"/>
      <c r="BN897" s="117"/>
      <c r="BO897" s="34"/>
      <c r="BP897" s="30"/>
      <c r="BQ897" s="30"/>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c r="CT897" s="31"/>
      <c r="CU897" s="31"/>
      <c r="CV897" s="31"/>
      <c r="CW897" s="31"/>
      <c r="CX897" s="31"/>
      <c r="CY897" s="31"/>
      <c r="CZ897" s="31"/>
      <c r="DA897" s="31"/>
      <c r="DB897" s="31"/>
      <c r="DC897" s="31"/>
      <c r="DD897" s="31"/>
      <c r="DE897" s="31"/>
      <c r="DF897" s="31"/>
      <c r="DG897" s="31"/>
      <c r="DH897" s="31"/>
      <c r="DI897" s="31"/>
      <c r="DJ897" s="31"/>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EU897" s="31"/>
      <c r="EV897" s="31"/>
      <c r="EW897" s="31"/>
      <c r="EX897" s="31"/>
      <c r="EY897" s="31"/>
      <c r="EZ897" s="31"/>
      <c r="FA897" s="31"/>
      <c r="FB897" s="31"/>
      <c r="FC897" s="31"/>
      <c r="FD897" s="31"/>
      <c r="FE897" s="31"/>
      <c r="FF897" s="31"/>
      <c r="FG897" s="31"/>
      <c r="FH897" s="31"/>
      <c r="FI897" s="31"/>
      <c r="FJ897" s="31"/>
      <c r="FK897" s="31"/>
      <c r="FL897" s="31"/>
      <c r="FM897" s="31"/>
      <c r="FN897" s="31"/>
      <c r="FO897" s="31"/>
      <c r="FP897" s="31"/>
      <c r="FQ897" s="31"/>
      <c r="FR897" s="31"/>
      <c r="FS897" s="31"/>
      <c r="FT897" s="31"/>
      <c r="FU897" s="31"/>
      <c r="FV897" s="31"/>
      <c r="FW897" s="31"/>
      <c r="FX897" s="31"/>
      <c r="FY897" s="31"/>
      <c r="FZ897" s="31"/>
      <c r="GA897" s="31"/>
      <c r="GB897" s="31"/>
      <c r="GC897" s="31"/>
      <c r="GD897" s="31"/>
      <c r="GE897" s="31"/>
      <c r="GF897" s="31"/>
      <c r="GG897" s="31"/>
      <c r="GH897" s="31"/>
      <c r="GI897" s="31"/>
      <c r="GJ897" s="31"/>
      <c r="GK897" s="31"/>
      <c r="GL897" s="31"/>
      <c r="GM897" s="31"/>
      <c r="GN897" s="31"/>
      <c r="GO897" s="31"/>
      <c r="GP897" s="31"/>
      <c r="GQ897" s="31"/>
      <c r="GR897" s="31"/>
      <c r="GS897" s="31"/>
      <c r="GT897" s="31"/>
      <c r="GU897" s="31"/>
      <c r="GV897" s="31"/>
      <c r="GW897" s="31"/>
      <c r="GX897" s="31"/>
      <c r="GY897" s="31"/>
      <c r="GZ897" s="31"/>
    </row>
    <row r="898" spans="2:208" s="32" customFormat="1" x14ac:dyDescent="0.2">
      <c r="B898" s="21"/>
      <c r="C898" s="22"/>
      <c r="D898" s="22"/>
      <c r="E898" s="22"/>
      <c r="F898" s="246"/>
      <c r="G898" s="121"/>
      <c r="H898" s="27"/>
      <c r="I898" s="28"/>
      <c r="J898" s="29"/>
      <c r="K898" s="30"/>
      <c r="L898" s="34"/>
      <c r="M898" s="35"/>
      <c r="N898" s="30"/>
      <c r="O898" s="34"/>
      <c r="P898" s="35"/>
      <c r="Q898" s="30"/>
      <c r="R898" s="34"/>
      <c r="S898" s="35"/>
      <c r="T898" s="30"/>
      <c r="U898" s="34"/>
      <c r="V898" s="35"/>
      <c r="W898" s="30"/>
      <c r="X898" s="34"/>
      <c r="Y898" s="34"/>
      <c r="Z898" s="30"/>
      <c r="AA898" s="34"/>
      <c r="AB898" s="34"/>
      <c r="AC898" s="30"/>
      <c r="AD898" s="34"/>
      <c r="AE898" s="34"/>
      <c r="AF898" s="30"/>
      <c r="AG898" s="34"/>
      <c r="AH898" s="34"/>
      <c r="AI898" s="30"/>
      <c r="AJ898" s="34"/>
      <c r="AK898" s="34"/>
      <c r="AL898" s="30"/>
      <c r="AM898" s="34"/>
      <c r="AN898" s="34"/>
      <c r="AO898" s="30"/>
      <c r="AP898" s="34"/>
      <c r="AQ898" s="34"/>
      <c r="AR898" s="30"/>
      <c r="AS898" s="34"/>
      <c r="AT898" s="34"/>
      <c r="AU898" s="30"/>
      <c r="AV898" s="34"/>
      <c r="AW898" s="34"/>
      <c r="AX898" s="30"/>
      <c r="AY898" s="34"/>
      <c r="AZ898" s="34"/>
      <c r="BA898" s="30"/>
      <c r="BB898" s="34"/>
      <c r="BC898" s="34"/>
      <c r="BD898" s="30"/>
      <c r="BE898" s="34"/>
      <c r="BF898" s="34"/>
      <c r="BG898" s="30"/>
      <c r="BH898" s="34"/>
      <c r="BI898" s="34"/>
      <c r="BJ898" s="30"/>
      <c r="BK898" s="34"/>
      <c r="BL898" s="117"/>
      <c r="BM898" s="118"/>
      <c r="BN898" s="117"/>
      <c r="BO898" s="34"/>
      <c r="BP898" s="30"/>
      <c r="BQ898" s="30"/>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c r="CT898" s="31"/>
      <c r="CU898" s="31"/>
      <c r="CV898" s="31"/>
      <c r="CW898" s="31"/>
      <c r="CX898" s="31"/>
      <c r="CY898" s="31"/>
      <c r="CZ898" s="31"/>
      <c r="DA898" s="31"/>
      <c r="DB898" s="31"/>
      <c r="DC898" s="31"/>
      <c r="DD898" s="31"/>
      <c r="DE898" s="31"/>
      <c r="DF898" s="31"/>
      <c r="DG898" s="31"/>
      <c r="DH898" s="31"/>
      <c r="DI898" s="31"/>
      <c r="DJ898" s="31"/>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EU898" s="31"/>
      <c r="EV898" s="31"/>
      <c r="EW898" s="31"/>
      <c r="EX898" s="31"/>
      <c r="EY898" s="31"/>
      <c r="EZ898" s="31"/>
      <c r="FA898" s="31"/>
      <c r="FB898" s="31"/>
      <c r="FC898" s="31"/>
      <c r="FD898" s="31"/>
      <c r="FE898" s="31"/>
      <c r="FF898" s="31"/>
      <c r="FG898" s="31"/>
      <c r="FH898" s="31"/>
      <c r="FI898" s="31"/>
      <c r="FJ898" s="31"/>
      <c r="FK898" s="31"/>
      <c r="FL898" s="31"/>
      <c r="FM898" s="31"/>
      <c r="FN898" s="31"/>
      <c r="FO898" s="31"/>
      <c r="FP898" s="31"/>
      <c r="FQ898" s="31"/>
      <c r="FR898" s="31"/>
      <c r="FS898" s="31"/>
      <c r="FT898" s="31"/>
      <c r="FU898" s="31"/>
      <c r="FV898" s="31"/>
      <c r="FW898" s="31"/>
      <c r="FX898" s="31"/>
      <c r="FY898" s="31"/>
      <c r="FZ898" s="31"/>
      <c r="GA898" s="31"/>
      <c r="GB898" s="31"/>
      <c r="GC898" s="31"/>
      <c r="GD898" s="31"/>
      <c r="GE898" s="31"/>
      <c r="GF898" s="31"/>
      <c r="GG898" s="31"/>
      <c r="GH898" s="31"/>
      <c r="GI898" s="31"/>
      <c r="GJ898" s="31"/>
      <c r="GK898" s="31"/>
      <c r="GL898" s="31"/>
      <c r="GM898" s="31"/>
      <c r="GN898" s="31"/>
      <c r="GO898" s="31"/>
      <c r="GP898" s="31"/>
      <c r="GQ898" s="31"/>
      <c r="GR898" s="31"/>
      <c r="GS898" s="31"/>
      <c r="GT898" s="31"/>
      <c r="GU898" s="31"/>
      <c r="GV898" s="31"/>
      <c r="GW898" s="31"/>
      <c r="GX898" s="31"/>
      <c r="GY898" s="31"/>
      <c r="GZ898" s="31"/>
    </row>
    <row r="899" spans="2:208" s="32" customFormat="1" x14ac:dyDescent="0.2">
      <c r="B899" s="21"/>
      <c r="C899" s="22"/>
      <c r="D899" s="22"/>
      <c r="E899" s="22"/>
      <c r="F899" s="246"/>
      <c r="G899" s="121"/>
      <c r="H899" s="27"/>
      <c r="I899" s="28"/>
      <c r="J899" s="29"/>
      <c r="K899" s="30"/>
      <c r="L899" s="34"/>
      <c r="M899" s="35"/>
      <c r="N899" s="30"/>
      <c r="O899" s="34"/>
      <c r="P899" s="35"/>
      <c r="Q899" s="30"/>
      <c r="R899" s="34"/>
      <c r="S899" s="35"/>
      <c r="T899" s="30"/>
      <c r="U899" s="34"/>
      <c r="V899" s="35"/>
      <c r="W899" s="30"/>
      <c r="X899" s="34"/>
      <c r="Y899" s="34"/>
      <c r="Z899" s="30"/>
      <c r="AA899" s="34"/>
      <c r="AB899" s="34"/>
      <c r="AC899" s="30"/>
      <c r="AD899" s="34"/>
      <c r="AE899" s="34"/>
      <c r="AF899" s="30"/>
      <c r="AG899" s="34"/>
      <c r="AH899" s="34"/>
      <c r="AI899" s="30"/>
      <c r="AJ899" s="34"/>
      <c r="AK899" s="34"/>
      <c r="AL899" s="30"/>
      <c r="AM899" s="34"/>
      <c r="AN899" s="34"/>
      <c r="AO899" s="30"/>
      <c r="AP899" s="34"/>
      <c r="AQ899" s="34"/>
      <c r="AR899" s="30"/>
      <c r="AS899" s="34"/>
      <c r="AT899" s="34"/>
      <c r="AU899" s="30"/>
      <c r="AV899" s="34"/>
      <c r="AW899" s="34"/>
      <c r="AX899" s="30"/>
      <c r="AY899" s="34"/>
      <c r="AZ899" s="34"/>
      <c r="BA899" s="30"/>
      <c r="BB899" s="34"/>
      <c r="BC899" s="34"/>
      <c r="BD899" s="30"/>
      <c r="BE899" s="34"/>
      <c r="BF899" s="34"/>
      <c r="BG899" s="30"/>
      <c r="BH899" s="34"/>
      <c r="BI899" s="34"/>
      <c r="BJ899" s="30"/>
      <c r="BK899" s="34"/>
      <c r="BL899" s="117"/>
      <c r="BM899" s="118"/>
      <c r="BN899" s="117"/>
      <c r="BO899" s="34"/>
      <c r="BP899" s="30"/>
      <c r="BQ899" s="30"/>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c r="CT899" s="31"/>
      <c r="CU899" s="31"/>
      <c r="CV899" s="31"/>
      <c r="CW899" s="31"/>
      <c r="CX899" s="31"/>
      <c r="CY899" s="31"/>
      <c r="CZ899" s="31"/>
      <c r="DA899" s="31"/>
      <c r="DB899" s="31"/>
      <c r="DC899" s="31"/>
      <c r="DD899" s="31"/>
      <c r="DE899" s="31"/>
      <c r="DF899" s="31"/>
      <c r="DG899" s="31"/>
      <c r="DH899" s="31"/>
      <c r="DI899" s="31"/>
      <c r="DJ899" s="31"/>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31"/>
      <c r="EQ899" s="31"/>
      <c r="ER899" s="31"/>
      <c r="ES899" s="31"/>
      <c r="ET899" s="31"/>
      <c r="EU899" s="31"/>
      <c r="EV899" s="31"/>
      <c r="EW899" s="31"/>
      <c r="EX899" s="31"/>
      <c r="EY899" s="31"/>
      <c r="EZ899" s="31"/>
      <c r="FA899" s="31"/>
      <c r="FB899" s="31"/>
      <c r="FC899" s="31"/>
      <c r="FD899" s="31"/>
      <c r="FE899" s="31"/>
      <c r="FF899" s="31"/>
      <c r="FG899" s="31"/>
      <c r="FH899" s="31"/>
      <c r="FI899" s="31"/>
      <c r="FJ899" s="31"/>
      <c r="FK899" s="31"/>
      <c r="FL899" s="31"/>
      <c r="FM899" s="31"/>
      <c r="FN899" s="31"/>
      <c r="FO899" s="31"/>
      <c r="FP899" s="31"/>
      <c r="FQ899" s="31"/>
      <c r="FR899" s="31"/>
      <c r="FS899" s="31"/>
      <c r="FT899" s="31"/>
      <c r="FU899" s="31"/>
      <c r="FV899" s="31"/>
      <c r="FW899" s="31"/>
      <c r="FX899" s="31"/>
      <c r="FY899" s="31"/>
      <c r="FZ899" s="31"/>
      <c r="GA899" s="31"/>
      <c r="GB899" s="31"/>
      <c r="GC899" s="31"/>
      <c r="GD899" s="31"/>
      <c r="GE899" s="31"/>
      <c r="GF899" s="31"/>
      <c r="GG899" s="31"/>
      <c r="GH899" s="31"/>
      <c r="GI899" s="31"/>
      <c r="GJ899" s="31"/>
      <c r="GK899" s="31"/>
      <c r="GL899" s="31"/>
      <c r="GM899" s="31"/>
      <c r="GN899" s="31"/>
      <c r="GO899" s="31"/>
      <c r="GP899" s="31"/>
      <c r="GQ899" s="31"/>
      <c r="GR899" s="31"/>
      <c r="GS899" s="31"/>
      <c r="GT899" s="31"/>
      <c r="GU899" s="31"/>
      <c r="GV899" s="31"/>
      <c r="GW899" s="31"/>
      <c r="GX899" s="31"/>
      <c r="GY899" s="31"/>
      <c r="GZ899" s="31"/>
    </row>
    <row r="900" spans="2:208" s="32" customFormat="1" x14ac:dyDescent="0.2">
      <c r="B900" s="21"/>
      <c r="C900" s="22"/>
      <c r="D900" s="22"/>
      <c r="E900" s="22"/>
      <c r="F900" s="246"/>
      <c r="G900" s="121"/>
      <c r="H900" s="27"/>
      <c r="I900" s="28"/>
      <c r="J900" s="29"/>
      <c r="K900" s="30"/>
      <c r="L900" s="34"/>
      <c r="M900" s="35"/>
      <c r="N900" s="30"/>
      <c r="O900" s="34"/>
      <c r="P900" s="35"/>
      <c r="Q900" s="30"/>
      <c r="R900" s="34"/>
      <c r="S900" s="35"/>
      <c r="T900" s="30"/>
      <c r="U900" s="34"/>
      <c r="V900" s="35"/>
      <c r="W900" s="30"/>
      <c r="X900" s="34"/>
      <c r="Y900" s="34"/>
      <c r="Z900" s="30"/>
      <c r="AA900" s="34"/>
      <c r="AB900" s="34"/>
      <c r="AC900" s="30"/>
      <c r="AD900" s="34"/>
      <c r="AE900" s="34"/>
      <c r="AF900" s="30"/>
      <c r="AG900" s="34"/>
      <c r="AH900" s="34"/>
      <c r="AI900" s="30"/>
      <c r="AJ900" s="34"/>
      <c r="AK900" s="34"/>
      <c r="AL900" s="30"/>
      <c r="AM900" s="34"/>
      <c r="AN900" s="34"/>
      <c r="AO900" s="30"/>
      <c r="AP900" s="34"/>
      <c r="AQ900" s="34"/>
      <c r="AR900" s="30"/>
      <c r="AS900" s="34"/>
      <c r="AT900" s="34"/>
      <c r="AU900" s="30"/>
      <c r="AV900" s="34"/>
      <c r="AW900" s="34"/>
      <c r="AX900" s="30"/>
      <c r="AY900" s="34"/>
      <c r="AZ900" s="34"/>
      <c r="BA900" s="30"/>
      <c r="BB900" s="34"/>
      <c r="BC900" s="34"/>
      <c r="BD900" s="30"/>
      <c r="BE900" s="34"/>
      <c r="BF900" s="34"/>
      <c r="BG900" s="30"/>
      <c r="BH900" s="34"/>
      <c r="BI900" s="34"/>
      <c r="BJ900" s="30"/>
      <c r="BK900" s="34"/>
      <c r="BL900" s="117"/>
      <c r="BM900" s="118"/>
      <c r="BN900" s="117"/>
      <c r="BO900" s="34"/>
      <c r="BP900" s="30"/>
      <c r="BQ900" s="30"/>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c r="CT900" s="31"/>
      <c r="CU900" s="31"/>
      <c r="CV900" s="31"/>
      <c r="CW900" s="31"/>
      <c r="CX900" s="31"/>
      <c r="CY900" s="31"/>
      <c r="CZ900" s="31"/>
      <c r="DA900" s="31"/>
      <c r="DB900" s="31"/>
      <c r="DC900" s="31"/>
      <c r="DD900" s="31"/>
      <c r="DE900" s="31"/>
      <c r="DF900" s="31"/>
      <c r="DG900" s="31"/>
      <c r="DH900" s="31"/>
      <c r="DI900" s="31"/>
      <c r="DJ900" s="31"/>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31"/>
      <c r="EQ900" s="31"/>
      <c r="ER900" s="31"/>
      <c r="ES900" s="31"/>
      <c r="ET900" s="31"/>
      <c r="EU900" s="31"/>
      <c r="EV900" s="31"/>
      <c r="EW900" s="31"/>
      <c r="EX900" s="31"/>
      <c r="EY900" s="31"/>
      <c r="EZ900" s="31"/>
      <c r="FA900" s="31"/>
      <c r="FB900" s="31"/>
      <c r="FC900" s="31"/>
      <c r="FD900" s="31"/>
      <c r="FE900" s="31"/>
      <c r="FF900" s="31"/>
      <c r="FG900" s="31"/>
      <c r="FH900" s="31"/>
      <c r="FI900" s="31"/>
      <c r="FJ900" s="31"/>
      <c r="FK900" s="31"/>
      <c r="FL900" s="31"/>
      <c r="FM900" s="31"/>
      <c r="FN900" s="31"/>
      <c r="FO900" s="31"/>
      <c r="FP900" s="31"/>
      <c r="FQ900" s="31"/>
      <c r="FR900" s="31"/>
      <c r="FS900" s="31"/>
      <c r="FT900" s="31"/>
      <c r="FU900" s="31"/>
      <c r="FV900" s="31"/>
      <c r="FW900" s="31"/>
      <c r="FX900" s="31"/>
      <c r="FY900" s="31"/>
      <c r="FZ900" s="31"/>
      <c r="GA900" s="31"/>
      <c r="GB900" s="31"/>
      <c r="GC900" s="31"/>
      <c r="GD900" s="31"/>
      <c r="GE900" s="31"/>
      <c r="GF900" s="31"/>
      <c r="GG900" s="31"/>
      <c r="GH900" s="31"/>
      <c r="GI900" s="31"/>
      <c r="GJ900" s="31"/>
      <c r="GK900" s="31"/>
      <c r="GL900" s="31"/>
      <c r="GM900" s="31"/>
      <c r="GN900" s="31"/>
      <c r="GO900" s="31"/>
      <c r="GP900" s="31"/>
      <c r="GQ900" s="31"/>
      <c r="GR900" s="31"/>
      <c r="GS900" s="31"/>
      <c r="GT900" s="31"/>
      <c r="GU900" s="31"/>
      <c r="GV900" s="31"/>
      <c r="GW900" s="31"/>
      <c r="GX900" s="31"/>
      <c r="GY900" s="31"/>
      <c r="GZ900" s="31"/>
    </row>
    <row r="901" spans="2:208" s="32" customFormat="1" x14ac:dyDescent="0.2">
      <c r="B901" s="21"/>
      <c r="C901" s="22"/>
      <c r="D901" s="22"/>
      <c r="E901" s="22"/>
      <c r="F901" s="246"/>
      <c r="G901" s="121"/>
      <c r="H901" s="27"/>
      <c r="I901" s="28"/>
      <c r="J901" s="29"/>
      <c r="K901" s="30"/>
      <c r="L901" s="34"/>
      <c r="M901" s="35"/>
      <c r="N901" s="30"/>
      <c r="O901" s="34"/>
      <c r="P901" s="35"/>
      <c r="Q901" s="30"/>
      <c r="R901" s="34"/>
      <c r="S901" s="35"/>
      <c r="T901" s="30"/>
      <c r="U901" s="34"/>
      <c r="V901" s="35"/>
      <c r="W901" s="30"/>
      <c r="X901" s="34"/>
      <c r="Y901" s="34"/>
      <c r="Z901" s="30"/>
      <c r="AA901" s="34"/>
      <c r="AB901" s="34"/>
      <c r="AC901" s="30"/>
      <c r="AD901" s="34"/>
      <c r="AE901" s="34"/>
      <c r="AF901" s="30"/>
      <c r="AG901" s="34"/>
      <c r="AH901" s="34"/>
      <c r="AI901" s="30"/>
      <c r="AJ901" s="34"/>
      <c r="AK901" s="34"/>
      <c r="AL901" s="30"/>
      <c r="AM901" s="34"/>
      <c r="AN901" s="34"/>
      <c r="AO901" s="30"/>
      <c r="AP901" s="34"/>
      <c r="AQ901" s="34"/>
      <c r="AR901" s="30"/>
      <c r="AS901" s="34"/>
      <c r="AT901" s="34"/>
      <c r="AU901" s="30"/>
      <c r="AV901" s="34"/>
      <c r="AW901" s="34"/>
      <c r="AX901" s="30"/>
      <c r="AY901" s="34"/>
      <c r="AZ901" s="34"/>
      <c r="BA901" s="30"/>
      <c r="BB901" s="34"/>
      <c r="BC901" s="34"/>
      <c r="BD901" s="30"/>
      <c r="BE901" s="34"/>
      <c r="BF901" s="34"/>
      <c r="BG901" s="30"/>
      <c r="BH901" s="34"/>
      <c r="BI901" s="34"/>
      <c r="BJ901" s="30"/>
      <c r="BK901" s="34"/>
      <c r="BL901" s="117"/>
      <c r="BM901" s="118"/>
      <c r="BN901" s="117"/>
      <c r="BO901" s="34"/>
      <c r="BP901" s="30"/>
      <c r="BQ901" s="30"/>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c r="CT901" s="31"/>
      <c r="CU901" s="31"/>
      <c r="CV901" s="31"/>
      <c r="CW901" s="31"/>
      <c r="CX901" s="31"/>
      <c r="CY901" s="31"/>
      <c r="CZ901" s="31"/>
      <c r="DA901" s="31"/>
      <c r="DB901" s="31"/>
      <c r="DC901" s="31"/>
      <c r="DD901" s="31"/>
      <c r="DE901" s="31"/>
      <c r="DF901" s="31"/>
      <c r="DG901" s="31"/>
      <c r="DH901" s="31"/>
      <c r="DI901" s="31"/>
      <c r="DJ901" s="31"/>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c r="EU901" s="31"/>
      <c r="EV901" s="31"/>
      <c r="EW901" s="31"/>
      <c r="EX901" s="31"/>
      <c r="EY901" s="31"/>
      <c r="EZ901" s="31"/>
      <c r="FA901" s="31"/>
      <c r="FB901" s="31"/>
      <c r="FC901" s="31"/>
      <c r="FD901" s="31"/>
      <c r="FE901" s="31"/>
      <c r="FF901" s="31"/>
      <c r="FG901" s="31"/>
      <c r="FH901" s="31"/>
      <c r="FI901" s="31"/>
      <c r="FJ901" s="31"/>
      <c r="FK901" s="31"/>
      <c r="FL901" s="31"/>
      <c r="FM901" s="31"/>
      <c r="FN901" s="31"/>
      <c r="FO901" s="31"/>
      <c r="FP901" s="31"/>
      <c r="FQ901" s="31"/>
      <c r="FR901" s="31"/>
      <c r="FS901" s="31"/>
      <c r="FT901" s="31"/>
      <c r="FU901" s="31"/>
      <c r="FV901" s="31"/>
      <c r="FW901" s="31"/>
      <c r="FX901" s="31"/>
      <c r="FY901" s="31"/>
      <c r="FZ901" s="31"/>
      <c r="GA901" s="31"/>
      <c r="GB901" s="31"/>
      <c r="GC901" s="31"/>
      <c r="GD901" s="31"/>
      <c r="GE901" s="31"/>
      <c r="GF901" s="31"/>
      <c r="GG901" s="31"/>
      <c r="GH901" s="31"/>
      <c r="GI901" s="31"/>
      <c r="GJ901" s="31"/>
      <c r="GK901" s="31"/>
      <c r="GL901" s="31"/>
      <c r="GM901" s="31"/>
      <c r="GN901" s="31"/>
      <c r="GO901" s="31"/>
      <c r="GP901" s="31"/>
      <c r="GQ901" s="31"/>
      <c r="GR901" s="31"/>
      <c r="GS901" s="31"/>
      <c r="GT901" s="31"/>
      <c r="GU901" s="31"/>
      <c r="GV901" s="31"/>
      <c r="GW901" s="31"/>
      <c r="GX901" s="31"/>
      <c r="GY901" s="31"/>
      <c r="GZ901" s="31"/>
    </row>
    <row r="902" spans="2:208" s="32" customFormat="1" x14ac:dyDescent="0.2">
      <c r="B902" s="21"/>
      <c r="C902" s="22"/>
      <c r="D902" s="22"/>
      <c r="E902" s="22"/>
      <c r="F902" s="246"/>
      <c r="G902" s="121"/>
      <c r="H902" s="27"/>
      <c r="I902" s="28"/>
      <c r="J902" s="29"/>
      <c r="K902" s="30"/>
      <c r="L902" s="34"/>
      <c r="M902" s="35"/>
      <c r="N902" s="30"/>
      <c r="O902" s="34"/>
      <c r="P902" s="35"/>
      <c r="Q902" s="30"/>
      <c r="R902" s="34"/>
      <c r="S902" s="35"/>
      <c r="T902" s="30"/>
      <c r="U902" s="34"/>
      <c r="V902" s="35"/>
      <c r="W902" s="30"/>
      <c r="X902" s="34"/>
      <c r="Y902" s="34"/>
      <c r="Z902" s="30"/>
      <c r="AA902" s="34"/>
      <c r="AB902" s="34"/>
      <c r="AC902" s="30"/>
      <c r="AD902" s="34"/>
      <c r="AE902" s="34"/>
      <c r="AF902" s="30"/>
      <c r="AG902" s="34"/>
      <c r="AH902" s="34"/>
      <c r="AI902" s="30"/>
      <c r="AJ902" s="34"/>
      <c r="AK902" s="34"/>
      <c r="AL902" s="30"/>
      <c r="AM902" s="34"/>
      <c r="AN902" s="34"/>
      <c r="AO902" s="30"/>
      <c r="AP902" s="34"/>
      <c r="AQ902" s="34"/>
      <c r="AR902" s="30"/>
      <c r="AS902" s="34"/>
      <c r="AT902" s="34"/>
      <c r="AU902" s="30"/>
      <c r="AV902" s="34"/>
      <c r="AW902" s="34"/>
      <c r="AX902" s="30"/>
      <c r="AY902" s="34"/>
      <c r="AZ902" s="34"/>
      <c r="BA902" s="30"/>
      <c r="BB902" s="34"/>
      <c r="BC902" s="34"/>
      <c r="BD902" s="30"/>
      <c r="BE902" s="34"/>
      <c r="BF902" s="34"/>
      <c r="BG902" s="30"/>
      <c r="BH902" s="34"/>
      <c r="BI902" s="34"/>
      <c r="BJ902" s="30"/>
      <c r="BK902" s="34"/>
      <c r="BL902" s="117"/>
      <c r="BM902" s="118"/>
      <c r="BN902" s="117"/>
      <c r="BO902" s="34"/>
      <c r="BP902" s="30"/>
      <c r="BQ902" s="30"/>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31"/>
      <c r="FH902" s="31"/>
      <c r="FI902" s="31"/>
      <c r="FJ902" s="31"/>
      <c r="FK902" s="31"/>
      <c r="FL902" s="31"/>
      <c r="FM902" s="31"/>
      <c r="FN902" s="31"/>
      <c r="FO902" s="31"/>
      <c r="FP902" s="31"/>
      <c r="FQ902" s="31"/>
      <c r="FR902" s="31"/>
      <c r="FS902" s="31"/>
      <c r="FT902" s="31"/>
      <c r="FU902" s="31"/>
      <c r="FV902" s="31"/>
      <c r="FW902" s="31"/>
      <c r="FX902" s="31"/>
      <c r="FY902" s="31"/>
      <c r="FZ902" s="31"/>
      <c r="GA902" s="31"/>
      <c r="GB902" s="31"/>
      <c r="GC902" s="31"/>
      <c r="GD902" s="31"/>
      <c r="GE902" s="31"/>
      <c r="GF902" s="31"/>
      <c r="GG902" s="31"/>
      <c r="GH902" s="31"/>
      <c r="GI902" s="31"/>
      <c r="GJ902" s="31"/>
      <c r="GK902" s="31"/>
      <c r="GL902" s="31"/>
      <c r="GM902" s="31"/>
      <c r="GN902" s="31"/>
      <c r="GO902" s="31"/>
      <c r="GP902" s="31"/>
      <c r="GQ902" s="31"/>
      <c r="GR902" s="31"/>
      <c r="GS902" s="31"/>
      <c r="GT902" s="31"/>
      <c r="GU902" s="31"/>
      <c r="GV902" s="31"/>
      <c r="GW902" s="31"/>
      <c r="GX902" s="31"/>
      <c r="GY902" s="31"/>
      <c r="GZ902" s="31"/>
    </row>
    <row r="903" spans="2:208" s="32" customFormat="1" x14ac:dyDescent="0.2">
      <c r="B903" s="21"/>
      <c r="C903" s="22"/>
      <c r="D903" s="22"/>
      <c r="E903" s="22"/>
      <c r="F903" s="246"/>
      <c r="G903" s="121"/>
      <c r="H903" s="27"/>
      <c r="I903" s="28"/>
      <c r="J903" s="29"/>
      <c r="K903" s="30"/>
      <c r="L903" s="34"/>
      <c r="M903" s="35"/>
      <c r="N903" s="30"/>
      <c r="O903" s="34"/>
      <c r="P903" s="35"/>
      <c r="Q903" s="30"/>
      <c r="R903" s="34"/>
      <c r="S903" s="35"/>
      <c r="T903" s="30"/>
      <c r="U903" s="34"/>
      <c r="V903" s="35"/>
      <c r="W903" s="30"/>
      <c r="X903" s="34"/>
      <c r="Y903" s="34"/>
      <c r="Z903" s="30"/>
      <c r="AA903" s="34"/>
      <c r="AB903" s="34"/>
      <c r="AC903" s="30"/>
      <c r="AD903" s="34"/>
      <c r="AE903" s="34"/>
      <c r="AF903" s="30"/>
      <c r="AG903" s="34"/>
      <c r="AH903" s="34"/>
      <c r="AI903" s="30"/>
      <c r="AJ903" s="34"/>
      <c r="AK903" s="34"/>
      <c r="AL903" s="30"/>
      <c r="AM903" s="34"/>
      <c r="AN903" s="34"/>
      <c r="AO903" s="30"/>
      <c r="AP903" s="34"/>
      <c r="AQ903" s="34"/>
      <c r="AR903" s="30"/>
      <c r="AS903" s="34"/>
      <c r="AT903" s="34"/>
      <c r="AU903" s="30"/>
      <c r="AV903" s="34"/>
      <c r="AW903" s="34"/>
      <c r="AX903" s="30"/>
      <c r="AY903" s="34"/>
      <c r="AZ903" s="34"/>
      <c r="BA903" s="30"/>
      <c r="BB903" s="34"/>
      <c r="BC903" s="34"/>
      <c r="BD903" s="30"/>
      <c r="BE903" s="34"/>
      <c r="BF903" s="34"/>
      <c r="BG903" s="30"/>
      <c r="BH903" s="34"/>
      <c r="BI903" s="34"/>
      <c r="BJ903" s="30"/>
      <c r="BK903" s="34"/>
      <c r="BL903" s="117"/>
      <c r="BM903" s="118"/>
      <c r="BN903" s="117"/>
      <c r="BO903" s="34"/>
      <c r="BP903" s="30"/>
      <c r="BQ903" s="30"/>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c r="CT903" s="31"/>
      <c r="CU903" s="31"/>
      <c r="CV903" s="31"/>
      <c r="CW903" s="31"/>
      <c r="CX903" s="31"/>
      <c r="CY903" s="31"/>
      <c r="CZ903" s="31"/>
      <c r="DA903" s="31"/>
      <c r="DB903" s="31"/>
      <c r="DC903" s="31"/>
      <c r="DD903" s="31"/>
      <c r="DE903" s="31"/>
      <c r="DF903" s="31"/>
      <c r="DG903" s="31"/>
      <c r="DH903" s="31"/>
      <c r="DI903" s="31"/>
      <c r="DJ903" s="31"/>
      <c r="DK903" s="31"/>
      <c r="DL903" s="31"/>
      <c r="DM903" s="31"/>
      <c r="DN903" s="31"/>
      <c r="DO903" s="31"/>
      <c r="DP903" s="31"/>
      <c r="DQ903" s="31"/>
      <c r="DR903" s="31"/>
      <c r="DS903" s="31"/>
      <c r="DT903" s="31"/>
      <c r="DU903" s="31"/>
      <c r="DV903" s="31"/>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31"/>
      <c r="FH903" s="31"/>
      <c r="FI903" s="31"/>
      <c r="FJ903" s="31"/>
      <c r="FK903" s="31"/>
      <c r="FL903" s="31"/>
      <c r="FM903" s="31"/>
      <c r="FN903" s="31"/>
      <c r="FO903" s="31"/>
      <c r="FP903" s="31"/>
      <c r="FQ903" s="31"/>
      <c r="FR903" s="31"/>
      <c r="FS903" s="31"/>
      <c r="FT903" s="31"/>
      <c r="FU903" s="31"/>
      <c r="FV903" s="31"/>
      <c r="FW903" s="31"/>
      <c r="FX903" s="31"/>
      <c r="FY903" s="31"/>
      <c r="FZ903" s="31"/>
      <c r="GA903" s="31"/>
      <c r="GB903" s="31"/>
      <c r="GC903" s="31"/>
      <c r="GD903" s="31"/>
      <c r="GE903" s="31"/>
      <c r="GF903" s="31"/>
      <c r="GG903" s="31"/>
      <c r="GH903" s="31"/>
      <c r="GI903" s="31"/>
      <c r="GJ903" s="31"/>
      <c r="GK903" s="31"/>
      <c r="GL903" s="31"/>
      <c r="GM903" s="31"/>
      <c r="GN903" s="31"/>
      <c r="GO903" s="31"/>
      <c r="GP903" s="31"/>
      <c r="GQ903" s="31"/>
      <c r="GR903" s="31"/>
      <c r="GS903" s="31"/>
      <c r="GT903" s="31"/>
      <c r="GU903" s="31"/>
      <c r="GV903" s="31"/>
      <c r="GW903" s="31"/>
      <c r="GX903" s="31"/>
      <c r="GY903" s="31"/>
      <c r="GZ903" s="31"/>
    </row>
    <row r="904" spans="2:208" s="32" customFormat="1" x14ac:dyDescent="0.2">
      <c r="B904" s="21"/>
      <c r="C904" s="22"/>
      <c r="D904" s="22"/>
      <c r="E904" s="22"/>
      <c r="F904" s="246"/>
      <c r="G904" s="121"/>
      <c r="H904" s="27"/>
      <c r="I904" s="28"/>
      <c r="J904" s="29"/>
      <c r="K904" s="30"/>
      <c r="L904" s="34"/>
      <c r="M904" s="35"/>
      <c r="N904" s="30"/>
      <c r="O904" s="34"/>
      <c r="P904" s="35"/>
      <c r="Q904" s="30"/>
      <c r="R904" s="34"/>
      <c r="S904" s="35"/>
      <c r="T904" s="30"/>
      <c r="U904" s="34"/>
      <c r="V904" s="35"/>
      <c r="W904" s="30"/>
      <c r="X904" s="34"/>
      <c r="Y904" s="34"/>
      <c r="Z904" s="30"/>
      <c r="AA904" s="34"/>
      <c r="AB904" s="34"/>
      <c r="AC904" s="30"/>
      <c r="AD904" s="34"/>
      <c r="AE904" s="34"/>
      <c r="AF904" s="30"/>
      <c r="AG904" s="34"/>
      <c r="AH904" s="34"/>
      <c r="AI904" s="30"/>
      <c r="AJ904" s="34"/>
      <c r="AK904" s="34"/>
      <c r="AL904" s="30"/>
      <c r="AM904" s="34"/>
      <c r="AN904" s="34"/>
      <c r="AO904" s="30"/>
      <c r="AP904" s="34"/>
      <c r="AQ904" s="34"/>
      <c r="AR904" s="30"/>
      <c r="AS904" s="34"/>
      <c r="AT904" s="34"/>
      <c r="AU904" s="30"/>
      <c r="AV904" s="34"/>
      <c r="AW904" s="34"/>
      <c r="AX904" s="30"/>
      <c r="AY904" s="34"/>
      <c r="AZ904" s="34"/>
      <c r="BA904" s="30"/>
      <c r="BB904" s="34"/>
      <c r="BC904" s="34"/>
      <c r="BD904" s="30"/>
      <c r="BE904" s="34"/>
      <c r="BF904" s="34"/>
      <c r="BG904" s="30"/>
      <c r="BH904" s="34"/>
      <c r="BI904" s="34"/>
      <c r="BJ904" s="30"/>
      <c r="BK904" s="34"/>
      <c r="BL904" s="117"/>
      <c r="BM904" s="118"/>
      <c r="BN904" s="117"/>
      <c r="BO904" s="34"/>
      <c r="BP904" s="30"/>
      <c r="BQ904" s="30"/>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c r="CT904" s="31"/>
      <c r="CU904" s="31"/>
      <c r="CV904" s="31"/>
      <c r="CW904" s="31"/>
      <c r="CX904" s="31"/>
      <c r="CY904" s="31"/>
      <c r="CZ904" s="31"/>
      <c r="DA904" s="31"/>
      <c r="DB904" s="31"/>
      <c r="DC904" s="31"/>
      <c r="DD904" s="31"/>
      <c r="DE904" s="31"/>
      <c r="DF904" s="31"/>
      <c r="DG904" s="31"/>
      <c r="DH904" s="31"/>
      <c r="DI904" s="31"/>
      <c r="DJ904" s="31"/>
      <c r="DK904" s="31"/>
      <c r="DL904" s="31"/>
      <c r="DM904" s="31"/>
      <c r="DN904" s="31"/>
      <c r="DO904" s="31"/>
      <c r="DP904" s="31"/>
      <c r="DQ904" s="31"/>
      <c r="DR904" s="31"/>
      <c r="DS904" s="31"/>
      <c r="DT904" s="31"/>
      <c r="DU904" s="31"/>
      <c r="DV904" s="31"/>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31"/>
      <c r="FH904" s="31"/>
      <c r="FI904" s="31"/>
      <c r="FJ904" s="31"/>
      <c r="FK904" s="31"/>
      <c r="FL904" s="31"/>
      <c r="FM904" s="31"/>
      <c r="FN904" s="31"/>
      <c r="FO904" s="31"/>
      <c r="FP904" s="31"/>
      <c r="FQ904" s="31"/>
      <c r="FR904" s="31"/>
      <c r="FS904" s="31"/>
      <c r="FT904" s="31"/>
      <c r="FU904" s="31"/>
      <c r="FV904" s="31"/>
      <c r="FW904" s="31"/>
      <c r="FX904" s="31"/>
      <c r="FY904" s="31"/>
      <c r="FZ904" s="31"/>
      <c r="GA904" s="31"/>
      <c r="GB904" s="31"/>
      <c r="GC904" s="31"/>
      <c r="GD904" s="31"/>
      <c r="GE904" s="31"/>
      <c r="GF904" s="31"/>
      <c r="GG904" s="31"/>
      <c r="GH904" s="31"/>
      <c r="GI904" s="31"/>
      <c r="GJ904" s="31"/>
      <c r="GK904" s="31"/>
      <c r="GL904" s="31"/>
      <c r="GM904" s="31"/>
      <c r="GN904" s="31"/>
      <c r="GO904" s="31"/>
      <c r="GP904" s="31"/>
      <c r="GQ904" s="31"/>
      <c r="GR904" s="31"/>
      <c r="GS904" s="31"/>
      <c r="GT904" s="31"/>
      <c r="GU904" s="31"/>
      <c r="GV904" s="31"/>
      <c r="GW904" s="31"/>
      <c r="GX904" s="31"/>
      <c r="GY904" s="31"/>
      <c r="GZ904" s="31"/>
    </row>
    <row r="905" spans="2:208" s="32" customFormat="1" x14ac:dyDescent="0.2">
      <c r="B905" s="21"/>
      <c r="C905" s="22"/>
      <c r="D905" s="22"/>
      <c r="E905" s="22"/>
      <c r="F905" s="246"/>
      <c r="G905" s="121"/>
      <c r="H905" s="27"/>
      <c r="I905" s="28"/>
      <c r="J905" s="29"/>
      <c r="K905" s="30"/>
      <c r="L905" s="34"/>
      <c r="M905" s="35"/>
      <c r="N905" s="30"/>
      <c r="O905" s="34"/>
      <c r="P905" s="35"/>
      <c r="Q905" s="30"/>
      <c r="R905" s="34"/>
      <c r="S905" s="35"/>
      <c r="T905" s="30"/>
      <c r="U905" s="34"/>
      <c r="V905" s="35"/>
      <c r="W905" s="30"/>
      <c r="X905" s="34"/>
      <c r="Y905" s="34"/>
      <c r="Z905" s="30"/>
      <c r="AA905" s="34"/>
      <c r="AB905" s="34"/>
      <c r="AC905" s="30"/>
      <c r="AD905" s="34"/>
      <c r="AE905" s="34"/>
      <c r="AF905" s="30"/>
      <c r="AG905" s="34"/>
      <c r="AH905" s="34"/>
      <c r="AI905" s="30"/>
      <c r="AJ905" s="34"/>
      <c r="AK905" s="34"/>
      <c r="AL905" s="30"/>
      <c r="AM905" s="34"/>
      <c r="AN905" s="34"/>
      <c r="AO905" s="30"/>
      <c r="AP905" s="34"/>
      <c r="AQ905" s="34"/>
      <c r="AR905" s="30"/>
      <c r="AS905" s="34"/>
      <c r="AT905" s="34"/>
      <c r="AU905" s="30"/>
      <c r="AV905" s="34"/>
      <c r="AW905" s="34"/>
      <c r="AX905" s="30"/>
      <c r="AY905" s="34"/>
      <c r="AZ905" s="34"/>
      <c r="BA905" s="30"/>
      <c r="BB905" s="34"/>
      <c r="BC905" s="34"/>
      <c r="BD905" s="30"/>
      <c r="BE905" s="34"/>
      <c r="BF905" s="34"/>
      <c r="BG905" s="30"/>
      <c r="BH905" s="34"/>
      <c r="BI905" s="34"/>
      <c r="BJ905" s="30"/>
      <c r="BK905" s="34"/>
      <c r="BL905" s="117"/>
      <c r="BM905" s="118"/>
      <c r="BN905" s="117"/>
      <c r="BO905" s="34"/>
      <c r="BP905" s="30"/>
      <c r="BQ905" s="30"/>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c r="CT905" s="31"/>
      <c r="CU905" s="31"/>
      <c r="CV905" s="31"/>
      <c r="CW905" s="31"/>
      <c r="CX905" s="31"/>
      <c r="CY905" s="31"/>
      <c r="CZ905" s="31"/>
      <c r="DA905" s="31"/>
      <c r="DB905" s="31"/>
      <c r="DC905" s="31"/>
      <c r="DD905" s="31"/>
      <c r="DE905" s="31"/>
      <c r="DF905" s="31"/>
      <c r="DG905" s="31"/>
      <c r="DH905" s="31"/>
      <c r="DI905" s="31"/>
      <c r="DJ905" s="31"/>
      <c r="DK905" s="31"/>
      <c r="DL905" s="31"/>
      <c r="DM905" s="31"/>
      <c r="DN905" s="31"/>
      <c r="DO905" s="31"/>
      <c r="DP905" s="31"/>
      <c r="DQ905" s="31"/>
      <c r="DR905" s="31"/>
      <c r="DS905" s="31"/>
      <c r="DT905" s="31"/>
      <c r="DU905" s="31"/>
      <c r="DV905" s="31"/>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31"/>
      <c r="FH905" s="31"/>
      <c r="FI905" s="31"/>
      <c r="FJ905" s="31"/>
      <c r="FK905" s="31"/>
      <c r="FL905" s="31"/>
      <c r="FM905" s="31"/>
      <c r="FN905" s="31"/>
      <c r="FO905" s="31"/>
      <c r="FP905" s="31"/>
      <c r="FQ905" s="31"/>
      <c r="FR905" s="31"/>
      <c r="FS905" s="31"/>
      <c r="FT905" s="31"/>
      <c r="FU905" s="31"/>
      <c r="FV905" s="31"/>
      <c r="FW905" s="31"/>
      <c r="FX905" s="31"/>
      <c r="FY905" s="31"/>
      <c r="FZ905" s="31"/>
      <c r="GA905" s="31"/>
      <c r="GB905" s="31"/>
      <c r="GC905" s="31"/>
      <c r="GD905" s="31"/>
      <c r="GE905" s="31"/>
      <c r="GF905" s="31"/>
      <c r="GG905" s="31"/>
      <c r="GH905" s="31"/>
      <c r="GI905" s="31"/>
      <c r="GJ905" s="31"/>
      <c r="GK905" s="31"/>
      <c r="GL905" s="31"/>
      <c r="GM905" s="31"/>
      <c r="GN905" s="31"/>
      <c r="GO905" s="31"/>
      <c r="GP905" s="31"/>
      <c r="GQ905" s="31"/>
      <c r="GR905" s="31"/>
      <c r="GS905" s="31"/>
      <c r="GT905" s="31"/>
      <c r="GU905" s="31"/>
      <c r="GV905" s="31"/>
      <c r="GW905" s="31"/>
      <c r="GX905" s="31"/>
      <c r="GY905" s="31"/>
      <c r="GZ905" s="31"/>
    </row>
    <row r="906" spans="2:208" s="32" customFormat="1" x14ac:dyDescent="0.2">
      <c r="B906" s="21"/>
      <c r="C906" s="22"/>
      <c r="D906" s="22"/>
      <c r="E906" s="22"/>
      <c r="F906" s="246"/>
      <c r="G906" s="121"/>
      <c r="H906" s="27"/>
      <c r="I906" s="28"/>
      <c r="J906" s="29"/>
      <c r="K906" s="30"/>
      <c r="L906" s="34"/>
      <c r="M906" s="35"/>
      <c r="N906" s="30"/>
      <c r="O906" s="34"/>
      <c r="P906" s="35"/>
      <c r="Q906" s="30"/>
      <c r="R906" s="34"/>
      <c r="S906" s="35"/>
      <c r="T906" s="30"/>
      <c r="U906" s="34"/>
      <c r="V906" s="35"/>
      <c r="W906" s="30"/>
      <c r="X906" s="34"/>
      <c r="Y906" s="34"/>
      <c r="Z906" s="30"/>
      <c r="AA906" s="34"/>
      <c r="AB906" s="34"/>
      <c r="AC906" s="30"/>
      <c r="AD906" s="34"/>
      <c r="AE906" s="34"/>
      <c r="AF906" s="30"/>
      <c r="AG906" s="34"/>
      <c r="AH906" s="34"/>
      <c r="AI906" s="30"/>
      <c r="AJ906" s="34"/>
      <c r="AK906" s="34"/>
      <c r="AL906" s="30"/>
      <c r="AM906" s="34"/>
      <c r="AN906" s="34"/>
      <c r="AO906" s="30"/>
      <c r="AP906" s="34"/>
      <c r="AQ906" s="34"/>
      <c r="AR906" s="30"/>
      <c r="AS906" s="34"/>
      <c r="AT906" s="34"/>
      <c r="AU906" s="30"/>
      <c r="AV906" s="34"/>
      <c r="AW906" s="34"/>
      <c r="AX906" s="30"/>
      <c r="AY906" s="34"/>
      <c r="AZ906" s="34"/>
      <c r="BA906" s="30"/>
      <c r="BB906" s="34"/>
      <c r="BC906" s="34"/>
      <c r="BD906" s="30"/>
      <c r="BE906" s="34"/>
      <c r="BF906" s="34"/>
      <c r="BG906" s="30"/>
      <c r="BH906" s="34"/>
      <c r="BI906" s="34"/>
      <c r="BJ906" s="30"/>
      <c r="BK906" s="34"/>
      <c r="BL906" s="117"/>
      <c r="BM906" s="118"/>
      <c r="BN906" s="117"/>
      <c r="BO906" s="34"/>
      <c r="BP906" s="30"/>
      <c r="BQ906" s="30"/>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1"/>
      <c r="EU906" s="31"/>
      <c r="EV906" s="31"/>
      <c r="EW906" s="31"/>
      <c r="EX906" s="31"/>
      <c r="EY906" s="31"/>
      <c r="EZ906" s="31"/>
      <c r="FA906" s="31"/>
      <c r="FB906" s="31"/>
      <c r="FC906" s="31"/>
      <c r="FD906" s="31"/>
      <c r="FE906" s="31"/>
      <c r="FF906" s="31"/>
      <c r="FG906" s="31"/>
      <c r="FH906" s="31"/>
      <c r="FI906" s="31"/>
      <c r="FJ906" s="31"/>
      <c r="FK906" s="31"/>
      <c r="FL906" s="31"/>
      <c r="FM906" s="31"/>
      <c r="FN906" s="31"/>
      <c r="FO906" s="31"/>
      <c r="FP906" s="31"/>
      <c r="FQ906" s="31"/>
      <c r="FR906" s="31"/>
      <c r="FS906" s="31"/>
      <c r="FT906" s="31"/>
      <c r="FU906" s="31"/>
      <c r="FV906" s="31"/>
      <c r="FW906" s="31"/>
      <c r="FX906" s="31"/>
      <c r="FY906" s="31"/>
      <c r="FZ906" s="31"/>
      <c r="GA906" s="31"/>
      <c r="GB906" s="31"/>
      <c r="GC906" s="31"/>
      <c r="GD906" s="31"/>
      <c r="GE906" s="31"/>
      <c r="GF906" s="31"/>
      <c r="GG906" s="31"/>
      <c r="GH906" s="31"/>
      <c r="GI906" s="31"/>
      <c r="GJ906" s="31"/>
      <c r="GK906" s="31"/>
      <c r="GL906" s="31"/>
      <c r="GM906" s="31"/>
      <c r="GN906" s="31"/>
      <c r="GO906" s="31"/>
      <c r="GP906" s="31"/>
      <c r="GQ906" s="31"/>
      <c r="GR906" s="31"/>
      <c r="GS906" s="31"/>
      <c r="GT906" s="31"/>
      <c r="GU906" s="31"/>
      <c r="GV906" s="31"/>
      <c r="GW906" s="31"/>
      <c r="GX906" s="31"/>
      <c r="GY906" s="31"/>
      <c r="GZ906" s="31"/>
    </row>
    <row r="907" spans="2:208" s="32" customFormat="1" x14ac:dyDescent="0.2">
      <c r="B907" s="21"/>
      <c r="C907" s="22"/>
      <c r="D907" s="22"/>
      <c r="E907" s="22"/>
      <c r="F907" s="246"/>
      <c r="G907" s="121"/>
      <c r="H907" s="27"/>
      <c r="I907" s="28"/>
      <c r="J907" s="29"/>
      <c r="K907" s="30"/>
      <c r="L907" s="34"/>
      <c r="M907" s="35"/>
      <c r="N907" s="30"/>
      <c r="O907" s="34"/>
      <c r="P907" s="35"/>
      <c r="Q907" s="30"/>
      <c r="R907" s="34"/>
      <c r="S907" s="35"/>
      <c r="T907" s="30"/>
      <c r="U907" s="34"/>
      <c r="V907" s="35"/>
      <c r="W907" s="30"/>
      <c r="X907" s="34"/>
      <c r="Y907" s="34"/>
      <c r="Z907" s="30"/>
      <c r="AA907" s="34"/>
      <c r="AB907" s="34"/>
      <c r="AC907" s="30"/>
      <c r="AD907" s="34"/>
      <c r="AE907" s="34"/>
      <c r="AF907" s="30"/>
      <c r="AG907" s="34"/>
      <c r="AH907" s="34"/>
      <c r="AI907" s="30"/>
      <c r="AJ907" s="34"/>
      <c r="AK907" s="34"/>
      <c r="AL907" s="30"/>
      <c r="AM907" s="34"/>
      <c r="AN907" s="34"/>
      <c r="AO907" s="30"/>
      <c r="AP907" s="34"/>
      <c r="AQ907" s="34"/>
      <c r="AR907" s="30"/>
      <c r="AS907" s="34"/>
      <c r="AT907" s="34"/>
      <c r="AU907" s="30"/>
      <c r="AV907" s="34"/>
      <c r="AW907" s="34"/>
      <c r="AX907" s="30"/>
      <c r="AY907" s="34"/>
      <c r="AZ907" s="34"/>
      <c r="BA907" s="30"/>
      <c r="BB907" s="34"/>
      <c r="BC907" s="34"/>
      <c r="BD907" s="30"/>
      <c r="BE907" s="34"/>
      <c r="BF907" s="34"/>
      <c r="BG907" s="30"/>
      <c r="BH907" s="34"/>
      <c r="BI907" s="34"/>
      <c r="BJ907" s="30"/>
      <c r="BK907" s="34"/>
      <c r="BL907" s="117"/>
      <c r="BM907" s="118"/>
      <c r="BN907" s="117"/>
      <c r="BO907" s="34"/>
      <c r="BP907" s="30"/>
      <c r="BQ907" s="30"/>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c r="CT907" s="31"/>
      <c r="CU907" s="31"/>
      <c r="CV907" s="31"/>
      <c r="CW907" s="31"/>
      <c r="CX907" s="31"/>
      <c r="CY907" s="31"/>
      <c r="CZ907" s="31"/>
      <c r="DA907" s="31"/>
      <c r="DB907" s="31"/>
      <c r="DC907" s="31"/>
      <c r="DD907" s="31"/>
      <c r="DE907" s="31"/>
      <c r="DF907" s="31"/>
      <c r="DG907" s="31"/>
      <c r="DH907" s="31"/>
      <c r="DI907" s="31"/>
      <c r="DJ907" s="31"/>
      <c r="DK907" s="31"/>
      <c r="DL907" s="31"/>
      <c r="DM907" s="31"/>
      <c r="DN907" s="31"/>
      <c r="DO907" s="31"/>
      <c r="DP907" s="31"/>
      <c r="DQ907" s="31"/>
      <c r="DR907" s="31"/>
      <c r="DS907" s="31"/>
      <c r="DT907" s="31"/>
      <c r="DU907" s="31"/>
      <c r="DV907" s="31"/>
      <c r="DW907" s="31"/>
      <c r="DX907" s="31"/>
      <c r="DY907" s="31"/>
      <c r="DZ907" s="31"/>
      <c r="EA907" s="31"/>
      <c r="EB907" s="31"/>
      <c r="EC907" s="31"/>
      <c r="ED907" s="31"/>
      <c r="EE907" s="31"/>
      <c r="EF907" s="31"/>
      <c r="EG907" s="31"/>
      <c r="EH907" s="31"/>
      <c r="EI907" s="31"/>
      <c r="EJ907" s="31"/>
      <c r="EK907" s="31"/>
      <c r="EL907" s="31"/>
      <c r="EM907" s="31"/>
      <c r="EN907" s="31"/>
      <c r="EO907" s="31"/>
      <c r="EP907" s="31"/>
      <c r="EQ907" s="31"/>
      <c r="ER907" s="31"/>
      <c r="ES907" s="31"/>
      <c r="ET907" s="31"/>
      <c r="EU907" s="31"/>
      <c r="EV907" s="31"/>
      <c r="EW907" s="31"/>
      <c r="EX907" s="31"/>
      <c r="EY907" s="31"/>
      <c r="EZ907" s="31"/>
      <c r="FA907" s="31"/>
      <c r="FB907" s="31"/>
      <c r="FC907" s="31"/>
      <c r="FD907" s="31"/>
      <c r="FE907" s="31"/>
      <c r="FF907" s="31"/>
      <c r="FG907" s="31"/>
      <c r="FH907" s="31"/>
      <c r="FI907" s="31"/>
      <c r="FJ907" s="31"/>
      <c r="FK907" s="31"/>
      <c r="FL907" s="31"/>
      <c r="FM907" s="31"/>
      <c r="FN907" s="31"/>
      <c r="FO907" s="31"/>
      <c r="FP907" s="31"/>
      <c r="FQ907" s="31"/>
      <c r="FR907" s="31"/>
      <c r="FS907" s="31"/>
      <c r="FT907" s="31"/>
      <c r="FU907" s="31"/>
      <c r="FV907" s="31"/>
      <c r="FW907" s="31"/>
      <c r="FX907" s="31"/>
      <c r="FY907" s="31"/>
      <c r="FZ907" s="31"/>
      <c r="GA907" s="31"/>
      <c r="GB907" s="31"/>
      <c r="GC907" s="31"/>
      <c r="GD907" s="31"/>
      <c r="GE907" s="31"/>
      <c r="GF907" s="31"/>
      <c r="GG907" s="31"/>
      <c r="GH907" s="31"/>
      <c r="GI907" s="31"/>
      <c r="GJ907" s="31"/>
      <c r="GK907" s="31"/>
      <c r="GL907" s="31"/>
      <c r="GM907" s="31"/>
      <c r="GN907" s="31"/>
      <c r="GO907" s="31"/>
      <c r="GP907" s="31"/>
      <c r="GQ907" s="31"/>
      <c r="GR907" s="31"/>
      <c r="GS907" s="31"/>
      <c r="GT907" s="31"/>
      <c r="GU907" s="31"/>
      <c r="GV907" s="31"/>
      <c r="GW907" s="31"/>
      <c r="GX907" s="31"/>
      <c r="GY907" s="31"/>
      <c r="GZ907" s="31"/>
    </row>
    <row r="908" spans="2:208" s="32" customFormat="1" x14ac:dyDescent="0.2">
      <c r="B908" s="21"/>
      <c r="C908" s="22"/>
      <c r="D908" s="22"/>
      <c r="E908" s="22"/>
      <c r="F908" s="246"/>
      <c r="G908" s="121"/>
      <c r="H908" s="27"/>
      <c r="I908" s="28"/>
      <c r="J908" s="29"/>
      <c r="K908" s="30"/>
      <c r="L908" s="34"/>
      <c r="M908" s="35"/>
      <c r="N908" s="30"/>
      <c r="O908" s="34"/>
      <c r="P908" s="35"/>
      <c r="Q908" s="30"/>
      <c r="R908" s="34"/>
      <c r="S908" s="35"/>
      <c r="T908" s="30"/>
      <c r="U908" s="34"/>
      <c r="V908" s="35"/>
      <c r="W908" s="30"/>
      <c r="X908" s="34"/>
      <c r="Y908" s="34"/>
      <c r="Z908" s="30"/>
      <c r="AA908" s="34"/>
      <c r="AB908" s="34"/>
      <c r="AC908" s="30"/>
      <c r="AD908" s="34"/>
      <c r="AE908" s="34"/>
      <c r="AF908" s="30"/>
      <c r="AG908" s="34"/>
      <c r="AH908" s="34"/>
      <c r="AI908" s="30"/>
      <c r="AJ908" s="34"/>
      <c r="AK908" s="34"/>
      <c r="AL908" s="30"/>
      <c r="AM908" s="34"/>
      <c r="AN908" s="34"/>
      <c r="AO908" s="30"/>
      <c r="AP908" s="34"/>
      <c r="AQ908" s="34"/>
      <c r="AR908" s="30"/>
      <c r="AS908" s="34"/>
      <c r="AT908" s="34"/>
      <c r="AU908" s="30"/>
      <c r="AV908" s="34"/>
      <c r="AW908" s="34"/>
      <c r="AX908" s="30"/>
      <c r="AY908" s="34"/>
      <c r="AZ908" s="34"/>
      <c r="BA908" s="30"/>
      <c r="BB908" s="34"/>
      <c r="BC908" s="34"/>
      <c r="BD908" s="30"/>
      <c r="BE908" s="34"/>
      <c r="BF908" s="34"/>
      <c r="BG908" s="30"/>
      <c r="BH908" s="34"/>
      <c r="BI908" s="34"/>
      <c r="BJ908" s="30"/>
      <c r="BK908" s="34"/>
      <c r="BL908" s="117"/>
      <c r="BM908" s="118"/>
      <c r="BN908" s="117"/>
      <c r="BO908" s="34"/>
      <c r="BP908" s="30"/>
      <c r="BQ908" s="30"/>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c r="CT908" s="31"/>
      <c r="CU908" s="31"/>
      <c r="CV908" s="31"/>
      <c r="CW908" s="31"/>
      <c r="CX908" s="31"/>
      <c r="CY908" s="31"/>
      <c r="CZ908" s="31"/>
      <c r="DA908" s="31"/>
      <c r="DB908" s="31"/>
      <c r="DC908" s="31"/>
      <c r="DD908" s="31"/>
      <c r="DE908" s="31"/>
      <c r="DF908" s="31"/>
      <c r="DG908" s="31"/>
      <c r="DH908" s="31"/>
      <c r="DI908" s="31"/>
      <c r="DJ908" s="31"/>
      <c r="DK908" s="31"/>
      <c r="DL908" s="31"/>
      <c r="DM908" s="31"/>
      <c r="DN908" s="31"/>
      <c r="DO908" s="31"/>
      <c r="DP908" s="31"/>
      <c r="DQ908" s="31"/>
      <c r="DR908" s="31"/>
      <c r="DS908" s="31"/>
      <c r="DT908" s="31"/>
      <c r="DU908" s="31"/>
      <c r="DV908" s="31"/>
      <c r="DW908" s="31"/>
      <c r="DX908" s="31"/>
      <c r="DY908" s="31"/>
      <c r="DZ908" s="31"/>
      <c r="EA908" s="31"/>
      <c r="EB908" s="31"/>
      <c r="EC908" s="31"/>
      <c r="ED908" s="31"/>
      <c r="EE908" s="31"/>
      <c r="EF908" s="31"/>
      <c r="EG908" s="31"/>
      <c r="EH908" s="31"/>
      <c r="EI908" s="31"/>
      <c r="EJ908" s="31"/>
      <c r="EK908" s="31"/>
      <c r="EL908" s="31"/>
      <c r="EM908" s="31"/>
      <c r="EN908" s="31"/>
      <c r="EO908" s="31"/>
      <c r="EP908" s="31"/>
      <c r="EQ908" s="31"/>
      <c r="ER908" s="31"/>
      <c r="ES908" s="31"/>
      <c r="ET908" s="31"/>
      <c r="EU908" s="31"/>
      <c r="EV908" s="31"/>
      <c r="EW908" s="31"/>
      <c r="EX908" s="31"/>
      <c r="EY908" s="31"/>
      <c r="EZ908" s="31"/>
      <c r="FA908" s="31"/>
      <c r="FB908" s="31"/>
      <c r="FC908" s="31"/>
      <c r="FD908" s="31"/>
      <c r="FE908" s="31"/>
      <c r="FF908" s="31"/>
      <c r="FG908" s="31"/>
      <c r="FH908" s="31"/>
      <c r="FI908" s="31"/>
      <c r="FJ908" s="31"/>
      <c r="FK908" s="31"/>
      <c r="FL908" s="31"/>
      <c r="FM908" s="31"/>
      <c r="FN908" s="31"/>
      <c r="FO908" s="31"/>
      <c r="FP908" s="31"/>
      <c r="FQ908" s="31"/>
      <c r="FR908" s="31"/>
      <c r="FS908" s="31"/>
      <c r="FT908" s="31"/>
      <c r="FU908" s="31"/>
      <c r="FV908" s="31"/>
      <c r="FW908" s="31"/>
      <c r="FX908" s="31"/>
      <c r="FY908" s="31"/>
      <c r="FZ908" s="31"/>
      <c r="GA908" s="31"/>
      <c r="GB908" s="31"/>
      <c r="GC908" s="31"/>
      <c r="GD908" s="31"/>
      <c r="GE908" s="31"/>
      <c r="GF908" s="31"/>
      <c r="GG908" s="31"/>
      <c r="GH908" s="31"/>
      <c r="GI908" s="31"/>
      <c r="GJ908" s="31"/>
      <c r="GK908" s="31"/>
      <c r="GL908" s="31"/>
      <c r="GM908" s="31"/>
      <c r="GN908" s="31"/>
      <c r="GO908" s="31"/>
      <c r="GP908" s="31"/>
      <c r="GQ908" s="31"/>
      <c r="GR908" s="31"/>
      <c r="GS908" s="31"/>
      <c r="GT908" s="31"/>
      <c r="GU908" s="31"/>
      <c r="GV908" s="31"/>
      <c r="GW908" s="31"/>
      <c r="GX908" s="31"/>
      <c r="GY908" s="31"/>
      <c r="GZ908" s="31"/>
    </row>
    <row r="909" spans="2:208" s="32" customFormat="1" x14ac:dyDescent="0.2">
      <c r="B909" s="21"/>
      <c r="C909" s="22"/>
      <c r="D909" s="22"/>
      <c r="E909" s="22"/>
      <c r="F909" s="246"/>
      <c r="G909" s="121"/>
      <c r="H909" s="27"/>
      <c r="I909" s="28"/>
      <c r="J909" s="29"/>
      <c r="K909" s="30"/>
      <c r="L909" s="34"/>
      <c r="M909" s="35"/>
      <c r="N909" s="30"/>
      <c r="O909" s="34"/>
      <c r="P909" s="35"/>
      <c r="Q909" s="30"/>
      <c r="R909" s="34"/>
      <c r="S909" s="35"/>
      <c r="T909" s="30"/>
      <c r="U909" s="34"/>
      <c r="V909" s="35"/>
      <c r="W909" s="30"/>
      <c r="X909" s="34"/>
      <c r="Y909" s="34"/>
      <c r="Z909" s="30"/>
      <c r="AA909" s="34"/>
      <c r="AB909" s="34"/>
      <c r="AC909" s="30"/>
      <c r="AD909" s="34"/>
      <c r="AE909" s="34"/>
      <c r="AF909" s="30"/>
      <c r="AG909" s="34"/>
      <c r="AH909" s="34"/>
      <c r="AI909" s="30"/>
      <c r="AJ909" s="34"/>
      <c r="AK909" s="34"/>
      <c r="AL909" s="30"/>
      <c r="AM909" s="34"/>
      <c r="AN909" s="34"/>
      <c r="AO909" s="30"/>
      <c r="AP909" s="34"/>
      <c r="AQ909" s="34"/>
      <c r="AR909" s="30"/>
      <c r="AS909" s="34"/>
      <c r="AT909" s="34"/>
      <c r="AU909" s="30"/>
      <c r="AV909" s="34"/>
      <c r="AW909" s="34"/>
      <c r="AX909" s="30"/>
      <c r="AY909" s="34"/>
      <c r="AZ909" s="34"/>
      <c r="BA909" s="30"/>
      <c r="BB909" s="34"/>
      <c r="BC909" s="34"/>
      <c r="BD909" s="30"/>
      <c r="BE909" s="34"/>
      <c r="BF909" s="34"/>
      <c r="BG909" s="30"/>
      <c r="BH909" s="34"/>
      <c r="BI909" s="34"/>
      <c r="BJ909" s="30"/>
      <c r="BK909" s="34"/>
      <c r="BL909" s="117"/>
      <c r="BM909" s="118"/>
      <c r="BN909" s="117"/>
      <c r="BO909" s="34"/>
      <c r="BP909" s="30"/>
      <c r="BQ909" s="30"/>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c r="EU909" s="31"/>
      <c r="EV909" s="31"/>
      <c r="EW909" s="31"/>
      <c r="EX909" s="31"/>
      <c r="EY909" s="31"/>
      <c r="EZ909" s="31"/>
      <c r="FA909" s="31"/>
      <c r="FB909" s="31"/>
      <c r="FC909" s="31"/>
      <c r="FD909" s="31"/>
      <c r="FE909" s="31"/>
      <c r="FF909" s="31"/>
      <c r="FG909" s="31"/>
      <c r="FH909" s="31"/>
      <c r="FI909" s="31"/>
      <c r="FJ909" s="31"/>
      <c r="FK909" s="31"/>
      <c r="FL909" s="31"/>
      <c r="FM909" s="31"/>
      <c r="FN909" s="31"/>
      <c r="FO909" s="31"/>
      <c r="FP909" s="31"/>
      <c r="FQ909" s="31"/>
      <c r="FR909" s="31"/>
      <c r="FS909" s="31"/>
      <c r="FT909" s="31"/>
      <c r="FU909" s="31"/>
      <c r="FV909" s="31"/>
      <c r="FW909" s="3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row>
    <row r="910" spans="2:208" s="32" customFormat="1" x14ac:dyDescent="0.2">
      <c r="B910" s="21"/>
      <c r="C910" s="22"/>
      <c r="D910" s="22"/>
      <c r="E910" s="22"/>
      <c r="F910" s="246"/>
      <c r="G910" s="121"/>
      <c r="H910" s="27"/>
      <c r="I910" s="28"/>
      <c r="J910" s="29"/>
      <c r="K910" s="30"/>
      <c r="L910" s="34"/>
      <c r="M910" s="35"/>
      <c r="N910" s="30"/>
      <c r="O910" s="34"/>
      <c r="P910" s="35"/>
      <c r="Q910" s="30"/>
      <c r="R910" s="34"/>
      <c r="S910" s="35"/>
      <c r="T910" s="30"/>
      <c r="U910" s="34"/>
      <c r="V910" s="35"/>
      <c r="W910" s="30"/>
      <c r="X910" s="34"/>
      <c r="Y910" s="34"/>
      <c r="Z910" s="30"/>
      <c r="AA910" s="34"/>
      <c r="AB910" s="34"/>
      <c r="AC910" s="30"/>
      <c r="AD910" s="34"/>
      <c r="AE910" s="34"/>
      <c r="AF910" s="30"/>
      <c r="AG910" s="34"/>
      <c r="AH910" s="34"/>
      <c r="AI910" s="30"/>
      <c r="AJ910" s="34"/>
      <c r="AK910" s="34"/>
      <c r="AL910" s="30"/>
      <c r="AM910" s="34"/>
      <c r="AN910" s="34"/>
      <c r="AO910" s="30"/>
      <c r="AP910" s="34"/>
      <c r="AQ910" s="34"/>
      <c r="AR910" s="30"/>
      <c r="AS910" s="34"/>
      <c r="AT910" s="34"/>
      <c r="AU910" s="30"/>
      <c r="AV910" s="34"/>
      <c r="AW910" s="34"/>
      <c r="AX910" s="30"/>
      <c r="AY910" s="34"/>
      <c r="AZ910" s="34"/>
      <c r="BA910" s="30"/>
      <c r="BB910" s="34"/>
      <c r="BC910" s="34"/>
      <c r="BD910" s="30"/>
      <c r="BE910" s="34"/>
      <c r="BF910" s="34"/>
      <c r="BG910" s="30"/>
      <c r="BH910" s="34"/>
      <c r="BI910" s="34"/>
      <c r="BJ910" s="30"/>
      <c r="BK910" s="34"/>
      <c r="BL910" s="117"/>
      <c r="BM910" s="118"/>
      <c r="BN910" s="117"/>
      <c r="BO910" s="34"/>
      <c r="BP910" s="30"/>
      <c r="BQ910" s="30"/>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1"/>
      <c r="EU910" s="31"/>
      <c r="EV910" s="31"/>
      <c r="EW910" s="31"/>
      <c r="EX910" s="31"/>
      <c r="EY910" s="31"/>
      <c r="EZ910" s="31"/>
      <c r="FA910" s="31"/>
      <c r="FB910" s="31"/>
      <c r="FC910" s="31"/>
      <c r="FD910" s="31"/>
      <c r="FE910" s="31"/>
      <c r="FF910" s="31"/>
      <c r="FG910" s="31"/>
      <c r="FH910" s="31"/>
      <c r="FI910" s="31"/>
      <c r="FJ910" s="31"/>
      <c r="FK910" s="31"/>
      <c r="FL910" s="31"/>
      <c r="FM910" s="31"/>
      <c r="FN910" s="31"/>
      <c r="FO910" s="31"/>
      <c r="FP910" s="31"/>
      <c r="FQ910" s="31"/>
      <c r="FR910" s="31"/>
      <c r="FS910" s="31"/>
      <c r="FT910" s="31"/>
      <c r="FU910" s="31"/>
      <c r="FV910" s="31"/>
      <c r="FW910" s="3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row>
    <row r="911" spans="2:208" s="32" customFormat="1" x14ac:dyDescent="0.2">
      <c r="B911" s="21"/>
      <c r="C911" s="22"/>
      <c r="D911" s="22"/>
      <c r="E911" s="22"/>
      <c r="F911" s="246"/>
      <c r="G911" s="121"/>
      <c r="H911" s="27"/>
      <c r="I911" s="28"/>
      <c r="J911" s="29"/>
      <c r="K911" s="30"/>
      <c r="L911" s="34"/>
      <c r="M911" s="35"/>
      <c r="N911" s="30"/>
      <c r="O911" s="34"/>
      <c r="P911" s="35"/>
      <c r="Q911" s="30"/>
      <c r="R911" s="34"/>
      <c r="S911" s="35"/>
      <c r="T911" s="30"/>
      <c r="U911" s="34"/>
      <c r="V911" s="35"/>
      <c r="W911" s="30"/>
      <c r="X911" s="34"/>
      <c r="Y911" s="34"/>
      <c r="Z911" s="30"/>
      <c r="AA911" s="34"/>
      <c r="AB911" s="34"/>
      <c r="AC911" s="30"/>
      <c r="AD911" s="34"/>
      <c r="AE911" s="34"/>
      <c r="AF911" s="30"/>
      <c r="AG911" s="34"/>
      <c r="AH911" s="34"/>
      <c r="AI911" s="30"/>
      <c r="AJ911" s="34"/>
      <c r="AK911" s="34"/>
      <c r="AL911" s="30"/>
      <c r="AM911" s="34"/>
      <c r="AN911" s="34"/>
      <c r="AO911" s="30"/>
      <c r="AP911" s="34"/>
      <c r="AQ911" s="34"/>
      <c r="AR911" s="30"/>
      <c r="AS911" s="34"/>
      <c r="AT911" s="34"/>
      <c r="AU911" s="30"/>
      <c r="AV911" s="34"/>
      <c r="AW911" s="34"/>
      <c r="AX911" s="30"/>
      <c r="AY911" s="34"/>
      <c r="AZ911" s="34"/>
      <c r="BA911" s="30"/>
      <c r="BB911" s="34"/>
      <c r="BC911" s="34"/>
      <c r="BD911" s="30"/>
      <c r="BE911" s="34"/>
      <c r="BF911" s="34"/>
      <c r="BG911" s="30"/>
      <c r="BH911" s="34"/>
      <c r="BI911" s="34"/>
      <c r="BJ911" s="30"/>
      <c r="BK911" s="34"/>
      <c r="BL911" s="117"/>
      <c r="BM911" s="118"/>
      <c r="BN911" s="117"/>
      <c r="BO911" s="34"/>
      <c r="BP911" s="30"/>
      <c r="BQ911" s="30"/>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1"/>
      <c r="DV911" s="31"/>
      <c r="DW911" s="31"/>
      <c r="DX911" s="31"/>
      <c r="DY911" s="31"/>
      <c r="DZ911" s="31"/>
      <c r="EA911" s="31"/>
      <c r="EB911" s="31"/>
      <c r="EC911" s="31"/>
      <c r="ED911" s="31"/>
      <c r="EE911" s="31"/>
      <c r="EF911" s="31"/>
      <c r="EG911" s="31"/>
      <c r="EH911" s="31"/>
      <c r="EI911" s="31"/>
      <c r="EJ911" s="31"/>
      <c r="EK911" s="31"/>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1"/>
      <c r="FL911" s="31"/>
      <c r="FM911" s="31"/>
      <c r="FN911" s="31"/>
      <c r="FO911" s="31"/>
      <c r="FP911" s="31"/>
      <c r="FQ911" s="31"/>
      <c r="FR911" s="31"/>
      <c r="FS911" s="31"/>
      <c r="FT911" s="31"/>
      <c r="FU911" s="31"/>
      <c r="FV911" s="31"/>
      <c r="FW911" s="3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row>
    <row r="912" spans="2:208" s="32" customFormat="1" x14ac:dyDescent="0.2">
      <c r="B912" s="21"/>
      <c r="C912" s="22"/>
      <c r="D912" s="22"/>
      <c r="E912" s="22"/>
      <c r="F912" s="246"/>
      <c r="G912" s="121"/>
      <c r="H912" s="27"/>
      <c r="I912" s="28"/>
      <c r="J912" s="29"/>
      <c r="K912" s="30"/>
      <c r="L912" s="34"/>
      <c r="M912" s="35"/>
      <c r="N912" s="30"/>
      <c r="O912" s="34"/>
      <c r="P912" s="35"/>
      <c r="Q912" s="30"/>
      <c r="R912" s="34"/>
      <c r="S912" s="35"/>
      <c r="T912" s="30"/>
      <c r="U912" s="34"/>
      <c r="V912" s="35"/>
      <c r="W912" s="30"/>
      <c r="X912" s="34"/>
      <c r="Y912" s="34"/>
      <c r="Z912" s="30"/>
      <c r="AA912" s="34"/>
      <c r="AB912" s="34"/>
      <c r="AC912" s="30"/>
      <c r="AD912" s="34"/>
      <c r="AE912" s="34"/>
      <c r="AF912" s="30"/>
      <c r="AG912" s="34"/>
      <c r="AH912" s="34"/>
      <c r="AI912" s="30"/>
      <c r="AJ912" s="34"/>
      <c r="AK912" s="34"/>
      <c r="AL912" s="30"/>
      <c r="AM912" s="34"/>
      <c r="AN912" s="34"/>
      <c r="AO912" s="30"/>
      <c r="AP912" s="34"/>
      <c r="AQ912" s="34"/>
      <c r="AR912" s="30"/>
      <c r="AS912" s="34"/>
      <c r="AT912" s="34"/>
      <c r="AU912" s="30"/>
      <c r="AV912" s="34"/>
      <c r="AW912" s="34"/>
      <c r="AX912" s="30"/>
      <c r="AY912" s="34"/>
      <c r="AZ912" s="34"/>
      <c r="BA912" s="30"/>
      <c r="BB912" s="34"/>
      <c r="BC912" s="34"/>
      <c r="BD912" s="30"/>
      <c r="BE912" s="34"/>
      <c r="BF912" s="34"/>
      <c r="BG912" s="30"/>
      <c r="BH912" s="34"/>
      <c r="BI912" s="34"/>
      <c r="BJ912" s="30"/>
      <c r="BK912" s="34"/>
      <c r="BL912" s="117"/>
      <c r="BM912" s="118"/>
      <c r="BN912" s="117"/>
      <c r="BO912" s="34"/>
      <c r="BP912" s="30"/>
      <c r="BQ912" s="30"/>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1"/>
      <c r="DV912" s="31"/>
      <c r="DW912" s="31"/>
      <c r="DX912" s="31"/>
      <c r="DY912" s="31"/>
      <c r="DZ912" s="31"/>
      <c r="EA912" s="31"/>
      <c r="EB912" s="31"/>
      <c r="EC912" s="31"/>
      <c r="ED912" s="31"/>
      <c r="EE912" s="31"/>
      <c r="EF912" s="31"/>
      <c r="EG912" s="31"/>
      <c r="EH912" s="31"/>
      <c r="EI912" s="31"/>
      <c r="EJ912" s="31"/>
      <c r="EK912" s="31"/>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1"/>
      <c r="FL912" s="31"/>
      <c r="FM912" s="31"/>
      <c r="FN912" s="31"/>
      <c r="FO912" s="31"/>
      <c r="FP912" s="31"/>
      <c r="FQ912" s="31"/>
      <c r="FR912" s="31"/>
      <c r="FS912" s="31"/>
      <c r="FT912" s="31"/>
      <c r="FU912" s="31"/>
      <c r="FV912" s="31"/>
      <c r="FW912" s="3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row>
    <row r="913" spans="2:208" s="32" customFormat="1" x14ac:dyDescent="0.2">
      <c r="B913" s="21"/>
      <c r="C913" s="22"/>
      <c r="D913" s="22"/>
      <c r="E913" s="22"/>
      <c r="F913" s="246"/>
      <c r="G913" s="121"/>
      <c r="H913" s="27"/>
      <c r="I913" s="28"/>
      <c r="J913" s="29"/>
      <c r="K913" s="30"/>
      <c r="L913" s="34"/>
      <c r="M913" s="35"/>
      <c r="N913" s="30"/>
      <c r="O913" s="34"/>
      <c r="P913" s="35"/>
      <c r="Q913" s="30"/>
      <c r="R913" s="34"/>
      <c r="S913" s="35"/>
      <c r="T913" s="30"/>
      <c r="U913" s="34"/>
      <c r="V913" s="35"/>
      <c r="W913" s="30"/>
      <c r="X913" s="34"/>
      <c r="Y913" s="34"/>
      <c r="Z913" s="30"/>
      <c r="AA913" s="34"/>
      <c r="AB913" s="34"/>
      <c r="AC913" s="30"/>
      <c r="AD913" s="34"/>
      <c r="AE913" s="34"/>
      <c r="AF913" s="30"/>
      <c r="AG913" s="34"/>
      <c r="AH913" s="34"/>
      <c r="AI913" s="30"/>
      <c r="AJ913" s="34"/>
      <c r="AK913" s="34"/>
      <c r="AL913" s="30"/>
      <c r="AM913" s="34"/>
      <c r="AN913" s="34"/>
      <c r="AO913" s="30"/>
      <c r="AP913" s="34"/>
      <c r="AQ913" s="34"/>
      <c r="AR913" s="30"/>
      <c r="AS913" s="34"/>
      <c r="AT913" s="34"/>
      <c r="AU913" s="30"/>
      <c r="AV913" s="34"/>
      <c r="AW913" s="34"/>
      <c r="AX913" s="30"/>
      <c r="AY913" s="34"/>
      <c r="AZ913" s="34"/>
      <c r="BA913" s="30"/>
      <c r="BB913" s="34"/>
      <c r="BC913" s="34"/>
      <c r="BD913" s="30"/>
      <c r="BE913" s="34"/>
      <c r="BF913" s="34"/>
      <c r="BG913" s="30"/>
      <c r="BH913" s="34"/>
      <c r="BI913" s="34"/>
      <c r="BJ913" s="30"/>
      <c r="BK913" s="34"/>
      <c r="BL913" s="117"/>
      <c r="BM913" s="118"/>
      <c r="BN913" s="117"/>
      <c r="BO913" s="34"/>
      <c r="BP913" s="30"/>
      <c r="BQ913" s="30"/>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c r="DP913" s="31"/>
      <c r="DQ913" s="31"/>
      <c r="DR913" s="31"/>
      <c r="DS913" s="31"/>
      <c r="DT913" s="31"/>
      <c r="DU913" s="31"/>
      <c r="DV913" s="31"/>
      <c r="DW913" s="31"/>
      <c r="DX913" s="31"/>
      <c r="DY913" s="31"/>
      <c r="DZ913" s="31"/>
      <c r="EA913" s="31"/>
      <c r="EB913" s="31"/>
      <c r="EC913" s="31"/>
      <c r="ED913" s="31"/>
      <c r="EE913" s="31"/>
      <c r="EF913" s="31"/>
      <c r="EG913" s="31"/>
      <c r="EH913" s="31"/>
      <c r="EI913" s="31"/>
      <c r="EJ913" s="31"/>
      <c r="EK913" s="31"/>
      <c r="EL913" s="31"/>
      <c r="EM913" s="31"/>
      <c r="EN913" s="31"/>
      <c r="EO913" s="31"/>
      <c r="EP913" s="31"/>
      <c r="EQ913" s="31"/>
      <c r="ER913" s="31"/>
      <c r="ES913" s="31"/>
      <c r="ET913" s="31"/>
      <c r="EU913" s="31"/>
      <c r="EV913" s="31"/>
      <c r="EW913" s="31"/>
      <c r="EX913" s="31"/>
      <c r="EY913" s="31"/>
      <c r="EZ913" s="31"/>
      <c r="FA913" s="31"/>
      <c r="FB913" s="31"/>
      <c r="FC913" s="31"/>
      <c r="FD913" s="31"/>
      <c r="FE913" s="31"/>
      <c r="FF913" s="31"/>
      <c r="FG913" s="31"/>
      <c r="FH913" s="31"/>
      <c r="FI913" s="31"/>
      <c r="FJ913" s="31"/>
      <c r="FK913" s="31"/>
      <c r="FL913" s="31"/>
      <c r="FM913" s="31"/>
      <c r="FN913" s="31"/>
      <c r="FO913" s="31"/>
      <c r="FP913" s="31"/>
      <c r="FQ913" s="31"/>
      <c r="FR913" s="31"/>
      <c r="FS913" s="31"/>
      <c r="FT913" s="31"/>
      <c r="FU913" s="31"/>
      <c r="FV913" s="31"/>
      <c r="FW913" s="3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row>
    <row r="914" spans="2:208" s="32" customFormat="1" x14ac:dyDescent="0.2">
      <c r="B914" s="21"/>
      <c r="C914" s="22"/>
      <c r="D914" s="22"/>
      <c r="E914" s="22"/>
      <c r="F914" s="246"/>
      <c r="G914" s="121"/>
      <c r="H914" s="27"/>
      <c r="I914" s="28"/>
      <c r="J914" s="29"/>
      <c r="K914" s="30"/>
      <c r="L914" s="34"/>
      <c r="M914" s="35"/>
      <c r="N914" s="30"/>
      <c r="O914" s="34"/>
      <c r="P914" s="35"/>
      <c r="Q914" s="30"/>
      <c r="R914" s="34"/>
      <c r="S914" s="35"/>
      <c r="T914" s="30"/>
      <c r="U914" s="34"/>
      <c r="V914" s="35"/>
      <c r="W914" s="30"/>
      <c r="X914" s="34"/>
      <c r="Y914" s="34"/>
      <c r="Z914" s="30"/>
      <c r="AA914" s="34"/>
      <c r="AB914" s="34"/>
      <c r="AC914" s="30"/>
      <c r="AD914" s="34"/>
      <c r="AE914" s="34"/>
      <c r="AF914" s="30"/>
      <c r="AG914" s="34"/>
      <c r="AH914" s="34"/>
      <c r="AI914" s="30"/>
      <c r="AJ914" s="34"/>
      <c r="AK914" s="34"/>
      <c r="AL914" s="30"/>
      <c r="AM914" s="34"/>
      <c r="AN914" s="34"/>
      <c r="AO914" s="30"/>
      <c r="AP914" s="34"/>
      <c r="AQ914" s="34"/>
      <c r="AR914" s="30"/>
      <c r="AS914" s="34"/>
      <c r="AT914" s="34"/>
      <c r="AU914" s="30"/>
      <c r="AV914" s="34"/>
      <c r="AW914" s="34"/>
      <c r="AX914" s="30"/>
      <c r="AY914" s="34"/>
      <c r="AZ914" s="34"/>
      <c r="BA914" s="30"/>
      <c r="BB914" s="34"/>
      <c r="BC914" s="34"/>
      <c r="BD914" s="30"/>
      <c r="BE914" s="34"/>
      <c r="BF914" s="34"/>
      <c r="BG914" s="30"/>
      <c r="BH914" s="34"/>
      <c r="BI914" s="34"/>
      <c r="BJ914" s="30"/>
      <c r="BK914" s="34"/>
      <c r="BL914" s="117"/>
      <c r="BM914" s="118"/>
      <c r="BN914" s="117"/>
      <c r="BO914" s="34"/>
      <c r="BP914" s="30"/>
      <c r="BQ914" s="30"/>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c r="DP914" s="31"/>
      <c r="DQ914" s="31"/>
      <c r="DR914" s="31"/>
      <c r="DS914" s="31"/>
      <c r="DT914" s="31"/>
      <c r="DU914" s="31"/>
      <c r="DV914" s="31"/>
      <c r="DW914" s="31"/>
      <c r="DX914" s="31"/>
      <c r="DY914" s="31"/>
      <c r="DZ914" s="31"/>
      <c r="EA914" s="31"/>
      <c r="EB914" s="31"/>
      <c r="EC914" s="31"/>
      <c r="ED914" s="31"/>
      <c r="EE914" s="31"/>
      <c r="EF914" s="31"/>
      <c r="EG914" s="31"/>
      <c r="EH914" s="31"/>
      <c r="EI914" s="31"/>
      <c r="EJ914" s="31"/>
      <c r="EK914" s="31"/>
      <c r="EL914" s="31"/>
      <c r="EM914" s="31"/>
      <c r="EN914" s="31"/>
      <c r="EO914" s="31"/>
      <c r="EP914" s="31"/>
      <c r="EQ914" s="31"/>
      <c r="ER914" s="31"/>
      <c r="ES914" s="31"/>
      <c r="ET914" s="31"/>
      <c r="EU914" s="31"/>
      <c r="EV914" s="31"/>
      <c r="EW914" s="31"/>
      <c r="EX914" s="31"/>
      <c r="EY914" s="31"/>
      <c r="EZ914" s="31"/>
      <c r="FA914" s="31"/>
      <c r="FB914" s="31"/>
      <c r="FC914" s="31"/>
      <c r="FD914" s="31"/>
      <c r="FE914" s="31"/>
      <c r="FF914" s="31"/>
      <c r="FG914" s="31"/>
      <c r="FH914" s="31"/>
      <c r="FI914" s="31"/>
      <c r="FJ914" s="31"/>
      <c r="FK914" s="31"/>
      <c r="FL914" s="31"/>
      <c r="FM914" s="31"/>
      <c r="FN914" s="31"/>
      <c r="FO914" s="31"/>
      <c r="FP914" s="31"/>
      <c r="FQ914" s="31"/>
      <c r="FR914" s="31"/>
      <c r="FS914" s="31"/>
      <c r="FT914" s="31"/>
      <c r="FU914" s="31"/>
      <c r="FV914" s="31"/>
      <c r="FW914" s="3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row>
    <row r="915" spans="2:208" s="32" customFormat="1" x14ac:dyDescent="0.2">
      <c r="B915" s="21"/>
      <c r="C915" s="22"/>
      <c r="D915" s="22"/>
      <c r="E915" s="22"/>
      <c r="F915" s="246"/>
      <c r="G915" s="121"/>
      <c r="H915" s="27"/>
      <c r="I915" s="28"/>
      <c r="J915" s="29"/>
      <c r="K915" s="30"/>
      <c r="L915" s="34"/>
      <c r="M915" s="35"/>
      <c r="N915" s="30"/>
      <c r="O915" s="34"/>
      <c r="P915" s="35"/>
      <c r="Q915" s="30"/>
      <c r="R915" s="34"/>
      <c r="S915" s="35"/>
      <c r="T915" s="30"/>
      <c r="U915" s="34"/>
      <c r="V915" s="35"/>
      <c r="W915" s="30"/>
      <c r="X915" s="34"/>
      <c r="Y915" s="34"/>
      <c r="Z915" s="30"/>
      <c r="AA915" s="34"/>
      <c r="AB915" s="34"/>
      <c r="AC915" s="30"/>
      <c r="AD915" s="34"/>
      <c r="AE915" s="34"/>
      <c r="AF915" s="30"/>
      <c r="AG915" s="34"/>
      <c r="AH915" s="34"/>
      <c r="AI915" s="30"/>
      <c r="AJ915" s="34"/>
      <c r="AK915" s="34"/>
      <c r="AL915" s="30"/>
      <c r="AM915" s="34"/>
      <c r="AN915" s="34"/>
      <c r="AO915" s="30"/>
      <c r="AP915" s="34"/>
      <c r="AQ915" s="34"/>
      <c r="AR915" s="30"/>
      <c r="AS915" s="34"/>
      <c r="AT915" s="34"/>
      <c r="AU915" s="30"/>
      <c r="AV915" s="34"/>
      <c r="AW915" s="34"/>
      <c r="AX915" s="30"/>
      <c r="AY915" s="34"/>
      <c r="AZ915" s="34"/>
      <c r="BA915" s="30"/>
      <c r="BB915" s="34"/>
      <c r="BC915" s="34"/>
      <c r="BD915" s="30"/>
      <c r="BE915" s="34"/>
      <c r="BF915" s="34"/>
      <c r="BG915" s="30"/>
      <c r="BH915" s="34"/>
      <c r="BI915" s="34"/>
      <c r="BJ915" s="30"/>
      <c r="BK915" s="34"/>
      <c r="BL915" s="117"/>
      <c r="BM915" s="118"/>
      <c r="BN915" s="117"/>
      <c r="BO915" s="34"/>
      <c r="BP915" s="30"/>
      <c r="BQ915" s="30"/>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c r="DP915" s="31"/>
      <c r="DQ915" s="31"/>
      <c r="DR915" s="31"/>
      <c r="DS915" s="31"/>
      <c r="DT915" s="31"/>
      <c r="DU915" s="31"/>
      <c r="DV915" s="31"/>
      <c r="DW915" s="31"/>
      <c r="DX915" s="31"/>
      <c r="DY915" s="31"/>
      <c r="DZ915" s="31"/>
      <c r="EA915" s="31"/>
      <c r="EB915" s="31"/>
      <c r="EC915" s="31"/>
      <c r="ED915" s="31"/>
      <c r="EE915" s="31"/>
      <c r="EF915" s="31"/>
      <c r="EG915" s="31"/>
      <c r="EH915" s="31"/>
      <c r="EI915" s="31"/>
      <c r="EJ915" s="31"/>
      <c r="EK915" s="31"/>
      <c r="EL915" s="31"/>
      <c r="EM915" s="31"/>
      <c r="EN915" s="31"/>
      <c r="EO915" s="31"/>
      <c r="EP915" s="31"/>
      <c r="EQ915" s="31"/>
      <c r="ER915" s="31"/>
      <c r="ES915" s="31"/>
      <c r="ET915" s="31"/>
      <c r="EU915" s="31"/>
      <c r="EV915" s="31"/>
      <c r="EW915" s="31"/>
      <c r="EX915" s="31"/>
      <c r="EY915" s="31"/>
      <c r="EZ915" s="31"/>
      <c r="FA915" s="31"/>
      <c r="FB915" s="31"/>
      <c r="FC915" s="31"/>
      <c r="FD915" s="31"/>
      <c r="FE915" s="31"/>
      <c r="FF915" s="31"/>
      <c r="FG915" s="31"/>
      <c r="FH915" s="31"/>
      <c r="FI915" s="31"/>
      <c r="FJ915" s="31"/>
      <c r="FK915" s="31"/>
      <c r="FL915" s="31"/>
      <c r="FM915" s="31"/>
      <c r="FN915" s="31"/>
      <c r="FO915" s="31"/>
      <c r="FP915" s="31"/>
      <c r="FQ915" s="31"/>
      <c r="FR915" s="31"/>
      <c r="FS915" s="31"/>
      <c r="FT915" s="31"/>
      <c r="FU915" s="31"/>
      <c r="FV915" s="31"/>
      <c r="FW915" s="3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row>
    <row r="916" spans="2:208" s="32" customFormat="1" x14ac:dyDescent="0.2">
      <c r="B916" s="21"/>
      <c r="C916" s="22"/>
      <c r="D916" s="22"/>
      <c r="E916" s="22"/>
      <c r="F916" s="246"/>
      <c r="G916" s="121"/>
      <c r="H916" s="27"/>
      <c r="I916" s="28"/>
      <c r="J916" s="29"/>
      <c r="K916" s="30"/>
      <c r="L916" s="34"/>
      <c r="M916" s="35"/>
      <c r="N916" s="30"/>
      <c r="O916" s="34"/>
      <c r="P916" s="35"/>
      <c r="Q916" s="30"/>
      <c r="R916" s="34"/>
      <c r="S916" s="35"/>
      <c r="T916" s="30"/>
      <c r="U916" s="34"/>
      <c r="V916" s="35"/>
      <c r="W916" s="30"/>
      <c r="X916" s="34"/>
      <c r="Y916" s="34"/>
      <c r="Z916" s="30"/>
      <c r="AA916" s="34"/>
      <c r="AB916" s="34"/>
      <c r="AC916" s="30"/>
      <c r="AD916" s="34"/>
      <c r="AE916" s="34"/>
      <c r="AF916" s="30"/>
      <c r="AG916" s="34"/>
      <c r="AH916" s="34"/>
      <c r="AI916" s="30"/>
      <c r="AJ916" s="34"/>
      <c r="AK916" s="34"/>
      <c r="AL916" s="30"/>
      <c r="AM916" s="34"/>
      <c r="AN916" s="34"/>
      <c r="AO916" s="30"/>
      <c r="AP916" s="34"/>
      <c r="AQ916" s="34"/>
      <c r="AR916" s="30"/>
      <c r="AS916" s="34"/>
      <c r="AT916" s="34"/>
      <c r="AU916" s="30"/>
      <c r="AV916" s="34"/>
      <c r="AW916" s="34"/>
      <c r="AX916" s="30"/>
      <c r="AY916" s="34"/>
      <c r="AZ916" s="34"/>
      <c r="BA916" s="30"/>
      <c r="BB916" s="34"/>
      <c r="BC916" s="34"/>
      <c r="BD916" s="30"/>
      <c r="BE916" s="34"/>
      <c r="BF916" s="34"/>
      <c r="BG916" s="30"/>
      <c r="BH916" s="34"/>
      <c r="BI916" s="34"/>
      <c r="BJ916" s="30"/>
      <c r="BK916" s="34"/>
      <c r="BL916" s="117"/>
      <c r="BM916" s="118"/>
      <c r="BN916" s="117"/>
      <c r="BO916" s="34"/>
      <c r="BP916" s="30"/>
      <c r="BQ916" s="30"/>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1"/>
      <c r="EU916" s="31"/>
      <c r="EV916" s="31"/>
      <c r="EW916" s="31"/>
      <c r="EX916" s="31"/>
      <c r="EY916" s="31"/>
      <c r="EZ916" s="31"/>
      <c r="FA916" s="31"/>
      <c r="FB916" s="31"/>
      <c r="FC916" s="31"/>
      <c r="FD916" s="31"/>
      <c r="FE916" s="31"/>
      <c r="FF916" s="31"/>
      <c r="FG916" s="31"/>
      <c r="FH916" s="31"/>
      <c r="FI916" s="31"/>
      <c r="FJ916" s="31"/>
      <c r="FK916" s="31"/>
      <c r="FL916" s="31"/>
      <c r="FM916" s="31"/>
      <c r="FN916" s="31"/>
      <c r="FO916" s="31"/>
      <c r="FP916" s="31"/>
      <c r="FQ916" s="31"/>
      <c r="FR916" s="31"/>
      <c r="FS916" s="31"/>
      <c r="FT916" s="31"/>
      <c r="FU916" s="31"/>
      <c r="FV916" s="31"/>
      <c r="FW916" s="3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row>
    <row r="917" spans="2:208" s="32" customFormat="1" x14ac:dyDescent="0.2">
      <c r="B917" s="21"/>
      <c r="C917" s="22"/>
      <c r="D917" s="22"/>
      <c r="E917" s="22"/>
      <c r="F917" s="246"/>
      <c r="G917" s="121"/>
      <c r="H917" s="27"/>
      <c r="I917" s="28"/>
      <c r="J917" s="29"/>
      <c r="K917" s="30"/>
      <c r="L917" s="34"/>
      <c r="M917" s="35"/>
      <c r="N917" s="30"/>
      <c r="O917" s="34"/>
      <c r="P917" s="35"/>
      <c r="Q917" s="30"/>
      <c r="R917" s="34"/>
      <c r="S917" s="35"/>
      <c r="T917" s="30"/>
      <c r="U917" s="34"/>
      <c r="V917" s="35"/>
      <c r="W917" s="30"/>
      <c r="X917" s="34"/>
      <c r="Y917" s="34"/>
      <c r="Z917" s="30"/>
      <c r="AA917" s="34"/>
      <c r="AB917" s="34"/>
      <c r="AC917" s="30"/>
      <c r="AD917" s="34"/>
      <c r="AE917" s="34"/>
      <c r="AF917" s="30"/>
      <c r="AG917" s="34"/>
      <c r="AH917" s="34"/>
      <c r="AI917" s="30"/>
      <c r="AJ917" s="34"/>
      <c r="AK917" s="34"/>
      <c r="AL917" s="30"/>
      <c r="AM917" s="34"/>
      <c r="AN917" s="34"/>
      <c r="AO917" s="30"/>
      <c r="AP917" s="34"/>
      <c r="AQ917" s="34"/>
      <c r="AR917" s="30"/>
      <c r="AS917" s="34"/>
      <c r="AT917" s="34"/>
      <c r="AU917" s="30"/>
      <c r="AV917" s="34"/>
      <c r="AW917" s="34"/>
      <c r="AX917" s="30"/>
      <c r="AY917" s="34"/>
      <c r="AZ917" s="34"/>
      <c r="BA917" s="30"/>
      <c r="BB917" s="34"/>
      <c r="BC917" s="34"/>
      <c r="BD917" s="30"/>
      <c r="BE917" s="34"/>
      <c r="BF917" s="34"/>
      <c r="BG917" s="30"/>
      <c r="BH917" s="34"/>
      <c r="BI917" s="34"/>
      <c r="BJ917" s="30"/>
      <c r="BK917" s="34"/>
      <c r="BL917" s="117"/>
      <c r="BM917" s="118"/>
      <c r="BN917" s="117"/>
      <c r="BO917" s="34"/>
      <c r="BP917" s="30"/>
      <c r="BQ917" s="30"/>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c r="CT917" s="31"/>
      <c r="CU917" s="31"/>
      <c r="CV917" s="31"/>
      <c r="CW917" s="31"/>
      <c r="CX917" s="31"/>
      <c r="CY917" s="31"/>
      <c r="CZ917" s="31"/>
      <c r="DA917" s="31"/>
      <c r="DB917" s="31"/>
      <c r="DC917" s="31"/>
      <c r="DD917" s="31"/>
      <c r="DE917" s="31"/>
      <c r="DF917" s="31"/>
      <c r="DG917" s="31"/>
      <c r="DH917" s="31"/>
      <c r="DI917" s="31"/>
      <c r="DJ917" s="31"/>
      <c r="DK917" s="31"/>
      <c r="DL917" s="31"/>
      <c r="DM917" s="31"/>
      <c r="DN917" s="31"/>
      <c r="DO917" s="31"/>
      <c r="DP917" s="31"/>
      <c r="DQ917" s="31"/>
      <c r="DR917" s="31"/>
      <c r="DS917" s="31"/>
      <c r="DT917" s="31"/>
      <c r="DU917" s="31"/>
      <c r="DV917" s="31"/>
      <c r="DW917" s="31"/>
      <c r="DX917" s="31"/>
      <c r="DY917" s="31"/>
      <c r="DZ917" s="31"/>
      <c r="EA917" s="31"/>
      <c r="EB917" s="31"/>
      <c r="EC917" s="31"/>
      <c r="ED917" s="31"/>
      <c r="EE917" s="31"/>
      <c r="EF917" s="31"/>
      <c r="EG917" s="31"/>
      <c r="EH917" s="31"/>
      <c r="EI917" s="31"/>
      <c r="EJ917" s="31"/>
      <c r="EK917" s="31"/>
      <c r="EL917" s="31"/>
      <c r="EM917" s="31"/>
      <c r="EN917" s="31"/>
      <c r="EO917" s="31"/>
      <c r="EP917" s="31"/>
      <c r="EQ917" s="31"/>
      <c r="ER917" s="31"/>
      <c r="ES917" s="31"/>
      <c r="ET917" s="31"/>
      <c r="EU917" s="31"/>
      <c r="EV917" s="31"/>
      <c r="EW917" s="31"/>
      <c r="EX917" s="31"/>
      <c r="EY917" s="31"/>
      <c r="EZ917" s="31"/>
      <c r="FA917" s="31"/>
      <c r="FB917" s="31"/>
      <c r="FC917" s="31"/>
      <c r="FD917" s="31"/>
      <c r="FE917" s="31"/>
      <c r="FF917" s="31"/>
      <c r="FG917" s="31"/>
      <c r="FH917" s="31"/>
      <c r="FI917" s="31"/>
      <c r="FJ917" s="31"/>
      <c r="FK917" s="31"/>
      <c r="FL917" s="31"/>
      <c r="FM917" s="31"/>
      <c r="FN917" s="31"/>
      <c r="FO917" s="31"/>
      <c r="FP917" s="31"/>
      <c r="FQ917" s="31"/>
      <c r="FR917" s="31"/>
      <c r="FS917" s="31"/>
      <c r="FT917" s="31"/>
      <c r="FU917" s="31"/>
      <c r="FV917" s="31"/>
      <c r="FW917" s="31"/>
      <c r="FX917" s="31"/>
      <c r="FY917" s="31"/>
      <c r="FZ917" s="31"/>
      <c r="GA917" s="31"/>
      <c r="GB917" s="31"/>
      <c r="GC917" s="31"/>
      <c r="GD917" s="31"/>
      <c r="GE917" s="31"/>
      <c r="GF917" s="31"/>
      <c r="GG917" s="31"/>
      <c r="GH917" s="31"/>
      <c r="GI917" s="31"/>
      <c r="GJ917" s="31"/>
      <c r="GK917" s="31"/>
      <c r="GL917" s="31"/>
      <c r="GM917" s="31"/>
      <c r="GN917" s="31"/>
      <c r="GO917" s="31"/>
      <c r="GP917" s="31"/>
      <c r="GQ917" s="31"/>
      <c r="GR917" s="31"/>
      <c r="GS917" s="31"/>
      <c r="GT917" s="31"/>
      <c r="GU917" s="31"/>
      <c r="GV917" s="31"/>
      <c r="GW917" s="31"/>
      <c r="GX917" s="31"/>
      <c r="GY917" s="31"/>
      <c r="GZ917" s="31"/>
    </row>
    <row r="918" spans="2:208" s="32" customFormat="1" x14ac:dyDescent="0.2">
      <c r="B918" s="21"/>
      <c r="C918" s="22"/>
      <c r="D918" s="22"/>
      <c r="E918" s="22"/>
      <c r="F918" s="246"/>
      <c r="G918" s="121"/>
      <c r="H918" s="27"/>
      <c r="I918" s="28"/>
      <c r="J918" s="29"/>
      <c r="K918" s="30"/>
      <c r="L918" s="34"/>
      <c r="M918" s="35"/>
      <c r="N918" s="30"/>
      <c r="O918" s="34"/>
      <c r="P918" s="35"/>
      <c r="Q918" s="30"/>
      <c r="R918" s="34"/>
      <c r="S918" s="35"/>
      <c r="T918" s="30"/>
      <c r="U918" s="34"/>
      <c r="V918" s="35"/>
      <c r="W918" s="30"/>
      <c r="X918" s="34"/>
      <c r="Y918" s="34"/>
      <c r="Z918" s="30"/>
      <c r="AA918" s="34"/>
      <c r="AB918" s="34"/>
      <c r="AC918" s="30"/>
      <c r="AD918" s="34"/>
      <c r="AE918" s="34"/>
      <c r="AF918" s="30"/>
      <c r="AG918" s="34"/>
      <c r="AH918" s="34"/>
      <c r="AI918" s="30"/>
      <c r="AJ918" s="34"/>
      <c r="AK918" s="34"/>
      <c r="AL918" s="30"/>
      <c r="AM918" s="34"/>
      <c r="AN918" s="34"/>
      <c r="AO918" s="30"/>
      <c r="AP918" s="34"/>
      <c r="AQ918" s="34"/>
      <c r="AR918" s="30"/>
      <c r="AS918" s="34"/>
      <c r="AT918" s="34"/>
      <c r="AU918" s="30"/>
      <c r="AV918" s="34"/>
      <c r="AW918" s="34"/>
      <c r="AX918" s="30"/>
      <c r="AY918" s="34"/>
      <c r="AZ918" s="34"/>
      <c r="BA918" s="30"/>
      <c r="BB918" s="34"/>
      <c r="BC918" s="34"/>
      <c r="BD918" s="30"/>
      <c r="BE918" s="34"/>
      <c r="BF918" s="34"/>
      <c r="BG918" s="30"/>
      <c r="BH918" s="34"/>
      <c r="BI918" s="34"/>
      <c r="BJ918" s="30"/>
      <c r="BK918" s="34"/>
      <c r="BL918" s="117"/>
      <c r="BM918" s="118"/>
      <c r="BN918" s="117"/>
      <c r="BO918" s="34"/>
      <c r="BP918" s="30"/>
      <c r="BQ918" s="30"/>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c r="DP918" s="31"/>
      <c r="DQ918" s="31"/>
      <c r="DR918" s="31"/>
      <c r="DS918" s="31"/>
      <c r="DT918" s="31"/>
      <c r="DU918" s="31"/>
      <c r="DV918" s="31"/>
      <c r="DW918" s="31"/>
      <c r="DX918" s="31"/>
      <c r="DY918" s="31"/>
      <c r="DZ918" s="31"/>
      <c r="EA918" s="31"/>
      <c r="EB918" s="31"/>
      <c r="EC918" s="31"/>
      <c r="ED918" s="31"/>
      <c r="EE918" s="31"/>
      <c r="EF918" s="31"/>
      <c r="EG918" s="31"/>
      <c r="EH918" s="31"/>
      <c r="EI918" s="31"/>
      <c r="EJ918" s="31"/>
      <c r="EK918" s="31"/>
      <c r="EL918" s="31"/>
      <c r="EM918" s="31"/>
      <c r="EN918" s="31"/>
      <c r="EO918" s="31"/>
      <c r="EP918" s="31"/>
      <c r="EQ918" s="31"/>
      <c r="ER918" s="31"/>
      <c r="ES918" s="31"/>
      <c r="ET918" s="31"/>
      <c r="EU918" s="31"/>
      <c r="EV918" s="31"/>
      <c r="EW918" s="31"/>
      <c r="EX918" s="31"/>
      <c r="EY918" s="31"/>
      <c r="EZ918" s="31"/>
      <c r="FA918" s="31"/>
      <c r="FB918" s="31"/>
      <c r="FC918" s="31"/>
      <c r="FD918" s="31"/>
      <c r="FE918" s="31"/>
      <c r="FF918" s="31"/>
      <c r="FG918" s="31"/>
      <c r="FH918" s="31"/>
      <c r="FI918" s="31"/>
      <c r="FJ918" s="31"/>
      <c r="FK918" s="31"/>
      <c r="FL918" s="31"/>
      <c r="FM918" s="31"/>
      <c r="FN918" s="31"/>
      <c r="FO918" s="31"/>
      <c r="FP918" s="31"/>
      <c r="FQ918" s="31"/>
      <c r="FR918" s="31"/>
      <c r="FS918" s="31"/>
      <c r="FT918" s="31"/>
      <c r="FU918" s="31"/>
      <c r="FV918" s="31"/>
      <c r="FW918" s="31"/>
      <c r="FX918" s="31"/>
      <c r="FY918" s="31"/>
      <c r="FZ918" s="31"/>
      <c r="GA918" s="31"/>
      <c r="GB918" s="31"/>
      <c r="GC918" s="31"/>
      <c r="GD918" s="31"/>
      <c r="GE918" s="31"/>
      <c r="GF918" s="31"/>
      <c r="GG918" s="31"/>
      <c r="GH918" s="31"/>
      <c r="GI918" s="31"/>
      <c r="GJ918" s="31"/>
      <c r="GK918" s="31"/>
      <c r="GL918" s="31"/>
      <c r="GM918" s="31"/>
      <c r="GN918" s="31"/>
      <c r="GO918" s="31"/>
      <c r="GP918" s="31"/>
      <c r="GQ918" s="31"/>
      <c r="GR918" s="31"/>
      <c r="GS918" s="31"/>
      <c r="GT918" s="31"/>
      <c r="GU918" s="31"/>
      <c r="GV918" s="31"/>
      <c r="GW918" s="31"/>
      <c r="GX918" s="31"/>
      <c r="GY918" s="31"/>
      <c r="GZ918" s="31"/>
    </row>
    <row r="919" spans="2:208" s="32" customFormat="1" x14ac:dyDescent="0.2">
      <c r="B919" s="21"/>
      <c r="C919" s="22"/>
      <c r="D919" s="22"/>
      <c r="E919" s="22"/>
      <c r="F919" s="246"/>
      <c r="G919" s="121"/>
      <c r="H919" s="27"/>
      <c r="I919" s="28"/>
      <c r="J919" s="29"/>
      <c r="K919" s="30"/>
      <c r="L919" s="34"/>
      <c r="M919" s="35"/>
      <c r="N919" s="30"/>
      <c r="O919" s="34"/>
      <c r="P919" s="35"/>
      <c r="Q919" s="30"/>
      <c r="R919" s="34"/>
      <c r="S919" s="35"/>
      <c r="T919" s="30"/>
      <c r="U919" s="34"/>
      <c r="V919" s="35"/>
      <c r="W919" s="30"/>
      <c r="X919" s="34"/>
      <c r="Y919" s="34"/>
      <c r="Z919" s="30"/>
      <c r="AA919" s="34"/>
      <c r="AB919" s="34"/>
      <c r="AC919" s="30"/>
      <c r="AD919" s="34"/>
      <c r="AE919" s="34"/>
      <c r="AF919" s="30"/>
      <c r="AG919" s="34"/>
      <c r="AH919" s="34"/>
      <c r="AI919" s="30"/>
      <c r="AJ919" s="34"/>
      <c r="AK919" s="34"/>
      <c r="AL919" s="30"/>
      <c r="AM919" s="34"/>
      <c r="AN919" s="34"/>
      <c r="AO919" s="30"/>
      <c r="AP919" s="34"/>
      <c r="AQ919" s="34"/>
      <c r="AR919" s="30"/>
      <c r="AS919" s="34"/>
      <c r="AT919" s="34"/>
      <c r="AU919" s="30"/>
      <c r="AV919" s="34"/>
      <c r="AW919" s="34"/>
      <c r="AX919" s="30"/>
      <c r="AY919" s="34"/>
      <c r="AZ919" s="34"/>
      <c r="BA919" s="30"/>
      <c r="BB919" s="34"/>
      <c r="BC919" s="34"/>
      <c r="BD919" s="30"/>
      <c r="BE919" s="34"/>
      <c r="BF919" s="34"/>
      <c r="BG919" s="30"/>
      <c r="BH919" s="34"/>
      <c r="BI919" s="34"/>
      <c r="BJ919" s="30"/>
      <c r="BK919" s="34"/>
      <c r="BL919" s="117"/>
      <c r="BM919" s="118"/>
      <c r="BN919" s="117"/>
      <c r="BO919" s="34"/>
      <c r="BP919" s="30"/>
      <c r="BQ919" s="30"/>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c r="CT919" s="31"/>
      <c r="CU919" s="31"/>
      <c r="CV919" s="31"/>
      <c r="CW919" s="31"/>
      <c r="CX919" s="31"/>
      <c r="CY919" s="31"/>
      <c r="CZ919" s="31"/>
      <c r="DA919" s="31"/>
      <c r="DB919" s="31"/>
      <c r="DC919" s="31"/>
      <c r="DD919" s="31"/>
      <c r="DE919" s="31"/>
      <c r="DF919" s="31"/>
      <c r="DG919" s="31"/>
      <c r="DH919" s="31"/>
      <c r="DI919" s="31"/>
      <c r="DJ919" s="31"/>
      <c r="DK919" s="31"/>
      <c r="DL919" s="31"/>
      <c r="DM919" s="31"/>
      <c r="DN919" s="31"/>
      <c r="DO919" s="31"/>
      <c r="DP919" s="31"/>
      <c r="DQ919" s="31"/>
      <c r="DR919" s="31"/>
      <c r="DS919" s="31"/>
      <c r="DT919" s="31"/>
      <c r="DU919" s="31"/>
      <c r="DV919" s="31"/>
      <c r="DW919" s="31"/>
      <c r="DX919" s="31"/>
      <c r="DY919" s="31"/>
      <c r="DZ919" s="31"/>
      <c r="EA919" s="31"/>
      <c r="EB919" s="31"/>
      <c r="EC919" s="31"/>
      <c r="ED919" s="31"/>
      <c r="EE919" s="31"/>
      <c r="EF919" s="31"/>
      <c r="EG919" s="31"/>
      <c r="EH919" s="31"/>
      <c r="EI919" s="31"/>
      <c r="EJ919" s="31"/>
      <c r="EK919" s="31"/>
      <c r="EL919" s="31"/>
      <c r="EM919" s="31"/>
      <c r="EN919" s="31"/>
      <c r="EO919" s="31"/>
      <c r="EP919" s="31"/>
      <c r="EQ919" s="31"/>
      <c r="ER919" s="31"/>
      <c r="ES919" s="31"/>
      <c r="ET919" s="31"/>
      <c r="EU919" s="31"/>
      <c r="EV919" s="31"/>
      <c r="EW919" s="31"/>
      <c r="EX919" s="31"/>
      <c r="EY919" s="31"/>
      <c r="EZ919" s="31"/>
      <c r="FA919" s="31"/>
      <c r="FB919" s="31"/>
      <c r="FC919" s="31"/>
      <c r="FD919" s="31"/>
      <c r="FE919" s="31"/>
      <c r="FF919" s="31"/>
      <c r="FG919" s="31"/>
      <c r="FH919" s="31"/>
      <c r="FI919" s="31"/>
      <c r="FJ919" s="31"/>
      <c r="FK919" s="31"/>
      <c r="FL919" s="31"/>
      <c r="FM919" s="31"/>
      <c r="FN919" s="31"/>
      <c r="FO919" s="31"/>
      <c r="FP919" s="31"/>
      <c r="FQ919" s="31"/>
      <c r="FR919" s="31"/>
      <c r="FS919" s="31"/>
      <c r="FT919" s="31"/>
      <c r="FU919" s="31"/>
      <c r="FV919" s="31"/>
      <c r="FW919" s="31"/>
      <c r="FX919" s="31"/>
      <c r="FY919" s="31"/>
      <c r="FZ919" s="31"/>
      <c r="GA919" s="31"/>
      <c r="GB919" s="31"/>
      <c r="GC919" s="31"/>
      <c r="GD919" s="31"/>
      <c r="GE919" s="31"/>
      <c r="GF919" s="31"/>
      <c r="GG919" s="31"/>
      <c r="GH919" s="31"/>
      <c r="GI919" s="31"/>
      <c r="GJ919" s="31"/>
      <c r="GK919" s="31"/>
      <c r="GL919" s="31"/>
      <c r="GM919" s="31"/>
      <c r="GN919" s="31"/>
      <c r="GO919" s="31"/>
      <c r="GP919" s="31"/>
      <c r="GQ919" s="31"/>
      <c r="GR919" s="31"/>
      <c r="GS919" s="31"/>
      <c r="GT919" s="31"/>
      <c r="GU919" s="31"/>
      <c r="GV919" s="31"/>
      <c r="GW919" s="31"/>
      <c r="GX919" s="31"/>
      <c r="GY919" s="31"/>
      <c r="GZ919" s="31"/>
    </row>
    <row r="920" spans="2:208" s="32" customFormat="1" x14ac:dyDescent="0.2">
      <c r="B920" s="21"/>
      <c r="C920" s="22"/>
      <c r="D920" s="22"/>
      <c r="E920" s="22"/>
      <c r="F920" s="246"/>
      <c r="G920" s="121"/>
      <c r="H920" s="27"/>
      <c r="I920" s="28"/>
      <c r="J920" s="29"/>
      <c r="K920" s="30"/>
      <c r="L920" s="34"/>
      <c r="M920" s="35"/>
      <c r="N920" s="30"/>
      <c r="O920" s="34"/>
      <c r="P920" s="35"/>
      <c r="Q920" s="30"/>
      <c r="R920" s="34"/>
      <c r="S920" s="35"/>
      <c r="T920" s="30"/>
      <c r="U920" s="34"/>
      <c r="V920" s="35"/>
      <c r="W920" s="30"/>
      <c r="X920" s="34"/>
      <c r="Y920" s="34"/>
      <c r="Z920" s="30"/>
      <c r="AA920" s="34"/>
      <c r="AB920" s="34"/>
      <c r="AC920" s="30"/>
      <c r="AD920" s="34"/>
      <c r="AE920" s="34"/>
      <c r="AF920" s="30"/>
      <c r="AG920" s="34"/>
      <c r="AH920" s="34"/>
      <c r="AI920" s="30"/>
      <c r="AJ920" s="34"/>
      <c r="AK920" s="34"/>
      <c r="AL920" s="30"/>
      <c r="AM920" s="34"/>
      <c r="AN920" s="34"/>
      <c r="AO920" s="30"/>
      <c r="AP920" s="34"/>
      <c r="AQ920" s="34"/>
      <c r="AR920" s="30"/>
      <c r="AS920" s="34"/>
      <c r="AT920" s="34"/>
      <c r="AU920" s="30"/>
      <c r="AV920" s="34"/>
      <c r="AW920" s="34"/>
      <c r="AX920" s="30"/>
      <c r="AY920" s="34"/>
      <c r="AZ920" s="34"/>
      <c r="BA920" s="30"/>
      <c r="BB920" s="34"/>
      <c r="BC920" s="34"/>
      <c r="BD920" s="30"/>
      <c r="BE920" s="34"/>
      <c r="BF920" s="34"/>
      <c r="BG920" s="30"/>
      <c r="BH920" s="34"/>
      <c r="BI920" s="34"/>
      <c r="BJ920" s="30"/>
      <c r="BK920" s="34"/>
      <c r="BL920" s="117"/>
      <c r="BM920" s="118"/>
      <c r="BN920" s="117"/>
      <c r="BO920" s="34"/>
      <c r="BP920" s="30"/>
      <c r="BQ920" s="30"/>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c r="CT920" s="31"/>
      <c r="CU920" s="31"/>
      <c r="CV920" s="31"/>
      <c r="CW920" s="31"/>
      <c r="CX920" s="31"/>
      <c r="CY920" s="31"/>
      <c r="CZ920" s="31"/>
      <c r="DA920" s="31"/>
      <c r="DB920" s="31"/>
      <c r="DC920" s="31"/>
      <c r="DD920" s="31"/>
      <c r="DE920" s="31"/>
      <c r="DF920" s="31"/>
      <c r="DG920" s="31"/>
      <c r="DH920" s="31"/>
      <c r="DI920" s="31"/>
      <c r="DJ920" s="31"/>
      <c r="DK920" s="31"/>
      <c r="DL920" s="31"/>
      <c r="DM920" s="31"/>
      <c r="DN920" s="31"/>
      <c r="DO920" s="31"/>
      <c r="DP920" s="31"/>
      <c r="DQ920" s="31"/>
      <c r="DR920" s="31"/>
      <c r="DS920" s="31"/>
      <c r="DT920" s="31"/>
      <c r="DU920" s="31"/>
      <c r="DV920" s="31"/>
      <c r="DW920" s="31"/>
      <c r="DX920" s="31"/>
      <c r="DY920" s="31"/>
      <c r="DZ920" s="31"/>
      <c r="EA920" s="31"/>
      <c r="EB920" s="31"/>
      <c r="EC920" s="31"/>
      <c r="ED920" s="31"/>
      <c r="EE920" s="31"/>
      <c r="EF920" s="31"/>
      <c r="EG920" s="31"/>
      <c r="EH920" s="31"/>
      <c r="EI920" s="31"/>
      <c r="EJ920" s="31"/>
      <c r="EK920" s="31"/>
      <c r="EL920" s="31"/>
      <c r="EM920" s="31"/>
      <c r="EN920" s="31"/>
      <c r="EO920" s="31"/>
      <c r="EP920" s="31"/>
      <c r="EQ920" s="31"/>
      <c r="ER920" s="31"/>
      <c r="ES920" s="31"/>
      <c r="ET920" s="31"/>
      <c r="EU920" s="31"/>
      <c r="EV920" s="31"/>
      <c r="EW920" s="31"/>
      <c r="EX920" s="31"/>
      <c r="EY920" s="31"/>
      <c r="EZ920" s="31"/>
      <c r="FA920" s="31"/>
      <c r="FB920" s="31"/>
      <c r="FC920" s="31"/>
      <c r="FD920" s="31"/>
      <c r="FE920" s="31"/>
      <c r="FF920" s="31"/>
      <c r="FG920" s="31"/>
      <c r="FH920" s="31"/>
      <c r="FI920" s="31"/>
      <c r="FJ920" s="31"/>
      <c r="FK920" s="31"/>
      <c r="FL920" s="31"/>
      <c r="FM920" s="31"/>
      <c r="FN920" s="31"/>
      <c r="FO920" s="31"/>
      <c r="FP920" s="31"/>
      <c r="FQ920" s="31"/>
      <c r="FR920" s="31"/>
      <c r="FS920" s="31"/>
      <c r="FT920" s="31"/>
      <c r="FU920" s="31"/>
      <c r="FV920" s="31"/>
      <c r="FW920" s="31"/>
      <c r="FX920" s="31"/>
      <c r="FY920" s="31"/>
      <c r="FZ920" s="31"/>
      <c r="GA920" s="31"/>
      <c r="GB920" s="31"/>
      <c r="GC920" s="31"/>
      <c r="GD920" s="31"/>
      <c r="GE920" s="31"/>
      <c r="GF920" s="31"/>
      <c r="GG920" s="31"/>
      <c r="GH920" s="31"/>
      <c r="GI920" s="31"/>
      <c r="GJ920" s="31"/>
      <c r="GK920" s="31"/>
      <c r="GL920" s="31"/>
      <c r="GM920" s="31"/>
      <c r="GN920" s="31"/>
      <c r="GO920" s="31"/>
      <c r="GP920" s="31"/>
      <c r="GQ920" s="31"/>
      <c r="GR920" s="31"/>
      <c r="GS920" s="31"/>
      <c r="GT920" s="31"/>
      <c r="GU920" s="31"/>
      <c r="GV920" s="31"/>
      <c r="GW920" s="31"/>
      <c r="GX920" s="31"/>
      <c r="GY920" s="31"/>
      <c r="GZ920" s="31"/>
    </row>
    <row r="921" spans="2:208" s="32" customFormat="1" x14ac:dyDescent="0.2">
      <c r="B921" s="21"/>
      <c r="C921" s="22"/>
      <c r="D921" s="22"/>
      <c r="E921" s="22"/>
      <c r="F921" s="246"/>
      <c r="G921" s="121"/>
      <c r="H921" s="27"/>
      <c r="I921" s="28"/>
      <c r="J921" s="29"/>
      <c r="K921" s="30"/>
      <c r="L921" s="34"/>
      <c r="M921" s="35"/>
      <c r="N921" s="30"/>
      <c r="O921" s="34"/>
      <c r="P921" s="35"/>
      <c r="Q921" s="30"/>
      <c r="R921" s="34"/>
      <c r="S921" s="35"/>
      <c r="T921" s="30"/>
      <c r="U921" s="34"/>
      <c r="V921" s="35"/>
      <c r="W921" s="30"/>
      <c r="X921" s="34"/>
      <c r="Y921" s="34"/>
      <c r="Z921" s="30"/>
      <c r="AA921" s="34"/>
      <c r="AB921" s="34"/>
      <c r="AC921" s="30"/>
      <c r="AD921" s="34"/>
      <c r="AE921" s="34"/>
      <c r="AF921" s="30"/>
      <c r="AG921" s="34"/>
      <c r="AH921" s="34"/>
      <c r="AI921" s="30"/>
      <c r="AJ921" s="34"/>
      <c r="AK921" s="34"/>
      <c r="AL921" s="30"/>
      <c r="AM921" s="34"/>
      <c r="AN921" s="34"/>
      <c r="AO921" s="30"/>
      <c r="AP921" s="34"/>
      <c r="AQ921" s="34"/>
      <c r="AR921" s="30"/>
      <c r="AS921" s="34"/>
      <c r="AT921" s="34"/>
      <c r="AU921" s="30"/>
      <c r="AV921" s="34"/>
      <c r="AW921" s="34"/>
      <c r="AX921" s="30"/>
      <c r="AY921" s="34"/>
      <c r="AZ921" s="34"/>
      <c r="BA921" s="30"/>
      <c r="BB921" s="34"/>
      <c r="BC921" s="34"/>
      <c r="BD921" s="30"/>
      <c r="BE921" s="34"/>
      <c r="BF921" s="34"/>
      <c r="BG921" s="30"/>
      <c r="BH921" s="34"/>
      <c r="BI921" s="34"/>
      <c r="BJ921" s="30"/>
      <c r="BK921" s="34"/>
      <c r="BL921" s="117"/>
      <c r="BM921" s="118"/>
      <c r="BN921" s="117"/>
      <c r="BO921" s="34"/>
      <c r="BP921" s="30"/>
      <c r="BQ921" s="30"/>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c r="CT921" s="31"/>
      <c r="CU921" s="31"/>
      <c r="CV921" s="31"/>
      <c r="CW921" s="31"/>
      <c r="CX921" s="31"/>
      <c r="CY921" s="31"/>
      <c r="CZ921" s="31"/>
      <c r="DA921" s="31"/>
      <c r="DB921" s="31"/>
      <c r="DC921" s="31"/>
      <c r="DD921" s="31"/>
      <c r="DE921" s="31"/>
      <c r="DF921" s="31"/>
      <c r="DG921" s="31"/>
      <c r="DH921" s="31"/>
      <c r="DI921" s="31"/>
      <c r="DJ921" s="31"/>
      <c r="DK921" s="31"/>
      <c r="DL921" s="31"/>
      <c r="DM921" s="31"/>
      <c r="DN921" s="31"/>
      <c r="DO921" s="31"/>
      <c r="DP921" s="31"/>
      <c r="DQ921" s="31"/>
      <c r="DR921" s="31"/>
      <c r="DS921" s="31"/>
      <c r="DT921" s="31"/>
      <c r="DU921" s="31"/>
      <c r="DV921" s="31"/>
      <c r="DW921" s="31"/>
      <c r="DX921" s="31"/>
      <c r="DY921" s="31"/>
      <c r="DZ921" s="31"/>
      <c r="EA921" s="31"/>
      <c r="EB921" s="31"/>
      <c r="EC921" s="31"/>
      <c r="ED921" s="31"/>
      <c r="EE921" s="31"/>
      <c r="EF921" s="31"/>
      <c r="EG921" s="31"/>
      <c r="EH921" s="31"/>
      <c r="EI921" s="31"/>
      <c r="EJ921" s="31"/>
      <c r="EK921" s="31"/>
      <c r="EL921" s="31"/>
      <c r="EM921" s="31"/>
      <c r="EN921" s="31"/>
      <c r="EO921" s="31"/>
      <c r="EP921" s="31"/>
      <c r="EQ921" s="31"/>
      <c r="ER921" s="31"/>
      <c r="ES921" s="31"/>
      <c r="ET921" s="31"/>
      <c r="EU921" s="31"/>
      <c r="EV921" s="31"/>
      <c r="EW921" s="31"/>
      <c r="EX921" s="31"/>
      <c r="EY921" s="31"/>
      <c r="EZ921" s="31"/>
      <c r="FA921" s="31"/>
      <c r="FB921" s="31"/>
      <c r="FC921" s="31"/>
      <c r="FD921" s="31"/>
      <c r="FE921" s="31"/>
      <c r="FF921" s="31"/>
      <c r="FG921" s="31"/>
      <c r="FH921" s="31"/>
      <c r="FI921" s="31"/>
      <c r="FJ921" s="31"/>
      <c r="FK921" s="31"/>
      <c r="FL921" s="31"/>
      <c r="FM921" s="31"/>
      <c r="FN921" s="31"/>
      <c r="FO921" s="31"/>
      <c r="FP921" s="31"/>
      <c r="FQ921" s="31"/>
      <c r="FR921" s="31"/>
      <c r="FS921" s="31"/>
      <c r="FT921" s="31"/>
      <c r="FU921" s="31"/>
      <c r="FV921" s="31"/>
      <c r="FW921" s="31"/>
      <c r="FX921" s="31"/>
      <c r="FY921" s="31"/>
      <c r="FZ921" s="31"/>
      <c r="GA921" s="31"/>
      <c r="GB921" s="31"/>
      <c r="GC921" s="31"/>
      <c r="GD921" s="31"/>
      <c r="GE921" s="31"/>
      <c r="GF921" s="31"/>
      <c r="GG921" s="31"/>
      <c r="GH921" s="31"/>
      <c r="GI921" s="31"/>
      <c r="GJ921" s="31"/>
      <c r="GK921" s="31"/>
      <c r="GL921" s="31"/>
      <c r="GM921" s="31"/>
      <c r="GN921" s="31"/>
      <c r="GO921" s="31"/>
      <c r="GP921" s="31"/>
      <c r="GQ921" s="31"/>
      <c r="GR921" s="31"/>
      <c r="GS921" s="31"/>
      <c r="GT921" s="31"/>
      <c r="GU921" s="31"/>
      <c r="GV921" s="31"/>
      <c r="GW921" s="31"/>
      <c r="GX921" s="31"/>
      <c r="GY921" s="31"/>
      <c r="GZ921" s="31"/>
    </row>
    <row r="922" spans="2:208" s="32" customFormat="1" x14ac:dyDescent="0.2">
      <c r="B922" s="21"/>
      <c r="C922" s="22"/>
      <c r="D922" s="22"/>
      <c r="E922" s="22"/>
      <c r="F922" s="246"/>
      <c r="G922" s="121"/>
      <c r="H922" s="27"/>
      <c r="I922" s="28"/>
      <c r="J922" s="29"/>
      <c r="K922" s="30"/>
      <c r="L922" s="34"/>
      <c r="M922" s="35"/>
      <c r="N922" s="30"/>
      <c r="O922" s="34"/>
      <c r="P922" s="35"/>
      <c r="Q922" s="30"/>
      <c r="R922" s="34"/>
      <c r="S922" s="35"/>
      <c r="T922" s="30"/>
      <c r="U922" s="34"/>
      <c r="V922" s="35"/>
      <c r="W922" s="30"/>
      <c r="X922" s="34"/>
      <c r="Y922" s="34"/>
      <c r="Z922" s="30"/>
      <c r="AA922" s="34"/>
      <c r="AB922" s="34"/>
      <c r="AC922" s="30"/>
      <c r="AD922" s="34"/>
      <c r="AE922" s="34"/>
      <c r="AF922" s="30"/>
      <c r="AG922" s="34"/>
      <c r="AH922" s="34"/>
      <c r="AI922" s="30"/>
      <c r="AJ922" s="34"/>
      <c r="AK922" s="34"/>
      <c r="AL922" s="30"/>
      <c r="AM922" s="34"/>
      <c r="AN922" s="34"/>
      <c r="AO922" s="30"/>
      <c r="AP922" s="34"/>
      <c r="AQ922" s="34"/>
      <c r="AR922" s="30"/>
      <c r="AS922" s="34"/>
      <c r="AT922" s="34"/>
      <c r="AU922" s="30"/>
      <c r="AV922" s="34"/>
      <c r="AW922" s="34"/>
      <c r="AX922" s="30"/>
      <c r="AY922" s="34"/>
      <c r="AZ922" s="34"/>
      <c r="BA922" s="30"/>
      <c r="BB922" s="34"/>
      <c r="BC922" s="34"/>
      <c r="BD922" s="30"/>
      <c r="BE922" s="34"/>
      <c r="BF922" s="34"/>
      <c r="BG922" s="30"/>
      <c r="BH922" s="34"/>
      <c r="BI922" s="34"/>
      <c r="BJ922" s="30"/>
      <c r="BK922" s="34"/>
      <c r="BL922" s="117"/>
      <c r="BM922" s="118"/>
      <c r="BN922" s="117"/>
      <c r="BO922" s="34"/>
      <c r="BP922" s="30"/>
      <c r="BQ922" s="30"/>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c r="CT922" s="31"/>
      <c r="CU922" s="31"/>
      <c r="CV922" s="31"/>
      <c r="CW922" s="31"/>
      <c r="CX922" s="31"/>
      <c r="CY922" s="31"/>
      <c r="CZ922" s="31"/>
      <c r="DA922" s="31"/>
      <c r="DB922" s="31"/>
      <c r="DC922" s="31"/>
      <c r="DD922" s="31"/>
      <c r="DE922" s="31"/>
      <c r="DF922" s="31"/>
      <c r="DG922" s="31"/>
      <c r="DH922" s="31"/>
      <c r="DI922" s="31"/>
      <c r="DJ922" s="31"/>
      <c r="DK922" s="31"/>
      <c r="DL922" s="31"/>
      <c r="DM922" s="31"/>
      <c r="DN922" s="31"/>
      <c r="DO922" s="31"/>
      <c r="DP922" s="31"/>
      <c r="DQ922" s="31"/>
      <c r="DR922" s="31"/>
      <c r="DS922" s="31"/>
      <c r="DT922" s="31"/>
      <c r="DU922" s="31"/>
      <c r="DV922" s="31"/>
      <c r="DW922" s="31"/>
      <c r="DX922" s="31"/>
      <c r="DY922" s="31"/>
      <c r="DZ922" s="31"/>
      <c r="EA922" s="31"/>
      <c r="EB922" s="31"/>
      <c r="EC922" s="31"/>
      <c r="ED922" s="31"/>
      <c r="EE922" s="31"/>
      <c r="EF922" s="31"/>
      <c r="EG922" s="31"/>
      <c r="EH922" s="31"/>
      <c r="EI922" s="31"/>
      <c r="EJ922" s="31"/>
      <c r="EK922" s="31"/>
      <c r="EL922" s="31"/>
      <c r="EM922" s="31"/>
      <c r="EN922" s="31"/>
      <c r="EO922" s="31"/>
      <c r="EP922" s="31"/>
      <c r="EQ922" s="31"/>
      <c r="ER922" s="31"/>
      <c r="ES922" s="31"/>
      <c r="ET922" s="31"/>
      <c r="EU922" s="31"/>
      <c r="EV922" s="31"/>
      <c r="EW922" s="31"/>
      <c r="EX922" s="31"/>
      <c r="EY922" s="31"/>
      <c r="EZ922" s="31"/>
      <c r="FA922" s="31"/>
      <c r="FB922" s="31"/>
      <c r="FC922" s="31"/>
      <c r="FD922" s="31"/>
      <c r="FE922" s="31"/>
      <c r="FF922" s="31"/>
      <c r="FG922" s="31"/>
      <c r="FH922" s="31"/>
      <c r="FI922" s="31"/>
      <c r="FJ922" s="31"/>
      <c r="FK922" s="31"/>
      <c r="FL922" s="31"/>
      <c r="FM922" s="31"/>
      <c r="FN922" s="31"/>
      <c r="FO922" s="31"/>
      <c r="FP922" s="31"/>
      <c r="FQ922" s="31"/>
      <c r="FR922" s="31"/>
      <c r="FS922" s="31"/>
      <c r="FT922" s="31"/>
      <c r="FU922" s="31"/>
      <c r="FV922" s="31"/>
      <c r="FW922" s="31"/>
      <c r="FX922" s="31"/>
      <c r="FY922" s="31"/>
      <c r="FZ922" s="31"/>
      <c r="GA922" s="31"/>
      <c r="GB922" s="31"/>
      <c r="GC922" s="31"/>
      <c r="GD922" s="31"/>
      <c r="GE922" s="31"/>
      <c r="GF922" s="31"/>
      <c r="GG922" s="31"/>
      <c r="GH922" s="31"/>
      <c r="GI922" s="31"/>
      <c r="GJ922" s="31"/>
      <c r="GK922" s="31"/>
      <c r="GL922" s="31"/>
      <c r="GM922" s="31"/>
      <c r="GN922" s="31"/>
      <c r="GO922" s="31"/>
      <c r="GP922" s="31"/>
      <c r="GQ922" s="31"/>
      <c r="GR922" s="31"/>
      <c r="GS922" s="31"/>
      <c r="GT922" s="31"/>
      <c r="GU922" s="31"/>
      <c r="GV922" s="31"/>
      <c r="GW922" s="31"/>
      <c r="GX922" s="31"/>
      <c r="GY922" s="31"/>
      <c r="GZ922" s="31"/>
    </row>
    <row r="923" spans="2:208" s="32" customFormat="1" x14ac:dyDescent="0.2">
      <c r="B923" s="21"/>
      <c r="C923" s="22"/>
      <c r="D923" s="22"/>
      <c r="E923" s="22"/>
      <c r="F923" s="246"/>
      <c r="G923" s="121"/>
      <c r="H923" s="27"/>
      <c r="I923" s="28"/>
      <c r="J923" s="29"/>
      <c r="K923" s="30"/>
      <c r="L923" s="34"/>
      <c r="M923" s="35"/>
      <c r="N923" s="30"/>
      <c r="O923" s="34"/>
      <c r="P923" s="35"/>
      <c r="Q923" s="30"/>
      <c r="R923" s="34"/>
      <c r="S923" s="35"/>
      <c r="T923" s="30"/>
      <c r="U923" s="34"/>
      <c r="V923" s="35"/>
      <c r="W923" s="30"/>
      <c r="X923" s="34"/>
      <c r="Y923" s="34"/>
      <c r="Z923" s="30"/>
      <c r="AA923" s="34"/>
      <c r="AB923" s="34"/>
      <c r="AC923" s="30"/>
      <c r="AD923" s="34"/>
      <c r="AE923" s="34"/>
      <c r="AF923" s="30"/>
      <c r="AG923" s="34"/>
      <c r="AH923" s="34"/>
      <c r="AI923" s="30"/>
      <c r="AJ923" s="34"/>
      <c r="AK923" s="34"/>
      <c r="AL923" s="30"/>
      <c r="AM923" s="34"/>
      <c r="AN923" s="34"/>
      <c r="AO923" s="30"/>
      <c r="AP923" s="34"/>
      <c r="AQ923" s="34"/>
      <c r="AR923" s="30"/>
      <c r="AS923" s="34"/>
      <c r="AT923" s="34"/>
      <c r="AU923" s="30"/>
      <c r="AV923" s="34"/>
      <c r="AW923" s="34"/>
      <c r="AX923" s="30"/>
      <c r="AY923" s="34"/>
      <c r="AZ923" s="34"/>
      <c r="BA923" s="30"/>
      <c r="BB923" s="34"/>
      <c r="BC923" s="34"/>
      <c r="BD923" s="30"/>
      <c r="BE923" s="34"/>
      <c r="BF923" s="34"/>
      <c r="BG923" s="30"/>
      <c r="BH923" s="34"/>
      <c r="BI923" s="34"/>
      <c r="BJ923" s="30"/>
      <c r="BK923" s="34"/>
      <c r="BL923" s="117"/>
      <c r="BM923" s="118"/>
      <c r="BN923" s="117"/>
      <c r="BO923" s="34"/>
      <c r="BP923" s="30"/>
      <c r="BQ923" s="30"/>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c r="CT923" s="31"/>
      <c r="CU923" s="31"/>
      <c r="CV923" s="31"/>
      <c r="CW923" s="31"/>
      <c r="CX923" s="31"/>
      <c r="CY923" s="31"/>
      <c r="CZ923" s="31"/>
      <c r="DA923" s="31"/>
      <c r="DB923" s="31"/>
      <c r="DC923" s="31"/>
      <c r="DD923" s="31"/>
      <c r="DE923" s="31"/>
      <c r="DF923" s="31"/>
      <c r="DG923" s="31"/>
      <c r="DH923" s="31"/>
      <c r="DI923" s="31"/>
      <c r="DJ923" s="31"/>
      <c r="DK923" s="31"/>
      <c r="DL923" s="31"/>
      <c r="DM923" s="31"/>
      <c r="DN923" s="31"/>
      <c r="DO923" s="31"/>
      <c r="DP923" s="31"/>
      <c r="DQ923" s="31"/>
      <c r="DR923" s="31"/>
      <c r="DS923" s="31"/>
      <c r="DT923" s="31"/>
      <c r="DU923" s="31"/>
      <c r="DV923" s="31"/>
      <c r="DW923" s="31"/>
      <c r="DX923" s="31"/>
      <c r="DY923" s="31"/>
      <c r="DZ923" s="31"/>
      <c r="EA923" s="31"/>
      <c r="EB923" s="31"/>
      <c r="EC923" s="31"/>
      <c r="ED923" s="31"/>
      <c r="EE923" s="31"/>
      <c r="EF923" s="31"/>
      <c r="EG923" s="31"/>
      <c r="EH923" s="31"/>
      <c r="EI923" s="31"/>
      <c r="EJ923" s="31"/>
      <c r="EK923" s="31"/>
      <c r="EL923" s="31"/>
      <c r="EM923" s="31"/>
      <c r="EN923" s="31"/>
      <c r="EO923" s="31"/>
      <c r="EP923" s="31"/>
      <c r="EQ923" s="31"/>
      <c r="ER923" s="31"/>
      <c r="ES923" s="31"/>
      <c r="ET923" s="31"/>
      <c r="EU923" s="31"/>
      <c r="EV923" s="31"/>
      <c r="EW923" s="31"/>
      <c r="EX923" s="31"/>
      <c r="EY923" s="31"/>
      <c r="EZ923" s="31"/>
      <c r="FA923" s="31"/>
      <c r="FB923" s="31"/>
      <c r="FC923" s="31"/>
      <c r="FD923" s="31"/>
      <c r="FE923" s="31"/>
      <c r="FF923" s="31"/>
      <c r="FG923" s="31"/>
      <c r="FH923" s="31"/>
      <c r="FI923" s="31"/>
      <c r="FJ923" s="31"/>
      <c r="FK923" s="31"/>
      <c r="FL923" s="31"/>
      <c r="FM923" s="31"/>
      <c r="FN923" s="31"/>
      <c r="FO923" s="31"/>
      <c r="FP923" s="31"/>
      <c r="FQ923" s="31"/>
      <c r="FR923" s="31"/>
      <c r="FS923" s="31"/>
      <c r="FT923" s="31"/>
      <c r="FU923" s="31"/>
      <c r="FV923" s="31"/>
      <c r="FW923" s="31"/>
      <c r="FX923" s="31"/>
      <c r="FY923" s="31"/>
      <c r="FZ923" s="31"/>
      <c r="GA923" s="31"/>
      <c r="GB923" s="31"/>
      <c r="GC923" s="31"/>
      <c r="GD923" s="31"/>
      <c r="GE923" s="31"/>
      <c r="GF923" s="31"/>
      <c r="GG923" s="31"/>
      <c r="GH923" s="31"/>
      <c r="GI923" s="31"/>
      <c r="GJ923" s="31"/>
      <c r="GK923" s="31"/>
      <c r="GL923" s="31"/>
      <c r="GM923" s="31"/>
      <c r="GN923" s="31"/>
      <c r="GO923" s="31"/>
      <c r="GP923" s="31"/>
      <c r="GQ923" s="31"/>
      <c r="GR923" s="31"/>
      <c r="GS923" s="31"/>
      <c r="GT923" s="31"/>
      <c r="GU923" s="31"/>
      <c r="GV923" s="31"/>
      <c r="GW923" s="31"/>
      <c r="GX923" s="31"/>
      <c r="GY923" s="31"/>
      <c r="GZ923" s="31"/>
    </row>
    <row r="924" spans="2:208" s="32" customFormat="1" x14ac:dyDescent="0.2">
      <c r="B924" s="21"/>
      <c r="C924" s="22"/>
      <c r="D924" s="22"/>
      <c r="E924" s="22"/>
      <c r="F924" s="246"/>
      <c r="G924" s="121"/>
      <c r="H924" s="27"/>
      <c r="I924" s="28"/>
      <c r="J924" s="29"/>
      <c r="K924" s="30"/>
      <c r="L924" s="34"/>
      <c r="M924" s="35"/>
      <c r="N924" s="30"/>
      <c r="O924" s="34"/>
      <c r="P924" s="35"/>
      <c r="Q924" s="30"/>
      <c r="R924" s="34"/>
      <c r="S924" s="35"/>
      <c r="T924" s="30"/>
      <c r="U924" s="34"/>
      <c r="V924" s="35"/>
      <c r="W924" s="30"/>
      <c r="X924" s="34"/>
      <c r="Y924" s="34"/>
      <c r="Z924" s="30"/>
      <c r="AA924" s="34"/>
      <c r="AB924" s="34"/>
      <c r="AC924" s="30"/>
      <c r="AD924" s="34"/>
      <c r="AE924" s="34"/>
      <c r="AF924" s="30"/>
      <c r="AG924" s="34"/>
      <c r="AH924" s="34"/>
      <c r="AI924" s="30"/>
      <c r="AJ924" s="34"/>
      <c r="AK924" s="34"/>
      <c r="AL924" s="30"/>
      <c r="AM924" s="34"/>
      <c r="AN924" s="34"/>
      <c r="AO924" s="30"/>
      <c r="AP924" s="34"/>
      <c r="AQ924" s="34"/>
      <c r="AR924" s="30"/>
      <c r="AS924" s="34"/>
      <c r="AT924" s="34"/>
      <c r="AU924" s="30"/>
      <c r="AV924" s="34"/>
      <c r="AW924" s="34"/>
      <c r="AX924" s="30"/>
      <c r="AY924" s="34"/>
      <c r="AZ924" s="34"/>
      <c r="BA924" s="30"/>
      <c r="BB924" s="34"/>
      <c r="BC924" s="34"/>
      <c r="BD924" s="30"/>
      <c r="BE924" s="34"/>
      <c r="BF924" s="34"/>
      <c r="BG924" s="30"/>
      <c r="BH924" s="34"/>
      <c r="BI924" s="34"/>
      <c r="BJ924" s="30"/>
      <c r="BK924" s="34"/>
      <c r="BL924" s="117"/>
      <c r="BM924" s="118"/>
      <c r="BN924" s="117"/>
      <c r="BO924" s="34"/>
      <c r="BP924" s="30"/>
      <c r="BQ924" s="30"/>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c r="CT924" s="31"/>
      <c r="CU924" s="31"/>
      <c r="CV924" s="31"/>
      <c r="CW924" s="31"/>
      <c r="CX924" s="31"/>
      <c r="CY924" s="31"/>
      <c r="CZ924" s="31"/>
      <c r="DA924" s="31"/>
      <c r="DB924" s="31"/>
      <c r="DC924" s="31"/>
      <c r="DD924" s="31"/>
      <c r="DE924" s="31"/>
      <c r="DF924" s="31"/>
      <c r="DG924" s="31"/>
      <c r="DH924" s="31"/>
      <c r="DI924" s="31"/>
      <c r="DJ924" s="31"/>
      <c r="DK924" s="31"/>
      <c r="DL924" s="31"/>
      <c r="DM924" s="31"/>
      <c r="DN924" s="31"/>
      <c r="DO924" s="31"/>
      <c r="DP924" s="31"/>
      <c r="DQ924" s="31"/>
      <c r="DR924" s="31"/>
      <c r="DS924" s="31"/>
      <c r="DT924" s="31"/>
      <c r="DU924" s="31"/>
      <c r="DV924" s="31"/>
      <c r="DW924" s="31"/>
      <c r="DX924" s="31"/>
      <c r="DY924" s="31"/>
      <c r="DZ924" s="31"/>
      <c r="EA924" s="31"/>
      <c r="EB924" s="31"/>
      <c r="EC924" s="31"/>
      <c r="ED924" s="31"/>
      <c r="EE924" s="31"/>
      <c r="EF924" s="31"/>
      <c r="EG924" s="31"/>
      <c r="EH924" s="31"/>
      <c r="EI924" s="31"/>
      <c r="EJ924" s="31"/>
      <c r="EK924" s="31"/>
      <c r="EL924" s="31"/>
      <c r="EM924" s="31"/>
      <c r="EN924" s="31"/>
      <c r="EO924" s="31"/>
      <c r="EP924" s="31"/>
      <c r="EQ924" s="31"/>
      <c r="ER924" s="31"/>
      <c r="ES924" s="31"/>
      <c r="ET924" s="31"/>
      <c r="EU924" s="31"/>
      <c r="EV924" s="31"/>
      <c r="EW924" s="31"/>
      <c r="EX924" s="31"/>
      <c r="EY924" s="31"/>
      <c r="EZ924" s="31"/>
      <c r="FA924" s="31"/>
      <c r="FB924" s="31"/>
      <c r="FC924" s="31"/>
      <c r="FD924" s="31"/>
      <c r="FE924" s="31"/>
      <c r="FF924" s="31"/>
      <c r="FG924" s="31"/>
      <c r="FH924" s="31"/>
      <c r="FI924" s="31"/>
      <c r="FJ924" s="31"/>
      <c r="FK924" s="31"/>
      <c r="FL924" s="31"/>
      <c r="FM924" s="31"/>
      <c r="FN924" s="31"/>
      <c r="FO924" s="31"/>
      <c r="FP924" s="31"/>
      <c r="FQ924" s="31"/>
      <c r="FR924" s="31"/>
      <c r="FS924" s="31"/>
      <c r="FT924" s="31"/>
      <c r="FU924" s="31"/>
      <c r="FV924" s="31"/>
      <c r="FW924" s="31"/>
      <c r="FX924" s="31"/>
      <c r="FY924" s="31"/>
      <c r="FZ924" s="31"/>
      <c r="GA924" s="31"/>
      <c r="GB924" s="31"/>
      <c r="GC924" s="31"/>
      <c r="GD924" s="31"/>
      <c r="GE924" s="31"/>
      <c r="GF924" s="31"/>
      <c r="GG924" s="31"/>
      <c r="GH924" s="31"/>
      <c r="GI924" s="31"/>
      <c r="GJ924" s="31"/>
      <c r="GK924" s="31"/>
      <c r="GL924" s="31"/>
      <c r="GM924" s="31"/>
      <c r="GN924" s="31"/>
      <c r="GO924" s="31"/>
      <c r="GP924" s="31"/>
      <c r="GQ924" s="31"/>
      <c r="GR924" s="31"/>
      <c r="GS924" s="31"/>
      <c r="GT924" s="31"/>
      <c r="GU924" s="31"/>
      <c r="GV924" s="31"/>
      <c r="GW924" s="31"/>
      <c r="GX924" s="31"/>
      <c r="GY924" s="31"/>
      <c r="GZ924" s="31"/>
    </row>
    <row r="925" spans="2:208" s="32" customFormat="1" x14ac:dyDescent="0.2">
      <c r="B925" s="21"/>
      <c r="C925" s="22"/>
      <c r="D925" s="22"/>
      <c r="E925" s="22"/>
      <c r="F925" s="246"/>
      <c r="G925" s="121"/>
      <c r="H925" s="27"/>
      <c r="I925" s="28"/>
      <c r="J925" s="29"/>
      <c r="K925" s="30"/>
      <c r="L925" s="34"/>
      <c r="M925" s="35"/>
      <c r="N925" s="30"/>
      <c r="O925" s="34"/>
      <c r="P925" s="35"/>
      <c r="Q925" s="30"/>
      <c r="R925" s="34"/>
      <c r="S925" s="35"/>
      <c r="T925" s="30"/>
      <c r="U925" s="34"/>
      <c r="V925" s="35"/>
      <c r="W925" s="30"/>
      <c r="X925" s="34"/>
      <c r="Y925" s="34"/>
      <c r="Z925" s="30"/>
      <c r="AA925" s="34"/>
      <c r="AB925" s="34"/>
      <c r="AC925" s="30"/>
      <c r="AD925" s="34"/>
      <c r="AE925" s="34"/>
      <c r="AF925" s="30"/>
      <c r="AG925" s="34"/>
      <c r="AH925" s="34"/>
      <c r="AI925" s="30"/>
      <c r="AJ925" s="34"/>
      <c r="AK925" s="34"/>
      <c r="AL925" s="30"/>
      <c r="AM925" s="34"/>
      <c r="AN925" s="34"/>
      <c r="AO925" s="30"/>
      <c r="AP925" s="34"/>
      <c r="AQ925" s="34"/>
      <c r="AR925" s="30"/>
      <c r="AS925" s="34"/>
      <c r="AT925" s="34"/>
      <c r="AU925" s="30"/>
      <c r="AV925" s="34"/>
      <c r="AW925" s="34"/>
      <c r="AX925" s="30"/>
      <c r="AY925" s="34"/>
      <c r="AZ925" s="34"/>
      <c r="BA925" s="30"/>
      <c r="BB925" s="34"/>
      <c r="BC925" s="34"/>
      <c r="BD925" s="30"/>
      <c r="BE925" s="34"/>
      <c r="BF925" s="34"/>
      <c r="BG925" s="30"/>
      <c r="BH925" s="34"/>
      <c r="BI925" s="34"/>
      <c r="BJ925" s="30"/>
      <c r="BK925" s="34"/>
      <c r="BL925" s="117"/>
      <c r="BM925" s="118"/>
      <c r="BN925" s="117"/>
      <c r="BO925" s="34"/>
      <c r="BP925" s="30"/>
      <c r="BQ925" s="30"/>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c r="CT925" s="31"/>
      <c r="CU925" s="31"/>
      <c r="CV925" s="31"/>
      <c r="CW925" s="31"/>
      <c r="CX925" s="31"/>
      <c r="CY925" s="31"/>
      <c r="CZ925" s="31"/>
      <c r="DA925" s="31"/>
      <c r="DB925" s="31"/>
      <c r="DC925" s="31"/>
      <c r="DD925" s="31"/>
      <c r="DE925" s="31"/>
      <c r="DF925" s="31"/>
      <c r="DG925" s="31"/>
      <c r="DH925" s="31"/>
      <c r="DI925" s="31"/>
      <c r="DJ925" s="31"/>
      <c r="DK925" s="31"/>
      <c r="DL925" s="31"/>
      <c r="DM925" s="31"/>
      <c r="DN925" s="31"/>
      <c r="DO925" s="31"/>
      <c r="DP925" s="31"/>
      <c r="DQ925" s="31"/>
      <c r="DR925" s="31"/>
      <c r="DS925" s="31"/>
      <c r="DT925" s="31"/>
      <c r="DU925" s="31"/>
      <c r="DV925" s="31"/>
      <c r="DW925" s="31"/>
      <c r="DX925" s="31"/>
      <c r="DY925" s="31"/>
      <c r="DZ925" s="31"/>
      <c r="EA925" s="31"/>
      <c r="EB925" s="31"/>
      <c r="EC925" s="31"/>
      <c r="ED925" s="31"/>
      <c r="EE925" s="31"/>
      <c r="EF925" s="31"/>
      <c r="EG925" s="31"/>
      <c r="EH925" s="31"/>
      <c r="EI925" s="31"/>
      <c r="EJ925" s="31"/>
      <c r="EK925" s="31"/>
      <c r="EL925" s="31"/>
      <c r="EM925" s="31"/>
      <c r="EN925" s="31"/>
      <c r="EO925" s="31"/>
      <c r="EP925" s="31"/>
      <c r="EQ925" s="31"/>
      <c r="ER925" s="31"/>
      <c r="ES925" s="31"/>
      <c r="ET925" s="31"/>
      <c r="EU925" s="31"/>
      <c r="EV925" s="31"/>
      <c r="EW925" s="31"/>
      <c r="EX925" s="31"/>
      <c r="EY925" s="31"/>
      <c r="EZ925" s="31"/>
      <c r="FA925" s="31"/>
      <c r="FB925" s="31"/>
      <c r="FC925" s="31"/>
      <c r="FD925" s="31"/>
      <c r="FE925" s="31"/>
      <c r="FF925" s="31"/>
      <c r="FG925" s="31"/>
      <c r="FH925" s="31"/>
      <c r="FI925" s="31"/>
      <c r="FJ925" s="31"/>
      <c r="FK925" s="31"/>
      <c r="FL925" s="31"/>
      <c r="FM925" s="31"/>
      <c r="FN925" s="31"/>
      <c r="FO925" s="31"/>
      <c r="FP925" s="31"/>
      <c r="FQ925" s="31"/>
      <c r="FR925" s="31"/>
      <c r="FS925" s="31"/>
      <c r="FT925" s="31"/>
      <c r="FU925" s="31"/>
      <c r="FV925" s="31"/>
      <c r="FW925" s="31"/>
      <c r="FX925" s="31"/>
      <c r="FY925" s="31"/>
      <c r="FZ925" s="31"/>
      <c r="GA925" s="31"/>
      <c r="GB925" s="31"/>
      <c r="GC925" s="31"/>
      <c r="GD925" s="31"/>
      <c r="GE925" s="31"/>
      <c r="GF925" s="31"/>
      <c r="GG925" s="31"/>
      <c r="GH925" s="31"/>
      <c r="GI925" s="31"/>
      <c r="GJ925" s="31"/>
      <c r="GK925" s="31"/>
      <c r="GL925" s="31"/>
      <c r="GM925" s="31"/>
      <c r="GN925" s="31"/>
      <c r="GO925" s="31"/>
      <c r="GP925" s="31"/>
      <c r="GQ925" s="31"/>
      <c r="GR925" s="31"/>
      <c r="GS925" s="31"/>
      <c r="GT925" s="31"/>
      <c r="GU925" s="31"/>
      <c r="GV925" s="31"/>
      <c r="GW925" s="31"/>
      <c r="GX925" s="31"/>
      <c r="GY925" s="31"/>
      <c r="GZ925" s="31"/>
    </row>
    <row r="926" spans="2:208" s="32" customFormat="1" x14ac:dyDescent="0.2">
      <c r="B926" s="21"/>
      <c r="C926" s="22"/>
      <c r="D926" s="22"/>
      <c r="E926" s="22"/>
      <c r="F926" s="246"/>
      <c r="G926" s="121"/>
      <c r="H926" s="27"/>
      <c r="I926" s="28"/>
      <c r="J926" s="29"/>
      <c r="K926" s="30"/>
      <c r="L926" s="34"/>
      <c r="M926" s="35"/>
      <c r="N926" s="30"/>
      <c r="O926" s="34"/>
      <c r="P926" s="35"/>
      <c r="Q926" s="30"/>
      <c r="R926" s="34"/>
      <c r="S926" s="35"/>
      <c r="T926" s="30"/>
      <c r="U926" s="34"/>
      <c r="V926" s="35"/>
      <c r="W926" s="30"/>
      <c r="X926" s="34"/>
      <c r="Y926" s="34"/>
      <c r="Z926" s="30"/>
      <c r="AA926" s="34"/>
      <c r="AB926" s="34"/>
      <c r="AC926" s="30"/>
      <c r="AD926" s="34"/>
      <c r="AE926" s="34"/>
      <c r="AF926" s="30"/>
      <c r="AG926" s="34"/>
      <c r="AH926" s="34"/>
      <c r="AI926" s="30"/>
      <c r="AJ926" s="34"/>
      <c r="AK926" s="34"/>
      <c r="AL926" s="30"/>
      <c r="AM926" s="34"/>
      <c r="AN926" s="34"/>
      <c r="AO926" s="30"/>
      <c r="AP926" s="34"/>
      <c r="AQ926" s="34"/>
      <c r="AR926" s="30"/>
      <c r="AS926" s="34"/>
      <c r="AT926" s="34"/>
      <c r="AU926" s="30"/>
      <c r="AV926" s="34"/>
      <c r="AW926" s="34"/>
      <c r="AX926" s="30"/>
      <c r="AY926" s="34"/>
      <c r="AZ926" s="34"/>
      <c r="BA926" s="30"/>
      <c r="BB926" s="34"/>
      <c r="BC926" s="34"/>
      <c r="BD926" s="30"/>
      <c r="BE926" s="34"/>
      <c r="BF926" s="34"/>
      <c r="BG926" s="30"/>
      <c r="BH926" s="34"/>
      <c r="BI926" s="34"/>
      <c r="BJ926" s="30"/>
      <c r="BK926" s="34"/>
      <c r="BL926" s="117"/>
      <c r="BM926" s="118"/>
      <c r="BN926" s="117"/>
      <c r="BO926" s="34"/>
      <c r="BP926" s="30"/>
      <c r="BQ926" s="30"/>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1"/>
      <c r="EU926" s="31"/>
      <c r="EV926" s="31"/>
      <c r="EW926" s="31"/>
      <c r="EX926" s="31"/>
      <c r="EY926" s="31"/>
      <c r="EZ926" s="31"/>
      <c r="FA926" s="31"/>
      <c r="FB926" s="31"/>
      <c r="FC926" s="31"/>
      <c r="FD926" s="31"/>
      <c r="FE926" s="31"/>
      <c r="FF926" s="31"/>
      <c r="FG926" s="31"/>
      <c r="FH926" s="31"/>
      <c r="FI926" s="31"/>
      <c r="FJ926" s="31"/>
      <c r="FK926" s="31"/>
      <c r="FL926" s="31"/>
      <c r="FM926" s="31"/>
      <c r="FN926" s="31"/>
      <c r="FO926" s="31"/>
      <c r="FP926" s="31"/>
      <c r="FQ926" s="31"/>
      <c r="FR926" s="31"/>
      <c r="FS926" s="31"/>
      <c r="FT926" s="31"/>
      <c r="FU926" s="31"/>
      <c r="FV926" s="31"/>
      <c r="FW926" s="31"/>
      <c r="FX926" s="31"/>
      <c r="FY926" s="31"/>
      <c r="FZ926" s="31"/>
      <c r="GA926" s="31"/>
      <c r="GB926" s="31"/>
      <c r="GC926" s="31"/>
      <c r="GD926" s="31"/>
      <c r="GE926" s="31"/>
      <c r="GF926" s="31"/>
      <c r="GG926" s="31"/>
      <c r="GH926" s="31"/>
      <c r="GI926" s="31"/>
      <c r="GJ926" s="31"/>
      <c r="GK926" s="31"/>
      <c r="GL926" s="31"/>
      <c r="GM926" s="31"/>
      <c r="GN926" s="31"/>
      <c r="GO926" s="31"/>
      <c r="GP926" s="31"/>
      <c r="GQ926" s="31"/>
      <c r="GR926" s="31"/>
      <c r="GS926" s="31"/>
      <c r="GT926" s="31"/>
      <c r="GU926" s="31"/>
      <c r="GV926" s="31"/>
      <c r="GW926" s="31"/>
      <c r="GX926" s="31"/>
      <c r="GY926" s="31"/>
      <c r="GZ926" s="31"/>
    </row>
    <row r="927" spans="2:208" s="32" customFormat="1" x14ac:dyDescent="0.2">
      <c r="B927" s="21"/>
      <c r="C927" s="22"/>
      <c r="D927" s="22"/>
      <c r="E927" s="22"/>
      <c r="F927" s="246"/>
      <c r="G927" s="121"/>
      <c r="H927" s="27"/>
      <c r="I927" s="28"/>
      <c r="J927" s="29"/>
      <c r="K927" s="30"/>
      <c r="L927" s="34"/>
      <c r="M927" s="35"/>
      <c r="N927" s="30"/>
      <c r="O927" s="34"/>
      <c r="P927" s="35"/>
      <c r="Q927" s="30"/>
      <c r="R927" s="34"/>
      <c r="S927" s="35"/>
      <c r="T927" s="30"/>
      <c r="U927" s="34"/>
      <c r="V927" s="35"/>
      <c r="W927" s="30"/>
      <c r="X927" s="34"/>
      <c r="Y927" s="34"/>
      <c r="Z927" s="30"/>
      <c r="AA927" s="34"/>
      <c r="AB927" s="34"/>
      <c r="AC927" s="30"/>
      <c r="AD927" s="34"/>
      <c r="AE927" s="34"/>
      <c r="AF927" s="30"/>
      <c r="AG927" s="34"/>
      <c r="AH927" s="34"/>
      <c r="AI927" s="30"/>
      <c r="AJ927" s="34"/>
      <c r="AK927" s="34"/>
      <c r="AL927" s="30"/>
      <c r="AM927" s="34"/>
      <c r="AN927" s="34"/>
      <c r="AO927" s="30"/>
      <c r="AP927" s="34"/>
      <c r="AQ927" s="34"/>
      <c r="AR927" s="30"/>
      <c r="AS927" s="34"/>
      <c r="AT927" s="34"/>
      <c r="AU927" s="30"/>
      <c r="AV927" s="34"/>
      <c r="AW927" s="34"/>
      <c r="AX927" s="30"/>
      <c r="AY927" s="34"/>
      <c r="AZ927" s="34"/>
      <c r="BA927" s="30"/>
      <c r="BB927" s="34"/>
      <c r="BC927" s="34"/>
      <c r="BD927" s="30"/>
      <c r="BE927" s="34"/>
      <c r="BF927" s="34"/>
      <c r="BG927" s="30"/>
      <c r="BH927" s="34"/>
      <c r="BI927" s="34"/>
      <c r="BJ927" s="30"/>
      <c r="BK927" s="34"/>
      <c r="BL927" s="117"/>
      <c r="BM927" s="118"/>
      <c r="BN927" s="117"/>
      <c r="BO927" s="34"/>
      <c r="BP927" s="30"/>
      <c r="BQ927" s="30"/>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c r="CT927" s="31"/>
      <c r="CU927" s="31"/>
      <c r="CV927" s="31"/>
      <c r="CW927" s="31"/>
      <c r="CX927" s="31"/>
      <c r="CY927" s="31"/>
      <c r="CZ927" s="31"/>
      <c r="DA927" s="31"/>
      <c r="DB927" s="31"/>
      <c r="DC927" s="31"/>
      <c r="DD927" s="31"/>
      <c r="DE927" s="31"/>
      <c r="DF927" s="31"/>
      <c r="DG927" s="31"/>
      <c r="DH927" s="31"/>
      <c r="DI927" s="31"/>
      <c r="DJ927" s="31"/>
      <c r="DK927" s="31"/>
      <c r="DL927" s="31"/>
      <c r="DM927" s="31"/>
      <c r="DN927" s="31"/>
      <c r="DO927" s="31"/>
      <c r="DP927" s="31"/>
      <c r="DQ927" s="31"/>
      <c r="DR927" s="31"/>
      <c r="DS927" s="31"/>
      <c r="DT927" s="31"/>
      <c r="DU927" s="31"/>
      <c r="DV927" s="31"/>
      <c r="DW927" s="31"/>
      <c r="DX927" s="31"/>
      <c r="DY927" s="31"/>
      <c r="DZ927" s="31"/>
      <c r="EA927" s="31"/>
      <c r="EB927" s="31"/>
      <c r="EC927" s="31"/>
      <c r="ED927" s="31"/>
      <c r="EE927" s="31"/>
      <c r="EF927" s="31"/>
      <c r="EG927" s="31"/>
      <c r="EH927" s="31"/>
      <c r="EI927" s="31"/>
      <c r="EJ927" s="31"/>
      <c r="EK927" s="31"/>
      <c r="EL927" s="31"/>
      <c r="EM927" s="31"/>
      <c r="EN927" s="31"/>
      <c r="EO927" s="31"/>
      <c r="EP927" s="31"/>
      <c r="EQ927" s="31"/>
      <c r="ER927" s="31"/>
      <c r="ES927" s="31"/>
      <c r="ET927" s="31"/>
      <c r="EU927" s="31"/>
      <c r="EV927" s="31"/>
      <c r="EW927" s="31"/>
      <c r="EX927" s="31"/>
      <c r="EY927" s="31"/>
      <c r="EZ927" s="31"/>
      <c r="FA927" s="31"/>
      <c r="FB927" s="31"/>
      <c r="FC927" s="31"/>
      <c r="FD927" s="31"/>
      <c r="FE927" s="31"/>
      <c r="FF927" s="31"/>
      <c r="FG927" s="31"/>
      <c r="FH927" s="31"/>
      <c r="FI927" s="31"/>
      <c r="FJ927" s="31"/>
      <c r="FK927" s="31"/>
      <c r="FL927" s="31"/>
      <c r="FM927" s="31"/>
      <c r="FN927" s="31"/>
      <c r="FO927" s="31"/>
      <c r="FP927" s="31"/>
      <c r="FQ927" s="31"/>
      <c r="FR927" s="31"/>
      <c r="FS927" s="31"/>
      <c r="FT927" s="31"/>
      <c r="FU927" s="31"/>
      <c r="FV927" s="31"/>
      <c r="FW927" s="31"/>
      <c r="FX927" s="31"/>
      <c r="FY927" s="31"/>
      <c r="FZ927" s="31"/>
      <c r="GA927" s="31"/>
      <c r="GB927" s="31"/>
      <c r="GC927" s="31"/>
      <c r="GD927" s="31"/>
      <c r="GE927" s="31"/>
      <c r="GF927" s="31"/>
      <c r="GG927" s="31"/>
      <c r="GH927" s="31"/>
      <c r="GI927" s="31"/>
      <c r="GJ927" s="31"/>
      <c r="GK927" s="31"/>
      <c r="GL927" s="31"/>
      <c r="GM927" s="31"/>
      <c r="GN927" s="31"/>
      <c r="GO927" s="31"/>
      <c r="GP927" s="31"/>
      <c r="GQ927" s="31"/>
      <c r="GR927" s="31"/>
      <c r="GS927" s="31"/>
      <c r="GT927" s="31"/>
      <c r="GU927" s="31"/>
      <c r="GV927" s="31"/>
      <c r="GW927" s="31"/>
      <c r="GX927" s="31"/>
      <c r="GY927" s="31"/>
      <c r="GZ927" s="31"/>
    </row>
    <row r="928" spans="2:208" s="32" customFormat="1" x14ac:dyDescent="0.2">
      <c r="B928" s="21"/>
      <c r="C928" s="22"/>
      <c r="D928" s="22"/>
      <c r="E928" s="22"/>
      <c r="F928" s="246"/>
      <c r="G928" s="121"/>
      <c r="H928" s="27"/>
      <c r="I928" s="28"/>
      <c r="J928" s="29"/>
      <c r="K928" s="30"/>
      <c r="L928" s="34"/>
      <c r="M928" s="35"/>
      <c r="N928" s="30"/>
      <c r="O928" s="34"/>
      <c r="P928" s="35"/>
      <c r="Q928" s="30"/>
      <c r="R928" s="34"/>
      <c r="S928" s="35"/>
      <c r="T928" s="30"/>
      <c r="U928" s="34"/>
      <c r="V928" s="35"/>
      <c r="W928" s="30"/>
      <c r="X928" s="34"/>
      <c r="Y928" s="34"/>
      <c r="Z928" s="30"/>
      <c r="AA928" s="34"/>
      <c r="AB928" s="34"/>
      <c r="AC928" s="30"/>
      <c r="AD928" s="34"/>
      <c r="AE928" s="34"/>
      <c r="AF928" s="30"/>
      <c r="AG928" s="34"/>
      <c r="AH928" s="34"/>
      <c r="AI928" s="30"/>
      <c r="AJ928" s="34"/>
      <c r="AK928" s="34"/>
      <c r="AL928" s="30"/>
      <c r="AM928" s="34"/>
      <c r="AN928" s="34"/>
      <c r="AO928" s="30"/>
      <c r="AP928" s="34"/>
      <c r="AQ928" s="34"/>
      <c r="AR928" s="30"/>
      <c r="AS928" s="34"/>
      <c r="AT928" s="34"/>
      <c r="AU928" s="30"/>
      <c r="AV928" s="34"/>
      <c r="AW928" s="34"/>
      <c r="AX928" s="30"/>
      <c r="AY928" s="34"/>
      <c r="AZ928" s="34"/>
      <c r="BA928" s="30"/>
      <c r="BB928" s="34"/>
      <c r="BC928" s="34"/>
      <c r="BD928" s="30"/>
      <c r="BE928" s="34"/>
      <c r="BF928" s="34"/>
      <c r="BG928" s="30"/>
      <c r="BH928" s="34"/>
      <c r="BI928" s="34"/>
      <c r="BJ928" s="30"/>
      <c r="BK928" s="34"/>
      <c r="BL928" s="117"/>
      <c r="BM928" s="118"/>
      <c r="BN928" s="117"/>
      <c r="BO928" s="34"/>
      <c r="BP928" s="30"/>
      <c r="BQ928" s="30"/>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c r="CT928" s="31"/>
      <c r="CU928" s="31"/>
      <c r="CV928" s="31"/>
      <c r="CW928" s="31"/>
      <c r="CX928" s="31"/>
      <c r="CY928" s="31"/>
      <c r="CZ928" s="31"/>
      <c r="DA928" s="31"/>
      <c r="DB928" s="31"/>
      <c r="DC928" s="31"/>
      <c r="DD928" s="31"/>
      <c r="DE928" s="31"/>
      <c r="DF928" s="31"/>
      <c r="DG928" s="31"/>
      <c r="DH928" s="31"/>
      <c r="DI928" s="31"/>
      <c r="DJ928" s="31"/>
      <c r="DK928" s="31"/>
      <c r="DL928" s="31"/>
      <c r="DM928" s="31"/>
      <c r="DN928" s="31"/>
      <c r="DO928" s="31"/>
      <c r="DP928" s="31"/>
      <c r="DQ928" s="31"/>
      <c r="DR928" s="31"/>
      <c r="DS928" s="31"/>
      <c r="DT928" s="31"/>
      <c r="DU928" s="31"/>
      <c r="DV928" s="31"/>
      <c r="DW928" s="31"/>
      <c r="DX928" s="31"/>
      <c r="DY928" s="31"/>
      <c r="DZ928" s="31"/>
      <c r="EA928" s="31"/>
      <c r="EB928" s="31"/>
      <c r="EC928" s="31"/>
      <c r="ED928" s="31"/>
      <c r="EE928" s="31"/>
      <c r="EF928" s="31"/>
      <c r="EG928" s="31"/>
      <c r="EH928" s="31"/>
      <c r="EI928" s="31"/>
      <c r="EJ928" s="31"/>
      <c r="EK928" s="31"/>
      <c r="EL928" s="31"/>
      <c r="EM928" s="31"/>
      <c r="EN928" s="31"/>
      <c r="EO928" s="31"/>
      <c r="EP928" s="31"/>
      <c r="EQ928" s="31"/>
      <c r="ER928" s="31"/>
      <c r="ES928" s="31"/>
      <c r="ET928" s="31"/>
      <c r="EU928" s="31"/>
      <c r="EV928" s="31"/>
      <c r="EW928" s="31"/>
      <c r="EX928" s="31"/>
      <c r="EY928" s="31"/>
      <c r="EZ928" s="31"/>
      <c r="FA928" s="31"/>
      <c r="FB928" s="31"/>
      <c r="FC928" s="31"/>
      <c r="FD928" s="31"/>
      <c r="FE928" s="31"/>
      <c r="FF928" s="31"/>
      <c r="FG928" s="31"/>
      <c r="FH928" s="31"/>
      <c r="FI928" s="31"/>
      <c r="FJ928" s="31"/>
      <c r="FK928" s="31"/>
      <c r="FL928" s="31"/>
      <c r="FM928" s="31"/>
      <c r="FN928" s="31"/>
      <c r="FO928" s="31"/>
      <c r="FP928" s="31"/>
      <c r="FQ928" s="31"/>
      <c r="FR928" s="31"/>
      <c r="FS928" s="31"/>
      <c r="FT928" s="31"/>
      <c r="FU928" s="31"/>
      <c r="FV928" s="31"/>
      <c r="FW928" s="31"/>
      <c r="FX928" s="31"/>
      <c r="FY928" s="31"/>
      <c r="FZ928" s="31"/>
      <c r="GA928" s="31"/>
      <c r="GB928" s="31"/>
      <c r="GC928" s="31"/>
      <c r="GD928" s="31"/>
      <c r="GE928" s="31"/>
      <c r="GF928" s="31"/>
      <c r="GG928" s="31"/>
      <c r="GH928" s="31"/>
      <c r="GI928" s="31"/>
      <c r="GJ928" s="31"/>
      <c r="GK928" s="31"/>
      <c r="GL928" s="31"/>
      <c r="GM928" s="31"/>
      <c r="GN928" s="31"/>
      <c r="GO928" s="31"/>
      <c r="GP928" s="31"/>
      <c r="GQ928" s="31"/>
      <c r="GR928" s="31"/>
      <c r="GS928" s="31"/>
      <c r="GT928" s="31"/>
      <c r="GU928" s="31"/>
      <c r="GV928" s="31"/>
      <c r="GW928" s="31"/>
      <c r="GX928" s="31"/>
      <c r="GY928" s="31"/>
      <c r="GZ928" s="31"/>
    </row>
    <row r="929" spans="2:208" s="32" customFormat="1" x14ac:dyDescent="0.2">
      <c r="B929" s="21"/>
      <c r="C929" s="22"/>
      <c r="D929" s="22"/>
      <c r="E929" s="22"/>
      <c r="F929" s="246"/>
      <c r="G929" s="121"/>
      <c r="H929" s="27"/>
      <c r="I929" s="28"/>
      <c r="J929" s="29"/>
      <c r="K929" s="30"/>
      <c r="L929" s="34"/>
      <c r="M929" s="35"/>
      <c r="N929" s="30"/>
      <c r="O929" s="34"/>
      <c r="P929" s="35"/>
      <c r="Q929" s="30"/>
      <c r="R929" s="34"/>
      <c r="S929" s="35"/>
      <c r="T929" s="30"/>
      <c r="U929" s="34"/>
      <c r="V929" s="35"/>
      <c r="W929" s="30"/>
      <c r="X929" s="34"/>
      <c r="Y929" s="34"/>
      <c r="Z929" s="30"/>
      <c r="AA929" s="34"/>
      <c r="AB929" s="34"/>
      <c r="AC929" s="30"/>
      <c r="AD929" s="34"/>
      <c r="AE929" s="34"/>
      <c r="AF929" s="30"/>
      <c r="AG929" s="34"/>
      <c r="AH929" s="34"/>
      <c r="AI929" s="30"/>
      <c r="AJ929" s="34"/>
      <c r="AK929" s="34"/>
      <c r="AL929" s="30"/>
      <c r="AM929" s="34"/>
      <c r="AN929" s="34"/>
      <c r="AO929" s="30"/>
      <c r="AP929" s="34"/>
      <c r="AQ929" s="34"/>
      <c r="AR929" s="30"/>
      <c r="AS929" s="34"/>
      <c r="AT929" s="34"/>
      <c r="AU929" s="30"/>
      <c r="AV929" s="34"/>
      <c r="AW929" s="34"/>
      <c r="AX929" s="30"/>
      <c r="AY929" s="34"/>
      <c r="AZ929" s="34"/>
      <c r="BA929" s="30"/>
      <c r="BB929" s="34"/>
      <c r="BC929" s="34"/>
      <c r="BD929" s="30"/>
      <c r="BE929" s="34"/>
      <c r="BF929" s="34"/>
      <c r="BG929" s="30"/>
      <c r="BH929" s="34"/>
      <c r="BI929" s="34"/>
      <c r="BJ929" s="30"/>
      <c r="BK929" s="34"/>
      <c r="BL929" s="117"/>
      <c r="BM929" s="118"/>
      <c r="BN929" s="117"/>
      <c r="BO929" s="34"/>
      <c r="BP929" s="30"/>
      <c r="BQ929" s="30"/>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c r="CT929" s="31"/>
      <c r="CU929" s="31"/>
      <c r="CV929" s="31"/>
      <c r="CW929" s="31"/>
      <c r="CX929" s="31"/>
      <c r="CY929" s="31"/>
      <c r="CZ929" s="31"/>
      <c r="DA929" s="31"/>
      <c r="DB929" s="31"/>
      <c r="DC929" s="31"/>
      <c r="DD929" s="31"/>
      <c r="DE929" s="31"/>
      <c r="DF929" s="31"/>
      <c r="DG929" s="31"/>
      <c r="DH929" s="31"/>
      <c r="DI929" s="31"/>
      <c r="DJ929" s="31"/>
      <c r="DK929" s="31"/>
      <c r="DL929" s="31"/>
      <c r="DM929" s="31"/>
      <c r="DN929" s="31"/>
      <c r="DO929" s="31"/>
      <c r="DP929" s="31"/>
      <c r="DQ929" s="31"/>
      <c r="DR929" s="31"/>
      <c r="DS929" s="31"/>
      <c r="DT929" s="31"/>
      <c r="DU929" s="31"/>
      <c r="DV929" s="31"/>
      <c r="DW929" s="31"/>
      <c r="DX929" s="31"/>
      <c r="DY929" s="31"/>
      <c r="DZ929" s="31"/>
      <c r="EA929" s="31"/>
      <c r="EB929" s="31"/>
      <c r="EC929" s="31"/>
      <c r="ED929" s="31"/>
      <c r="EE929" s="31"/>
      <c r="EF929" s="31"/>
      <c r="EG929" s="31"/>
      <c r="EH929" s="31"/>
      <c r="EI929" s="31"/>
      <c r="EJ929" s="31"/>
      <c r="EK929" s="31"/>
      <c r="EL929" s="31"/>
      <c r="EM929" s="31"/>
      <c r="EN929" s="31"/>
      <c r="EO929" s="31"/>
      <c r="EP929" s="31"/>
      <c r="EQ929" s="31"/>
      <c r="ER929" s="31"/>
      <c r="ES929" s="31"/>
      <c r="ET929" s="31"/>
      <c r="EU929" s="31"/>
      <c r="EV929" s="31"/>
      <c r="EW929" s="31"/>
      <c r="EX929" s="31"/>
      <c r="EY929" s="31"/>
      <c r="EZ929" s="31"/>
      <c r="FA929" s="31"/>
      <c r="FB929" s="31"/>
      <c r="FC929" s="31"/>
      <c r="FD929" s="31"/>
      <c r="FE929" s="31"/>
      <c r="FF929" s="31"/>
      <c r="FG929" s="31"/>
      <c r="FH929" s="31"/>
      <c r="FI929" s="31"/>
      <c r="FJ929" s="31"/>
      <c r="FK929" s="31"/>
      <c r="FL929" s="31"/>
      <c r="FM929" s="31"/>
      <c r="FN929" s="31"/>
      <c r="FO929" s="31"/>
      <c r="FP929" s="31"/>
      <c r="FQ929" s="31"/>
      <c r="FR929" s="31"/>
      <c r="FS929" s="31"/>
      <c r="FT929" s="31"/>
      <c r="FU929" s="31"/>
      <c r="FV929" s="31"/>
      <c r="FW929" s="31"/>
      <c r="FX929" s="31"/>
      <c r="FY929" s="31"/>
      <c r="FZ929" s="31"/>
      <c r="GA929" s="31"/>
      <c r="GB929" s="31"/>
      <c r="GC929" s="31"/>
      <c r="GD929" s="31"/>
      <c r="GE929" s="31"/>
      <c r="GF929" s="31"/>
      <c r="GG929" s="31"/>
      <c r="GH929" s="31"/>
      <c r="GI929" s="31"/>
      <c r="GJ929" s="31"/>
      <c r="GK929" s="31"/>
      <c r="GL929" s="31"/>
      <c r="GM929" s="31"/>
      <c r="GN929" s="31"/>
      <c r="GO929" s="31"/>
      <c r="GP929" s="31"/>
      <c r="GQ929" s="31"/>
      <c r="GR929" s="31"/>
      <c r="GS929" s="31"/>
      <c r="GT929" s="31"/>
      <c r="GU929" s="31"/>
      <c r="GV929" s="31"/>
      <c r="GW929" s="31"/>
      <c r="GX929" s="31"/>
      <c r="GY929" s="31"/>
      <c r="GZ929" s="31"/>
    </row>
    <row r="930" spans="2:208" s="32" customFormat="1" x14ac:dyDescent="0.2">
      <c r="B930" s="21"/>
      <c r="C930" s="22"/>
      <c r="D930" s="22"/>
      <c r="E930" s="22"/>
      <c r="F930" s="246"/>
      <c r="G930" s="121"/>
      <c r="H930" s="27"/>
      <c r="I930" s="28"/>
      <c r="J930" s="29"/>
      <c r="K930" s="30"/>
      <c r="L930" s="34"/>
      <c r="M930" s="35"/>
      <c r="N930" s="30"/>
      <c r="O930" s="34"/>
      <c r="P930" s="35"/>
      <c r="Q930" s="30"/>
      <c r="R930" s="34"/>
      <c r="S930" s="35"/>
      <c r="T930" s="30"/>
      <c r="U930" s="34"/>
      <c r="V930" s="35"/>
      <c r="W930" s="30"/>
      <c r="X930" s="34"/>
      <c r="Y930" s="34"/>
      <c r="Z930" s="30"/>
      <c r="AA930" s="34"/>
      <c r="AB930" s="34"/>
      <c r="AC930" s="30"/>
      <c r="AD930" s="34"/>
      <c r="AE930" s="34"/>
      <c r="AF930" s="30"/>
      <c r="AG930" s="34"/>
      <c r="AH930" s="34"/>
      <c r="AI930" s="30"/>
      <c r="AJ930" s="34"/>
      <c r="AK930" s="34"/>
      <c r="AL930" s="30"/>
      <c r="AM930" s="34"/>
      <c r="AN930" s="34"/>
      <c r="AO930" s="30"/>
      <c r="AP930" s="34"/>
      <c r="AQ930" s="34"/>
      <c r="AR930" s="30"/>
      <c r="AS930" s="34"/>
      <c r="AT930" s="34"/>
      <c r="AU930" s="30"/>
      <c r="AV930" s="34"/>
      <c r="AW930" s="34"/>
      <c r="AX930" s="30"/>
      <c r="AY930" s="34"/>
      <c r="AZ930" s="34"/>
      <c r="BA930" s="30"/>
      <c r="BB930" s="34"/>
      <c r="BC930" s="34"/>
      <c r="BD930" s="30"/>
      <c r="BE930" s="34"/>
      <c r="BF930" s="34"/>
      <c r="BG930" s="30"/>
      <c r="BH930" s="34"/>
      <c r="BI930" s="34"/>
      <c r="BJ930" s="30"/>
      <c r="BK930" s="34"/>
      <c r="BL930" s="117"/>
      <c r="BM930" s="118"/>
      <c r="BN930" s="117"/>
      <c r="BO930" s="34"/>
      <c r="BP930" s="30"/>
      <c r="BQ930" s="30"/>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c r="CT930" s="31"/>
      <c r="CU930" s="31"/>
      <c r="CV930" s="31"/>
      <c r="CW930" s="31"/>
      <c r="CX930" s="31"/>
      <c r="CY930" s="31"/>
      <c r="CZ930" s="31"/>
      <c r="DA930" s="31"/>
      <c r="DB930" s="31"/>
      <c r="DC930" s="31"/>
      <c r="DD930" s="31"/>
      <c r="DE930" s="31"/>
      <c r="DF930" s="31"/>
      <c r="DG930" s="31"/>
      <c r="DH930" s="31"/>
      <c r="DI930" s="31"/>
      <c r="DJ930" s="31"/>
      <c r="DK930" s="31"/>
      <c r="DL930" s="31"/>
      <c r="DM930" s="31"/>
      <c r="DN930" s="31"/>
      <c r="DO930" s="31"/>
      <c r="DP930" s="31"/>
      <c r="DQ930" s="31"/>
      <c r="DR930" s="31"/>
      <c r="DS930" s="31"/>
      <c r="DT930" s="31"/>
      <c r="DU930" s="31"/>
      <c r="DV930" s="31"/>
      <c r="DW930" s="31"/>
      <c r="DX930" s="31"/>
      <c r="DY930" s="31"/>
      <c r="DZ930" s="31"/>
      <c r="EA930" s="31"/>
      <c r="EB930" s="31"/>
      <c r="EC930" s="31"/>
      <c r="ED930" s="31"/>
      <c r="EE930" s="31"/>
      <c r="EF930" s="31"/>
      <c r="EG930" s="31"/>
      <c r="EH930" s="31"/>
      <c r="EI930" s="31"/>
      <c r="EJ930" s="31"/>
      <c r="EK930" s="31"/>
      <c r="EL930" s="31"/>
      <c r="EM930" s="31"/>
      <c r="EN930" s="31"/>
      <c r="EO930" s="31"/>
      <c r="EP930" s="31"/>
      <c r="EQ930" s="31"/>
      <c r="ER930" s="31"/>
      <c r="ES930" s="31"/>
      <c r="ET930" s="31"/>
      <c r="EU930" s="31"/>
      <c r="EV930" s="31"/>
      <c r="EW930" s="31"/>
      <c r="EX930" s="31"/>
      <c r="EY930" s="31"/>
      <c r="EZ930" s="31"/>
      <c r="FA930" s="31"/>
      <c r="FB930" s="31"/>
      <c r="FC930" s="31"/>
      <c r="FD930" s="31"/>
      <c r="FE930" s="31"/>
      <c r="FF930" s="31"/>
      <c r="FG930" s="31"/>
      <c r="FH930" s="31"/>
      <c r="FI930" s="31"/>
      <c r="FJ930" s="31"/>
      <c r="FK930" s="31"/>
      <c r="FL930" s="31"/>
      <c r="FM930" s="31"/>
      <c r="FN930" s="31"/>
      <c r="FO930" s="31"/>
      <c r="FP930" s="31"/>
      <c r="FQ930" s="31"/>
      <c r="FR930" s="31"/>
      <c r="FS930" s="31"/>
      <c r="FT930" s="31"/>
      <c r="FU930" s="31"/>
      <c r="FV930" s="31"/>
      <c r="FW930" s="31"/>
      <c r="FX930" s="31"/>
      <c r="FY930" s="31"/>
      <c r="FZ930" s="31"/>
      <c r="GA930" s="31"/>
      <c r="GB930" s="31"/>
      <c r="GC930" s="31"/>
      <c r="GD930" s="31"/>
      <c r="GE930" s="31"/>
      <c r="GF930" s="31"/>
      <c r="GG930" s="31"/>
      <c r="GH930" s="31"/>
      <c r="GI930" s="31"/>
      <c r="GJ930" s="31"/>
      <c r="GK930" s="31"/>
      <c r="GL930" s="31"/>
      <c r="GM930" s="31"/>
      <c r="GN930" s="31"/>
      <c r="GO930" s="31"/>
      <c r="GP930" s="31"/>
      <c r="GQ930" s="31"/>
      <c r="GR930" s="31"/>
      <c r="GS930" s="31"/>
      <c r="GT930" s="31"/>
      <c r="GU930" s="31"/>
      <c r="GV930" s="31"/>
      <c r="GW930" s="31"/>
      <c r="GX930" s="31"/>
      <c r="GY930" s="31"/>
      <c r="GZ930" s="31"/>
    </row>
    <row r="931" spans="2:208" s="32" customFormat="1" x14ac:dyDescent="0.2">
      <c r="B931" s="21"/>
      <c r="C931" s="22"/>
      <c r="D931" s="22"/>
      <c r="E931" s="22"/>
      <c r="F931" s="246"/>
      <c r="G931" s="121"/>
      <c r="H931" s="27"/>
      <c r="I931" s="28"/>
      <c r="J931" s="29"/>
      <c r="K931" s="30"/>
      <c r="L931" s="34"/>
      <c r="M931" s="35"/>
      <c r="N931" s="30"/>
      <c r="O931" s="34"/>
      <c r="P931" s="35"/>
      <c r="Q931" s="30"/>
      <c r="R931" s="34"/>
      <c r="S931" s="35"/>
      <c r="T931" s="30"/>
      <c r="U931" s="34"/>
      <c r="V931" s="35"/>
      <c r="W931" s="30"/>
      <c r="X931" s="34"/>
      <c r="Y931" s="34"/>
      <c r="Z931" s="30"/>
      <c r="AA931" s="34"/>
      <c r="AB931" s="34"/>
      <c r="AC931" s="30"/>
      <c r="AD931" s="34"/>
      <c r="AE931" s="34"/>
      <c r="AF931" s="30"/>
      <c r="AG931" s="34"/>
      <c r="AH931" s="34"/>
      <c r="AI931" s="30"/>
      <c r="AJ931" s="34"/>
      <c r="AK931" s="34"/>
      <c r="AL931" s="30"/>
      <c r="AM931" s="34"/>
      <c r="AN931" s="34"/>
      <c r="AO931" s="30"/>
      <c r="AP931" s="34"/>
      <c r="AQ931" s="34"/>
      <c r="AR931" s="30"/>
      <c r="AS931" s="34"/>
      <c r="AT931" s="34"/>
      <c r="AU931" s="30"/>
      <c r="AV931" s="34"/>
      <c r="AW931" s="34"/>
      <c r="AX931" s="30"/>
      <c r="AY931" s="34"/>
      <c r="AZ931" s="34"/>
      <c r="BA931" s="30"/>
      <c r="BB931" s="34"/>
      <c r="BC931" s="34"/>
      <c r="BD931" s="30"/>
      <c r="BE931" s="34"/>
      <c r="BF931" s="34"/>
      <c r="BG931" s="30"/>
      <c r="BH931" s="34"/>
      <c r="BI931" s="34"/>
      <c r="BJ931" s="30"/>
      <c r="BK931" s="34"/>
      <c r="BL931" s="117"/>
      <c r="BM931" s="118"/>
      <c r="BN931" s="117"/>
      <c r="BO931" s="34"/>
      <c r="BP931" s="30"/>
      <c r="BQ931" s="30"/>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c r="CT931" s="31"/>
      <c r="CU931" s="31"/>
      <c r="CV931" s="31"/>
      <c r="CW931" s="31"/>
      <c r="CX931" s="31"/>
      <c r="CY931" s="31"/>
      <c r="CZ931" s="31"/>
      <c r="DA931" s="31"/>
      <c r="DB931" s="31"/>
      <c r="DC931" s="31"/>
      <c r="DD931" s="31"/>
      <c r="DE931" s="31"/>
      <c r="DF931" s="31"/>
      <c r="DG931" s="31"/>
      <c r="DH931" s="31"/>
      <c r="DI931" s="31"/>
      <c r="DJ931" s="31"/>
      <c r="DK931" s="31"/>
      <c r="DL931" s="31"/>
      <c r="DM931" s="31"/>
      <c r="DN931" s="31"/>
      <c r="DO931" s="31"/>
      <c r="DP931" s="31"/>
      <c r="DQ931" s="31"/>
      <c r="DR931" s="31"/>
      <c r="DS931" s="31"/>
      <c r="DT931" s="31"/>
      <c r="DU931" s="31"/>
      <c r="DV931" s="31"/>
      <c r="DW931" s="31"/>
      <c r="DX931" s="31"/>
      <c r="DY931" s="31"/>
      <c r="DZ931" s="31"/>
      <c r="EA931" s="31"/>
      <c r="EB931" s="31"/>
      <c r="EC931" s="31"/>
      <c r="ED931" s="31"/>
      <c r="EE931" s="31"/>
      <c r="EF931" s="31"/>
      <c r="EG931" s="31"/>
      <c r="EH931" s="31"/>
      <c r="EI931" s="31"/>
      <c r="EJ931" s="31"/>
      <c r="EK931" s="31"/>
      <c r="EL931" s="31"/>
      <c r="EM931" s="31"/>
      <c r="EN931" s="31"/>
      <c r="EO931" s="31"/>
      <c r="EP931" s="31"/>
      <c r="EQ931" s="31"/>
      <c r="ER931" s="31"/>
      <c r="ES931" s="31"/>
      <c r="ET931" s="31"/>
      <c r="EU931" s="31"/>
      <c r="EV931" s="31"/>
      <c r="EW931" s="31"/>
      <c r="EX931" s="31"/>
      <c r="EY931" s="31"/>
      <c r="EZ931" s="31"/>
      <c r="FA931" s="31"/>
      <c r="FB931" s="31"/>
      <c r="FC931" s="31"/>
      <c r="FD931" s="31"/>
      <c r="FE931" s="31"/>
      <c r="FF931" s="31"/>
      <c r="FG931" s="31"/>
      <c r="FH931" s="31"/>
      <c r="FI931" s="31"/>
      <c r="FJ931" s="31"/>
      <c r="FK931" s="31"/>
      <c r="FL931" s="31"/>
      <c r="FM931" s="31"/>
      <c r="FN931" s="31"/>
      <c r="FO931" s="31"/>
      <c r="FP931" s="31"/>
      <c r="FQ931" s="31"/>
      <c r="FR931" s="31"/>
      <c r="FS931" s="31"/>
      <c r="FT931" s="31"/>
      <c r="FU931" s="31"/>
      <c r="FV931" s="31"/>
      <c r="FW931" s="31"/>
      <c r="FX931" s="31"/>
      <c r="FY931" s="31"/>
      <c r="FZ931" s="31"/>
      <c r="GA931" s="31"/>
      <c r="GB931" s="31"/>
      <c r="GC931" s="31"/>
      <c r="GD931" s="31"/>
      <c r="GE931" s="31"/>
      <c r="GF931" s="31"/>
      <c r="GG931" s="31"/>
      <c r="GH931" s="31"/>
      <c r="GI931" s="31"/>
      <c r="GJ931" s="31"/>
      <c r="GK931" s="31"/>
      <c r="GL931" s="31"/>
      <c r="GM931" s="31"/>
      <c r="GN931" s="31"/>
      <c r="GO931" s="31"/>
      <c r="GP931" s="31"/>
      <c r="GQ931" s="31"/>
      <c r="GR931" s="31"/>
      <c r="GS931" s="31"/>
      <c r="GT931" s="31"/>
      <c r="GU931" s="31"/>
      <c r="GV931" s="31"/>
      <c r="GW931" s="31"/>
      <c r="GX931" s="31"/>
      <c r="GY931" s="31"/>
      <c r="GZ931" s="31"/>
    </row>
    <row r="932" spans="2:208" s="32" customFormat="1" x14ac:dyDescent="0.2">
      <c r="B932" s="21"/>
      <c r="C932" s="22"/>
      <c r="D932" s="22"/>
      <c r="E932" s="22"/>
      <c r="F932" s="246"/>
      <c r="G932" s="121"/>
      <c r="H932" s="27"/>
      <c r="I932" s="28"/>
      <c r="J932" s="29"/>
      <c r="K932" s="30"/>
      <c r="L932" s="34"/>
      <c r="M932" s="35"/>
      <c r="N932" s="30"/>
      <c r="O932" s="34"/>
      <c r="P932" s="35"/>
      <c r="Q932" s="30"/>
      <c r="R932" s="34"/>
      <c r="S932" s="35"/>
      <c r="T932" s="30"/>
      <c r="U932" s="34"/>
      <c r="V932" s="35"/>
      <c r="W932" s="30"/>
      <c r="X932" s="34"/>
      <c r="Y932" s="34"/>
      <c r="Z932" s="30"/>
      <c r="AA932" s="34"/>
      <c r="AB932" s="34"/>
      <c r="AC932" s="30"/>
      <c r="AD932" s="34"/>
      <c r="AE932" s="34"/>
      <c r="AF932" s="30"/>
      <c r="AG932" s="34"/>
      <c r="AH932" s="34"/>
      <c r="AI932" s="30"/>
      <c r="AJ932" s="34"/>
      <c r="AK932" s="34"/>
      <c r="AL932" s="30"/>
      <c r="AM932" s="34"/>
      <c r="AN932" s="34"/>
      <c r="AO932" s="30"/>
      <c r="AP932" s="34"/>
      <c r="AQ932" s="34"/>
      <c r="AR932" s="30"/>
      <c r="AS932" s="34"/>
      <c r="AT932" s="34"/>
      <c r="AU932" s="30"/>
      <c r="AV932" s="34"/>
      <c r="AW932" s="34"/>
      <c r="AX932" s="30"/>
      <c r="AY932" s="34"/>
      <c r="AZ932" s="34"/>
      <c r="BA932" s="30"/>
      <c r="BB932" s="34"/>
      <c r="BC932" s="34"/>
      <c r="BD932" s="30"/>
      <c r="BE932" s="34"/>
      <c r="BF932" s="34"/>
      <c r="BG932" s="30"/>
      <c r="BH932" s="34"/>
      <c r="BI932" s="34"/>
      <c r="BJ932" s="30"/>
      <c r="BK932" s="34"/>
      <c r="BL932" s="117"/>
      <c r="BM932" s="118"/>
      <c r="BN932" s="117"/>
      <c r="BO932" s="34"/>
      <c r="BP932" s="30"/>
      <c r="BQ932" s="30"/>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c r="CT932" s="31"/>
      <c r="CU932" s="31"/>
      <c r="CV932" s="31"/>
      <c r="CW932" s="31"/>
      <c r="CX932" s="31"/>
      <c r="CY932" s="31"/>
      <c r="CZ932" s="31"/>
      <c r="DA932" s="31"/>
      <c r="DB932" s="31"/>
      <c r="DC932" s="31"/>
      <c r="DD932" s="31"/>
      <c r="DE932" s="31"/>
      <c r="DF932" s="31"/>
      <c r="DG932" s="31"/>
      <c r="DH932" s="31"/>
      <c r="DI932" s="31"/>
      <c r="DJ932" s="31"/>
      <c r="DK932" s="31"/>
      <c r="DL932" s="31"/>
      <c r="DM932" s="31"/>
      <c r="DN932" s="31"/>
      <c r="DO932" s="31"/>
      <c r="DP932" s="31"/>
      <c r="DQ932" s="31"/>
      <c r="DR932" s="31"/>
      <c r="DS932" s="31"/>
      <c r="DT932" s="31"/>
      <c r="DU932" s="31"/>
      <c r="DV932" s="31"/>
      <c r="DW932" s="31"/>
      <c r="DX932" s="31"/>
      <c r="DY932" s="31"/>
      <c r="DZ932" s="31"/>
      <c r="EA932" s="31"/>
      <c r="EB932" s="31"/>
      <c r="EC932" s="31"/>
      <c r="ED932" s="31"/>
      <c r="EE932" s="31"/>
      <c r="EF932" s="31"/>
      <c r="EG932" s="31"/>
      <c r="EH932" s="31"/>
      <c r="EI932" s="31"/>
      <c r="EJ932" s="31"/>
      <c r="EK932" s="31"/>
      <c r="EL932" s="31"/>
      <c r="EM932" s="31"/>
      <c r="EN932" s="31"/>
      <c r="EO932" s="31"/>
      <c r="EP932" s="31"/>
      <c r="EQ932" s="31"/>
      <c r="ER932" s="31"/>
      <c r="ES932" s="31"/>
      <c r="ET932" s="31"/>
      <c r="EU932" s="31"/>
      <c r="EV932" s="31"/>
      <c r="EW932" s="31"/>
      <c r="EX932" s="31"/>
      <c r="EY932" s="31"/>
      <c r="EZ932" s="31"/>
      <c r="FA932" s="31"/>
      <c r="FB932" s="31"/>
      <c r="FC932" s="31"/>
      <c r="FD932" s="31"/>
      <c r="FE932" s="31"/>
      <c r="FF932" s="31"/>
      <c r="FG932" s="31"/>
      <c r="FH932" s="31"/>
      <c r="FI932" s="31"/>
      <c r="FJ932" s="31"/>
      <c r="FK932" s="31"/>
      <c r="FL932" s="31"/>
      <c r="FM932" s="31"/>
      <c r="FN932" s="31"/>
      <c r="FO932" s="31"/>
      <c r="FP932" s="31"/>
      <c r="FQ932" s="31"/>
      <c r="FR932" s="31"/>
      <c r="FS932" s="31"/>
      <c r="FT932" s="31"/>
      <c r="FU932" s="31"/>
      <c r="FV932" s="31"/>
      <c r="FW932" s="31"/>
      <c r="FX932" s="31"/>
      <c r="FY932" s="31"/>
      <c r="FZ932" s="31"/>
      <c r="GA932" s="31"/>
      <c r="GB932" s="31"/>
      <c r="GC932" s="31"/>
      <c r="GD932" s="31"/>
      <c r="GE932" s="31"/>
      <c r="GF932" s="31"/>
      <c r="GG932" s="31"/>
      <c r="GH932" s="31"/>
      <c r="GI932" s="31"/>
      <c r="GJ932" s="31"/>
      <c r="GK932" s="31"/>
      <c r="GL932" s="31"/>
      <c r="GM932" s="31"/>
      <c r="GN932" s="31"/>
      <c r="GO932" s="31"/>
      <c r="GP932" s="31"/>
      <c r="GQ932" s="31"/>
      <c r="GR932" s="31"/>
      <c r="GS932" s="31"/>
      <c r="GT932" s="31"/>
      <c r="GU932" s="31"/>
      <c r="GV932" s="31"/>
      <c r="GW932" s="31"/>
      <c r="GX932" s="31"/>
      <c r="GY932" s="31"/>
      <c r="GZ932" s="31"/>
    </row>
    <row r="933" spans="2:208" s="32" customFormat="1" x14ac:dyDescent="0.2">
      <c r="B933" s="21"/>
      <c r="C933" s="22"/>
      <c r="D933" s="22"/>
      <c r="E933" s="22"/>
      <c r="F933" s="246"/>
      <c r="G933" s="121"/>
      <c r="H933" s="27"/>
      <c r="I933" s="28"/>
      <c r="J933" s="29"/>
      <c r="K933" s="30"/>
      <c r="L933" s="34"/>
      <c r="M933" s="35"/>
      <c r="N933" s="30"/>
      <c r="O933" s="34"/>
      <c r="P933" s="35"/>
      <c r="Q933" s="30"/>
      <c r="R933" s="34"/>
      <c r="S933" s="35"/>
      <c r="T933" s="30"/>
      <c r="U933" s="34"/>
      <c r="V933" s="35"/>
      <c r="W933" s="30"/>
      <c r="X933" s="34"/>
      <c r="Y933" s="34"/>
      <c r="Z933" s="30"/>
      <c r="AA933" s="34"/>
      <c r="AB933" s="34"/>
      <c r="AC933" s="30"/>
      <c r="AD933" s="34"/>
      <c r="AE933" s="34"/>
      <c r="AF933" s="30"/>
      <c r="AG933" s="34"/>
      <c r="AH933" s="34"/>
      <c r="AI933" s="30"/>
      <c r="AJ933" s="34"/>
      <c r="AK933" s="34"/>
      <c r="AL933" s="30"/>
      <c r="AM933" s="34"/>
      <c r="AN933" s="34"/>
      <c r="AO933" s="30"/>
      <c r="AP933" s="34"/>
      <c r="AQ933" s="34"/>
      <c r="AR933" s="30"/>
      <c r="AS933" s="34"/>
      <c r="AT933" s="34"/>
      <c r="AU933" s="30"/>
      <c r="AV933" s="34"/>
      <c r="AW933" s="34"/>
      <c r="AX933" s="30"/>
      <c r="AY933" s="34"/>
      <c r="AZ933" s="34"/>
      <c r="BA933" s="30"/>
      <c r="BB933" s="34"/>
      <c r="BC933" s="34"/>
      <c r="BD933" s="30"/>
      <c r="BE933" s="34"/>
      <c r="BF933" s="34"/>
      <c r="BG933" s="30"/>
      <c r="BH933" s="34"/>
      <c r="BI933" s="34"/>
      <c r="BJ933" s="30"/>
      <c r="BK933" s="34"/>
      <c r="BL933" s="117"/>
      <c r="BM933" s="118"/>
      <c r="BN933" s="117"/>
      <c r="BO933" s="34"/>
      <c r="BP933" s="30"/>
      <c r="BQ933" s="30"/>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c r="CT933" s="31"/>
      <c r="CU933" s="31"/>
      <c r="CV933" s="31"/>
      <c r="CW933" s="31"/>
      <c r="CX933" s="31"/>
      <c r="CY933" s="31"/>
      <c r="CZ933" s="31"/>
      <c r="DA933" s="31"/>
      <c r="DB933" s="31"/>
      <c r="DC933" s="31"/>
      <c r="DD933" s="31"/>
      <c r="DE933" s="31"/>
      <c r="DF933" s="31"/>
      <c r="DG933" s="31"/>
      <c r="DH933" s="31"/>
      <c r="DI933" s="31"/>
      <c r="DJ933" s="31"/>
      <c r="DK933" s="31"/>
      <c r="DL933" s="31"/>
      <c r="DM933" s="31"/>
      <c r="DN933" s="31"/>
      <c r="DO933" s="31"/>
      <c r="DP933" s="31"/>
      <c r="DQ933" s="31"/>
      <c r="DR933" s="31"/>
      <c r="DS933" s="31"/>
      <c r="DT933" s="31"/>
      <c r="DU933" s="31"/>
      <c r="DV933" s="31"/>
      <c r="DW933" s="31"/>
      <c r="DX933" s="31"/>
      <c r="DY933" s="31"/>
      <c r="DZ933" s="31"/>
      <c r="EA933" s="31"/>
      <c r="EB933" s="31"/>
      <c r="EC933" s="31"/>
      <c r="ED933" s="31"/>
      <c r="EE933" s="31"/>
      <c r="EF933" s="31"/>
      <c r="EG933" s="31"/>
      <c r="EH933" s="31"/>
      <c r="EI933" s="31"/>
      <c r="EJ933" s="31"/>
      <c r="EK933" s="31"/>
      <c r="EL933" s="31"/>
      <c r="EM933" s="31"/>
      <c r="EN933" s="31"/>
      <c r="EO933" s="31"/>
      <c r="EP933" s="31"/>
      <c r="EQ933" s="31"/>
      <c r="ER933" s="31"/>
      <c r="ES933" s="31"/>
      <c r="ET933" s="31"/>
      <c r="EU933" s="31"/>
      <c r="EV933" s="31"/>
      <c r="EW933" s="31"/>
      <c r="EX933" s="31"/>
      <c r="EY933" s="31"/>
      <c r="EZ933" s="31"/>
      <c r="FA933" s="31"/>
      <c r="FB933" s="31"/>
      <c r="FC933" s="31"/>
      <c r="FD933" s="31"/>
      <c r="FE933" s="31"/>
      <c r="FF933" s="31"/>
      <c r="FG933" s="31"/>
      <c r="FH933" s="31"/>
      <c r="FI933" s="31"/>
      <c r="FJ933" s="31"/>
      <c r="FK933" s="31"/>
      <c r="FL933" s="31"/>
      <c r="FM933" s="31"/>
      <c r="FN933" s="31"/>
      <c r="FO933" s="31"/>
      <c r="FP933" s="31"/>
      <c r="FQ933" s="31"/>
      <c r="FR933" s="31"/>
      <c r="FS933" s="31"/>
      <c r="FT933" s="31"/>
      <c r="FU933" s="31"/>
      <c r="FV933" s="31"/>
      <c r="FW933" s="31"/>
      <c r="FX933" s="31"/>
      <c r="FY933" s="31"/>
      <c r="FZ933" s="31"/>
      <c r="GA933" s="31"/>
      <c r="GB933" s="31"/>
      <c r="GC933" s="31"/>
      <c r="GD933" s="31"/>
      <c r="GE933" s="31"/>
      <c r="GF933" s="31"/>
      <c r="GG933" s="31"/>
      <c r="GH933" s="31"/>
      <c r="GI933" s="31"/>
      <c r="GJ933" s="31"/>
      <c r="GK933" s="31"/>
      <c r="GL933" s="31"/>
      <c r="GM933" s="31"/>
      <c r="GN933" s="31"/>
      <c r="GO933" s="31"/>
      <c r="GP933" s="31"/>
      <c r="GQ933" s="31"/>
      <c r="GR933" s="31"/>
      <c r="GS933" s="31"/>
      <c r="GT933" s="31"/>
      <c r="GU933" s="31"/>
      <c r="GV933" s="31"/>
      <c r="GW933" s="31"/>
      <c r="GX933" s="31"/>
      <c r="GY933" s="31"/>
      <c r="GZ933" s="31"/>
    </row>
    <row r="934" spans="2:208" s="32" customFormat="1" x14ac:dyDescent="0.2">
      <c r="B934" s="21"/>
      <c r="C934" s="22"/>
      <c r="D934" s="22"/>
      <c r="E934" s="22"/>
      <c r="F934" s="246"/>
      <c r="G934" s="121"/>
      <c r="H934" s="27"/>
      <c r="I934" s="28"/>
      <c r="J934" s="29"/>
      <c r="K934" s="30"/>
      <c r="L934" s="34"/>
      <c r="M934" s="35"/>
      <c r="N934" s="30"/>
      <c r="O934" s="34"/>
      <c r="P934" s="35"/>
      <c r="Q934" s="30"/>
      <c r="R934" s="34"/>
      <c r="S934" s="35"/>
      <c r="T934" s="30"/>
      <c r="U934" s="34"/>
      <c r="V934" s="35"/>
      <c r="W934" s="30"/>
      <c r="X934" s="34"/>
      <c r="Y934" s="34"/>
      <c r="Z934" s="30"/>
      <c r="AA934" s="34"/>
      <c r="AB934" s="34"/>
      <c r="AC934" s="30"/>
      <c r="AD934" s="34"/>
      <c r="AE934" s="34"/>
      <c r="AF934" s="30"/>
      <c r="AG934" s="34"/>
      <c r="AH934" s="34"/>
      <c r="AI934" s="30"/>
      <c r="AJ934" s="34"/>
      <c r="AK934" s="34"/>
      <c r="AL934" s="30"/>
      <c r="AM934" s="34"/>
      <c r="AN934" s="34"/>
      <c r="AO934" s="30"/>
      <c r="AP934" s="34"/>
      <c r="AQ934" s="34"/>
      <c r="AR934" s="30"/>
      <c r="AS934" s="34"/>
      <c r="AT934" s="34"/>
      <c r="AU934" s="30"/>
      <c r="AV934" s="34"/>
      <c r="AW934" s="34"/>
      <c r="AX934" s="30"/>
      <c r="AY934" s="34"/>
      <c r="AZ934" s="34"/>
      <c r="BA934" s="30"/>
      <c r="BB934" s="34"/>
      <c r="BC934" s="34"/>
      <c r="BD934" s="30"/>
      <c r="BE934" s="34"/>
      <c r="BF934" s="34"/>
      <c r="BG934" s="30"/>
      <c r="BH934" s="34"/>
      <c r="BI934" s="34"/>
      <c r="BJ934" s="30"/>
      <c r="BK934" s="34"/>
      <c r="BL934" s="117"/>
      <c r="BM934" s="118"/>
      <c r="BN934" s="117"/>
      <c r="BO934" s="34"/>
      <c r="BP934" s="30"/>
      <c r="BQ934" s="30"/>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c r="CT934" s="31"/>
      <c r="CU934" s="31"/>
      <c r="CV934" s="31"/>
      <c r="CW934" s="31"/>
      <c r="CX934" s="31"/>
      <c r="CY934" s="31"/>
      <c r="CZ934" s="31"/>
      <c r="DA934" s="31"/>
      <c r="DB934" s="31"/>
      <c r="DC934" s="31"/>
      <c r="DD934" s="31"/>
      <c r="DE934" s="31"/>
      <c r="DF934" s="31"/>
      <c r="DG934" s="31"/>
      <c r="DH934" s="31"/>
      <c r="DI934" s="31"/>
      <c r="DJ934" s="31"/>
      <c r="DK934" s="31"/>
      <c r="DL934" s="31"/>
      <c r="DM934" s="31"/>
      <c r="DN934" s="31"/>
      <c r="DO934" s="31"/>
      <c r="DP934" s="31"/>
      <c r="DQ934" s="31"/>
      <c r="DR934" s="31"/>
      <c r="DS934" s="31"/>
      <c r="DT934" s="31"/>
      <c r="DU934" s="31"/>
      <c r="DV934" s="31"/>
      <c r="DW934" s="31"/>
      <c r="DX934" s="31"/>
      <c r="DY934" s="31"/>
      <c r="DZ934" s="31"/>
      <c r="EA934" s="31"/>
      <c r="EB934" s="31"/>
      <c r="EC934" s="31"/>
      <c r="ED934" s="31"/>
      <c r="EE934" s="31"/>
      <c r="EF934" s="31"/>
      <c r="EG934" s="31"/>
      <c r="EH934" s="31"/>
      <c r="EI934" s="31"/>
      <c r="EJ934" s="31"/>
      <c r="EK934" s="31"/>
      <c r="EL934" s="31"/>
      <c r="EM934" s="31"/>
      <c r="EN934" s="31"/>
      <c r="EO934" s="31"/>
      <c r="EP934" s="31"/>
      <c r="EQ934" s="31"/>
      <c r="ER934" s="31"/>
      <c r="ES934" s="31"/>
      <c r="ET934" s="31"/>
      <c r="EU934" s="31"/>
      <c r="EV934" s="31"/>
      <c r="EW934" s="31"/>
      <c r="EX934" s="31"/>
      <c r="EY934" s="31"/>
      <c r="EZ934" s="31"/>
      <c r="FA934" s="31"/>
      <c r="FB934" s="31"/>
      <c r="FC934" s="31"/>
      <c r="FD934" s="31"/>
      <c r="FE934" s="31"/>
      <c r="FF934" s="31"/>
      <c r="FG934" s="31"/>
      <c r="FH934" s="31"/>
      <c r="FI934" s="31"/>
      <c r="FJ934" s="31"/>
      <c r="FK934" s="31"/>
      <c r="FL934" s="31"/>
      <c r="FM934" s="31"/>
      <c r="FN934" s="31"/>
      <c r="FO934" s="31"/>
      <c r="FP934" s="31"/>
      <c r="FQ934" s="31"/>
      <c r="FR934" s="31"/>
      <c r="FS934" s="31"/>
      <c r="FT934" s="31"/>
      <c r="FU934" s="31"/>
      <c r="FV934" s="31"/>
      <c r="FW934" s="31"/>
      <c r="FX934" s="31"/>
      <c r="FY934" s="31"/>
      <c r="FZ934" s="31"/>
      <c r="GA934" s="31"/>
      <c r="GB934" s="31"/>
      <c r="GC934" s="31"/>
      <c r="GD934" s="31"/>
      <c r="GE934" s="31"/>
      <c r="GF934" s="31"/>
      <c r="GG934" s="31"/>
      <c r="GH934" s="31"/>
      <c r="GI934" s="31"/>
      <c r="GJ934" s="31"/>
      <c r="GK934" s="31"/>
      <c r="GL934" s="31"/>
      <c r="GM934" s="31"/>
      <c r="GN934" s="31"/>
      <c r="GO934" s="31"/>
      <c r="GP934" s="31"/>
      <c r="GQ934" s="31"/>
      <c r="GR934" s="31"/>
      <c r="GS934" s="31"/>
      <c r="GT934" s="31"/>
      <c r="GU934" s="31"/>
      <c r="GV934" s="31"/>
      <c r="GW934" s="31"/>
      <c r="GX934" s="31"/>
      <c r="GY934" s="31"/>
      <c r="GZ934" s="31"/>
    </row>
    <row r="935" spans="2:208" s="32" customFormat="1" x14ac:dyDescent="0.2">
      <c r="B935" s="21"/>
      <c r="C935" s="22"/>
      <c r="D935" s="22"/>
      <c r="E935" s="22"/>
      <c r="F935" s="246"/>
      <c r="G935" s="121"/>
      <c r="H935" s="27"/>
      <c r="I935" s="28"/>
      <c r="J935" s="29"/>
      <c r="K935" s="30"/>
      <c r="L935" s="34"/>
      <c r="M935" s="35"/>
      <c r="N935" s="30"/>
      <c r="O935" s="34"/>
      <c r="P935" s="35"/>
      <c r="Q935" s="30"/>
      <c r="R935" s="34"/>
      <c r="S935" s="35"/>
      <c r="T935" s="30"/>
      <c r="U935" s="34"/>
      <c r="V935" s="35"/>
      <c r="W935" s="30"/>
      <c r="X935" s="34"/>
      <c r="Y935" s="34"/>
      <c r="Z935" s="30"/>
      <c r="AA935" s="34"/>
      <c r="AB935" s="34"/>
      <c r="AC935" s="30"/>
      <c r="AD935" s="34"/>
      <c r="AE935" s="34"/>
      <c r="AF935" s="30"/>
      <c r="AG935" s="34"/>
      <c r="AH935" s="34"/>
      <c r="AI935" s="30"/>
      <c r="AJ935" s="34"/>
      <c r="AK935" s="34"/>
      <c r="AL935" s="30"/>
      <c r="AM935" s="34"/>
      <c r="AN935" s="34"/>
      <c r="AO935" s="30"/>
      <c r="AP935" s="34"/>
      <c r="AQ935" s="34"/>
      <c r="AR935" s="30"/>
      <c r="AS935" s="34"/>
      <c r="AT935" s="34"/>
      <c r="AU935" s="30"/>
      <c r="AV935" s="34"/>
      <c r="AW935" s="34"/>
      <c r="AX935" s="30"/>
      <c r="AY935" s="34"/>
      <c r="AZ935" s="34"/>
      <c r="BA935" s="30"/>
      <c r="BB935" s="34"/>
      <c r="BC935" s="34"/>
      <c r="BD935" s="30"/>
      <c r="BE935" s="34"/>
      <c r="BF935" s="34"/>
      <c r="BG935" s="30"/>
      <c r="BH935" s="34"/>
      <c r="BI935" s="34"/>
      <c r="BJ935" s="30"/>
      <c r="BK935" s="34"/>
      <c r="BL935" s="117"/>
      <c r="BM935" s="118"/>
      <c r="BN935" s="117"/>
      <c r="BO935" s="34"/>
      <c r="BP935" s="30"/>
      <c r="BQ935" s="30"/>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c r="CT935" s="31"/>
      <c r="CU935" s="31"/>
      <c r="CV935" s="31"/>
      <c r="CW935" s="31"/>
      <c r="CX935" s="31"/>
      <c r="CY935" s="31"/>
      <c r="CZ935" s="31"/>
      <c r="DA935" s="31"/>
      <c r="DB935" s="31"/>
      <c r="DC935" s="31"/>
      <c r="DD935" s="31"/>
      <c r="DE935" s="31"/>
      <c r="DF935" s="31"/>
      <c r="DG935" s="31"/>
      <c r="DH935" s="31"/>
      <c r="DI935" s="31"/>
      <c r="DJ935" s="31"/>
      <c r="DK935" s="31"/>
      <c r="DL935" s="31"/>
      <c r="DM935" s="31"/>
      <c r="DN935" s="31"/>
      <c r="DO935" s="31"/>
      <c r="DP935" s="31"/>
      <c r="DQ935" s="31"/>
      <c r="DR935" s="31"/>
      <c r="DS935" s="31"/>
      <c r="DT935" s="31"/>
      <c r="DU935" s="31"/>
      <c r="DV935" s="31"/>
      <c r="DW935" s="31"/>
      <c r="DX935" s="31"/>
      <c r="DY935" s="31"/>
      <c r="DZ935" s="31"/>
      <c r="EA935" s="31"/>
      <c r="EB935" s="31"/>
      <c r="EC935" s="31"/>
      <c r="ED935" s="31"/>
      <c r="EE935" s="31"/>
      <c r="EF935" s="31"/>
      <c r="EG935" s="31"/>
      <c r="EH935" s="31"/>
      <c r="EI935" s="31"/>
      <c r="EJ935" s="31"/>
      <c r="EK935" s="31"/>
      <c r="EL935" s="31"/>
      <c r="EM935" s="31"/>
      <c r="EN935" s="31"/>
      <c r="EO935" s="31"/>
      <c r="EP935" s="31"/>
      <c r="EQ935" s="31"/>
      <c r="ER935" s="31"/>
      <c r="ES935" s="31"/>
      <c r="ET935" s="31"/>
      <c r="EU935" s="31"/>
      <c r="EV935" s="31"/>
      <c r="EW935" s="31"/>
      <c r="EX935" s="31"/>
      <c r="EY935" s="31"/>
      <c r="EZ935" s="31"/>
      <c r="FA935" s="31"/>
      <c r="FB935" s="31"/>
      <c r="FC935" s="31"/>
      <c r="FD935" s="31"/>
      <c r="FE935" s="31"/>
      <c r="FF935" s="31"/>
      <c r="FG935" s="31"/>
      <c r="FH935" s="31"/>
      <c r="FI935" s="31"/>
      <c r="FJ935" s="31"/>
      <c r="FK935" s="31"/>
      <c r="FL935" s="31"/>
      <c r="FM935" s="31"/>
      <c r="FN935" s="31"/>
      <c r="FO935" s="31"/>
      <c r="FP935" s="31"/>
      <c r="FQ935" s="31"/>
      <c r="FR935" s="31"/>
      <c r="FS935" s="31"/>
      <c r="FT935" s="31"/>
      <c r="FU935" s="31"/>
      <c r="FV935" s="31"/>
      <c r="FW935" s="31"/>
      <c r="FX935" s="31"/>
      <c r="FY935" s="31"/>
      <c r="FZ935" s="31"/>
      <c r="GA935" s="31"/>
      <c r="GB935" s="31"/>
      <c r="GC935" s="31"/>
      <c r="GD935" s="31"/>
      <c r="GE935" s="31"/>
      <c r="GF935" s="31"/>
      <c r="GG935" s="31"/>
      <c r="GH935" s="31"/>
      <c r="GI935" s="31"/>
      <c r="GJ935" s="31"/>
      <c r="GK935" s="31"/>
      <c r="GL935" s="31"/>
      <c r="GM935" s="31"/>
      <c r="GN935" s="31"/>
      <c r="GO935" s="31"/>
      <c r="GP935" s="31"/>
      <c r="GQ935" s="31"/>
      <c r="GR935" s="31"/>
      <c r="GS935" s="31"/>
      <c r="GT935" s="31"/>
      <c r="GU935" s="31"/>
      <c r="GV935" s="31"/>
      <c r="GW935" s="31"/>
      <c r="GX935" s="31"/>
      <c r="GY935" s="31"/>
      <c r="GZ935" s="31"/>
    </row>
    <row r="936" spans="2:208" s="32" customFormat="1" x14ac:dyDescent="0.2">
      <c r="B936" s="21"/>
      <c r="C936" s="22"/>
      <c r="D936" s="22"/>
      <c r="E936" s="22"/>
      <c r="F936" s="246"/>
      <c r="G936" s="121"/>
      <c r="H936" s="27"/>
      <c r="I936" s="28"/>
      <c r="J936" s="29"/>
      <c r="K936" s="30"/>
      <c r="L936" s="34"/>
      <c r="M936" s="35"/>
      <c r="N936" s="30"/>
      <c r="O936" s="34"/>
      <c r="P936" s="35"/>
      <c r="Q936" s="30"/>
      <c r="R936" s="34"/>
      <c r="S936" s="35"/>
      <c r="T936" s="30"/>
      <c r="U936" s="34"/>
      <c r="V936" s="35"/>
      <c r="W936" s="30"/>
      <c r="X936" s="34"/>
      <c r="Y936" s="34"/>
      <c r="Z936" s="30"/>
      <c r="AA936" s="34"/>
      <c r="AB936" s="34"/>
      <c r="AC936" s="30"/>
      <c r="AD936" s="34"/>
      <c r="AE936" s="34"/>
      <c r="AF936" s="30"/>
      <c r="AG936" s="34"/>
      <c r="AH936" s="34"/>
      <c r="AI936" s="30"/>
      <c r="AJ936" s="34"/>
      <c r="AK936" s="34"/>
      <c r="AL936" s="30"/>
      <c r="AM936" s="34"/>
      <c r="AN936" s="34"/>
      <c r="AO936" s="30"/>
      <c r="AP936" s="34"/>
      <c r="AQ936" s="34"/>
      <c r="AR936" s="30"/>
      <c r="AS936" s="34"/>
      <c r="AT936" s="34"/>
      <c r="AU936" s="30"/>
      <c r="AV936" s="34"/>
      <c r="AW936" s="34"/>
      <c r="AX936" s="30"/>
      <c r="AY936" s="34"/>
      <c r="AZ936" s="34"/>
      <c r="BA936" s="30"/>
      <c r="BB936" s="34"/>
      <c r="BC936" s="34"/>
      <c r="BD936" s="30"/>
      <c r="BE936" s="34"/>
      <c r="BF936" s="34"/>
      <c r="BG936" s="30"/>
      <c r="BH936" s="34"/>
      <c r="BI936" s="34"/>
      <c r="BJ936" s="30"/>
      <c r="BK936" s="34"/>
      <c r="BL936" s="117"/>
      <c r="BM936" s="118"/>
      <c r="BN936" s="117"/>
      <c r="BO936" s="34"/>
      <c r="BP936" s="30"/>
      <c r="BQ936" s="30"/>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c r="DP936" s="31"/>
      <c r="DQ936" s="31"/>
      <c r="DR936" s="31"/>
      <c r="DS936" s="31"/>
      <c r="DT936" s="31"/>
      <c r="DU936" s="31"/>
      <c r="DV936" s="31"/>
      <c r="DW936" s="31"/>
      <c r="DX936" s="31"/>
      <c r="DY936" s="31"/>
      <c r="DZ936" s="31"/>
      <c r="EA936" s="31"/>
      <c r="EB936" s="31"/>
      <c r="EC936" s="31"/>
      <c r="ED936" s="31"/>
      <c r="EE936" s="31"/>
      <c r="EF936" s="31"/>
      <c r="EG936" s="31"/>
      <c r="EH936" s="31"/>
      <c r="EI936" s="31"/>
      <c r="EJ936" s="31"/>
      <c r="EK936" s="31"/>
      <c r="EL936" s="31"/>
      <c r="EM936" s="31"/>
      <c r="EN936" s="31"/>
      <c r="EO936" s="31"/>
      <c r="EP936" s="31"/>
      <c r="EQ936" s="31"/>
      <c r="ER936" s="31"/>
      <c r="ES936" s="31"/>
      <c r="ET936" s="31"/>
      <c r="EU936" s="31"/>
      <c r="EV936" s="31"/>
      <c r="EW936" s="31"/>
      <c r="EX936" s="31"/>
      <c r="EY936" s="31"/>
      <c r="EZ936" s="31"/>
      <c r="FA936" s="31"/>
      <c r="FB936" s="31"/>
      <c r="FC936" s="31"/>
      <c r="FD936" s="31"/>
      <c r="FE936" s="31"/>
      <c r="FF936" s="31"/>
      <c r="FG936" s="31"/>
      <c r="FH936" s="31"/>
      <c r="FI936" s="31"/>
      <c r="FJ936" s="31"/>
      <c r="FK936" s="31"/>
      <c r="FL936" s="31"/>
      <c r="FM936" s="31"/>
      <c r="FN936" s="31"/>
      <c r="FO936" s="31"/>
      <c r="FP936" s="31"/>
      <c r="FQ936" s="31"/>
      <c r="FR936" s="31"/>
      <c r="FS936" s="31"/>
      <c r="FT936" s="31"/>
      <c r="FU936" s="31"/>
      <c r="FV936" s="31"/>
      <c r="FW936" s="31"/>
      <c r="FX936" s="31"/>
      <c r="FY936" s="31"/>
      <c r="FZ936" s="31"/>
      <c r="GA936" s="31"/>
      <c r="GB936" s="31"/>
      <c r="GC936" s="31"/>
      <c r="GD936" s="31"/>
      <c r="GE936" s="31"/>
      <c r="GF936" s="31"/>
      <c r="GG936" s="31"/>
      <c r="GH936" s="31"/>
      <c r="GI936" s="31"/>
      <c r="GJ936" s="31"/>
      <c r="GK936" s="31"/>
      <c r="GL936" s="31"/>
      <c r="GM936" s="31"/>
      <c r="GN936" s="31"/>
      <c r="GO936" s="31"/>
      <c r="GP936" s="31"/>
      <c r="GQ936" s="31"/>
      <c r="GR936" s="31"/>
      <c r="GS936" s="31"/>
      <c r="GT936" s="31"/>
      <c r="GU936" s="31"/>
      <c r="GV936" s="31"/>
      <c r="GW936" s="31"/>
      <c r="GX936" s="31"/>
      <c r="GY936" s="31"/>
      <c r="GZ936" s="31"/>
    </row>
    <row r="937" spans="2:208" s="32" customFormat="1" x14ac:dyDescent="0.2">
      <c r="B937" s="21"/>
      <c r="C937" s="22"/>
      <c r="D937" s="22"/>
      <c r="E937" s="22"/>
      <c r="F937" s="246"/>
      <c r="G937" s="121"/>
      <c r="H937" s="27"/>
      <c r="I937" s="28"/>
      <c r="J937" s="29"/>
      <c r="K937" s="30"/>
      <c r="L937" s="34"/>
      <c r="M937" s="35"/>
      <c r="N937" s="30"/>
      <c r="O937" s="34"/>
      <c r="P937" s="35"/>
      <c r="Q937" s="30"/>
      <c r="R937" s="34"/>
      <c r="S937" s="35"/>
      <c r="T937" s="30"/>
      <c r="U937" s="34"/>
      <c r="V937" s="35"/>
      <c r="W937" s="30"/>
      <c r="X937" s="34"/>
      <c r="Y937" s="34"/>
      <c r="Z937" s="30"/>
      <c r="AA937" s="34"/>
      <c r="AB937" s="34"/>
      <c r="AC937" s="30"/>
      <c r="AD937" s="34"/>
      <c r="AE937" s="34"/>
      <c r="AF937" s="30"/>
      <c r="AG937" s="34"/>
      <c r="AH937" s="34"/>
      <c r="AI937" s="30"/>
      <c r="AJ937" s="34"/>
      <c r="AK937" s="34"/>
      <c r="AL937" s="30"/>
      <c r="AM937" s="34"/>
      <c r="AN937" s="34"/>
      <c r="AO937" s="30"/>
      <c r="AP937" s="34"/>
      <c r="AQ937" s="34"/>
      <c r="AR937" s="30"/>
      <c r="AS937" s="34"/>
      <c r="AT937" s="34"/>
      <c r="AU937" s="30"/>
      <c r="AV937" s="34"/>
      <c r="AW937" s="34"/>
      <c r="AX937" s="30"/>
      <c r="AY937" s="34"/>
      <c r="AZ937" s="34"/>
      <c r="BA937" s="30"/>
      <c r="BB937" s="34"/>
      <c r="BC937" s="34"/>
      <c r="BD937" s="30"/>
      <c r="BE937" s="34"/>
      <c r="BF937" s="34"/>
      <c r="BG937" s="30"/>
      <c r="BH937" s="34"/>
      <c r="BI937" s="34"/>
      <c r="BJ937" s="30"/>
      <c r="BK937" s="34"/>
      <c r="BL937" s="117"/>
      <c r="BM937" s="118"/>
      <c r="BN937" s="117"/>
      <c r="BO937" s="34"/>
      <c r="BP937" s="30"/>
      <c r="BQ937" s="30"/>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c r="CT937" s="31"/>
      <c r="CU937" s="31"/>
      <c r="CV937" s="31"/>
      <c r="CW937" s="31"/>
      <c r="CX937" s="31"/>
      <c r="CY937" s="31"/>
      <c r="CZ937" s="31"/>
      <c r="DA937" s="31"/>
      <c r="DB937" s="31"/>
      <c r="DC937" s="31"/>
      <c r="DD937" s="31"/>
      <c r="DE937" s="31"/>
      <c r="DF937" s="31"/>
      <c r="DG937" s="31"/>
      <c r="DH937" s="31"/>
      <c r="DI937" s="31"/>
      <c r="DJ937" s="31"/>
      <c r="DK937" s="31"/>
      <c r="DL937" s="31"/>
      <c r="DM937" s="31"/>
      <c r="DN937" s="31"/>
      <c r="DO937" s="31"/>
      <c r="DP937" s="31"/>
      <c r="DQ937" s="31"/>
      <c r="DR937" s="31"/>
      <c r="DS937" s="31"/>
      <c r="DT937" s="31"/>
      <c r="DU937" s="31"/>
      <c r="DV937" s="31"/>
      <c r="DW937" s="31"/>
      <c r="DX937" s="31"/>
      <c r="DY937" s="31"/>
      <c r="DZ937" s="31"/>
      <c r="EA937" s="31"/>
      <c r="EB937" s="31"/>
      <c r="EC937" s="31"/>
      <c r="ED937" s="31"/>
      <c r="EE937" s="31"/>
      <c r="EF937" s="31"/>
      <c r="EG937" s="31"/>
      <c r="EH937" s="31"/>
      <c r="EI937" s="31"/>
      <c r="EJ937" s="31"/>
      <c r="EK937" s="31"/>
      <c r="EL937" s="31"/>
      <c r="EM937" s="31"/>
      <c r="EN937" s="31"/>
      <c r="EO937" s="31"/>
      <c r="EP937" s="31"/>
      <c r="EQ937" s="31"/>
      <c r="ER937" s="31"/>
      <c r="ES937" s="31"/>
      <c r="ET937" s="31"/>
      <c r="EU937" s="31"/>
      <c r="EV937" s="31"/>
      <c r="EW937" s="31"/>
      <c r="EX937" s="31"/>
      <c r="EY937" s="31"/>
      <c r="EZ937" s="31"/>
      <c r="FA937" s="31"/>
      <c r="FB937" s="31"/>
      <c r="FC937" s="31"/>
      <c r="FD937" s="31"/>
      <c r="FE937" s="31"/>
      <c r="FF937" s="31"/>
      <c r="FG937" s="31"/>
      <c r="FH937" s="31"/>
      <c r="FI937" s="31"/>
      <c r="FJ937" s="31"/>
      <c r="FK937" s="31"/>
      <c r="FL937" s="31"/>
      <c r="FM937" s="31"/>
      <c r="FN937" s="31"/>
      <c r="FO937" s="31"/>
      <c r="FP937" s="31"/>
      <c r="FQ937" s="31"/>
      <c r="FR937" s="31"/>
      <c r="FS937" s="31"/>
      <c r="FT937" s="31"/>
      <c r="FU937" s="31"/>
      <c r="FV937" s="31"/>
      <c r="FW937" s="31"/>
      <c r="FX937" s="31"/>
      <c r="FY937" s="31"/>
      <c r="FZ937" s="31"/>
      <c r="GA937" s="31"/>
      <c r="GB937" s="31"/>
      <c r="GC937" s="31"/>
      <c r="GD937" s="31"/>
      <c r="GE937" s="31"/>
      <c r="GF937" s="31"/>
      <c r="GG937" s="31"/>
      <c r="GH937" s="31"/>
      <c r="GI937" s="31"/>
      <c r="GJ937" s="31"/>
      <c r="GK937" s="31"/>
      <c r="GL937" s="31"/>
      <c r="GM937" s="31"/>
      <c r="GN937" s="31"/>
      <c r="GO937" s="31"/>
      <c r="GP937" s="31"/>
      <c r="GQ937" s="31"/>
      <c r="GR937" s="31"/>
      <c r="GS937" s="31"/>
      <c r="GT937" s="31"/>
      <c r="GU937" s="31"/>
      <c r="GV937" s="31"/>
      <c r="GW937" s="31"/>
      <c r="GX937" s="31"/>
      <c r="GY937" s="31"/>
      <c r="GZ937" s="31"/>
    </row>
    <row r="938" spans="2:208" s="32" customFormat="1" x14ac:dyDescent="0.2">
      <c r="B938" s="21"/>
      <c r="C938" s="22"/>
      <c r="D938" s="22"/>
      <c r="E938" s="22"/>
      <c r="F938" s="246"/>
      <c r="G938" s="121"/>
      <c r="H938" s="27"/>
      <c r="I938" s="28"/>
      <c r="J938" s="29"/>
      <c r="K938" s="30"/>
      <c r="L938" s="34"/>
      <c r="M938" s="35"/>
      <c r="N938" s="30"/>
      <c r="O938" s="34"/>
      <c r="P938" s="35"/>
      <c r="Q938" s="30"/>
      <c r="R938" s="34"/>
      <c r="S938" s="35"/>
      <c r="T938" s="30"/>
      <c r="U938" s="34"/>
      <c r="V938" s="35"/>
      <c r="W938" s="30"/>
      <c r="X938" s="34"/>
      <c r="Y938" s="34"/>
      <c r="Z938" s="30"/>
      <c r="AA938" s="34"/>
      <c r="AB938" s="34"/>
      <c r="AC938" s="30"/>
      <c r="AD938" s="34"/>
      <c r="AE938" s="34"/>
      <c r="AF938" s="30"/>
      <c r="AG938" s="34"/>
      <c r="AH938" s="34"/>
      <c r="AI938" s="30"/>
      <c r="AJ938" s="34"/>
      <c r="AK938" s="34"/>
      <c r="AL938" s="30"/>
      <c r="AM938" s="34"/>
      <c r="AN938" s="34"/>
      <c r="AO938" s="30"/>
      <c r="AP938" s="34"/>
      <c r="AQ938" s="34"/>
      <c r="AR938" s="30"/>
      <c r="AS938" s="34"/>
      <c r="AT938" s="34"/>
      <c r="AU938" s="30"/>
      <c r="AV938" s="34"/>
      <c r="AW938" s="34"/>
      <c r="AX938" s="30"/>
      <c r="AY938" s="34"/>
      <c r="AZ938" s="34"/>
      <c r="BA938" s="30"/>
      <c r="BB938" s="34"/>
      <c r="BC938" s="34"/>
      <c r="BD938" s="30"/>
      <c r="BE938" s="34"/>
      <c r="BF938" s="34"/>
      <c r="BG938" s="30"/>
      <c r="BH938" s="34"/>
      <c r="BI938" s="34"/>
      <c r="BJ938" s="30"/>
      <c r="BK938" s="34"/>
      <c r="BL938" s="117"/>
      <c r="BM938" s="118"/>
      <c r="BN938" s="117"/>
      <c r="BO938" s="34"/>
      <c r="BP938" s="30"/>
      <c r="BQ938" s="30"/>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c r="CT938" s="31"/>
      <c r="CU938" s="31"/>
      <c r="CV938" s="31"/>
      <c r="CW938" s="31"/>
      <c r="CX938" s="31"/>
      <c r="CY938" s="31"/>
      <c r="CZ938" s="31"/>
      <c r="DA938" s="31"/>
      <c r="DB938" s="31"/>
      <c r="DC938" s="31"/>
      <c r="DD938" s="31"/>
      <c r="DE938" s="31"/>
      <c r="DF938" s="31"/>
      <c r="DG938" s="31"/>
      <c r="DH938" s="31"/>
      <c r="DI938" s="31"/>
      <c r="DJ938" s="31"/>
      <c r="DK938" s="31"/>
      <c r="DL938" s="31"/>
      <c r="DM938" s="31"/>
      <c r="DN938" s="31"/>
      <c r="DO938" s="31"/>
      <c r="DP938" s="31"/>
      <c r="DQ938" s="31"/>
      <c r="DR938" s="31"/>
      <c r="DS938" s="31"/>
      <c r="DT938" s="31"/>
      <c r="DU938" s="31"/>
      <c r="DV938" s="31"/>
      <c r="DW938" s="31"/>
      <c r="DX938" s="31"/>
      <c r="DY938" s="31"/>
      <c r="DZ938" s="31"/>
      <c r="EA938" s="31"/>
      <c r="EB938" s="31"/>
      <c r="EC938" s="31"/>
      <c r="ED938" s="31"/>
      <c r="EE938" s="31"/>
      <c r="EF938" s="31"/>
      <c r="EG938" s="31"/>
      <c r="EH938" s="31"/>
      <c r="EI938" s="31"/>
      <c r="EJ938" s="31"/>
      <c r="EK938" s="31"/>
      <c r="EL938" s="31"/>
      <c r="EM938" s="31"/>
      <c r="EN938" s="31"/>
      <c r="EO938" s="31"/>
      <c r="EP938" s="31"/>
      <c r="EQ938" s="31"/>
      <c r="ER938" s="31"/>
      <c r="ES938" s="31"/>
      <c r="ET938" s="31"/>
      <c r="EU938" s="31"/>
      <c r="EV938" s="31"/>
      <c r="EW938" s="31"/>
      <c r="EX938" s="31"/>
      <c r="EY938" s="31"/>
      <c r="EZ938" s="31"/>
      <c r="FA938" s="31"/>
      <c r="FB938" s="31"/>
      <c r="FC938" s="31"/>
      <c r="FD938" s="31"/>
      <c r="FE938" s="31"/>
      <c r="FF938" s="31"/>
      <c r="FG938" s="31"/>
      <c r="FH938" s="31"/>
      <c r="FI938" s="31"/>
      <c r="FJ938" s="31"/>
      <c r="FK938" s="31"/>
      <c r="FL938" s="31"/>
      <c r="FM938" s="31"/>
      <c r="FN938" s="31"/>
      <c r="FO938" s="31"/>
      <c r="FP938" s="31"/>
      <c r="FQ938" s="31"/>
      <c r="FR938" s="31"/>
      <c r="FS938" s="31"/>
      <c r="FT938" s="31"/>
      <c r="FU938" s="31"/>
      <c r="FV938" s="31"/>
      <c r="FW938" s="31"/>
      <c r="FX938" s="31"/>
      <c r="FY938" s="31"/>
      <c r="FZ938" s="31"/>
      <c r="GA938" s="31"/>
      <c r="GB938" s="31"/>
      <c r="GC938" s="31"/>
      <c r="GD938" s="31"/>
      <c r="GE938" s="31"/>
      <c r="GF938" s="31"/>
      <c r="GG938" s="31"/>
      <c r="GH938" s="31"/>
      <c r="GI938" s="31"/>
      <c r="GJ938" s="31"/>
      <c r="GK938" s="31"/>
      <c r="GL938" s="31"/>
      <c r="GM938" s="31"/>
      <c r="GN938" s="31"/>
      <c r="GO938" s="31"/>
      <c r="GP938" s="31"/>
      <c r="GQ938" s="31"/>
      <c r="GR938" s="31"/>
      <c r="GS938" s="31"/>
      <c r="GT938" s="31"/>
      <c r="GU938" s="31"/>
      <c r="GV938" s="31"/>
      <c r="GW938" s="31"/>
      <c r="GX938" s="31"/>
      <c r="GY938" s="31"/>
      <c r="GZ938" s="31"/>
    </row>
    <row r="939" spans="2:208" s="32" customFormat="1" x14ac:dyDescent="0.2">
      <c r="B939" s="21"/>
      <c r="C939" s="22"/>
      <c r="D939" s="22"/>
      <c r="E939" s="22"/>
      <c r="F939" s="246"/>
      <c r="G939" s="121"/>
      <c r="H939" s="27"/>
      <c r="I939" s="28"/>
      <c r="J939" s="29"/>
      <c r="K939" s="30"/>
      <c r="L939" s="34"/>
      <c r="M939" s="35"/>
      <c r="N939" s="30"/>
      <c r="O939" s="34"/>
      <c r="P939" s="35"/>
      <c r="Q939" s="30"/>
      <c r="R939" s="34"/>
      <c r="S939" s="35"/>
      <c r="T939" s="30"/>
      <c r="U939" s="34"/>
      <c r="V939" s="35"/>
      <c r="W939" s="30"/>
      <c r="X939" s="34"/>
      <c r="Y939" s="34"/>
      <c r="Z939" s="30"/>
      <c r="AA939" s="34"/>
      <c r="AB939" s="34"/>
      <c r="AC939" s="30"/>
      <c r="AD939" s="34"/>
      <c r="AE939" s="34"/>
      <c r="AF939" s="30"/>
      <c r="AG939" s="34"/>
      <c r="AH939" s="34"/>
      <c r="AI939" s="30"/>
      <c r="AJ939" s="34"/>
      <c r="AK939" s="34"/>
      <c r="AL939" s="30"/>
      <c r="AM939" s="34"/>
      <c r="AN939" s="34"/>
      <c r="AO939" s="30"/>
      <c r="AP939" s="34"/>
      <c r="AQ939" s="34"/>
      <c r="AR939" s="30"/>
      <c r="AS939" s="34"/>
      <c r="AT939" s="34"/>
      <c r="AU939" s="30"/>
      <c r="AV939" s="34"/>
      <c r="AW939" s="34"/>
      <c r="AX939" s="30"/>
      <c r="AY939" s="34"/>
      <c r="AZ939" s="34"/>
      <c r="BA939" s="30"/>
      <c r="BB939" s="34"/>
      <c r="BC939" s="34"/>
      <c r="BD939" s="30"/>
      <c r="BE939" s="34"/>
      <c r="BF939" s="34"/>
      <c r="BG939" s="30"/>
      <c r="BH939" s="34"/>
      <c r="BI939" s="34"/>
      <c r="BJ939" s="30"/>
      <c r="BK939" s="34"/>
      <c r="BL939" s="117"/>
      <c r="BM939" s="118"/>
      <c r="BN939" s="117"/>
      <c r="BO939" s="34"/>
      <c r="BP939" s="30"/>
      <c r="BQ939" s="30"/>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c r="CT939" s="31"/>
      <c r="CU939" s="31"/>
      <c r="CV939" s="31"/>
      <c r="CW939" s="31"/>
      <c r="CX939" s="31"/>
      <c r="CY939" s="31"/>
      <c r="CZ939" s="31"/>
      <c r="DA939" s="31"/>
      <c r="DB939" s="31"/>
      <c r="DC939" s="31"/>
      <c r="DD939" s="31"/>
      <c r="DE939" s="31"/>
      <c r="DF939" s="31"/>
      <c r="DG939" s="31"/>
      <c r="DH939" s="31"/>
      <c r="DI939" s="31"/>
      <c r="DJ939" s="31"/>
      <c r="DK939" s="31"/>
      <c r="DL939" s="31"/>
      <c r="DM939" s="31"/>
      <c r="DN939" s="31"/>
      <c r="DO939" s="31"/>
      <c r="DP939" s="31"/>
      <c r="DQ939" s="31"/>
      <c r="DR939" s="31"/>
      <c r="DS939" s="31"/>
      <c r="DT939" s="31"/>
      <c r="DU939" s="31"/>
      <c r="DV939" s="31"/>
      <c r="DW939" s="31"/>
      <c r="DX939" s="31"/>
      <c r="DY939" s="31"/>
      <c r="DZ939" s="31"/>
      <c r="EA939" s="31"/>
      <c r="EB939" s="31"/>
      <c r="EC939" s="31"/>
      <c r="ED939" s="31"/>
      <c r="EE939" s="31"/>
      <c r="EF939" s="31"/>
      <c r="EG939" s="31"/>
      <c r="EH939" s="31"/>
      <c r="EI939" s="31"/>
      <c r="EJ939" s="31"/>
      <c r="EK939" s="31"/>
      <c r="EL939" s="31"/>
      <c r="EM939" s="31"/>
      <c r="EN939" s="31"/>
      <c r="EO939" s="31"/>
      <c r="EP939" s="31"/>
      <c r="EQ939" s="31"/>
      <c r="ER939" s="31"/>
      <c r="ES939" s="31"/>
      <c r="ET939" s="31"/>
      <c r="EU939" s="31"/>
      <c r="EV939" s="31"/>
      <c r="EW939" s="31"/>
      <c r="EX939" s="31"/>
      <c r="EY939" s="31"/>
      <c r="EZ939" s="31"/>
      <c r="FA939" s="31"/>
      <c r="FB939" s="31"/>
      <c r="FC939" s="31"/>
      <c r="FD939" s="31"/>
      <c r="FE939" s="31"/>
      <c r="FF939" s="31"/>
      <c r="FG939" s="31"/>
      <c r="FH939" s="31"/>
      <c r="FI939" s="31"/>
      <c r="FJ939" s="31"/>
      <c r="FK939" s="31"/>
      <c r="FL939" s="31"/>
      <c r="FM939" s="31"/>
      <c r="FN939" s="31"/>
      <c r="FO939" s="31"/>
      <c r="FP939" s="31"/>
      <c r="FQ939" s="31"/>
      <c r="FR939" s="31"/>
      <c r="FS939" s="31"/>
      <c r="FT939" s="31"/>
      <c r="FU939" s="31"/>
      <c r="FV939" s="31"/>
      <c r="FW939" s="31"/>
      <c r="FX939" s="31"/>
      <c r="FY939" s="31"/>
      <c r="FZ939" s="31"/>
      <c r="GA939" s="31"/>
      <c r="GB939" s="31"/>
      <c r="GC939" s="31"/>
      <c r="GD939" s="31"/>
      <c r="GE939" s="31"/>
      <c r="GF939" s="31"/>
      <c r="GG939" s="31"/>
      <c r="GH939" s="31"/>
      <c r="GI939" s="31"/>
      <c r="GJ939" s="31"/>
      <c r="GK939" s="31"/>
      <c r="GL939" s="31"/>
      <c r="GM939" s="31"/>
      <c r="GN939" s="31"/>
      <c r="GO939" s="31"/>
      <c r="GP939" s="31"/>
      <c r="GQ939" s="31"/>
      <c r="GR939" s="31"/>
      <c r="GS939" s="31"/>
      <c r="GT939" s="31"/>
      <c r="GU939" s="31"/>
      <c r="GV939" s="31"/>
      <c r="GW939" s="31"/>
      <c r="GX939" s="31"/>
      <c r="GY939" s="31"/>
      <c r="GZ939" s="31"/>
    </row>
    <row r="940" spans="2:208" s="32" customFormat="1" x14ac:dyDescent="0.2">
      <c r="B940" s="21"/>
      <c r="C940" s="22"/>
      <c r="D940" s="22"/>
      <c r="E940" s="22"/>
      <c r="F940" s="246"/>
      <c r="G940" s="121"/>
      <c r="H940" s="27"/>
      <c r="I940" s="28"/>
      <c r="J940" s="29"/>
      <c r="K940" s="30"/>
      <c r="L940" s="34"/>
      <c r="M940" s="35"/>
      <c r="N940" s="30"/>
      <c r="O940" s="34"/>
      <c r="P940" s="35"/>
      <c r="Q940" s="30"/>
      <c r="R940" s="34"/>
      <c r="S940" s="35"/>
      <c r="T940" s="30"/>
      <c r="U940" s="34"/>
      <c r="V940" s="35"/>
      <c r="W940" s="30"/>
      <c r="X940" s="34"/>
      <c r="Y940" s="34"/>
      <c r="Z940" s="30"/>
      <c r="AA940" s="34"/>
      <c r="AB940" s="34"/>
      <c r="AC940" s="30"/>
      <c r="AD940" s="34"/>
      <c r="AE940" s="34"/>
      <c r="AF940" s="30"/>
      <c r="AG940" s="34"/>
      <c r="AH940" s="34"/>
      <c r="AI940" s="30"/>
      <c r="AJ940" s="34"/>
      <c r="AK940" s="34"/>
      <c r="AL940" s="30"/>
      <c r="AM940" s="34"/>
      <c r="AN940" s="34"/>
      <c r="AO940" s="30"/>
      <c r="AP940" s="34"/>
      <c r="AQ940" s="34"/>
      <c r="AR940" s="30"/>
      <c r="AS940" s="34"/>
      <c r="AT940" s="34"/>
      <c r="AU940" s="30"/>
      <c r="AV940" s="34"/>
      <c r="AW940" s="34"/>
      <c r="AX940" s="30"/>
      <c r="AY940" s="34"/>
      <c r="AZ940" s="34"/>
      <c r="BA940" s="30"/>
      <c r="BB940" s="34"/>
      <c r="BC940" s="34"/>
      <c r="BD940" s="30"/>
      <c r="BE940" s="34"/>
      <c r="BF940" s="34"/>
      <c r="BG940" s="30"/>
      <c r="BH940" s="34"/>
      <c r="BI940" s="34"/>
      <c r="BJ940" s="30"/>
      <c r="BK940" s="34"/>
      <c r="BL940" s="117"/>
      <c r="BM940" s="118"/>
      <c r="BN940" s="117"/>
      <c r="BO940" s="34"/>
      <c r="BP940" s="30"/>
      <c r="BQ940" s="30"/>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c r="CT940" s="31"/>
      <c r="CU940" s="31"/>
      <c r="CV940" s="31"/>
      <c r="CW940" s="31"/>
      <c r="CX940" s="31"/>
      <c r="CY940" s="31"/>
      <c r="CZ940" s="31"/>
      <c r="DA940" s="31"/>
      <c r="DB940" s="31"/>
      <c r="DC940" s="31"/>
      <c r="DD940" s="31"/>
      <c r="DE940" s="31"/>
      <c r="DF940" s="31"/>
      <c r="DG940" s="31"/>
      <c r="DH940" s="31"/>
      <c r="DI940" s="31"/>
      <c r="DJ940" s="31"/>
      <c r="DK940" s="31"/>
      <c r="DL940" s="31"/>
      <c r="DM940" s="31"/>
      <c r="DN940" s="31"/>
      <c r="DO940" s="31"/>
      <c r="DP940" s="31"/>
      <c r="DQ940" s="31"/>
      <c r="DR940" s="31"/>
      <c r="DS940" s="31"/>
      <c r="DT940" s="31"/>
      <c r="DU940" s="31"/>
      <c r="DV940" s="31"/>
      <c r="DW940" s="31"/>
      <c r="DX940" s="31"/>
      <c r="DY940" s="31"/>
      <c r="DZ940" s="31"/>
      <c r="EA940" s="31"/>
      <c r="EB940" s="31"/>
      <c r="EC940" s="31"/>
      <c r="ED940" s="31"/>
      <c r="EE940" s="31"/>
      <c r="EF940" s="31"/>
      <c r="EG940" s="31"/>
      <c r="EH940" s="31"/>
      <c r="EI940" s="31"/>
      <c r="EJ940" s="31"/>
      <c r="EK940" s="31"/>
      <c r="EL940" s="31"/>
      <c r="EM940" s="31"/>
      <c r="EN940" s="31"/>
      <c r="EO940" s="31"/>
      <c r="EP940" s="31"/>
      <c r="EQ940" s="31"/>
      <c r="ER940" s="31"/>
      <c r="ES940" s="31"/>
      <c r="ET940" s="31"/>
      <c r="EU940" s="31"/>
      <c r="EV940" s="31"/>
      <c r="EW940" s="31"/>
      <c r="EX940" s="31"/>
      <c r="EY940" s="31"/>
      <c r="EZ940" s="31"/>
      <c r="FA940" s="31"/>
      <c r="FB940" s="31"/>
      <c r="FC940" s="31"/>
      <c r="FD940" s="31"/>
      <c r="FE940" s="31"/>
      <c r="FF940" s="31"/>
      <c r="FG940" s="31"/>
      <c r="FH940" s="31"/>
      <c r="FI940" s="31"/>
      <c r="FJ940" s="31"/>
      <c r="FK940" s="31"/>
      <c r="FL940" s="31"/>
      <c r="FM940" s="31"/>
      <c r="FN940" s="31"/>
      <c r="FO940" s="31"/>
      <c r="FP940" s="31"/>
      <c r="FQ940" s="31"/>
      <c r="FR940" s="31"/>
      <c r="FS940" s="31"/>
      <c r="FT940" s="31"/>
      <c r="FU940" s="31"/>
      <c r="FV940" s="31"/>
      <c r="FW940" s="31"/>
      <c r="FX940" s="31"/>
      <c r="FY940" s="31"/>
      <c r="FZ940" s="31"/>
      <c r="GA940" s="31"/>
      <c r="GB940" s="31"/>
      <c r="GC940" s="31"/>
      <c r="GD940" s="31"/>
      <c r="GE940" s="31"/>
      <c r="GF940" s="31"/>
      <c r="GG940" s="31"/>
      <c r="GH940" s="31"/>
      <c r="GI940" s="31"/>
      <c r="GJ940" s="31"/>
      <c r="GK940" s="31"/>
      <c r="GL940" s="31"/>
      <c r="GM940" s="31"/>
      <c r="GN940" s="31"/>
      <c r="GO940" s="31"/>
      <c r="GP940" s="31"/>
      <c r="GQ940" s="31"/>
      <c r="GR940" s="31"/>
      <c r="GS940" s="31"/>
      <c r="GT940" s="31"/>
      <c r="GU940" s="31"/>
      <c r="GV940" s="31"/>
      <c r="GW940" s="31"/>
      <c r="GX940" s="31"/>
      <c r="GY940" s="31"/>
      <c r="GZ940" s="31"/>
    </row>
    <row r="941" spans="2:208" s="32" customFormat="1" x14ac:dyDescent="0.2">
      <c r="B941" s="21"/>
      <c r="C941" s="22"/>
      <c r="D941" s="22"/>
      <c r="E941" s="22"/>
      <c r="F941" s="246"/>
      <c r="G941" s="121"/>
      <c r="H941" s="27"/>
      <c r="I941" s="28"/>
      <c r="J941" s="29"/>
      <c r="K941" s="30"/>
      <c r="L941" s="34"/>
      <c r="M941" s="35"/>
      <c r="N941" s="30"/>
      <c r="O941" s="34"/>
      <c r="P941" s="35"/>
      <c r="Q941" s="30"/>
      <c r="R941" s="34"/>
      <c r="S941" s="35"/>
      <c r="T941" s="30"/>
      <c r="U941" s="34"/>
      <c r="V941" s="35"/>
      <c r="W941" s="30"/>
      <c r="X941" s="34"/>
      <c r="Y941" s="34"/>
      <c r="Z941" s="30"/>
      <c r="AA941" s="34"/>
      <c r="AB941" s="34"/>
      <c r="AC941" s="30"/>
      <c r="AD941" s="34"/>
      <c r="AE941" s="34"/>
      <c r="AF941" s="30"/>
      <c r="AG941" s="34"/>
      <c r="AH941" s="34"/>
      <c r="AI941" s="30"/>
      <c r="AJ941" s="34"/>
      <c r="AK941" s="34"/>
      <c r="AL941" s="30"/>
      <c r="AM941" s="34"/>
      <c r="AN941" s="34"/>
      <c r="AO941" s="30"/>
      <c r="AP941" s="34"/>
      <c r="AQ941" s="34"/>
      <c r="AR941" s="30"/>
      <c r="AS941" s="34"/>
      <c r="AT941" s="34"/>
      <c r="AU941" s="30"/>
      <c r="AV941" s="34"/>
      <c r="AW941" s="34"/>
      <c r="AX941" s="30"/>
      <c r="AY941" s="34"/>
      <c r="AZ941" s="34"/>
      <c r="BA941" s="30"/>
      <c r="BB941" s="34"/>
      <c r="BC941" s="34"/>
      <c r="BD941" s="30"/>
      <c r="BE941" s="34"/>
      <c r="BF941" s="34"/>
      <c r="BG941" s="30"/>
      <c r="BH941" s="34"/>
      <c r="BI941" s="34"/>
      <c r="BJ941" s="30"/>
      <c r="BK941" s="34"/>
      <c r="BL941" s="117"/>
      <c r="BM941" s="118"/>
      <c r="BN941" s="117"/>
      <c r="BO941" s="34"/>
      <c r="BP941" s="30"/>
      <c r="BQ941" s="30"/>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c r="DP941" s="31"/>
      <c r="DQ941" s="31"/>
      <c r="DR941" s="31"/>
      <c r="DS941" s="31"/>
      <c r="DT941" s="31"/>
      <c r="DU941" s="31"/>
      <c r="DV941" s="31"/>
      <c r="DW941" s="31"/>
      <c r="DX941" s="31"/>
      <c r="DY941" s="31"/>
      <c r="DZ941" s="31"/>
      <c r="EA941" s="31"/>
      <c r="EB941" s="31"/>
      <c r="EC941" s="31"/>
      <c r="ED941" s="31"/>
      <c r="EE941" s="31"/>
      <c r="EF941" s="31"/>
      <c r="EG941" s="31"/>
      <c r="EH941" s="31"/>
      <c r="EI941" s="31"/>
      <c r="EJ941" s="31"/>
      <c r="EK941" s="31"/>
      <c r="EL941" s="31"/>
      <c r="EM941" s="31"/>
      <c r="EN941" s="31"/>
      <c r="EO941" s="31"/>
      <c r="EP941" s="31"/>
      <c r="EQ941" s="31"/>
      <c r="ER941" s="31"/>
      <c r="ES941" s="31"/>
      <c r="ET941" s="31"/>
      <c r="EU941" s="31"/>
      <c r="EV941" s="31"/>
      <c r="EW941" s="31"/>
      <c r="EX941" s="31"/>
      <c r="EY941" s="31"/>
      <c r="EZ941" s="31"/>
      <c r="FA941" s="31"/>
      <c r="FB941" s="31"/>
      <c r="FC941" s="31"/>
      <c r="FD941" s="31"/>
      <c r="FE941" s="31"/>
      <c r="FF941" s="31"/>
      <c r="FG941" s="31"/>
      <c r="FH941" s="31"/>
      <c r="FI941" s="31"/>
      <c r="FJ941" s="31"/>
      <c r="FK941" s="31"/>
      <c r="FL941" s="31"/>
      <c r="FM941" s="31"/>
      <c r="FN941" s="31"/>
      <c r="FO941" s="31"/>
      <c r="FP941" s="31"/>
      <c r="FQ941" s="31"/>
      <c r="FR941" s="31"/>
      <c r="FS941" s="31"/>
      <c r="FT941" s="31"/>
      <c r="FU941" s="31"/>
      <c r="FV941" s="31"/>
      <c r="FW941" s="31"/>
      <c r="FX941" s="31"/>
      <c r="FY941" s="31"/>
      <c r="FZ941" s="31"/>
      <c r="GA941" s="31"/>
      <c r="GB941" s="31"/>
      <c r="GC941" s="31"/>
      <c r="GD941" s="31"/>
      <c r="GE941" s="31"/>
      <c r="GF941" s="31"/>
      <c r="GG941" s="31"/>
      <c r="GH941" s="31"/>
      <c r="GI941" s="31"/>
      <c r="GJ941" s="31"/>
      <c r="GK941" s="31"/>
      <c r="GL941" s="31"/>
      <c r="GM941" s="31"/>
      <c r="GN941" s="31"/>
      <c r="GO941" s="31"/>
      <c r="GP941" s="31"/>
      <c r="GQ941" s="31"/>
      <c r="GR941" s="31"/>
      <c r="GS941" s="31"/>
      <c r="GT941" s="31"/>
      <c r="GU941" s="31"/>
      <c r="GV941" s="31"/>
      <c r="GW941" s="31"/>
      <c r="GX941" s="31"/>
      <c r="GY941" s="31"/>
      <c r="GZ941" s="31"/>
    </row>
    <row r="942" spans="2:208" s="32" customFormat="1" x14ac:dyDescent="0.2">
      <c r="B942" s="21"/>
      <c r="C942" s="22"/>
      <c r="D942" s="22"/>
      <c r="E942" s="22"/>
      <c r="F942" s="246"/>
      <c r="G942" s="121"/>
      <c r="H942" s="27"/>
      <c r="I942" s="28"/>
      <c r="J942" s="29"/>
      <c r="K942" s="30"/>
      <c r="L942" s="34"/>
      <c r="M942" s="35"/>
      <c r="N942" s="30"/>
      <c r="O942" s="34"/>
      <c r="P942" s="35"/>
      <c r="Q942" s="30"/>
      <c r="R942" s="34"/>
      <c r="S942" s="35"/>
      <c r="T942" s="30"/>
      <c r="U942" s="34"/>
      <c r="V942" s="35"/>
      <c r="W942" s="30"/>
      <c r="X942" s="34"/>
      <c r="Y942" s="34"/>
      <c r="Z942" s="30"/>
      <c r="AA942" s="34"/>
      <c r="AB942" s="34"/>
      <c r="AC942" s="30"/>
      <c r="AD942" s="34"/>
      <c r="AE942" s="34"/>
      <c r="AF942" s="30"/>
      <c r="AG942" s="34"/>
      <c r="AH942" s="34"/>
      <c r="AI942" s="30"/>
      <c r="AJ942" s="34"/>
      <c r="AK942" s="34"/>
      <c r="AL942" s="30"/>
      <c r="AM942" s="34"/>
      <c r="AN942" s="34"/>
      <c r="AO942" s="30"/>
      <c r="AP942" s="34"/>
      <c r="AQ942" s="34"/>
      <c r="AR942" s="30"/>
      <c r="AS942" s="34"/>
      <c r="AT942" s="34"/>
      <c r="AU942" s="30"/>
      <c r="AV942" s="34"/>
      <c r="AW942" s="34"/>
      <c r="AX942" s="30"/>
      <c r="AY942" s="34"/>
      <c r="AZ942" s="34"/>
      <c r="BA942" s="30"/>
      <c r="BB942" s="34"/>
      <c r="BC942" s="34"/>
      <c r="BD942" s="30"/>
      <c r="BE942" s="34"/>
      <c r="BF942" s="34"/>
      <c r="BG942" s="30"/>
      <c r="BH942" s="34"/>
      <c r="BI942" s="34"/>
      <c r="BJ942" s="30"/>
      <c r="BK942" s="34"/>
      <c r="BL942" s="117"/>
      <c r="BM942" s="118"/>
      <c r="BN942" s="117"/>
      <c r="BO942" s="34"/>
      <c r="BP942" s="30"/>
      <c r="BQ942" s="30"/>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c r="DP942" s="31"/>
      <c r="DQ942" s="31"/>
      <c r="DR942" s="31"/>
      <c r="DS942" s="31"/>
      <c r="DT942" s="31"/>
      <c r="DU942" s="31"/>
      <c r="DV942" s="31"/>
      <c r="DW942" s="31"/>
      <c r="DX942" s="31"/>
      <c r="DY942" s="31"/>
      <c r="DZ942" s="31"/>
      <c r="EA942" s="31"/>
      <c r="EB942" s="31"/>
      <c r="EC942" s="31"/>
      <c r="ED942" s="31"/>
      <c r="EE942" s="31"/>
      <c r="EF942" s="31"/>
      <c r="EG942" s="31"/>
      <c r="EH942" s="31"/>
      <c r="EI942" s="31"/>
      <c r="EJ942" s="31"/>
      <c r="EK942" s="31"/>
      <c r="EL942" s="31"/>
      <c r="EM942" s="31"/>
      <c r="EN942" s="31"/>
      <c r="EO942" s="31"/>
      <c r="EP942" s="31"/>
      <c r="EQ942" s="31"/>
      <c r="ER942" s="31"/>
      <c r="ES942" s="31"/>
      <c r="ET942" s="31"/>
      <c r="EU942" s="31"/>
      <c r="EV942" s="31"/>
      <c r="EW942" s="31"/>
      <c r="EX942" s="31"/>
      <c r="EY942" s="31"/>
      <c r="EZ942" s="31"/>
      <c r="FA942" s="31"/>
      <c r="FB942" s="31"/>
      <c r="FC942" s="31"/>
      <c r="FD942" s="31"/>
      <c r="FE942" s="31"/>
      <c r="FF942" s="31"/>
      <c r="FG942" s="31"/>
      <c r="FH942" s="31"/>
      <c r="FI942" s="31"/>
      <c r="FJ942" s="31"/>
      <c r="FK942" s="31"/>
      <c r="FL942" s="31"/>
      <c r="FM942" s="31"/>
      <c r="FN942" s="31"/>
      <c r="FO942" s="31"/>
      <c r="FP942" s="31"/>
      <c r="FQ942" s="31"/>
      <c r="FR942" s="31"/>
      <c r="FS942" s="31"/>
      <c r="FT942" s="31"/>
      <c r="FU942" s="31"/>
      <c r="FV942" s="31"/>
      <c r="FW942" s="31"/>
      <c r="FX942" s="31"/>
      <c r="FY942" s="31"/>
      <c r="FZ942" s="31"/>
      <c r="GA942" s="31"/>
      <c r="GB942" s="31"/>
      <c r="GC942" s="31"/>
      <c r="GD942" s="31"/>
      <c r="GE942" s="31"/>
      <c r="GF942" s="31"/>
      <c r="GG942" s="31"/>
      <c r="GH942" s="31"/>
      <c r="GI942" s="31"/>
      <c r="GJ942" s="31"/>
      <c r="GK942" s="31"/>
      <c r="GL942" s="31"/>
      <c r="GM942" s="31"/>
      <c r="GN942" s="31"/>
      <c r="GO942" s="31"/>
      <c r="GP942" s="31"/>
      <c r="GQ942" s="31"/>
      <c r="GR942" s="31"/>
      <c r="GS942" s="31"/>
      <c r="GT942" s="31"/>
      <c r="GU942" s="31"/>
      <c r="GV942" s="31"/>
      <c r="GW942" s="31"/>
      <c r="GX942" s="31"/>
      <c r="GY942" s="31"/>
      <c r="GZ942" s="31"/>
    </row>
    <row r="943" spans="2:208" s="32" customFormat="1" x14ac:dyDescent="0.2">
      <c r="B943" s="21"/>
      <c r="C943" s="22"/>
      <c r="D943" s="22"/>
      <c r="E943" s="22"/>
      <c r="F943" s="246"/>
      <c r="G943" s="121"/>
      <c r="H943" s="27"/>
      <c r="I943" s="28"/>
      <c r="J943" s="29"/>
      <c r="K943" s="30"/>
      <c r="L943" s="34"/>
      <c r="M943" s="35"/>
      <c r="N943" s="30"/>
      <c r="O943" s="34"/>
      <c r="P943" s="35"/>
      <c r="Q943" s="30"/>
      <c r="R943" s="34"/>
      <c r="S943" s="35"/>
      <c r="T943" s="30"/>
      <c r="U943" s="34"/>
      <c r="V943" s="35"/>
      <c r="W943" s="30"/>
      <c r="X943" s="34"/>
      <c r="Y943" s="34"/>
      <c r="Z943" s="30"/>
      <c r="AA943" s="34"/>
      <c r="AB943" s="34"/>
      <c r="AC943" s="30"/>
      <c r="AD943" s="34"/>
      <c r="AE943" s="34"/>
      <c r="AF943" s="30"/>
      <c r="AG943" s="34"/>
      <c r="AH943" s="34"/>
      <c r="AI943" s="30"/>
      <c r="AJ943" s="34"/>
      <c r="AK943" s="34"/>
      <c r="AL943" s="30"/>
      <c r="AM943" s="34"/>
      <c r="AN943" s="34"/>
      <c r="AO943" s="30"/>
      <c r="AP943" s="34"/>
      <c r="AQ943" s="34"/>
      <c r="AR943" s="30"/>
      <c r="AS943" s="34"/>
      <c r="AT943" s="34"/>
      <c r="AU943" s="30"/>
      <c r="AV943" s="34"/>
      <c r="AW943" s="34"/>
      <c r="AX943" s="30"/>
      <c r="AY943" s="34"/>
      <c r="AZ943" s="34"/>
      <c r="BA943" s="30"/>
      <c r="BB943" s="34"/>
      <c r="BC943" s="34"/>
      <c r="BD943" s="30"/>
      <c r="BE943" s="34"/>
      <c r="BF943" s="34"/>
      <c r="BG943" s="30"/>
      <c r="BH943" s="34"/>
      <c r="BI943" s="34"/>
      <c r="BJ943" s="30"/>
      <c r="BK943" s="34"/>
      <c r="BL943" s="117"/>
      <c r="BM943" s="118"/>
      <c r="BN943" s="117"/>
      <c r="BO943" s="34"/>
      <c r="BP943" s="30"/>
      <c r="BQ943" s="30"/>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c r="CT943" s="31"/>
      <c r="CU943" s="31"/>
      <c r="CV943" s="31"/>
      <c r="CW943" s="31"/>
      <c r="CX943" s="31"/>
      <c r="CY943" s="31"/>
      <c r="CZ943" s="31"/>
      <c r="DA943" s="31"/>
      <c r="DB943" s="31"/>
      <c r="DC943" s="31"/>
      <c r="DD943" s="31"/>
      <c r="DE943" s="31"/>
      <c r="DF943" s="31"/>
      <c r="DG943" s="31"/>
      <c r="DH943" s="31"/>
      <c r="DI943" s="31"/>
      <c r="DJ943" s="31"/>
      <c r="DK943" s="31"/>
      <c r="DL943" s="31"/>
      <c r="DM943" s="31"/>
      <c r="DN943" s="31"/>
      <c r="DO943" s="31"/>
      <c r="DP943" s="31"/>
      <c r="DQ943" s="31"/>
      <c r="DR943" s="31"/>
      <c r="DS943" s="31"/>
      <c r="DT943" s="31"/>
      <c r="DU943" s="31"/>
      <c r="DV943" s="31"/>
      <c r="DW943" s="31"/>
      <c r="DX943" s="31"/>
      <c r="DY943" s="31"/>
      <c r="DZ943" s="31"/>
      <c r="EA943" s="31"/>
      <c r="EB943" s="31"/>
      <c r="EC943" s="31"/>
      <c r="ED943" s="31"/>
      <c r="EE943" s="31"/>
      <c r="EF943" s="31"/>
      <c r="EG943" s="31"/>
      <c r="EH943" s="31"/>
      <c r="EI943" s="31"/>
      <c r="EJ943" s="31"/>
      <c r="EK943" s="31"/>
      <c r="EL943" s="31"/>
      <c r="EM943" s="31"/>
      <c r="EN943" s="31"/>
      <c r="EO943" s="31"/>
      <c r="EP943" s="31"/>
      <c r="EQ943" s="31"/>
      <c r="ER943" s="31"/>
      <c r="ES943" s="31"/>
      <c r="ET943" s="31"/>
      <c r="EU943" s="31"/>
      <c r="EV943" s="31"/>
      <c r="EW943" s="31"/>
      <c r="EX943" s="31"/>
      <c r="EY943" s="31"/>
      <c r="EZ943" s="31"/>
      <c r="FA943" s="31"/>
      <c r="FB943" s="31"/>
      <c r="FC943" s="31"/>
      <c r="FD943" s="31"/>
      <c r="FE943" s="31"/>
      <c r="FF943" s="31"/>
      <c r="FG943" s="31"/>
      <c r="FH943" s="31"/>
      <c r="FI943" s="31"/>
      <c r="FJ943" s="31"/>
      <c r="FK943" s="31"/>
      <c r="FL943" s="31"/>
      <c r="FM943" s="31"/>
      <c r="FN943" s="31"/>
      <c r="FO943" s="31"/>
      <c r="FP943" s="31"/>
      <c r="FQ943" s="31"/>
      <c r="FR943" s="31"/>
      <c r="FS943" s="31"/>
      <c r="FT943" s="31"/>
      <c r="FU943" s="31"/>
      <c r="FV943" s="31"/>
      <c r="FW943" s="31"/>
      <c r="FX943" s="31"/>
      <c r="FY943" s="31"/>
      <c r="FZ943" s="31"/>
      <c r="GA943" s="31"/>
      <c r="GB943" s="31"/>
      <c r="GC943" s="31"/>
      <c r="GD943" s="31"/>
      <c r="GE943" s="31"/>
      <c r="GF943" s="31"/>
      <c r="GG943" s="31"/>
      <c r="GH943" s="31"/>
      <c r="GI943" s="31"/>
      <c r="GJ943" s="31"/>
      <c r="GK943" s="31"/>
      <c r="GL943" s="31"/>
      <c r="GM943" s="31"/>
      <c r="GN943" s="31"/>
      <c r="GO943" s="31"/>
      <c r="GP943" s="31"/>
      <c r="GQ943" s="31"/>
      <c r="GR943" s="31"/>
      <c r="GS943" s="31"/>
      <c r="GT943" s="31"/>
      <c r="GU943" s="31"/>
      <c r="GV943" s="31"/>
      <c r="GW943" s="31"/>
      <c r="GX943" s="31"/>
      <c r="GY943" s="31"/>
      <c r="GZ943" s="31"/>
    </row>
    <row r="944" spans="2:208" s="32" customFormat="1" x14ac:dyDescent="0.2">
      <c r="B944" s="21"/>
      <c r="C944" s="22"/>
      <c r="D944" s="22"/>
      <c r="E944" s="22"/>
      <c r="F944" s="246"/>
      <c r="G944" s="121"/>
      <c r="H944" s="27"/>
      <c r="I944" s="28"/>
      <c r="J944" s="29"/>
      <c r="K944" s="30"/>
      <c r="L944" s="34"/>
      <c r="M944" s="35"/>
      <c r="N944" s="30"/>
      <c r="O944" s="34"/>
      <c r="P944" s="35"/>
      <c r="Q944" s="30"/>
      <c r="R944" s="34"/>
      <c r="S944" s="35"/>
      <c r="T944" s="30"/>
      <c r="U944" s="34"/>
      <c r="V944" s="35"/>
      <c r="W944" s="30"/>
      <c r="X944" s="34"/>
      <c r="Y944" s="34"/>
      <c r="Z944" s="30"/>
      <c r="AA944" s="34"/>
      <c r="AB944" s="34"/>
      <c r="AC944" s="30"/>
      <c r="AD944" s="34"/>
      <c r="AE944" s="34"/>
      <c r="AF944" s="30"/>
      <c r="AG944" s="34"/>
      <c r="AH944" s="34"/>
      <c r="AI944" s="30"/>
      <c r="AJ944" s="34"/>
      <c r="AK944" s="34"/>
      <c r="AL944" s="30"/>
      <c r="AM944" s="34"/>
      <c r="AN944" s="34"/>
      <c r="AO944" s="30"/>
      <c r="AP944" s="34"/>
      <c r="AQ944" s="34"/>
      <c r="AR944" s="30"/>
      <c r="AS944" s="34"/>
      <c r="AT944" s="34"/>
      <c r="AU944" s="30"/>
      <c r="AV944" s="34"/>
      <c r="AW944" s="34"/>
      <c r="AX944" s="30"/>
      <c r="AY944" s="34"/>
      <c r="AZ944" s="34"/>
      <c r="BA944" s="30"/>
      <c r="BB944" s="34"/>
      <c r="BC944" s="34"/>
      <c r="BD944" s="30"/>
      <c r="BE944" s="34"/>
      <c r="BF944" s="34"/>
      <c r="BG944" s="30"/>
      <c r="BH944" s="34"/>
      <c r="BI944" s="34"/>
      <c r="BJ944" s="30"/>
      <c r="BK944" s="34"/>
      <c r="BL944" s="117"/>
      <c r="BM944" s="118"/>
      <c r="BN944" s="117"/>
      <c r="BO944" s="34"/>
      <c r="BP944" s="30"/>
      <c r="BQ944" s="30"/>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c r="CT944" s="31"/>
      <c r="CU944" s="31"/>
      <c r="CV944" s="31"/>
      <c r="CW944" s="31"/>
      <c r="CX944" s="31"/>
      <c r="CY944" s="31"/>
      <c r="CZ944" s="31"/>
      <c r="DA944" s="31"/>
      <c r="DB944" s="31"/>
      <c r="DC944" s="31"/>
      <c r="DD944" s="31"/>
      <c r="DE944" s="31"/>
      <c r="DF944" s="31"/>
      <c r="DG944" s="31"/>
      <c r="DH944" s="31"/>
      <c r="DI944" s="31"/>
      <c r="DJ944" s="31"/>
      <c r="DK944" s="31"/>
      <c r="DL944" s="31"/>
      <c r="DM944" s="31"/>
      <c r="DN944" s="31"/>
      <c r="DO944" s="31"/>
      <c r="DP944" s="31"/>
      <c r="DQ944" s="31"/>
      <c r="DR944" s="31"/>
      <c r="DS944" s="31"/>
      <c r="DT944" s="31"/>
      <c r="DU944" s="31"/>
      <c r="DV944" s="31"/>
      <c r="DW944" s="31"/>
      <c r="DX944" s="31"/>
      <c r="DY944" s="31"/>
      <c r="DZ944" s="31"/>
      <c r="EA944" s="31"/>
      <c r="EB944" s="31"/>
      <c r="EC944" s="31"/>
      <c r="ED944" s="31"/>
      <c r="EE944" s="31"/>
      <c r="EF944" s="31"/>
      <c r="EG944" s="31"/>
      <c r="EH944" s="31"/>
      <c r="EI944" s="31"/>
      <c r="EJ944" s="31"/>
      <c r="EK944" s="31"/>
      <c r="EL944" s="31"/>
      <c r="EM944" s="31"/>
      <c r="EN944" s="31"/>
      <c r="EO944" s="31"/>
      <c r="EP944" s="31"/>
      <c r="EQ944" s="31"/>
      <c r="ER944" s="31"/>
      <c r="ES944" s="31"/>
      <c r="ET944" s="31"/>
      <c r="EU944" s="31"/>
      <c r="EV944" s="31"/>
      <c r="EW944" s="31"/>
      <c r="EX944" s="31"/>
      <c r="EY944" s="31"/>
      <c r="EZ944" s="31"/>
      <c r="FA944" s="31"/>
      <c r="FB944" s="31"/>
      <c r="FC944" s="31"/>
      <c r="FD944" s="31"/>
      <c r="FE944" s="31"/>
      <c r="FF944" s="31"/>
      <c r="FG944" s="31"/>
      <c r="FH944" s="31"/>
      <c r="FI944" s="31"/>
      <c r="FJ944" s="31"/>
      <c r="FK944" s="31"/>
      <c r="FL944" s="31"/>
      <c r="FM944" s="31"/>
      <c r="FN944" s="31"/>
      <c r="FO944" s="31"/>
      <c r="FP944" s="31"/>
      <c r="FQ944" s="31"/>
      <c r="FR944" s="31"/>
      <c r="FS944" s="31"/>
      <c r="FT944" s="31"/>
      <c r="FU944" s="31"/>
      <c r="FV944" s="31"/>
      <c r="FW944" s="31"/>
      <c r="FX944" s="31"/>
      <c r="FY944" s="31"/>
      <c r="FZ944" s="31"/>
      <c r="GA944" s="31"/>
      <c r="GB944" s="31"/>
      <c r="GC944" s="31"/>
      <c r="GD944" s="31"/>
      <c r="GE944" s="31"/>
      <c r="GF944" s="31"/>
      <c r="GG944" s="31"/>
      <c r="GH944" s="31"/>
      <c r="GI944" s="31"/>
      <c r="GJ944" s="31"/>
      <c r="GK944" s="31"/>
      <c r="GL944" s="31"/>
      <c r="GM944" s="31"/>
      <c r="GN944" s="31"/>
      <c r="GO944" s="31"/>
      <c r="GP944" s="31"/>
      <c r="GQ944" s="31"/>
      <c r="GR944" s="31"/>
      <c r="GS944" s="31"/>
      <c r="GT944" s="31"/>
      <c r="GU944" s="31"/>
      <c r="GV944" s="31"/>
      <c r="GW944" s="31"/>
      <c r="GX944" s="31"/>
      <c r="GY944" s="31"/>
      <c r="GZ944" s="31"/>
    </row>
    <row r="945" spans="2:208" s="32" customFormat="1" x14ac:dyDescent="0.2">
      <c r="B945" s="21"/>
      <c r="C945" s="22"/>
      <c r="D945" s="22"/>
      <c r="E945" s="22"/>
      <c r="F945" s="246"/>
      <c r="G945" s="121"/>
      <c r="H945" s="27"/>
      <c r="I945" s="28"/>
      <c r="J945" s="29"/>
      <c r="K945" s="30"/>
      <c r="L945" s="34"/>
      <c r="M945" s="35"/>
      <c r="N945" s="30"/>
      <c r="O945" s="34"/>
      <c r="P945" s="35"/>
      <c r="Q945" s="30"/>
      <c r="R945" s="34"/>
      <c r="S945" s="35"/>
      <c r="T945" s="30"/>
      <c r="U945" s="34"/>
      <c r="V945" s="35"/>
      <c r="W945" s="30"/>
      <c r="X945" s="34"/>
      <c r="Y945" s="34"/>
      <c r="Z945" s="30"/>
      <c r="AA945" s="34"/>
      <c r="AB945" s="34"/>
      <c r="AC945" s="30"/>
      <c r="AD945" s="34"/>
      <c r="AE945" s="34"/>
      <c r="AF945" s="30"/>
      <c r="AG945" s="34"/>
      <c r="AH945" s="34"/>
      <c r="AI945" s="30"/>
      <c r="AJ945" s="34"/>
      <c r="AK945" s="34"/>
      <c r="AL945" s="30"/>
      <c r="AM945" s="34"/>
      <c r="AN945" s="34"/>
      <c r="AO945" s="30"/>
      <c r="AP945" s="34"/>
      <c r="AQ945" s="34"/>
      <c r="AR945" s="30"/>
      <c r="AS945" s="34"/>
      <c r="AT945" s="34"/>
      <c r="AU945" s="30"/>
      <c r="AV945" s="34"/>
      <c r="AW945" s="34"/>
      <c r="AX945" s="30"/>
      <c r="AY945" s="34"/>
      <c r="AZ945" s="34"/>
      <c r="BA945" s="30"/>
      <c r="BB945" s="34"/>
      <c r="BC945" s="34"/>
      <c r="BD945" s="30"/>
      <c r="BE945" s="34"/>
      <c r="BF945" s="34"/>
      <c r="BG945" s="30"/>
      <c r="BH945" s="34"/>
      <c r="BI945" s="34"/>
      <c r="BJ945" s="30"/>
      <c r="BK945" s="34"/>
      <c r="BL945" s="117"/>
      <c r="BM945" s="118"/>
      <c r="BN945" s="117"/>
      <c r="BO945" s="34"/>
      <c r="BP945" s="30"/>
      <c r="BQ945" s="30"/>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c r="CT945" s="31"/>
      <c r="CU945" s="31"/>
      <c r="CV945" s="31"/>
      <c r="CW945" s="31"/>
      <c r="CX945" s="31"/>
      <c r="CY945" s="31"/>
      <c r="CZ945" s="31"/>
      <c r="DA945" s="31"/>
      <c r="DB945" s="31"/>
      <c r="DC945" s="31"/>
      <c r="DD945" s="31"/>
      <c r="DE945" s="31"/>
      <c r="DF945" s="31"/>
      <c r="DG945" s="31"/>
      <c r="DH945" s="31"/>
      <c r="DI945" s="31"/>
      <c r="DJ945" s="31"/>
      <c r="DK945" s="31"/>
      <c r="DL945" s="31"/>
      <c r="DM945" s="31"/>
      <c r="DN945" s="31"/>
      <c r="DO945" s="31"/>
      <c r="DP945" s="31"/>
      <c r="DQ945" s="31"/>
      <c r="DR945" s="31"/>
      <c r="DS945" s="31"/>
      <c r="DT945" s="31"/>
      <c r="DU945" s="31"/>
      <c r="DV945" s="31"/>
      <c r="DW945" s="31"/>
      <c r="DX945" s="31"/>
      <c r="DY945" s="31"/>
      <c r="DZ945" s="31"/>
      <c r="EA945" s="31"/>
      <c r="EB945" s="31"/>
      <c r="EC945" s="31"/>
      <c r="ED945" s="31"/>
      <c r="EE945" s="31"/>
      <c r="EF945" s="31"/>
      <c r="EG945" s="31"/>
      <c r="EH945" s="31"/>
      <c r="EI945" s="31"/>
      <c r="EJ945" s="31"/>
      <c r="EK945" s="31"/>
      <c r="EL945" s="31"/>
      <c r="EM945" s="31"/>
      <c r="EN945" s="31"/>
      <c r="EO945" s="31"/>
      <c r="EP945" s="31"/>
      <c r="EQ945" s="31"/>
      <c r="ER945" s="31"/>
      <c r="ES945" s="31"/>
      <c r="ET945" s="31"/>
      <c r="EU945" s="31"/>
      <c r="EV945" s="31"/>
      <c r="EW945" s="31"/>
      <c r="EX945" s="31"/>
      <c r="EY945" s="31"/>
      <c r="EZ945" s="31"/>
      <c r="FA945" s="31"/>
      <c r="FB945" s="31"/>
      <c r="FC945" s="31"/>
      <c r="FD945" s="31"/>
      <c r="FE945" s="31"/>
      <c r="FF945" s="31"/>
      <c r="FG945" s="31"/>
      <c r="FH945" s="31"/>
      <c r="FI945" s="31"/>
      <c r="FJ945" s="31"/>
      <c r="FK945" s="31"/>
      <c r="FL945" s="31"/>
      <c r="FM945" s="31"/>
      <c r="FN945" s="31"/>
      <c r="FO945" s="31"/>
      <c r="FP945" s="31"/>
      <c r="FQ945" s="31"/>
      <c r="FR945" s="31"/>
      <c r="FS945" s="31"/>
      <c r="FT945" s="31"/>
      <c r="FU945" s="31"/>
      <c r="FV945" s="31"/>
      <c r="FW945" s="31"/>
      <c r="FX945" s="31"/>
      <c r="FY945" s="31"/>
      <c r="FZ945" s="31"/>
      <c r="GA945" s="31"/>
      <c r="GB945" s="31"/>
      <c r="GC945" s="31"/>
      <c r="GD945" s="31"/>
      <c r="GE945" s="31"/>
      <c r="GF945" s="31"/>
      <c r="GG945" s="31"/>
      <c r="GH945" s="31"/>
      <c r="GI945" s="31"/>
      <c r="GJ945" s="31"/>
      <c r="GK945" s="31"/>
      <c r="GL945" s="31"/>
      <c r="GM945" s="31"/>
      <c r="GN945" s="31"/>
      <c r="GO945" s="31"/>
      <c r="GP945" s="31"/>
      <c r="GQ945" s="31"/>
      <c r="GR945" s="31"/>
      <c r="GS945" s="31"/>
      <c r="GT945" s="31"/>
      <c r="GU945" s="31"/>
      <c r="GV945" s="31"/>
      <c r="GW945" s="31"/>
      <c r="GX945" s="31"/>
      <c r="GY945" s="31"/>
      <c r="GZ945" s="31"/>
    </row>
    <row r="946" spans="2:208" s="32" customFormat="1" x14ac:dyDescent="0.2">
      <c r="B946" s="21"/>
      <c r="C946" s="22"/>
      <c r="D946" s="22"/>
      <c r="E946" s="22"/>
      <c r="F946" s="246"/>
      <c r="G946" s="121"/>
      <c r="H946" s="27"/>
      <c r="I946" s="28"/>
      <c r="J946" s="29"/>
      <c r="K946" s="30"/>
      <c r="L946" s="34"/>
      <c r="M946" s="35"/>
      <c r="N946" s="30"/>
      <c r="O946" s="34"/>
      <c r="P946" s="35"/>
      <c r="Q946" s="30"/>
      <c r="R946" s="34"/>
      <c r="S946" s="35"/>
      <c r="T946" s="30"/>
      <c r="U946" s="34"/>
      <c r="V946" s="35"/>
      <c r="W946" s="30"/>
      <c r="X946" s="34"/>
      <c r="Y946" s="34"/>
      <c r="Z946" s="30"/>
      <c r="AA946" s="34"/>
      <c r="AB946" s="34"/>
      <c r="AC946" s="30"/>
      <c r="AD946" s="34"/>
      <c r="AE946" s="34"/>
      <c r="AF946" s="30"/>
      <c r="AG946" s="34"/>
      <c r="AH946" s="34"/>
      <c r="AI946" s="30"/>
      <c r="AJ946" s="34"/>
      <c r="AK946" s="34"/>
      <c r="AL946" s="30"/>
      <c r="AM946" s="34"/>
      <c r="AN946" s="34"/>
      <c r="AO946" s="30"/>
      <c r="AP946" s="34"/>
      <c r="AQ946" s="34"/>
      <c r="AR946" s="30"/>
      <c r="AS946" s="34"/>
      <c r="AT946" s="34"/>
      <c r="AU946" s="30"/>
      <c r="AV946" s="34"/>
      <c r="AW946" s="34"/>
      <c r="AX946" s="30"/>
      <c r="AY946" s="34"/>
      <c r="AZ946" s="34"/>
      <c r="BA946" s="30"/>
      <c r="BB946" s="34"/>
      <c r="BC946" s="34"/>
      <c r="BD946" s="30"/>
      <c r="BE946" s="34"/>
      <c r="BF946" s="34"/>
      <c r="BG946" s="30"/>
      <c r="BH946" s="34"/>
      <c r="BI946" s="34"/>
      <c r="BJ946" s="30"/>
      <c r="BK946" s="34"/>
      <c r="BL946" s="117"/>
      <c r="BM946" s="118"/>
      <c r="BN946" s="117"/>
      <c r="BO946" s="34"/>
      <c r="BP946" s="30"/>
      <c r="BQ946" s="30"/>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1"/>
      <c r="EU946" s="31"/>
      <c r="EV946" s="31"/>
      <c r="EW946" s="31"/>
      <c r="EX946" s="31"/>
      <c r="EY946" s="31"/>
      <c r="EZ946" s="31"/>
      <c r="FA946" s="31"/>
      <c r="FB946" s="31"/>
      <c r="FC946" s="31"/>
      <c r="FD946" s="31"/>
      <c r="FE946" s="31"/>
      <c r="FF946" s="31"/>
      <c r="FG946" s="31"/>
      <c r="FH946" s="31"/>
      <c r="FI946" s="31"/>
      <c r="FJ946" s="31"/>
      <c r="FK946" s="31"/>
      <c r="FL946" s="31"/>
      <c r="FM946" s="31"/>
      <c r="FN946" s="31"/>
      <c r="FO946" s="31"/>
      <c r="FP946" s="31"/>
      <c r="FQ946" s="31"/>
      <c r="FR946" s="31"/>
      <c r="FS946" s="31"/>
      <c r="FT946" s="31"/>
      <c r="FU946" s="31"/>
      <c r="FV946" s="31"/>
      <c r="FW946" s="31"/>
      <c r="FX946" s="31"/>
      <c r="FY946" s="31"/>
      <c r="FZ946" s="31"/>
      <c r="GA946" s="31"/>
      <c r="GB946" s="31"/>
      <c r="GC946" s="31"/>
      <c r="GD946" s="31"/>
      <c r="GE946" s="31"/>
      <c r="GF946" s="31"/>
      <c r="GG946" s="31"/>
      <c r="GH946" s="31"/>
      <c r="GI946" s="31"/>
      <c r="GJ946" s="31"/>
      <c r="GK946" s="31"/>
      <c r="GL946" s="31"/>
      <c r="GM946" s="31"/>
      <c r="GN946" s="31"/>
      <c r="GO946" s="31"/>
      <c r="GP946" s="31"/>
      <c r="GQ946" s="31"/>
      <c r="GR946" s="31"/>
      <c r="GS946" s="31"/>
      <c r="GT946" s="31"/>
      <c r="GU946" s="31"/>
      <c r="GV946" s="31"/>
      <c r="GW946" s="31"/>
      <c r="GX946" s="31"/>
      <c r="GY946" s="31"/>
      <c r="GZ946" s="31"/>
    </row>
    <row r="947" spans="2:208" s="32" customFormat="1" x14ac:dyDescent="0.2">
      <c r="B947" s="21"/>
      <c r="C947" s="22"/>
      <c r="D947" s="22"/>
      <c r="E947" s="22"/>
      <c r="F947" s="246"/>
      <c r="G947" s="121"/>
      <c r="H947" s="27"/>
      <c r="I947" s="28"/>
      <c r="J947" s="29"/>
      <c r="K947" s="30"/>
      <c r="L947" s="34"/>
      <c r="M947" s="35"/>
      <c r="N947" s="30"/>
      <c r="O947" s="34"/>
      <c r="P947" s="35"/>
      <c r="Q947" s="30"/>
      <c r="R947" s="34"/>
      <c r="S947" s="35"/>
      <c r="T947" s="30"/>
      <c r="U947" s="34"/>
      <c r="V947" s="35"/>
      <c r="W947" s="30"/>
      <c r="X947" s="34"/>
      <c r="Y947" s="34"/>
      <c r="Z947" s="30"/>
      <c r="AA947" s="34"/>
      <c r="AB947" s="34"/>
      <c r="AC947" s="30"/>
      <c r="AD947" s="34"/>
      <c r="AE947" s="34"/>
      <c r="AF947" s="30"/>
      <c r="AG947" s="34"/>
      <c r="AH947" s="34"/>
      <c r="AI947" s="30"/>
      <c r="AJ947" s="34"/>
      <c r="AK947" s="34"/>
      <c r="AL947" s="30"/>
      <c r="AM947" s="34"/>
      <c r="AN947" s="34"/>
      <c r="AO947" s="30"/>
      <c r="AP947" s="34"/>
      <c r="AQ947" s="34"/>
      <c r="AR947" s="30"/>
      <c r="AS947" s="34"/>
      <c r="AT947" s="34"/>
      <c r="AU947" s="30"/>
      <c r="AV947" s="34"/>
      <c r="AW947" s="34"/>
      <c r="AX947" s="30"/>
      <c r="AY947" s="34"/>
      <c r="AZ947" s="34"/>
      <c r="BA947" s="30"/>
      <c r="BB947" s="34"/>
      <c r="BC947" s="34"/>
      <c r="BD947" s="30"/>
      <c r="BE947" s="34"/>
      <c r="BF947" s="34"/>
      <c r="BG947" s="30"/>
      <c r="BH947" s="34"/>
      <c r="BI947" s="34"/>
      <c r="BJ947" s="30"/>
      <c r="BK947" s="34"/>
      <c r="BL947" s="117"/>
      <c r="BM947" s="118"/>
      <c r="BN947" s="117"/>
      <c r="BO947" s="34"/>
      <c r="BP947" s="30"/>
      <c r="BQ947" s="30"/>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c r="CT947" s="31"/>
      <c r="CU947" s="31"/>
      <c r="CV947" s="31"/>
      <c r="CW947" s="31"/>
      <c r="CX947" s="31"/>
      <c r="CY947" s="31"/>
      <c r="CZ947" s="31"/>
      <c r="DA947" s="31"/>
      <c r="DB947" s="31"/>
      <c r="DC947" s="31"/>
      <c r="DD947" s="31"/>
      <c r="DE947" s="31"/>
      <c r="DF947" s="31"/>
      <c r="DG947" s="31"/>
      <c r="DH947" s="31"/>
      <c r="DI947" s="31"/>
      <c r="DJ947" s="31"/>
      <c r="DK947" s="31"/>
      <c r="DL947" s="31"/>
      <c r="DM947" s="31"/>
      <c r="DN947" s="31"/>
      <c r="DO947" s="31"/>
      <c r="DP947" s="31"/>
      <c r="DQ947" s="31"/>
      <c r="DR947" s="31"/>
      <c r="DS947" s="31"/>
      <c r="DT947" s="31"/>
      <c r="DU947" s="31"/>
      <c r="DV947" s="31"/>
      <c r="DW947" s="31"/>
      <c r="DX947" s="31"/>
      <c r="DY947" s="31"/>
      <c r="DZ947" s="31"/>
      <c r="EA947" s="31"/>
      <c r="EB947" s="31"/>
      <c r="EC947" s="31"/>
      <c r="ED947" s="31"/>
      <c r="EE947" s="31"/>
      <c r="EF947" s="31"/>
      <c r="EG947" s="31"/>
      <c r="EH947" s="31"/>
      <c r="EI947" s="31"/>
      <c r="EJ947" s="31"/>
      <c r="EK947" s="31"/>
      <c r="EL947" s="31"/>
      <c r="EM947" s="31"/>
      <c r="EN947" s="31"/>
      <c r="EO947" s="31"/>
      <c r="EP947" s="31"/>
      <c r="EQ947" s="31"/>
      <c r="ER947" s="31"/>
      <c r="ES947" s="31"/>
      <c r="ET947" s="31"/>
      <c r="EU947" s="31"/>
      <c r="EV947" s="31"/>
      <c r="EW947" s="31"/>
      <c r="EX947" s="31"/>
      <c r="EY947" s="31"/>
      <c r="EZ947" s="31"/>
      <c r="FA947" s="31"/>
      <c r="FB947" s="31"/>
      <c r="FC947" s="31"/>
      <c r="FD947" s="31"/>
      <c r="FE947" s="31"/>
      <c r="FF947" s="31"/>
      <c r="FG947" s="31"/>
      <c r="FH947" s="31"/>
      <c r="FI947" s="31"/>
      <c r="FJ947" s="31"/>
      <c r="FK947" s="31"/>
      <c r="FL947" s="31"/>
      <c r="FM947" s="31"/>
      <c r="FN947" s="31"/>
      <c r="FO947" s="31"/>
      <c r="FP947" s="31"/>
      <c r="FQ947" s="31"/>
      <c r="FR947" s="31"/>
      <c r="FS947" s="31"/>
      <c r="FT947" s="31"/>
      <c r="FU947" s="31"/>
      <c r="FV947" s="31"/>
      <c r="FW947" s="31"/>
      <c r="FX947" s="31"/>
      <c r="FY947" s="31"/>
      <c r="FZ947" s="31"/>
      <c r="GA947" s="31"/>
      <c r="GB947" s="31"/>
      <c r="GC947" s="31"/>
      <c r="GD947" s="31"/>
      <c r="GE947" s="31"/>
      <c r="GF947" s="31"/>
      <c r="GG947" s="31"/>
      <c r="GH947" s="31"/>
      <c r="GI947" s="31"/>
      <c r="GJ947" s="31"/>
      <c r="GK947" s="31"/>
      <c r="GL947" s="31"/>
      <c r="GM947" s="31"/>
      <c r="GN947" s="31"/>
      <c r="GO947" s="31"/>
      <c r="GP947" s="31"/>
      <c r="GQ947" s="31"/>
      <c r="GR947" s="31"/>
      <c r="GS947" s="31"/>
      <c r="GT947" s="31"/>
      <c r="GU947" s="31"/>
      <c r="GV947" s="31"/>
      <c r="GW947" s="31"/>
      <c r="GX947" s="31"/>
      <c r="GY947" s="31"/>
      <c r="GZ947" s="31"/>
    </row>
    <row r="948" spans="2:208" s="32" customFormat="1" x14ac:dyDescent="0.2">
      <c r="B948" s="21"/>
      <c r="C948" s="22"/>
      <c r="D948" s="22"/>
      <c r="E948" s="22"/>
      <c r="F948" s="246"/>
      <c r="G948" s="121"/>
      <c r="H948" s="27"/>
      <c r="I948" s="28"/>
      <c r="J948" s="29"/>
      <c r="K948" s="30"/>
      <c r="L948" s="34"/>
      <c r="M948" s="35"/>
      <c r="N948" s="30"/>
      <c r="O948" s="34"/>
      <c r="P948" s="35"/>
      <c r="Q948" s="30"/>
      <c r="R948" s="34"/>
      <c r="S948" s="35"/>
      <c r="T948" s="30"/>
      <c r="U948" s="34"/>
      <c r="V948" s="35"/>
      <c r="W948" s="30"/>
      <c r="X948" s="34"/>
      <c r="Y948" s="34"/>
      <c r="Z948" s="30"/>
      <c r="AA948" s="34"/>
      <c r="AB948" s="34"/>
      <c r="AC948" s="30"/>
      <c r="AD948" s="34"/>
      <c r="AE948" s="34"/>
      <c r="AF948" s="30"/>
      <c r="AG948" s="34"/>
      <c r="AH948" s="34"/>
      <c r="AI948" s="30"/>
      <c r="AJ948" s="34"/>
      <c r="AK948" s="34"/>
      <c r="AL948" s="30"/>
      <c r="AM948" s="34"/>
      <c r="AN948" s="34"/>
      <c r="AO948" s="30"/>
      <c r="AP948" s="34"/>
      <c r="AQ948" s="34"/>
      <c r="AR948" s="30"/>
      <c r="AS948" s="34"/>
      <c r="AT948" s="34"/>
      <c r="AU948" s="30"/>
      <c r="AV948" s="34"/>
      <c r="AW948" s="34"/>
      <c r="AX948" s="30"/>
      <c r="AY948" s="34"/>
      <c r="AZ948" s="34"/>
      <c r="BA948" s="30"/>
      <c r="BB948" s="34"/>
      <c r="BC948" s="34"/>
      <c r="BD948" s="30"/>
      <c r="BE948" s="34"/>
      <c r="BF948" s="34"/>
      <c r="BG948" s="30"/>
      <c r="BH948" s="34"/>
      <c r="BI948" s="34"/>
      <c r="BJ948" s="30"/>
      <c r="BK948" s="34"/>
      <c r="BL948" s="117"/>
      <c r="BM948" s="118"/>
      <c r="BN948" s="117"/>
      <c r="BO948" s="34"/>
      <c r="BP948" s="30"/>
      <c r="BQ948" s="30"/>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c r="CT948" s="31"/>
      <c r="CU948" s="31"/>
      <c r="CV948" s="31"/>
      <c r="CW948" s="31"/>
      <c r="CX948" s="31"/>
      <c r="CY948" s="31"/>
      <c r="CZ948" s="31"/>
      <c r="DA948" s="31"/>
      <c r="DB948" s="31"/>
      <c r="DC948" s="31"/>
      <c r="DD948" s="31"/>
      <c r="DE948" s="31"/>
      <c r="DF948" s="31"/>
      <c r="DG948" s="31"/>
      <c r="DH948" s="31"/>
      <c r="DI948" s="31"/>
      <c r="DJ948" s="31"/>
      <c r="DK948" s="31"/>
      <c r="DL948" s="31"/>
      <c r="DM948" s="31"/>
      <c r="DN948" s="31"/>
      <c r="DO948" s="31"/>
      <c r="DP948" s="31"/>
      <c r="DQ948" s="31"/>
      <c r="DR948" s="31"/>
      <c r="DS948" s="31"/>
      <c r="DT948" s="31"/>
      <c r="DU948" s="31"/>
      <c r="DV948" s="31"/>
      <c r="DW948" s="31"/>
      <c r="DX948" s="31"/>
      <c r="DY948" s="31"/>
      <c r="DZ948" s="31"/>
      <c r="EA948" s="31"/>
      <c r="EB948" s="31"/>
      <c r="EC948" s="31"/>
      <c r="ED948" s="31"/>
      <c r="EE948" s="31"/>
      <c r="EF948" s="31"/>
      <c r="EG948" s="31"/>
      <c r="EH948" s="31"/>
      <c r="EI948" s="31"/>
      <c r="EJ948" s="31"/>
      <c r="EK948" s="31"/>
      <c r="EL948" s="31"/>
      <c r="EM948" s="31"/>
      <c r="EN948" s="31"/>
      <c r="EO948" s="31"/>
      <c r="EP948" s="31"/>
      <c r="EQ948" s="31"/>
      <c r="ER948" s="31"/>
      <c r="ES948" s="31"/>
      <c r="ET948" s="31"/>
      <c r="EU948" s="31"/>
      <c r="EV948" s="31"/>
      <c r="EW948" s="31"/>
      <c r="EX948" s="31"/>
      <c r="EY948" s="31"/>
      <c r="EZ948" s="31"/>
      <c r="FA948" s="31"/>
      <c r="FB948" s="31"/>
      <c r="FC948" s="31"/>
      <c r="FD948" s="31"/>
      <c r="FE948" s="31"/>
      <c r="FF948" s="31"/>
      <c r="FG948" s="31"/>
      <c r="FH948" s="31"/>
      <c r="FI948" s="31"/>
      <c r="FJ948" s="31"/>
      <c r="FK948" s="31"/>
      <c r="FL948" s="31"/>
      <c r="FM948" s="31"/>
      <c r="FN948" s="31"/>
      <c r="FO948" s="31"/>
      <c r="FP948" s="31"/>
      <c r="FQ948" s="31"/>
      <c r="FR948" s="31"/>
      <c r="FS948" s="31"/>
      <c r="FT948" s="31"/>
      <c r="FU948" s="31"/>
      <c r="FV948" s="31"/>
      <c r="FW948" s="31"/>
      <c r="FX948" s="31"/>
      <c r="FY948" s="31"/>
      <c r="FZ948" s="31"/>
      <c r="GA948" s="31"/>
      <c r="GB948" s="31"/>
      <c r="GC948" s="31"/>
      <c r="GD948" s="31"/>
      <c r="GE948" s="31"/>
      <c r="GF948" s="31"/>
      <c r="GG948" s="31"/>
      <c r="GH948" s="31"/>
      <c r="GI948" s="31"/>
      <c r="GJ948" s="31"/>
      <c r="GK948" s="31"/>
      <c r="GL948" s="31"/>
      <c r="GM948" s="31"/>
      <c r="GN948" s="31"/>
      <c r="GO948" s="31"/>
      <c r="GP948" s="31"/>
      <c r="GQ948" s="31"/>
      <c r="GR948" s="31"/>
      <c r="GS948" s="31"/>
      <c r="GT948" s="31"/>
      <c r="GU948" s="31"/>
      <c r="GV948" s="31"/>
      <c r="GW948" s="31"/>
      <c r="GX948" s="31"/>
      <c r="GY948" s="31"/>
      <c r="GZ948" s="31"/>
    </row>
    <row r="949" spans="2:208" s="32" customFormat="1" x14ac:dyDescent="0.2">
      <c r="B949" s="21"/>
      <c r="C949" s="22"/>
      <c r="D949" s="22"/>
      <c r="E949" s="22"/>
      <c r="F949" s="246"/>
      <c r="G949" s="121"/>
      <c r="H949" s="27"/>
      <c r="I949" s="28"/>
      <c r="J949" s="29"/>
      <c r="K949" s="30"/>
      <c r="L949" s="34"/>
      <c r="M949" s="35"/>
      <c r="N949" s="30"/>
      <c r="O949" s="34"/>
      <c r="P949" s="35"/>
      <c r="Q949" s="30"/>
      <c r="R949" s="34"/>
      <c r="S949" s="35"/>
      <c r="T949" s="30"/>
      <c r="U949" s="34"/>
      <c r="V949" s="35"/>
      <c r="W949" s="30"/>
      <c r="X949" s="34"/>
      <c r="Y949" s="34"/>
      <c r="Z949" s="30"/>
      <c r="AA949" s="34"/>
      <c r="AB949" s="34"/>
      <c r="AC949" s="30"/>
      <c r="AD949" s="34"/>
      <c r="AE949" s="34"/>
      <c r="AF949" s="30"/>
      <c r="AG949" s="34"/>
      <c r="AH949" s="34"/>
      <c r="AI949" s="30"/>
      <c r="AJ949" s="34"/>
      <c r="AK949" s="34"/>
      <c r="AL949" s="30"/>
      <c r="AM949" s="34"/>
      <c r="AN949" s="34"/>
      <c r="AO949" s="30"/>
      <c r="AP949" s="34"/>
      <c r="AQ949" s="34"/>
      <c r="AR949" s="30"/>
      <c r="AS949" s="34"/>
      <c r="AT949" s="34"/>
      <c r="AU949" s="30"/>
      <c r="AV949" s="34"/>
      <c r="AW949" s="34"/>
      <c r="AX949" s="30"/>
      <c r="AY949" s="34"/>
      <c r="AZ949" s="34"/>
      <c r="BA949" s="30"/>
      <c r="BB949" s="34"/>
      <c r="BC949" s="34"/>
      <c r="BD949" s="30"/>
      <c r="BE949" s="34"/>
      <c r="BF949" s="34"/>
      <c r="BG949" s="30"/>
      <c r="BH949" s="34"/>
      <c r="BI949" s="34"/>
      <c r="BJ949" s="30"/>
      <c r="BK949" s="34"/>
      <c r="BL949" s="117"/>
      <c r="BM949" s="118"/>
      <c r="BN949" s="117"/>
      <c r="BO949" s="34"/>
      <c r="BP949" s="30"/>
      <c r="BQ949" s="30"/>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c r="CT949" s="31"/>
      <c r="CU949" s="31"/>
      <c r="CV949" s="31"/>
      <c r="CW949" s="31"/>
      <c r="CX949" s="31"/>
      <c r="CY949" s="31"/>
      <c r="CZ949" s="31"/>
      <c r="DA949" s="31"/>
      <c r="DB949" s="31"/>
      <c r="DC949" s="31"/>
      <c r="DD949" s="31"/>
      <c r="DE949" s="31"/>
      <c r="DF949" s="31"/>
      <c r="DG949" s="31"/>
      <c r="DH949" s="31"/>
      <c r="DI949" s="31"/>
      <c r="DJ949" s="31"/>
      <c r="DK949" s="31"/>
      <c r="DL949" s="31"/>
      <c r="DM949" s="31"/>
      <c r="DN949" s="31"/>
      <c r="DO949" s="31"/>
      <c r="DP949" s="31"/>
      <c r="DQ949" s="31"/>
      <c r="DR949" s="31"/>
      <c r="DS949" s="31"/>
      <c r="DT949" s="31"/>
      <c r="DU949" s="31"/>
      <c r="DV949" s="31"/>
      <c r="DW949" s="31"/>
      <c r="DX949" s="31"/>
      <c r="DY949" s="31"/>
      <c r="DZ949" s="31"/>
      <c r="EA949" s="31"/>
      <c r="EB949" s="31"/>
      <c r="EC949" s="31"/>
      <c r="ED949" s="31"/>
      <c r="EE949" s="31"/>
      <c r="EF949" s="31"/>
      <c r="EG949" s="31"/>
      <c r="EH949" s="31"/>
      <c r="EI949" s="31"/>
      <c r="EJ949" s="31"/>
      <c r="EK949" s="31"/>
      <c r="EL949" s="31"/>
      <c r="EM949" s="31"/>
      <c r="EN949" s="31"/>
      <c r="EO949" s="31"/>
      <c r="EP949" s="31"/>
      <c r="EQ949" s="31"/>
      <c r="ER949" s="31"/>
      <c r="ES949" s="31"/>
      <c r="ET949" s="31"/>
      <c r="EU949" s="31"/>
      <c r="EV949" s="31"/>
      <c r="EW949" s="31"/>
      <c r="EX949" s="31"/>
      <c r="EY949" s="31"/>
      <c r="EZ949" s="31"/>
      <c r="FA949" s="31"/>
      <c r="FB949" s="31"/>
      <c r="FC949" s="31"/>
      <c r="FD949" s="31"/>
      <c r="FE949" s="31"/>
      <c r="FF949" s="31"/>
      <c r="FG949" s="31"/>
      <c r="FH949" s="31"/>
      <c r="FI949" s="31"/>
      <c r="FJ949" s="31"/>
      <c r="FK949" s="31"/>
      <c r="FL949" s="31"/>
      <c r="FM949" s="31"/>
      <c r="FN949" s="31"/>
      <c r="FO949" s="31"/>
      <c r="FP949" s="31"/>
      <c r="FQ949" s="31"/>
      <c r="FR949" s="31"/>
      <c r="FS949" s="31"/>
      <c r="FT949" s="31"/>
      <c r="FU949" s="31"/>
      <c r="FV949" s="31"/>
      <c r="FW949" s="31"/>
      <c r="FX949" s="31"/>
      <c r="FY949" s="31"/>
      <c r="FZ949" s="31"/>
      <c r="GA949" s="31"/>
      <c r="GB949" s="31"/>
      <c r="GC949" s="31"/>
      <c r="GD949" s="31"/>
      <c r="GE949" s="31"/>
      <c r="GF949" s="31"/>
      <c r="GG949" s="31"/>
      <c r="GH949" s="31"/>
      <c r="GI949" s="31"/>
      <c r="GJ949" s="31"/>
      <c r="GK949" s="31"/>
      <c r="GL949" s="31"/>
      <c r="GM949" s="31"/>
      <c r="GN949" s="31"/>
      <c r="GO949" s="31"/>
      <c r="GP949" s="31"/>
      <c r="GQ949" s="31"/>
      <c r="GR949" s="31"/>
      <c r="GS949" s="31"/>
      <c r="GT949" s="31"/>
      <c r="GU949" s="31"/>
      <c r="GV949" s="31"/>
      <c r="GW949" s="31"/>
      <c r="GX949" s="31"/>
      <c r="GY949" s="31"/>
      <c r="GZ949" s="31"/>
    </row>
    <row r="950" spans="2:208" s="32" customFormat="1" x14ac:dyDescent="0.2">
      <c r="B950" s="21"/>
      <c r="C950" s="22"/>
      <c r="D950" s="22"/>
      <c r="E950" s="22"/>
      <c r="F950" s="246"/>
      <c r="G950" s="121"/>
      <c r="H950" s="27"/>
      <c r="I950" s="28"/>
      <c r="J950" s="29"/>
      <c r="K950" s="30"/>
      <c r="L950" s="34"/>
      <c r="M950" s="35"/>
      <c r="N950" s="30"/>
      <c r="O950" s="34"/>
      <c r="P950" s="35"/>
      <c r="Q950" s="30"/>
      <c r="R950" s="34"/>
      <c r="S950" s="35"/>
      <c r="T950" s="30"/>
      <c r="U950" s="34"/>
      <c r="V950" s="35"/>
      <c r="W950" s="30"/>
      <c r="X950" s="34"/>
      <c r="Y950" s="34"/>
      <c r="Z950" s="30"/>
      <c r="AA950" s="34"/>
      <c r="AB950" s="34"/>
      <c r="AC950" s="30"/>
      <c r="AD950" s="34"/>
      <c r="AE950" s="34"/>
      <c r="AF950" s="30"/>
      <c r="AG950" s="34"/>
      <c r="AH950" s="34"/>
      <c r="AI950" s="30"/>
      <c r="AJ950" s="34"/>
      <c r="AK950" s="34"/>
      <c r="AL950" s="30"/>
      <c r="AM950" s="34"/>
      <c r="AN950" s="34"/>
      <c r="AO950" s="30"/>
      <c r="AP950" s="34"/>
      <c r="AQ950" s="34"/>
      <c r="AR950" s="30"/>
      <c r="AS950" s="34"/>
      <c r="AT950" s="34"/>
      <c r="AU950" s="30"/>
      <c r="AV950" s="34"/>
      <c r="AW950" s="34"/>
      <c r="AX950" s="30"/>
      <c r="AY950" s="34"/>
      <c r="AZ950" s="34"/>
      <c r="BA950" s="30"/>
      <c r="BB950" s="34"/>
      <c r="BC950" s="34"/>
      <c r="BD950" s="30"/>
      <c r="BE950" s="34"/>
      <c r="BF950" s="34"/>
      <c r="BG950" s="30"/>
      <c r="BH950" s="34"/>
      <c r="BI950" s="34"/>
      <c r="BJ950" s="30"/>
      <c r="BK950" s="34"/>
      <c r="BL950" s="117"/>
      <c r="BM950" s="118"/>
      <c r="BN950" s="117"/>
      <c r="BO950" s="34"/>
      <c r="BP950" s="30"/>
      <c r="BQ950" s="30"/>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c r="CT950" s="31"/>
      <c r="CU950" s="31"/>
      <c r="CV950" s="31"/>
      <c r="CW950" s="31"/>
      <c r="CX950" s="31"/>
      <c r="CY950" s="31"/>
      <c r="CZ950" s="31"/>
      <c r="DA950" s="31"/>
      <c r="DB950" s="31"/>
      <c r="DC950" s="31"/>
      <c r="DD950" s="31"/>
      <c r="DE950" s="31"/>
      <c r="DF950" s="31"/>
      <c r="DG950" s="31"/>
      <c r="DH950" s="31"/>
      <c r="DI950" s="31"/>
      <c r="DJ950" s="31"/>
      <c r="DK950" s="31"/>
      <c r="DL950" s="31"/>
      <c r="DM950" s="31"/>
      <c r="DN950" s="31"/>
      <c r="DO950" s="31"/>
      <c r="DP950" s="31"/>
      <c r="DQ950" s="31"/>
      <c r="DR950" s="31"/>
      <c r="DS950" s="31"/>
      <c r="DT950" s="31"/>
      <c r="DU950" s="31"/>
      <c r="DV950" s="31"/>
      <c r="DW950" s="31"/>
      <c r="DX950" s="31"/>
      <c r="DY950" s="31"/>
      <c r="DZ950" s="31"/>
      <c r="EA950" s="31"/>
      <c r="EB950" s="31"/>
      <c r="EC950" s="31"/>
      <c r="ED950" s="31"/>
      <c r="EE950" s="31"/>
      <c r="EF950" s="31"/>
      <c r="EG950" s="31"/>
      <c r="EH950" s="31"/>
      <c r="EI950" s="31"/>
      <c r="EJ950" s="31"/>
      <c r="EK950" s="31"/>
      <c r="EL950" s="31"/>
      <c r="EM950" s="31"/>
      <c r="EN950" s="31"/>
      <c r="EO950" s="31"/>
      <c r="EP950" s="31"/>
      <c r="EQ950" s="31"/>
      <c r="ER950" s="31"/>
      <c r="ES950" s="31"/>
      <c r="ET950" s="31"/>
      <c r="EU950" s="31"/>
      <c r="EV950" s="31"/>
      <c r="EW950" s="31"/>
      <c r="EX950" s="31"/>
      <c r="EY950" s="31"/>
      <c r="EZ950" s="31"/>
      <c r="FA950" s="31"/>
      <c r="FB950" s="31"/>
      <c r="FC950" s="31"/>
      <c r="FD950" s="31"/>
      <c r="FE950" s="31"/>
      <c r="FF950" s="31"/>
      <c r="FG950" s="31"/>
      <c r="FH950" s="31"/>
      <c r="FI950" s="31"/>
      <c r="FJ950" s="31"/>
      <c r="FK950" s="31"/>
      <c r="FL950" s="31"/>
      <c r="FM950" s="31"/>
      <c r="FN950" s="31"/>
      <c r="FO950" s="31"/>
      <c r="FP950" s="31"/>
      <c r="FQ950" s="31"/>
      <c r="FR950" s="31"/>
      <c r="FS950" s="31"/>
      <c r="FT950" s="31"/>
      <c r="FU950" s="31"/>
      <c r="FV950" s="31"/>
      <c r="FW950" s="31"/>
      <c r="FX950" s="31"/>
      <c r="FY950" s="31"/>
      <c r="FZ950" s="31"/>
      <c r="GA950" s="31"/>
      <c r="GB950" s="31"/>
      <c r="GC950" s="31"/>
      <c r="GD950" s="31"/>
      <c r="GE950" s="31"/>
      <c r="GF950" s="31"/>
      <c r="GG950" s="31"/>
      <c r="GH950" s="31"/>
      <c r="GI950" s="31"/>
      <c r="GJ950" s="31"/>
      <c r="GK950" s="31"/>
      <c r="GL950" s="31"/>
      <c r="GM950" s="31"/>
      <c r="GN950" s="31"/>
      <c r="GO950" s="31"/>
      <c r="GP950" s="31"/>
      <c r="GQ950" s="31"/>
      <c r="GR950" s="31"/>
      <c r="GS950" s="31"/>
      <c r="GT950" s="31"/>
      <c r="GU950" s="31"/>
      <c r="GV950" s="31"/>
      <c r="GW950" s="31"/>
      <c r="GX950" s="31"/>
      <c r="GY950" s="31"/>
      <c r="GZ950" s="31"/>
    </row>
    <row r="951" spans="2:208" s="32" customFormat="1" x14ac:dyDescent="0.2">
      <c r="B951" s="21"/>
      <c r="C951" s="22"/>
      <c r="D951" s="22"/>
      <c r="E951" s="22"/>
      <c r="F951" s="246"/>
      <c r="G951" s="121"/>
      <c r="H951" s="27"/>
      <c r="I951" s="28"/>
      <c r="J951" s="29"/>
      <c r="K951" s="30"/>
      <c r="L951" s="34"/>
      <c r="M951" s="35"/>
      <c r="N951" s="30"/>
      <c r="O951" s="34"/>
      <c r="P951" s="35"/>
      <c r="Q951" s="30"/>
      <c r="R951" s="34"/>
      <c r="S951" s="35"/>
      <c r="T951" s="30"/>
      <c r="U951" s="34"/>
      <c r="V951" s="35"/>
      <c r="W951" s="30"/>
      <c r="X951" s="34"/>
      <c r="Y951" s="34"/>
      <c r="Z951" s="30"/>
      <c r="AA951" s="34"/>
      <c r="AB951" s="34"/>
      <c r="AC951" s="30"/>
      <c r="AD951" s="34"/>
      <c r="AE951" s="34"/>
      <c r="AF951" s="30"/>
      <c r="AG951" s="34"/>
      <c r="AH951" s="34"/>
      <c r="AI951" s="30"/>
      <c r="AJ951" s="34"/>
      <c r="AK951" s="34"/>
      <c r="AL951" s="30"/>
      <c r="AM951" s="34"/>
      <c r="AN951" s="34"/>
      <c r="AO951" s="30"/>
      <c r="AP951" s="34"/>
      <c r="AQ951" s="34"/>
      <c r="AR951" s="30"/>
      <c r="AS951" s="34"/>
      <c r="AT951" s="34"/>
      <c r="AU951" s="30"/>
      <c r="AV951" s="34"/>
      <c r="AW951" s="34"/>
      <c r="AX951" s="30"/>
      <c r="AY951" s="34"/>
      <c r="AZ951" s="34"/>
      <c r="BA951" s="30"/>
      <c r="BB951" s="34"/>
      <c r="BC951" s="34"/>
      <c r="BD951" s="30"/>
      <c r="BE951" s="34"/>
      <c r="BF951" s="34"/>
      <c r="BG951" s="30"/>
      <c r="BH951" s="34"/>
      <c r="BI951" s="34"/>
      <c r="BJ951" s="30"/>
      <c r="BK951" s="34"/>
      <c r="BL951" s="117"/>
      <c r="BM951" s="118"/>
      <c r="BN951" s="117"/>
      <c r="BO951" s="34"/>
      <c r="BP951" s="30"/>
      <c r="BQ951" s="30"/>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c r="CT951" s="31"/>
      <c r="CU951" s="31"/>
      <c r="CV951" s="31"/>
      <c r="CW951" s="31"/>
      <c r="CX951" s="31"/>
      <c r="CY951" s="31"/>
      <c r="CZ951" s="31"/>
      <c r="DA951" s="31"/>
      <c r="DB951" s="31"/>
      <c r="DC951" s="31"/>
      <c r="DD951" s="31"/>
      <c r="DE951" s="31"/>
      <c r="DF951" s="31"/>
      <c r="DG951" s="31"/>
      <c r="DH951" s="31"/>
      <c r="DI951" s="31"/>
      <c r="DJ951" s="31"/>
      <c r="DK951" s="31"/>
      <c r="DL951" s="31"/>
      <c r="DM951" s="31"/>
      <c r="DN951" s="31"/>
      <c r="DO951" s="31"/>
      <c r="DP951" s="31"/>
      <c r="DQ951" s="31"/>
      <c r="DR951" s="31"/>
      <c r="DS951" s="31"/>
      <c r="DT951" s="31"/>
      <c r="DU951" s="31"/>
      <c r="DV951" s="31"/>
      <c r="DW951" s="31"/>
      <c r="DX951" s="31"/>
      <c r="DY951" s="31"/>
      <c r="DZ951" s="31"/>
      <c r="EA951" s="31"/>
      <c r="EB951" s="31"/>
      <c r="EC951" s="31"/>
      <c r="ED951" s="31"/>
      <c r="EE951" s="31"/>
      <c r="EF951" s="31"/>
      <c r="EG951" s="31"/>
      <c r="EH951" s="31"/>
      <c r="EI951" s="31"/>
      <c r="EJ951" s="31"/>
      <c r="EK951" s="31"/>
      <c r="EL951" s="31"/>
      <c r="EM951" s="31"/>
      <c r="EN951" s="31"/>
      <c r="EO951" s="31"/>
      <c r="EP951" s="31"/>
      <c r="EQ951" s="31"/>
      <c r="ER951" s="31"/>
      <c r="ES951" s="31"/>
      <c r="ET951" s="31"/>
      <c r="EU951" s="31"/>
      <c r="EV951" s="31"/>
      <c r="EW951" s="31"/>
      <c r="EX951" s="31"/>
      <c r="EY951" s="31"/>
      <c r="EZ951" s="31"/>
      <c r="FA951" s="31"/>
      <c r="FB951" s="31"/>
      <c r="FC951" s="31"/>
      <c r="FD951" s="31"/>
      <c r="FE951" s="31"/>
      <c r="FF951" s="31"/>
      <c r="FG951" s="31"/>
      <c r="FH951" s="31"/>
      <c r="FI951" s="31"/>
      <c r="FJ951" s="31"/>
      <c r="FK951" s="31"/>
      <c r="FL951" s="31"/>
      <c r="FM951" s="31"/>
      <c r="FN951" s="31"/>
      <c r="FO951" s="31"/>
      <c r="FP951" s="31"/>
      <c r="FQ951" s="31"/>
      <c r="FR951" s="31"/>
      <c r="FS951" s="31"/>
      <c r="FT951" s="31"/>
      <c r="FU951" s="31"/>
      <c r="FV951" s="31"/>
      <c r="FW951" s="31"/>
      <c r="FX951" s="31"/>
      <c r="FY951" s="31"/>
      <c r="FZ951" s="31"/>
      <c r="GA951" s="31"/>
      <c r="GB951" s="31"/>
      <c r="GC951" s="31"/>
      <c r="GD951" s="31"/>
      <c r="GE951" s="31"/>
      <c r="GF951" s="31"/>
      <c r="GG951" s="31"/>
      <c r="GH951" s="31"/>
      <c r="GI951" s="31"/>
      <c r="GJ951" s="31"/>
      <c r="GK951" s="31"/>
      <c r="GL951" s="31"/>
      <c r="GM951" s="31"/>
      <c r="GN951" s="31"/>
      <c r="GO951" s="31"/>
      <c r="GP951" s="31"/>
      <c r="GQ951" s="31"/>
      <c r="GR951" s="31"/>
      <c r="GS951" s="31"/>
      <c r="GT951" s="31"/>
      <c r="GU951" s="31"/>
      <c r="GV951" s="31"/>
      <c r="GW951" s="31"/>
      <c r="GX951" s="31"/>
      <c r="GY951" s="31"/>
      <c r="GZ951" s="31"/>
    </row>
    <row r="952" spans="2:208" s="32" customFormat="1" x14ac:dyDescent="0.2">
      <c r="B952" s="21"/>
      <c r="C952" s="22"/>
      <c r="D952" s="22"/>
      <c r="E952" s="22"/>
      <c r="F952" s="246"/>
      <c r="G952" s="121"/>
      <c r="H952" s="27"/>
      <c r="I952" s="28"/>
      <c r="J952" s="29"/>
      <c r="K952" s="30"/>
      <c r="L952" s="34"/>
      <c r="M952" s="35"/>
      <c r="N952" s="30"/>
      <c r="O952" s="34"/>
      <c r="P952" s="35"/>
      <c r="Q952" s="30"/>
      <c r="R952" s="34"/>
      <c r="S952" s="35"/>
      <c r="T952" s="30"/>
      <c r="U952" s="34"/>
      <c r="V952" s="35"/>
      <c r="W952" s="30"/>
      <c r="X952" s="34"/>
      <c r="Y952" s="34"/>
      <c r="Z952" s="30"/>
      <c r="AA952" s="34"/>
      <c r="AB952" s="34"/>
      <c r="AC952" s="30"/>
      <c r="AD952" s="34"/>
      <c r="AE952" s="34"/>
      <c r="AF952" s="30"/>
      <c r="AG952" s="34"/>
      <c r="AH952" s="34"/>
      <c r="AI952" s="30"/>
      <c r="AJ952" s="34"/>
      <c r="AK952" s="34"/>
      <c r="AL952" s="30"/>
      <c r="AM952" s="34"/>
      <c r="AN952" s="34"/>
      <c r="AO952" s="30"/>
      <c r="AP952" s="34"/>
      <c r="AQ952" s="34"/>
      <c r="AR952" s="30"/>
      <c r="AS952" s="34"/>
      <c r="AT952" s="34"/>
      <c r="AU952" s="30"/>
      <c r="AV952" s="34"/>
      <c r="AW952" s="34"/>
      <c r="AX952" s="30"/>
      <c r="AY952" s="34"/>
      <c r="AZ952" s="34"/>
      <c r="BA952" s="30"/>
      <c r="BB952" s="34"/>
      <c r="BC952" s="34"/>
      <c r="BD952" s="30"/>
      <c r="BE952" s="34"/>
      <c r="BF952" s="34"/>
      <c r="BG952" s="30"/>
      <c r="BH952" s="34"/>
      <c r="BI952" s="34"/>
      <c r="BJ952" s="30"/>
      <c r="BK952" s="34"/>
      <c r="BL952" s="117"/>
      <c r="BM952" s="118"/>
      <c r="BN952" s="117"/>
      <c r="BO952" s="34"/>
      <c r="BP952" s="30"/>
      <c r="BQ952" s="30"/>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c r="CT952" s="31"/>
      <c r="CU952" s="31"/>
      <c r="CV952" s="31"/>
      <c r="CW952" s="31"/>
      <c r="CX952" s="31"/>
      <c r="CY952" s="31"/>
      <c r="CZ952" s="31"/>
      <c r="DA952" s="31"/>
      <c r="DB952" s="31"/>
      <c r="DC952" s="31"/>
      <c r="DD952" s="31"/>
      <c r="DE952" s="31"/>
      <c r="DF952" s="31"/>
      <c r="DG952" s="31"/>
      <c r="DH952" s="31"/>
      <c r="DI952" s="31"/>
      <c r="DJ952" s="31"/>
      <c r="DK952" s="31"/>
      <c r="DL952" s="31"/>
      <c r="DM952" s="31"/>
      <c r="DN952" s="31"/>
      <c r="DO952" s="31"/>
      <c r="DP952" s="31"/>
      <c r="DQ952" s="31"/>
      <c r="DR952" s="31"/>
      <c r="DS952" s="31"/>
      <c r="DT952" s="31"/>
      <c r="DU952" s="31"/>
      <c r="DV952" s="31"/>
      <c r="DW952" s="31"/>
      <c r="DX952" s="31"/>
      <c r="DY952" s="31"/>
      <c r="DZ952" s="31"/>
      <c r="EA952" s="31"/>
      <c r="EB952" s="31"/>
      <c r="EC952" s="31"/>
      <c r="ED952" s="31"/>
      <c r="EE952" s="31"/>
      <c r="EF952" s="31"/>
      <c r="EG952" s="31"/>
      <c r="EH952" s="31"/>
      <c r="EI952" s="31"/>
      <c r="EJ952" s="31"/>
      <c r="EK952" s="31"/>
      <c r="EL952" s="31"/>
      <c r="EM952" s="31"/>
      <c r="EN952" s="31"/>
      <c r="EO952" s="31"/>
      <c r="EP952" s="31"/>
      <c r="EQ952" s="31"/>
      <c r="ER952" s="31"/>
      <c r="ES952" s="31"/>
      <c r="ET952" s="31"/>
      <c r="EU952" s="31"/>
      <c r="EV952" s="31"/>
      <c r="EW952" s="31"/>
      <c r="EX952" s="31"/>
      <c r="EY952" s="31"/>
      <c r="EZ952" s="31"/>
      <c r="FA952" s="31"/>
      <c r="FB952" s="31"/>
      <c r="FC952" s="31"/>
      <c r="FD952" s="31"/>
      <c r="FE952" s="31"/>
      <c r="FF952" s="31"/>
      <c r="FG952" s="31"/>
      <c r="FH952" s="31"/>
      <c r="FI952" s="31"/>
      <c r="FJ952" s="31"/>
      <c r="FK952" s="31"/>
      <c r="FL952" s="31"/>
      <c r="FM952" s="31"/>
      <c r="FN952" s="31"/>
      <c r="FO952" s="31"/>
      <c r="FP952" s="31"/>
      <c r="FQ952" s="31"/>
      <c r="FR952" s="31"/>
      <c r="FS952" s="31"/>
      <c r="FT952" s="31"/>
      <c r="FU952" s="31"/>
      <c r="FV952" s="31"/>
      <c r="FW952" s="31"/>
      <c r="FX952" s="31"/>
      <c r="FY952" s="31"/>
      <c r="FZ952" s="31"/>
      <c r="GA952" s="31"/>
      <c r="GB952" s="31"/>
      <c r="GC952" s="31"/>
      <c r="GD952" s="31"/>
      <c r="GE952" s="31"/>
      <c r="GF952" s="31"/>
      <c r="GG952" s="31"/>
      <c r="GH952" s="31"/>
      <c r="GI952" s="31"/>
      <c r="GJ952" s="31"/>
      <c r="GK952" s="31"/>
      <c r="GL952" s="31"/>
      <c r="GM952" s="31"/>
      <c r="GN952" s="31"/>
      <c r="GO952" s="31"/>
      <c r="GP952" s="31"/>
      <c r="GQ952" s="31"/>
      <c r="GR952" s="31"/>
      <c r="GS952" s="31"/>
      <c r="GT952" s="31"/>
      <c r="GU952" s="31"/>
      <c r="GV952" s="31"/>
      <c r="GW952" s="31"/>
      <c r="GX952" s="31"/>
      <c r="GY952" s="31"/>
      <c r="GZ952" s="31"/>
    </row>
    <row r="953" spans="2:208" s="32" customFormat="1" x14ac:dyDescent="0.2">
      <c r="B953" s="21"/>
      <c r="C953" s="22"/>
      <c r="D953" s="22"/>
      <c r="E953" s="22"/>
      <c r="F953" s="246"/>
      <c r="G953" s="121"/>
      <c r="H953" s="27"/>
      <c r="I953" s="28"/>
      <c r="J953" s="29"/>
      <c r="K953" s="30"/>
      <c r="L953" s="34"/>
      <c r="M953" s="35"/>
      <c r="N953" s="30"/>
      <c r="O953" s="34"/>
      <c r="P953" s="35"/>
      <c r="Q953" s="30"/>
      <c r="R953" s="34"/>
      <c r="S953" s="35"/>
      <c r="T953" s="30"/>
      <c r="U953" s="34"/>
      <c r="V953" s="35"/>
      <c r="W953" s="30"/>
      <c r="X953" s="34"/>
      <c r="Y953" s="34"/>
      <c r="Z953" s="30"/>
      <c r="AA953" s="34"/>
      <c r="AB953" s="34"/>
      <c r="AC953" s="30"/>
      <c r="AD953" s="34"/>
      <c r="AE953" s="34"/>
      <c r="AF953" s="30"/>
      <c r="AG953" s="34"/>
      <c r="AH953" s="34"/>
      <c r="AI953" s="30"/>
      <c r="AJ953" s="34"/>
      <c r="AK953" s="34"/>
      <c r="AL953" s="30"/>
      <c r="AM953" s="34"/>
      <c r="AN953" s="34"/>
      <c r="AO953" s="30"/>
      <c r="AP953" s="34"/>
      <c r="AQ953" s="34"/>
      <c r="AR953" s="30"/>
      <c r="AS953" s="34"/>
      <c r="AT953" s="34"/>
      <c r="AU953" s="30"/>
      <c r="AV953" s="34"/>
      <c r="AW953" s="34"/>
      <c r="AX953" s="30"/>
      <c r="AY953" s="34"/>
      <c r="AZ953" s="34"/>
      <c r="BA953" s="30"/>
      <c r="BB953" s="34"/>
      <c r="BC953" s="34"/>
      <c r="BD953" s="30"/>
      <c r="BE953" s="34"/>
      <c r="BF953" s="34"/>
      <c r="BG953" s="30"/>
      <c r="BH953" s="34"/>
      <c r="BI953" s="34"/>
      <c r="BJ953" s="30"/>
      <c r="BK953" s="34"/>
      <c r="BL953" s="117"/>
      <c r="BM953" s="118"/>
      <c r="BN953" s="117"/>
      <c r="BO953" s="34"/>
      <c r="BP953" s="30"/>
      <c r="BQ953" s="30"/>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c r="CT953" s="31"/>
      <c r="CU953" s="31"/>
      <c r="CV953" s="31"/>
      <c r="CW953" s="31"/>
      <c r="CX953" s="31"/>
      <c r="CY953" s="31"/>
      <c r="CZ953" s="31"/>
      <c r="DA953" s="31"/>
      <c r="DB953" s="31"/>
      <c r="DC953" s="31"/>
      <c r="DD953" s="31"/>
      <c r="DE953" s="31"/>
      <c r="DF953" s="31"/>
      <c r="DG953" s="31"/>
      <c r="DH953" s="31"/>
      <c r="DI953" s="31"/>
      <c r="DJ953" s="31"/>
      <c r="DK953" s="31"/>
      <c r="DL953" s="31"/>
      <c r="DM953" s="31"/>
      <c r="DN953" s="31"/>
      <c r="DO953" s="31"/>
      <c r="DP953" s="31"/>
      <c r="DQ953" s="31"/>
      <c r="DR953" s="31"/>
      <c r="DS953" s="31"/>
      <c r="DT953" s="31"/>
      <c r="DU953" s="31"/>
      <c r="DV953" s="31"/>
      <c r="DW953" s="31"/>
      <c r="DX953" s="31"/>
      <c r="DY953" s="31"/>
      <c r="DZ953" s="31"/>
      <c r="EA953" s="31"/>
      <c r="EB953" s="31"/>
      <c r="EC953" s="31"/>
      <c r="ED953" s="31"/>
      <c r="EE953" s="31"/>
      <c r="EF953" s="31"/>
      <c r="EG953" s="31"/>
      <c r="EH953" s="31"/>
      <c r="EI953" s="31"/>
      <c r="EJ953" s="31"/>
      <c r="EK953" s="31"/>
      <c r="EL953" s="31"/>
      <c r="EM953" s="31"/>
      <c r="EN953" s="31"/>
      <c r="EO953" s="31"/>
      <c r="EP953" s="31"/>
      <c r="EQ953" s="31"/>
      <c r="ER953" s="31"/>
      <c r="ES953" s="31"/>
      <c r="ET953" s="31"/>
      <c r="EU953" s="31"/>
      <c r="EV953" s="31"/>
      <c r="EW953" s="31"/>
      <c r="EX953" s="31"/>
      <c r="EY953" s="31"/>
      <c r="EZ953" s="31"/>
      <c r="FA953" s="31"/>
      <c r="FB953" s="31"/>
      <c r="FC953" s="31"/>
      <c r="FD953" s="31"/>
      <c r="FE953" s="31"/>
      <c r="FF953" s="31"/>
      <c r="FG953" s="31"/>
      <c r="FH953" s="31"/>
      <c r="FI953" s="31"/>
      <c r="FJ953" s="31"/>
      <c r="FK953" s="31"/>
      <c r="FL953" s="31"/>
      <c r="FM953" s="31"/>
      <c r="FN953" s="31"/>
      <c r="FO953" s="31"/>
      <c r="FP953" s="31"/>
      <c r="FQ953" s="31"/>
      <c r="FR953" s="31"/>
      <c r="FS953" s="31"/>
      <c r="FT953" s="31"/>
      <c r="FU953" s="31"/>
      <c r="FV953" s="31"/>
      <c r="FW953" s="31"/>
      <c r="FX953" s="31"/>
      <c r="FY953" s="31"/>
      <c r="FZ953" s="31"/>
      <c r="GA953" s="31"/>
      <c r="GB953" s="31"/>
      <c r="GC953" s="31"/>
      <c r="GD953" s="31"/>
      <c r="GE953" s="31"/>
      <c r="GF953" s="31"/>
      <c r="GG953" s="31"/>
      <c r="GH953" s="31"/>
      <c r="GI953" s="31"/>
      <c r="GJ953" s="31"/>
      <c r="GK953" s="31"/>
      <c r="GL953" s="31"/>
      <c r="GM953" s="31"/>
      <c r="GN953" s="31"/>
      <c r="GO953" s="31"/>
      <c r="GP953" s="31"/>
      <c r="GQ953" s="31"/>
      <c r="GR953" s="31"/>
      <c r="GS953" s="31"/>
      <c r="GT953" s="31"/>
      <c r="GU953" s="31"/>
      <c r="GV953" s="31"/>
      <c r="GW953" s="31"/>
      <c r="GX953" s="31"/>
      <c r="GY953" s="31"/>
      <c r="GZ953" s="31"/>
    </row>
    <row r="954" spans="2:208" s="32" customFormat="1" x14ac:dyDescent="0.2">
      <c r="B954" s="21"/>
      <c r="C954" s="22"/>
      <c r="D954" s="22"/>
      <c r="E954" s="22"/>
      <c r="F954" s="246"/>
      <c r="G954" s="121"/>
      <c r="H954" s="27"/>
      <c r="I954" s="28"/>
      <c r="J954" s="29"/>
      <c r="K954" s="30"/>
      <c r="L954" s="34"/>
      <c r="M954" s="35"/>
      <c r="N954" s="30"/>
      <c r="O954" s="34"/>
      <c r="P954" s="35"/>
      <c r="Q954" s="30"/>
      <c r="R954" s="34"/>
      <c r="S954" s="35"/>
      <c r="T954" s="30"/>
      <c r="U954" s="34"/>
      <c r="V954" s="35"/>
      <c r="W954" s="30"/>
      <c r="X954" s="34"/>
      <c r="Y954" s="34"/>
      <c r="Z954" s="30"/>
      <c r="AA954" s="34"/>
      <c r="AB954" s="34"/>
      <c r="AC954" s="30"/>
      <c r="AD954" s="34"/>
      <c r="AE954" s="34"/>
      <c r="AF954" s="30"/>
      <c r="AG954" s="34"/>
      <c r="AH954" s="34"/>
      <c r="AI954" s="30"/>
      <c r="AJ954" s="34"/>
      <c r="AK954" s="34"/>
      <c r="AL954" s="30"/>
      <c r="AM954" s="34"/>
      <c r="AN954" s="34"/>
      <c r="AO954" s="30"/>
      <c r="AP954" s="34"/>
      <c r="AQ954" s="34"/>
      <c r="AR954" s="30"/>
      <c r="AS954" s="34"/>
      <c r="AT954" s="34"/>
      <c r="AU954" s="30"/>
      <c r="AV954" s="34"/>
      <c r="AW954" s="34"/>
      <c r="AX954" s="30"/>
      <c r="AY954" s="34"/>
      <c r="AZ954" s="34"/>
      <c r="BA954" s="30"/>
      <c r="BB954" s="34"/>
      <c r="BC954" s="34"/>
      <c r="BD954" s="30"/>
      <c r="BE954" s="34"/>
      <c r="BF954" s="34"/>
      <c r="BG954" s="30"/>
      <c r="BH954" s="34"/>
      <c r="BI954" s="34"/>
      <c r="BJ954" s="30"/>
      <c r="BK954" s="34"/>
      <c r="BL954" s="117"/>
      <c r="BM954" s="118"/>
      <c r="BN954" s="117"/>
      <c r="BO954" s="34"/>
      <c r="BP954" s="30"/>
      <c r="BQ954" s="30"/>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c r="CT954" s="31"/>
      <c r="CU954" s="31"/>
      <c r="CV954" s="31"/>
      <c r="CW954" s="31"/>
      <c r="CX954" s="31"/>
      <c r="CY954" s="31"/>
      <c r="CZ954" s="31"/>
      <c r="DA954" s="31"/>
      <c r="DB954" s="31"/>
      <c r="DC954" s="31"/>
      <c r="DD954" s="31"/>
      <c r="DE954" s="31"/>
      <c r="DF954" s="31"/>
      <c r="DG954" s="31"/>
      <c r="DH954" s="31"/>
      <c r="DI954" s="31"/>
      <c r="DJ954" s="31"/>
      <c r="DK954" s="31"/>
      <c r="DL954" s="31"/>
      <c r="DM954" s="31"/>
      <c r="DN954" s="31"/>
      <c r="DO954" s="31"/>
      <c r="DP954" s="31"/>
      <c r="DQ954" s="31"/>
      <c r="DR954" s="31"/>
      <c r="DS954" s="31"/>
      <c r="DT954" s="31"/>
      <c r="DU954" s="31"/>
      <c r="DV954" s="31"/>
      <c r="DW954" s="31"/>
      <c r="DX954" s="31"/>
      <c r="DY954" s="31"/>
      <c r="DZ954" s="31"/>
      <c r="EA954" s="31"/>
      <c r="EB954" s="31"/>
      <c r="EC954" s="31"/>
      <c r="ED954" s="31"/>
      <c r="EE954" s="31"/>
      <c r="EF954" s="31"/>
      <c r="EG954" s="31"/>
      <c r="EH954" s="31"/>
      <c r="EI954" s="31"/>
      <c r="EJ954" s="31"/>
      <c r="EK954" s="31"/>
      <c r="EL954" s="31"/>
      <c r="EM954" s="31"/>
      <c r="EN954" s="31"/>
      <c r="EO954" s="31"/>
      <c r="EP954" s="31"/>
      <c r="EQ954" s="31"/>
      <c r="ER954" s="31"/>
      <c r="ES954" s="31"/>
      <c r="ET954" s="31"/>
      <c r="EU954" s="31"/>
      <c r="EV954" s="31"/>
      <c r="EW954" s="31"/>
      <c r="EX954" s="31"/>
      <c r="EY954" s="31"/>
      <c r="EZ954" s="31"/>
      <c r="FA954" s="31"/>
      <c r="FB954" s="31"/>
      <c r="FC954" s="31"/>
      <c r="FD954" s="31"/>
      <c r="FE954" s="31"/>
      <c r="FF954" s="31"/>
      <c r="FG954" s="31"/>
      <c r="FH954" s="31"/>
      <c r="FI954" s="31"/>
      <c r="FJ954" s="31"/>
      <c r="FK954" s="31"/>
      <c r="FL954" s="31"/>
      <c r="FM954" s="31"/>
      <c r="FN954" s="31"/>
      <c r="FO954" s="31"/>
      <c r="FP954" s="31"/>
      <c r="FQ954" s="31"/>
      <c r="FR954" s="31"/>
      <c r="FS954" s="31"/>
      <c r="FT954" s="31"/>
      <c r="FU954" s="31"/>
      <c r="FV954" s="31"/>
      <c r="FW954" s="31"/>
      <c r="FX954" s="31"/>
      <c r="FY954" s="31"/>
      <c r="FZ954" s="31"/>
      <c r="GA954" s="31"/>
      <c r="GB954" s="31"/>
      <c r="GC954" s="31"/>
      <c r="GD954" s="31"/>
      <c r="GE954" s="31"/>
      <c r="GF954" s="31"/>
      <c r="GG954" s="31"/>
      <c r="GH954" s="31"/>
      <c r="GI954" s="31"/>
      <c r="GJ954" s="31"/>
      <c r="GK954" s="31"/>
      <c r="GL954" s="31"/>
      <c r="GM954" s="31"/>
      <c r="GN954" s="31"/>
      <c r="GO954" s="31"/>
      <c r="GP954" s="31"/>
      <c r="GQ954" s="31"/>
      <c r="GR954" s="31"/>
      <c r="GS954" s="31"/>
      <c r="GT954" s="31"/>
      <c r="GU954" s="31"/>
      <c r="GV954" s="31"/>
      <c r="GW954" s="31"/>
      <c r="GX954" s="31"/>
      <c r="GY954" s="31"/>
      <c r="GZ954" s="31"/>
    </row>
    <row r="955" spans="2:208" s="32" customFormat="1" x14ac:dyDescent="0.2">
      <c r="B955" s="21"/>
      <c r="C955" s="22"/>
      <c r="D955" s="22"/>
      <c r="E955" s="22"/>
      <c r="F955" s="246"/>
      <c r="G955" s="121"/>
      <c r="H955" s="27"/>
      <c r="I955" s="28"/>
      <c r="J955" s="29"/>
      <c r="K955" s="30"/>
      <c r="L955" s="34"/>
      <c r="M955" s="35"/>
      <c r="N955" s="30"/>
      <c r="O955" s="34"/>
      <c r="P955" s="35"/>
      <c r="Q955" s="30"/>
      <c r="R955" s="34"/>
      <c r="S955" s="35"/>
      <c r="T955" s="30"/>
      <c r="U955" s="34"/>
      <c r="V955" s="35"/>
      <c r="W955" s="30"/>
      <c r="X955" s="34"/>
      <c r="Y955" s="34"/>
      <c r="Z955" s="30"/>
      <c r="AA955" s="34"/>
      <c r="AB955" s="34"/>
      <c r="AC955" s="30"/>
      <c r="AD955" s="34"/>
      <c r="AE955" s="34"/>
      <c r="AF955" s="30"/>
      <c r="AG955" s="34"/>
      <c r="AH955" s="34"/>
      <c r="AI955" s="30"/>
      <c r="AJ955" s="34"/>
      <c r="AK955" s="34"/>
      <c r="AL955" s="30"/>
      <c r="AM955" s="34"/>
      <c r="AN955" s="34"/>
      <c r="AO955" s="30"/>
      <c r="AP955" s="34"/>
      <c r="AQ955" s="34"/>
      <c r="AR955" s="30"/>
      <c r="AS955" s="34"/>
      <c r="AT955" s="34"/>
      <c r="AU955" s="30"/>
      <c r="AV955" s="34"/>
      <c r="AW955" s="34"/>
      <c r="AX955" s="30"/>
      <c r="AY955" s="34"/>
      <c r="AZ955" s="34"/>
      <c r="BA955" s="30"/>
      <c r="BB955" s="34"/>
      <c r="BC955" s="34"/>
      <c r="BD955" s="30"/>
      <c r="BE955" s="34"/>
      <c r="BF955" s="34"/>
      <c r="BG955" s="30"/>
      <c r="BH955" s="34"/>
      <c r="BI955" s="34"/>
      <c r="BJ955" s="30"/>
      <c r="BK955" s="34"/>
      <c r="BL955" s="117"/>
      <c r="BM955" s="118"/>
      <c r="BN955" s="117"/>
      <c r="BO955" s="34"/>
      <c r="BP955" s="30"/>
      <c r="BQ955" s="30"/>
      <c r="BR955" s="31"/>
      <c r="BS955" s="31"/>
      <c r="BT955" s="31"/>
      <c r="BU955" s="31"/>
      <c r="BV955" s="31"/>
      <c r="BW955" s="31"/>
      <c r="BX955" s="31"/>
      <c r="BY955" s="31"/>
      <c r="BZ955" s="31"/>
      <c r="CA955" s="31"/>
      <c r="CB955" s="31"/>
      <c r="CC955" s="31"/>
      <c r="CD955" s="31"/>
      <c r="CE955" s="31"/>
      <c r="CF955" s="31"/>
      <c r="CG955" s="31"/>
      <c r="CH955" s="31"/>
      <c r="CI955" s="31"/>
      <c r="CJ955" s="31"/>
      <c r="CK955" s="31"/>
      <c r="CL955" s="31"/>
      <c r="CM955" s="31"/>
      <c r="CN955" s="31"/>
      <c r="CO955" s="31"/>
      <c r="CP955" s="31"/>
      <c r="CQ955" s="31"/>
      <c r="CR955" s="31"/>
      <c r="CS955" s="31"/>
      <c r="CT955" s="31"/>
      <c r="CU955" s="31"/>
      <c r="CV955" s="31"/>
      <c r="CW955" s="31"/>
      <c r="CX955" s="31"/>
      <c r="CY955" s="31"/>
      <c r="CZ955" s="31"/>
      <c r="DA955" s="31"/>
      <c r="DB955" s="31"/>
      <c r="DC955" s="31"/>
      <c r="DD955" s="31"/>
      <c r="DE955" s="31"/>
      <c r="DF955" s="31"/>
      <c r="DG955" s="31"/>
      <c r="DH955" s="31"/>
      <c r="DI955" s="31"/>
      <c r="DJ955" s="31"/>
      <c r="DK955" s="31"/>
      <c r="DL955" s="31"/>
      <c r="DM955" s="31"/>
      <c r="DN955" s="31"/>
      <c r="DO955" s="31"/>
      <c r="DP955" s="31"/>
      <c r="DQ955" s="31"/>
      <c r="DR955" s="31"/>
      <c r="DS955" s="31"/>
      <c r="DT955" s="31"/>
      <c r="DU955" s="31"/>
      <c r="DV955" s="31"/>
      <c r="DW955" s="31"/>
      <c r="DX955" s="31"/>
      <c r="DY955" s="31"/>
      <c r="DZ955" s="31"/>
      <c r="EA955" s="31"/>
      <c r="EB955" s="31"/>
      <c r="EC955" s="31"/>
      <c r="ED955" s="31"/>
      <c r="EE955" s="31"/>
      <c r="EF955" s="31"/>
      <c r="EG955" s="31"/>
      <c r="EH955" s="31"/>
      <c r="EI955" s="31"/>
      <c r="EJ955" s="31"/>
      <c r="EK955" s="31"/>
      <c r="EL955" s="31"/>
      <c r="EM955" s="31"/>
      <c r="EN955" s="31"/>
      <c r="EO955" s="31"/>
      <c r="EP955" s="31"/>
      <c r="EQ955" s="31"/>
      <c r="ER955" s="31"/>
      <c r="ES955" s="31"/>
      <c r="ET955" s="31"/>
      <c r="EU955" s="31"/>
      <c r="EV955" s="31"/>
      <c r="EW955" s="31"/>
      <c r="EX955" s="31"/>
      <c r="EY955" s="31"/>
      <c r="EZ955" s="31"/>
      <c r="FA955" s="31"/>
      <c r="FB955" s="31"/>
      <c r="FC955" s="31"/>
      <c r="FD955" s="31"/>
      <c r="FE955" s="31"/>
      <c r="FF955" s="31"/>
      <c r="FG955" s="31"/>
      <c r="FH955" s="31"/>
      <c r="FI955" s="31"/>
      <c r="FJ955" s="31"/>
      <c r="FK955" s="31"/>
      <c r="FL955" s="31"/>
      <c r="FM955" s="31"/>
      <c r="FN955" s="31"/>
      <c r="FO955" s="31"/>
      <c r="FP955" s="31"/>
      <c r="FQ955" s="31"/>
      <c r="FR955" s="31"/>
      <c r="FS955" s="31"/>
      <c r="FT955" s="31"/>
      <c r="FU955" s="31"/>
      <c r="FV955" s="31"/>
      <c r="FW955" s="31"/>
      <c r="FX955" s="31"/>
      <c r="FY955" s="31"/>
      <c r="FZ955" s="31"/>
      <c r="GA955" s="31"/>
      <c r="GB955" s="31"/>
      <c r="GC955" s="31"/>
      <c r="GD955" s="31"/>
      <c r="GE955" s="31"/>
      <c r="GF955" s="31"/>
      <c r="GG955" s="31"/>
      <c r="GH955" s="31"/>
      <c r="GI955" s="31"/>
      <c r="GJ955" s="31"/>
      <c r="GK955" s="31"/>
      <c r="GL955" s="31"/>
      <c r="GM955" s="31"/>
      <c r="GN955" s="31"/>
      <c r="GO955" s="31"/>
      <c r="GP955" s="31"/>
      <c r="GQ955" s="31"/>
      <c r="GR955" s="31"/>
      <c r="GS955" s="31"/>
      <c r="GT955" s="31"/>
      <c r="GU955" s="31"/>
      <c r="GV955" s="31"/>
      <c r="GW955" s="31"/>
      <c r="GX955" s="31"/>
      <c r="GY955" s="31"/>
      <c r="GZ955" s="31"/>
    </row>
    <row r="956" spans="2:208" s="32" customFormat="1" x14ac:dyDescent="0.2">
      <c r="B956" s="21"/>
      <c r="C956" s="22"/>
      <c r="D956" s="22"/>
      <c r="E956" s="22"/>
      <c r="F956" s="246"/>
      <c r="G956" s="121"/>
      <c r="H956" s="27"/>
      <c r="I956" s="28"/>
      <c r="J956" s="29"/>
      <c r="K956" s="30"/>
      <c r="L956" s="34"/>
      <c r="M956" s="35"/>
      <c r="N956" s="30"/>
      <c r="O956" s="34"/>
      <c r="P956" s="35"/>
      <c r="Q956" s="30"/>
      <c r="R956" s="34"/>
      <c r="S956" s="35"/>
      <c r="T956" s="30"/>
      <c r="U956" s="34"/>
      <c r="V956" s="35"/>
      <c r="W956" s="30"/>
      <c r="X956" s="34"/>
      <c r="Y956" s="34"/>
      <c r="Z956" s="30"/>
      <c r="AA956" s="34"/>
      <c r="AB956" s="34"/>
      <c r="AC956" s="30"/>
      <c r="AD956" s="34"/>
      <c r="AE956" s="34"/>
      <c r="AF956" s="30"/>
      <c r="AG956" s="34"/>
      <c r="AH956" s="34"/>
      <c r="AI956" s="30"/>
      <c r="AJ956" s="34"/>
      <c r="AK956" s="34"/>
      <c r="AL956" s="30"/>
      <c r="AM956" s="34"/>
      <c r="AN956" s="34"/>
      <c r="AO956" s="30"/>
      <c r="AP956" s="34"/>
      <c r="AQ956" s="34"/>
      <c r="AR956" s="30"/>
      <c r="AS956" s="34"/>
      <c r="AT956" s="34"/>
      <c r="AU956" s="30"/>
      <c r="AV956" s="34"/>
      <c r="AW956" s="34"/>
      <c r="AX956" s="30"/>
      <c r="AY956" s="34"/>
      <c r="AZ956" s="34"/>
      <c r="BA956" s="30"/>
      <c r="BB956" s="34"/>
      <c r="BC956" s="34"/>
      <c r="BD956" s="30"/>
      <c r="BE956" s="34"/>
      <c r="BF956" s="34"/>
      <c r="BG956" s="30"/>
      <c r="BH956" s="34"/>
      <c r="BI956" s="34"/>
      <c r="BJ956" s="30"/>
      <c r="BK956" s="34"/>
      <c r="BL956" s="117"/>
      <c r="BM956" s="118"/>
      <c r="BN956" s="117"/>
      <c r="BO956" s="34"/>
      <c r="BP956" s="30"/>
      <c r="BQ956" s="30"/>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c r="DP956" s="31"/>
      <c r="DQ956" s="31"/>
      <c r="DR956" s="31"/>
      <c r="DS956" s="31"/>
      <c r="DT956" s="31"/>
      <c r="DU956" s="31"/>
      <c r="DV956" s="31"/>
      <c r="DW956" s="31"/>
      <c r="DX956" s="31"/>
      <c r="DY956" s="31"/>
      <c r="DZ956" s="31"/>
      <c r="EA956" s="31"/>
      <c r="EB956" s="31"/>
      <c r="EC956" s="31"/>
      <c r="ED956" s="31"/>
      <c r="EE956" s="31"/>
      <c r="EF956" s="31"/>
      <c r="EG956" s="31"/>
      <c r="EH956" s="31"/>
      <c r="EI956" s="31"/>
      <c r="EJ956" s="31"/>
      <c r="EK956" s="31"/>
      <c r="EL956" s="31"/>
      <c r="EM956" s="31"/>
      <c r="EN956" s="31"/>
      <c r="EO956" s="31"/>
      <c r="EP956" s="31"/>
      <c r="EQ956" s="31"/>
      <c r="ER956" s="31"/>
      <c r="ES956" s="31"/>
      <c r="ET956" s="31"/>
      <c r="EU956" s="31"/>
      <c r="EV956" s="31"/>
      <c r="EW956" s="31"/>
      <c r="EX956" s="31"/>
      <c r="EY956" s="31"/>
      <c r="EZ956" s="31"/>
      <c r="FA956" s="31"/>
      <c r="FB956" s="31"/>
      <c r="FC956" s="31"/>
      <c r="FD956" s="31"/>
      <c r="FE956" s="31"/>
      <c r="FF956" s="31"/>
      <c r="FG956" s="31"/>
      <c r="FH956" s="31"/>
      <c r="FI956" s="31"/>
      <c r="FJ956" s="31"/>
      <c r="FK956" s="31"/>
      <c r="FL956" s="31"/>
      <c r="FM956" s="31"/>
      <c r="FN956" s="31"/>
      <c r="FO956" s="31"/>
      <c r="FP956" s="31"/>
      <c r="FQ956" s="31"/>
      <c r="FR956" s="31"/>
      <c r="FS956" s="31"/>
      <c r="FT956" s="31"/>
      <c r="FU956" s="31"/>
      <c r="FV956" s="31"/>
      <c r="FW956" s="31"/>
      <c r="FX956" s="31"/>
      <c r="FY956" s="31"/>
      <c r="FZ956" s="31"/>
      <c r="GA956" s="31"/>
      <c r="GB956" s="31"/>
      <c r="GC956" s="31"/>
      <c r="GD956" s="31"/>
      <c r="GE956" s="31"/>
      <c r="GF956" s="31"/>
      <c r="GG956" s="31"/>
      <c r="GH956" s="31"/>
      <c r="GI956" s="31"/>
      <c r="GJ956" s="31"/>
      <c r="GK956" s="31"/>
      <c r="GL956" s="31"/>
      <c r="GM956" s="31"/>
      <c r="GN956" s="31"/>
      <c r="GO956" s="31"/>
      <c r="GP956" s="31"/>
      <c r="GQ956" s="31"/>
      <c r="GR956" s="31"/>
      <c r="GS956" s="31"/>
      <c r="GT956" s="31"/>
      <c r="GU956" s="31"/>
      <c r="GV956" s="31"/>
      <c r="GW956" s="31"/>
      <c r="GX956" s="31"/>
      <c r="GY956" s="31"/>
      <c r="GZ956" s="31"/>
    </row>
    <row r="957" spans="2:208" s="32" customFormat="1" x14ac:dyDescent="0.2">
      <c r="B957" s="21"/>
      <c r="C957" s="22"/>
      <c r="D957" s="22"/>
      <c r="E957" s="22"/>
      <c r="F957" s="246"/>
      <c r="G957" s="121"/>
      <c r="H957" s="27"/>
      <c r="I957" s="28"/>
      <c r="J957" s="29"/>
      <c r="K957" s="30"/>
      <c r="L957" s="34"/>
      <c r="M957" s="35"/>
      <c r="N957" s="30"/>
      <c r="O957" s="34"/>
      <c r="P957" s="35"/>
      <c r="Q957" s="30"/>
      <c r="R957" s="34"/>
      <c r="S957" s="35"/>
      <c r="T957" s="30"/>
      <c r="U957" s="34"/>
      <c r="V957" s="35"/>
      <c r="W957" s="30"/>
      <c r="X957" s="34"/>
      <c r="Y957" s="34"/>
      <c r="Z957" s="30"/>
      <c r="AA957" s="34"/>
      <c r="AB957" s="34"/>
      <c r="AC957" s="30"/>
      <c r="AD957" s="34"/>
      <c r="AE957" s="34"/>
      <c r="AF957" s="30"/>
      <c r="AG957" s="34"/>
      <c r="AH957" s="34"/>
      <c r="AI957" s="30"/>
      <c r="AJ957" s="34"/>
      <c r="AK957" s="34"/>
      <c r="AL957" s="30"/>
      <c r="AM957" s="34"/>
      <c r="AN957" s="34"/>
      <c r="AO957" s="30"/>
      <c r="AP957" s="34"/>
      <c r="AQ957" s="34"/>
      <c r="AR957" s="30"/>
      <c r="AS957" s="34"/>
      <c r="AT957" s="34"/>
      <c r="AU957" s="30"/>
      <c r="AV957" s="34"/>
      <c r="AW957" s="34"/>
      <c r="AX957" s="30"/>
      <c r="AY957" s="34"/>
      <c r="AZ957" s="34"/>
      <c r="BA957" s="30"/>
      <c r="BB957" s="34"/>
      <c r="BC957" s="34"/>
      <c r="BD957" s="30"/>
      <c r="BE957" s="34"/>
      <c r="BF957" s="34"/>
      <c r="BG957" s="30"/>
      <c r="BH957" s="34"/>
      <c r="BI957" s="34"/>
      <c r="BJ957" s="30"/>
      <c r="BK957" s="34"/>
      <c r="BL957" s="117"/>
      <c r="BM957" s="118"/>
      <c r="BN957" s="117"/>
      <c r="BO957" s="34"/>
      <c r="BP957" s="30"/>
      <c r="BQ957" s="30"/>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c r="CT957" s="31"/>
      <c r="CU957" s="31"/>
      <c r="CV957" s="31"/>
      <c r="CW957" s="31"/>
      <c r="CX957" s="31"/>
      <c r="CY957" s="31"/>
      <c r="CZ957" s="31"/>
      <c r="DA957" s="31"/>
      <c r="DB957" s="31"/>
      <c r="DC957" s="31"/>
      <c r="DD957" s="31"/>
      <c r="DE957" s="31"/>
      <c r="DF957" s="31"/>
      <c r="DG957" s="31"/>
      <c r="DH957" s="31"/>
      <c r="DI957" s="31"/>
      <c r="DJ957" s="31"/>
      <c r="DK957" s="31"/>
      <c r="DL957" s="31"/>
      <c r="DM957" s="31"/>
      <c r="DN957" s="31"/>
      <c r="DO957" s="31"/>
      <c r="DP957" s="31"/>
      <c r="DQ957" s="31"/>
      <c r="DR957" s="31"/>
      <c r="DS957" s="31"/>
      <c r="DT957" s="31"/>
      <c r="DU957" s="31"/>
      <c r="DV957" s="31"/>
      <c r="DW957" s="31"/>
      <c r="DX957" s="31"/>
      <c r="DY957" s="31"/>
      <c r="DZ957" s="31"/>
      <c r="EA957" s="31"/>
      <c r="EB957" s="31"/>
      <c r="EC957" s="31"/>
      <c r="ED957" s="31"/>
      <c r="EE957" s="31"/>
      <c r="EF957" s="31"/>
      <c r="EG957" s="31"/>
      <c r="EH957" s="31"/>
      <c r="EI957" s="31"/>
      <c r="EJ957" s="31"/>
      <c r="EK957" s="31"/>
      <c r="EL957" s="31"/>
      <c r="EM957" s="31"/>
      <c r="EN957" s="31"/>
      <c r="EO957" s="31"/>
      <c r="EP957" s="31"/>
      <c r="EQ957" s="31"/>
      <c r="ER957" s="31"/>
      <c r="ES957" s="31"/>
      <c r="ET957" s="31"/>
      <c r="EU957" s="31"/>
      <c r="EV957" s="31"/>
      <c r="EW957" s="31"/>
      <c r="EX957" s="31"/>
      <c r="EY957" s="31"/>
      <c r="EZ957" s="31"/>
      <c r="FA957" s="31"/>
      <c r="FB957" s="31"/>
      <c r="FC957" s="31"/>
      <c r="FD957" s="31"/>
      <c r="FE957" s="31"/>
      <c r="FF957" s="31"/>
      <c r="FG957" s="31"/>
      <c r="FH957" s="31"/>
      <c r="FI957" s="31"/>
      <c r="FJ957" s="31"/>
      <c r="FK957" s="31"/>
      <c r="FL957" s="31"/>
      <c r="FM957" s="31"/>
      <c r="FN957" s="31"/>
      <c r="FO957" s="31"/>
      <c r="FP957" s="31"/>
      <c r="FQ957" s="31"/>
      <c r="FR957" s="31"/>
      <c r="FS957" s="31"/>
      <c r="FT957" s="31"/>
      <c r="FU957" s="31"/>
      <c r="FV957" s="31"/>
      <c r="FW957" s="31"/>
      <c r="FX957" s="31"/>
      <c r="FY957" s="31"/>
      <c r="FZ957" s="31"/>
      <c r="GA957" s="31"/>
      <c r="GB957" s="31"/>
      <c r="GC957" s="31"/>
      <c r="GD957" s="31"/>
      <c r="GE957" s="31"/>
      <c r="GF957" s="31"/>
      <c r="GG957" s="31"/>
      <c r="GH957" s="31"/>
      <c r="GI957" s="31"/>
      <c r="GJ957" s="31"/>
      <c r="GK957" s="31"/>
      <c r="GL957" s="31"/>
      <c r="GM957" s="31"/>
      <c r="GN957" s="31"/>
      <c r="GO957" s="31"/>
      <c r="GP957" s="31"/>
      <c r="GQ957" s="31"/>
      <c r="GR957" s="31"/>
      <c r="GS957" s="31"/>
      <c r="GT957" s="31"/>
      <c r="GU957" s="31"/>
      <c r="GV957" s="31"/>
      <c r="GW957" s="31"/>
      <c r="GX957" s="31"/>
      <c r="GY957" s="31"/>
      <c r="GZ957" s="31"/>
    </row>
    <row r="958" spans="2:208" s="32" customFormat="1" x14ac:dyDescent="0.2">
      <c r="B958" s="21"/>
      <c r="C958" s="22"/>
      <c r="D958" s="22"/>
      <c r="E958" s="22"/>
      <c r="F958" s="246"/>
      <c r="G958" s="121"/>
      <c r="H958" s="27"/>
      <c r="I958" s="28"/>
      <c r="J958" s="29"/>
      <c r="K958" s="30"/>
      <c r="L958" s="34"/>
      <c r="M958" s="35"/>
      <c r="N958" s="30"/>
      <c r="O958" s="34"/>
      <c r="P958" s="35"/>
      <c r="Q958" s="30"/>
      <c r="R958" s="34"/>
      <c r="S958" s="35"/>
      <c r="T958" s="30"/>
      <c r="U958" s="34"/>
      <c r="V958" s="35"/>
      <c r="W958" s="30"/>
      <c r="X958" s="34"/>
      <c r="Y958" s="34"/>
      <c r="Z958" s="30"/>
      <c r="AA958" s="34"/>
      <c r="AB958" s="34"/>
      <c r="AC958" s="30"/>
      <c r="AD958" s="34"/>
      <c r="AE958" s="34"/>
      <c r="AF958" s="30"/>
      <c r="AG958" s="34"/>
      <c r="AH958" s="34"/>
      <c r="AI958" s="30"/>
      <c r="AJ958" s="34"/>
      <c r="AK958" s="34"/>
      <c r="AL958" s="30"/>
      <c r="AM958" s="34"/>
      <c r="AN958" s="34"/>
      <c r="AO958" s="30"/>
      <c r="AP958" s="34"/>
      <c r="AQ958" s="34"/>
      <c r="AR958" s="30"/>
      <c r="AS958" s="34"/>
      <c r="AT958" s="34"/>
      <c r="AU958" s="30"/>
      <c r="AV958" s="34"/>
      <c r="AW958" s="34"/>
      <c r="AX958" s="30"/>
      <c r="AY958" s="34"/>
      <c r="AZ958" s="34"/>
      <c r="BA958" s="30"/>
      <c r="BB958" s="34"/>
      <c r="BC958" s="34"/>
      <c r="BD958" s="30"/>
      <c r="BE958" s="34"/>
      <c r="BF958" s="34"/>
      <c r="BG958" s="30"/>
      <c r="BH958" s="34"/>
      <c r="BI958" s="34"/>
      <c r="BJ958" s="30"/>
      <c r="BK958" s="34"/>
      <c r="BL958" s="117"/>
      <c r="BM958" s="118"/>
      <c r="BN958" s="117"/>
      <c r="BO958" s="34"/>
      <c r="BP958" s="30"/>
      <c r="BQ958" s="30"/>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1"/>
      <c r="EU958" s="31"/>
      <c r="EV958" s="31"/>
      <c r="EW958" s="31"/>
      <c r="EX958" s="31"/>
      <c r="EY958" s="31"/>
      <c r="EZ958" s="31"/>
      <c r="FA958" s="31"/>
      <c r="FB958" s="31"/>
      <c r="FC958" s="31"/>
      <c r="FD958" s="31"/>
      <c r="FE958" s="31"/>
      <c r="FF958" s="31"/>
      <c r="FG958" s="31"/>
      <c r="FH958" s="31"/>
      <c r="FI958" s="31"/>
      <c r="FJ958" s="31"/>
      <c r="FK958" s="31"/>
      <c r="FL958" s="31"/>
      <c r="FM958" s="31"/>
      <c r="FN958" s="31"/>
      <c r="FO958" s="31"/>
      <c r="FP958" s="31"/>
      <c r="FQ958" s="31"/>
      <c r="FR958" s="31"/>
      <c r="FS958" s="31"/>
      <c r="FT958" s="31"/>
      <c r="FU958" s="31"/>
      <c r="FV958" s="31"/>
      <c r="FW958" s="31"/>
      <c r="FX958" s="31"/>
      <c r="FY958" s="31"/>
      <c r="FZ958" s="31"/>
      <c r="GA958" s="31"/>
      <c r="GB958" s="31"/>
      <c r="GC958" s="31"/>
      <c r="GD958" s="31"/>
      <c r="GE958" s="31"/>
      <c r="GF958" s="31"/>
      <c r="GG958" s="31"/>
      <c r="GH958" s="31"/>
      <c r="GI958" s="31"/>
      <c r="GJ958" s="31"/>
      <c r="GK958" s="31"/>
      <c r="GL958" s="31"/>
      <c r="GM958" s="31"/>
      <c r="GN958" s="31"/>
      <c r="GO958" s="31"/>
      <c r="GP958" s="31"/>
      <c r="GQ958" s="31"/>
      <c r="GR958" s="31"/>
      <c r="GS958" s="31"/>
      <c r="GT958" s="31"/>
      <c r="GU958" s="31"/>
      <c r="GV958" s="31"/>
      <c r="GW958" s="31"/>
      <c r="GX958" s="31"/>
      <c r="GY958" s="31"/>
      <c r="GZ958" s="31"/>
    </row>
    <row r="959" spans="2:208" s="32" customFormat="1" x14ac:dyDescent="0.2">
      <c r="B959" s="21"/>
      <c r="C959" s="22"/>
      <c r="D959" s="22"/>
      <c r="E959" s="22"/>
      <c r="F959" s="246"/>
      <c r="G959" s="121"/>
      <c r="H959" s="27"/>
      <c r="I959" s="28"/>
      <c r="J959" s="29"/>
      <c r="K959" s="30"/>
      <c r="L959" s="34"/>
      <c r="M959" s="35"/>
      <c r="N959" s="30"/>
      <c r="O959" s="34"/>
      <c r="P959" s="35"/>
      <c r="Q959" s="30"/>
      <c r="R959" s="34"/>
      <c r="S959" s="35"/>
      <c r="T959" s="30"/>
      <c r="U959" s="34"/>
      <c r="V959" s="35"/>
      <c r="W959" s="30"/>
      <c r="X959" s="34"/>
      <c r="Y959" s="34"/>
      <c r="Z959" s="30"/>
      <c r="AA959" s="34"/>
      <c r="AB959" s="34"/>
      <c r="AC959" s="30"/>
      <c r="AD959" s="34"/>
      <c r="AE959" s="34"/>
      <c r="AF959" s="30"/>
      <c r="AG959" s="34"/>
      <c r="AH959" s="34"/>
      <c r="AI959" s="30"/>
      <c r="AJ959" s="34"/>
      <c r="AK959" s="34"/>
      <c r="AL959" s="30"/>
      <c r="AM959" s="34"/>
      <c r="AN959" s="34"/>
      <c r="AO959" s="30"/>
      <c r="AP959" s="34"/>
      <c r="AQ959" s="34"/>
      <c r="AR959" s="30"/>
      <c r="AS959" s="34"/>
      <c r="AT959" s="34"/>
      <c r="AU959" s="30"/>
      <c r="AV959" s="34"/>
      <c r="AW959" s="34"/>
      <c r="AX959" s="30"/>
      <c r="AY959" s="34"/>
      <c r="AZ959" s="34"/>
      <c r="BA959" s="30"/>
      <c r="BB959" s="34"/>
      <c r="BC959" s="34"/>
      <c r="BD959" s="30"/>
      <c r="BE959" s="34"/>
      <c r="BF959" s="34"/>
      <c r="BG959" s="30"/>
      <c r="BH959" s="34"/>
      <c r="BI959" s="34"/>
      <c r="BJ959" s="30"/>
      <c r="BK959" s="34"/>
      <c r="BL959" s="117"/>
      <c r="BM959" s="118"/>
      <c r="BN959" s="117"/>
      <c r="BO959" s="34"/>
      <c r="BP959" s="30"/>
      <c r="BQ959" s="30"/>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c r="CT959" s="31"/>
      <c r="CU959" s="31"/>
      <c r="CV959" s="31"/>
      <c r="CW959" s="31"/>
      <c r="CX959" s="31"/>
      <c r="CY959" s="31"/>
      <c r="CZ959" s="31"/>
      <c r="DA959" s="31"/>
      <c r="DB959" s="31"/>
      <c r="DC959" s="31"/>
      <c r="DD959" s="31"/>
      <c r="DE959" s="31"/>
      <c r="DF959" s="31"/>
      <c r="DG959" s="31"/>
      <c r="DH959" s="31"/>
      <c r="DI959" s="31"/>
      <c r="DJ959" s="31"/>
      <c r="DK959" s="31"/>
      <c r="DL959" s="31"/>
      <c r="DM959" s="31"/>
      <c r="DN959" s="31"/>
      <c r="DO959" s="31"/>
      <c r="DP959" s="31"/>
      <c r="DQ959" s="31"/>
      <c r="DR959" s="31"/>
      <c r="DS959" s="31"/>
      <c r="DT959" s="31"/>
      <c r="DU959" s="31"/>
      <c r="DV959" s="31"/>
      <c r="DW959" s="31"/>
      <c r="DX959" s="31"/>
      <c r="DY959" s="31"/>
      <c r="DZ959" s="31"/>
      <c r="EA959" s="31"/>
      <c r="EB959" s="31"/>
      <c r="EC959" s="31"/>
      <c r="ED959" s="31"/>
      <c r="EE959" s="31"/>
      <c r="EF959" s="31"/>
      <c r="EG959" s="31"/>
      <c r="EH959" s="31"/>
      <c r="EI959" s="31"/>
      <c r="EJ959" s="31"/>
      <c r="EK959" s="31"/>
      <c r="EL959" s="31"/>
      <c r="EM959" s="31"/>
      <c r="EN959" s="31"/>
      <c r="EO959" s="31"/>
      <c r="EP959" s="31"/>
      <c r="EQ959" s="31"/>
      <c r="ER959" s="31"/>
      <c r="ES959" s="31"/>
      <c r="ET959" s="31"/>
      <c r="EU959" s="31"/>
      <c r="EV959" s="31"/>
      <c r="EW959" s="31"/>
      <c r="EX959" s="31"/>
      <c r="EY959" s="31"/>
      <c r="EZ959" s="31"/>
      <c r="FA959" s="31"/>
      <c r="FB959" s="31"/>
      <c r="FC959" s="31"/>
      <c r="FD959" s="31"/>
      <c r="FE959" s="31"/>
      <c r="FF959" s="31"/>
      <c r="FG959" s="31"/>
      <c r="FH959" s="31"/>
      <c r="FI959" s="31"/>
      <c r="FJ959" s="31"/>
      <c r="FK959" s="31"/>
      <c r="FL959" s="31"/>
      <c r="FM959" s="31"/>
      <c r="FN959" s="31"/>
      <c r="FO959" s="31"/>
      <c r="FP959" s="31"/>
      <c r="FQ959" s="31"/>
      <c r="FR959" s="31"/>
      <c r="FS959" s="31"/>
      <c r="FT959" s="31"/>
      <c r="FU959" s="31"/>
      <c r="FV959" s="31"/>
      <c r="FW959" s="31"/>
      <c r="FX959" s="31"/>
      <c r="FY959" s="31"/>
      <c r="FZ959" s="31"/>
      <c r="GA959" s="31"/>
      <c r="GB959" s="31"/>
      <c r="GC959" s="31"/>
      <c r="GD959" s="31"/>
      <c r="GE959" s="31"/>
      <c r="GF959" s="31"/>
      <c r="GG959" s="31"/>
      <c r="GH959" s="31"/>
      <c r="GI959" s="31"/>
      <c r="GJ959" s="31"/>
      <c r="GK959" s="31"/>
      <c r="GL959" s="31"/>
      <c r="GM959" s="31"/>
      <c r="GN959" s="31"/>
      <c r="GO959" s="31"/>
      <c r="GP959" s="31"/>
      <c r="GQ959" s="31"/>
      <c r="GR959" s="31"/>
      <c r="GS959" s="31"/>
      <c r="GT959" s="31"/>
      <c r="GU959" s="31"/>
      <c r="GV959" s="31"/>
      <c r="GW959" s="31"/>
      <c r="GX959" s="31"/>
      <c r="GY959" s="31"/>
      <c r="GZ959" s="31"/>
    </row>
    <row r="960" spans="2:208" s="32" customFormat="1" x14ac:dyDescent="0.2">
      <c r="B960" s="21"/>
      <c r="C960" s="22"/>
      <c r="D960" s="22"/>
      <c r="E960" s="22"/>
      <c r="F960" s="246"/>
      <c r="G960" s="121"/>
      <c r="H960" s="27"/>
      <c r="I960" s="28"/>
      <c r="J960" s="29"/>
      <c r="K960" s="30"/>
      <c r="L960" s="34"/>
      <c r="M960" s="35"/>
      <c r="N960" s="30"/>
      <c r="O960" s="34"/>
      <c r="P960" s="35"/>
      <c r="Q960" s="30"/>
      <c r="R960" s="34"/>
      <c r="S960" s="35"/>
      <c r="T960" s="30"/>
      <c r="U960" s="34"/>
      <c r="V960" s="35"/>
      <c r="W960" s="30"/>
      <c r="X960" s="34"/>
      <c r="Y960" s="34"/>
      <c r="Z960" s="30"/>
      <c r="AA960" s="34"/>
      <c r="AB960" s="34"/>
      <c r="AC960" s="30"/>
      <c r="AD960" s="34"/>
      <c r="AE960" s="34"/>
      <c r="AF960" s="30"/>
      <c r="AG960" s="34"/>
      <c r="AH960" s="34"/>
      <c r="AI960" s="30"/>
      <c r="AJ960" s="34"/>
      <c r="AK960" s="34"/>
      <c r="AL960" s="30"/>
      <c r="AM960" s="34"/>
      <c r="AN960" s="34"/>
      <c r="AO960" s="30"/>
      <c r="AP960" s="34"/>
      <c r="AQ960" s="34"/>
      <c r="AR960" s="30"/>
      <c r="AS960" s="34"/>
      <c r="AT960" s="34"/>
      <c r="AU960" s="30"/>
      <c r="AV960" s="34"/>
      <c r="AW960" s="34"/>
      <c r="AX960" s="30"/>
      <c r="AY960" s="34"/>
      <c r="AZ960" s="34"/>
      <c r="BA960" s="30"/>
      <c r="BB960" s="34"/>
      <c r="BC960" s="34"/>
      <c r="BD960" s="30"/>
      <c r="BE960" s="34"/>
      <c r="BF960" s="34"/>
      <c r="BG960" s="30"/>
      <c r="BH960" s="34"/>
      <c r="BI960" s="34"/>
      <c r="BJ960" s="30"/>
      <c r="BK960" s="34"/>
      <c r="BL960" s="117"/>
      <c r="BM960" s="118"/>
      <c r="BN960" s="117"/>
      <c r="BO960" s="34"/>
      <c r="BP960" s="30"/>
      <c r="BQ960" s="30"/>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c r="CT960" s="31"/>
      <c r="CU960" s="31"/>
      <c r="CV960" s="31"/>
      <c r="CW960" s="31"/>
      <c r="CX960" s="31"/>
      <c r="CY960" s="31"/>
      <c r="CZ960" s="31"/>
      <c r="DA960" s="31"/>
      <c r="DB960" s="31"/>
      <c r="DC960" s="31"/>
      <c r="DD960" s="31"/>
      <c r="DE960" s="31"/>
      <c r="DF960" s="31"/>
      <c r="DG960" s="31"/>
      <c r="DH960" s="31"/>
      <c r="DI960" s="31"/>
      <c r="DJ960" s="31"/>
      <c r="DK960" s="31"/>
      <c r="DL960" s="31"/>
      <c r="DM960" s="31"/>
      <c r="DN960" s="31"/>
      <c r="DO960" s="31"/>
      <c r="DP960" s="31"/>
      <c r="DQ960" s="31"/>
      <c r="DR960" s="31"/>
      <c r="DS960" s="31"/>
      <c r="DT960" s="31"/>
      <c r="DU960" s="31"/>
      <c r="DV960" s="31"/>
      <c r="DW960" s="31"/>
      <c r="DX960" s="31"/>
      <c r="DY960" s="31"/>
      <c r="DZ960" s="31"/>
      <c r="EA960" s="31"/>
      <c r="EB960" s="31"/>
      <c r="EC960" s="31"/>
      <c r="ED960" s="31"/>
      <c r="EE960" s="31"/>
      <c r="EF960" s="31"/>
      <c r="EG960" s="31"/>
      <c r="EH960" s="31"/>
      <c r="EI960" s="31"/>
      <c r="EJ960" s="31"/>
      <c r="EK960" s="31"/>
      <c r="EL960" s="31"/>
      <c r="EM960" s="31"/>
      <c r="EN960" s="31"/>
      <c r="EO960" s="31"/>
      <c r="EP960" s="31"/>
      <c r="EQ960" s="31"/>
      <c r="ER960" s="31"/>
      <c r="ES960" s="31"/>
      <c r="ET960" s="31"/>
      <c r="EU960" s="31"/>
      <c r="EV960" s="31"/>
      <c r="EW960" s="31"/>
      <c r="EX960" s="31"/>
      <c r="EY960" s="31"/>
      <c r="EZ960" s="31"/>
      <c r="FA960" s="31"/>
      <c r="FB960" s="31"/>
      <c r="FC960" s="31"/>
      <c r="FD960" s="31"/>
      <c r="FE960" s="31"/>
      <c r="FF960" s="31"/>
      <c r="FG960" s="31"/>
      <c r="FH960" s="31"/>
      <c r="FI960" s="31"/>
      <c r="FJ960" s="31"/>
      <c r="FK960" s="31"/>
      <c r="FL960" s="31"/>
      <c r="FM960" s="31"/>
      <c r="FN960" s="31"/>
      <c r="FO960" s="31"/>
      <c r="FP960" s="31"/>
      <c r="FQ960" s="31"/>
      <c r="FR960" s="31"/>
      <c r="FS960" s="31"/>
      <c r="FT960" s="31"/>
      <c r="FU960" s="31"/>
      <c r="FV960" s="31"/>
      <c r="FW960" s="31"/>
      <c r="FX960" s="31"/>
      <c r="FY960" s="31"/>
      <c r="FZ960" s="31"/>
      <c r="GA960" s="31"/>
      <c r="GB960" s="31"/>
      <c r="GC960" s="31"/>
      <c r="GD960" s="31"/>
      <c r="GE960" s="31"/>
      <c r="GF960" s="31"/>
      <c r="GG960" s="31"/>
      <c r="GH960" s="31"/>
      <c r="GI960" s="31"/>
      <c r="GJ960" s="31"/>
      <c r="GK960" s="31"/>
      <c r="GL960" s="31"/>
      <c r="GM960" s="31"/>
      <c r="GN960" s="31"/>
      <c r="GO960" s="31"/>
      <c r="GP960" s="31"/>
      <c r="GQ960" s="31"/>
      <c r="GR960" s="31"/>
      <c r="GS960" s="31"/>
      <c r="GT960" s="31"/>
      <c r="GU960" s="31"/>
      <c r="GV960" s="31"/>
      <c r="GW960" s="31"/>
      <c r="GX960" s="31"/>
      <c r="GY960" s="31"/>
      <c r="GZ960" s="31"/>
    </row>
    <row r="961" spans="2:208" s="32" customFormat="1" x14ac:dyDescent="0.2">
      <c r="B961" s="21"/>
      <c r="C961" s="22"/>
      <c r="D961" s="22"/>
      <c r="E961" s="22"/>
      <c r="F961" s="246"/>
      <c r="G961" s="121"/>
      <c r="H961" s="27"/>
      <c r="I961" s="28"/>
      <c r="J961" s="29"/>
      <c r="K961" s="30"/>
      <c r="L961" s="34"/>
      <c r="M961" s="35"/>
      <c r="N961" s="30"/>
      <c r="O961" s="34"/>
      <c r="P961" s="35"/>
      <c r="Q961" s="30"/>
      <c r="R961" s="34"/>
      <c r="S961" s="35"/>
      <c r="T961" s="30"/>
      <c r="U961" s="34"/>
      <c r="V961" s="35"/>
      <c r="W961" s="30"/>
      <c r="X961" s="34"/>
      <c r="Y961" s="34"/>
      <c r="Z961" s="30"/>
      <c r="AA961" s="34"/>
      <c r="AB961" s="34"/>
      <c r="AC961" s="30"/>
      <c r="AD961" s="34"/>
      <c r="AE961" s="34"/>
      <c r="AF961" s="30"/>
      <c r="AG961" s="34"/>
      <c r="AH961" s="34"/>
      <c r="AI961" s="30"/>
      <c r="AJ961" s="34"/>
      <c r="AK961" s="34"/>
      <c r="AL961" s="30"/>
      <c r="AM961" s="34"/>
      <c r="AN961" s="34"/>
      <c r="AO961" s="30"/>
      <c r="AP961" s="34"/>
      <c r="AQ961" s="34"/>
      <c r="AR961" s="30"/>
      <c r="AS961" s="34"/>
      <c r="AT961" s="34"/>
      <c r="AU961" s="30"/>
      <c r="AV961" s="34"/>
      <c r="AW961" s="34"/>
      <c r="AX961" s="30"/>
      <c r="AY961" s="34"/>
      <c r="AZ961" s="34"/>
      <c r="BA961" s="30"/>
      <c r="BB961" s="34"/>
      <c r="BC961" s="34"/>
      <c r="BD961" s="30"/>
      <c r="BE961" s="34"/>
      <c r="BF961" s="34"/>
      <c r="BG961" s="30"/>
      <c r="BH961" s="34"/>
      <c r="BI961" s="34"/>
      <c r="BJ961" s="30"/>
      <c r="BK961" s="34"/>
      <c r="BL961" s="117"/>
      <c r="BM961" s="118"/>
      <c r="BN961" s="117"/>
      <c r="BO961" s="34"/>
      <c r="BP961" s="30"/>
      <c r="BQ961" s="30"/>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c r="CT961" s="31"/>
      <c r="CU961" s="31"/>
      <c r="CV961" s="31"/>
      <c r="CW961" s="31"/>
      <c r="CX961" s="31"/>
      <c r="CY961" s="31"/>
      <c r="CZ961" s="31"/>
      <c r="DA961" s="31"/>
      <c r="DB961" s="31"/>
      <c r="DC961" s="31"/>
      <c r="DD961" s="31"/>
      <c r="DE961" s="31"/>
      <c r="DF961" s="31"/>
      <c r="DG961" s="31"/>
      <c r="DH961" s="31"/>
      <c r="DI961" s="31"/>
      <c r="DJ961" s="31"/>
      <c r="DK961" s="31"/>
      <c r="DL961" s="31"/>
      <c r="DM961" s="31"/>
      <c r="DN961" s="31"/>
      <c r="DO961" s="31"/>
      <c r="DP961" s="31"/>
      <c r="DQ961" s="31"/>
      <c r="DR961" s="31"/>
      <c r="DS961" s="31"/>
      <c r="DT961" s="31"/>
      <c r="DU961" s="31"/>
      <c r="DV961" s="31"/>
      <c r="DW961" s="31"/>
      <c r="DX961" s="31"/>
      <c r="DY961" s="31"/>
      <c r="DZ961" s="31"/>
      <c r="EA961" s="31"/>
      <c r="EB961" s="31"/>
      <c r="EC961" s="31"/>
      <c r="ED961" s="31"/>
      <c r="EE961" s="31"/>
      <c r="EF961" s="31"/>
      <c r="EG961" s="31"/>
      <c r="EH961" s="31"/>
      <c r="EI961" s="31"/>
      <c r="EJ961" s="31"/>
      <c r="EK961" s="31"/>
      <c r="EL961" s="31"/>
      <c r="EM961" s="31"/>
      <c r="EN961" s="31"/>
      <c r="EO961" s="31"/>
      <c r="EP961" s="31"/>
      <c r="EQ961" s="31"/>
      <c r="ER961" s="31"/>
      <c r="ES961" s="31"/>
      <c r="ET961" s="31"/>
      <c r="EU961" s="31"/>
      <c r="EV961" s="31"/>
      <c r="EW961" s="31"/>
      <c r="EX961" s="31"/>
      <c r="EY961" s="31"/>
      <c r="EZ961" s="31"/>
      <c r="FA961" s="31"/>
      <c r="FB961" s="31"/>
      <c r="FC961" s="31"/>
      <c r="FD961" s="31"/>
      <c r="FE961" s="31"/>
      <c r="FF961" s="31"/>
      <c r="FG961" s="31"/>
      <c r="FH961" s="31"/>
      <c r="FI961" s="31"/>
      <c r="FJ961" s="31"/>
      <c r="FK961" s="31"/>
      <c r="FL961" s="31"/>
      <c r="FM961" s="31"/>
      <c r="FN961" s="31"/>
      <c r="FO961" s="31"/>
      <c r="FP961" s="31"/>
      <c r="FQ961" s="31"/>
      <c r="FR961" s="31"/>
      <c r="FS961" s="31"/>
      <c r="FT961" s="31"/>
      <c r="FU961" s="31"/>
      <c r="FV961" s="31"/>
      <c r="FW961" s="31"/>
      <c r="FX961" s="31"/>
      <c r="FY961" s="31"/>
      <c r="FZ961" s="31"/>
      <c r="GA961" s="31"/>
      <c r="GB961" s="31"/>
      <c r="GC961" s="31"/>
      <c r="GD961" s="31"/>
      <c r="GE961" s="31"/>
      <c r="GF961" s="31"/>
      <c r="GG961" s="31"/>
      <c r="GH961" s="31"/>
      <c r="GI961" s="31"/>
      <c r="GJ961" s="31"/>
      <c r="GK961" s="31"/>
      <c r="GL961" s="31"/>
      <c r="GM961" s="31"/>
      <c r="GN961" s="31"/>
      <c r="GO961" s="31"/>
      <c r="GP961" s="31"/>
      <c r="GQ961" s="31"/>
      <c r="GR961" s="31"/>
      <c r="GS961" s="31"/>
      <c r="GT961" s="31"/>
      <c r="GU961" s="31"/>
      <c r="GV961" s="31"/>
      <c r="GW961" s="31"/>
      <c r="GX961" s="31"/>
      <c r="GY961" s="31"/>
      <c r="GZ961" s="31"/>
    </row>
    <row r="962" spans="2:208" s="32" customFormat="1" x14ac:dyDescent="0.2">
      <c r="B962" s="21"/>
      <c r="C962" s="22"/>
      <c r="D962" s="22"/>
      <c r="E962" s="22"/>
      <c r="F962" s="246"/>
      <c r="G962" s="121"/>
      <c r="H962" s="27"/>
      <c r="I962" s="28"/>
      <c r="J962" s="29"/>
      <c r="K962" s="30"/>
      <c r="L962" s="34"/>
      <c r="M962" s="35"/>
      <c r="N962" s="30"/>
      <c r="O962" s="34"/>
      <c r="P962" s="35"/>
      <c r="Q962" s="30"/>
      <c r="R962" s="34"/>
      <c r="S962" s="35"/>
      <c r="T962" s="30"/>
      <c r="U962" s="34"/>
      <c r="V962" s="35"/>
      <c r="W962" s="30"/>
      <c r="X962" s="34"/>
      <c r="Y962" s="34"/>
      <c r="Z962" s="30"/>
      <c r="AA962" s="34"/>
      <c r="AB962" s="34"/>
      <c r="AC962" s="30"/>
      <c r="AD962" s="34"/>
      <c r="AE962" s="34"/>
      <c r="AF962" s="30"/>
      <c r="AG962" s="34"/>
      <c r="AH962" s="34"/>
      <c r="AI962" s="30"/>
      <c r="AJ962" s="34"/>
      <c r="AK962" s="34"/>
      <c r="AL962" s="30"/>
      <c r="AM962" s="34"/>
      <c r="AN962" s="34"/>
      <c r="AO962" s="30"/>
      <c r="AP962" s="34"/>
      <c r="AQ962" s="34"/>
      <c r="AR962" s="30"/>
      <c r="AS962" s="34"/>
      <c r="AT962" s="34"/>
      <c r="AU962" s="30"/>
      <c r="AV962" s="34"/>
      <c r="AW962" s="34"/>
      <c r="AX962" s="30"/>
      <c r="AY962" s="34"/>
      <c r="AZ962" s="34"/>
      <c r="BA962" s="30"/>
      <c r="BB962" s="34"/>
      <c r="BC962" s="34"/>
      <c r="BD962" s="30"/>
      <c r="BE962" s="34"/>
      <c r="BF962" s="34"/>
      <c r="BG962" s="30"/>
      <c r="BH962" s="34"/>
      <c r="BI962" s="34"/>
      <c r="BJ962" s="30"/>
      <c r="BK962" s="34"/>
      <c r="BL962" s="117"/>
      <c r="BM962" s="118"/>
      <c r="BN962" s="117"/>
      <c r="BO962" s="34"/>
      <c r="BP962" s="30"/>
      <c r="BQ962" s="30"/>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c r="CT962" s="31"/>
      <c r="CU962" s="31"/>
      <c r="CV962" s="31"/>
      <c r="CW962" s="31"/>
      <c r="CX962" s="31"/>
      <c r="CY962" s="31"/>
      <c r="CZ962" s="31"/>
      <c r="DA962" s="31"/>
      <c r="DB962" s="31"/>
      <c r="DC962" s="31"/>
      <c r="DD962" s="31"/>
      <c r="DE962" s="31"/>
      <c r="DF962" s="31"/>
      <c r="DG962" s="31"/>
      <c r="DH962" s="31"/>
      <c r="DI962" s="31"/>
      <c r="DJ962" s="31"/>
      <c r="DK962" s="31"/>
      <c r="DL962" s="31"/>
      <c r="DM962" s="31"/>
      <c r="DN962" s="31"/>
      <c r="DO962" s="31"/>
      <c r="DP962" s="31"/>
      <c r="DQ962" s="31"/>
      <c r="DR962" s="31"/>
      <c r="DS962" s="31"/>
      <c r="DT962" s="31"/>
      <c r="DU962" s="31"/>
      <c r="DV962" s="31"/>
      <c r="DW962" s="31"/>
      <c r="DX962" s="31"/>
      <c r="DY962" s="31"/>
      <c r="DZ962" s="31"/>
      <c r="EA962" s="31"/>
      <c r="EB962" s="31"/>
      <c r="EC962" s="31"/>
      <c r="ED962" s="31"/>
      <c r="EE962" s="31"/>
      <c r="EF962" s="31"/>
      <c r="EG962" s="31"/>
      <c r="EH962" s="31"/>
      <c r="EI962" s="31"/>
      <c r="EJ962" s="31"/>
      <c r="EK962" s="31"/>
      <c r="EL962" s="31"/>
      <c r="EM962" s="31"/>
      <c r="EN962" s="31"/>
      <c r="EO962" s="31"/>
      <c r="EP962" s="31"/>
      <c r="EQ962" s="31"/>
      <c r="ER962" s="31"/>
      <c r="ES962" s="31"/>
      <c r="ET962" s="31"/>
      <c r="EU962" s="31"/>
      <c r="EV962" s="31"/>
      <c r="EW962" s="31"/>
      <c r="EX962" s="31"/>
      <c r="EY962" s="31"/>
      <c r="EZ962" s="31"/>
      <c r="FA962" s="31"/>
      <c r="FB962" s="31"/>
      <c r="FC962" s="31"/>
      <c r="FD962" s="31"/>
      <c r="FE962" s="31"/>
      <c r="FF962" s="31"/>
      <c r="FG962" s="31"/>
      <c r="FH962" s="31"/>
      <c r="FI962" s="31"/>
      <c r="FJ962" s="31"/>
      <c r="FK962" s="31"/>
      <c r="FL962" s="31"/>
      <c r="FM962" s="31"/>
      <c r="FN962" s="31"/>
      <c r="FO962" s="31"/>
      <c r="FP962" s="31"/>
      <c r="FQ962" s="31"/>
      <c r="FR962" s="31"/>
      <c r="FS962" s="31"/>
      <c r="FT962" s="31"/>
      <c r="FU962" s="31"/>
      <c r="FV962" s="31"/>
      <c r="FW962" s="31"/>
      <c r="FX962" s="31"/>
      <c r="FY962" s="31"/>
      <c r="FZ962" s="31"/>
      <c r="GA962" s="31"/>
      <c r="GB962" s="31"/>
      <c r="GC962" s="31"/>
      <c r="GD962" s="31"/>
      <c r="GE962" s="31"/>
      <c r="GF962" s="31"/>
      <c r="GG962" s="31"/>
      <c r="GH962" s="31"/>
      <c r="GI962" s="31"/>
      <c r="GJ962" s="31"/>
      <c r="GK962" s="31"/>
      <c r="GL962" s="31"/>
      <c r="GM962" s="31"/>
      <c r="GN962" s="31"/>
      <c r="GO962" s="31"/>
      <c r="GP962" s="31"/>
      <c r="GQ962" s="31"/>
      <c r="GR962" s="31"/>
      <c r="GS962" s="31"/>
      <c r="GT962" s="31"/>
      <c r="GU962" s="31"/>
      <c r="GV962" s="31"/>
      <c r="GW962" s="31"/>
      <c r="GX962" s="31"/>
      <c r="GY962" s="31"/>
      <c r="GZ962" s="31"/>
    </row>
    <row r="963" spans="2:208" s="32" customFormat="1" x14ac:dyDescent="0.2">
      <c r="B963" s="21"/>
      <c r="C963" s="22"/>
      <c r="D963" s="22"/>
      <c r="E963" s="22"/>
      <c r="F963" s="246"/>
      <c r="G963" s="121"/>
      <c r="H963" s="27"/>
      <c r="I963" s="28"/>
      <c r="J963" s="29"/>
      <c r="K963" s="30"/>
      <c r="L963" s="34"/>
      <c r="M963" s="35"/>
      <c r="N963" s="30"/>
      <c r="O963" s="34"/>
      <c r="P963" s="35"/>
      <c r="Q963" s="30"/>
      <c r="R963" s="34"/>
      <c r="S963" s="35"/>
      <c r="T963" s="30"/>
      <c r="U963" s="34"/>
      <c r="V963" s="35"/>
      <c r="W963" s="30"/>
      <c r="X963" s="34"/>
      <c r="Y963" s="34"/>
      <c r="Z963" s="30"/>
      <c r="AA963" s="34"/>
      <c r="AB963" s="34"/>
      <c r="AC963" s="30"/>
      <c r="AD963" s="34"/>
      <c r="AE963" s="34"/>
      <c r="AF963" s="30"/>
      <c r="AG963" s="34"/>
      <c r="AH963" s="34"/>
      <c r="AI963" s="30"/>
      <c r="AJ963" s="34"/>
      <c r="AK963" s="34"/>
      <c r="AL963" s="30"/>
      <c r="AM963" s="34"/>
      <c r="AN963" s="34"/>
      <c r="AO963" s="30"/>
      <c r="AP963" s="34"/>
      <c r="AQ963" s="34"/>
      <c r="AR963" s="30"/>
      <c r="AS963" s="34"/>
      <c r="AT963" s="34"/>
      <c r="AU963" s="30"/>
      <c r="AV963" s="34"/>
      <c r="AW963" s="34"/>
      <c r="AX963" s="30"/>
      <c r="AY963" s="34"/>
      <c r="AZ963" s="34"/>
      <c r="BA963" s="30"/>
      <c r="BB963" s="34"/>
      <c r="BC963" s="34"/>
      <c r="BD963" s="30"/>
      <c r="BE963" s="34"/>
      <c r="BF963" s="34"/>
      <c r="BG963" s="30"/>
      <c r="BH963" s="34"/>
      <c r="BI963" s="34"/>
      <c r="BJ963" s="30"/>
      <c r="BK963" s="34"/>
      <c r="BL963" s="117"/>
      <c r="BM963" s="118"/>
      <c r="BN963" s="117"/>
      <c r="BO963" s="34"/>
      <c r="BP963" s="30"/>
      <c r="BQ963" s="30"/>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c r="CT963" s="31"/>
      <c r="CU963" s="31"/>
      <c r="CV963" s="31"/>
      <c r="CW963" s="31"/>
      <c r="CX963" s="31"/>
      <c r="CY963" s="31"/>
      <c r="CZ963" s="31"/>
      <c r="DA963" s="31"/>
      <c r="DB963" s="31"/>
      <c r="DC963" s="31"/>
      <c r="DD963" s="31"/>
      <c r="DE963" s="31"/>
      <c r="DF963" s="31"/>
      <c r="DG963" s="31"/>
      <c r="DH963" s="31"/>
      <c r="DI963" s="31"/>
      <c r="DJ963" s="31"/>
      <c r="DK963" s="31"/>
      <c r="DL963" s="31"/>
      <c r="DM963" s="31"/>
      <c r="DN963" s="31"/>
      <c r="DO963" s="31"/>
      <c r="DP963" s="31"/>
      <c r="DQ963" s="31"/>
      <c r="DR963" s="31"/>
      <c r="DS963" s="31"/>
      <c r="DT963" s="31"/>
      <c r="DU963" s="31"/>
      <c r="DV963" s="31"/>
      <c r="DW963" s="31"/>
      <c r="DX963" s="31"/>
      <c r="DY963" s="31"/>
      <c r="DZ963" s="31"/>
      <c r="EA963" s="31"/>
      <c r="EB963" s="31"/>
      <c r="EC963" s="31"/>
      <c r="ED963" s="31"/>
      <c r="EE963" s="31"/>
      <c r="EF963" s="31"/>
      <c r="EG963" s="31"/>
      <c r="EH963" s="31"/>
      <c r="EI963" s="31"/>
      <c r="EJ963" s="31"/>
      <c r="EK963" s="31"/>
      <c r="EL963" s="31"/>
      <c r="EM963" s="31"/>
      <c r="EN963" s="31"/>
      <c r="EO963" s="31"/>
      <c r="EP963" s="31"/>
      <c r="EQ963" s="31"/>
      <c r="ER963" s="31"/>
      <c r="ES963" s="31"/>
      <c r="ET963" s="31"/>
      <c r="EU963" s="31"/>
      <c r="EV963" s="31"/>
      <c r="EW963" s="31"/>
      <c r="EX963" s="31"/>
      <c r="EY963" s="31"/>
      <c r="EZ963" s="31"/>
      <c r="FA963" s="31"/>
      <c r="FB963" s="31"/>
      <c r="FC963" s="31"/>
      <c r="FD963" s="31"/>
      <c r="FE963" s="31"/>
      <c r="FF963" s="31"/>
      <c r="FG963" s="31"/>
      <c r="FH963" s="31"/>
      <c r="FI963" s="31"/>
      <c r="FJ963" s="31"/>
      <c r="FK963" s="31"/>
      <c r="FL963" s="31"/>
      <c r="FM963" s="31"/>
      <c r="FN963" s="31"/>
      <c r="FO963" s="31"/>
      <c r="FP963" s="31"/>
      <c r="FQ963" s="31"/>
      <c r="FR963" s="31"/>
      <c r="FS963" s="31"/>
      <c r="FT963" s="31"/>
      <c r="FU963" s="31"/>
      <c r="FV963" s="31"/>
      <c r="FW963" s="31"/>
      <c r="FX963" s="31"/>
      <c r="FY963" s="31"/>
      <c r="FZ963" s="31"/>
      <c r="GA963" s="31"/>
      <c r="GB963" s="31"/>
      <c r="GC963" s="31"/>
      <c r="GD963" s="31"/>
      <c r="GE963" s="31"/>
      <c r="GF963" s="31"/>
      <c r="GG963" s="31"/>
      <c r="GH963" s="31"/>
      <c r="GI963" s="31"/>
      <c r="GJ963" s="31"/>
      <c r="GK963" s="31"/>
      <c r="GL963" s="31"/>
      <c r="GM963" s="31"/>
      <c r="GN963" s="31"/>
      <c r="GO963" s="31"/>
      <c r="GP963" s="31"/>
      <c r="GQ963" s="31"/>
      <c r="GR963" s="31"/>
      <c r="GS963" s="31"/>
      <c r="GT963" s="31"/>
      <c r="GU963" s="31"/>
      <c r="GV963" s="31"/>
      <c r="GW963" s="31"/>
      <c r="GX963" s="31"/>
      <c r="GY963" s="31"/>
      <c r="GZ963" s="31"/>
    </row>
    <row r="964" spans="2:208" s="32" customFormat="1" x14ac:dyDescent="0.2">
      <c r="B964" s="21"/>
      <c r="C964" s="22"/>
      <c r="D964" s="22"/>
      <c r="E964" s="22"/>
      <c r="F964" s="246"/>
      <c r="G964" s="121"/>
      <c r="H964" s="27"/>
      <c r="I964" s="28"/>
      <c r="J964" s="29"/>
      <c r="K964" s="30"/>
      <c r="L964" s="34"/>
      <c r="M964" s="35"/>
      <c r="N964" s="30"/>
      <c r="O964" s="34"/>
      <c r="P964" s="35"/>
      <c r="Q964" s="30"/>
      <c r="R964" s="34"/>
      <c r="S964" s="35"/>
      <c r="T964" s="30"/>
      <c r="U964" s="34"/>
      <c r="V964" s="35"/>
      <c r="W964" s="30"/>
      <c r="X964" s="34"/>
      <c r="Y964" s="34"/>
      <c r="Z964" s="30"/>
      <c r="AA964" s="34"/>
      <c r="AB964" s="34"/>
      <c r="AC964" s="30"/>
      <c r="AD964" s="34"/>
      <c r="AE964" s="34"/>
      <c r="AF964" s="30"/>
      <c r="AG964" s="34"/>
      <c r="AH964" s="34"/>
      <c r="AI964" s="30"/>
      <c r="AJ964" s="34"/>
      <c r="AK964" s="34"/>
      <c r="AL964" s="30"/>
      <c r="AM964" s="34"/>
      <c r="AN964" s="34"/>
      <c r="AO964" s="30"/>
      <c r="AP964" s="34"/>
      <c r="AQ964" s="34"/>
      <c r="AR964" s="30"/>
      <c r="AS964" s="34"/>
      <c r="AT964" s="34"/>
      <c r="AU964" s="30"/>
      <c r="AV964" s="34"/>
      <c r="AW964" s="34"/>
      <c r="AX964" s="30"/>
      <c r="AY964" s="34"/>
      <c r="AZ964" s="34"/>
      <c r="BA964" s="30"/>
      <c r="BB964" s="34"/>
      <c r="BC964" s="34"/>
      <c r="BD964" s="30"/>
      <c r="BE964" s="34"/>
      <c r="BF964" s="34"/>
      <c r="BG964" s="30"/>
      <c r="BH964" s="34"/>
      <c r="BI964" s="34"/>
      <c r="BJ964" s="30"/>
      <c r="BK964" s="34"/>
      <c r="BL964" s="117"/>
      <c r="BM964" s="118"/>
      <c r="BN964" s="117"/>
      <c r="BO964" s="34"/>
      <c r="BP964" s="30"/>
      <c r="BQ964" s="30"/>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c r="CT964" s="31"/>
      <c r="CU964" s="31"/>
      <c r="CV964" s="31"/>
      <c r="CW964" s="31"/>
      <c r="CX964" s="31"/>
      <c r="CY964" s="31"/>
      <c r="CZ964" s="31"/>
      <c r="DA964" s="31"/>
      <c r="DB964" s="31"/>
      <c r="DC964" s="31"/>
      <c r="DD964" s="31"/>
      <c r="DE964" s="31"/>
      <c r="DF964" s="31"/>
      <c r="DG964" s="31"/>
      <c r="DH964" s="31"/>
      <c r="DI964" s="31"/>
      <c r="DJ964" s="31"/>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EU964" s="31"/>
      <c r="EV964" s="31"/>
      <c r="EW964" s="31"/>
      <c r="EX964" s="31"/>
      <c r="EY964" s="31"/>
      <c r="EZ964" s="31"/>
      <c r="FA964" s="31"/>
      <c r="FB964" s="31"/>
      <c r="FC964" s="31"/>
      <c r="FD964" s="31"/>
      <c r="FE964" s="31"/>
      <c r="FF964" s="31"/>
      <c r="FG964" s="31"/>
      <c r="FH964" s="31"/>
      <c r="FI964" s="31"/>
      <c r="FJ964" s="31"/>
      <c r="FK964" s="31"/>
      <c r="FL964" s="31"/>
      <c r="FM964" s="31"/>
      <c r="FN964" s="31"/>
      <c r="FO964" s="31"/>
      <c r="FP964" s="31"/>
      <c r="FQ964" s="31"/>
      <c r="FR964" s="31"/>
      <c r="FS964" s="31"/>
      <c r="FT964" s="31"/>
      <c r="FU964" s="31"/>
      <c r="FV964" s="31"/>
      <c r="FW964" s="31"/>
      <c r="FX964" s="31"/>
      <c r="FY964" s="31"/>
      <c r="FZ964" s="31"/>
      <c r="GA964" s="31"/>
      <c r="GB964" s="31"/>
      <c r="GC964" s="31"/>
      <c r="GD964" s="31"/>
      <c r="GE964" s="31"/>
      <c r="GF964" s="31"/>
      <c r="GG964" s="31"/>
      <c r="GH964" s="31"/>
      <c r="GI964" s="31"/>
      <c r="GJ964" s="31"/>
      <c r="GK964" s="31"/>
      <c r="GL964" s="31"/>
      <c r="GM964" s="31"/>
      <c r="GN964" s="31"/>
      <c r="GO964" s="31"/>
      <c r="GP964" s="31"/>
      <c r="GQ964" s="31"/>
      <c r="GR964" s="31"/>
      <c r="GS964" s="31"/>
      <c r="GT964" s="31"/>
      <c r="GU964" s="31"/>
      <c r="GV964" s="31"/>
      <c r="GW964" s="31"/>
      <c r="GX964" s="31"/>
      <c r="GY964" s="31"/>
      <c r="GZ964" s="31"/>
    </row>
    <row r="965" spans="2:208" s="32" customFormat="1" x14ac:dyDescent="0.2">
      <c r="B965" s="21"/>
      <c r="C965" s="22"/>
      <c r="D965" s="22"/>
      <c r="E965" s="22"/>
      <c r="F965" s="246"/>
      <c r="G965" s="121"/>
      <c r="H965" s="27"/>
      <c r="I965" s="28"/>
      <c r="J965" s="29"/>
      <c r="K965" s="30"/>
      <c r="L965" s="34"/>
      <c r="M965" s="35"/>
      <c r="N965" s="30"/>
      <c r="O965" s="34"/>
      <c r="P965" s="35"/>
      <c r="Q965" s="30"/>
      <c r="R965" s="34"/>
      <c r="S965" s="35"/>
      <c r="T965" s="30"/>
      <c r="U965" s="34"/>
      <c r="V965" s="35"/>
      <c r="W965" s="30"/>
      <c r="X965" s="34"/>
      <c r="Y965" s="34"/>
      <c r="Z965" s="30"/>
      <c r="AA965" s="34"/>
      <c r="AB965" s="34"/>
      <c r="AC965" s="30"/>
      <c r="AD965" s="34"/>
      <c r="AE965" s="34"/>
      <c r="AF965" s="30"/>
      <c r="AG965" s="34"/>
      <c r="AH965" s="34"/>
      <c r="AI965" s="30"/>
      <c r="AJ965" s="34"/>
      <c r="AK965" s="34"/>
      <c r="AL965" s="30"/>
      <c r="AM965" s="34"/>
      <c r="AN965" s="34"/>
      <c r="AO965" s="30"/>
      <c r="AP965" s="34"/>
      <c r="AQ965" s="34"/>
      <c r="AR965" s="30"/>
      <c r="AS965" s="34"/>
      <c r="AT965" s="34"/>
      <c r="AU965" s="30"/>
      <c r="AV965" s="34"/>
      <c r="AW965" s="34"/>
      <c r="AX965" s="30"/>
      <c r="AY965" s="34"/>
      <c r="AZ965" s="34"/>
      <c r="BA965" s="30"/>
      <c r="BB965" s="34"/>
      <c r="BC965" s="34"/>
      <c r="BD965" s="30"/>
      <c r="BE965" s="34"/>
      <c r="BF965" s="34"/>
      <c r="BG965" s="30"/>
      <c r="BH965" s="34"/>
      <c r="BI965" s="34"/>
      <c r="BJ965" s="30"/>
      <c r="BK965" s="34"/>
      <c r="BL965" s="117"/>
      <c r="BM965" s="118"/>
      <c r="BN965" s="117"/>
      <c r="BO965" s="34"/>
      <c r="BP965" s="30"/>
      <c r="BQ965" s="30"/>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c r="CT965" s="31"/>
      <c r="CU965" s="31"/>
      <c r="CV965" s="31"/>
      <c r="CW965" s="31"/>
      <c r="CX965" s="31"/>
      <c r="CY965" s="31"/>
      <c r="CZ965" s="31"/>
      <c r="DA965" s="31"/>
      <c r="DB965" s="31"/>
      <c r="DC965" s="31"/>
      <c r="DD965" s="31"/>
      <c r="DE965" s="31"/>
      <c r="DF965" s="31"/>
      <c r="DG965" s="31"/>
      <c r="DH965" s="31"/>
      <c r="DI965" s="31"/>
      <c r="DJ965" s="31"/>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EU965" s="31"/>
      <c r="EV965" s="31"/>
      <c r="EW965" s="31"/>
      <c r="EX965" s="31"/>
      <c r="EY965" s="31"/>
      <c r="EZ965" s="31"/>
      <c r="FA965" s="31"/>
      <c r="FB965" s="31"/>
      <c r="FC965" s="31"/>
      <c r="FD965" s="31"/>
      <c r="FE965" s="31"/>
      <c r="FF965" s="31"/>
      <c r="FG965" s="31"/>
      <c r="FH965" s="31"/>
      <c r="FI965" s="31"/>
      <c r="FJ965" s="31"/>
      <c r="FK965" s="31"/>
      <c r="FL965" s="31"/>
      <c r="FM965" s="31"/>
      <c r="FN965" s="31"/>
      <c r="FO965" s="31"/>
      <c r="FP965" s="31"/>
      <c r="FQ965" s="31"/>
      <c r="FR965" s="31"/>
      <c r="FS965" s="31"/>
      <c r="FT965" s="31"/>
      <c r="FU965" s="31"/>
      <c r="FV965" s="31"/>
      <c r="FW965" s="31"/>
      <c r="FX965" s="31"/>
      <c r="FY965" s="31"/>
      <c r="FZ965" s="31"/>
      <c r="GA965" s="31"/>
      <c r="GB965" s="31"/>
      <c r="GC965" s="31"/>
      <c r="GD965" s="31"/>
      <c r="GE965" s="31"/>
      <c r="GF965" s="31"/>
      <c r="GG965" s="31"/>
      <c r="GH965" s="31"/>
      <c r="GI965" s="31"/>
      <c r="GJ965" s="31"/>
      <c r="GK965" s="31"/>
      <c r="GL965" s="31"/>
      <c r="GM965" s="31"/>
      <c r="GN965" s="31"/>
      <c r="GO965" s="31"/>
      <c r="GP965" s="31"/>
      <c r="GQ965" s="31"/>
      <c r="GR965" s="31"/>
      <c r="GS965" s="31"/>
      <c r="GT965" s="31"/>
      <c r="GU965" s="31"/>
      <c r="GV965" s="31"/>
      <c r="GW965" s="31"/>
      <c r="GX965" s="31"/>
      <c r="GY965" s="31"/>
      <c r="GZ965" s="31"/>
    </row>
    <row r="966" spans="2:208" s="32" customFormat="1" x14ac:dyDescent="0.2">
      <c r="B966" s="21"/>
      <c r="C966" s="22"/>
      <c r="D966" s="22"/>
      <c r="E966" s="22"/>
      <c r="F966" s="246"/>
      <c r="G966" s="121"/>
      <c r="H966" s="27"/>
      <c r="I966" s="28"/>
      <c r="J966" s="29"/>
      <c r="K966" s="30"/>
      <c r="L966" s="34"/>
      <c r="M966" s="35"/>
      <c r="N966" s="30"/>
      <c r="O966" s="34"/>
      <c r="P966" s="35"/>
      <c r="Q966" s="30"/>
      <c r="R966" s="34"/>
      <c r="S966" s="35"/>
      <c r="T966" s="30"/>
      <c r="U966" s="34"/>
      <c r="V966" s="35"/>
      <c r="W966" s="30"/>
      <c r="X966" s="34"/>
      <c r="Y966" s="34"/>
      <c r="Z966" s="30"/>
      <c r="AA966" s="34"/>
      <c r="AB966" s="34"/>
      <c r="AC966" s="30"/>
      <c r="AD966" s="34"/>
      <c r="AE966" s="34"/>
      <c r="AF966" s="30"/>
      <c r="AG966" s="34"/>
      <c r="AH966" s="34"/>
      <c r="AI966" s="30"/>
      <c r="AJ966" s="34"/>
      <c r="AK966" s="34"/>
      <c r="AL966" s="30"/>
      <c r="AM966" s="34"/>
      <c r="AN966" s="34"/>
      <c r="AO966" s="30"/>
      <c r="AP966" s="34"/>
      <c r="AQ966" s="34"/>
      <c r="AR966" s="30"/>
      <c r="AS966" s="34"/>
      <c r="AT966" s="34"/>
      <c r="AU966" s="30"/>
      <c r="AV966" s="34"/>
      <c r="AW966" s="34"/>
      <c r="AX966" s="30"/>
      <c r="AY966" s="34"/>
      <c r="AZ966" s="34"/>
      <c r="BA966" s="30"/>
      <c r="BB966" s="34"/>
      <c r="BC966" s="34"/>
      <c r="BD966" s="30"/>
      <c r="BE966" s="34"/>
      <c r="BF966" s="34"/>
      <c r="BG966" s="30"/>
      <c r="BH966" s="34"/>
      <c r="BI966" s="34"/>
      <c r="BJ966" s="30"/>
      <c r="BK966" s="34"/>
      <c r="BL966" s="117"/>
      <c r="BM966" s="118"/>
      <c r="BN966" s="117"/>
      <c r="BO966" s="34"/>
      <c r="BP966" s="30"/>
      <c r="BQ966" s="30"/>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1"/>
      <c r="EU966" s="31"/>
      <c r="EV966" s="31"/>
      <c r="EW966" s="31"/>
      <c r="EX966" s="31"/>
      <c r="EY966" s="31"/>
      <c r="EZ966" s="31"/>
      <c r="FA966" s="31"/>
      <c r="FB966" s="31"/>
      <c r="FC966" s="31"/>
      <c r="FD966" s="31"/>
      <c r="FE966" s="31"/>
      <c r="FF966" s="31"/>
      <c r="FG966" s="31"/>
      <c r="FH966" s="31"/>
      <c r="FI966" s="31"/>
      <c r="FJ966" s="31"/>
      <c r="FK966" s="31"/>
      <c r="FL966" s="31"/>
      <c r="FM966" s="31"/>
      <c r="FN966" s="31"/>
      <c r="FO966" s="31"/>
      <c r="FP966" s="31"/>
      <c r="FQ966" s="31"/>
      <c r="FR966" s="31"/>
      <c r="FS966" s="31"/>
      <c r="FT966" s="31"/>
      <c r="FU966" s="31"/>
      <c r="FV966" s="31"/>
      <c r="FW966" s="31"/>
      <c r="FX966" s="31"/>
      <c r="FY966" s="31"/>
      <c r="FZ966" s="31"/>
      <c r="GA966" s="31"/>
      <c r="GB966" s="31"/>
      <c r="GC966" s="31"/>
      <c r="GD966" s="31"/>
      <c r="GE966" s="31"/>
      <c r="GF966" s="31"/>
      <c r="GG966" s="31"/>
      <c r="GH966" s="31"/>
      <c r="GI966" s="31"/>
      <c r="GJ966" s="31"/>
      <c r="GK966" s="31"/>
      <c r="GL966" s="31"/>
      <c r="GM966" s="31"/>
      <c r="GN966" s="31"/>
      <c r="GO966" s="31"/>
      <c r="GP966" s="31"/>
      <c r="GQ966" s="31"/>
      <c r="GR966" s="31"/>
      <c r="GS966" s="31"/>
      <c r="GT966" s="31"/>
      <c r="GU966" s="31"/>
      <c r="GV966" s="31"/>
      <c r="GW966" s="31"/>
      <c r="GX966" s="31"/>
      <c r="GY966" s="31"/>
      <c r="GZ966" s="31"/>
    </row>
    <row r="967" spans="2:208" s="32" customFormat="1" x14ac:dyDescent="0.2">
      <c r="B967" s="21"/>
      <c r="C967" s="22"/>
      <c r="D967" s="22"/>
      <c r="E967" s="22"/>
      <c r="F967" s="246"/>
      <c r="G967" s="121"/>
      <c r="H967" s="27"/>
      <c r="I967" s="28"/>
      <c r="J967" s="29"/>
      <c r="K967" s="30"/>
      <c r="L967" s="34"/>
      <c r="M967" s="35"/>
      <c r="N967" s="30"/>
      <c r="O967" s="34"/>
      <c r="P967" s="35"/>
      <c r="Q967" s="30"/>
      <c r="R967" s="34"/>
      <c r="S967" s="35"/>
      <c r="T967" s="30"/>
      <c r="U967" s="34"/>
      <c r="V967" s="35"/>
      <c r="W967" s="30"/>
      <c r="X967" s="34"/>
      <c r="Y967" s="34"/>
      <c r="Z967" s="30"/>
      <c r="AA967" s="34"/>
      <c r="AB967" s="34"/>
      <c r="AC967" s="30"/>
      <c r="AD967" s="34"/>
      <c r="AE967" s="34"/>
      <c r="AF967" s="30"/>
      <c r="AG967" s="34"/>
      <c r="AH967" s="34"/>
      <c r="AI967" s="30"/>
      <c r="AJ967" s="34"/>
      <c r="AK967" s="34"/>
      <c r="AL967" s="30"/>
      <c r="AM967" s="34"/>
      <c r="AN967" s="34"/>
      <c r="AO967" s="30"/>
      <c r="AP967" s="34"/>
      <c r="AQ967" s="34"/>
      <c r="AR967" s="30"/>
      <c r="AS967" s="34"/>
      <c r="AT967" s="34"/>
      <c r="AU967" s="30"/>
      <c r="AV967" s="34"/>
      <c r="AW967" s="34"/>
      <c r="AX967" s="30"/>
      <c r="AY967" s="34"/>
      <c r="AZ967" s="34"/>
      <c r="BA967" s="30"/>
      <c r="BB967" s="34"/>
      <c r="BC967" s="34"/>
      <c r="BD967" s="30"/>
      <c r="BE967" s="34"/>
      <c r="BF967" s="34"/>
      <c r="BG967" s="30"/>
      <c r="BH967" s="34"/>
      <c r="BI967" s="34"/>
      <c r="BJ967" s="30"/>
      <c r="BK967" s="34"/>
      <c r="BL967" s="117"/>
      <c r="BM967" s="118"/>
      <c r="BN967" s="117"/>
      <c r="BO967" s="34"/>
      <c r="BP967" s="30"/>
      <c r="BQ967" s="30"/>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c r="CT967" s="31"/>
      <c r="CU967" s="31"/>
      <c r="CV967" s="31"/>
      <c r="CW967" s="31"/>
      <c r="CX967" s="31"/>
      <c r="CY967" s="31"/>
      <c r="CZ967" s="31"/>
      <c r="DA967" s="31"/>
      <c r="DB967" s="31"/>
      <c r="DC967" s="31"/>
      <c r="DD967" s="31"/>
      <c r="DE967" s="31"/>
      <c r="DF967" s="31"/>
      <c r="DG967" s="31"/>
      <c r="DH967" s="31"/>
      <c r="DI967" s="31"/>
      <c r="DJ967" s="31"/>
      <c r="DK967" s="31"/>
      <c r="DL967" s="31"/>
      <c r="DM967" s="31"/>
      <c r="DN967" s="31"/>
      <c r="DO967" s="31"/>
      <c r="DP967" s="31"/>
      <c r="DQ967" s="31"/>
      <c r="DR967" s="31"/>
      <c r="DS967" s="31"/>
      <c r="DT967" s="31"/>
      <c r="DU967" s="31"/>
      <c r="DV967" s="31"/>
      <c r="DW967" s="31"/>
      <c r="DX967" s="31"/>
      <c r="DY967" s="31"/>
      <c r="DZ967" s="31"/>
      <c r="EA967" s="31"/>
      <c r="EB967" s="31"/>
      <c r="EC967" s="31"/>
      <c r="ED967" s="31"/>
      <c r="EE967" s="31"/>
      <c r="EF967" s="31"/>
      <c r="EG967" s="31"/>
      <c r="EH967" s="31"/>
      <c r="EI967" s="31"/>
      <c r="EJ967" s="31"/>
      <c r="EK967" s="31"/>
      <c r="EL967" s="31"/>
      <c r="EM967" s="31"/>
      <c r="EN967" s="31"/>
      <c r="EO967" s="31"/>
      <c r="EP967" s="31"/>
      <c r="EQ967" s="31"/>
      <c r="ER967" s="31"/>
      <c r="ES967" s="31"/>
      <c r="ET967" s="31"/>
      <c r="EU967" s="31"/>
      <c r="EV967" s="31"/>
      <c r="EW967" s="31"/>
      <c r="EX967" s="31"/>
      <c r="EY967" s="31"/>
      <c r="EZ967" s="31"/>
      <c r="FA967" s="31"/>
      <c r="FB967" s="31"/>
      <c r="FC967" s="31"/>
      <c r="FD967" s="31"/>
      <c r="FE967" s="31"/>
      <c r="FF967" s="31"/>
      <c r="FG967" s="31"/>
      <c r="FH967" s="31"/>
      <c r="FI967" s="31"/>
      <c r="FJ967" s="31"/>
      <c r="FK967" s="31"/>
      <c r="FL967" s="31"/>
      <c r="FM967" s="31"/>
      <c r="FN967" s="31"/>
      <c r="FO967" s="31"/>
      <c r="FP967" s="31"/>
      <c r="FQ967" s="31"/>
      <c r="FR967" s="31"/>
      <c r="FS967" s="31"/>
      <c r="FT967" s="31"/>
      <c r="FU967" s="31"/>
      <c r="FV967" s="31"/>
      <c r="FW967" s="31"/>
      <c r="FX967" s="31"/>
      <c r="FY967" s="31"/>
      <c r="FZ967" s="31"/>
      <c r="GA967" s="31"/>
      <c r="GB967" s="31"/>
      <c r="GC967" s="31"/>
      <c r="GD967" s="31"/>
      <c r="GE967" s="31"/>
      <c r="GF967" s="31"/>
      <c r="GG967" s="31"/>
      <c r="GH967" s="31"/>
      <c r="GI967" s="31"/>
      <c r="GJ967" s="31"/>
      <c r="GK967" s="31"/>
      <c r="GL967" s="31"/>
      <c r="GM967" s="31"/>
      <c r="GN967" s="31"/>
      <c r="GO967" s="31"/>
      <c r="GP967" s="31"/>
      <c r="GQ967" s="31"/>
      <c r="GR967" s="31"/>
      <c r="GS967" s="31"/>
      <c r="GT967" s="31"/>
      <c r="GU967" s="31"/>
      <c r="GV967" s="31"/>
      <c r="GW967" s="31"/>
      <c r="GX967" s="31"/>
      <c r="GY967" s="31"/>
      <c r="GZ967" s="31"/>
    </row>
    <row r="968" spans="2:208" s="32" customFormat="1" x14ac:dyDescent="0.2">
      <c r="B968" s="21"/>
      <c r="C968" s="22"/>
      <c r="D968" s="22"/>
      <c r="E968" s="22"/>
      <c r="F968" s="246"/>
      <c r="G968" s="121"/>
      <c r="H968" s="27"/>
      <c r="I968" s="28"/>
      <c r="J968" s="29"/>
      <c r="K968" s="30"/>
      <c r="L968" s="34"/>
      <c r="M968" s="35"/>
      <c r="N968" s="30"/>
      <c r="O968" s="34"/>
      <c r="P968" s="35"/>
      <c r="Q968" s="30"/>
      <c r="R968" s="34"/>
      <c r="S968" s="35"/>
      <c r="T968" s="30"/>
      <c r="U968" s="34"/>
      <c r="V968" s="35"/>
      <c r="W968" s="30"/>
      <c r="X968" s="34"/>
      <c r="Y968" s="34"/>
      <c r="Z968" s="30"/>
      <c r="AA968" s="34"/>
      <c r="AB968" s="34"/>
      <c r="AC968" s="30"/>
      <c r="AD968" s="34"/>
      <c r="AE968" s="34"/>
      <c r="AF968" s="30"/>
      <c r="AG968" s="34"/>
      <c r="AH968" s="34"/>
      <c r="AI968" s="30"/>
      <c r="AJ968" s="34"/>
      <c r="AK968" s="34"/>
      <c r="AL968" s="30"/>
      <c r="AM968" s="34"/>
      <c r="AN968" s="34"/>
      <c r="AO968" s="30"/>
      <c r="AP968" s="34"/>
      <c r="AQ968" s="34"/>
      <c r="AR968" s="30"/>
      <c r="AS968" s="34"/>
      <c r="AT968" s="34"/>
      <c r="AU968" s="30"/>
      <c r="AV968" s="34"/>
      <c r="AW968" s="34"/>
      <c r="AX968" s="30"/>
      <c r="AY968" s="34"/>
      <c r="AZ968" s="34"/>
      <c r="BA968" s="30"/>
      <c r="BB968" s="34"/>
      <c r="BC968" s="34"/>
      <c r="BD968" s="30"/>
      <c r="BE968" s="34"/>
      <c r="BF968" s="34"/>
      <c r="BG968" s="30"/>
      <c r="BH968" s="34"/>
      <c r="BI968" s="34"/>
      <c r="BJ968" s="30"/>
      <c r="BK968" s="34"/>
      <c r="BL968" s="117"/>
      <c r="BM968" s="118"/>
      <c r="BN968" s="117"/>
      <c r="BO968" s="34"/>
      <c r="BP968" s="30"/>
      <c r="BQ968" s="30"/>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c r="CT968" s="31"/>
      <c r="CU968" s="31"/>
      <c r="CV968" s="31"/>
      <c r="CW968" s="31"/>
      <c r="CX968" s="31"/>
      <c r="CY968" s="31"/>
      <c r="CZ968" s="31"/>
      <c r="DA968" s="31"/>
      <c r="DB968" s="31"/>
      <c r="DC968" s="31"/>
      <c r="DD968" s="31"/>
      <c r="DE968" s="31"/>
      <c r="DF968" s="31"/>
      <c r="DG968" s="31"/>
      <c r="DH968" s="31"/>
      <c r="DI968" s="31"/>
      <c r="DJ968" s="31"/>
      <c r="DK968" s="31"/>
      <c r="DL968" s="31"/>
      <c r="DM968" s="31"/>
      <c r="DN968" s="31"/>
      <c r="DO968" s="31"/>
      <c r="DP968" s="31"/>
      <c r="DQ968" s="31"/>
      <c r="DR968" s="31"/>
      <c r="DS968" s="31"/>
      <c r="DT968" s="31"/>
      <c r="DU968" s="31"/>
      <c r="DV968" s="31"/>
      <c r="DW968" s="31"/>
      <c r="DX968" s="31"/>
      <c r="DY968" s="31"/>
      <c r="DZ968" s="31"/>
      <c r="EA968" s="31"/>
      <c r="EB968" s="31"/>
      <c r="EC968" s="31"/>
      <c r="ED968" s="31"/>
      <c r="EE968" s="31"/>
      <c r="EF968" s="31"/>
      <c r="EG968" s="31"/>
      <c r="EH968" s="31"/>
      <c r="EI968" s="31"/>
      <c r="EJ968" s="31"/>
      <c r="EK968" s="31"/>
      <c r="EL968" s="31"/>
      <c r="EM968" s="31"/>
      <c r="EN968" s="31"/>
      <c r="EO968" s="31"/>
      <c r="EP968" s="31"/>
      <c r="EQ968" s="31"/>
      <c r="ER968" s="31"/>
      <c r="ES968" s="31"/>
      <c r="ET968" s="31"/>
      <c r="EU968" s="31"/>
      <c r="EV968" s="31"/>
      <c r="EW968" s="31"/>
      <c r="EX968" s="31"/>
      <c r="EY968" s="31"/>
      <c r="EZ968" s="31"/>
      <c r="FA968" s="31"/>
      <c r="FB968" s="31"/>
      <c r="FC968" s="31"/>
      <c r="FD968" s="31"/>
      <c r="FE968" s="31"/>
      <c r="FF968" s="31"/>
      <c r="FG968" s="31"/>
      <c r="FH968" s="31"/>
      <c r="FI968" s="31"/>
      <c r="FJ968" s="31"/>
      <c r="FK968" s="31"/>
      <c r="FL968" s="31"/>
      <c r="FM968" s="31"/>
      <c r="FN968" s="31"/>
      <c r="FO968" s="31"/>
      <c r="FP968" s="31"/>
      <c r="FQ968" s="31"/>
      <c r="FR968" s="31"/>
      <c r="FS968" s="31"/>
      <c r="FT968" s="31"/>
      <c r="FU968" s="31"/>
      <c r="FV968" s="31"/>
      <c r="FW968" s="31"/>
      <c r="FX968" s="31"/>
      <c r="FY968" s="31"/>
      <c r="FZ968" s="31"/>
      <c r="GA968" s="31"/>
      <c r="GB968" s="31"/>
      <c r="GC968" s="31"/>
      <c r="GD968" s="31"/>
      <c r="GE968" s="31"/>
      <c r="GF968" s="31"/>
      <c r="GG968" s="31"/>
      <c r="GH968" s="31"/>
      <c r="GI968" s="31"/>
      <c r="GJ968" s="31"/>
      <c r="GK968" s="31"/>
      <c r="GL968" s="31"/>
      <c r="GM968" s="31"/>
      <c r="GN968" s="31"/>
      <c r="GO968" s="31"/>
      <c r="GP968" s="31"/>
      <c r="GQ968" s="31"/>
      <c r="GR968" s="31"/>
      <c r="GS968" s="31"/>
      <c r="GT968" s="31"/>
      <c r="GU968" s="31"/>
      <c r="GV968" s="31"/>
      <c r="GW968" s="31"/>
      <c r="GX968" s="31"/>
      <c r="GY968" s="31"/>
      <c r="GZ968" s="31"/>
    </row>
    <row r="969" spans="2:208" s="32" customFormat="1" x14ac:dyDescent="0.2">
      <c r="B969" s="21"/>
      <c r="C969" s="22"/>
      <c r="D969" s="22"/>
      <c r="E969" s="22"/>
      <c r="F969" s="246"/>
      <c r="G969" s="121"/>
      <c r="H969" s="27"/>
      <c r="I969" s="28"/>
      <c r="J969" s="29"/>
      <c r="K969" s="30"/>
      <c r="L969" s="34"/>
      <c r="M969" s="35"/>
      <c r="N969" s="30"/>
      <c r="O969" s="34"/>
      <c r="P969" s="35"/>
      <c r="Q969" s="30"/>
      <c r="R969" s="34"/>
      <c r="S969" s="35"/>
      <c r="T969" s="30"/>
      <c r="U969" s="34"/>
      <c r="V969" s="35"/>
      <c r="W969" s="30"/>
      <c r="X969" s="34"/>
      <c r="Y969" s="34"/>
      <c r="Z969" s="30"/>
      <c r="AA969" s="34"/>
      <c r="AB969" s="34"/>
      <c r="AC969" s="30"/>
      <c r="AD969" s="34"/>
      <c r="AE969" s="34"/>
      <c r="AF969" s="30"/>
      <c r="AG969" s="34"/>
      <c r="AH969" s="34"/>
      <c r="AI969" s="30"/>
      <c r="AJ969" s="34"/>
      <c r="AK969" s="34"/>
      <c r="AL969" s="30"/>
      <c r="AM969" s="34"/>
      <c r="AN969" s="34"/>
      <c r="AO969" s="30"/>
      <c r="AP969" s="34"/>
      <c r="AQ969" s="34"/>
      <c r="AR969" s="30"/>
      <c r="AS969" s="34"/>
      <c r="AT969" s="34"/>
      <c r="AU969" s="30"/>
      <c r="AV969" s="34"/>
      <c r="AW969" s="34"/>
      <c r="AX969" s="30"/>
      <c r="AY969" s="34"/>
      <c r="AZ969" s="34"/>
      <c r="BA969" s="30"/>
      <c r="BB969" s="34"/>
      <c r="BC969" s="34"/>
      <c r="BD969" s="30"/>
      <c r="BE969" s="34"/>
      <c r="BF969" s="34"/>
      <c r="BG969" s="30"/>
      <c r="BH969" s="34"/>
      <c r="BI969" s="34"/>
      <c r="BJ969" s="30"/>
      <c r="BK969" s="34"/>
      <c r="BL969" s="117"/>
      <c r="BM969" s="118"/>
      <c r="BN969" s="117"/>
      <c r="BO969" s="34"/>
      <c r="BP969" s="30"/>
      <c r="BQ969" s="30"/>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c r="CT969" s="31"/>
      <c r="CU969" s="31"/>
      <c r="CV969" s="31"/>
      <c r="CW969" s="31"/>
      <c r="CX969" s="31"/>
      <c r="CY969" s="31"/>
      <c r="CZ969" s="31"/>
      <c r="DA969" s="31"/>
      <c r="DB969" s="31"/>
      <c r="DC969" s="31"/>
      <c r="DD969" s="31"/>
      <c r="DE969" s="31"/>
      <c r="DF969" s="31"/>
      <c r="DG969" s="31"/>
      <c r="DH969" s="31"/>
      <c r="DI969" s="31"/>
      <c r="DJ969" s="31"/>
      <c r="DK969" s="31"/>
      <c r="DL969" s="31"/>
      <c r="DM969" s="31"/>
      <c r="DN969" s="31"/>
      <c r="DO969" s="31"/>
      <c r="DP969" s="31"/>
      <c r="DQ969" s="31"/>
      <c r="DR969" s="31"/>
      <c r="DS969" s="31"/>
      <c r="DT969" s="31"/>
      <c r="DU969" s="31"/>
      <c r="DV969" s="31"/>
      <c r="DW969" s="31"/>
      <c r="DX969" s="31"/>
      <c r="DY969" s="31"/>
      <c r="DZ969" s="31"/>
      <c r="EA969" s="31"/>
      <c r="EB969" s="31"/>
      <c r="EC969" s="31"/>
      <c r="ED969" s="31"/>
      <c r="EE969" s="31"/>
      <c r="EF969" s="31"/>
      <c r="EG969" s="31"/>
      <c r="EH969" s="31"/>
      <c r="EI969" s="31"/>
      <c r="EJ969" s="31"/>
      <c r="EK969" s="31"/>
      <c r="EL969" s="31"/>
      <c r="EM969" s="31"/>
      <c r="EN969" s="31"/>
      <c r="EO969" s="31"/>
      <c r="EP969" s="31"/>
      <c r="EQ969" s="31"/>
      <c r="ER969" s="31"/>
      <c r="ES969" s="31"/>
      <c r="ET969" s="31"/>
      <c r="EU969" s="31"/>
      <c r="EV969" s="31"/>
      <c r="EW969" s="31"/>
      <c r="EX969" s="31"/>
      <c r="EY969" s="31"/>
      <c r="EZ969" s="31"/>
      <c r="FA969" s="31"/>
      <c r="FB969" s="31"/>
      <c r="FC969" s="31"/>
      <c r="FD969" s="31"/>
      <c r="FE969" s="31"/>
      <c r="FF969" s="31"/>
      <c r="FG969" s="31"/>
      <c r="FH969" s="31"/>
      <c r="FI969" s="31"/>
      <c r="FJ969" s="31"/>
      <c r="FK969" s="31"/>
      <c r="FL969" s="31"/>
      <c r="FM969" s="31"/>
      <c r="FN969" s="31"/>
      <c r="FO969" s="31"/>
      <c r="FP969" s="31"/>
      <c r="FQ969" s="31"/>
      <c r="FR969" s="31"/>
      <c r="FS969" s="31"/>
      <c r="FT969" s="31"/>
      <c r="FU969" s="31"/>
      <c r="FV969" s="31"/>
      <c r="FW969" s="31"/>
      <c r="FX969" s="31"/>
      <c r="FY969" s="31"/>
      <c r="FZ969" s="31"/>
      <c r="GA969" s="31"/>
      <c r="GB969" s="31"/>
      <c r="GC969" s="31"/>
      <c r="GD969" s="31"/>
      <c r="GE969" s="31"/>
      <c r="GF969" s="31"/>
      <c r="GG969" s="31"/>
      <c r="GH969" s="31"/>
      <c r="GI969" s="31"/>
      <c r="GJ969" s="31"/>
      <c r="GK969" s="31"/>
      <c r="GL969" s="31"/>
      <c r="GM969" s="31"/>
      <c r="GN969" s="31"/>
      <c r="GO969" s="31"/>
      <c r="GP969" s="31"/>
      <c r="GQ969" s="31"/>
      <c r="GR969" s="31"/>
      <c r="GS969" s="31"/>
      <c r="GT969" s="31"/>
      <c r="GU969" s="31"/>
      <c r="GV969" s="31"/>
      <c r="GW969" s="31"/>
      <c r="GX969" s="31"/>
      <c r="GY969" s="31"/>
      <c r="GZ969" s="31"/>
    </row>
    <row r="970" spans="2:208" s="32" customFormat="1" x14ac:dyDescent="0.2">
      <c r="B970" s="21"/>
      <c r="C970" s="22"/>
      <c r="D970" s="22"/>
      <c r="E970" s="22"/>
      <c r="F970" s="246"/>
      <c r="G970" s="121"/>
      <c r="H970" s="27"/>
      <c r="I970" s="28"/>
      <c r="J970" s="29"/>
      <c r="K970" s="30"/>
      <c r="L970" s="34"/>
      <c r="M970" s="35"/>
      <c r="N970" s="30"/>
      <c r="O970" s="34"/>
      <c r="P970" s="35"/>
      <c r="Q970" s="30"/>
      <c r="R970" s="34"/>
      <c r="S970" s="35"/>
      <c r="T970" s="30"/>
      <c r="U970" s="34"/>
      <c r="V970" s="35"/>
      <c r="W970" s="30"/>
      <c r="X970" s="34"/>
      <c r="Y970" s="34"/>
      <c r="Z970" s="30"/>
      <c r="AA970" s="34"/>
      <c r="AB970" s="34"/>
      <c r="AC970" s="30"/>
      <c r="AD970" s="34"/>
      <c r="AE970" s="34"/>
      <c r="AF970" s="30"/>
      <c r="AG970" s="34"/>
      <c r="AH970" s="34"/>
      <c r="AI970" s="30"/>
      <c r="AJ970" s="34"/>
      <c r="AK970" s="34"/>
      <c r="AL970" s="30"/>
      <c r="AM970" s="34"/>
      <c r="AN970" s="34"/>
      <c r="AO970" s="30"/>
      <c r="AP970" s="34"/>
      <c r="AQ970" s="34"/>
      <c r="AR970" s="30"/>
      <c r="AS970" s="34"/>
      <c r="AT970" s="34"/>
      <c r="AU970" s="30"/>
      <c r="AV970" s="34"/>
      <c r="AW970" s="34"/>
      <c r="AX970" s="30"/>
      <c r="AY970" s="34"/>
      <c r="AZ970" s="34"/>
      <c r="BA970" s="30"/>
      <c r="BB970" s="34"/>
      <c r="BC970" s="34"/>
      <c r="BD970" s="30"/>
      <c r="BE970" s="34"/>
      <c r="BF970" s="34"/>
      <c r="BG970" s="30"/>
      <c r="BH970" s="34"/>
      <c r="BI970" s="34"/>
      <c r="BJ970" s="30"/>
      <c r="BK970" s="34"/>
      <c r="BL970" s="117"/>
      <c r="BM970" s="118"/>
      <c r="BN970" s="117"/>
      <c r="BO970" s="34"/>
      <c r="BP970" s="30"/>
      <c r="BQ970" s="30"/>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c r="CT970" s="31"/>
      <c r="CU970" s="31"/>
      <c r="CV970" s="31"/>
      <c r="CW970" s="31"/>
      <c r="CX970" s="31"/>
      <c r="CY970" s="31"/>
      <c r="CZ970" s="31"/>
      <c r="DA970" s="31"/>
      <c r="DB970" s="31"/>
      <c r="DC970" s="31"/>
      <c r="DD970" s="31"/>
      <c r="DE970" s="31"/>
      <c r="DF970" s="31"/>
      <c r="DG970" s="31"/>
      <c r="DH970" s="31"/>
      <c r="DI970" s="31"/>
      <c r="DJ970" s="31"/>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c r="EU970" s="31"/>
      <c r="EV970" s="31"/>
      <c r="EW970" s="31"/>
      <c r="EX970" s="31"/>
      <c r="EY970" s="31"/>
      <c r="EZ970" s="31"/>
      <c r="FA970" s="31"/>
      <c r="FB970" s="31"/>
      <c r="FC970" s="31"/>
      <c r="FD970" s="31"/>
      <c r="FE970" s="31"/>
      <c r="FF970" s="31"/>
      <c r="FG970" s="31"/>
      <c r="FH970" s="31"/>
      <c r="FI970" s="31"/>
      <c r="FJ970" s="31"/>
      <c r="FK970" s="31"/>
      <c r="FL970" s="31"/>
      <c r="FM970" s="31"/>
      <c r="FN970" s="31"/>
      <c r="FO970" s="31"/>
      <c r="FP970" s="31"/>
      <c r="FQ970" s="31"/>
      <c r="FR970" s="31"/>
      <c r="FS970" s="31"/>
      <c r="FT970" s="31"/>
      <c r="FU970" s="31"/>
      <c r="FV970" s="31"/>
      <c r="FW970" s="31"/>
      <c r="FX970" s="31"/>
      <c r="FY970" s="31"/>
      <c r="FZ970" s="31"/>
      <c r="GA970" s="31"/>
      <c r="GB970" s="31"/>
      <c r="GC970" s="31"/>
      <c r="GD970" s="31"/>
      <c r="GE970" s="31"/>
      <c r="GF970" s="31"/>
      <c r="GG970" s="31"/>
      <c r="GH970" s="31"/>
      <c r="GI970" s="31"/>
      <c r="GJ970" s="31"/>
      <c r="GK970" s="31"/>
      <c r="GL970" s="31"/>
      <c r="GM970" s="31"/>
      <c r="GN970" s="31"/>
      <c r="GO970" s="31"/>
      <c r="GP970" s="31"/>
      <c r="GQ970" s="31"/>
      <c r="GR970" s="31"/>
      <c r="GS970" s="31"/>
      <c r="GT970" s="31"/>
      <c r="GU970" s="31"/>
      <c r="GV970" s="31"/>
      <c r="GW970" s="31"/>
      <c r="GX970" s="31"/>
      <c r="GY970" s="31"/>
      <c r="GZ970" s="31"/>
    </row>
    <row r="971" spans="2:208" s="32" customFormat="1" x14ac:dyDescent="0.2">
      <c r="B971" s="21"/>
      <c r="C971" s="22"/>
      <c r="D971" s="22"/>
      <c r="E971" s="22"/>
      <c r="F971" s="246"/>
      <c r="G971" s="121"/>
      <c r="H971" s="27"/>
      <c r="I971" s="28"/>
      <c r="J971" s="29"/>
      <c r="K971" s="30"/>
      <c r="L971" s="34"/>
      <c r="M971" s="35"/>
      <c r="N971" s="30"/>
      <c r="O971" s="34"/>
      <c r="P971" s="35"/>
      <c r="Q971" s="30"/>
      <c r="R971" s="34"/>
      <c r="S971" s="35"/>
      <c r="T971" s="30"/>
      <c r="U971" s="34"/>
      <c r="V971" s="35"/>
      <c r="W971" s="30"/>
      <c r="X971" s="34"/>
      <c r="Y971" s="34"/>
      <c r="Z971" s="30"/>
      <c r="AA971" s="34"/>
      <c r="AB971" s="34"/>
      <c r="AC971" s="30"/>
      <c r="AD971" s="34"/>
      <c r="AE971" s="34"/>
      <c r="AF971" s="30"/>
      <c r="AG971" s="34"/>
      <c r="AH971" s="34"/>
      <c r="AI971" s="30"/>
      <c r="AJ971" s="34"/>
      <c r="AK971" s="34"/>
      <c r="AL971" s="30"/>
      <c r="AM971" s="34"/>
      <c r="AN971" s="34"/>
      <c r="AO971" s="30"/>
      <c r="AP971" s="34"/>
      <c r="AQ971" s="34"/>
      <c r="AR971" s="30"/>
      <c r="AS971" s="34"/>
      <c r="AT971" s="34"/>
      <c r="AU971" s="30"/>
      <c r="AV971" s="34"/>
      <c r="AW971" s="34"/>
      <c r="AX971" s="30"/>
      <c r="AY971" s="34"/>
      <c r="AZ971" s="34"/>
      <c r="BA971" s="30"/>
      <c r="BB971" s="34"/>
      <c r="BC971" s="34"/>
      <c r="BD971" s="30"/>
      <c r="BE971" s="34"/>
      <c r="BF971" s="34"/>
      <c r="BG971" s="30"/>
      <c r="BH971" s="34"/>
      <c r="BI971" s="34"/>
      <c r="BJ971" s="30"/>
      <c r="BK971" s="34"/>
      <c r="BL971" s="117"/>
      <c r="BM971" s="118"/>
      <c r="BN971" s="117"/>
      <c r="BO971" s="34"/>
      <c r="BP971" s="30"/>
      <c r="BQ971" s="30"/>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c r="CT971" s="31"/>
      <c r="CU971" s="31"/>
      <c r="CV971" s="31"/>
      <c r="CW971" s="31"/>
      <c r="CX971" s="31"/>
      <c r="CY971" s="31"/>
      <c r="CZ971" s="31"/>
      <c r="DA971" s="31"/>
      <c r="DB971" s="31"/>
      <c r="DC971" s="31"/>
      <c r="DD971" s="31"/>
      <c r="DE971" s="31"/>
      <c r="DF971" s="31"/>
      <c r="DG971" s="31"/>
      <c r="DH971" s="31"/>
      <c r="DI971" s="31"/>
      <c r="DJ971" s="31"/>
      <c r="DK971" s="31"/>
      <c r="DL971" s="31"/>
      <c r="DM971" s="31"/>
      <c r="DN971" s="31"/>
      <c r="DO971" s="31"/>
      <c r="DP971" s="31"/>
      <c r="DQ971" s="31"/>
      <c r="DR971" s="31"/>
      <c r="DS971" s="31"/>
      <c r="DT971" s="31"/>
      <c r="DU971" s="31"/>
      <c r="DV971" s="31"/>
      <c r="DW971" s="31"/>
      <c r="DX971" s="31"/>
      <c r="DY971" s="31"/>
      <c r="DZ971" s="31"/>
      <c r="EA971" s="31"/>
      <c r="EB971" s="31"/>
      <c r="EC971" s="31"/>
      <c r="ED971" s="31"/>
      <c r="EE971" s="31"/>
      <c r="EF971" s="31"/>
      <c r="EG971" s="31"/>
      <c r="EH971" s="31"/>
      <c r="EI971" s="31"/>
      <c r="EJ971" s="31"/>
      <c r="EK971" s="31"/>
      <c r="EL971" s="31"/>
      <c r="EM971" s="31"/>
      <c r="EN971" s="31"/>
      <c r="EO971" s="31"/>
      <c r="EP971" s="31"/>
      <c r="EQ971" s="31"/>
      <c r="ER971" s="31"/>
      <c r="ES971" s="31"/>
      <c r="ET971" s="31"/>
      <c r="EU971" s="31"/>
      <c r="EV971" s="31"/>
      <c r="EW971" s="31"/>
      <c r="EX971" s="31"/>
      <c r="EY971" s="31"/>
      <c r="EZ971" s="31"/>
      <c r="FA971" s="31"/>
      <c r="FB971" s="31"/>
      <c r="FC971" s="31"/>
      <c r="FD971" s="31"/>
      <c r="FE971" s="31"/>
      <c r="FF971" s="31"/>
      <c r="FG971" s="31"/>
      <c r="FH971" s="31"/>
      <c r="FI971" s="31"/>
      <c r="FJ971" s="31"/>
      <c r="FK971" s="31"/>
      <c r="FL971" s="31"/>
      <c r="FM971" s="31"/>
      <c r="FN971" s="31"/>
      <c r="FO971" s="31"/>
      <c r="FP971" s="31"/>
      <c r="FQ971" s="31"/>
      <c r="FR971" s="31"/>
      <c r="FS971" s="31"/>
      <c r="FT971" s="31"/>
      <c r="FU971" s="31"/>
      <c r="FV971" s="31"/>
      <c r="FW971" s="31"/>
      <c r="FX971" s="31"/>
      <c r="FY971" s="31"/>
      <c r="FZ971" s="31"/>
      <c r="GA971" s="31"/>
      <c r="GB971" s="31"/>
      <c r="GC971" s="31"/>
      <c r="GD971" s="31"/>
      <c r="GE971" s="31"/>
      <c r="GF971" s="31"/>
      <c r="GG971" s="31"/>
      <c r="GH971" s="31"/>
      <c r="GI971" s="31"/>
      <c r="GJ971" s="31"/>
      <c r="GK971" s="31"/>
      <c r="GL971" s="31"/>
      <c r="GM971" s="31"/>
      <c r="GN971" s="31"/>
      <c r="GO971" s="31"/>
      <c r="GP971" s="31"/>
      <c r="GQ971" s="31"/>
      <c r="GR971" s="31"/>
      <c r="GS971" s="31"/>
      <c r="GT971" s="31"/>
      <c r="GU971" s="31"/>
      <c r="GV971" s="31"/>
      <c r="GW971" s="31"/>
      <c r="GX971" s="31"/>
      <c r="GY971" s="31"/>
      <c r="GZ971" s="31"/>
    </row>
    <row r="972" spans="2:208" s="32" customFormat="1" x14ac:dyDescent="0.2">
      <c r="B972" s="21"/>
      <c r="C972" s="22"/>
      <c r="D972" s="22"/>
      <c r="E972" s="22"/>
      <c r="F972" s="246"/>
      <c r="G972" s="121"/>
      <c r="H972" s="27"/>
      <c r="I972" s="28"/>
      <c r="J972" s="29"/>
      <c r="K972" s="30"/>
      <c r="L972" s="34"/>
      <c r="M972" s="35"/>
      <c r="N972" s="30"/>
      <c r="O972" s="34"/>
      <c r="P972" s="35"/>
      <c r="Q972" s="30"/>
      <c r="R972" s="34"/>
      <c r="S972" s="35"/>
      <c r="T972" s="30"/>
      <c r="U972" s="34"/>
      <c r="V972" s="35"/>
      <c r="W972" s="30"/>
      <c r="X972" s="34"/>
      <c r="Y972" s="34"/>
      <c r="Z972" s="30"/>
      <c r="AA972" s="34"/>
      <c r="AB972" s="34"/>
      <c r="AC972" s="30"/>
      <c r="AD972" s="34"/>
      <c r="AE972" s="34"/>
      <c r="AF972" s="30"/>
      <c r="AG972" s="34"/>
      <c r="AH972" s="34"/>
      <c r="AI972" s="30"/>
      <c r="AJ972" s="34"/>
      <c r="AK972" s="34"/>
      <c r="AL972" s="30"/>
      <c r="AM972" s="34"/>
      <c r="AN972" s="34"/>
      <c r="AO972" s="30"/>
      <c r="AP972" s="34"/>
      <c r="AQ972" s="34"/>
      <c r="AR972" s="30"/>
      <c r="AS972" s="34"/>
      <c r="AT972" s="34"/>
      <c r="AU972" s="30"/>
      <c r="AV972" s="34"/>
      <c r="AW972" s="34"/>
      <c r="AX972" s="30"/>
      <c r="AY972" s="34"/>
      <c r="AZ972" s="34"/>
      <c r="BA972" s="30"/>
      <c r="BB972" s="34"/>
      <c r="BC972" s="34"/>
      <c r="BD972" s="30"/>
      <c r="BE972" s="34"/>
      <c r="BF972" s="34"/>
      <c r="BG972" s="30"/>
      <c r="BH972" s="34"/>
      <c r="BI972" s="34"/>
      <c r="BJ972" s="30"/>
      <c r="BK972" s="34"/>
      <c r="BL972" s="117"/>
      <c r="BM972" s="118"/>
      <c r="BN972" s="117"/>
      <c r="BO972" s="34"/>
      <c r="BP972" s="30"/>
      <c r="BQ972" s="30"/>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c r="CT972" s="31"/>
      <c r="CU972" s="31"/>
      <c r="CV972" s="31"/>
      <c r="CW972" s="31"/>
      <c r="CX972" s="31"/>
      <c r="CY972" s="31"/>
      <c r="CZ972" s="31"/>
      <c r="DA972" s="31"/>
      <c r="DB972" s="31"/>
      <c r="DC972" s="31"/>
      <c r="DD972" s="31"/>
      <c r="DE972" s="31"/>
      <c r="DF972" s="31"/>
      <c r="DG972" s="31"/>
      <c r="DH972" s="31"/>
      <c r="DI972" s="31"/>
      <c r="DJ972" s="31"/>
      <c r="DK972" s="31"/>
      <c r="DL972" s="31"/>
      <c r="DM972" s="31"/>
      <c r="DN972" s="31"/>
      <c r="DO972" s="31"/>
      <c r="DP972" s="31"/>
      <c r="DQ972" s="31"/>
      <c r="DR972" s="31"/>
      <c r="DS972" s="31"/>
      <c r="DT972" s="31"/>
      <c r="DU972" s="31"/>
      <c r="DV972" s="31"/>
      <c r="DW972" s="31"/>
      <c r="DX972" s="31"/>
      <c r="DY972" s="31"/>
      <c r="DZ972" s="31"/>
      <c r="EA972" s="31"/>
      <c r="EB972" s="31"/>
      <c r="EC972" s="31"/>
      <c r="ED972" s="31"/>
      <c r="EE972" s="31"/>
      <c r="EF972" s="31"/>
      <c r="EG972" s="31"/>
      <c r="EH972" s="31"/>
      <c r="EI972" s="31"/>
      <c r="EJ972" s="31"/>
      <c r="EK972" s="31"/>
      <c r="EL972" s="31"/>
      <c r="EM972" s="31"/>
      <c r="EN972" s="31"/>
      <c r="EO972" s="31"/>
      <c r="EP972" s="31"/>
      <c r="EQ972" s="31"/>
      <c r="ER972" s="31"/>
      <c r="ES972" s="31"/>
      <c r="ET972" s="31"/>
      <c r="EU972" s="31"/>
      <c r="EV972" s="31"/>
      <c r="EW972" s="31"/>
      <c r="EX972" s="31"/>
      <c r="EY972" s="31"/>
      <c r="EZ972" s="31"/>
      <c r="FA972" s="31"/>
      <c r="FB972" s="31"/>
      <c r="FC972" s="31"/>
      <c r="FD972" s="31"/>
      <c r="FE972" s="31"/>
      <c r="FF972" s="31"/>
      <c r="FG972" s="31"/>
      <c r="FH972" s="31"/>
      <c r="FI972" s="31"/>
      <c r="FJ972" s="31"/>
      <c r="FK972" s="31"/>
      <c r="FL972" s="31"/>
      <c r="FM972" s="31"/>
      <c r="FN972" s="31"/>
      <c r="FO972" s="31"/>
      <c r="FP972" s="31"/>
      <c r="FQ972" s="31"/>
      <c r="FR972" s="31"/>
      <c r="FS972" s="31"/>
      <c r="FT972" s="31"/>
      <c r="FU972" s="31"/>
      <c r="FV972" s="31"/>
      <c r="FW972" s="31"/>
      <c r="FX972" s="31"/>
      <c r="FY972" s="31"/>
      <c r="FZ972" s="31"/>
      <c r="GA972" s="31"/>
      <c r="GB972" s="31"/>
      <c r="GC972" s="31"/>
      <c r="GD972" s="31"/>
      <c r="GE972" s="31"/>
      <c r="GF972" s="31"/>
      <c r="GG972" s="31"/>
      <c r="GH972" s="31"/>
      <c r="GI972" s="31"/>
      <c r="GJ972" s="31"/>
      <c r="GK972" s="31"/>
      <c r="GL972" s="31"/>
      <c r="GM972" s="31"/>
      <c r="GN972" s="31"/>
      <c r="GO972" s="31"/>
      <c r="GP972" s="31"/>
      <c r="GQ972" s="31"/>
      <c r="GR972" s="31"/>
      <c r="GS972" s="31"/>
      <c r="GT972" s="31"/>
      <c r="GU972" s="31"/>
      <c r="GV972" s="31"/>
      <c r="GW972" s="31"/>
      <c r="GX972" s="31"/>
      <c r="GY972" s="31"/>
      <c r="GZ972" s="31"/>
    </row>
    <row r="973" spans="2:208" s="32" customFormat="1" x14ac:dyDescent="0.2">
      <c r="B973" s="21"/>
      <c r="C973" s="22"/>
      <c r="D973" s="22"/>
      <c r="E973" s="22"/>
      <c r="F973" s="246"/>
      <c r="G973" s="121"/>
      <c r="H973" s="27"/>
      <c r="I973" s="28"/>
      <c r="J973" s="29"/>
      <c r="K973" s="30"/>
      <c r="L973" s="34"/>
      <c r="M973" s="35"/>
      <c r="N973" s="30"/>
      <c r="O973" s="34"/>
      <c r="P973" s="35"/>
      <c r="Q973" s="30"/>
      <c r="R973" s="34"/>
      <c r="S973" s="35"/>
      <c r="T973" s="30"/>
      <c r="U973" s="34"/>
      <c r="V973" s="35"/>
      <c r="W973" s="30"/>
      <c r="X973" s="34"/>
      <c r="Y973" s="34"/>
      <c r="Z973" s="30"/>
      <c r="AA973" s="34"/>
      <c r="AB973" s="34"/>
      <c r="AC973" s="30"/>
      <c r="AD973" s="34"/>
      <c r="AE973" s="34"/>
      <c r="AF973" s="30"/>
      <c r="AG973" s="34"/>
      <c r="AH973" s="34"/>
      <c r="AI973" s="30"/>
      <c r="AJ973" s="34"/>
      <c r="AK973" s="34"/>
      <c r="AL973" s="30"/>
      <c r="AM973" s="34"/>
      <c r="AN973" s="34"/>
      <c r="AO973" s="30"/>
      <c r="AP973" s="34"/>
      <c r="AQ973" s="34"/>
      <c r="AR973" s="30"/>
      <c r="AS973" s="34"/>
      <c r="AT973" s="34"/>
      <c r="AU973" s="30"/>
      <c r="AV973" s="34"/>
      <c r="AW973" s="34"/>
      <c r="AX973" s="30"/>
      <c r="AY973" s="34"/>
      <c r="AZ973" s="34"/>
      <c r="BA973" s="30"/>
      <c r="BB973" s="34"/>
      <c r="BC973" s="34"/>
      <c r="BD973" s="30"/>
      <c r="BE973" s="34"/>
      <c r="BF973" s="34"/>
      <c r="BG973" s="30"/>
      <c r="BH973" s="34"/>
      <c r="BI973" s="34"/>
      <c r="BJ973" s="30"/>
      <c r="BK973" s="34"/>
      <c r="BL973" s="117"/>
      <c r="BM973" s="118"/>
      <c r="BN973" s="117"/>
      <c r="BO973" s="34"/>
      <c r="BP973" s="30"/>
      <c r="BQ973" s="30"/>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c r="CT973" s="31"/>
      <c r="CU973" s="31"/>
      <c r="CV973" s="31"/>
      <c r="CW973" s="31"/>
      <c r="CX973" s="31"/>
      <c r="CY973" s="31"/>
      <c r="CZ973" s="31"/>
      <c r="DA973" s="31"/>
      <c r="DB973" s="31"/>
      <c r="DC973" s="31"/>
      <c r="DD973" s="31"/>
      <c r="DE973" s="31"/>
      <c r="DF973" s="31"/>
      <c r="DG973" s="31"/>
      <c r="DH973" s="31"/>
      <c r="DI973" s="31"/>
      <c r="DJ973" s="31"/>
      <c r="DK973" s="31"/>
      <c r="DL973" s="31"/>
      <c r="DM973" s="31"/>
      <c r="DN973" s="31"/>
      <c r="DO973" s="31"/>
      <c r="DP973" s="31"/>
      <c r="DQ973" s="31"/>
      <c r="DR973" s="31"/>
      <c r="DS973" s="31"/>
      <c r="DT973" s="31"/>
      <c r="DU973" s="31"/>
      <c r="DV973" s="31"/>
      <c r="DW973" s="31"/>
      <c r="DX973" s="31"/>
      <c r="DY973" s="31"/>
      <c r="DZ973" s="31"/>
      <c r="EA973" s="31"/>
      <c r="EB973" s="31"/>
      <c r="EC973" s="31"/>
      <c r="ED973" s="31"/>
      <c r="EE973" s="31"/>
      <c r="EF973" s="31"/>
      <c r="EG973" s="31"/>
      <c r="EH973" s="31"/>
      <c r="EI973" s="31"/>
      <c r="EJ973" s="31"/>
      <c r="EK973" s="31"/>
      <c r="EL973" s="31"/>
      <c r="EM973" s="31"/>
      <c r="EN973" s="31"/>
      <c r="EO973" s="31"/>
      <c r="EP973" s="31"/>
      <c r="EQ973" s="31"/>
      <c r="ER973" s="31"/>
      <c r="ES973" s="31"/>
      <c r="ET973" s="31"/>
      <c r="EU973" s="31"/>
      <c r="EV973" s="31"/>
      <c r="EW973" s="31"/>
      <c r="EX973" s="31"/>
      <c r="EY973" s="31"/>
      <c r="EZ973" s="31"/>
      <c r="FA973" s="31"/>
      <c r="FB973" s="31"/>
      <c r="FC973" s="31"/>
      <c r="FD973" s="31"/>
      <c r="FE973" s="31"/>
      <c r="FF973" s="31"/>
      <c r="FG973" s="31"/>
      <c r="FH973" s="31"/>
      <c r="FI973" s="31"/>
      <c r="FJ973" s="31"/>
      <c r="FK973" s="31"/>
      <c r="FL973" s="31"/>
      <c r="FM973" s="31"/>
      <c r="FN973" s="31"/>
      <c r="FO973" s="31"/>
      <c r="FP973" s="31"/>
      <c r="FQ973" s="31"/>
      <c r="FR973" s="31"/>
      <c r="FS973" s="31"/>
      <c r="FT973" s="31"/>
      <c r="FU973" s="31"/>
      <c r="FV973" s="31"/>
      <c r="FW973" s="31"/>
      <c r="FX973" s="31"/>
      <c r="FY973" s="31"/>
      <c r="FZ973" s="31"/>
      <c r="GA973" s="31"/>
      <c r="GB973" s="31"/>
      <c r="GC973" s="31"/>
      <c r="GD973" s="31"/>
      <c r="GE973" s="31"/>
      <c r="GF973" s="31"/>
      <c r="GG973" s="31"/>
      <c r="GH973" s="31"/>
      <c r="GI973" s="31"/>
      <c r="GJ973" s="31"/>
      <c r="GK973" s="31"/>
      <c r="GL973" s="31"/>
      <c r="GM973" s="31"/>
      <c r="GN973" s="31"/>
      <c r="GO973" s="31"/>
      <c r="GP973" s="31"/>
      <c r="GQ973" s="31"/>
      <c r="GR973" s="31"/>
      <c r="GS973" s="31"/>
      <c r="GT973" s="31"/>
      <c r="GU973" s="31"/>
      <c r="GV973" s="31"/>
      <c r="GW973" s="31"/>
      <c r="GX973" s="31"/>
      <c r="GY973" s="31"/>
      <c r="GZ973" s="31"/>
    </row>
    <row r="974" spans="2:208" s="32" customFormat="1" x14ac:dyDescent="0.2">
      <c r="B974" s="21"/>
      <c r="C974" s="22"/>
      <c r="D974" s="22"/>
      <c r="E974" s="22"/>
      <c r="F974" s="246"/>
      <c r="G974" s="121"/>
      <c r="H974" s="27"/>
      <c r="I974" s="28"/>
      <c r="J974" s="29"/>
      <c r="K974" s="30"/>
      <c r="L974" s="34"/>
      <c r="M974" s="35"/>
      <c r="N974" s="30"/>
      <c r="O974" s="34"/>
      <c r="P974" s="35"/>
      <c r="Q974" s="30"/>
      <c r="R974" s="34"/>
      <c r="S974" s="35"/>
      <c r="T974" s="30"/>
      <c r="U974" s="34"/>
      <c r="V974" s="35"/>
      <c r="W974" s="30"/>
      <c r="X974" s="34"/>
      <c r="Y974" s="34"/>
      <c r="Z974" s="30"/>
      <c r="AA974" s="34"/>
      <c r="AB974" s="34"/>
      <c r="AC974" s="30"/>
      <c r="AD974" s="34"/>
      <c r="AE974" s="34"/>
      <c r="AF974" s="30"/>
      <c r="AG974" s="34"/>
      <c r="AH974" s="34"/>
      <c r="AI974" s="30"/>
      <c r="AJ974" s="34"/>
      <c r="AK974" s="34"/>
      <c r="AL974" s="30"/>
      <c r="AM974" s="34"/>
      <c r="AN974" s="34"/>
      <c r="AO974" s="30"/>
      <c r="AP974" s="34"/>
      <c r="AQ974" s="34"/>
      <c r="AR974" s="30"/>
      <c r="AS974" s="34"/>
      <c r="AT974" s="34"/>
      <c r="AU974" s="30"/>
      <c r="AV974" s="34"/>
      <c r="AW974" s="34"/>
      <c r="AX974" s="30"/>
      <c r="AY974" s="34"/>
      <c r="AZ974" s="34"/>
      <c r="BA974" s="30"/>
      <c r="BB974" s="34"/>
      <c r="BC974" s="34"/>
      <c r="BD974" s="30"/>
      <c r="BE974" s="34"/>
      <c r="BF974" s="34"/>
      <c r="BG974" s="30"/>
      <c r="BH974" s="34"/>
      <c r="BI974" s="34"/>
      <c r="BJ974" s="30"/>
      <c r="BK974" s="34"/>
      <c r="BL974" s="117"/>
      <c r="BM974" s="118"/>
      <c r="BN974" s="117"/>
      <c r="BO974" s="34"/>
      <c r="BP974" s="30"/>
      <c r="BQ974" s="30"/>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c r="CT974" s="31"/>
      <c r="CU974" s="31"/>
      <c r="CV974" s="31"/>
      <c r="CW974" s="31"/>
      <c r="CX974" s="31"/>
      <c r="CY974" s="31"/>
      <c r="CZ974" s="31"/>
      <c r="DA974" s="31"/>
      <c r="DB974" s="31"/>
      <c r="DC974" s="31"/>
      <c r="DD974" s="31"/>
      <c r="DE974" s="31"/>
      <c r="DF974" s="31"/>
      <c r="DG974" s="31"/>
      <c r="DH974" s="31"/>
      <c r="DI974" s="31"/>
      <c r="DJ974" s="31"/>
      <c r="DK974" s="31"/>
      <c r="DL974" s="31"/>
      <c r="DM974" s="31"/>
      <c r="DN974" s="31"/>
      <c r="DO974" s="31"/>
      <c r="DP974" s="31"/>
      <c r="DQ974" s="31"/>
      <c r="DR974" s="31"/>
      <c r="DS974" s="31"/>
      <c r="DT974" s="31"/>
      <c r="DU974" s="31"/>
      <c r="DV974" s="31"/>
      <c r="DW974" s="31"/>
      <c r="DX974" s="31"/>
      <c r="DY974" s="31"/>
      <c r="DZ974" s="31"/>
      <c r="EA974" s="31"/>
      <c r="EB974" s="31"/>
      <c r="EC974" s="31"/>
      <c r="ED974" s="31"/>
      <c r="EE974" s="31"/>
      <c r="EF974" s="31"/>
      <c r="EG974" s="31"/>
      <c r="EH974" s="31"/>
      <c r="EI974" s="31"/>
      <c r="EJ974" s="31"/>
      <c r="EK974" s="31"/>
      <c r="EL974" s="31"/>
      <c r="EM974" s="31"/>
      <c r="EN974" s="31"/>
      <c r="EO974" s="31"/>
      <c r="EP974" s="31"/>
      <c r="EQ974" s="31"/>
      <c r="ER974" s="31"/>
      <c r="ES974" s="31"/>
      <c r="ET974" s="31"/>
      <c r="EU974" s="31"/>
      <c r="EV974" s="31"/>
      <c r="EW974" s="31"/>
      <c r="EX974" s="31"/>
      <c r="EY974" s="31"/>
      <c r="EZ974" s="31"/>
      <c r="FA974" s="31"/>
      <c r="FB974" s="31"/>
      <c r="FC974" s="31"/>
      <c r="FD974" s="31"/>
      <c r="FE974" s="31"/>
      <c r="FF974" s="31"/>
      <c r="FG974" s="31"/>
      <c r="FH974" s="31"/>
      <c r="FI974" s="31"/>
      <c r="FJ974" s="31"/>
      <c r="FK974" s="31"/>
      <c r="FL974" s="31"/>
      <c r="FM974" s="31"/>
      <c r="FN974" s="31"/>
      <c r="FO974" s="31"/>
      <c r="FP974" s="31"/>
      <c r="FQ974" s="31"/>
      <c r="FR974" s="31"/>
      <c r="FS974" s="31"/>
      <c r="FT974" s="31"/>
      <c r="FU974" s="31"/>
      <c r="FV974" s="31"/>
      <c r="FW974" s="31"/>
      <c r="FX974" s="31"/>
      <c r="FY974" s="31"/>
      <c r="FZ974" s="31"/>
      <c r="GA974" s="31"/>
      <c r="GB974" s="31"/>
      <c r="GC974" s="31"/>
      <c r="GD974" s="31"/>
      <c r="GE974" s="31"/>
      <c r="GF974" s="31"/>
      <c r="GG974" s="31"/>
      <c r="GH974" s="31"/>
      <c r="GI974" s="31"/>
      <c r="GJ974" s="31"/>
      <c r="GK974" s="31"/>
      <c r="GL974" s="31"/>
      <c r="GM974" s="31"/>
      <c r="GN974" s="31"/>
      <c r="GO974" s="31"/>
      <c r="GP974" s="31"/>
      <c r="GQ974" s="31"/>
      <c r="GR974" s="31"/>
      <c r="GS974" s="31"/>
      <c r="GT974" s="31"/>
      <c r="GU974" s="31"/>
      <c r="GV974" s="31"/>
      <c r="GW974" s="31"/>
      <c r="GX974" s="31"/>
      <c r="GY974" s="31"/>
      <c r="GZ974" s="31"/>
    </row>
    <row r="975" spans="2:208" s="32" customFormat="1" x14ac:dyDescent="0.2">
      <c r="B975" s="21"/>
      <c r="C975" s="22"/>
      <c r="D975" s="22"/>
      <c r="E975" s="22"/>
      <c r="F975" s="246"/>
      <c r="G975" s="121"/>
      <c r="H975" s="27"/>
      <c r="I975" s="28"/>
      <c r="J975" s="29"/>
      <c r="K975" s="30"/>
      <c r="L975" s="34"/>
      <c r="M975" s="35"/>
      <c r="N975" s="30"/>
      <c r="O975" s="34"/>
      <c r="P975" s="35"/>
      <c r="Q975" s="30"/>
      <c r="R975" s="34"/>
      <c r="S975" s="35"/>
      <c r="T975" s="30"/>
      <c r="U975" s="34"/>
      <c r="V975" s="35"/>
      <c r="W975" s="30"/>
      <c r="X975" s="34"/>
      <c r="Y975" s="34"/>
      <c r="Z975" s="30"/>
      <c r="AA975" s="34"/>
      <c r="AB975" s="34"/>
      <c r="AC975" s="30"/>
      <c r="AD975" s="34"/>
      <c r="AE975" s="34"/>
      <c r="AF975" s="30"/>
      <c r="AG975" s="34"/>
      <c r="AH975" s="34"/>
      <c r="AI975" s="30"/>
      <c r="AJ975" s="34"/>
      <c r="AK975" s="34"/>
      <c r="AL975" s="30"/>
      <c r="AM975" s="34"/>
      <c r="AN975" s="34"/>
      <c r="AO975" s="30"/>
      <c r="AP975" s="34"/>
      <c r="AQ975" s="34"/>
      <c r="AR975" s="30"/>
      <c r="AS975" s="34"/>
      <c r="AT975" s="34"/>
      <c r="AU975" s="30"/>
      <c r="AV975" s="34"/>
      <c r="AW975" s="34"/>
      <c r="AX975" s="30"/>
      <c r="AY975" s="34"/>
      <c r="AZ975" s="34"/>
      <c r="BA975" s="30"/>
      <c r="BB975" s="34"/>
      <c r="BC975" s="34"/>
      <c r="BD975" s="30"/>
      <c r="BE975" s="34"/>
      <c r="BF975" s="34"/>
      <c r="BG975" s="30"/>
      <c r="BH975" s="34"/>
      <c r="BI975" s="34"/>
      <c r="BJ975" s="30"/>
      <c r="BK975" s="34"/>
      <c r="BL975" s="117"/>
      <c r="BM975" s="118"/>
      <c r="BN975" s="117"/>
      <c r="BO975" s="34"/>
      <c r="BP975" s="30"/>
      <c r="BQ975" s="30"/>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c r="CT975" s="31"/>
      <c r="CU975" s="31"/>
      <c r="CV975" s="31"/>
      <c r="CW975" s="31"/>
      <c r="CX975" s="31"/>
      <c r="CY975" s="31"/>
      <c r="CZ975" s="31"/>
      <c r="DA975" s="31"/>
      <c r="DB975" s="31"/>
      <c r="DC975" s="31"/>
      <c r="DD975" s="31"/>
      <c r="DE975" s="31"/>
      <c r="DF975" s="31"/>
      <c r="DG975" s="31"/>
      <c r="DH975" s="31"/>
      <c r="DI975" s="31"/>
      <c r="DJ975" s="31"/>
      <c r="DK975" s="31"/>
      <c r="DL975" s="31"/>
      <c r="DM975" s="31"/>
      <c r="DN975" s="31"/>
      <c r="DO975" s="31"/>
      <c r="DP975" s="31"/>
      <c r="DQ975" s="31"/>
      <c r="DR975" s="31"/>
      <c r="DS975" s="31"/>
      <c r="DT975" s="31"/>
      <c r="DU975" s="31"/>
      <c r="DV975" s="31"/>
      <c r="DW975" s="31"/>
      <c r="DX975" s="31"/>
      <c r="DY975" s="31"/>
      <c r="DZ975" s="31"/>
      <c r="EA975" s="31"/>
      <c r="EB975" s="31"/>
      <c r="EC975" s="31"/>
      <c r="ED975" s="31"/>
      <c r="EE975" s="31"/>
      <c r="EF975" s="31"/>
      <c r="EG975" s="31"/>
      <c r="EH975" s="31"/>
      <c r="EI975" s="31"/>
      <c r="EJ975" s="31"/>
      <c r="EK975" s="31"/>
      <c r="EL975" s="31"/>
      <c r="EM975" s="31"/>
      <c r="EN975" s="31"/>
      <c r="EO975" s="31"/>
      <c r="EP975" s="31"/>
      <c r="EQ975" s="31"/>
      <c r="ER975" s="31"/>
      <c r="ES975" s="31"/>
      <c r="ET975" s="31"/>
      <c r="EU975" s="31"/>
      <c r="EV975" s="31"/>
      <c r="EW975" s="31"/>
      <c r="EX975" s="31"/>
      <c r="EY975" s="31"/>
      <c r="EZ975" s="31"/>
      <c r="FA975" s="31"/>
      <c r="FB975" s="31"/>
      <c r="FC975" s="31"/>
      <c r="FD975" s="31"/>
      <c r="FE975" s="31"/>
      <c r="FF975" s="31"/>
      <c r="FG975" s="31"/>
      <c r="FH975" s="31"/>
      <c r="FI975" s="31"/>
      <c r="FJ975" s="31"/>
      <c r="FK975" s="31"/>
      <c r="FL975" s="31"/>
      <c r="FM975" s="31"/>
      <c r="FN975" s="31"/>
      <c r="FO975" s="31"/>
      <c r="FP975" s="31"/>
      <c r="FQ975" s="31"/>
      <c r="FR975" s="31"/>
      <c r="FS975" s="31"/>
      <c r="FT975" s="31"/>
      <c r="FU975" s="31"/>
      <c r="FV975" s="31"/>
      <c r="FW975" s="31"/>
      <c r="FX975" s="31"/>
      <c r="FY975" s="31"/>
      <c r="FZ975" s="31"/>
      <c r="GA975" s="31"/>
      <c r="GB975" s="31"/>
      <c r="GC975" s="31"/>
      <c r="GD975" s="31"/>
      <c r="GE975" s="31"/>
      <c r="GF975" s="31"/>
      <c r="GG975" s="31"/>
      <c r="GH975" s="31"/>
      <c r="GI975" s="31"/>
      <c r="GJ975" s="31"/>
      <c r="GK975" s="31"/>
      <c r="GL975" s="31"/>
      <c r="GM975" s="31"/>
      <c r="GN975" s="31"/>
      <c r="GO975" s="31"/>
      <c r="GP975" s="31"/>
      <c r="GQ975" s="31"/>
      <c r="GR975" s="31"/>
      <c r="GS975" s="31"/>
      <c r="GT975" s="31"/>
      <c r="GU975" s="31"/>
      <c r="GV975" s="31"/>
      <c r="GW975" s="31"/>
      <c r="GX975" s="31"/>
      <c r="GY975" s="31"/>
      <c r="GZ975" s="31"/>
    </row>
    <row r="976" spans="2:208" s="32" customFormat="1" x14ac:dyDescent="0.2">
      <c r="B976" s="21"/>
      <c r="C976" s="22"/>
      <c r="D976" s="22"/>
      <c r="E976" s="22"/>
      <c r="F976" s="246"/>
      <c r="G976" s="121"/>
      <c r="H976" s="27"/>
      <c r="I976" s="28"/>
      <c r="J976" s="29"/>
      <c r="K976" s="30"/>
      <c r="L976" s="34"/>
      <c r="M976" s="35"/>
      <c r="N976" s="30"/>
      <c r="O976" s="34"/>
      <c r="P976" s="35"/>
      <c r="Q976" s="30"/>
      <c r="R976" s="34"/>
      <c r="S976" s="35"/>
      <c r="T976" s="30"/>
      <c r="U976" s="34"/>
      <c r="V976" s="35"/>
      <c r="W976" s="30"/>
      <c r="X976" s="34"/>
      <c r="Y976" s="34"/>
      <c r="Z976" s="30"/>
      <c r="AA976" s="34"/>
      <c r="AB976" s="34"/>
      <c r="AC976" s="30"/>
      <c r="AD976" s="34"/>
      <c r="AE976" s="34"/>
      <c r="AF976" s="30"/>
      <c r="AG976" s="34"/>
      <c r="AH976" s="34"/>
      <c r="AI976" s="30"/>
      <c r="AJ976" s="34"/>
      <c r="AK976" s="34"/>
      <c r="AL976" s="30"/>
      <c r="AM976" s="34"/>
      <c r="AN976" s="34"/>
      <c r="AO976" s="30"/>
      <c r="AP976" s="34"/>
      <c r="AQ976" s="34"/>
      <c r="AR976" s="30"/>
      <c r="AS976" s="34"/>
      <c r="AT976" s="34"/>
      <c r="AU976" s="30"/>
      <c r="AV976" s="34"/>
      <c r="AW976" s="34"/>
      <c r="AX976" s="30"/>
      <c r="AY976" s="34"/>
      <c r="AZ976" s="34"/>
      <c r="BA976" s="30"/>
      <c r="BB976" s="34"/>
      <c r="BC976" s="34"/>
      <c r="BD976" s="30"/>
      <c r="BE976" s="34"/>
      <c r="BF976" s="34"/>
      <c r="BG976" s="30"/>
      <c r="BH976" s="34"/>
      <c r="BI976" s="34"/>
      <c r="BJ976" s="30"/>
      <c r="BK976" s="34"/>
      <c r="BL976" s="117"/>
      <c r="BM976" s="118"/>
      <c r="BN976" s="117"/>
      <c r="BO976" s="34"/>
      <c r="BP976" s="30"/>
      <c r="BQ976" s="30"/>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1"/>
      <c r="EU976" s="31"/>
      <c r="EV976" s="31"/>
      <c r="EW976" s="31"/>
      <c r="EX976" s="31"/>
      <c r="EY976" s="31"/>
      <c r="EZ976" s="31"/>
      <c r="FA976" s="31"/>
      <c r="FB976" s="31"/>
      <c r="FC976" s="31"/>
      <c r="FD976" s="31"/>
      <c r="FE976" s="31"/>
      <c r="FF976" s="31"/>
      <c r="FG976" s="31"/>
      <c r="FH976" s="31"/>
      <c r="FI976" s="31"/>
      <c r="FJ976" s="31"/>
      <c r="FK976" s="31"/>
      <c r="FL976" s="31"/>
      <c r="FM976" s="31"/>
      <c r="FN976" s="31"/>
      <c r="FO976" s="31"/>
      <c r="FP976" s="31"/>
      <c r="FQ976" s="31"/>
      <c r="FR976" s="31"/>
      <c r="FS976" s="31"/>
      <c r="FT976" s="31"/>
      <c r="FU976" s="31"/>
      <c r="FV976" s="31"/>
      <c r="FW976" s="31"/>
      <c r="FX976" s="31"/>
      <c r="FY976" s="31"/>
      <c r="FZ976" s="31"/>
      <c r="GA976" s="31"/>
      <c r="GB976" s="31"/>
      <c r="GC976" s="31"/>
      <c r="GD976" s="31"/>
      <c r="GE976" s="31"/>
      <c r="GF976" s="31"/>
      <c r="GG976" s="31"/>
      <c r="GH976" s="31"/>
      <c r="GI976" s="31"/>
      <c r="GJ976" s="31"/>
      <c r="GK976" s="31"/>
      <c r="GL976" s="31"/>
      <c r="GM976" s="31"/>
      <c r="GN976" s="31"/>
      <c r="GO976" s="31"/>
      <c r="GP976" s="31"/>
      <c r="GQ976" s="31"/>
      <c r="GR976" s="31"/>
      <c r="GS976" s="31"/>
      <c r="GT976" s="31"/>
      <c r="GU976" s="31"/>
      <c r="GV976" s="31"/>
      <c r="GW976" s="31"/>
      <c r="GX976" s="31"/>
      <c r="GY976" s="31"/>
      <c r="GZ976" s="31"/>
    </row>
    <row r="977" spans="2:208" s="32" customFormat="1" x14ac:dyDescent="0.2">
      <c r="B977" s="21"/>
      <c r="C977" s="22"/>
      <c r="D977" s="22"/>
      <c r="E977" s="22"/>
      <c r="F977" s="246"/>
      <c r="G977" s="121"/>
      <c r="H977" s="27"/>
      <c r="I977" s="28"/>
      <c r="J977" s="29"/>
      <c r="K977" s="30"/>
      <c r="L977" s="34"/>
      <c r="M977" s="35"/>
      <c r="N977" s="30"/>
      <c r="O977" s="34"/>
      <c r="P977" s="35"/>
      <c r="Q977" s="30"/>
      <c r="R977" s="34"/>
      <c r="S977" s="35"/>
      <c r="T977" s="30"/>
      <c r="U977" s="34"/>
      <c r="V977" s="35"/>
      <c r="W977" s="30"/>
      <c r="X977" s="34"/>
      <c r="Y977" s="34"/>
      <c r="Z977" s="30"/>
      <c r="AA977" s="34"/>
      <c r="AB977" s="34"/>
      <c r="AC977" s="30"/>
      <c r="AD977" s="34"/>
      <c r="AE977" s="34"/>
      <c r="AF977" s="30"/>
      <c r="AG977" s="34"/>
      <c r="AH977" s="34"/>
      <c r="AI977" s="30"/>
      <c r="AJ977" s="34"/>
      <c r="AK977" s="34"/>
      <c r="AL977" s="30"/>
      <c r="AM977" s="34"/>
      <c r="AN977" s="34"/>
      <c r="AO977" s="30"/>
      <c r="AP977" s="34"/>
      <c r="AQ977" s="34"/>
      <c r="AR977" s="30"/>
      <c r="AS977" s="34"/>
      <c r="AT977" s="34"/>
      <c r="AU977" s="30"/>
      <c r="AV977" s="34"/>
      <c r="AW977" s="34"/>
      <c r="AX977" s="30"/>
      <c r="AY977" s="34"/>
      <c r="AZ977" s="34"/>
      <c r="BA977" s="30"/>
      <c r="BB977" s="34"/>
      <c r="BC977" s="34"/>
      <c r="BD977" s="30"/>
      <c r="BE977" s="34"/>
      <c r="BF977" s="34"/>
      <c r="BG977" s="30"/>
      <c r="BH977" s="34"/>
      <c r="BI977" s="34"/>
      <c r="BJ977" s="30"/>
      <c r="BK977" s="34"/>
      <c r="BL977" s="117"/>
      <c r="BM977" s="118"/>
      <c r="BN977" s="117"/>
      <c r="BO977" s="34"/>
      <c r="BP977" s="30"/>
      <c r="BQ977" s="30"/>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c r="CT977" s="31"/>
      <c r="CU977" s="31"/>
      <c r="CV977" s="31"/>
      <c r="CW977" s="31"/>
      <c r="CX977" s="31"/>
      <c r="CY977" s="31"/>
      <c r="CZ977" s="31"/>
      <c r="DA977" s="31"/>
      <c r="DB977" s="31"/>
      <c r="DC977" s="31"/>
      <c r="DD977" s="31"/>
      <c r="DE977" s="31"/>
      <c r="DF977" s="31"/>
      <c r="DG977" s="31"/>
      <c r="DH977" s="31"/>
      <c r="DI977" s="31"/>
      <c r="DJ977" s="31"/>
      <c r="DK977" s="31"/>
      <c r="DL977" s="31"/>
      <c r="DM977" s="31"/>
      <c r="DN977" s="31"/>
      <c r="DO977" s="31"/>
      <c r="DP977" s="31"/>
      <c r="DQ977" s="31"/>
      <c r="DR977" s="31"/>
      <c r="DS977" s="31"/>
      <c r="DT977" s="31"/>
      <c r="DU977" s="31"/>
      <c r="DV977" s="31"/>
      <c r="DW977" s="31"/>
      <c r="DX977" s="31"/>
      <c r="DY977" s="31"/>
      <c r="DZ977" s="31"/>
      <c r="EA977" s="31"/>
      <c r="EB977" s="31"/>
      <c r="EC977" s="31"/>
      <c r="ED977" s="31"/>
      <c r="EE977" s="31"/>
      <c r="EF977" s="31"/>
      <c r="EG977" s="31"/>
      <c r="EH977" s="31"/>
      <c r="EI977" s="31"/>
      <c r="EJ977" s="31"/>
      <c r="EK977" s="31"/>
      <c r="EL977" s="31"/>
      <c r="EM977" s="31"/>
      <c r="EN977" s="31"/>
      <c r="EO977" s="31"/>
      <c r="EP977" s="31"/>
      <c r="EQ977" s="31"/>
      <c r="ER977" s="31"/>
      <c r="ES977" s="31"/>
      <c r="ET977" s="31"/>
      <c r="EU977" s="31"/>
      <c r="EV977" s="31"/>
      <c r="EW977" s="31"/>
      <c r="EX977" s="31"/>
      <c r="EY977" s="31"/>
      <c r="EZ977" s="31"/>
      <c r="FA977" s="31"/>
      <c r="FB977" s="31"/>
      <c r="FC977" s="31"/>
      <c r="FD977" s="31"/>
      <c r="FE977" s="31"/>
      <c r="FF977" s="31"/>
      <c r="FG977" s="31"/>
      <c r="FH977" s="31"/>
      <c r="FI977" s="31"/>
      <c r="FJ977" s="31"/>
      <c r="FK977" s="31"/>
      <c r="FL977" s="31"/>
      <c r="FM977" s="31"/>
      <c r="FN977" s="31"/>
      <c r="FO977" s="31"/>
      <c r="FP977" s="31"/>
      <c r="FQ977" s="31"/>
      <c r="FR977" s="31"/>
      <c r="FS977" s="31"/>
      <c r="FT977" s="31"/>
      <c r="FU977" s="31"/>
      <c r="FV977" s="31"/>
      <c r="FW977" s="31"/>
      <c r="FX977" s="31"/>
      <c r="FY977" s="31"/>
      <c r="FZ977" s="31"/>
      <c r="GA977" s="31"/>
      <c r="GB977" s="31"/>
      <c r="GC977" s="31"/>
      <c r="GD977" s="31"/>
      <c r="GE977" s="31"/>
      <c r="GF977" s="31"/>
      <c r="GG977" s="31"/>
      <c r="GH977" s="31"/>
      <c r="GI977" s="31"/>
      <c r="GJ977" s="31"/>
      <c r="GK977" s="31"/>
      <c r="GL977" s="31"/>
      <c r="GM977" s="31"/>
      <c r="GN977" s="31"/>
      <c r="GO977" s="31"/>
      <c r="GP977" s="31"/>
      <c r="GQ977" s="31"/>
      <c r="GR977" s="31"/>
      <c r="GS977" s="31"/>
      <c r="GT977" s="31"/>
      <c r="GU977" s="31"/>
      <c r="GV977" s="31"/>
      <c r="GW977" s="31"/>
      <c r="GX977" s="31"/>
      <c r="GY977" s="31"/>
      <c r="GZ977" s="31"/>
    </row>
    <row r="978" spans="2:208" s="32" customFormat="1" x14ac:dyDescent="0.2">
      <c r="B978" s="21"/>
      <c r="C978" s="22"/>
      <c r="D978" s="22"/>
      <c r="E978" s="22"/>
      <c r="F978" s="246"/>
      <c r="G978" s="121"/>
      <c r="H978" s="27"/>
      <c r="I978" s="28"/>
      <c r="J978" s="29"/>
      <c r="K978" s="30"/>
      <c r="L978" s="34"/>
      <c r="M978" s="35"/>
      <c r="N978" s="30"/>
      <c r="O978" s="34"/>
      <c r="P978" s="35"/>
      <c r="Q978" s="30"/>
      <c r="R978" s="34"/>
      <c r="S978" s="35"/>
      <c r="T978" s="30"/>
      <c r="U978" s="34"/>
      <c r="V978" s="35"/>
      <c r="W978" s="30"/>
      <c r="X978" s="34"/>
      <c r="Y978" s="34"/>
      <c r="Z978" s="30"/>
      <c r="AA978" s="34"/>
      <c r="AB978" s="34"/>
      <c r="AC978" s="30"/>
      <c r="AD978" s="34"/>
      <c r="AE978" s="34"/>
      <c r="AF978" s="30"/>
      <c r="AG978" s="34"/>
      <c r="AH978" s="34"/>
      <c r="AI978" s="30"/>
      <c r="AJ978" s="34"/>
      <c r="AK978" s="34"/>
      <c r="AL978" s="30"/>
      <c r="AM978" s="34"/>
      <c r="AN978" s="34"/>
      <c r="AO978" s="30"/>
      <c r="AP978" s="34"/>
      <c r="AQ978" s="34"/>
      <c r="AR978" s="30"/>
      <c r="AS978" s="34"/>
      <c r="AT978" s="34"/>
      <c r="AU978" s="30"/>
      <c r="AV978" s="34"/>
      <c r="AW978" s="34"/>
      <c r="AX978" s="30"/>
      <c r="AY978" s="34"/>
      <c r="AZ978" s="34"/>
      <c r="BA978" s="30"/>
      <c r="BB978" s="34"/>
      <c r="BC978" s="34"/>
      <c r="BD978" s="30"/>
      <c r="BE978" s="34"/>
      <c r="BF978" s="34"/>
      <c r="BG978" s="30"/>
      <c r="BH978" s="34"/>
      <c r="BI978" s="34"/>
      <c r="BJ978" s="30"/>
      <c r="BK978" s="34"/>
      <c r="BL978" s="117"/>
      <c r="BM978" s="118"/>
      <c r="BN978" s="117"/>
      <c r="BO978" s="34"/>
      <c r="BP978" s="30"/>
      <c r="BQ978" s="30"/>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c r="CT978" s="31"/>
      <c r="CU978" s="31"/>
      <c r="CV978" s="31"/>
      <c r="CW978" s="31"/>
      <c r="CX978" s="31"/>
      <c r="CY978" s="31"/>
      <c r="CZ978" s="31"/>
      <c r="DA978" s="31"/>
      <c r="DB978" s="31"/>
      <c r="DC978" s="31"/>
      <c r="DD978" s="31"/>
      <c r="DE978" s="31"/>
      <c r="DF978" s="31"/>
      <c r="DG978" s="31"/>
      <c r="DH978" s="31"/>
      <c r="DI978" s="31"/>
      <c r="DJ978" s="31"/>
      <c r="DK978" s="31"/>
      <c r="DL978" s="31"/>
      <c r="DM978" s="31"/>
      <c r="DN978" s="31"/>
      <c r="DO978" s="31"/>
      <c r="DP978" s="31"/>
      <c r="DQ978" s="31"/>
      <c r="DR978" s="31"/>
      <c r="DS978" s="31"/>
      <c r="DT978" s="31"/>
      <c r="DU978" s="31"/>
      <c r="DV978" s="31"/>
      <c r="DW978" s="31"/>
      <c r="DX978" s="31"/>
      <c r="DY978" s="31"/>
      <c r="DZ978" s="31"/>
      <c r="EA978" s="31"/>
      <c r="EB978" s="31"/>
      <c r="EC978" s="31"/>
      <c r="ED978" s="31"/>
      <c r="EE978" s="31"/>
      <c r="EF978" s="31"/>
      <c r="EG978" s="31"/>
      <c r="EH978" s="31"/>
      <c r="EI978" s="31"/>
      <c r="EJ978" s="31"/>
      <c r="EK978" s="31"/>
      <c r="EL978" s="31"/>
      <c r="EM978" s="31"/>
      <c r="EN978" s="31"/>
      <c r="EO978" s="31"/>
      <c r="EP978" s="31"/>
      <c r="EQ978" s="31"/>
      <c r="ER978" s="31"/>
      <c r="ES978" s="31"/>
      <c r="ET978" s="31"/>
      <c r="EU978" s="31"/>
      <c r="EV978" s="31"/>
      <c r="EW978" s="31"/>
      <c r="EX978" s="31"/>
      <c r="EY978" s="31"/>
      <c r="EZ978" s="31"/>
      <c r="FA978" s="31"/>
      <c r="FB978" s="31"/>
      <c r="FC978" s="31"/>
      <c r="FD978" s="31"/>
      <c r="FE978" s="31"/>
      <c r="FF978" s="31"/>
      <c r="FG978" s="31"/>
      <c r="FH978" s="31"/>
      <c r="FI978" s="31"/>
      <c r="FJ978" s="31"/>
      <c r="FK978" s="31"/>
      <c r="FL978" s="31"/>
      <c r="FM978" s="31"/>
      <c r="FN978" s="31"/>
      <c r="FO978" s="31"/>
      <c r="FP978" s="31"/>
      <c r="FQ978" s="31"/>
      <c r="FR978" s="31"/>
      <c r="FS978" s="31"/>
      <c r="FT978" s="31"/>
      <c r="FU978" s="31"/>
      <c r="FV978" s="31"/>
      <c r="FW978" s="31"/>
      <c r="FX978" s="31"/>
      <c r="FY978" s="31"/>
      <c r="FZ978" s="31"/>
      <c r="GA978" s="31"/>
      <c r="GB978" s="31"/>
      <c r="GC978" s="31"/>
      <c r="GD978" s="31"/>
      <c r="GE978" s="31"/>
      <c r="GF978" s="31"/>
      <c r="GG978" s="31"/>
      <c r="GH978" s="31"/>
      <c r="GI978" s="31"/>
      <c r="GJ978" s="31"/>
      <c r="GK978" s="31"/>
      <c r="GL978" s="31"/>
      <c r="GM978" s="31"/>
      <c r="GN978" s="31"/>
      <c r="GO978" s="31"/>
      <c r="GP978" s="31"/>
      <c r="GQ978" s="31"/>
      <c r="GR978" s="31"/>
      <c r="GS978" s="31"/>
      <c r="GT978" s="31"/>
      <c r="GU978" s="31"/>
      <c r="GV978" s="31"/>
      <c r="GW978" s="31"/>
      <c r="GX978" s="31"/>
      <c r="GY978" s="31"/>
      <c r="GZ978" s="31"/>
    </row>
    <row r="979" spans="2:208" s="32" customFormat="1" x14ac:dyDescent="0.2">
      <c r="B979" s="21"/>
      <c r="C979" s="22"/>
      <c r="D979" s="22"/>
      <c r="E979" s="22"/>
      <c r="F979" s="246"/>
      <c r="G979" s="121"/>
      <c r="H979" s="27"/>
      <c r="I979" s="28"/>
      <c r="J979" s="29"/>
      <c r="K979" s="30"/>
      <c r="L979" s="34"/>
      <c r="M979" s="35"/>
      <c r="N979" s="30"/>
      <c r="O979" s="34"/>
      <c r="P979" s="35"/>
      <c r="Q979" s="30"/>
      <c r="R979" s="34"/>
      <c r="S979" s="35"/>
      <c r="T979" s="30"/>
      <c r="U979" s="34"/>
      <c r="V979" s="35"/>
      <c r="W979" s="30"/>
      <c r="X979" s="34"/>
      <c r="Y979" s="34"/>
      <c r="Z979" s="30"/>
      <c r="AA979" s="34"/>
      <c r="AB979" s="34"/>
      <c r="AC979" s="30"/>
      <c r="AD979" s="34"/>
      <c r="AE979" s="34"/>
      <c r="AF979" s="30"/>
      <c r="AG979" s="34"/>
      <c r="AH979" s="34"/>
      <c r="AI979" s="30"/>
      <c r="AJ979" s="34"/>
      <c r="AK979" s="34"/>
      <c r="AL979" s="30"/>
      <c r="AM979" s="34"/>
      <c r="AN979" s="34"/>
      <c r="AO979" s="30"/>
      <c r="AP979" s="34"/>
      <c r="AQ979" s="34"/>
      <c r="AR979" s="30"/>
      <c r="AS979" s="34"/>
      <c r="AT979" s="34"/>
      <c r="AU979" s="30"/>
      <c r="AV979" s="34"/>
      <c r="AW979" s="34"/>
      <c r="AX979" s="30"/>
      <c r="AY979" s="34"/>
      <c r="AZ979" s="34"/>
      <c r="BA979" s="30"/>
      <c r="BB979" s="34"/>
      <c r="BC979" s="34"/>
      <c r="BD979" s="30"/>
      <c r="BE979" s="34"/>
      <c r="BF979" s="34"/>
      <c r="BG979" s="30"/>
      <c r="BH979" s="34"/>
      <c r="BI979" s="34"/>
      <c r="BJ979" s="30"/>
      <c r="BK979" s="34"/>
      <c r="BL979" s="117"/>
      <c r="BM979" s="118"/>
      <c r="BN979" s="117"/>
      <c r="BO979" s="34"/>
      <c r="BP979" s="30"/>
      <c r="BQ979" s="30"/>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c r="CT979" s="31"/>
      <c r="CU979" s="31"/>
      <c r="CV979" s="31"/>
      <c r="CW979" s="31"/>
      <c r="CX979" s="31"/>
      <c r="CY979" s="31"/>
      <c r="CZ979" s="31"/>
      <c r="DA979" s="31"/>
      <c r="DB979" s="31"/>
      <c r="DC979" s="31"/>
      <c r="DD979" s="31"/>
      <c r="DE979" s="31"/>
      <c r="DF979" s="31"/>
      <c r="DG979" s="31"/>
      <c r="DH979" s="31"/>
      <c r="DI979" s="31"/>
      <c r="DJ979" s="31"/>
      <c r="DK979" s="31"/>
      <c r="DL979" s="31"/>
      <c r="DM979" s="31"/>
      <c r="DN979" s="31"/>
      <c r="DO979" s="31"/>
      <c r="DP979" s="31"/>
      <c r="DQ979" s="31"/>
      <c r="DR979" s="31"/>
      <c r="DS979" s="31"/>
      <c r="DT979" s="31"/>
      <c r="DU979" s="31"/>
      <c r="DV979" s="31"/>
      <c r="DW979" s="31"/>
      <c r="DX979" s="31"/>
      <c r="DY979" s="31"/>
      <c r="DZ979" s="31"/>
      <c r="EA979" s="31"/>
      <c r="EB979" s="31"/>
      <c r="EC979" s="31"/>
      <c r="ED979" s="31"/>
      <c r="EE979" s="31"/>
      <c r="EF979" s="31"/>
      <c r="EG979" s="31"/>
      <c r="EH979" s="31"/>
      <c r="EI979" s="31"/>
      <c r="EJ979" s="31"/>
      <c r="EK979" s="31"/>
      <c r="EL979" s="31"/>
      <c r="EM979" s="31"/>
      <c r="EN979" s="31"/>
      <c r="EO979" s="31"/>
      <c r="EP979" s="31"/>
      <c r="EQ979" s="31"/>
      <c r="ER979" s="31"/>
      <c r="ES979" s="31"/>
      <c r="ET979" s="31"/>
      <c r="EU979" s="31"/>
      <c r="EV979" s="31"/>
      <c r="EW979" s="31"/>
      <c r="EX979" s="31"/>
      <c r="EY979" s="31"/>
      <c r="EZ979" s="31"/>
      <c r="FA979" s="31"/>
      <c r="FB979" s="31"/>
      <c r="FC979" s="31"/>
      <c r="FD979" s="31"/>
      <c r="FE979" s="31"/>
      <c r="FF979" s="31"/>
      <c r="FG979" s="31"/>
      <c r="FH979" s="31"/>
      <c r="FI979" s="31"/>
      <c r="FJ979" s="31"/>
      <c r="FK979" s="31"/>
      <c r="FL979" s="31"/>
      <c r="FM979" s="31"/>
      <c r="FN979" s="31"/>
      <c r="FO979" s="31"/>
      <c r="FP979" s="31"/>
      <c r="FQ979" s="31"/>
      <c r="FR979" s="31"/>
      <c r="FS979" s="31"/>
      <c r="FT979" s="31"/>
      <c r="FU979" s="31"/>
      <c r="FV979" s="31"/>
      <c r="FW979" s="31"/>
      <c r="FX979" s="31"/>
      <c r="FY979" s="31"/>
      <c r="FZ979" s="31"/>
      <c r="GA979" s="31"/>
      <c r="GB979" s="31"/>
      <c r="GC979" s="31"/>
      <c r="GD979" s="31"/>
      <c r="GE979" s="31"/>
      <c r="GF979" s="31"/>
      <c r="GG979" s="31"/>
      <c r="GH979" s="31"/>
      <c r="GI979" s="31"/>
      <c r="GJ979" s="31"/>
      <c r="GK979" s="31"/>
      <c r="GL979" s="31"/>
      <c r="GM979" s="31"/>
      <c r="GN979" s="31"/>
      <c r="GO979" s="31"/>
      <c r="GP979" s="31"/>
      <c r="GQ979" s="31"/>
      <c r="GR979" s="31"/>
      <c r="GS979" s="31"/>
      <c r="GT979" s="31"/>
      <c r="GU979" s="31"/>
      <c r="GV979" s="31"/>
      <c r="GW979" s="31"/>
      <c r="GX979" s="31"/>
      <c r="GY979" s="31"/>
      <c r="GZ979" s="31"/>
    </row>
    <row r="980" spans="2:208" s="32" customFormat="1" x14ac:dyDescent="0.2">
      <c r="B980" s="21"/>
      <c r="C980" s="22"/>
      <c r="D980" s="22"/>
      <c r="E980" s="22"/>
      <c r="F980" s="246"/>
      <c r="G980" s="121"/>
      <c r="H980" s="27"/>
      <c r="I980" s="28"/>
      <c r="J980" s="29"/>
      <c r="K980" s="30"/>
      <c r="L980" s="34"/>
      <c r="M980" s="35"/>
      <c r="N980" s="30"/>
      <c r="O980" s="34"/>
      <c r="P980" s="35"/>
      <c r="Q980" s="30"/>
      <c r="R980" s="34"/>
      <c r="S980" s="35"/>
      <c r="T980" s="30"/>
      <c r="U980" s="34"/>
      <c r="V980" s="35"/>
      <c r="W980" s="30"/>
      <c r="X980" s="34"/>
      <c r="Y980" s="34"/>
      <c r="Z980" s="30"/>
      <c r="AA980" s="34"/>
      <c r="AB980" s="34"/>
      <c r="AC980" s="30"/>
      <c r="AD980" s="34"/>
      <c r="AE980" s="34"/>
      <c r="AF980" s="30"/>
      <c r="AG980" s="34"/>
      <c r="AH980" s="34"/>
      <c r="AI980" s="30"/>
      <c r="AJ980" s="34"/>
      <c r="AK980" s="34"/>
      <c r="AL980" s="30"/>
      <c r="AM980" s="34"/>
      <c r="AN980" s="34"/>
      <c r="AO980" s="30"/>
      <c r="AP980" s="34"/>
      <c r="AQ980" s="34"/>
      <c r="AR980" s="30"/>
      <c r="AS980" s="34"/>
      <c r="AT980" s="34"/>
      <c r="AU980" s="30"/>
      <c r="AV980" s="34"/>
      <c r="AW980" s="34"/>
      <c r="AX980" s="30"/>
      <c r="AY980" s="34"/>
      <c r="AZ980" s="34"/>
      <c r="BA980" s="30"/>
      <c r="BB980" s="34"/>
      <c r="BC980" s="34"/>
      <c r="BD980" s="30"/>
      <c r="BE980" s="34"/>
      <c r="BF980" s="34"/>
      <c r="BG980" s="30"/>
      <c r="BH980" s="34"/>
      <c r="BI980" s="34"/>
      <c r="BJ980" s="30"/>
      <c r="BK980" s="34"/>
      <c r="BL980" s="117"/>
      <c r="BM980" s="118"/>
      <c r="BN980" s="117"/>
      <c r="BO980" s="34"/>
      <c r="BP980" s="30"/>
      <c r="BQ980" s="30"/>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c r="CT980" s="31"/>
      <c r="CU980" s="31"/>
      <c r="CV980" s="31"/>
      <c r="CW980" s="31"/>
      <c r="CX980" s="31"/>
      <c r="CY980" s="31"/>
      <c r="CZ980" s="31"/>
      <c r="DA980" s="31"/>
      <c r="DB980" s="31"/>
      <c r="DC980" s="31"/>
      <c r="DD980" s="31"/>
      <c r="DE980" s="31"/>
      <c r="DF980" s="31"/>
      <c r="DG980" s="31"/>
      <c r="DH980" s="31"/>
      <c r="DI980" s="31"/>
      <c r="DJ980" s="31"/>
      <c r="DK980" s="31"/>
      <c r="DL980" s="31"/>
      <c r="DM980" s="31"/>
      <c r="DN980" s="31"/>
      <c r="DO980" s="31"/>
      <c r="DP980" s="31"/>
      <c r="DQ980" s="31"/>
      <c r="DR980" s="31"/>
      <c r="DS980" s="31"/>
      <c r="DT980" s="31"/>
      <c r="DU980" s="31"/>
      <c r="DV980" s="31"/>
      <c r="DW980" s="31"/>
      <c r="DX980" s="31"/>
      <c r="DY980" s="31"/>
      <c r="DZ980" s="31"/>
      <c r="EA980" s="31"/>
      <c r="EB980" s="31"/>
      <c r="EC980" s="31"/>
      <c r="ED980" s="31"/>
      <c r="EE980" s="31"/>
      <c r="EF980" s="31"/>
      <c r="EG980" s="31"/>
      <c r="EH980" s="31"/>
      <c r="EI980" s="31"/>
      <c r="EJ980" s="31"/>
      <c r="EK980" s="31"/>
      <c r="EL980" s="31"/>
      <c r="EM980" s="31"/>
      <c r="EN980" s="31"/>
      <c r="EO980" s="31"/>
      <c r="EP980" s="31"/>
      <c r="EQ980" s="31"/>
      <c r="ER980" s="31"/>
      <c r="ES980" s="31"/>
      <c r="ET980" s="31"/>
      <c r="EU980" s="31"/>
      <c r="EV980" s="31"/>
      <c r="EW980" s="31"/>
      <c r="EX980" s="31"/>
      <c r="EY980" s="31"/>
      <c r="EZ980" s="31"/>
      <c r="FA980" s="31"/>
      <c r="FB980" s="31"/>
      <c r="FC980" s="31"/>
      <c r="FD980" s="31"/>
      <c r="FE980" s="31"/>
      <c r="FF980" s="31"/>
      <c r="FG980" s="31"/>
      <c r="FH980" s="31"/>
      <c r="FI980" s="31"/>
      <c r="FJ980" s="31"/>
      <c r="FK980" s="31"/>
      <c r="FL980" s="31"/>
      <c r="FM980" s="31"/>
      <c r="FN980" s="31"/>
      <c r="FO980" s="31"/>
      <c r="FP980" s="31"/>
      <c r="FQ980" s="31"/>
      <c r="FR980" s="31"/>
      <c r="FS980" s="31"/>
      <c r="FT980" s="31"/>
      <c r="FU980" s="31"/>
      <c r="FV980" s="31"/>
      <c r="FW980" s="31"/>
      <c r="FX980" s="31"/>
      <c r="FY980" s="31"/>
      <c r="FZ980" s="31"/>
      <c r="GA980" s="31"/>
      <c r="GB980" s="31"/>
      <c r="GC980" s="31"/>
      <c r="GD980" s="31"/>
      <c r="GE980" s="31"/>
      <c r="GF980" s="31"/>
      <c r="GG980" s="31"/>
      <c r="GH980" s="31"/>
      <c r="GI980" s="31"/>
      <c r="GJ980" s="31"/>
      <c r="GK980" s="31"/>
      <c r="GL980" s="31"/>
      <c r="GM980" s="31"/>
      <c r="GN980" s="31"/>
      <c r="GO980" s="31"/>
      <c r="GP980" s="31"/>
      <c r="GQ980" s="31"/>
      <c r="GR980" s="31"/>
      <c r="GS980" s="31"/>
      <c r="GT980" s="31"/>
      <c r="GU980" s="31"/>
      <c r="GV980" s="31"/>
      <c r="GW980" s="31"/>
      <c r="GX980" s="31"/>
      <c r="GY980" s="31"/>
      <c r="GZ980" s="31"/>
    </row>
    <row r="981" spans="2:208" s="32" customFormat="1" x14ac:dyDescent="0.2">
      <c r="B981" s="21"/>
      <c r="C981" s="22"/>
      <c r="D981" s="22"/>
      <c r="E981" s="22"/>
      <c r="F981" s="246"/>
      <c r="G981" s="121"/>
      <c r="H981" s="27"/>
      <c r="I981" s="28"/>
      <c r="J981" s="29"/>
      <c r="K981" s="30"/>
      <c r="L981" s="34"/>
      <c r="M981" s="35"/>
      <c r="N981" s="30"/>
      <c r="O981" s="34"/>
      <c r="P981" s="35"/>
      <c r="Q981" s="30"/>
      <c r="R981" s="34"/>
      <c r="S981" s="35"/>
      <c r="T981" s="30"/>
      <c r="U981" s="34"/>
      <c r="V981" s="35"/>
      <c r="W981" s="30"/>
      <c r="X981" s="34"/>
      <c r="Y981" s="34"/>
      <c r="Z981" s="30"/>
      <c r="AA981" s="34"/>
      <c r="AB981" s="34"/>
      <c r="AC981" s="30"/>
      <c r="AD981" s="34"/>
      <c r="AE981" s="34"/>
      <c r="AF981" s="30"/>
      <c r="AG981" s="34"/>
      <c r="AH981" s="34"/>
      <c r="AI981" s="30"/>
      <c r="AJ981" s="34"/>
      <c r="AK981" s="34"/>
      <c r="AL981" s="30"/>
      <c r="AM981" s="34"/>
      <c r="AN981" s="34"/>
      <c r="AO981" s="30"/>
      <c r="AP981" s="34"/>
      <c r="AQ981" s="34"/>
      <c r="AR981" s="30"/>
      <c r="AS981" s="34"/>
      <c r="AT981" s="34"/>
      <c r="AU981" s="30"/>
      <c r="AV981" s="34"/>
      <c r="AW981" s="34"/>
      <c r="AX981" s="30"/>
      <c r="AY981" s="34"/>
      <c r="AZ981" s="34"/>
      <c r="BA981" s="30"/>
      <c r="BB981" s="34"/>
      <c r="BC981" s="34"/>
      <c r="BD981" s="30"/>
      <c r="BE981" s="34"/>
      <c r="BF981" s="34"/>
      <c r="BG981" s="30"/>
      <c r="BH981" s="34"/>
      <c r="BI981" s="34"/>
      <c r="BJ981" s="30"/>
      <c r="BK981" s="34"/>
      <c r="BL981" s="117"/>
      <c r="BM981" s="118"/>
      <c r="BN981" s="117"/>
      <c r="BO981" s="34"/>
      <c r="BP981" s="30"/>
      <c r="BQ981" s="30"/>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c r="CT981" s="31"/>
      <c r="CU981" s="31"/>
      <c r="CV981" s="31"/>
      <c r="CW981" s="31"/>
      <c r="CX981" s="31"/>
      <c r="CY981" s="31"/>
      <c r="CZ981" s="31"/>
      <c r="DA981" s="31"/>
      <c r="DB981" s="31"/>
      <c r="DC981" s="31"/>
      <c r="DD981" s="31"/>
      <c r="DE981" s="31"/>
      <c r="DF981" s="31"/>
      <c r="DG981" s="31"/>
      <c r="DH981" s="31"/>
      <c r="DI981" s="31"/>
      <c r="DJ981" s="31"/>
      <c r="DK981" s="31"/>
      <c r="DL981" s="31"/>
      <c r="DM981" s="31"/>
      <c r="DN981" s="31"/>
      <c r="DO981" s="31"/>
      <c r="DP981" s="31"/>
      <c r="DQ981" s="31"/>
      <c r="DR981" s="31"/>
      <c r="DS981" s="31"/>
      <c r="DT981" s="31"/>
      <c r="DU981" s="31"/>
      <c r="DV981" s="31"/>
      <c r="DW981" s="31"/>
      <c r="DX981" s="31"/>
      <c r="DY981" s="31"/>
      <c r="DZ981" s="31"/>
      <c r="EA981" s="31"/>
      <c r="EB981" s="31"/>
      <c r="EC981" s="31"/>
      <c r="ED981" s="31"/>
      <c r="EE981" s="31"/>
      <c r="EF981" s="31"/>
      <c r="EG981" s="31"/>
      <c r="EH981" s="31"/>
      <c r="EI981" s="31"/>
      <c r="EJ981" s="31"/>
      <c r="EK981" s="31"/>
      <c r="EL981" s="31"/>
      <c r="EM981" s="31"/>
      <c r="EN981" s="31"/>
      <c r="EO981" s="31"/>
      <c r="EP981" s="31"/>
      <c r="EQ981" s="31"/>
      <c r="ER981" s="31"/>
      <c r="ES981" s="31"/>
      <c r="ET981" s="31"/>
      <c r="EU981" s="31"/>
      <c r="EV981" s="31"/>
      <c r="EW981" s="31"/>
      <c r="EX981" s="31"/>
      <c r="EY981" s="31"/>
      <c r="EZ981" s="31"/>
      <c r="FA981" s="31"/>
      <c r="FB981" s="31"/>
      <c r="FC981" s="31"/>
      <c r="FD981" s="31"/>
      <c r="FE981" s="31"/>
      <c r="FF981" s="31"/>
      <c r="FG981" s="31"/>
      <c r="FH981" s="31"/>
      <c r="FI981" s="31"/>
      <c r="FJ981" s="31"/>
      <c r="FK981" s="31"/>
      <c r="FL981" s="31"/>
      <c r="FM981" s="31"/>
      <c r="FN981" s="31"/>
      <c r="FO981" s="31"/>
      <c r="FP981" s="31"/>
      <c r="FQ981" s="31"/>
      <c r="FR981" s="31"/>
      <c r="FS981" s="31"/>
      <c r="FT981" s="31"/>
      <c r="FU981" s="31"/>
      <c r="FV981" s="31"/>
      <c r="FW981" s="31"/>
      <c r="FX981" s="31"/>
      <c r="FY981" s="31"/>
      <c r="FZ981" s="31"/>
      <c r="GA981" s="31"/>
      <c r="GB981" s="31"/>
      <c r="GC981" s="31"/>
      <c r="GD981" s="31"/>
      <c r="GE981" s="31"/>
      <c r="GF981" s="31"/>
      <c r="GG981" s="31"/>
      <c r="GH981" s="31"/>
      <c r="GI981" s="31"/>
      <c r="GJ981" s="31"/>
      <c r="GK981" s="31"/>
      <c r="GL981" s="31"/>
      <c r="GM981" s="31"/>
      <c r="GN981" s="31"/>
      <c r="GO981" s="31"/>
      <c r="GP981" s="31"/>
      <c r="GQ981" s="31"/>
      <c r="GR981" s="31"/>
      <c r="GS981" s="31"/>
      <c r="GT981" s="31"/>
      <c r="GU981" s="31"/>
      <c r="GV981" s="31"/>
      <c r="GW981" s="31"/>
      <c r="GX981" s="31"/>
      <c r="GY981" s="31"/>
      <c r="GZ981" s="31"/>
    </row>
    <row r="982" spans="2:208" s="32" customFormat="1" x14ac:dyDescent="0.2">
      <c r="B982" s="21"/>
      <c r="C982" s="22"/>
      <c r="D982" s="22"/>
      <c r="E982" s="22"/>
      <c r="F982" s="246"/>
      <c r="G982" s="121"/>
      <c r="H982" s="27"/>
      <c r="I982" s="28"/>
      <c r="J982" s="29"/>
      <c r="K982" s="30"/>
      <c r="L982" s="34"/>
      <c r="M982" s="35"/>
      <c r="N982" s="30"/>
      <c r="O982" s="34"/>
      <c r="P982" s="35"/>
      <c r="Q982" s="30"/>
      <c r="R982" s="34"/>
      <c r="S982" s="35"/>
      <c r="T982" s="30"/>
      <c r="U982" s="34"/>
      <c r="V982" s="35"/>
      <c r="W982" s="30"/>
      <c r="X982" s="34"/>
      <c r="Y982" s="34"/>
      <c r="Z982" s="30"/>
      <c r="AA982" s="34"/>
      <c r="AB982" s="34"/>
      <c r="AC982" s="30"/>
      <c r="AD982" s="34"/>
      <c r="AE982" s="34"/>
      <c r="AF982" s="30"/>
      <c r="AG982" s="34"/>
      <c r="AH982" s="34"/>
      <c r="AI982" s="30"/>
      <c r="AJ982" s="34"/>
      <c r="AK982" s="34"/>
      <c r="AL982" s="30"/>
      <c r="AM982" s="34"/>
      <c r="AN982" s="34"/>
      <c r="AO982" s="30"/>
      <c r="AP982" s="34"/>
      <c r="AQ982" s="34"/>
      <c r="AR982" s="30"/>
      <c r="AS982" s="34"/>
      <c r="AT982" s="34"/>
      <c r="AU982" s="30"/>
      <c r="AV982" s="34"/>
      <c r="AW982" s="34"/>
      <c r="AX982" s="30"/>
      <c r="AY982" s="34"/>
      <c r="AZ982" s="34"/>
      <c r="BA982" s="30"/>
      <c r="BB982" s="34"/>
      <c r="BC982" s="34"/>
      <c r="BD982" s="30"/>
      <c r="BE982" s="34"/>
      <c r="BF982" s="34"/>
      <c r="BG982" s="30"/>
      <c r="BH982" s="34"/>
      <c r="BI982" s="34"/>
      <c r="BJ982" s="30"/>
      <c r="BK982" s="34"/>
      <c r="BL982" s="117"/>
      <c r="BM982" s="118"/>
      <c r="BN982" s="117"/>
      <c r="BO982" s="34"/>
      <c r="BP982" s="30"/>
      <c r="BQ982" s="30"/>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c r="CT982" s="31"/>
      <c r="CU982" s="31"/>
      <c r="CV982" s="31"/>
      <c r="CW982" s="31"/>
      <c r="CX982" s="31"/>
      <c r="CY982" s="31"/>
      <c r="CZ982" s="31"/>
      <c r="DA982" s="31"/>
      <c r="DB982" s="31"/>
      <c r="DC982" s="31"/>
      <c r="DD982" s="31"/>
      <c r="DE982" s="31"/>
      <c r="DF982" s="31"/>
      <c r="DG982" s="31"/>
      <c r="DH982" s="31"/>
      <c r="DI982" s="31"/>
      <c r="DJ982" s="31"/>
      <c r="DK982" s="31"/>
      <c r="DL982" s="31"/>
      <c r="DM982" s="31"/>
      <c r="DN982" s="31"/>
      <c r="DO982" s="31"/>
      <c r="DP982" s="31"/>
      <c r="DQ982" s="31"/>
      <c r="DR982" s="31"/>
      <c r="DS982" s="31"/>
      <c r="DT982" s="31"/>
      <c r="DU982" s="31"/>
      <c r="DV982" s="31"/>
      <c r="DW982" s="31"/>
      <c r="DX982" s="31"/>
      <c r="DY982" s="31"/>
      <c r="DZ982" s="31"/>
      <c r="EA982" s="31"/>
      <c r="EB982" s="31"/>
      <c r="EC982" s="31"/>
      <c r="ED982" s="31"/>
      <c r="EE982" s="31"/>
      <c r="EF982" s="31"/>
      <c r="EG982" s="31"/>
      <c r="EH982" s="31"/>
      <c r="EI982" s="31"/>
      <c r="EJ982" s="31"/>
      <c r="EK982" s="31"/>
      <c r="EL982" s="31"/>
      <c r="EM982" s="31"/>
      <c r="EN982" s="31"/>
      <c r="EO982" s="31"/>
      <c r="EP982" s="31"/>
      <c r="EQ982" s="31"/>
      <c r="ER982" s="31"/>
      <c r="ES982" s="31"/>
      <c r="ET982" s="31"/>
      <c r="EU982" s="31"/>
      <c r="EV982" s="31"/>
      <c r="EW982" s="31"/>
      <c r="EX982" s="31"/>
      <c r="EY982" s="31"/>
      <c r="EZ982" s="31"/>
      <c r="FA982" s="31"/>
      <c r="FB982" s="31"/>
      <c r="FC982" s="31"/>
      <c r="FD982" s="31"/>
      <c r="FE982" s="31"/>
      <c r="FF982" s="31"/>
      <c r="FG982" s="31"/>
      <c r="FH982" s="31"/>
      <c r="FI982" s="31"/>
      <c r="FJ982" s="31"/>
      <c r="FK982" s="31"/>
      <c r="FL982" s="31"/>
      <c r="FM982" s="31"/>
      <c r="FN982" s="31"/>
      <c r="FO982" s="31"/>
      <c r="FP982" s="31"/>
      <c r="FQ982" s="31"/>
      <c r="FR982" s="31"/>
      <c r="FS982" s="31"/>
      <c r="FT982" s="31"/>
      <c r="FU982" s="31"/>
      <c r="FV982" s="31"/>
      <c r="FW982" s="31"/>
      <c r="FX982" s="31"/>
      <c r="FY982" s="31"/>
      <c r="FZ982" s="31"/>
      <c r="GA982" s="31"/>
      <c r="GB982" s="31"/>
      <c r="GC982" s="31"/>
      <c r="GD982" s="31"/>
      <c r="GE982" s="31"/>
      <c r="GF982" s="31"/>
      <c r="GG982" s="31"/>
      <c r="GH982" s="31"/>
      <c r="GI982" s="31"/>
      <c r="GJ982" s="31"/>
      <c r="GK982" s="31"/>
      <c r="GL982" s="31"/>
      <c r="GM982" s="31"/>
      <c r="GN982" s="31"/>
      <c r="GO982" s="31"/>
      <c r="GP982" s="31"/>
      <c r="GQ982" s="31"/>
      <c r="GR982" s="31"/>
      <c r="GS982" s="31"/>
      <c r="GT982" s="31"/>
      <c r="GU982" s="31"/>
      <c r="GV982" s="31"/>
      <c r="GW982" s="31"/>
      <c r="GX982" s="31"/>
      <c r="GY982" s="31"/>
      <c r="GZ982" s="31"/>
    </row>
    <row r="983" spans="2:208" s="32" customFormat="1" x14ac:dyDescent="0.2">
      <c r="B983" s="21"/>
      <c r="C983" s="22"/>
      <c r="D983" s="22"/>
      <c r="E983" s="22"/>
      <c r="F983" s="246"/>
      <c r="G983" s="121"/>
      <c r="H983" s="27"/>
      <c r="I983" s="28"/>
      <c r="J983" s="29"/>
      <c r="K983" s="30"/>
      <c r="L983" s="34"/>
      <c r="M983" s="35"/>
      <c r="N983" s="30"/>
      <c r="O983" s="34"/>
      <c r="P983" s="35"/>
      <c r="Q983" s="30"/>
      <c r="R983" s="34"/>
      <c r="S983" s="35"/>
      <c r="T983" s="30"/>
      <c r="U983" s="34"/>
      <c r="V983" s="35"/>
      <c r="W983" s="30"/>
      <c r="X983" s="34"/>
      <c r="Y983" s="34"/>
      <c r="Z983" s="30"/>
      <c r="AA983" s="34"/>
      <c r="AB983" s="34"/>
      <c r="AC983" s="30"/>
      <c r="AD983" s="34"/>
      <c r="AE983" s="34"/>
      <c r="AF983" s="30"/>
      <c r="AG983" s="34"/>
      <c r="AH983" s="34"/>
      <c r="AI983" s="30"/>
      <c r="AJ983" s="34"/>
      <c r="AK983" s="34"/>
      <c r="AL983" s="30"/>
      <c r="AM983" s="34"/>
      <c r="AN983" s="34"/>
      <c r="AO983" s="30"/>
      <c r="AP983" s="34"/>
      <c r="AQ983" s="34"/>
      <c r="AR983" s="30"/>
      <c r="AS983" s="34"/>
      <c r="AT983" s="34"/>
      <c r="AU983" s="30"/>
      <c r="AV983" s="34"/>
      <c r="AW983" s="34"/>
      <c r="AX983" s="30"/>
      <c r="AY983" s="34"/>
      <c r="AZ983" s="34"/>
      <c r="BA983" s="30"/>
      <c r="BB983" s="34"/>
      <c r="BC983" s="34"/>
      <c r="BD983" s="30"/>
      <c r="BE983" s="34"/>
      <c r="BF983" s="34"/>
      <c r="BG983" s="30"/>
      <c r="BH983" s="34"/>
      <c r="BI983" s="34"/>
      <c r="BJ983" s="30"/>
      <c r="BK983" s="34"/>
      <c r="BL983" s="117"/>
      <c r="BM983" s="118"/>
      <c r="BN983" s="117"/>
      <c r="BO983" s="34"/>
      <c r="BP983" s="30"/>
      <c r="BQ983" s="30"/>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c r="CT983" s="31"/>
      <c r="CU983" s="31"/>
      <c r="CV983" s="31"/>
      <c r="CW983" s="31"/>
      <c r="CX983" s="31"/>
      <c r="CY983" s="31"/>
      <c r="CZ983" s="31"/>
      <c r="DA983" s="31"/>
      <c r="DB983" s="31"/>
      <c r="DC983" s="31"/>
      <c r="DD983" s="31"/>
      <c r="DE983" s="31"/>
      <c r="DF983" s="31"/>
      <c r="DG983" s="31"/>
      <c r="DH983" s="31"/>
      <c r="DI983" s="31"/>
      <c r="DJ983" s="31"/>
      <c r="DK983" s="31"/>
      <c r="DL983" s="31"/>
      <c r="DM983" s="31"/>
      <c r="DN983" s="31"/>
      <c r="DO983" s="31"/>
      <c r="DP983" s="31"/>
      <c r="DQ983" s="31"/>
      <c r="DR983" s="31"/>
      <c r="DS983" s="31"/>
      <c r="DT983" s="31"/>
      <c r="DU983" s="31"/>
      <c r="DV983" s="31"/>
      <c r="DW983" s="31"/>
      <c r="DX983" s="31"/>
      <c r="DY983" s="31"/>
      <c r="DZ983" s="31"/>
      <c r="EA983" s="31"/>
      <c r="EB983" s="31"/>
      <c r="EC983" s="31"/>
      <c r="ED983" s="31"/>
      <c r="EE983" s="31"/>
      <c r="EF983" s="31"/>
      <c r="EG983" s="31"/>
      <c r="EH983" s="31"/>
      <c r="EI983" s="31"/>
      <c r="EJ983" s="31"/>
      <c r="EK983" s="31"/>
      <c r="EL983" s="31"/>
      <c r="EM983" s="31"/>
      <c r="EN983" s="31"/>
      <c r="EO983" s="31"/>
      <c r="EP983" s="31"/>
      <c r="EQ983" s="31"/>
      <c r="ER983" s="31"/>
      <c r="ES983" s="31"/>
      <c r="ET983" s="31"/>
      <c r="EU983" s="31"/>
      <c r="EV983" s="31"/>
      <c r="EW983" s="31"/>
      <c r="EX983" s="31"/>
      <c r="EY983" s="31"/>
      <c r="EZ983" s="31"/>
      <c r="FA983" s="31"/>
      <c r="FB983" s="31"/>
      <c r="FC983" s="31"/>
      <c r="FD983" s="31"/>
      <c r="FE983" s="31"/>
      <c r="FF983" s="31"/>
      <c r="FG983" s="31"/>
      <c r="FH983" s="31"/>
      <c r="FI983" s="31"/>
      <c r="FJ983" s="31"/>
      <c r="FK983" s="31"/>
      <c r="FL983" s="31"/>
      <c r="FM983" s="31"/>
      <c r="FN983" s="31"/>
      <c r="FO983" s="31"/>
      <c r="FP983" s="31"/>
      <c r="FQ983" s="31"/>
      <c r="FR983" s="31"/>
      <c r="FS983" s="31"/>
      <c r="FT983" s="31"/>
      <c r="FU983" s="31"/>
      <c r="FV983" s="31"/>
      <c r="FW983" s="31"/>
      <c r="FX983" s="31"/>
      <c r="FY983" s="31"/>
      <c r="FZ983" s="31"/>
      <c r="GA983" s="31"/>
      <c r="GB983" s="31"/>
      <c r="GC983" s="31"/>
      <c r="GD983" s="31"/>
      <c r="GE983" s="31"/>
      <c r="GF983" s="31"/>
      <c r="GG983" s="31"/>
      <c r="GH983" s="31"/>
      <c r="GI983" s="31"/>
      <c r="GJ983" s="31"/>
      <c r="GK983" s="31"/>
      <c r="GL983" s="31"/>
      <c r="GM983" s="31"/>
      <c r="GN983" s="31"/>
      <c r="GO983" s="31"/>
      <c r="GP983" s="31"/>
      <c r="GQ983" s="31"/>
      <c r="GR983" s="31"/>
      <c r="GS983" s="31"/>
      <c r="GT983" s="31"/>
      <c r="GU983" s="31"/>
      <c r="GV983" s="31"/>
      <c r="GW983" s="31"/>
      <c r="GX983" s="31"/>
      <c r="GY983" s="31"/>
      <c r="GZ983" s="31"/>
    </row>
    <row r="984" spans="2:208" s="32" customFormat="1" x14ac:dyDescent="0.2">
      <c r="B984" s="21"/>
      <c r="C984" s="22"/>
      <c r="D984" s="22"/>
      <c r="E984" s="22"/>
      <c r="F984" s="246"/>
      <c r="G984" s="121"/>
      <c r="H984" s="27"/>
      <c r="I984" s="28"/>
      <c r="J984" s="29"/>
      <c r="K984" s="30"/>
      <c r="L984" s="34"/>
      <c r="M984" s="35"/>
      <c r="N984" s="30"/>
      <c r="O984" s="34"/>
      <c r="P984" s="35"/>
      <c r="Q984" s="30"/>
      <c r="R984" s="34"/>
      <c r="S984" s="35"/>
      <c r="T984" s="30"/>
      <c r="U984" s="34"/>
      <c r="V984" s="35"/>
      <c r="W984" s="30"/>
      <c r="X984" s="34"/>
      <c r="Y984" s="34"/>
      <c r="Z984" s="30"/>
      <c r="AA984" s="34"/>
      <c r="AB984" s="34"/>
      <c r="AC984" s="30"/>
      <c r="AD984" s="34"/>
      <c r="AE984" s="34"/>
      <c r="AF984" s="30"/>
      <c r="AG984" s="34"/>
      <c r="AH984" s="34"/>
      <c r="AI984" s="30"/>
      <c r="AJ984" s="34"/>
      <c r="AK984" s="34"/>
      <c r="AL984" s="30"/>
      <c r="AM984" s="34"/>
      <c r="AN984" s="34"/>
      <c r="AO984" s="30"/>
      <c r="AP984" s="34"/>
      <c r="AQ984" s="34"/>
      <c r="AR984" s="30"/>
      <c r="AS984" s="34"/>
      <c r="AT984" s="34"/>
      <c r="AU984" s="30"/>
      <c r="AV984" s="34"/>
      <c r="AW984" s="34"/>
      <c r="AX984" s="30"/>
      <c r="AY984" s="34"/>
      <c r="AZ984" s="34"/>
      <c r="BA984" s="30"/>
      <c r="BB984" s="34"/>
      <c r="BC984" s="34"/>
      <c r="BD984" s="30"/>
      <c r="BE984" s="34"/>
      <c r="BF984" s="34"/>
      <c r="BG984" s="30"/>
      <c r="BH984" s="34"/>
      <c r="BI984" s="34"/>
      <c r="BJ984" s="30"/>
      <c r="BK984" s="34"/>
      <c r="BL984" s="117"/>
      <c r="BM984" s="118"/>
      <c r="BN984" s="117"/>
      <c r="BO984" s="34"/>
      <c r="BP984" s="30"/>
      <c r="BQ984" s="30"/>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c r="CT984" s="31"/>
      <c r="CU984" s="31"/>
      <c r="CV984" s="31"/>
      <c r="CW984" s="31"/>
      <c r="CX984" s="31"/>
      <c r="CY984" s="31"/>
      <c r="CZ984" s="31"/>
      <c r="DA984" s="31"/>
      <c r="DB984" s="31"/>
      <c r="DC984" s="31"/>
      <c r="DD984" s="31"/>
      <c r="DE984" s="31"/>
      <c r="DF984" s="31"/>
      <c r="DG984" s="31"/>
      <c r="DH984" s="31"/>
      <c r="DI984" s="31"/>
      <c r="DJ984" s="31"/>
      <c r="DK984" s="31"/>
      <c r="DL984" s="31"/>
      <c r="DM984" s="31"/>
      <c r="DN984" s="31"/>
      <c r="DO984" s="31"/>
      <c r="DP984" s="31"/>
      <c r="DQ984" s="31"/>
      <c r="DR984" s="31"/>
      <c r="DS984" s="31"/>
      <c r="DT984" s="31"/>
      <c r="DU984" s="31"/>
      <c r="DV984" s="31"/>
      <c r="DW984" s="31"/>
      <c r="DX984" s="31"/>
      <c r="DY984" s="31"/>
      <c r="DZ984" s="31"/>
      <c r="EA984" s="31"/>
      <c r="EB984" s="31"/>
      <c r="EC984" s="31"/>
      <c r="ED984" s="31"/>
      <c r="EE984" s="31"/>
      <c r="EF984" s="31"/>
      <c r="EG984" s="31"/>
      <c r="EH984" s="31"/>
      <c r="EI984" s="31"/>
      <c r="EJ984" s="31"/>
      <c r="EK984" s="31"/>
      <c r="EL984" s="31"/>
      <c r="EM984" s="31"/>
      <c r="EN984" s="31"/>
      <c r="EO984" s="31"/>
      <c r="EP984" s="31"/>
      <c r="EQ984" s="31"/>
      <c r="ER984" s="31"/>
      <c r="ES984" s="31"/>
      <c r="ET984" s="31"/>
      <c r="EU984" s="31"/>
      <c r="EV984" s="31"/>
      <c r="EW984" s="31"/>
      <c r="EX984" s="31"/>
      <c r="EY984" s="31"/>
      <c r="EZ984" s="31"/>
      <c r="FA984" s="31"/>
      <c r="FB984" s="31"/>
      <c r="FC984" s="31"/>
      <c r="FD984" s="31"/>
      <c r="FE984" s="31"/>
      <c r="FF984" s="31"/>
      <c r="FG984" s="31"/>
      <c r="FH984" s="31"/>
      <c r="FI984" s="31"/>
      <c r="FJ984" s="31"/>
      <c r="FK984" s="31"/>
      <c r="FL984" s="31"/>
      <c r="FM984" s="31"/>
      <c r="FN984" s="31"/>
      <c r="FO984" s="31"/>
      <c r="FP984" s="31"/>
      <c r="FQ984" s="31"/>
      <c r="FR984" s="31"/>
      <c r="FS984" s="31"/>
      <c r="FT984" s="31"/>
      <c r="FU984" s="31"/>
      <c r="FV984" s="31"/>
      <c r="FW984" s="31"/>
      <c r="FX984" s="31"/>
      <c r="FY984" s="31"/>
      <c r="FZ984" s="31"/>
      <c r="GA984" s="31"/>
      <c r="GB984" s="31"/>
      <c r="GC984" s="31"/>
      <c r="GD984" s="31"/>
      <c r="GE984" s="31"/>
      <c r="GF984" s="31"/>
      <c r="GG984" s="31"/>
      <c r="GH984" s="31"/>
      <c r="GI984" s="31"/>
      <c r="GJ984" s="31"/>
      <c r="GK984" s="31"/>
      <c r="GL984" s="31"/>
      <c r="GM984" s="31"/>
      <c r="GN984" s="31"/>
      <c r="GO984" s="31"/>
      <c r="GP984" s="31"/>
      <c r="GQ984" s="31"/>
      <c r="GR984" s="31"/>
      <c r="GS984" s="31"/>
      <c r="GT984" s="31"/>
      <c r="GU984" s="31"/>
      <c r="GV984" s="31"/>
      <c r="GW984" s="31"/>
      <c r="GX984" s="31"/>
      <c r="GY984" s="31"/>
      <c r="GZ984" s="31"/>
    </row>
    <row r="985" spans="2:208" s="32" customFormat="1" x14ac:dyDescent="0.2">
      <c r="B985" s="21"/>
      <c r="C985" s="22"/>
      <c r="D985" s="22"/>
      <c r="E985" s="22"/>
      <c r="F985" s="246"/>
      <c r="G985" s="121"/>
      <c r="H985" s="27"/>
      <c r="I985" s="28"/>
      <c r="J985" s="29"/>
      <c r="K985" s="30"/>
      <c r="L985" s="34"/>
      <c r="M985" s="35"/>
      <c r="N985" s="30"/>
      <c r="O985" s="34"/>
      <c r="P985" s="35"/>
      <c r="Q985" s="30"/>
      <c r="R985" s="34"/>
      <c r="S985" s="35"/>
      <c r="T985" s="30"/>
      <c r="U985" s="34"/>
      <c r="V985" s="35"/>
      <c r="W985" s="30"/>
      <c r="X985" s="34"/>
      <c r="Y985" s="34"/>
      <c r="Z985" s="30"/>
      <c r="AA985" s="34"/>
      <c r="AB985" s="34"/>
      <c r="AC985" s="30"/>
      <c r="AD985" s="34"/>
      <c r="AE985" s="34"/>
      <c r="AF985" s="30"/>
      <c r="AG985" s="34"/>
      <c r="AH985" s="34"/>
      <c r="AI985" s="30"/>
      <c r="AJ985" s="34"/>
      <c r="AK985" s="34"/>
      <c r="AL985" s="30"/>
      <c r="AM985" s="34"/>
      <c r="AN985" s="34"/>
      <c r="AO985" s="30"/>
      <c r="AP985" s="34"/>
      <c r="AQ985" s="34"/>
      <c r="AR985" s="30"/>
      <c r="AS985" s="34"/>
      <c r="AT985" s="34"/>
      <c r="AU985" s="30"/>
      <c r="AV985" s="34"/>
      <c r="AW985" s="34"/>
      <c r="AX985" s="30"/>
      <c r="AY985" s="34"/>
      <c r="AZ985" s="34"/>
      <c r="BA985" s="30"/>
      <c r="BB985" s="34"/>
      <c r="BC985" s="34"/>
      <c r="BD985" s="30"/>
      <c r="BE985" s="34"/>
      <c r="BF985" s="34"/>
      <c r="BG985" s="30"/>
      <c r="BH985" s="34"/>
      <c r="BI985" s="34"/>
      <c r="BJ985" s="30"/>
      <c r="BK985" s="34"/>
      <c r="BL985" s="117"/>
      <c r="BM985" s="118"/>
      <c r="BN985" s="117"/>
      <c r="BO985" s="34"/>
      <c r="BP985" s="30"/>
      <c r="BQ985" s="30"/>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c r="CT985" s="31"/>
      <c r="CU985" s="31"/>
      <c r="CV985" s="31"/>
      <c r="CW985" s="31"/>
      <c r="CX985" s="31"/>
      <c r="CY985" s="31"/>
      <c r="CZ985" s="31"/>
      <c r="DA985" s="31"/>
      <c r="DB985" s="31"/>
      <c r="DC985" s="31"/>
      <c r="DD985" s="31"/>
      <c r="DE985" s="31"/>
      <c r="DF985" s="31"/>
      <c r="DG985" s="31"/>
      <c r="DH985" s="31"/>
      <c r="DI985" s="31"/>
      <c r="DJ985" s="31"/>
      <c r="DK985" s="31"/>
      <c r="DL985" s="31"/>
      <c r="DM985" s="31"/>
      <c r="DN985" s="31"/>
      <c r="DO985" s="31"/>
      <c r="DP985" s="31"/>
      <c r="DQ985" s="31"/>
      <c r="DR985" s="31"/>
      <c r="DS985" s="31"/>
      <c r="DT985" s="31"/>
      <c r="DU985" s="31"/>
      <c r="DV985" s="31"/>
      <c r="DW985" s="31"/>
      <c r="DX985" s="31"/>
      <c r="DY985" s="31"/>
      <c r="DZ985" s="31"/>
      <c r="EA985" s="31"/>
      <c r="EB985" s="31"/>
      <c r="EC985" s="31"/>
      <c r="ED985" s="31"/>
      <c r="EE985" s="31"/>
      <c r="EF985" s="31"/>
      <c r="EG985" s="31"/>
      <c r="EH985" s="31"/>
      <c r="EI985" s="31"/>
      <c r="EJ985" s="31"/>
      <c r="EK985" s="31"/>
      <c r="EL985" s="31"/>
      <c r="EM985" s="31"/>
      <c r="EN985" s="31"/>
      <c r="EO985" s="31"/>
      <c r="EP985" s="31"/>
      <c r="EQ985" s="31"/>
      <c r="ER985" s="31"/>
      <c r="ES985" s="31"/>
      <c r="ET985" s="31"/>
      <c r="EU985" s="31"/>
      <c r="EV985" s="31"/>
      <c r="EW985" s="31"/>
      <c r="EX985" s="31"/>
      <c r="EY985" s="31"/>
      <c r="EZ985" s="31"/>
      <c r="FA985" s="31"/>
      <c r="FB985" s="31"/>
      <c r="FC985" s="31"/>
      <c r="FD985" s="31"/>
      <c r="FE985" s="31"/>
      <c r="FF985" s="31"/>
      <c r="FG985" s="31"/>
      <c r="FH985" s="31"/>
      <c r="FI985" s="31"/>
      <c r="FJ985" s="31"/>
      <c r="FK985" s="31"/>
      <c r="FL985" s="31"/>
      <c r="FM985" s="31"/>
      <c r="FN985" s="31"/>
      <c r="FO985" s="31"/>
      <c r="FP985" s="31"/>
      <c r="FQ985" s="31"/>
      <c r="FR985" s="31"/>
      <c r="FS985" s="31"/>
      <c r="FT985" s="31"/>
      <c r="FU985" s="31"/>
      <c r="FV985" s="31"/>
      <c r="FW985" s="31"/>
      <c r="FX985" s="31"/>
      <c r="FY985" s="31"/>
      <c r="FZ985" s="31"/>
      <c r="GA985" s="31"/>
      <c r="GB985" s="31"/>
      <c r="GC985" s="31"/>
      <c r="GD985" s="31"/>
      <c r="GE985" s="31"/>
      <c r="GF985" s="31"/>
      <c r="GG985" s="31"/>
      <c r="GH985" s="31"/>
      <c r="GI985" s="31"/>
      <c r="GJ985" s="31"/>
      <c r="GK985" s="31"/>
      <c r="GL985" s="31"/>
      <c r="GM985" s="31"/>
      <c r="GN985" s="31"/>
      <c r="GO985" s="31"/>
      <c r="GP985" s="31"/>
      <c r="GQ985" s="31"/>
      <c r="GR985" s="31"/>
      <c r="GS985" s="31"/>
      <c r="GT985" s="31"/>
      <c r="GU985" s="31"/>
      <c r="GV985" s="31"/>
      <c r="GW985" s="31"/>
      <c r="GX985" s="31"/>
      <c r="GY985" s="31"/>
      <c r="GZ985" s="31"/>
    </row>
    <row r="986" spans="2:208" s="32" customFormat="1" x14ac:dyDescent="0.2">
      <c r="B986" s="21"/>
      <c r="C986" s="22"/>
      <c r="D986" s="22"/>
      <c r="E986" s="22"/>
      <c r="F986" s="246"/>
      <c r="G986" s="121"/>
      <c r="H986" s="27"/>
      <c r="I986" s="28"/>
      <c r="J986" s="29"/>
      <c r="K986" s="30"/>
      <c r="L986" s="34"/>
      <c r="M986" s="35"/>
      <c r="N986" s="30"/>
      <c r="O986" s="34"/>
      <c r="P986" s="35"/>
      <c r="Q986" s="30"/>
      <c r="R986" s="34"/>
      <c r="S986" s="35"/>
      <c r="T986" s="30"/>
      <c r="U986" s="34"/>
      <c r="V986" s="35"/>
      <c r="W986" s="30"/>
      <c r="X986" s="34"/>
      <c r="Y986" s="34"/>
      <c r="Z986" s="30"/>
      <c r="AA986" s="34"/>
      <c r="AB986" s="34"/>
      <c r="AC986" s="30"/>
      <c r="AD986" s="34"/>
      <c r="AE986" s="34"/>
      <c r="AF986" s="30"/>
      <c r="AG986" s="34"/>
      <c r="AH986" s="34"/>
      <c r="AI986" s="30"/>
      <c r="AJ986" s="34"/>
      <c r="AK986" s="34"/>
      <c r="AL986" s="30"/>
      <c r="AM986" s="34"/>
      <c r="AN986" s="34"/>
      <c r="AO986" s="30"/>
      <c r="AP986" s="34"/>
      <c r="AQ986" s="34"/>
      <c r="AR986" s="30"/>
      <c r="AS986" s="34"/>
      <c r="AT986" s="34"/>
      <c r="AU986" s="30"/>
      <c r="AV986" s="34"/>
      <c r="AW986" s="34"/>
      <c r="AX986" s="30"/>
      <c r="AY986" s="34"/>
      <c r="AZ986" s="34"/>
      <c r="BA986" s="30"/>
      <c r="BB986" s="34"/>
      <c r="BC986" s="34"/>
      <c r="BD986" s="30"/>
      <c r="BE986" s="34"/>
      <c r="BF986" s="34"/>
      <c r="BG986" s="30"/>
      <c r="BH986" s="34"/>
      <c r="BI986" s="34"/>
      <c r="BJ986" s="30"/>
      <c r="BK986" s="34"/>
      <c r="BL986" s="117"/>
      <c r="BM986" s="118"/>
      <c r="BN986" s="117"/>
      <c r="BO986" s="34"/>
      <c r="BP986" s="30"/>
      <c r="BQ986" s="30"/>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1"/>
      <c r="EU986" s="31"/>
      <c r="EV986" s="31"/>
      <c r="EW986" s="31"/>
      <c r="EX986" s="31"/>
      <c r="EY986" s="31"/>
      <c r="EZ986" s="31"/>
      <c r="FA986" s="31"/>
      <c r="FB986" s="31"/>
      <c r="FC986" s="31"/>
      <c r="FD986" s="31"/>
      <c r="FE986" s="31"/>
      <c r="FF986" s="31"/>
      <c r="FG986" s="31"/>
      <c r="FH986" s="31"/>
      <c r="FI986" s="31"/>
      <c r="FJ986" s="31"/>
      <c r="FK986" s="31"/>
      <c r="FL986" s="31"/>
      <c r="FM986" s="31"/>
      <c r="FN986" s="31"/>
      <c r="FO986" s="31"/>
      <c r="FP986" s="31"/>
      <c r="FQ986" s="31"/>
      <c r="FR986" s="31"/>
      <c r="FS986" s="31"/>
      <c r="FT986" s="31"/>
      <c r="FU986" s="31"/>
      <c r="FV986" s="31"/>
      <c r="FW986" s="31"/>
      <c r="FX986" s="31"/>
      <c r="FY986" s="31"/>
      <c r="FZ986" s="31"/>
      <c r="GA986" s="31"/>
      <c r="GB986" s="31"/>
      <c r="GC986" s="31"/>
      <c r="GD986" s="31"/>
      <c r="GE986" s="31"/>
      <c r="GF986" s="31"/>
      <c r="GG986" s="31"/>
      <c r="GH986" s="31"/>
      <c r="GI986" s="31"/>
      <c r="GJ986" s="31"/>
      <c r="GK986" s="31"/>
      <c r="GL986" s="31"/>
      <c r="GM986" s="31"/>
      <c r="GN986" s="31"/>
      <c r="GO986" s="31"/>
      <c r="GP986" s="31"/>
      <c r="GQ986" s="31"/>
      <c r="GR986" s="31"/>
      <c r="GS986" s="31"/>
      <c r="GT986" s="31"/>
      <c r="GU986" s="31"/>
      <c r="GV986" s="31"/>
      <c r="GW986" s="31"/>
      <c r="GX986" s="31"/>
      <c r="GY986" s="31"/>
      <c r="GZ986" s="31"/>
    </row>
    <row r="987" spans="2:208" s="32" customFormat="1" x14ac:dyDescent="0.2">
      <c r="B987" s="21"/>
      <c r="C987" s="22"/>
      <c r="D987" s="22"/>
      <c r="E987" s="22"/>
      <c r="F987" s="246"/>
      <c r="G987" s="121"/>
      <c r="H987" s="27"/>
      <c r="I987" s="28"/>
      <c r="J987" s="29"/>
      <c r="K987" s="30"/>
      <c r="L987" s="34"/>
      <c r="M987" s="35"/>
      <c r="N987" s="30"/>
      <c r="O987" s="34"/>
      <c r="P987" s="35"/>
      <c r="Q987" s="30"/>
      <c r="R987" s="34"/>
      <c r="S987" s="35"/>
      <c r="T987" s="30"/>
      <c r="U987" s="34"/>
      <c r="V987" s="35"/>
      <c r="W987" s="30"/>
      <c r="X987" s="34"/>
      <c r="Y987" s="34"/>
      <c r="Z987" s="30"/>
      <c r="AA987" s="34"/>
      <c r="AB987" s="34"/>
      <c r="AC987" s="30"/>
      <c r="AD987" s="34"/>
      <c r="AE987" s="34"/>
      <c r="AF987" s="30"/>
      <c r="AG987" s="34"/>
      <c r="AH987" s="34"/>
      <c r="AI987" s="30"/>
      <c r="AJ987" s="34"/>
      <c r="AK987" s="34"/>
      <c r="AL987" s="30"/>
      <c r="AM987" s="34"/>
      <c r="AN987" s="34"/>
      <c r="AO987" s="30"/>
      <c r="AP987" s="34"/>
      <c r="AQ987" s="34"/>
      <c r="AR987" s="30"/>
      <c r="AS987" s="34"/>
      <c r="AT987" s="34"/>
      <c r="AU987" s="30"/>
      <c r="AV987" s="34"/>
      <c r="AW987" s="34"/>
      <c r="AX987" s="30"/>
      <c r="AY987" s="34"/>
      <c r="AZ987" s="34"/>
      <c r="BA987" s="30"/>
      <c r="BB987" s="34"/>
      <c r="BC987" s="34"/>
      <c r="BD987" s="30"/>
      <c r="BE987" s="34"/>
      <c r="BF987" s="34"/>
      <c r="BG987" s="30"/>
      <c r="BH987" s="34"/>
      <c r="BI987" s="34"/>
      <c r="BJ987" s="30"/>
      <c r="BK987" s="34"/>
      <c r="BL987" s="117"/>
      <c r="BM987" s="118"/>
      <c r="BN987" s="117"/>
      <c r="BO987" s="34"/>
      <c r="BP987" s="30"/>
      <c r="BQ987" s="30"/>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c r="CT987" s="31"/>
      <c r="CU987" s="31"/>
      <c r="CV987" s="31"/>
      <c r="CW987" s="31"/>
      <c r="CX987" s="31"/>
      <c r="CY987" s="31"/>
      <c r="CZ987" s="31"/>
      <c r="DA987" s="31"/>
      <c r="DB987" s="31"/>
      <c r="DC987" s="31"/>
      <c r="DD987" s="31"/>
      <c r="DE987" s="31"/>
      <c r="DF987" s="31"/>
      <c r="DG987" s="31"/>
      <c r="DH987" s="31"/>
      <c r="DI987" s="31"/>
      <c r="DJ987" s="31"/>
      <c r="DK987" s="31"/>
      <c r="DL987" s="31"/>
      <c r="DM987" s="31"/>
      <c r="DN987" s="31"/>
      <c r="DO987" s="31"/>
      <c r="DP987" s="31"/>
      <c r="DQ987" s="31"/>
      <c r="DR987" s="31"/>
      <c r="DS987" s="31"/>
      <c r="DT987" s="31"/>
      <c r="DU987" s="31"/>
      <c r="DV987" s="31"/>
      <c r="DW987" s="31"/>
      <c r="DX987" s="31"/>
      <c r="DY987" s="31"/>
      <c r="DZ987" s="31"/>
      <c r="EA987" s="31"/>
      <c r="EB987" s="31"/>
      <c r="EC987" s="31"/>
      <c r="ED987" s="31"/>
      <c r="EE987" s="31"/>
      <c r="EF987" s="31"/>
      <c r="EG987" s="31"/>
      <c r="EH987" s="31"/>
      <c r="EI987" s="31"/>
      <c r="EJ987" s="31"/>
      <c r="EK987" s="31"/>
      <c r="EL987" s="31"/>
      <c r="EM987" s="31"/>
      <c r="EN987" s="31"/>
      <c r="EO987" s="31"/>
      <c r="EP987" s="31"/>
      <c r="EQ987" s="31"/>
      <c r="ER987" s="31"/>
      <c r="ES987" s="31"/>
      <c r="ET987" s="31"/>
      <c r="EU987" s="31"/>
      <c r="EV987" s="31"/>
      <c r="EW987" s="31"/>
      <c r="EX987" s="31"/>
      <c r="EY987" s="31"/>
      <c r="EZ987" s="31"/>
      <c r="FA987" s="31"/>
      <c r="FB987" s="31"/>
      <c r="FC987" s="31"/>
      <c r="FD987" s="31"/>
      <c r="FE987" s="31"/>
      <c r="FF987" s="31"/>
      <c r="FG987" s="31"/>
      <c r="FH987" s="31"/>
      <c r="FI987" s="31"/>
      <c r="FJ987" s="31"/>
      <c r="FK987" s="31"/>
      <c r="FL987" s="31"/>
      <c r="FM987" s="31"/>
      <c r="FN987" s="31"/>
      <c r="FO987" s="31"/>
      <c r="FP987" s="31"/>
      <c r="FQ987" s="31"/>
      <c r="FR987" s="31"/>
      <c r="FS987" s="31"/>
      <c r="FT987" s="31"/>
      <c r="FU987" s="31"/>
      <c r="FV987" s="31"/>
      <c r="FW987" s="31"/>
      <c r="FX987" s="31"/>
      <c r="FY987" s="31"/>
      <c r="FZ987" s="31"/>
      <c r="GA987" s="31"/>
      <c r="GB987" s="31"/>
      <c r="GC987" s="31"/>
      <c r="GD987" s="31"/>
      <c r="GE987" s="31"/>
      <c r="GF987" s="31"/>
      <c r="GG987" s="31"/>
      <c r="GH987" s="31"/>
      <c r="GI987" s="31"/>
      <c r="GJ987" s="31"/>
      <c r="GK987" s="31"/>
      <c r="GL987" s="31"/>
      <c r="GM987" s="31"/>
      <c r="GN987" s="31"/>
      <c r="GO987" s="31"/>
      <c r="GP987" s="31"/>
      <c r="GQ987" s="31"/>
      <c r="GR987" s="31"/>
      <c r="GS987" s="31"/>
      <c r="GT987" s="31"/>
      <c r="GU987" s="31"/>
      <c r="GV987" s="31"/>
      <c r="GW987" s="31"/>
      <c r="GX987" s="31"/>
      <c r="GY987" s="31"/>
      <c r="GZ987" s="31"/>
    </row>
    <row r="988" spans="2:208" s="32" customFormat="1" x14ac:dyDescent="0.2">
      <c r="B988" s="21"/>
      <c r="C988" s="22"/>
      <c r="D988" s="22"/>
      <c r="E988" s="22"/>
      <c r="F988" s="246"/>
      <c r="G988" s="121"/>
      <c r="H988" s="27"/>
      <c r="I988" s="28"/>
      <c r="J988" s="29"/>
      <c r="K988" s="30"/>
      <c r="L988" s="34"/>
      <c r="M988" s="35"/>
      <c r="N988" s="30"/>
      <c r="O988" s="34"/>
      <c r="P988" s="35"/>
      <c r="Q988" s="30"/>
      <c r="R988" s="34"/>
      <c r="S988" s="35"/>
      <c r="T988" s="30"/>
      <c r="U988" s="34"/>
      <c r="V988" s="35"/>
      <c r="W988" s="30"/>
      <c r="X988" s="34"/>
      <c r="Y988" s="34"/>
      <c r="Z988" s="30"/>
      <c r="AA988" s="34"/>
      <c r="AB988" s="34"/>
      <c r="AC988" s="30"/>
      <c r="AD988" s="34"/>
      <c r="AE988" s="34"/>
      <c r="AF988" s="30"/>
      <c r="AG988" s="34"/>
      <c r="AH988" s="34"/>
      <c r="AI988" s="30"/>
      <c r="AJ988" s="34"/>
      <c r="AK988" s="34"/>
      <c r="AL988" s="30"/>
      <c r="AM988" s="34"/>
      <c r="AN988" s="34"/>
      <c r="AO988" s="30"/>
      <c r="AP988" s="34"/>
      <c r="AQ988" s="34"/>
      <c r="AR988" s="30"/>
      <c r="AS988" s="34"/>
      <c r="AT988" s="34"/>
      <c r="AU988" s="30"/>
      <c r="AV988" s="34"/>
      <c r="AW988" s="34"/>
      <c r="AX988" s="30"/>
      <c r="AY988" s="34"/>
      <c r="AZ988" s="34"/>
      <c r="BA988" s="30"/>
      <c r="BB988" s="34"/>
      <c r="BC988" s="34"/>
      <c r="BD988" s="30"/>
      <c r="BE988" s="34"/>
      <c r="BF988" s="34"/>
      <c r="BG988" s="30"/>
      <c r="BH988" s="34"/>
      <c r="BI988" s="34"/>
      <c r="BJ988" s="30"/>
      <c r="BK988" s="34"/>
      <c r="BL988" s="117"/>
      <c r="BM988" s="118"/>
      <c r="BN988" s="117"/>
      <c r="BO988" s="34"/>
      <c r="BP988" s="30"/>
      <c r="BQ988" s="30"/>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c r="CT988" s="31"/>
      <c r="CU988" s="31"/>
      <c r="CV988" s="31"/>
      <c r="CW988" s="31"/>
      <c r="CX988" s="31"/>
      <c r="CY988" s="31"/>
      <c r="CZ988" s="31"/>
      <c r="DA988" s="31"/>
      <c r="DB988" s="31"/>
      <c r="DC988" s="31"/>
      <c r="DD988" s="31"/>
      <c r="DE988" s="31"/>
      <c r="DF988" s="31"/>
      <c r="DG988" s="31"/>
      <c r="DH988" s="31"/>
      <c r="DI988" s="31"/>
      <c r="DJ988" s="31"/>
      <c r="DK988" s="31"/>
      <c r="DL988" s="31"/>
      <c r="DM988" s="31"/>
      <c r="DN988" s="31"/>
      <c r="DO988" s="31"/>
      <c r="DP988" s="31"/>
      <c r="DQ988" s="31"/>
      <c r="DR988" s="31"/>
      <c r="DS988" s="31"/>
      <c r="DT988" s="31"/>
      <c r="DU988" s="31"/>
      <c r="DV988" s="31"/>
      <c r="DW988" s="31"/>
      <c r="DX988" s="31"/>
      <c r="DY988" s="31"/>
      <c r="DZ988" s="31"/>
      <c r="EA988" s="31"/>
      <c r="EB988" s="31"/>
      <c r="EC988" s="31"/>
      <c r="ED988" s="31"/>
      <c r="EE988" s="31"/>
      <c r="EF988" s="31"/>
      <c r="EG988" s="31"/>
      <c r="EH988" s="31"/>
      <c r="EI988" s="31"/>
      <c r="EJ988" s="31"/>
      <c r="EK988" s="31"/>
      <c r="EL988" s="31"/>
      <c r="EM988" s="31"/>
      <c r="EN988" s="31"/>
      <c r="EO988" s="31"/>
      <c r="EP988" s="31"/>
      <c r="EQ988" s="31"/>
      <c r="ER988" s="31"/>
      <c r="ES988" s="31"/>
      <c r="ET988" s="31"/>
      <c r="EU988" s="31"/>
      <c r="EV988" s="31"/>
      <c r="EW988" s="31"/>
      <c r="EX988" s="31"/>
      <c r="EY988" s="31"/>
      <c r="EZ988" s="31"/>
      <c r="FA988" s="31"/>
      <c r="FB988" s="31"/>
      <c r="FC988" s="31"/>
      <c r="FD988" s="31"/>
      <c r="FE988" s="31"/>
      <c r="FF988" s="31"/>
      <c r="FG988" s="31"/>
      <c r="FH988" s="31"/>
      <c r="FI988" s="31"/>
      <c r="FJ988" s="31"/>
      <c r="FK988" s="31"/>
      <c r="FL988" s="31"/>
      <c r="FM988" s="31"/>
      <c r="FN988" s="31"/>
      <c r="FO988" s="31"/>
      <c r="FP988" s="31"/>
      <c r="FQ988" s="31"/>
      <c r="FR988" s="31"/>
      <c r="FS988" s="31"/>
      <c r="FT988" s="31"/>
      <c r="FU988" s="31"/>
      <c r="FV988" s="31"/>
      <c r="FW988" s="31"/>
      <c r="FX988" s="31"/>
      <c r="FY988" s="31"/>
      <c r="FZ988" s="31"/>
      <c r="GA988" s="31"/>
      <c r="GB988" s="31"/>
      <c r="GC988" s="31"/>
      <c r="GD988" s="31"/>
      <c r="GE988" s="31"/>
      <c r="GF988" s="31"/>
      <c r="GG988" s="31"/>
      <c r="GH988" s="31"/>
      <c r="GI988" s="31"/>
      <c r="GJ988" s="31"/>
      <c r="GK988" s="31"/>
      <c r="GL988" s="31"/>
      <c r="GM988" s="31"/>
      <c r="GN988" s="31"/>
      <c r="GO988" s="31"/>
      <c r="GP988" s="31"/>
      <c r="GQ988" s="31"/>
      <c r="GR988" s="31"/>
      <c r="GS988" s="31"/>
      <c r="GT988" s="31"/>
      <c r="GU988" s="31"/>
      <c r="GV988" s="31"/>
      <c r="GW988" s="31"/>
      <c r="GX988" s="31"/>
      <c r="GY988" s="31"/>
      <c r="GZ988" s="31"/>
    </row>
    <row r="989" spans="2:208" s="32" customFormat="1" x14ac:dyDescent="0.2">
      <c r="B989" s="21"/>
      <c r="C989" s="22"/>
      <c r="D989" s="22"/>
      <c r="E989" s="22"/>
      <c r="F989" s="246"/>
      <c r="G989" s="121"/>
      <c r="H989" s="27"/>
      <c r="I989" s="28"/>
      <c r="J989" s="29"/>
      <c r="K989" s="30"/>
      <c r="L989" s="34"/>
      <c r="M989" s="35"/>
      <c r="N989" s="30"/>
      <c r="O989" s="34"/>
      <c r="P989" s="35"/>
      <c r="Q989" s="30"/>
      <c r="R989" s="34"/>
      <c r="S989" s="35"/>
      <c r="T989" s="30"/>
      <c r="U989" s="34"/>
      <c r="V989" s="35"/>
      <c r="W989" s="30"/>
      <c r="X989" s="34"/>
      <c r="Y989" s="34"/>
      <c r="Z989" s="30"/>
      <c r="AA989" s="34"/>
      <c r="AB989" s="34"/>
      <c r="AC989" s="30"/>
      <c r="AD989" s="34"/>
      <c r="AE989" s="34"/>
      <c r="AF989" s="30"/>
      <c r="AG989" s="34"/>
      <c r="AH989" s="34"/>
      <c r="AI989" s="30"/>
      <c r="AJ989" s="34"/>
      <c r="AK989" s="34"/>
      <c r="AL989" s="30"/>
      <c r="AM989" s="34"/>
      <c r="AN989" s="34"/>
      <c r="AO989" s="30"/>
      <c r="AP989" s="34"/>
      <c r="AQ989" s="34"/>
      <c r="AR989" s="30"/>
      <c r="AS989" s="34"/>
      <c r="AT989" s="34"/>
      <c r="AU989" s="30"/>
      <c r="AV989" s="34"/>
      <c r="AW989" s="34"/>
      <c r="AX989" s="30"/>
      <c r="AY989" s="34"/>
      <c r="AZ989" s="34"/>
      <c r="BA989" s="30"/>
      <c r="BB989" s="34"/>
      <c r="BC989" s="34"/>
      <c r="BD989" s="30"/>
      <c r="BE989" s="34"/>
      <c r="BF989" s="34"/>
      <c r="BG989" s="30"/>
      <c r="BH989" s="34"/>
      <c r="BI989" s="34"/>
      <c r="BJ989" s="30"/>
      <c r="BK989" s="34"/>
      <c r="BL989" s="117"/>
      <c r="BM989" s="118"/>
      <c r="BN989" s="117"/>
      <c r="BO989" s="34"/>
      <c r="BP989" s="30"/>
      <c r="BQ989" s="30"/>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c r="CT989" s="31"/>
      <c r="CU989" s="31"/>
      <c r="CV989" s="31"/>
      <c r="CW989" s="31"/>
      <c r="CX989" s="31"/>
      <c r="CY989" s="31"/>
      <c r="CZ989" s="31"/>
      <c r="DA989" s="31"/>
      <c r="DB989" s="31"/>
      <c r="DC989" s="31"/>
      <c r="DD989" s="31"/>
      <c r="DE989" s="31"/>
      <c r="DF989" s="31"/>
      <c r="DG989" s="31"/>
      <c r="DH989" s="31"/>
      <c r="DI989" s="31"/>
      <c r="DJ989" s="31"/>
      <c r="DK989" s="31"/>
      <c r="DL989" s="31"/>
      <c r="DM989" s="31"/>
      <c r="DN989" s="31"/>
      <c r="DO989" s="31"/>
      <c r="DP989" s="31"/>
      <c r="DQ989" s="31"/>
      <c r="DR989" s="31"/>
      <c r="DS989" s="31"/>
      <c r="DT989" s="31"/>
      <c r="DU989" s="31"/>
      <c r="DV989" s="31"/>
      <c r="DW989" s="31"/>
      <c r="DX989" s="31"/>
      <c r="DY989" s="31"/>
      <c r="DZ989" s="31"/>
      <c r="EA989" s="31"/>
      <c r="EB989" s="31"/>
      <c r="EC989" s="31"/>
      <c r="ED989" s="31"/>
      <c r="EE989" s="31"/>
      <c r="EF989" s="31"/>
      <c r="EG989" s="31"/>
      <c r="EH989" s="31"/>
      <c r="EI989" s="31"/>
      <c r="EJ989" s="31"/>
      <c r="EK989" s="31"/>
      <c r="EL989" s="31"/>
      <c r="EM989" s="31"/>
      <c r="EN989" s="31"/>
      <c r="EO989" s="31"/>
      <c r="EP989" s="31"/>
      <c r="EQ989" s="31"/>
      <c r="ER989" s="31"/>
      <c r="ES989" s="31"/>
      <c r="ET989" s="31"/>
      <c r="EU989" s="31"/>
      <c r="EV989" s="31"/>
      <c r="EW989" s="31"/>
      <c r="EX989" s="31"/>
      <c r="EY989" s="31"/>
      <c r="EZ989" s="31"/>
      <c r="FA989" s="31"/>
      <c r="FB989" s="31"/>
      <c r="FC989" s="31"/>
      <c r="FD989" s="31"/>
      <c r="FE989" s="31"/>
      <c r="FF989" s="31"/>
      <c r="FG989" s="31"/>
      <c r="FH989" s="31"/>
      <c r="FI989" s="31"/>
      <c r="FJ989" s="31"/>
      <c r="FK989" s="31"/>
      <c r="FL989" s="31"/>
      <c r="FM989" s="31"/>
      <c r="FN989" s="31"/>
      <c r="FO989" s="31"/>
      <c r="FP989" s="31"/>
      <c r="FQ989" s="31"/>
      <c r="FR989" s="31"/>
      <c r="FS989" s="31"/>
      <c r="FT989" s="31"/>
      <c r="FU989" s="31"/>
      <c r="FV989" s="31"/>
      <c r="FW989" s="31"/>
      <c r="FX989" s="31"/>
      <c r="FY989" s="31"/>
      <c r="FZ989" s="31"/>
      <c r="GA989" s="31"/>
      <c r="GB989" s="31"/>
      <c r="GC989" s="31"/>
      <c r="GD989" s="31"/>
      <c r="GE989" s="31"/>
      <c r="GF989" s="31"/>
      <c r="GG989" s="31"/>
      <c r="GH989" s="31"/>
      <c r="GI989" s="31"/>
      <c r="GJ989" s="31"/>
      <c r="GK989" s="31"/>
      <c r="GL989" s="31"/>
      <c r="GM989" s="31"/>
      <c r="GN989" s="31"/>
      <c r="GO989" s="31"/>
      <c r="GP989" s="31"/>
      <c r="GQ989" s="31"/>
      <c r="GR989" s="31"/>
      <c r="GS989" s="31"/>
      <c r="GT989" s="31"/>
      <c r="GU989" s="31"/>
      <c r="GV989" s="31"/>
      <c r="GW989" s="31"/>
      <c r="GX989" s="31"/>
      <c r="GY989" s="31"/>
      <c r="GZ989" s="31"/>
    </row>
    <row r="990" spans="2:208" s="32" customFormat="1" x14ac:dyDescent="0.2">
      <c r="B990" s="21"/>
      <c r="C990" s="22"/>
      <c r="D990" s="22"/>
      <c r="E990" s="22"/>
      <c r="F990" s="246"/>
      <c r="G990" s="121"/>
      <c r="H990" s="27"/>
      <c r="I990" s="28"/>
      <c r="J990" s="29"/>
      <c r="K990" s="30"/>
      <c r="L990" s="34"/>
      <c r="M990" s="35"/>
      <c r="N990" s="30"/>
      <c r="O990" s="34"/>
      <c r="P990" s="35"/>
      <c r="Q990" s="30"/>
      <c r="R990" s="34"/>
      <c r="S990" s="35"/>
      <c r="T990" s="30"/>
      <c r="U990" s="34"/>
      <c r="V990" s="35"/>
      <c r="W990" s="30"/>
      <c r="X990" s="34"/>
      <c r="Y990" s="34"/>
      <c r="Z990" s="30"/>
      <c r="AA990" s="34"/>
      <c r="AB990" s="34"/>
      <c r="AC990" s="30"/>
      <c r="AD990" s="34"/>
      <c r="AE990" s="34"/>
      <c r="AF990" s="30"/>
      <c r="AG990" s="34"/>
      <c r="AH990" s="34"/>
      <c r="AI990" s="30"/>
      <c r="AJ990" s="34"/>
      <c r="AK990" s="34"/>
      <c r="AL990" s="30"/>
      <c r="AM990" s="34"/>
      <c r="AN990" s="34"/>
      <c r="AO990" s="30"/>
      <c r="AP990" s="34"/>
      <c r="AQ990" s="34"/>
      <c r="AR990" s="30"/>
      <c r="AS990" s="34"/>
      <c r="AT990" s="34"/>
      <c r="AU990" s="30"/>
      <c r="AV990" s="34"/>
      <c r="AW990" s="34"/>
      <c r="AX990" s="30"/>
      <c r="AY990" s="34"/>
      <c r="AZ990" s="34"/>
      <c r="BA990" s="30"/>
      <c r="BB990" s="34"/>
      <c r="BC990" s="34"/>
      <c r="BD990" s="30"/>
      <c r="BE990" s="34"/>
      <c r="BF990" s="34"/>
      <c r="BG990" s="30"/>
      <c r="BH990" s="34"/>
      <c r="BI990" s="34"/>
      <c r="BJ990" s="30"/>
      <c r="BK990" s="34"/>
      <c r="BL990" s="117"/>
      <c r="BM990" s="118"/>
      <c r="BN990" s="117"/>
      <c r="BO990" s="34"/>
      <c r="BP990" s="30"/>
      <c r="BQ990" s="30"/>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c r="CT990" s="31"/>
      <c r="CU990" s="31"/>
      <c r="CV990" s="31"/>
      <c r="CW990" s="31"/>
      <c r="CX990" s="31"/>
      <c r="CY990" s="31"/>
      <c r="CZ990" s="31"/>
      <c r="DA990" s="31"/>
      <c r="DB990" s="31"/>
      <c r="DC990" s="31"/>
      <c r="DD990" s="31"/>
      <c r="DE990" s="31"/>
      <c r="DF990" s="31"/>
      <c r="DG990" s="31"/>
      <c r="DH990" s="31"/>
      <c r="DI990" s="31"/>
      <c r="DJ990" s="31"/>
      <c r="DK990" s="31"/>
      <c r="DL990" s="31"/>
      <c r="DM990" s="31"/>
      <c r="DN990" s="31"/>
      <c r="DO990" s="31"/>
      <c r="DP990" s="31"/>
      <c r="DQ990" s="31"/>
      <c r="DR990" s="31"/>
      <c r="DS990" s="31"/>
      <c r="DT990" s="31"/>
      <c r="DU990" s="31"/>
      <c r="DV990" s="31"/>
      <c r="DW990" s="31"/>
      <c r="DX990" s="31"/>
      <c r="DY990" s="31"/>
      <c r="DZ990" s="31"/>
      <c r="EA990" s="31"/>
      <c r="EB990" s="31"/>
      <c r="EC990" s="31"/>
      <c r="ED990" s="31"/>
      <c r="EE990" s="31"/>
      <c r="EF990" s="31"/>
      <c r="EG990" s="31"/>
      <c r="EH990" s="31"/>
      <c r="EI990" s="31"/>
      <c r="EJ990" s="31"/>
      <c r="EK990" s="31"/>
      <c r="EL990" s="31"/>
      <c r="EM990" s="31"/>
      <c r="EN990" s="31"/>
      <c r="EO990" s="31"/>
      <c r="EP990" s="31"/>
      <c r="EQ990" s="31"/>
      <c r="ER990" s="31"/>
      <c r="ES990" s="31"/>
      <c r="ET990" s="31"/>
      <c r="EU990" s="31"/>
      <c r="EV990" s="31"/>
      <c r="EW990" s="31"/>
      <c r="EX990" s="31"/>
      <c r="EY990" s="31"/>
      <c r="EZ990" s="31"/>
      <c r="FA990" s="31"/>
      <c r="FB990" s="31"/>
      <c r="FC990" s="31"/>
      <c r="FD990" s="31"/>
      <c r="FE990" s="31"/>
      <c r="FF990" s="31"/>
      <c r="FG990" s="31"/>
      <c r="FH990" s="31"/>
      <c r="FI990" s="31"/>
      <c r="FJ990" s="31"/>
      <c r="FK990" s="31"/>
      <c r="FL990" s="31"/>
      <c r="FM990" s="31"/>
      <c r="FN990" s="31"/>
      <c r="FO990" s="31"/>
      <c r="FP990" s="31"/>
      <c r="FQ990" s="31"/>
      <c r="FR990" s="31"/>
      <c r="FS990" s="31"/>
      <c r="FT990" s="31"/>
      <c r="FU990" s="31"/>
      <c r="FV990" s="31"/>
      <c r="FW990" s="31"/>
      <c r="FX990" s="31"/>
      <c r="FY990" s="31"/>
      <c r="FZ990" s="31"/>
      <c r="GA990" s="31"/>
      <c r="GB990" s="31"/>
      <c r="GC990" s="31"/>
      <c r="GD990" s="31"/>
      <c r="GE990" s="31"/>
      <c r="GF990" s="31"/>
      <c r="GG990" s="31"/>
      <c r="GH990" s="31"/>
      <c r="GI990" s="31"/>
      <c r="GJ990" s="31"/>
      <c r="GK990" s="31"/>
      <c r="GL990" s="31"/>
      <c r="GM990" s="31"/>
      <c r="GN990" s="31"/>
      <c r="GO990" s="31"/>
      <c r="GP990" s="31"/>
      <c r="GQ990" s="31"/>
      <c r="GR990" s="31"/>
      <c r="GS990" s="31"/>
      <c r="GT990" s="31"/>
      <c r="GU990" s="31"/>
      <c r="GV990" s="31"/>
      <c r="GW990" s="31"/>
      <c r="GX990" s="31"/>
      <c r="GY990" s="31"/>
      <c r="GZ990" s="31"/>
    </row>
    <row r="991" spans="2:208" s="32" customFormat="1" x14ac:dyDescent="0.2">
      <c r="B991" s="21"/>
      <c r="C991" s="22"/>
      <c r="D991" s="22"/>
      <c r="E991" s="22"/>
      <c r="F991" s="246"/>
      <c r="G991" s="121"/>
      <c r="H991" s="27"/>
      <c r="I991" s="28"/>
      <c r="J991" s="29"/>
      <c r="K991" s="30"/>
      <c r="L991" s="34"/>
      <c r="M991" s="35"/>
      <c r="N991" s="30"/>
      <c r="O991" s="34"/>
      <c r="P991" s="35"/>
      <c r="Q991" s="30"/>
      <c r="R991" s="34"/>
      <c r="S991" s="35"/>
      <c r="T991" s="30"/>
      <c r="U991" s="34"/>
      <c r="V991" s="35"/>
      <c r="W991" s="30"/>
      <c r="X991" s="34"/>
      <c r="Y991" s="34"/>
      <c r="Z991" s="30"/>
      <c r="AA991" s="34"/>
      <c r="AB991" s="34"/>
      <c r="AC991" s="30"/>
      <c r="AD991" s="34"/>
      <c r="AE991" s="34"/>
      <c r="AF991" s="30"/>
      <c r="AG991" s="34"/>
      <c r="AH991" s="34"/>
      <c r="AI991" s="30"/>
      <c r="AJ991" s="34"/>
      <c r="AK991" s="34"/>
      <c r="AL991" s="30"/>
      <c r="AM991" s="34"/>
      <c r="AN991" s="34"/>
      <c r="AO991" s="30"/>
      <c r="AP991" s="34"/>
      <c r="AQ991" s="34"/>
      <c r="AR991" s="30"/>
      <c r="AS991" s="34"/>
      <c r="AT991" s="34"/>
      <c r="AU991" s="30"/>
      <c r="AV991" s="34"/>
      <c r="AW991" s="34"/>
      <c r="AX991" s="30"/>
      <c r="AY991" s="34"/>
      <c r="AZ991" s="34"/>
      <c r="BA991" s="30"/>
      <c r="BB991" s="34"/>
      <c r="BC991" s="34"/>
      <c r="BD991" s="30"/>
      <c r="BE991" s="34"/>
      <c r="BF991" s="34"/>
      <c r="BG991" s="30"/>
      <c r="BH991" s="34"/>
      <c r="BI991" s="34"/>
      <c r="BJ991" s="30"/>
      <c r="BK991" s="34"/>
      <c r="BL991" s="117"/>
      <c r="BM991" s="118"/>
      <c r="BN991" s="117"/>
      <c r="BO991" s="34"/>
      <c r="BP991" s="30"/>
      <c r="BQ991" s="30"/>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c r="CT991" s="31"/>
      <c r="CU991" s="31"/>
      <c r="CV991" s="31"/>
      <c r="CW991" s="31"/>
      <c r="CX991" s="31"/>
      <c r="CY991" s="31"/>
      <c r="CZ991" s="31"/>
      <c r="DA991" s="31"/>
      <c r="DB991" s="31"/>
      <c r="DC991" s="31"/>
      <c r="DD991" s="31"/>
      <c r="DE991" s="31"/>
      <c r="DF991" s="31"/>
      <c r="DG991" s="31"/>
      <c r="DH991" s="31"/>
      <c r="DI991" s="31"/>
      <c r="DJ991" s="31"/>
      <c r="DK991" s="31"/>
      <c r="DL991" s="31"/>
      <c r="DM991" s="31"/>
      <c r="DN991" s="31"/>
      <c r="DO991" s="31"/>
      <c r="DP991" s="31"/>
      <c r="DQ991" s="31"/>
      <c r="DR991" s="31"/>
      <c r="DS991" s="31"/>
      <c r="DT991" s="31"/>
      <c r="DU991" s="31"/>
      <c r="DV991" s="31"/>
      <c r="DW991" s="31"/>
      <c r="DX991" s="31"/>
      <c r="DY991" s="31"/>
      <c r="DZ991" s="31"/>
      <c r="EA991" s="31"/>
      <c r="EB991" s="31"/>
      <c r="EC991" s="31"/>
      <c r="ED991" s="31"/>
      <c r="EE991" s="31"/>
      <c r="EF991" s="31"/>
      <c r="EG991" s="31"/>
      <c r="EH991" s="31"/>
      <c r="EI991" s="31"/>
      <c r="EJ991" s="31"/>
      <c r="EK991" s="31"/>
      <c r="EL991" s="31"/>
      <c r="EM991" s="31"/>
      <c r="EN991" s="31"/>
      <c r="EO991" s="31"/>
      <c r="EP991" s="31"/>
      <c r="EQ991" s="31"/>
      <c r="ER991" s="31"/>
      <c r="ES991" s="31"/>
      <c r="ET991" s="31"/>
      <c r="EU991" s="31"/>
      <c r="EV991" s="31"/>
      <c r="EW991" s="31"/>
      <c r="EX991" s="31"/>
      <c r="EY991" s="31"/>
      <c r="EZ991" s="31"/>
      <c r="FA991" s="31"/>
      <c r="FB991" s="31"/>
      <c r="FC991" s="31"/>
      <c r="FD991" s="31"/>
      <c r="FE991" s="31"/>
      <c r="FF991" s="31"/>
      <c r="FG991" s="31"/>
      <c r="FH991" s="31"/>
      <c r="FI991" s="31"/>
      <c r="FJ991" s="31"/>
      <c r="FK991" s="31"/>
      <c r="FL991" s="31"/>
      <c r="FM991" s="31"/>
      <c r="FN991" s="31"/>
      <c r="FO991" s="31"/>
      <c r="FP991" s="31"/>
      <c r="FQ991" s="31"/>
      <c r="FR991" s="31"/>
      <c r="FS991" s="31"/>
      <c r="FT991" s="31"/>
      <c r="FU991" s="31"/>
      <c r="FV991" s="31"/>
      <c r="FW991" s="31"/>
      <c r="FX991" s="31"/>
      <c r="FY991" s="31"/>
      <c r="FZ991" s="31"/>
      <c r="GA991" s="31"/>
      <c r="GB991" s="31"/>
      <c r="GC991" s="31"/>
      <c r="GD991" s="31"/>
      <c r="GE991" s="31"/>
      <c r="GF991" s="31"/>
      <c r="GG991" s="31"/>
      <c r="GH991" s="31"/>
      <c r="GI991" s="31"/>
      <c r="GJ991" s="31"/>
      <c r="GK991" s="31"/>
      <c r="GL991" s="31"/>
      <c r="GM991" s="31"/>
      <c r="GN991" s="31"/>
      <c r="GO991" s="31"/>
      <c r="GP991" s="31"/>
      <c r="GQ991" s="31"/>
      <c r="GR991" s="31"/>
      <c r="GS991" s="31"/>
      <c r="GT991" s="31"/>
      <c r="GU991" s="31"/>
      <c r="GV991" s="31"/>
      <c r="GW991" s="31"/>
      <c r="GX991" s="31"/>
      <c r="GY991" s="31"/>
      <c r="GZ991" s="31"/>
    </row>
    <row r="992" spans="2:208" s="32" customFormat="1" x14ac:dyDescent="0.2">
      <c r="B992" s="21"/>
      <c r="C992" s="22"/>
      <c r="D992" s="22"/>
      <c r="E992" s="22"/>
      <c r="F992" s="246"/>
      <c r="G992" s="121"/>
      <c r="H992" s="27"/>
      <c r="I992" s="28"/>
      <c r="J992" s="29"/>
      <c r="K992" s="30"/>
      <c r="L992" s="34"/>
      <c r="M992" s="35"/>
      <c r="N992" s="30"/>
      <c r="O992" s="34"/>
      <c r="P992" s="35"/>
      <c r="Q992" s="30"/>
      <c r="R992" s="34"/>
      <c r="S992" s="35"/>
      <c r="T992" s="30"/>
      <c r="U992" s="34"/>
      <c r="V992" s="35"/>
      <c r="W992" s="30"/>
      <c r="X992" s="34"/>
      <c r="Y992" s="34"/>
      <c r="Z992" s="30"/>
      <c r="AA992" s="34"/>
      <c r="AB992" s="34"/>
      <c r="AC992" s="30"/>
      <c r="AD992" s="34"/>
      <c r="AE992" s="34"/>
      <c r="AF992" s="30"/>
      <c r="AG992" s="34"/>
      <c r="AH992" s="34"/>
      <c r="AI992" s="30"/>
      <c r="AJ992" s="34"/>
      <c r="AK992" s="34"/>
      <c r="AL992" s="30"/>
      <c r="AM992" s="34"/>
      <c r="AN992" s="34"/>
      <c r="AO992" s="30"/>
      <c r="AP992" s="34"/>
      <c r="AQ992" s="34"/>
      <c r="AR992" s="30"/>
      <c r="AS992" s="34"/>
      <c r="AT992" s="34"/>
      <c r="AU992" s="30"/>
      <c r="AV992" s="34"/>
      <c r="AW992" s="34"/>
      <c r="AX992" s="30"/>
      <c r="AY992" s="34"/>
      <c r="AZ992" s="34"/>
      <c r="BA992" s="30"/>
      <c r="BB992" s="34"/>
      <c r="BC992" s="34"/>
      <c r="BD992" s="30"/>
      <c r="BE992" s="34"/>
      <c r="BF992" s="34"/>
      <c r="BG992" s="30"/>
      <c r="BH992" s="34"/>
      <c r="BI992" s="34"/>
      <c r="BJ992" s="30"/>
      <c r="BK992" s="34"/>
      <c r="BL992" s="117"/>
      <c r="BM992" s="118"/>
      <c r="BN992" s="117"/>
      <c r="BO992" s="34"/>
      <c r="BP992" s="30"/>
      <c r="BQ992" s="30"/>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c r="CT992" s="31"/>
      <c r="CU992" s="31"/>
      <c r="CV992" s="31"/>
      <c r="CW992" s="31"/>
      <c r="CX992" s="31"/>
      <c r="CY992" s="31"/>
      <c r="CZ992" s="31"/>
      <c r="DA992" s="31"/>
      <c r="DB992" s="31"/>
      <c r="DC992" s="31"/>
      <c r="DD992" s="31"/>
      <c r="DE992" s="31"/>
      <c r="DF992" s="31"/>
      <c r="DG992" s="31"/>
      <c r="DH992" s="31"/>
      <c r="DI992" s="31"/>
      <c r="DJ992" s="31"/>
      <c r="DK992" s="31"/>
      <c r="DL992" s="31"/>
      <c r="DM992" s="31"/>
      <c r="DN992" s="31"/>
      <c r="DO992" s="31"/>
      <c r="DP992" s="31"/>
      <c r="DQ992" s="31"/>
      <c r="DR992" s="31"/>
      <c r="DS992" s="31"/>
      <c r="DT992" s="31"/>
      <c r="DU992" s="31"/>
      <c r="DV992" s="31"/>
      <c r="DW992" s="31"/>
      <c r="DX992" s="31"/>
      <c r="DY992" s="31"/>
      <c r="DZ992" s="31"/>
      <c r="EA992" s="31"/>
      <c r="EB992" s="31"/>
      <c r="EC992" s="31"/>
      <c r="ED992" s="31"/>
      <c r="EE992" s="31"/>
      <c r="EF992" s="31"/>
      <c r="EG992" s="31"/>
      <c r="EH992" s="31"/>
      <c r="EI992" s="31"/>
      <c r="EJ992" s="31"/>
      <c r="EK992" s="31"/>
      <c r="EL992" s="31"/>
      <c r="EM992" s="31"/>
      <c r="EN992" s="31"/>
      <c r="EO992" s="31"/>
      <c r="EP992" s="31"/>
      <c r="EQ992" s="31"/>
      <c r="ER992" s="31"/>
      <c r="ES992" s="31"/>
      <c r="ET992" s="31"/>
      <c r="EU992" s="31"/>
      <c r="EV992" s="31"/>
      <c r="EW992" s="31"/>
      <c r="EX992" s="31"/>
      <c r="EY992" s="31"/>
      <c r="EZ992" s="31"/>
      <c r="FA992" s="31"/>
      <c r="FB992" s="31"/>
      <c r="FC992" s="31"/>
      <c r="FD992" s="31"/>
      <c r="FE992" s="31"/>
      <c r="FF992" s="31"/>
      <c r="FG992" s="31"/>
      <c r="FH992" s="31"/>
      <c r="FI992" s="31"/>
      <c r="FJ992" s="31"/>
      <c r="FK992" s="31"/>
      <c r="FL992" s="31"/>
      <c r="FM992" s="31"/>
      <c r="FN992" s="31"/>
      <c r="FO992" s="31"/>
      <c r="FP992" s="31"/>
      <c r="FQ992" s="31"/>
      <c r="FR992" s="31"/>
      <c r="FS992" s="31"/>
      <c r="FT992" s="31"/>
      <c r="FU992" s="31"/>
      <c r="FV992" s="31"/>
      <c r="FW992" s="31"/>
      <c r="FX992" s="31"/>
      <c r="FY992" s="31"/>
      <c r="FZ992" s="31"/>
      <c r="GA992" s="31"/>
      <c r="GB992" s="31"/>
      <c r="GC992" s="31"/>
      <c r="GD992" s="31"/>
      <c r="GE992" s="31"/>
      <c r="GF992" s="31"/>
      <c r="GG992" s="31"/>
      <c r="GH992" s="31"/>
      <c r="GI992" s="31"/>
      <c r="GJ992" s="31"/>
      <c r="GK992" s="31"/>
      <c r="GL992" s="31"/>
      <c r="GM992" s="31"/>
      <c r="GN992" s="31"/>
      <c r="GO992" s="31"/>
      <c r="GP992" s="31"/>
      <c r="GQ992" s="31"/>
      <c r="GR992" s="31"/>
      <c r="GS992" s="31"/>
      <c r="GT992" s="31"/>
      <c r="GU992" s="31"/>
      <c r="GV992" s="31"/>
      <c r="GW992" s="31"/>
      <c r="GX992" s="31"/>
      <c r="GY992" s="31"/>
      <c r="GZ992" s="31"/>
    </row>
    <row r="993" spans="2:208" s="32" customFormat="1" x14ac:dyDescent="0.2">
      <c r="B993" s="21"/>
      <c r="C993" s="22"/>
      <c r="D993" s="22"/>
      <c r="E993" s="22"/>
      <c r="F993" s="246"/>
      <c r="G993" s="121"/>
      <c r="H993" s="27"/>
      <c r="I993" s="28"/>
      <c r="J993" s="29"/>
      <c r="K993" s="30"/>
      <c r="L993" s="34"/>
      <c r="M993" s="35"/>
      <c r="N993" s="30"/>
      <c r="O993" s="34"/>
      <c r="P993" s="35"/>
      <c r="Q993" s="30"/>
      <c r="R993" s="34"/>
      <c r="S993" s="35"/>
      <c r="T993" s="30"/>
      <c r="U993" s="34"/>
      <c r="V993" s="35"/>
      <c r="W993" s="30"/>
      <c r="X993" s="34"/>
      <c r="Y993" s="34"/>
      <c r="Z993" s="30"/>
      <c r="AA993" s="34"/>
      <c r="AB993" s="34"/>
      <c r="AC993" s="30"/>
      <c r="AD993" s="34"/>
      <c r="AE993" s="34"/>
      <c r="AF993" s="30"/>
      <c r="AG993" s="34"/>
      <c r="AH993" s="34"/>
      <c r="AI993" s="30"/>
      <c r="AJ993" s="34"/>
      <c r="AK993" s="34"/>
      <c r="AL993" s="30"/>
      <c r="AM993" s="34"/>
      <c r="AN993" s="34"/>
      <c r="AO993" s="30"/>
      <c r="AP993" s="34"/>
      <c r="AQ993" s="34"/>
      <c r="AR993" s="30"/>
      <c r="AS993" s="34"/>
      <c r="AT993" s="34"/>
      <c r="AU993" s="30"/>
      <c r="AV993" s="34"/>
      <c r="AW993" s="34"/>
      <c r="AX993" s="30"/>
      <c r="AY993" s="34"/>
      <c r="AZ993" s="34"/>
      <c r="BA993" s="30"/>
      <c r="BB993" s="34"/>
      <c r="BC993" s="34"/>
      <c r="BD993" s="30"/>
      <c r="BE993" s="34"/>
      <c r="BF993" s="34"/>
      <c r="BG993" s="30"/>
      <c r="BH993" s="34"/>
      <c r="BI993" s="34"/>
      <c r="BJ993" s="30"/>
      <c r="BK993" s="34"/>
      <c r="BL993" s="117"/>
      <c r="BM993" s="118"/>
      <c r="BN993" s="117"/>
      <c r="BO993" s="34"/>
      <c r="BP993" s="30"/>
      <c r="BQ993" s="30"/>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c r="CT993" s="31"/>
      <c r="CU993" s="31"/>
      <c r="CV993" s="31"/>
      <c r="CW993" s="31"/>
      <c r="CX993" s="31"/>
      <c r="CY993" s="31"/>
      <c r="CZ993" s="31"/>
      <c r="DA993" s="31"/>
      <c r="DB993" s="31"/>
      <c r="DC993" s="31"/>
      <c r="DD993" s="31"/>
      <c r="DE993" s="31"/>
      <c r="DF993" s="31"/>
      <c r="DG993" s="31"/>
      <c r="DH993" s="31"/>
      <c r="DI993" s="31"/>
      <c r="DJ993" s="31"/>
      <c r="DK993" s="31"/>
      <c r="DL993" s="31"/>
      <c r="DM993" s="31"/>
      <c r="DN993" s="31"/>
      <c r="DO993" s="31"/>
      <c r="DP993" s="31"/>
      <c r="DQ993" s="31"/>
      <c r="DR993" s="31"/>
      <c r="DS993" s="31"/>
      <c r="DT993" s="31"/>
      <c r="DU993" s="31"/>
      <c r="DV993" s="31"/>
      <c r="DW993" s="31"/>
      <c r="DX993" s="31"/>
      <c r="DY993" s="31"/>
      <c r="DZ993" s="31"/>
      <c r="EA993" s="31"/>
      <c r="EB993" s="31"/>
      <c r="EC993" s="31"/>
      <c r="ED993" s="31"/>
      <c r="EE993" s="31"/>
      <c r="EF993" s="31"/>
      <c r="EG993" s="31"/>
      <c r="EH993" s="31"/>
      <c r="EI993" s="31"/>
      <c r="EJ993" s="31"/>
      <c r="EK993" s="31"/>
      <c r="EL993" s="31"/>
      <c r="EM993" s="31"/>
      <c r="EN993" s="31"/>
      <c r="EO993" s="31"/>
      <c r="EP993" s="31"/>
      <c r="EQ993" s="31"/>
      <c r="ER993" s="31"/>
      <c r="ES993" s="31"/>
      <c r="ET993" s="31"/>
      <c r="EU993" s="31"/>
      <c r="EV993" s="31"/>
      <c r="EW993" s="31"/>
      <c r="EX993" s="31"/>
      <c r="EY993" s="31"/>
      <c r="EZ993" s="31"/>
      <c r="FA993" s="31"/>
      <c r="FB993" s="31"/>
      <c r="FC993" s="31"/>
      <c r="FD993" s="31"/>
      <c r="FE993" s="31"/>
      <c r="FF993" s="31"/>
      <c r="FG993" s="31"/>
      <c r="FH993" s="31"/>
      <c r="FI993" s="31"/>
      <c r="FJ993" s="31"/>
      <c r="FK993" s="31"/>
      <c r="FL993" s="31"/>
      <c r="FM993" s="31"/>
      <c r="FN993" s="31"/>
      <c r="FO993" s="31"/>
      <c r="FP993" s="31"/>
      <c r="FQ993" s="31"/>
      <c r="FR993" s="31"/>
      <c r="FS993" s="31"/>
      <c r="FT993" s="31"/>
      <c r="FU993" s="31"/>
      <c r="FV993" s="31"/>
      <c r="FW993" s="31"/>
      <c r="FX993" s="31"/>
      <c r="FY993" s="31"/>
      <c r="FZ993" s="31"/>
      <c r="GA993" s="31"/>
      <c r="GB993" s="31"/>
      <c r="GC993" s="31"/>
      <c r="GD993" s="31"/>
      <c r="GE993" s="31"/>
      <c r="GF993" s="31"/>
      <c r="GG993" s="31"/>
      <c r="GH993" s="31"/>
      <c r="GI993" s="31"/>
      <c r="GJ993" s="31"/>
      <c r="GK993" s="31"/>
      <c r="GL993" s="31"/>
      <c r="GM993" s="31"/>
      <c r="GN993" s="31"/>
      <c r="GO993" s="31"/>
      <c r="GP993" s="31"/>
      <c r="GQ993" s="31"/>
      <c r="GR993" s="31"/>
      <c r="GS993" s="31"/>
      <c r="GT993" s="31"/>
      <c r="GU993" s="31"/>
      <c r="GV993" s="31"/>
      <c r="GW993" s="31"/>
      <c r="GX993" s="31"/>
      <c r="GY993" s="31"/>
      <c r="GZ993" s="31"/>
    </row>
    <row r="994" spans="2:208" s="32" customFormat="1" x14ac:dyDescent="0.2">
      <c r="B994" s="21"/>
      <c r="C994" s="22"/>
      <c r="D994" s="22"/>
      <c r="E994" s="22"/>
      <c r="F994" s="246"/>
      <c r="G994" s="121"/>
      <c r="H994" s="27"/>
      <c r="I994" s="28"/>
      <c r="J994" s="29"/>
      <c r="K994" s="30"/>
      <c r="L994" s="34"/>
      <c r="M994" s="35"/>
      <c r="N994" s="30"/>
      <c r="O994" s="34"/>
      <c r="P994" s="35"/>
      <c r="Q994" s="30"/>
      <c r="R994" s="34"/>
      <c r="S994" s="35"/>
      <c r="T994" s="30"/>
      <c r="U994" s="34"/>
      <c r="V994" s="35"/>
      <c r="W994" s="30"/>
      <c r="X994" s="34"/>
      <c r="Y994" s="34"/>
      <c r="Z994" s="30"/>
      <c r="AA994" s="34"/>
      <c r="AB994" s="34"/>
      <c r="AC994" s="30"/>
      <c r="AD994" s="34"/>
      <c r="AE994" s="34"/>
      <c r="AF994" s="30"/>
      <c r="AG994" s="34"/>
      <c r="AH994" s="34"/>
      <c r="AI994" s="30"/>
      <c r="AJ994" s="34"/>
      <c r="AK994" s="34"/>
      <c r="AL994" s="30"/>
      <c r="AM994" s="34"/>
      <c r="AN994" s="34"/>
      <c r="AO994" s="30"/>
      <c r="AP994" s="34"/>
      <c r="AQ994" s="34"/>
      <c r="AR994" s="30"/>
      <c r="AS994" s="34"/>
      <c r="AT994" s="34"/>
      <c r="AU994" s="30"/>
      <c r="AV994" s="34"/>
      <c r="AW994" s="34"/>
      <c r="AX994" s="30"/>
      <c r="AY994" s="34"/>
      <c r="AZ994" s="34"/>
      <c r="BA994" s="30"/>
      <c r="BB994" s="34"/>
      <c r="BC994" s="34"/>
      <c r="BD994" s="30"/>
      <c r="BE994" s="34"/>
      <c r="BF994" s="34"/>
      <c r="BG994" s="30"/>
      <c r="BH994" s="34"/>
      <c r="BI994" s="34"/>
      <c r="BJ994" s="30"/>
      <c r="BK994" s="34"/>
      <c r="BL994" s="117"/>
      <c r="BM994" s="118"/>
      <c r="BN994" s="117"/>
      <c r="BO994" s="34"/>
      <c r="BP994" s="30"/>
      <c r="BQ994" s="30"/>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c r="CT994" s="31"/>
      <c r="CU994" s="31"/>
      <c r="CV994" s="31"/>
      <c r="CW994" s="31"/>
      <c r="CX994" s="31"/>
      <c r="CY994" s="31"/>
      <c r="CZ994" s="31"/>
      <c r="DA994" s="31"/>
      <c r="DB994" s="31"/>
      <c r="DC994" s="31"/>
      <c r="DD994" s="31"/>
      <c r="DE994" s="31"/>
      <c r="DF994" s="31"/>
      <c r="DG994" s="31"/>
      <c r="DH994" s="31"/>
      <c r="DI994" s="31"/>
      <c r="DJ994" s="31"/>
      <c r="DK994" s="31"/>
      <c r="DL994" s="31"/>
      <c r="DM994" s="31"/>
      <c r="DN994" s="31"/>
      <c r="DO994" s="31"/>
      <c r="DP994" s="31"/>
      <c r="DQ994" s="31"/>
      <c r="DR994" s="31"/>
      <c r="DS994" s="31"/>
      <c r="DT994" s="31"/>
      <c r="DU994" s="31"/>
      <c r="DV994" s="31"/>
      <c r="DW994" s="31"/>
      <c r="DX994" s="31"/>
      <c r="DY994" s="31"/>
      <c r="DZ994" s="31"/>
      <c r="EA994" s="31"/>
      <c r="EB994" s="31"/>
      <c r="EC994" s="31"/>
      <c r="ED994" s="31"/>
      <c r="EE994" s="31"/>
      <c r="EF994" s="31"/>
      <c r="EG994" s="31"/>
      <c r="EH994" s="31"/>
      <c r="EI994" s="31"/>
      <c r="EJ994" s="31"/>
      <c r="EK994" s="31"/>
      <c r="EL994" s="31"/>
      <c r="EM994" s="31"/>
      <c r="EN994" s="31"/>
      <c r="EO994" s="31"/>
      <c r="EP994" s="31"/>
      <c r="EQ994" s="31"/>
      <c r="ER994" s="31"/>
      <c r="ES994" s="31"/>
      <c r="ET994" s="31"/>
      <c r="EU994" s="31"/>
      <c r="EV994" s="31"/>
      <c r="EW994" s="31"/>
      <c r="EX994" s="31"/>
      <c r="EY994" s="31"/>
      <c r="EZ994" s="31"/>
      <c r="FA994" s="31"/>
      <c r="FB994" s="31"/>
      <c r="FC994" s="31"/>
      <c r="FD994" s="31"/>
      <c r="FE994" s="31"/>
      <c r="FF994" s="31"/>
      <c r="FG994" s="31"/>
      <c r="FH994" s="31"/>
      <c r="FI994" s="31"/>
      <c r="FJ994" s="31"/>
      <c r="FK994" s="31"/>
      <c r="FL994" s="31"/>
      <c r="FM994" s="31"/>
      <c r="FN994" s="31"/>
      <c r="FO994" s="31"/>
      <c r="FP994" s="31"/>
      <c r="FQ994" s="31"/>
      <c r="FR994" s="31"/>
      <c r="FS994" s="31"/>
      <c r="FT994" s="31"/>
      <c r="FU994" s="31"/>
      <c r="FV994" s="31"/>
      <c r="FW994" s="31"/>
      <c r="FX994" s="31"/>
      <c r="FY994" s="31"/>
      <c r="FZ994" s="31"/>
      <c r="GA994" s="31"/>
      <c r="GB994" s="31"/>
      <c r="GC994" s="31"/>
      <c r="GD994" s="31"/>
      <c r="GE994" s="31"/>
      <c r="GF994" s="31"/>
      <c r="GG994" s="31"/>
      <c r="GH994" s="31"/>
      <c r="GI994" s="31"/>
      <c r="GJ994" s="31"/>
      <c r="GK994" s="31"/>
      <c r="GL994" s="31"/>
      <c r="GM994" s="31"/>
      <c r="GN994" s="31"/>
      <c r="GO994" s="31"/>
      <c r="GP994" s="31"/>
      <c r="GQ994" s="31"/>
      <c r="GR994" s="31"/>
      <c r="GS994" s="31"/>
      <c r="GT994" s="31"/>
      <c r="GU994" s="31"/>
      <c r="GV994" s="31"/>
      <c r="GW994" s="31"/>
      <c r="GX994" s="31"/>
      <c r="GY994" s="31"/>
      <c r="GZ994" s="31"/>
    </row>
    <row r="995" spans="2:208" s="32" customFormat="1" x14ac:dyDescent="0.2">
      <c r="B995" s="21"/>
      <c r="C995" s="22"/>
      <c r="D995" s="22"/>
      <c r="E995" s="22"/>
      <c r="F995" s="246"/>
      <c r="G995" s="121"/>
      <c r="H995" s="27"/>
      <c r="I995" s="28"/>
      <c r="J995" s="29"/>
      <c r="K995" s="30"/>
      <c r="L995" s="34"/>
      <c r="M995" s="35"/>
      <c r="N995" s="30"/>
      <c r="O995" s="34"/>
      <c r="P995" s="35"/>
      <c r="Q995" s="30"/>
      <c r="R995" s="34"/>
      <c r="S995" s="35"/>
      <c r="T995" s="30"/>
      <c r="U995" s="34"/>
      <c r="V995" s="35"/>
      <c r="W995" s="30"/>
      <c r="X995" s="34"/>
      <c r="Y995" s="34"/>
      <c r="Z995" s="30"/>
      <c r="AA995" s="34"/>
      <c r="AB995" s="34"/>
      <c r="AC995" s="30"/>
      <c r="AD995" s="34"/>
      <c r="AE995" s="34"/>
      <c r="AF995" s="30"/>
      <c r="AG995" s="34"/>
      <c r="AH995" s="34"/>
      <c r="AI995" s="30"/>
      <c r="AJ995" s="34"/>
      <c r="AK995" s="34"/>
      <c r="AL995" s="30"/>
      <c r="AM995" s="34"/>
      <c r="AN995" s="34"/>
      <c r="AO995" s="30"/>
      <c r="AP995" s="34"/>
      <c r="AQ995" s="34"/>
      <c r="AR995" s="30"/>
      <c r="AS995" s="34"/>
      <c r="AT995" s="34"/>
      <c r="AU995" s="30"/>
      <c r="AV995" s="34"/>
      <c r="AW995" s="34"/>
      <c r="AX995" s="30"/>
      <c r="AY995" s="34"/>
      <c r="AZ995" s="34"/>
      <c r="BA995" s="30"/>
      <c r="BB995" s="34"/>
      <c r="BC995" s="34"/>
      <c r="BD995" s="30"/>
      <c r="BE995" s="34"/>
      <c r="BF995" s="34"/>
      <c r="BG995" s="30"/>
      <c r="BH995" s="34"/>
      <c r="BI995" s="34"/>
      <c r="BJ995" s="30"/>
      <c r="BK995" s="34"/>
      <c r="BL995" s="117"/>
      <c r="BM995" s="118"/>
      <c r="BN995" s="117"/>
      <c r="BO995" s="34"/>
      <c r="BP995" s="30"/>
      <c r="BQ995" s="30"/>
      <c r="BR995" s="31"/>
      <c r="BS995" s="31"/>
      <c r="BT995" s="31"/>
      <c r="BU995" s="31"/>
      <c r="BV995" s="31"/>
      <c r="BW995" s="31"/>
      <c r="BX995" s="31"/>
      <c r="BY995" s="31"/>
      <c r="BZ995" s="31"/>
      <c r="CA995" s="31"/>
      <c r="CB995" s="31"/>
      <c r="CC995" s="31"/>
      <c r="CD995" s="31"/>
      <c r="CE995" s="31"/>
      <c r="CF995" s="31"/>
      <c r="CG995" s="31"/>
      <c r="CH995" s="31"/>
      <c r="CI995" s="31"/>
      <c r="CJ995" s="31"/>
      <c r="CK995" s="31"/>
      <c r="CL995" s="31"/>
      <c r="CM995" s="31"/>
      <c r="CN995" s="31"/>
      <c r="CO995" s="31"/>
      <c r="CP995" s="31"/>
      <c r="CQ995" s="31"/>
      <c r="CR995" s="31"/>
      <c r="CS995" s="31"/>
      <c r="CT995" s="31"/>
      <c r="CU995" s="31"/>
      <c r="CV995" s="31"/>
      <c r="CW995" s="31"/>
      <c r="CX995" s="31"/>
      <c r="CY995" s="31"/>
      <c r="CZ995" s="31"/>
      <c r="DA995" s="31"/>
      <c r="DB995" s="31"/>
      <c r="DC995" s="31"/>
      <c r="DD995" s="31"/>
      <c r="DE995" s="31"/>
      <c r="DF995" s="31"/>
      <c r="DG995" s="31"/>
      <c r="DH995" s="31"/>
      <c r="DI995" s="31"/>
      <c r="DJ995" s="31"/>
      <c r="DK995" s="31"/>
      <c r="DL995" s="31"/>
      <c r="DM995" s="31"/>
      <c r="DN995" s="31"/>
      <c r="DO995" s="31"/>
      <c r="DP995" s="31"/>
      <c r="DQ995" s="31"/>
      <c r="DR995" s="31"/>
      <c r="DS995" s="31"/>
      <c r="DT995" s="31"/>
      <c r="DU995" s="31"/>
      <c r="DV995" s="31"/>
      <c r="DW995" s="31"/>
      <c r="DX995" s="31"/>
      <c r="DY995" s="31"/>
      <c r="DZ995" s="31"/>
      <c r="EA995" s="31"/>
      <c r="EB995" s="31"/>
      <c r="EC995" s="31"/>
      <c r="ED995" s="31"/>
      <c r="EE995" s="31"/>
      <c r="EF995" s="31"/>
      <c r="EG995" s="31"/>
      <c r="EH995" s="31"/>
      <c r="EI995" s="31"/>
      <c r="EJ995" s="31"/>
      <c r="EK995" s="31"/>
      <c r="EL995" s="31"/>
      <c r="EM995" s="31"/>
      <c r="EN995" s="31"/>
      <c r="EO995" s="31"/>
      <c r="EP995" s="31"/>
      <c r="EQ995" s="31"/>
      <c r="ER995" s="31"/>
      <c r="ES995" s="31"/>
      <c r="ET995" s="31"/>
      <c r="EU995" s="31"/>
      <c r="EV995" s="31"/>
      <c r="EW995" s="31"/>
      <c r="EX995" s="31"/>
      <c r="EY995" s="31"/>
      <c r="EZ995" s="31"/>
      <c r="FA995" s="31"/>
      <c r="FB995" s="31"/>
      <c r="FC995" s="31"/>
      <c r="FD995" s="31"/>
      <c r="FE995" s="31"/>
      <c r="FF995" s="31"/>
      <c r="FG995" s="31"/>
      <c r="FH995" s="31"/>
      <c r="FI995" s="31"/>
      <c r="FJ995" s="31"/>
      <c r="FK995" s="31"/>
      <c r="FL995" s="31"/>
      <c r="FM995" s="31"/>
      <c r="FN995" s="31"/>
      <c r="FO995" s="31"/>
      <c r="FP995" s="31"/>
      <c r="FQ995" s="31"/>
      <c r="FR995" s="31"/>
      <c r="FS995" s="31"/>
      <c r="FT995" s="31"/>
      <c r="FU995" s="31"/>
      <c r="FV995" s="31"/>
      <c r="FW995" s="31"/>
      <c r="FX995" s="31"/>
      <c r="FY995" s="31"/>
      <c r="FZ995" s="31"/>
      <c r="GA995" s="31"/>
      <c r="GB995" s="31"/>
      <c r="GC995" s="31"/>
      <c r="GD995" s="31"/>
      <c r="GE995" s="31"/>
      <c r="GF995" s="31"/>
      <c r="GG995" s="31"/>
      <c r="GH995" s="31"/>
      <c r="GI995" s="31"/>
      <c r="GJ995" s="31"/>
      <c r="GK995" s="31"/>
      <c r="GL995" s="31"/>
      <c r="GM995" s="31"/>
      <c r="GN995" s="31"/>
      <c r="GO995" s="31"/>
      <c r="GP995" s="31"/>
      <c r="GQ995" s="31"/>
      <c r="GR995" s="31"/>
      <c r="GS995" s="31"/>
      <c r="GT995" s="31"/>
      <c r="GU995" s="31"/>
      <c r="GV995" s="31"/>
      <c r="GW995" s="31"/>
      <c r="GX995" s="31"/>
      <c r="GY995" s="31"/>
      <c r="GZ995" s="31"/>
    </row>
    <row r="996" spans="2:208" s="32" customFormat="1" x14ac:dyDescent="0.2">
      <c r="B996" s="21"/>
      <c r="C996" s="22"/>
      <c r="D996" s="22"/>
      <c r="E996" s="22"/>
      <c r="F996" s="246"/>
      <c r="G996" s="121"/>
      <c r="H996" s="27"/>
      <c r="I996" s="28"/>
      <c r="J996" s="29"/>
      <c r="K996" s="30"/>
      <c r="L996" s="34"/>
      <c r="M996" s="35"/>
      <c r="N996" s="30"/>
      <c r="O996" s="34"/>
      <c r="P996" s="35"/>
      <c r="Q996" s="30"/>
      <c r="R996" s="34"/>
      <c r="S996" s="35"/>
      <c r="T996" s="30"/>
      <c r="U996" s="34"/>
      <c r="V996" s="35"/>
      <c r="W996" s="30"/>
      <c r="X996" s="34"/>
      <c r="Y996" s="34"/>
      <c r="Z996" s="30"/>
      <c r="AA996" s="34"/>
      <c r="AB996" s="34"/>
      <c r="AC996" s="30"/>
      <c r="AD996" s="34"/>
      <c r="AE996" s="34"/>
      <c r="AF996" s="30"/>
      <c r="AG996" s="34"/>
      <c r="AH996" s="34"/>
      <c r="AI996" s="30"/>
      <c r="AJ996" s="34"/>
      <c r="AK996" s="34"/>
      <c r="AL996" s="30"/>
      <c r="AM996" s="34"/>
      <c r="AN996" s="34"/>
      <c r="AO996" s="30"/>
      <c r="AP996" s="34"/>
      <c r="AQ996" s="34"/>
      <c r="AR996" s="30"/>
      <c r="AS996" s="34"/>
      <c r="AT996" s="34"/>
      <c r="AU996" s="30"/>
      <c r="AV996" s="34"/>
      <c r="AW996" s="34"/>
      <c r="AX996" s="30"/>
      <c r="AY996" s="34"/>
      <c r="AZ996" s="34"/>
      <c r="BA996" s="30"/>
      <c r="BB996" s="34"/>
      <c r="BC996" s="34"/>
      <c r="BD996" s="30"/>
      <c r="BE996" s="34"/>
      <c r="BF996" s="34"/>
      <c r="BG996" s="30"/>
      <c r="BH996" s="34"/>
      <c r="BI996" s="34"/>
      <c r="BJ996" s="30"/>
      <c r="BK996" s="34"/>
      <c r="BL996" s="117"/>
      <c r="BM996" s="118"/>
      <c r="BN996" s="117"/>
      <c r="BO996" s="34"/>
      <c r="BP996" s="30"/>
      <c r="BQ996" s="30"/>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c r="CT996" s="31"/>
      <c r="CU996" s="31"/>
      <c r="CV996" s="31"/>
      <c r="CW996" s="31"/>
      <c r="CX996" s="31"/>
      <c r="CY996" s="31"/>
      <c r="CZ996" s="31"/>
      <c r="DA996" s="31"/>
      <c r="DB996" s="31"/>
      <c r="DC996" s="31"/>
      <c r="DD996" s="31"/>
      <c r="DE996" s="31"/>
      <c r="DF996" s="31"/>
      <c r="DG996" s="31"/>
      <c r="DH996" s="31"/>
      <c r="DI996" s="31"/>
      <c r="DJ996" s="31"/>
      <c r="DK996" s="31"/>
      <c r="DL996" s="31"/>
      <c r="DM996" s="31"/>
      <c r="DN996" s="31"/>
      <c r="DO996" s="31"/>
      <c r="DP996" s="31"/>
      <c r="DQ996" s="31"/>
      <c r="DR996" s="31"/>
      <c r="DS996" s="31"/>
      <c r="DT996" s="31"/>
      <c r="DU996" s="31"/>
      <c r="DV996" s="31"/>
      <c r="DW996" s="31"/>
      <c r="DX996" s="31"/>
      <c r="DY996" s="31"/>
      <c r="DZ996" s="31"/>
      <c r="EA996" s="31"/>
      <c r="EB996" s="31"/>
      <c r="EC996" s="31"/>
      <c r="ED996" s="31"/>
      <c r="EE996" s="31"/>
      <c r="EF996" s="31"/>
      <c r="EG996" s="31"/>
      <c r="EH996" s="31"/>
      <c r="EI996" s="31"/>
      <c r="EJ996" s="31"/>
      <c r="EK996" s="31"/>
      <c r="EL996" s="31"/>
      <c r="EM996" s="31"/>
      <c r="EN996" s="31"/>
      <c r="EO996" s="31"/>
      <c r="EP996" s="31"/>
      <c r="EQ996" s="31"/>
      <c r="ER996" s="31"/>
      <c r="ES996" s="31"/>
      <c r="ET996" s="31"/>
      <c r="EU996" s="31"/>
      <c r="EV996" s="31"/>
      <c r="EW996" s="31"/>
      <c r="EX996" s="31"/>
      <c r="EY996" s="31"/>
      <c r="EZ996" s="31"/>
      <c r="FA996" s="31"/>
      <c r="FB996" s="31"/>
      <c r="FC996" s="31"/>
      <c r="FD996" s="31"/>
      <c r="FE996" s="31"/>
      <c r="FF996" s="31"/>
      <c r="FG996" s="31"/>
      <c r="FH996" s="31"/>
      <c r="FI996" s="31"/>
      <c r="FJ996" s="31"/>
      <c r="FK996" s="31"/>
      <c r="FL996" s="31"/>
      <c r="FM996" s="31"/>
      <c r="FN996" s="31"/>
      <c r="FO996" s="31"/>
      <c r="FP996" s="31"/>
      <c r="FQ996" s="31"/>
      <c r="FR996" s="31"/>
      <c r="FS996" s="31"/>
      <c r="FT996" s="31"/>
      <c r="FU996" s="31"/>
      <c r="FV996" s="31"/>
      <c r="FW996" s="31"/>
      <c r="FX996" s="31"/>
      <c r="FY996" s="31"/>
      <c r="FZ996" s="31"/>
      <c r="GA996" s="31"/>
      <c r="GB996" s="31"/>
      <c r="GC996" s="31"/>
      <c r="GD996" s="31"/>
      <c r="GE996" s="31"/>
      <c r="GF996" s="31"/>
      <c r="GG996" s="31"/>
      <c r="GH996" s="31"/>
      <c r="GI996" s="31"/>
      <c r="GJ996" s="31"/>
      <c r="GK996" s="31"/>
      <c r="GL996" s="31"/>
      <c r="GM996" s="31"/>
      <c r="GN996" s="31"/>
      <c r="GO996" s="31"/>
      <c r="GP996" s="31"/>
      <c r="GQ996" s="31"/>
      <c r="GR996" s="31"/>
      <c r="GS996" s="31"/>
      <c r="GT996" s="31"/>
      <c r="GU996" s="31"/>
      <c r="GV996" s="31"/>
      <c r="GW996" s="31"/>
      <c r="GX996" s="31"/>
      <c r="GY996" s="31"/>
      <c r="GZ996" s="31"/>
    </row>
    <row r="997" spans="2:208" s="32" customFormat="1" x14ac:dyDescent="0.2">
      <c r="B997" s="21"/>
      <c r="C997" s="22"/>
      <c r="D997" s="22"/>
      <c r="E997" s="22"/>
      <c r="F997" s="246"/>
      <c r="G997" s="121"/>
      <c r="H997" s="27"/>
      <c r="I997" s="28"/>
      <c r="J997" s="29"/>
      <c r="K997" s="30"/>
      <c r="L997" s="34"/>
      <c r="M997" s="35"/>
      <c r="N997" s="30"/>
      <c r="O997" s="34"/>
      <c r="P997" s="35"/>
      <c r="Q997" s="30"/>
      <c r="R997" s="34"/>
      <c r="S997" s="35"/>
      <c r="T997" s="30"/>
      <c r="U997" s="34"/>
      <c r="V997" s="35"/>
      <c r="W997" s="30"/>
      <c r="X997" s="34"/>
      <c r="Y997" s="34"/>
      <c r="Z997" s="30"/>
      <c r="AA997" s="34"/>
      <c r="AB997" s="34"/>
      <c r="AC997" s="30"/>
      <c r="AD997" s="34"/>
      <c r="AE997" s="34"/>
      <c r="AF997" s="30"/>
      <c r="AG997" s="34"/>
      <c r="AH997" s="34"/>
      <c r="AI997" s="30"/>
      <c r="AJ997" s="34"/>
      <c r="AK997" s="34"/>
      <c r="AL997" s="30"/>
      <c r="AM997" s="34"/>
      <c r="AN997" s="34"/>
      <c r="AO997" s="30"/>
      <c r="AP997" s="34"/>
      <c r="AQ997" s="34"/>
      <c r="AR997" s="30"/>
      <c r="AS997" s="34"/>
      <c r="AT997" s="34"/>
      <c r="AU997" s="30"/>
      <c r="AV997" s="34"/>
      <c r="AW997" s="34"/>
      <c r="AX997" s="30"/>
      <c r="AY997" s="34"/>
      <c r="AZ997" s="34"/>
      <c r="BA997" s="30"/>
      <c r="BB997" s="34"/>
      <c r="BC997" s="34"/>
      <c r="BD997" s="30"/>
      <c r="BE997" s="34"/>
      <c r="BF997" s="34"/>
      <c r="BG997" s="30"/>
      <c r="BH997" s="34"/>
      <c r="BI997" s="34"/>
      <c r="BJ997" s="30"/>
      <c r="BK997" s="34"/>
      <c r="BL997" s="117"/>
      <c r="BM997" s="118"/>
      <c r="BN997" s="117"/>
      <c r="BO997" s="34"/>
      <c r="BP997" s="30"/>
      <c r="BQ997" s="30"/>
      <c r="BR997" s="31"/>
      <c r="BS997" s="31"/>
      <c r="BT997" s="31"/>
      <c r="BU997" s="31"/>
      <c r="BV997" s="31"/>
      <c r="BW997" s="31"/>
      <c r="BX997" s="31"/>
      <c r="BY997" s="31"/>
      <c r="BZ997" s="31"/>
      <c r="CA997" s="31"/>
      <c r="CB997" s="31"/>
      <c r="CC997" s="31"/>
      <c r="CD997" s="31"/>
      <c r="CE997" s="31"/>
      <c r="CF997" s="31"/>
      <c r="CG997" s="31"/>
      <c r="CH997" s="31"/>
      <c r="CI997" s="31"/>
      <c r="CJ997" s="31"/>
      <c r="CK997" s="31"/>
      <c r="CL997" s="31"/>
      <c r="CM997" s="31"/>
      <c r="CN997" s="31"/>
      <c r="CO997" s="31"/>
      <c r="CP997" s="31"/>
      <c r="CQ997" s="31"/>
      <c r="CR997" s="31"/>
      <c r="CS997" s="31"/>
      <c r="CT997" s="31"/>
      <c r="CU997" s="31"/>
      <c r="CV997" s="31"/>
      <c r="CW997" s="31"/>
      <c r="CX997" s="31"/>
      <c r="CY997" s="31"/>
      <c r="CZ997" s="31"/>
      <c r="DA997" s="31"/>
      <c r="DB997" s="31"/>
      <c r="DC997" s="31"/>
      <c r="DD997" s="31"/>
      <c r="DE997" s="31"/>
      <c r="DF997" s="31"/>
      <c r="DG997" s="31"/>
      <c r="DH997" s="31"/>
      <c r="DI997" s="31"/>
      <c r="DJ997" s="31"/>
      <c r="DK997" s="31"/>
      <c r="DL997" s="31"/>
      <c r="DM997" s="31"/>
      <c r="DN997" s="31"/>
      <c r="DO997" s="31"/>
      <c r="DP997" s="31"/>
      <c r="DQ997" s="31"/>
      <c r="DR997" s="31"/>
      <c r="DS997" s="31"/>
      <c r="DT997" s="31"/>
      <c r="DU997" s="31"/>
      <c r="DV997" s="31"/>
      <c r="DW997" s="31"/>
      <c r="DX997" s="31"/>
      <c r="DY997" s="31"/>
      <c r="DZ997" s="31"/>
      <c r="EA997" s="31"/>
      <c r="EB997" s="31"/>
      <c r="EC997" s="31"/>
      <c r="ED997" s="31"/>
      <c r="EE997" s="31"/>
      <c r="EF997" s="31"/>
      <c r="EG997" s="31"/>
      <c r="EH997" s="31"/>
      <c r="EI997" s="31"/>
      <c r="EJ997" s="31"/>
      <c r="EK997" s="31"/>
      <c r="EL997" s="31"/>
      <c r="EM997" s="31"/>
      <c r="EN997" s="31"/>
      <c r="EO997" s="31"/>
      <c r="EP997" s="31"/>
      <c r="EQ997" s="31"/>
      <c r="ER997" s="31"/>
      <c r="ES997" s="31"/>
      <c r="ET997" s="31"/>
      <c r="EU997" s="31"/>
      <c r="EV997" s="31"/>
      <c r="EW997" s="31"/>
      <c r="EX997" s="31"/>
      <c r="EY997" s="31"/>
      <c r="EZ997" s="31"/>
      <c r="FA997" s="31"/>
      <c r="FB997" s="31"/>
      <c r="FC997" s="31"/>
      <c r="FD997" s="31"/>
      <c r="FE997" s="31"/>
      <c r="FF997" s="31"/>
      <c r="FG997" s="31"/>
      <c r="FH997" s="31"/>
      <c r="FI997" s="31"/>
      <c r="FJ997" s="31"/>
      <c r="FK997" s="31"/>
      <c r="FL997" s="31"/>
      <c r="FM997" s="31"/>
      <c r="FN997" s="31"/>
      <c r="FO997" s="31"/>
      <c r="FP997" s="31"/>
      <c r="FQ997" s="31"/>
      <c r="FR997" s="31"/>
      <c r="FS997" s="31"/>
      <c r="FT997" s="31"/>
      <c r="FU997" s="31"/>
      <c r="FV997" s="31"/>
      <c r="FW997" s="31"/>
      <c r="FX997" s="31"/>
      <c r="FY997" s="31"/>
      <c r="FZ997" s="31"/>
      <c r="GA997" s="31"/>
      <c r="GB997" s="31"/>
      <c r="GC997" s="31"/>
      <c r="GD997" s="31"/>
      <c r="GE997" s="31"/>
      <c r="GF997" s="31"/>
      <c r="GG997" s="31"/>
      <c r="GH997" s="31"/>
      <c r="GI997" s="31"/>
      <c r="GJ997" s="31"/>
      <c r="GK997" s="31"/>
      <c r="GL997" s="31"/>
      <c r="GM997" s="31"/>
      <c r="GN997" s="31"/>
      <c r="GO997" s="31"/>
      <c r="GP997" s="31"/>
      <c r="GQ997" s="31"/>
      <c r="GR997" s="31"/>
      <c r="GS997" s="31"/>
      <c r="GT997" s="31"/>
      <c r="GU997" s="31"/>
      <c r="GV997" s="31"/>
      <c r="GW997" s="31"/>
      <c r="GX997" s="31"/>
      <c r="GY997" s="31"/>
      <c r="GZ997" s="31"/>
    </row>
    <row r="998" spans="2:208" s="32" customFormat="1" x14ac:dyDescent="0.2">
      <c r="B998" s="21"/>
      <c r="C998" s="22"/>
      <c r="D998" s="22"/>
      <c r="E998" s="22"/>
      <c r="F998" s="246"/>
      <c r="G998" s="121"/>
      <c r="H998" s="27"/>
      <c r="I998" s="28"/>
      <c r="J998" s="29"/>
      <c r="K998" s="30"/>
      <c r="L998" s="34"/>
      <c r="M998" s="35"/>
      <c r="N998" s="30"/>
      <c r="O998" s="34"/>
      <c r="P998" s="35"/>
      <c r="Q998" s="30"/>
      <c r="R998" s="34"/>
      <c r="S998" s="35"/>
      <c r="T998" s="30"/>
      <c r="U998" s="34"/>
      <c r="V998" s="35"/>
      <c r="W998" s="30"/>
      <c r="X998" s="34"/>
      <c r="Y998" s="34"/>
      <c r="Z998" s="30"/>
      <c r="AA998" s="34"/>
      <c r="AB998" s="34"/>
      <c r="AC998" s="30"/>
      <c r="AD998" s="34"/>
      <c r="AE998" s="34"/>
      <c r="AF998" s="30"/>
      <c r="AG998" s="34"/>
      <c r="AH998" s="34"/>
      <c r="AI998" s="30"/>
      <c r="AJ998" s="34"/>
      <c r="AK998" s="34"/>
      <c r="AL998" s="30"/>
      <c r="AM998" s="34"/>
      <c r="AN998" s="34"/>
      <c r="AO998" s="30"/>
      <c r="AP998" s="34"/>
      <c r="AQ998" s="34"/>
      <c r="AR998" s="30"/>
      <c r="AS998" s="34"/>
      <c r="AT998" s="34"/>
      <c r="AU998" s="30"/>
      <c r="AV998" s="34"/>
      <c r="AW998" s="34"/>
      <c r="AX998" s="30"/>
      <c r="AY998" s="34"/>
      <c r="AZ998" s="34"/>
      <c r="BA998" s="30"/>
      <c r="BB998" s="34"/>
      <c r="BC998" s="34"/>
      <c r="BD998" s="30"/>
      <c r="BE998" s="34"/>
      <c r="BF998" s="34"/>
      <c r="BG998" s="30"/>
      <c r="BH998" s="34"/>
      <c r="BI998" s="34"/>
      <c r="BJ998" s="30"/>
      <c r="BK998" s="34"/>
      <c r="BL998" s="117"/>
      <c r="BM998" s="118"/>
      <c r="BN998" s="117"/>
      <c r="BO998" s="34"/>
      <c r="BP998" s="30"/>
      <c r="BQ998" s="30"/>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c r="CT998" s="31"/>
      <c r="CU998" s="31"/>
      <c r="CV998" s="31"/>
      <c r="CW998" s="31"/>
      <c r="CX998" s="31"/>
      <c r="CY998" s="31"/>
      <c r="CZ998" s="31"/>
      <c r="DA998" s="31"/>
      <c r="DB998" s="31"/>
      <c r="DC998" s="31"/>
      <c r="DD998" s="31"/>
      <c r="DE998" s="31"/>
      <c r="DF998" s="31"/>
      <c r="DG998" s="31"/>
      <c r="DH998" s="31"/>
      <c r="DI998" s="31"/>
      <c r="DJ998" s="31"/>
      <c r="DK998" s="31"/>
      <c r="DL998" s="31"/>
      <c r="DM998" s="31"/>
      <c r="DN998" s="31"/>
      <c r="DO998" s="31"/>
      <c r="DP998" s="31"/>
      <c r="DQ998" s="31"/>
      <c r="DR998" s="31"/>
      <c r="DS998" s="31"/>
      <c r="DT998" s="31"/>
      <c r="DU998" s="31"/>
      <c r="DV998" s="31"/>
      <c r="DW998" s="31"/>
      <c r="DX998" s="31"/>
      <c r="DY998" s="31"/>
      <c r="DZ998" s="31"/>
      <c r="EA998" s="31"/>
      <c r="EB998" s="31"/>
      <c r="EC998" s="31"/>
      <c r="ED998" s="31"/>
      <c r="EE998" s="31"/>
      <c r="EF998" s="31"/>
      <c r="EG998" s="31"/>
      <c r="EH998" s="31"/>
      <c r="EI998" s="31"/>
      <c r="EJ998" s="31"/>
      <c r="EK998" s="31"/>
      <c r="EL998" s="31"/>
      <c r="EM998" s="31"/>
      <c r="EN998" s="31"/>
      <c r="EO998" s="31"/>
      <c r="EP998" s="31"/>
      <c r="EQ998" s="31"/>
      <c r="ER998" s="31"/>
      <c r="ES998" s="31"/>
      <c r="ET998" s="31"/>
      <c r="EU998" s="31"/>
      <c r="EV998" s="31"/>
      <c r="EW998" s="31"/>
      <c r="EX998" s="31"/>
      <c r="EY998" s="31"/>
      <c r="EZ998" s="31"/>
      <c r="FA998" s="31"/>
      <c r="FB998" s="31"/>
      <c r="FC998" s="31"/>
      <c r="FD998" s="31"/>
      <c r="FE998" s="31"/>
      <c r="FF998" s="31"/>
      <c r="FG998" s="31"/>
      <c r="FH998" s="31"/>
      <c r="FI998" s="31"/>
      <c r="FJ998" s="31"/>
      <c r="FK998" s="31"/>
      <c r="FL998" s="31"/>
      <c r="FM998" s="31"/>
      <c r="FN998" s="31"/>
      <c r="FO998" s="31"/>
      <c r="FP998" s="31"/>
      <c r="FQ998" s="31"/>
      <c r="FR998" s="31"/>
      <c r="FS998" s="31"/>
      <c r="FT998" s="31"/>
      <c r="FU998" s="31"/>
      <c r="FV998" s="31"/>
      <c r="FW998" s="31"/>
      <c r="FX998" s="31"/>
      <c r="FY998" s="31"/>
      <c r="FZ998" s="31"/>
      <c r="GA998" s="31"/>
      <c r="GB998" s="31"/>
      <c r="GC998" s="31"/>
      <c r="GD998" s="31"/>
      <c r="GE998" s="31"/>
      <c r="GF998" s="31"/>
      <c r="GG998" s="31"/>
      <c r="GH998" s="31"/>
      <c r="GI998" s="31"/>
      <c r="GJ998" s="31"/>
      <c r="GK998" s="31"/>
      <c r="GL998" s="31"/>
      <c r="GM998" s="31"/>
      <c r="GN998" s="31"/>
      <c r="GO998" s="31"/>
      <c r="GP998" s="31"/>
      <c r="GQ998" s="31"/>
      <c r="GR998" s="31"/>
      <c r="GS998" s="31"/>
      <c r="GT998" s="31"/>
      <c r="GU998" s="31"/>
      <c r="GV998" s="31"/>
      <c r="GW998" s="31"/>
      <c r="GX998" s="31"/>
      <c r="GY998" s="31"/>
      <c r="GZ998" s="31"/>
    </row>
    <row r="999" spans="2:208" s="32" customFormat="1" x14ac:dyDescent="0.2">
      <c r="B999" s="21"/>
      <c r="C999" s="22"/>
      <c r="D999" s="22"/>
      <c r="E999" s="22"/>
      <c r="F999" s="246"/>
      <c r="G999" s="121"/>
      <c r="H999" s="27"/>
      <c r="I999" s="28"/>
      <c r="J999" s="29"/>
      <c r="K999" s="30"/>
      <c r="L999" s="34"/>
      <c r="M999" s="35"/>
      <c r="N999" s="30"/>
      <c r="O999" s="34"/>
      <c r="P999" s="35"/>
      <c r="Q999" s="30"/>
      <c r="R999" s="34"/>
      <c r="S999" s="35"/>
      <c r="T999" s="30"/>
      <c r="U999" s="34"/>
      <c r="V999" s="35"/>
      <c r="W999" s="30"/>
      <c r="X999" s="34"/>
      <c r="Y999" s="34"/>
      <c r="Z999" s="30"/>
      <c r="AA999" s="34"/>
      <c r="AB999" s="34"/>
      <c r="AC999" s="30"/>
      <c r="AD999" s="34"/>
      <c r="AE999" s="34"/>
      <c r="AF999" s="30"/>
      <c r="AG999" s="34"/>
      <c r="AH999" s="34"/>
      <c r="AI999" s="30"/>
      <c r="AJ999" s="34"/>
      <c r="AK999" s="34"/>
      <c r="AL999" s="30"/>
      <c r="AM999" s="34"/>
      <c r="AN999" s="34"/>
      <c r="AO999" s="30"/>
      <c r="AP999" s="34"/>
      <c r="AQ999" s="34"/>
      <c r="AR999" s="30"/>
      <c r="AS999" s="34"/>
      <c r="AT999" s="34"/>
      <c r="AU999" s="30"/>
      <c r="AV999" s="34"/>
      <c r="AW999" s="34"/>
      <c r="AX999" s="30"/>
      <c r="AY999" s="34"/>
      <c r="AZ999" s="34"/>
      <c r="BA999" s="30"/>
      <c r="BB999" s="34"/>
      <c r="BC999" s="34"/>
      <c r="BD999" s="30"/>
      <c r="BE999" s="34"/>
      <c r="BF999" s="34"/>
      <c r="BG999" s="30"/>
      <c r="BH999" s="34"/>
      <c r="BI999" s="34"/>
      <c r="BJ999" s="30"/>
      <c r="BK999" s="34"/>
      <c r="BL999" s="117"/>
      <c r="BM999" s="118"/>
      <c r="BN999" s="117"/>
      <c r="BO999" s="34"/>
      <c r="BP999" s="30"/>
      <c r="BQ999" s="30"/>
      <c r="BR999" s="31"/>
      <c r="BS999" s="31"/>
      <c r="BT999" s="31"/>
      <c r="BU999" s="31"/>
      <c r="BV999" s="31"/>
      <c r="BW999" s="31"/>
      <c r="BX999" s="31"/>
      <c r="BY999" s="31"/>
      <c r="BZ999" s="31"/>
      <c r="CA999" s="31"/>
      <c r="CB999" s="31"/>
      <c r="CC999" s="31"/>
      <c r="CD999" s="31"/>
      <c r="CE999" s="31"/>
      <c r="CF999" s="31"/>
      <c r="CG999" s="31"/>
      <c r="CH999" s="31"/>
      <c r="CI999" s="31"/>
      <c r="CJ999" s="31"/>
      <c r="CK999" s="31"/>
      <c r="CL999" s="31"/>
      <c r="CM999" s="31"/>
      <c r="CN999" s="31"/>
      <c r="CO999" s="31"/>
      <c r="CP999" s="31"/>
      <c r="CQ999" s="31"/>
      <c r="CR999" s="31"/>
      <c r="CS999" s="31"/>
      <c r="CT999" s="31"/>
      <c r="CU999" s="31"/>
      <c r="CV999" s="31"/>
      <c r="CW999" s="31"/>
      <c r="CX999" s="31"/>
      <c r="CY999" s="31"/>
      <c r="CZ999" s="31"/>
      <c r="DA999" s="31"/>
      <c r="DB999" s="31"/>
      <c r="DC999" s="31"/>
      <c r="DD999" s="31"/>
      <c r="DE999" s="31"/>
      <c r="DF999" s="31"/>
      <c r="DG999" s="31"/>
      <c r="DH999" s="31"/>
      <c r="DI999" s="31"/>
      <c r="DJ999" s="31"/>
      <c r="DK999" s="31"/>
      <c r="DL999" s="31"/>
      <c r="DM999" s="31"/>
      <c r="DN999" s="31"/>
      <c r="DO999" s="31"/>
      <c r="DP999" s="31"/>
      <c r="DQ999" s="31"/>
      <c r="DR999" s="31"/>
      <c r="DS999" s="31"/>
      <c r="DT999" s="31"/>
      <c r="DU999" s="31"/>
      <c r="DV999" s="31"/>
      <c r="DW999" s="31"/>
      <c r="DX999" s="31"/>
      <c r="DY999" s="31"/>
      <c r="DZ999" s="31"/>
      <c r="EA999" s="31"/>
      <c r="EB999" s="31"/>
      <c r="EC999" s="31"/>
      <c r="ED999" s="31"/>
      <c r="EE999" s="31"/>
      <c r="EF999" s="31"/>
      <c r="EG999" s="31"/>
      <c r="EH999" s="31"/>
      <c r="EI999" s="31"/>
      <c r="EJ999" s="31"/>
      <c r="EK999" s="31"/>
      <c r="EL999" s="31"/>
      <c r="EM999" s="31"/>
      <c r="EN999" s="31"/>
      <c r="EO999" s="31"/>
      <c r="EP999" s="31"/>
      <c r="EQ999" s="31"/>
      <c r="ER999" s="31"/>
      <c r="ES999" s="31"/>
      <c r="ET999" s="31"/>
      <c r="EU999" s="31"/>
      <c r="EV999" s="31"/>
      <c r="EW999" s="31"/>
      <c r="EX999" s="31"/>
      <c r="EY999" s="31"/>
      <c r="EZ999" s="31"/>
      <c r="FA999" s="31"/>
      <c r="FB999" s="31"/>
      <c r="FC999" s="31"/>
      <c r="FD999" s="31"/>
      <c r="FE999" s="31"/>
      <c r="FF999" s="31"/>
      <c r="FG999" s="31"/>
      <c r="FH999" s="31"/>
      <c r="FI999" s="31"/>
      <c r="FJ999" s="31"/>
      <c r="FK999" s="31"/>
      <c r="FL999" s="31"/>
      <c r="FM999" s="31"/>
      <c r="FN999" s="31"/>
      <c r="FO999" s="31"/>
      <c r="FP999" s="31"/>
      <c r="FQ999" s="31"/>
      <c r="FR999" s="31"/>
      <c r="FS999" s="31"/>
      <c r="FT999" s="31"/>
      <c r="FU999" s="31"/>
      <c r="FV999" s="31"/>
      <c r="FW999" s="31"/>
      <c r="FX999" s="31"/>
      <c r="FY999" s="31"/>
      <c r="FZ999" s="31"/>
      <c r="GA999" s="31"/>
      <c r="GB999" s="31"/>
      <c r="GC999" s="31"/>
      <c r="GD999" s="31"/>
      <c r="GE999" s="31"/>
      <c r="GF999" s="31"/>
      <c r="GG999" s="31"/>
      <c r="GH999" s="31"/>
      <c r="GI999" s="31"/>
      <c r="GJ999" s="31"/>
      <c r="GK999" s="31"/>
      <c r="GL999" s="31"/>
      <c r="GM999" s="31"/>
      <c r="GN999" s="31"/>
      <c r="GO999" s="31"/>
      <c r="GP999" s="31"/>
      <c r="GQ999" s="31"/>
      <c r="GR999" s="31"/>
      <c r="GS999" s="31"/>
      <c r="GT999" s="31"/>
      <c r="GU999" s="31"/>
      <c r="GV999" s="31"/>
      <c r="GW999" s="31"/>
      <c r="GX999" s="31"/>
      <c r="GY999" s="31"/>
      <c r="GZ999" s="31"/>
    </row>
    <row r="1000" spans="2:208" s="32" customFormat="1" x14ac:dyDescent="0.2">
      <c r="B1000" s="21"/>
      <c r="C1000" s="22"/>
      <c r="D1000" s="22"/>
      <c r="E1000" s="22"/>
      <c r="F1000" s="246"/>
      <c r="G1000" s="121"/>
      <c r="H1000" s="27"/>
      <c r="I1000" s="28"/>
      <c r="J1000" s="29"/>
      <c r="K1000" s="30"/>
      <c r="L1000" s="34"/>
      <c r="M1000" s="35"/>
      <c r="N1000" s="30"/>
      <c r="O1000" s="34"/>
      <c r="P1000" s="35"/>
      <c r="Q1000" s="30"/>
      <c r="R1000" s="34"/>
      <c r="S1000" s="35"/>
      <c r="T1000" s="30"/>
      <c r="U1000" s="34"/>
      <c r="V1000" s="35"/>
      <c r="W1000" s="30"/>
      <c r="X1000" s="34"/>
      <c r="Y1000" s="34"/>
      <c r="Z1000" s="30"/>
      <c r="AA1000" s="34"/>
      <c r="AB1000" s="34"/>
      <c r="AC1000" s="30"/>
      <c r="AD1000" s="34"/>
      <c r="AE1000" s="34"/>
      <c r="AF1000" s="30"/>
      <c r="AG1000" s="34"/>
      <c r="AH1000" s="34"/>
      <c r="AI1000" s="30"/>
      <c r="AJ1000" s="34"/>
      <c r="AK1000" s="34"/>
      <c r="AL1000" s="30"/>
      <c r="AM1000" s="34"/>
      <c r="AN1000" s="34"/>
      <c r="AO1000" s="30"/>
      <c r="AP1000" s="34"/>
      <c r="AQ1000" s="34"/>
      <c r="AR1000" s="30"/>
      <c r="AS1000" s="34"/>
      <c r="AT1000" s="34"/>
      <c r="AU1000" s="30"/>
      <c r="AV1000" s="34"/>
      <c r="AW1000" s="34"/>
      <c r="AX1000" s="30"/>
      <c r="AY1000" s="34"/>
      <c r="AZ1000" s="34"/>
      <c r="BA1000" s="30"/>
      <c r="BB1000" s="34"/>
      <c r="BC1000" s="34"/>
      <c r="BD1000" s="30"/>
      <c r="BE1000" s="34"/>
      <c r="BF1000" s="34"/>
      <c r="BG1000" s="30"/>
      <c r="BH1000" s="34"/>
      <c r="BI1000" s="34"/>
      <c r="BJ1000" s="30"/>
      <c r="BK1000" s="34"/>
      <c r="BL1000" s="117"/>
      <c r="BM1000" s="118"/>
      <c r="BN1000" s="117"/>
      <c r="BO1000" s="34"/>
      <c r="BP1000" s="30"/>
      <c r="BQ1000" s="30"/>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c r="CT1000" s="31"/>
      <c r="CU1000" s="31"/>
      <c r="CV1000" s="31"/>
      <c r="CW1000" s="31"/>
      <c r="CX1000" s="31"/>
      <c r="CY1000" s="31"/>
      <c r="CZ1000" s="31"/>
      <c r="DA1000" s="31"/>
      <c r="DB1000" s="31"/>
      <c r="DC1000" s="31"/>
      <c r="DD1000" s="31"/>
      <c r="DE1000" s="31"/>
      <c r="DF1000" s="31"/>
      <c r="DG1000" s="31"/>
      <c r="DH1000" s="31"/>
      <c r="DI1000" s="31"/>
      <c r="DJ1000" s="31"/>
      <c r="DK1000" s="31"/>
      <c r="DL1000" s="31"/>
      <c r="DM1000" s="31"/>
      <c r="DN1000" s="31"/>
      <c r="DO1000" s="31"/>
      <c r="DP1000" s="31"/>
      <c r="DQ1000" s="31"/>
      <c r="DR1000" s="31"/>
      <c r="DS1000" s="31"/>
      <c r="DT1000" s="31"/>
      <c r="DU1000" s="31"/>
      <c r="DV1000" s="31"/>
      <c r="DW1000" s="31"/>
      <c r="DX1000" s="31"/>
      <c r="DY1000" s="31"/>
      <c r="DZ1000" s="31"/>
      <c r="EA1000" s="31"/>
      <c r="EB1000" s="31"/>
      <c r="EC1000" s="31"/>
      <c r="ED1000" s="31"/>
      <c r="EE1000" s="31"/>
      <c r="EF1000" s="31"/>
      <c r="EG1000" s="31"/>
      <c r="EH1000" s="31"/>
      <c r="EI1000" s="31"/>
      <c r="EJ1000" s="31"/>
      <c r="EK1000" s="31"/>
      <c r="EL1000" s="31"/>
      <c r="EM1000" s="31"/>
      <c r="EN1000" s="31"/>
      <c r="EO1000" s="31"/>
      <c r="EP1000" s="31"/>
      <c r="EQ1000" s="31"/>
      <c r="ER1000" s="31"/>
      <c r="ES1000" s="31"/>
      <c r="ET1000" s="31"/>
      <c r="EU1000" s="31"/>
      <c r="EV1000" s="31"/>
      <c r="EW1000" s="31"/>
      <c r="EX1000" s="31"/>
      <c r="EY1000" s="31"/>
      <c r="EZ1000" s="31"/>
      <c r="FA1000" s="31"/>
      <c r="FB1000" s="31"/>
      <c r="FC1000" s="31"/>
      <c r="FD1000" s="31"/>
      <c r="FE1000" s="31"/>
      <c r="FF1000" s="31"/>
      <c r="FG1000" s="31"/>
      <c r="FH1000" s="31"/>
      <c r="FI1000" s="31"/>
      <c r="FJ1000" s="31"/>
      <c r="FK1000" s="31"/>
      <c r="FL1000" s="31"/>
      <c r="FM1000" s="31"/>
      <c r="FN1000" s="31"/>
      <c r="FO1000" s="31"/>
      <c r="FP1000" s="31"/>
      <c r="FQ1000" s="31"/>
      <c r="FR1000" s="31"/>
      <c r="FS1000" s="31"/>
      <c r="FT1000" s="31"/>
      <c r="FU1000" s="31"/>
      <c r="FV1000" s="31"/>
      <c r="FW1000" s="31"/>
      <c r="FX1000" s="31"/>
      <c r="FY1000" s="31"/>
      <c r="FZ1000" s="31"/>
      <c r="GA1000" s="31"/>
      <c r="GB1000" s="31"/>
      <c r="GC1000" s="31"/>
      <c r="GD1000" s="31"/>
      <c r="GE1000" s="31"/>
      <c r="GF1000" s="31"/>
      <c r="GG1000" s="31"/>
      <c r="GH1000" s="31"/>
      <c r="GI1000" s="31"/>
      <c r="GJ1000" s="31"/>
      <c r="GK1000" s="31"/>
      <c r="GL1000" s="31"/>
      <c r="GM1000" s="31"/>
      <c r="GN1000" s="31"/>
      <c r="GO1000" s="31"/>
      <c r="GP1000" s="31"/>
      <c r="GQ1000" s="31"/>
      <c r="GR1000" s="31"/>
      <c r="GS1000" s="31"/>
      <c r="GT1000" s="31"/>
      <c r="GU1000" s="31"/>
      <c r="GV1000" s="31"/>
      <c r="GW1000" s="31"/>
      <c r="GX1000" s="31"/>
      <c r="GY1000" s="31"/>
      <c r="GZ1000" s="31"/>
    </row>
    <row r="1001" spans="2:208" s="32" customFormat="1" x14ac:dyDescent="0.2">
      <c r="B1001" s="21"/>
      <c r="C1001" s="22"/>
      <c r="D1001" s="22"/>
      <c r="E1001" s="22"/>
      <c r="F1001" s="246"/>
      <c r="G1001" s="121"/>
      <c r="H1001" s="27"/>
      <c r="I1001" s="28"/>
      <c r="J1001" s="29"/>
      <c r="K1001" s="30"/>
      <c r="L1001" s="34"/>
      <c r="M1001" s="35"/>
      <c r="N1001" s="30"/>
      <c r="O1001" s="34"/>
      <c r="P1001" s="35"/>
      <c r="Q1001" s="30"/>
      <c r="R1001" s="34"/>
      <c r="S1001" s="35"/>
      <c r="T1001" s="30"/>
      <c r="U1001" s="34"/>
      <c r="V1001" s="35"/>
      <c r="W1001" s="30"/>
      <c r="X1001" s="34"/>
      <c r="Y1001" s="34"/>
      <c r="Z1001" s="30"/>
      <c r="AA1001" s="34"/>
      <c r="AB1001" s="34"/>
      <c r="AC1001" s="30"/>
      <c r="AD1001" s="34"/>
      <c r="AE1001" s="34"/>
      <c r="AF1001" s="30"/>
      <c r="AG1001" s="34"/>
      <c r="AH1001" s="34"/>
      <c r="AI1001" s="30"/>
      <c r="AJ1001" s="34"/>
      <c r="AK1001" s="34"/>
      <c r="AL1001" s="30"/>
      <c r="AM1001" s="34"/>
      <c r="AN1001" s="34"/>
      <c r="AO1001" s="30"/>
      <c r="AP1001" s="34"/>
      <c r="AQ1001" s="34"/>
      <c r="AR1001" s="30"/>
      <c r="AS1001" s="34"/>
      <c r="AT1001" s="34"/>
      <c r="AU1001" s="30"/>
      <c r="AV1001" s="34"/>
      <c r="AW1001" s="34"/>
      <c r="AX1001" s="30"/>
      <c r="AY1001" s="34"/>
      <c r="AZ1001" s="34"/>
      <c r="BA1001" s="30"/>
      <c r="BB1001" s="34"/>
      <c r="BC1001" s="34"/>
      <c r="BD1001" s="30"/>
      <c r="BE1001" s="34"/>
      <c r="BF1001" s="34"/>
      <c r="BG1001" s="30"/>
      <c r="BH1001" s="34"/>
      <c r="BI1001" s="34"/>
      <c r="BJ1001" s="30"/>
      <c r="BK1001" s="34"/>
      <c r="BL1001" s="117"/>
      <c r="BM1001" s="118"/>
      <c r="BN1001" s="117"/>
      <c r="BO1001" s="34"/>
      <c r="BP1001" s="30"/>
      <c r="BQ1001" s="30"/>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c r="CT1001" s="31"/>
      <c r="CU1001" s="31"/>
      <c r="CV1001" s="31"/>
      <c r="CW1001" s="31"/>
      <c r="CX1001" s="31"/>
      <c r="CY1001" s="31"/>
      <c r="CZ1001" s="31"/>
      <c r="DA1001" s="31"/>
      <c r="DB1001" s="31"/>
      <c r="DC1001" s="31"/>
      <c r="DD1001" s="31"/>
      <c r="DE1001" s="31"/>
      <c r="DF1001" s="31"/>
      <c r="DG1001" s="31"/>
      <c r="DH1001" s="31"/>
      <c r="DI1001" s="31"/>
      <c r="DJ1001" s="31"/>
      <c r="DK1001" s="31"/>
      <c r="DL1001" s="31"/>
      <c r="DM1001" s="31"/>
      <c r="DN1001" s="31"/>
      <c r="DO1001" s="31"/>
      <c r="DP1001" s="31"/>
      <c r="DQ1001" s="31"/>
      <c r="DR1001" s="31"/>
      <c r="DS1001" s="31"/>
      <c r="DT1001" s="31"/>
      <c r="DU1001" s="31"/>
      <c r="DV1001" s="31"/>
      <c r="DW1001" s="31"/>
      <c r="DX1001" s="31"/>
      <c r="DY1001" s="31"/>
      <c r="DZ1001" s="31"/>
      <c r="EA1001" s="31"/>
      <c r="EB1001" s="31"/>
      <c r="EC1001" s="31"/>
      <c r="ED1001" s="31"/>
      <c r="EE1001" s="31"/>
      <c r="EF1001" s="31"/>
      <c r="EG1001" s="31"/>
      <c r="EH1001" s="31"/>
      <c r="EI1001" s="31"/>
      <c r="EJ1001" s="31"/>
      <c r="EK1001" s="31"/>
      <c r="EL1001" s="31"/>
      <c r="EM1001" s="31"/>
      <c r="EN1001" s="31"/>
      <c r="EO1001" s="31"/>
      <c r="EP1001" s="31"/>
      <c r="EQ1001" s="31"/>
      <c r="ER1001" s="31"/>
      <c r="ES1001" s="31"/>
      <c r="ET1001" s="31"/>
      <c r="EU1001" s="31"/>
      <c r="EV1001" s="31"/>
      <c r="EW1001" s="31"/>
      <c r="EX1001" s="31"/>
      <c r="EY1001" s="31"/>
      <c r="EZ1001" s="31"/>
      <c r="FA1001" s="31"/>
      <c r="FB1001" s="31"/>
      <c r="FC1001" s="31"/>
      <c r="FD1001" s="31"/>
      <c r="FE1001" s="31"/>
      <c r="FF1001" s="31"/>
      <c r="FG1001" s="31"/>
      <c r="FH1001" s="31"/>
      <c r="FI1001" s="31"/>
      <c r="FJ1001" s="31"/>
      <c r="FK1001" s="31"/>
      <c r="FL1001" s="31"/>
      <c r="FM1001" s="31"/>
      <c r="FN1001" s="31"/>
      <c r="FO1001" s="31"/>
      <c r="FP1001" s="31"/>
      <c r="FQ1001" s="31"/>
      <c r="FR1001" s="31"/>
      <c r="FS1001" s="31"/>
      <c r="FT1001" s="31"/>
      <c r="FU1001" s="31"/>
      <c r="FV1001" s="31"/>
      <c r="FW1001" s="31"/>
      <c r="FX1001" s="31"/>
      <c r="FY1001" s="31"/>
      <c r="FZ1001" s="31"/>
      <c r="GA1001" s="31"/>
      <c r="GB1001" s="31"/>
      <c r="GC1001" s="31"/>
      <c r="GD1001" s="31"/>
      <c r="GE1001" s="31"/>
      <c r="GF1001" s="31"/>
      <c r="GG1001" s="31"/>
      <c r="GH1001" s="31"/>
      <c r="GI1001" s="31"/>
      <c r="GJ1001" s="31"/>
      <c r="GK1001" s="31"/>
      <c r="GL1001" s="31"/>
      <c r="GM1001" s="31"/>
      <c r="GN1001" s="31"/>
      <c r="GO1001" s="31"/>
      <c r="GP1001" s="31"/>
      <c r="GQ1001" s="31"/>
      <c r="GR1001" s="31"/>
      <c r="GS1001" s="31"/>
      <c r="GT1001" s="31"/>
      <c r="GU1001" s="31"/>
      <c r="GV1001" s="31"/>
      <c r="GW1001" s="31"/>
      <c r="GX1001" s="31"/>
      <c r="GY1001" s="31"/>
      <c r="GZ1001" s="31"/>
    </row>
    <row r="1002" spans="2:208" s="32" customFormat="1" x14ac:dyDescent="0.2">
      <c r="B1002" s="21"/>
      <c r="C1002" s="22"/>
      <c r="D1002" s="22"/>
      <c r="E1002" s="22"/>
      <c r="F1002" s="246"/>
      <c r="G1002" s="121"/>
      <c r="H1002" s="27"/>
      <c r="I1002" s="28"/>
      <c r="J1002" s="29"/>
      <c r="K1002" s="30"/>
      <c r="L1002" s="34"/>
      <c r="M1002" s="35"/>
      <c r="N1002" s="30"/>
      <c r="O1002" s="34"/>
      <c r="P1002" s="35"/>
      <c r="Q1002" s="30"/>
      <c r="R1002" s="34"/>
      <c r="S1002" s="35"/>
      <c r="T1002" s="30"/>
      <c r="U1002" s="34"/>
      <c r="V1002" s="35"/>
      <c r="W1002" s="30"/>
      <c r="X1002" s="34"/>
      <c r="Y1002" s="34"/>
      <c r="Z1002" s="30"/>
      <c r="AA1002" s="34"/>
      <c r="AB1002" s="34"/>
      <c r="AC1002" s="30"/>
      <c r="AD1002" s="34"/>
      <c r="AE1002" s="34"/>
      <c r="AF1002" s="30"/>
      <c r="AG1002" s="34"/>
      <c r="AH1002" s="34"/>
      <c r="AI1002" s="30"/>
      <c r="AJ1002" s="34"/>
      <c r="AK1002" s="34"/>
      <c r="AL1002" s="30"/>
      <c r="AM1002" s="34"/>
      <c r="AN1002" s="34"/>
      <c r="AO1002" s="30"/>
      <c r="AP1002" s="34"/>
      <c r="AQ1002" s="34"/>
      <c r="AR1002" s="30"/>
      <c r="AS1002" s="34"/>
      <c r="AT1002" s="34"/>
      <c r="AU1002" s="30"/>
      <c r="AV1002" s="34"/>
      <c r="AW1002" s="34"/>
      <c r="AX1002" s="30"/>
      <c r="AY1002" s="34"/>
      <c r="AZ1002" s="34"/>
      <c r="BA1002" s="30"/>
      <c r="BB1002" s="34"/>
      <c r="BC1002" s="34"/>
      <c r="BD1002" s="30"/>
      <c r="BE1002" s="34"/>
      <c r="BF1002" s="34"/>
      <c r="BG1002" s="30"/>
      <c r="BH1002" s="34"/>
      <c r="BI1002" s="34"/>
      <c r="BJ1002" s="30"/>
      <c r="BK1002" s="34"/>
      <c r="BL1002" s="117"/>
      <c r="BM1002" s="118"/>
      <c r="BN1002" s="117"/>
      <c r="BO1002" s="34"/>
      <c r="BP1002" s="30"/>
      <c r="BQ1002" s="30"/>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c r="CT1002" s="31"/>
      <c r="CU1002" s="31"/>
      <c r="CV1002" s="31"/>
      <c r="CW1002" s="31"/>
      <c r="CX1002" s="31"/>
      <c r="CY1002" s="31"/>
      <c r="CZ1002" s="31"/>
      <c r="DA1002" s="31"/>
      <c r="DB1002" s="31"/>
      <c r="DC1002" s="31"/>
      <c r="DD1002" s="31"/>
      <c r="DE1002" s="31"/>
      <c r="DF1002" s="31"/>
      <c r="DG1002" s="31"/>
      <c r="DH1002" s="31"/>
      <c r="DI1002" s="31"/>
      <c r="DJ1002" s="31"/>
      <c r="DK1002" s="31"/>
      <c r="DL1002" s="31"/>
      <c r="DM1002" s="31"/>
      <c r="DN1002" s="31"/>
      <c r="DO1002" s="31"/>
      <c r="DP1002" s="31"/>
      <c r="DQ1002" s="31"/>
      <c r="DR1002" s="31"/>
      <c r="DS1002" s="31"/>
      <c r="DT1002" s="31"/>
      <c r="DU1002" s="31"/>
      <c r="DV1002" s="31"/>
      <c r="DW1002" s="31"/>
      <c r="DX1002" s="31"/>
      <c r="DY1002" s="31"/>
      <c r="DZ1002" s="31"/>
      <c r="EA1002" s="31"/>
      <c r="EB1002" s="31"/>
      <c r="EC1002" s="31"/>
      <c r="ED1002" s="31"/>
      <c r="EE1002" s="31"/>
      <c r="EF1002" s="31"/>
      <c r="EG1002" s="31"/>
      <c r="EH1002" s="31"/>
      <c r="EI1002" s="31"/>
      <c r="EJ1002" s="31"/>
      <c r="EK1002" s="31"/>
      <c r="EL1002" s="31"/>
      <c r="EM1002" s="31"/>
      <c r="EN1002" s="31"/>
      <c r="EO1002" s="31"/>
      <c r="EP1002" s="31"/>
      <c r="EQ1002" s="31"/>
      <c r="ER1002" s="31"/>
      <c r="ES1002" s="31"/>
      <c r="ET1002" s="31"/>
      <c r="EU1002" s="31"/>
      <c r="EV1002" s="31"/>
      <c r="EW1002" s="31"/>
      <c r="EX1002" s="31"/>
      <c r="EY1002" s="31"/>
      <c r="EZ1002" s="31"/>
      <c r="FA1002" s="31"/>
      <c r="FB1002" s="31"/>
      <c r="FC1002" s="31"/>
      <c r="FD1002" s="31"/>
      <c r="FE1002" s="31"/>
      <c r="FF1002" s="31"/>
      <c r="FG1002" s="31"/>
      <c r="FH1002" s="31"/>
      <c r="FI1002" s="31"/>
      <c r="FJ1002" s="31"/>
      <c r="FK1002" s="31"/>
      <c r="FL1002" s="31"/>
      <c r="FM1002" s="31"/>
      <c r="FN1002" s="31"/>
      <c r="FO1002" s="31"/>
      <c r="FP1002" s="31"/>
      <c r="FQ1002" s="31"/>
      <c r="FR1002" s="31"/>
      <c r="FS1002" s="31"/>
      <c r="FT1002" s="31"/>
      <c r="FU1002" s="31"/>
      <c r="FV1002" s="31"/>
      <c r="FW1002" s="31"/>
      <c r="FX1002" s="31"/>
      <c r="FY1002" s="31"/>
      <c r="FZ1002" s="31"/>
      <c r="GA1002" s="31"/>
      <c r="GB1002" s="31"/>
      <c r="GC1002" s="31"/>
      <c r="GD1002" s="31"/>
      <c r="GE1002" s="31"/>
      <c r="GF1002" s="31"/>
      <c r="GG1002" s="31"/>
      <c r="GH1002" s="31"/>
      <c r="GI1002" s="31"/>
      <c r="GJ1002" s="31"/>
      <c r="GK1002" s="31"/>
      <c r="GL1002" s="31"/>
      <c r="GM1002" s="31"/>
      <c r="GN1002" s="31"/>
      <c r="GO1002" s="31"/>
      <c r="GP1002" s="31"/>
      <c r="GQ1002" s="31"/>
      <c r="GR1002" s="31"/>
      <c r="GS1002" s="31"/>
      <c r="GT1002" s="31"/>
      <c r="GU1002" s="31"/>
      <c r="GV1002" s="31"/>
      <c r="GW1002" s="31"/>
      <c r="GX1002" s="31"/>
      <c r="GY1002" s="31"/>
      <c r="GZ1002" s="31"/>
    </row>
    <row r="1003" spans="2:208" s="32" customFormat="1" x14ac:dyDescent="0.2">
      <c r="B1003" s="21"/>
      <c r="C1003" s="22"/>
      <c r="D1003" s="22"/>
      <c r="E1003" s="22"/>
      <c r="F1003" s="246"/>
      <c r="G1003" s="121"/>
      <c r="H1003" s="27"/>
      <c r="I1003" s="28"/>
      <c r="J1003" s="29"/>
      <c r="K1003" s="30"/>
      <c r="L1003" s="34"/>
      <c r="M1003" s="35"/>
      <c r="N1003" s="30"/>
      <c r="O1003" s="34"/>
      <c r="P1003" s="35"/>
      <c r="Q1003" s="30"/>
      <c r="R1003" s="34"/>
      <c r="S1003" s="35"/>
      <c r="T1003" s="30"/>
      <c r="U1003" s="34"/>
      <c r="V1003" s="35"/>
      <c r="W1003" s="30"/>
      <c r="X1003" s="34"/>
      <c r="Y1003" s="34"/>
      <c r="Z1003" s="30"/>
      <c r="AA1003" s="34"/>
      <c r="AB1003" s="34"/>
      <c r="AC1003" s="30"/>
      <c r="AD1003" s="34"/>
      <c r="AE1003" s="34"/>
      <c r="AF1003" s="30"/>
      <c r="AG1003" s="34"/>
      <c r="AH1003" s="34"/>
      <c r="AI1003" s="30"/>
      <c r="AJ1003" s="34"/>
      <c r="AK1003" s="34"/>
      <c r="AL1003" s="30"/>
      <c r="AM1003" s="34"/>
      <c r="AN1003" s="34"/>
      <c r="AO1003" s="30"/>
      <c r="AP1003" s="34"/>
      <c r="AQ1003" s="34"/>
      <c r="AR1003" s="30"/>
      <c r="AS1003" s="34"/>
      <c r="AT1003" s="34"/>
      <c r="AU1003" s="30"/>
      <c r="AV1003" s="34"/>
      <c r="AW1003" s="34"/>
      <c r="AX1003" s="30"/>
      <c r="AY1003" s="34"/>
      <c r="AZ1003" s="34"/>
      <c r="BA1003" s="30"/>
      <c r="BB1003" s="34"/>
      <c r="BC1003" s="34"/>
      <c r="BD1003" s="30"/>
      <c r="BE1003" s="34"/>
      <c r="BF1003" s="34"/>
      <c r="BG1003" s="30"/>
      <c r="BH1003" s="34"/>
      <c r="BI1003" s="34"/>
      <c r="BJ1003" s="30"/>
      <c r="BK1003" s="34"/>
      <c r="BL1003" s="117"/>
      <c r="BM1003" s="118"/>
      <c r="BN1003" s="117"/>
      <c r="BO1003" s="34"/>
      <c r="BP1003" s="30"/>
      <c r="BQ1003" s="30"/>
      <c r="BR1003" s="31"/>
      <c r="BS1003" s="31"/>
      <c r="BT1003" s="31"/>
      <c r="BU1003" s="31"/>
      <c r="BV1003" s="31"/>
      <c r="BW1003" s="31"/>
      <c r="BX1003" s="31"/>
      <c r="BY1003" s="31"/>
      <c r="BZ1003" s="31"/>
      <c r="CA1003" s="31"/>
      <c r="CB1003" s="31"/>
      <c r="CC1003" s="31"/>
      <c r="CD1003" s="31"/>
      <c r="CE1003" s="31"/>
      <c r="CF1003" s="31"/>
      <c r="CG1003" s="31"/>
      <c r="CH1003" s="31"/>
      <c r="CI1003" s="31"/>
      <c r="CJ1003" s="31"/>
      <c r="CK1003" s="31"/>
      <c r="CL1003" s="31"/>
      <c r="CM1003" s="31"/>
      <c r="CN1003" s="31"/>
      <c r="CO1003" s="31"/>
      <c r="CP1003" s="31"/>
      <c r="CQ1003" s="31"/>
      <c r="CR1003" s="31"/>
      <c r="CS1003" s="31"/>
      <c r="CT1003" s="31"/>
      <c r="CU1003" s="31"/>
      <c r="CV1003" s="31"/>
      <c r="CW1003" s="31"/>
      <c r="CX1003" s="31"/>
      <c r="CY1003" s="31"/>
      <c r="CZ1003" s="31"/>
      <c r="DA1003" s="31"/>
      <c r="DB1003" s="31"/>
      <c r="DC1003" s="31"/>
      <c r="DD1003" s="31"/>
      <c r="DE1003" s="31"/>
      <c r="DF1003" s="31"/>
      <c r="DG1003" s="31"/>
      <c r="DH1003" s="31"/>
      <c r="DI1003" s="31"/>
      <c r="DJ1003" s="31"/>
      <c r="DK1003" s="31"/>
      <c r="DL1003" s="31"/>
      <c r="DM1003" s="31"/>
      <c r="DN1003" s="31"/>
      <c r="DO1003" s="31"/>
      <c r="DP1003" s="31"/>
      <c r="DQ1003" s="31"/>
      <c r="DR1003" s="31"/>
      <c r="DS1003" s="31"/>
      <c r="DT1003" s="31"/>
      <c r="DU1003" s="31"/>
      <c r="DV1003" s="31"/>
      <c r="DW1003" s="31"/>
      <c r="DX1003" s="31"/>
      <c r="DY1003" s="31"/>
      <c r="DZ1003" s="31"/>
      <c r="EA1003" s="31"/>
      <c r="EB1003" s="31"/>
      <c r="EC1003" s="31"/>
      <c r="ED1003" s="31"/>
      <c r="EE1003" s="31"/>
      <c r="EF1003" s="31"/>
      <c r="EG1003" s="31"/>
      <c r="EH1003" s="31"/>
      <c r="EI1003" s="31"/>
      <c r="EJ1003" s="31"/>
      <c r="EK1003" s="31"/>
      <c r="EL1003" s="31"/>
      <c r="EM1003" s="31"/>
      <c r="EN1003" s="31"/>
      <c r="EO1003" s="31"/>
      <c r="EP1003" s="31"/>
      <c r="EQ1003" s="31"/>
      <c r="ER1003" s="31"/>
      <c r="ES1003" s="31"/>
      <c r="ET1003" s="31"/>
      <c r="EU1003" s="31"/>
      <c r="EV1003" s="31"/>
      <c r="EW1003" s="31"/>
      <c r="EX1003" s="31"/>
      <c r="EY1003" s="31"/>
      <c r="EZ1003" s="31"/>
      <c r="FA1003" s="31"/>
      <c r="FB1003" s="31"/>
      <c r="FC1003" s="31"/>
      <c r="FD1003" s="31"/>
      <c r="FE1003" s="31"/>
      <c r="FF1003" s="31"/>
      <c r="FG1003" s="31"/>
      <c r="FH1003" s="31"/>
      <c r="FI1003" s="31"/>
      <c r="FJ1003" s="31"/>
      <c r="FK1003" s="31"/>
      <c r="FL1003" s="31"/>
      <c r="FM1003" s="31"/>
      <c r="FN1003" s="31"/>
      <c r="FO1003" s="31"/>
      <c r="FP1003" s="31"/>
      <c r="FQ1003" s="31"/>
      <c r="FR1003" s="31"/>
      <c r="FS1003" s="31"/>
      <c r="FT1003" s="31"/>
      <c r="FU1003" s="31"/>
      <c r="FV1003" s="31"/>
      <c r="FW1003" s="31"/>
      <c r="FX1003" s="31"/>
      <c r="FY1003" s="31"/>
      <c r="FZ1003" s="31"/>
      <c r="GA1003" s="31"/>
      <c r="GB1003" s="31"/>
      <c r="GC1003" s="31"/>
      <c r="GD1003" s="31"/>
      <c r="GE1003" s="31"/>
      <c r="GF1003" s="31"/>
      <c r="GG1003" s="31"/>
      <c r="GH1003" s="31"/>
      <c r="GI1003" s="31"/>
      <c r="GJ1003" s="31"/>
      <c r="GK1003" s="31"/>
      <c r="GL1003" s="31"/>
      <c r="GM1003" s="31"/>
      <c r="GN1003" s="31"/>
      <c r="GO1003" s="31"/>
      <c r="GP1003" s="31"/>
      <c r="GQ1003" s="31"/>
      <c r="GR1003" s="31"/>
      <c r="GS1003" s="31"/>
      <c r="GT1003" s="31"/>
      <c r="GU1003" s="31"/>
      <c r="GV1003" s="31"/>
      <c r="GW1003" s="31"/>
      <c r="GX1003" s="31"/>
      <c r="GY1003" s="31"/>
      <c r="GZ1003" s="31"/>
    </row>
    <row r="1004" spans="2:208" s="32" customFormat="1" x14ac:dyDescent="0.2">
      <c r="B1004" s="21"/>
      <c r="C1004" s="22"/>
      <c r="D1004" s="22"/>
      <c r="E1004" s="22"/>
      <c r="F1004" s="246"/>
      <c r="G1004" s="121"/>
      <c r="H1004" s="27"/>
      <c r="I1004" s="28"/>
      <c r="J1004" s="29"/>
      <c r="K1004" s="30"/>
      <c r="L1004" s="34"/>
      <c r="M1004" s="35"/>
      <c r="N1004" s="30"/>
      <c r="O1004" s="34"/>
      <c r="P1004" s="35"/>
      <c r="Q1004" s="30"/>
      <c r="R1004" s="34"/>
      <c r="S1004" s="35"/>
      <c r="T1004" s="30"/>
      <c r="U1004" s="34"/>
      <c r="V1004" s="35"/>
      <c r="W1004" s="30"/>
      <c r="X1004" s="34"/>
      <c r="Y1004" s="34"/>
      <c r="Z1004" s="30"/>
      <c r="AA1004" s="34"/>
      <c r="AB1004" s="34"/>
      <c r="AC1004" s="30"/>
      <c r="AD1004" s="34"/>
      <c r="AE1004" s="34"/>
      <c r="AF1004" s="30"/>
      <c r="AG1004" s="34"/>
      <c r="AH1004" s="34"/>
      <c r="AI1004" s="30"/>
      <c r="AJ1004" s="34"/>
      <c r="AK1004" s="34"/>
      <c r="AL1004" s="30"/>
      <c r="AM1004" s="34"/>
      <c r="AN1004" s="34"/>
      <c r="AO1004" s="30"/>
      <c r="AP1004" s="34"/>
      <c r="AQ1004" s="34"/>
      <c r="AR1004" s="30"/>
      <c r="AS1004" s="34"/>
      <c r="AT1004" s="34"/>
      <c r="AU1004" s="30"/>
      <c r="AV1004" s="34"/>
      <c r="AW1004" s="34"/>
      <c r="AX1004" s="30"/>
      <c r="AY1004" s="34"/>
      <c r="AZ1004" s="34"/>
      <c r="BA1004" s="30"/>
      <c r="BB1004" s="34"/>
      <c r="BC1004" s="34"/>
      <c r="BD1004" s="30"/>
      <c r="BE1004" s="34"/>
      <c r="BF1004" s="34"/>
      <c r="BG1004" s="30"/>
      <c r="BH1004" s="34"/>
      <c r="BI1004" s="34"/>
      <c r="BJ1004" s="30"/>
      <c r="BK1004" s="34"/>
      <c r="BL1004" s="117"/>
      <c r="BM1004" s="118"/>
      <c r="BN1004" s="117"/>
      <c r="BO1004" s="34"/>
      <c r="BP1004" s="30"/>
      <c r="BQ1004" s="30"/>
      <c r="BR1004" s="31"/>
      <c r="BS1004" s="31"/>
      <c r="BT1004" s="31"/>
      <c r="BU1004" s="31"/>
      <c r="BV1004" s="31"/>
      <c r="BW1004" s="31"/>
      <c r="BX1004" s="31"/>
      <c r="BY1004" s="31"/>
      <c r="BZ1004" s="31"/>
      <c r="CA1004" s="31"/>
      <c r="CB1004" s="31"/>
      <c r="CC1004" s="31"/>
      <c r="CD1004" s="31"/>
      <c r="CE1004" s="31"/>
      <c r="CF1004" s="31"/>
      <c r="CG1004" s="31"/>
      <c r="CH1004" s="31"/>
      <c r="CI1004" s="31"/>
      <c r="CJ1004" s="31"/>
      <c r="CK1004" s="31"/>
      <c r="CL1004" s="31"/>
      <c r="CM1004" s="31"/>
      <c r="CN1004" s="31"/>
      <c r="CO1004" s="31"/>
      <c r="CP1004" s="31"/>
      <c r="CQ1004" s="31"/>
      <c r="CR1004" s="31"/>
      <c r="CS1004" s="31"/>
      <c r="CT1004" s="31"/>
      <c r="CU1004" s="31"/>
      <c r="CV1004" s="31"/>
      <c r="CW1004" s="31"/>
      <c r="CX1004" s="31"/>
      <c r="CY1004" s="31"/>
      <c r="CZ1004" s="31"/>
      <c r="DA1004" s="31"/>
      <c r="DB1004" s="31"/>
      <c r="DC1004" s="31"/>
      <c r="DD1004" s="31"/>
      <c r="DE1004" s="31"/>
      <c r="DF1004" s="31"/>
      <c r="DG1004" s="31"/>
      <c r="DH1004" s="31"/>
      <c r="DI1004" s="31"/>
      <c r="DJ1004" s="31"/>
      <c r="DK1004" s="31"/>
      <c r="DL1004" s="31"/>
      <c r="DM1004" s="31"/>
      <c r="DN1004" s="31"/>
      <c r="DO1004" s="31"/>
      <c r="DP1004" s="31"/>
      <c r="DQ1004" s="31"/>
      <c r="DR1004" s="31"/>
      <c r="DS1004" s="31"/>
      <c r="DT1004" s="31"/>
      <c r="DU1004" s="31"/>
      <c r="DV1004" s="31"/>
      <c r="DW1004" s="31"/>
      <c r="DX1004" s="31"/>
      <c r="DY1004" s="31"/>
      <c r="DZ1004" s="31"/>
      <c r="EA1004" s="31"/>
      <c r="EB1004" s="31"/>
      <c r="EC1004" s="31"/>
      <c r="ED1004" s="31"/>
      <c r="EE1004" s="31"/>
      <c r="EF1004" s="31"/>
      <c r="EG1004" s="31"/>
      <c r="EH1004" s="31"/>
      <c r="EI1004" s="31"/>
      <c r="EJ1004" s="31"/>
      <c r="EK1004" s="31"/>
      <c r="EL1004" s="31"/>
      <c r="EM1004" s="31"/>
      <c r="EN1004" s="31"/>
      <c r="EO1004" s="31"/>
      <c r="EP1004" s="31"/>
      <c r="EQ1004" s="31"/>
      <c r="ER1004" s="31"/>
      <c r="ES1004" s="31"/>
      <c r="ET1004" s="31"/>
      <c r="EU1004" s="31"/>
      <c r="EV1004" s="31"/>
      <c r="EW1004" s="31"/>
      <c r="EX1004" s="31"/>
      <c r="EY1004" s="31"/>
      <c r="EZ1004" s="31"/>
      <c r="FA1004" s="31"/>
      <c r="FB1004" s="31"/>
      <c r="FC1004" s="31"/>
      <c r="FD1004" s="31"/>
      <c r="FE1004" s="31"/>
      <c r="FF1004" s="31"/>
      <c r="FG1004" s="31"/>
      <c r="FH1004" s="31"/>
      <c r="FI1004" s="31"/>
      <c r="FJ1004" s="31"/>
      <c r="FK1004" s="31"/>
      <c r="FL1004" s="31"/>
      <c r="FM1004" s="31"/>
      <c r="FN1004" s="31"/>
      <c r="FO1004" s="31"/>
      <c r="FP1004" s="31"/>
      <c r="FQ1004" s="31"/>
      <c r="FR1004" s="31"/>
      <c r="FS1004" s="31"/>
      <c r="FT1004" s="31"/>
      <c r="FU1004" s="31"/>
      <c r="FV1004" s="31"/>
      <c r="FW1004" s="31"/>
      <c r="FX1004" s="31"/>
      <c r="FY1004" s="31"/>
      <c r="FZ1004" s="31"/>
      <c r="GA1004" s="31"/>
      <c r="GB1004" s="31"/>
      <c r="GC1004" s="31"/>
      <c r="GD1004" s="31"/>
      <c r="GE1004" s="31"/>
      <c r="GF1004" s="31"/>
      <c r="GG1004" s="31"/>
      <c r="GH1004" s="31"/>
      <c r="GI1004" s="31"/>
      <c r="GJ1004" s="31"/>
      <c r="GK1004" s="31"/>
      <c r="GL1004" s="31"/>
      <c r="GM1004" s="31"/>
      <c r="GN1004" s="31"/>
      <c r="GO1004" s="31"/>
      <c r="GP1004" s="31"/>
      <c r="GQ1004" s="31"/>
      <c r="GR1004" s="31"/>
      <c r="GS1004" s="31"/>
      <c r="GT1004" s="31"/>
      <c r="GU1004" s="31"/>
      <c r="GV1004" s="31"/>
      <c r="GW1004" s="31"/>
      <c r="GX1004" s="31"/>
      <c r="GY1004" s="31"/>
      <c r="GZ1004" s="31"/>
    </row>
    <row r="1005" spans="2:208" s="32" customFormat="1" x14ac:dyDescent="0.2">
      <c r="B1005" s="21"/>
      <c r="C1005" s="22"/>
      <c r="D1005" s="22"/>
      <c r="E1005" s="22"/>
      <c r="F1005" s="246"/>
      <c r="G1005" s="121"/>
      <c r="H1005" s="27"/>
      <c r="I1005" s="28"/>
      <c r="J1005" s="29"/>
      <c r="K1005" s="30"/>
      <c r="L1005" s="34"/>
      <c r="M1005" s="35"/>
      <c r="N1005" s="30"/>
      <c r="O1005" s="34"/>
      <c r="P1005" s="35"/>
      <c r="Q1005" s="30"/>
      <c r="R1005" s="34"/>
      <c r="S1005" s="35"/>
      <c r="T1005" s="30"/>
      <c r="U1005" s="34"/>
      <c r="V1005" s="35"/>
      <c r="W1005" s="30"/>
      <c r="X1005" s="34"/>
      <c r="Y1005" s="34"/>
      <c r="Z1005" s="30"/>
      <c r="AA1005" s="34"/>
      <c r="AB1005" s="34"/>
      <c r="AC1005" s="30"/>
      <c r="AD1005" s="34"/>
      <c r="AE1005" s="34"/>
      <c r="AF1005" s="30"/>
      <c r="AG1005" s="34"/>
      <c r="AH1005" s="34"/>
      <c r="AI1005" s="30"/>
      <c r="AJ1005" s="34"/>
      <c r="AK1005" s="34"/>
      <c r="AL1005" s="30"/>
      <c r="AM1005" s="34"/>
      <c r="AN1005" s="34"/>
      <c r="AO1005" s="30"/>
      <c r="AP1005" s="34"/>
      <c r="AQ1005" s="34"/>
      <c r="AR1005" s="30"/>
      <c r="AS1005" s="34"/>
      <c r="AT1005" s="34"/>
      <c r="AU1005" s="30"/>
      <c r="AV1005" s="34"/>
      <c r="AW1005" s="34"/>
      <c r="AX1005" s="30"/>
      <c r="AY1005" s="34"/>
      <c r="AZ1005" s="34"/>
      <c r="BA1005" s="30"/>
      <c r="BB1005" s="34"/>
      <c r="BC1005" s="34"/>
      <c r="BD1005" s="30"/>
      <c r="BE1005" s="34"/>
      <c r="BF1005" s="34"/>
      <c r="BG1005" s="30"/>
      <c r="BH1005" s="34"/>
      <c r="BI1005" s="34"/>
      <c r="BJ1005" s="30"/>
      <c r="BK1005" s="34"/>
      <c r="BL1005" s="117"/>
      <c r="BM1005" s="118"/>
      <c r="BN1005" s="117"/>
      <c r="BO1005" s="34"/>
      <c r="BP1005" s="30"/>
      <c r="BQ1005" s="30"/>
      <c r="BR1005" s="31"/>
      <c r="BS1005" s="31"/>
      <c r="BT1005" s="31"/>
      <c r="BU1005" s="31"/>
      <c r="BV1005" s="31"/>
      <c r="BW1005" s="31"/>
      <c r="BX1005" s="31"/>
      <c r="BY1005" s="31"/>
      <c r="BZ1005" s="31"/>
      <c r="CA1005" s="31"/>
      <c r="CB1005" s="31"/>
      <c r="CC1005" s="31"/>
      <c r="CD1005" s="31"/>
      <c r="CE1005" s="31"/>
      <c r="CF1005" s="31"/>
      <c r="CG1005" s="31"/>
      <c r="CH1005" s="31"/>
      <c r="CI1005" s="31"/>
      <c r="CJ1005" s="31"/>
      <c r="CK1005" s="31"/>
      <c r="CL1005" s="31"/>
      <c r="CM1005" s="31"/>
      <c r="CN1005" s="31"/>
      <c r="CO1005" s="31"/>
      <c r="CP1005" s="31"/>
      <c r="CQ1005" s="31"/>
      <c r="CR1005" s="31"/>
      <c r="CS1005" s="31"/>
      <c r="CT1005" s="31"/>
      <c r="CU1005" s="31"/>
      <c r="CV1005" s="31"/>
      <c r="CW1005" s="31"/>
      <c r="CX1005" s="31"/>
      <c r="CY1005" s="31"/>
      <c r="CZ1005" s="31"/>
      <c r="DA1005" s="31"/>
      <c r="DB1005" s="31"/>
      <c r="DC1005" s="31"/>
      <c r="DD1005" s="31"/>
      <c r="DE1005" s="31"/>
      <c r="DF1005" s="31"/>
      <c r="DG1005" s="31"/>
      <c r="DH1005" s="31"/>
      <c r="DI1005" s="31"/>
      <c r="DJ1005" s="31"/>
      <c r="DK1005" s="31"/>
      <c r="DL1005" s="31"/>
      <c r="DM1005" s="31"/>
      <c r="DN1005" s="31"/>
      <c r="DO1005" s="31"/>
      <c r="DP1005" s="31"/>
      <c r="DQ1005" s="31"/>
      <c r="DR1005" s="31"/>
      <c r="DS1005" s="31"/>
      <c r="DT1005" s="31"/>
      <c r="DU1005" s="31"/>
      <c r="DV1005" s="31"/>
      <c r="DW1005" s="31"/>
      <c r="DX1005" s="31"/>
      <c r="DY1005" s="31"/>
      <c r="DZ1005" s="31"/>
      <c r="EA1005" s="31"/>
      <c r="EB1005" s="31"/>
      <c r="EC1005" s="31"/>
      <c r="ED1005" s="31"/>
      <c r="EE1005" s="31"/>
      <c r="EF1005" s="31"/>
      <c r="EG1005" s="31"/>
      <c r="EH1005" s="31"/>
      <c r="EI1005" s="31"/>
      <c r="EJ1005" s="31"/>
      <c r="EK1005" s="31"/>
      <c r="EL1005" s="31"/>
      <c r="EM1005" s="31"/>
      <c r="EN1005" s="31"/>
      <c r="EO1005" s="31"/>
      <c r="EP1005" s="31"/>
      <c r="EQ1005" s="31"/>
      <c r="ER1005" s="31"/>
      <c r="ES1005" s="31"/>
      <c r="ET1005" s="31"/>
      <c r="EU1005" s="31"/>
      <c r="EV1005" s="31"/>
      <c r="EW1005" s="31"/>
      <c r="EX1005" s="31"/>
      <c r="EY1005" s="31"/>
      <c r="EZ1005" s="31"/>
      <c r="FA1005" s="31"/>
      <c r="FB1005" s="31"/>
      <c r="FC1005" s="31"/>
      <c r="FD1005" s="31"/>
      <c r="FE1005" s="31"/>
      <c r="FF1005" s="31"/>
      <c r="FG1005" s="31"/>
      <c r="FH1005" s="31"/>
      <c r="FI1005" s="31"/>
      <c r="FJ1005" s="31"/>
      <c r="FK1005" s="31"/>
      <c r="FL1005" s="31"/>
      <c r="FM1005" s="31"/>
      <c r="FN1005" s="31"/>
      <c r="FO1005" s="31"/>
      <c r="FP1005" s="31"/>
      <c r="FQ1005" s="31"/>
      <c r="FR1005" s="31"/>
      <c r="FS1005" s="31"/>
      <c r="FT1005" s="31"/>
      <c r="FU1005" s="31"/>
      <c r="FV1005" s="31"/>
      <c r="FW1005" s="31"/>
      <c r="FX1005" s="31"/>
      <c r="FY1005" s="31"/>
      <c r="FZ1005" s="31"/>
      <c r="GA1005" s="31"/>
      <c r="GB1005" s="31"/>
      <c r="GC1005" s="31"/>
      <c r="GD1005" s="31"/>
      <c r="GE1005" s="31"/>
      <c r="GF1005" s="31"/>
      <c r="GG1005" s="31"/>
      <c r="GH1005" s="31"/>
      <c r="GI1005" s="31"/>
      <c r="GJ1005" s="31"/>
      <c r="GK1005" s="31"/>
      <c r="GL1005" s="31"/>
      <c r="GM1005" s="31"/>
      <c r="GN1005" s="31"/>
      <c r="GO1005" s="31"/>
      <c r="GP1005" s="31"/>
      <c r="GQ1005" s="31"/>
      <c r="GR1005" s="31"/>
      <c r="GS1005" s="31"/>
      <c r="GT1005" s="31"/>
      <c r="GU1005" s="31"/>
      <c r="GV1005" s="31"/>
      <c r="GW1005" s="31"/>
      <c r="GX1005" s="31"/>
      <c r="GY1005" s="31"/>
      <c r="GZ1005" s="31"/>
    </row>
    <row r="1006" spans="2:208" s="32" customFormat="1" x14ac:dyDescent="0.2">
      <c r="B1006" s="21"/>
      <c r="C1006" s="22"/>
      <c r="D1006" s="22"/>
      <c r="E1006" s="22"/>
      <c r="F1006" s="246"/>
      <c r="G1006" s="121"/>
      <c r="H1006" s="27"/>
      <c r="I1006" s="28"/>
      <c r="J1006" s="29"/>
      <c r="K1006" s="30"/>
      <c r="L1006" s="34"/>
      <c r="M1006" s="35"/>
      <c r="N1006" s="30"/>
      <c r="O1006" s="34"/>
      <c r="P1006" s="35"/>
      <c r="Q1006" s="30"/>
      <c r="R1006" s="34"/>
      <c r="S1006" s="35"/>
      <c r="T1006" s="30"/>
      <c r="U1006" s="34"/>
      <c r="V1006" s="35"/>
      <c r="W1006" s="30"/>
      <c r="X1006" s="34"/>
      <c r="Y1006" s="34"/>
      <c r="Z1006" s="30"/>
      <c r="AA1006" s="34"/>
      <c r="AB1006" s="34"/>
      <c r="AC1006" s="30"/>
      <c r="AD1006" s="34"/>
      <c r="AE1006" s="34"/>
      <c r="AF1006" s="30"/>
      <c r="AG1006" s="34"/>
      <c r="AH1006" s="34"/>
      <c r="AI1006" s="30"/>
      <c r="AJ1006" s="34"/>
      <c r="AK1006" s="34"/>
      <c r="AL1006" s="30"/>
      <c r="AM1006" s="34"/>
      <c r="AN1006" s="34"/>
      <c r="AO1006" s="30"/>
      <c r="AP1006" s="34"/>
      <c r="AQ1006" s="34"/>
      <c r="AR1006" s="30"/>
      <c r="AS1006" s="34"/>
      <c r="AT1006" s="34"/>
      <c r="AU1006" s="30"/>
      <c r="AV1006" s="34"/>
      <c r="AW1006" s="34"/>
      <c r="AX1006" s="30"/>
      <c r="AY1006" s="34"/>
      <c r="AZ1006" s="34"/>
      <c r="BA1006" s="30"/>
      <c r="BB1006" s="34"/>
      <c r="BC1006" s="34"/>
      <c r="BD1006" s="30"/>
      <c r="BE1006" s="34"/>
      <c r="BF1006" s="34"/>
      <c r="BG1006" s="30"/>
      <c r="BH1006" s="34"/>
      <c r="BI1006" s="34"/>
      <c r="BJ1006" s="30"/>
      <c r="BK1006" s="34"/>
      <c r="BL1006" s="117"/>
      <c r="BM1006" s="118"/>
      <c r="BN1006" s="117"/>
      <c r="BO1006" s="34"/>
      <c r="BP1006" s="30"/>
      <c r="BQ1006" s="30"/>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1"/>
      <c r="EU1006" s="31"/>
      <c r="EV1006" s="31"/>
      <c r="EW1006" s="31"/>
      <c r="EX1006" s="31"/>
      <c r="EY1006" s="31"/>
      <c r="EZ1006" s="31"/>
      <c r="FA1006" s="31"/>
      <c r="FB1006" s="31"/>
      <c r="FC1006" s="31"/>
      <c r="FD1006" s="31"/>
      <c r="FE1006" s="31"/>
      <c r="FF1006" s="31"/>
      <c r="FG1006" s="31"/>
      <c r="FH1006" s="31"/>
      <c r="FI1006" s="31"/>
      <c r="FJ1006" s="31"/>
      <c r="FK1006" s="31"/>
      <c r="FL1006" s="31"/>
      <c r="FM1006" s="31"/>
      <c r="FN1006" s="31"/>
      <c r="FO1006" s="31"/>
      <c r="FP1006" s="31"/>
      <c r="FQ1006" s="31"/>
      <c r="FR1006" s="31"/>
      <c r="FS1006" s="31"/>
      <c r="FT1006" s="31"/>
      <c r="FU1006" s="31"/>
      <c r="FV1006" s="31"/>
      <c r="FW1006" s="31"/>
      <c r="FX1006" s="31"/>
      <c r="FY1006" s="31"/>
      <c r="FZ1006" s="31"/>
      <c r="GA1006" s="31"/>
      <c r="GB1006" s="31"/>
      <c r="GC1006" s="31"/>
      <c r="GD1006" s="31"/>
      <c r="GE1006" s="31"/>
      <c r="GF1006" s="31"/>
      <c r="GG1006" s="31"/>
      <c r="GH1006" s="31"/>
      <c r="GI1006" s="31"/>
      <c r="GJ1006" s="31"/>
      <c r="GK1006" s="31"/>
      <c r="GL1006" s="31"/>
      <c r="GM1006" s="31"/>
      <c r="GN1006" s="31"/>
      <c r="GO1006" s="31"/>
      <c r="GP1006" s="31"/>
      <c r="GQ1006" s="31"/>
      <c r="GR1006" s="31"/>
      <c r="GS1006" s="31"/>
      <c r="GT1006" s="31"/>
      <c r="GU1006" s="31"/>
      <c r="GV1006" s="31"/>
      <c r="GW1006" s="31"/>
      <c r="GX1006" s="31"/>
      <c r="GY1006" s="31"/>
      <c r="GZ1006" s="31"/>
    </row>
    <row r="1007" spans="2:208" s="32" customFormat="1" x14ac:dyDescent="0.2">
      <c r="B1007" s="21"/>
      <c r="C1007" s="22"/>
      <c r="D1007" s="22"/>
      <c r="E1007" s="22"/>
      <c r="F1007" s="246"/>
      <c r="G1007" s="121"/>
      <c r="H1007" s="27"/>
      <c r="I1007" s="28"/>
      <c r="J1007" s="29"/>
      <c r="K1007" s="30"/>
      <c r="L1007" s="34"/>
      <c r="M1007" s="35"/>
      <c r="N1007" s="30"/>
      <c r="O1007" s="34"/>
      <c r="P1007" s="35"/>
      <c r="Q1007" s="30"/>
      <c r="R1007" s="34"/>
      <c r="S1007" s="35"/>
      <c r="T1007" s="30"/>
      <c r="U1007" s="34"/>
      <c r="V1007" s="35"/>
      <c r="W1007" s="30"/>
      <c r="X1007" s="34"/>
      <c r="Y1007" s="34"/>
      <c r="Z1007" s="30"/>
      <c r="AA1007" s="34"/>
      <c r="AB1007" s="34"/>
      <c r="AC1007" s="30"/>
      <c r="AD1007" s="34"/>
      <c r="AE1007" s="34"/>
      <c r="AF1007" s="30"/>
      <c r="AG1007" s="34"/>
      <c r="AH1007" s="34"/>
      <c r="AI1007" s="30"/>
      <c r="AJ1007" s="34"/>
      <c r="AK1007" s="34"/>
      <c r="AL1007" s="30"/>
      <c r="AM1007" s="34"/>
      <c r="AN1007" s="34"/>
      <c r="AO1007" s="30"/>
      <c r="AP1007" s="34"/>
      <c r="AQ1007" s="34"/>
      <c r="AR1007" s="30"/>
      <c r="AS1007" s="34"/>
      <c r="AT1007" s="34"/>
      <c r="AU1007" s="30"/>
      <c r="AV1007" s="34"/>
      <c r="AW1007" s="34"/>
      <c r="AX1007" s="30"/>
      <c r="AY1007" s="34"/>
      <c r="AZ1007" s="34"/>
      <c r="BA1007" s="30"/>
      <c r="BB1007" s="34"/>
      <c r="BC1007" s="34"/>
      <c r="BD1007" s="30"/>
      <c r="BE1007" s="34"/>
      <c r="BF1007" s="34"/>
      <c r="BG1007" s="30"/>
      <c r="BH1007" s="34"/>
      <c r="BI1007" s="34"/>
      <c r="BJ1007" s="30"/>
      <c r="BK1007" s="34"/>
      <c r="BL1007" s="117"/>
      <c r="BM1007" s="118"/>
      <c r="BN1007" s="117"/>
      <c r="BO1007" s="34"/>
      <c r="BP1007" s="30"/>
      <c r="BQ1007" s="30"/>
      <c r="BR1007" s="31"/>
      <c r="BS1007" s="31"/>
      <c r="BT1007" s="31"/>
      <c r="BU1007" s="31"/>
      <c r="BV1007" s="31"/>
      <c r="BW1007" s="31"/>
      <c r="BX1007" s="31"/>
      <c r="BY1007" s="31"/>
      <c r="BZ1007" s="31"/>
      <c r="CA1007" s="31"/>
      <c r="CB1007" s="31"/>
      <c r="CC1007" s="31"/>
      <c r="CD1007" s="31"/>
      <c r="CE1007" s="31"/>
      <c r="CF1007" s="31"/>
      <c r="CG1007" s="31"/>
      <c r="CH1007" s="31"/>
      <c r="CI1007" s="31"/>
      <c r="CJ1007" s="31"/>
      <c r="CK1007" s="31"/>
      <c r="CL1007" s="31"/>
      <c r="CM1007" s="31"/>
      <c r="CN1007" s="31"/>
      <c r="CO1007" s="31"/>
      <c r="CP1007" s="31"/>
      <c r="CQ1007" s="31"/>
      <c r="CR1007" s="31"/>
      <c r="CS1007" s="31"/>
      <c r="CT1007" s="31"/>
      <c r="CU1007" s="31"/>
      <c r="CV1007" s="31"/>
      <c r="CW1007" s="31"/>
      <c r="CX1007" s="31"/>
      <c r="CY1007" s="31"/>
      <c r="CZ1007" s="31"/>
      <c r="DA1007" s="31"/>
      <c r="DB1007" s="31"/>
      <c r="DC1007" s="31"/>
      <c r="DD1007" s="31"/>
      <c r="DE1007" s="31"/>
      <c r="DF1007" s="31"/>
      <c r="DG1007" s="31"/>
      <c r="DH1007" s="31"/>
      <c r="DI1007" s="31"/>
      <c r="DJ1007" s="31"/>
      <c r="DK1007" s="31"/>
      <c r="DL1007" s="31"/>
      <c r="DM1007" s="31"/>
      <c r="DN1007" s="31"/>
      <c r="DO1007" s="31"/>
      <c r="DP1007" s="31"/>
      <c r="DQ1007" s="31"/>
      <c r="DR1007" s="31"/>
      <c r="DS1007" s="31"/>
      <c r="DT1007" s="31"/>
      <c r="DU1007" s="31"/>
      <c r="DV1007" s="31"/>
      <c r="DW1007" s="31"/>
      <c r="DX1007" s="31"/>
      <c r="DY1007" s="31"/>
      <c r="DZ1007" s="31"/>
      <c r="EA1007" s="31"/>
      <c r="EB1007" s="31"/>
      <c r="EC1007" s="31"/>
      <c r="ED1007" s="31"/>
      <c r="EE1007" s="31"/>
      <c r="EF1007" s="31"/>
      <c r="EG1007" s="31"/>
      <c r="EH1007" s="31"/>
      <c r="EI1007" s="31"/>
      <c r="EJ1007" s="31"/>
      <c r="EK1007" s="31"/>
      <c r="EL1007" s="31"/>
      <c r="EM1007" s="31"/>
      <c r="EN1007" s="31"/>
      <c r="EO1007" s="31"/>
      <c r="EP1007" s="31"/>
      <c r="EQ1007" s="31"/>
      <c r="ER1007" s="31"/>
      <c r="ES1007" s="31"/>
      <c r="ET1007" s="31"/>
      <c r="EU1007" s="31"/>
      <c r="EV1007" s="31"/>
      <c r="EW1007" s="31"/>
      <c r="EX1007" s="31"/>
      <c r="EY1007" s="31"/>
      <c r="EZ1007" s="31"/>
      <c r="FA1007" s="31"/>
      <c r="FB1007" s="31"/>
      <c r="FC1007" s="31"/>
      <c r="FD1007" s="31"/>
      <c r="FE1007" s="31"/>
      <c r="FF1007" s="31"/>
      <c r="FG1007" s="31"/>
      <c r="FH1007" s="31"/>
      <c r="FI1007" s="31"/>
      <c r="FJ1007" s="31"/>
      <c r="FK1007" s="31"/>
      <c r="FL1007" s="31"/>
      <c r="FM1007" s="31"/>
      <c r="FN1007" s="31"/>
      <c r="FO1007" s="31"/>
      <c r="FP1007" s="31"/>
      <c r="FQ1007" s="31"/>
      <c r="FR1007" s="31"/>
      <c r="FS1007" s="31"/>
      <c r="FT1007" s="31"/>
      <c r="FU1007" s="31"/>
      <c r="FV1007" s="31"/>
      <c r="FW1007" s="31"/>
      <c r="FX1007" s="31"/>
      <c r="FY1007" s="31"/>
      <c r="FZ1007" s="31"/>
      <c r="GA1007" s="31"/>
      <c r="GB1007" s="31"/>
      <c r="GC1007" s="31"/>
      <c r="GD1007" s="31"/>
      <c r="GE1007" s="31"/>
      <c r="GF1007" s="31"/>
      <c r="GG1007" s="31"/>
      <c r="GH1007" s="31"/>
      <c r="GI1007" s="31"/>
      <c r="GJ1007" s="31"/>
      <c r="GK1007" s="31"/>
      <c r="GL1007" s="31"/>
      <c r="GM1007" s="31"/>
      <c r="GN1007" s="31"/>
      <c r="GO1007" s="31"/>
      <c r="GP1007" s="31"/>
      <c r="GQ1007" s="31"/>
      <c r="GR1007" s="31"/>
      <c r="GS1007" s="31"/>
      <c r="GT1007" s="31"/>
      <c r="GU1007" s="31"/>
      <c r="GV1007" s="31"/>
      <c r="GW1007" s="31"/>
      <c r="GX1007" s="31"/>
      <c r="GY1007" s="31"/>
      <c r="GZ1007" s="31"/>
    </row>
    <row r="1008" spans="2:208" s="32" customFormat="1" x14ac:dyDescent="0.2">
      <c r="B1008" s="21"/>
      <c r="C1008" s="22"/>
      <c r="D1008" s="22"/>
      <c r="E1008" s="22"/>
      <c r="F1008" s="246"/>
      <c r="G1008" s="121"/>
      <c r="H1008" s="27"/>
      <c r="I1008" s="28"/>
      <c r="J1008" s="29"/>
      <c r="K1008" s="30"/>
      <c r="L1008" s="34"/>
      <c r="M1008" s="35"/>
      <c r="N1008" s="30"/>
      <c r="O1008" s="34"/>
      <c r="P1008" s="35"/>
      <c r="Q1008" s="30"/>
      <c r="R1008" s="34"/>
      <c r="S1008" s="35"/>
      <c r="T1008" s="30"/>
      <c r="U1008" s="34"/>
      <c r="V1008" s="35"/>
      <c r="W1008" s="30"/>
      <c r="X1008" s="34"/>
      <c r="Y1008" s="34"/>
      <c r="Z1008" s="30"/>
      <c r="AA1008" s="34"/>
      <c r="AB1008" s="34"/>
      <c r="AC1008" s="30"/>
      <c r="AD1008" s="34"/>
      <c r="AE1008" s="34"/>
      <c r="AF1008" s="30"/>
      <c r="AG1008" s="34"/>
      <c r="AH1008" s="34"/>
      <c r="AI1008" s="30"/>
      <c r="AJ1008" s="34"/>
      <c r="AK1008" s="34"/>
      <c r="AL1008" s="30"/>
      <c r="AM1008" s="34"/>
      <c r="AN1008" s="34"/>
      <c r="AO1008" s="30"/>
      <c r="AP1008" s="34"/>
      <c r="AQ1008" s="34"/>
      <c r="AR1008" s="30"/>
      <c r="AS1008" s="34"/>
      <c r="AT1008" s="34"/>
      <c r="AU1008" s="30"/>
      <c r="AV1008" s="34"/>
      <c r="AW1008" s="34"/>
      <c r="AX1008" s="30"/>
      <c r="AY1008" s="34"/>
      <c r="AZ1008" s="34"/>
      <c r="BA1008" s="30"/>
      <c r="BB1008" s="34"/>
      <c r="BC1008" s="34"/>
      <c r="BD1008" s="30"/>
      <c r="BE1008" s="34"/>
      <c r="BF1008" s="34"/>
      <c r="BG1008" s="30"/>
      <c r="BH1008" s="34"/>
      <c r="BI1008" s="34"/>
      <c r="BJ1008" s="30"/>
      <c r="BK1008" s="34"/>
      <c r="BL1008" s="117"/>
      <c r="BM1008" s="118"/>
      <c r="BN1008" s="117"/>
      <c r="BO1008" s="34"/>
      <c r="BP1008" s="30"/>
      <c r="BQ1008" s="30"/>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c r="CT1008" s="31"/>
      <c r="CU1008" s="31"/>
      <c r="CV1008" s="31"/>
      <c r="CW1008" s="31"/>
      <c r="CX1008" s="31"/>
      <c r="CY1008" s="31"/>
      <c r="CZ1008" s="31"/>
      <c r="DA1008" s="31"/>
      <c r="DB1008" s="31"/>
      <c r="DC1008" s="31"/>
      <c r="DD1008" s="31"/>
      <c r="DE1008" s="31"/>
      <c r="DF1008" s="31"/>
      <c r="DG1008" s="31"/>
      <c r="DH1008" s="31"/>
      <c r="DI1008" s="31"/>
      <c r="DJ1008" s="31"/>
      <c r="DK1008" s="31"/>
      <c r="DL1008" s="31"/>
      <c r="DM1008" s="31"/>
      <c r="DN1008" s="31"/>
      <c r="DO1008" s="31"/>
      <c r="DP1008" s="31"/>
      <c r="DQ1008" s="31"/>
      <c r="DR1008" s="31"/>
      <c r="DS1008" s="31"/>
      <c r="DT1008" s="31"/>
      <c r="DU1008" s="31"/>
      <c r="DV1008" s="31"/>
      <c r="DW1008" s="31"/>
      <c r="DX1008" s="31"/>
      <c r="DY1008" s="31"/>
      <c r="DZ1008" s="31"/>
      <c r="EA1008" s="31"/>
      <c r="EB1008" s="31"/>
      <c r="EC1008" s="31"/>
      <c r="ED1008" s="31"/>
      <c r="EE1008" s="31"/>
      <c r="EF1008" s="31"/>
      <c r="EG1008" s="31"/>
      <c r="EH1008" s="31"/>
      <c r="EI1008" s="31"/>
      <c r="EJ1008" s="31"/>
      <c r="EK1008" s="31"/>
      <c r="EL1008" s="31"/>
      <c r="EM1008" s="31"/>
      <c r="EN1008" s="31"/>
      <c r="EO1008" s="31"/>
      <c r="EP1008" s="31"/>
      <c r="EQ1008" s="31"/>
      <c r="ER1008" s="31"/>
      <c r="ES1008" s="31"/>
      <c r="ET1008" s="31"/>
      <c r="EU1008" s="31"/>
      <c r="EV1008" s="31"/>
      <c r="EW1008" s="31"/>
      <c r="EX1008" s="31"/>
      <c r="EY1008" s="31"/>
      <c r="EZ1008" s="31"/>
      <c r="FA1008" s="31"/>
      <c r="FB1008" s="31"/>
      <c r="FC1008" s="31"/>
      <c r="FD1008" s="31"/>
      <c r="FE1008" s="31"/>
      <c r="FF1008" s="31"/>
      <c r="FG1008" s="31"/>
      <c r="FH1008" s="31"/>
      <c r="FI1008" s="31"/>
      <c r="FJ1008" s="31"/>
      <c r="FK1008" s="31"/>
      <c r="FL1008" s="31"/>
      <c r="FM1008" s="31"/>
      <c r="FN1008" s="31"/>
      <c r="FO1008" s="31"/>
      <c r="FP1008" s="31"/>
      <c r="FQ1008" s="31"/>
      <c r="FR1008" s="31"/>
      <c r="FS1008" s="31"/>
      <c r="FT1008" s="31"/>
      <c r="FU1008" s="31"/>
      <c r="FV1008" s="31"/>
      <c r="FW1008" s="31"/>
      <c r="FX1008" s="31"/>
      <c r="FY1008" s="31"/>
      <c r="FZ1008" s="31"/>
      <c r="GA1008" s="31"/>
      <c r="GB1008" s="31"/>
      <c r="GC1008" s="31"/>
      <c r="GD1008" s="31"/>
      <c r="GE1008" s="31"/>
      <c r="GF1008" s="31"/>
      <c r="GG1008" s="31"/>
      <c r="GH1008" s="31"/>
      <c r="GI1008" s="31"/>
      <c r="GJ1008" s="31"/>
      <c r="GK1008" s="31"/>
      <c r="GL1008" s="31"/>
      <c r="GM1008" s="31"/>
      <c r="GN1008" s="31"/>
      <c r="GO1008" s="31"/>
      <c r="GP1008" s="31"/>
      <c r="GQ1008" s="31"/>
      <c r="GR1008" s="31"/>
      <c r="GS1008" s="31"/>
      <c r="GT1008" s="31"/>
      <c r="GU1008" s="31"/>
      <c r="GV1008" s="31"/>
      <c r="GW1008" s="31"/>
      <c r="GX1008" s="31"/>
      <c r="GY1008" s="31"/>
      <c r="GZ1008" s="31"/>
    </row>
    <row r="1009" spans="2:208" s="32" customFormat="1" x14ac:dyDescent="0.2">
      <c r="B1009" s="21"/>
      <c r="C1009" s="22"/>
      <c r="D1009" s="22"/>
      <c r="E1009" s="22"/>
      <c r="F1009" s="246"/>
      <c r="G1009" s="121"/>
      <c r="H1009" s="27"/>
      <c r="I1009" s="28"/>
      <c r="J1009" s="29"/>
      <c r="K1009" s="30"/>
      <c r="L1009" s="34"/>
      <c r="M1009" s="35"/>
      <c r="N1009" s="30"/>
      <c r="O1009" s="34"/>
      <c r="P1009" s="35"/>
      <c r="Q1009" s="30"/>
      <c r="R1009" s="34"/>
      <c r="S1009" s="35"/>
      <c r="T1009" s="30"/>
      <c r="U1009" s="34"/>
      <c r="V1009" s="35"/>
      <c r="W1009" s="30"/>
      <c r="X1009" s="34"/>
      <c r="Y1009" s="34"/>
      <c r="Z1009" s="30"/>
      <c r="AA1009" s="34"/>
      <c r="AB1009" s="34"/>
      <c r="AC1009" s="30"/>
      <c r="AD1009" s="34"/>
      <c r="AE1009" s="34"/>
      <c r="AF1009" s="30"/>
      <c r="AG1009" s="34"/>
      <c r="AH1009" s="34"/>
      <c r="AI1009" s="30"/>
      <c r="AJ1009" s="34"/>
      <c r="AK1009" s="34"/>
      <c r="AL1009" s="30"/>
      <c r="AM1009" s="34"/>
      <c r="AN1009" s="34"/>
      <c r="AO1009" s="30"/>
      <c r="AP1009" s="34"/>
      <c r="AQ1009" s="34"/>
      <c r="AR1009" s="30"/>
      <c r="AS1009" s="34"/>
      <c r="AT1009" s="34"/>
      <c r="AU1009" s="30"/>
      <c r="AV1009" s="34"/>
      <c r="AW1009" s="34"/>
      <c r="AX1009" s="30"/>
      <c r="AY1009" s="34"/>
      <c r="AZ1009" s="34"/>
      <c r="BA1009" s="30"/>
      <c r="BB1009" s="34"/>
      <c r="BC1009" s="34"/>
      <c r="BD1009" s="30"/>
      <c r="BE1009" s="34"/>
      <c r="BF1009" s="34"/>
      <c r="BG1009" s="30"/>
      <c r="BH1009" s="34"/>
      <c r="BI1009" s="34"/>
      <c r="BJ1009" s="30"/>
      <c r="BK1009" s="34"/>
      <c r="BL1009" s="117"/>
      <c r="BM1009" s="118"/>
      <c r="BN1009" s="117"/>
      <c r="BO1009" s="34"/>
      <c r="BP1009" s="30"/>
      <c r="BQ1009" s="30"/>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c r="CT1009" s="31"/>
      <c r="CU1009" s="31"/>
      <c r="CV1009" s="31"/>
      <c r="CW1009" s="31"/>
      <c r="CX1009" s="31"/>
      <c r="CY1009" s="31"/>
      <c r="CZ1009" s="31"/>
      <c r="DA1009" s="31"/>
      <c r="DB1009" s="31"/>
      <c r="DC1009" s="31"/>
      <c r="DD1009" s="31"/>
      <c r="DE1009" s="31"/>
      <c r="DF1009" s="31"/>
      <c r="DG1009" s="31"/>
      <c r="DH1009" s="31"/>
      <c r="DI1009" s="31"/>
      <c r="DJ1009" s="31"/>
      <c r="DK1009" s="31"/>
      <c r="DL1009" s="31"/>
      <c r="DM1009" s="31"/>
      <c r="DN1009" s="31"/>
      <c r="DO1009" s="31"/>
      <c r="DP1009" s="31"/>
      <c r="DQ1009" s="31"/>
      <c r="DR1009" s="31"/>
      <c r="DS1009" s="31"/>
      <c r="DT1009" s="31"/>
      <c r="DU1009" s="31"/>
      <c r="DV1009" s="31"/>
      <c r="DW1009" s="31"/>
      <c r="DX1009" s="31"/>
      <c r="DY1009" s="31"/>
      <c r="DZ1009" s="31"/>
      <c r="EA1009" s="31"/>
      <c r="EB1009" s="31"/>
      <c r="EC1009" s="31"/>
      <c r="ED1009" s="31"/>
      <c r="EE1009" s="31"/>
      <c r="EF1009" s="31"/>
      <c r="EG1009" s="31"/>
      <c r="EH1009" s="31"/>
      <c r="EI1009" s="31"/>
      <c r="EJ1009" s="31"/>
      <c r="EK1009" s="31"/>
      <c r="EL1009" s="31"/>
      <c r="EM1009" s="31"/>
      <c r="EN1009" s="31"/>
      <c r="EO1009" s="31"/>
      <c r="EP1009" s="31"/>
      <c r="EQ1009" s="31"/>
      <c r="ER1009" s="31"/>
      <c r="ES1009" s="31"/>
      <c r="ET1009" s="31"/>
      <c r="EU1009" s="31"/>
      <c r="EV1009" s="31"/>
      <c r="EW1009" s="31"/>
      <c r="EX1009" s="31"/>
      <c r="EY1009" s="31"/>
      <c r="EZ1009" s="31"/>
      <c r="FA1009" s="31"/>
      <c r="FB1009" s="31"/>
      <c r="FC1009" s="31"/>
      <c r="FD1009" s="31"/>
      <c r="FE1009" s="31"/>
      <c r="FF1009" s="31"/>
      <c r="FG1009" s="31"/>
      <c r="FH1009" s="31"/>
      <c r="FI1009" s="31"/>
      <c r="FJ1009" s="31"/>
      <c r="FK1009" s="31"/>
      <c r="FL1009" s="31"/>
      <c r="FM1009" s="31"/>
      <c r="FN1009" s="31"/>
      <c r="FO1009" s="31"/>
      <c r="FP1009" s="31"/>
      <c r="FQ1009" s="31"/>
      <c r="FR1009" s="31"/>
      <c r="FS1009" s="31"/>
      <c r="FT1009" s="31"/>
      <c r="FU1009" s="31"/>
      <c r="FV1009" s="31"/>
      <c r="FW1009" s="31"/>
      <c r="FX1009" s="31"/>
      <c r="FY1009" s="31"/>
      <c r="FZ1009" s="31"/>
      <c r="GA1009" s="31"/>
      <c r="GB1009" s="31"/>
      <c r="GC1009" s="31"/>
      <c r="GD1009" s="31"/>
      <c r="GE1009" s="31"/>
      <c r="GF1009" s="31"/>
      <c r="GG1009" s="31"/>
      <c r="GH1009" s="31"/>
      <c r="GI1009" s="31"/>
      <c r="GJ1009" s="31"/>
      <c r="GK1009" s="31"/>
      <c r="GL1009" s="31"/>
      <c r="GM1009" s="31"/>
      <c r="GN1009" s="31"/>
      <c r="GO1009" s="31"/>
      <c r="GP1009" s="31"/>
      <c r="GQ1009" s="31"/>
      <c r="GR1009" s="31"/>
      <c r="GS1009" s="31"/>
      <c r="GT1009" s="31"/>
      <c r="GU1009" s="31"/>
      <c r="GV1009" s="31"/>
      <c r="GW1009" s="31"/>
      <c r="GX1009" s="31"/>
      <c r="GY1009" s="31"/>
      <c r="GZ1009" s="31"/>
    </row>
    <row r="1010" spans="2:208" s="32" customFormat="1" x14ac:dyDescent="0.2">
      <c r="B1010" s="21"/>
      <c r="C1010" s="22"/>
      <c r="D1010" s="22"/>
      <c r="E1010" s="22"/>
      <c r="F1010" s="246"/>
      <c r="G1010" s="121"/>
      <c r="H1010" s="27"/>
      <c r="I1010" s="28"/>
      <c r="J1010" s="29"/>
      <c r="K1010" s="30"/>
      <c r="L1010" s="34"/>
      <c r="M1010" s="35"/>
      <c r="N1010" s="30"/>
      <c r="O1010" s="34"/>
      <c r="P1010" s="35"/>
      <c r="Q1010" s="30"/>
      <c r="R1010" s="34"/>
      <c r="S1010" s="35"/>
      <c r="T1010" s="30"/>
      <c r="U1010" s="34"/>
      <c r="V1010" s="35"/>
      <c r="W1010" s="30"/>
      <c r="X1010" s="34"/>
      <c r="Y1010" s="34"/>
      <c r="Z1010" s="30"/>
      <c r="AA1010" s="34"/>
      <c r="AB1010" s="34"/>
      <c r="AC1010" s="30"/>
      <c r="AD1010" s="34"/>
      <c r="AE1010" s="34"/>
      <c r="AF1010" s="30"/>
      <c r="AG1010" s="34"/>
      <c r="AH1010" s="34"/>
      <c r="AI1010" s="30"/>
      <c r="AJ1010" s="34"/>
      <c r="AK1010" s="34"/>
      <c r="AL1010" s="30"/>
      <c r="AM1010" s="34"/>
      <c r="AN1010" s="34"/>
      <c r="AO1010" s="30"/>
      <c r="AP1010" s="34"/>
      <c r="AQ1010" s="34"/>
      <c r="AR1010" s="30"/>
      <c r="AS1010" s="34"/>
      <c r="AT1010" s="34"/>
      <c r="AU1010" s="30"/>
      <c r="AV1010" s="34"/>
      <c r="AW1010" s="34"/>
      <c r="AX1010" s="30"/>
      <c r="AY1010" s="34"/>
      <c r="AZ1010" s="34"/>
      <c r="BA1010" s="30"/>
      <c r="BB1010" s="34"/>
      <c r="BC1010" s="34"/>
      <c r="BD1010" s="30"/>
      <c r="BE1010" s="34"/>
      <c r="BF1010" s="34"/>
      <c r="BG1010" s="30"/>
      <c r="BH1010" s="34"/>
      <c r="BI1010" s="34"/>
      <c r="BJ1010" s="30"/>
      <c r="BK1010" s="34"/>
      <c r="BL1010" s="117"/>
      <c r="BM1010" s="118"/>
      <c r="BN1010" s="117"/>
      <c r="BO1010" s="34"/>
      <c r="BP1010" s="30"/>
      <c r="BQ1010" s="30"/>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c r="CT1010" s="31"/>
      <c r="CU1010" s="31"/>
      <c r="CV1010" s="31"/>
      <c r="CW1010" s="31"/>
      <c r="CX1010" s="31"/>
      <c r="CY1010" s="31"/>
      <c r="CZ1010" s="31"/>
      <c r="DA1010" s="31"/>
      <c r="DB1010" s="31"/>
      <c r="DC1010" s="31"/>
      <c r="DD1010" s="31"/>
      <c r="DE1010" s="31"/>
      <c r="DF1010" s="31"/>
      <c r="DG1010" s="31"/>
      <c r="DH1010" s="31"/>
      <c r="DI1010" s="31"/>
      <c r="DJ1010" s="31"/>
      <c r="DK1010" s="31"/>
      <c r="DL1010" s="31"/>
      <c r="DM1010" s="31"/>
      <c r="DN1010" s="31"/>
      <c r="DO1010" s="31"/>
      <c r="DP1010" s="31"/>
      <c r="DQ1010" s="31"/>
      <c r="DR1010" s="31"/>
      <c r="DS1010" s="31"/>
      <c r="DT1010" s="31"/>
      <c r="DU1010" s="31"/>
      <c r="DV1010" s="31"/>
      <c r="DW1010" s="31"/>
      <c r="DX1010" s="31"/>
      <c r="DY1010" s="31"/>
      <c r="DZ1010" s="31"/>
      <c r="EA1010" s="31"/>
      <c r="EB1010" s="31"/>
      <c r="EC1010" s="31"/>
      <c r="ED1010" s="31"/>
      <c r="EE1010" s="31"/>
      <c r="EF1010" s="31"/>
      <c r="EG1010" s="31"/>
      <c r="EH1010" s="31"/>
      <c r="EI1010" s="31"/>
      <c r="EJ1010" s="31"/>
      <c r="EK1010" s="31"/>
      <c r="EL1010" s="31"/>
      <c r="EM1010" s="31"/>
      <c r="EN1010" s="31"/>
      <c r="EO1010" s="31"/>
      <c r="EP1010" s="31"/>
      <c r="EQ1010" s="31"/>
      <c r="ER1010" s="31"/>
      <c r="ES1010" s="31"/>
      <c r="ET1010" s="31"/>
      <c r="EU1010" s="31"/>
      <c r="EV1010" s="31"/>
      <c r="EW1010" s="31"/>
      <c r="EX1010" s="31"/>
      <c r="EY1010" s="31"/>
      <c r="EZ1010" s="31"/>
      <c r="FA1010" s="31"/>
      <c r="FB1010" s="31"/>
      <c r="FC1010" s="31"/>
      <c r="FD1010" s="31"/>
      <c r="FE1010" s="31"/>
      <c r="FF1010" s="31"/>
      <c r="FG1010" s="31"/>
      <c r="FH1010" s="31"/>
      <c r="FI1010" s="31"/>
      <c r="FJ1010" s="31"/>
      <c r="FK1010" s="31"/>
      <c r="FL1010" s="31"/>
      <c r="FM1010" s="31"/>
      <c r="FN1010" s="31"/>
      <c r="FO1010" s="31"/>
      <c r="FP1010" s="31"/>
      <c r="FQ1010" s="31"/>
      <c r="FR1010" s="31"/>
      <c r="FS1010" s="31"/>
      <c r="FT1010" s="31"/>
      <c r="FU1010" s="31"/>
      <c r="FV1010" s="31"/>
      <c r="FW1010" s="31"/>
      <c r="FX1010" s="31"/>
      <c r="FY1010" s="31"/>
      <c r="FZ1010" s="31"/>
      <c r="GA1010" s="31"/>
      <c r="GB1010" s="31"/>
      <c r="GC1010" s="31"/>
      <c r="GD1010" s="31"/>
      <c r="GE1010" s="31"/>
      <c r="GF1010" s="31"/>
      <c r="GG1010" s="31"/>
      <c r="GH1010" s="31"/>
      <c r="GI1010" s="31"/>
      <c r="GJ1010" s="31"/>
      <c r="GK1010" s="31"/>
      <c r="GL1010" s="31"/>
      <c r="GM1010" s="31"/>
      <c r="GN1010" s="31"/>
      <c r="GO1010" s="31"/>
      <c r="GP1010" s="31"/>
      <c r="GQ1010" s="31"/>
      <c r="GR1010" s="31"/>
      <c r="GS1010" s="31"/>
      <c r="GT1010" s="31"/>
      <c r="GU1010" s="31"/>
      <c r="GV1010" s="31"/>
      <c r="GW1010" s="31"/>
      <c r="GX1010" s="31"/>
      <c r="GY1010" s="31"/>
      <c r="GZ1010" s="31"/>
    </row>
    <row r="1011" spans="2:208" s="32" customFormat="1" x14ac:dyDescent="0.2">
      <c r="B1011" s="21"/>
      <c r="C1011" s="22"/>
      <c r="D1011" s="22"/>
      <c r="E1011" s="22"/>
      <c r="F1011" s="246"/>
      <c r="G1011" s="121"/>
      <c r="H1011" s="27"/>
      <c r="I1011" s="28"/>
      <c r="J1011" s="29"/>
      <c r="K1011" s="30"/>
      <c r="L1011" s="34"/>
      <c r="M1011" s="35"/>
      <c r="N1011" s="30"/>
      <c r="O1011" s="34"/>
      <c r="P1011" s="35"/>
      <c r="Q1011" s="30"/>
      <c r="R1011" s="34"/>
      <c r="S1011" s="35"/>
      <c r="T1011" s="30"/>
      <c r="U1011" s="34"/>
      <c r="V1011" s="35"/>
      <c r="W1011" s="30"/>
      <c r="X1011" s="34"/>
      <c r="Y1011" s="34"/>
      <c r="Z1011" s="30"/>
      <c r="AA1011" s="34"/>
      <c r="AB1011" s="34"/>
      <c r="AC1011" s="30"/>
      <c r="AD1011" s="34"/>
      <c r="AE1011" s="34"/>
      <c r="AF1011" s="30"/>
      <c r="AG1011" s="34"/>
      <c r="AH1011" s="34"/>
      <c r="AI1011" s="30"/>
      <c r="AJ1011" s="34"/>
      <c r="AK1011" s="34"/>
      <c r="AL1011" s="30"/>
      <c r="AM1011" s="34"/>
      <c r="AN1011" s="34"/>
      <c r="AO1011" s="30"/>
      <c r="AP1011" s="34"/>
      <c r="AQ1011" s="34"/>
      <c r="AR1011" s="30"/>
      <c r="AS1011" s="34"/>
      <c r="AT1011" s="34"/>
      <c r="AU1011" s="30"/>
      <c r="AV1011" s="34"/>
      <c r="AW1011" s="34"/>
      <c r="AX1011" s="30"/>
      <c r="AY1011" s="34"/>
      <c r="AZ1011" s="34"/>
      <c r="BA1011" s="30"/>
      <c r="BB1011" s="34"/>
      <c r="BC1011" s="34"/>
      <c r="BD1011" s="30"/>
      <c r="BE1011" s="34"/>
      <c r="BF1011" s="34"/>
      <c r="BG1011" s="30"/>
      <c r="BH1011" s="34"/>
      <c r="BI1011" s="34"/>
      <c r="BJ1011" s="30"/>
      <c r="BK1011" s="34"/>
      <c r="BL1011" s="117"/>
      <c r="BM1011" s="118"/>
      <c r="BN1011" s="117"/>
      <c r="BO1011" s="34"/>
      <c r="BP1011" s="30"/>
      <c r="BQ1011" s="30"/>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c r="CT1011" s="31"/>
      <c r="CU1011" s="31"/>
      <c r="CV1011" s="31"/>
      <c r="CW1011" s="31"/>
      <c r="CX1011" s="31"/>
      <c r="CY1011" s="31"/>
      <c r="CZ1011" s="31"/>
      <c r="DA1011" s="31"/>
      <c r="DB1011" s="31"/>
      <c r="DC1011" s="31"/>
      <c r="DD1011" s="31"/>
      <c r="DE1011" s="31"/>
      <c r="DF1011" s="31"/>
      <c r="DG1011" s="31"/>
      <c r="DH1011" s="31"/>
      <c r="DI1011" s="31"/>
      <c r="DJ1011" s="31"/>
      <c r="DK1011" s="31"/>
      <c r="DL1011" s="31"/>
      <c r="DM1011" s="31"/>
      <c r="DN1011" s="31"/>
      <c r="DO1011" s="31"/>
      <c r="DP1011" s="31"/>
      <c r="DQ1011" s="31"/>
      <c r="DR1011" s="31"/>
      <c r="DS1011" s="31"/>
      <c r="DT1011" s="31"/>
      <c r="DU1011" s="31"/>
      <c r="DV1011" s="31"/>
      <c r="DW1011" s="31"/>
      <c r="DX1011" s="31"/>
      <c r="DY1011" s="31"/>
      <c r="DZ1011" s="31"/>
      <c r="EA1011" s="31"/>
      <c r="EB1011" s="31"/>
      <c r="EC1011" s="31"/>
      <c r="ED1011" s="31"/>
      <c r="EE1011" s="31"/>
      <c r="EF1011" s="31"/>
      <c r="EG1011" s="31"/>
      <c r="EH1011" s="31"/>
      <c r="EI1011" s="31"/>
      <c r="EJ1011" s="31"/>
      <c r="EK1011" s="31"/>
      <c r="EL1011" s="31"/>
      <c r="EM1011" s="31"/>
      <c r="EN1011" s="31"/>
      <c r="EO1011" s="31"/>
      <c r="EP1011" s="31"/>
      <c r="EQ1011" s="31"/>
      <c r="ER1011" s="31"/>
      <c r="ES1011" s="31"/>
      <c r="ET1011" s="31"/>
      <c r="EU1011" s="31"/>
      <c r="EV1011" s="31"/>
      <c r="EW1011" s="31"/>
      <c r="EX1011" s="31"/>
      <c r="EY1011" s="31"/>
      <c r="EZ1011" s="31"/>
      <c r="FA1011" s="31"/>
      <c r="FB1011" s="31"/>
      <c r="FC1011" s="31"/>
      <c r="FD1011" s="31"/>
      <c r="FE1011" s="31"/>
      <c r="FF1011" s="31"/>
      <c r="FG1011" s="31"/>
      <c r="FH1011" s="31"/>
      <c r="FI1011" s="31"/>
      <c r="FJ1011" s="31"/>
      <c r="FK1011" s="31"/>
      <c r="FL1011" s="31"/>
      <c r="FM1011" s="31"/>
      <c r="FN1011" s="31"/>
      <c r="FO1011" s="31"/>
      <c r="FP1011" s="31"/>
      <c r="FQ1011" s="31"/>
      <c r="FR1011" s="31"/>
      <c r="FS1011" s="31"/>
      <c r="FT1011" s="31"/>
      <c r="FU1011" s="31"/>
      <c r="FV1011" s="31"/>
      <c r="FW1011" s="31"/>
      <c r="FX1011" s="31"/>
      <c r="FY1011" s="31"/>
      <c r="FZ1011" s="31"/>
      <c r="GA1011" s="31"/>
      <c r="GB1011" s="31"/>
      <c r="GC1011" s="31"/>
      <c r="GD1011" s="31"/>
      <c r="GE1011" s="31"/>
      <c r="GF1011" s="31"/>
      <c r="GG1011" s="31"/>
      <c r="GH1011" s="31"/>
      <c r="GI1011" s="31"/>
      <c r="GJ1011" s="31"/>
      <c r="GK1011" s="31"/>
      <c r="GL1011" s="31"/>
      <c r="GM1011" s="31"/>
      <c r="GN1011" s="31"/>
      <c r="GO1011" s="31"/>
      <c r="GP1011" s="31"/>
      <c r="GQ1011" s="31"/>
      <c r="GR1011" s="31"/>
      <c r="GS1011" s="31"/>
      <c r="GT1011" s="31"/>
      <c r="GU1011" s="31"/>
      <c r="GV1011" s="31"/>
      <c r="GW1011" s="31"/>
      <c r="GX1011" s="31"/>
      <c r="GY1011" s="31"/>
      <c r="GZ1011" s="31"/>
    </row>
    <row r="1012" spans="2:208" s="32" customFormat="1" x14ac:dyDescent="0.2">
      <c r="B1012" s="21"/>
      <c r="C1012" s="22"/>
      <c r="D1012" s="22"/>
      <c r="E1012" s="22"/>
      <c r="F1012" s="246"/>
      <c r="G1012" s="121"/>
      <c r="H1012" s="27"/>
      <c r="I1012" s="28"/>
      <c r="J1012" s="29"/>
      <c r="K1012" s="30"/>
      <c r="L1012" s="34"/>
      <c r="M1012" s="35"/>
      <c r="N1012" s="30"/>
      <c r="O1012" s="34"/>
      <c r="P1012" s="35"/>
      <c r="Q1012" s="30"/>
      <c r="R1012" s="34"/>
      <c r="S1012" s="35"/>
      <c r="T1012" s="30"/>
      <c r="U1012" s="34"/>
      <c r="V1012" s="35"/>
      <c r="W1012" s="30"/>
      <c r="X1012" s="34"/>
      <c r="Y1012" s="34"/>
      <c r="Z1012" s="30"/>
      <c r="AA1012" s="34"/>
      <c r="AB1012" s="34"/>
      <c r="AC1012" s="30"/>
      <c r="AD1012" s="34"/>
      <c r="AE1012" s="34"/>
      <c r="AF1012" s="30"/>
      <c r="AG1012" s="34"/>
      <c r="AH1012" s="34"/>
      <c r="AI1012" s="30"/>
      <c r="AJ1012" s="34"/>
      <c r="AK1012" s="34"/>
      <c r="AL1012" s="30"/>
      <c r="AM1012" s="34"/>
      <c r="AN1012" s="34"/>
      <c r="AO1012" s="30"/>
      <c r="AP1012" s="34"/>
      <c r="AQ1012" s="34"/>
      <c r="AR1012" s="30"/>
      <c r="AS1012" s="34"/>
      <c r="AT1012" s="34"/>
      <c r="AU1012" s="30"/>
      <c r="AV1012" s="34"/>
      <c r="AW1012" s="34"/>
      <c r="AX1012" s="30"/>
      <c r="AY1012" s="34"/>
      <c r="AZ1012" s="34"/>
      <c r="BA1012" s="30"/>
      <c r="BB1012" s="34"/>
      <c r="BC1012" s="34"/>
      <c r="BD1012" s="30"/>
      <c r="BE1012" s="34"/>
      <c r="BF1012" s="34"/>
      <c r="BG1012" s="30"/>
      <c r="BH1012" s="34"/>
      <c r="BI1012" s="34"/>
      <c r="BJ1012" s="30"/>
      <c r="BK1012" s="34"/>
      <c r="BL1012" s="117"/>
      <c r="BM1012" s="118"/>
      <c r="BN1012" s="117"/>
      <c r="BO1012" s="34"/>
      <c r="BP1012" s="30"/>
      <c r="BQ1012" s="30"/>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c r="CT1012" s="31"/>
      <c r="CU1012" s="31"/>
      <c r="CV1012" s="31"/>
      <c r="CW1012" s="31"/>
      <c r="CX1012" s="31"/>
      <c r="CY1012" s="31"/>
      <c r="CZ1012" s="31"/>
      <c r="DA1012" s="31"/>
      <c r="DB1012" s="31"/>
      <c r="DC1012" s="31"/>
      <c r="DD1012" s="31"/>
      <c r="DE1012" s="31"/>
      <c r="DF1012" s="31"/>
      <c r="DG1012" s="31"/>
      <c r="DH1012" s="31"/>
      <c r="DI1012" s="31"/>
      <c r="DJ1012" s="31"/>
      <c r="DK1012" s="31"/>
      <c r="DL1012" s="31"/>
      <c r="DM1012" s="31"/>
      <c r="DN1012" s="31"/>
      <c r="DO1012" s="31"/>
      <c r="DP1012" s="31"/>
      <c r="DQ1012" s="31"/>
      <c r="DR1012" s="31"/>
      <c r="DS1012" s="31"/>
      <c r="DT1012" s="31"/>
      <c r="DU1012" s="31"/>
      <c r="DV1012" s="31"/>
      <c r="DW1012" s="31"/>
      <c r="DX1012" s="31"/>
      <c r="DY1012" s="31"/>
      <c r="DZ1012" s="31"/>
      <c r="EA1012" s="31"/>
      <c r="EB1012" s="31"/>
      <c r="EC1012" s="31"/>
      <c r="ED1012" s="31"/>
      <c r="EE1012" s="31"/>
      <c r="EF1012" s="31"/>
      <c r="EG1012" s="31"/>
      <c r="EH1012" s="31"/>
      <c r="EI1012" s="31"/>
      <c r="EJ1012" s="31"/>
      <c r="EK1012" s="31"/>
      <c r="EL1012" s="31"/>
      <c r="EM1012" s="31"/>
      <c r="EN1012" s="31"/>
      <c r="EO1012" s="31"/>
      <c r="EP1012" s="31"/>
      <c r="EQ1012" s="31"/>
      <c r="ER1012" s="31"/>
      <c r="ES1012" s="31"/>
      <c r="ET1012" s="31"/>
      <c r="EU1012" s="31"/>
      <c r="EV1012" s="31"/>
      <c r="EW1012" s="31"/>
      <c r="EX1012" s="31"/>
      <c r="EY1012" s="31"/>
      <c r="EZ1012" s="31"/>
      <c r="FA1012" s="31"/>
      <c r="FB1012" s="31"/>
      <c r="FC1012" s="31"/>
      <c r="FD1012" s="31"/>
      <c r="FE1012" s="31"/>
      <c r="FF1012" s="31"/>
      <c r="FG1012" s="31"/>
      <c r="FH1012" s="31"/>
      <c r="FI1012" s="31"/>
      <c r="FJ1012" s="31"/>
      <c r="FK1012" s="31"/>
      <c r="FL1012" s="31"/>
      <c r="FM1012" s="31"/>
      <c r="FN1012" s="31"/>
      <c r="FO1012" s="31"/>
      <c r="FP1012" s="31"/>
      <c r="FQ1012" s="31"/>
      <c r="FR1012" s="31"/>
      <c r="FS1012" s="31"/>
      <c r="FT1012" s="31"/>
      <c r="FU1012" s="31"/>
      <c r="FV1012" s="31"/>
      <c r="FW1012" s="31"/>
      <c r="FX1012" s="31"/>
      <c r="FY1012" s="31"/>
      <c r="FZ1012" s="31"/>
      <c r="GA1012" s="31"/>
      <c r="GB1012" s="31"/>
      <c r="GC1012" s="31"/>
      <c r="GD1012" s="31"/>
      <c r="GE1012" s="31"/>
      <c r="GF1012" s="31"/>
      <c r="GG1012" s="31"/>
      <c r="GH1012" s="31"/>
      <c r="GI1012" s="31"/>
      <c r="GJ1012" s="31"/>
      <c r="GK1012" s="31"/>
      <c r="GL1012" s="31"/>
      <c r="GM1012" s="31"/>
      <c r="GN1012" s="31"/>
      <c r="GO1012" s="31"/>
      <c r="GP1012" s="31"/>
      <c r="GQ1012" s="31"/>
      <c r="GR1012" s="31"/>
      <c r="GS1012" s="31"/>
      <c r="GT1012" s="31"/>
      <c r="GU1012" s="31"/>
      <c r="GV1012" s="31"/>
      <c r="GW1012" s="31"/>
      <c r="GX1012" s="31"/>
      <c r="GY1012" s="31"/>
      <c r="GZ1012" s="31"/>
    </row>
    <row r="1013" spans="2:208" s="32" customFormat="1" x14ac:dyDescent="0.2">
      <c r="B1013" s="21"/>
      <c r="C1013" s="22"/>
      <c r="D1013" s="22"/>
      <c r="E1013" s="22"/>
      <c r="F1013" s="246"/>
      <c r="G1013" s="121"/>
      <c r="H1013" s="27"/>
      <c r="I1013" s="28"/>
      <c r="J1013" s="29"/>
      <c r="K1013" s="30"/>
      <c r="L1013" s="34"/>
      <c r="M1013" s="35"/>
      <c r="N1013" s="30"/>
      <c r="O1013" s="34"/>
      <c r="P1013" s="35"/>
      <c r="Q1013" s="30"/>
      <c r="R1013" s="34"/>
      <c r="S1013" s="35"/>
      <c r="T1013" s="30"/>
      <c r="U1013" s="34"/>
      <c r="V1013" s="35"/>
      <c r="W1013" s="30"/>
      <c r="X1013" s="34"/>
      <c r="Y1013" s="34"/>
      <c r="Z1013" s="30"/>
      <c r="AA1013" s="34"/>
      <c r="AB1013" s="34"/>
      <c r="AC1013" s="30"/>
      <c r="AD1013" s="34"/>
      <c r="AE1013" s="34"/>
      <c r="AF1013" s="30"/>
      <c r="AG1013" s="34"/>
      <c r="AH1013" s="34"/>
      <c r="AI1013" s="30"/>
      <c r="AJ1013" s="34"/>
      <c r="AK1013" s="34"/>
      <c r="AL1013" s="30"/>
      <c r="AM1013" s="34"/>
      <c r="AN1013" s="34"/>
      <c r="AO1013" s="30"/>
      <c r="AP1013" s="34"/>
      <c r="AQ1013" s="34"/>
      <c r="AR1013" s="30"/>
      <c r="AS1013" s="34"/>
      <c r="AT1013" s="34"/>
      <c r="AU1013" s="30"/>
      <c r="AV1013" s="34"/>
      <c r="AW1013" s="34"/>
      <c r="AX1013" s="30"/>
      <c r="AY1013" s="34"/>
      <c r="AZ1013" s="34"/>
      <c r="BA1013" s="30"/>
      <c r="BB1013" s="34"/>
      <c r="BC1013" s="34"/>
      <c r="BD1013" s="30"/>
      <c r="BE1013" s="34"/>
      <c r="BF1013" s="34"/>
      <c r="BG1013" s="30"/>
      <c r="BH1013" s="34"/>
      <c r="BI1013" s="34"/>
      <c r="BJ1013" s="30"/>
      <c r="BK1013" s="34"/>
      <c r="BL1013" s="117"/>
      <c r="BM1013" s="118"/>
      <c r="BN1013" s="117"/>
      <c r="BO1013" s="34"/>
      <c r="BP1013" s="30"/>
      <c r="BQ1013" s="30"/>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c r="CT1013" s="31"/>
      <c r="CU1013" s="31"/>
      <c r="CV1013" s="31"/>
      <c r="CW1013" s="31"/>
      <c r="CX1013" s="31"/>
      <c r="CY1013" s="31"/>
      <c r="CZ1013" s="31"/>
      <c r="DA1013" s="31"/>
      <c r="DB1013" s="31"/>
      <c r="DC1013" s="31"/>
      <c r="DD1013" s="31"/>
      <c r="DE1013" s="31"/>
      <c r="DF1013" s="31"/>
      <c r="DG1013" s="31"/>
      <c r="DH1013" s="31"/>
      <c r="DI1013" s="31"/>
      <c r="DJ1013" s="31"/>
      <c r="DK1013" s="31"/>
      <c r="DL1013" s="31"/>
      <c r="DM1013" s="31"/>
      <c r="DN1013" s="31"/>
      <c r="DO1013" s="31"/>
      <c r="DP1013" s="31"/>
      <c r="DQ1013" s="31"/>
      <c r="DR1013" s="31"/>
      <c r="DS1013" s="31"/>
      <c r="DT1013" s="31"/>
      <c r="DU1013" s="31"/>
      <c r="DV1013" s="31"/>
      <c r="DW1013" s="31"/>
      <c r="DX1013" s="31"/>
      <c r="DY1013" s="31"/>
      <c r="DZ1013" s="31"/>
      <c r="EA1013" s="31"/>
      <c r="EB1013" s="31"/>
      <c r="EC1013" s="31"/>
      <c r="ED1013" s="31"/>
      <c r="EE1013" s="31"/>
      <c r="EF1013" s="31"/>
      <c r="EG1013" s="31"/>
      <c r="EH1013" s="31"/>
      <c r="EI1013" s="31"/>
      <c r="EJ1013" s="31"/>
      <c r="EK1013" s="31"/>
      <c r="EL1013" s="31"/>
      <c r="EM1013" s="31"/>
      <c r="EN1013" s="31"/>
      <c r="EO1013" s="31"/>
      <c r="EP1013" s="31"/>
      <c r="EQ1013" s="31"/>
      <c r="ER1013" s="31"/>
      <c r="ES1013" s="31"/>
      <c r="ET1013" s="31"/>
      <c r="EU1013" s="31"/>
      <c r="EV1013" s="31"/>
      <c r="EW1013" s="31"/>
      <c r="EX1013" s="31"/>
      <c r="EY1013" s="31"/>
      <c r="EZ1013" s="31"/>
      <c r="FA1013" s="31"/>
      <c r="FB1013" s="31"/>
      <c r="FC1013" s="31"/>
      <c r="FD1013" s="31"/>
      <c r="FE1013" s="31"/>
      <c r="FF1013" s="31"/>
      <c r="FG1013" s="31"/>
      <c r="FH1013" s="31"/>
      <c r="FI1013" s="31"/>
      <c r="FJ1013" s="31"/>
      <c r="FK1013" s="31"/>
      <c r="FL1013" s="31"/>
      <c r="FM1013" s="31"/>
      <c r="FN1013" s="31"/>
      <c r="FO1013" s="31"/>
      <c r="FP1013" s="31"/>
      <c r="FQ1013" s="31"/>
      <c r="FR1013" s="31"/>
      <c r="FS1013" s="31"/>
      <c r="FT1013" s="31"/>
      <c r="FU1013" s="31"/>
      <c r="FV1013" s="31"/>
      <c r="FW1013" s="31"/>
      <c r="FX1013" s="31"/>
      <c r="FY1013" s="31"/>
      <c r="FZ1013" s="31"/>
      <c r="GA1013" s="31"/>
      <c r="GB1013" s="31"/>
      <c r="GC1013" s="31"/>
      <c r="GD1013" s="31"/>
      <c r="GE1013" s="31"/>
      <c r="GF1013" s="31"/>
      <c r="GG1013" s="31"/>
      <c r="GH1013" s="31"/>
      <c r="GI1013" s="31"/>
      <c r="GJ1013" s="31"/>
      <c r="GK1013" s="31"/>
      <c r="GL1013" s="31"/>
      <c r="GM1013" s="31"/>
      <c r="GN1013" s="31"/>
      <c r="GO1013" s="31"/>
      <c r="GP1013" s="31"/>
      <c r="GQ1013" s="31"/>
      <c r="GR1013" s="31"/>
      <c r="GS1013" s="31"/>
      <c r="GT1013" s="31"/>
      <c r="GU1013" s="31"/>
      <c r="GV1013" s="31"/>
      <c r="GW1013" s="31"/>
      <c r="GX1013" s="31"/>
      <c r="GY1013" s="31"/>
      <c r="GZ1013" s="31"/>
    </row>
    <row r="1014" spans="2:208" s="32" customFormat="1" x14ac:dyDescent="0.2">
      <c r="B1014" s="21"/>
      <c r="C1014" s="22"/>
      <c r="D1014" s="22"/>
      <c r="E1014" s="22"/>
      <c r="F1014" s="246"/>
      <c r="G1014" s="121"/>
      <c r="H1014" s="27"/>
      <c r="I1014" s="28"/>
      <c r="J1014" s="29"/>
      <c r="K1014" s="30"/>
      <c r="L1014" s="34"/>
      <c r="M1014" s="35"/>
      <c r="N1014" s="30"/>
      <c r="O1014" s="34"/>
      <c r="P1014" s="35"/>
      <c r="Q1014" s="30"/>
      <c r="R1014" s="34"/>
      <c r="S1014" s="35"/>
      <c r="T1014" s="30"/>
      <c r="U1014" s="34"/>
      <c r="V1014" s="35"/>
      <c r="W1014" s="30"/>
      <c r="X1014" s="34"/>
      <c r="Y1014" s="34"/>
      <c r="Z1014" s="30"/>
      <c r="AA1014" s="34"/>
      <c r="AB1014" s="34"/>
      <c r="AC1014" s="30"/>
      <c r="AD1014" s="34"/>
      <c r="AE1014" s="34"/>
      <c r="AF1014" s="30"/>
      <c r="AG1014" s="34"/>
      <c r="AH1014" s="34"/>
      <c r="AI1014" s="30"/>
      <c r="AJ1014" s="34"/>
      <c r="AK1014" s="34"/>
      <c r="AL1014" s="30"/>
      <c r="AM1014" s="34"/>
      <c r="AN1014" s="34"/>
      <c r="AO1014" s="30"/>
      <c r="AP1014" s="34"/>
      <c r="AQ1014" s="34"/>
      <c r="AR1014" s="30"/>
      <c r="AS1014" s="34"/>
      <c r="AT1014" s="34"/>
      <c r="AU1014" s="30"/>
      <c r="AV1014" s="34"/>
      <c r="AW1014" s="34"/>
      <c r="AX1014" s="30"/>
      <c r="AY1014" s="34"/>
      <c r="AZ1014" s="34"/>
      <c r="BA1014" s="30"/>
      <c r="BB1014" s="34"/>
      <c r="BC1014" s="34"/>
      <c r="BD1014" s="30"/>
      <c r="BE1014" s="34"/>
      <c r="BF1014" s="34"/>
      <c r="BG1014" s="30"/>
      <c r="BH1014" s="34"/>
      <c r="BI1014" s="34"/>
      <c r="BJ1014" s="30"/>
      <c r="BK1014" s="34"/>
      <c r="BL1014" s="117"/>
      <c r="BM1014" s="118"/>
      <c r="BN1014" s="117"/>
      <c r="BO1014" s="34"/>
      <c r="BP1014" s="30"/>
      <c r="BQ1014" s="30"/>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c r="CT1014" s="31"/>
      <c r="CU1014" s="31"/>
      <c r="CV1014" s="31"/>
      <c r="CW1014" s="31"/>
      <c r="CX1014" s="31"/>
      <c r="CY1014" s="31"/>
      <c r="CZ1014" s="31"/>
      <c r="DA1014" s="31"/>
      <c r="DB1014" s="31"/>
      <c r="DC1014" s="31"/>
      <c r="DD1014" s="31"/>
      <c r="DE1014" s="31"/>
      <c r="DF1014" s="31"/>
      <c r="DG1014" s="31"/>
      <c r="DH1014" s="31"/>
      <c r="DI1014" s="31"/>
      <c r="DJ1014" s="31"/>
      <c r="DK1014" s="31"/>
      <c r="DL1014" s="31"/>
      <c r="DM1014" s="31"/>
      <c r="DN1014" s="31"/>
      <c r="DO1014" s="31"/>
      <c r="DP1014" s="31"/>
      <c r="DQ1014" s="31"/>
      <c r="DR1014" s="31"/>
      <c r="DS1014" s="31"/>
      <c r="DT1014" s="31"/>
      <c r="DU1014" s="31"/>
      <c r="DV1014" s="31"/>
      <c r="DW1014" s="31"/>
      <c r="DX1014" s="31"/>
      <c r="DY1014" s="31"/>
      <c r="DZ1014" s="31"/>
      <c r="EA1014" s="31"/>
      <c r="EB1014" s="31"/>
      <c r="EC1014" s="31"/>
      <c r="ED1014" s="31"/>
      <c r="EE1014" s="31"/>
      <c r="EF1014" s="31"/>
      <c r="EG1014" s="31"/>
      <c r="EH1014" s="31"/>
      <c r="EI1014" s="31"/>
      <c r="EJ1014" s="31"/>
      <c r="EK1014" s="31"/>
      <c r="EL1014" s="31"/>
      <c r="EM1014" s="31"/>
      <c r="EN1014" s="31"/>
      <c r="EO1014" s="31"/>
      <c r="EP1014" s="31"/>
      <c r="EQ1014" s="31"/>
      <c r="ER1014" s="31"/>
      <c r="ES1014" s="31"/>
      <c r="ET1014" s="31"/>
      <c r="EU1014" s="31"/>
      <c r="EV1014" s="31"/>
      <c r="EW1014" s="31"/>
      <c r="EX1014" s="31"/>
      <c r="EY1014" s="31"/>
      <c r="EZ1014" s="31"/>
      <c r="FA1014" s="31"/>
      <c r="FB1014" s="31"/>
      <c r="FC1014" s="31"/>
      <c r="FD1014" s="31"/>
      <c r="FE1014" s="31"/>
      <c r="FF1014" s="31"/>
      <c r="FG1014" s="31"/>
      <c r="FH1014" s="31"/>
      <c r="FI1014" s="31"/>
      <c r="FJ1014" s="31"/>
      <c r="FK1014" s="31"/>
      <c r="FL1014" s="31"/>
      <c r="FM1014" s="31"/>
      <c r="FN1014" s="31"/>
      <c r="FO1014" s="31"/>
      <c r="FP1014" s="31"/>
      <c r="FQ1014" s="31"/>
      <c r="FR1014" s="31"/>
      <c r="FS1014" s="31"/>
      <c r="FT1014" s="31"/>
      <c r="FU1014" s="31"/>
      <c r="FV1014" s="31"/>
      <c r="FW1014" s="31"/>
      <c r="FX1014" s="31"/>
      <c r="FY1014" s="31"/>
      <c r="FZ1014" s="31"/>
      <c r="GA1014" s="31"/>
      <c r="GB1014" s="31"/>
      <c r="GC1014" s="31"/>
      <c r="GD1014" s="31"/>
      <c r="GE1014" s="31"/>
      <c r="GF1014" s="31"/>
      <c r="GG1014" s="31"/>
      <c r="GH1014" s="31"/>
      <c r="GI1014" s="31"/>
      <c r="GJ1014" s="31"/>
      <c r="GK1014" s="31"/>
      <c r="GL1014" s="31"/>
      <c r="GM1014" s="31"/>
      <c r="GN1014" s="31"/>
      <c r="GO1014" s="31"/>
      <c r="GP1014" s="31"/>
      <c r="GQ1014" s="31"/>
      <c r="GR1014" s="31"/>
      <c r="GS1014" s="31"/>
      <c r="GT1014" s="31"/>
      <c r="GU1014" s="31"/>
      <c r="GV1014" s="31"/>
      <c r="GW1014" s="31"/>
      <c r="GX1014" s="31"/>
      <c r="GY1014" s="31"/>
      <c r="GZ1014" s="31"/>
    </row>
    <row r="1015" spans="2:208" s="32" customFormat="1" x14ac:dyDescent="0.2">
      <c r="B1015" s="21"/>
      <c r="C1015" s="22"/>
      <c r="D1015" s="22"/>
      <c r="E1015" s="22"/>
      <c r="F1015" s="246"/>
      <c r="G1015" s="121"/>
      <c r="H1015" s="27"/>
      <c r="I1015" s="28"/>
      <c r="J1015" s="29"/>
      <c r="K1015" s="30"/>
      <c r="L1015" s="34"/>
      <c r="M1015" s="35"/>
      <c r="N1015" s="30"/>
      <c r="O1015" s="34"/>
      <c r="P1015" s="35"/>
      <c r="Q1015" s="30"/>
      <c r="R1015" s="34"/>
      <c r="S1015" s="35"/>
      <c r="T1015" s="30"/>
      <c r="U1015" s="34"/>
      <c r="V1015" s="35"/>
      <c r="W1015" s="30"/>
      <c r="X1015" s="34"/>
      <c r="Y1015" s="34"/>
      <c r="Z1015" s="30"/>
      <c r="AA1015" s="34"/>
      <c r="AB1015" s="34"/>
      <c r="AC1015" s="30"/>
      <c r="AD1015" s="34"/>
      <c r="AE1015" s="34"/>
      <c r="AF1015" s="30"/>
      <c r="AG1015" s="34"/>
      <c r="AH1015" s="34"/>
      <c r="AI1015" s="30"/>
      <c r="AJ1015" s="34"/>
      <c r="AK1015" s="34"/>
      <c r="AL1015" s="30"/>
      <c r="AM1015" s="34"/>
      <c r="AN1015" s="34"/>
      <c r="AO1015" s="30"/>
      <c r="AP1015" s="34"/>
      <c r="AQ1015" s="34"/>
      <c r="AR1015" s="30"/>
      <c r="AS1015" s="34"/>
      <c r="AT1015" s="34"/>
      <c r="AU1015" s="30"/>
      <c r="AV1015" s="34"/>
      <c r="AW1015" s="34"/>
      <c r="AX1015" s="30"/>
      <c r="AY1015" s="34"/>
      <c r="AZ1015" s="34"/>
      <c r="BA1015" s="30"/>
      <c r="BB1015" s="34"/>
      <c r="BC1015" s="34"/>
      <c r="BD1015" s="30"/>
      <c r="BE1015" s="34"/>
      <c r="BF1015" s="34"/>
      <c r="BG1015" s="30"/>
      <c r="BH1015" s="34"/>
      <c r="BI1015" s="34"/>
      <c r="BJ1015" s="30"/>
      <c r="BK1015" s="34"/>
      <c r="BL1015" s="117"/>
      <c r="BM1015" s="118"/>
      <c r="BN1015" s="117"/>
      <c r="BO1015" s="34"/>
      <c r="BP1015" s="30"/>
      <c r="BQ1015" s="30"/>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c r="DP1015" s="31"/>
      <c r="DQ1015" s="31"/>
      <c r="DR1015" s="31"/>
      <c r="DS1015" s="31"/>
      <c r="DT1015" s="31"/>
      <c r="DU1015" s="31"/>
      <c r="DV1015" s="31"/>
      <c r="DW1015" s="31"/>
      <c r="DX1015" s="31"/>
      <c r="DY1015" s="31"/>
      <c r="DZ1015" s="31"/>
      <c r="EA1015" s="31"/>
      <c r="EB1015" s="31"/>
      <c r="EC1015" s="31"/>
      <c r="ED1015" s="31"/>
      <c r="EE1015" s="31"/>
      <c r="EF1015" s="31"/>
      <c r="EG1015" s="31"/>
      <c r="EH1015" s="31"/>
      <c r="EI1015" s="31"/>
      <c r="EJ1015" s="31"/>
      <c r="EK1015" s="31"/>
      <c r="EL1015" s="31"/>
      <c r="EM1015" s="31"/>
      <c r="EN1015" s="31"/>
      <c r="EO1015" s="31"/>
      <c r="EP1015" s="31"/>
      <c r="EQ1015" s="31"/>
      <c r="ER1015" s="31"/>
      <c r="ES1015" s="31"/>
      <c r="ET1015" s="31"/>
      <c r="EU1015" s="31"/>
      <c r="EV1015" s="31"/>
      <c r="EW1015" s="31"/>
      <c r="EX1015" s="31"/>
      <c r="EY1015" s="31"/>
      <c r="EZ1015" s="31"/>
      <c r="FA1015" s="31"/>
      <c r="FB1015" s="31"/>
      <c r="FC1015" s="31"/>
      <c r="FD1015" s="31"/>
      <c r="FE1015" s="31"/>
      <c r="FF1015" s="31"/>
      <c r="FG1015" s="31"/>
      <c r="FH1015" s="31"/>
      <c r="FI1015" s="31"/>
      <c r="FJ1015" s="31"/>
      <c r="FK1015" s="31"/>
      <c r="FL1015" s="31"/>
      <c r="FM1015" s="31"/>
      <c r="FN1015" s="31"/>
      <c r="FO1015" s="31"/>
      <c r="FP1015" s="31"/>
      <c r="FQ1015" s="31"/>
      <c r="FR1015" s="31"/>
      <c r="FS1015" s="31"/>
      <c r="FT1015" s="31"/>
      <c r="FU1015" s="31"/>
      <c r="FV1015" s="31"/>
      <c r="FW1015" s="31"/>
      <c r="FX1015" s="31"/>
      <c r="FY1015" s="31"/>
      <c r="FZ1015" s="31"/>
      <c r="GA1015" s="31"/>
      <c r="GB1015" s="31"/>
      <c r="GC1015" s="31"/>
      <c r="GD1015" s="31"/>
      <c r="GE1015" s="31"/>
      <c r="GF1015" s="31"/>
      <c r="GG1015" s="31"/>
      <c r="GH1015" s="31"/>
      <c r="GI1015" s="31"/>
      <c r="GJ1015" s="31"/>
      <c r="GK1015" s="31"/>
      <c r="GL1015" s="31"/>
      <c r="GM1015" s="31"/>
      <c r="GN1015" s="31"/>
      <c r="GO1015" s="31"/>
      <c r="GP1015" s="31"/>
      <c r="GQ1015" s="31"/>
      <c r="GR1015" s="31"/>
      <c r="GS1015" s="31"/>
      <c r="GT1015" s="31"/>
      <c r="GU1015" s="31"/>
      <c r="GV1015" s="31"/>
      <c r="GW1015" s="31"/>
      <c r="GX1015" s="31"/>
      <c r="GY1015" s="31"/>
      <c r="GZ1015" s="31"/>
    </row>
    <row r="1016" spans="2:208" s="32" customFormat="1" x14ac:dyDescent="0.2">
      <c r="B1016" s="21"/>
      <c r="C1016" s="22"/>
      <c r="D1016" s="22"/>
      <c r="E1016" s="22"/>
      <c r="F1016" s="246"/>
      <c r="G1016" s="121"/>
      <c r="H1016" s="27"/>
      <c r="I1016" s="28"/>
      <c r="J1016" s="29"/>
      <c r="K1016" s="30"/>
      <c r="L1016" s="34"/>
      <c r="M1016" s="35"/>
      <c r="N1016" s="30"/>
      <c r="O1016" s="34"/>
      <c r="P1016" s="35"/>
      <c r="Q1016" s="30"/>
      <c r="R1016" s="34"/>
      <c r="S1016" s="35"/>
      <c r="T1016" s="30"/>
      <c r="U1016" s="34"/>
      <c r="V1016" s="35"/>
      <c r="W1016" s="30"/>
      <c r="X1016" s="34"/>
      <c r="Y1016" s="34"/>
      <c r="Z1016" s="30"/>
      <c r="AA1016" s="34"/>
      <c r="AB1016" s="34"/>
      <c r="AC1016" s="30"/>
      <c r="AD1016" s="34"/>
      <c r="AE1016" s="34"/>
      <c r="AF1016" s="30"/>
      <c r="AG1016" s="34"/>
      <c r="AH1016" s="34"/>
      <c r="AI1016" s="30"/>
      <c r="AJ1016" s="34"/>
      <c r="AK1016" s="34"/>
      <c r="AL1016" s="30"/>
      <c r="AM1016" s="34"/>
      <c r="AN1016" s="34"/>
      <c r="AO1016" s="30"/>
      <c r="AP1016" s="34"/>
      <c r="AQ1016" s="34"/>
      <c r="AR1016" s="30"/>
      <c r="AS1016" s="34"/>
      <c r="AT1016" s="34"/>
      <c r="AU1016" s="30"/>
      <c r="AV1016" s="34"/>
      <c r="AW1016" s="34"/>
      <c r="AX1016" s="30"/>
      <c r="AY1016" s="34"/>
      <c r="AZ1016" s="34"/>
      <c r="BA1016" s="30"/>
      <c r="BB1016" s="34"/>
      <c r="BC1016" s="34"/>
      <c r="BD1016" s="30"/>
      <c r="BE1016" s="34"/>
      <c r="BF1016" s="34"/>
      <c r="BG1016" s="30"/>
      <c r="BH1016" s="34"/>
      <c r="BI1016" s="34"/>
      <c r="BJ1016" s="30"/>
      <c r="BK1016" s="34"/>
      <c r="BL1016" s="117"/>
      <c r="BM1016" s="118"/>
      <c r="BN1016" s="117"/>
      <c r="BO1016" s="34"/>
      <c r="BP1016" s="30"/>
      <c r="BQ1016" s="30"/>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1"/>
      <c r="FL1016" s="31"/>
      <c r="FM1016" s="31"/>
      <c r="FN1016" s="31"/>
      <c r="FO1016" s="31"/>
      <c r="FP1016" s="31"/>
      <c r="FQ1016" s="31"/>
      <c r="FR1016" s="31"/>
      <c r="FS1016" s="31"/>
      <c r="FT1016" s="31"/>
      <c r="FU1016" s="31"/>
      <c r="FV1016" s="31"/>
      <c r="FW1016" s="31"/>
      <c r="FX1016" s="31"/>
      <c r="FY1016" s="31"/>
      <c r="FZ1016" s="31"/>
      <c r="GA1016" s="31"/>
      <c r="GB1016" s="31"/>
      <c r="GC1016" s="31"/>
      <c r="GD1016" s="31"/>
      <c r="GE1016" s="31"/>
      <c r="GF1016" s="31"/>
      <c r="GG1016" s="31"/>
      <c r="GH1016" s="31"/>
      <c r="GI1016" s="31"/>
      <c r="GJ1016" s="31"/>
      <c r="GK1016" s="31"/>
      <c r="GL1016" s="31"/>
      <c r="GM1016" s="31"/>
      <c r="GN1016" s="31"/>
      <c r="GO1016" s="31"/>
      <c r="GP1016" s="31"/>
      <c r="GQ1016" s="31"/>
      <c r="GR1016" s="31"/>
      <c r="GS1016" s="31"/>
      <c r="GT1016" s="31"/>
      <c r="GU1016" s="31"/>
      <c r="GV1016" s="31"/>
      <c r="GW1016" s="31"/>
      <c r="GX1016" s="31"/>
      <c r="GY1016" s="31"/>
      <c r="GZ1016" s="31"/>
    </row>
    <row r="1017" spans="2:208" s="32" customFormat="1" x14ac:dyDescent="0.2">
      <c r="B1017" s="21"/>
      <c r="C1017" s="22"/>
      <c r="D1017" s="22"/>
      <c r="E1017" s="22"/>
      <c r="F1017" s="246"/>
      <c r="G1017" s="121"/>
      <c r="H1017" s="27"/>
      <c r="I1017" s="28"/>
      <c r="J1017" s="29"/>
      <c r="K1017" s="30"/>
      <c r="L1017" s="34"/>
      <c r="M1017" s="35"/>
      <c r="N1017" s="30"/>
      <c r="O1017" s="34"/>
      <c r="P1017" s="35"/>
      <c r="Q1017" s="30"/>
      <c r="R1017" s="34"/>
      <c r="S1017" s="35"/>
      <c r="T1017" s="30"/>
      <c r="U1017" s="34"/>
      <c r="V1017" s="35"/>
      <c r="W1017" s="30"/>
      <c r="X1017" s="34"/>
      <c r="Y1017" s="34"/>
      <c r="Z1017" s="30"/>
      <c r="AA1017" s="34"/>
      <c r="AB1017" s="34"/>
      <c r="AC1017" s="30"/>
      <c r="AD1017" s="34"/>
      <c r="AE1017" s="34"/>
      <c r="AF1017" s="30"/>
      <c r="AG1017" s="34"/>
      <c r="AH1017" s="34"/>
      <c r="AI1017" s="30"/>
      <c r="AJ1017" s="34"/>
      <c r="AK1017" s="34"/>
      <c r="AL1017" s="30"/>
      <c r="AM1017" s="34"/>
      <c r="AN1017" s="34"/>
      <c r="AO1017" s="30"/>
      <c r="AP1017" s="34"/>
      <c r="AQ1017" s="34"/>
      <c r="AR1017" s="30"/>
      <c r="AS1017" s="34"/>
      <c r="AT1017" s="34"/>
      <c r="AU1017" s="30"/>
      <c r="AV1017" s="34"/>
      <c r="AW1017" s="34"/>
      <c r="AX1017" s="30"/>
      <c r="AY1017" s="34"/>
      <c r="AZ1017" s="34"/>
      <c r="BA1017" s="30"/>
      <c r="BB1017" s="34"/>
      <c r="BC1017" s="34"/>
      <c r="BD1017" s="30"/>
      <c r="BE1017" s="34"/>
      <c r="BF1017" s="34"/>
      <c r="BG1017" s="30"/>
      <c r="BH1017" s="34"/>
      <c r="BI1017" s="34"/>
      <c r="BJ1017" s="30"/>
      <c r="BK1017" s="34"/>
      <c r="BL1017" s="117"/>
      <c r="BM1017" s="118"/>
      <c r="BN1017" s="117"/>
      <c r="BO1017" s="34"/>
      <c r="BP1017" s="30"/>
      <c r="BQ1017" s="30"/>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c r="CT1017" s="31"/>
      <c r="CU1017" s="31"/>
      <c r="CV1017" s="31"/>
      <c r="CW1017" s="31"/>
      <c r="CX1017" s="31"/>
      <c r="CY1017" s="31"/>
      <c r="CZ1017" s="31"/>
      <c r="DA1017" s="31"/>
      <c r="DB1017" s="31"/>
      <c r="DC1017" s="31"/>
      <c r="DD1017" s="31"/>
      <c r="DE1017" s="31"/>
      <c r="DF1017" s="31"/>
      <c r="DG1017" s="31"/>
      <c r="DH1017" s="31"/>
      <c r="DI1017" s="31"/>
      <c r="DJ1017" s="31"/>
      <c r="DK1017" s="31"/>
      <c r="DL1017" s="31"/>
      <c r="DM1017" s="31"/>
      <c r="DN1017" s="31"/>
      <c r="DO1017" s="31"/>
      <c r="DP1017" s="31"/>
      <c r="DQ1017" s="31"/>
      <c r="DR1017" s="31"/>
      <c r="DS1017" s="31"/>
      <c r="DT1017" s="31"/>
      <c r="DU1017" s="31"/>
      <c r="DV1017" s="31"/>
      <c r="DW1017" s="31"/>
      <c r="DX1017" s="31"/>
      <c r="DY1017" s="31"/>
      <c r="DZ1017" s="31"/>
      <c r="EA1017" s="31"/>
      <c r="EB1017" s="31"/>
      <c r="EC1017" s="31"/>
      <c r="ED1017" s="31"/>
      <c r="EE1017" s="31"/>
      <c r="EF1017" s="31"/>
      <c r="EG1017" s="31"/>
      <c r="EH1017" s="31"/>
      <c r="EI1017" s="31"/>
      <c r="EJ1017" s="31"/>
      <c r="EK1017" s="31"/>
      <c r="EL1017" s="31"/>
      <c r="EM1017" s="31"/>
      <c r="EN1017" s="31"/>
      <c r="EO1017" s="31"/>
      <c r="EP1017" s="31"/>
      <c r="EQ1017" s="31"/>
      <c r="ER1017" s="31"/>
      <c r="ES1017" s="31"/>
      <c r="ET1017" s="31"/>
      <c r="EU1017" s="31"/>
      <c r="EV1017" s="31"/>
      <c r="EW1017" s="31"/>
      <c r="EX1017" s="31"/>
      <c r="EY1017" s="31"/>
      <c r="EZ1017" s="31"/>
      <c r="FA1017" s="31"/>
      <c r="FB1017" s="31"/>
      <c r="FC1017" s="31"/>
      <c r="FD1017" s="31"/>
      <c r="FE1017" s="31"/>
      <c r="FF1017" s="31"/>
      <c r="FG1017" s="31"/>
      <c r="FH1017" s="31"/>
      <c r="FI1017" s="31"/>
      <c r="FJ1017" s="31"/>
      <c r="FK1017" s="31"/>
      <c r="FL1017" s="31"/>
      <c r="FM1017" s="31"/>
      <c r="FN1017" s="31"/>
      <c r="FO1017" s="31"/>
      <c r="FP1017" s="31"/>
      <c r="FQ1017" s="31"/>
      <c r="FR1017" s="31"/>
      <c r="FS1017" s="31"/>
      <c r="FT1017" s="31"/>
      <c r="FU1017" s="31"/>
      <c r="FV1017" s="31"/>
      <c r="FW1017" s="31"/>
      <c r="FX1017" s="31"/>
      <c r="FY1017" s="31"/>
      <c r="FZ1017" s="31"/>
      <c r="GA1017" s="31"/>
      <c r="GB1017" s="31"/>
      <c r="GC1017" s="31"/>
      <c r="GD1017" s="31"/>
      <c r="GE1017" s="31"/>
      <c r="GF1017" s="31"/>
      <c r="GG1017" s="31"/>
      <c r="GH1017" s="31"/>
      <c r="GI1017" s="31"/>
      <c r="GJ1017" s="31"/>
      <c r="GK1017" s="31"/>
      <c r="GL1017" s="31"/>
      <c r="GM1017" s="31"/>
      <c r="GN1017" s="31"/>
      <c r="GO1017" s="31"/>
      <c r="GP1017" s="31"/>
      <c r="GQ1017" s="31"/>
      <c r="GR1017" s="31"/>
      <c r="GS1017" s="31"/>
      <c r="GT1017" s="31"/>
      <c r="GU1017" s="31"/>
      <c r="GV1017" s="31"/>
      <c r="GW1017" s="31"/>
      <c r="GX1017" s="31"/>
      <c r="GY1017" s="31"/>
      <c r="GZ1017" s="31"/>
    </row>
    <row r="1018" spans="2:208" s="32" customFormat="1" x14ac:dyDescent="0.2">
      <c r="B1018" s="21"/>
      <c r="C1018" s="22"/>
      <c r="D1018" s="22"/>
      <c r="E1018" s="22"/>
      <c r="F1018" s="246"/>
      <c r="G1018" s="121"/>
      <c r="H1018" s="27"/>
      <c r="I1018" s="28"/>
      <c r="J1018" s="29"/>
      <c r="K1018" s="30"/>
      <c r="L1018" s="34"/>
      <c r="M1018" s="35"/>
      <c r="N1018" s="30"/>
      <c r="O1018" s="34"/>
      <c r="P1018" s="35"/>
      <c r="Q1018" s="30"/>
      <c r="R1018" s="34"/>
      <c r="S1018" s="35"/>
      <c r="T1018" s="30"/>
      <c r="U1018" s="34"/>
      <c r="V1018" s="35"/>
      <c r="W1018" s="30"/>
      <c r="X1018" s="34"/>
      <c r="Y1018" s="34"/>
      <c r="Z1018" s="30"/>
      <c r="AA1018" s="34"/>
      <c r="AB1018" s="34"/>
      <c r="AC1018" s="30"/>
      <c r="AD1018" s="34"/>
      <c r="AE1018" s="34"/>
      <c r="AF1018" s="30"/>
      <c r="AG1018" s="34"/>
      <c r="AH1018" s="34"/>
      <c r="AI1018" s="30"/>
      <c r="AJ1018" s="34"/>
      <c r="AK1018" s="34"/>
      <c r="AL1018" s="30"/>
      <c r="AM1018" s="34"/>
      <c r="AN1018" s="34"/>
      <c r="AO1018" s="30"/>
      <c r="AP1018" s="34"/>
      <c r="AQ1018" s="34"/>
      <c r="AR1018" s="30"/>
      <c r="AS1018" s="34"/>
      <c r="AT1018" s="34"/>
      <c r="AU1018" s="30"/>
      <c r="AV1018" s="34"/>
      <c r="AW1018" s="34"/>
      <c r="AX1018" s="30"/>
      <c r="AY1018" s="34"/>
      <c r="AZ1018" s="34"/>
      <c r="BA1018" s="30"/>
      <c r="BB1018" s="34"/>
      <c r="BC1018" s="34"/>
      <c r="BD1018" s="30"/>
      <c r="BE1018" s="34"/>
      <c r="BF1018" s="34"/>
      <c r="BG1018" s="30"/>
      <c r="BH1018" s="34"/>
      <c r="BI1018" s="34"/>
      <c r="BJ1018" s="30"/>
      <c r="BK1018" s="34"/>
      <c r="BL1018" s="117"/>
      <c r="BM1018" s="118"/>
      <c r="BN1018" s="117"/>
      <c r="BO1018" s="34"/>
      <c r="BP1018" s="30"/>
      <c r="BQ1018" s="30"/>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c r="CT1018" s="31"/>
      <c r="CU1018" s="31"/>
      <c r="CV1018" s="31"/>
      <c r="CW1018" s="31"/>
      <c r="CX1018" s="31"/>
      <c r="CY1018" s="31"/>
      <c r="CZ1018" s="31"/>
      <c r="DA1018" s="31"/>
      <c r="DB1018" s="31"/>
      <c r="DC1018" s="31"/>
      <c r="DD1018" s="31"/>
      <c r="DE1018" s="31"/>
      <c r="DF1018" s="31"/>
      <c r="DG1018" s="31"/>
      <c r="DH1018" s="31"/>
      <c r="DI1018" s="31"/>
      <c r="DJ1018" s="31"/>
      <c r="DK1018" s="31"/>
      <c r="DL1018" s="31"/>
      <c r="DM1018" s="31"/>
      <c r="DN1018" s="31"/>
      <c r="DO1018" s="31"/>
      <c r="DP1018" s="31"/>
      <c r="DQ1018" s="31"/>
      <c r="DR1018" s="31"/>
      <c r="DS1018" s="31"/>
      <c r="DT1018" s="31"/>
      <c r="DU1018" s="31"/>
      <c r="DV1018" s="31"/>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c r="FD1018" s="31"/>
      <c r="FE1018" s="31"/>
      <c r="FF1018" s="31"/>
      <c r="FG1018" s="31"/>
      <c r="FH1018" s="31"/>
      <c r="FI1018" s="31"/>
      <c r="FJ1018" s="31"/>
      <c r="FK1018" s="31"/>
      <c r="FL1018" s="31"/>
      <c r="FM1018" s="31"/>
      <c r="FN1018" s="31"/>
      <c r="FO1018" s="31"/>
      <c r="FP1018" s="31"/>
      <c r="FQ1018" s="31"/>
      <c r="FR1018" s="31"/>
      <c r="FS1018" s="31"/>
      <c r="FT1018" s="31"/>
      <c r="FU1018" s="31"/>
      <c r="FV1018" s="31"/>
      <c r="FW1018" s="31"/>
      <c r="FX1018" s="31"/>
      <c r="FY1018" s="31"/>
      <c r="FZ1018" s="31"/>
      <c r="GA1018" s="31"/>
      <c r="GB1018" s="31"/>
      <c r="GC1018" s="31"/>
      <c r="GD1018" s="31"/>
      <c r="GE1018" s="31"/>
      <c r="GF1018" s="31"/>
      <c r="GG1018" s="31"/>
      <c r="GH1018" s="31"/>
      <c r="GI1018" s="31"/>
      <c r="GJ1018" s="31"/>
      <c r="GK1018" s="31"/>
      <c r="GL1018" s="31"/>
      <c r="GM1018" s="31"/>
      <c r="GN1018" s="31"/>
      <c r="GO1018" s="31"/>
      <c r="GP1018" s="31"/>
      <c r="GQ1018" s="31"/>
      <c r="GR1018" s="31"/>
      <c r="GS1018" s="31"/>
      <c r="GT1018" s="31"/>
      <c r="GU1018" s="31"/>
      <c r="GV1018" s="31"/>
      <c r="GW1018" s="31"/>
      <c r="GX1018" s="31"/>
      <c r="GY1018" s="31"/>
      <c r="GZ1018" s="31"/>
    </row>
    <row r="1019" spans="2:208" s="32" customFormat="1" x14ac:dyDescent="0.2">
      <c r="B1019" s="21"/>
      <c r="C1019" s="22"/>
      <c r="D1019" s="22"/>
      <c r="E1019" s="22"/>
      <c r="F1019" s="246"/>
      <c r="G1019" s="121"/>
      <c r="H1019" s="27"/>
      <c r="I1019" s="28"/>
      <c r="J1019" s="29"/>
      <c r="K1019" s="30"/>
      <c r="L1019" s="34"/>
      <c r="M1019" s="35"/>
      <c r="N1019" s="30"/>
      <c r="O1019" s="34"/>
      <c r="P1019" s="35"/>
      <c r="Q1019" s="30"/>
      <c r="R1019" s="34"/>
      <c r="S1019" s="35"/>
      <c r="T1019" s="30"/>
      <c r="U1019" s="34"/>
      <c r="V1019" s="35"/>
      <c r="W1019" s="30"/>
      <c r="X1019" s="34"/>
      <c r="Y1019" s="34"/>
      <c r="Z1019" s="30"/>
      <c r="AA1019" s="34"/>
      <c r="AB1019" s="34"/>
      <c r="AC1019" s="30"/>
      <c r="AD1019" s="34"/>
      <c r="AE1019" s="34"/>
      <c r="AF1019" s="30"/>
      <c r="AG1019" s="34"/>
      <c r="AH1019" s="34"/>
      <c r="AI1019" s="30"/>
      <c r="AJ1019" s="34"/>
      <c r="AK1019" s="34"/>
      <c r="AL1019" s="30"/>
      <c r="AM1019" s="34"/>
      <c r="AN1019" s="34"/>
      <c r="AO1019" s="30"/>
      <c r="AP1019" s="34"/>
      <c r="AQ1019" s="34"/>
      <c r="AR1019" s="30"/>
      <c r="AS1019" s="34"/>
      <c r="AT1019" s="34"/>
      <c r="AU1019" s="30"/>
      <c r="AV1019" s="34"/>
      <c r="AW1019" s="34"/>
      <c r="AX1019" s="30"/>
      <c r="AY1019" s="34"/>
      <c r="AZ1019" s="34"/>
      <c r="BA1019" s="30"/>
      <c r="BB1019" s="34"/>
      <c r="BC1019" s="34"/>
      <c r="BD1019" s="30"/>
      <c r="BE1019" s="34"/>
      <c r="BF1019" s="34"/>
      <c r="BG1019" s="30"/>
      <c r="BH1019" s="34"/>
      <c r="BI1019" s="34"/>
      <c r="BJ1019" s="30"/>
      <c r="BK1019" s="34"/>
      <c r="BL1019" s="117"/>
      <c r="BM1019" s="118"/>
      <c r="BN1019" s="117"/>
      <c r="BO1019" s="34"/>
      <c r="BP1019" s="30"/>
      <c r="BQ1019" s="30"/>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c r="DP1019" s="31"/>
      <c r="DQ1019" s="31"/>
      <c r="DR1019" s="31"/>
      <c r="DS1019" s="31"/>
      <c r="DT1019" s="31"/>
      <c r="DU1019" s="31"/>
      <c r="DV1019" s="31"/>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31"/>
      <c r="FH1019" s="31"/>
      <c r="FI1019" s="31"/>
      <c r="FJ1019" s="31"/>
      <c r="FK1019" s="31"/>
      <c r="FL1019" s="31"/>
      <c r="FM1019" s="31"/>
      <c r="FN1019" s="31"/>
      <c r="FO1019" s="31"/>
      <c r="FP1019" s="31"/>
      <c r="FQ1019" s="31"/>
      <c r="FR1019" s="31"/>
      <c r="FS1019" s="31"/>
      <c r="FT1019" s="31"/>
      <c r="FU1019" s="31"/>
      <c r="FV1019" s="31"/>
      <c r="FW1019" s="3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row>
    <row r="1020" spans="2:208" s="32" customFormat="1" x14ac:dyDescent="0.2">
      <c r="B1020" s="21"/>
      <c r="C1020" s="22"/>
      <c r="D1020" s="22"/>
      <c r="E1020" s="22"/>
      <c r="F1020" s="246"/>
      <c r="G1020" s="121"/>
      <c r="H1020" s="27"/>
      <c r="I1020" s="28"/>
      <c r="J1020" s="29"/>
      <c r="K1020" s="30"/>
      <c r="L1020" s="34"/>
      <c r="M1020" s="35"/>
      <c r="N1020" s="30"/>
      <c r="O1020" s="34"/>
      <c r="P1020" s="35"/>
      <c r="Q1020" s="30"/>
      <c r="R1020" s="34"/>
      <c r="S1020" s="35"/>
      <c r="T1020" s="30"/>
      <c r="U1020" s="34"/>
      <c r="V1020" s="35"/>
      <c r="W1020" s="30"/>
      <c r="X1020" s="34"/>
      <c r="Y1020" s="34"/>
      <c r="Z1020" s="30"/>
      <c r="AA1020" s="34"/>
      <c r="AB1020" s="34"/>
      <c r="AC1020" s="30"/>
      <c r="AD1020" s="34"/>
      <c r="AE1020" s="34"/>
      <c r="AF1020" s="30"/>
      <c r="AG1020" s="34"/>
      <c r="AH1020" s="34"/>
      <c r="AI1020" s="30"/>
      <c r="AJ1020" s="34"/>
      <c r="AK1020" s="34"/>
      <c r="AL1020" s="30"/>
      <c r="AM1020" s="34"/>
      <c r="AN1020" s="34"/>
      <c r="AO1020" s="30"/>
      <c r="AP1020" s="34"/>
      <c r="AQ1020" s="34"/>
      <c r="AR1020" s="30"/>
      <c r="AS1020" s="34"/>
      <c r="AT1020" s="34"/>
      <c r="AU1020" s="30"/>
      <c r="AV1020" s="34"/>
      <c r="AW1020" s="34"/>
      <c r="AX1020" s="30"/>
      <c r="AY1020" s="34"/>
      <c r="AZ1020" s="34"/>
      <c r="BA1020" s="30"/>
      <c r="BB1020" s="34"/>
      <c r="BC1020" s="34"/>
      <c r="BD1020" s="30"/>
      <c r="BE1020" s="34"/>
      <c r="BF1020" s="34"/>
      <c r="BG1020" s="30"/>
      <c r="BH1020" s="34"/>
      <c r="BI1020" s="34"/>
      <c r="BJ1020" s="30"/>
      <c r="BK1020" s="34"/>
      <c r="BL1020" s="117"/>
      <c r="BM1020" s="118"/>
      <c r="BN1020" s="117"/>
      <c r="BO1020" s="34"/>
      <c r="BP1020" s="30"/>
      <c r="BQ1020" s="30"/>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c r="CT1020" s="31"/>
      <c r="CU1020" s="31"/>
      <c r="CV1020" s="31"/>
      <c r="CW1020" s="31"/>
      <c r="CX1020" s="31"/>
      <c r="CY1020" s="31"/>
      <c r="CZ1020" s="31"/>
      <c r="DA1020" s="31"/>
      <c r="DB1020" s="31"/>
      <c r="DC1020" s="31"/>
      <c r="DD1020" s="31"/>
      <c r="DE1020" s="31"/>
      <c r="DF1020" s="31"/>
      <c r="DG1020" s="31"/>
      <c r="DH1020" s="31"/>
      <c r="DI1020" s="31"/>
      <c r="DJ1020" s="31"/>
      <c r="DK1020" s="31"/>
      <c r="DL1020" s="31"/>
      <c r="DM1020" s="31"/>
      <c r="DN1020" s="31"/>
      <c r="DO1020" s="31"/>
      <c r="DP1020" s="31"/>
      <c r="DQ1020" s="31"/>
      <c r="DR1020" s="31"/>
      <c r="DS1020" s="31"/>
      <c r="DT1020" s="31"/>
      <c r="DU1020" s="31"/>
      <c r="DV1020" s="31"/>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31"/>
      <c r="FH1020" s="31"/>
      <c r="FI1020" s="31"/>
      <c r="FJ1020" s="31"/>
      <c r="FK1020" s="31"/>
      <c r="FL1020" s="31"/>
      <c r="FM1020" s="31"/>
      <c r="FN1020" s="31"/>
      <c r="FO1020" s="31"/>
      <c r="FP1020" s="31"/>
      <c r="FQ1020" s="31"/>
      <c r="FR1020" s="31"/>
      <c r="FS1020" s="31"/>
      <c r="FT1020" s="31"/>
      <c r="FU1020" s="31"/>
      <c r="FV1020" s="31"/>
      <c r="FW1020" s="31"/>
      <c r="FX1020" s="31"/>
      <c r="FY1020" s="31"/>
      <c r="FZ1020" s="31"/>
      <c r="GA1020" s="31"/>
      <c r="GB1020" s="31"/>
      <c r="GC1020" s="31"/>
      <c r="GD1020" s="31"/>
      <c r="GE1020" s="31"/>
      <c r="GF1020" s="31"/>
      <c r="GG1020" s="31"/>
      <c r="GH1020" s="31"/>
      <c r="GI1020" s="31"/>
      <c r="GJ1020" s="31"/>
      <c r="GK1020" s="31"/>
      <c r="GL1020" s="31"/>
      <c r="GM1020" s="31"/>
      <c r="GN1020" s="31"/>
      <c r="GO1020" s="31"/>
      <c r="GP1020" s="31"/>
      <c r="GQ1020" s="31"/>
      <c r="GR1020" s="31"/>
      <c r="GS1020" s="31"/>
      <c r="GT1020" s="31"/>
      <c r="GU1020" s="31"/>
      <c r="GV1020" s="31"/>
      <c r="GW1020" s="31"/>
      <c r="GX1020" s="31"/>
      <c r="GY1020" s="31"/>
      <c r="GZ1020" s="31"/>
    </row>
    <row r="1021" spans="2:208" s="32" customFormat="1" x14ac:dyDescent="0.2">
      <c r="B1021" s="21"/>
      <c r="C1021" s="22"/>
      <c r="D1021" s="22"/>
      <c r="E1021" s="22"/>
      <c r="F1021" s="246"/>
      <c r="G1021" s="121"/>
      <c r="H1021" s="27"/>
      <c r="I1021" s="28"/>
      <c r="J1021" s="29"/>
      <c r="K1021" s="30"/>
      <c r="L1021" s="34"/>
      <c r="M1021" s="35"/>
      <c r="N1021" s="30"/>
      <c r="O1021" s="34"/>
      <c r="P1021" s="35"/>
      <c r="Q1021" s="30"/>
      <c r="R1021" s="34"/>
      <c r="S1021" s="35"/>
      <c r="T1021" s="30"/>
      <c r="U1021" s="34"/>
      <c r="V1021" s="35"/>
      <c r="W1021" s="30"/>
      <c r="X1021" s="34"/>
      <c r="Y1021" s="34"/>
      <c r="Z1021" s="30"/>
      <c r="AA1021" s="34"/>
      <c r="AB1021" s="34"/>
      <c r="AC1021" s="30"/>
      <c r="AD1021" s="34"/>
      <c r="AE1021" s="34"/>
      <c r="AF1021" s="30"/>
      <c r="AG1021" s="34"/>
      <c r="AH1021" s="34"/>
      <c r="AI1021" s="30"/>
      <c r="AJ1021" s="34"/>
      <c r="AK1021" s="34"/>
      <c r="AL1021" s="30"/>
      <c r="AM1021" s="34"/>
      <c r="AN1021" s="34"/>
      <c r="AO1021" s="30"/>
      <c r="AP1021" s="34"/>
      <c r="AQ1021" s="34"/>
      <c r="AR1021" s="30"/>
      <c r="AS1021" s="34"/>
      <c r="AT1021" s="34"/>
      <c r="AU1021" s="30"/>
      <c r="AV1021" s="34"/>
      <c r="AW1021" s="34"/>
      <c r="AX1021" s="30"/>
      <c r="AY1021" s="34"/>
      <c r="AZ1021" s="34"/>
      <c r="BA1021" s="30"/>
      <c r="BB1021" s="34"/>
      <c r="BC1021" s="34"/>
      <c r="BD1021" s="30"/>
      <c r="BE1021" s="34"/>
      <c r="BF1021" s="34"/>
      <c r="BG1021" s="30"/>
      <c r="BH1021" s="34"/>
      <c r="BI1021" s="34"/>
      <c r="BJ1021" s="30"/>
      <c r="BK1021" s="34"/>
      <c r="BL1021" s="117"/>
      <c r="BM1021" s="118"/>
      <c r="BN1021" s="117"/>
      <c r="BO1021" s="34"/>
      <c r="BP1021" s="30"/>
      <c r="BQ1021" s="30"/>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c r="DP1021" s="31"/>
      <c r="DQ1021" s="31"/>
      <c r="DR1021" s="31"/>
      <c r="DS1021" s="31"/>
      <c r="DT1021" s="31"/>
      <c r="DU1021" s="31"/>
      <c r="DV1021" s="31"/>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31"/>
      <c r="FH1021" s="31"/>
      <c r="FI1021" s="31"/>
      <c r="FJ1021" s="31"/>
      <c r="FK1021" s="31"/>
      <c r="FL1021" s="31"/>
      <c r="FM1021" s="31"/>
      <c r="FN1021" s="31"/>
      <c r="FO1021" s="31"/>
      <c r="FP1021" s="31"/>
      <c r="FQ1021" s="31"/>
      <c r="FR1021" s="31"/>
      <c r="FS1021" s="31"/>
      <c r="FT1021" s="31"/>
      <c r="FU1021" s="31"/>
      <c r="FV1021" s="31"/>
      <c r="FW1021" s="3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row>
    <row r="1022" spans="2:208" s="32" customFormat="1" x14ac:dyDescent="0.2">
      <c r="B1022" s="21"/>
      <c r="C1022" s="22"/>
      <c r="D1022" s="22"/>
      <c r="E1022" s="22"/>
      <c r="F1022" s="246"/>
      <c r="G1022" s="121"/>
      <c r="H1022" s="27"/>
      <c r="I1022" s="28"/>
      <c r="J1022" s="29"/>
      <c r="K1022" s="30"/>
      <c r="L1022" s="34"/>
      <c r="M1022" s="35"/>
      <c r="N1022" s="30"/>
      <c r="O1022" s="34"/>
      <c r="P1022" s="35"/>
      <c r="Q1022" s="30"/>
      <c r="R1022" s="34"/>
      <c r="S1022" s="35"/>
      <c r="T1022" s="30"/>
      <c r="U1022" s="34"/>
      <c r="V1022" s="35"/>
      <c r="W1022" s="30"/>
      <c r="X1022" s="34"/>
      <c r="Y1022" s="34"/>
      <c r="Z1022" s="30"/>
      <c r="AA1022" s="34"/>
      <c r="AB1022" s="34"/>
      <c r="AC1022" s="30"/>
      <c r="AD1022" s="34"/>
      <c r="AE1022" s="34"/>
      <c r="AF1022" s="30"/>
      <c r="AG1022" s="34"/>
      <c r="AH1022" s="34"/>
      <c r="AI1022" s="30"/>
      <c r="AJ1022" s="34"/>
      <c r="AK1022" s="34"/>
      <c r="AL1022" s="30"/>
      <c r="AM1022" s="34"/>
      <c r="AN1022" s="34"/>
      <c r="AO1022" s="30"/>
      <c r="AP1022" s="34"/>
      <c r="AQ1022" s="34"/>
      <c r="AR1022" s="30"/>
      <c r="AS1022" s="34"/>
      <c r="AT1022" s="34"/>
      <c r="AU1022" s="30"/>
      <c r="AV1022" s="34"/>
      <c r="AW1022" s="34"/>
      <c r="AX1022" s="30"/>
      <c r="AY1022" s="34"/>
      <c r="AZ1022" s="34"/>
      <c r="BA1022" s="30"/>
      <c r="BB1022" s="34"/>
      <c r="BC1022" s="34"/>
      <c r="BD1022" s="30"/>
      <c r="BE1022" s="34"/>
      <c r="BF1022" s="34"/>
      <c r="BG1022" s="30"/>
      <c r="BH1022" s="34"/>
      <c r="BI1022" s="34"/>
      <c r="BJ1022" s="30"/>
      <c r="BK1022" s="34"/>
      <c r="BL1022" s="117"/>
      <c r="BM1022" s="118"/>
      <c r="BN1022" s="117"/>
      <c r="BO1022" s="34"/>
      <c r="BP1022" s="30"/>
      <c r="BQ1022" s="30"/>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c r="DP1022" s="31"/>
      <c r="DQ1022" s="31"/>
      <c r="DR1022" s="31"/>
      <c r="DS1022" s="31"/>
      <c r="DT1022" s="31"/>
      <c r="DU1022" s="31"/>
      <c r="DV1022" s="31"/>
      <c r="DW1022" s="31"/>
      <c r="DX1022" s="31"/>
      <c r="DY1022" s="31"/>
      <c r="DZ1022" s="31"/>
      <c r="EA1022" s="31"/>
      <c r="EB1022" s="31"/>
      <c r="EC1022" s="31"/>
      <c r="ED1022" s="31"/>
      <c r="EE1022" s="31"/>
      <c r="EF1022" s="31"/>
      <c r="EG1022" s="31"/>
      <c r="EH1022" s="31"/>
      <c r="EI1022" s="31"/>
      <c r="EJ1022" s="31"/>
      <c r="EK1022" s="31"/>
      <c r="EL1022" s="31"/>
      <c r="EM1022" s="31"/>
      <c r="EN1022" s="31"/>
      <c r="EO1022" s="31"/>
      <c r="EP1022" s="31"/>
      <c r="EQ1022" s="31"/>
      <c r="ER1022" s="31"/>
      <c r="ES1022" s="31"/>
      <c r="ET1022" s="31"/>
      <c r="EU1022" s="31"/>
      <c r="EV1022" s="31"/>
      <c r="EW1022" s="31"/>
      <c r="EX1022" s="31"/>
      <c r="EY1022" s="31"/>
      <c r="EZ1022" s="31"/>
      <c r="FA1022" s="31"/>
      <c r="FB1022" s="31"/>
      <c r="FC1022" s="31"/>
      <c r="FD1022" s="31"/>
      <c r="FE1022" s="31"/>
      <c r="FF1022" s="31"/>
      <c r="FG1022" s="31"/>
      <c r="FH1022" s="31"/>
      <c r="FI1022" s="31"/>
      <c r="FJ1022" s="31"/>
      <c r="FK1022" s="31"/>
      <c r="FL1022" s="31"/>
      <c r="FM1022" s="31"/>
      <c r="FN1022" s="31"/>
      <c r="FO1022" s="31"/>
      <c r="FP1022" s="31"/>
      <c r="FQ1022" s="31"/>
      <c r="FR1022" s="31"/>
      <c r="FS1022" s="31"/>
      <c r="FT1022" s="31"/>
      <c r="FU1022" s="31"/>
      <c r="FV1022" s="31"/>
      <c r="FW1022" s="31"/>
      <c r="FX1022" s="31"/>
      <c r="FY1022" s="31"/>
      <c r="FZ1022" s="31"/>
      <c r="GA1022" s="31"/>
      <c r="GB1022" s="31"/>
      <c r="GC1022" s="31"/>
      <c r="GD1022" s="31"/>
      <c r="GE1022" s="31"/>
      <c r="GF1022" s="31"/>
      <c r="GG1022" s="31"/>
      <c r="GH1022" s="31"/>
      <c r="GI1022" s="31"/>
      <c r="GJ1022" s="31"/>
      <c r="GK1022" s="31"/>
      <c r="GL1022" s="31"/>
      <c r="GM1022" s="31"/>
      <c r="GN1022" s="31"/>
      <c r="GO1022" s="31"/>
      <c r="GP1022" s="31"/>
      <c r="GQ1022" s="31"/>
      <c r="GR1022" s="31"/>
      <c r="GS1022" s="31"/>
      <c r="GT1022" s="31"/>
      <c r="GU1022" s="31"/>
      <c r="GV1022" s="31"/>
      <c r="GW1022" s="31"/>
      <c r="GX1022" s="31"/>
      <c r="GY1022" s="31"/>
      <c r="GZ1022" s="31"/>
    </row>
    <row r="1023" spans="2:208" s="32" customFormat="1" x14ac:dyDescent="0.2">
      <c r="B1023" s="21"/>
      <c r="C1023" s="22"/>
      <c r="D1023" s="22"/>
      <c r="E1023" s="22"/>
      <c r="F1023" s="246"/>
      <c r="G1023" s="121"/>
      <c r="H1023" s="27"/>
      <c r="I1023" s="28"/>
      <c r="J1023" s="29"/>
      <c r="K1023" s="30"/>
      <c r="L1023" s="34"/>
      <c r="M1023" s="35"/>
      <c r="N1023" s="30"/>
      <c r="O1023" s="34"/>
      <c r="P1023" s="35"/>
      <c r="Q1023" s="30"/>
      <c r="R1023" s="34"/>
      <c r="S1023" s="35"/>
      <c r="T1023" s="30"/>
      <c r="U1023" s="34"/>
      <c r="V1023" s="35"/>
      <c r="W1023" s="30"/>
      <c r="X1023" s="34"/>
      <c r="Y1023" s="34"/>
      <c r="Z1023" s="30"/>
      <c r="AA1023" s="34"/>
      <c r="AB1023" s="34"/>
      <c r="AC1023" s="30"/>
      <c r="AD1023" s="34"/>
      <c r="AE1023" s="34"/>
      <c r="AF1023" s="30"/>
      <c r="AG1023" s="34"/>
      <c r="AH1023" s="34"/>
      <c r="AI1023" s="30"/>
      <c r="AJ1023" s="34"/>
      <c r="AK1023" s="34"/>
      <c r="AL1023" s="30"/>
      <c r="AM1023" s="34"/>
      <c r="AN1023" s="34"/>
      <c r="AO1023" s="30"/>
      <c r="AP1023" s="34"/>
      <c r="AQ1023" s="34"/>
      <c r="AR1023" s="30"/>
      <c r="AS1023" s="34"/>
      <c r="AT1023" s="34"/>
      <c r="AU1023" s="30"/>
      <c r="AV1023" s="34"/>
      <c r="AW1023" s="34"/>
      <c r="AX1023" s="30"/>
      <c r="AY1023" s="34"/>
      <c r="AZ1023" s="34"/>
      <c r="BA1023" s="30"/>
      <c r="BB1023" s="34"/>
      <c r="BC1023" s="34"/>
      <c r="BD1023" s="30"/>
      <c r="BE1023" s="34"/>
      <c r="BF1023" s="34"/>
      <c r="BG1023" s="30"/>
      <c r="BH1023" s="34"/>
      <c r="BI1023" s="34"/>
      <c r="BJ1023" s="30"/>
      <c r="BK1023" s="34"/>
      <c r="BL1023" s="117"/>
      <c r="BM1023" s="118"/>
      <c r="BN1023" s="117"/>
      <c r="BO1023" s="34"/>
      <c r="BP1023" s="30"/>
      <c r="BQ1023" s="30"/>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c r="CT1023" s="31"/>
      <c r="CU1023" s="31"/>
      <c r="CV1023" s="31"/>
      <c r="CW1023" s="31"/>
      <c r="CX1023" s="31"/>
      <c r="CY1023" s="31"/>
      <c r="CZ1023" s="31"/>
      <c r="DA1023" s="31"/>
      <c r="DB1023" s="31"/>
      <c r="DC1023" s="31"/>
      <c r="DD1023" s="31"/>
      <c r="DE1023" s="31"/>
      <c r="DF1023" s="31"/>
      <c r="DG1023" s="31"/>
      <c r="DH1023" s="31"/>
      <c r="DI1023" s="31"/>
      <c r="DJ1023" s="31"/>
      <c r="DK1023" s="31"/>
      <c r="DL1023" s="31"/>
      <c r="DM1023" s="31"/>
      <c r="DN1023" s="31"/>
      <c r="DO1023" s="31"/>
      <c r="DP1023" s="31"/>
      <c r="DQ1023" s="31"/>
      <c r="DR1023" s="31"/>
      <c r="DS1023" s="31"/>
      <c r="DT1023" s="31"/>
      <c r="DU1023" s="31"/>
      <c r="DV1023" s="31"/>
      <c r="DW1023" s="31"/>
      <c r="DX1023" s="31"/>
      <c r="DY1023" s="31"/>
      <c r="DZ1023" s="31"/>
      <c r="EA1023" s="31"/>
      <c r="EB1023" s="31"/>
      <c r="EC1023" s="31"/>
      <c r="ED1023" s="31"/>
      <c r="EE1023" s="31"/>
      <c r="EF1023" s="31"/>
      <c r="EG1023" s="31"/>
      <c r="EH1023" s="31"/>
      <c r="EI1023" s="31"/>
      <c r="EJ1023" s="31"/>
      <c r="EK1023" s="31"/>
      <c r="EL1023" s="31"/>
      <c r="EM1023" s="31"/>
      <c r="EN1023" s="31"/>
      <c r="EO1023" s="31"/>
      <c r="EP1023" s="31"/>
      <c r="EQ1023" s="31"/>
      <c r="ER1023" s="31"/>
      <c r="ES1023" s="31"/>
      <c r="ET1023" s="31"/>
      <c r="EU1023" s="31"/>
      <c r="EV1023" s="31"/>
      <c r="EW1023" s="31"/>
      <c r="EX1023" s="31"/>
      <c r="EY1023" s="31"/>
      <c r="EZ1023" s="31"/>
      <c r="FA1023" s="31"/>
      <c r="FB1023" s="31"/>
      <c r="FC1023" s="31"/>
      <c r="FD1023" s="31"/>
      <c r="FE1023" s="31"/>
      <c r="FF1023" s="31"/>
      <c r="FG1023" s="31"/>
      <c r="FH1023" s="31"/>
      <c r="FI1023" s="31"/>
      <c r="FJ1023" s="31"/>
      <c r="FK1023" s="31"/>
      <c r="FL1023" s="31"/>
      <c r="FM1023" s="31"/>
      <c r="FN1023" s="31"/>
      <c r="FO1023" s="31"/>
      <c r="FP1023" s="31"/>
      <c r="FQ1023" s="31"/>
      <c r="FR1023" s="31"/>
      <c r="FS1023" s="31"/>
      <c r="FT1023" s="31"/>
      <c r="FU1023" s="31"/>
      <c r="FV1023" s="31"/>
      <c r="FW1023" s="31"/>
      <c r="FX1023" s="31"/>
      <c r="FY1023" s="31"/>
      <c r="FZ1023" s="31"/>
      <c r="GA1023" s="31"/>
      <c r="GB1023" s="31"/>
      <c r="GC1023" s="31"/>
      <c r="GD1023" s="31"/>
      <c r="GE1023" s="31"/>
      <c r="GF1023" s="31"/>
      <c r="GG1023" s="31"/>
      <c r="GH1023" s="31"/>
      <c r="GI1023" s="31"/>
      <c r="GJ1023" s="31"/>
      <c r="GK1023" s="31"/>
      <c r="GL1023" s="31"/>
      <c r="GM1023" s="31"/>
      <c r="GN1023" s="31"/>
      <c r="GO1023" s="31"/>
      <c r="GP1023" s="31"/>
      <c r="GQ1023" s="31"/>
      <c r="GR1023" s="31"/>
      <c r="GS1023" s="31"/>
      <c r="GT1023" s="31"/>
      <c r="GU1023" s="31"/>
      <c r="GV1023" s="31"/>
      <c r="GW1023" s="31"/>
      <c r="GX1023" s="31"/>
      <c r="GY1023" s="31"/>
      <c r="GZ1023" s="31"/>
    </row>
    <row r="1024" spans="2:208" s="32" customFormat="1" x14ac:dyDescent="0.2">
      <c r="B1024" s="21"/>
      <c r="C1024" s="22"/>
      <c r="D1024" s="22"/>
      <c r="E1024" s="22"/>
      <c r="F1024" s="246"/>
      <c r="G1024" s="121"/>
      <c r="H1024" s="27"/>
      <c r="I1024" s="28"/>
      <c r="J1024" s="29"/>
      <c r="K1024" s="30"/>
      <c r="L1024" s="34"/>
      <c r="M1024" s="35"/>
      <c r="N1024" s="30"/>
      <c r="O1024" s="34"/>
      <c r="P1024" s="35"/>
      <c r="Q1024" s="30"/>
      <c r="R1024" s="34"/>
      <c r="S1024" s="35"/>
      <c r="T1024" s="30"/>
      <c r="U1024" s="34"/>
      <c r="V1024" s="35"/>
      <c r="W1024" s="30"/>
      <c r="X1024" s="34"/>
      <c r="Y1024" s="34"/>
      <c r="Z1024" s="30"/>
      <c r="AA1024" s="34"/>
      <c r="AB1024" s="34"/>
      <c r="AC1024" s="30"/>
      <c r="AD1024" s="34"/>
      <c r="AE1024" s="34"/>
      <c r="AF1024" s="30"/>
      <c r="AG1024" s="34"/>
      <c r="AH1024" s="34"/>
      <c r="AI1024" s="30"/>
      <c r="AJ1024" s="34"/>
      <c r="AK1024" s="34"/>
      <c r="AL1024" s="30"/>
      <c r="AM1024" s="34"/>
      <c r="AN1024" s="34"/>
      <c r="AO1024" s="30"/>
      <c r="AP1024" s="34"/>
      <c r="AQ1024" s="34"/>
      <c r="AR1024" s="30"/>
      <c r="AS1024" s="34"/>
      <c r="AT1024" s="34"/>
      <c r="AU1024" s="30"/>
      <c r="AV1024" s="34"/>
      <c r="AW1024" s="34"/>
      <c r="AX1024" s="30"/>
      <c r="AY1024" s="34"/>
      <c r="AZ1024" s="34"/>
      <c r="BA1024" s="30"/>
      <c r="BB1024" s="34"/>
      <c r="BC1024" s="34"/>
      <c r="BD1024" s="30"/>
      <c r="BE1024" s="34"/>
      <c r="BF1024" s="34"/>
      <c r="BG1024" s="30"/>
      <c r="BH1024" s="34"/>
      <c r="BI1024" s="34"/>
      <c r="BJ1024" s="30"/>
      <c r="BK1024" s="34"/>
      <c r="BL1024" s="117"/>
      <c r="BM1024" s="118"/>
      <c r="BN1024" s="117"/>
      <c r="BO1024" s="34"/>
      <c r="BP1024" s="30"/>
      <c r="BQ1024" s="30"/>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c r="DP1024" s="31"/>
      <c r="DQ1024" s="31"/>
      <c r="DR1024" s="31"/>
      <c r="DS1024" s="31"/>
      <c r="DT1024" s="31"/>
      <c r="DU1024" s="31"/>
      <c r="DV1024" s="31"/>
      <c r="DW1024" s="31"/>
      <c r="DX1024" s="31"/>
      <c r="DY1024" s="31"/>
      <c r="DZ1024" s="31"/>
      <c r="EA1024" s="31"/>
      <c r="EB1024" s="31"/>
      <c r="EC1024" s="31"/>
      <c r="ED1024" s="31"/>
      <c r="EE1024" s="31"/>
      <c r="EF1024" s="31"/>
      <c r="EG1024" s="31"/>
      <c r="EH1024" s="31"/>
      <c r="EI1024" s="31"/>
      <c r="EJ1024" s="31"/>
      <c r="EK1024" s="31"/>
      <c r="EL1024" s="31"/>
      <c r="EM1024" s="31"/>
      <c r="EN1024" s="31"/>
      <c r="EO1024" s="31"/>
      <c r="EP1024" s="31"/>
      <c r="EQ1024" s="31"/>
      <c r="ER1024" s="31"/>
      <c r="ES1024" s="31"/>
      <c r="ET1024" s="31"/>
      <c r="EU1024" s="31"/>
      <c r="EV1024" s="31"/>
      <c r="EW1024" s="31"/>
      <c r="EX1024" s="31"/>
      <c r="EY1024" s="31"/>
      <c r="EZ1024" s="31"/>
      <c r="FA1024" s="31"/>
      <c r="FB1024" s="31"/>
      <c r="FC1024" s="31"/>
      <c r="FD1024" s="31"/>
      <c r="FE1024" s="31"/>
      <c r="FF1024" s="31"/>
      <c r="FG1024" s="31"/>
      <c r="FH1024" s="31"/>
      <c r="FI1024" s="31"/>
      <c r="FJ1024" s="31"/>
      <c r="FK1024" s="31"/>
      <c r="FL1024" s="31"/>
      <c r="FM1024" s="31"/>
      <c r="FN1024" s="31"/>
      <c r="FO1024" s="31"/>
      <c r="FP1024" s="31"/>
      <c r="FQ1024" s="31"/>
      <c r="FR1024" s="31"/>
      <c r="FS1024" s="31"/>
      <c r="FT1024" s="31"/>
      <c r="FU1024" s="31"/>
      <c r="FV1024" s="31"/>
      <c r="FW1024" s="31"/>
      <c r="FX1024" s="31"/>
      <c r="FY1024" s="31"/>
      <c r="FZ1024" s="31"/>
      <c r="GA1024" s="31"/>
      <c r="GB1024" s="31"/>
      <c r="GC1024" s="31"/>
      <c r="GD1024" s="31"/>
      <c r="GE1024" s="31"/>
      <c r="GF1024" s="31"/>
      <c r="GG1024" s="31"/>
      <c r="GH1024" s="31"/>
      <c r="GI1024" s="31"/>
      <c r="GJ1024" s="31"/>
      <c r="GK1024" s="31"/>
      <c r="GL1024" s="31"/>
      <c r="GM1024" s="31"/>
      <c r="GN1024" s="31"/>
      <c r="GO1024" s="31"/>
      <c r="GP1024" s="31"/>
      <c r="GQ1024" s="31"/>
      <c r="GR1024" s="31"/>
      <c r="GS1024" s="31"/>
      <c r="GT1024" s="31"/>
      <c r="GU1024" s="31"/>
      <c r="GV1024" s="31"/>
      <c r="GW1024" s="31"/>
      <c r="GX1024" s="31"/>
      <c r="GY1024" s="31"/>
      <c r="GZ1024" s="31"/>
    </row>
    <row r="1025" spans="2:208" s="32" customFormat="1" x14ac:dyDescent="0.2">
      <c r="B1025" s="21"/>
      <c r="C1025" s="22"/>
      <c r="D1025" s="22"/>
      <c r="E1025" s="22"/>
      <c r="F1025" s="246"/>
      <c r="G1025" s="121"/>
      <c r="H1025" s="27"/>
      <c r="I1025" s="28"/>
      <c r="J1025" s="29"/>
      <c r="K1025" s="30"/>
      <c r="L1025" s="34"/>
      <c r="M1025" s="35"/>
      <c r="N1025" s="30"/>
      <c r="O1025" s="34"/>
      <c r="P1025" s="35"/>
      <c r="Q1025" s="30"/>
      <c r="R1025" s="34"/>
      <c r="S1025" s="35"/>
      <c r="T1025" s="30"/>
      <c r="U1025" s="34"/>
      <c r="V1025" s="35"/>
      <c r="W1025" s="30"/>
      <c r="X1025" s="34"/>
      <c r="Y1025" s="34"/>
      <c r="Z1025" s="30"/>
      <c r="AA1025" s="34"/>
      <c r="AB1025" s="34"/>
      <c r="AC1025" s="30"/>
      <c r="AD1025" s="34"/>
      <c r="AE1025" s="34"/>
      <c r="AF1025" s="30"/>
      <c r="AG1025" s="34"/>
      <c r="AH1025" s="34"/>
      <c r="AI1025" s="30"/>
      <c r="AJ1025" s="34"/>
      <c r="AK1025" s="34"/>
      <c r="AL1025" s="30"/>
      <c r="AM1025" s="34"/>
      <c r="AN1025" s="34"/>
      <c r="AO1025" s="30"/>
      <c r="AP1025" s="34"/>
      <c r="AQ1025" s="34"/>
      <c r="AR1025" s="30"/>
      <c r="AS1025" s="34"/>
      <c r="AT1025" s="34"/>
      <c r="AU1025" s="30"/>
      <c r="AV1025" s="34"/>
      <c r="AW1025" s="34"/>
      <c r="AX1025" s="30"/>
      <c r="AY1025" s="34"/>
      <c r="AZ1025" s="34"/>
      <c r="BA1025" s="30"/>
      <c r="BB1025" s="34"/>
      <c r="BC1025" s="34"/>
      <c r="BD1025" s="30"/>
      <c r="BE1025" s="34"/>
      <c r="BF1025" s="34"/>
      <c r="BG1025" s="30"/>
      <c r="BH1025" s="34"/>
      <c r="BI1025" s="34"/>
      <c r="BJ1025" s="30"/>
      <c r="BK1025" s="34"/>
      <c r="BL1025" s="117"/>
      <c r="BM1025" s="118"/>
      <c r="BN1025" s="117"/>
      <c r="BO1025" s="34"/>
      <c r="BP1025" s="30"/>
      <c r="BQ1025" s="30"/>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c r="CT1025" s="31"/>
      <c r="CU1025" s="31"/>
      <c r="CV1025" s="31"/>
      <c r="CW1025" s="31"/>
      <c r="CX1025" s="31"/>
      <c r="CY1025" s="31"/>
      <c r="CZ1025" s="31"/>
      <c r="DA1025" s="31"/>
      <c r="DB1025" s="31"/>
      <c r="DC1025" s="31"/>
      <c r="DD1025" s="31"/>
      <c r="DE1025" s="31"/>
      <c r="DF1025" s="31"/>
      <c r="DG1025" s="31"/>
      <c r="DH1025" s="31"/>
      <c r="DI1025" s="31"/>
      <c r="DJ1025" s="31"/>
      <c r="DK1025" s="31"/>
      <c r="DL1025" s="31"/>
      <c r="DM1025" s="31"/>
      <c r="DN1025" s="31"/>
      <c r="DO1025" s="31"/>
      <c r="DP1025" s="31"/>
      <c r="DQ1025" s="31"/>
      <c r="DR1025" s="31"/>
      <c r="DS1025" s="31"/>
      <c r="DT1025" s="31"/>
      <c r="DU1025" s="31"/>
      <c r="DV1025" s="31"/>
      <c r="DW1025" s="31"/>
      <c r="DX1025" s="31"/>
      <c r="DY1025" s="31"/>
      <c r="DZ1025" s="31"/>
      <c r="EA1025" s="31"/>
      <c r="EB1025" s="31"/>
      <c r="EC1025" s="31"/>
      <c r="ED1025" s="31"/>
      <c r="EE1025" s="31"/>
      <c r="EF1025" s="31"/>
      <c r="EG1025" s="31"/>
      <c r="EH1025" s="31"/>
      <c r="EI1025" s="31"/>
      <c r="EJ1025" s="31"/>
      <c r="EK1025" s="31"/>
      <c r="EL1025" s="31"/>
      <c r="EM1025" s="31"/>
      <c r="EN1025" s="31"/>
      <c r="EO1025" s="31"/>
      <c r="EP1025" s="31"/>
      <c r="EQ1025" s="31"/>
      <c r="ER1025" s="31"/>
      <c r="ES1025" s="31"/>
      <c r="ET1025" s="31"/>
      <c r="EU1025" s="31"/>
      <c r="EV1025" s="31"/>
      <c r="EW1025" s="31"/>
      <c r="EX1025" s="31"/>
      <c r="EY1025" s="31"/>
      <c r="EZ1025" s="31"/>
      <c r="FA1025" s="31"/>
      <c r="FB1025" s="31"/>
      <c r="FC1025" s="31"/>
      <c r="FD1025" s="31"/>
      <c r="FE1025" s="31"/>
      <c r="FF1025" s="31"/>
      <c r="FG1025" s="31"/>
      <c r="FH1025" s="31"/>
      <c r="FI1025" s="31"/>
      <c r="FJ1025" s="31"/>
      <c r="FK1025" s="31"/>
      <c r="FL1025" s="31"/>
      <c r="FM1025" s="31"/>
      <c r="FN1025" s="31"/>
      <c r="FO1025" s="31"/>
      <c r="FP1025" s="31"/>
      <c r="FQ1025" s="31"/>
      <c r="FR1025" s="31"/>
      <c r="FS1025" s="31"/>
      <c r="FT1025" s="31"/>
      <c r="FU1025" s="31"/>
      <c r="FV1025" s="31"/>
      <c r="FW1025" s="31"/>
      <c r="FX1025" s="31"/>
      <c r="FY1025" s="31"/>
      <c r="FZ1025" s="31"/>
      <c r="GA1025" s="31"/>
      <c r="GB1025" s="31"/>
      <c r="GC1025" s="31"/>
      <c r="GD1025" s="31"/>
      <c r="GE1025" s="31"/>
      <c r="GF1025" s="31"/>
      <c r="GG1025" s="31"/>
      <c r="GH1025" s="31"/>
      <c r="GI1025" s="31"/>
      <c r="GJ1025" s="31"/>
      <c r="GK1025" s="31"/>
      <c r="GL1025" s="31"/>
      <c r="GM1025" s="31"/>
      <c r="GN1025" s="31"/>
      <c r="GO1025" s="31"/>
      <c r="GP1025" s="31"/>
      <c r="GQ1025" s="31"/>
      <c r="GR1025" s="31"/>
      <c r="GS1025" s="31"/>
      <c r="GT1025" s="31"/>
      <c r="GU1025" s="31"/>
      <c r="GV1025" s="31"/>
      <c r="GW1025" s="31"/>
      <c r="GX1025" s="31"/>
      <c r="GY1025" s="31"/>
      <c r="GZ1025" s="31"/>
    </row>
    <row r="1026" spans="2:208" s="32" customFormat="1" x14ac:dyDescent="0.2">
      <c r="B1026" s="21"/>
      <c r="C1026" s="22"/>
      <c r="D1026" s="22"/>
      <c r="E1026" s="22"/>
      <c r="F1026" s="246"/>
      <c r="G1026" s="121"/>
      <c r="H1026" s="27"/>
      <c r="I1026" s="28"/>
      <c r="J1026" s="29"/>
      <c r="K1026" s="30"/>
      <c r="L1026" s="34"/>
      <c r="M1026" s="35"/>
      <c r="N1026" s="30"/>
      <c r="O1026" s="34"/>
      <c r="P1026" s="35"/>
      <c r="Q1026" s="30"/>
      <c r="R1026" s="34"/>
      <c r="S1026" s="35"/>
      <c r="T1026" s="30"/>
      <c r="U1026" s="34"/>
      <c r="V1026" s="35"/>
      <c r="W1026" s="30"/>
      <c r="X1026" s="34"/>
      <c r="Y1026" s="34"/>
      <c r="Z1026" s="30"/>
      <c r="AA1026" s="34"/>
      <c r="AB1026" s="34"/>
      <c r="AC1026" s="30"/>
      <c r="AD1026" s="34"/>
      <c r="AE1026" s="34"/>
      <c r="AF1026" s="30"/>
      <c r="AG1026" s="34"/>
      <c r="AH1026" s="34"/>
      <c r="AI1026" s="30"/>
      <c r="AJ1026" s="34"/>
      <c r="AK1026" s="34"/>
      <c r="AL1026" s="30"/>
      <c r="AM1026" s="34"/>
      <c r="AN1026" s="34"/>
      <c r="AO1026" s="30"/>
      <c r="AP1026" s="34"/>
      <c r="AQ1026" s="34"/>
      <c r="AR1026" s="30"/>
      <c r="AS1026" s="34"/>
      <c r="AT1026" s="34"/>
      <c r="AU1026" s="30"/>
      <c r="AV1026" s="34"/>
      <c r="AW1026" s="34"/>
      <c r="AX1026" s="30"/>
      <c r="AY1026" s="34"/>
      <c r="AZ1026" s="34"/>
      <c r="BA1026" s="30"/>
      <c r="BB1026" s="34"/>
      <c r="BC1026" s="34"/>
      <c r="BD1026" s="30"/>
      <c r="BE1026" s="34"/>
      <c r="BF1026" s="34"/>
      <c r="BG1026" s="30"/>
      <c r="BH1026" s="34"/>
      <c r="BI1026" s="34"/>
      <c r="BJ1026" s="30"/>
      <c r="BK1026" s="34"/>
      <c r="BL1026" s="117"/>
      <c r="BM1026" s="118"/>
      <c r="BN1026" s="117"/>
      <c r="BO1026" s="34"/>
      <c r="BP1026" s="30"/>
      <c r="BQ1026" s="30"/>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c r="DP1026" s="31"/>
      <c r="DQ1026" s="31"/>
      <c r="DR1026" s="31"/>
      <c r="DS1026" s="31"/>
      <c r="DT1026" s="31"/>
      <c r="DU1026" s="31"/>
      <c r="DV1026" s="31"/>
      <c r="DW1026" s="31"/>
      <c r="DX1026" s="31"/>
      <c r="DY1026" s="31"/>
      <c r="DZ1026" s="31"/>
      <c r="EA1026" s="31"/>
      <c r="EB1026" s="31"/>
      <c r="EC1026" s="31"/>
      <c r="ED1026" s="31"/>
      <c r="EE1026" s="31"/>
      <c r="EF1026" s="31"/>
      <c r="EG1026" s="31"/>
      <c r="EH1026" s="31"/>
      <c r="EI1026" s="31"/>
      <c r="EJ1026" s="31"/>
      <c r="EK1026" s="31"/>
      <c r="EL1026" s="31"/>
      <c r="EM1026" s="31"/>
      <c r="EN1026" s="31"/>
      <c r="EO1026" s="31"/>
      <c r="EP1026" s="31"/>
      <c r="EQ1026" s="31"/>
      <c r="ER1026" s="31"/>
      <c r="ES1026" s="31"/>
      <c r="ET1026" s="31"/>
      <c r="EU1026" s="31"/>
      <c r="EV1026" s="31"/>
      <c r="EW1026" s="31"/>
      <c r="EX1026" s="31"/>
      <c r="EY1026" s="31"/>
      <c r="EZ1026" s="31"/>
      <c r="FA1026" s="31"/>
      <c r="FB1026" s="31"/>
      <c r="FC1026" s="31"/>
      <c r="FD1026" s="31"/>
      <c r="FE1026" s="31"/>
      <c r="FF1026" s="31"/>
      <c r="FG1026" s="31"/>
      <c r="FH1026" s="31"/>
      <c r="FI1026" s="31"/>
      <c r="FJ1026" s="31"/>
      <c r="FK1026" s="31"/>
      <c r="FL1026" s="31"/>
      <c r="FM1026" s="31"/>
      <c r="FN1026" s="31"/>
      <c r="FO1026" s="31"/>
      <c r="FP1026" s="31"/>
      <c r="FQ1026" s="31"/>
      <c r="FR1026" s="31"/>
      <c r="FS1026" s="31"/>
      <c r="FT1026" s="31"/>
      <c r="FU1026" s="31"/>
      <c r="FV1026" s="31"/>
      <c r="FW1026" s="31"/>
      <c r="FX1026" s="31"/>
      <c r="FY1026" s="31"/>
      <c r="FZ1026" s="31"/>
      <c r="GA1026" s="31"/>
      <c r="GB1026" s="31"/>
      <c r="GC1026" s="31"/>
      <c r="GD1026" s="31"/>
      <c r="GE1026" s="31"/>
      <c r="GF1026" s="31"/>
      <c r="GG1026" s="31"/>
      <c r="GH1026" s="31"/>
      <c r="GI1026" s="31"/>
      <c r="GJ1026" s="31"/>
      <c r="GK1026" s="31"/>
      <c r="GL1026" s="31"/>
      <c r="GM1026" s="31"/>
      <c r="GN1026" s="31"/>
      <c r="GO1026" s="31"/>
      <c r="GP1026" s="31"/>
      <c r="GQ1026" s="31"/>
      <c r="GR1026" s="31"/>
      <c r="GS1026" s="31"/>
      <c r="GT1026" s="31"/>
      <c r="GU1026" s="31"/>
      <c r="GV1026" s="31"/>
      <c r="GW1026" s="31"/>
      <c r="GX1026" s="31"/>
      <c r="GY1026" s="31"/>
      <c r="GZ1026" s="31"/>
    </row>
    <row r="1027" spans="2:208" s="32" customFormat="1" x14ac:dyDescent="0.2">
      <c r="B1027" s="21"/>
      <c r="C1027" s="22"/>
      <c r="D1027" s="22"/>
      <c r="E1027" s="22"/>
      <c r="F1027" s="246"/>
      <c r="G1027" s="121"/>
      <c r="H1027" s="27"/>
      <c r="I1027" s="28"/>
      <c r="J1027" s="29"/>
      <c r="K1027" s="30"/>
      <c r="L1027" s="34"/>
      <c r="M1027" s="35"/>
      <c r="N1027" s="30"/>
      <c r="O1027" s="34"/>
      <c r="P1027" s="35"/>
      <c r="Q1027" s="30"/>
      <c r="R1027" s="34"/>
      <c r="S1027" s="35"/>
      <c r="T1027" s="30"/>
      <c r="U1027" s="34"/>
      <c r="V1027" s="35"/>
      <c r="W1027" s="30"/>
      <c r="X1027" s="34"/>
      <c r="Y1027" s="34"/>
      <c r="Z1027" s="30"/>
      <c r="AA1027" s="34"/>
      <c r="AB1027" s="34"/>
      <c r="AC1027" s="30"/>
      <c r="AD1027" s="34"/>
      <c r="AE1027" s="34"/>
      <c r="AF1027" s="30"/>
      <c r="AG1027" s="34"/>
      <c r="AH1027" s="34"/>
      <c r="AI1027" s="30"/>
      <c r="AJ1027" s="34"/>
      <c r="AK1027" s="34"/>
      <c r="AL1027" s="30"/>
      <c r="AM1027" s="34"/>
      <c r="AN1027" s="34"/>
      <c r="AO1027" s="30"/>
      <c r="AP1027" s="34"/>
      <c r="AQ1027" s="34"/>
      <c r="AR1027" s="30"/>
      <c r="AS1027" s="34"/>
      <c r="AT1027" s="34"/>
      <c r="AU1027" s="30"/>
      <c r="AV1027" s="34"/>
      <c r="AW1027" s="34"/>
      <c r="AX1027" s="30"/>
      <c r="AY1027" s="34"/>
      <c r="AZ1027" s="34"/>
      <c r="BA1027" s="30"/>
      <c r="BB1027" s="34"/>
      <c r="BC1027" s="34"/>
      <c r="BD1027" s="30"/>
      <c r="BE1027" s="34"/>
      <c r="BF1027" s="34"/>
      <c r="BG1027" s="30"/>
      <c r="BH1027" s="34"/>
      <c r="BI1027" s="34"/>
      <c r="BJ1027" s="30"/>
      <c r="BK1027" s="34"/>
      <c r="BL1027" s="117"/>
      <c r="BM1027" s="118"/>
      <c r="BN1027" s="117"/>
      <c r="BO1027" s="34"/>
      <c r="BP1027" s="30"/>
      <c r="BQ1027" s="30"/>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s="31"/>
      <c r="CU1027" s="31"/>
      <c r="CV1027" s="31"/>
      <c r="CW1027" s="31"/>
      <c r="CX1027" s="31"/>
      <c r="CY1027" s="31"/>
      <c r="CZ1027" s="31"/>
      <c r="DA1027" s="31"/>
      <c r="DB1027" s="31"/>
      <c r="DC1027" s="31"/>
      <c r="DD1027" s="31"/>
      <c r="DE1027" s="31"/>
      <c r="DF1027" s="31"/>
      <c r="DG1027" s="31"/>
      <c r="DH1027" s="31"/>
      <c r="DI1027" s="31"/>
      <c r="DJ1027" s="31"/>
      <c r="DK1027" s="31"/>
      <c r="DL1027" s="31"/>
      <c r="DM1027" s="31"/>
      <c r="DN1027" s="31"/>
      <c r="DO1027" s="31"/>
      <c r="DP1027" s="31"/>
      <c r="DQ1027" s="31"/>
      <c r="DR1027" s="31"/>
      <c r="DS1027" s="31"/>
      <c r="DT1027" s="31"/>
      <c r="DU1027" s="31"/>
      <c r="DV1027" s="31"/>
      <c r="DW1027" s="31"/>
      <c r="DX1027" s="31"/>
      <c r="DY1027" s="31"/>
      <c r="DZ1027" s="31"/>
      <c r="EA1027" s="31"/>
      <c r="EB1027" s="31"/>
      <c r="EC1027" s="31"/>
      <c r="ED1027" s="31"/>
      <c r="EE1027" s="31"/>
      <c r="EF1027" s="31"/>
      <c r="EG1027" s="31"/>
      <c r="EH1027" s="31"/>
      <c r="EI1027" s="31"/>
      <c r="EJ1027" s="31"/>
      <c r="EK1027" s="31"/>
      <c r="EL1027" s="31"/>
      <c r="EM1027" s="31"/>
      <c r="EN1027" s="31"/>
      <c r="EO1027" s="31"/>
      <c r="EP1027" s="31"/>
      <c r="EQ1027" s="31"/>
      <c r="ER1027" s="31"/>
      <c r="ES1027" s="31"/>
      <c r="ET1027" s="31"/>
      <c r="EU1027" s="31"/>
      <c r="EV1027" s="31"/>
      <c r="EW1027" s="31"/>
      <c r="EX1027" s="31"/>
      <c r="EY1027" s="31"/>
      <c r="EZ1027" s="31"/>
      <c r="FA1027" s="31"/>
      <c r="FB1027" s="31"/>
      <c r="FC1027" s="31"/>
      <c r="FD1027" s="31"/>
      <c r="FE1027" s="31"/>
      <c r="FF1027" s="31"/>
      <c r="FG1027" s="31"/>
      <c r="FH1027" s="31"/>
      <c r="FI1027" s="31"/>
      <c r="FJ1027" s="31"/>
      <c r="FK1027" s="31"/>
      <c r="FL1027" s="31"/>
      <c r="FM1027" s="31"/>
      <c r="FN1027" s="31"/>
      <c r="FO1027" s="31"/>
      <c r="FP1027" s="31"/>
      <c r="FQ1027" s="31"/>
      <c r="FR1027" s="31"/>
      <c r="FS1027" s="31"/>
      <c r="FT1027" s="31"/>
      <c r="FU1027" s="31"/>
      <c r="FV1027" s="31"/>
      <c r="FW1027" s="31"/>
      <c r="FX1027" s="31"/>
      <c r="FY1027" s="31"/>
      <c r="FZ1027" s="31"/>
      <c r="GA1027" s="31"/>
      <c r="GB1027" s="31"/>
      <c r="GC1027" s="31"/>
      <c r="GD1027" s="31"/>
      <c r="GE1027" s="31"/>
      <c r="GF1027" s="31"/>
      <c r="GG1027" s="31"/>
      <c r="GH1027" s="31"/>
      <c r="GI1027" s="31"/>
      <c r="GJ1027" s="31"/>
      <c r="GK1027" s="31"/>
      <c r="GL1027" s="31"/>
      <c r="GM1027" s="31"/>
      <c r="GN1027" s="31"/>
      <c r="GO1027" s="31"/>
      <c r="GP1027" s="31"/>
      <c r="GQ1027" s="31"/>
      <c r="GR1027" s="31"/>
      <c r="GS1027" s="31"/>
      <c r="GT1027" s="31"/>
      <c r="GU1027" s="31"/>
      <c r="GV1027" s="31"/>
      <c r="GW1027" s="31"/>
      <c r="GX1027" s="31"/>
      <c r="GY1027" s="31"/>
      <c r="GZ1027" s="31"/>
    </row>
    <row r="1028" spans="2:208" s="32" customFormat="1" x14ac:dyDescent="0.2">
      <c r="B1028" s="21"/>
      <c r="C1028" s="22"/>
      <c r="D1028" s="22"/>
      <c r="E1028" s="22"/>
      <c r="F1028" s="246"/>
      <c r="G1028" s="121"/>
      <c r="H1028" s="27"/>
      <c r="I1028" s="28"/>
      <c r="J1028" s="29"/>
      <c r="K1028" s="30"/>
      <c r="L1028" s="34"/>
      <c r="M1028" s="35"/>
      <c r="N1028" s="30"/>
      <c r="O1028" s="34"/>
      <c r="P1028" s="35"/>
      <c r="Q1028" s="30"/>
      <c r="R1028" s="34"/>
      <c r="S1028" s="35"/>
      <c r="T1028" s="30"/>
      <c r="U1028" s="34"/>
      <c r="V1028" s="35"/>
      <c r="W1028" s="30"/>
      <c r="X1028" s="34"/>
      <c r="Y1028" s="34"/>
      <c r="Z1028" s="30"/>
      <c r="AA1028" s="34"/>
      <c r="AB1028" s="34"/>
      <c r="AC1028" s="30"/>
      <c r="AD1028" s="34"/>
      <c r="AE1028" s="34"/>
      <c r="AF1028" s="30"/>
      <c r="AG1028" s="34"/>
      <c r="AH1028" s="34"/>
      <c r="AI1028" s="30"/>
      <c r="AJ1028" s="34"/>
      <c r="AK1028" s="34"/>
      <c r="AL1028" s="30"/>
      <c r="AM1028" s="34"/>
      <c r="AN1028" s="34"/>
      <c r="AO1028" s="30"/>
      <c r="AP1028" s="34"/>
      <c r="AQ1028" s="34"/>
      <c r="AR1028" s="30"/>
      <c r="AS1028" s="34"/>
      <c r="AT1028" s="34"/>
      <c r="AU1028" s="30"/>
      <c r="AV1028" s="34"/>
      <c r="AW1028" s="34"/>
      <c r="AX1028" s="30"/>
      <c r="AY1028" s="34"/>
      <c r="AZ1028" s="34"/>
      <c r="BA1028" s="30"/>
      <c r="BB1028" s="34"/>
      <c r="BC1028" s="34"/>
      <c r="BD1028" s="30"/>
      <c r="BE1028" s="34"/>
      <c r="BF1028" s="34"/>
      <c r="BG1028" s="30"/>
      <c r="BH1028" s="34"/>
      <c r="BI1028" s="34"/>
      <c r="BJ1028" s="30"/>
      <c r="BK1028" s="34"/>
      <c r="BL1028" s="117"/>
      <c r="BM1028" s="118"/>
      <c r="BN1028" s="117"/>
      <c r="BO1028" s="34"/>
      <c r="BP1028" s="30"/>
      <c r="BQ1028" s="30"/>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s="31"/>
      <c r="CU1028" s="31"/>
      <c r="CV1028" s="31"/>
      <c r="CW1028" s="31"/>
      <c r="CX1028" s="31"/>
      <c r="CY1028" s="31"/>
      <c r="CZ1028" s="31"/>
      <c r="DA1028" s="31"/>
      <c r="DB1028" s="31"/>
      <c r="DC1028" s="31"/>
      <c r="DD1028" s="31"/>
      <c r="DE1028" s="31"/>
      <c r="DF1028" s="31"/>
      <c r="DG1028" s="31"/>
      <c r="DH1028" s="31"/>
      <c r="DI1028" s="31"/>
      <c r="DJ1028" s="31"/>
      <c r="DK1028" s="31"/>
      <c r="DL1028" s="31"/>
      <c r="DM1028" s="31"/>
      <c r="DN1028" s="31"/>
      <c r="DO1028" s="31"/>
      <c r="DP1028" s="31"/>
      <c r="DQ1028" s="31"/>
      <c r="DR1028" s="31"/>
      <c r="DS1028" s="31"/>
      <c r="DT1028" s="31"/>
      <c r="DU1028" s="31"/>
      <c r="DV1028" s="31"/>
      <c r="DW1028" s="31"/>
      <c r="DX1028" s="31"/>
      <c r="DY1028" s="31"/>
      <c r="DZ1028" s="31"/>
      <c r="EA1028" s="31"/>
      <c r="EB1028" s="31"/>
      <c r="EC1028" s="31"/>
      <c r="ED1028" s="31"/>
      <c r="EE1028" s="31"/>
      <c r="EF1028" s="31"/>
      <c r="EG1028" s="31"/>
      <c r="EH1028" s="31"/>
      <c r="EI1028" s="31"/>
      <c r="EJ1028" s="31"/>
      <c r="EK1028" s="31"/>
      <c r="EL1028" s="31"/>
      <c r="EM1028" s="31"/>
      <c r="EN1028" s="31"/>
      <c r="EO1028" s="31"/>
      <c r="EP1028" s="31"/>
      <c r="EQ1028" s="31"/>
      <c r="ER1028" s="31"/>
      <c r="ES1028" s="31"/>
      <c r="ET1028" s="31"/>
      <c r="EU1028" s="31"/>
      <c r="EV1028" s="31"/>
      <c r="EW1028" s="31"/>
      <c r="EX1028" s="31"/>
      <c r="EY1028" s="31"/>
      <c r="EZ1028" s="31"/>
      <c r="FA1028" s="31"/>
      <c r="FB1028" s="31"/>
      <c r="FC1028" s="31"/>
      <c r="FD1028" s="31"/>
      <c r="FE1028" s="31"/>
      <c r="FF1028" s="31"/>
      <c r="FG1028" s="31"/>
      <c r="FH1028" s="31"/>
      <c r="FI1028" s="31"/>
      <c r="FJ1028" s="31"/>
      <c r="FK1028" s="31"/>
      <c r="FL1028" s="31"/>
      <c r="FM1028" s="31"/>
      <c r="FN1028" s="31"/>
      <c r="FO1028" s="31"/>
      <c r="FP1028" s="31"/>
      <c r="FQ1028" s="31"/>
      <c r="FR1028" s="31"/>
      <c r="FS1028" s="31"/>
      <c r="FT1028" s="31"/>
      <c r="FU1028" s="31"/>
      <c r="FV1028" s="31"/>
      <c r="FW1028" s="31"/>
      <c r="FX1028" s="31"/>
      <c r="FY1028" s="31"/>
      <c r="FZ1028" s="31"/>
      <c r="GA1028" s="31"/>
      <c r="GB1028" s="31"/>
      <c r="GC1028" s="31"/>
      <c r="GD1028" s="31"/>
      <c r="GE1028" s="31"/>
      <c r="GF1028" s="31"/>
      <c r="GG1028" s="31"/>
      <c r="GH1028" s="31"/>
      <c r="GI1028" s="31"/>
      <c r="GJ1028" s="31"/>
      <c r="GK1028" s="31"/>
      <c r="GL1028" s="31"/>
      <c r="GM1028" s="31"/>
      <c r="GN1028" s="31"/>
      <c r="GO1028" s="31"/>
      <c r="GP1028" s="31"/>
      <c r="GQ1028" s="31"/>
      <c r="GR1028" s="31"/>
      <c r="GS1028" s="31"/>
      <c r="GT1028" s="31"/>
      <c r="GU1028" s="31"/>
      <c r="GV1028" s="31"/>
      <c r="GW1028" s="31"/>
      <c r="GX1028" s="31"/>
      <c r="GY1028" s="31"/>
      <c r="GZ1028" s="31"/>
    </row>
    <row r="1029" spans="2:208" s="32" customFormat="1" x14ac:dyDescent="0.2">
      <c r="B1029" s="21"/>
      <c r="C1029" s="22"/>
      <c r="D1029" s="22"/>
      <c r="E1029" s="22"/>
      <c r="F1029" s="246"/>
      <c r="G1029" s="121"/>
      <c r="H1029" s="27"/>
      <c r="I1029" s="28"/>
      <c r="J1029" s="29"/>
      <c r="K1029" s="30"/>
      <c r="L1029" s="34"/>
      <c r="M1029" s="35"/>
      <c r="N1029" s="30"/>
      <c r="O1029" s="34"/>
      <c r="P1029" s="35"/>
      <c r="Q1029" s="30"/>
      <c r="R1029" s="34"/>
      <c r="S1029" s="35"/>
      <c r="T1029" s="30"/>
      <c r="U1029" s="34"/>
      <c r="V1029" s="35"/>
      <c r="W1029" s="30"/>
      <c r="X1029" s="34"/>
      <c r="Y1029" s="34"/>
      <c r="Z1029" s="30"/>
      <c r="AA1029" s="34"/>
      <c r="AB1029" s="34"/>
      <c r="AC1029" s="30"/>
      <c r="AD1029" s="34"/>
      <c r="AE1029" s="34"/>
      <c r="AF1029" s="30"/>
      <c r="AG1029" s="34"/>
      <c r="AH1029" s="34"/>
      <c r="AI1029" s="30"/>
      <c r="AJ1029" s="34"/>
      <c r="AK1029" s="34"/>
      <c r="AL1029" s="30"/>
      <c r="AM1029" s="34"/>
      <c r="AN1029" s="34"/>
      <c r="AO1029" s="30"/>
      <c r="AP1029" s="34"/>
      <c r="AQ1029" s="34"/>
      <c r="AR1029" s="30"/>
      <c r="AS1029" s="34"/>
      <c r="AT1029" s="34"/>
      <c r="AU1029" s="30"/>
      <c r="AV1029" s="34"/>
      <c r="AW1029" s="34"/>
      <c r="AX1029" s="30"/>
      <c r="AY1029" s="34"/>
      <c r="AZ1029" s="34"/>
      <c r="BA1029" s="30"/>
      <c r="BB1029" s="34"/>
      <c r="BC1029" s="34"/>
      <c r="BD1029" s="30"/>
      <c r="BE1029" s="34"/>
      <c r="BF1029" s="34"/>
      <c r="BG1029" s="30"/>
      <c r="BH1029" s="34"/>
      <c r="BI1029" s="34"/>
      <c r="BJ1029" s="30"/>
      <c r="BK1029" s="34"/>
      <c r="BL1029" s="117"/>
      <c r="BM1029" s="118"/>
      <c r="BN1029" s="117"/>
      <c r="BO1029" s="34"/>
      <c r="BP1029" s="30"/>
      <c r="BQ1029" s="30"/>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s="31"/>
      <c r="CU1029" s="31"/>
      <c r="CV1029" s="31"/>
      <c r="CW1029" s="31"/>
      <c r="CX1029" s="31"/>
      <c r="CY1029" s="31"/>
      <c r="CZ1029" s="31"/>
      <c r="DA1029" s="31"/>
      <c r="DB1029" s="31"/>
      <c r="DC1029" s="31"/>
      <c r="DD1029" s="31"/>
      <c r="DE1029" s="31"/>
      <c r="DF1029" s="31"/>
      <c r="DG1029" s="31"/>
      <c r="DH1029" s="31"/>
      <c r="DI1029" s="31"/>
      <c r="DJ1029" s="31"/>
      <c r="DK1029" s="31"/>
      <c r="DL1029" s="31"/>
      <c r="DM1029" s="31"/>
      <c r="DN1029" s="31"/>
      <c r="DO1029" s="31"/>
      <c r="DP1029" s="31"/>
      <c r="DQ1029" s="31"/>
      <c r="DR1029" s="31"/>
      <c r="DS1029" s="31"/>
      <c r="DT1029" s="31"/>
      <c r="DU1029" s="31"/>
      <c r="DV1029" s="31"/>
      <c r="DW1029" s="31"/>
      <c r="DX1029" s="31"/>
      <c r="DY1029" s="31"/>
      <c r="DZ1029" s="31"/>
      <c r="EA1029" s="31"/>
      <c r="EB1029" s="31"/>
      <c r="EC1029" s="31"/>
      <c r="ED1029" s="31"/>
      <c r="EE1029" s="31"/>
      <c r="EF1029" s="31"/>
      <c r="EG1029" s="31"/>
      <c r="EH1029" s="31"/>
      <c r="EI1029" s="31"/>
      <c r="EJ1029" s="31"/>
      <c r="EK1029" s="31"/>
      <c r="EL1029" s="31"/>
      <c r="EM1029" s="31"/>
      <c r="EN1029" s="31"/>
      <c r="EO1029" s="31"/>
      <c r="EP1029" s="31"/>
      <c r="EQ1029" s="31"/>
      <c r="ER1029" s="31"/>
      <c r="ES1029" s="31"/>
      <c r="ET1029" s="31"/>
      <c r="EU1029" s="31"/>
      <c r="EV1029" s="31"/>
      <c r="EW1029" s="31"/>
      <c r="EX1029" s="31"/>
      <c r="EY1029" s="31"/>
      <c r="EZ1029" s="31"/>
      <c r="FA1029" s="31"/>
      <c r="FB1029" s="31"/>
      <c r="FC1029" s="31"/>
      <c r="FD1029" s="31"/>
      <c r="FE1029" s="31"/>
      <c r="FF1029" s="31"/>
      <c r="FG1029" s="31"/>
      <c r="FH1029" s="31"/>
      <c r="FI1029" s="31"/>
      <c r="FJ1029" s="31"/>
      <c r="FK1029" s="31"/>
      <c r="FL1029" s="31"/>
      <c r="FM1029" s="31"/>
      <c r="FN1029" s="31"/>
      <c r="FO1029" s="31"/>
      <c r="FP1029" s="31"/>
      <c r="FQ1029" s="31"/>
      <c r="FR1029" s="31"/>
      <c r="FS1029" s="31"/>
      <c r="FT1029" s="31"/>
      <c r="FU1029" s="31"/>
      <c r="FV1029" s="31"/>
      <c r="FW1029" s="31"/>
      <c r="FX1029" s="31"/>
      <c r="FY1029" s="31"/>
      <c r="FZ1029" s="31"/>
      <c r="GA1029" s="31"/>
      <c r="GB1029" s="31"/>
      <c r="GC1029" s="31"/>
      <c r="GD1029" s="31"/>
      <c r="GE1029" s="31"/>
      <c r="GF1029" s="31"/>
      <c r="GG1029" s="31"/>
      <c r="GH1029" s="31"/>
      <c r="GI1029" s="31"/>
      <c r="GJ1029" s="31"/>
      <c r="GK1029" s="31"/>
      <c r="GL1029" s="31"/>
      <c r="GM1029" s="31"/>
      <c r="GN1029" s="31"/>
      <c r="GO1029" s="31"/>
      <c r="GP1029" s="31"/>
      <c r="GQ1029" s="31"/>
      <c r="GR1029" s="31"/>
      <c r="GS1029" s="31"/>
      <c r="GT1029" s="31"/>
      <c r="GU1029" s="31"/>
      <c r="GV1029" s="31"/>
      <c r="GW1029" s="31"/>
      <c r="GX1029" s="31"/>
      <c r="GY1029" s="31"/>
      <c r="GZ1029" s="31"/>
    </row>
    <row r="1030" spans="2:208" s="32" customFormat="1" x14ac:dyDescent="0.2">
      <c r="B1030" s="21"/>
      <c r="C1030" s="22"/>
      <c r="D1030" s="22"/>
      <c r="E1030" s="22"/>
      <c r="F1030" s="246"/>
      <c r="G1030" s="121"/>
      <c r="H1030" s="27"/>
      <c r="I1030" s="28"/>
      <c r="J1030" s="29"/>
      <c r="K1030" s="30"/>
      <c r="L1030" s="34"/>
      <c r="M1030" s="35"/>
      <c r="N1030" s="30"/>
      <c r="O1030" s="34"/>
      <c r="P1030" s="35"/>
      <c r="Q1030" s="30"/>
      <c r="R1030" s="34"/>
      <c r="S1030" s="35"/>
      <c r="T1030" s="30"/>
      <c r="U1030" s="34"/>
      <c r="V1030" s="35"/>
      <c r="W1030" s="30"/>
      <c r="X1030" s="34"/>
      <c r="Y1030" s="34"/>
      <c r="Z1030" s="30"/>
      <c r="AA1030" s="34"/>
      <c r="AB1030" s="34"/>
      <c r="AC1030" s="30"/>
      <c r="AD1030" s="34"/>
      <c r="AE1030" s="34"/>
      <c r="AF1030" s="30"/>
      <c r="AG1030" s="34"/>
      <c r="AH1030" s="34"/>
      <c r="AI1030" s="30"/>
      <c r="AJ1030" s="34"/>
      <c r="AK1030" s="34"/>
      <c r="AL1030" s="30"/>
      <c r="AM1030" s="34"/>
      <c r="AN1030" s="34"/>
      <c r="AO1030" s="30"/>
      <c r="AP1030" s="34"/>
      <c r="AQ1030" s="34"/>
      <c r="AR1030" s="30"/>
      <c r="AS1030" s="34"/>
      <c r="AT1030" s="34"/>
      <c r="AU1030" s="30"/>
      <c r="AV1030" s="34"/>
      <c r="AW1030" s="34"/>
      <c r="AX1030" s="30"/>
      <c r="AY1030" s="34"/>
      <c r="AZ1030" s="34"/>
      <c r="BA1030" s="30"/>
      <c r="BB1030" s="34"/>
      <c r="BC1030" s="34"/>
      <c r="BD1030" s="30"/>
      <c r="BE1030" s="34"/>
      <c r="BF1030" s="34"/>
      <c r="BG1030" s="30"/>
      <c r="BH1030" s="34"/>
      <c r="BI1030" s="34"/>
      <c r="BJ1030" s="30"/>
      <c r="BK1030" s="34"/>
      <c r="BL1030" s="117"/>
      <c r="BM1030" s="118"/>
      <c r="BN1030" s="117"/>
      <c r="BO1030" s="34"/>
      <c r="BP1030" s="30"/>
      <c r="BQ1030" s="30"/>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s="31"/>
      <c r="CU1030" s="31"/>
      <c r="CV1030" s="31"/>
      <c r="CW1030" s="31"/>
      <c r="CX1030" s="31"/>
      <c r="CY1030" s="31"/>
      <c r="CZ1030" s="31"/>
      <c r="DA1030" s="31"/>
      <c r="DB1030" s="31"/>
      <c r="DC1030" s="31"/>
      <c r="DD1030" s="31"/>
      <c r="DE1030" s="31"/>
      <c r="DF1030" s="31"/>
      <c r="DG1030" s="31"/>
      <c r="DH1030" s="31"/>
      <c r="DI1030" s="31"/>
      <c r="DJ1030" s="31"/>
      <c r="DK1030" s="31"/>
      <c r="DL1030" s="31"/>
      <c r="DM1030" s="31"/>
      <c r="DN1030" s="31"/>
      <c r="DO1030" s="31"/>
      <c r="DP1030" s="31"/>
      <c r="DQ1030" s="31"/>
      <c r="DR1030" s="31"/>
      <c r="DS1030" s="31"/>
      <c r="DT1030" s="31"/>
      <c r="DU1030" s="31"/>
      <c r="DV1030" s="31"/>
      <c r="DW1030" s="31"/>
      <c r="DX1030" s="31"/>
      <c r="DY1030" s="31"/>
      <c r="DZ1030" s="31"/>
      <c r="EA1030" s="31"/>
      <c r="EB1030" s="31"/>
      <c r="EC1030" s="31"/>
      <c r="ED1030" s="31"/>
      <c r="EE1030" s="31"/>
      <c r="EF1030" s="31"/>
      <c r="EG1030" s="31"/>
      <c r="EH1030" s="31"/>
      <c r="EI1030" s="31"/>
      <c r="EJ1030" s="31"/>
      <c r="EK1030" s="31"/>
      <c r="EL1030" s="31"/>
      <c r="EM1030" s="31"/>
      <c r="EN1030" s="31"/>
      <c r="EO1030" s="31"/>
      <c r="EP1030" s="31"/>
      <c r="EQ1030" s="31"/>
      <c r="ER1030" s="31"/>
      <c r="ES1030" s="31"/>
      <c r="ET1030" s="31"/>
      <c r="EU1030" s="31"/>
      <c r="EV1030" s="31"/>
      <c r="EW1030" s="31"/>
      <c r="EX1030" s="31"/>
      <c r="EY1030" s="31"/>
      <c r="EZ1030" s="31"/>
      <c r="FA1030" s="31"/>
      <c r="FB1030" s="31"/>
      <c r="FC1030" s="31"/>
      <c r="FD1030" s="31"/>
      <c r="FE1030" s="31"/>
      <c r="FF1030" s="31"/>
      <c r="FG1030" s="31"/>
      <c r="FH1030" s="31"/>
      <c r="FI1030" s="31"/>
      <c r="FJ1030" s="31"/>
      <c r="FK1030" s="31"/>
      <c r="FL1030" s="31"/>
      <c r="FM1030" s="31"/>
      <c r="FN1030" s="31"/>
      <c r="FO1030" s="31"/>
      <c r="FP1030" s="31"/>
      <c r="FQ1030" s="31"/>
      <c r="FR1030" s="31"/>
      <c r="FS1030" s="31"/>
      <c r="FT1030" s="31"/>
      <c r="FU1030" s="31"/>
      <c r="FV1030" s="31"/>
      <c r="FW1030" s="31"/>
      <c r="FX1030" s="31"/>
      <c r="FY1030" s="31"/>
      <c r="FZ1030" s="31"/>
      <c r="GA1030" s="31"/>
      <c r="GB1030" s="31"/>
      <c r="GC1030" s="31"/>
      <c r="GD1030" s="31"/>
      <c r="GE1030" s="31"/>
      <c r="GF1030" s="31"/>
      <c r="GG1030" s="31"/>
      <c r="GH1030" s="31"/>
      <c r="GI1030" s="31"/>
      <c r="GJ1030" s="31"/>
      <c r="GK1030" s="31"/>
      <c r="GL1030" s="31"/>
      <c r="GM1030" s="31"/>
      <c r="GN1030" s="31"/>
      <c r="GO1030" s="31"/>
      <c r="GP1030" s="31"/>
      <c r="GQ1030" s="31"/>
      <c r="GR1030" s="31"/>
      <c r="GS1030" s="31"/>
      <c r="GT1030" s="31"/>
      <c r="GU1030" s="31"/>
      <c r="GV1030" s="31"/>
      <c r="GW1030" s="31"/>
      <c r="GX1030" s="31"/>
      <c r="GY1030" s="31"/>
      <c r="GZ1030" s="31"/>
    </row>
    <row r="1031" spans="2:208" s="32" customFormat="1" x14ac:dyDescent="0.2">
      <c r="B1031" s="21"/>
      <c r="C1031" s="22"/>
      <c r="D1031" s="22"/>
      <c r="E1031" s="22"/>
      <c r="F1031" s="246"/>
      <c r="G1031" s="121"/>
      <c r="H1031" s="27"/>
      <c r="I1031" s="28"/>
      <c r="J1031" s="29"/>
      <c r="K1031" s="30"/>
      <c r="L1031" s="34"/>
      <c r="M1031" s="35"/>
      <c r="N1031" s="30"/>
      <c r="O1031" s="34"/>
      <c r="P1031" s="35"/>
      <c r="Q1031" s="30"/>
      <c r="R1031" s="34"/>
      <c r="S1031" s="35"/>
      <c r="T1031" s="30"/>
      <c r="U1031" s="34"/>
      <c r="V1031" s="35"/>
      <c r="W1031" s="30"/>
      <c r="X1031" s="34"/>
      <c r="Y1031" s="34"/>
      <c r="Z1031" s="30"/>
      <c r="AA1031" s="34"/>
      <c r="AB1031" s="34"/>
      <c r="AC1031" s="30"/>
      <c r="AD1031" s="34"/>
      <c r="AE1031" s="34"/>
      <c r="AF1031" s="30"/>
      <c r="AG1031" s="34"/>
      <c r="AH1031" s="34"/>
      <c r="AI1031" s="30"/>
      <c r="AJ1031" s="34"/>
      <c r="AK1031" s="34"/>
      <c r="AL1031" s="30"/>
      <c r="AM1031" s="34"/>
      <c r="AN1031" s="34"/>
      <c r="AO1031" s="30"/>
      <c r="AP1031" s="34"/>
      <c r="AQ1031" s="34"/>
      <c r="AR1031" s="30"/>
      <c r="AS1031" s="34"/>
      <c r="AT1031" s="34"/>
      <c r="AU1031" s="30"/>
      <c r="AV1031" s="34"/>
      <c r="AW1031" s="34"/>
      <c r="AX1031" s="30"/>
      <c r="AY1031" s="34"/>
      <c r="AZ1031" s="34"/>
      <c r="BA1031" s="30"/>
      <c r="BB1031" s="34"/>
      <c r="BC1031" s="34"/>
      <c r="BD1031" s="30"/>
      <c r="BE1031" s="34"/>
      <c r="BF1031" s="34"/>
      <c r="BG1031" s="30"/>
      <c r="BH1031" s="34"/>
      <c r="BI1031" s="34"/>
      <c r="BJ1031" s="30"/>
      <c r="BK1031" s="34"/>
      <c r="BL1031" s="117"/>
      <c r="BM1031" s="118"/>
      <c r="BN1031" s="117"/>
      <c r="BO1031" s="34"/>
      <c r="BP1031" s="30"/>
      <c r="BQ1031" s="30"/>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s="31"/>
      <c r="CU1031" s="31"/>
      <c r="CV1031" s="31"/>
      <c r="CW1031" s="31"/>
      <c r="CX1031" s="31"/>
      <c r="CY1031" s="31"/>
      <c r="CZ1031" s="31"/>
      <c r="DA1031" s="31"/>
      <c r="DB1031" s="31"/>
      <c r="DC1031" s="31"/>
      <c r="DD1031" s="31"/>
      <c r="DE1031" s="31"/>
      <c r="DF1031" s="31"/>
      <c r="DG1031" s="31"/>
      <c r="DH1031" s="31"/>
      <c r="DI1031" s="31"/>
      <c r="DJ1031" s="31"/>
      <c r="DK1031" s="31"/>
      <c r="DL1031" s="31"/>
      <c r="DM1031" s="31"/>
      <c r="DN1031" s="31"/>
      <c r="DO1031" s="31"/>
      <c r="DP1031" s="31"/>
      <c r="DQ1031" s="31"/>
      <c r="DR1031" s="31"/>
      <c r="DS1031" s="31"/>
      <c r="DT1031" s="31"/>
      <c r="DU1031" s="31"/>
      <c r="DV1031" s="31"/>
      <c r="DW1031" s="31"/>
      <c r="DX1031" s="31"/>
      <c r="DY1031" s="31"/>
      <c r="DZ1031" s="31"/>
      <c r="EA1031" s="31"/>
      <c r="EB1031" s="31"/>
      <c r="EC1031" s="31"/>
      <c r="ED1031" s="31"/>
      <c r="EE1031" s="31"/>
      <c r="EF1031" s="31"/>
      <c r="EG1031" s="31"/>
      <c r="EH1031" s="31"/>
      <c r="EI1031" s="31"/>
      <c r="EJ1031" s="31"/>
      <c r="EK1031" s="31"/>
      <c r="EL1031" s="31"/>
      <c r="EM1031" s="31"/>
      <c r="EN1031" s="31"/>
      <c r="EO1031" s="31"/>
      <c r="EP1031" s="31"/>
      <c r="EQ1031" s="31"/>
      <c r="ER1031" s="31"/>
      <c r="ES1031" s="31"/>
      <c r="ET1031" s="31"/>
      <c r="EU1031" s="31"/>
      <c r="EV1031" s="31"/>
      <c r="EW1031" s="31"/>
      <c r="EX1031" s="31"/>
      <c r="EY1031" s="31"/>
      <c r="EZ1031" s="31"/>
      <c r="FA1031" s="31"/>
      <c r="FB1031" s="31"/>
      <c r="FC1031" s="31"/>
      <c r="FD1031" s="31"/>
      <c r="FE1031" s="31"/>
      <c r="FF1031" s="31"/>
      <c r="FG1031" s="31"/>
      <c r="FH1031" s="31"/>
      <c r="FI1031" s="31"/>
      <c r="FJ1031" s="31"/>
      <c r="FK1031" s="31"/>
      <c r="FL1031" s="31"/>
      <c r="FM1031" s="31"/>
      <c r="FN1031" s="31"/>
      <c r="FO1031" s="31"/>
      <c r="FP1031" s="31"/>
      <c r="FQ1031" s="31"/>
      <c r="FR1031" s="31"/>
      <c r="FS1031" s="31"/>
      <c r="FT1031" s="31"/>
      <c r="FU1031" s="31"/>
      <c r="FV1031" s="31"/>
      <c r="FW1031" s="31"/>
      <c r="FX1031" s="31"/>
      <c r="FY1031" s="31"/>
      <c r="FZ1031" s="31"/>
      <c r="GA1031" s="31"/>
      <c r="GB1031" s="31"/>
      <c r="GC1031" s="31"/>
      <c r="GD1031" s="31"/>
      <c r="GE1031" s="31"/>
      <c r="GF1031" s="31"/>
      <c r="GG1031" s="31"/>
      <c r="GH1031" s="31"/>
      <c r="GI1031" s="31"/>
      <c r="GJ1031" s="31"/>
      <c r="GK1031" s="31"/>
      <c r="GL1031" s="31"/>
      <c r="GM1031" s="31"/>
      <c r="GN1031" s="31"/>
      <c r="GO1031" s="31"/>
      <c r="GP1031" s="31"/>
      <c r="GQ1031" s="31"/>
      <c r="GR1031" s="31"/>
      <c r="GS1031" s="31"/>
      <c r="GT1031" s="31"/>
      <c r="GU1031" s="31"/>
      <c r="GV1031" s="31"/>
      <c r="GW1031" s="31"/>
      <c r="GX1031" s="31"/>
      <c r="GY1031" s="31"/>
      <c r="GZ1031" s="31"/>
    </row>
    <row r="1032" spans="2:208" s="32" customFormat="1" x14ac:dyDescent="0.2">
      <c r="B1032" s="21"/>
      <c r="C1032" s="22"/>
      <c r="D1032" s="22"/>
      <c r="E1032" s="22"/>
      <c r="F1032" s="246"/>
      <c r="G1032" s="121"/>
      <c r="H1032" s="27"/>
      <c r="I1032" s="28"/>
      <c r="J1032" s="29"/>
      <c r="K1032" s="30"/>
      <c r="L1032" s="34"/>
      <c r="M1032" s="35"/>
      <c r="N1032" s="30"/>
      <c r="O1032" s="34"/>
      <c r="P1032" s="35"/>
      <c r="Q1032" s="30"/>
      <c r="R1032" s="34"/>
      <c r="S1032" s="35"/>
      <c r="T1032" s="30"/>
      <c r="U1032" s="34"/>
      <c r="V1032" s="35"/>
      <c r="W1032" s="30"/>
      <c r="X1032" s="34"/>
      <c r="Y1032" s="34"/>
      <c r="Z1032" s="30"/>
      <c r="AA1032" s="34"/>
      <c r="AB1032" s="34"/>
      <c r="AC1032" s="30"/>
      <c r="AD1032" s="34"/>
      <c r="AE1032" s="34"/>
      <c r="AF1032" s="30"/>
      <c r="AG1032" s="34"/>
      <c r="AH1032" s="34"/>
      <c r="AI1032" s="30"/>
      <c r="AJ1032" s="34"/>
      <c r="AK1032" s="34"/>
      <c r="AL1032" s="30"/>
      <c r="AM1032" s="34"/>
      <c r="AN1032" s="34"/>
      <c r="AO1032" s="30"/>
      <c r="AP1032" s="34"/>
      <c r="AQ1032" s="34"/>
      <c r="AR1032" s="30"/>
      <c r="AS1032" s="34"/>
      <c r="AT1032" s="34"/>
      <c r="AU1032" s="30"/>
      <c r="AV1032" s="34"/>
      <c r="AW1032" s="34"/>
      <c r="AX1032" s="30"/>
      <c r="AY1032" s="34"/>
      <c r="AZ1032" s="34"/>
      <c r="BA1032" s="30"/>
      <c r="BB1032" s="34"/>
      <c r="BC1032" s="34"/>
      <c r="BD1032" s="30"/>
      <c r="BE1032" s="34"/>
      <c r="BF1032" s="34"/>
      <c r="BG1032" s="30"/>
      <c r="BH1032" s="34"/>
      <c r="BI1032" s="34"/>
      <c r="BJ1032" s="30"/>
      <c r="BK1032" s="34"/>
      <c r="BL1032" s="117"/>
      <c r="BM1032" s="118"/>
      <c r="BN1032" s="117"/>
      <c r="BO1032" s="34"/>
      <c r="BP1032" s="30"/>
      <c r="BQ1032" s="30"/>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s="31"/>
      <c r="CU1032" s="31"/>
      <c r="CV1032" s="31"/>
      <c r="CW1032" s="31"/>
      <c r="CX1032" s="31"/>
      <c r="CY1032" s="31"/>
      <c r="CZ1032" s="31"/>
      <c r="DA1032" s="31"/>
      <c r="DB1032" s="31"/>
      <c r="DC1032" s="31"/>
      <c r="DD1032" s="31"/>
      <c r="DE1032" s="31"/>
      <c r="DF1032" s="31"/>
      <c r="DG1032" s="31"/>
      <c r="DH1032" s="31"/>
      <c r="DI1032" s="31"/>
      <c r="DJ1032" s="31"/>
      <c r="DK1032" s="31"/>
      <c r="DL1032" s="31"/>
      <c r="DM1032" s="31"/>
      <c r="DN1032" s="31"/>
      <c r="DO1032" s="31"/>
      <c r="DP1032" s="31"/>
      <c r="DQ1032" s="31"/>
      <c r="DR1032" s="31"/>
      <c r="DS1032" s="31"/>
      <c r="DT1032" s="31"/>
      <c r="DU1032" s="31"/>
      <c r="DV1032" s="31"/>
      <c r="DW1032" s="31"/>
      <c r="DX1032" s="31"/>
      <c r="DY1032" s="31"/>
      <c r="DZ1032" s="31"/>
      <c r="EA1032" s="31"/>
      <c r="EB1032" s="31"/>
      <c r="EC1032" s="31"/>
      <c r="ED1032" s="31"/>
      <c r="EE1032" s="31"/>
      <c r="EF1032" s="31"/>
      <c r="EG1032" s="31"/>
      <c r="EH1032" s="31"/>
      <c r="EI1032" s="31"/>
      <c r="EJ1032" s="31"/>
      <c r="EK1032" s="31"/>
      <c r="EL1032" s="31"/>
      <c r="EM1032" s="31"/>
      <c r="EN1032" s="31"/>
      <c r="EO1032" s="31"/>
      <c r="EP1032" s="31"/>
      <c r="EQ1032" s="31"/>
      <c r="ER1032" s="31"/>
      <c r="ES1032" s="31"/>
      <c r="ET1032" s="31"/>
      <c r="EU1032" s="31"/>
      <c r="EV1032" s="31"/>
      <c r="EW1032" s="31"/>
      <c r="EX1032" s="31"/>
      <c r="EY1032" s="31"/>
      <c r="EZ1032" s="31"/>
      <c r="FA1032" s="31"/>
      <c r="FB1032" s="31"/>
      <c r="FC1032" s="31"/>
      <c r="FD1032" s="31"/>
      <c r="FE1032" s="31"/>
      <c r="FF1032" s="31"/>
      <c r="FG1032" s="31"/>
      <c r="FH1032" s="31"/>
      <c r="FI1032" s="31"/>
      <c r="FJ1032" s="31"/>
      <c r="FK1032" s="31"/>
      <c r="FL1032" s="31"/>
      <c r="FM1032" s="31"/>
      <c r="FN1032" s="31"/>
      <c r="FO1032" s="31"/>
      <c r="FP1032" s="31"/>
      <c r="FQ1032" s="31"/>
      <c r="FR1032" s="31"/>
      <c r="FS1032" s="31"/>
      <c r="FT1032" s="31"/>
      <c r="FU1032" s="31"/>
      <c r="FV1032" s="31"/>
      <c r="FW1032" s="31"/>
      <c r="FX1032" s="31"/>
      <c r="FY1032" s="31"/>
      <c r="FZ1032" s="31"/>
      <c r="GA1032" s="31"/>
      <c r="GB1032" s="31"/>
      <c r="GC1032" s="31"/>
      <c r="GD1032" s="31"/>
      <c r="GE1032" s="31"/>
      <c r="GF1032" s="31"/>
      <c r="GG1032" s="31"/>
      <c r="GH1032" s="31"/>
      <c r="GI1032" s="31"/>
      <c r="GJ1032" s="31"/>
      <c r="GK1032" s="31"/>
      <c r="GL1032" s="31"/>
      <c r="GM1032" s="31"/>
      <c r="GN1032" s="31"/>
      <c r="GO1032" s="31"/>
      <c r="GP1032" s="31"/>
      <c r="GQ1032" s="31"/>
      <c r="GR1032" s="31"/>
      <c r="GS1032" s="31"/>
      <c r="GT1032" s="31"/>
      <c r="GU1032" s="31"/>
      <c r="GV1032" s="31"/>
      <c r="GW1032" s="31"/>
      <c r="GX1032" s="31"/>
      <c r="GY1032" s="31"/>
      <c r="GZ1032" s="31"/>
    </row>
    <row r="1033" spans="2:208" s="32" customFormat="1" x14ac:dyDescent="0.2">
      <c r="B1033" s="21"/>
      <c r="C1033" s="22"/>
      <c r="D1033" s="22"/>
      <c r="E1033" s="22"/>
      <c r="F1033" s="246"/>
      <c r="G1033" s="121"/>
      <c r="H1033" s="27"/>
      <c r="I1033" s="28"/>
      <c r="J1033" s="29"/>
      <c r="K1033" s="30"/>
      <c r="L1033" s="34"/>
      <c r="M1033" s="35"/>
      <c r="N1033" s="30"/>
      <c r="O1033" s="34"/>
      <c r="P1033" s="35"/>
      <c r="Q1033" s="30"/>
      <c r="R1033" s="34"/>
      <c r="S1033" s="35"/>
      <c r="T1033" s="30"/>
      <c r="U1033" s="34"/>
      <c r="V1033" s="35"/>
      <c r="W1033" s="30"/>
      <c r="X1033" s="34"/>
      <c r="Y1033" s="34"/>
      <c r="Z1033" s="30"/>
      <c r="AA1033" s="34"/>
      <c r="AB1033" s="34"/>
      <c r="AC1033" s="30"/>
      <c r="AD1033" s="34"/>
      <c r="AE1033" s="34"/>
      <c r="AF1033" s="30"/>
      <c r="AG1033" s="34"/>
      <c r="AH1033" s="34"/>
      <c r="AI1033" s="30"/>
      <c r="AJ1033" s="34"/>
      <c r="AK1033" s="34"/>
      <c r="AL1033" s="30"/>
      <c r="AM1033" s="34"/>
      <c r="AN1033" s="34"/>
      <c r="AO1033" s="30"/>
      <c r="AP1033" s="34"/>
      <c r="AQ1033" s="34"/>
      <c r="AR1033" s="30"/>
      <c r="AS1033" s="34"/>
      <c r="AT1033" s="34"/>
      <c r="AU1033" s="30"/>
      <c r="AV1033" s="34"/>
      <c r="AW1033" s="34"/>
      <c r="AX1033" s="30"/>
      <c r="AY1033" s="34"/>
      <c r="AZ1033" s="34"/>
      <c r="BA1033" s="30"/>
      <c r="BB1033" s="34"/>
      <c r="BC1033" s="34"/>
      <c r="BD1033" s="30"/>
      <c r="BE1033" s="34"/>
      <c r="BF1033" s="34"/>
      <c r="BG1033" s="30"/>
      <c r="BH1033" s="34"/>
      <c r="BI1033" s="34"/>
      <c r="BJ1033" s="30"/>
      <c r="BK1033" s="34"/>
      <c r="BL1033" s="117"/>
      <c r="BM1033" s="118"/>
      <c r="BN1033" s="117"/>
      <c r="BO1033" s="34"/>
      <c r="BP1033" s="30"/>
      <c r="BQ1033" s="30"/>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s="31"/>
      <c r="CU1033" s="31"/>
      <c r="CV1033" s="31"/>
      <c r="CW1033" s="31"/>
      <c r="CX1033" s="31"/>
      <c r="CY1033" s="31"/>
      <c r="CZ1033" s="31"/>
      <c r="DA1033" s="31"/>
      <c r="DB1033" s="31"/>
      <c r="DC1033" s="31"/>
      <c r="DD1033" s="31"/>
      <c r="DE1033" s="31"/>
      <c r="DF1033" s="31"/>
      <c r="DG1033" s="31"/>
      <c r="DH1033" s="31"/>
      <c r="DI1033" s="31"/>
      <c r="DJ1033" s="31"/>
      <c r="DK1033" s="31"/>
      <c r="DL1033" s="31"/>
      <c r="DM1033" s="31"/>
      <c r="DN1033" s="31"/>
      <c r="DO1033" s="31"/>
      <c r="DP1033" s="31"/>
      <c r="DQ1033" s="31"/>
      <c r="DR1033" s="31"/>
      <c r="DS1033" s="31"/>
      <c r="DT1033" s="31"/>
      <c r="DU1033" s="31"/>
      <c r="DV1033" s="31"/>
      <c r="DW1033" s="31"/>
      <c r="DX1033" s="31"/>
      <c r="DY1033" s="31"/>
      <c r="DZ1033" s="31"/>
      <c r="EA1033" s="31"/>
      <c r="EB1033" s="31"/>
      <c r="EC1033" s="31"/>
      <c r="ED1033" s="31"/>
      <c r="EE1033" s="31"/>
      <c r="EF1033" s="31"/>
      <c r="EG1033" s="31"/>
      <c r="EH1033" s="31"/>
      <c r="EI1033" s="31"/>
      <c r="EJ1033" s="31"/>
      <c r="EK1033" s="31"/>
      <c r="EL1033" s="31"/>
      <c r="EM1033" s="31"/>
      <c r="EN1033" s="31"/>
      <c r="EO1033" s="31"/>
      <c r="EP1033" s="31"/>
      <c r="EQ1033" s="31"/>
      <c r="ER1033" s="31"/>
      <c r="ES1033" s="31"/>
      <c r="ET1033" s="31"/>
      <c r="EU1033" s="31"/>
      <c r="EV1033" s="31"/>
      <c r="EW1033" s="31"/>
      <c r="EX1033" s="31"/>
      <c r="EY1033" s="31"/>
      <c r="EZ1033" s="31"/>
      <c r="FA1033" s="31"/>
      <c r="FB1033" s="31"/>
      <c r="FC1033" s="31"/>
      <c r="FD1033" s="31"/>
      <c r="FE1033" s="31"/>
      <c r="FF1033" s="31"/>
      <c r="FG1033" s="31"/>
      <c r="FH1033" s="31"/>
      <c r="FI1033" s="31"/>
      <c r="FJ1033" s="31"/>
      <c r="FK1033" s="31"/>
      <c r="FL1033" s="31"/>
      <c r="FM1033" s="31"/>
      <c r="FN1033" s="31"/>
      <c r="FO1033" s="31"/>
      <c r="FP1033" s="31"/>
      <c r="FQ1033" s="31"/>
      <c r="FR1033" s="31"/>
      <c r="FS1033" s="31"/>
      <c r="FT1033" s="31"/>
      <c r="FU1033" s="31"/>
      <c r="FV1033" s="31"/>
      <c r="FW1033" s="31"/>
      <c r="FX1033" s="31"/>
      <c r="FY1033" s="31"/>
      <c r="FZ1033" s="31"/>
      <c r="GA1033" s="31"/>
      <c r="GB1033" s="31"/>
      <c r="GC1033" s="31"/>
      <c r="GD1033" s="31"/>
      <c r="GE1033" s="31"/>
      <c r="GF1033" s="31"/>
      <c r="GG1033" s="31"/>
      <c r="GH1033" s="31"/>
      <c r="GI1033" s="31"/>
      <c r="GJ1033" s="31"/>
      <c r="GK1033" s="31"/>
      <c r="GL1033" s="31"/>
      <c r="GM1033" s="31"/>
      <c r="GN1033" s="31"/>
      <c r="GO1033" s="31"/>
      <c r="GP1033" s="31"/>
      <c r="GQ1033" s="31"/>
      <c r="GR1033" s="31"/>
      <c r="GS1033" s="31"/>
      <c r="GT1033" s="31"/>
      <c r="GU1033" s="31"/>
      <c r="GV1033" s="31"/>
      <c r="GW1033" s="31"/>
      <c r="GX1033" s="31"/>
      <c r="GY1033" s="31"/>
      <c r="GZ1033" s="31"/>
    </row>
    <row r="1034" spans="2:208" s="32" customFormat="1" x14ac:dyDescent="0.2">
      <c r="B1034" s="21"/>
      <c r="C1034" s="22"/>
      <c r="D1034" s="22"/>
      <c r="E1034" s="22"/>
      <c r="F1034" s="246"/>
      <c r="G1034" s="121"/>
      <c r="H1034" s="27"/>
      <c r="I1034" s="28"/>
      <c r="J1034" s="29"/>
      <c r="K1034" s="30"/>
      <c r="L1034" s="34"/>
      <c r="M1034" s="35"/>
      <c r="N1034" s="30"/>
      <c r="O1034" s="34"/>
      <c r="P1034" s="35"/>
      <c r="Q1034" s="30"/>
      <c r="R1034" s="34"/>
      <c r="S1034" s="35"/>
      <c r="T1034" s="30"/>
      <c r="U1034" s="34"/>
      <c r="V1034" s="35"/>
      <c r="W1034" s="30"/>
      <c r="X1034" s="34"/>
      <c r="Y1034" s="34"/>
      <c r="Z1034" s="30"/>
      <c r="AA1034" s="34"/>
      <c r="AB1034" s="34"/>
      <c r="AC1034" s="30"/>
      <c r="AD1034" s="34"/>
      <c r="AE1034" s="34"/>
      <c r="AF1034" s="30"/>
      <c r="AG1034" s="34"/>
      <c r="AH1034" s="34"/>
      <c r="AI1034" s="30"/>
      <c r="AJ1034" s="34"/>
      <c r="AK1034" s="34"/>
      <c r="AL1034" s="30"/>
      <c r="AM1034" s="34"/>
      <c r="AN1034" s="34"/>
      <c r="AO1034" s="30"/>
      <c r="AP1034" s="34"/>
      <c r="AQ1034" s="34"/>
      <c r="AR1034" s="30"/>
      <c r="AS1034" s="34"/>
      <c r="AT1034" s="34"/>
      <c r="AU1034" s="30"/>
      <c r="AV1034" s="34"/>
      <c r="AW1034" s="34"/>
      <c r="AX1034" s="30"/>
      <c r="AY1034" s="34"/>
      <c r="AZ1034" s="34"/>
      <c r="BA1034" s="30"/>
      <c r="BB1034" s="34"/>
      <c r="BC1034" s="34"/>
      <c r="BD1034" s="30"/>
      <c r="BE1034" s="34"/>
      <c r="BF1034" s="34"/>
      <c r="BG1034" s="30"/>
      <c r="BH1034" s="34"/>
      <c r="BI1034" s="34"/>
      <c r="BJ1034" s="30"/>
      <c r="BK1034" s="34"/>
      <c r="BL1034" s="117"/>
      <c r="BM1034" s="118"/>
      <c r="BN1034" s="117"/>
      <c r="BO1034" s="34"/>
      <c r="BP1034" s="30"/>
      <c r="BQ1034" s="30"/>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s="31"/>
      <c r="CU1034" s="31"/>
      <c r="CV1034" s="31"/>
      <c r="CW1034" s="31"/>
      <c r="CX1034" s="31"/>
      <c r="CY1034" s="31"/>
      <c r="CZ1034" s="31"/>
      <c r="DA1034" s="31"/>
      <c r="DB1034" s="31"/>
      <c r="DC1034" s="31"/>
      <c r="DD1034" s="31"/>
      <c r="DE1034" s="31"/>
      <c r="DF1034" s="31"/>
      <c r="DG1034" s="31"/>
      <c r="DH1034" s="31"/>
      <c r="DI1034" s="31"/>
      <c r="DJ1034" s="31"/>
      <c r="DK1034" s="31"/>
      <c r="DL1034" s="31"/>
      <c r="DM1034" s="31"/>
      <c r="DN1034" s="31"/>
      <c r="DO1034" s="31"/>
      <c r="DP1034" s="31"/>
      <c r="DQ1034" s="31"/>
      <c r="DR1034" s="31"/>
      <c r="DS1034" s="31"/>
      <c r="DT1034" s="31"/>
      <c r="DU1034" s="31"/>
      <c r="DV1034" s="31"/>
      <c r="DW1034" s="31"/>
      <c r="DX1034" s="31"/>
      <c r="DY1034" s="31"/>
      <c r="DZ1034" s="31"/>
      <c r="EA1034" s="31"/>
      <c r="EB1034" s="31"/>
      <c r="EC1034" s="31"/>
      <c r="ED1034" s="31"/>
      <c r="EE1034" s="31"/>
      <c r="EF1034" s="31"/>
      <c r="EG1034" s="31"/>
      <c r="EH1034" s="31"/>
      <c r="EI1034" s="31"/>
      <c r="EJ1034" s="31"/>
      <c r="EK1034" s="31"/>
      <c r="EL1034" s="31"/>
      <c r="EM1034" s="31"/>
      <c r="EN1034" s="31"/>
      <c r="EO1034" s="31"/>
      <c r="EP1034" s="31"/>
      <c r="EQ1034" s="31"/>
      <c r="ER1034" s="31"/>
      <c r="ES1034" s="31"/>
      <c r="ET1034" s="31"/>
      <c r="EU1034" s="31"/>
      <c r="EV1034" s="31"/>
      <c r="EW1034" s="31"/>
      <c r="EX1034" s="31"/>
      <c r="EY1034" s="31"/>
      <c r="EZ1034" s="31"/>
      <c r="FA1034" s="31"/>
      <c r="FB1034" s="31"/>
      <c r="FC1034" s="31"/>
      <c r="FD1034" s="31"/>
      <c r="FE1034" s="31"/>
      <c r="FF1034" s="31"/>
      <c r="FG1034" s="31"/>
      <c r="FH1034" s="31"/>
      <c r="FI1034" s="31"/>
      <c r="FJ1034" s="31"/>
      <c r="FK1034" s="31"/>
      <c r="FL1034" s="31"/>
      <c r="FM1034" s="31"/>
      <c r="FN1034" s="31"/>
      <c r="FO1034" s="31"/>
      <c r="FP1034" s="31"/>
      <c r="FQ1034" s="31"/>
      <c r="FR1034" s="31"/>
      <c r="FS1034" s="31"/>
      <c r="FT1034" s="31"/>
      <c r="FU1034" s="31"/>
      <c r="FV1034" s="31"/>
      <c r="FW1034" s="31"/>
      <c r="FX1034" s="31"/>
      <c r="FY1034" s="31"/>
      <c r="FZ1034" s="31"/>
      <c r="GA1034" s="31"/>
      <c r="GB1034" s="31"/>
      <c r="GC1034" s="31"/>
      <c r="GD1034" s="31"/>
      <c r="GE1034" s="31"/>
      <c r="GF1034" s="31"/>
      <c r="GG1034" s="31"/>
      <c r="GH1034" s="31"/>
      <c r="GI1034" s="31"/>
      <c r="GJ1034" s="31"/>
      <c r="GK1034" s="31"/>
      <c r="GL1034" s="31"/>
      <c r="GM1034" s="31"/>
      <c r="GN1034" s="31"/>
      <c r="GO1034" s="31"/>
      <c r="GP1034" s="31"/>
      <c r="GQ1034" s="31"/>
      <c r="GR1034" s="31"/>
      <c r="GS1034" s="31"/>
      <c r="GT1034" s="31"/>
      <c r="GU1034" s="31"/>
      <c r="GV1034" s="31"/>
      <c r="GW1034" s="31"/>
      <c r="GX1034" s="31"/>
      <c r="GY1034" s="31"/>
      <c r="GZ1034" s="31"/>
    </row>
    <row r="1035" spans="2:208" s="32" customFormat="1" x14ac:dyDescent="0.2">
      <c r="B1035" s="21"/>
      <c r="C1035" s="22"/>
      <c r="D1035" s="22"/>
      <c r="E1035" s="22"/>
      <c r="F1035" s="246"/>
      <c r="G1035" s="121"/>
      <c r="H1035" s="27"/>
      <c r="I1035" s="28"/>
      <c r="J1035" s="29"/>
      <c r="K1035" s="30"/>
      <c r="L1035" s="34"/>
      <c r="M1035" s="35"/>
      <c r="N1035" s="30"/>
      <c r="O1035" s="34"/>
      <c r="P1035" s="35"/>
      <c r="Q1035" s="30"/>
      <c r="R1035" s="34"/>
      <c r="S1035" s="35"/>
      <c r="T1035" s="30"/>
      <c r="U1035" s="34"/>
      <c r="V1035" s="35"/>
      <c r="W1035" s="30"/>
      <c r="X1035" s="34"/>
      <c r="Y1035" s="34"/>
      <c r="Z1035" s="30"/>
      <c r="AA1035" s="34"/>
      <c r="AB1035" s="34"/>
      <c r="AC1035" s="30"/>
      <c r="AD1035" s="34"/>
      <c r="AE1035" s="34"/>
      <c r="AF1035" s="30"/>
      <c r="AG1035" s="34"/>
      <c r="AH1035" s="34"/>
      <c r="AI1035" s="30"/>
      <c r="AJ1035" s="34"/>
      <c r="AK1035" s="34"/>
      <c r="AL1035" s="30"/>
      <c r="AM1035" s="34"/>
      <c r="AN1035" s="34"/>
      <c r="AO1035" s="30"/>
      <c r="AP1035" s="34"/>
      <c r="AQ1035" s="34"/>
      <c r="AR1035" s="30"/>
      <c r="AS1035" s="34"/>
      <c r="AT1035" s="34"/>
      <c r="AU1035" s="30"/>
      <c r="AV1035" s="34"/>
      <c r="AW1035" s="34"/>
      <c r="AX1035" s="30"/>
      <c r="AY1035" s="34"/>
      <c r="AZ1035" s="34"/>
      <c r="BA1035" s="30"/>
      <c r="BB1035" s="34"/>
      <c r="BC1035" s="34"/>
      <c r="BD1035" s="30"/>
      <c r="BE1035" s="34"/>
      <c r="BF1035" s="34"/>
      <c r="BG1035" s="30"/>
      <c r="BH1035" s="34"/>
      <c r="BI1035" s="34"/>
      <c r="BJ1035" s="30"/>
      <c r="BK1035" s="34"/>
      <c r="BL1035" s="117"/>
      <c r="BM1035" s="118"/>
      <c r="BN1035" s="117"/>
      <c r="BO1035" s="34"/>
      <c r="BP1035" s="30"/>
      <c r="BQ1035" s="30"/>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s="31"/>
      <c r="CU1035" s="31"/>
      <c r="CV1035" s="31"/>
      <c r="CW1035" s="31"/>
      <c r="CX1035" s="31"/>
      <c r="CY1035" s="31"/>
      <c r="CZ1035" s="31"/>
      <c r="DA1035" s="31"/>
      <c r="DB1035" s="31"/>
      <c r="DC1035" s="31"/>
      <c r="DD1035" s="31"/>
      <c r="DE1035" s="31"/>
      <c r="DF1035" s="31"/>
      <c r="DG1035" s="31"/>
      <c r="DH1035" s="31"/>
      <c r="DI1035" s="31"/>
      <c r="DJ1035" s="31"/>
      <c r="DK1035" s="31"/>
      <c r="DL1035" s="31"/>
      <c r="DM1035" s="31"/>
      <c r="DN1035" s="31"/>
      <c r="DO1035" s="31"/>
      <c r="DP1035" s="31"/>
      <c r="DQ1035" s="31"/>
      <c r="DR1035" s="31"/>
      <c r="DS1035" s="31"/>
      <c r="DT1035" s="31"/>
      <c r="DU1035" s="31"/>
      <c r="DV1035" s="31"/>
      <c r="DW1035" s="31"/>
      <c r="DX1035" s="31"/>
      <c r="DY1035" s="31"/>
      <c r="DZ1035" s="31"/>
      <c r="EA1035" s="31"/>
      <c r="EB1035" s="31"/>
      <c r="EC1035" s="31"/>
      <c r="ED1035" s="31"/>
      <c r="EE1035" s="31"/>
      <c r="EF1035" s="31"/>
      <c r="EG1035" s="31"/>
      <c r="EH1035" s="31"/>
      <c r="EI1035" s="31"/>
      <c r="EJ1035" s="31"/>
      <c r="EK1035" s="31"/>
      <c r="EL1035" s="31"/>
      <c r="EM1035" s="31"/>
      <c r="EN1035" s="31"/>
      <c r="EO1035" s="31"/>
      <c r="EP1035" s="31"/>
      <c r="EQ1035" s="31"/>
      <c r="ER1035" s="31"/>
      <c r="ES1035" s="31"/>
      <c r="ET1035" s="31"/>
      <c r="EU1035" s="31"/>
      <c r="EV1035" s="31"/>
      <c r="EW1035" s="31"/>
      <c r="EX1035" s="31"/>
      <c r="EY1035" s="31"/>
      <c r="EZ1035" s="31"/>
      <c r="FA1035" s="31"/>
      <c r="FB1035" s="31"/>
      <c r="FC1035" s="31"/>
      <c r="FD1035" s="31"/>
      <c r="FE1035" s="31"/>
      <c r="FF1035" s="31"/>
      <c r="FG1035" s="31"/>
      <c r="FH1035" s="31"/>
      <c r="FI1035" s="31"/>
      <c r="FJ1035" s="31"/>
      <c r="FK1035" s="31"/>
      <c r="FL1035" s="31"/>
      <c r="FM1035" s="31"/>
      <c r="FN1035" s="31"/>
      <c r="FO1035" s="31"/>
      <c r="FP1035" s="31"/>
      <c r="FQ1035" s="31"/>
      <c r="FR1035" s="31"/>
      <c r="FS1035" s="31"/>
      <c r="FT1035" s="31"/>
      <c r="FU1035" s="31"/>
      <c r="FV1035" s="31"/>
      <c r="FW1035" s="31"/>
      <c r="FX1035" s="31"/>
      <c r="FY1035" s="31"/>
      <c r="FZ1035" s="31"/>
      <c r="GA1035" s="31"/>
      <c r="GB1035" s="31"/>
      <c r="GC1035" s="31"/>
      <c r="GD1035" s="31"/>
      <c r="GE1035" s="31"/>
      <c r="GF1035" s="31"/>
      <c r="GG1035" s="31"/>
      <c r="GH1035" s="31"/>
      <c r="GI1035" s="31"/>
      <c r="GJ1035" s="31"/>
      <c r="GK1035" s="31"/>
      <c r="GL1035" s="31"/>
      <c r="GM1035" s="31"/>
      <c r="GN1035" s="31"/>
      <c r="GO1035" s="31"/>
      <c r="GP1035" s="31"/>
      <c r="GQ1035" s="31"/>
      <c r="GR1035" s="31"/>
      <c r="GS1035" s="31"/>
      <c r="GT1035" s="31"/>
      <c r="GU1035" s="31"/>
      <c r="GV1035" s="31"/>
      <c r="GW1035" s="31"/>
      <c r="GX1035" s="31"/>
      <c r="GY1035" s="31"/>
      <c r="GZ1035" s="31"/>
    </row>
    <row r="1036" spans="2:208" s="32" customFormat="1" x14ac:dyDescent="0.2">
      <c r="B1036" s="21"/>
      <c r="C1036" s="22"/>
      <c r="D1036" s="22"/>
      <c r="E1036" s="22"/>
      <c r="F1036" s="246"/>
      <c r="G1036" s="121"/>
      <c r="H1036" s="27"/>
      <c r="I1036" s="28"/>
      <c r="J1036" s="29"/>
      <c r="K1036" s="30"/>
      <c r="L1036" s="34"/>
      <c r="M1036" s="35"/>
      <c r="N1036" s="30"/>
      <c r="O1036" s="34"/>
      <c r="P1036" s="35"/>
      <c r="Q1036" s="30"/>
      <c r="R1036" s="34"/>
      <c r="S1036" s="35"/>
      <c r="T1036" s="30"/>
      <c r="U1036" s="34"/>
      <c r="V1036" s="35"/>
      <c r="W1036" s="30"/>
      <c r="X1036" s="34"/>
      <c r="Y1036" s="34"/>
      <c r="Z1036" s="30"/>
      <c r="AA1036" s="34"/>
      <c r="AB1036" s="34"/>
      <c r="AC1036" s="30"/>
      <c r="AD1036" s="34"/>
      <c r="AE1036" s="34"/>
      <c r="AF1036" s="30"/>
      <c r="AG1036" s="34"/>
      <c r="AH1036" s="34"/>
      <c r="AI1036" s="30"/>
      <c r="AJ1036" s="34"/>
      <c r="AK1036" s="34"/>
      <c r="AL1036" s="30"/>
      <c r="AM1036" s="34"/>
      <c r="AN1036" s="34"/>
      <c r="AO1036" s="30"/>
      <c r="AP1036" s="34"/>
      <c r="AQ1036" s="34"/>
      <c r="AR1036" s="30"/>
      <c r="AS1036" s="34"/>
      <c r="AT1036" s="34"/>
      <c r="AU1036" s="30"/>
      <c r="AV1036" s="34"/>
      <c r="AW1036" s="34"/>
      <c r="AX1036" s="30"/>
      <c r="AY1036" s="34"/>
      <c r="AZ1036" s="34"/>
      <c r="BA1036" s="30"/>
      <c r="BB1036" s="34"/>
      <c r="BC1036" s="34"/>
      <c r="BD1036" s="30"/>
      <c r="BE1036" s="34"/>
      <c r="BF1036" s="34"/>
      <c r="BG1036" s="30"/>
      <c r="BH1036" s="34"/>
      <c r="BI1036" s="34"/>
      <c r="BJ1036" s="30"/>
      <c r="BK1036" s="34"/>
      <c r="BL1036" s="117"/>
      <c r="BM1036" s="118"/>
      <c r="BN1036" s="117"/>
      <c r="BO1036" s="34"/>
      <c r="BP1036" s="30"/>
      <c r="BQ1036" s="30"/>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c r="DP1036" s="31"/>
      <c r="DQ1036" s="31"/>
      <c r="DR1036" s="31"/>
      <c r="DS1036" s="31"/>
      <c r="DT1036" s="31"/>
      <c r="DU1036" s="31"/>
      <c r="DV1036" s="31"/>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1"/>
      <c r="EU1036" s="31"/>
      <c r="EV1036" s="31"/>
      <c r="EW1036" s="31"/>
      <c r="EX1036" s="31"/>
      <c r="EY1036" s="31"/>
      <c r="EZ1036" s="31"/>
      <c r="FA1036" s="31"/>
      <c r="FB1036" s="31"/>
      <c r="FC1036" s="31"/>
      <c r="FD1036" s="31"/>
      <c r="FE1036" s="31"/>
      <c r="FF1036" s="31"/>
      <c r="FG1036" s="31"/>
      <c r="FH1036" s="31"/>
      <c r="FI1036" s="31"/>
      <c r="FJ1036" s="31"/>
      <c r="FK1036" s="31"/>
      <c r="FL1036" s="31"/>
      <c r="FM1036" s="31"/>
      <c r="FN1036" s="31"/>
      <c r="FO1036" s="31"/>
      <c r="FP1036" s="31"/>
      <c r="FQ1036" s="31"/>
      <c r="FR1036" s="31"/>
      <c r="FS1036" s="31"/>
      <c r="FT1036" s="31"/>
      <c r="FU1036" s="31"/>
      <c r="FV1036" s="31"/>
      <c r="FW1036" s="31"/>
      <c r="FX1036" s="31"/>
      <c r="FY1036" s="31"/>
      <c r="FZ1036" s="31"/>
      <c r="GA1036" s="31"/>
      <c r="GB1036" s="31"/>
      <c r="GC1036" s="31"/>
      <c r="GD1036" s="31"/>
      <c r="GE1036" s="31"/>
      <c r="GF1036" s="31"/>
      <c r="GG1036" s="31"/>
      <c r="GH1036" s="31"/>
      <c r="GI1036" s="31"/>
      <c r="GJ1036" s="31"/>
      <c r="GK1036" s="31"/>
      <c r="GL1036" s="31"/>
      <c r="GM1036" s="31"/>
      <c r="GN1036" s="31"/>
      <c r="GO1036" s="31"/>
      <c r="GP1036" s="31"/>
      <c r="GQ1036" s="31"/>
      <c r="GR1036" s="31"/>
      <c r="GS1036" s="31"/>
      <c r="GT1036" s="31"/>
      <c r="GU1036" s="31"/>
      <c r="GV1036" s="31"/>
      <c r="GW1036" s="31"/>
      <c r="GX1036" s="31"/>
      <c r="GY1036" s="31"/>
      <c r="GZ1036" s="31"/>
    </row>
    <row r="1037" spans="2:208" s="32" customFormat="1" x14ac:dyDescent="0.2">
      <c r="B1037" s="21"/>
      <c r="C1037" s="22"/>
      <c r="D1037" s="22"/>
      <c r="E1037" s="22"/>
      <c r="F1037" s="246"/>
      <c r="G1037" s="121"/>
      <c r="H1037" s="27"/>
      <c r="I1037" s="28"/>
      <c r="J1037" s="29"/>
      <c r="K1037" s="30"/>
      <c r="L1037" s="34"/>
      <c r="M1037" s="35"/>
      <c r="N1037" s="30"/>
      <c r="O1037" s="34"/>
      <c r="P1037" s="35"/>
      <c r="Q1037" s="30"/>
      <c r="R1037" s="34"/>
      <c r="S1037" s="35"/>
      <c r="T1037" s="30"/>
      <c r="U1037" s="34"/>
      <c r="V1037" s="35"/>
      <c r="W1037" s="30"/>
      <c r="X1037" s="34"/>
      <c r="Y1037" s="34"/>
      <c r="Z1037" s="30"/>
      <c r="AA1037" s="34"/>
      <c r="AB1037" s="34"/>
      <c r="AC1037" s="30"/>
      <c r="AD1037" s="34"/>
      <c r="AE1037" s="34"/>
      <c r="AF1037" s="30"/>
      <c r="AG1037" s="34"/>
      <c r="AH1037" s="34"/>
      <c r="AI1037" s="30"/>
      <c r="AJ1037" s="34"/>
      <c r="AK1037" s="34"/>
      <c r="AL1037" s="30"/>
      <c r="AM1037" s="34"/>
      <c r="AN1037" s="34"/>
      <c r="AO1037" s="30"/>
      <c r="AP1037" s="34"/>
      <c r="AQ1037" s="34"/>
      <c r="AR1037" s="30"/>
      <c r="AS1037" s="34"/>
      <c r="AT1037" s="34"/>
      <c r="AU1037" s="30"/>
      <c r="AV1037" s="34"/>
      <c r="AW1037" s="34"/>
      <c r="AX1037" s="30"/>
      <c r="AY1037" s="34"/>
      <c r="AZ1037" s="34"/>
      <c r="BA1037" s="30"/>
      <c r="BB1037" s="34"/>
      <c r="BC1037" s="34"/>
      <c r="BD1037" s="30"/>
      <c r="BE1037" s="34"/>
      <c r="BF1037" s="34"/>
      <c r="BG1037" s="30"/>
      <c r="BH1037" s="34"/>
      <c r="BI1037" s="34"/>
      <c r="BJ1037" s="30"/>
      <c r="BK1037" s="34"/>
      <c r="BL1037" s="117"/>
      <c r="BM1037" s="118"/>
      <c r="BN1037" s="117"/>
      <c r="BO1037" s="34"/>
      <c r="BP1037" s="30"/>
      <c r="BQ1037" s="30"/>
      <c r="BR1037" s="31"/>
      <c r="BS1037" s="31"/>
      <c r="BT1037" s="31"/>
      <c r="BU1037" s="31"/>
      <c r="BV1037" s="31"/>
      <c r="BW1037" s="31"/>
      <c r="BX1037" s="31"/>
      <c r="BY1037" s="31"/>
      <c r="BZ1037" s="31"/>
      <c r="CA1037" s="31"/>
      <c r="CB1037" s="31"/>
      <c r="CC1037" s="31"/>
      <c r="CD1037" s="31"/>
      <c r="CE1037" s="31"/>
      <c r="CF1037" s="31"/>
      <c r="CG1037" s="31"/>
      <c r="CH1037" s="31"/>
      <c r="CI1037" s="31"/>
      <c r="CJ1037" s="31"/>
      <c r="CK1037" s="31"/>
      <c r="CL1037" s="31"/>
      <c r="CM1037" s="31"/>
      <c r="CN1037" s="31"/>
      <c r="CO1037" s="31"/>
      <c r="CP1037" s="31"/>
      <c r="CQ1037" s="31"/>
      <c r="CR1037" s="31"/>
      <c r="CS1037" s="31"/>
      <c r="CT1037" s="31"/>
      <c r="CU1037" s="31"/>
      <c r="CV1037" s="31"/>
      <c r="CW1037" s="31"/>
      <c r="CX1037" s="31"/>
      <c r="CY1037" s="31"/>
      <c r="CZ1037" s="31"/>
      <c r="DA1037" s="31"/>
      <c r="DB1037" s="31"/>
      <c r="DC1037" s="31"/>
      <c r="DD1037" s="31"/>
      <c r="DE1037" s="31"/>
      <c r="DF1037" s="31"/>
      <c r="DG1037" s="31"/>
      <c r="DH1037" s="31"/>
      <c r="DI1037" s="31"/>
      <c r="DJ1037" s="31"/>
      <c r="DK1037" s="31"/>
      <c r="DL1037" s="31"/>
      <c r="DM1037" s="31"/>
      <c r="DN1037" s="31"/>
      <c r="DO1037" s="31"/>
      <c r="DP1037" s="31"/>
      <c r="DQ1037" s="31"/>
      <c r="DR1037" s="31"/>
      <c r="DS1037" s="31"/>
      <c r="DT1037" s="31"/>
      <c r="DU1037" s="31"/>
      <c r="DV1037" s="31"/>
      <c r="DW1037" s="31"/>
      <c r="DX1037" s="31"/>
      <c r="DY1037" s="31"/>
      <c r="DZ1037" s="31"/>
      <c r="EA1037" s="31"/>
      <c r="EB1037" s="31"/>
      <c r="EC1037" s="31"/>
      <c r="ED1037" s="31"/>
      <c r="EE1037" s="31"/>
      <c r="EF1037" s="31"/>
      <c r="EG1037" s="31"/>
      <c r="EH1037" s="31"/>
      <c r="EI1037" s="31"/>
      <c r="EJ1037" s="31"/>
      <c r="EK1037" s="31"/>
      <c r="EL1037" s="31"/>
      <c r="EM1037" s="31"/>
      <c r="EN1037" s="31"/>
      <c r="EO1037" s="31"/>
      <c r="EP1037" s="31"/>
      <c r="EQ1037" s="31"/>
      <c r="ER1037" s="31"/>
      <c r="ES1037" s="31"/>
      <c r="ET1037" s="31"/>
      <c r="EU1037" s="31"/>
      <c r="EV1037" s="31"/>
      <c r="EW1037" s="31"/>
      <c r="EX1037" s="31"/>
      <c r="EY1037" s="31"/>
      <c r="EZ1037" s="31"/>
      <c r="FA1037" s="31"/>
      <c r="FB1037" s="31"/>
      <c r="FC1037" s="31"/>
      <c r="FD1037" s="31"/>
      <c r="FE1037" s="31"/>
      <c r="FF1037" s="31"/>
      <c r="FG1037" s="31"/>
      <c r="FH1037" s="31"/>
      <c r="FI1037" s="31"/>
      <c r="FJ1037" s="31"/>
      <c r="FK1037" s="31"/>
      <c r="FL1037" s="31"/>
      <c r="FM1037" s="31"/>
      <c r="FN1037" s="31"/>
      <c r="FO1037" s="31"/>
      <c r="FP1037" s="31"/>
      <c r="FQ1037" s="31"/>
      <c r="FR1037" s="31"/>
      <c r="FS1037" s="31"/>
      <c r="FT1037" s="31"/>
      <c r="FU1037" s="31"/>
      <c r="FV1037" s="31"/>
      <c r="FW1037" s="31"/>
      <c r="FX1037" s="31"/>
      <c r="FY1037" s="31"/>
      <c r="FZ1037" s="31"/>
      <c r="GA1037" s="31"/>
      <c r="GB1037" s="31"/>
      <c r="GC1037" s="31"/>
      <c r="GD1037" s="31"/>
      <c r="GE1037" s="31"/>
      <c r="GF1037" s="31"/>
      <c r="GG1037" s="31"/>
      <c r="GH1037" s="31"/>
      <c r="GI1037" s="31"/>
      <c r="GJ1037" s="31"/>
      <c r="GK1037" s="31"/>
      <c r="GL1037" s="31"/>
      <c r="GM1037" s="31"/>
      <c r="GN1037" s="31"/>
      <c r="GO1037" s="31"/>
      <c r="GP1037" s="31"/>
      <c r="GQ1037" s="31"/>
      <c r="GR1037" s="31"/>
      <c r="GS1037" s="31"/>
      <c r="GT1037" s="31"/>
      <c r="GU1037" s="31"/>
      <c r="GV1037" s="31"/>
      <c r="GW1037" s="31"/>
      <c r="GX1037" s="31"/>
      <c r="GY1037" s="31"/>
      <c r="GZ1037" s="31"/>
    </row>
    <row r="1038" spans="2:208" s="32" customFormat="1" x14ac:dyDescent="0.2">
      <c r="B1038" s="21"/>
      <c r="C1038" s="22"/>
      <c r="D1038" s="22"/>
      <c r="E1038" s="22"/>
      <c r="F1038" s="246"/>
      <c r="G1038" s="121"/>
      <c r="H1038" s="27"/>
      <c r="I1038" s="28"/>
      <c r="J1038" s="29"/>
      <c r="K1038" s="30"/>
      <c r="L1038" s="34"/>
      <c r="M1038" s="35"/>
      <c r="N1038" s="30"/>
      <c r="O1038" s="34"/>
      <c r="P1038" s="35"/>
      <c r="Q1038" s="30"/>
      <c r="R1038" s="34"/>
      <c r="S1038" s="35"/>
      <c r="T1038" s="30"/>
      <c r="U1038" s="34"/>
      <c r="V1038" s="35"/>
      <c r="W1038" s="30"/>
      <c r="X1038" s="34"/>
      <c r="Y1038" s="34"/>
      <c r="Z1038" s="30"/>
      <c r="AA1038" s="34"/>
      <c r="AB1038" s="34"/>
      <c r="AC1038" s="30"/>
      <c r="AD1038" s="34"/>
      <c r="AE1038" s="34"/>
      <c r="AF1038" s="30"/>
      <c r="AG1038" s="34"/>
      <c r="AH1038" s="34"/>
      <c r="AI1038" s="30"/>
      <c r="AJ1038" s="34"/>
      <c r="AK1038" s="34"/>
      <c r="AL1038" s="30"/>
      <c r="AM1038" s="34"/>
      <c r="AN1038" s="34"/>
      <c r="AO1038" s="30"/>
      <c r="AP1038" s="34"/>
      <c r="AQ1038" s="34"/>
      <c r="AR1038" s="30"/>
      <c r="AS1038" s="34"/>
      <c r="AT1038" s="34"/>
      <c r="AU1038" s="30"/>
      <c r="AV1038" s="34"/>
      <c r="AW1038" s="34"/>
      <c r="AX1038" s="30"/>
      <c r="AY1038" s="34"/>
      <c r="AZ1038" s="34"/>
      <c r="BA1038" s="30"/>
      <c r="BB1038" s="34"/>
      <c r="BC1038" s="34"/>
      <c r="BD1038" s="30"/>
      <c r="BE1038" s="34"/>
      <c r="BF1038" s="34"/>
      <c r="BG1038" s="30"/>
      <c r="BH1038" s="34"/>
      <c r="BI1038" s="34"/>
      <c r="BJ1038" s="30"/>
      <c r="BK1038" s="34"/>
      <c r="BL1038" s="117"/>
      <c r="BM1038" s="118"/>
      <c r="BN1038" s="117"/>
      <c r="BO1038" s="34"/>
      <c r="BP1038" s="30"/>
      <c r="BQ1038" s="30"/>
      <c r="BR1038" s="31"/>
      <c r="BS1038" s="31"/>
      <c r="BT1038" s="31"/>
      <c r="BU1038" s="31"/>
      <c r="BV1038" s="31"/>
      <c r="BW1038" s="31"/>
      <c r="BX1038" s="31"/>
      <c r="BY1038" s="31"/>
      <c r="BZ1038" s="31"/>
      <c r="CA1038" s="31"/>
      <c r="CB1038" s="31"/>
      <c r="CC1038" s="31"/>
      <c r="CD1038" s="31"/>
      <c r="CE1038" s="31"/>
      <c r="CF1038" s="31"/>
      <c r="CG1038" s="31"/>
      <c r="CH1038" s="31"/>
      <c r="CI1038" s="31"/>
      <c r="CJ1038" s="31"/>
      <c r="CK1038" s="31"/>
      <c r="CL1038" s="31"/>
      <c r="CM1038" s="31"/>
      <c r="CN1038" s="31"/>
      <c r="CO1038" s="31"/>
      <c r="CP1038" s="31"/>
      <c r="CQ1038" s="31"/>
      <c r="CR1038" s="31"/>
      <c r="CS1038" s="31"/>
      <c r="CT1038" s="31"/>
      <c r="CU1038" s="31"/>
      <c r="CV1038" s="31"/>
      <c r="CW1038" s="31"/>
      <c r="CX1038" s="31"/>
      <c r="CY1038" s="31"/>
      <c r="CZ1038" s="31"/>
      <c r="DA1038" s="31"/>
      <c r="DB1038" s="31"/>
      <c r="DC1038" s="31"/>
      <c r="DD1038" s="31"/>
      <c r="DE1038" s="31"/>
      <c r="DF1038" s="31"/>
      <c r="DG1038" s="31"/>
      <c r="DH1038" s="31"/>
      <c r="DI1038" s="31"/>
      <c r="DJ1038" s="31"/>
      <c r="DK1038" s="31"/>
      <c r="DL1038" s="31"/>
      <c r="DM1038" s="31"/>
      <c r="DN1038" s="31"/>
      <c r="DO1038" s="31"/>
      <c r="DP1038" s="31"/>
      <c r="DQ1038" s="31"/>
      <c r="DR1038" s="31"/>
      <c r="DS1038" s="31"/>
      <c r="DT1038" s="31"/>
      <c r="DU1038" s="31"/>
      <c r="DV1038" s="31"/>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1"/>
      <c r="EU1038" s="31"/>
      <c r="EV1038" s="31"/>
      <c r="EW1038" s="31"/>
      <c r="EX1038" s="31"/>
      <c r="EY1038" s="31"/>
      <c r="EZ1038" s="31"/>
      <c r="FA1038" s="31"/>
      <c r="FB1038" s="31"/>
      <c r="FC1038" s="31"/>
      <c r="FD1038" s="31"/>
      <c r="FE1038" s="31"/>
      <c r="FF1038" s="31"/>
      <c r="FG1038" s="31"/>
      <c r="FH1038" s="31"/>
      <c r="FI1038" s="31"/>
      <c r="FJ1038" s="31"/>
      <c r="FK1038" s="31"/>
      <c r="FL1038" s="31"/>
      <c r="FM1038" s="31"/>
      <c r="FN1038" s="31"/>
      <c r="FO1038" s="31"/>
      <c r="FP1038" s="31"/>
      <c r="FQ1038" s="31"/>
      <c r="FR1038" s="31"/>
      <c r="FS1038" s="31"/>
      <c r="FT1038" s="31"/>
      <c r="FU1038" s="31"/>
      <c r="FV1038" s="31"/>
      <c r="FW1038" s="31"/>
      <c r="FX1038" s="31"/>
      <c r="FY1038" s="31"/>
      <c r="FZ1038" s="31"/>
      <c r="GA1038" s="31"/>
      <c r="GB1038" s="31"/>
      <c r="GC1038" s="31"/>
      <c r="GD1038" s="31"/>
      <c r="GE1038" s="31"/>
      <c r="GF1038" s="31"/>
      <c r="GG1038" s="31"/>
      <c r="GH1038" s="31"/>
      <c r="GI1038" s="31"/>
      <c r="GJ1038" s="31"/>
      <c r="GK1038" s="31"/>
      <c r="GL1038" s="31"/>
      <c r="GM1038" s="31"/>
      <c r="GN1038" s="31"/>
      <c r="GO1038" s="31"/>
      <c r="GP1038" s="31"/>
      <c r="GQ1038" s="31"/>
      <c r="GR1038" s="31"/>
      <c r="GS1038" s="31"/>
      <c r="GT1038" s="31"/>
      <c r="GU1038" s="31"/>
      <c r="GV1038" s="31"/>
      <c r="GW1038" s="31"/>
      <c r="GX1038" s="31"/>
      <c r="GY1038" s="31"/>
      <c r="GZ1038" s="31"/>
    </row>
    <row r="1039" spans="2:208" s="32" customFormat="1" x14ac:dyDescent="0.2">
      <c r="B1039" s="21"/>
      <c r="C1039" s="22"/>
      <c r="D1039" s="22"/>
      <c r="E1039" s="22"/>
      <c r="F1039" s="246"/>
      <c r="G1039" s="121"/>
      <c r="H1039" s="27"/>
      <c r="I1039" s="28"/>
      <c r="J1039" s="29"/>
      <c r="K1039" s="30"/>
      <c r="L1039" s="34"/>
      <c r="M1039" s="35"/>
      <c r="N1039" s="30"/>
      <c r="O1039" s="34"/>
      <c r="P1039" s="35"/>
      <c r="Q1039" s="30"/>
      <c r="R1039" s="34"/>
      <c r="S1039" s="35"/>
      <c r="T1039" s="30"/>
      <c r="U1039" s="34"/>
      <c r="V1039" s="35"/>
      <c r="W1039" s="30"/>
      <c r="X1039" s="34"/>
      <c r="Y1039" s="34"/>
      <c r="Z1039" s="30"/>
      <c r="AA1039" s="34"/>
      <c r="AB1039" s="34"/>
      <c r="AC1039" s="30"/>
      <c r="AD1039" s="34"/>
      <c r="AE1039" s="34"/>
      <c r="AF1039" s="30"/>
      <c r="AG1039" s="34"/>
      <c r="AH1039" s="34"/>
      <c r="AI1039" s="30"/>
      <c r="AJ1039" s="34"/>
      <c r="AK1039" s="34"/>
      <c r="AL1039" s="30"/>
      <c r="AM1039" s="34"/>
      <c r="AN1039" s="34"/>
      <c r="AO1039" s="30"/>
      <c r="AP1039" s="34"/>
      <c r="AQ1039" s="34"/>
      <c r="AR1039" s="30"/>
      <c r="AS1039" s="34"/>
      <c r="AT1039" s="34"/>
      <c r="AU1039" s="30"/>
      <c r="AV1039" s="34"/>
      <c r="AW1039" s="34"/>
      <c r="AX1039" s="30"/>
      <c r="AY1039" s="34"/>
      <c r="AZ1039" s="34"/>
      <c r="BA1039" s="30"/>
      <c r="BB1039" s="34"/>
      <c r="BC1039" s="34"/>
      <c r="BD1039" s="30"/>
      <c r="BE1039" s="34"/>
      <c r="BF1039" s="34"/>
      <c r="BG1039" s="30"/>
      <c r="BH1039" s="34"/>
      <c r="BI1039" s="34"/>
      <c r="BJ1039" s="30"/>
      <c r="BK1039" s="34"/>
      <c r="BL1039" s="117"/>
      <c r="BM1039" s="118"/>
      <c r="BN1039" s="117"/>
      <c r="BO1039" s="34"/>
      <c r="BP1039" s="30"/>
      <c r="BQ1039" s="30"/>
      <c r="BR1039" s="31"/>
      <c r="BS1039" s="31"/>
      <c r="BT1039" s="31"/>
      <c r="BU1039" s="31"/>
      <c r="BV1039" s="31"/>
      <c r="BW1039" s="31"/>
      <c r="BX1039" s="31"/>
      <c r="BY1039" s="31"/>
      <c r="BZ1039" s="31"/>
      <c r="CA1039" s="31"/>
      <c r="CB1039" s="31"/>
      <c r="CC1039" s="31"/>
      <c r="CD1039" s="31"/>
      <c r="CE1039" s="31"/>
      <c r="CF1039" s="31"/>
      <c r="CG1039" s="31"/>
      <c r="CH1039" s="31"/>
      <c r="CI1039" s="31"/>
      <c r="CJ1039" s="31"/>
      <c r="CK1039" s="31"/>
      <c r="CL1039" s="31"/>
      <c r="CM1039" s="31"/>
      <c r="CN1039" s="31"/>
      <c r="CO1039" s="31"/>
      <c r="CP1039" s="31"/>
      <c r="CQ1039" s="31"/>
      <c r="CR1039" s="31"/>
      <c r="CS1039" s="31"/>
      <c r="CT1039" s="31"/>
      <c r="CU1039" s="31"/>
      <c r="CV1039" s="31"/>
      <c r="CW1039" s="31"/>
      <c r="CX1039" s="31"/>
      <c r="CY1039" s="31"/>
      <c r="CZ1039" s="31"/>
      <c r="DA1039" s="31"/>
      <c r="DB1039" s="31"/>
      <c r="DC1039" s="31"/>
      <c r="DD1039" s="31"/>
      <c r="DE1039" s="31"/>
      <c r="DF1039" s="31"/>
      <c r="DG1039" s="31"/>
      <c r="DH1039" s="31"/>
      <c r="DI1039" s="31"/>
      <c r="DJ1039" s="31"/>
      <c r="DK1039" s="31"/>
      <c r="DL1039" s="31"/>
      <c r="DM1039" s="31"/>
      <c r="DN1039" s="31"/>
      <c r="DO1039" s="31"/>
      <c r="DP1039" s="31"/>
      <c r="DQ1039" s="31"/>
      <c r="DR1039" s="31"/>
      <c r="DS1039" s="31"/>
      <c r="DT1039" s="31"/>
      <c r="DU1039" s="31"/>
      <c r="DV1039" s="31"/>
      <c r="DW1039" s="31"/>
      <c r="DX1039" s="31"/>
      <c r="DY1039" s="31"/>
      <c r="DZ1039" s="31"/>
      <c r="EA1039" s="31"/>
      <c r="EB1039" s="31"/>
      <c r="EC1039" s="31"/>
      <c r="ED1039" s="31"/>
      <c r="EE1039" s="31"/>
      <c r="EF1039" s="31"/>
      <c r="EG1039" s="31"/>
      <c r="EH1039" s="31"/>
      <c r="EI1039" s="31"/>
      <c r="EJ1039" s="31"/>
      <c r="EK1039" s="31"/>
      <c r="EL1039" s="31"/>
      <c r="EM1039" s="31"/>
      <c r="EN1039" s="31"/>
      <c r="EO1039" s="31"/>
      <c r="EP1039" s="31"/>
      <c r="EQ1039" s="31"/>
      <c r="ER1039" s="31"/>
      <c r="ES1039" s="31"/>
      <c r="ET1039" s="31"/>
      <c r="EU1039" s="31"/>
      <c r="EV1039" s="31"/>
      <c r="EW1039" s="31"/>
      <c r="EX1039" s="31"/>
      <c r="EY1039" s="31"/>
      <c r="EZ1039" s="31"/>
      <c r="FA1039" s="31"/>
      <c r="FB1039" s="31"/>
      <c r="FC1039" s="31"/>
      <c r="FD1039" s="31"/>
      <c r="FE1039" s="31"/>
      <c r="FF1039" s="31"/>
      <c r="FG1039" s="31"/>
      <c r="FH1039" s="31"/>
      <c r="FI1039" s="31"/>
      <c r="FJ1039" s="31"/>
      <c r="FK1039" s="31"/>
      <c r="FL1039" s="31"/>
      <c r="FM1039" s="31"/>
      <c r="FN1039" s="31"/>
      <c r="FO1039" s="31"/>
      <c r="FP1039" s="31"/>
      <c r="FQ1039" s="31"/>
      <c r="FR1039" s="31"/>
      <c r="FS1039" s="31"/>
      <c r="FT1039" s="31"/>
      <c r="FU1039" s="31"/>
      <c r="FV1039" s="31"/>
      <c r="FW1039" s="31"/>
      <c r="FX1039" s="31"/>
      <c r="FY1039" s="31"/>
      <c r="FZ1039" s="31"/>
      <c r="GA1039" s="31"/>
      <c r="GB1039" s="31"/>
      <c r="GC1039" s="31"/>
      <c r="GD1039" s="31"/>
      <c r="GE1039" s="31"/>
      <c r="GF1039" s="31"/>
      <c r="GG1039" s="31"/>
      <c r="GH1039" s="31"/>
      <c r="GI1039" s="31"/>
      <c r="GJ1039" s="31"/>
      <c r="GK1039" s="31"/>
      <c r="GL1039" s="31"/>
      <c r="GM1039" s="31"/>
      <c r="GN1039" s="31"/>
      <c r="GO1039" s="31"/>
      <c r="GP1039" s="31"/>
      <c r="GQ1039" s="31"/>
      <c r="GR1039" s="31"/>
      <c r="GS1039" s="31"/>
      <c r="GT1039" s="31"/>
      <c r="GU1039" s="31"/>
      <c r="GV1039" s="31"/>
      <c r="GW1039" s="31"/>
      <c r="GX1039" s="31"/>
      <c r="GY1039" s="31"/>
      <c r="GZ1039" s="31"/>
    </row>
    <row r="1040" spans="2:208" s="32" customFormat="1" x14ac:dyDescent="0.2">
      <c r="B1040" s="21"/>
      <c r="C1040" s="22"/>
      <c r="D1040" s="22"/>
      <c r="E1040" s="22"/>
      <c r="F1040" s="246"/>
      <c r="G1040" s="121"/>
      <c r="H1040" s="27"/>
      <c r="I1040" s="28"/>
      <c r="J1040" s="29"/>
      <c r="K1040" s="30"/>
      <c r="L1040" s="34"/>
      <c r="M1040" s="35"/>
      <c r="N1040" s="30"/>
      <c r="O1040" s="34"/>
      <c r="P1040" s="35"/>
      <c r="Q1040" s="30"/>
      <c r="R1040" s="34"/>
      <c r="S1040" s="35"/>
      <c r="T1040" s="30"/>
      <c r="U1040" s="34"/>
      <c r="V1040" s="35"/>
      <c r="W1040" s="30"/>
      <c r="X1040" s="34"/>
      <c r="Y1040" s="34"/>
      <c r="Z1040" s="30"/>
      <c r="AA1040" s="34"/>
      <c r="AB1040" s="34"/>
      <c r="AC1040" s="30"/>
      <c r="AD1040" s="34"/>
      <c r="AE1040" s="34"/>
      <c r="AF1040" s="30"/>
      <c r="AG1040" s="34"/>
      <c r="AH1040" s="34"/>
      <c r="AI1040" s="30"/>
      <c r="AJ1040" s="34"/>
      <c r="AK1040" s="34"/>
      <c r="AL1040" s="30"/>
      <c r="AM1040" s="34"/>
      <c r="AN1040" s="34"/>
      <c r="AO1040" s="30"/>
      <c r="AP1040" s="34"/>
      <c r="AQ1040" s="34"/>
      <c r="AR1040" s="30"/>
      <c r="AS1040" s="34"/>
      <c r="AT1040" s="34"/>
      <c r="AU1040" s="30"/>
      <c r="AV1040" s="34"/>
      <c r="AW1040" s="34"/>
      <c r="AX1040" s="30"/>
      <c r="AY1040" s="34"/>
      <c r="AZ1040" s="34"/>
      <c r="BA1040" s="30"/>
      <c r="BB1040" s="34"/>
      <c r="BC1040" s="34"/>
      <c r="BD1040" s="30"/>
      <c r="BE1040" s="34"/>
      <c r="BF1040" s="34"/>
      <c r="BG1040" s="30"/>
      <c r="BH1040" s="34"/>
      <c r="BI1040" s="34"/>
      <c r="BJ1040" s="30"/>
      <c r="BK1040" s="34"/>
      <c r="BL1040" s="117"/>
      <c r="BM1040" s="118"/>
      <c r="BN1040" s="117"/>
      <c r="BO1040" s="34"/>
      <c r="BP1040" s="30"/>
      <c r="BQ1040" s="30"/>
      <c r="BR1040" s="31"/>
      <c r="BS1040" s="31"/>
      <c r="BT1040" s="31"/>
      <c r="BU1040" s="31"/>
      <c r="BV1040" s="31"/>
      <c r="BW1040" s="31"/>
      <c r="BX1040" s="31"/>
      <c r="BY1040" s="31"/>
      <c r="BZ1040" s="31"/>
      <c r="CA1040" s="31"/>
      <c r="CB1040" s="31"/>
      <c r="CC1040" s="31"/>
      <c r="CD1040" s="31"/>
      <c r="CE1040" s="31"/>
      <c r="CF1040" s="31"/>
      <c r="CG1040" s="31"/>
      <c r="CH1040" s="31"/>
      <c r="CI1040" s="31"/>
      <c r="CJ1040" s="31"/>
      <c r="CK1040" s="31"/>
      <c r="CL1040" s="31"/>
      <c r="CM1040" s="31"/>
      <c r="CN1040" s="31"/>
      <c r="CO1040" s="31"/>
      <c r="CP1040" s="31"/>
      <c r="CQ1040" s="31"/>
      <c r="CR1040" s="31"/>
      <c r="CS1040" s="31"/>
      <c r="CT1040" s="31"/>
      <c r="CU1040" s="31"/>
      <c r="CV1040" s="31"/>
      <c r="CW1040" s="31"/>
      <c r="CX1040" s="31"/>
      <c r="CY1040" s="31"/>
      <c r="CZ1040" s="31"/>
      <c r="DA1040" s="31"/>
      <c r="DB1040" s="31"/>
      <c r="DC1040" s="31"/>
      <c r="DD1040" s="31"/>
      <c r="DE1040" s="31"/>
      <c r="DF1040" s="31"/>
      <c r="DG1040" s="31"/>
      <c r="DH1040" s="31"/>
      <c r="DI1040" s="31"/>
      <c r="DJ1040" s="31"/>
      <c r="DK1040" s="31"/>
      <c r="DL1040" s="31"/>
      <c r="DM1040" s="31"/>
      <c r="DN1040" s="31"/>
      <c r="DO1040" s="31"/>
      <c r="DP1040" s="31"/>
      <c r="DQ1040" s="31"/>
      <c r="DR1040" s="31"/>
      <c r="DS1040" s="31"/>
      <c r="DT1040" s="31"/>
      <c r="DU1040" s="31"/>
      <c r="DV1040" s="31"/>
      <c r="DW1040" s="31"/>
      <c r="DX1040" s="31"/>
      <c r="DY1040" s="31"/>
      <c r="DZ1040" s="31"/>
      <c r="EA1040" s="31"/>
      <c r="EB1040" s="31"/>
      <c r="EC1040" s="31"/>
      <c r="ED1040" s="31"/>
      <c r="EE1040" s="31"/>
      <c r="EF1040" s="31"/>
      <c r="EG1040" s="31"/>
      <c r="EH1040" s="31"/>
      <c r="EI1040" s="31"/>
      <c r="EJ1040" s="31"/>
      <c r="EK1040" s="31"/>
      <c r="EL1040" s="31"/>
      <c r="EM1040" s="31"/>
      <c r="EN1040" s="31"/>
      <c r="EO1040" s="31"/>
      <c r="EP1040" s="31"/>
      <c r="EQ1040" s="31"/>
      <c r="ER1040" s="31"/>
      <c r="ES1040" s="31"/>
      <c r="ET1040" s="31"/>
      <c r="EU1040" s="31"/>
      <c r="EV1040" s="31"/>
      <c r="EW1040" s="31"/>
      <c r="EX1040" s="31"/>
      <c r="EY1040" s="31"/>
      <c r="EZ1040" s="31"/>
      <c r="FA1040" s="31"/>
      <c r="FB1040" s="31"/>
      <c r="FC1040" s="31"/>
      <c r="FD1040" s="31"/>
      <c r="FE1040" s="31"/>
      <c r="FF1040" s="31"/>
      <c r="FG1040" s="31"/>
      <c r="FH1040" s="31"/>
      <c r="FI1040" s="31"/>
      <c r="FJ1040" s="31"/>
      <c r="FK1040" s="31"/>
      <c r="FL1040" s="31"/>
      <c r="FM1040" s="31"/>
      <c r="FN1040" s="31"/>
      <c r="FO1040" s="31"/>
      <c r="FP1040" s="31"/>
      <c r="FQ1040" s="31"/>
      <c r="FR1040" s="31"/>
      <c r="FS1040" s="31"/>
      <c r="FT1040" s="31"/>
      <c r="FU1040" s="31"/>
      <c r="FV1040" s="31"/>
      <c r="FW1040" s="31"/>
      <c r="FX1040" s="31"/>
      <c r="FY1040" s="31"/>
      <c r="FZ1040" s="31"/>
      <c r="GA1040" s="31"/>
      <c r="GB1040" s="31"/>
      <c r="GC1040" s="31"/>
      <c r="GD1040" s="31"/>
      <c r="GE1040" s="31"/>
      <c r="GF1040" s="31"/>
      <c r="GG1040" s="31"/>
      <c r="GH1040" s="31"/>
      <c r="GI1040" s="31"/>
      <c r="GJ1040" s="31"/>
      <c r="GK1040" s="31"/>
      <c r="GL1040" s="31"/>
      <c r="GM1040" s="31"/>
      <c r="GN1040" s="31"/>
      <c r="GO1040" s="31"/>
      <c r="GP1040" s="31"/>
      <c r="GQ1040" s="31"/>
      <c r="GR1040" s="31"/>
      <c r="GS1040" s="31"/>
      <c r="GT1040" s="31"/>
      <c r="GU1040" s="31"/>
      <c r="GV1040" s="31"/>
      <c r="GW1040" s="31"/>
      <c r="GX1040" s="31"/>
      <c r="GY1040" s="31"/>
      <c r="GZ1040" s="31"/>
    </row>
    <row r="1041" spans="2:208" s="32" customFormat="1" x14ac:dyDescent="0.2">
      <c r="B1041" s="21"/>
      <c r="C1041" s="22"/>
      <c r="D1041" s="22"/>
      <c r="E1041" s="22"/>
      <c r="F1041" s="246"/>
      <c r="G1041" s="121"/>
      <c r="H1041" s="27"/>
      <c r="I1041" s="28"/>
      <c r="J1041" s="29"/>
      <c r="K1041" s="30"/>
      <c r="L1041" s="34"/>
      <c r="M1041" s="35"/>
      <c r="N1041" s="30"/>
      <c r="O1041" s="34"/>
      <c r="P1041" s="35"/>
      <c r="Q1041" s="30"/>
      <c r="R1041" s="34"/>
      <c r="S1041" s="35"/>
      <c r="T1041" s="30"/>
      <c r="U1041" s="34"/>
      <c r="V1041" s="35"/>
      <c r="W1041" s="30"/>
      <c r="X1041" s="34"/>
      <c r="Y1041" s="34"/>
      <c r="Z1041" s="30"/>
      <c r="AA1041" s="34"/>
      <c r="AB1041" s="34"/>
      <c r="AC1041" s="30"/>
      <c r="AD1041" s="34"/>
      <c r="AE1041" s="34"/>
      <c r="AF1041" s="30"/>
      <c r="AG1041" s="34"/>
      <c r="AH1041" s="34"/>
      <c r="AI1041" s="30"/>
      <c r="AJ1041" s="34"/>
      <c r="AK1041" s="34"/>
      <c r="AL1041" s="30"/>
      <c r="AM1041" s="34"/>
      <c r="AN1041" s="34"/>
      <c r="AO1041" s="30"/>
      <c r="AP1041" s="34"/>
      <c r="AQ1041" s="34"/>
      <c r="AR1041" s="30"/>
      <c r="AS1041" s="34"/>
      <c r="AT1041" s="34"/>
      <c r="AU1041" s="30"/>
      <c r="AV1041" s="34"/>
      <c r="AW1041" s="34"/>
      <c r="AX1041" s="30"/>
      <c r="AY1041" s="34"/>
      <c r="AZ1041" s="34"/>
      <c r="BA1041" s="30"/>
      <c r="BB1041" s="34"/>
      <c r="BC1041" s="34"/>
      <c r="BD1041" s="30"/>
      <c r="BE1041" s="34"/>
      <c r="BF1041" s="34"/>
      <c r="BG1041" s="30"/>
      <c r="BH1041" s="34"/>
      <c r="BI1041" s="34"/>
      <c r="BJ1041" s="30"/>
      <c r="BK1041" s="34"/>
      <c r="BL1041" s="117"/>
      <c r="BM1041" s="118"/>
      <c r="BN1041" s="117"/>
      <c r="BO1041" s="34"/>
      <c r="BP1041" s="30"/>
      <c r="BQ1041" s="30"/>
      <c r="BR1041" s="31"/>
      <c r="BS1041" s="31"/>
      <c r="BT1041" s="31"/>
      <c r="BU1041" s="31"/>
      <c r="BV1041" s="31"/>
      <c r="BW1041" s="31"/>
      <c r="BX1041" s="31"/>
      <c r="BY1041" s="31"/>
      <c r="BZ1041" s="31"/>
      <c r="CA1041" s="31"/>
      <c r="CB1041" s="31"/>
      <c r="CC1041" s="31"/>
      <c r="CD1041" s="31"/>
      <c r="CE1041" s="31"/>
      <c r="CF1041" s="31"/>
      <c r="CG1041" s="31"/>
      <c r="CH1041" s="31"/>
      <c r="CI1041" s="31"/>
      <c r="CJ1041" s="31"/>
      <c r="CK1041" s="31"/>
      <c r="CL1041" s="31"/>
      <c r="CM1041" s="31"/>
      <c r="CN1041" s="31"/>
      <c r="CO1041" s="31"/>
      <c r="CP1041" s="31"/>
      <c r="CQ1041" s="31"/>
      <c r="CR1041" s="31"/>
      <c r="CS1041" s="31"/>
      <c r="CT1041" s="31"/>
      <c r="CU1041" s="31"/>
      <c r="CV1041" s="31"/>
      <c r="CW1041" s="31"/>
      <c r="CX1041" s="31"/>
      <c r="CY1041" s="31"/>
      <c r="CZ1041" s="31"/>
      <c r="DA1041" s="31"/>
      <c r="DB1041" s="31"/>
      <c r="DC1041" s="31"/>
      <c r="DD1041" s="31"/>
      <c r="DE1041" s="31"/>
      <c r="DF1041" s="31"/>
      <c r="DG1041" s="31"/>
      <c r="DH1041" s="31"/>
      <c r="DI1041" s="31"/>
      <c r="DJ1041" s="31"/>
      <c r="DK1041" s="31"/>
      <c r="DL1041" s="31"/>
      <c r="DM1041" s="31"/>
      <c r="DN1041" s="31"/>
      <c r="DO1041" s="31"/>
      <c r="DP1041" s="31"/>
      <c r="DQ1041" s="31"/>
      <c r="DR1041" s="31"/>
      <c r="DS1041" s="31"/>
      <c r="DT1041" s="31"/>
      <c r="DU1041" s="31"/>
      <c r="DV1041" s="31"/>
      <c r="DW1041" s="31"/>
      <c r="DX1041" s="31"/>
      <c r="DY1041" s="31"/>
      <c r="DZ1041" s="31"/>
      <c r="EA1041" s="31"/>
      <c r="EB1041" s="31"/>
      <c r="EC1041" s="31"/>
      <c r="ED1041" s="31"/>
      <c r="EE1041" s="31"/>
      <c r="EF1041" s="31"/>
      <c r="EG1041" s="31"/>
      <c r="EH1041" s="31"/>
      <c r="EI1041" s="31"/>
      <c r="EJ1041" s="31"/>
      <c r="EK1041" s="31"/>
      <c r="EL1041" s="31"/>
      <c r="EM1041" s="31"/>
      <c r="EN1041" s="31"/>
      <c r="EO1041" s="31"/>
      <c r="EP1041" s="31"/>
      <c r="EQ1041" s="31"/>
      <c r="ER1041" s="31"/>
      <c r="ES1041" s="31"/>
      <c r="ET1041" s="31"/>
      <c r="EU1041" s="31"/>
      <c r="EV1041" s="31"/>
      <c r="EW1041" s="31"/>
      <c r="EX1041" s="31"/>
      <c r="EY1041" s="31"/>
      <c r="EZ1041" s="31"/>
      <c r="FA1041" s="31"/>
      <c r="FB1041" s="31"/>
      <c r="FC1041" s="31"/>
      <c r="FD1041" s="31"/>
      <c r="FE1041" s="31"/>
      <c r="FF1041" s="31"/>
      <c r="FG1041" s="31"/>
      <c r="FH1041" s="31"/>
      <c r="FI1041" s="31"/>
      <c r="FJ1041" s="31"/>
      <c r="FK1041" s="31"/>
      <c r="FL1041" s="31"/>
      <c r="FM1041" s="31"/>
      <c r="FN1041" s="31"/>
      <c r="FO1041" s="31"/>
      <c r="FP1041" s="31"/>
      <c r="FQ1041" s="31"/>
      <c r="FR1041" s="31"/>
      <c r="FS1041" s="31"/>
      <c r="FT1041" s="31"/>
      <c r="FU1041" s="31"/>
      <c r="FV1041" s="31"/>
      <c r="FW1041" s="31"/>
      <c r="FX1041" s="31"/>
      <c r="FY1041" s="31"/>
      <c r="FZ1041" s="31"/>
      <c r="GA1041" s="31"/>
      <c r="GB1041" s="31"/>
      <c r="GC1041" s="31"/>
      <c r="GD1041" s="31"/>
      <c r="GE1041" s="31"/>
      <c r="GF1041" s="31"/>
      <c r="GG1041" s="31"/>
      <c r="GH1041" s="31"/>
      <c r="GI1041" s="31"/>
      <c r="GJ1041" s="31"/>
      <c r="GK1041" s="31"/>
      <c r="GL1041" s="31"/>
      <c r="GM1041" s="31"/>
      <c r="GN1041" s="31"/>
      <c r="GO1041" s="31"/>
      <c r="GP1041" s="31"/>
      <c r="GQ1041" s="31"/>
      <c r="GR1041" s="31"/>
      <c r="GS1041" s="31"/>
      <c r="GT1041" s="31"/>
      <c r="GU1041" s="31"/>
      <c r="GV1041" s="31"/>
      <c r="GW1041" s="31"/>
      <c r="GX1041" s="31"/>
      <c r="GY1041" s="31"/>
      <c r="GZ1041" s="31"/>
    </row>
    <row r="1042" spans="2:208" s="32" customFormat="1" x14ac:dyDescent="0.2">
      <c r="B1042" s="21"/>
      <c r="C1042" s="22"/>
      <c r="D1042" s="22"/>
      <c r="E1042" s="22"/>
      <c r="F1042" s="246"/>
      <c r="G1042" s="121"/>
      <c r="H1042" s="27"/>
      <c r="I1042" s="28"/>
      <c r="J1042" s="29"/>
      <c r="K1042" s="30"/>
      <c r="L1042" s="34"/>
      <c r="M1042" s="35"/>
      <c r="N1042" s="30"/>
      <c r="O1042" s="34"/>
      <c r="P1042" s="35"/>
      <c r="Q1042" s="30"/>
      <c r="R1042" s="34"/>
      <c r="S1042" s="35"/>
      <c r="T1042" s="30"/>
      <c r="U1042" s="34"/>
      <c r="V1042" s="35"/>
      <c r="W1042" s="30"/>
      <c r="X1042" s="34"/>
      <c r="Y1042" s="34"/>
      <c r="Z1042" s="30"/>
      <c r="AA1042" s="34"/>
      <c r="AB1042" s="34"/>
      <c r="AC1042" s="30"/>
      <c r="AD1042" s="34"/>
      <c r="AE1042" s="34"/>
      <c r="AF1042" s="30"/>
      <c r="AG1042" s="34"/>
      <c r="AH1042" s="34"/>
      <c r="AI1042" s="30"/>
      <c r="AJ1042" s="34"/>
      <c r="AK1042" s="34"/>
      <c r="AL1042" s="30"/>
      <c r="AM1042" s="34"/>
      <c r="AN1042" s="34"/>
      <c r="AO1042" s="30"/>
      <c r="AP1042" s="34"/>
      <c r="AQ1042" s="34"/>
      <c r="AR1042" s="30"/>
      <c r="AS1042" s="34"/>
      <c r="AT1042" s="34"/>
      <c r="AU1042" s="30"/>
      <c r="AV1042" s="34"/>
      <c r="AW1042" s="34"/>
      <c r="AX1042" s="30"/>
      <c r="AY1042" s="34"/>
      <c r="AZ1042" s="34"/>
      <c r="BA1042" s="30"/>
      <c r="BB1042" s="34"/>
      <c r="BC1042" s="34"/>
      <c r="BD1042" s="30"/>
      <c r="BE1042" s="34"/>
      <c r="BF1042" s="34"/>
      <c r="BG1042" s="30"/>
      <c r="BH1042" s="34"/>
      <c r="BI1042" s="34"/>
      <c r="BJ1042" s="30"/>
      <c r="BK1042" s="34"/>
      <c r="BL1042" s="117"/>
      <c r="BM1042" s="118"/>
      <c r="BN1042" s="117"/>
      <c r="BO1042" s="34"/>
      <c r="BP1042" s="30"/>
      <c r="BQ1042" s="30"/>
      <c r="BR1042" s="31"/>
      <c r="BS1042" s="31"/>
      <c r="BT1042" s="31"/>
      <c r="BU1042" s="31"/>
      <c r="BV1042" s="31"/>
      <c r="BW1042" s="31"/>
      <c r="BX1042" s="31"/>
      <c r="BY1042" s="31"/>
      <c r="BZ1042" s="31"/>
      <c r="CA1042" s="31"/>
      <c r="CB1042" s="31"/>
      <c r="CC1042" s="31"/>
      <c r="CD1042" s="31"/>
      <c r="CE1042" s="31"/>
      <c r="CF1042" s="31"/>
      <c r="CG1042" s="31"/>
      <c r="CH1042" s="31"/>
      <c r="CI1042" s="31"/>
      <c r="CJ1042" s="31"/>
      <c r="CK1042" s="31"/>
      <c r="CL1042" s="31"/>
      <c r="CM1042" s="31"/>
      <c r="CN1042" s="31"/>
      <c r="CO1042" s="31"/>
      <c r="CP1042" s="31"/>
      <c r="CQ1042" s="31"/>
      <c r="CR1042" s="31"/>
      <c r="CS1042" s="31"/>
      <c r="CT1042" s="31"/>
      <c r="CU1042" s="31"/>
      <c r="CV1042" s="31"/>
      <c r="CW1042" s="31"/>
      <c r="CX1042" s="31"/>
      <c r="CY1042" s="31"/>
      <c r="CZ1042" s="31"/>
      <c r="DA1042" s="31"/>
      <c r="DB1042" s="31"/>
      <c r="DC1042" s="31"/>
      <c r="DD1042" s="31"/>
      <c r="DE1042" s="31"/>
      <c r="DF1042" s="31"/>
      <c r="DG1042" s="31"/>
      <c r="DH1042" s="31"/>
      <c r="DI1042" s="31"/>
      <c r="DJ1042" s="31"/>
      <c r="DK1042" s="31"/>
      <c r="DL1042" s="31"/>
      <c r="DM1042" s="31"/>
      <c r="DN1042" s="31"/>
      <c r="DO1042" s="31"/>
      <c r="DP1042" s="31"/>
      <c r="DQ1042" s="31"/>
      <c r="DR1042" s="31"/>
      <c r="DS1042" s="31"/>
      <c r="DT1042" s="31"/>
      <c r="DU1042" s="31"/>
      <c r="DV1042" s="31"/>
      <c r="DW1042" s="31"/>
      <c r="DX1042" s="31"/>
      <c r="DY1042" s="31"/>
      <c r="DZ1042" s="31"/>
      <c r="EA1042" s="31"/>
      <c r="EB1042" s="31"/>
      <c r="EC1042" s="31"/>
      <c r="ED1042" s="31"/>
      <c r="EE1042" s="31"/>
      <c r="EF1042" s="31"/>
      <c r="EG1042" s="31"/>
      <c r="EH1042" s="31"/>
      <c r="EI1042" s="31"/>
      <c r="EJ1042" s="31"/>
      <c r="EK1042" s="31"/>
      <c r="EL1042" s="31"/>
      <c r="EM1042" s="31"/>
      <c r="EN1042" s="31"/>
      <c r="EO1042" s="31"/>
      <c r="EP1042" s="31"/>
      <c r="EQ1042" s="31"/>
      <c r="ER1042" s="31"/>
      <c r="ES1042" s="31"/>
      <c r="ET1042" s="31"/>
      <c r="EU1042" s="31"/>
      <c r="EV1042" s="31"/>
      <c r="EW1042" s="31"/>
      <c r="EX1042" s="31"/>
      <c r="EY1042" s="31"/>
      <c r="EZ1042" s="31"/>
      <c r="FA1042" s="31"/>
      <c r="FB1042" s="31"/>
      <c r="FC1042" s="31"/>
      <c r="FD1042" s="31"/>
      <c r="FE1042" s="31"/>
      <c r="FF1042" s="31"/>
      <c r="FG1042" s="31"/>
      <c r="FH1042" s="31"/>
      <c r="FI1042" s="31"/>
      <c r="FJ1042" s="31"/>
      <c r="FK1042" s="31"/>
      <c r="FL1042" s="31"/>
      <c r="FM1042" s="31"/>
      <c r="FN1042" s="31"/>
      <c r="FO1042" s="31"/>
      <c r="FP1042" s="31"/>
      <c r="FQ1042" s="31"/>
      <c r="FR1042" s="31"/>
      <c r="FS1042" s="31"/>
      <c r="FT1042" s="31"/>
      <c r="FU1042" s="31"/>
      <c r="FV1042" s="31"/>
      <c r="FW1042" s="31"/>
      <c r="FX1042" s="31"/>
      <c r="FY1042" s="31"/>
      <c r="FZ1042" s="31"/>
      <c r="GA1042" s="31"/>
      <c r="GB1042" s="31"/>
      <c r="GC1042" s="31"/>
      <c r="GD1042" s="31"/>
      <c r="GE1042" s="31"/>
      <c r="GF1042" s="31"/>
      <c r="GG1042" s="31"/>
      <c r="GH1042" s="31"/>
      <c r="GI1042" s="31"/>
      <c r="GJ1042" s="31"/>
      <c r="GK1042" s="31"/>
      <c r="GL1042" s="31"/>
      <c r="GM1042" s="31"/>
      <c r="GN1042" s="31"/>
      <c r="GO1042" s="31"/>
      <c r="GP1042" s="31"/>
      <c r="GQ1042" s="31"/>
      <c r="GR1042" s="31"/>
      <c r="GS1042" s="31"/>
      <c r="GT1042" s="31"/>
      <c r="GU1042" s="31"/>
      <c r="GV1042" s="31"/>
      <c r="GW1042" s="31"/>
      <c r="GX1042" s="31"/>
      <c r="GY1042" s="31"/>
      <c r="GZ1042" s="31"/>
    </row>
    <row r="1043" spans="2:208" s="32" customFormat="1" x14ac:dyDescent="0.2">
      <c r="B1043" s="21"/>
      <c r="C1043" s="22"/>
      <c r="D1043" s="22"/>
      <c r="E1043" s="22"/>
      <c r="F1043" s="246"/>
      <c r="G1043" s="121"/>
      <c r="H1043" s="27"/>
      <c r="I1043" s="28"/>
      <c r="J1043" s="29"/>
      <c r="K1043" s="30"/>
      <c r="L1043" s="34"/>
      <c r="M1043" s="35"/>
      <c r="N1043" s="30"/>
      <c r="O1043" s="34"/>
      <c r="P1043" s="35"/>
      <c r="Q1043" s="30"/>
      <c r="R1043" s="34"/>
      <c r="S1043" s="35"/>
      <c r="T1043" s="30"/>
      <c r="U1043" s="34"/>
      <c r="V1043" s="35"/>
      <c r="W1043" s="30"/>
      <c r="X1043" s="34"/>
      <c r="Y1043" s="34"/>
      <c r="Z1043" s="30"/>
      <c r="AA1043" s="34"/>
      <c r="AB1043" s="34"/>
      <c r="AC1043" s="30"/>
      <c r="AD1043" s="34"/>
      <c r="AE1043" s="34"/>
      <c r="AF1043" s="30"/>
      <c r="AG1043" s="34"/>
      <c r="AH1043" s="34"/>
      <c r="AI1043" s="30"/>
      <c r="AJ1043" s="34"/>
      <c r="AK1043" s="34"/>
      <c r="AL1043" s="30"/>
      <c r="AM1043" s="34"/>
      <c r="AN1043" s="34"/>
      <c r="AO1043" s="30"/>
      <c r="AP1043" s="34"/>
      <c r="AQ1043" s="34"/>
      <c r="AR1043" s="30"/>
      <c r="AS1043" s="34"/>
      <c r="AT1043" s="34"/>
      <c r="AU1043" s="30"/>
      <c r="AV1043" s="34"/>
      <c r="AW1043" s="34"/>
      <c r="AX1043" s="30"/>
      <c r="AY1043" s="34"/>
      <c r="AZ1043" s="34"/>
      <c r="BA1043" s="30"/>
      <c r="BB1043" s="34"/>
      <c r="BC1043" s="34"/>
      <c r="BD1043" s="30"/>
      <c r="BE1043" s="34"/>
      <c r="BF1043" s="34"/>
      <c r="BG1043" s="30"/>
      <c r="BH1043" s="34"/>
      <c r="BI1043" s="34"/>
      <c r="BJ1043" s="30"/>
      <c r="BK1043" s="34"/>
      <c r="BL1043" s="117"/>
      <c r="BM1043" s="118"/>
      <c r="BN1043" s="117"/>
      <c r="BO1043" s="34"/>
      <c r="BP1043" s="30"/>
      <c r="BQ1043" s="30"/>
      <c r="BR1043" s="31"/>
      <c r="BS1043" s="31"/>
      <c r="BT1043" s="31"/>
      <c r="BU1043" s="31"/>
      <c r="BV1043" s="31"/>
      <c r="BW1043" s="31"/>
      <c r="BX1043" s="31"/>
      <c r="BY1043" s="31"/>
      <c r="BZ1043" s="31"/>
      <c r="CA1043" s="31"/>
      <c r="CB1043" s="31"/>
      <c r="CC1043" s="31"/>
      <c r="CD1043" s="31"/>
      <c r="CE1043" s="31"/>
      <c r="CF1043" s="31"/>
      <c r="CG1043" s="31"/>
      <c r="CH1043" s="31"/>
      <c r="CI1043" s="31"/>
      <c r="CJ1043" s="31"/>
      <c r="CK1043" s="31"/>
      <c r="CL1043" s="31"/>
      <c r="CM1043" s="31"/>
      <c r="CN1043" s="31"/>
      <c r="CO1043" s="31"/>
      <c r="CP1043" s="31"/>
      <c r="CQ1043" s="31"/>
      <c r="CR1043" s="31"/>
      <c r="CS1043" s="31"/>
      <c r="CT1043" s="31"/>
      <c r="CU1043" s="31"/>
      <c r="CV1043" s="31"/>
      <c r="CW1043" s="31"/>
      <c r="CX1043" s="31"/>
      <c r="CY1043" s="31"/>
      <c r="CZ1043" s="31"/>
      <c r="DA1043" s="31"/>
      <c r="DB1043" s="31"/>
      <c r="DC1043" s="31"/>
      <c r="DD1043" s="31"/>
      <c r="DE1043" s="31"/>
      <c r="DF1043" s="31"/>
      <c r="DG1043" s="31"/>
      <c r="DH1043" s="31"/>
      <c r="DI1043" s="31"/>
      <c r="DJ1043" s="31"/>
      <c r="DK1043" s="31"/>
      <c r="DL1043" s="31"/>
      <c r="DM1043" s="31"/>
      <c r="DN1043" s="31"/>
      <c r="DO1043" s="31"/>
      <c r="DP1043" s="31"/>
      <c r="DQ1043" s="31"/>
      <c r="DR1043" s="31"/>
      <c r="DS1043" s="31"/>
      <c r="DT1043" s="31"/>
      <c r="DU1043" s="31"/>
      <c r="DV1043" s="31"/>
      <c r="DW1043" s="31"/>
      <c r="DX1043" s="31"/>
      <c r="DY1043" s="31"/>
      <c r="DZ1043" s="31"/>
      <c r="EA1043" s="31"/>
      <c r="EB1043" s="31"/>
      <c r="EC1043" s="31"/>
      <c r="ED1043" s="31"/>
      <c r="EE1043" s="31"/>
      <c r="EF1043" s="31"/>
      <c r="EG1043" s="31"/>
      <c r="EH1043" s="31"/>
      <c r="EI1043" s="31"/>
      <c r="EJ1043" s="31"/>
      <c r="EK1043" s="31"/>
      <c r="EL1043" s="31"/>
      <c r="EM1043" s="31"/>
      <c r="EN1043" s="31"/>
      <c r="EO1043" s="31"/>
      <c r="EP1043" s="31"/>
      <c r="EQ1043" s="31"/>
      <c r="ER1043" s="31"/>
      <c r="ES1043" s="31"/>
      <c r="ET1043" s="31"/>
      <c r="EU1043" s="31"/>
      <c r="EV1043" s="31"/>
      <c r="EW1043" s="31"/>
      <c r="EX1043" s="31"/>
      <c r="EY1043" s="31"/>
      <c r="EZ1043" s="31"/>
      <c r="FA1043" s="31"/>
      <c r="FB1043" s="31"/>
      <c r="FC1043" s="31"/>
      <c r="FD1043" s="31"/>
      <c r="FE1043" s="31"/>
      <c r="FF1043" s="31"/>
      <c r="FG1043" s="31"/>
      <c r="FH1043" s="31"/>
      <c r="FI1043" s="31"/>
      <c r="FJ1043" s="31"/>
      <c r="FK1043" s="31"/>
      <c r="FL1043" s="31"/>
      <c r="FM1043" s="31"/>
      <c r="FN1043" s="31"/>
      <c r="FO1043" s="31"/>
      <c r="FP1043" s="31"/>
      <c r="FQ1043" s="31"/>
      <c r="FR1043" s="31"/>
      <c r="FS1043" s="31"/>
      <c r="FT1043" s="31"/>
      <c r="FU1043" s="31"/>
      <c r="FV1043" s="31"/>
      <c r="FW1043" s="31"/>
      <c r="FX1043" s="31"/>
      <c r="FY1043" s="31"/>
      <c r="FZ1043" s="31"/>
      <c r="GA1043" s="31"/>
      <c r="GB1043" s="31"/>
      <c r="GC1043" s="31"/>
      <c r="GD1043" s="31"/>
      <c r="GE1043" s="31"/>
      <c r="GF1043" s="31"/>
      <c r="GG1043" s="31"/>
      <c r="GH1043" s="31"/>
      <c r="GI1043" s="31"/>
      <c r="GJ1043" s="31"/>
      <c r="GK1043" s="31"/>
      <c r="GL1043" s="31"/>
      <c r="GM1043" s="31"/>
      <c r="GN1043" s="31"/>
      <c r="GO1043" s="31"/>
      <c r="GP1043" s="31"/>
      <c r="GQ1043" s="31"/>
      <c r="GR1043" s="31"/>
      <c r="GS1043" s="31"/>
      <c r="GT1043" s="31"/>
      <c r="GU1043" s="31"/>
      <c r="GV1043" s="31"/>
      <c r="GW1043" s="31"/>
      <c r="GX1043" s="31"/>
      <c r="GY1043" s="31"/>
      <c r="GZ1043" s="31"/>
    </row>
    <row r="1044" spans="2:208" s="32" customFormat="1" x14ac:dyDescent="0.2">
      <c r="B1044" s="21"/>
      <c r="C1044" s="22"/>
      <c r="D1044" s="22"/>
      <c r="E1044" s="22"/>
      <c r="F1044" s="246"/>
      <c r="G1044" s="121"/>
      <c r="H1044" s="27"/>
      <c r="I1044" s="28"/>
      <c r="J1044" s="29"/>
      <c r="K1044" s="30"/>
      <c r="L1044" s="34"/>
      <c r="M1044" s="35"/>
      <c r="N1044" s="30"/>
      <c r="O1044" s="34"/>
      <c r="P1044" s="35"/>
      <c r="Q1044" s="30"/>
      <c r="R1044" s="34"/>
      <c r="S1044" s="35"/>
      <c r="T1044" s="30"/>
      <c r="U1044" s="34"/>
      <c r="V1044" s="35"/>
      <c r="W1044" s="30"/>
      <c r="X1044" s="34"/>
      <c r="Y1044" s="34"/>
      <c r="Z1044" s="30"/>
      <c r="AA1044" s="34"/>
      <c r="AB1044" s="34"/>
      <c r="AC1044" s="30"/>
      <c r="AD1044" s="34"/>
      <c r="AE1044" s="34"/>
      <c r="AF1044" s="30"/>
      <c r="AG1044" s="34"/>
      <c r="AH1044" s="34"/>
      <c r="AI1044" s="30"/>
      <c r="AJ1044" s="34"/>
      <c r="AK1044" s="34"/>
      <c r="AL1044" s="30"/>
      <c r="AM1044" s="34"/>
      <c r="AN1044" s="34"/>
      <c r="AO1044" s="30"/>
      <c r="AP1044" s="34"/>
      <c r="AQ1044" s="34"/>
      <c r="AR1044" s="30"/>
      <c r="AS1044" s="34"/>
      <c r="AT1044" s="34"/>
      <c r="AU1044" s="30"/>
      <c r="AV1044" s="34"/>
      <c r="AW1044" s="34"/>
      <c r="AX1044" s="30"/>
      <c r="AY1044" s="34"/>
      <c r="AZ1044" s="34"/>
      <c r="BA1044" s="30"/>
      <c r="BB1044" s="34"/>
      <c r="BC1044" s="34"/>
      <c r="BD1044" s="30"/>
      <c r="BE1044" s="34"/>
      <c r="BF1044" s="34"/>
      <c r="BG1044" s="30"/>
      <c r="BH1044" s="34"/>
      <c r="BI1044" s="34"/>
      <c r="BJ1044" s="30"/>
      <c r="BK1044" s="34"/>
      <c r="BL1044" s="117"/>
      <c r="BM1044" s="118"/>
      <c r="BN1044" s="117"/>
      <c r="BO1044" s="34"/>
      <c r="BP1044" s="30"/>
      <c r="BQ1044" s="30"/>
      <c r="BR1044" s="31"/>
      <c r="BS1044" s="31"/>
      <c r="BT1044" s="31"/>
      <c r="BU1044" s="31"/>
      <c r="BV1044" s="31"/>
      <c r="BW1044" s="31"/>
      <c r="BX1044" s="31"/>
      <c r="BY1044" s="31"/>
      <c r="BZ1044" s="31"/>
      <c r="CA1044" s="31"/>
      <c r="CB1044" s="31"/>
      <c r="CC1044" s="31"/>
      <c r="CD1044" s="31"/>
      <c r="CE1044" s="31"/>
      <c r="CF1044" s="31"/>
      <c r="CG1044" s="31"/>
      <c r="CH1044" s="31"/>
      <c r="CI1044" s="31"/>
      <c r="CJ1044" s="31"/>
      <c r="CK1044" s="31"/>
      <c r="CL1044" s="31"/>
      <c r="CM1044" s="31"/>
      <c r="CN1044" s="31"/>
      <c r="CO1044" s="31"/>
      <c r="CP1044" s="31"/>
      <c r="CQ1044" s="31"/>
      <c r="CR1044" s="31"/>
      <c r="CS1044" s="31"/>
      <c r="CT1044" s="31"/>
      <c r="CU1044" s="31"/>
      <c r="CV1044" s="31"/>
      <c r="CW1044" s="31"/>
      <c r="CX1044" s="31"/>
      <c r="CY1044" s="31"/>
      <c r="CZ1044" s="31"/>
      <c r="DA1044" s="31"/>
      <c r="DB1044" s="31"/>
      <c r="DC1044" s="31"/>
      <c r="DD1044" s="31"/>
      <c r="DE1044" s="31"/>
      <c r="DF1044" s="31"/>
      <c r="DG1044" s="31"/>
      <c r="DH1044" s="31"/>
      <c r="DI1044" s="31"/>
      <c r="DJ1044" s="31"/>
      <c r="DK1044" s="31"/>
      <c r="DL1044" s="31"/>
      <c r="DM1044" s="31"/>
      <c r="DN1044" s="31"/>
      <c r="DO1044" s="31"/>
      <c r="DP1044" s="31"/>
      <c r="DQ1044" s="31"/>
      <c r="DR1044" s="31"/>
      <c r="DS1044" s="31"/>
      <c r="DT1044" s="31"/>
      <c r="DU1044" s="31"/>
      <c r="DV1044" s="31"/>
      <c r="DW1044" s="31"/>
      <c r="DX1044" s="31"/>
      <c r="DY1044" s="31"/>
      <c r="DZ1044" s="31"/>
      <c r="EA1044" s="31"/>
      <c r="EB1044" s="31"/>
      <c r="EC1044" s="31"/>
      <c r="ED1044" s="31"/>
      <c r="EE1044" s="31"/>
      <c r="EF1044" s="31"/>
      <c r="EG1044" s="31"/>
      <c r="EH1044" s="31"/>
      <c r="EI1044" s="31"/>
      <c r="EJ1044" s="31"/>
      <c r="EK1044" s="31"/>
      <c r="EL1044" s="31"/>
      <c r="EM1044" s="31"/>
      <c r="EN1044" s="31"/>
      <c r="EO1044" s="31"/>
      <c r="EP1044" s="31"/>
      <c r="EQ1044" s="31"/>
      <c r="ER1044" s="31"/>
      <c r="ES1044" s="31"/>
      <c r="ET1044" s="31"/>
      <c r="EU1044" s="31"/>
      <c r="EV1044" s="31"/>
      <c r="EW1044" s="31"/>
      <c r="EX1044" s="31"/>
      <c r="EY1044" s="31"/>
      <c r="EZ1044" s="31"/>
      <c r="FA1044" s="31"/>
      <c r="FB1044" s="31"/>
      <c r="FC1044" s="31"/>
      <c r="FD1044" s="31"/>
      <c r="FE1044" s="31"/>
      <c r="FF1044" s="31"/>
      <c r="FG1044" s="31"/>
      <c r="FH1044" s="31"/>
      <c r="FI1044" s="31"/>
      <c r="FJ1044" s="31"/>
      <c r="FK1044" s="31"/>
      <c r="FL1044" s="31"/>
      <c r="FM1044" s="31"/>
      <c r="FN1044" s="31"/>
      <c r="FO1044" s="31"/>
      <c r="FP1044" s="31"/>
      <c r="FQ1044" s="31"/>
      <c r="FR1044" s="31"/>
      <c r="FS1044" s="31"/>
      <c r="FT1044" s="31"/>
      <c r="FU1044" s="31"/>
      <c r="FV1044" s="31"/>
      <c r="FW1044" s="31"/>
      <c r="FX1044" s="31"/>
      <c r="FY1044" s="31"/>
      <c r="FZ1044" s="31"/>
      <c r="GA1044" s="31"/>
      <c r="GB1044" s="31"/>
      <c r="GC1044" s="31"/>
      <c r="GD1044" s="31"/>
      <c r="GE1044" s="31"/>
      <c r="GF1044" s="31"/>
      <c r="GG1044" s="31"/>
      <c r="GH1044" s="31"/>
      <c r="GI1044" s="31"/>
      <c r="GJ1044" s="31"/>
      <c r="GK1044" s="31"/>
      <c r="GL1044" s="31"/>
      <c r="GM1044" s="31"/>
      <c r="GN1044" s="31"/>
      <c r="GO1044" s="31"/>
      <c r="GP1044" s="31"/>
      <c r="GQ1044" s="31"/>
      <c r="GR1044" s="31"/>
      <c r="GS1044" s="31"/>
      <c r="GT1044" s="31"/>
      <c r="GU1044" s="31"/>
      <c r="GV1044" s="31"/>
      <c r="GW1044" s="31"/>
      <c r="GX1044" s="31"/>
      <c r="GY1044" s="31"/>
      <c r="GZ1044" s="31"/>
    </row>
    <row r="1045" spans="2:208" s="32" customFormat="1" x14ac:dyDescent="0.2">
      <c r="B1045" s="21"/>
      <c r="C1045" s="22"/>
      <c r="D1045" s="22"/>
      <c r="E1045" s="22"/>
      <c r="F1045" s="246"/>
      <c r="G1045" s="121"/>
      <c r="H1045" s="27"/>
      <c r="I1045" s="28"/>
      <c r="J1045" s="29"/>
      <c r="K1045" s="30"/>
      <c r="L1045" s="34"/>
      <c r="M1045" s="35"/>
      <c r="N1045" s="30"/>
      <c r="O1045" s="34"/>
      <c r="P1045" s="35"/>
      <c r="Q1045" s="30"/>
      <c r="R1045" s="34"/>
      <c r="S1045" s="35"/>
      <c r="T1045" s="30"/>
      <c r="U1045" s="34"/>
      <c r="V1045" s="35"/>
      <c r="W1045" s="30"/>
      <c r="X1045" s="34"/>
      <c r="Y1045" s="34"/>
      <c r="Z1045" s="30"/>
      <c r="AA1045" s="34"/>
      <c r="AB1045" s="34"/>
      <c r="AC1045" s="30"/>
      <c r="AD1045" s="34"/>
      <c r="AE1045" s="34"/>
      <c r="AF1045" s="30"/>
      <c r="AG1045" s="34"/>
      <c r="AH1045" s="34"/>
      <c r="AI1045" s="30"/>
      <c r="AJ1045" s="34"/>
      <c r="AK1045" s="34"/>
      <c r="AL1045" s="30"/>
      <c r="AM1045" s="34"/>
      <c r="AN1045" s="34"/>
      <c r="AO1045" s="30"/>
      <c r="AP1045" s="34"/>
      <c r="AQ1045" s="34"/>
      <c r="AR1045" s="30"/>
      <c r="AS1045" s="34"/>
      <c r="AT1045" s="34"/>
      <c r="AU1045" s="30"/>
      <c r="AV1045" s="34"/>
      <c r="AW1045" s="34"/>
      <c r="AX1045" s="30"/>
      <c r="AY1045" s="34"/>
      <c r="AZ1045" s="34"/>
      <c r="BA1045" s="30"/>
      <c r="BB1045" s="34"/>
      <c r="BC1045" s="34"/>
      <c r="BD1045" s="30"/>
      <c r="BE1045" s="34"/>
      <c r="BF1045" s="34"/>
      <c r="BG1045" s="30"/>
      <c r="BH1045" s="34"/>
      <c r="BI1045" s="34"/>
      <c r="BJ1045" s="30"/>
      <c r="BK1045" s="34"/>
      <c r="BL1045" s="117"/>
      <c r="BM1045" s="118"/>
      <c r="BN1045" s="117"/>
      <c r="BO1045" s="34"/>
      <c r="BP1045" s="30"/>
      <c r="BQ1045" s="30"/>
      <c r="BR1045" s="31"/>
      <c r="BS1045" s="31"/>
      <c r="BT1045" s="31"/>
      <c r="BU1045" s="31"/>
      <c r="BV1045" s="31"/>
      <c r="BW1045" s="31"/>
      <c r="BX1045" s="31"/>
      <c r="BY1045" s="31"/>
      <c r="BZ1045" s="31"/>
      <c r="CA1045" s="31"/>
      <c r="CB1045" s="31"/>
      <c r="CC1045" s="31"/>
      <c r="CD1045" s="31"/>
      <c r="CE1045" s="31"/>
      <c r="CF1045" s="31"/>
      <c r="CG1045" s="31"/>
      <c r="CH1045" s="31"/>
      <c r="CI1045" s="31"/>
      <c r="CJ1045" s="31"/>
      <c r="CK1045" s="31"/>
      <c r="CL1045" s="31"/>
      <c r="CM1045" s="31"/>
      <c r="CN1045" s="31"/>
      <c r="CO1045" s="31"/>
      <c r="CP1045" s="31"/>
      <c r="CQ1045" s="31"/>
      <c r="CR1045" s="31"/>
      <c r="CS1045" s="31"/>
      <c r="CT1045" s="31"/>
      <c r="CU1045" s="31"/>
      <c r="CV1045" s="31"/>
      <c r="CW1045" s="31"/>
      <c r="CX1045" s="31"/>
      <c r="CY1045" s="31"/>
      <c r="CZ1045" s="31"/>
      <c r="DA1045" s="31"/>
      <c r="DB1045" s="31"/>
      <c r="DC1045" s="31"/>
      <c r="DD1045" s="31"/>
      <c r="DE1045" s="31"/>
      <c r="DF1045" s="31"/>
      <c r="DG1045" s="31"/>
      <c r="DH1045" s="31"/>
      <c r="DI1045" s="31"/>
      <c r="DJ1045" s="31"/>
      <c r="DK1045" s="31"/>
      <c r="DL1045" s="31"/>
      <c r="DM1045" s="31"/>
      <c r="DN1045" s="31"/>
      <c r="DO1045" s="31"/>
      <c r="DP1045" s="31"/>
      <c r="DQ1045" s="31"/>
      <c r="DR1045" s="31"/>
      <c r="DS1045" s="31"/>
      <c r="DT1045" s="31"/>
      <c r="DU1045" s="31"/>
      <c r="DV1045" s="31"/>
      <c r="DW1045" s="31"/>
      <c r="DX1045" s="31"/>
      <c r="DY1045" s="31"/>
      <c r="DZ1045" s="31"/>
      <c r="EA1045" s="31"/>
      <c r="EB1045" s="31"/>
      <c r="EC1045" s="31"/>
      <c r="ED1045" s="31"/>
      <c r="EE1045" s="31"/>
      <c r="EF1045" s="31"/>
      <c r="EG1045" s="31"/>
      <c r="EH1045" s="31"/>
      <c r="EI1045" s="31"/>
      <c r="EJ1045" s="31"/>
      <c r="EK1045" s="31"/>
      <c r="EL1045" s="31"/>
      <c r="EM1045" s="31"/>
      <c r="EN1045" s="31"/>
      <c r="EO1045" s="31"/>
      <c r="EP1045" s="31"/>
      <c r="EQ1045" s="31"/>
      <c r="ER1045" s="31"/>
      <c r="ES1045" s="31"/>
      <c r="ET1045" s="31"/>
      <c r="EU1045" s="31"/>
      <c r="EV1045" s="31"/>
      <c r="EW1045" s="31"/>
      <c r="EX1045" s="31"/>
      <c r="EY1045" s="31"/>
      <c r="EZ1045" s="31"/>
      <c r="FA1045" s="31"/>
      <c r="FB1045" s="31"/>
      <c r="FC1045" s="31"/>
      <c r="FD1045" s="31"/>
      <c r="FE1045" s="31"/>
      <c r="FF1045" s="31"/>
      <c r="FG1045" s="31"/>
      <c r="FH1045" s="31"/>
      <c r="FI1045" s="31"/>
      <c r="FJ1045" s="31"/>
      <c r="FK1045" s="31"/>
      <c r="FL1045" s="31"/>
      <c r="FM1045" s="31"/>
      <c r="FN1045" s="31"/>
      <c r="FO1045" s="31"/>
      <c r="FP1045" s="31"/>
      <c r="FQ1045" s="31"/>
      <c r="FR1045" s="31"/>
      <c r="FS1045" s="31"/>
      <c r="FT1045" s="31"/>
      <c r="FU1045" s="31"/>
      <c r="FV1045" s="31"/>
      <c r="FW1045" s="31"/>
      <c r="FX1045" s="31"/>
      <c r="FY1045" s="31"/>
      <c r="FZ1045" s="31"/>
      <c r="GA1045" s="31"/>
      <c r="GB1045" s="31"/>
      <c r="GC1045" s="31"/>
      <c r="GD1045" s="31"/>
      <c r="GE1045" s="31"/>
      <c r="GF1045" s="31"/>
      <c r="GG1045" s="31"/>
      <c r="GH1045" s="31"/>
      <c r="GI1045" s="31"/>
      <c r="GJ1045" s="31"/>
      <c r="GK1045" s="31"/>
      <c r="GL1045" s="31"/>
      <c r="GM1045" s="31"/>
      <c r="GN1045" s="31"/>
      <c r="GO1045" s="31"/>
      <c r="GP1045" s="31"/>
      <c r="GQ1045" s="31"/>
      <c r="GR1045" s="31"/>
      <c r="GS1045" s="31"/>
      <c r="GT1045" s="31"/>
      <c r="GU1045" s="31"/>
      <c r="GV1045" s="31"/>
      <c r="GW1045" s="31"/>
      <c r="GX1045" s="31"/>
      <c r="GY1045" s="31"/>
      <c r="GZ1045" s="31"/>
    </row>
    <row r="1046" spans="2:208" s="32" customFormat="1" x14ac:dyDescent="0.2">
      <c r="B1046" s="21"/>
      <c r="C1046" s="22"/>
      <c r="D1046" s="22"/>
      <c r="E1046" s="22"/>
      <c r="F1046" s="246"/>
      <c r="G1046" s="121"/>
      <c r="H1046" s="27"/>
      <c r="I1046" s="28"/>
      <c r="J1046" s="29"/>
      <c r="K1046" s="30"/>
      <c r="L1046" s="34"/>
      <c r="M1046" s="35"/>
      <c r="N1046" s="30"/>
      <c r="O1046" s="34"/>
      <c r="P1046" s="35"/>
      <c r="Q1046" s="30"/>
      <c r="R1046" s="34"/>
      <c r="S1046" s="35"/>
      <c r="T1046" s="30"/>
      <c r="U1046" s="34"/>
      <c r="V1046" s="35"/>
      <c r="W1046" s="30"/>
      <c r="X1046" s="34"/>
      <c r="Y1046" s="34"/>
      <c r="Z1046" s="30"/>
      <c r="AA1046" s="34"/>
      <c r="AB1046" s="34"/>
      <c r="AC1046" s="30"/>
      <c r="AD1046" s="34"/>
      <c r="AE1046" s="34"/>
      <c r="AF1046" s="30"/>
      <c r="AG1046" s="34"/>
      <c r="AH1046" s="34"/>
      <c r="AI1046" s="30"/>
      <c r="AJ1046" s="34"/>
      <c r="AK1046" s="34"/>
      <c r="AL1046" s="30"/>
      <c r="AM1046" s="34"/>
      <c r="AN1046" s="34"/>
      <c r="AO1046" s="30"/>
      <c r="AP1046" s="34"/>
      <c r="AQ1046" s="34"/>
      <c r="AR1046" s="30"/>
      <c r="AS1046" s="34"/>
      <c r="AT1046" s="34"/>
      <c r="AU1046" s="30"/>
      <c r="AV1046" s="34"/>
      <c r="AW1046" s="34"/>
      <c r="AX1046" s="30"/>
      <c r="AY1046" s="34"/>
      <c r="AZ1046" s="34"/>
      <c r="BA1046" s="30"/>
      <c r="BB1046" s="34"/>
      <c r="BC1046" s="34"/>
      <c r="BD1046" s="30"/>
      <c r="BE1046" s="34"/>
      <c r="BF1046" s="34"/>
      <c r="BG1046" s="30"/>
      <c r="BH1046" s="34"/>
      <c r="BI1046" s="34"/>
      <c r="BJ1046" s="30"/>
      <c r="BK1046" s="34"/>
      <c r="BL1046" s="117"/>
      <c r="BM1046" s="118"/>
      <c r="BN1046" s="117"/>
      <c r="BO1046" s="34"/>
      <c r="BP1046" s="30"/>
      <c r="BQ1046" s="30"/>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1"/>
      <c r="EU1046" s="31"/>
      <c r="EV1046" s="31"/>
      <c r="EW1046" s="31"/>
      <c r="EX1046" s="31"/>
      <c r="EY1046" s="31"/>
      <c r="EZ1046" s="31"/>
      <c r="FA1046" s="31"/>
      <c r="FB1046" s="31"/>
      <c r="FC1046" s="31"/>
      <c r="FD1046" s="31"/>
      <c r="FE1046" s="31"/>
      <c r="FF1046" s="31"/>
      <c r="FG1046" s="31"/>
      <c r="FH1046" s="31"/>
      <c r="FI1046" s="31"/>
      <c r="FJ1046" s="31"/>
      <c r="FK1046" s="31"/>
      <c r="FL1046" s="31"/>
      <c r="FM1046" s="31"/>
      <c r="FN1046" s="31"/>
      <c r="FO1046" s="31"/>
      <c r="FP1046" s="31"/>
      <c r="FQ1046" s="31"/>
      <c r="FR1046" s="31"/>
      <c r="FS1046" s="31"/>
      <c r="FT1046" s="31"/>
      <c r="FU1046" s="31"/>
      <c r="FV1046" s="31"/>
      <c r="FW1046" s="31"/>
      <c r="FX1046" s="31"/>
      <c r="FY1046" s="31"/>
      <c r="FZ1046" s="31"/>
      <c r="GA1046" s="31"/>
      <c r="GB1046" s="31"/>
      <c r="GC1046" s="31"/>
      <c r="GD1046" s="31"/>
      <c r="GE1046" s="31"/>
      <c r="GF1046" s="31"/>
      <c r="GG1046" s="31"/>
      <c r="GH1046" s="31"/>
      <c r="GI1046" s="31"/>
      <c r="GJ1046" s="31"/>
      <c r="GK1046" s="31"/>
      <c r="GL1046" s="31"/>
      <c r="GM1046" s="31"/>
      <c r="GN1046" s="31"/>
      <c r="GO1046" s="31"/>
      <c r="GP1046" s="31"/>
      <c r="GQ1046" s="31"/>
      <c r="GR1046" s="31"/>
      <c r="GS1046" s="31"/>
      <c r="GT1046" s="31"/>
      <c r="GU1046" s="31"/>
      <c r="GV1046" s="31"/>
      <c r="GW1046" s="31"/>
      <c r="GX1046" s="31"/>
      <c r="GY1046" s="31"/>
      <c r="GZ1046" s="31"/>
    </row>
    <row r="1047" spans="2:208" s="32" customFormat="1" x14ac:dyDescent="0.2">
      <c r="B1047" s="21"/>
      <c r="C1047" s="22"/>
      <c r="D1047" s="22"/>
      <c r="E1047" s="22"/>
      <c r="F1047" s="246"/>
      <c r="G1047" s="121"/>
      <c r="H1047" s="27"/>
      <c r="I1047" s="28"/>
      <c r="J1047" s="29"/>
      <c r="K1047" s="30"/>
      <c r="L1047" s="34"/>
      <c r="M1047" s="35"/>
      <c r="N1047" s="30"/>
      <c r="O1047" s="34"/>
      <c r="P1047" s="35"/>
      <c r="Q1047" s="30"/>
      <c r="R1047" s="34"/>
      <c r="S1047" s="35"/>
      <c r="T1047" s="30"/>
      <c r="U1047" s="34"/>
      <c r="V1047" s="35"/>
      <c r="W1047" s="30"/>
      <c r="X1047" s="34"/>
      <c r="Y1047" s="34"/>
      <c r="Z1047" s="30"/>
      <c r="AA1047" s="34"/>
      <c r="AB1047" s="34"/>
      <c r="AC1047" s="30"/>
      <c r="AD1047" s="34"/>
      <c r="AE1047" s="34"/>
      <c r="AF1047" s="30"/>
      <c r="AG1047" s="34"/>
      <c r="AH1047" s="34"/>
      <c r="AI1047" s="30"/>
      <c r="AJ1047" s="34"/>
      <c r="AK1047" s="34"/>
      <c r="AL1047" s="30"/>
      <c r="AM1047" s="34"/>
      <c r="AN1047" s="34"/>
      <c r="AO1047" s="30"/>
      <c r="AP1047" s="34"/>
      <c r="AQ1047" s="34"/>
      <c r="AR1047" s="30"/>
      <c r="AS1047" s="34"/>
      <c r="AT1047" s="34"/>
      <c r="AU1047" s="30"/>
      <c r="AV1047" s="34"/>
      <c r="AW1047" s="34"/>
      <c r="AX1047" s="30"/>
      <c r="AY1047" s="34"/>
      <c r="AZ1047" s="34"/>
      <c r="BA1047" s="30"/>
      <c r="BB1047" s="34"/>
      <c r="BC1047" s="34"/>
      <c r="BD1047" s="30"/>
      <c r="BE1047" s="34"/>
      <c r="BF1047" s="34"/>
      <c r="BG1047" s="30"/>
      <c r="BH1047" s="34"/>
      <c r="BI1047" s="34"/>
      <c r="BJ1047" s="30"/>
      <c r="BK1047" s="34"/>
      <c r="BL1047" s="117"/>
      <c r="BM1047" s="118"/>
      <c r="BN1047" s="117"/>
      <c r="BO1047" s="34"/>
      <c r="BP1047" s="30"/>
      <c r="BQ1047" s="30"/>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c r="CT1047" s="31"/>
      <c r="CU1047" s="31"/>
      <c r="CV1047" s="31"/>
      <c r="CW1047" s="31"/>
      <c r="CX1047" s="31"/>
      <c r="CY1047" s="31"/>
      <c r="CZ1047" s="31"/>
      <c r="DA1047" s="31"/>
      <c r="DB1047" s="31"/>
      <c r="DC1047" s="31"/>
      <c r="DD1047" s="31"/>
      <c r="DE1047" s="31"/>
      <c r="DF1047" s="31"/>
      <c r="DG1047" s="31"/>
      <c r="DH1047" s="31"/>
      <c r="DI1047" s="31"/>
      <c r="DJ1047" s="31"/>
      <c r="DK1047" s="31"/>
      <c r="DL1047" s="31"/>
      <c r="DM1047" s="31"/>
      <c r="DN1047" s="31"/>
      <c r="DO1047" s="31"/>
      <c r="DP1047" s="31"/>
      <c r="DQ1047" s="31"/>
      <c r="DR1047" s="31"/>
      <c r="DS1047" s="31"/>
      <c r="DT1047" s="31"/>
      <c r="DU1047" s="31"/>
      <c r="DV1047" s="31"/>
      <c r="DW1047" s="31"/>
      <c r="DX1047" s="31"/>
      <c r="DY1047" s="31"/>
      <c r="DZ1047" s="31"/>
      <c r="EA1047" s="31"/>
      <c r="EB1047" s="31"/>
      <c r="EC1047" s="31"/>
      <c r="ED1047" s="31"/>
      <c r="EE1047" s="31"/>
      <c r="EF1047" s="31"/>
      <c r="EG1047" s="31"/>
      <c r="EH1047" s="31"/>
      <c r="EI1047" s="31"/>
      <c r="EJ1047" s="31"/>
      <c r="EK1047" s="31"/>
      <c r="EL1047" s="31"/>
      <c r="EM1047" s="31"/>
      <c r="EN1047" s="31"/>
      <c r="EO1047" s="31"/>
      <c r="EP1047" s="31"/>
      <c r="EQ1047" s="31"/>
      <c r="ER1047" s="31"/>
      <c r="ES1047" s="31"/>
      <c r="ET1047" s="31"/>
      <c r="EU1047" s="31"/>
      <c r="EV1047" s="31"/>
      <c r="EW1047" s="31"/>
      <c r="EX1047" s="31"/>
      <c r="EY1047" s="31"/>
      <c r="EZ1047" s="31"/>
      <c r="FA1047" s="31"/>
      <c r="FB1047" s="31"/>
      <c r="FC1047" s="31"/>
      <c r="FD1047" s="31"/>
      <c r="FE1047" s="31"/>
      <c r="FF1047" s="31"/>
      <c r="FG1047" s="31"/>
      <c r="FH1047" s="31"/>
      <c r="FI1047" s="31"/>
      <c r="FJ1047" s="31"/>
      <c r="FK1047" s="31"/>
      <c r="FL1047" s="31"/>
      <c r="FM1047" s="31"/>
      <c r="FN1047" s="31"/>
      <c r="FO1047" s="31"/>
      <c r="FP1047" s="31"/>
      <c r="FQ1047" s="31"/>
      <c r="FR1047" s="31"/>
      <c r="FS1047" s="31"/>
      <c r="FT1047" s="31"/>
      <c r="FU1047" s="31"/>
      <c r="FV1047" s="31"/>
      <c r="FW1047" s="31"/>
      <c r="FX1047" s="31"/>
      <c r="FY1047" s="31"/>
      <c r="FZ1047" s="31"/>
      <c r="GA1047" s="31"/>
      <c r="GB1047" s="31"/>
      <c r="GC1047" s="31"/>
      <c r="GD1047" s="31"/>
      <c r="GE1047" s="31"/>
      <c r="GF1047" s="31"/>
      <c r="GG1047" s="31"/>
      <c r="GH1047" s="31"/>
      <c r="GI1047" s="31"/>
      <c r="GJ1047" s="31"/>
      <c r="GK1047" s="31"/>
      <c r="GL1047" s="31"/>
      <c r="GM1047" s="31"/>
      <c r="GN1047" s="31"/>
      <c r="GO1047" s="31"/>
      <c r="GP1047" s="31"/>
      <c r="GQ1047" s="31"/>
      <c r="GR1047" s="31"/>
      <c r="GS1047" s="31"/>
      <c r="GT1047" s="31"/>
      <c r="GU1047" s="31"/>
      <c r="GV1047" s="31"/>
      <c r="GW1047" s="31"/>
      <c r="GX1047" s="31"/>
      <c r="GY1047" s="31"/>
      <c r="GZ1047" s="31"/>
    </row>
    <row r="1048" spans="2:208" s="32" customFormat="1" x14ac:dyDescent="0.2">
      <c r="B1048" s="21"/>
      <c r="C1048" s="22"/>
      <c r="D1048" s="22"/>
      <c r="E1048" s="22"/>
      <c r="F1048" s="246"/>
      <c r="G1048" s="121"/>
      <c r="H1048" s="27"/>
      <c r="I1048" s="28"/>
      <c r="J1048" s="29"/>
      <c r="K1048" s="30"/>
      <c r="L1048" s="34"/>
      <c r="M1048" s="35"/>
      <c r="N1048" s="30"/>
      <c r="O1048" s="34"/>
      <c r="P1048" s="35"/>
      <c r="Q1048" s="30"/>
      <c r="R1048" s="34"/>
      <c r="S1048" s="35"/>
      <c r="T1048" s="30"/>
      <c r="U1048" s="34"/>
      <c r="V1048" s="35"/>
      <c r="W1048" s="30"/>
      <c r="X1048" s="34"/>
      <c r="Y1048" s="34"/>
      <c r="Z1048" s="30"/>
      <c r="AA1048" s="34"/>
      <c r="AB1048" s="34"/>
      <c r="AC1048" s="30"/>
      <c r="AD1048" s="34"/>
      <c r="AE1048" s="34"/>
      <c r="AF1048" s="30"/>
      <c r="AG1048" s="34"/>
      <c r="AH1048" s="34"/>
      <c r="AI1048" s="30"/>
      <c r="AJ1048" s="34"/>
      <c r="AK1048" s="34"/>
      <c r="AL1048" s="30"/>
      <c r="AM1048" s="34"/>
      <c r="AN1048" s="34"/>
      <c r="AO1048" s="30"/>
      <c r="AP1048" s="34"/>
      <c r="AQ1048" s="34"/>
      <c r="AR1048" s="30"/>
      <c r="AS1048" s="34"/>
      <c r="AT1048" s="34"/>
      <c r="AU1048" s="30"/>
      <c r="AV1048" s="34"/>
      <c r="AW1048" s="34"/>
      <c r="AX1048" s="30"/>
      <c r="AY1048" s="34"/>
      <c r="AZ1048" s="34"/>
      <c r="BA1048" s="30"/>
      <c r="BB1048" s="34"/>
      <c r="BC1048" s="34"/>
      <c r="BD1048" s="30"/>
      <c r="BE1048" s="34"/>
      <c r="BF1048" s="34"/>
      <c r="BG1048" s="30"/>
      <c r="BH1048" s="34"/>
      <c r="BI1048" s="34"/>
      <c r="BJ1048" s="30"/>
      <c r="BK1048" s="34"/>
      <c r="BL1048" s="117"/>
      <c r="BM1048" s="118"/>
      <c r="BN1048" s="117"/>
      <c r="BO1048" s="34"/>
      <c r="BP1048" s="30"/>
      <c r="BQ1048" s="30"/>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c r="CT1048" s="31"/>
      <c r="CU1048" s="31"/>
      <c r="CV1048" s="31"/>
      <c r="CW1048" s="31"/>
      <c r="CX1048" s="31"/>
      <c r="CY1048" s="31"/>
      <c r="CZ1048" s="31"/>
      <c r="DA1048" s="31"/>
      <c r="DB1048" s="31"/>
      <c r="DC1048" s="31"/>
      <c r="DD1048" s="31"/>
      <c r="DE1048" s="31"/>
      <c r="DF1048" s="31"/>
      <c r="DG1048" s="31"/>
      <c r="DH1048" s="31"/>
      <c r="DI1048" s="31"/>
      <c r="DJ1048" s="31"/>
      <c r="DK1048" s="31"/>
      <c r="DL1048" s="31"/>
      <c r="DM1048" s="31"/>
      <c r="DN1048" s="31"/>
      <c r="DO1048" s="31"/>
      <c r="DP1048" s="31"/>
      <c r="DQ1048" s="31"/>
      <c r="DR1048" s="31"/>
      <c r="DS1048" s="31"/>
      <c r="DT1048" s="31"/>
      <c r="DU1048" s="31"/>
      <c r="DV1048" s="31"/>
      <c r="DW1048" s="31"/>
      <c r="DX1048" s="31"/>
      <c r="DY1048" s="31"/>
      <c r="DZ1048" s="31"/>
      <c r="EA1048" s="31"/>
      <c r="EB1048" s="31"/>
      <c r="EC1048" s="31"/>
      <c r="ED1048" s="31"/>
      <c r="EE1048" s="31"/>
      <c r="EF1048" s="31"/>
      <c r="EG1048" s="31"/>
      <c r="EH1048" s="31"/>
      <c r="EI1048" s="31"/>
      <c r="EJ1048" s="31"/>
      <c r="EK1048" s="31"/>
      <c r="EL1048" s="31"/>
      <c r="EM1048" s="31"/>
      <c r="EN1048" s="31"/>
      <c r="EO1048" s="31"/>
      <c r="EP1048" s="31"/>
      <c r="EQ1048" s="31"/>
      <c r="ER1048" s="31"/>
      <c r="ES1048" s="31"/>
      <c r="ET1048" s="31"/>
      <c r="EU1048" s="31"/>
      <c r="EV1048" s="31"/>
      <c r="EW1048" s="31"/>
      <c r="EX1048" s="31"/>
      <c r="EY1048" s="31"/>
      <c r="EZ1048" s="31"/>
      <c r="FA1048" s="31"/>
      <c r="FB1048" s="31"/>
      <c r="FC1048" s="31"/>
      <c r="FD1048" s="31"/>
      <c r="FE1048" s="31"/>
      <c r="FF1048" s="31"/>
      <c r="FG1048" s="31"/>
      <c r="FH1048" s="31"/>
      <c r="FI1048" s="31"/>
      <c r="FJ1048" s="31"/>
      <c r="FK1048" s="31"/>
      <c r="FL1048" s="31"/>
      <c r="FM1048" s="31"/>
      <c r="FN1048" s="31"/>
      <c r="FO1048" s="31"/>
      <c r="FP1048" s="31"/>
      <c r="FQ1048" s="31"/>
      <c r="FR1048" s="31"/>
      <c r="FS1048" s="31"/>
      <c r="FT1048" s="31"/>
      <c r="FU1048" s="31"/>
      <c r="FV1048" s="31"/>
      <c r="FW1048" s="31"/>
      <c r="FX1048" s="31"/>
      <c r="FY1048" s="31"/>
      <c r="FZ1048" s="31"/>
      <c r="GA1048" s="31"/>
      <c r="GB1048" s="31"/>
      <c r="GC1048" s="31"/>
      <c r="GD1048" s="31"/>
      <c r="GE1048" s="31"/>
      <c r="GF1048" s="31"/>
      <c r="GG1048" s="31"/>
      <c r="GH1048" s="31"/>
      <c r="GI1048" s="31"/>
      <c r="GJ1048" s="31"/>
      <c r="GK1048" s="31"/>
      <c r="GL1048" s="31"/>
      <c r="GM1048" s="31"/>
      <c r="GN1048" s="31"/>
      <c r="GO1048" s="31"/>
      <c r="GP1048" s="31"/>
      <c r="GQ1048" s="31"/>
      <c r="GR1048" s="31"/>
      <c r="GS1048" s="31"/>
      <c r="GT1048" s="31"/>
      <c r="GU1048" s="31"/>
      <c r="GV1048" s="31"/>
      <c r="GW1048" s="31"/>
      <c r="GX1048" s="31"/>
      <c r="GY1048" s="31"/>
      <c r="GZ1048" s="31"/>
    </row>
    <row r="1049" spans="2:208" s="32" customFormat="1" x14ac:dyDescent="0.2">
      <c r="B1049" s="21"/>
      <c r="C1049" s="22"/>
      <c r="D1049" s="22"/>
      <c r="E1049" s="22"/>
      <c r="F1049" s="246"/>
      <c r="G1049" s="121"/>
      <c r="H1049" s="27"/>
      <c r="I1049" s="28"/>
      <c r="J1049" s="29"/>
      <c r="K1049" s="30"/>
      <c r="L1049" s="34"/>
      <c r="M1049" s="35"/>
      <c r="N1049" s="30"/>
      <c r="O1049" s="34"/>
      <c r="P1049" s="35"/>
      <c r="Q1049" s="30"/>
      <c r="R1049" s="34"/>
      <c r="S1049" s="35"/>
      <c r="T1049" s="30"/>
      <c r="U1049" s="34"/>
      <c r="V1049" s="35"/>
      <c r="W1049" s="30"/>
      <c r="X1049" s="34"/>
      <c r="Y1049" s="34"/>
      <c r="Z1049" s="30"/>
      <c r="AA1049" s="34"/>
      <c r="AB1049" s="34"/>
      <c r="AC1049" s="30"/>
      <c r="AD1049" s="34"/>
      <c r="AE1049" s="34"/>
      <c r="AF1049" s="30"/>
      <c r="AG1049" s="34"/>
      <c r="AH1049" s="34"/>
      <c r="AI1049" s="30"/>
      <c r="AJ1049" s="34"/>
      <c r="AK1049" s="34"/>
      <c r="AL1049" s="30"/>
      <c r="AM1049" s="34"/>
      <c r="AN1049" s="34"/>
      <c r="AO1049" s="30"/>
      <c r="AP1049" s="34"/>
      <c r="AQ1049" s="34"/>
      <c r="AR1049" s="30"/>
      <c r="AS1049" s="34"/>
      <c r="AT1049" s="34"/>
      <c r="AU1049" s="30"/>
      <c r="AV1049" s="34"/>
      <c r="AW1049" s="34"/>
      <c r="AX1049" s="30"/>
      <c r="AY1049" s="34"/>
      <c r="AZ1049" s="34"/>
      <c r="BA1049" s="30"/>
      <c r="BB1049" s="34"/>
      <c r="BC1049" s="34"/>
      <c r="BD1049" s="30"/>
      <c r="BE1049" s="34"/>
      <c r="BF1049" s="34"/>
      <c r="BG1049" s="30"/>
      <c r="BH1049" s="34"/>
      <c r="BI1049" s="34"/>
      <c r="BJ1049" s="30"/>
      <c r="BK1049" s="34"/>
      <c r="BL1049" s="117"/>
      <c r="BM1049" s="118"/>
      <c r="BN1049" s="117"/>
      <c r="BO1049" s="34"/>
      <c r="BP1049" s="30"/>
      <c r="BQ1049" s="30"/>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c r="CT1049" s="31"/>
      <c r="CU1049" s="31"/>
      <c r="CV1049" s="31"/>
      <c r="CW1049" s="31"/>
      <c r="CX1049" s="31"/>
      <c r="CY1049" s="31"/>
      <c r="CZ1049" s="31"/>
      <c r="DA1049" s="31"/>
      <c r="DB1049" s="31"/>
      <c r="DC1049" s="31"/>
      <c r="DD1049" s="31"/>
      <c r="DE1049" s="31"/>
      <c r="DF1049" s="31"/>
      <c r="DG1049" s="31"/>
      <c r="DH1049" s="31"/>
      <c r="DI1049" s="31"/>
      <c r="DJ1049" s="31"/>
      <c r="DK1049" s="31"/>
      <c r="DL1049" s="31"/>
      <c r="DM1049" s="31"/>
      <c r="DN1049" s="31"/>
      <c r="DO1049" s="31"/>
      <c r="DP1049" s="31"/>
      <c r="DQ1049" s="31"/>
      <c r="DR1049" s="31"/>
      <c r="DS1049" s="31"/>
      <c r="DT1049" s="31"/>
      <c r="DU1049" s="31"/>
      <c r="DV1049" s="31"/>
      <c r="DW1049" s="31"/>
      <c r="DX1049" s="31"/>
      <c r="DY1049" s="31"/>
      <c r="DZ1049" s="31"/>
      <c r="EA1049" s="31"/>
      <c r="EB1049" s="31"/>
      <c r="EC1049" s="31"/>
      <c r="ED1049" s="31"/>
      <c r="EE1049" s="31"/>
      <c r="EF1049" s="31"/>
      <c r="EG1049" s="31"/>
      <c r="EH1049" s="31"/>
      <c r="EI1049" s="31"/>
      <c r="EJ1049" s="31"/>
      <c r="EK1049" s="31"/>
      <c r="EL1049" s="31"/>
      <c r="EM1049" s="31"/>
      <c r="EN1049" s="31"/>
      <c r="EO1049" s="31"/>
      <c r="EP1049" s="31"/>
      <c r="EQ1049" s="31"/>
      <c r="ER1049" s="31"/>
      <c r="ES1049" s="31"/>
      <c r="ET1049" s="31"/>
      <c r="EU1049" s="31"/>
      <c r="EV1049" s="31"/>
      <c r="EW1049" s="31"/>
      <c r="EX1049" s="31"/>
      <c r="EY1049" s="31"/>
      <c r="EZ1049" s="31"/>
      <c r="FA1049" s="31"/>
      <c r="FB1049" s="31"/>
      <c r="FC1049" s="31"/>
      <c r="FD1049" s="31"/>
      <c r="FE1049" s="31"/>
      <c r="FF1049" s="31"/>
      <c r="FG1049" s="31"/>
      <c r="FH1049" s="31"/>
      <c r="FI1049" s="31"/>
      <c r="FJ1049" s="31"/>
      <c r="FK1049" s="31"/>
      <c r="FL1049" s="31"/>
      <c r="FM1049" s="31"/>
      <c r="FN1049" s="31"/>
      <c r="FO1049" s="31"/>
      <c r="FP1049" s="31"/>
      <c r="FQ1049" s="31"/>
      <c r="FR1049" s="31"/>
      <c r="FS1049" s="31"/>
      <c r="FT1049" s="31"/>
      <c r="FU1049" s="31"/>
      <c r="FV1049" s="31"/>
      <c r="FW1049" s="31"/>
      <c r="FX1049" s="31"/>
      <c r="FY1049" s="31"/>
      <c r="FZ1049" s="31"/>
      <c r="GA1049" s="31"/>
      <c r="GB1049" s="31"/>
      <c r="GC1049" s="31"/>
      <c r="GD1049" s="31"/>
      <c r="GE1049" s="31"/>
      <c r="GF1049" s="31"/>
      <c r="GG1049" s="31"/>
      <c r="GH1049" s="31"/>
      <c r="GI1049" s="31"/>
      <c r="GJ1049" s="31"/>
      <c r="GK1049" s="31"/>
      <c r="GL1049" s="31"/>
      <c r="GM1049" s="31"/>
      <c r="GN1049" s="31"/>
      <c r="GO1049" s="31"/>
      <c r="GP1049" s="31"/>
      <c r="GQ1049" s="31"/>
      <c r="GR1049" s="31"/>
      <c r="GS1049" s="31"/>
      <c r="GT1049" s="31"/>
      <c r="GU1049" s="31"/>
      <c r="GV1049" s="31"/>
      <c r="GW1049" s="31"/>
      <c r="GX1049" s="31"/>
      <c r="GY1049" s="31"/>
      <c r="GZ1049" s="31"/>
    </row>
    <row r="1050" spans="2:208" s="32" customFormat="1" x14ac:dyDescent="0.2">
      <c r="B1050" s="21"/>
      <c r="C1050" s="22"/>
      <c r="D1050" s="22"/>
      <c r="E1050" s="22"/>
      <c r="F1050" s="246"/>
      <c r="G1050" s="121"/>
      <c r="H1050" s="27"/>
      <c r="I1050" s="28"/>
      <c r="J1050" s="29"/>
      <c r="K1050" s="30"/>
      <c r="L1050" s="34"/>
      <c r="M1050" s="35"/>
      <c r="N1050" s="30"/>
      <c r="O1050" s="34"/>
      <c r="P1050" s="35"/>
      <c r="Q1050" s="30"/>
      <c r="R1050" s="34"/>
      <c r="S1050" s="35"/>
      <c r="T1050" s="30"/>
      <c r="U1050" s="34"/>
      <c r="V1050" s="35"/>
      <c r="W1050" s="30"/>
      <c r="X1050" s="34"/>
      <c r="Y1050" s="34"/>
      <c r="Z1050" s="30"/>
      <c r="AA1050" s="34"/>
      <c r="AB1050" s="34"/>
      <c r="AC1050" s="30"/>
      <c r="AD1050" s="34"/>
      <c r="AE1050" s="34"/>
      <c r="AF1050" s="30"/>
      <c r="AG1050" s="34"/>
      <c r="AH1050" s="34"/>
      <c r="AI1050" s="30"/>
      <c r="AJ1050" s="34"/>
      <c r="AK1050" s="34"/>
      <c r="AL1050" s="30"/>
      <c r="AM1050" s="34"/>
      <c r="AN1050" s="34"/>
      <c r="AO1050" s="30"/>
      <c r="AP1050" s="34"/>
      <c r="AQ1050" s="34"/>
      <c r="AR1050" s="30"/>
      <c r="AS1050" s="34"/>
      <c r="AT1050" s="34"/>
      <c r="AU1050" s="30"/>
      <c r="AV1050" s="34"/>
      <c r="AW1050" s="34"/>
      <c r="AX1050" s="30"/>
      <c r="AY1050" s="34"/>
      <c r="AZ1050" s="34"/>
      <c r="BA1050" s="30"/>
      <c r="BB1050" s="34"/>
      <c r="BC1050" s="34"/>
      <c r="BD1050" s="30"/>
      <c r="BE1050" s="34"/>
      <c r="BF1050" s="34"/>
      <c r="BG1050" s="30"/>
      <c r="BH1050" s="34"/>
      <c r="BI1050" s="34"/>
      <c r="BJ1050" s="30"/>
      <c r="BK1050" s="34"/>
      <c r="BL1050" s="117"/>
      <c r="BM1050" s="118"/>
      <c r="BN1050" s="117"/>
      <c r="BO1050" s="34"/>
      <c r="BP1050" s="30"/>
      <c r="BQ1050" s="30"/>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c r="CT1050" s="31"/>
      <c r="CU1050" s="31"/>
      <c r="CV1050" s="31"/>
      <c r="CW1050" s="31"/>
      <c r="CX1050" s="31"/>
      <c r="CY1050" s="31"/>
      <c r="CZ1050" s="31"/>
      <c r="DA1050" s="31"/>
      <c r="DB1050" s="31"/>
      <c r="DC1050" s="31"/>
      <c r="DD1050" s="31"/>
      <c r="DE1050" s="31"/>
      <c r="DF1050" s="31"/>
      <c r="DG1050" s="31"/>
      <c r="DH1050" s="31"/>
      <c r="DI1050" s="31"/>
      <c r="DJ1050" s="31"/>
      <c r="DK1050" s="31"/>
      <c r="DL1050" s="31"/>
      <c r="DM1050" s="31"/>
      <c r="DN1050" s="31"/>
      <c r="DO1050" s="31"/>
      <c r="DP1050" s="31"/>
      <c r="DQ1050" s="31"/>
      <c r="DR1050" s="31"/>
      <c r="DS1050" s="31"/>
      <c r="DT1050" s="31"/>
      <c r="DU1050" s="31"/>
      <c r="DV1050" s="31"/>
      <c r="DW1050" s="31"/>
      <c r="DX1050" s="31"/>
      <c r="DY1050" s="31"/>
      <c r="DZ1050" s="31"/>
      <c r="EA1050" s="31"/>
      <c r="EB1050" s="31"/>
      <c r="EC1050" s="31"/>
      <c r="ED1050" s="31"/>
      <c r="EE1050" s="31"/>
      <c r="EF1050" s="31"/>
      <c r="EG1050" s="31"/>
      <c r="EH1050" s="31"/>
      <c r="EI1050" s="31"/>
      <c r="EJ1050" s="31"/>
      <c r="EK1050" s="31"/>
      <c r="EL1050" s="31"/>
      <c r="EM1050" s="31"/>
      <c r="EN1050" s="31"/>
      <c r="EO1050" s="31"/>
      <c r="EP1050" s="31"/>
      <c r="EQ1050" s="31"/>
      <c r="ER1050" s="31"/>
      <c r="ES1050" s="31"/>
      <c r="ET1050" s="31"/>
      <c r="EU1050" s="31"/>
      <c r="EV1050" s="31"/>
      <c r="EW1050" s="31"/>
      <c r="EX1050" s="31"/>
      <c r="EY1050" s="31"/>
      <c r="EZ1050" s="31"/>
      <c r="FA1050" s="31"/>
      <c r="FB1050" s="31"/>
      <c r="FC1050" s="31"/>
      <c r="FD1050" s="31"/>
      <c r="FE1050" s="31"/>
      <c r="FF1050" s="31"/>
      <c r="FG1050" s="31"/>
      <c r="FH1050" s="31"/>
      <c r="FI1050" s="31"/>
      <c r="FJ1050" s="31"/>
      <c r="FK1050" s="31"/>
      <c r="FL1050" s="31"/>
      <c r="FM1050" s="31"/>
      <c r="FN1050" s="31"/>
      <c r="FO1050" s="31"/>
      <c r="FP1050" s="31"/>
      <c r="FQ1050" s="31"/>
      <c r="FR1050" s="31"/>
      <c r="FS1050" s="31"/>
      <c r="FT1050" s="31"/>
      <c r="FU1050" s="31"/>
      <c r="FV1050" s="31"/>
      <c r="FW1050" s="31"/>
      <c r="FX1050" s="31"/>
      <c r="FY1050" s="31"/>
      <c r="FZ1050" s="31"/>
      <c r="GA1050" s="31"/>
      <c r="GB1050" s="31"/>
      <c r="GC1050" s="31"/>
      <c r="GD1050" s="31"/>
      <c r="GE1050" s="31"/>
      <c r="GF1050" s="31"/>
      <c r="GG1050" s="31"/>
      <c r="GH1050" s="31"/>
      <c r="GI1050" s="31"/>
      <c r="GJ1050" s="31"/>
      <c r="GK1050" s="31"/>
      <c r="GL1050" s="31"/>
      <c r="GM1050" s="31"/>
      <c r="GN1050" s="31"/>
      <c r="GO1050" s="31"/>
      <c r="GP1050" s="31"/>
      <c r="GQ1050" s="31"/>
      <c r="GR1050" s="31"/>
      <c r="GS1050" s="31"/>
      <c r="GT1050" s="31"/>
      <c r="GU1050" s="31"/>
      <c r="GV1050" s="31"/>
      <c r="GW1050" s="31"/>
      <c r="GX1050" s="31"/>
      <c r="GY1050" s="31"/>
      <c r="GZ1050" s="31"/>
    </row>
    <row r="1051" spans="2:208" s="32" customFormat="1" x14ac:dyDescent="0.2">
      <c r="B1051" s="21"/>
      <c r="C1051" s="22"/>
      <c r="D1051" s="22"/>
      <c r="E1051" s="22"/>
      <c r="F1051" s="246"/>
      <c r="G1051" s="121"/>
      <c r="H1051" s="27"/>
      <c r="I1051" s="28"/>
      <c r="J1051" s="29"/>
      <c r="K1051" s="30"/>
      <c r="L1051" s="34"/>
      <c r="M1051" s="35"/>
      <c r="N1051" s="30"/>
      <c r="O1051" s="34"/>
      <c r="P1051" s="35"/>
      <c r="Q1051" s="30"/>
      <c r="R1051" s="34"/>
      <c r="S1051" s="35"/>
      <c r="T1051" s="30"/>
      <c r="U1051" s="34"/>
      <c r="V1051" s="35"/>
      <c r="W1051" s="30"/>
      <c r="X1051" s="34"/>
      <c r="Y1051" s="34"/>
      <c r="Z1051" s="30"/>
      <c r="AA1051" s="34"/>
      <c r="AB1051" s="34"/>
      <c r="AC1051" s="30"/>
      <c r="AD1051" s="34"/>
      <c r="AE1051" s="34"/>
      <c r="AF1051" s="30"/>
      <c r="AG1051" s="34"/>
      <c r="AH1051" s="34"/>
      <c r="AI1051" s="30"/>
      <c r="AJ1051" s="34"/>
      <c r="AK1051" s="34"/>
      <c r="AL1051" s="30"/>
      <c r="AM1051" s="34"/>
      <c r="AN1051" s="34"/>
      <c r="AO1051" s="30"/>
      <c r="AP1051" s="34"/>
      <c r="AQ1051" s="34"/>
      <c r="AR1051" s="30"/>
      <c r="AS1051" s="34"/>
      <c r="AT1051" s="34"/>
      <c r="AU1051" s="30"/>
      <c r="AV1051" s="34"/>
      <c r="AW1051" s="34"/>
      <c r="AX1051" s="30"/>
      <c r="AY1051" s="34"/>
      <c r="AZ1051" s="34"/>
      <c r="BA1051" s="30"/>
      <c r="BB1051" s="34"/>
      <c r="BC1051" s="34"/>
      <c r="BD1051" s="30"/>
      <c r="BE1051" s="34"/>
      <c r="BF1051" s="34"/>
      <c r="BG1051" s="30"/>
      <c r="BH1051" s="34"/>
      <c r="BI1051" s="34"/>
      <c r="BJ1051" s="30"/>
      <c r="BK1051" s="34"/>
      <c r="BL1051" s="117"/>
      <c r="BM1051" s="118"/>
      <c r="BN1051" s="117"/>
      <c r="BO1051" s="34"/>
      <c r="BP1051" s="30"/>
      <c r="BQ1051" s="30"/>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c r="CT1051" s="31"/>
      <c r="CU1051" s="31"/>
      <c r="CV1051" s="31"/>
      <c r="CW1051" s="31"/>
      <c r="CX1051" s="31"/>
      <c r="CY1051" s="31"/>
      <c r="CZ1051" s="31"/>
      <c r="DA1051" s="31"/>
      <c r="DB1051" s="31"/>
      <c r="DC1051" s="31"/>
      <c r="DD1051" s="31"/>
      <c r="DE1051" s="31"/>
      <c r="DF1051" s="31"/>
      <c r="DG1051" s="31"/>
      <c r="DH1051" s="31"/>
      <c r="DI1051" s="31"/>
      <c r="DJ1051" s="31"/>
      <c r="DK1051" s="31"/>
      <c r="DL1051" s="31"/>
      <c r="DM1051" s="31"/>
      <c r="DN1051" s="31"/>
      <c r="DO1051" s="31"/>
      <c r="DP1051" s="31"/>
      <c r="DQ1051" s="31"/>
      <c r="DR1051" s="31"/>
      <c r="DS1051" s="31"/>
      <c r="DT1051" s="31"/>
      <c r="DU1051" s="31"/>
      <c r="DV1051" s="31"/>
      <c r="DW1051" s="31"/>
      <c r="DX1051" s="31"/>
      <c r="DY1051" s="31"/>
      <c r="DZ1051" s="31"/>
      <c r="EA1051" s="31"/>
      <c r="EB1051" s="31"/>
      <c r="EC1051" s="31"/>
      <c r="ED1051" s="31"/>
      <c r="EE1051" s="31"/>
      <c r="EF1051" s="31"/>
      <c r="EG1051" s="31"/>
      <c r="EH1051" s="31"/>
      <c r="EI1051" s="31"/>
      <c r="EJ1051" s="31"/>
      <c r="EK1051" s="31"/>
      <c r="EL1051" s="31"/>
      <c r="EM1051" s="31"/>
      <c r="EN1051" s="31"/>
      <c r="EO1051" s="31"/>
      <c r="EP1051" s="31"/>
      <c r="EQ1051" s="31"/>
      <c r="ER1051" s="31"/>
      <c r="ES1051" s="31"/>
      <c r="ET1051" s="31"/>
      <c r="EU1051" s="31"/>
      <c r="EV1051" s="31"/>
      <c r="EW1051" s="31"/>
      <c r="EX1051" s="31"/>
      <c r="EY1051" s="31"/>
      <c r="EZ1051" s="31"/>
      <c r="FA1051" s="31"/>
      <c r="FB1051" s="31"/>
      <c r="FC1051" s="31"/>
      <c r="FD1051" s="31"/>
      <c r="FE1051" s="31"/>
      <c r="FF1051" s="31"/>
      <c r="FG1051" s="31"/>
      <c r="FH1051" s="31"/>
      <c r="FI1051" s="31"/>
      <c r="FJ1051" s="31"/>
      <c r="FK1051" s="31"/>
      <c r="FL1051" s="31"/>
      <c r="FM1051" s="31"/>
      <c r="FN1051" s="31"/>
      <c r="FO1051" s="31"/>
      <c r="FP1051" s="31"/>
      <c r="FQ1051" s="31"/>
      <c r="FR1051" s="31"/>
      <c r="FS1051" s="31"/>
      <c r="FT1051" s="31"/>
      <c r="FU1051" s="31"/>
      <c r="FV1051" s="31"/>
      <c r="FW1051" s="31"/>
      <c r="FX1051" s="31"/>
      <c r="FY1051" s="31"/>
      <c r="FZ1051" s="31"/>
      <c r="GA1051" s="31"/>
      <c r="GB1051" s="31"/>
      <c r="GC1051" s="31"/>
      <c r="GD1051" s="31"/>
      <c r="GE1051" s="31"/>
      <c r="GF1051" s="31"/>
      <c r="GG1051" s="31"/>
      <c r="GH1051" s="31"/>
      <c r="GI1051" s="31"/>
      <c r="GJ1051" s="31"/>
      <c r="GK1051" s="31"/>
      <c r="GL1051" s="31"/>
      <c r="GM1051" s="31"/>
      <c r="GN1051" s="31"/>
      <c r="GO1051" s="31"/>
      <c r="GP1051" s="31"/>
      <c r="GQ1051" s="31"/>
      <c r="GR1051" s="31"/>
      <c r="GS1051" s="31"/>
      <c r="GT1051" s="31"/>
      <c r="GU1051" s="31"/>
      <c r="GV1051" s="31"/>
      <c r="GW1051" s="31"/>
      <c r="GX1051" s="31"/>
      <c r="GY1051" s="31"/>
      <c r="GZ1051" s="31"/>
    </row>
    <row r="1052" spans="2:208" s="32" customFormat="1" x14ac:dyDescent="0.2">
      <c r="B1052" s="21"/>
      <c r="C1052" s="22"/>
      <c r="D1052" s="22"/>
      <c r="E1052" s="22"/>
      <c r="F1052" s="246"/>
      <c r="G1052" s="121"/>
      <c r="H1052" s="27"/>
      <c r="I1052" s="28"/>
      <c r="J1052" s="29"/>
      <c r="K1052" s="30"/>
      <c r="L1052" s="34"/>
      <c r="M1052" s="35"/>
      <c r="N1052" s="30"/>
      <c r="O1052" s="34"/>
      <c r="P1052" s="35"/>
      <c r="Q1052" s="30"/>
      <c r="R1052" s="34"/>
      <c r="S1052" s="35"/>
      <c r="T1052" s="30"/>
      <c r="U1052" s="34"/>
      <c r="V1052" s="35"/>
      <c r="W1052" s="30"/>
      <c r="X1052" s="34"/>
      <c r="Y1052" s="34"/>
      <c r="Z1052" s="30"/>
      <c r="AA1052" s="34"/>
      <c r="AB1052" s="34"/>
      <c r="AC1052" s="30"/>
      <c r="AD1052" s="34"/>
      <c r="AE1052" s="34"/>
      <c r="AF1052" s="30"/>
      <c r="AG1052" s="34"/>
      <c r="AH1052" s="34"/>
      <c r="AI1052" s="30"/>
      <c r="AJ1052" s="34"/>
      <c r="AK1052" s="34"/>
      <c r="AL1052" s="30"/>
      <c r="AM1052" s="34"/>
      <c r="AN1052" s="34"/>
      <c r="AO1052" s="30"/>
      <c r="AP1052" s="34"/>
      <c r="AQ1052" s="34"/>
      <c r="AR1052" s="30"/>
      <c r="AS1052" s="34"/>
      <c r="AT1052" s="34"/>
      <c r="AU1052" s="30"/>
      <c r="AV1052" s="34"/>
      <c r="AW1052" s="34"/>
      <c r="AX1052" s="30"/>
      <c r="AY1052" s="34"/>
      <c r="AZ1052" s="34"/>
      <c r="BA1052" s="30"/>
      <c r="BB1052" s="34"/>
      <c r="BC1052" s="34"/>
      <c r="BD1052" s="30"/>
      <c r="BE1052" s="34"/>
      <c r="BF1052" s="34"/>
      <c r="BG1052" s="30"/>
      <c r="BH1052" s="34"/>
      <c r="BI1052" s="34"/>
      <c r="BJ1052" s="30"/>
      <c r="BK1052" s="34"/>
      <c r="BL1052" s="117"/>
      <c r="BM1052" s="118"/>
      <c r="BN1052" s="117"/>
      <c r="BO1052" s="34"/>
      <c r="BP1052" s="30"/>
      <c r="BQ1052" s="30"/>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c r="CT1052" s="31"/>
      <c r="CU1052" s="31"/>
      <c r="CV1052" s="31"/>
      <c r="CW1052" s="31"/>
      <c r="CX1052" s="31"/>
      <c r="CY1052" s="31"/>
      <c r="CZ1052" s="31"/>
      <c r="DA1052" s="31"/>
      <c r="DB1052" s="31"/>
      <c r="DC1052" s="31"/>
      <c r="DD1052" s="31"/>
      <c r="DE1052" s="31"/>
      <c r="DF1052" s="31"/>
      <c r="DG1052" s="31"/>
      <c r="DH1052" s="31"/>
      <c r="DI1052" s="31"/>
      <c r="DJ1052" s="31"/>
      <c r="DK1052" s="31"/>
      <c r="DL1052" s="31"/>
      <c r="DM1052" s="31"/>
      <c r="DN1052" s="31"/>
      <c r="DO1052" s="31"/>
      <c r="DP1052" s="31"/>
      <c r="DQ1052" s="31"/>
      <c r="DR1052" s="31"/>
      <c r="DS1052" s="31"/>
      <c r="DT1052" s="31"/>
      <c r="DU1052" s="31"/>
      <c r="DV1052" s="31"/>
      <c r="DW1052" s="31"/>
      <c r="DX1052" s="31"/>
      <c r="DY1052" s="31"/>
      <c r="DZ1052" s="31"/>
      <c r="EA1052" s="31"/>
      <c r="EB1052" s="31"/>
      <c r="EC1052" s="31"/>
      <c r="ED1052" s="31"/>
      <c r="EE1052" s="31"/>
      <c r="EF1052" s="31"/>
      <c r="EG1052" s="31"/>
      <c r="EH1052" s="31"/>
      <c r="EI1052" s="31"/>
      <c r="EJ1052" s="31"/>
      <c r="EK1052" s="31"/>
      <c r="EL1052" s="31"/>
      <c r="EM1052" s="31"/>
      <c r="EN1052" s="31"/>
      <c r="EO1052" s="31"/>
      <c r="EP1052" s="31"/>
      <c r="EQ1052" s="31"/>
      <c r="ER1052" s="31"/>
      <c r="ES1052" s="31"/>
      <c r="ET1052" s="31"/>
      <c r="EU1052" s="31"/>
      <c r="EV1052" s="31"/>
      <c r="EW1052" s="31"/>
      <c r="EX1052" s="31"/>
      <c r="EY1052" s="31"/>
      <c r="EZ1052" s="31"/>
      <c r="FA1052" s="31"/>
      <c r="FB1052" s="31"/>
      <c r="FC1052" s="31"/>
      <c r="FD1052" s="31"/>
      <c r="FE1052" s="31"/>
      <c r="FF1052" s="31"/>
      <c r="FG1052" s="31"/>
      <c r="FH1052" s="31"/>
      <c r="FI1052" s="31"/>
      <c r="FJ1052" s="31"/>
      <c r="FK1052" s="31"/>
      <c r="FL1052" s="31"/>
      <c r="FM1052" s="31"/>
      <c r="FN1052" s="31"/>
      <c r="FO1052" s="31"/>
      <c r="FP1052" s="31"/>
      <c r="FQ1052" s="31"/>
      <c r="FR1052" s="31"/>
      <c r="FS1052" s="31"/>
      <c r="FT1052" s="31"/>
      <c r="FU1052" s="31"/>
      <c r="FV1052" s="31"/>
      <c r="FW1052" s="31"/>
      <c r="FX1052" s="31"/>
      <c r="FY1052" s="31"/>
      <c r="FZ1052" s="31"/>
      <c r="GA1052" s="31"/>
      <c r="GB1052" s="31"/>
      <c r="GC1052" s="31"/>
      <c r="GD1052" s="31"/>
      <c r="GE1052" s="31"/>
      <c r="GF1052" s="31"/>
      <c r="GG1052" s="31"/>
      <c r="GH1052" s="31"/>
      <c r="GI1052" s="31"/>
      <c r="GJ1052" s="31"/>
      <c r="GK1052" s="31"/>
      <c r="GL1052" s="31"/>
      <c r="GM1052" s="31"/>
      <c r="GN1052" s="31"/>
      <c r="GO1052" s="31"/>
      <c r="GP1052" s="31"/>
      <c r="GQ1052" s="31"/>
      <c r="GR1052" s="31"/>
      <c r="GS1052" s="31"/>
      <c r="GT1052" s="31"/>
      <c r="GU1052" s="31"/>
      <c r="GV1052" s="31"/>
      <c r="GW1052" s="31"/>
      <c r="GX1052" s="31"/>
      <c r="GY1052" s="31"/>
      <c r="GZ1052" s="31"/>
    </row>
    <row r="1053" spans="2:208" s="32" customFormat="1" x14ac:dyDescent="0.2">
      <c r="B1053" s="21"/>
      <c r="C1053" s="22"/>
      <c r="D1053" s="22"/>
      <c r="E1053" s="22"/>
      <c r="F1053" s="246"/>
      <c r="G1053" s="121"/>
      <c r="H1053" s="27"/>
      <c r="I1053" s="28"/>
      <c r="J1053" s="29"/>
      <c r="K1053" s="30"/>
      <c r="L1053" s="34"/>
      <c r="M1053" s="35"/>
      <c r="N1053" s="30"/>
      <c r="O1053" s="34"/>
      <c r="P1053" s="35"/>
      <c r="Q1053" s="30"/>
      <c r="R1053" s="34"/>
      <c r="S1053" s="35"/>
      <c r="T1053" s="30"/>
      <c r="U1053" s="34"/>
      <c r="V1053" s="35"/>
      <c r="W1053" s="30"/>
      <c r="X1053" s="34"/>
      <c r="Y1053" s="34"/>
      <c r="Z1053" s="30"/>
      <c r="AA1053" s="34"/>
      <c r="AB1053" s="34"/>
      <c r="AC1053" s="30"/>
      <c r="AD1053" s="34"/>
      <c r="AE1053" s="34"/>
      <c r="AF1053" s="30"/>
      <c r="AG1053" s="34"/>
      <c r="AH1053" s="34"/>
      <c r="AI1053" s="30"/>
      <c r="AJ1053" s="34"/>
      <c r="AK1053" s="34"/>
      <c r="AL1053" s="30"/>
      <c r="AM1053" s="34"/>
      <c r="AN1053" s="34"/>
      <c r="AO1053" s="30"/>
      <c r="AP1053" s="34"/>
      <c r="AQ1053" s="34"/>
      <c r="AR1053" s="30"/>
      <c r="AS1053" s="34"/>
      <c r="AT1053" s="34"/>
      <c r="AU1053" s="30"/>
      <c r="AV1053" s="34"/>
      <c r="AW1053" s="34"/>
      <c r="AX1053" s="30"/>
      <c r="AY1053" s="34"/>
      <c r="AZ1053" s="34"/>
      <c r="BA1053" s="30"/>
      <c r="BB1053" s="34"/>
      <c r="BC1053" s="34"/>
      <c r="BD1053" s="30"/>
      <c r="BE1053" s="34"/>
      <c r="BF1053" s="34"/>
      <c r="BG1053" s="30"/>
      <c r="BH1053" s="34"/>
      <c r="BI1053" s="34"/>
      <c r="BJ1053" s="30"/>
      <c r="BK1053" s="34"/>
      <c r="BL1053" s="117"/>
      <c r="BM1053" s="118"/>
      <c r="BN1053" s="117"/>
      <c r="BO1053" s="34"/>
      <c r="BP1053" s="30"/>
      <c r="BQ1053" s="30"/>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c r="CT1053" s="31"/>
      <c r="CU1053" s="31"/>
      <c r="CV1053" s="31"/>
      <c r="CW1053" s="31"/>
      <c r="CX1053" s="31"/>
      <c r="CY1053" s="31"/>
      <c r="CZ1053" s="31"/>
      <c r="DA1053" s="31"/>
      <c r="DB1053" s="31"/>
      <c r="DC1053" s="31"/>
      <c r="DD1053" s="31"/>
      <c r="DE1053" s="31"/>
      <c r="DF1053" s="31"/>
      <c r="DG1053" s="31"/>
      <c r="DH1053" s="31"/>
      <c r="DI1053" s="31"/>
      <c r="DJ1053" s="31"/>
      <c r="DK1053" s="31"/>
      <c r="DL1053" s="31"/>
      <c r="DM1053" s="31"/>
      <c r="DN1053" s="31"/>
      <c r="DO1053" s="31"/>
      <c r="DP1053" s="31"/>
      <c r="DQ1053" s="31"/>
      <c r="DR1053" s="31"/>
      <c r="DS1053" s="31"/>
      <c r="DT1053" s="31"/>
      <c r="DU1053" s="31"/>
      <c r="DV1053" s="31"/>
      <c r="DW1053" s="31"/>
      <c r="DX1053" s="31"/>
      <c r="DY1053" s="31"/>
      <c r="DZ1053" s="31"/>
      <c r="EA1053" s="31"/>
      <c r="EB1053" s="31"/>
      <c r="EC1053" s="31"/>
      <c r="ED1053" s="31"/>
      <c r="EE1053" s="31"/>
      <c r="EF1053" s="31"/>
      <c r="EG1053" s="31"/>
      <c r="EH1053" s="31"/>
      <c r="EI1053" s="31"/>
      <c r="EJ1053" s="31"/>
      <c r="EK1053" s="31"/>
      <c r="EL1053" s="31"/>
      <c r="EM1053" s="31"/>
      <c r="EN1053" s="31"/>
      <c r="EO1053" s="31"/>
      <c r="EP1053" s="31"/>
      <c r="EQ1053" s="31"/>
      <c r="ER1053" s="31"/>
      <c r="ES1053" s="31"/>
      <c r="ET1053" s="31"/>
      <c r="EU1053" s="31"/>
      <c r="EV1053" s="31"/>
      <c r="EW1053" s="31"/>
      <c r="EX1053" s="31"/>
      <c r="EY1053" s="31"/>
      <c r="EZ1053" s="31"/>
      <c r="FA1053" s="31"/>
      <c r="FB1053" s="31"/>
      <c r="FC1053" s="31"/>
      <c r="FD1053" s="31"/>
      <c r="FE1053" s="31"/>
      <c r="FF1053" s="31"/>
      <c r="FG1053" s="31"/>
      <c r="FH1053" s="31"/>
      <c r="FI1053" s="31"/>
      <c r="FJ1053" s="31"/>
      <c r="FK1053" s="31"/>
      <c r="FL1053" s="31"/>
      <c r="FM1053" s="31"/>
      <c r="FN1053" s="31"/>
      <c r="FO1053" s="31"/>
      <c r="FP1053" s="31"/>
      <c r="FQ1053" s="31"/>
      <c r="FR1053" s="31"/>
      <c r="FS1053" s="31"/>
      <c r="FT1053" s="31"/>
      <c r="FU1053" s="31"/>
      <c r="FV1053" s="31"/>
      <c r="FW1053" s="31"/>
      <c r="FX1053" s="31"/>
      <c r="FY1053" s="31"/>
      <c r="FZ1053" s="31"/>
      <c r="GA1053" s="31"/>
      <c r="GB1053" s="31"/>
      <c r="GC1053" s="31"/>
      <c r="GD1053" s="31"/>
      <c r="GE1053" s="31"/>
      <c r="GF1053" s="31"/>
      <c r="GG1053" s="31"/>
      <c r="GH1053" s="31"/>
      <c r="GI1053" s="31"/>
      <c r="GJ1053" s="31"/>
      <c r="GK1053" s="31"/>
      <c r="GL1053" s="31"/>
      <c r="GM1053" s="31"/>
      <c r="GN1053" s="31"/>
      <c r="GO1053" s="31"/>
      <c r="GP1053" s="31"/>
      <c r="GQ1053" s="31"/>
      <c r="GR1053" s="31"/>
      <c r="GS1053" s="31"/>
      <c r="GT1053" s="31"/>
      <c r="GU1053" s="31"/>
      <c r="GV1053" s="31"/>
      <c r="GW1053" s="31"/>
      <c r="GX1053" s="31"/>
      <c r="GY1053" s="31"/>
      <c r="GZ1053" s="31"/>
    </row>
    <row r="1054" spans="2:208" s="32" customFormat="1" x14ac:dyDescent="0.2">
      <c r="B1054" s="21"/>
      <c r="C1054" s="22"/>
      <c r="D1054" s="22"/>
      <c r="E1054" s="22"/>
      <c r="F1054" s="246"/>
      <c r="G1054" s="121"/>
      <c r="H1054" s="27"/>
      <c r="I1054" s="28"/>
      <c r="J1054" s="29"/>
      <c r="K1054" s="30"/>
      <c r="L1054" s="34"/>
      <c r="M1054" s="35"/>
      <c r="N1054" s="30"/>
      <c r="O1054" s="34"/>
      <c r="P1054" s="35"/>
      <c r="Q1054" s="30"/>
      <c r="R1054" s="34"/>
      <c r="S1054" s="35"/>
      <c r="T1054" s="30"/>
      <c r="U1054" s="34"/>
      <c r="V1054" s="35"/>
      <c r="W1054" s="30"/>
      <c r="X1054" s="34"/>
      <c r="Y1054" s="34"/>
      <c r="Z1054" s="30"/>
      <c r="AA1054" s="34"/>
      <c r="AB1054" s="34"/>
      <c r="AC1054" s="30"/>
      <c r="AD1054" s="34"/>
      <c r="AE1054" s="34"/>
      <c r="AF1054" s="30"/>
      <c r="AG1054" s="34"/>
      <c r="AH1054" s="34"/>
      <c r="AI1054" s="30"/>
      <c r="AJ1054" s="34"/>
      <c r="AK1054" s="34"/>
      <c r="AL1054" s="30"/>
      <c r="AM1054" s="34"/>
      <c r="AN1054" s="34"/>
      <c r="AO1054" s="30"/>
      <c r="AP1054" s="34"/>
      <c r="AQ1054" s="34"/>
      <c r="AR1054" s="30"/>
      <c r="AS1054" s="34"/>
      <c r="AT1054" s="34"/>
      <c r="AU1054" s="30"/>
      <c r="AV1054" s="34"/>
      <c r="AW1054" s="34"/>
      <c r="AX1054" s="30"/>
      <c r="AY1054" s="34"/>
      <c r="AZ1054" s="34"/>
      <c r="BA1054" s="30"/>
      <c r="BB1054" s="34"/>
      <c r="BC1054" s="34"/>
      <c r="BD1054" s="30"/>
      <c r="BE1054" s="34"/>
      <c r="BF1054" s="34"/>
      <c r="BG1054" s="30"/>
      <c r="BH1054" s="34"/>
      <c r="BI1054" s="34"/>
      <c r="BJ1054" s="30"/>
      <c r="BK1054" s="34"/>
      <c r="BL1054" s="117"/>
      <c r="BM1054" s="118"/>
      <c r="BN1054" s="117"/>
      <c r="BO1054" s="34"/>
      <c r="BP1054" s="30"/>
      <c r="BQ1054" s="30"/>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c r="DP1054" s="31"/>
      <c r="DQ1054" s="31"/>
      <c r="DR1054" s="31"/>
      <c r="DS1054" s="31"/>
      <c r="DT1054" s="31"/>
      <c r="DU1054" s="31"/>
      <c r="DV1054" s="31"/>
      <c r="DW1054" s="31"/>
      <c r="DX1054" s="31"/>
      <c r="DY1054" s="31"/>
      <c r="DZ1054" s="31"/>
      <c r="EA1054" s="31"/>
      <c r="EB1054" s="31"/>
      <c r="EC1054" s="31"/>
      <c r="ED1054" s="31"/>
      <c r="EE1054" s="31"/>
      <c r="EF1054" s="31"/>
      <c r="EG1054" s="31"/>
      <c r="EH1054" s="31"/>
      <c r="EI1054" s="31"/>
      <c r="EJ1054" s="31"/>
      <c r="EK1054" s="31"/>
      <c r="EL1054" s="31"/>
      <c r="EM1054" s="31"/>
      <c r="EN1054" s="31"/>
      <c r="EO1054" s="31"/>
      <c r="EP1054" s="31"/>
      <c r="EQ1054" s="31"/>
      <c r="ER1054" s="31"/>
      <c r="ES1054" s="31"/>
      <c r="ET1054" s="31"/>
      <c r="EU1054" s="31"/>
      <c r="EV1054" s="31"/>
      <c r="EW1054" s="31"/>
      <c r="EX1054" s="31"/>
      <c r="EY1054" s="31"/>
      <c r="EZ1054" s="31"/>
      <c r="FA1054" s="31"/>
      <c r="FB1054" s="31"/>
      <c r="FC1054" s="31"/>
      <c r="FD1054" s="31"/>
      <c r="FE1054" s="31"/>
      <c r="FF1054" s="31"/>
      <c r="FG1054" s="31"/>
      <c r="FH1054" s="31"/>
      <c r="FI1054" s="31"/>
      <c r="FJ1054" s="31"/>
      <c r="FK1054" s="31"/>
      <c r="FL1054" s="31"/>
      <c r="FM1054" s="31"/>
      <c r="FN1054" s="31"/>
      <c r="FO1054" s="31"/>
      <c r="FP1054" s="31"/>
      <c r="FQ1054" s="31"/>
      <c r="FR1054" s="31"/>
      <c r="FS1054" s="31"/>
      <c r="FT1054" s="31"/>
      <c r="FU1054" s="31"/>
      <c r="FV1054" s="31"/>
      <c r="FW1054" s="31"/>
      <c r="FX1054" s="31"/>
      <c r="FY1054" s="31"/>
      <c r="FZ1054" s="31"/>
      <c r="GA1054" s="31"/>
      <c r="GB1054" s="31"/>
      <c r="GC1054" s="31"/>
      <c r="GD1054" s="31"/>
      <c r="GE1054" s="31"/>
      <c r="GF1054" s="31"/>
      <c r="GG1054" s="31"/>
      <c r="GH1054" s="31"/>
      <c r="GI1054" s="31"/>
      <c r="GJ1054" s="31"/>
      <c r="GK1054" s="31"/>
      <c r="GL1054" s="31"/>
      <c r="GM1054" s="31"/>
      <c r="GN1054" s="31"/>
      <c r="GO1054" s="31"/>
      <c r="GP1054" s="31"/>
      <c r="GQ1054" s="31"/>
      <c r="GR1054" s="31"/>
      <c r="GS1054" s="31"/>
      <c r="GT1054" s="31"/>
      <c r="GU1054" s="31"/>
      <c r="GV1054" s="31"/>
      <c r="GW1054" s="31"/>
      <c r="GX1054" s="31"/>
      <c r="GY1054" s="31"/>
      <c r="GZ1054" s="31"/>
    </row>
    <row r="1055" spans="2:208" s="32" customFormat="1" x14ac:dyDescent="0.2">
      <c r="B1055" s="21"/>
      <c r="C1055" s="22"/>
      <c r="D1055" s="22"/>
      <c r="E1055" s="22"/>
      <c r="F1055" s="246"/>
      <c r="G1055" s="121"/>
      <c r="H1055" s="27"/>
      <c r="I1055" s="28"/>
      <c r="J1055" s="29"/>
      <c r="K1055" s="30"/>
      <c r="L1055" s="34"/>
      <c r="M1055" s="35"/>
      <c r="N1055" s="30"/>
      <c r="O1055" s="34"/>
      <c r="P1055" s="35"/>
      <c r="Q1055" s="30"/>
      <c r="R1055" s="34"/>
      <c r="S1055" s="35"/>
      <c r="T1055" s="30"/>
      <c r="U1055" s="34"/>
      <c r="V1055" s="35"/>
      <c r="W1055" s="30"/>
      <c r="X1055" s="34"/>
      <c r="Y1055" s="34"/>
      <c r="Z1055" s="30"/>
      <c r="AA1055" s="34"/>
      <c r="AB1055" s="34"/>
      <c r="AC1055" s="30"/>
      <c r="AD1055" s="34"/>
      <c r="AE1055" s="34"/>
      <c r="AF1055" s="30"/>
      <c r="AG1055" s="34"/>
      <c r="AH1055" s="34"/>
      <c r="AI1055" s="30"/>
      <c r="AJ1055" s="34"/>
      <c r="AK1055" s="34"/>
      <c r="AL1055" s="30"/>
      <c r="AM1055" s="34"/>
      <c r="AN1055" s="34"/>
      <c r="AO1055" s="30"/>
      <c r="AP1055" s="34"/>
      <c r="AQ1055" s="34"/>
      <c r="AR1055" s="30"/>
      <c r="AS1055" s="34"/>
      <c r="AT1055" s="34"/>
      <c r="AU1055" s="30"/>
      <c r="AV1055" s="34"/>
      <c r="AW1055" s="34"/>
      <c r="AX1055" s="30"/>
      <c r="AY1055" s="34"/>
      <c r="AZ1055" s="34"/>
      <c r="BA1055" s="30"/>
      <c r="BB1055" s="34"/>
      <c r="BC1055" s="34"/>
      <c r="BD1055" s="30"/>
      <c r="BE1055" s="34"/>
      <c r="BF1055" s="34"/>
      <c r="BG1055" s="30"/>
      <c r="BH1055" s="34"/>
      <c r="BI1055" s="34"/>
      <c r="BJ1055" s="30"/>
      <c r="BK1055" s="34"/>
      <c r="BL1055" s="117"/>
      <c r="BM1055" s="118"/>
      <c r="BN1055" s="117"/>
      <c r="BO1055" s="34"/>
      <c r="BP1055" s="30"/>
      <c r="BQ1055" s="30"/>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c r="CT1055" s="31"/>
      <c r="CU1055" s="31"/>
      <c r="CV1055" s="31"/>
      <c r="CW1055" s="31"/>
      <c r="CX1055" s="31"/>
      <c r="CY1055" s="31"/>
      <c r="CZ1055" s="31"/>
      <c r="DA1055" s="31"/>
      <c r="DB1055" s="31"/>
      <c r="DC1055" s="31"/>
      <c r="DD1055" s="31"/>
      <c r="DE1055" s="31"/>
      <c r="DF1055" s="31"/>
      <c r="DG1055" s="31"/>
      <c r="DH1055" s="31"/>
      <c r="DI1055" s="31"/>
      <c r="DJ1055" s="31"/>
      <c r="DK1055" s="31"/>
      <c r="DL1055" s="31"/>
      <c r="DM1055" s="31"/>
      <c r="DN1055" s="31"/>
      <c r="DO1055" s="31"/>
      <c r="DP1055" s="31"/>
      <c r="DQ1055" s="31"/>
      <c r="DR1055" s="31"/>
      <c r="DS1055" s="31"/>
      <c r="DT1055" s="31"/>
      <c r="DU1055" s="31"/>
      <c r="DV1055" s="31"/>
      <c r="DW1055" s="31"/>
      <c r="DX1055" s="31"/>
      <c r="DY1055" s="31"/>
      <c r="DZ1055" s="31"/>
      <c r="EA1055" s="31"/>
      <c r="EB1055" s="31"/>
      <c r="EC1055" s="31"/>
      <c r="ED1055" s="31"/>
      <c r="EE1055" s="31"/>
      <c r="EF1055" s="31"/>
      <c r="EG1055" s="31"/>
      <c r="EH1055" s="31"/>
      <c r="EI1055" s="31"/>
      <c r="EJ1055" s="31"/>
      <c r="EK1055" s="31"/>
      <c r="EL1055" s="31"/>
      <c r="EM1055" s="31"/>
      <c r="EN1055" s="31"/>
      <c r="EO1055" s="31"/>
      <c r="EP1055" s="31"/>
      <c r="EQ1055" s="31"/>
      <c r="ER1055" s="31"/>
      <c r="ES1055" s="31"/>
      <c r="ET1055" s="31"/>
      <c r="EU1055" s="31"/>
      <c r="EV1055" s="31"/>
      <c r="EW1055" s="31"/>
      <c r="EX1055" s="31"/>
      <c r="EY1055" s="31"/>
      <c r="EZ1055" s="31"/>
      <c r="FA1055" s="31"/>
      <c r="FB1055" s="31"/>
      <c r="FC1055" s="31"/>
      <c r="FD1055" s="31"/>
      <c r="FE1055" s="31"/>
      <c r="FF1055" s="31"/>
      <c r="FG1055" s="31"/>
      <c r="FH1055" s="31"/>
      <c r="FI1055" s="31"/>
      <c r="FJ1055" s="31"/>
      <c r="FK1055" s="31"/>
      <c r="FL1055" s="31"/>
      <c r="FM1055" s="31"/>
      <c r="FN1055" s="31"/>
      <c r="FO1055" s="31"/>
      <c r="FP1055" s="31"/>
      <c r="FQ1055" s="31"/>
      <c r="FR1055" s="31"/>
      <c r="FS1055" s="31"/>
      <c r="FT1055" s="31"/>
      <c r="FU1055" s="31"/>
      <c r="FV1055" s="31"/>
      <c r="FW1055" s="31"/>
      <c r="FX1055" s="31"/>
      <c r="FY1055" s="31"/>
      <c r="FZ1055" s="31"/>
      <c r="GA1055" s="31"/>
      <c r="GB1055" s="31"/>
      <c r="GC1055" s="31"/>
      <c r="GD1055" s="31"/>
      <c r="GE1055" s="31"/>
      <c r="GF1055" s="31"/>
      <c r="GG1055" s="31"/>
      <c r="GH1055" s="31"/>
      <c r="GI1055" s="31"/>
      <c r="GJ1055" s="31"/>
      <c r="GK1055" s="31"/>
      <c r="GL1055" s="31"/>
      <c r="GM1055" s="31"/>
      <c r="GN1055" s="31"/>
      <c r="GO1055" s="31"/>
      <c r="GP1055" s="31"/>
      <c r="GQ1055" s="31"/>
      <c r="GR1055" s="31"/>
      <c r="GS1055" s="31"/>
      <c r="GT1055" s="31"/>
      <c r="GU1055" s="31"/>
      <c r="GV1055" s="31"/>
      <c r="GW1055" s="31"/>
      <c r="GX1055" s="31"/>
      <c r="GY1055" s="31"/>
      <c r="GZ1055" s="31"/>
    </row>
    <row r="1056" spans="2:208" s="32" customFormat="1" x14ac:dyDescent="0.2">
      <c r="B1056" s="21"/>
      <c r="C1056" s="22"/>
      <c r="D1056" s="22"/>
      <c r="E1056" s="22"/>
      <c r="F1056" s="246"/>
      <c r="G1056" s="121"/>
      <c r="H1056" s="27"/>
      <c r="I1056" s="28"/>
      <c r="J1056" s="29"/>
      <c r="K1056" s="30"/>
      <c r="L1056" s="34"/>
      <c r="M1056" s="35"/>
      <c r="N1056" s="30"/>
      <c r="O1056" s="34"/>
      <c r="P1056" s="35"/>
      <c r="Q1056" s="30"/>
      <c r="R1056" s="34"/>
      <c r="S1056" s="35"/>
      <c r="T1056" s="30"/>
      <c r="U1056" s="34"/>
      <c r="V1056" s="35"/>
      <c r="W1056" s="30"/>
      <c r="X1056" s="34"/>
      <c r="Y1056" s="34"/>
      <c r="Z1056" s="30"/>
      <c r="AA1056" s="34"/>
      <c r="AB1056" s="34"/>
      <c r="AC1056" s="30"/>
      <c r="AD1056" s="34"/>
      <c r="AE1056" s="34"/>
      <c r="AF1056" s="30"/>
      <c r="AG1056" s="34"/>
      <c r="AH1056" s="34"/>
      <c r="AI1056" s="30"/>
      <c r="AJ1056" s="34"/>
      <c r="AK1056" s="34"/>
      <c r="AL1056" s="30"/>
      <c r="AM1056" s="34"/>
      <c r="AN1056" s="34"/>
      <c r="AO1056" s="30"/>
      <c r="AP1056" s="34"/>
      <c r="AQ1056" s="34"/>
      <c r="AR1056" s="30"/>
      <c r="AS1056" s="34"/>
      <c r="AT1056" s="34"/>
      <c r="AU1056" s="30"/>
      <c r="AV1056" s="34"/>
      <c r="AW1056" s="34"/>
      <c r="AX1056" s="30"/>
      <c r="AY1056" s="34"/>
      <c r="AZ1056" s="34"/>
      <c r="BA1056" s="30"/>
      <c r="BB1056" s="34"/>
      <c r="BC1056" s="34"/>
      <c r="BD1056" s="30"/>
      <c r="BE1056" s="34"/>
      <c r="BF1056" s="34"/>
      <c r="BG1056" s="30"/>
      <c r="BH1056" s="34"/>
      <c r="BI1056" s="34"/>
      <c r="BJ1056" s="30"/>
      <c r="BK1056" s="34"/>
      <c r="BL1056" s="117"/>
      <c r="BM1056" s="118"/>
      <c r="BN1056" s="117"/>
      <c r="BO1056" s="34"/>
      <c r="BP1056" s="30"/>
      <c r="BQ1056" s="30"/>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1"/>
      <c r="EU1056" s="31"/>
      <c r="EV1056" s="31"/>
      <c r="EW1056" s="31"/>
      <c r="EX1056" s="31"/>
      <c r="EY1056" s="31"/>
      <c r="EZ1056" s="31"/>
      <c r="FA1056" s="31"/>
      <c r="FB1056" s="31"/>
      <c r="FC1056" s="31"/>
      <c r="FD1056" s="31"/>
      <c r="FE1056" s="31"/>
      <c r="FF1056" s="31"/>
      <c r="FG1056" s="31"/>
      <c r="FH1056" s="31"/>
      <c r="FI1056" s="31"/>
      <c r="FJ1056" s="31"/>
      <c r="FK1056" s="31"/>
      <c r="FL1056" s="31"/>
      <c r="FM1056" s="31"/>
      <c r="FN1056" s="31"/>
      <c r="FO1056" s="31"/>
      <c r="FP1056" s="31"/>
      <c r="FQ1056" s="31"/>
      <c r="FR1056" s="31"/>
      <c r="FS1056" s="31"/>
      <c r="FT1056" s="31"/>
      <c r="FU1056" s="31"/>
      <c r="FV1056" s="31"/>
      <c r="FW1056" s="31"/>
      <c r="FX1056" s="31"/>
      <c r="FY1056" s="31"/>
      <c r="FZ1056" s="31"/>
      <c r="GA1056" s="31"/>
      <c r="GB1056" s="31"/>
      <c r="GC1056" s="31"/>
      <c r="GD1056" s="31"/>
      <c r="GE1056" s="31"/>
      <c r="GF1056" s="31"/>
      <c r="GG1056" s="31"/>
      <c r="GH1056" s="31"/>
      <c r="GI1056" s="31"/>
      <c r="GJ1056" s="31"/>
      <c r="GK1056" s="31"/>
      <c r="GL1056" s="31"/>
      <c r="GM1056" s="31"/>
      <c r="GN1056" s="31"/>
      <c r="GO1056" s="31"/>
      <c r="GP1056" s="31"/>
      <c r="GQ1056" s="31"/>
      <c r="GR1056" s="31"/>
      <c r="GS1056" s="31"/>
      <c r="GT1056" s="31"/>
      <c r="GU1056" s="31"/>
      <c r="GV1056" s="31"/>
      <c r="GW1056" s="31"/>
      <c r="GX1056" s="31"/>
      <c r="GY1056" s="31"/>
      <c r="GZ1056" s="31"/>
    </row>
    <row r="1057" spans="2:208" s="32" customFormat="1" x14ac:dyDescent="0.2">
      <c r="B1057" s="21"/>
      <c r="C1057" s="22"/>
      <c r="D1057" s="22"/>
      <c r="E1057" s="22"/>
      <c r="F1057" s="246"/>
      <c r="G1057" s="121"/>
      <c r="H1057" s="27"/>
      <c r="I1057" s="28"/>
      <c r="J1057" s="29"/>
      <c r="K1057" s="30"/>
      <c r="L1057" s="34"/>
      <c r="M1057" s="35"/>
      <c r="N1057" s="30"/>
      <c r="O1057" s="34"/>
      <c r="P1057" s="35"/>
      <c r="Q1057" s="30"/>
      <c r="R1057" s="34"/>
      <c r="S1057" s="35"/>
      <c r="T1057" s="30"/>
      <c r="U1057" s="34"/>
      <c r="V1057" s="35"/>
      <c r="W1057" s="30"/>
      <c r="X1057" s="34"/>
      <c r="Y1057" s="34"/>
      <c r="Z1057" s="30"/>
      <c r="AA1057" s="34"/>
      <c r="AB1057" s="34"/>
      <c r="AC1057" s="30"/>
      <c r="AD1057" s="34"/>
      <c r="AE1057" s="34"/>
      <c r="AF1057" s="30"/>
      <c r="AG1057" s="34"/>
      <c r="AH1057" s="34"/>
      <c r="AI1057" s="30"/>
      <c r="AJ1057" s="34"/>
      <c r="AK1057" s="34"/>
      <c r="AL1057" s="30"/>
      <c r="AM1057" s="34"/>
      <c r="AN1057" s="34"/>
      <c r="AO1057" s="30"/>
      <c r="AP1057" s="34"/>
      <c r="AQ1057" s="34"/>
      <c r="AR1057" s="30"/>
      <c r="AS1057" s="34"/>
      <c r="AT1057" s="34"/>
      <c r="AU1057" s="30"/>
      <c r="AV1057" s="34"/>
      <c r="AW1057" s="34"/>
      <c r="AX1057" s="30"/>
      <c r="AY1057" s="34"/>
      <c r="AZ1057" s="34"/>
      <c r="BA1057" s="30"/>
      <c r="BB1057" s="34"/>
      <c r="BC1057" s="34"/>
      <c r="BD1057" s="30"/>
      <c r="BE1057" s="34"/>
      <c r="BF1057" s="34"/>
      <c r="BG1057" s="30"/>
      <c r="BH1057" s="34"/>
      <c r="BI1057" s="34"/>
      <c r="BJ1057" s="30"/>
      <c r="BK1057" s="34"/>
      <c r="BL1057" s="117"/>
      <c r="BM1057" s="118"/>
      <c r="BN1057" s="117"/>
      <c r="BO1057" s="34"/>
      <c r="BP1057" s="30"/>
      <c r="BQ1057" s="30"/>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c r="CT1057" s="31"/>
      <c r="CU1057" s="31"/>
      <c r="CV1057" s="31"/>
      <c r="CW1057" s="31"/>
      <c r="CX1057" s="31"/>
      <c r="CY1057" s="31"/>
      <c r="CZ1057" s="31"/>
      <c r="DA1057" s="31"/>
      <c r="DB1057" s="31"/>
      <c r="DC1057" s="31"/>
      <c r="DD1057" s="31"/>
      <c r="DE1057" s="31"/>
      <c r="DF1057" s="31"/>
      <c r="DG1057" s="31"/>
      <c r="DH1057" s="31"/>
      <c r="DI1057" s="31"/>
      <c r="DJ1057" s="31"/>
      <c r="DK1057" s="31"/>
      <c r="DL1057" s="31"/>
      <c r="DM1057" s="31"/>
      <c r="DN1057" s="31"/>
      <c r="DO1057" s="31"/>
      <c r="DP1057" s="31"/>
      <c r="DQ1057" s="31"/>
      <c r="DR1057" s="31"/>
      <c r="DS1057" s="31"/>
      <c r="DT1057" s="31"/>
      <c r="DU1057" s="31"/>
      <c r="DV1057" s="31"/>
      <c r="DW1057" s="31"/>
      <c r="DX1057" s="31"/>
      <c r="DY1057" s="31"/>
      <c r="DZ1057" s="31"/>
      <c r="EA1057" s="31"/>
      <c r="EB1057" s="31"/>
      <c r="EC1057" s="31"/>
      <c r="ED1057" s="31"/>
      <c r="EE1057" s="31"/>
      <c r="EF1057" s="31"/>
      <c r="EG1057" s="31"/>
      <c r="EH1057" s="31"/>
      <c r="EI1057" s="31"/>
      <c r="EJ1057" s="31"/>
      <c r="EK1057" s="31"/>
      <c r="EL1057" s="31"/>
      <c r="EM1057" s="31"/>
      <c r="EN1057" s="31"/>
      <c r="EO1057" s="31"/>
      <c r="EP1057" s="31"/>
      <c r="EQ1057" s="31"/>
      <c r="ER1057" s="31"/>
      <c r="ES1057" s="31"/>
      <c r="ET1057" s="31"/>
      <c r="EU1057" s="31"/>
      <c r="EV1057" s="31"/>
      <c r="EW1057" s="31"/>
      <c r="EX1057" s="31"/>
      <c r="EY1057" s="31"/>
      <c r="EZ1057" s="31"/>
      <c r="FA1057" s="31"/>
      <c r="FB1057" s="31"/>
      <c r="FC1057" s="31"/>
      <c r="FD1057" s="31"/>
      <c r="FE1057" s="31"/>
      <c r="FF1057" s="31"/>
      <c r="FG1057" s="31"/>
      <c r="FH1057" s="31"/>
      <c r="FI1057" s="31"/>
      <c r="FJ1057" s="31"/>
      <c r="FK1057" s="31"/>
      <c r="FL1057" s="31"/>
      <c r="FM1057" s="31"/>
      <c r="FN1057" s="31"/>
      <c r="FO1057" s="31"/>
      <c r="FP1057" s="31"/>
      <c r="FQ1057" s="31"/>
      <c r="FR1057" s="31"/>
      <c r="FS1057" s="31"/>
      <c r="FT1057" s="31"/>
      <c r="FU1057" s="31"/>
      <c r="FV1057" s="31"/>
      <c r="FW1057" s="31"/>
      <c r="FX1057" s="31"/>
      <c r="FY1057" s="31"/>
      <c r="FZ1057" s="31"/>
      <c r="GA1057" s="31"/>
      <c r="GB1057" s="31"/>
      <c r="GC1057" s="31"/>
      <c r="GD1057" s="31"/>
      <c r="GE1057" s="31"/>
      <c r="GF1057" s="31"/>
      <c r="GG1057" s="31"/>
      <c r="GH1057" s="31"/>
      <c r="GI1057" s="31"/>
      <c r="GJ1057" s="31"/>
      <c r="GK1057" s="31"/>
      <c r="GL1057" s="31"/>
      <c r="GM1057" s="31"/>
      <c r="GN1057" s="31"/>
      <c r="GO1057" s="31"/>
      <c r="GP1057" s="31"/>
      <c r="GQ1057" s="31"/>
      <c r="GR1057" s="31"/>
      <c r="GS1057" s="31"/>
      <c r="GT1057" s="31"/>
      <c r="GU1057" s="31"/>
      <c r="GV1057" s="31"/>
      <c r="GW1057" s="31"/>
      <c r="GX1057" s="31"/>
      <c r="GY1057" s="31"/>
      <c r="GZ1057" s="31"/>
    </row>
    <row r="1058" spans="2:208" s="32" customFormat="1" x14ac:dyDescent="0.2">
      <c r="B1058" s="21"/>
      <c r="C1058" s="22"/>
      <c r="D1058" s="22"/>
      <c r="E1058" s="22"/>
      <c r="F1058" s="246"/>
      <c r="G1058" s="121"/>
      <c r="H1058" s="27"/>
      <c r="I1058" s="28"/>
      <c r="J1058" s="29"/>
      <c r="K1058" s="30"/>
      <c r="L1058" s="34"/>
      <c r="M1058" s="35"/>
      <c r="N1058" s="30"/>
      <c r="O1058" s="34"/>
      <c r="P1058" s="35"/>
      <c r="Q1058" s="30"/>
      <c r="R1058" s="34"/>
      <c r="S1058" s="35"/>
      <c r="T1058" s="30"/>
      <c r="U1058" s="34"/>
      <c r="V1058" s="35"/>
      <c r="W1058" s="30"/>
      <c r="X1058" s="34"/>
      <c r="Y1058" s="34"/>
      <c r="Z1058" s="30"/>
      <c r="AA1058" s="34"/>
      <c r="AB1058" s="34"/>
      <c r="AC1058" s="30"/>
      <c r="AD1058" s="34"/>
      <c r="AE1058" s="34"/>
      <c r="AF1058" s="30"/>
      <c r="AG1058" s="34"/>
      <c r="AH1058" s="34"/>
      <c r="AI1058" s="30"/>
      <c r="AJ1058" s="34"/>
      <c r="AK1058" s="34"/>
      <c r="AL1058" s="30"/>
      <c r="AM1058" s="34"/>
      <c r="AN1058" s="34"/>
      <c r="AO1058" s="30"/>
      <c r="AP1058" s="34"/>
      <c r="AQ1058" s="34"/>
      <c r="AR1058" s="30"/>
      <c r="AS1058" s="34"/>
      <c r="AT1058" s="34"/>
      <c r="AU1058" s="30"/>
      <c r="AV1058" s="34"/>
      <c r="AW1058" s="34"/>
      <c r="AX1058" s="30"/>
      <c r="AY1058" s="34"/>
      <c r="AZ1058" s="34"/>
      <c r="BA1058" s="30"/>
      <c r="BB1058" s="34"/>
      <c r="BC1058" s="34"/>
      <c r="BD1058" s="30"/>
      <c r="BE1058" s="34"/>
      <c r="BF1058" s="34"/>
      <c r="BG1058" s="30"/>
      <c r="BH1058" s="34"/>
      <c r="BI1058" s="34"/>
      <c r="BJ1058" s="30"/>
      <c r="BK1058" s="34"/>
      <c r="BL1058" s="117"/>
      <c r="BM1058" s="118"/>
      <c r="BN1058" s="117"/>
      <c r="BO1058" s="34"/>
      <c r="BP1058" s="30"/>
      <c r="BQ1058" s="30"/>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c r="CT1058" s="31"/>
      <c r="CU1058" s="31"/>
      <c r="CV1058" s="31"/>
      <c r="CW1058" s="31"/>
      <c r="CX1058" s="31"/>
      <c r="CY1058" s="31"/>
      <c r="CZ1058" s="31"/>
      <c r="DA1058" s="31"/>
      <c r="DB1058" s="31"/>
      <c r="DC1058" s="31"/>
      <c r="DD1058" s="31"/>
      <c r="DE1058" s="31"/>
      <c r="DF1058" s="31"/>
      <c r="DG1058" s="31"/>
      <c r="DH1058" s="31"/>
      <c r="DI1058" s="31"/>
      <c r="DJ1058" s="31"/>
      <c r="DK1058" s="31"/>
      <c r="DL1058" s="31"/>
      <c r="DM1058" s="31"/>
      <c r="DN1058" s="31"/>
      <c r="DO1058" s="31"/>
      <c r="DP1058" s="31"/>
      <c r="DQ1058" s="31"/>
      <c r="DR1058" s="31"/>
      <c r="DS1058" s="31"/>
      <c r="DT1058" s="31"/>
      <c r="DU1058" s="31"/>
      <c r="DV1058" s="31"/>
      <c r="DW1058" s="31"/>
      <c r="DX1058" s="31"/>
      <c r="DY1058" s="31"/>
      <c r="DZ1058" s="31"/>
      <c r="EA1058" s="31"/>
      <c r="EB1058" s="31"/>
      <c r="EC1058" s="31"/>
      <c r="ED1058" s="31"/>
      <c r="EE1058" s="31"/>
      <c r="EF1058" s="31"/>
      <c r="EG1058" s="31"/>
      <c r="EH1058" s="31"/>
      <c r="EI1058" s="31"/>
      <c r="EJ1058" s="31"/>
      <c r="EK1058" s="31"/>
      <c r="EL1058" s="31"/>
      <c r="EM1058" s="31"/>
      <c r="EN1058" s="31"/>
      <c r="EO1058" s="31"/>
      <c r="EP1058" s="31"/>
      <c r="EQ1058" s="31"/>
      <c r="ER1058" s="31"/>
      <c r="ES1058" s="31"/>
      <c r="ET1058" s="31"/>
      <c r="EU1058" s="31"/>
      <c r="EV1058" s="31"/>
      <c r="EW1058" s="31"/>
      <c r="EX1058" s="31"/>
      <c r="EY1058" s="31"/>
      <c r="EZ1058" s="31"/>
      <c r="FA1058" s="31"/>
      <c r="FB1058" s="31"/>
      <c r="FC1058" s="31"/>
      <c r="FD1058" s="31"/>
      <c r="FE1058" s="31"/>
      <c r="FF1058" s="31"/>
      <c r="FG1058" s="31"/>
      <c r="FH1058" s="31"/>
      <c r="FI1058" s="31"/>
      <c r="FJ1058" s="31"/>
      <c r="FK1058" s="31"/>
      <c r="FL1058" s="31"/>
      <c r="FM1058" s="31"/>
      <c r="FN1058" s="31"/>
      <c r="FO1058" s="31"/>
      <c r="FP1058" s="31"/>
      <c r="FQ1058" s="31"/>
      <c r="FR1058" s="31"/>
      <c r="FS1058" s="31"/>
      <c r="FT1058" s="31"/>
      <c r="FU1058" s="31"/>
      <c r="FV1058" s="31"/>
      <c r="FW1058" s="31"/>
      <c r="FX1058" s="31"/>
      <c r="FY1058" s="31"/>
      <c r="FZ1058" s="31"/>
      <c r="GA1058" s="31"/>
      <c r="GB1058" s="31"/>
      <c r="GC1058" s="31"/>
      <c r="GD1058" s="31"/>
      <c r="GE1058" s="31"/>
      <c r="GF1058" s="31"/>
      <c r="GG1058" s="31"/>
      <c r="GH1058" s="31"/>
      <c r="GI1058" s="31"/>
      <c r="GJ1058" s="31"/>
      <c r="GK1058" s="31"/>
      <c r="GL1058" s="31"/>
      <c r="GM1058" s="31"/>
      <c r="GN1058" s="31"/>
      <c r="GO1058" s="31"/>
      <c r="GP1058" s="31"/>
      <c r="GQ1058" s="31"/>
      <c r="GR1058" s="31"/>
      <c r="GS1058" s="31"/>
      <c r="GT1058" s="31"/>
      <c r="GU1058" s="31"/>
      <c r="GV1058" s="31"/>
      <c r="GW1058" s="31"/>
      <c r="GX1058" s="31"/>
      <c r="GY1058" s="31"/>
      <c r="GZ1058" s="31"/>
    </row>
    <row r="1059" spans="2:208" s="32" customFormat="1" x14ac:dyDescent="0.2">
      <c r="B1059" s="21"/>
      <c r="C1059" s="22"/>
      <c r="D1059" s="22"/>
      <c r="E1059" s="22"/>
      <c r="F1059" s="246"/>
      <c r="G1059" s="121"/>
      <c r="H1059" s="27"/>
      <c r="I1059" s="28"/>
      <c r="J1059" s="29"/>
      <c r="K1059" s="30"/>
      <c r="L1059" s="34"/>
      <c r="M1059" s="35"/>
      <c r="N1059" s="30"/>
      <c r="O1059" s="34"/>
      <c r="P1059" s="35"/>
      <c r="Q1059" s="30"/>
      <c r="R1059" s="34"/>
      <c r="S1059" s="35"/>
      <c r="T1059" s="30"/>
      <c r="U1059" s="34"/>
      <c r="V1059" s="35"/>
      <c r="W1059" s="30"/>
      <c r="X1059" s="34"/>
      <c r="Y1059" s="34"/>
      <c r="Z1059" s="30"/>
      <c r="AA1059" s="34"/>
      <c r="AB1059" s="34"/>
      <c r="AC1059" s="30"/>
      <c r="AD1059" s="34"/>
      <c r="AE1059" s="34"/>
      <c r="AF1059" s="30"/>
      <c r="AG1059" s="34"/>
      <c r="AH1059" s="34"/>
      <c r="AI1059" s="30"/>
      <c r="AJ1059" s="34"/>
      <c r="AK1059" s="34"/>
      <c r="AL1059" s="30"/>
      <c r="AM1059" s="34"/>
      <c r="AN1059" s="34"/>
      <c r="AO1059" s="30"/>
      <c r="AP1059" s="34"/>
      <c r="AQ1059" s="34"/>
      <c r="AR1059" s="30"/>
      <c r="AS1059" s="34"/>
      <c r="AT1059" s="34"/>
      <c r="AU1059" s="30"/>
      <c r="AV1059" s="34"/>
      <c r="AW1059" s="34"/>
      <c r="AX1059" s="30"/>
      <c r="AY1059" s="34"/>
      <c r="AZ1059" s="34"/>
      <c r="BA1059" s="30"/>
      <c r="BB1059" s="34"/>
      <c r="BC1059" s="34"/>
      <c r="BD1059" s="30"/>
      <c r="BE1059" s="34"/>
      <c r="BF1059" s="34"/>
      <c r="BG1059" s="30"/>
      <c r="BH1059" s="34"/>
      <c r="BI1059" s="34"/>
      <c r="BJ1059" s="30"/>
      <c r="BK1059" s="34"/>
      <c r="BL1059" s="117"/>
      <c r="BM1059" s="118"/>
      <c r="BN1059" s="117"/>
      <c r="BO1059" s="34"/>
      <c r="BP1059" s="30"/>
      <c r="BQ1059" s="30"/>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c r="CT1059" s="31"/>
      <c r="CU1059" s="31"/>
      <c r="CV1059" s="31"/>
      <c r="CW1059" s="31"/>
      <c r="CX1059" s="31"/>
      <c r="CY1059" s="31"/>
      <c r="CZ1059" s="31"/>
      <c r="DA1059" s="31"/>
      <c r="DB1059" s="31"/>
      <c r="DC1059" s="31"/>
      <c r="DD1059" s="31"/>
      <c r="DE1059" s="31"/>
      <c r="DF1059" s="31"/>
      <c r="DG1059" s="31"/>
      <c r="DH1059" s="31"/>
      <c r="DI1059" s="31"/>
      <c r="DJ1059" s="31"/>
      <c r="DK1059" s="31"/>
      <c r="DL1059" s="31"/>
      <c r="DM1059" s="31"/>
      <c r="DN1059" s="31"/>
      <c r="DO1059" s="31"/>
      <c r="DP1059" s="31"/>
      <c r="DQ1059" s="31"/>
      <c r="DR1059" s="31"/>
      <c r="DS1059" s="31"/>
      <c r="DT1059" s="31"/>
      <c r="DU1059" s="31"/>
      <c r="DV1059" s="31"/>
      <c r="DW1059" s="31"/>
      <c r="DX1059" s="31"/>
      <c r="DY1059" s="31"/>
      <c r="DZ1059" s="31"/>
      <c r="EA1059" s="31"/>
      <c r="EB1059" s="31"/>
      <c r="EC1059" s="31"/>
      <c r="ED1059" s="31"/>
      <c r="EE1059" s="31"/>
      <c r="EF1059" s="31"/>
      <c r="EG1059" s="31"/>
      <c r="EH1059" s="31"/>
      <c r="EI1059" s="31"/>
      <c r="EJ1059" s="31"/>
      <c r="EK1059" s="31"/>
      <c r="EL1059" s="31"/>
      <c r="EM1059" s="31"/>
      <c r="EN1059" s="31"/>
      <c r="EO1059" s="31"/>
      <c r="EP1059" s="31"/>
      <c r="EQ1059" s="31"/>
      <c r="ER1059" s="31"/>
      <c r="ES1059" s="31"/>
      <c r="ET1059" s="31"/>
      <c r="EU1059" s="31"/>
      <c r="EV1059" s="31"/>
      <c r="EW1059" s="31"/>
      <c r="EX1059" s="31"/>
      <c r="EY1059" s="31"/>
      <c r="EZ1059" s="31"/>
      <c r="FA1059" s="31"/>
      <c r="FB1059" s="31"/>
      <c r="FC1059" s="31"/>
      <c r="FD1059" s="31"/>
      <c r="FE1059" s="31"/>
      <c r="FF1059" s="31"/>
      <c r="FG1059" s="31"/>
      <c r="FH1059" s="31"/>
      <c r="FI1059" s="31"/>
      <c r="FJ1059" s="31"/>
      <c r="FK1059" s="31"/>
      <c r="FL1059" s="31"/>
      <c r="FM1059" s="31"/>
      <c r="FN1059" s="31"/>
      <c r="FO1059" s="31"/>
      <c r="FP1059" s="31"/>
      <c r="FQ1059" s="31"/>
      <c r="FR1059" s="31"/>
      <c r="FS1059" s="31"/>
      <c r="FT1059" s="31"/>
      <c r="FU1059" s="31"/>
      <c r="FV1059" s="31"/>
      <c r="FW1059" s="31"/>
      <c r="FX1059" s="31"/>
      <c r="FY1059" s="31"/>
      <c r="FZ1059" s="31"/>
      <c r="GA1059" s="31"/>
      <c r="GB1059" s="31"/>
      <c r="GC1059" s="31"/>
      <c r="GD1059" s="31"/>
      <c r="GE1059" s="31"/>
      <c r="GF1059" s="31"/>
      <c r="GG1059" s="31"/>
      <c r="GH1059" s="31"/>
      <c r="GI1059" s="31"/>
      <c r="GJ1059" s="31"/>
      <c r="GK1059" s="31"/>
      <c r="GL1059" s="31"/>
      <c r="GM1059" s="31"/>
      <c r="GN1059" s="31"/>
      <c r="GO1059" s="31"/>
      <c r="GP1059" s="31"/>
      <c r="GQ1059" s="31"/>
      <c r="GR1059" s="31"/>
      <c r="GS1059" s="31"/>
      <c r="GT1059" s="31"/>
      <c r="GU1059" s="31"/>
      <c r="GV1059" s="31"/>
      <c r="GW1059" s="31"/>
      <c r="GX1059" s="31"/>
      <c r="GY1059" s="31"/>
      <c r="GZ1059" s="31"/>
    </row>
    <row r="1060" spans="2:208" s="32" customFormat="1" x14ac:dyDescent="0.2">
      <c r="B1060" s="21"/>
      <c r="C1060" s="22"/>
      <c r="D1060" s="22"/>
      <c r="E1060" s="22"/>
      <c r="F1060" s="246"/>
      <c r="G1060" s="121"/>
      <c r="H1060" s="27"/>
      <c r="I1060" s="28"/>
      <c r="J1060" s="29"/>
      <c r="K1060" s="30"/>
      <c r="L1060" s="34"/>
      <c r="M1060" s="35"/>
      <c r="N1060" s="30"/>
      <c r="O1060" s="34"/>
      <c r="P1060" s="35"/>
      <c r="Q1060" s="30"/>
      <c r="R1060" s="34"/>
      <c r="S1060" s="35"/>
      <c r="T1060" s="30"/>
      <c r="U1060" s="34"/>
      <c r="V1060" s="35"/>
      <c r="W1060" s="30"/>
      <c r="X1060" s="34"/>
      <c r="Y1060" s="34"/>
      <c r="Z1060" s="30"/>
      <c r="AA1060" s="34"/>
      <c r="AB1060" s="34"/>
      <c r="AC1060" s="30"/>
      <c r="AD1060" s="34"/>
      <c r="AE1060" s="34"/>
      <c r="AF1060" s="30"/>
      <c r="AG1060" s="34"/>
      <c r="AH1060" s="34"/>
      <c r="AI1060" s="30"/>
      <c r="AJ1060" s="34"/>
      <c r="AK1060" s="34"/>
      <c r="AL1060" s="30"/>
      <c r="AM1060" s="34"/>
      <c r="AN1060" s="34"/>
      <c r="AO1060" s="30"/>
      <c r="AP1060" s="34"/>
      <c r="AQ1060" s="34"/>
      <c r="AR1060" s="30"/>
      <c r="AS1060" s="34"/>
      <c r="AT1060" s="34"/>
      <c r="AU1060" s="30"/>
      <c r="AV1060" s="34"/>
      <c r="AW1060" s="34"/>
      <c r="AX1060" s="30"/>
      <c r="AY1060" s="34"/>
      <c r="AZ1060" s="34"/>
      <c r="BA1060" s="30"/>
      <c r="BB1060" s="34"/>
      <c r="BC1060" s="34"/>
      <c r="BD1060" s="30"/>
      <c r="BE1060" s="34"/>
      <c r="BF1060" s="34"/>
      <c r="BG1060" s="30"/>
      <c r="BH1060" s="34"/>
      <c r="BI1060" s="34"/>
      <c r="BJ1060" s="30"/>
      <c r="BK1060" s="34"/>
      <c r="BL1060" s="117"/>
      <c r="BM1060" s="118"/>
      <c r="BN1060" s="117"/>
      <c r="BO1060" s="34"/>
      <c r="BP1060" s="30"/>
      <c r="BQ1060" s="30"/>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c r="CT1060" s="31"/>
      <c r="CU1060" s="31"/>
      <c r="CV1060" s="31"/>
      <c r="CW1060" s="31"/>
      <c r="CX1060" s="31"/>
      <c r="CY1060" s="31"/>
      <c r="CZ1060" s="31"/>
      <c r="DA1060" s="31"/>
      <c r="DB1060" s="31"/>
      <c r="DC1060" s="31"/>
      <c r="DD1060" s="31"/>
      <c r="DE1060" s="31"/>
      <c r="DF1060" s="31"/>
      <c r="DG1060" s="31"/>
      <c r="DH1060" s="31"/>
      <c r="DI1060" s="31"/>
      <c r="DJ1060" s="31"/>
      <c r="DK1060" s="31"/>
      <c r="DL1060" s="31"/>
      <c r="DM1060" s="31"/>
      <c r="DN1060" s="31"/>
      <c r="DO1060" s="31"/>
      <c r="DP1060" s="31"/>
      <c r="DQ1060" s="31"/>
      <c r="DR1060" s="31"/>
      <c r="DS1060" s="31"/>
      <c r="DT1060" s="31"/>
      <c r="DU1060" s="31"/>
      <c r="DV1060" s="31"/>
      <c r="DW1060" s="31"/>
      <c r="DX1060" s="31"/>
      <c r="DY1060" s="31"/>
      <c r="DZ1060" s="31"/>
      <c r="EA1060" s="31"/>
      <c r="EB1060" s="31"/>
      <c r="EC1060" s="31"/>
      <c r="ED1060" s="31"/>
      <c r="EE1060" s="31"/>
      <c r="EF1060" s="31"/>
      <c r="EG1060" s="31"/>
      <c r="EH1060" s="31"/>
      <c r="EI1060" s="31"/>
      <c r="EJ1060" s="31"/>
      <c r="EK1060" s="31"/>
      <c r="EL1060" s="31"/>
      <c r="EM1060" s="31"/>
      <c r="EN1060" s="31"/>
      <c r="EO1060" s="31"/>
      <c r="EP1060" s="31"/>
      <c r="EQ1060" s="31"/>
      <c r="ER1060" s="31"/>
      <c r="ES1060" s="31"/>
      <c r="ET1060" s="31"/>
      <c r="EU1060" s="31"/>
      <c r="EV1060" s="31"/>
      <c r="EW1060" s="31"/>
      <c r="EX1060" s="31"/>
      <c r="EY1060" s="31"/>
      <c r="EZ1060" s="31"/>
      <c r="FA1060" s="31"/>
      <c r="FB1060" s="31"/>
      <c r="FC1060" s="31"/>
      <c r="FD1060" s="31"/>
      <c r="FE1060" s="31"/>
      <c r="FF1060" s="31"/>
      <c r="FG1060" s="31"/>
      <c r="FH1060" s="31"/>
      <c r="FI1060" s="31"/>
      <c r="FJ1060" s="31"/>
      <c r="FK1060" s="31"/>
      <c r="FL1060" s="31"/>
      <c r="FM1060" s="31"/>
      <c r="FN1060" s="31"/>
      <c r="FO1060" s="31"/>
      <c r="FP1060" s="31"/>
      <c r="FQ1060" s="31"/>
      <c r="FR1060" s="31"/>
      <c r="FS1060" s="31"/>
      <c r="FT1060" s="31"/>
      <c r="FU1060" s="31"/>
      <c r="FV1060" s="31"/>
      <c r="FW1060" s="31"/>
      <c r="FX1060" s="31"/>
      <c r="FY1060" s="31"/>
      <c r="FZ1060" s="31"/>
      <c r="GA1060" s="31"/>
      <c r="GB1060" s="31"/>
      <c r="GC1060" s="31"/>
      <c r="GD1060" s="31"/>
      <c r="GE1060" s="31"/>
      <c r="GF1060" s="31"/>
      <c r="GG1060" s="31"/>
      <c r="GH1060" s="31"/>
      <c r="GI1060" s="31"/>
      <c r="GJ1060" s="31"/>
      <c r="GK1060" s="31"/>
      <c r="GL1060" s="31"/>
      <c r="GM1060" s="31"/>
      <c r="GN1060" s="31"/>
      <c r="GO1060" s="31"/>
      <c r="GP1060" s="31"/>
      <c r="GQ1060" s="31"/>
      <c r="GR1060" s="31"/>
      <c r="GS1060" s="31"/>
      <c r="GT1060" s="31"/>
      <c r="GU1060" s="31"/>
      <c r="GV1060" s="31"/>
      <c r="GW1060" s="31"/>
      <c r="GX1060" s="31"/>
      <c r="GY1060" s="31"/>
      <c r="GZ1060" s="31"/>
    </row>
    <row r="1061" spans="2:208" s="32" customFormat="1" x14ac:dyDescent="0.2">
      <c r="B1061" s="21"/>
      <c r="C1061" s="22"/>
      <c r="D1061" s="22"/>
      <c r="E1061" s="22"/>
      <c r="F1061" s="246"/>
      <c r="G1061" s="121"/>
      <c r="H1061" s="27"/>
      <c r="I1061" s="28"/>
      <c r="J1061" s="29"/>
      <c r="K1061" s="30"/>
      <c r="L1061" s="34"/>
      <c r="M1061" s="35"/>
      <c r="N1061" s="30"/>
      <c r="O1061" s="34"/>
      <c r="P1061" s="35"/>
      <c r="Q1061" s="30"/>
      <c r="R1061" s="34"/>
      <c r="S1061" s="35"/>
      <c r="T1061" s="30"/>
      <c r="U1061" s="34"/>
      <c r="V1061" s="35"/>
      <c r="W1061" s="30"/>
      <c r="X1061" s="34"/>
      <c r="Y1061" s="34"/>
      <c r="Z1061" s="30"/>
      <c r="AA1061" s="34"/>
      <c r="AB1061" s="34"/>
      <c r="AC1061" s="30"/>
      <c r="AD1061" s="34"/>
      <c r="AE1061" s="34"/>
      <c r="AF1061" s="30"/>
      <c r="AG1061" s="34"/>
      <c r="AH1061" s="34"/>
      <c r="AI1061" s="30"/>
      <c r="AJ1061" s="34"/>
      <c r="AK1061" s="34"/>
      <c r="AL1061" s="30"/>
      <c r="AM1061" s="34"/>
      <c r="AN1061" s="34"/>
      <c r="AO1061" s="30"/>
      <c r="AP1061" s="34"/>
      <c r="AQ1061" s="34"/>
      <c r="AR1061" s="30"/>
      <c r="AS1061" s="34"/>
      <c r="AT1061" s="34"/>
      <c r="AU1061" s="30"/>
      <c r="AV1061" s="34"/>
      <c r="AW1061" s="34"/>
      <c r="AX1061" s="30"/>
      <c r="AY1061" s="34"/>
      <c r="AZ1061" s="34"/>
      <c r="BA1061" s="30"/>
      <c r="BB1061" s="34"/>
      <c r="BC1061" s="34"/>
      <c r="BD1061" s="30"/>
      <c r="BE1061" s="34"/>
      <c r="BF1061" s="34"/>
      <c r="BG1061" s="30"/>
      <c r="BH1061" s="34"/>
      <c r="BI1061" s="34"/>
      <c r="BJ1061" s="30"/>
      <c r="BK1061" s="34"/>
      <c r="BL1061" s="117"/>
      <c r="BM1061" s="118"/>
      <c r="BN1061" s="117"/>
      <c r="BO1061" s="34"/>
      <c r="BP1061" s="30"/>
      <c r="BQ1061" s="30"/>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c r="CT1061" s="31"/>
      <c r="CU1061" s="31"/>
      <c r="CV1061" s="31"/>
      <c r="CW1061" s="31"/>
      <c r="CX1061" s="31"/>
      <c r="CY1061" s="31"/>
      <c r="CZ1061" s="31"/>
      <c r="DA1061" s="31"/>
      <c r="DB1061" s="31"/>
      <c r="DC1061" s="31"/>
      <c r="DD1061" s="31"/>
      <c r="DE1061" s="31"/>
      <c r="DF1061" s="31"/>
      <c r="DG1061" s="31"/>
      <c r="DH1061" s="31"/>
      <c r="DI1061" s="31"/>
      <c r="DJ1061" s="31"/>
      <c r="DK1061" s="31"/>
      <c r="DL1061" s="31"/>
      <c r="DM1061" s="31"/>
      <c r="DN1061" s="31"/>
      <c r="DO1061" s="31"/>
      <c r="DP1061" s="31"/>
      <c r="DQ1061" s="31"/>
      <c r="DR1061" s="31"/>
      <c r="DS1061" s="31"/>
      <c r="DT1061" s="31"/>
      <c r="DU1061" s="31"/>
      <c r="DV1061" s="31"/>
      <c r="DW1061" s="31"/>
      <c r="DX1061" s="31"/>
      <c r="DY1061" s="31"/>
      <c r="DZ1061" s="31"/>
      <c r="EA1061" s="31"/>
      <c r="EB1061" s="31"/>
      <c r="EC1061" s="31"/>
      <c r="ED1061" s="31"/>
      <c r="EE1061" s="31"/>
      <c r="EF1061" s="31"/>
      <c r="EG1061" s="31"/>
      <c r="EH1061" s="31"/>
      <c r="EI1061" s="31"/>
      <c r="EJ1061" s="31"/>
      <c r="EK1061" s="31"/>
      <c r="EL1061" s="31"/>
      <c r="EM1061" s="31"/>
      <c r="EN1061" s="31"/>
      <c r="EO1061" s="31"/>
      <c r="EP1061" s="31"/>
      <c r="EQ1061" s="31"/>
      <c r="ER1061" s="31"/>
      <c r="ES1061" s="31"/>
      <c r="ET1061" s="31"/>
      <c r="EU1061" s="31"/>
      <c r="EV1061" s="31"/>
      <c r="EW1061" s="31"/>
      <c r="EX1061" s="31"/>
      <c r="EY1061" s="31"/>
      <c r="EZ1061" s="31"/>
      <c r="FA1061" s="31"/>
      <c r="FB1061" s="31"/>
      <c r="FC1061" s="31"/>
      <c r="FD1061" s="31"/>
      <c r="FE1061" s="31"/>
      <c r="FF1061" s="31"/>
      <c r="FG1061" s="31"/>
      <c r="FH1061" s="31"/>
      <c r="FI1061" s="31"/>
      <c r="FJ1061" s="31"/>
      <c r="FK1061" s="31"/>
      <c r="FL1061" s="31"/>
      <c r="FM1061" s="31"/>
      <c r="FN1061" s="31"/>
      <c r="FO1061" s="31"/>
      <c r="FP1061" s="31"/>
      <c r="FQ1061" s="31"/>
      <c r="FR1061" s="31"/>
      <c r="FS1061" s="31"/>
      <c r="FT1061" s="31"/>
      <c r="FU1061" s="31"/>
      <c r="FV1061" s="31"/>
      <c r="FW1061" s="31"/>
      <c r="FX1061" s="31"/>
      <c r="FY1061" s="31"/>
      <c r="FZ1061" s="31"/>
      <c r="GA1061" s="31"/>
      <c r="GB1061" s="31"/>
      <c r="GC1061" s="31"/>
      <c r="GD1061" s="31"/>
      <c r="GE1061" s="31"/>
      <c r="GF1061" s="31"/>
      <c r="GG1061" s="31"/>
      <c r="GH1061" s="31"/>
      <c r="GI1061" s="31"/>
      <c r="GJ1061" s="31"/>
      <c r="GK1061" s="31"/>
      <c r="GL1061" s="31"/>
      <c r="GM1061" s="31"/>
      <c r="GN1061" s="31"/>
      <c r="GO1061" s="31"/>
      <c r="GP1061" s="31"/>
      <c r="GQ1061" s="31"/>
      <c r="GR1061" s="31"/>
      <c r="GS1061" s="31"/>
      <c r="GT1061" s="31"/>
      <c r="GU1061" s="31"/>
      <c r="GV1061" s="31"/>
      <c r="GW1061" s="31"/>
      <c r="GX1061" s="31"/>
      <c r="GY1061" s="31"/>
      <c r="GZ1061" s="31"/>
    </row>
    <row r="1062" spans="2:208" s="32" customFormat="1" x14ac:dyDescent="0.2">
      <c r="B1062" s="21"/>
      <c r="C1062" s="22"/>
      <c r="D1062" s="22"/>
      <c r="E1062" s="22"/>
      <c r="F1062" s="246"/>
      <c r="G1062" s="121"/>
      <c r="H1062" s="27"/>
      <c r="I1062" s="28"/>
      <c r="J1062" s="29"/>
      <c r="K1062" s="30"/>
      <c r="L1062" s="34"/>
      <c r="M1062" s="35"/>
      <c r="N1062" s="30"/>
      <c r="O1062" s="34"/>
      <c r="P1062" s="35"/>
      <c r="Q1062" s="30"/>
      <c r="R1062" s="34"/>
      <c r="S1062" s="35"/>
      <c r="T1062" s="30"/>
      <c r="U1062" s="34"/>
      <c r="V1062" s="35"/>
      <c r="W1062" s="30"/>
      <c r="X1062" s="34"/>
      <c r="Y1062" s="34"/>
      <c r="Z1062" s="30"/>
      <c r="AA1062" s="34"/>
      <c r="AB1062" s="34"/>
      <c r="AC1062" s="30"/>
      <c r="AD1062" s="34"/>
      <c r="AE1062" s="34"/>
      <c r="AF1062" s="30"/>
      <c r="AG1062" s="34"/>
      <c r="AH1062" s="34"/>
      <c r="AI1062" s="30"/>
      <c r="AJ1062" s="34"/>
      <c r="AK1062" s="34"/>
      <c r="AL1062" s="30"/>
      <c r="AM1062" s="34"/>
      <c r="AN1062" s="34"/>
      <c r="AO1062" s="30"/>
      <c r="AP1062" s="34"/>
      <c r="AQ1062" s="34"/>
      <c r="AR1062" s="30"/>
      <c r="AS1062" s="34"/>
      <c r="AT1062" s="34"/>
      <c r="AU1062" s="30"/>
      <c r="AV1062" s="34"/>
      <c r="AW1062" s="34"/>
      <c r="AX1062" s="30"/>
      <c r="AY1062" s="34"/>
      <c r="AZ1062" s="34"/>
      <c r="BA1062" s="30"/>
      <c r="BB1062" s="34"/>
      <c r="BC1062" s="34"/>
      <c r="BD1062" s="30"/>
      <c r="BE1062" s="34"/>
      <c r="BF1062" s="34"/>
      <c r="BG1062" s="30"/>
      <c r="BH1062" s="34"/>
      <c r="BI1062" s="34"/>
      <c r="BJ1062" s="30"/>
      <c r="BK1062" s="34"/>
      <c r="BL1062" s="117"/>
      <c r="BM1062" s="118"/>
      <c r="BN1062" s="117"/>
      <c r="BO1062" s="34"/>
      <c r="BP1062" s="30"/>
      <c r="BQ1062" s="30"/>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c r="CT1062" s="31"/>
      <c r="CU1062" s="31"/>
      <c r="CV1062" s="31"/>
      <c r="CW1062" s="31"/>
      <c r="CX1062" s="31"/>
      <c r="CY1062" s="31"/>
      <c r="CZ1062" s="31"/>
      <c r="DA1062" s="31"/>
      <c r="DB1062" s="31"/>
      <c r="DC1062" s="31"/>
      <c r="DD1062" s="31"/>
      <c r="DE1062" s="31"/>
      <c r="DF1062" s="31"/>
      <c r="DG1062" s="31"/>
      <c r="DH1062" s="31"/>
      <c r="DI1062" s="31"/>
      <c r="DJ1062" s="31"/>
      <c r="DK1062" s="31"/>
      <c r="DL1062" s="31"/>
      <c r="DM1062" s="31"/>
      <c r="DN1062" s="31"/>
      <c r="DO1062" s="31"/>
      <c r="DP1062" s="31"/>
      <c r="DQ1062" s="31"/>
      <c r="DR1062" s="31"/>
      <c r="DS1062" s="31"/>
      <c r="DT1062" s="31"/>
      <c r="DU1062" s="31"/>
      <c r="DV1062" s="31"/>
      <c r="DW1062" s="31"/>
      <c r="DX1062" s="31"/>
      <c r="DY1062" s="31"/>
      <c r="DZ1062" s="31"/>
      <c r="EA1062" s="31"/>
      <c r="EB1062" s="31"/>
      <c r="EC1062" s="31"/>
      <c r="ED1062" s="31"/>
      <c r="EE1062" s="31"/>
      <c r="EF1062" s="31"/>
      <c r="EG1062" s="31"/>
      <c r="EH1062" s="31"/>
      <c r="EI1062" s="31"/>
      <c r="EJ1062" s="31"/>
      <c r="EK1062" s="31"/>
      <c r="EL1062" s="31"/>
      <c r="EM1062" s="31"/>
      <c r="EN1062" s="31"/>
      <c r="EO1062" s="31"/>
      <c r="EP1062" s="31"/>
      <c r="EQ1062" s="31"/>
      <c r="ER1062" s="31"/>
      <c r="ES1062" s="31"/>
      <c r="ET1062" s="31"/>
      <c r="EU1062" s="31"/>
      <c r="EV1062" s="31"/>
      <c r="EW1062" s="31"/>
      <c r="EX1062" s="31"/>
      <c r="EY1062" s="31"/>
      <c r="EZ1062" s="31"/>
      <c r="FA1062" s="31"/>
      <c r="FB1062" s="31"/>
      <c r="FC1062" s="31"/>
      <c r="FD1062" s="31"/>
      <c r="FE1062" s="31"/>
      <c r="FF1062" s="31"/>
      <c r="FG1062" s="31"/>
      <c r="FH1062" s="31"/>
      <c r="FI1062" s="31"/>
      <c r="FJ1062" s="31"/>
      <c r="FK1062" s="31"/>
      <c r="FL1062" s="31"/>
      <c r="FM1062" s="31"/>
      <c r="FN1062" s="31"/>
      <c r="FO1062" s="31"/>
      <c r="FP1062" s="31"/>
      <c r="FQ1062" s="31"/>
      <c r="FR1062" s="31"/>
      <c r="FS1062" s="31"/>
      <c r="FT1062" s="31"/>
      <c r="FU1062" s="31"/>
      <c r="FV1062" s="31"/>
      <c r="FW1062" s="31"/>
      <c r="FX1062" s="31"/>
      <c r="FY1062" s="31"/>
      <c r="FZ1062" s="31"/>
      <c r="GA1062" s="31"/>
      <c r="GB1062" s="31"/>
      <c r="GC1062" s="31"/>
      <c r="GD1062" s="31"/>
      <c r="GE1062" s="31"/>
      <c r="GF1062" s="31"/>
      <c r="GG1062" s="31"/>
      <c r="GH1062" s="31"/>
      <c r="GI1062" s="31"/>
      <c r="GJ1062" s="31"/>
      <c r="GK1062" s="31"/>
      <c r="GL1062" s="31"/>
      <c r="GM1062" s="31"/>
      <c r="GN1062" s="31"/>
      <c r="GO1062" s="31"/>
      <c r="GP1062" s="31"/>
      <c r="GQ1062" s="31"/>
      <c r="GR1062" s="31"/>
      <c r="GS1062" s="31"/>
      <c r="GT1062" s="31"/>
      <c r="GU1062" s="31"/>
      <c r="GV1062" s="31"/>
      <c r="GW1062" s="31"/>
      <c r="GX1062" s="31"/>
      <c r="GY1062" s="31"/>
      <c r="GZ1062" s="31"/>
    </row>
    <row r="1063" spans="2:208" s="32" customFormat="1" x14ac:dyDescent="0.2">
      <c r="B1063" s="21"/>
      <c r="C1063" s="22"/>
      <c r="D1063" s="22"/>
      <c r="E1063" s="22"/>
      <c r="F1063" s="246"/>
      <c r="G1063" s="121"/>
      <c r="H1063" s="27"/>
      <c r="I1063" s="28"/>
      <c r="J1063" s="29"/>
      <c r="K1063" s="30"/>
      <c r="L1063" s="34"/>
      <c r="M1063" s="35"/>
      <c r="N1063" s="30"/>
      <c r="O1063" s="34"/>
      <c r="P1063" s="35"/>
      <c r="Q1063" s="30"/>
      <c r="R1063" s="34"/>
      <c r="S1063" s="35"/>
      <c r="T1063" s="30"/>
      <c r="U1063" s="34"/>
      <c r="V1063" s="35"/>
      <c r="W1063" s="30"/>
      <c r="X1063" s="34"/>
      <c r="Y1063" s="34"/>
      <c r="Z1063" s="30"/>
      <c r="AA1063" s="34"/>
      <c r="AB1063" s="34"/>
      <c r="AC1063" s="30"/>
      <c r="AD1063" s="34"/>
      <c r="AE1063" s="34"/>
      <c r="AF1063" s="30"/>
      <c r="AG1063" s="34"/>
      <c r="AH1063" s="34"/>
      <c r="AI1063" s="30"/>
      <c r="AJ1063" s="34"/>
      <c r="AK1063" s="34"/>
      <c r="AL1063" s="30"/>
      <c r="AM1063" s="34"/>
      <c r="AN1063" s="34"/>
      <c r="AO1063" s="30"/>
      <c r="AP1063" s="34"/>
      <c r="AQ1063" s="34"/>
      <c r="AR1063" s="30"/>
      <c r="AS1063" s="34"/>
      <c r="AT1063" s="34"/>
      <c r="AU1063" s="30"/>
      <c r="AV1063" s="34"/>
      <c r="AW1063" s="34"/>
      <c r="AX1063" s="30"/>
      <c r="AY1063" s="34"/>
      <c r="AZ1063" s="34"/>
      <c r="BA1063" s="30"/>
      <c r="BB1063" s="34"/>
      <c r="BC1063" s="34"/>
      <c r="BD1063" s="30"/>
      <c r="BE1063" s="34"/>
      <c r="BF1063" s="34"/>
      <c r="BG1063" s="30"/>
      <c r="BH1063" s="34"/>
      <c r="BI1063" s="34"/>
      <c r="BJ1063" s="30"/>
      <c r="BK1063" s="34"/>
      <c r="BL1063" s="117"/>
      <c r="BM1063" s="118"/>
      <c r="BN1063" s="117"/>
      <c r="BO1063" s="34"/>
      <c r="BP1063" s="30"/>
      <c r="BQ1063" s="30"/>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c r="CT1063" s="31"/>
      <c r="CU1063" s="31"/>
      <c r="CV1063" s="31"/>
      <c r="CW1063" s="31"/>
      <c r="CX1063" s="31"/>
      <c r="CY1063" s="31"/>
      <c r="CZ1063" s="31"/>
      <c r="DA1063" s="31"/>
      <c r="DB1063" s="31"/>
      <c r="DC1063" s="31"/>
      <c r="DD1063" s="31"/>
      <c r="DE1063" s="31"/>
      <c r="DF1063" s="31"/>
      <c r="DG1063" s="31"/>
      <c r="DH1063" s="31"/>
      <c r="DI1063" s="31"/>
      <c r="DJ1063" s="31"/>
      <c r="DK1063" s="31"/>
      <c r="DL1063" s="31"/>
      <c r="DM1063" s="31"/>
      <c r="DN1063" s="31"/>
      <c r="DO1063" s="31"/>
      <c r="DP1063" s="31"/>
      <c r="DQ1063" s="31"/>
      <c r="DR1063" s="31"/>
      <c r="DS1063" s="31"/>
      <c r="DT1063" s="31"/>
      <c r="DU1063" s="31"/>
      <c r="DV1063" s="31"/>
      <c r="DW1063" s="31"/>
      <c r="DX1063" s="31"/>
      <c r="DY1063" s="31"/>
      <c r="DZ1063" s="31"/>
      <c r="EA1063" s="31"/>
      <c r="EB1063" s="31"/>
      <c r="EC1063" s="31"/>
      <c r="ED1063" s="31"/>
      <c r="EE1063" s="31"/>
      <c r="EF1063" s="31"/>
      <c r="EG1063" s="31"/>
      <c r="EH1063" s="31"/>
      <c r="EI1063" s="31"/>
      <c r="EJ1063" s="31"/>
      <c r="EK1063" s="31"/>
      <c r="EL1063" s="31"/>
      <c r="EM1063" s="31"/>
      <c r="EN1063" s="31"/>
      <c r="EO1063" s="31"/>
      <c r="EP1063" s="31"/>
      <c r="EQ1063" s="31"/>
      <c r="ER1063" s="31"/>
      <c r="ES1063" s="31"/>
      <c r="ET1063" s="31"/>
      <c r="EU1063" s="31"/>
      <c r="EV1063" s="31"/>
      <c r="EW1063" s="31"/>
      <c r="EX1063" s="31"/>
      <c r="EY1063" s="31"/>
      <c r="EZ1063" s="31"/>
      <c r="FA1063" s="31"/>
      <c r="FB1063" s="31"/>
      <c r="FC1063" s="31"/>
      <c r="FD1063" s="31"/>
      <c r="FE1063" s="31"/>
      <c r="FF1063" s="31"/>
      <c r="FG1063" s="31"/>
      <c r="FH1063" s="31"/>
      <c r="FI1063" s="31"/>
      <c r="FJ1063" s="31"/>
      <c r="FK1063" s="31"/>
      <c r="FL1063" s="31"/>
      <c r="FM1063" s="31"/>
      <c r="FN1063" s="31"/>
      <c r="FO1063" s="31"/>
      <c r="FP1063" s="31"/>
      <c r="FQ1063" s="31"/>
      <c r="FR1063" s="31"/>
      <c r="FS1063" s="31"/>
      <c r="FT1063" s="31"/>
      <c r="FU1063" s="31"/>
      <c r="FV1063" s="31"/>
      <c r="FW1063" s="31"/>
      <c r="FX1063" s="31"/>
      <c r="FY1063" s="31"/>
      <c r="FZ1063" s="31"/>
      <c r="GA1063" s="31"/>
      <c r="GB1063" s="31"/>
      <c r="GC1063" s="31"/>
      <c r="GD1063" s="31"/>
      <c r="GE1063" s="31"/>
      <c r="GF1063" s="31"/>
      <c r="GG1063" s="31"/>
      <c r="GH1063" s="31"/>
      <c r="GI1063" s="31"/>
      <c r="GJ1063" s="31"/>
      <c r="GK1063" s="31"/>
      <c r="GL1063" s="31"/>
      <c r="GM1063" s="31"/>
      <c r="GN1063" s="31"/>
      <c r="GO1063" s="31"/>
      <c r="GP1063" s="31"/>
      <c r="GQ1063" s="31"/>
      <c r="GR1063" s="31"/>
      <c r="GS1063" s="31"/>
      <c r="GT1063" s="31"/>
      <c r="GU1063" s="31"/>
      <c r="GV1063" s="31"/>
      <c r="GW1063" s="31"/>
      <c r="GX1063" s="31"/>
      <c r="GY1063" s="31"/>
      <c r="GZ1063" s="31"/>
    </row>
    <row r="1064" spans="2:208" s="32" customFormat="1" x14ac:dyDescent="0.2">
      <c r="B1064" s="21"/>
      <c r="C1064" s="22"/>
      <c r="D1064" s="22"/>
      <c r="E1064" s="22"/>
      <c r="F1064" s="246"/>
      <c r="G1064" s="121"/>
      <c r="H1064" s="27"/>
      <c r="I1064" s="28"/>
      <c r="J1064" s="29"/>
      <c r="K1064" s="30"/>
      <c r="L1064" s="34"/>
      <c r="M1064" s="35"/>
      <c r="N1064" s="30"/>
      <c r="O1064" s="34"/>
      <c r="P1064" s="35"/>
      <c r="Q1064" s="30"/>
      <c r="R1064" s="34"/>
      <c r="S1064" s="35"/>
      <c r="T1064" s="30"/>
      <c r="U1064" s="34"/>
      <c r="V1064" s="35"/>
      <c r="W1064" s="30"/>
      <c r="X1064" s="34"/>
      <c r="Y1064" s="34"/>
      <c r="Z1064" s="30"/>
      <c r="AA1064" s="34"/>
      <c r="AB1064" s="34"/>
      <c r="AC1064" s="30"/>
      <c r="AD1064" s="34"/>
      <c r="AE1064" s="34"/>
      <c r="AF1064" s="30"/>
      <c r="AG1064" s="34"/>
      <c r="AH1064" s="34"/>
      <c r="AI1064" s="30"/>
      <c r="AJ1064" s="34"/>
      <c r="AK1064" s="34"/>
      <c r="AL1064" s="30"/>
      <c r="AM1064" s="34"/>
      <c r="AN1064" s="34"/>
      <c r="AO1064" s="30"/>
      <c r="AP1064" s="34"/>
      <c r="AQ1064" s="34"/>
      <c r="AR1064" s="30"/>
      <c r="AS1064" s="34"/>
      <c r="AT1064" s="34"/>
      <c r="AU1064" s="30"/>
      <c r="AV1064" s="34"/>
      <c r="AW1064" s="34"/>
      <c r="AX1064" s="30"/>
      <c r="AY1064" s="34"/>
      <c r="AZ1064" s="34"/>
      <c r="BA1064" s="30"/>
      <c r="BB1064" s="34"/>
      <c r="BC1064" s="34"/>
      <c r="BD1064" s="30"/>
      <c r="BE1064" s="34"/>
      <c r="BF1064" s="34"/>
      <c r="BG1064" s="30"/>
      <c r="BH1064" s="34"/>
      <c r="BI1064" s="34"/>
      <c r="BJ1064" s="30"/>
      <c r="BK1064" s="34"/>
      <c r="BL1064" s="117"/>
      <c r="BM1064" s="118"/>
      <c r="BN1064" s="117"/>
      <c r="BO1064" s="34"/>
      <c r="BP1064" s="30"/>
      <c r="BQ1064" s="30"/>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c r="CT1064" s="31"/>
      <c r="CU1064" s="31"/>
      <c r="CV1064" s="31"/>
      <c r="CW1064" s="31"/>
      <c r="CX1064" s="31"/>
      <c r="CY1064" s="31"/>
      <c r="CZ1064" s="31"/>
      <c r="DA1064" s="31"/>
      <c r="DB1064" s="31"/>
      <c r="DC1064" s="31"/>
      <c r="DD1064" s="31"/>
      <c r="DE1064" s="31"/>
      <c r="DF1064" s="31"/>
      <c r="DG1064" s="31"/>
      <c r="DH1064" s="31"/>
      <c r="DI1064" s="31"/>
      <c r="DJ1064" s="31"/>
      <c r="DK1064" s="31"/>
      <c r="DL1064" s="31"/>
      <c r="DM1064" s="31"/>
      <c r="DN1064" s="31"/>
      <c r="DO1064" s="31"/>
      <c r="DP1064" s="31"/>
      <c r="DQ1064" s="31"/>
      <c r="DR1064" s="31"/>
      <c r="DS1064" s="31"/>
      <c r="DT1064" s="31"/>
      <c r="DU1064" s="31"/>
      <c r="DV1064" s="31"/>
      <c r="DW1064" s="31"/>
      <c r="DX1064" s="31"/>
      <c r="DY1064" s="31"/>
      <c r="DZ1064" s="31"/>
      <c r="EA1064" s="31"/>
      <c r="EB1064" s="31"/>
      <c r="EC1064" s="31"/>
      <c r="ED1064" s="31"/>
      <c r="EE1064" s="31"/>
      <c r="EF1064" s="31"/>
      <c r="EG1064" s="31"/>
      <c r="EH1064" s="31"/>
      <c r="EI1064" s="31"/>
      <c r="EJ1064" s="31"/>
      <c r="EK1064" s="31"/>
      <c r="EL1064" s="31"/>
      <c r="EM1064" s="31"/>
      <c r="EN1064" s="31"/>
      <c r="EO1064" s="31"/>
      <c r="EP1064" s="31"/>
      <c r="EQ1064" s="31"/>
      <c r="ER1064" s="31"/>
      <c r="ES1064" s="31"/>
      <c r="ET1064" s="31"/>
      <c r="EU1064" s="31"/>
      <c r="EV1064" s="31"/>
      <c r="EW1064" s="31"/>
      <c r="EX1064" s="31"/>
      <c r="EY1064" s="31"/>
      <c r="EZ1064" s="31"/>
      <c r="FA1064" s="31"/>
      <c r="FB1064" s="31"/>
      <c r="FC1064" s="31"/>
      <c r="FD1064" s="31"/>
      <c r="FE1064" s="31"/>
      <c r="FF1064" s="31"/>
      <c r="FG1064" s="31"/>
      <c r="FH1064" s="31"/>
      <c r="FI1064" s="31"/>
      <c r="FJ1064" s="31"/>
      <c r="FK1064" s="31"/>
      <c r="FL1064" s="31"/>
      <c r="FM1064" s="31"/>
      <c r="FN1064" s="31"/>
      <c r="FO1064" s="31"/>
      <c r="FP1064" s="31"/>
      <c r="FQ1064" s="31"/>
      <c r="FR1064" s="31"/>
      <c r="FS1064" s="31"/>
      <c r="FT1064" s="31"/>
      <c r="FU1064" s="31"/>
      <c r="FV1064" s="31"/>
      <c r="FW1064" s="31"/>
      <c r="FX1064" s="31"/>
      <c r="FY1064" s="31"/>
      <c r="FZ1064" s="31"/>
      <c r="GA1064" s="31"/>
      <c r="GB1064" s="31"/>
      <c r="GC1064" s="31"/>
      <c r="GD1064" s="31"/>
      <c r="GE1064" s="31"/>
      <c r="GF1064" s="31"/>
      <c r="GG1064" s="31"/>
      <c r="GH1064" s="31"/>
      <c r="GI1064" s="31"/>
      <c r="GJ1064" s="31"/>
      <c r="GK1064" s="31"/>
      <c r="GL1064" s="31"/>
      <c r="GM1064" s="31"/>
      <c r="GN1064" s="31"/>
      <c r="GO1064" s="31"/>
      <c r="GP1064" s="31"/>
      <c r="GQ1064" s="31"/>
      <c r="GR1064" s="31"/>
      <c r="GS1064" s="31"/>
      <c r="GT1064" s="31"/>
      <c r="GU1064" s="31"/>
      <c r="GV1064" s="31"/>
      <c r="GW1064" s="31"/>
      <c r="GX1064" s="31"/>
      <c r="GY1064" s="31"/>
      <c r="GZ1064" s="31"/>
    </row>
    <row r="1065" spans="2:208" s="32" customFormat="1" x14ac:dyDescent="0.2">
      <c r="B1065" s="21"/>
      <c r="C1065" s="22"/>
      <c r="D1065" s="22"/>
      <c r="E1065" s="22"/>
      <c r="F1065" s="246"/>
      <c r="G1065" s="121"/>
      <c r="H1065" s="27"/>
      <c r="I1065" s="28"/>
      <c r="J1065" s="29"/>
      <c r="K1065" s="30"/>
      <c r="L1065" s="34"/>
      <c r="M1065" s="35"/>
      <c r="N1065" s="30"/>
      <c r="O1065" s="34"/>
      <c r="P1065" s="35"/>
      <c r="Q1065" s="30"/>
      <c r="R1065" s="34"/>
      <c r="S1065" s="35"/>
      <c r="T1065" s="30"/>
      <c r="U1065" s="34"/>
      <c r="V1065" s="35"/>
      <c r="W1065" s="30"/>
      <c r="X1065" s="34"/>
      <c r="Y1065" s="34"/>
      <c r="Z1065" s="30"/>
      <c r="AA1065" s="34"/>
      <c r="AB1065" s="34"/>
      <c r="AC1065" s="30"/>
      <c r="AD1065" s="34"/>
      <c r="AE1065" s="34"/>
      <c r="AF1065" s="30"/>
      <c r="AG1065" s="34"/>
      <c r="AH1065" s="34"/>
      <c r="AI1065" s="30"/>
      <c r="AJ1065" s="34"/>
      <c r="AK1065" s="34"/>
      <c r="AL1065" s="30"/>
      <c r="AM1065" s="34"/>
      <c r="AN1065" s="34"/>
      <c r="AO1065" s="30"/>
      <c r="AP1065" s="34"/>
      <c r="AQ1065" s="34"/>
      <c r="AR1065" s="30"/>
      <c r="AS1065" s="34"/>
      <c r="AT1065" s="34"/>
      <c r="AU1065" s="30"/>
      <c r="AV1065" s="34"/>
      <c r="AW1065" s="34"/>
      <c r="AX1065" s="30"/>
      <c r="AY1065" s="34"/>
      <c r="AZ1065" s="34"/>
      <c r="BA1065" s="30"/>
      <c r="BB1065" s="34"/>
      <c r="BC1065" s="34"/>
      <c r="BD1065" s="30"/>
      <c r="BE1065" s="34"/>
      <c r="BF1065" s="34"/>
      <c r="BG1065" s="30"/>
      <c r="BH1065" s="34"/>
      <c r="BI1065" s="34"/>
      <c r="BJ1065" s="30"/>
      <c r="BK1065" s="34"/>
      <c r="BL1065" s="117"/>
      <c r="BM1065" s="118"/>
      <c r="BN1065" s="117"/>
      <c r="BO1065" s="34"/>
      <c r="BP1065" s="30"/>
      <c r="BQ1065" s="30"/>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c r="CT1065" s="31"/>
      <c r="CU1065" s="31"/>
      <c r="CV1065" s="31"/>
      <c r="CW1065" s="31"/>
      <c r="CX1065" s="31"/>
      <c r="CY1065" s="31"/>
      <c r="CZ1065" s="31"/>
      <c r="DA1065" s="31"/>
      <c r="DB1065" s="31"/>
      <c r="DC1065" s="31"/>
      <c r="DD1065" s="31"/>
      <c r="DE1065" s="31"/>
      <c r="DF1065" s="31"/>
      <c r="DG1065" s="31"/>
      <c r="DH1065" s="31"/>
      <c r="DI1065" s="31"/>
      <c r="DJ1065" s="31"/>
      <c r="DK1065" s="31"/>
      <c r="DL1065" s="31"/>
      <c r="DM1065" s="31"/>
      <c r="DN1065" s="31"/>
      <c r="DO1065" s="31"/>
      <c r="DP1065" s="31"/>
      <c r="DQ1065" s="31"/>
      <c r="DR1065" s="31"/>
      <c r="DS1065" s="31"/>
      <c r="DT1065" s="31"/>
      <c r="DU1065" s="31"/>
      <c r="DV1065" s="31"/>
      <c r="DW1065" s="31"/>
      <c r="DX1065" s="31"/>
      <c r="DY1065" s="31"/>
      <c r="DZ1065" s="31"/>
      <c r="EA1065" s="31"/>
      <c r="EB1065" s="31"/>
      <c r="EC1065" s="31"/>
      <c r="ED1065" s="31"/>
      <c r="EE1065" s="31"/>
      <c r="EF1065" s="31"/>
      <c r="EG1065" s="31"/>
      <c r="EH1065" s="31"/>
      <c r="EI1065" s="31"/>
      <c r="EJ1065" s="31"/>
      <c r="EK1065" s="31"/>
      <c r="EL1065" s="31"/>
      <c r="EM1065" s="31"/>
      <c r="EN1065" s="31"/>
      <c r="EO1065" s="31"/>
      <c r="EP1065" s="31"/>
      <c r="EQ1065" s="31"/>
      <c r="ER1065" s="31"/>
      <c r="ES1065" s="31"/>
      <c r="ET1065" s="31"/>
      <c r="EU1065" s="31"/>
      <c r="EV1065" s="31"/>
      <c r="EW1065" s="31"/>
      <c r="EX1065" s="31"/>
      <c r="EY1065" s="31"/>
      <c r="EZ1065" s="31"/>
      <c r="FA1065" s="31"/>
      <c r="FB1065" s="31"/>
      <c r="FC1065" s="31"/>
      <c r="FD1065" s="31"/>
      <c r="FE1065" s="31"/>
      <c r="FF1065" s="31"/>
      <c r="FG1065" s="31"/>
      <c r="FH1065" s="31"/>
      <c r="FI1065" s="31"/>
      <c r="FJ1065" s="31"/>
      <c r="FK1065" s="31"/>
      <c r="FL1065" s="31"/>
      <c r="FM1065" s="31"/>
      <c r="FN1065" s="31"/>
      <c r="FO1065" s="31"/>
      <c r="FP1065" s="31"/>
      <c r="FQ1065" s="31"/>
      <c r="FR1065" s="31"/>
      <c r="FS1065" s="31"/>
      <c r="FT1065" s="31"/>
      <c r="FU1065" s="31"/>
      <c r="FV1065" s="31"/>
      <c r="FW1065" s="31"/>
      <c r="FX1065" s="31"/>
      <c r="FY1065" s="31"/>
      <c r="FZ1065" s="31"/>
      <c r="GA1065" s="31"/>
      <c r="GB1065" s="31"/>
      <c r="GC1065" s="31"/>
      <c r="GD1065" s="31"/>
      <c r="GE1065" s="31"/>
      <c r="GF1065" s="31"/>
      <c r="GG1065" s="31"/>
      <c r="GH1065" s="31"/>
      <c r="GI1065" s="31"/>
      <c r="GJ1065" s="31"/>
      <c r="GK1065" s="31"/>
      <c r="GL1065" s="31"/>
      <c r="GM1065" s="31"/>
      <c r="GN1065" s="31"/>
      <c r="GO1065" s="31"/>
      <c r="GP1065" s="31"/>
      <c r="GQ1065" s="31"/>
      <c r="GR1065" s="31"/>
      <c r="GS1065" s="31"/>
      <c r="GT1065" s="31"/>
      <c r="GU1065" s="31"/>
      <c r="GV1065" s="31"/>
      <c r="GW1065" s="31"/>
      <c r="GX1065" s="31"/>
      <c r="GY1065" s="31"/>
      <c r="GZ1065" s="31"/>
    </row>
    <row r="1066" spans="2:208" s="32" customFormat="1" x14ac:dyDescent="0.2">
      <c r="B1066" s="21"/>
      <c r="C1066" s="22"/>
      <c r="D1066" s="22"/>
      <c r="E1066" s="22"/>
      <c r="F1066" s="246"/>
      <c r="G1066" s="121"/>
      <c r="H1066" s="27"/>
      <c r="I1066" s="28"/>
      <c r="J1066" s="29"/>
      <c r="K1066" s="30"/>
      <c r="L1066" s="34"/>
      <c r="M1066" s="35"/>
      <c r="N1066" s="30"/>
      <c r="O1066" s="34"/>
      <c r="P1066" s="35"/>
      <c r="Q1066" s="30"/>
      <c r="R1066" s="34"/>
      <c r="S1066" s="35"/>
      <c r="T1066" s="30"/>
      <c r="U1066" s="34"/>
      <c r="V1066" s="35"/>
      <c r="W1066" s="30"/>
      <c r="X1066" s="34"/>
      <c r="Y1066" s="34"/>
      <c r="Z1066" s="30"/>
      <c r="AA1066" s="34"/>
      <c r="AB1066" s="34"/>
      <c r="AC1066" s="30"/>
      <c r="AD1066" s="34"/>
      <c r="AE1066" s="34"/>
      <c r="AF1066" s="30"/>
      <c r="AG1066" s="34"/>
      <c r="AH1066" s="34"/>
      <c r="AI1066" s="30"/>
      <c r="AJ1066" s="34"/>
      <c r="AK1066" s="34"/>
      <c r="AL1066" s="30"/>
      <c r="AM1066" s="34"/>
      <c r="AN1066" s="34"/>
      <c r="AO1066" s="30"/>
      <c r="AP1066" s="34"/>
      <c r="AQ1066" s="34"/>
      <c r="AR1066" s="30"/>
      <c r="AS1066" s="34"/>
      <c r="AT1066" s="34"/>
      <c r="AU1066" s="30"/>
      <c r="AV1066" s="34"/>
      <c r="AW1066" s="34"/>
      <c r="AX1066" s="30"/>
      <c r="AY1066" s="34"/>
      <c r="AZ1066" s="34"/>
      <c r="BA1066" s="30"/>
      <c r="BB1066" s="34"/>
      <c r="BC1066" s="34"/>
      <c r="BD1066" s="30"/>
      <c r="BE1066" s="34"/>
      <c r="BF1066" s="34"/>
      <c r="BG1066" s="30"/>
      <c r="BH1066" s="34"/>
      <c r="BI1066" s="34"/>
      <c r="BJ1066" s="30"/>
      <c r="BK1066" s="34"/>
      <c r="BL1066" s="117"/>
      <c r="BM1066" s="118"/>
      <c r="BN1066" s="117"/>
      <c r="BO1066" s="34"/>
      <c r="BP1066" s="30"/>
      <c r="BQ1066" s="30"/>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c r="CT1066" s="31"/>
      <c r="CU1066" s="31"/>
      <c r="CV1066" s="31"/>
      <c r="CW1066" s="31"/>
      <c r="CX1066" s="31"/>
      <c r="CY1066" s="31"/>
      <c r="CZ1066" s="31"/>
      <c r="DA1066" s="31"/>
      <c r="DB1066" s="31"/>
      <c r="DC1066" s="31"/>
      <c r="DD1066" s="31"/>
      <c r="DE1066" s="31"/>
      <c r="DF1066" s="31"/>
      <c r="DG1066" s="31"/>
      <c r="DH1066" s="31"/>
      <c r="DI1066" s="31"/>
      <c r="DJ1066" s="31"/>
      <c r="DK1066" s="31"/>
      <c r="DL1066" s="31"/>
      <c r="DM1066" s="31"/>
      <c r="DN1066" s="31"/>
      <c r="DO1066" s="31"/>
      <c r="DP1066" s="31"/>
      <c r="DQ1066" s="31"/>
      <c r="DR1066" s="31"/>
      <c r="DS1066" s="31"/>
      <c r="DT1066" s="31"/>
      <c r="DU1066" s="31"/>
      <c r="DV1066" s="31"/>
      <c r="DW1066" s="31"/>
      <c r="DX1066" s="31"/>
      <c r="DY1066" s="31"/>
      <c r="DZ1066" s="31"/>
      <c r="EA1066" s="31"/>
      <c r="EB1066" s="31"/>
      <c r="EC1066" s="31"/>
      <c r="ED1066" s="31"/>
      <c r="EE1066" s="31"/>
      <c r="EF1066" s="31"/>
      <c r="EG1066" s="31"/>
      <c r="EH1066" s="31"/>
      <c r="EI1066" s="31"/>
      <c r="EJ1066" s="31"/>
      <c r="EK1066" s="31"/>
      <c r="EL1066" s="31"/>
      <c r="EM1066" s="31"/>
      <c r="EN1066" s="31"/>
      <c r="EO1066" s="31"/>
      <c r="EP1066" s="31"/>
      <c r="EQ1066" s="31"/>
      <c r="ER1066" s="31"/>
      <c r="ES1066" s="31"/>
      <c r="ET1066" s="31"/>
      <c r="EU1066" s="31"/>
      <c r="EV1066" s="31"/>
      <c r="EW1066" s="31"/>
      <c r="EX1066" s="31"/>
      <c r="EY1066" s="31"/>
      <c r="EZ1066" s="31"/>
      <c r="FA1066" s="31"/>
      <c r="FB1066" s="31"/>
      <c r="FC1066" s="31"/>
      <c r="FD1066" s="31"/>
      <c r="FE1066" s="31"/>
      <c r="FF1066" s="31"/>
      <c r="FG1066" s="31"/>
      <c r="FH1066" s="31"/>
      <c r="FI1066" s="31"/>
      <c r="FJ1066" s="31"/>
      <c r="FK1066" s="31"/>
      <c r="FL1066" s="31"/>
      <c r="FM1066" s="31"/>
      <c r="FN1066" s="31"/>
      <c r="FO1066" s="31"/>
      <c r="FP1066" s="31"/>
      <c r="FQ1066" s="31"/>
      <c r="FR1066" s="31"/>
      <c r="FS1066" s="31"/>
      <c r="FT1066" s="31"/>
      <c r="FU1066" s="31"/>
      <c r="FV1066" s="31"/>
      <c r="FW1066" s="31"/>
      <c r="FX1066" s="31"/>
      <c r="FY1066" s="31"/>
      <c r="FZ1066" s="31"/>
      <c r="GA1066" s="31"/>
      <c r="GB1066" s="31"/>
      <c r="GC1066" s="31"/>
      <c r="GD1066" s="31"/>
      <c r="GE1066" s="31"/>
      <c r="GF1066" s="31"/>
      <c r="GG1066" s="31"/>
      <c r="GH1066" s="31"/>
      <c r="GI1066" s="31"/>
      <c r="GJ1066" s="31"/>
      <c r="GK1066" s="31"/>
      <c r="GL1066" s="31"/>
      <c r="GM1066" s="31"/>
      <c r="GN1066" s="31"/>
      <c r="GO1066" s="31"/>
      <c r="GP1066" s="31"/>
      <c r="GQ1066" s="31"/>
      <c r="GR1066" s="31"/>
      <c r="GS1066" s="31"/>
      <c r="GT1066" s="31"/>
      <c r="GU1066" s="31"/>
      <c r="GV1066" s="31"/>
      <c r="GW1066" s="31"/>
      <c r="GX1066" s="31"/>
      <c r="GY1066" s="31"/>
      <c r="GZ1066" s="31"/>
    </row>
    <row r="1067" spans="2:208" s="32" customFormat="1" x14ac:dyDescent="0.2">
      <c r="B1067" s="21"/>
      <c r="C1067" s="22"/>
      <c r="D1067" s="22"/>
      <c r="E1067" s="22"/>
      <c r="F1067" s="246"/>
      <c r="G1067" s="121"/>
      <c r="H1067" s="27"/>
      <c r="I1067" s="28"/>
      <c r="J1067" s="29"/>
      <c r="K1067" s="30"/>
      <c r="L1067" s="34"/>
      <c r="M1067" s="35"/>
      <c r="N1067" s="30"/>
      <c r="O1067" s="34"/>
      <c r="P1067" s="35"/>
      <c r="Q1067" s="30"/>
      <c r="R1067" s="34"/>
      <c r="S1067" s="35"/>
      <c r="T1067" s="30"/>
      <c r="U1067" s="34"/>
      <c r="V1067" s="35"/>
      <c r="W1067" s="30"/>
      <c r="X1067" s="34"/>
      <c r="Y1067" s="34"/>
      <c r="Z1067" s="30"/>
      <c r="AA1067" s="34"/>
      <c r="AB1067" s="34"/>
      <c r="AC1067" s="30"/>
      <c r="AD1067" s="34"/>
      <c r="AE1067" s="34"/>
      <c r="AF1067" s="30"/>
      <c r="AG1067" s="34"/>
      <c r="AH1067" s="34"/>
      <c r="AI1067" s="30"/>
      <c r="AJ1067" s="34"/>
      <c r="AK1067" s="34"/>
      <c r="AL1067" s="30"/>
      <c r="AM1067" s="34"/>
      <c r="AN1067" s="34"/>
      <c r="AO1067" s="30"/>
      <c r="AP1067" s="34"/>
      <c r="AQ1067" s="34"/>
      <c r="AR1067" s="30"/>
      <c r="AS1067" s="34"/>
      <c r="AT1067" s="34"/>
      <c r="AU1067" s="30"/>
      <c r="AV1067" s="34"/>
      <c r="AW1067" s="34"/>
      <c r="AX1067" s="30"/>
      <c r="AY1067" s="34"/>
      <c r="AZ1067" s="34"/>
      <c r="BA1067" s="30"/>
      <c r="BB1067" s="34"/>
      <c r="BC1067" s="34"/>
      <c r="BD1067" s="30"/>
      <c r="BE1067" s="34"/>
      <c r="BF1067" s="34"/>
      <c r="BG1067" s="30"/>
      <c r="BH1067" s="34"/>
      <c r="BI1067" s="34"/>
      <c r="BJ1067" s="30"/>
      <c r="BK1067" s="34"/>
      <c r="BL1067" s="117"/>
      <c r="BM1067" s="118"/>
      <c r="BN1067" s="117"/>
      <c r="BO1067" s="34"/>
      <c r="BP1067" s="30"/>
      <c r="BQ1067" s="30"/>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c r="CT1067" s="31"/>
      <c r="CU1067" s="31"/>
      <c r="CV1067" s="31"/>
      <c r="CW1067" s="31"/>
      <c r="CX1067" s="31"/>
      <c r="CY1067" s="31"/>
      <c r="CZ1067" s="31"/>
      <c r="DA1067" s="31"/>
      <c r="DB1067" s="31"/>
      <c r="DC1067" s="31"/>
      <c r="DD1067" s="31"/>
      <c r="DE1067" s="31"/>
      <c r="DF1067" s="31"/>
      <c r="DG1067" s="31"/>
      <c r="DH1067" s="31"/>
      <c r="DI1067" s="31"/>
      <c r="DJ1067" s="31"/>
      <c r="DK1067" s="31"/>
      <c r="DL1067" s="31"/>
      <c r="DM1067" s="31"/>
      <c r="DN1067" s="31"/>
      <c r="DO1067" s="31"/>
      <c r="DP1067" s="31"/>
      <c r="DQ1067" s="31"/>
      <c r="DR1067" s="31"/>
      <c r="DS1067" s="31"/>
      <c r="DT1067" s="31"/>
      <c r="DU1067" s="31"/>
      <c r="DV1067" s="31"/>
      <c r="DW1067" s="31"/>
      <c r="DX1067" s="31"/>
      <c r="DY1067" s="31"/>
      <c r="DZ1067" s="31"/>
      <c r="EA1067" s="31"/>
      <c r="EB1067" s="31"/>
      <c r="EC1067" s="31"/>
      <c r="ED1067" s="31"/>
      <c r="EE1067" s="31"/>
      <c r="EF1067" s="31"/>
      <c r="EG1067" s="31"/>
      <c r="EH1067" s="31"/>
      <c r="EI1067" s="31"/>
      <c r="EJ1067" s="31"/>
      <c r="EK1067" s="31"/>
      <c r="EL1067" s="31"/>
      <c r="EM1067" s="31"/>
      <c r="EN1067" s="31"/>
      <c r="EO1067" s="31"/>
      <c r="EP1067" s="31"/>
      <c r="EQ1067" s="31"/>
      <c r="ER1067" s="31"/>
      <c r="ES1067" s="31"/>
      <c r="ET1067" s="31"/>
      <c r="EU1067" s="31"/>
      <c r="EV1067" s="31"/>
      <c r="EW1067" s="31"/>
      <c r="EX1067" s="31"/>
      <c r="EY1067" s="31"/>
      <c r="EZ1067" s="31"/>
      <c r="FA1067" s="31"/>
      <c r="FB1067" s="31"/>
      <c r="FC1067" s="31"/>
      <c r="FD1067" s="31"/>
      <c r="FE1067" s="31"/>
      <c r="FF1067" s="31"/>
      <c r="FG1067" s="31"/>
      <c r="FH1067" s="31"/>
      <c r="FI1067" s="31"/>
      <c r="FJ1067" s="31"/>
      <c r="FK1067" s="31"/>
      <c r="FL1067" s="31"/>
      <c r="FM1067" s="31"/>
      <c r="FN1067" s="31"/>
      <c r="FO1067" s="31"/>
      <c r="FP1067" s="31"/>
      <c r="FQ1067" s="31"/>
      <c r="FR1067" s="31"/>
      <c r="FS1067" s="31"/>
      <c r="FT1067" s="31"/>
      <c r="FU1067" s="31"/>
      <c r="FV1067" s="31"/>
      <c r="FW1067" s="31"/>
      <c r="FX1067" s="31"/>
      <c r="FY1067" s="31"/>
      <c r="FZ1067" s="31"/>
      <c r="GA1067" s="31"/>
      <c r="GB1067" s="31"/>
      <c r="GC1067" s="31"/>
      <c r="GD1067" s="31"/>
      <c r="GE1067" s="31"/>
      <c r="GF1067" s="31"/>
      <c r="GG1067" s="31"/>
      <c r="GH1067" s="31"/>
      <c r="GI1067" s="31"/>
      <c r="GJ1067" s="31"/>
      <c r="GK1067" s="31"/>
      <c r="GL1067" s="31"/>
      <c r="GM1067" s="31"/>
      <c r="GN1067" s="31"/>
      <c r="GO1067" s="31"/>
      <c r="GP1067" s="31"/>
      <c r="GQ1067" s="31"/>
      <c r="GR1067" s="31"/>
      <c r="GS1067" s="31"/>
      <c r="GT1067" s="31"/>
      <c r="GU1067" s="31"/>
      <c r="GV1067" s="31"/>
      <c r="GW1067" s="31"/>
      <c r="GX1067" s="31"/>
      <c r="GY1067" s="31"/>
      <c r="GZ1067" s="31"/>
    </row>
    <row r="1068" spans="2:208" s="32" customFormat="1" x14ac:dyDescent="0.2">
      <c r="B1068" s="21"/>
      <c r="C1068" s="22"/>
      <c r="D1068" s="22"/>
      <c r="E1068" s="22"/>
      <c r="F1068" s="246"/>
      <c r="G1068" s="121"/>
      <c r="H1068" s="27"/>
      <c r="I1068" s="28"/>
      <c r="J1068" s="29"/>
      <c r="K1068" s="30"/>
      <c r="L1068" s="34"/>
      <c r="M1068" s="35"/>
      <c r="N1068" s="30"/>
      <c r="O1068" s="34"/>
      <c r="P1068" s="35"/>
      <c r="Q1068" s="30"/>
      <c r="R1068" s="34"/>
      <c r="S1068" s="35"/>
      <c r="T1068" s="30"/>
      <c r="U1068" s="34"/>
      <c r="V1068" s="35"/>
      <c r="W1068" s="30"/>
      <c r="X1068" s="34"/>
      <c r="Y1068" s="34"/>
      <c r="Z1068" s="30"/>
      <c r="AA1068" s="34"/>
      <c r="AB1068" s="34"/>
      <c r="AC1068" s="30"/>
      <c r="AD1068" s="34"/>
      <c r="AE1068" s="34"/>
      <c r="AF1068" s="30"/>
      <c r="AG1068" s="34"/>
      <c r="AH1068" s="34"/>
      <c r="AI1068" s="30"/>
      <c r="AJ1068" s="34"/>
      <c r="AK1068" s="34"/>
      <c r="AL1068" s="30"/>
      <c r="AM1068" s="34"/>
      <c r="AN1068" s="34"/>
      <c r="AO1068" s="30"/>
      <c r="AP1068" s="34"/>
      <c r="AQ1068" s="34"/>
      <c r="AR1068" s="30"/>
      <c r="AS1068" s="34"/>
      <c r="AT1068" s="34"/>
      <c r="AU1068" s="30"/>
      <c r="AV1068" s="34"/>
      <c r="AW1068" s="34"/>
      <c r="AX1068" s="30"/>
      <c r="AY1068" s="34"/>
      <c r="AZ1068" s="34"/>
      <c r="BA1068" s="30"/>
      <c r="BB1068" s="34"/>
      <c r="BC1068" s="34"/>
      <c r="BD1068" s="30"/>
      <c r="BE1068" s="34"/>
      <c r="BF1068" s="34"/>
      <c r="BG1068" s="30"/>
      <c r="BH1068" s="34"/>
      <c r="BI1068" s="34"/>
      <c r="BJ1068" s="30"/>
      <c r="BK1068" s="34"/>
      <c r="BL1068" s="117"/>
      <c r="BM1068" s="118"/>
      <c r="BN1068" s="117"/>
      <c r="BO1068" s="34"/>
      <c r="BP1068" s="30"/>
      <c r="BQ1068" s="30"/>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c r="CT1068" s="31"/>
      <c r="CU1068" s="31"/>
      <c r="CV1068" s="31"/>
      <c r="CW1068" s="31"/>
      <c r="CX1068" s="31"/>
      <c r="CY1068" s="31"/>
      <c r="CZ1068" s="31"/>
      <c r="DA1068" s="31"/>
      <c r="DB1068" s="31"/>
      <c r="DC1068" s="31"/>
      <c r="DD1068" s="31"/>
      <c r="DE1068" s="31"/>
      <c r="DF1068" s="31"/>
      <c r="DG1068" s="31"/>
      <c r="DH1068" s="31"/>
      <c r="DI1068" s="31"/>
      <c r="DJ1068" s="31"/>
      <c r="DK1068" s="31"/>
      <c r="DL1068" s="31"/>
      <c r="DM1068" s="31"/>
      <c r="DN1068" s="31"/>
      <c r="DO1068" s="31"/>
      <c r="DP1068" s="31"/>
      <c r="DQ1068" s="31"/>
      <c r="DR1068" s="31"/>
      <c r="DS1068" s="31"/>
      <c r="DT1068" s="31"/>
      <c r="DU1068" s="31"/>
      <c r="DV1068" s="31"/>
      <c r="DW1068" s="31"/>
      <c r="DX1068" s="31"/>
      <c r="DY1068" s="31"/>
      <c r="DZ1068" s="31"/>
      <c r="EA1068" s="31"/>
      <c r="EB1068" s="31"/>
      <c r="EC1068" s="31"/>
      <c r="ED1068" s="31"/>
      <c r="EE1068" s="31"/>
      <c r="EF1068" s="31"/>
      <c r="EG1068" s="31"/>
      <c r="EH1068" s="31"/>
      <c r="EI1068" s="31"/>
      <c r="EJ1068" s="31"/>
      <c r="EK1068" s="31"/>
      <c r="EL1068" s="31"/>
      <c r="EM1068" s="31"/>
      <c r="EN1068" s="31"/>
      <c r="EO1068" s="31"/>
      <c r="EP1068" s="31"/>
      <c r="EQ1068" s="31"/>
      <c r="ER1068" s="31"/>
      <c r="ES1068" s="31"/>
      <c r="ET1068" s="31"/>
      <c r="EU1068" s="31"/>
      <c r="EV1068" s="31"/>
      <c r="EW1068" s="31"/>
      <c r="EX1068" s="31"/>
      <c r="EY1068" s="31"/>
      <c r="EZ1068" s="31"/>
      <c r="FA1068" s="31"/>
      <c r="FB1068" s="31"/>
      <c r="FC1068" s="31"/>
      <c r="FD1068" s="31"/>
      <c r="FE1068" s="31"/>
      <c r="FF1068" s="31"/>
      <c r="FG1068" s="31"/>
      <c r="FH1068" s="31"/>
      <c r="FI1068" s="31"/>
      <c r="FJ1068" s="31"/>
      <c r="FK1068" s="31"/>
      <c r="FL1068" s="31"/>
      <c r="FM1068" s="31"/>
      <c r="FN1068" s="31"/>
      <c r="FO1068" s="31"/>
      <c r="FP1068" s="31"/>
      <c r="FQ1068" s="31"/>
      <c r="FR1068" s="31"/>
      <c r="FS1068" s="31"/>
      <c r="FT1068" s="31"/>
      <c r="FU1068" s="31"/>
      <c r="FV1068" s="31"/>
      <c r="FW1068" s="31"/>
      <c r="FX1068" s="31"/>
      <c r="FY1068" s="31"/>
      <c r="FZ1068" s="31"/>
      <c r="GA1068" s="31"/>
      <c r="GB1068" s="31"/>
      <c r="GC1068" s="31"/>
      <c r="GD1068" s="31"/>
      <c r="GE1068" s="31"/>
      <c r="GF1068" s="31"/>
      <c r="GG1068" s="31"/>
      <c r="GH1068" s="31"/>
      <c r="GI1068" s="31"/>
      <c r="GJ1068" s="31"/>
      <c r="GK1068" s="31"/>
      <c r="GL1068" s="31"/>
      <c r="GM1068" s="31"/>
      <c r="GN1068" s="31"/>
      <c r="GO1068" s="31"/>
      <c r="GP1068" s="31"/>
      <c r="GQ1068" s="31"/>
      <c r="GR1068" s="31"/>
      <c r="GS1068" s="31"/>
      <c r="GT1068" s="31"/>
      <c r="GU1068" s="31"/>
      <c r="GV1068" s="31"/>
      <c r="GW1068" s="31"/>
      <c r="GX1068" s="31"/>
      <c r="GY1068" s="31"/>
      <c r="GZ1068" s="31"/>
    </row>
    <row r="1069" spans="2:208" s="32" customFormat="1" x14ac:dyDescent="0.2">
      <c r="B1069" s="21"/>
      <c r="C1069" s="22"/>
      <c r="D1069" s="22"/>
      <c r="E1069" s="22"/>
      <c r="F1069" s="246"/>
      <c r="G1069" s="121"/>
      <c r="H1069" s="27"/>
      <c r="I1069" s="28"/>
      <c r="J1069" s="29"/>
      <c r="K1069" s="30"/>
      <c r="L1069" s="34"/>
      <c r="M1069" s="35"/>
      <c r="N1069" s="30"/>
      <c r="O1069" s="34"/>
      <c r="P1069" s="35"/>
      <c r="Q1069" s="30"/>
      <c r="R1069" s="34"/>
      <c r="S1069" s="35"/>
      <c r="T1069" s="30"/>
      <c r="U1069" s="34"/>
      <c r="V1069" s="35"/>
      <c r="W1069" s="30"/>
      <c r="X1069" s="34"/>
      <c r="Y1069" s="34"/>
      <c r="Z1069" s="30"/>
      <c r="AA1069" s="34"/>
      <c r="AB1069" s="34"/>
      <c r="AC1069" s="30"/>
      <c r="AD1069" s="34"/>
      <c r="AE1069" s="34"/>
      <c r="AF1069" s="30"/>
      <c r="AG1069" s="34"/>
      <c r="AH1069" s="34"/>
      <c r="AI1069" s="30"/>
      <c r="AJ1069" s="34"/>
      <c r="AK1069" s="34"/>
      <c r="AL1069" s="30"/>
      <c r="AM1069" s="34"/>
      <c r="AN1069" s="34"/>
      <c r="AO1069" s="30"/>
      <c r="AP1069" s="34"/>
      <c r="AQ1069" s="34"/>
      <c r="AR1069" s="30"/>
      <c r="AS1069" s="34"/>
      <c r="AT1069" s="34"/>
      <c r="AU1069" s="30"/>
      <c r="AV1069" s="34"/>
      <c r="AW1069" s="34"/>
      <c r="AX1069" s="30"/>
      <c r="AY1069" s="34"/>
      <c r="AZ1069" s="34"/>
      <c r="BA1069" s="30"/>
      <c r="BB1069" s="34"/>
      <c r="BC1069" s="34"/>
      <c r="BD1069" s="30"/>
      <c r="BE1069" s="34"/>
      <c r="BF1069" s="34"/>
      <c r="BG1069" s="30"/>
      <c r="BH1069" s="34"/>
      <c r="BI1069" s="34"/>
      <c r="BJ1069" s="30"/>
      <c r="BK1069" s="34"/>
      <c r="BL1069" s="117"/>
      <c r="BM1069" s="118"/>
      <c r="BN1069" s="117"/>
      <c r="BO1069" s="34"/>
      <c r="BP1069" s="30"/>
      <c r="BQ1069" s="30"/>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c r="CT1069" s="31"/>
      <c r="CU1069" s="31"/>
      <c r="CV1069" s="31"/>
      <c r="CW1069" s="31"/>
      <c r="CX1069" s="31"/>
      <c r="CY1069" s="31"/>
      <c r="CZ1069" s="31"/>
      <c r="DA1069" s="31"/>
      <c r="DB1069" s="31"/>
      <c r="DC1069" s="31"/>
      <c r="DD1069" s="31"/>
      <c r="DE1069" s="31"/>
      <c r="DF1069" s="31"/>
      <c r="DG1069" s="31"/>
      <c r="DH1069" s="31"/>
      <c r="DI1069" s="31"/>
      <c r="DJ1069" s="31"/>
      <c r="DK1069" s="31"/>
      <c r="DL1069" s="31"/>
      <c r="DM1069" s="31"/>
      <c r="DN1069" s="31"/>
      <c r="DO1069" s="31"/>
      <c r="DP1069" s="31"/>
      <c r="DQ1069" s="31"/>
      <c r="DR1069" s="31"/>
      <c r="DS1069" s="31"/>
      <c r="DT1069" s="31"/>
      <c r="DU1069" s="31"/>
      <c r="DV1069" s="31"/>
      <c r="DW1069" s="31"/>
      <c r="DX1069" s="31"/>
      <c r="DY1069" s="31"/>
      <c r="DZ1069" s="31"/>
      <c r="EA1069" s="31"/>
      <c r="EB1069" s="31"/>
      <c r="EC1069" s="31"/>
      <c r="ED1069" s="31"/>
      <c r="EE1069" s="31"/>
      <c r="EF1069" s="31"/>
      <c r="EG1069" s="31"/>
      <c r="EH1069" s="31"/>
      <c r="EI1069" s="31"/>
      <c r="EJ1069" s="31"/>
      <c r="EK1069" s="31"/>
      <c r="EL1069" s="31"/>
      <c r="EM1069" s="31"/>
      <c r="EN1069" s="31"/>
      <c r="EO1069" s="31"/>
      <c r="EP1069" s="31"/>
      <c r="EQ1069" s="31"/>
      <c r="ER1069" s="31"/>
      <c r="ES1069" s="31"/>
      <c r="ET1069" s="31"/>
      <c r="EU1069" s="31"/>
      <c r="EV1069" s="31"/>
      <c r="EW1069" s="31"/>
      <c r="EX1069" s="31"/>
      <c r="EY1069" s="31"/>
      <c r="EZ1069" s="31"/>
      <c r="FA1069" s="31"/>
      <c r="FB1069" s="31"/>
      <c r="FC1069" s="31"/>
      <c r="FD1069" s="31"/>
      <c r="FE1069" s="31"/>
      <c r="FF1069" s="31"/>
      <c r="FG1069" s="31"/>
      <c r="FH1069" s="31"/>
      <c r="FI1069" s="31"/>
      <c r="FJ1069" s="31"/>
      <c r="FK1069" s="31"/>
      <c r="FL1069" s="31"/>
      <c r="FM1069" s="31"/>
      <c r="FN1069" s="31"/>
      <c r="FO1069" s="31"/>
      <c r="FP1069" s="31"/>
      <c r="FQ1069" s="31"/>
      <c r="FR1069" s="31"/>
      <c r="FS1069" s="31"/>
      <c r="FT1069" s="31"/>
      <c r="FU1069" s="31"/>
      <c r="FV1069" s="31"/>
      <c r="FW1069" s="31"/>
      <c r="FX1069" s="31"/>
      <c r="FY1069" s="31"/>
      <c r="FZ1069" s="31"/>
      <c r="GA1069" s="31"/>
      <c r="GB1069" s="31"/>
      <c r="GC1069" s="31"/>
      <c r="GD1069" s="31"/>
      <c r="GE1069" s="31"/>
      <c r="GF1069" s="31"/>
      <c r="GG1069" s="31"/>
      <c r="GH1069" s="31"/>
      <c r="GI1069" s="31"/>
      <c r="GJ1069" s="31"/>
      <c r="GK1069" s="31"/>
      <c r="GL1069" s="31"/>
      <c r="GM1069" s="31"/>
      <c r="GN1069" s="31"/>
      <c r="GO1069" s="31"/>
      <c r="GP1069" s="31"/>
      <c r="GQ1069" s="31"/>
      <c r="GR1069" s="31"/>
      <c r="GS1069" s="31"/>
      <c r="GT1069" s="31"/>
      <c r="GU1069" s="31"/>
      <c r="GV1069" s="31"/>
      <c r="GW1069" s="31"/>
      <c r="GX1069" s="31"/>
      <c r="GY1069" s="31"/>
      <c r="GZ1069" s="31"/>
    </row>
    <row r="1070" spans="2:208" s="32" customFormat="1" x14ac:dyDescent="0.2">
      <c r="B1070" s="21"/>
      <c r="C1070" s="22"/>
      <c r="D1070" s="22"/>
      <c r="E1070" s="22"/>
      <c r="F1070" s="246"/>
      <c r="G1070" s="121"/>
      <c r="H1070" s="27"/>
      <c r="I1070" s="28"/>
      <c r="J1070" s="29"/>
      <c r="K1070" s="30"/>
      <c r="L1070" s="34"/>
      <c r="M1070" s="35"/>
      <c r="N1070" s="30"/>
      <c r="O1070" s="34"/>
      <c r="P1070" s="35"/>
      <c r="Q1070" s="30"/>
      <c r="R1070" s="34"/>
      <c r="S1070" s="35"/>
      <c r="T1070" s="30"/>
      <c r="U1070" s="34"/>
      <c r="V1070" s="35"/>
      <c r="W1070" s="30"/>
      <c r="X1070" s="34"/>
      <c r="Y1070" s="34"/>
      <c r="Z1070" s="30"/>
      <c r="AA1070" s="34"/>
      <c r="AB1070" s="34"/>
      <c r="AC1070" s="30"/>
      <c r="AD1070" s="34"/>
      <c r="AE1070" s="34"/>
      <c r="AF1070" s="30"/>
      <c r="AG1070" s="34"/>
      <c r="AH1070" s="34"/>
      <c r="AI1070" s="30"/>
      <c r="AJ1070" s="34"/>
      <c r="AK1070" s="34"/>
      <c r="AL1070" s="30"/>
      <c r="AM1070" s="34"/>
      <c r="AN1070" s="34"/>
      <c r="AO1070" s="30"/>
      <c r="AP1070" s="34"/>
      <c r="AQ1070" s="34"/>
      <c r="AR1070" s="30"/>
      <c r="AS1070" s="34"/>
      <c r="AT1070" s="34"/>
      <c r="AU1070" s="30"/>
      <c r="AV1070" s="34"/>
      <c r="AW1070" s="34"/>
      <c r="AX1070" s="30"/>
      <c r="AY1070" s="34"/>
      <c r="AZ1070" s="34"/>
      <c r="BA1070" s="30"/>
      <c r="BB1070" s="34"/>
      <c r="BC1070" s="34"/>
      <c r="BD1070" s="30"/>
      <c r="BE1070" s="34"/>
      <c r="BF1070" s="34"/>
      <c r="BG1070" s="30"/>
      <c r="BH1070" s="34"/>
      <c r="BI1070" s="34"/>
      <c r="BJ1070" s="30"/>
      <c r="BK1070" s="34"/>
      <c r="BL1070" s="117"/>
      <c r="BM1070" s="118"/>
      <c r="BN1070" s="117"/>
      <c r="BO1070" s="34"/>
      <c r="BP1070" s="30"/>
      <c r="BQ1070" s="30"/>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c r="CT1070" s="31"/>
      <c r="CU1070" s="31"/>
      <c r="CV1070" s="31"/>
      <c r="CW1070" s="31"/>
      <c r="CX1070" s="31"/>
      <c r="CY1070" s="31"/>
      <c r="CZ1070" s="31"/>
      <c r="DA1070" s="31"/>
      <c r="DB1070" s="31"/>
      <c r="DC1070" s="31"/>
      <c r="DD1070" s="31"/>
      <c r="DE1070" s="31"/>
      <c r="DF1070" s="31"/>
      <c r="DG1070" s="31"/>
      <c r="DH1070" s="31"/>
      <c r="DI1070" s="31"/>
      <c r="DJ1070" s="31"/>
      <c r="DK1070" s="31"/>
      <c r="DL1070" s="31"/>
      <c r="DM1070" s="31"/>
      <c r="DN1070" s="31"/>
      <c r="DO1070" s="31"/>
      <c r="DP1070" s="31"/>
      <c r="DQ1070" s="31"/>
      <c r="DR1070" s="31"/>
      <c r="DS1070" s="31"/>
      <c r="DT1070" s="31"/>
      <c r="DU1070" s="31"/>
      <c r="DV1070" s="31"/>
      <c r="DW1070" s="31"/>
      <c r="DX1070" s="31"/>
      <c r="DY1070" s="31"/>
      <c r="DZ1070" s="31"/>
      <c r="EA1070" s="31"/>
      <c r="EB1070" s="31"/>
      <c r="EC1070" s="31"/>
      <c r="ED1070" s="31"/>
      <c r="EE1070" s="31"/>
      <c r="EF1070" s="31"/>
      <c r="EG1070" s="31"/>
      <c r="EH1070" s="31"/>
      <c r="EI1070" s="31"/>
      <c r="EJ1070" s="31"/>
      <c r="EK1070" s="31"/>
      <c r="EL1070" s="31"/>
      <c r="EM1070" s="31"/>
      <c r="EN1070" s="31"/>
      <c r="EO1070" s="31"/>
      <c r="EP1070" s="31"/>
      <c r="EQ1070" s="31"/>
      <c r="ER1070" s="31"/>
      <c r="ES1070" s="31"/>
      <c r="ET1070" s="31"/>
      <c r="EU1070" s="31"/>
      <c r="EV1070" s="31"/>
      <c r="EW1070" s="31"/>
      <c r="EX1070" s="31"/>
      <c r="EY1070" s="31"/>
      <c r="EZ1070" s="31"/>
      <c r="FA1070" s="31"/>
      <c r="FB1070" s="31"/>
      <c r="FC1070" s="31"/>
      <c r="FD1070" s="31"/>
      <c r="FE1070" s="31"/>
      <c r="FF1070" s="31"/>
      <c r="FG1070" s="31"/>
      <c r="FH1070" s="31"/>
      <c r="FI1070" s="31"/>
      <c r="FJ1070" s="31"/>
      <c r="FK1070" s="31"/>
      <c r="FL1070" s="31"/>
      <c r="FM1070" s="31"/>
      <c r="FN1070" s="31"/>
      <c r="FO1070" s="31"/>
      <c r="FP1070" s="31"/>
      <c r="FQ1070" s="31"/>
      <c r="FR1070" s="31"/>
      <c r="FS1070" s="31"/>
      <c r="FT1070" s="31"/>
      <c r="FU1070" s="31"/>
      <c r="FV1070" s="31"/>
      <c r="FW1070" s="31"/>
      <c r="FX1070" s="31"/>
      <c r="FY1070" s="31"/>
      <c r="FZ1070" s="31"/>
      <c r="GA1070" s="31"/>
      <c r="GB1070" s="31"/>
      <c r="GC1070" s="31"/>
      <c r="GD1070" s="31"/>
      <c r="GE1070" s="31"/>
      <c r="GF1070" s="31"/>
      <c r="GG1070" s="31"/>
      <c r="GH1070" s="31"/>
      <c r="GI1070" s="31"/>
      <c r="GJ1070" s="31"/>
      <c r="GK1070" s="31"/>
      <c r="GL1070" s="31"/>
      <c r="GM1070" s="31"/>
      <c r="GN1070" s="31"/>
      <c r="GO1070" s="31"/>
      <c r="GP1070" s="31"/>
      <c r="GQ1070" s="31"/>
      <c r="GR1070" s="31"/>
      <c r="GS1070" s="31"/>
      <c r="GT1070" s="31"/>
      <c r="GU1070" s="31"/>
      <c r="GV1070" s="31"/>
      <c r="GW1070" s="31"/>
      <c r="GX1070" s="31"/>
      <c r="GY1070" s="31"/>
      <c r="GZ1070" s="31"/>
    </row>
    <row r="1071" spans="2:208" s="32" customFormat="1" x14ac:dyDescent="0.2">
      <c r="B1071" s="21"/>
      <c r="C1071" s="22"/>
      <c r="D1071" s="22"/>
      <c r="E1071" s="22"/>
      <c r="F1071" s="246"/>
      <c r="G1071" s="121"/>
      <c r="H1071" s="27"/>
      <c r="I1071" s="28"/>
      <c r="J1071" s="29"/>
      <c r="K1071" s="30"/>
      <c r="L1071" s="34"/>
      <c r="M1071" s="35"/>
      <c r="N1071" s="30"/>
      <c r="O1071" s="34"/>
      <c r="P1071" s="35"/>
      <c r="Q1071" s="30"/>
      <c r="R1071" s="34"/>
      <c r="S1071" s="35"/>
      <c r="T1071" s="30"/>
      <c r="U1071" s="34"/>
      <c r="V1071" s="35"/>
      <c r="W1071" s="30"/>
      <c r="X1071" s="34"/>
      <c r="Y1071" s="34"/>
      <c r="Z1071" s="30"/>
      <c r="AA1071" s="34"/>
      <c r="AB1071" s="34"/>
      <c r="AC1071" s="30"/>
      <c r="AD1071" s="34"/>
      <c r="AE1071" s="34"/>
      <c r="AF1071" s="30"/>
      <c r="AG1071" s="34"/>
      <c r="AH1071" s="34"/>
      <c r="AI1071" s="30"/>
      <c r="AJ1071" s="34"/>
      <c r="AK1071" s="34"/>
      <c r="AL1071" s="30"/>
      <c r="AM1071" s="34"/>
      <c r="AN1071" s="34"/>
      <c r="AO1071" s="30"/>
      <c r="AP1071" s="34"/>
      <c r="AQ1071" s="34"/>
      <c r="AR1071" s="30"/>
      <c r="AS1071" s="34"/>
      <c r="AT1071" s="34"/>
      <c r="AU1071" s="30"/>
      <c r="AV1071" s="34"/>
      <c r="AW1071" s="34"/>
      <c r="AX1071" s="30"/>
      <c r="AY1071" s="34"/>
      <c r="AZ1071" s="34"/>
      <c r="BA1071" s="30"/>
      <c r="BB1071" s="34"/>
      <c r="BC1071" s="34"/>
      <c r="BD1071" s="30"/>
      <c r="BE1071" s="34"/>
      <c r="BF1071" s="34"/>
      <c r="BG1071" s="30"/>
      <c r="BH1071" s="34"/>
      <c r="BI1071" s="34"/>
      <c r="BJ1071" s="30"/>
      <c r="BK1071" s="34"/>
      <c r="BL1071" s="117"/>
      <c r="BM1071" s="118"/>
      <c r="BN1071" s="117"/>
      <c r="BO1071" s="34"/>
      <c r="BP1071" s="30"/>
      <c r="BQ1071" s="30"/>
      <c r="BR1071" s="31"/>
      <c r="BS1071" s="31"/>
      <c r="BT1071" s="31"/>
      <c r="BU1071" s="31"/>
      <c r="BV1071" s="31"/>
      <c r="BW1071" s="31"/>
      <c r="BX1071" s="31"/>
      <c r="BY1071" s="31"/>
      <c r="BZ1071" s="31"/>
      <c r="CA1071" s="31"/>
      <c r="CB1071" s="31"/>
      <c r="CC1071" s="31"/>
      <c r="CD1071" s="31"/>
      <c r="CE1071" s="31"/>
      <c r="CF1071" s="31"/>
      <c r="CG1071" s="31"/>
      <c r="CH1071" s="31"/>
      <c r="CI1071" s="31"/>
      <c r="CJ1071" s="31"/>
      <c r="CK1071" s="31"/>
      <c r="CL1071" s="31"/>
      <c r="CM1071" s="31"/>
      <c r="CN1071" s="31"/>
      <c r="CO1071" s="31"/>
      <c r="CP1071" s="31"/>
      <c r="CQ1071" s="31"/>
      <c r="CR1071" s="31"/>
      <c r="CS1071" s="31"/>
      <c r="CT1071" s="31"/>
      <c r="CU1071" s="31"/>
      <c r="CV1071" s="31"/>
      <c r="CW1071" s="31"/>
      <c r="CX1071" s="31"/>
      <c r="CY1071" s="31"/>
      <c r="CZ1071" s="31"/>
      <c r="DA1071" s="31"/>
      <c r="DB1071" s="31"/>
      <c r="DC1071" s="31"/>
      <c r="DD1071" s="31"/>
      <c r="DE1071" s="31"/>
      <c r="DF1071" s="31"/>
      <c r="DG1071" s="31"/>
      <c r="DH1071" s="31"/>
      <c r="DI1071" s="31"/>
      <c r="DJ1071" s="31"/>
      <c r="DK1071" s="31"/>
      <c r="DL1071" s="31"/>
      <c r="DM1071" s="31"/>
      <c r="DN1071" s="31"/>
      <c r="DO1071" s="31"/>
      <c r="DP1071" s="31"/>
      <c r="DQ1071" s="31"/>
      <c r="DR1071" s="31"/>
      <c r="DS1071" s="31"/>
      <c r="DT1071" s="31"/>
      <c r="DU1071" s="31"/>
      <c r="DV1071" s="31"/>
      <c r="DW1071" s="31"/>
      <c r="DX1071" s="31"/>
      <c r="DY1071" s="31"/>
      <c r="DZ1071" s="31"/>
      <c r="EA1071" s="31"/>
      <c r="EB1071" s="31"/>
      <c r="EC1071" s="31"/>
      <c r="ED1071" s="31"/>
      <c r="EE1071" s="31"/>
      <c r="EF1071" s="31"/>
      <c r="EG1071" s="31"/>
      <c r="EH1071" s="31"/>
      <c r="EI1071" s="31"/>
      <c r="EJ1071" s="31"/>
      <c r="EK1071" s="31"/>
      <c r="EL1071" s="31"/>
      <c r="EM1071" s="31"/>
      <c r="EN1071" s="31"/>
      <c r="EO1071" s="31"/>
      <c r="EP1071" s="31"/>
      <c r="EQ1071" s="31"/>
      <c r="ER1071" s="31"/>
      <c r="ES1071" s="31"/>
      <c r="ET1071" s="31"/>
      <c r="EU1071" s="31"/>
      <c r="EV1071" s="31"/>
      <c r="EW1071" s="31"/>
      <c r="EX1071" s="31"/>
      <c r="EY1071" s="31"/>
      <c r="EZ1071" s="31"/>
      <c r="FA1071" s="31"/>
      <c r="FB1071" s="31"/>
      <c r="FC1071" s="31"/>
      <c r="FD1071" s="31"/>
      <c r="FE1071" s="31"/>
      <c r="FF1071" s="31"/>
      <c r="FG1071" s="31"/>
      <c r="FH1071" s="31"/>
      <c r="FI1071" s="31"/>
      <c r="FJ1071" s="31"/>
      <c r="FK1071" s="31"/>
      <c r="FL1071" s="31"/>
      <c r="FM1071" s="31"/>
      <c r="FN1071" s="31"/>
      <c r="FO1071" s="31"/>
      <c r="FP1071" s="31"/>
      <c r="FQ1071" s="31"/>
      <c r="FR1071" s="31"/>
      <c r="FS1071" s="31"/>
      <c r="FT1071" s="31"/>
      <c r="FU1071" s="31"/>
      <c r="FV1071" s="31"/>
      <c r="FW1071" s="31"/>
      <c r="FX1071" s="31"/>
      <c r="FY1071" s="31"/>
      <c r="FZ1071" s="31"/>
      <c r="GA1071" s="31"/>
      <c r="GB1071" s="31"/>
      <c r="GC1071" s="31"/>
      <c r="GD1071" s="31"/>
      <c r="GE1071" s="31"/>
      <c r="GF1071" s="31"/>
      <c r="GG1071" s="31"/>
      <c r="GH1071" s="31"/>
      <c r="GI1071" s="31"/>
      <c r="GJ1071" s="31"/>
      <c r="GK1071" s="31"/>
      <c r="GL1071" s="31"/>
      <c r="GM1071" s="31"/>
      <c r="GN1071" s="31"/>
      <c r="GO1071" s="31"/>
      <c r="GP1071" s="31"/>
      <c r="GQ1071" s="31"/>
      <c r="GR1071" s="31"/>
      <c r="GS1071" s="31"/>
      <c r="GT1071" s="31"/>
      <c r="GU1071" s="31"/>
      <c r="GV1071" s="31"/>
      <c r="GW1071" s="31"/>
      <c r="GX1071" s="31"/>
      <c r="GY1071" s="31"/>
      <c r="GZ1071" s="31"/>
    </row>
    <row r="1072" spans="2:208" s="32" customFormat="1" x14ac:dyDescent="0.2">
      <c r="B1072" s="21"/>
      <c r="C1072" s="22"/>
      <c r="D1072" s="22"/>
      <c r="E1072" s="22"/>
      <c r="F1072" s="246"/>
      <c r="G1072" s="121"/>
      <c r="H1072" s="27"/>
      <c r="I1072" s="28"/>
      <c r="J1072" s="29"/>
      <c r="K1072" s="30"/>
      <c r="L1072" s="34"/>
      <c r="M1072" s="35"/>
      <c r="N1072" s="30"/>
      <c r="O1072" s="34"/>
      <c r="P1072" s="35"/>
      <c r="Q1072" s="30"/>
      <c r="R1072" s="34"/>
      <c r="S1072" s="35"/>
      <c r="T1072" s="30"/>
      <c r="U1072" s="34"/>
      <c r="V1072" s="35"/>
      <c r="W1072" s="30"/>
      <c r="X1072" s="34"/>
      <c r="Y1072" s="34"/>
      <c r="Z1072" s="30"/>
      <c r="AA1072" s="34"/>
      <c r="AB1072" s="34"/>
      <c r="AC1072" s="30"/>
      <c r="AD1072" s="34"/>
      <c r="AE1072" s="34"/>
      <c r="AF1072" s="30"/>
      <c r="AG1072" s="34"/>
      <c r="AH1072" s="34"/>
      <c r="AI1072" s="30"/>
      <c r="AJ1072" s="34"/>
      <c r="AK1072" s="34"/>
      <c r="AL1072" s="30"/>
      <c r="AM1072" s="34"/>
      <c r="AN1072" s="34"/>
      <c r="AO1072" s="30"/>
      <c r="AP1072" s="34"/>
      <c r="AQ1072" s="34"/>
      <c r="AR1072" s="30"/>
      <c r="AS1072" s="34"/>
      <c r="AT1072" s="34"/>
      <c r="AU1072" s="30"/>
      <c r="AV1072" s="34"/>
      <c r="AW1072" s="34"/>
      <c r="AX1072" s="30"/>
      <c r="AY1072" s="34"/>
      <c r="AZ1072" s="34"/>
      <c r="BA1072" s="30"/>
      <c r="BB1072" s="34"/>
      <c r="BC1072" s="34"/>
      <c r="BD1072" s="30"/>
      <c r="BE1072" s="34"/>
      <c r="BF1072" s="34"/>
      <c r="BG1072" s="30"/>
      <c r="BH1072" s="34"/>
      <c r="BI1072" s="34"/>
      <c r="BJ1072" s="30"/>
      <c r="BK1072" s="34"/>
      <c r="BL1072" s="117"/>
      <c r="BM1072" s="118"/>
      <c r="BN1072" s="117"/>
      <c r="BO1072" s="34"/>
      <c r="BP1072" s="30"/>
      <c r="BQ1072" s="30"/>
      <c r="BR1072" s="31"/>
      <c r="BS1072" s="31"/>
      <c r="BT1072" s="31"/>
      <c r="BU1072" s="31"/>
      <c r="BV1072" s="31"/>
      <c r="BW1072" s="31"/>
      <c r="BX1072" s="31"/>
      <c r="BY1072" s="31"/>
      <c r="BZ1072" s="31"/>
      <c r="CA1072" s="31"/>
      <c r="CB1072" s="31"/>
      <c r="CC1072" s="31"/>
      <c r="CD1072" s="31"/>
      <c r="CE1072" s="31"/>
      <c r="CF1072" s="31"/>
      <c r="CG1072" s="31"/>
      <c r="CH1072" s="31"/>
      <c r="CI1072" s="31"/>
      <c r="CJ1072" s="31"/>
      <c r="CK1072" s="31"/>
      <c r="CL1072" s="31"/>
      <c r="CM1072" s="31"/>
      <c r="CN1072" s="31"/>
      <c r="CO1072" s="31"/>
      <c r="CP1072" s="31"/>
      <c r="CQ1072" s="31"/>
      <c r="CR1072" s="31"/>
      <c r="CS1072" s="31"/>
      <c r="CT1072" s="31"/>
      <c r="CU1072" s="31"/>
      <c r="CV1072" s="31"/>
      <c r="CW1072" s="31"/>
      <c r="CX1072" s="31"/>
      <c r="CY1072" s="31"/>
      <c r="CZ1072" s="31"/>
      <c r="DA1072" s="31"/>
      <c r="DB1072" s="31"/>
      <c r="DC1072" s="31"/>
      <c r="DD1072" s="31"/>
      <c r="DE1072" s="31"/>
      <c r="DF1072" s="31"/>
      <c r="DG1072" s="31"/>
      <c r="DH1072" s="31"/>
      <c r="DI1072" s="31"/>
      <c r="DJ1072" s="31"/>
      <c r="DK1072" s="31"/>
      <c r="DL1072" s="31"/>
      <c r="DM1072" s="31"/>
      <c r="DN1072" s="31"/>
      <c r="DO1072" s="31"/>
      <c r="DP1072" s="31"/>
      <c r="DQ1072" s="31"/>
      <c r="DR1072" s="31"/>
      <c r="DS1072" s="31"/>
      <c r="DT1072" s="31"/>
      <c r="DU1072" s="31"/>
      <c r="DV1072" s="31"/>
      <c r="DW1072" s="31"/>
      <c r="DX1072" s="31"/>
      <c r="DY1072" s="31"/>
      <c r="DZ1072" s="31"/>
      <c r="EA1072" s="31"/>
      <c r="EB1072" s="31"/>
      <c r="EC1072" s="31"/>
      <c r="ED1072" s="31"/>
      <c r="EE1072" s="31"/>
      <c r="EF1072" s="31"/>
      <c r="EG1072" s="31"/>
      <c r="EH1072" s="31"/>
      <c r="EI1072" s="31"/>
      <c r="EJ1072" s="31"/>
      <c r="EK1072" s="31"/>
      <c r="EL1072" s="31"/>
      <c r="EM1072" s="31"/>
      <c r="EN1072" s="31"/>
      <c r="EO1072" s="31"/>
      <c r="EP1072" s="31"/>
      <c r="EQ1072" s="31"/>
      <c r="ER1072" s="31"/>
      <c r="ES1072" s="31"/>
      <c r="ET1072" s="31"/>
      <c r="EU1072" s="31"/>
      <c r="EV1072" s="31"/>
      <c r="EW1072" s="31"/>
      <c r="EX1072" s="31"/>
      <c r="EY1072" s="31"/>
      <c r="EZ1072" s="31"/>
      <c r="FA1072" s="31"/>
      <c r="FB1072" s="31"/>
      <c r="FC1072" s="31"/>
      <c r="FD1072" s="31"/>
      <c r="FE1072" s="31"/>
      <c r="FF1072" s="31"/>
      <c r="FG1072" s="31"/>
      <c r="FH1072" s="31"/>
      <c r="FI1072" s="31"/>
      <c r="FJ1072" s="31"/>
      <c r="FK1072" s="31"/>
      <c r="FL1072" s="31"/>
      <c r="FM1072" s="31"/>
      <c r="FN1072" s="31"/>
      <c r="FO1072" s="31"/>
      <c r="FP1072" s="31"/>
      <c r="FQ1072" s="31"/>
      <c r="FR1072" s="31"/>
      <c r="FS1072" s="31"/>
      <c r="FT1072" s="31"/>
      <c r="FU1072" s="31"/>
      <c r="FV1072" s="31"/>
      <c r="FW1072" s="31"/>
      <c r="FX1072" s="31"/>
      <c r="FY1072" s="31"/>
      <c r="FZ1072" s="31"/>
      <c r="GA1072" s="31"/>
      <c r="GB1072" s="31"/>
      <c r="GC1072" s="31"/>
      <c r="GD1072" s="31"/>
      <c r="GE1072" s="31"/>
      <c r="GF1072" s="31"/>
      <c r="GG1072" s="31"/>
      <c r="GH1072" s="31"/>
      <c r="GI1072" s="31"/>
      <c r="GJ1072" s="31"/>
      <c r="GK1072" s="31"/>
      <c r="GL1072" s="31"/>
      <c r="GM1072" s="31"/>
      <c r="GN1072" s="31"/>
      <c r="GO1072" s="31"/>
      <c r="GP1072" s="31"/>
      <c r="GQ1072" s="31"/>
      <c r="GR1072" s="31"/>
      <c r="GS1072" s="31"/>
      <c r="GT1072" s="31"/>
      <c r="GU1072" s="31"/>
      <c r="GV1072" s="31"/>
      <c r="GW1072" s="31"/>
      <c r="GX1072" s="31"/>
      <c r="GY1072" s="31"/>
      <c r="GZ1072" s="31"/>
    </row>
    <row r="1073" spans="2:208" s="32" customFormat="1" x14ac:dyDescent="0.2">
      <c r="B1073" s="21"/>
      <c r="C1073" s="22"/>
      <c r="D1073" s="22"/>
      <c r="E1073" s="22"/>
      <c r="F1073" s="246"/>
      <c r="G1073" s="121"/>
      <c r="H1073" s="27"/>
      <c r="I1073" s="28"/>
      <c r="J1073" s="29"/>
      <c r="K1073" s="30"/>
      <c r="L1073" s="34"/>
      <c r="M1073" s="35"/>
      <c r="N1073" s="30"/>
      <c r="O1073" s="34"/>
      <c r="P1073" s="35"/>
      <c r="Q1073" s="30"/>
      <c r="R1073" s="34"/>
      <c r="S1073" s="35"/>
      <c r="T1073" s="30"/>
      <c r="U1073" s="34"/>
      <c r="V1073" s="35"/>
      <c r="W1073" s="30"/>
      <c r="X1073" s="34"/>
      <c r="Y1073" s="34"/>
      <c r="Z1073" s="30"/>
      <c r="AA1073" s="34"/>
      <c r="AB1073" s="34"/>
      <c r="AC1073" s="30"/>
      <c r="AD1073" s="34"/>
      <c r="AE1073" s="34"/>
      <c r="AF1073" s="30"/>
      <c r="AG1073" s="34"/>
      <c r="AH1073" s="34"/>
      <c r="AI1073" s="30"/>
      <c r="AJ1073" s="34"/>
      <c r="AK1073" s="34"/>
      <c r="AL1073" s="30"/>
      <c r="AM1073" s="34"/>
      <c r="AN1073" s="34"/>
      <c r="AO1073" s="30"/>
      <c r="AP1073" s="34"/>
      <c r="AQ1073" s="34"/>
      <c r="AR1073" s="30"/>
      <c r="AS1073" s="34"/>
      <c r="AT1073" s="34"/>
      <c r="AU1073" s="30"/>
      <c r="AV1073" s="34"/>
      <c r="AW1073" s="34"/>
      <c r="AX1073" s="30"/>
      <c r="AY1073" s="34"/>
      <c r="AZ1073" s="34"/>
      <c r="BA1073" s="30"/>
      <c r="BB1073" s="34"/>
      <c r="BC1073" s="34"/>
      <c r="BD1073" s="30"/>
      <c r="BE1073" s="34"/>
      <c r="BF1073" s="34"/>
      <c r="BG1073" s="30"/>
      <c r="BH1073" s="34"/>
      <c r="BI1073" s="34"/>
      <c r="BJ1073" s="30"/>
      <c r="BK1073" s="34"/>
      <c r="BL1073" s="117"/>
      <c r="BM1073" s="118"/>
      <c r="BN1073" s="117"/>
      <c r="BO1073" s="34"/>
      <c r="BP1073" s="30"/>
      <c r="BQ1073" s="30"/>
      <c r="BR1073" s="31"/>
      <c r="BS1073" s="31"/>
      <c r="BT1073" s="31"/>
      <c r="BU1073" s="31"/>
      <c r="BV1073" s="31"/>
      <c r="BW1073" s="31"/>
      <c r="BX1073" s="31"/>
      <c r="BY1073" s="31"/>
      <c r="BZ1073" s="31"/>
      <c r="CA1073" s="31"/>
      <c r="CB1073" s="31"/>
      <c r="CC1073" s="31"/>
      <c r="CD1073" s="31"/>
      <c r="CE1073" s="31"/>
      <c r="CF1073" s="31"/>
      <c r="CG1073" s="31"/>
      <c r="CH1073" s="31"/>
      <c r="CI1073" s="31"/>
      <c r="CJ1073" s="31"/>
      <c r="CK1073" s="31"/>
      <c r="CL1073" s="31"/>
      <c r="CM1073" s="31"/>
      <c r="CN1073" s="31"/>
      <c r="CO1073" s="31"/>
      <c r="CP1073" s="31"/>
      <c r="CQ1073" s="31"/>
      <c r="CR1073" s="31"/>
      <c r="CS1073" s="31"/>
      <c r="CT1073" s="31"/>
      <c r="CU1073" s="31"/>
      <c r="CV1073" s="31"/>
      <c r="CW1073" s="31"/>
      <c r="CX1073" s="31"/>
      <c r="CY1073" s="31"/>
      <c r="CZ1073" s="31"/>
      <c r="DA1073" s="31"/>
      <c r="DB1073" s="31"/>
      <c r="DC1073" s="31"/>
      <c r="DD1073" s="31"/>
      <c r="DE1073" s="31"/>
      <c r="DF1073" s="31"/>
      <c r="DG1073" s="31"/>
      <c r="DH1073" s="31"/>
      <c r="DI1073" s="31"/>
      <c r="DJ1073" s="31"/>
      <c r="DK1073" s="31"/>
      <c r="DL1073" s="31"/>
      <c r="DM1073" s="31"/>
      <c r="DN1073" s="31"/>
      <c r="DO1073" s="31"/>
      <c r="DP1073" s="31"/>
      <c r="DQ1073" s="31"/>
      <c r="DR1073" s="31"/>
      <c r="DS1073" s="31"/>
      <c r="DT1073" s="31"/>
      <c r="DU1073" s="31"/>
      <c r="DV1073" s="31"/>
      <c r="DW1073" s="31"/>
      <c r="DX1073" s="31"/>
      <c r="DY1073" s="31"/>
      <c r="DZ1073" s="31"/>
      <c r="EA1073" s="31"/>
      <c r="EB1073" s="31"/>
      <c r="EC1073" s="31"/>
      <c r="ED1073" s="31"/>
      <c r="EE1073" s="31"/>
      <c r="EF1073" s="31"/>
      <c r="EG1073" s="31"/>
      <c r="EH1073" s="31"/>
      <c r="EI1073" s="31"/>
      <c r="EJ1073" s="31"/>
      <c r="EK1073" s="31"/>
      <c r="EL1073" s="31"/>
      <c r="EM1073" s="31"/>
      <c r="EN1073" s="31"/>
      <c r="EO1073" s="31"/>
      <c r="EP1073" s="31"/>
      <c r="EQ1073" s="31"/>
      <c r="ER1073" s="31"/>
      <c r="ES1073" s="31"/>
      <c r="ET1073" s="31"/>
      <c r="EU1073" s="31"/>
      <c r="EV1073" s="31"/>
      <c r="EW1073" s="31"/>
      <c r="EX1073" s="31"/>
      <c r="EY1073" s="31"/>
      <c r="EZ1073" s="31"/>
      <c r="FA1073" s="31"/>
      <c r="FB1073" s="31"/>
      <c r="FC1073" s="31"/>
      <c r="FD1073" s="31"/>
      <c r="FE1073" s="31"/>
      <c r="FF1073" s="31"/>
      <c r="FG1073" s="31"/>
      <c r="FH1073" s="31"/>
      <c r="FI1073" s="31"/>
      <c r="FJ1073" s="31"/>
      <c r="FK1073" s="31"/>
      <c r="FL1073" s="31"/>
      <c r="FM1073" s="31"/>
      <c r="FN1073" s="31"/>
      <c r="FO1073" s="31"/>
      <c r="FP1073" s="31"/>
      <c r="FQ1073" s="31"/>
      <c r="FR1073" s="31"/>
      <c r="FS1073" s="31"/>
      <c r="FT1073" s="31"/>
      <c r="FU1073" s="31"/>
      <c r="FV1073" s="31"/>
      <c r="FW1073" s="31"/>
      <c r="FX1073" s="31"/>
      <c r="FY1073" s="31"/>
      <c r="FZ1073" s="31"/>
      <c r="GA1073" s="31"/>
      <c r="GB1073" s="31"/>
      <c r="GC1073" s="31"/>
      <c r="GD1073" s="31"/>
      <c r="GE1073" s="31"/>
      <c r="GF1073" s="31"/>
      <c r="GG1073" s="31"/>
      <c r="GH1073" s="31"/>
      <c r="GI1073" s="31"/>
      <c r="GJ1073" s="31"/>
      <c r="GK1073" s="31"/>
      <c r="GL1073" s="31"/>
      <c r="GM1073" s="31"/>
      <c r="GN1073" s="31"/>
      <c r="GO1073" s="31"/>
      <c r="GP1073" s="31"/>
      <c r="GQ1073" s="31"/>
      <c r="GR1073" s="31"/>
      <c r="GS1073" s="31"/>
      <c r="GT1073" s="31"/>
      <c r="GU1073" s="31"/>
      <c r="GV1073" s="31"/>
      <c r="GW1073" s="31"/>
      <c r="GX1073" s="31"/>
      <c r="GY1073" s="31"/>
      <c r="GZ1073" s="31"/>
    </row>
    <row r="1074" spans="2:208" s="32" customFormat="1" x14ac:dyDescent="0.2">
      <c r="B1074" s="21"/>
      <c r="C1074" s="22"/>
      <c r="D1074" s="22"/>
      <c r="E1074" s="22"/>
      <c r="F1074" s="246"/>
      <c r="G1074" s="121"/>
      <c r="H1074" s="27"/>
      <c r="I1074" s="28"/>
      <c r="J1074" s="29"/>
      <c r="K1074" s="30"/>
      <c r="L1074" s="34"/>
      <c r="M1074" s="35"/>
      <c r="N1074" s="30"/>
      <c r="O1074" s="34"/>
      <c r="P1074" s="35"/>
      <c r="Q1074" s="30"/>
      <c r="R1074" s="34"/>
      <c r="S1074" s="35"/>
      <c r="T1074" s="30"/>
      <c r="U1074" s="34"/>
      <c r="V1074" s="35"/>
      <c r="W1074" s="30"/>
      <c r="X1074" s="34"/>
      <c r="Y1074" s="34"/>
      <c r="Z1074" s="30"/>
      <c r="AA1074" s="34"/>
      <c r="AB1074" s="34"/>
      <c r="AC1074" s="30"/>
      <c r="AD1074" s="34"/>
      <c r="AE1074" s="34"/>
      <c r="AF1074" s="30"/>
      <c r="AG1074" s="34"/>
      <c r="AH1074" s="34"/>
      <c r="AI1074" s="30"/>
      <c r="AJ1074" s="34"/>
      <c r="AK1074" s="34"/>
      <c r="AL1074" s="30"/>
      <c r="AM1074" s="34"/>
      <c r="AN1074" s="34"/>
      <c r="AO1074" s="30"/>
      <c r="AP1074" s="34"/>
      <c r="AQ1074" s="34"/>
      <c r="AR1074" s="30"/>
      <c r="AS1074" s="34"/>
      <c r="AT1074" s="34"/>
      <c r="AU1074" s="30"/>
      <c r="AV1074" s="34"/>
      <c r="AW1074" s="34"/>
      <c r="AX1074" s="30"/>
      <c r="AY1074" s="34"/>
      <c r="AZ1074" s="34"/>
      <c r="BA1074" s="30"/>
      <c r="BB1074" s="34"/>
      <c r="BC1074" s="34"/>
      <c r="BD1074" s="30"/>
      <c r="BE1074" s="34"/>
      <c r="BF1074" s="34"/>
      <c r="BG1074" s="30"/>
      <c r="BH1074" s="34"/>
      <c r="BI1074" s="34"/>
      <c r="BJ1074" s="30"/>
      <c r="BK1074" s="34"/>
      <c r="BL1074" s="117"/>
      <c r="BM1074" s="118"/>
      <c r="BN1074" s="117"/>
      <c r="BO1074" s="34"/>
      <c r="BP1074" s="30"/>
      <c r="BQ1074" s="30"/>
      <c r="BR1074" s="31"/>
      <c r="BS1074" s="31"/>
      <c r="BT1074" s="31"/>
      <c r="BU1074" s="31"/>
      <c r="BV1074" s="31"/>
      <c r="BW1074" s="31"/>
      <c r="BX1074" s="31"/>
      <c r="BY1074" s="31"/>
      <c r="BZ1074" s="31"/>
      <c r="CA1074" s="31"/>
      <c r="CB1074" s="31"/>
      <c r="CC1074" s="31"/>
      <c r="CD1074" s="31"/>
      <c r="CE1074" s="31"/>
      <c r="CF1074" s="31"/>
      <c r="CG1074" s="31"/>
      <c r="CH1074" s="31"/>
      <c r="CI1074" s="31"/>
      <c r="CJ1074" s="31"/>
      <c r="CK1074" s="31"/>
      <c r="CL1074" s="31"/>
      <c r="CM1074" s="31"/>
      <c r="CN1074" s="31"/>
      <c r="CO1074" s="31"/>
      <c r="CP1074" s="31"/>
      <c r="CQ1074" s="31"/>
      <c r="CR1074" s="31"/>
      <c r="CS1074" s="31"/>
      <c r="CT1074" s="31"/>
      <c r="CU1074" s="31"/>
      <c r="CV1074" s="31"/>
      <c r="CW1074" s="31"/>
      <c r="CX1074" s="31"/>
      <c r="CY1074" s="31"/>
      <c r="CZ1074" s="31"/>
      <c r="DA1074" s="31"/>
      <c r="DB1074" s="31"/>
      <c r="DC1074" s="31"/>
      <c r="DD1074" s="31"/>
      <c r="DE1074" s="31"/>
      <c r="DF1074" s="31"/>
      <c r="DG1074" s="31"/>
      <c r="DH1074" s="31"/>
      <c r="DI1074" s="31"/>
      <c r="DJ1074" s="31"/>
      <c r="DK1074" s="31"/>
      <c r="DL1074" s="31"/>
      <c r="DM1074" s="31"/>
      <c r="DN1074" s="31"/>
      <c r="DO1074" s="31"/>
      <c r="DP1074" s="31"/>
      <c r="DQ1074" s="31"/>
      <c r="DR1074" s="31"/>
      <c r="DS1074" s="31"/>
      <c r="DT1074" s="31"/>
      <c r="DU1074" s="31"/>
      <c r="DV1074" s="31"/>
      <c r="DW1074" s="31"/>
      <c r="DX1074" s="31"/>
      <c r="DY1074" s="31"/>
      <c r="DZ1074" s="31"/>
      <c r="EA1074" s="31"/>
      <c r="EB1074" s="31"/>
      <c r="EC1074" s="31"/>
      <c r="ED1074" s="31"/>
      <c r="EE1074" s="31"/>
      <c r="EF1074" s="31"/>
      <c r="EG1074" s="31"/>
      <c r="EH1074" s="31"/>
      <c r="EI1074" s="31"/>
      <c r="EJ1074" s="31"/>
      <c r="EK1074" s="31"/>
      <c r="EL1074" s="31"/>
      <c r="EM1074" s="31"/>
      <c r="EN1074" s="31"/>
      <c r="EO1074" s="31"/>
      <c r="EP1074" s="31"/>
      <c r="EQ1074" s="31"/>
      <c r="ER1074" s="31"/>
      <c r="ES1074" s="31"/>
      <c r="ET1074" s="31"/>
      <c r="EU1074" s="31"/>
      <c r="EV1074" s="31"/>
      <c r="EW1074" s="31"/>
      <c r="EX1074" s="31"/>
      <c r="EY1074" s="31"/>
      <c r="EZ1074" s="31"/>
      <c r="FA1074" s="31"/>
      <c r="FB1074" s="31"/>
      <c r="FC1074" s="31"/>
      <c r="FD1074" s="31"/>
      <c r="FE1074" s="31"/>
      <c r="FF1074" s="31"/>
      <c r="FG1074" s="31"/>
      <c r="FH1074" s="31"/>
      <c r="FI1074" s="31"/>
      <c r="FJ1074" s="31"/>
      <c r="FK1074" s="31"/>
      <c r="FL1074" s="31"/>
      <c r="FM1074" s="31"/>
      <c r="FN1074" s="31"/>
      <c r="FO1074" s="31"/>
      <c r="FP1074" s="31"/>
      <c r="FQ1074" s="31"/>
      <c r="FR1074" s="31"/>
      <c r="FS1074" s="31"/>
      <c r="FT1074" s="31"/>
      <c r="FU1074" s="31"/>
      <c r="FV1074" s="31"/>
      <c r="FW1074" s="31"/>
      <c r="FX1074" s="31"/>
      <c r="FY1074" s="31"/>
      <c r="FZ1074" s="31"/>
      <c r="GA1074" s="31"/>
      <c r="GB1074" s="31"/>
      <c r="GC1074" s="31"/>
      <c r="GD1074" s="31"/>
      <c r="GE1074" s="31"/>
      <c r="GF1074" s="31"/>
      <c r="GG1074" s="31"/>
      <c r="GH1074" s="31"/>
      <c r="GI1074" s="31"/>
      <c r="GJ1074" s="31"/>
      <c r="GK1074" s="31"/>
      <c r="GL1074" s="31"/>
      <c r="GM1074" s="31"/>
      <c r="GN1074" s="31"/>
      <c r="GO1074" s="31"/>
      <c r="GP1074" s="31"/>
      <c r="GQ1074" s="31"/>
      <c r="GR1074" s="31"/>
      <c r="GS1074" s="31"/>
      <c r="GT1074" s="31"/>
      <c r="GU1074" s="31"/>
      <c r="GV1074" s="31"/>
      <c r="GW1074" s="31"/>
      <c r="GX1074" s="31"/>
      <c r="GY1074" s="31"/>
      <c r="GZ1074" s="31"/>
    </row>
    <row r="1075" spans="2:208" s="32" customFormat="1" x14ac:dyDescent="0.2">
      <c r="B1075" s="21"/>
      <c r="C1075" s="22"/>
      <c r="D1075" s="22"/>
      <c r="E1075" s="22"/>
      <c r="F1075" s="246"/>
      <c r="G1075" s="121"/>
      <c r="H1075" s="27"/>
      <c r="I1075" s="28"/>
      <c r="J1075" s="29"/>
      <c r="K1075" s="30"/>
      <c r="L1075" s="34"/>
      <c r="M1075" s="35"/>
      <c r="N1075" s="30"/>
      <c r="O1075" s="34"/>
      <c r="P1075" s="35"/>
      <c r="Q1075" s="30"/>
      <c r="R1075" s="34"/>
      <c r="S1075" s="35"/>
      <c r="T1075" s="30"/>
      <c r="U1075" s="34"/>
      <c r="V1075" s="35"/>
      <c r="W1075" s="30"/>
      <c r="X1075" s="34"/>
      <c r="Y1075" s="34"/>
      <c r="Z1075" s="30"/>
      <c r="AA1075" s="34"/>
      <c r="AB1075" s="34"/>
      <c r="AC1075" s="30"/>
      <c r="AD1075" s="34"/>
      <c r="AE1075" s="34"/>
      <c r="AF1075" s="30"/>
      <c r="AG1075" s="34"/>
      <c r="AH1075" s="34"/>
      <c r="AI1075" s="30"/>
      <c r="AJ1075" s="34"/>
      <c r="AK1075" s="34"/>
      <c r="AL1075" s="30"/>
      <c r="AM1075" s="34"/>
      <c r="AN1075" s="34"/>
      <c r="AO1075" s="30"/>
      <c r="AP1075" s="34"/>
      <c r="AQ1075" s="34"/>
      <c r="AR1075" s="30"/>
      <c r="AS1075" s="34"/>
      <c r="AT1075" s="34"/>
      <c r="AU1075" s="30"/>
      <c r="AV1075" s="34"/>
      <c r="AW1075" s="34"/>
      <c r="AX1075" s="30"/>
      <c r="AY1075" s="34"/>
      <c r="AZ1075" s="34"/>
      <c r="BA1075" s="30"/>
      <c r="BB1075" s="34"/>
      <c r="BC1075" s="34"/>
      <c r="BD1075" s="30"/>
      <c r="BE1075" s="34"/>
      <c r="BF1075" s="34"/>
      <c r="BG1075" s="30"/>
      <c r="BH1075" s="34"/>
      <c r="BI1075" s="34"/>
      <c r="BJ1075" s="30"/>
      <c r="BK1075" s="34"/>
      <c r="BL1075" s="117"/>
      <c r="BM1075" s="118"/>
      <c r="BN1075" s="117"/>
      <c r="BO1075" s="34"/>
      <c r="BP1075" s="30"/>
      <c r="BQ1075" s="30"/>
      <c r="BR1075" s="31"/>
      <c r="BS1075" s="31"/>
      <c r="BT1075" s="31"/>
      <c r="BU1075" s="31"/>
      <c r="BV1075" s="31"/>
      <c r="BW1075" s="31"/>
      <c r="BX1075" s="31"/>
      <c r="BY1075" s="31"/>
      <c r="BZ1075" s="31"/>
      <c r="CA1075" s="31"/>
      <c r="CB1075" s="31"/>
      <c r="CC1075" s="31"/>
      <c r="CD1075" s="31"/>
      <c r="CE1075" s="31"/>
      <c r="CF1075" s="31"/>
      <c r="CG1075" s="31"/>
      <c r="CH1075" s="31"/>
      <c r="CI1075" s="31"/>
      <c r="CJ1075" s="31"/>
      <c r="CK1075" s="31"/>
      <c r="CL1075" s="31"/>
      <c r="CM1075" s="31"/>
      <c r="CN1075" s="31"/>
      <c r="CO1075" s="31"/>
      <c r="CP1075" s="31"/>
      <c r="CQ1075" s="31"/>
      <c r="CR1075" s="31"/>
      <c r="CS1075" s="31"/>
      <c r="CT1075" s="31"/>
      <c r="CU1075" s="31"/>
      <c r="CV1075" s="31"/>
      <c r="CW1075" s="31"/>
      <c r="CX1075" s="31"/>
      <c r="CY1075" s="31"/>
      <c r="CZ1075" s="31"/>
      <c r="DA1075" s="31"/>
      <c r="DB1075" s="31"/>
      <c r="DC1075" s="31"/>
      <c r="DD1075" s="31"/>
      <c r="DE1075" s="31"/>
      <c r="DF1075" s="31"/>
      <c r="DG1075" s="31"/>
      <c r="DH1075" s="31"/>
      <c r="DI1075" s="31"/>
      <c r="DJ1075" s="31"/>
      <c r="DK1075" s="31"/>
      <c r="DL1075" s="31"/>
      <c r="DM1075" s="31"/>
      <c r="DN1075" s="31"/>
      <c r="DO1075" s="31"/>
      <c r="DP1075" s="31"/>
      <c r="DQ1075" s="31"/>
      <c r="DR1075" s="31"/>
      <c r="DS1075" s="31"/>
      <c r="DT1075" s="31"/>
      <c r="DU1075" s="31"/>
      <c r="DV1075" s="31"/>
      <c r="DW1075" s="31"/>
      <c r="DX1075" s="31"/>
      <c r="DY1075" s="31"/>
      <c r="DZ1075" s="31"/>
      <c r="EA1075" s="31"/>
      <c r="EB1075" s="31"/>
      <c r="EC1075" s="31"/>
      <c r="ED1075" s="31"/>
      <c r="EE1075" s="31"/>
      <c r="EF1075" s="31"/>
      <c r="EG1075" s="31"/>
      <c r="EH1075" s="31"/>
      <c r="EI1075" s="31"/>
      <c r="EJ1075" s="31"/>
      <c r="EK1075" s="31"/>
      <c r="EL1075" s="31"/>
      <c r="EM1075" s="31"/>
      <c r="EN1075" s="31"/>
      <c r="EO1075" s="31"/>
      <c r="EP1075" s="31"/>
      <c r="EQ1075" s="31"/>
      <c r="ER1075" s="31"/>
      <c r="ES1075" s="31"/>
      <c r="ET1075" s="31"/>
      <c r="EU1075" s="31"/>
      <c r="EV1075" s="31"/>
      <c r="EW1075" s="31"/>
      <c r="EX1075" s="31"/>
      <c r="EY1075" s="31"/>
      <c r="EZ1075" s="31"/>
      <c r="FA1075" s="31"/>
      <c r="FB1075" s="31"/>
      <c r="FC1075" s="31"/>
      <c r="FD1075" s="31"/>
      <c r="FE1075" s="31"/>
      <c r="FF1075" s="31"/>
      <c r="FG1075" s="31"/>
      <c r="FH1075" s="31"/>
      <c r="FI1075" s="31"/>
      <c r="FJ1075" s="31"/>
      <c r="FK1075" s="31"/>
      <c r="FL1075" s="31"/>
      <c r="FM1075" s="31"/>
      <c r="FN1075" s="31"/>
      <c r="FO1075" s="31"/>
      <c r="FP1075" s="31"/>
      <c r="FQ1075" s="31"/>
      <c r="FR1075" s="31"/>
      <c r="FS1075" s="31"/>
      <c r="FT1075" s="31"/>
      <c r="FU1075" s="31"/>
      <c r="FV1075" s="31"/>
      <c r="FW1075" s="31"/>
      <c r="FX1075" s="31"/>
      <c r="FY1075" s="31"/>
      <c r="FZ1075" s="31"/>
      <c r="GA1075" s="31"/>
      <c r="GB1075" s="31"/>
      <c r="GC1075" s="31"/>
      <c r="GD1075" s="31"/>
      <c r="GE1075" s="31"/>
      <c r="GF1075" s="31"/>
      <c r="GG1075" s="31"/>
      <c r="GH1075" s="31"/>
      <c r="GI1075" s="31"/>
      <c r="GJ1075" s="31"/>
      <c r="GK1075" s="31"/>
      <c r="GL1075" s="31"/>
      <c r="GM1075" s="31"/>
      <c r="GN1075" s="31"/>
      <c r="GO1075" s="31"/>
      <c r="GP1075" s="31"/>
      <c r="GQ1075" s="31"/>
      <c r="GR1075" s="31"/>
      <c r="GS1075" s="31"/>
      <c r="GT1075" s="31"/>
      <c r="GU1075" s="31"/>
      <c r="GV1075" s="31"/>
      <c r="GW1075" s="31"/>
      <c r="GX1075" s="31"/>
      <c r="GY1075" s="31"/>
      <c r="GZ1075" s="31"/>
    </row>
    <row r="1076" spans="2:208" s="32" customFormat="1" x14ac:dyDescent="0.2">
      <c r="B1076" s="21"/>
      <c r="C1076" s="22"/>
      <c r="D1076" s="22"/>
      <c r="E1076" s="22"/>
      <c r="F1076" s="246"/>
      <c r="G1076" s="121"/>
      <c r="H1076" s="27"/>
      <c r="I1076" s="28"/>
      <c r="J1076" s="29"/>
      <c r="K1076" s="30"/>
      <c r="L1076" s="34"/>
      <c r="M1076" s="35"/>
      <c r="N1076" s="30"/>
      <c r="O1076" s="34"/>
      <c r="P1076" s="35"/>
      <c r="Q1076" s="30"/>
      <c r="R1076" s="34"/>
      <c r="S1076" s="35"/>
      <c r="T1076" s="30"/>
      <c r="U1076" s="34"/>
      <c r="V1076" s="35"/>
      <c r="W1076" s="30"/>
      <c r="X1076" s="34"/>
      <c r="Y1076" s="34"/>
      <c r="Z1076" s="30"/>
      <c r="AA1076" s="34"/>
      <c r="AB1076" s="34"/>
      <c r="AC1076" s="30"/>
      <c r="AD1076" s="34"/>
      <c r="AE1076" s="34"/>
      <c r="AF1076" s="30"/>
      <c r="AG1076" s="34"/>
      <c r="AH1076" s="34"/>
      <c r="AI1076" s="30"/>
      <c r="AJ1076" s="34"/>
      <c r="AK1076" s="34"/>
      <c r="AL1076" s="30"/>
      <c r="AM1076" s="34"/>
      <c r="AN1076" s="34"/>
      <c r="AO1076" s="30"/>
      <c r="AP1076" s="34"/>
      <c r="AQ1076" s="34"/>
      <c r="AR1076" s="30"/>
      <c r="AS1076" s="34"/>
      <c r="AT1076" s="34"/>
      <c r="AU1076" s="30"/>
      <c r="AV1076" s="34"/>
      <c r="AW1076" s="34"/>
      <c r="AX1076" s="30"/>
      <c r="AY1076" s="34"/>
      <c r="AZ1076" s="34"/>
      <c r="BA1076" s="30"/>
      <c r="BB1076" s="34"/>
      <c r="BC1076" s="34"/>
      <c r="BD1076" s="30"/>
      <c r="BE1076" s="34"/>
      <c r="BF1076" s="34"/>
      <c r="BG1076" s="30"/>
      <c r="BH1076" s="34"/>
      <c r="BI1076" s="34"/>
      <c r="BJ1076" s="30"/>
      <c r="BK1076" s="34"/>
      <c r="BL1076" s="117"/>
      <c r="BM1076" s="118"/>
      <c r="BN1076" s="117"/>
      <c r="BO1076" s="34"/>
      <c r="BP1076" s="30"/>
      <c r="BQ1076" s="30"/>
      <c r="BR1076" s="31"/>
      <c r="BS1076" s="31"/>
      <c r="BT1076" s="31"/>
      <c r="BU1076" s="31"/>
      <c r="BV1076" s="31"/>
      <c r="BW1076" s="31"/>
      <c r="BX1076" s="31"/>
      <c r="BY1076" s="31"/>
      <c r="BZ1076" s="31"/>
      <c r="CA1076" s="31"/>
      <c r="CB1076" s="31"/>
      <c r="CC1076" s="31"/>
      <c r="CD1076" s="31"/>
      <c r="CE1076" s="31"/>
      <c r="CF1076" s="31"/>
      <c r="CG1076" s="31"/>
      <c r="CH1076" s="31"/>
      <c r="CI1076" s="31"/>
      <c r="CJ1076" s="31"/>
      <c r="CK1076" s="31"/>
      <c r="CL1076" s="31"/>
      <c r="CM1076" s="31"/>
      <c r="CN1076" s="31"/>
      <c r="CO1076" s="31"/>
      <c r="CP1076" s="31"/>
      <c r="CQ1076" s="31"/>
      <c r="CR1076" s="31"/>
      <c r="CS1076" s="31"/>
      <c r="CT1076" s="31"/>
      <c r="CU1076" s="31"/>
      <c r="CV1076" s="31"/>
      <c r="CW1076" s="31"/>
      <c r="CX1076" s="31"/>
      <c r="CY1076" s="31"/>
      <c r="CZ1076" s="31"/>
      <c r="DA1076" s="31"/>
      <c r="DB1076" s="31"/>
      <c r="DC1076" s="31"/>
      <c r="DD1076" s="31"/>
      <c r="DE1076" s="31"/>
      <c r="DF1076" s="31"/>
      <c r="DG1076" s="31"/>
      <c r="DH1076" s="31"/>
      <c r="DI1076" s="31"/>
      <c r="DJ1076" s="31"/>
      <c r="DK1076" s="31"/>
      <c r="DL1076" s="31"/>
      <c r="DM1076" s="31"/>
      <c r="DN1076" s="31"/>
      <c r="DO1076" s="31"/>
      <c r="DP1076" s="31"/>
      <c r="DQ1076" s="31"/>
      <c r="DR1076" s="31"/>
      <c r="DS1076" s="31"/>
      <c r="DT1076" s="31"/>
      <c r="DU1076" s="31"/>
      <c r="DV1076" s="31"/>
      <c r="DW1076" s="31"/>
      <c r="DX1076" s="31"/>
      <c r="DY1076" s="31"/>
      <c r="DZ1076" s="31"/>
      <c r="EA1076" s="31"/>
      <c r="EB1076" s="31"/>
      <c r="EC1076" s="31"/>
      <c r="ED1076" s="31"/>
      <c r="EE1076" s="31"/>
      <c r="EF1076" s="31"/>
      <c r="EG1076" s="31"/>
      <c r="EH1076" s="31"/>
      <c r="EI1076" s="31"/>
      <c r="EJ1076" s="31"/>
      <c r="EK1076" s="31"/>
      <c r="EL1076" s="31"/>
      <c r="EM1076" s="31"/>
      <c r="EN1076" s="31"/>
      <c r="EO1076" s="31"/>
      <c r="EP1076" s="31"/>
      <c r="EQ1076" s="31"/>
      <c r="ER1076" s="31"/>
      <c r="ES1076" s="31"/>
      <c r="ET1076" s="31"/>
      <c r="EU1076" s="31"/>
      <c r="EV1076" s="31"/>
      <c r="EW1076" s="31"/>
      <c r="EX1076" s="31"/>
      <c r="EY1076" s="31"/>
      <c r="EZ1076" s="31"/>
      <c r="FA1076" s="31"/>
      <c r="FB1076" s="31"/>
      <c r="FC1076" s="31"/>
      <c r="FD1076" s="31"/>
      <c r="FE1076" s="31"/>
      <c r="FF1076" s="31"/>
      <c r="FG1076" s="31"/>
      <c r="FH1076" s="31"/>
      <c r="FI1076" s="31"/>
      <c r="FJ1076" s="31"/>
      <c r="FK1076" s="31"/>
      <c r="FL1076" s="31"/>
      <c r="FM1076" s="31"/>
      <c r="FN1076" s="31"/>
      <c r="FO1076" s="31"/>
      <c r="FP1076" s="31"/>
      <c r="FQ1076" s="31"/>
      <c r="FR1076" s="31"/>
      <c r="FS1076" s="31"/>
      <c r="FT1076" s="31"/>
      <c r="FU1076" s="31"/>
      <c r="FV1076" s="31"/>
      <c r="FW1076" s="31"/>
      <c r="FX1076" s="31"/>
      <c r="FY1076" s="31"/>
      <c r="FZ1076" s="31"/>
      <c r="GA1076" s="31"/>
      <c r="GB1076" s="31"/>
      <c r="GC1076" s="31"/>
      <c r="GD1076" s="31"/>
      <c r="GE1076" s="31"/>
      <c r="GF1076" s="31"/>
      <c r="GG1076" s="31"/>
      <c r="GH1076" s="31"/>
      <c r="GI1076" s="31"/>
      <c r="GJ1076" s="31"/>
      <c r="GK1076" s="31"/>
      <c r="GL1076" s="31"/>
      <c r="GM1076" s="31"/>
      <c r="GN1076" s="31"/>
      <c r="GO1076" s="31"/>
      <c r="GP1076" s="31"/>
      <c r="GQ1076" s="31"/>
      <c r="GR1076" s="31"/>
      <c r="GS1076" s="31"/>
      <c r="GT1076" s="31"/>
      <c r="GU1076" s="31"/>
      <c r="GV1076" s="31"/>
      <c r="GW1076" s="31"/>
      <c r="GX1076" s="31"/>
      <c r="GY1076" s="31"/>
      <c r="GZ1076" s="31"/>
    </row>
    <row r="1077" spans="2:208" s="32" customFormat="1" x14ac:dyDescent="0.2">
      <c r="B1077" s="21"/>
      <c r="C1077" s="22"/>
      <c r="D1077" s="22"/>
      <c r="E1077" s="22"/>
      <c r="F1077" s="246"/>
      <c r="G1077" s="121"/>
      <c r="H1077" s="27"/>
      <c r="I1077" s="28"/>
      <c r="J1077" s="29"/>
      <c r="K1077" s="30"/>
      <c r="L1077" s="34"/>
      <c r="M1077" s="35"/>
      <c r="N1077" s="30"/>
      <c r="O1077" s="34"/>
      <c r="P1077" s="35"/>
      <c r="Q1077" s="30"/>
      <c r="R1077" s="34"/>
      <c r="S1077" s="35"/>
      <c r="T1077" s="30"/>
      <c r="U1077" s="34"/>
      <c r="V1077" s="35"/>
      <c r="W1077" s="30"/>
      <c r="X1077" s="34"/>
      <c r="Y1077" s="34"/>
      <c r="Z1077" s="30"/>
      <c r="AA1077" s="34"/>
      <c r="AB1077" s="34"/>
      <c r="AC1077" s="30"/>
      <c r="AD1077" s="34"/>
      <c r="AE1077" s="34"/>
      <c r="AF1077" s="30"/>
      <c r="AG1077" s="34"/>
      <c r="AH1077" s="34"/>
      <c r="AI1077" s="30"/>
      <c r="AJ1077" s="34"/>
      <c r="AK1077" s="34"/>
      <c r="AL1077" s="30"/>
      <c r="AM1077" s="34"/>
      <c r="AN1077" s="34"/>
      <c r="AO1077" s="30"/>
      <c r="AP1077" s="34"/>
      <c r="AQ1077" s="34"/>
      <c r="AR1077" s="30"/>
      <c r="AS1077" s="34"/>
      <c r="AT1077" s="34"/>
      <c r="AU1077" s="30"/>
      <c r="AV1077" s="34"/>
      <c r="AW1077" s="34"/>
      <c r="AX1077" s="30"/>
      <c r="AY1077" s="34"/>
      <c r="AZ1077" s="34"/>
      <c r="BA1077" s="30"/>
      <c r="BB1077" s="34"/>
      <c r="BC1077" s="34"/>
      <c r="BD1077" s="30"/>
      <c r="BE1077" s="34"/>
      <c r="BF1077" s="34"/>
      <c r="BG1077" s="30"/>
      <c r="BH1077" s="34"/>
      <c r="BI1077" s="34"/>
      <c r="BJ1077" s="30"/>
      <c r="BK1077" s="34"/>
      <c r="BL1077" s="117"/>
      <c r="BM1077" s="118"/>
      <c r="BN1077" s="117"/>
      <c r="BO1077" s="34"/>
      <c r="BP1077" s="30"/>
      <c r="BQ1077" s="30"/>
      <c r="BR1077" s="31"/>
      <c r="BS1077" s="31"/>
      <c r="BT1077" s="31"/>
      <c r="BU1077" s="31"/>
      <c r="BV1077" s="31"/>
      <c r="BW1077" s="31"/>
      <c r="BX1077" s="31"/>
      <c r="BY1077" s="31"/>
      <c r="BZ1077" s="31"/>
      <c r="CA1077" s="31"/>
      <c r="CB1077" s="31"/>
      <c r="CC1077" s="31"/>
      <c r="CD1077" s="31"/>
      <c r="CE1077" s="31"/>
      <c r="CF1077" s="31"/>
      <c r="CG1077" s="31"/>
      <c r="CH1077" s="31"/>
      <c r="CI1077" s="31"/>
      <c r="CJ1077" s="31"/>
      <c r="CK1077" s="31"/>
      <c r="CL1077" s="31"/>
      <c r="CM1077" s="31"/>
      <c r="CN1077" s="31"/>
      <c r="CO1077" s="31"/>
      <c r="CP1077" s="31"/>
      <c r="CQ1077" s="31"/>
      <c r="CR1077" s="31"/>
      <c r="CS1077" s="31"/>
      <c r="CT1077" s="31"/>
      <c r="CU1077" s="31"/>
      <c r="CV1077" s="31"/>
      <c r="CW1077" s="31"/>
      <c r="CX1077" s="31"/>
      <c r="CY1077" s="31"/>
      <c r="CZ1077" s="31"/>
      <c r="DA1077" s="31"/>
      <c r="DB1077" s="31"/>
      <c r="DC1077" s="31"/>
      <c r="DD1077" s="31"/>
      <c r="DE1077" s="31"/>
      <c r="DF1077" s="31"/>
      <c r="DG1077" s="31"/>
      <c r="DH1077" s="31"/>
      <c r="DI1077" s="31"/>
      <c r="DJ1077" s="31"/>
      <c r="DK1077" s="31"/>
      <c r="DL1077" s="31"/>
      <c r="DM1077" s="31"/>
      <c r="DN1077" s="31"/>
      <c r="DO1077" s="31"/>
      <c r="DP1077" s="31"/>
      <c r="DQ1077" s="31"/>
      <c r="DR1077" s="31"/>
      <c r="DS1077" s="31"/>
      <c r="DT1077" s="31"/>
      <c r="DU1077" s="31"/>
      <c r="DV1077" s="31"/>
      <c r="DW1077" s="31"/>
      <c r="DX1077" s="31"/>
      <c r="DY1077" s="31"/>
      <c r="DZ1077" s="31"/>
      <c r="EA1077" s="31"/>
      <c r="EB1077" s="31"/>
      <c r="EC1077" s="31"/>
      <c r="ED1077" s="31"/>
      <c r="EE1077" s="31"/>
      <c r="EF1077" s="31"/>
      <c r="EG1077" s="31"/>
      <c r="EH1077" s="31"/>
      <c r="EI1077" s="31"/>
      <c r="EJ1077" s="31"/>
      <c r="EK1077" s="31"/>
      <c r="EL1077" s="31"/>
      <c r="EM1077" s="31"/>
      <c r="EN1077" s="31"/>
      <c r="EO1077" s="31"/>
      <c r="EP1077" s="31"/>
      <c r="EQ1077" s="31"/>
      <c r="ER1077" s="31"/>
      <c r="ES1077" s="31"/>
      <c r="ET1077" s="31"/>
      <c r="EU1077" s="31"/>
      <c r="EV1077" s="31"/>
      <c r="EW1077" s="31"/>
      <c r="EX1077" s="31"/>
      <c r="EY1077" s="31"/>
      <c r="EZ1077" s="31"/>
      <c r="FA1077" s="31"/>
      <c r="FB1077" s="31"/>
      <c r="FC1077" s="31"/>
      <c r="FD1077" s="31"/>
      <c r="FE1077" s="31"/>
      <c r="FF1077" s="31"/>
      <c r="FG1077" s="31"/>
      <c r="FH1077" s="31"/>
      <c r="FI1077" s="31"/>
      <c r="FJ1077" s="31"/>
      <c r="FK1077" s="31"/>
      <c r="FL1077" s="31"/>
      <c r="FM1077" s="31"/>
      <c r="FN1077" s="31"/>
      <c r="FO1077" s="31"/>
      <c r="FP1077" s="31"/>
      <c r="FQ1077" s="31"/>
      <c r="FR1077" s="31"/>
      <c r="FS1077" s="31"/>
      <c r="FT1077" s="31"/>
      <c r="FU1077" s="31"/>
      <c r="FV1077" s="31"/>
      <c r="FW1077" s="31"/>
      <c r="FX1077" s="31"/>
      <c r="FY1077" s="31"/>
      <c r="FZ1077" s="31"/>
      <c r="GA1077" s="31"/>
      <c r="GB1077" s="31"/>
      <c r="GC1077" s="31"/>
      <c r="GD1077" s="31"/>
      <c r="GE1077" s="31"/>
      <c r="GF1077" s="31"/>
      <c r="GG1077" s="31"/>
      <c r="GH1077" s="31"/>
      <c r="GI1077" s="31"/>
      <c r="GJ1077" s="31"/>
      <c r="GK1077" s="31"/>
      <c r="GL1077" s="31"/>
      <c r="GM1077" s="31"/>
      <c r="GN1077" s="31"/>
      <c r="GO1077" s="31"/>
      <c r="GP1077" s="31"/>
      <c r="GQ1077" s="31"/>
      <c r="GR1077" s="31"/>
      <c r="GS1077" s="31"/>
      <c r="GT1077" s="31"/>
      <c r="GU1077" s="31"/>
      <c r="GV1077" s="31"/>
      <c r="GW1077" s="31"/>
      <c r="GX1077" s="31"/>
      <c r="GY1077" s="31"/>
      <c r="GZ1077" s="31"/>
    </row>
    <row r="1078" spans="2:208" s="32" customFormat="1" x14ac:dyDescent="0.2">
      <c r="B1078" s="21"/>
      <c r="C1078" s="22"/>
      <c r="D1078" s="22"/>
      <c r="E1078" s="22"/>
      <c r="F1078" s="246"/>
      <c r="G1078" s="121"/>
      <c r="H1078" s="27"/>
      <c r="I1078" s="28"/>
      <c r="J1078" s="29"/>
      <c r="K1078" s="30"/>
      <c r="L1078" s="34"/>
      <c r="M1078" s="35"/>
      <c r="N1078" s="30"/>
      <c r="O1078" s="34"/>
      <c r="P1078" s="35"/>
      <c r="Q1078" s="30"/>
      <c r="R1078" s="34"/>
      <c r="S1078" s="35"/>
      <c r="T1078" s="30"/>
      <c r="U1078" s="34"/>
      <c r="V1078" s="35"/>
      <c r="W1078" s="30"/>
      <c r="X1078" s="34"/>
      <c r="Y1078" s="34"/>
      <c r="Z1078" s="30"/>
      <c r="AA1078" s="34"/>
      <c r="AB1078" s="34"/>
      <c r="AC1078" s="30"/>
      <c r="AD1078" s="34"/>
      <c r="AE1078" s="34"/>
      <c r="AF1078" s="30"/>
      <c r="AG1078" s="34"/>
      <c r="AH1078" s="34"/>
      <c r="AI1078" s="30"/>
      <c r="AJ1078" s="34"/>
      <c r="AK1078" s="34"/>
      <c r="AL1078" s="30"/>
      <c r="AM1078" s="34"/>
      <c r="AN1078" s="34"/>
      <c r="AO1078" s="30"/>
      <c r="AP1078" s="34"/>
      <c r="AQ1078" s="34"/>
      <c r="AR1078" s="30"/>
      <c r="AS1078" s="34"/>
      <c r="AT1078" s="34"/>
      <c r="AU1078" s="30"/>
      <c r="AV1078" s="34"/>
      <c r="AW1078" s="34"/>
      <c r="AX1078" s="30"/>
      <c r="AY1078" s="34"/>
      <c r="AZ1078" s="34"/>
      <c r="BA1078" s="30"/>
      <c r="BB1078" s="34"/>
      <c r="BC1078" s="34"/>
      <c r="BD1078" s="30"/>
      <c r="BE1078" s="34"/>
      <c r="BF1078" s="34"/>
      <c r="BG1078" s="30"/>
      <c r="BH1078" s="34"/>
      <c r="BI1078" s="34"/>
      <c r="BJ1078" s="30"/>
      <c r="BK1078" s="34"/>
      <c r="BL1078" s="117"/>
      <c r="BM1078" s="118"/>
      <c r="BN1078" s="117"/>
      <c r="BO1078" s="34"/>
      <c r="BP1078" s="30"/>
      <c r="BQ1078" s="30"/>
      <c r="BR1078" s="31"/>
      <c r="BS1078" s="31"/>
      <c r="BT1078" s="31"/>
      <c r="BU1078" s="31"/>
      <c r="BV1078" s="31"/>
      <c r="BW1078" s="31"/>
      <c r="BX1078" s="31"/>
      <c r="BY1078" s="31"/>
      <c r="BZ1078" s="31"/>
      <c r="CA1078" s="31"/>
      <c r="CB1078" s="31"/>
      <c r="CC1078" s="31"/>
      <c r="CD1078" s="31"/>
      <c r="CE1078" s="31"/>
      <c r="CF1078" s="31"/>
      <c r="CG1078" s="31"/>
      <c r="CH1078" s="31"/>
      <c r="CI1078" s="31"/>
      <c r="CJ1078" s="31"/>
      <c r="CK1078" s="31"/>
      <c r="CL1078" s="31"/>
      <c r="CM1078" s="31"/>
      <c r="CN1078" s="31"/>
      <c r="CO1078" s="31"/>
      <c r="CP1078" s="31"/>
      <c r="CQ1078" s="31"/>
      <c r="CR1078" s="31"/>
      <c r="CS1078" s="31"/>
      <c r="CT1078" s="31"/>
      <c r="CU1078" s="31"/>
      <c r="CV1078" s="31"/>
      <c r="CW1078" s="31"/>
      <c r="CX1078" s="31"/>
      <c r="CY1078" s="31"/>
      <c r="CZ1078" s="31"/>
      <c r="DA1078" s="31"/>
      <c r="DB1078" s="31"/>
      <c r="DC1078" s="31"/>
      <c r="DD1078" s="31"/>
      <c r="DE1078" s="31"/>
      <c r="DF1078" s="31"/>
      <c r="DG1078" s="31"/>
      <c r="DH1078" s="31"/>
      <c r="DI1078" s="31"/>
      <c r="DJ1078" s="31"/>
      <c r="DK1078" s="31"/>
      <c r="DL1078" s="31"/>
      <c r="DM1078" s="31"/>
      <c r="DN1078" s="31"/>
      <c r="DO1078" s="31"/>
      <c r="DP1078" s="31"/>
      <c r="DQ1078" s="31"/>
      <c r="DR1078" s="31"/>
      <c r="DS1078" s="31"/>
      <c r="DT1078" s="31"/>
      <c r="DU1078" s="31"/>
      <c r="DV1078" s="31"/>
      <c r="DW1078" s="31"/>
      <c r="DX1078" s="31"/>
      <c r="DY1078" s="31"/>
      <c r="DZ1078" s="31"/>
      <c r="EA1078" s="31"/>
      <c r="EB1078" s="31"/>
      <c r="EC1078" s="31"/>
      <c r="ED1078" s="31"/>
      <c r="EE1078" s="31"/>
      <c r="EF1078" s="31"/>
      <c r="EG1078" s="31"/>
      <c r="EH1078" s="31"/>
      <c r="EI1078" s="31"/>
      <c r="EJ1078" s="31"/>
      <c r="EK1078" s="31"/>
      <c r="EL1078" s="31"/>
      <c r="EM1078" s="31"/>
      <c r="EN1078" s="31"/>
      <c r="EO1078" s="31"/>
      <c r="EP1078" s="31"/>
      <c r="EQ1078" s="31"/>
      <c r="ER1078" s="31"/>
      <c r="ES1078" s="31"/>
      <c r="ET1078" s="31"/>
      <c r="EU1078" s="31"/>
      <c r="EV1078" s="31"/>
      <c r="EW1078" s="31"/>
      <c r="EX1078" s="31"/>
      <c r="EY1078" s="31"/>
      <c r="EZ1078" s="31"/>
      <c r="FA1078" s="31"/>
      <c r="FB1078" s="31"/>
      <c r="FC1078" s="31"/>
      <c r="FD1078" s="31"/>
      <c r="FE1078" s="31"/>
      <c r="FF1078" s="31"/>
      <c r="FG1078" s="31"/>
      <c r="FH1078" s="31"/>
      <c r="FI1078" s="31"/>
      <c r="FJ1078" s="31"/>
      <c r="FK1078" s="31"/>
      <c r="FL1078" s="31"/>
      <c r="FM1078" s="31"/>
      <c r="FN1078" s="31"/>
      <c r="FO1078" s="31"/>
      <c r="FP1078" s="31"/>
      <c r="FQ1078" s="31"/>
      <c r="FR1078" s="31"/>
      <c r="FS1078" s="31"/>
      <c r="FT1078" s="31"/>
      <c r="FU1078" s="31"/>
      <c r="FV1078" s="31"/>
      <c r="FW1078" s="31"/>
      <c r="FX1078" s="31"/>
      <c r="FY1078" s="31"/>
      <c r="FZ1078" s="31"/>
      <c r="GA1078" s="31"/>
      <c r="GB1078" s="31"/>
      <c r="GC1078" s="31"/>
      <c r="GD1078" s="31"/>
      <c r="GE1078" s="31"/>
      <c r="GF1078" s="31"/>
      <c r="GG1078" s="31"/>
      <c r="GH1078" s="31"/>
      <c r="GI1078" s="31"/>
      <c r="GJ1078" s="31"/>
      <c r="GK1078" s="31"/>
      <c r="GL1078" s="31"/>
      <c r="GM1078" s="31"/>
      <c r="GN1078" s="31"/>
      <c r="GO1078" s="31"/>
      <c r="GP1078" s="31"/>
      <c r="GQ1078" s="31"/>
      <c r="GR1078" s="31"/>
      <c r="GS1078" s="31"/>
      <c r="GT1078" s="31"/>
      <c r="GU1078" s="31"/>
      <c r="GV1078" s="31"/>
      <c r="GW1078" s="31"/>
      <c r="GX1078" s="31"/>
      <c r="GY1078" s="31"/>
      <c r="GZ1078" s="31"/>
    </row>
    <row r="1079" spans="2:208" s="32" customFormat="1" x14ac:dyDescent="0.2">
      <c r="B1079" s="21"/>
      <c r="C1079" s="22"/>
      <c r="D1079" s="22"/>
      <c r="E1079" s="22"/>
      <c r="F1079" s="246"/>
      <c r="G1079" s="121"/>
      <c r="H1079" s="27"/>
      <c r="I1079" s="28"/>
      <c r="J1079" s="29"/>
      <c r="K1079" s="30"/>
      <c r="L1079" s="34"/>
      <c r="M1079" s="35"/>
      <c r="N1079" s="30"/>
      <c r="O1079" s="34"/>
      <c r="P1079" s="35"/>
      <c r="Q1079" s="30"/>
      <c r="R1079" s="34"/>
      <c r="S1079" s="35"/>
      <c r="T1079" s="30"/>
      <c r="U1079" s="34"/>
      <c r="V1079" s="35"/>
      <c r="W1079" s="30"/>
      <c r="X1079" s="34"/>
      <c r="Y1079" s="34"/>
      <c r="Z1079" s="30"/>
      <c r="AA1079" s="34"/>
      <c r="AB1079" s="34"/>
      <c r="AC1079" s="30"/>
      <c r="AD1079" s="34"/>
      <c r="AE1079" s="34"/>
      <c r="AF1079" s="30"/>
      <c r="AG1079" s="34"/>
      <c r="AH1079" s="34"/>
      <c r="AI1079" s="30"/>
      <c r="AJ1079" s="34"/>
      <c r="AK1079" s="34"/>
      <c r="AL1079" s="30"/>
      <c r="AM1079" s="34"/>
      <c r="AN1079" s="34"/>
      <c r="AO1079" s="30"/>
      <c r="AP1079" s="34"/>
      <c r="AQ1079" s="34"/>
      <c r="AR1079" s="30"/>
      <c r="AS1079" s="34"/>
      <c r="AT1079" s="34"/>
      <c r="AU1079" s="30"/>
      <c r="AV1079" s="34"/>
      <c r="AW1079" s="34"/>
      <c r="AX1079" s="30"/>
      <c r="AY1079" s="34"/>
      <c r="AZ1079" s="34"/>
      <c r="BA1079" s="30"/>
      <c r="BB1079" s="34"/>
      <c r="BC1079" s="34"/>
      <c r="BD1079" s="30"/>
      <c r="BE1079" s="34"/>
      <c r="BF1079" s="34"/>
      <c r="BG1079" s="30"/>
      <c r="BH1079" s="34"/>
      <c r="BI1079" s="34"/>
      <c r="BJ1079" s="30"/>
      <c r="BK1079" s="34"/>
      <c r="BL1079" s="117"/>
      <c r="BM1079" s="118"/>
      <c r="BN1079" s="117"/>
      <c r="BO1079" s="34"/>
      <c r="BP1079" s="30"/>
      <c r="BQ1079" s="30"/>
      <c r="BR1079" s="31"/>
      <c r="BS1079" s="31"/>
      <c r="BT1079" s="31"/>
      <c r="BU1079" s="31"/>
      <c r="BV1079" s="31"/>
      <c r="BW1079" s="31"/>
      <c r="BX1079" s="31"/>
      <c r="BY1079" s="31"/>
      <c r="BZ1079" s="31"/>
      <c r="CA1079" s="31"/>
      <c r="CB1079" s="31"/>
      <c r="CC1079" s="31"/>
      <c r="CD1079" s="31"/>
      <c r="CE1079" s="31"/>
      <c r="CF1079" s="31"/>
      <c r="CG1079" s="31"/>
      <c r="CH1079" s="31"/>
      <c r="CI1079" s="31"/>
      <c r="CJ1079" s="31"/>
      <c r="CK1079" s="31"/>
      <c r="CL1079" s="31"/>
      <c r="CM1079" s="31"/>
      <c r="CN1079" s="31"/>
      <c r="CO1079" s="31"/>
      <c r="CP1079" s="31"/>
      <c r="CQ1079" s="31"/>
      <c r="CR1079" s="31"/>
      <c r="CS1079" s="31"/>
      <c r="CT1079" s="31"/>
      <c r="CU1079" s="31"/>
      <c r="CV1079" s="31"/>
      <c r="CW1079" s="31"/>
      <c r="CX1079" s="31"/>
      <c r="CY1079" s="31"/>
      <c r="CZ1079" s="31"/>
      <c r="DA1079" s="31"/>
      <c r="DB1079" s="31"/>
      <c r="DC1079" s="31"/>
      <c r="DD1079" s="31"/>
      <c r="DE1079" s="31"/>
      <c r="DF1079" s="31"/>
      <c r="DG1079" s="31"/>
      <c r="DH1079" s="31"/>
      <c r="DI1079" s="31"/>
      <c r="DJ1079" s="31"/>
      <c r="DK1079" s="31"/>
      <c r="DL1079" s="31"/>
      <c r="DM1079" s="31"/>
      <c r="DN1079" s="31"/>
      <c r="DO1079" s="31"/>
      <c r="DP1079" s="31"/>
      <c r="DQ1079" s="31"/>
      <c r="DR1079" s="31"/>
      <c r="DS1079" s="31"/>
      <c r="DT1079" s="31"/>
      <c r="DU1079" s="31"/>
      <c r="DV1079" s="31"/>
      <c r="DW1079" s="31"/>
      <c r="DX1079" s="31"/>
      <c r="DY1079" s="31"/>
      <c r="DZ1079" s="31"/>
      <c r="EA1079" s="31"/>
      <c r="EB1079" s="31"/>
      <c r="EC1079" s="31"/>
      <c r="ED1079" s="31"/>
      <c r="EE1079" s="31"/>
      <c r="EF1079" s="31"/>
      <c r="EG1079" s="31"/>
      <c r="EH1079" s="31"/>
      <c r="EI1079" s="31"/>
      <c r="EJ1079" s="31"/>
      <c r="EK1079" s="31"/>
      <c r="EL1079" s="31"/>
      <c r="EM1079" s="31"/>
      <c r="EN1079" s="31"/>
      <c r="EO1079" s="31"/>
      <c r="EP1079" s="31"/>
      <c r="EQ1079" s="31"/>
      <c r="ER1079" s="31"/>
      <c r="ES1079" s="31"/>
      <c r="ET1079" s="31"/>
      <c r="EU1079" s="31"/>
      <c r="EV1079" s="31"/>
      <c r="EW1079" s="31"/>
      <c r="EX1079" s="31"/>
      <c r="EY1079" s="31"/>
      <c r="EZ1079" s="31"/>
      <c r="FA1079" s="31"/>
      <c r="FB1079" s="31"/>
      <c r="FC1079" s="31"/>
      <c r="FD1079" s="31"/>
      <c r="FE1079" s="31"/>
      <c r="FF1079" s="31"/>
      <c r="FG1079" s="31"/>
      <c r="FH1079" s="31"/>
      <c r="FI1079" s="31"/>
      <c r="FJ1079" s="31"/>
      <c r="FK1079" s="31"/>
      <c r="FL1079" s="31"/>
      <c r="FM1079" s="31"/>
      <c r="FN1079" s="31"/>
      <c r="FO1079" s="31"/>
      <c r="FP1079" s="31"/>
      <c r="FQ1079" s="31"/>
      <c r="FR1079" s="31"/>
      <c r="FS1079" s="31"/>
      <c r="FT1079" s="31"/>
      <c r="FU1079" s="31"/>
      <c r="FV1079" s="31"/>
      <c r="FW1079" s="31"/>
      <c r="FX1079" s="31"/>
      <c r="FY1079" s="31"/>
      <c r="FZ1079" s="31"/>
      <c r="GA1079" s="31"/>
      <c r="GB1079" s="31"/>
      <c r="GC1079" s="31"/>
      <c r="GD1079" s="31"/>
      <c r="GE1079" s="31"/>
      <c r="GF1079" s="31"/>
      <c r="GG1079" s="31"/>
      <c r="GH1079" s="31"/>
      <c r="GI1079" s="31"/>
      <c r="GJ1079" s="31"/>
      <c r="GK1079" s="31"/>
      <c r="GL1079" s="31"/>
      <c r="GM1079" s="31"/>
      <c r="GN1079" s="31"/>
      <c r="GO1079" s="31"/>
      <c r="GP1079" s="31"/>
      <c r="GQ1079" s="31"/>
      <c r="GR1079" s="31"/>
      <c r="GS1079" s="31"/>
      <c r="GT1079" s="31"/>
      <c r="GU1079" s="31"/>
      <c r="GV1079" s="31"/>
      <c r="GW1079" s="31"/>
      <c r="GX1079" s="31"/>
      <c r="GY1079" s="31"/>
      <c r="GZ1079" s="31"/>
    </row>
    <row r="1080" spans="2:208" s="32" customFormat="1" x14ac:dyDescent="0.2">
      <c r="B1080" s="21"/>
      <c r="C1080" s="22"/>
      <c r="D1080" s="22"/>
      <c r="E1080" s="22"/>
      <c r="F1080" s="246"/>
      <c r="G1080" s="121"/>
      <c r="H1080" s="27"/>
      <c r="I1080" s="28"/>
      <c r="J1080" s="29"/>
      <c r="K1080" s="30"/>
      <c r="L1080" s="34"/>
      <c r="M1080" s="35"/>
      <c r="N1080" s="30"/>
      <c r="O1080" s="34"/>
      <c r="P1080" s="35"/>
      <c r="Q1080" s="30"/>
      <c r="R1080" s="34"/>
      <c r="S1080" s="35"/>
      <c r="T1080" s="30"/>
      <c r="U1080" s="34"/>
      <c r="V1080" s="35"/>
      <c r="W1080" s="30"/>
      <c r="X1080" s="34"/>
      <c r="Y1080" s="34"/>
      <c r="Z1080" s="30"/>
      <c r="AA1080" s="34"/>
      <c r="AB1080" s="34"/>
      <c r="AC1080" s="30"/>
      <c r="AD1080" s="34"/>
      <c r="AE1080" s="34"/>
      <c r="AF1080" s="30"/>
      <c r="AG1080" s="34"/>
      <c r="AH1080" s="34"/>
      <c r="AI1080" s="30"/>
      <c r="AJ1080" s="34"/>
      <c r="AK1080" s="34"/>
      <c r="AL1080" s="30"/>
      <c r="AM1080" s="34"/>
      <c r="AN1080" s="34"/>
      <c r="AO1080" s="30"/>
      <c r="AP1080" s="34"/>
      <c r="AQ1080" s="34"/>
      <c r="AR1080" s="30"/>
      <c r="AS1080" s="34"/>
      <c r="AT1080" s="34"/>
      <c r="AU1080" s="30"/>
      <c r="AV1080" s="34"/>
      <c r="AW1080" s="34"/>
      <c r="AX1080" s="30"/>
      <c r="AY1080" s="34"/>
      <c r="AZ1080" s="34"/>
      <c r="BA1080" s="30"/>
      <c r="BB1080" s="34"/>
      <c r="BC1080" s="34"/>
      <c r="BD1080" s="30"/>
      <c r="BE1080" s="34"/>
      <c r="BF1080" s="34"/>
      <c r="BG1080" s="30"/>
      <c r="BH1080" s="34"/>
      <c r="BI1080" s="34"/>
      <c r="BJ1080" s="30"/>
      <c r="BK1080" s="34"/>
      <c r="BL1080" s="117"/>
      <c r="BM1080" s="118"/>
      <c r="BN1080" s="117"/>
      <c r="BO1080" s="34"/>
      <c r="BP1080" s="30"/>
      <c r="BQ1080" s="30"/>
      <c r="BR1080" s="31"/>
      <c r="BS1080" s="31"/>
      <c r="BT1080" s="31"/>
      <c r="BU1080" s="31"/>
      <c r="BV1080" s="31"/>
      <c r="BW1080" s="31"/>
      <c r="BX1080" s="31"/>
      <c r="BY1080" s="31"/>
      <c r="BZ1080" s="31"/>
      <c r="CA1080" s="31"/>
      <c r="CB1080" s="31"/>
      <c r="CC1080" s="31"/>
      <c r="CD1080" s="31"/>
      <c r="CE1080" s="31"/>
      <c r="CF1080" s="31"/>
      <c r="CG1080" s="31"/>
      <c r="CH1080" s="31"/>
      <c r="CI1080" s="31"/>
      <c r="CJ1080" s="31"/>
      <c r="CK1080" s="31"/>
      <c r="CL1080" s="31"/>
      <c r="CM1080" s="31"/>
      <c r="CN1080" s="31"/>
      <c r="CO1080" s="31"/>
      <c r="CP1080" s="31"/>
      <c r="CQ1080" s="31"/>
      <c r="CR1080" s="31"/>
      <c r="CS1080" s="31"/>
      <c r="CT1080" s="31"/>
      <c r="CU1080" s="31"/>
      <c r="CV1080" s="31"/>
      <c r="CW1080" s="31"/>
      <c r="CX1080" s="31"/>
      <c r="CY1080" s="31"/>
      <c r="CZ1080" s="31"/>
      <c r="DA1080" s="31"/>
      <c r="DB1080" s="31"/>
      <c r="DC1080" s="31"/>
      <c r="DD1080" s="31"/>
      <c r="DE1080" s="31"/>
      <c r="DF1080" s="31"/>
      <c r="DG1080" s="31"/>
      <c r="DH1080" s="31"/>
      <c r="DI1080" s="31"/>
      <c r="DJ1080" s="31"/>
      <c r="DK1080" s="31"/>
      <c r="DL1080" s="31"/>
      <c r="DM1080" s="31"/>
      <c r="DN1080" s="31"/>
      <c r="DO1080" s="31"/>
      <c r="DP1080" s="31"/>
      <c r="DQ1080" s="31"/>
      <c r="DR1080" s="31"/>
      <c r="DS1080" s="31"/>
      <c r="DT1080" s="31"/>
      <c r="DU1080" s="31"/>
      <c r="DV1080" s="31"/>
      <c r="DW1080" s="31"/>
      <c r="DX1080" s="31"/>
      <c r="DY1080" s="31"/>
      <c r="DZ1080" s="31"/>
      <c r="EA1080" s="31"/>
      <c r="EB1080" s="31"/>
      <c r="EC1080" s="31"/>
      <c r="ED1080" s="31"/>
      <c r="EE1080" s="31"/>
      <c r="EF1080" s="31"/>
      <c r="EG1080" s="31"/>
      <c r="EH1080" s="31"/>
      <c r="EI1080" s="31"/>
      <c r="EJ1080" s="31"/>
      <c r="EK1080" s="31"/>
      <c r="EL1080" s="31"/>
      <c r="EM1080" s="31"/>
      <c r="EN1080" s="31"/>
      <c r="EO1080" s="31"/>
      <c r="EP1080" s="31"/>
      <c r="EQ1080" s="31"/>
      <c r="ER1080" s="31"/>
      <c r="ES1080" s="31"/>
      <c r="ET1080" s="31"/>
      <c r="EU1080" s="31"/>
      <c r="EV1080" s="31"/>
      <c r="EW1080" s="31"/>
      <c r="EX1080" s="31"/>
      <c r="EY1080" s="31"/>
      <c r="EZ1080" s="31"/>
      <c r="FA1080" s="31"/>
      <c r="FB1080" s="31"/>
      <c r="FC1080" s="31"/>
      <c r="FD1080" s="31"/>
      <c r="FE1080" s="31"/>
      <c r="FF1080" s="31"/>
      <c r="FG1080" s="31"/>
      <c r="FH1080" s="31"/>
      <c r="FI1080" s="31"/>
      <c r="FJ1080" s="31"/>
      <c r="FK1080" s="31"/>
      <c r="FL1080" s="31"/>
      <c r="FM1080" s="31"/>
      <c r="FN1080" s="31"/>
      <c r="FO1080" s="31"/>
      <c r="FP1080" s="31"/>
      <c r="FQ1080" s="31"/>
      <c r="FR1080" s="31"/>
      <c r="FS1080" s="31"/>
      <c r="FT1080" s="31"/>
      <c r="FU1080" s="31"/>
      <c r="FV1080" s="31"/>
      <c r="FW1080" s="31"/>
      <c r="FX1080" s="31"/>
      <c r="FY1080" s="31"/>
      <c r="FZ1080" s="31"/>
      <c r="GA1080" s="31"/>
      <c r="GB1080" s="31"/>
      <c r="GC1080" s="31"/>
      <c r="GD1080" s="31"/>
      <c r="GE1080" s="31"/>
      <c r="GF1080" s="31"/>
      <c r="GG1080" s="31"/>
      <c r="GH1080" s="31"/>
      <c r="GI1080" s="31"/>
      <c r="GJ1080" s="31"/>
      <c r="GK1080" s="31"/>
      <c r="GL1080" s="31"/>
      <c r="GM1080" s="31"/>
      <c r="GN1080" s="31"/>
      <c r="GO1080" s="31"/>
      <c r="GP1080" s="31"/>
      <c r="GQ1080" s="31"/>
      <c r="GR1080" s="31"/>
      <c r="GS1080" s="31"/>
      <c r="GT1080" s="31"/>
      <c r="GU1080" s="31"/>
      <c r="GV1080" s="31"/>
      <c r="GW1080" s="31"/>
      <c r="GX1080" s="31"/>
      <c r="GY1080" s="31"/>
      <c r="GZ1080" s="31"/>
    </row>
    <row r="1081" spans="2:208" s="32" customFormat="1" x14ac:dyDescent="0.2">
      <c r="B1081" s="21"/>
      <c r="C1081" s="22"/>
      <c r="D1081" s="22"/>
      <c r="E1081" s="22"/>
      <c r="F1081" s="246"/>
      <c r="G1081" s="121"/>
      <c r="H1081" s="27"/>
      <c r="I1081" s="28"/>
      <c r="J1081" s="29"/>
      <c r="K1081" s="30"/>
      <c r="L1081" s="34"/>
      <c r="M1081" s="35"/>
      <c r="N1081" s="30"/>
      <c r="O1081" s="34"/>
      <c r="P1081" s="35"/>
      <c r="Q1081" s="30"/>
      <c r="R1081" s="34"/>
      <c r="S1081" s="35"/>
      <c r="T1081" s="30"/>
      <c r="U1081" s="34"/>
      <c r="V1081" s="35"/>
      <c r="W1081" s="30"/>
      <c r="X1081" s="34"/>
      <c r="Y1081" s="34"/>
      <c r="Z1081" s="30"/>
      <c r="AA1081" s="34"/>
      <c r="AB1081" s="34"/>
      <c r="AC1081" s="30"/>
      <c r="AD1081" s="34"/>
      <c r="AE1081" s="34"/>
      <c r="AF1081" s="30"/>
      <c r="AG1081" s="34"/>
      <c r="AH1081" s="34"/>
      <c r="AI1081" s="30"/>
      <c r="AJ1081" s="34"/>
      <c r="AK1081" s="34"/>
      <c r="AL1081" s="30"/>
      <c r="AM1081" s="34"/>
      <c r="AN1081" s="34"/>
      <c r="AO1081" s="30"/>
      <c r="AP1081" s="34"/>
      <c r="AQ1081" s="34"/>
      <c r="AR1081" s="30"/>
      <c r="AS1081" s="34"/>
      <c r="AT1081" s="34"/>
      <c r="AU1081" s="30"/>
      <c r="AV1081" s="34"/>
      <c r="AW1081" s="34"/>
      <c r="AX1081" s="30"/>
      <c r="AY1081" s="34"/>
      <c r="AZ1081" s="34"/>
      <c r="BA1081" s="30"/>
      <c r="BB1081" s="34"/>
      <c r="BC1081" s="34"/>
      <c r="BD1081" s="30"/>
      <c r="BE1081" s="34"/>
      <c r="BF1081" s="34"/>
      <c r="BG1081" s="30"/>
      <c r="BH1081" s="34"/>
      <c r="BI1081" s="34"/>
      <c r="BJ1081" s="30"/>
      <c r="BK1081" s="34"/>
      <c r="BL1081" s="117"/>
      <c r="BM1081" s="118"/>
      <c r="BN1081" s="117"/>
      <c r="BO1081" s="34"/>
      <c r="BP1081" s="30"/>
      <c r="BQ1081" s="30"/>
      <c r="BR1081" s="31"/>
      <c r="BS1081" s="31"/>
      <c r="BT1081" s="31"/>
      <c r="BU1081" s="31"/>
      <c r="BV1081" s="31"/>
      <c r="BW1081" s="31"/>
      <c r="BX1081" s="31"/>
      <c r="BY1081" s="31"/>
      <c r="BZ1081" s="31"/>
      <c r="CA1081" s="31"/>
      <c r="CB1081" s="31"/>
      <c r="CC1081" s="31"/>
      <c r="CD1081" s="31"/>
      <c r="CE1081" s="31"/>
      <c r="CF1081" s="31"/>
      <c r="CG1081" s="31"/>
      <c r="CH1081" s="31"/>
      <c r="CI1081" s="31"/>
      <c r="CJ1081" s="31"/>
      <c r="CK1081" s="31"/>
      <c r="CL1081" s="31"/>
      <c r="CM1081" s="31"/>
      <c r="CN1081" s="31"/>
      <c r="CO1081" s="31"/>
      <c r="CP1081" s="31"/>
      <c r="CQ1081" s="31"/>
      <c r="CR1081" s="31"/>
      <c r="CS1081" s="31"/>
      <c r="CT1081" s="31"/>
      <c r="CU1081" s="31"/>
      <c r="CV1081" s="31"/>
      <c r="CW1081" s="31"/>
      <c r="CX1081" s="31"/>
      <c r="CY1081" s="31"/>
      <c r="CZ1081" s="31"/>
      <c r="DA1081" s="31"/>
      <c r="DB1081" s="31"/>
      <c r="DC1081" s="31"/>
      <c r="DD1081" s="31"/>
      <c r="DE1081" s="31"/>
      <c r="DF1081" s="31"/>
      <c r="DG1081" s="31"/>
      <c r="DH1081" s="31"/>
      <c r="DI1081" s="31"/>
      <c r="DJ1081" s="31"/>
      <c r="DK1081" s="31"/>
      <c r="DL1081" s="31"/>
      <c r="DM1081" s="31"/>
      <c r="DN1081" s="31"/>
      <c r="DO1081" s="31"/>
      <c r="DP1081" s="31"/>
      <c r="DQ1081" s="31"/>
      <c r="DR1081" s="31"/>
      <c r="DS1081" s="31"/>
      <c r="DT1081" s="31"/>
      <c r="DU1081" s="31"/>
      <c r="DV1081" s="31"/>
      <c r="DW1081" s="31"/>
      <c r="DX1081" s="31"/>
      <c r="DY1081" s="31"/>
      <c r="DZ1081" s="31"/>
      <c r="EA1081" s="31"/>
      <c r="EB1081" s="31"/>
      <c r="EC1081" s="31"/>
      <c r="ED1081" s="31"/>
      <c r="EE1081" s="31"/>
      <c r="EF1081" s="31"/>
      <c r="EG1081" s="31"/>
      <c r="EH1081" s="31"/>
      <c r="EI1081" s="31"/>
      <c r="EJ1081" s="31"/>
      <c r="EK1081" s="31"/>
      <c r="EL1081" s="31"/>
      <c r="EM1081" s="31"/>
      <c r="EN1081" s="31"/>
      <c r="EO1081" s="31"/>
      <c r="EP1081" s="31"/>
      <c r="EQ1081" s="31"/>
      <c r="ER1081" s="31"/>
      <c r="ES1081" s="31"/>
      <c r="ET1081" s="31"/>
      <c r="EU1081" s="31"/>
      <c r="EV1081" s="31"/>
      <c r="EW1081" s="31"/>
      <c r="EX1081" s="31"/>
      <c r="EY1081" s="31"/>
      <c r="EZ1081" s="31"/>
      <c r="FA1081" s="31"/>
      <c r="FB1081" s="31"/>
      <c r="FC1081" s="31"/>
      <c r="FD1081" s="31"/>
      <c r="FE1081" s="31"/>
      <c r="FF1081" s="31"/>
      <c r="FG1081" s="31"/>
      <c r="FH1081" s="31"/>
      <c r="FI1081" s="31"/>
      <c r="FJ1081" s="31"/>
      <c r="FK1081" s="31"/>
      <c r="FL1081" s="31"/>
      <c r="FM1081" s="31"/>
      <c r="FN1081" s="31"/>
      <c r="FO1081" s="31"/>
      <c r="FP1081" s="31"/>
      <c r="FQ1081" s="31"/>
      <c r="FR1081" s="31"/>
      <c r="FS1081" s="31"/>
      <c r="FT1081" s="31"/>
      <c r="FU1081" s="31"/>
      <c r="FV1081" s="31"/>
      <c r="FW1081" s="31"/>
      <c r="FX1081" s="31"/>
      <c r="FY1081" s="31"/>
      <c r="FZ1081" s="31"/>
      <c r="GA1081" s="31"/>
      <c r="GB1081" s="31"/>
      <c r="GC1081" s="31"/>
      <c r="GD1081" s="31"/>
      <c r="GE1081" s="31"/>
      <c r="GF1081" s="31"/>
      <c r="GG1081" s="31"/>
      <c r="GH1081" s="31"/>
      <c r="GI1081" s="31"/>
      <c r="GJ1081" s="31"/>
      <c r="GK1081" s="31"/>
      <c r="GL1081" s="31"/>
      <c r="GM1081" s="31"/>
      <c r="GN1081" s="31"/>
      <c r="GO1081" s="31"/>
      <c r="GP1081" s="31"/>
      <c r="GQ1081" s="31"/>
      <c r="GR1081" s="31"/>
      <c r="GS1081" s="31"/>
      <c r="GT1081" s="31"/>
      <c r="GU1081" s="31"/>
      <c r="GV1081" s="31"/>
      <c r="GW1081" s="31"/>
      <c r="GX1081" s="31"/>
      <c r="GY1081" s="31"/>
      <c r="GZ1081" s="31"/>
    </row>
    <row r="1082" spans="2:208" s="32" customFormat="1" x14ac:dyDescent="0.2">
      <c r="B1082" s="21"/>
      <c r="C1082" s="22"/>
      <c r="D1082" s="22"/>
      <c r="E1082" s="22"/>
      <c r="F1082" s="246"/>
      <c r="G1082" s="121"/>
      <c r="H1082" s="27"/>
      <c r="I1082" s="28"/>
      <c r="J1082" s="29"/>
      <c r="K1082" s="30"/>
      <c r="L1082" s="34"/>
      <c r="M1082" s="35"/>
      <c r="N1082" s="30"/>
      <c r="O1082" s="34"/>
      <c r="P1082" s="35"/>
      <c r="Q1082" s="30"/>
      <c r="R1082" s="34"/>
      <c r="S1082" s="35"/>
      <c r="T1082" s="30"/>
      <c r="U1082" s="34"/>
      <c r="V1082" s="35"/>
      <c r="W1082" s="30"/>
      <c r="X1082" s="34"/>
      <c r="Y1082" s="34"/>
      <c r="Z1082" s="30"/>
      <c r="AA1082" s="34"/>
      <c r="AB1082" s="34"/>
      <c r="AC1082" s="30"/>
      <c r="AD1082" s="34"/>
      <c r="AE1082" s="34"/>
      <c r="AF1082" s="30"/>
      <c r="AG1082" s="34"/>
      <c r="AH1082" s="34"/>
      <c r="AI1082" s="30"/>
      <c r="AJ1082" s="34"/>
      <c r="AK1082" s="34"/>
      <c r="AL1082" s="30"/>
      <c r="AM1082" s="34"/>
      <c r="AN1082" s="34"/>
      <c r="AO1082" s="30"/>
      <c r="AP1082" s="34"/>
      <c r="AQ1082" s="34"/>
      <c r="AR1082" s="30"/>
      <c r="AS1082" s="34"/>
      <c r="AT1082" s="34"/>
      <c r="AU1082" s="30"/>
      <c r="AV1082" s="34"/>
      <c r="AW1082" s="34"/>
      <c r="AX1082" s="30"/>
      <c r="AY1082" s="34"/>
      <c r="AZ1082" s="34"/>
      <c r="BA1082" s="30"/>
      <c r="BB1082" s="34"/>
      <c r="BC1082" s="34"/>
      <c r="BD1082" s="30"/>
      <c r="BE1082" s="34"/>
      <c r="BF1082" s="34"/>
      <c r="BG1082" s="30"/>
      <c r="BH1082" s="34"/>
      <c r="BI1082" s="34"/>
      <c r="BJ1082" s="30"/>
      <c r="BK1082" s="34"/>
      <c r="BL1082" s="117"/>
      <c r="BM1082" s="118"/>
      <c r="BN1082" s="117"/>
      <c r="BO1082" s="34"/>
      <c r="BP1082" s="30"/>
      <c r="BQ1082" s="30"/>
      <c r="BR1082" s="31"/>
      <c r="BS1082" s="31"/>
      <c r="BT1082" s="31"/>
      <c r="BU1082" s="31"/>
      <c r="BV1082" s="31"/>
      <c r="BW1082" s="31"/>
      <c r="BX1082" s="31"/>
      <c r="BY1082" s="31"/>
      <c r="BZ1082" s="31"/>
      <c r="CA1082" s="31"/>
      <c r="CB1082" s="31"/>
      <c r="CC1082" s="31"/>
      <c r="CD1082" s="31"/>
      <c r="CE1082" s="31"/>
      <c r="CF1082" s="31"/>
      <c r="CG1082" s="31"/>
      <c r="CH1082" s="31"/>
      <c r="CI1082" s="31"/>
      <c r="CJ1082" s="31"/>
      <c r="CK1082" s="31"/>
      <c r="CL1082" s="31"/>
      <c r="CM1082" s="31"/>
      <c r="CN1082" s="31"/>
      <c r="CO1082" s="31"/>
      <c r="CP1082" s="31"/>
      <c r="CQ1082" s="31"/>
      <c r="CR1082" s="31"/>
      <c r="CS1082" s="31"/>
      <c r="CT1082" s="31"/>
      <c r="CU1082" s="31"/>
      <c r="CV1082" s="31"/>
      <c r="CW1082" s="31"/>
      <c r="CX1082" s="31"/>
      <c r="CY1082" s="31"/>
      <c r="CZ1082" s="31"/>
      <c r="DA1082" s="31"/>
      <c r="DB1082" s="31"/>
      <c r="DC1082" s="31"/>
      <c r="DD1082" s="31"/>
      <c r="DE1082" s="31"/>
      <c r="DF1082" s="31"/>
      <c r="DG1082" s="31"/>
      <c r="DH1082" s="31"/>
      <c r="DI1082" s="31"/>
      <c r="DJ1082" s="31"/>
      <c r="DK1082" s="31"/>
      <c r="DL1082" s="31"/>
      <c r="DM1082" s="31"/>
      <c r="DN1082" s="31"/>
      <c r="DO1082" s="31"/>
      <c r="DP1082" s="31"/>
      <c r="DQ1082" s="31"/>
      <c r="DR1082" s="31"/>
      <c r="DS1082" s="31"/>
      <c r="DT1082" s="31"/>
      <c r="DU1082" s="31"/>
      <c r="DV1082" s="31"/>
      <c r="DW1082" s="31"/>
      <c r="DX1082" s="31"/>
      <c r="DY1082" s="31"/>
      <c r="DZ1082" s="31"/>
      <c r="EA1082" s="31"/>
      <c r="EB1082" s="31"/>
      <c r="EC1082" s="31"/>
      <c r="ED1082" s="31"/>
      <c r="EE1082" s="31"/>
      <c r="EF1082" s="31"/>
      <c r="EG1082" s="31"/>
      <c r="EH1082" s="31"/>
      <c r="EI1082" s="31"/>
      <c r="EJ1082" s="31"/>
      <c r="EK1082" s="31"/>
      <c r="EL1082" s="31"/>
      <c r="EM1082" s="31"/>
      <c r="EN1082" s="31"/>
      <c r="EO1082" s="31"/>
      <c r="EP1082" s="31"/>
      <c r="EQ1082" s="31"/>
      <c r="ER1082" s="31"/>
      <c r="ES1082" s="31"/>
      <c r="ET1082" s="31"/>
      <c r="EU1082" s="31"/>
      <c r="EV1082" s="31"/>
      <c r="EW1082" s="31"/>
      <c r="EX1082" s="31"/>
      <c r="EY1082" s="31"/>
      <c r="EZ1082" s="31"/>
      <c r="FA1082" s="31"/>
      <c r="FB1082" s="31"/>
      <c r="FC1082" s="31"/>
      <c r="FD1082" s="31"/>
      <c r="FE1082" s="31"/>
      <c r="FF1082" s="31"/>
      <c r="FG1082" s="31"/>
      <c r="FH1082" s="31"/>
      <c r="FI1082" s="31"/>
      <c r="FJ1082" s="31"/>
      <c r="FK1082" s="31"/>
      <c r="FL1082" s="31"/>
      <c r="FM1082" s="31"/>
      <c r="FN1082" s="31"/>
      <c r="FO1082" s="31"/>
      <c r="FP1082" s="31"/>
      <c r="FQ1082" s="31"/>
      <c r="FR1082" s="31"/>
      <c r="FS1082" s="31"/>
      <c r="FT1082" s="31"/>
      <c r="FU1082" s="31"/>
      <c r="FV1082" s="31"/>
      <c r="FW1082" s="31"/>
      <c r="FX1082" s="31"/>
      <c r="FY1082" s="31"/>
      <c r="FZ1082" s="31"/>
      <c r="GA1082" s="31"/>
      <c r="GB1082" s="31"/>
      <c r="GC1082" s="31"/>
      <c r="GD1082" s="31"/>
      <c r="GE1082" s="31"/>
      <c r="GF1082" s="31"/>
      <c r="GG1082" s="31"/>
      <c r="GH1082" s="31"/>
      <c r="GI1082" s="31"/>
      <c r="GJ1082" s="31"/>
      <c r="GK1082" s="31"/>
      <c r="GL1082" s="31"/>
      <c r="GM1082" s="31"/>
      <c r="GN1082" s="31"/>
      <c r="GO1082" s="31"/>
      <c r="GP1082" s="31"/>
      <c r="GQ1082" s="31"/>
      <c r="GR1082" s="31"/>
      <c r="GS1082" s="31"/>
      <c r="GT1082" s="31"/>
      <c r="GU1082" s="31"/>
      <c r="GV1082" s="31"/>
      <c r="GW1082" s="31"/>
      <c r="GX1082" s="31"/>
      <c r="GY1082" s="31"/>
      <c r="GZ1082" s="31"/>
    </row>
    <row r="1083" spans="2:208" s="32" customFormat="1" x14ac:dyDescent="0.2">
      <c r="B1083" s="21"/>
      <c r="C1083" s="22"/>
      <c r="D1083" s="22"/>
      <c r="E1083" s="22"/>
      <c r="F1083" s="246"/>
      <c r="G1083" s="121"/>
      <c r="H1083" s="27"/>
      <c r="I1083" s="28"/>
      <c r="J1083" s="29"/>
      <c r="K1083" s="30"/>
      <c r="L1083" s="34"/>
      <c r="M1083" s="35"/>
      <c r="N1083" s="30"/>
      <c r="O1083" s="34"/>
      <c r="P1083" s="35"/>
      <c r="Q1083" s="30"/>
      <c r="R1083" s="34"/>
      <c r="S1083" s="35"/>
      <c r="T1083" s="30"/>
      <c r="U1083" s="34"/>
      <c r="V1083" s="35"/>
      <c r="W1083" s="30"/>
      <c r="X1083" s="34"/>
      <c r="Y1083" s="34"/>
      <c r="Z1083" s="30"/>
      <c r="AA1083" s="34"/>
      <c r="AB1083" s="34"/>
      <c r="AC1083" s="30"/>
      <c r="AD1083" s="34"/>
      <c r="AE1083" s="34"/>
      <c r="AF1083" s="30"/>
      <c r="AG1083" s="34"/>
      <c r="AH1083" s="34"/>
      <c r="AI1083" s="30"/>
      <c r="AJ1083" s="34"/>
      <c r="AK1083" s="34"/>
      <c r="AL1083" s="30"/>
      <c r="AM1083" s="34"/>
      <c r="AN1083" s="34"/>
      <c r="AO1083" s="30"/>
      <c r="AP1083" s="34"/>
      <c r="AQ1083" s="34"/>
      <c r="AR1083" s="30"/>
      <c r="AS1083" s="34"/>
      <c r="AT1083" s="34"/>
      <c r="AU1083" s="30"/>
      <c r="AV1083" s="34"/>
      <c r="AW1083" s="34"/>
      <c r="AX1083" s="30"/>
      <c r="AY1083" s="34"/>
      <c r="AZ1083" s="34"/>
      <c r="BA1083" s="30"/>
      <c r="BB1083" s="34"/>
      <c r="BC1083" s="34"/>
      <c r="BD1083" s="30"/>
      <c r="BE1083" s="34"/>
      <c r="BF1083" s="34"/>
      <c r="BG1083" s="30"/>
      <c r="BH1083" s="34"/>
      <c r="BI1083" s="34"/>
      <c r="BJ1083" s="30"/>
      <c r="BK1083" s="34"/>
      <c r="BL1083" s="117"/>
      <c r="BM1083" s="118"/>
      <c r="BN1083" s="117"/>
      <c r="BO1083" s="34"/>
      <c r="BP1083" s="30"/>
      <c r="BQ1083" s="30"/>
      <c r="BR1083" s="31"/>
      <c r="BS1083" s="31"/>
      <c r="BT1083" s="31"/>
      <c r="BU1083" s="31"/>
      <c r="BV1083" s="31"/>
      <c r="BW1083" s="31"/>
      <c r="BX1083" s="31"/>
      <c r="BY1083" s="31"/>
      <c r="BZ1083" s="31"/>
      <c r="CA1083" s="31"/>
      <c r="CB1083" s="31"/>
      <c r="CC1083" s="31"/>
      <c r="CD1083" s="31"/>
      <c r="CE1083" s="31"/>
      <c r="CF1083" s="31"/>
      <c r="CG1083" s="31"/>
      <c r="CH1083" s="31"/>
      <c r="CI1083" s="31"/>
      <c r="CJ1083" s="31"/>
      <c r="CK1083" s="31"/>
      <c r="CL1083" s="31"/>
      <c r="CM1083" s="31"/>
      <c r="CN1083" s="31"/>
      <c r="CO1083" s="31"/>
      <c r="CP1083" s="31"/>
      <c r="CQ1083" s="31"/>
      <c r="CR1083" s="31"/>
      <c r="CS1083" s="31"/>
      <c r="CT1083" s="31"/>
      <c r="CU1083" s="31"/>
      <c r="CV1083" s="31"/>
      <c r="CW1083" s="31"/>
      <c r="CX1083" s="31"/>
      <c r="CY1083" s="31"/>
      <c r="CZ1083" s="31"/>
      <c r="DA1083" s="31"/>
      <c r="DB1083" s="31"/>
      <c r="DC1083" s="31"/>
      <c r="DD1083" s="31"/>
      <c r="DE1083" s="31"/>
      <c r="DF1083" s="31"/>
      <c r="DG1083" s="31"/>
      <c r="DH1083" s="31"/>
      <c r="DI1083" s="31"/>
      <c r="DJ1083" s="31"/>
      <c r="DK1083" s="31"/>
      <c r="DL1083" s="31"/>
      <c r="DM1083" s="31"/>
      <c r="DN1083" s="31"/>
      <c r="DO1083" s="31"/>
      <c r="DP1083" s="31"/>
      <c r="DQ1083" s="31"/>
      <c r="DR1083" s="31"/>
      <c r="DS1083" s="31"/>
      <c r="DT1083" s="31"/>
      <c r="DU1083" s="31"/>
      <c r="DV1083" s="31"/>
      <c r="DW1083" s="31"/>
      <c r="DX1083" s="31"/>
      <c r="DY1083" s="31"/>
      <c r="DZ1083" s="31"/>
      <c r="EA1083" s="31"/>
      <c r="EB1083" s="31"/>
      <c r="EC1083" s="31"/>
      <c r="ED1083" s="31"/>
      <c r="EE1083" s="31"/>
      <c r="EF1083" s="31"/>
      <c r="EG1083" s="31"/>
      <c r="EH1083" s="31"/>
      <c r="EI1083" s="31"/>
      <c r="EJ1083" s="31"/>
      <c r="EK1083" s="31"/>
      <c r="EL1083" s="31"/>
      <c r="EM1083" s="31"/>
      <c r="EN1083" s="31"/>
      <c r="EO1083" s="31"/>
      <c r="EP1083" s="31"/>
      <c r="EQ1083" s="31"/>
      <c r="ER1083" s="31"/>
      <c r="ES1083" s="31"/>
      <c r="ET1083" s="31"/>
      <c r="EU1083" s="31"/>
      <c r="EV1083" s="31"/>
      <c r="EW1083" s="31"/>
      <c r="EX1083" s="31"/>
      <c r="EY1083" s="31"/>
      <c r="EZ1083" s="31"/>
      <c r="FA1083" s="31"/>
      <c r="FB1083" s="31"/>
      <c r="FC1083" s="31"/>
      <c r="FD1083" s="31"/>
      <c r="FE1083" s="31"/>
      <c r="FF1083" s="31"/>
      <c r="FG1083" s="31"/>
      <c r="FH1083" s="31"/>
      <c r="FI1083" s="31"/>
      <c r="FJ1083" s="31"/>
      <c r="FK1083" s="31"/>
      <c r="FL1083" s="31"/>
      <c r="FM1083" s="31"/>
      <c r="FN1083" s="31"/>
      <c r="FO1083" s="31"/>
      <c r="FP1083" s="31"/>
      <c r="FQ1083" s="31"/>
      <c r="FR1083" s="31"/>
      <c r="FS1083" s="31"/>
      <c r="FT1083" s="31"/>
      <c r="FU1083" s="31"/>
      <c r="FV1083" s="31"/>
      <c r="FW1083" s="31"/>
      <c r="FX1083" s="31"/>
      <c r="FY1083" s="31"/>
      <c r="FZ1083" s="31"/>
      <c r="GA1083" s="31"/>
      <c r="GB1083" s="31"/>
      <c r="GC1083" s="31"/>
      <c r="GD1083" s="31"/>
      <c r="GE1083" s="31"/>
      <c r="GF1083" s="31"/>
      <c r="GG1083" s="31"/>
      <c r="GH1083" s="31"/>
      <c r="GI1083" s="31"/>
      <c r="GJ1083" s="31"/>
      <c r="GK1083" s="31"/>
      <c r="GL1083" s="31"/>
      <c r="GM1083" s="31"/>
      <c r="GN1083" s="31"/>
      <c r="GO1083" s="31"/>
      <c r="GP1083" s="31"/>
      <c r="GQ1083" s="31"/>
      <c r="GR1083" s="31"/>
      <c r="GS1083" s="31"/>
      <c r="GT1083" s="31"/>
      <c r="GU1083" s="31"/>
      <c r="GV1083" s="31"/>
      <c r="GW1083" s="31"/>
      <c r="GX1083" s="31"/>
      <c r="GY1083" s="31"/>
      <c r="GZ1083" s="31"/>
    </row>
    <row r="1084" spans="2:208" s="32" customFormat="1" x14ac:dyDescent="0.2">
      <c r="B1084" s="21"/>
      <c r="C1084" s="22"/>
      <c r="D1084" s="22"/>
      <c r="E1084" s="22"/>
      <c r="F1084" s="246"/>
      <c r="G1084" s="121"/>
      <c r="H1084" s="27"/>
      <c r="I1084" s="28"/>
      <c r="J1084" s="29"/>
      <c r="K1084" s="30"/>
      <c r="L1084" s="34"/>
      <c r="M1084" s="35"/>
      <c r="N1084" s="30"/>
      <c r="O1084" s="34"/>
      <c r="P1084" s="35"/>
      <c r="Q1084" s="30"/>
      <c r="R1084" s="34"/>
      <c r="S1084" s="35"/>
      <c r="T1084" s="30"/>
      <c r="U1084" s="34"/>
      <c r="V1084" s="35"/>
      <c r="W1084" s="30"/>
      <c r="X1084" s="34"/>
      <c r="Y1084" s="34"/>
      <c r="Z1084" s="30"/>
      <c r="AA1084" s="34"/>
      <c r="AB1084" s="34"/>
      <c r="AC1084" s="30"/>
      <c r="AD1084" s="34"/>
      <c r="AE1084" s="34"/>
      <c r="AF1084" s="30"/>
      <c r="AG1084" s="34"/>
      <c r="AH1084" s="34"/>
      <c r="AI1084" s="30"/>
      <c r="AJ1084" s="34"/>
      <c r="AK1084" s="34"/>
      <c r="AL1084" s="30"/>
      <c r="AM1084" s="34"/>
      <c r="AN1084" s="34"/>
      <c r="AO1084" s="30"/>
      <c r="AP1084" s="34"/>
      <c r="AQ1084" s="34"/>
      <c r="AR1084" s="30"/>
      <c r="AS1084" s="34"/>
      <c r="AT1084" s="34"/>
      <c r="AU1084" s="30"/>
      <c r="AV1084" s="34"/>
      <c r="AW1084" s="34"/>
      <c r="AX1084" s="30"/>
      <c r="AY1084" s="34"/>
      <c r="AZ1084" s="34"/>
      <c r="BA1084" s="30"/>
      <c r="BB1084" s="34"/>
      <c r="BC1084" s="34"/>
      <c r="BD1084" s="30"/>
      <c r="BE1084" s="34"/>
      <c r="BF1084" s="34"/>
      <c r="BG1084" s="30"/>
      <c r="BH1084" s="34"/>
      <c r="BI1084" s="34"/>
      <c r="BJ1084" s="30"/>
      <c r="BK1084" s="34"/>
      <c r="BL1084" s="117"/>
      <c r="BM1084" s="118"/>
      <c r="BN1084" s="117"/>
      <c r="BO1084" s="34"/>
      <c r="BP1084" s="30"/>
      <c r="BQ1084" s="30"/>
      <c r="BR1084" s="31"/>
      <c r="BS1084" s="31"/>
      <c r="BT1084" s="31"/>
      <c r="BU1084" s="31"/>
      <c r="BV1084" s="31"/>
      <c r="BW1084" s="31"/>
      <c r="BX1084" s="31"/>
      <c r="BY1084" s="31"/>
      <c r="BZ1084" s="31"/>
      <c r="CA1084" s="31"/>
      <c r="CB1084" s="31"/>
      <c r="CC1084" s="31"/>
      <c r="CD1084" s="31"/>
      <c r="CE1084" s="31"/>
      <c r="CF1084" s="31"/>
      <c r="CG1084" s="31"/>
      <c r="CH1084" s="31"/>
      <c r="CI1084" s="31"/>
      <c r="CJ1084" s="31"/>
      <c r="CK1084" s="31"/>
      <c r="CL1084" s="31"/>
      <c r="CM1084" s="31"/>
      <c r="CN1084" s="31"/>
      <c r="CO1084" s="31"/>
      <c r="CP1084" s="31"/>
      <c r="CQ1084" s="31"/>
      <c r="CR1084" s="31"/>
      <c r="CS1084" s="31"/>
      <c r="CT1084" s="31"/>
      <c r="CU1084" s="31"/>
      <c r="CV1084" s="31"/>
      <c r="CW1084" s="31"/>
      <c r="CX1084" s="31"/>
      <c r="CY1084" s="31"/>
      <c r="CZ1084" s="31"/>
      <c r="DA1084" s="31"/>
      <c r="DB1084" s="31"/>
      <c r="DC1084" s="31"/>
      <c r="DD1084" s="31"/>
      <c r="DE1084" s="31"/>
      <c r="DF1084" s="31"/>
      <c r="DG1084" s="31"/>
      <c r="DH1084" s="31"/>
      <c r="DI1084" s="31"/>
      <c r="DJ1084" s="31"/>
      <c r="DK1084" s="31"/>
      <c r="DL1084" s="31"/>
      <c r="DM1084" s="31"/>
      <c r="DN1084" s="31"/>
      <c r="DO1084" s="31"/>
      <c r="DP1084" s="31"/>
      <c r="DQ1084" s="31"/>
      <c r="DR1084" s="31"/>
      <c r="DS1084" s="31"/>
      <c r="DT1084" s="31"/>
      <c r="DU1084" s="31"/>
      <c r="DV1084" s="31"/>
      <c r="DW1084" s="31"/>
      <c r="DX1084" s="31"/>
      <c r="DY1084" s="31"/>
      <c r="DZ1084" s="31"/>
      <c r="EA1084" s="31"/>
      <c r="EB1084" s="31"/>
      <c r="EC1084" s="31"/>
      <c r="ED1084" s="31"/>
      <c r="EE1084" s="31"/>
      <c r="EF1084" s="31"/>
      <c r="EG1084" s="31"/>
      <c r="EH1084" s="31"/>
      <c r="EI1084" s="31"/>
      <c r="EJ1084" s="31"/>
      <c r="EK1084" s="31"/>
      <c r="EL1084" s="31"/>
      <c r="EM1084" s="31"/>
      <c r="EN1084" s="31"/>
      <c r="EO1084" s="31"/>
      <c r="EP1084" s="31"/>
      <c r="EQ1084" s="31"/>
      <c r="ER1084" s="31"/>
      <c r="ES1084" s="31"/>
      <c r="ET1084" s="31"/>
      <c r="EU1084" s="31"/>
      <c r="EV1084" s="31"/>
      <c r="EW1084" s="31"/>
      <c r="EX1084" s="31"/>
      <c r="EY1084" s="31"/>
      <c r="EZ1084" s="31"/>
      <c r="FA1084" s="31"/>
      <c r="FB1084" s="31"/>
      <c r="FC1084" s="31"/>
      <c r="FD1084" s="31"/>
      <c r="FE1084" s="31"/>
      <c r="FF1084" s="31"/>
      <c r="FG1084" s="31"/>
      <c r="FH1084" s="31"/>
      <c r="FI1084" s="31"/>
      <c r="FJ1084" s="31"/>
      <c r="FK1084" s="31"/>
      <c r="FL1084" s="31"/>
      <c r="FM1084" s="31"/>
      <c r="FN1084" s="31"/>
      <c r="FO1084" s="31"/>
      <c r="FP1084" s="31"/>
      <c r="FQ1084" s="31"/>
      <c r="FR1084" s="31"/>
      <c r="FS1084" s="31"/>
      <c r="FT1084" s="31"/>
      <c r="FU1084" s="31"/>
      <c r="FV1084" s="31"/>
      <c r="FW1084" s="31"/>
      <c r="FX1084" s="31"/>
      <c r="FY1084" s="31"/>
      <c r="FZ1084" s="31"/>
      <c r="GA1084" s="31"/>
      <c r="GB1084" s="31"/>
      <c r="GC1084" s="31"/>
      <c r="GD1084" s="31"/>
      <c r="GE1084" s="31"/>
      <c r="GF1084" s="31"/>
      <c r="GG1084" s="31"/>
      <c r="GH1084" s="31"/>
      <c r="GI1084" s="31"/>
      <c r="GJ1084" s="31"/>
      <c r="GK1084" s="31"/>
      <c r="GL1084" s="31"/>
      <c r="GM1084" s="31"/>
      <c r="GN1084" s="31"/>
      <c r="GO1084" s="31"/>
      <c r="GP1084" s="31"/>
      <c r="GQ1084" s="31"/>
      <c r="GR1084" s="31"/>
      <c r="GS1084" s="31"/>
      <c r="GT1084" s="31"/>
      <c r="GU1084" s="31"/>
      <c r="GV1084" s="31"/>
      <c r="GW1084" s="31"/>
      <c r="GX1084" s="31"/>
      <c r="GY1084" s="31"/>
      <c r="GZ1084" s="31"/>
    </row>
    <row r="1085" spans="2:208" s="32" customFormat="1" x14ac:dyDescent="0.2">
      <c r="B1085" s="21"/>
      <c r="C1085" s="22"/>
      <c r="D1085" s="22"/>
      <c r="E1085" s="22"/>
      <c r="F1085" s="246"/>
      <c r="G1085" s="121"/>
      <c r="H1085" s="27"/>
      <c r="I1085" s="28"/>
      <c r="J1085" s="29"/>
      <c r="K1085" s="30"/>
      <c r="L1085" s="34"/>
      <c r="M1085" s="35"/>
      <c r="N1085" s="30"/>
      <c r="O1085" s="34"/>
      <c r="P1085" s="35"/>
      <c r="Q1085" s="30"/>
      <c r="R1085" s="34"/>
      <c r="S1085" s="35"/>
      <c r="T1085" s="30"/>
      <c r="U1085" s="34"/>
      <c r="V1085" s="35"/>
      <c r="W1085" s="30"/>
      <c r="X1085" s="34"/>
      <c r="Y1085" s="34"/>
      <c r="Z1085" s="30"/>
      <c r="AA1085" s="34"/>
      <c r="AB1085" s="34"/>
      <c r="AC1085" s="30"/>
      <c r="AD1085" s="34"/>
      <c r="AE1085" s="34"/>
      <c r="AF1085" s="30"/>
      <c r="AG1085" s="34"/>
      <c r="AH1085" s="34"/>
      <c r="AI1085" s="30"/>
      <c r="AJ1085" s="34"/>
      <c r="AK1085" s="34"/>
      <c r="AL1085" s="30"/>
      <c r="AM1085" s="34"/>
      <c r="AN1085" s="34"/>
      <c r="AO1085" s="30"/>
      <c r="AP1085" s="34"/>
      <c r="AQ1085" s="34"/>
      <c r="AR1085" s="30"/>
      <c r="AS1085" s="34"/>
      <c r="AT1085" s="34"/>
      <c r="AU1085" s="30"/>
      <c r="AV1085" s="34"/>
      <c r="AW1085" s="34"/>
      <c r="AX1085" s="30"/>
      <c r="AY1085" s="34"/>
      <c r="AZ1085" s="34"/>
      <c r="BA1085" s="30"/>
      <c r="BB1085" s="34"/>
      <c r="BC1085" s="34"/>
      <c r="BD1085" s="30"/>
      <c r="BE1085" s="34"/>
      <c r="BF1085" s="34"/>
      <c r="BG1085" s="30"/>
      <c r="BH1085" s="34"/>
      <c r="BI1085" s="34"/>
      <c r="BJ1085" s="30"/>
      <c r="BK1085" s="34"/>
      <c r="BL1085" s="117"/>
      <c r="BM1085" s="118"/>
      <c r="BN1085" s="117"/>
      <c r="BO1085" s="34"/>
      <c r="BP1085" s="30"/>
      <c r="BQ1085" s="30"/>
      <c r="BR1085" s="31"/>
      <c r="BS1085" s="31"/>
      <c r="BT1085" s="31"/>
      <c r="BU1085" s="31"/>
      <c r="BV1085" s="31"/>
      <c r="BW1085" s="31"/>
      <c r="BX1085" s="31"/>
      <c r="BY1085" s="31"/>
      <c r="BZ1085" s="31"/>
      <c r="CA1085" s="31"/>
      <c r="CB1085" s="31"/>
      <c r="CC1085" s="31"/>
      <c r="CD1085" s="31"/>
      <c r="CE1085" s="31"/>
      <c r="CF1085" s="31"/>
      <c r="CG1085" s="31"/>
      <c r="CH1085" s="31"/>
      <c r="CI1085" s="31"/>
      <c r="CJ1085" s="31"/>
      <c r="CK1085" s="31"/>
      <c r="CL1085" s="31"/>
      <c r="CM1085" s="31"/>
      <c r="CN1085" s="31"/>
      <c r="CO1085" s="31"/>
      <c r="CP1085" s="31"/>
      <c r="CQ1085" s="31"/>
      <c r="CR1085" s="31"/>
      <c r="CS1085" s="31"/>
      <c r="CT1085" s="31"/>
      <c r="CU1085" s="31"/>
      <c r="CV1085" s="31"/>
      <c r="CW1085" s="31"/>
      <c r="CX1085" s="31"/>
      <c r="CY1085" s="31"/>
      <c r="CZ1085" s="31"/>
      <c r="DA1085" s="31"/>
      <c r="DB1085" s="31"/>
      <c r="DC1085" s="31"/>
      <c r="DD1085" s="31"/>
      <c r="DE1085" s="31"/>
      <c r="DF1085" s="31"/>
      <c r="DG1085" s="31"/>
      <c r="DH1085" s="31"/>
      <c r="DI1085" s="31"/>
      <c r="DJ1085" s="31"/>
      <c r="DK1085" s="31"/>
      <c r="DL1085" s="31"/>
      <c r="DM1085" s="31"/>
      <c r="DN1085" s="31"/>
      <c r="DO1085" s="31"/>
      <c r="DP1085" s="31"/>
      <c r="DQ1085" s="31"/>
      <c r="DR1085" s="31"/>
      <c r="DS1085" s="31"/>
      <c r="DT1085" s="31"/>
      <c r="DU1085" s="31"/>
      <c r="DV1085" s="31"/>
      <c r="DW1085" s="31"/>
      <c r="DX1085" s="31"/>
      <c r="DY1085" s="31"/>
      <c r="DZ1085" s="31"/>
      <c r="EA1085" s="31"/>
      <c r="EB1085" s="31"/>
      <c r="EC1085" s="31"/>
      <c r="ED1085" s="31"/>
      <c r="EE1085" s="31"/>
      <c r="EF1085" s="31"/>
      <c r="EG1085" s="31"/>
      <c r="EH1085" s="31"/>
      <c r="EI1085" s="31"/>
      <c r="EJ1085" s="31"/>
      <c r="EK1085" s="31"/>
      <c r="EL1085" s="31"/>
      <c r="EM1085" s="31"/>
      <c r="EN1085" s="31"/>
      <c r="EO1085" s="31"/>
      <c r="EP1085" s="31"/>
      <c r="EQ1085" s="31"/>
      <c r="ER1085" s="31"/>
      <c r="ES1085" s="31"/>
      <c r="ET1085" s="31"/>
      <c r="EU1085" s="31"/>
      <c r="EV1085" s="31"/>
      <c r="EW1085" s="31"/>
      <c r="EX1085" s="31"/>
      <c r="EY1085" s="31"/>
      <c r="EZ1085" s="31"/>
      <c r="FA1085" s="31"/>
      <c r="FB1085" s="31"/>
      <c r="FC1085" s="31"/>
      <c r="FD1085" s="31"/>
      <c r="FE1085" s="31"/>
      <c r="FF1085" s="31"/>
      <c r="FG1085" s="31"/>
      <c r="FH1085" s="31"/>
      <c r="FI1085" s="31"/>
      <c r="FJ1085" s="31"/>
      <c r="FK1085" s="31"/>
      <c r="FL1085" s="31"/>
      <c r="FM1085" s="31"/>
      <c r="FN1085" s="31"/>
      <c r="FO1085" s="31"/>
      <c r="FP1085" s="31"/>
      <c r="FQ1085" s="31"/>
      <c r="FR1085" s="31"/>
      <c r="FS1085" s="31"/>
      <c r="FT1085" s="31"/>
      <c r="FU1085" s="31"/>
      <c r="FV1085" s="31"/>
      <c r="FW1085" s="31"/>
      <c r="FX1085" s="31"/>
      <c r="FY1085" s="31"/>
      <c r="FZ1085" s="31"/>
      <c r="GA1085" s="31"/>
      <c r="GB1085" s="31"/>
      <c r="GC1085" s="31"/>
      <c r="GD1085" s="31"/>
      <c r="GE1085" s="31"/>
      <c r="GF1085" s="31"/>
      <c r="GG1085" s="31"/>
      <c r="GH1085" s="31"/>
      <c r="GI1085" s="31"/>
      <c r="GJ1085" s="31"/>
      <c r="GK1085" s="31"/>
      <c r="GL1085" s="31"/>
      <c r="GM1085" s="31"/>
      <c r="GN1085" s="31"/>
      <c r="GO1085" s="31"/>
      <c r="GP1085" s="31"/>
      <c r="GQ1085" s="31"/>
      <c r="GR1085" s="31"/>
      <c r="GS1085" s="31"/>
      <c r="GT1085" s="31"/>
      <c r="GU1085" s="31"/>
      <c r="GV1085" s="31"/>
      <c r="GW1085" s="31"/>
      <c r="GX1085" s="31"/>
      <c r="GY1085" s="31"/>
      <c r="GZ1085" s="31"/>
    </row>
    <row r="1086" spans="2:208" s="32" customFormat="1" x14ac:dyDescent="0.2">
      <c r="B1086" s="21"/>
      <c r="C1086" s="22"/>
      <c r="D1086" s="22"/>
      <c r="E1086" s="22"/>
      <c r="F1086" s="246"/>
      <c r="G1086" s="121"/>
      <c r="H1086" s="27"/>
      <c r="I1086" s="28"/>
      <c r="J1086" s="29"/>
      <c r="K1086" s="30"/>
      <c r="L1086" s="34"/>
      <c r="M1086" s="35"/>
      <c r="N1086" s="30"/>
      <c r="O1086" s="34"/>
      <c r="P1086" s="35"/>
      <c r="Q1086" s="30"/>
      <c r="R1086" s="34"/>
      <c r="S1086" s="35"/>
      <c r="T1086" s="30"/>
      <c r="U1086" s="34"/>
      <c r="V1086" s="35"/>
      <c r="W1086" s="30"/>
      <c r="X1086" s="34"/>
      <c r="Y1086" s="34"/>
      <c r="Z1086" s="30"/>
      <c r="AA1086" s="34"/>
      <c r="AB1086" s="34"/>
      <c r="AC1086" s="30"/>
      <c r="AD1086" s="34"/>
      <c r="AE1086" s="34"/>
      <c r="AF1086" s="30"/>
      <c r="AG1086" s="34"/>
      <c r="AH1086" s="34"/>
      <c r="AI1086" s="30"/>
      <c r="AJ1086" s="34"/>
      <c r="AK1086" s="34"/>
      <c r="AL1086" s="30"/>
      <c r="AM1086" s="34"/>
      <c r="AN1086" s="34"/>
      <c r="AO1086" s="30"/>
      <c r="AP1086" s="34"/>
      <c r="AQ1086" s="34"/>
      <c r="AR1086" s="30"/>
      <c r="AS1086" s="34"/>
      <c r="AT1086" s="34"/>
      <c r="AU1086" s="30"/>
      <c r="AV1086" s="34"/>
      <c r="AW1086" s="34"/>
      <c r="AX1086" s="30"/>
      <c r="AY1086" s="34"/>
      <c r="AZ1086" s="34"/>
      <c r="BA1086" s="30"/>
      <c r="BB1086" s="34"/>
      <c r="BC1086" s="34"/>
      <c r="BD1086" s="30"/>
      <c r="BE1086" s="34"/>
      <c r="BF1086" s="34"/>
      <c r="BG1086" s="30"/>
      <c r="BH1086" s="34"/>
      <c r="BI1086" s="34"/>
      <c r="BJ1086" s="30"/>
      <c r="BK1086" s="34"/>
      <c r="BL1086" s="117"/>
      <c r="BM1086" s="118"/>
      <c r="BN1086" s="117"/>
      <c r="BO1086" s="34"/>
      <c r="BP1086" s="30"/>
      <c r="BQ1086" s="30"/>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1"/>
      <c r="EU1086" s="31"/>
      <c r="EV1086" s="31"/>
      <c r="EW1086" s="31"/>
      <c r="EX1086" s="31"/>
      <c r="EY1086" s="31"/>
      <c r="EZ1086" s="31"/>
      <c r="FA1086" s="31"/>
      <c r="FB1086" s="31"/>
      <c r="FC1086" s="31"/>
      <c r="FD1086" s="31"/>
      <c r="FE1086" s="31"/>
      <c r="FF1086" s="31"/>
      <c r="FG1086" s="31"/>
      <c r="FH1086" s="31"/>
      <c r="FI1086" s="31"/>
      <c r="FJ1086" s="31"/>
      <c r="FK1086" s="31"/>
      <c r="FL1086" s="31"/>
      <c r="FM1086" s="31"/>
      <c r="FN1086" s="31"/>
      <c r="FO1086" s="31"/>
      <c r="FP1086" s="31"/>
      <c r="FQ1086" s="31"/>
      <c r="FR1086" s="31"/>
      <c r="FS1086" s="31"/>
      <c r="FT1086" s="31"/>
      <c r="FU1086" s="31"/>
      <c r="FV1086" s="31"/>
      <c r="FW1086" s="31"/>
      <c r="FX1086" s="31"/>
      <c r="FY1086" s="31"/>
      <c r="FZ1086" s="31"/>
      <c r="GA1086" s="31"/>
      <c r="GB1086" s="31"/>
      <c r="GC1086" s="31"/>
      <c r="GD1086" s="31"/>
      <c r="GE1086" s="31"/>
      <c r="GF1086" s="31"/>
      <c r="GG1086" s="31"/>
      <c r="GH1086" s="31"/>
      <c r="GI1086" s="31"/>
      <c r="GJ1086" s="31"/>
      <c r="GK1086" s="31"/>
      <c r="GL1086" s="31"/>
      <c r="GM1086" s="31"/>
      <c r="GN1086" s="31"/>
      <c r="GO1086" s="31"/>
      <c r="GP1086" s="31"/>
      <c r="GQ1086" s="31"/>
      <c r="GR1086" s="31"/>
      <c r="GS1086" s="31"/>
      <c r="GT1086" s="31"/>
      <c r="GU1086" s="31"/>
      <c r="GV1086" s="31"/>
      <c r="GW1086" s="31"/>
      <c r="GX1086" s="31"/>
      <c r="GY1086" s="31"/>
      <c r="GZ1086" s="31"/>
    </row>
    <row r="1087" spans="2:208" s="32" customFormat="1" x14ac:dyDescent="0.2">
      <c r="B1087" s="21"/>
      <c r="C1087" s="22"/>
      <c r="D1087" s="22"/>
      <c r="E1087" s="22"/>
      <c r="F1087" s="246"/>
      <c r="G1087" s="121"/>
      <c r="H1087" s="27"/>
      <c r="I1087" s="28"/>
      <c r="J1087" s="29"/>
      <c r="K1087" s="30"/>
      <c r="L1087" s="34"/>
      <c r="M1087" s="35"/>
      <c r="N1087" s="30"/>
      <c r="O1087" s="34"/>
      <c r="P1087" s="35"/>
      <c r="Q1087" s="30"/>
      <c r="R1087" s="34"/>
      <c r="S1087" s="35"/>
      <c r="T1087" s="30"/>
      <c r="U1087" s="34"/>
      <c r="V1087" s="35"/>
      <c r="W1087" s="30"/>
      <c r="X1087" s="34"/>
      <c r="Y1087" s="34"/>
      <c r="Z1087" s="30"/>
      <c r="AA1087" s="34"/>
      <c r="AB1087" s="34"/>
      <c r="AC1087" s="30"/>
      <c r="AD1087" s="34"/>
      <c r="AE1087" s="34"/>
      <c r="AF1087" s="30"/>
      <c r="AG1087" s="34"/>
      <c r="AH1087" s="34"/>
      <c r="AI1087" s="30"/>
      <c r="AJ1087" s="34"/>
      <c r="AK1087" s="34"/>
      <c r="AL1087" s="30"/>
      <c r="AM1087" s="34"/>
      <c r="AN1087" s="34"/>
      <c r="AO1087" s="30"/>
      <c r="AP1087" s="34"/>
      <c r="AQ1087" s="34"/>
      <c r="AR1087" s="30"/>
      <c r="AS1087" s="34"/>
      <c r="AT1087" s="34"/>
      <c r="AU1087" s="30"/>
      <c r="AV1087" s="34"/>
      <c r="AW1087" s="34"/>
      <c r="AX1087" s="30"/>
      <c r="AY1087" s="34"/>
      <c r="AZ1087" s="34"/>
      <c r="BA1087" s="30"/>
      <c r="BB1087" s="34"/>
      <c r="BC1087" s="34"/>
      <c r="BD1087" s="30"/>
      <c r="BE1087" s="34"/>
      <c r="BF1087" s="34"/>
      <c r="BG1087" s="30"/>
      <c r="BH1087" s="34"/>
      <c r="BI1087" s="34"/>
      <c r="BJ1087" s="30"/>
      <c r="BK1087" s="34"/>
      <c r="BL1087" s="117"/>
      <c r="BM1087" s="118"/>
      <c r="BN1087" s="117"/>
      <c r="BO1087" s="34"/>
      <c r="BP1087" s="30"/>
      <c r="BQ1087" s="30"/>
      <c r="BR1087" s="31"/>
      <c r="BS1087" s="31"/>
      <c r="BT1087" s="31"/>
      <c r="BU1087" s="31"/>
      <c r="BV1087" s="31"/>
      <c r="BW1087" s="31"/>
      <c r="BX1087" s="31"/>
      <c r="BY1087" s="31"/>
      <c r="BZ1087" s="31"/>
      <c r="CA1087" s="31"/>
      <c r="CB1087" s="31"/>
      <c r="CC1087" s="31"/>
      <c r="CD1087" s="31"/>
      <c r="CE1087" s="31"/>
      <c r="CF1087" s="31"/>
      <c r="CG1087" s="31"/>
      <c r="CH1087" s="31"/>
      <c r="CI1087" s="31"/>
      <c r="CJ1087" s="31"/>
      <c r="CK1087" s="31"/>
      <c r="CL1087" s="31"/>
      <c r="CM1087" s="31"/>
      <c r="CN1087" s="31"/>
      <c r="CO1087" s="31"/>
      <c r="CP1087" s="31"/>
      <c r="CQ1087" s="31"/>
      <c r="CR1087" s="31"/>
      <c r="CS1087" s="31"/>
      <c r="CT1087" s="31"/>
      <c r="CU1087" s="31"/>
      <c r="CV1087" s="31"/>
      <c r="CW1087" s="31"/>
      <c r="CX1087" s="31"/>
      <c r="CY1087" s="31"/>
      <c r="CZ1087" s="31"/>
      <c r="DA1087" s="31"/>
      <c r="DB1087" s="31"/>
      <c r="DC1087" s="31"/>
      <c r="DD1087" s="31"/>
      <c r="DE1087" s="31"/>
      <c r="DF1087" s="31"/>
      <c r="DG1087" s="31"/>
      <c r="DH1087" s="31"/>
      <c r="DI1087" s="31"/>
      <c r="DJ1087" s="31"/>
      <c r="DK1087" s="31"/>
      <c r="DL1087" s="31"/>
      <c r="DM1087" s="31"/>
      <c r="DN1087" s="31"/>
      <c r="DO1087" s="31"/>
      <c r="DP1087" s="31"/>
      <c r="DQ1087" s="31"/>
      <c r="DR1087" s="31"/>
      <c r="DS1087" s="31"/>
      <c r="DT1087" s="31"/>
      <c r="DU1087" s="31"/>
      <c r="DV1087" s="31"/>
      <c r="DW1087" s="31"/>
      <c r="DX1087" s="31"/>
      <c r="DY1087" s="31"/>
      <c r="DZ1087" s="31"/>
      <c r="EA1087" s="31"/>
      <c r="EB1087" s="31"/>
      <c r="EC1087" s="31"/>
      <c r="ED1087" s="31"/>
      <c r="EE1087" s="31"/>
      <c r="EF1087" s="31"/>
      <c r="EG1087" s="31"/>
      <c r="EH1087" s="31"/>
      <c r="EI1087" s="31"/>
      <c r="EJ1087" s="31"/>
      <c r="EK1087" s="31"/>
      <c r="EL1087" s="31"/>
      <c r="EM1087" s="31"/>
      <c r="EN1087" s="31"/>
      <c r="EO1087" s="31"/>
      <c r="EP1087" s="31"/>
      <c r="EQ1087" s="31"/>
      <c r="ER1087" s="31"/>
      <c r="ES1087" s="31"/>
      <c r="ET1087" s="31"/>
      <c r="EU1087" s="31"/>
      <c r="EV1087" s="31"/>
      <c r="EW1087" s="31"/>
      <c r="EX1087" s="31"/>
      <c r="EY1087" s="31"/>
      <c r="EZ1087" s="31"/>
      <c r="FA1087" s="31"/>
      <c r="FB1087" s="31"/>
      <c r="FC1087" s="31"/>
      <c r="FD1087" s="31"/>
      <c r="FE1087" s="31"/>
      <c r="FF1087" s="31"/>
      <c r="FG1087" s="31"/>
      <c r="FH1087" s="31"/>
      <c r="FI1087" s="31"/>
      <c r="FJ1087" s="31"/>
      <c r="FK1087" s="31"/>
      <c r="FL1087" s="31"/>
      <c r="FM1087" s="31"/>
      <c r="FN1087" s="31"/>
      <c r="FO1087" s="31"/>
      <c r="FP1087" s="31"/>
      <c r="FQ1087" s="31"/>
      <c r="FR1087" s="31"/>
      <c r="FS1087" s="31"/>
      <c r="FT1087" s="31"/>
      <c r="FU1087" s="31"/>
      <c r="FV1087" s="31"/>
      <c r="FW1087" s="31"/>
      <c r="FX1087" s="31"/>
      <c r="FY1087" s="31"/>
      <c r="FZ1087" s="31"/>
      <c r="GA1087" s="31"/>
      <c r="GB1087" s="31"/>
      <c r="GC1087" s="31"/>
      <c r="GD1087" s="31"/>
      <c r="GE1087" s="31"/>
      <c r="GF1087" s="31"/>
      <c r="GG1087" s="31"/>
      <c r="GH1087" s="31"/>
      <c r="GI1087" s="31"/>
      <c r="GJ1087" s="31"/>
      <c r="GK1087" s="31"/>
      <c r="GL1087" s="31"/>
      <c r="GM1087" s="31"/>
      <c r="GN1087" s="31"/>
      <c r="GO1087" s="31"/>
      <c r="GP1087" s="31"/>
      <c r="GQ1087" s="31"/>
      <c r="GR1087" s="31"/>
      <c r="GS1087" s="31"/>
      <c r="GT1087" s="31"/>
      <c r="GU1087" s="31"/>
      <c r="GV1087" s="31"/>
      <c r="GW1087" s="31"/>
      <c r="GX1087" s="31"/>
      <c r="GY1087" s="31"/>
      <c r="GZ1087" s="31"/>
    </row>
    <row r="1088" spans="2:208" s="32" customFormat="1" x14ac:dyDescent="0.2">
      <c r="B1088" s="21"/>
      <c r="C1088" s="22"/>
      <c r="D1088" s="22"/>
      <c r="E1088" s="22"/>
      <c r="F1088" s="246"/>
      <c r="G1088" s="121"/>
      <c r="H1088" s="27"/>
      <c r="I1088" s="28"/>
      <c r="J1088" s="29"/>
      <c r="K1088" s="30"/>
      <c r="L1088" s="34"/>
      <c r="M1088" s="35"/>
      <c r="N1088" s="30"/>
      <c r="O1088" s="34"/>
      <c r="P1088" s="35"/>
      <c r="Q1088" s="30"/>
      <c r="R1088" s="34"/>
      <c r="S1088" s="35"/>
      <c r="T1088" s="30"/>
      <c r="U1088" s="34"/>
      <c r="V1088" s="35"/>
      <c r="W1088" s="30"/>
      <c r="X1088" s="34"/>
      <c r="Y1088" s="34"/>
      <c r="Z1088" s="30"/>
      <c r="AA1088" s="34"/>
      <c r="AB1088" s="34"/>
      <c r="AC1088" s="30"/>
      <c r="AD1088" s="34"/>
      <c r="AE1088" s="34"/>
      <c r="AF1088" s="30"/>
      <c r="AG1088" s="34"/>
      <c r="AH1088" s="34"/>
      <c r="AI1088" s="30"/>
      <c r="AJ1088" s="34"/>
      <c r="AK1088" s="34"/>
      <c r="AL1088" s="30"/>
      <c r="AM1088" s="34"/>
      <c r="AN1088" s="34"/>
      <c r="AO1088" s="30"/>
      <c r="AP1088" s="34"/>
      <c r="AQ1088" s="34"/>
      <c r="AR1088" s="30"/>
      <c r="AS1088" s="34"/>
      <c r="AT1088" s="34"/>
      <c r="AU1088" s="30"/>
      <c r="AV1088" s="34"/>
      <c r="AW1088" s="34"/>
      <c r="AX1088" s="30"/>
      <c r="AY1088" s="34"/>
      <c r="AZ1088" s="34"/>
      <c r="BA1088" s="30"/>
      <c r="BB1088" s="34"/>
      <c r="BC1088" s="34"/>
      <c r="BD1088" s="30"/>
      <c r="BE1088" s="34"/>
      <c r="BF1088" s="34"/>
      <c r="BG1088" s="30"/>
      <c r="BH1088" s="34"/>
      <c r="BI1088" s="34"/>
      <c r="BJ1088" s="30"/>
      <c r="BK1088" s="34"/>
      <c r="BL1088" s="117"/>
      <c r="BM1088" s="118"/>
      <c r="BN1088" s="117"/>
      <c r="BO1088" s="34"/>
      <c r="BP1088" s="30"/>
      <c r="BQ1088" s="30"/>
      <c r="BR1088" s="31"/>
      <c r="BS1088" s="31"/>
      <c r="BT1088" s="31"/>
      <c r="BU1088" s="31"/>
      <c r="BV1088" s="31"/>
      <c r="BW1088" s="31"/>
      <c r="BX1088" s="31"/>
      <c r="BY1088" s="31"/>
      <c r="BZ1088" s="31"/>
      <c r="CA1088" s="31"/>
      <c r="CB1088" s="31"/>
      <c r="CC1088" s="31"/>
      <c r="CD1088" s="31"/>
      <c r="CE1088" s="31"/>
      <c r="CF1088" s="31"/>
      <c r="CG1088" s="31"/>
      <c r="CH1088" s="31"/>
      <c r="CI1088" s="31"/>
      <c r="CJ1088" s="31"/>
      <c r="CK1088" s="31"/>
      <c r="CL1088" s="31"/>
      <c r="CM1088" s="31"/>
      <c r="CN1088" s="31"/>
      <c r="CO1088" s="31"/>
      <c r="CP1088" s="31"/>
      <c r="CQ1088" s="31"/>
      <c r="CR1088" s="31"/>
      <c r="CS1088" s="31"/>
      <c r="CT1088" s="31"/>
      <c r="CU1088" s="31"/>
      <c r="CV1088" s="31"/>
      <c r="CW1088" s="31"/>
      <c r="CX1088" s="31"/>
      <c r="CY1088" s="31"/>
      <c r="CZ1088" s="31"/>
      <c r="DA1088" s="31"/>
      <c r="DB1088" s="31"/>
      <c r="DC1088" s="31"/>
      <c r="DD1088" s="31"/>
      <c r="DE1088" s="31"/>
      <c r="DF1088" s="31"/>
      <c r="DG1088" s="31"/>
      <c r="DH1088" s="31"/>
      <c r="DI1088" s="31"/>
      <c r="DJ1088" s="31"/>
      <c r="DK1088" s="31"/>
      <c r="DL1088" s="31"/>
      <c r="DM1088" s="31"/>
      <c r="DN1088" s="31"/>
      <c r="DO1088" s="31"/>
      <c r="DP1088" s="31"/>
      <c r="DQ1088" s="31"/>
      <c r="DR1088" s="31"/>
      <c r="DS1088" s="31"/>
      <c r="DT1088" s="31"/>
      <c r="DU1088" s="31"/>
      <c r="DV1088" s="31"/>
      <c r="DW1088" s="31"/>
      <c r="DX1088" s="31"/>
      <c r="DY1088" s="31"/>
      <c r="DZ1088" s="31"/>
      <c r="EA1088" s="31"/>
      <c r="EB1088" s="31"/>
      <c r="EC1088" s="31"/>
      <c r="ED1088" s="31"/>
      <c r="EE1088" s="31"/>
      <c r="EF1088" s="31"/>
      <c r="EG1088" s="31"/>
      <c r="EH1088" s="31"/>
      <c r="EI1088" s="31"/>
      <c r="EJ1088" s="31"/>
      <c r="EK1088" s="31"/>
      <c r="EL1088" s="31"/>
      <c r="EM1088" s="31"/>
      <c r="EN1088" s="31"/>
      <c r="EO1088" s="31"/>
      <c r="EP1088" s="31"/>
      <c r="EQ1088" s="31"/>
      <c r="ER1088" s="31"/>
      <c r="ES1088" s="31"/>
      <c r="ET1088" s="31"/>
      <c r="EU1088" s="31"/>
      <c r="EV1088" s="31"/>
      <c r="EW1088" s="31"/>
      <c r="EX1088" s="31"/>
      <c r="EY1088" s="31"/>
      <c r="EZ1088" s="31"/>
      <c r="FA1088" s="31"/>
      <c r="FB1088" s="31"/>
      <c r="FC1088" s="31"/>
      <c r="FD1088" s="31"/>
      <c r="FE1088" s="31"/>
      <c r="FF1088" s="31"/>
      <c r="FG1088" s="31"/>
      <c r="FH1088" s="31"/>
      <c r="FI1088" s="31"/>
      <c r="FJ1088" s="31"/>
      <c r="FK1088" s="31"/>
      <c r="FL1088" s="31"/>
      <c r="FM1088" s="31"/>
      <c r="FN1088" s="31"/>
      <c r="FO1088" s="31"/>
      <c r="FP1088" s="31"/>
      <c r="FQ1088" s="31"/>
      <c r="FR1088" s="31"/>
      <c r="FS1088" s="31"/>
      <c r="FT1088" s="31"/>
      <c r="FU1088" s="31"/>
      <c r="FV1088" s="31"/>
      <c r="FW1088" s="31"/>
      <c r="FX1088" s="31"/>
      <c r="FY1088" s="31"/>
      <c r="FZ1088" s="31"/>
      <c r="GA1088" s="31"/>
      <c r="GB1088" s="31"/>
      <c r="GC1088" s="31"/>
      <c r="GD1088" s="31"/>
      <c r="GE1088" s="31"/>
      <c r="GF1088" s="31"/>
      <c r="GG1088" s="31"/>
      <c r="GH1088" s="31"/>
      <c r="GI1088" s="31"/>
      <c r="GJ1088" s="31"/>
      <c r="GK1088" s="31"/>
      <c r="GL1088" s="31"/>
      <c r="GM1088" s="31"/>
      <c r="GN1088" s="31"/>
      <c r="GO1088" s="31"/>
      <c r="GP1088" s="31"/>
      <c r="GQ1088" s="31"/>
      <c r="GR1088" s="31"/>
      <c r="GS1088" s="31"/>
      <c r="GT1088" s="31"/>
      <c r="GU1088" s="31"/>
      <c r="GV1088" s="31"/>
      <c r="GW1088" s="31"/>
      <c r="GX1088" s="31"/>
      <c r="GY1088" s="31"/>
      <c r="GZ1088" s="31"/>
    </row>
    <row r="1089" spans="2:208" s="32" customFormat="1" x14ac:dyDescent="0.2">
      <c r="B1089" s="21"/>
      <c r="C1089" s="22"/>
      <c r="D1089" s="22"/>
      <c r="E1089" s="22"/>
      <c r="F1089" s="246"/>
      <c r="G1089" s="121"/>
      <c r="H1089" s="27"/>
      <c r="I1089" s="28"/>
      <c r="J1089" s="29"/>
      <c r="K1089" s="30"/>
      <c r="L1089" s="34"/>
      <c r="M1089" s="35"/>
      <c r="N1089" s="30"/>
      <c r="O1089" s="34"/>
      <c r="P1089" s="35"/>
      <c r="Q1089" s="30"/>
      <c r="R1089" s="34"/>
      <c r="S1089" s="35"/>
      <c r="T1089" s="30"/>
      <c r="U1089" s="34"/>
      <c r="V1089" s="35"/>
      <c r="W1089" s="30"/>
      <c r="X1089" s="34"/>
      <c r="Y1089" s="34"/>
      <c r="Z1089" s="30"/>
      <c r="AA1089" s="34"/>
      <c r="AB1089" s="34"/>
      <c r="AC1089" s="30"/>
      <c r="AD1089" s="34"/>
      <c r="AE1089" s="34"/>
      <c r="AF1089" s="30"/>
      <c r="AG1089" s="34"/>
      <c r="AH1089" s="34"/>
      <c r="AI1089" s="30"/>
      <c r="AJ1089" s="34"/>
      <c r="AK1089" s="34"/>
      <c r="AL1089" s="30"/>
      <c r="AM1089" s="34"/>
      <c r="AN1089" s="34"/>
      <c r="AO1089" s="30"/>
      <c r="AP1089" s="34"/>
      <c r="AQ1089" s="34"/>
      <c r="AR1089" s="30"/>
      <c r="AS1089" s="34"/>
      <c r="AT1089" s="34"/>
      <c r="AU1089" s="30"/>
      <c r="AV1089" s="34"/>
      <c r="AW1089" s="34"/>
      <c r="AX1089" s="30"/>
      <c r="AY1089" s="34"/>
      <c r="AZ1089" s="34"/>
      <c r="BA1089" s="30"/>
      <c r="BB1089" s="34"/>
      <c r="BC1089" s="34"/>
      <c r="BD1089" s="30"/>
      <c r="BE1089" s="34"/>
      <c r="BF1089" s="34"/>
      <c r="BG1089" s="30"/>
      <c r="BH1089" s="34"/>
      <c r="BI1089" s="34"/>
      <c r="BJ1089" s="30"/>
      <c r="BK1089" s="34"/>
      <c r="BL1089" s="117"/>
      <c r="BM1089" s="118"/>
      <c r="BN1089" s="117"/>
      <c r="BO1089" s="34"/>
      <c r="BP1089" s="30"/>
      <c r="BQ1089" s="30"/>
      <c r="BR1089" s="31"/>
      <c r="BS1089" s="31"/>
      <c r="BT1089" s="31"/>
      <c r="BU1089" s="31"/>
      <c r="BV1089" s="31"/>
      <c r="BW1089" s="31"/>
      <c r="BX1089" s="31"/>
      <c r="BY1089" s="31"/>
      <c r="BZ1089" s="31"/>
      <c r="CA1089" s="31"/>
      <c r="CB1089" s="31"/>
      <c r="CC1089" s="31"/>
      <c r="CD1089" s="31"/>
      <c r="CE1089" s="31"/>
      <c r="CF1089" s="31"/>
      <c r="CG1089" s="31"/>
      <c r="CH1089" s="31"/>
      <c r="CI1089" s="31"/>
      <c r="CJ1089" s="31"/>
      <c r="CK1089" s="31"/>
      <c r="CL1089" s="31"/>
      <c r="CM1089" s="31"/>
      <c r="CN1089" s="31"/>
      <c r="CO1089" s="31"/>
      <c r="CP1089" s="31"/>
      <c r="CQ1089" s="31"/>
      <c r="CR1089" s="31"/>
      <c r="CS1089" s="31"/>
      <c r="CT1089" s="31"/>
      <c r="CU1089" s="31"/>
      <c r="CV1089" s="31"/>
      <c r="CW1089" s="31"/>
      <c r="CX1089" s="31"/>
      <c r="CY1089" s="31"/>
      <c r="CZ1089" s="31"/>
      <c r="DA1089" s="31"/>
      <c r="DB1089" s="31"/>
      <c r="DC1089" s="31"/>
      <c r="DD1089" s="31"/>
      <c r="DE1089" s="31"/>
      <c r="DF1089" s="31"/>
      <c r="DG1089" s="31"/>
      <c r="DH1089" s="31"/>
      <c r="DI1089" s="31"/>
      <c r="DJ1089" s="31"/>
      <c r="DK1089" s="31"/>
      <c r="DL1089" s="31"/>
      <c r="DM1089" s="31"/>
      <c r="DN1089" s="31"/>
      <c r="DO1089" s="31"/>
      <c r="DP1089" s="31"/>
      <c r="DQ1089" s="31"/>
      <c r="DR1089" s="31"/>
      <c r="DS1089" s="31"/>
      <c r="DT1089" s="31"/>
      <c r="DU1089" s="31"/>
      <c r="DV1089" s="31"/>
      <c r="DW1089" s="31"/>
      <c r="DX1089" s="31"/>
      <c r="DY1089" s="31"/>
      <c r="DZ1089" s="31"/>
      <c r="EA1089" s="31"/>
      <c r="EB1089" s="31"/>
      <c r="EC1089" s="31"/>
      <c r="ED1089" s="31"/>
      <c r="EE1089" s="31"/>
      <c r="EF1089" s="31"/>
      <c r="EG1089" s="31"/>
      <c r="EH1089" s="31"/>
      <c r="EI1089" s="31"/>
      <c r="EJ1089" s="31"/>
      <c r="EK1089" s="31"/>
      <c r="EL1089" s="31"/>
      <c r="EM1089" s="31"/>
      <c r="EN1089" s="31"/>
      <c r="EO1089" s="31"/>
      <c r="EP1089" s="31"/>
      <c r="EQ1089" s="31"/>
      <c r="ER1089" s="31"/>
      <c r="ES1089" s="31"/>
      <c r="ET1089" s="31"/>
      <c r="EU1089" s="31"/>
      <c r="EV1089" s="31"/>
      <c r="EW1089" s="31"/>
      <c r="EX1089" s="31"/>
      <c r="EY1089" s="31"/>
      <c r="EZ1089" s="31"/>
      <c r="FA1089" s="31"/>
      <c r="FB1089" s="31"/>
      <c r="FC1089" s="31"/>
      <c r="FD1089" s="31"/>
      <c r="FE1089" s="31"/>
      <c r="FF1089" s="31"/>
      <c r="FG1089" s="31"/>
      <c r="FH1089" s="31"/>
      <c r="FI1089" s="31"/>
      <c r="FJ1089" s="31"/>
      <c r="FK1089" s="31"/>
      <c r="FL1089" s="31"/>
      <c r="FM1089" s="31"/>
      <c r="FN1089" s="31"/>
      <c r="FO1089" s="31"/>
      <c r="FP1089" s="31"/>
      <c r="FQ1089" s="31"/>
      <c r="FR1089" s="31"/>
      <c r="FS1089" s="31"/>
      <c r="FT1089" s="31"/>
      <c r="FU1089" s="31"/>
      <c r="FV1089" s="31"/>
      <c r="FW1089" s="31"/>
      <c r="FX1089" s="31"/>
      <c r="FY1089" s="31"/>
      <c r="FZ1089" s="31"/>
      <c r="GA1089" s="31"/>
      <c r="GB1089" s="31"/>
      <c r="GC1089" s="31"/>
      <c r="GD1089" s="31"/>
      <c r="GE1089" s="31"/>
      <c r="GF1089" s="31"/>
      <c r="GG1089" s="31"/>
      <c r="GH1089" s="31"/>
      <c r="GI1089" s="31"/>
      <c r="GJ1089" s="31"/>
      <c r="GK1089" s="31"/>
      <c r="GL1089" s="31"/>
      <c r="GM1089" s="31"/>
      <c r="GN1089" s="31"/>
      <c r="GO1089" s="31"/>
      <c r="GP1089" s="31"/>
      <c r="GQ1089" s="31"/>
      <c r="GR1089" s="31"/>
      <c r="GS1089" s="31"/>
      <c r="GT1089" s="31"/>
      <c r="GU1089" s="31"/>
      <c r="GV1089" s="31"/>
      <c r="GW1089" s="31"/>
      <c r="GX1089" s="31"/>
      <c r="GY1089" s="31"/>
      <c r="GZ1089" s="31"/>
    </row>
    <row r="1090" spans="2:208" s="32" customFormat="1" x14ac:dyDescent="0.2">
      <c r="B1090" s="21"/>
      <c r="C1090" s="22"/>
      <c r="D1090" s="22"/>
      <c r="E1090" s="22"/>
      <c r="F1090" s="246"/>
      <c r="G1090" s="121"/>
      <c r="H1090" s="27"/>
      <c r="I1090" s="28"/>
      <c r="J1090" s="29"/>
      <c r="K1090" s="30"/>
      <c r="L1090" s="34"/>
      <c r="M1090" s="35"/>
      <c r="N1090" s="30"/>
      <c r="O1090" s="34"/>
      <c r="P1090" s="35"/>
      <c r="Q1090" s="30"/>
      <c r="R1090" s="34"/>
      <c r="S1090" s="35"/>
      <c r="T1090" s="30"/>
      <c r="U1090" s="34"/>
      <c r="V1090" s="35"/>
      <c r="W1090" s="30"/>
      <c r="X1090" s="34"/>
      <c r="Y1090" s="34"/>
      <c r="Z1090" s="30"/>
      <c r="AA1090" s="34"/>
      <c r="AB1090" s="34"/>
      <c r="AC1090" s="30"/>
      <c r="AD1090" s="34"/>
      <c r="AE1090" s="34"/>
      <c r="AF1090" s="30"/>
      <c r="AG1090" s="34"/>
      <c r="AH1090" s="34"/>
      <c r="AI1090" s="30"/>
      <c r="AJ1090" s="34"/>
      <c r="AK1090" s="34"/>
      <c r="AL1090" s="30"/>
      <c r="AM1090" s="34"/>
      <c r="AN1090" s="34"/>
      <c r="AO1090" s="30"/>
      <c r="AP1090" s="34"/>
      <c r="AQ1090" s="34"/>
      <c r="AR1090" s="30"/>
      <c r="AS1090" s="34"/>
      <c r="AT1090" s="34"/>
      <c r="AU1090" s="30"/>
      <c r="AV1090" s="34"/>
      <c r="AW1090" s="34"/>
      <c r="AX1090" s="30"/>
      <c r="AY1090" s="34"/>
      <c r="AZ1090" s="34"/>
      <c r="BA1090" s="30"/>
      <c r="BB1090" s="34"/>
      <c r="BC1090" s="34"/>
      <c r="BD1090" s="30"/>
      <c r="BE1090" s="34"/>
      <c r="BF1090" s="34"/>
      <c r="BG1090" s="30"/>
      <c r="BH1090" s="34"/>
      <c r="BI1090" s="34"/>
      <c r="BJ1090" s="30"/>
      <c r="BK1090" s="34"/>
      <c r="BL1090" s="117"/>
      <c r="BM1090" s="118"/>
      <c r="BN1090" s="117"/>
      <c r="BO1090" s="34"/>
      <c r="BP1090" s="30"/>
      <c r="BQ1090" s="30"/>
      <c r="BR1090" s="31"/>
      <c r="BS1090" s="31"/>
      <c r="BT1090" s="31"/>
      <c r="BU1090" s="31"/>
      <c r="BV1090" s="31"/>
      <c r="BW1090" s="31"/>
      <c r="BX1090" s="31"/>
      <c r="BY1090" s="31"/>
      <c r="BZ1090" s="31"/>
      <c r="CA1090" s="31"/>
      <c r="CB1090" s="31"/>
      <c r="CC1090" s="31"/>
      <c r="CD1090" s="31"/>
      <c r="CE1090" s="31"/>
      <c r="CF1090" s="31"/>
      <c r="CG1090" s="31"/>
      <c r="CH1090" s="31"/>
      <c r="CI1090" s="31"/>
      <c r="CJ1090" s="31"/>
      <c r="CK1090" s="31"/>
      <c r="CL1090" s="31"/>
      <c r="CM1090" s="31"/>
      <c r="CN1090" s="31"/>
      <c r="CO1090" s="31"/>
      <c r="CP1090" s="31"/>
      <c r="CQ1090" s="31"/>
      <c r="CR1090" s="31"/>
      <c r="CS1090" s="31"/>
      <c r="CT1090" s="31"/>
      <c r="CU1090" s="31"/>
      <c r="CV1090" s="31"/>
      <c r="CW1090" s="31"/>
      <c r="CX1090" s="31"/>
      <c r="CY1090" s="31"/>
      <c r="CZ1090" s="31"/>
      <c r="DA1090" s="31"/>
      <c r="DB1090" s="31"/>
      <c r="DC1090" s="31"/>
      <c r="DD1090" s="31"/>
      <c r="DE1090" s="31"/>
      <c r="DF1090" s="31"/>
      <c r="DG1090" s="31"/>
      <c r="DH1090" s="31"/>
      <c r="DI1090" s="31"/>
      <c r="DJ1090" s="31"/>
      <c r="DK1090" s="31"/>
      <c r="DL1090" s="31"/>
      <c r="DM1090" s="31"/>
      <c r="DN1090" s="31"/>
      <c r="DO1090" s="31"/>
      <c r="DP1090" s="31"/>
      <c r="DQ1090" s="31"/>
      <c r="DR1090" s="31"/>
      <c r="DS1090" s="31"/>
      <c r="DT1090" s="31"/>
      <c r="DU1090" s="31"/>
      <c r="DV1090" s="31"/>
      <c r="DW1090" s="31"/>
      <c r="DX1090" s="31"/>
      <c r="DY1090" s="31"/>
      <c r="DZ1090" s="31"/>
      <c r="EA1090" s="31"/>
      <c r="EB1090" s="31"/>
      <c r="EC1090" s="31"/>
      <c r="ED1090" s="31"/>
      <c r="EE1090" s="31"/>
      <c r="EF1090" s="31"/>
      <c r="EG1090" s="31"/>
      <c r="EH1090" s="31"/>
      <c r="EI1090" s="31"/>
      <c r="EJ1090" s="31"/>
      <c r="EK1090" s="31"/>
      <c r="EL1090" s="31"/>
      <c r="EM1090" s="31"/>
      <c r="EN1090" s="31"/>
      <c r="EO1090" s="31"/>
      <c r="EP1090" s="31"/>
      <c r="EQ1090" s="31"/>
      <c r="ER1090" s="31"/>
      <c r="ES1090" s="31"/>
      <c r="ET1090" s="31"/>
      <c r="EU1090" s="31"/>
      <c r="EV1090" s="31"/>
      <c r="EW1090" s="31"/>
      <c r="EX1090" s="31"/>
      <c r="EY1090" s="31"/>
      <c r="EZ1090" s="31"/>
      <c r="FA1090" s="31"/>
      <c r="FB1090" s="31"/>
      <c r="FC1090" s="31"/>
      <c r="FD1090" s="31"/>
      <c r="FE1090" s="31"/>
      <c r="FF1090" s="31"/>
      <c r="FG1090" s="31"/>
      <c r="FH1090" s="31"/>
      <c r="FI1090" s="31"/>
      <c r="FJ1090" s="31"/>
      <c r="FK1090" s="31"/>
      <c r="FL1090" s="31"/>
      <c r="FM1090" s="31"/>
      <c r="FN1090" s="31"/>
      <c r="FO1090" s="31"/>
      <c r="FP1090" s="31"/>
      <c r="FQ1090" s="31"/>
      <c r="FR1090" s="31"/>
      <c r="FS1090" s="31"/>
      <c r="FT1090" s="31"/>
      <c r="FU1090" s="31"/>
      <c r="FV1090" s="31"/>
      <c r="FW1090" s="31"/>
      <c r="FX1090" s="31"/>
      <c r="FY1090" s="31"/>
      <c r="FZ1090" s="31"/>
      <c r="GA1090" s="31"/>
      <c r="GB1090" s="31"/>
      <c r="GC1090" s="31"/>
      <c r="GD1090" s="31"/>
      <c r="GE1090" s="31"/>
      <c r="GF1090" s="31"/>
      <c r="GG1090" s="31"/>
      <c r="GH1090" s="31"/>
      <c r="GI1090" s="31"/>
      <c r="GJ1090" s="31"/>
      <c r="GK1090" s="31"/>
      <c r="GL1090" s="31"/>
      <c r="GM1090" s="31"/>
      <c r="GN1090" s="31"/>
      <c r="GO1090" s="31"/>
      <c r="GP1090" s="31"/>
      <c r="GQ1090" s="31"/>
      <c r="GR1090" s="31"/>
      <c r="GS1090" s="31"/>
      <c r="GT1090" s="31"/>
      <c r="GU1090" s="31"/>
      <c r="GV1090" s="31"/>
      <c r="GW1090" s="31"/>
      <c r="GX1090" s="31"/>
      <c r="GY1090" s="31"/>
      <c r="GZ1090" s="31"/>
    </row>
    <row r="1091" spans="2:208" s="32" customFormat="1" x14ac:dyDescent="0.2">
      <c r="B1091" s="21"/>
      <c r="C1091" s="22"/>
      <c r="D1091" s="22"/>
      <c r="E1091" s="22"/>
      <c r="F1091" s="246"/>
      <c r="G1091" s="121"/>
      <c r="H1091" s="27"/>
      <c r="I1091" s="28"/>
      <c r="J1091" s="29"/>
      <c r="K1091" s="30"/>
      <c r="L1091" s="34"/>
      <c r="M1091" s="35"/>
      <c r="N1091" s="30"/>
      <c r="O1091" s="34"/>
      <c r="P1091" s="35"/>
      <c r="Q1091" s="30"/>
      <c r="R1091" s="34"/>
      <c r="S1091" s="35"/>
      <c r="T1091" s="30"/>
      <c r="U1091" s="34"/>
      <c r="V1091" s="35"/>
      <c r="W1091" s="30"/>
      <c r="X1091" s="34"/>
      <c r="Y1091" s="34"/>
      <c r="Z1091" s="30"/>
      <c r="AA1091" s="34"/>
      <c r="AB1091" s="34"/>
      <c r="AC1091" s="30"/>
      <c r="AD1091" s="34"/>
      <c r="AE1091" s="34"/>
      <c r="AF1091" s="30"/>
      <c r="AG1091" s="34"/>
      <c r="AH1091" s="34"/>
      <c r="AI1091" s="30"/>
      <c r="AJ1091" s="34"/>
      <c r="AK1091" s="34"/>
      <c r="AL1091" s="30"/>
      <c r="AM1091" s="34"/>
      <c r="AN1091" s="34"/>
      <c r="AO1091" s="30"/>
      <c r="AP1091" s="34"/>
      <c r="AQ1091" s="34"/>
      <c r="AR1091" s="30"/>
      <c r="AS1091" s="34"/>
      <c r="AT1091" s="34"/>
      <c r="AU1091" s="30"/>
      <c r="AV1091" s="34"/>
      <c r="AW1091" s="34"/>
      <c r="AX1091" s="30"/>
      <c r="AY1091" s="34"/>
      <c r="AZ1091" s="34"/>
      <c r="BA1091" s="30"/>
      <c r="BB1091" s="34"/>
      <c r="BC1091" s="34"/>
      <c r="BD1091" s="30"/>
      <c r="BE1091" s="34"/>
      <c r="BF1091" s="34"/>
      <c r="BG1091" s="30"/>
      <c r="BH1091" s="34"/>
      <c r="BI1091" s="34"/>
      <c r="BJ1091" s="30"/>
      <c r="BK1091" s="34"/>
      <c r="BL1091" s="117"/>
      <c r="BM1091" s="118"/>
      <c r="BN1091" s="117"/>
      <c r="BO1091" s="34"/>
      <c r="BP1091" s="30"/>
      <c r="BQ1091" s="30"/>
      <c r="BR1091" s="31"/>
      <c r="BS1091" s="31"/>
      <c r="BT1091" s="31"/>
      <c r="BU1091" s="31"/>
      <c r="BV1091" s="31"/>
      <c r="BW1091" s="31"/>
      <c r="BX1091" s="31"/>
      <c r="BY1091" s="31"/>
      <c r="BZ1091" s="31"/>
      <c r="CA1091" s="31"/>
      <c r="CB1091" s="31"/>
      <c r="CC1091" s="31"/>
      <c r="CD1091" s="31"/>
      <c r="CE1091" s="31"/>
      <c r="CF1091" s="31"/>
      <c r="CG1091" s="31"/>
      <c r="CH1091" s="31"/>
      <c r="CI1091" s="31"/>
      <c r="CJ1091" s="31"/>
      <c r="CK1091" s="31"/>
      <c r="CL1091" s="31"/>
      <c r="CM1091" s="31"/>
      <c r="CN1091" s="31"/>
      <c r="CO1091" s="31"/>
      <c r="CP1091" s="31"/>
      <c r="CQ1091" s="31"/>
      <c r="CR1091" s="31"/>
      <c r="CS1091" s="31"/>
      <c r="CT1091" s="31"/>
      <c r="CU1091" s="31"/>
      <c r="CV1091" s="31"/>
      <c r="CW1091" s="31"/>
      <c r="CX1091" s="31"/>
      <c r="CY1091" s="31"/>
      <c r="CZ1091" s="31"/>
      <c r="DA1091" s="31"/>
      <c r="DB1091" s="31"/>
      <c r="DC1091" s="31"/>
      <c r="DD1091" s="31"/>
      <c r="DE1091" s="31"/>
      <c r="DF1091" s="31"/>
      <c r="DG1091" s="31"/>
      <c r="DH1091" s="31"/>
      <c r="DI1091" s="31"/>
      <c r="DJ1091" s="31"/>
      <c r="DK1091" s="31"/>
      <c r="DL1091" s="31"/>
      <c r="DM1091" s="31"/>
      <c r="DN1091" s="31"/>
      <c r="DO1091" s="31"/>
      <c r="DP1091" s="31"/>
      <c r="DQ1091" s="31"/>
      <c r="DR1091" s="31"/>
      <c r="DS1091" s="31"/>
      <c r="DT1091" s="31"/>
      <c r="DU1091" s="31"/>
      <c r="DV1091" s="31"/>
      <c r="DW1091" s="31"/>
      <c r="DX1091" s="31"/>
      <c r="DY1091" s="31"/>
      <c r="DZ1091" s="31"/>
      <c r="EA1091" s="31"/>
      <c r="EB1091" s="31"/>
      <c r="EC1091" s="31"/>
      <c r="ED1091" s="31"/>
      <c r="EE1091" s="31"/>
      <c r="EF1091" s="31"/>
      <c r="EG1091" s="31"/>
      <c r="EH1091" s="31"/>
      <c r="EI1091" s="31"/>
      <c r="EJ1091" s="31"/>
      <c r="EK1091" s="31"/>
      <c r="EL1091" s="31"/>
      <c r="EM1091" s="31"/>
      <c r="EN1091" s="31"/>
      <c r="EO1091" s="31"/>
      <c r="EP1091" s="31"/>
      <c r="EQ1091" s="31"/>
      <c r="ER1091" s="31"/>
      <c r="ES1091" s="31"/>
      <c r="ET1091" s="31"/>
      <c r="EU1091" s="31"/>
      <c r="EV1091" s="31"/>
      <c r="EW1091" s="31"/>
      <c r="EX1091" s="31"/>
      <c r="EY1091" s="31"/>
      <c r="EZ1091" s="31"/>
      <c r="FA1091" s="31"/>
      <c r="FB1091" s="31"/>
      <c r="FC1091" s="31"/>
      <c r="FD1091" s="31"/>
      <c r="FE1091" s="31"/>
      <c r="FF1091" s="31"/>
      <c r="FG1091" s="31"/>
      <c r="FH1091" s="31"/>
      <c r="FI1091" s="31"/>
      <c r="FJ1091" s="31"/>
      <c r="FK1091" s="31"/>
      <c r="FL1091" s="31"/>
      <c r="FM1091" s="31"/>
      <c r="FN1091" s="31"/>
      <c r="FO1091" s="31"/>
      <c r="FP1091" s="31"/>
      <c r="FQ1091" s="31"/>
      <c r="FR1091" s="31"/>
      <c r="FS1091" s="31"/>
      <c r="FT1091" s="31"/>
      <c r="FU1091" s="31"/>
      <c r="FV1091" s="31"/>
      <c r="FW1091" s="31"/>
      <c r="FX1091" s="31"/>
      <c r="FY1091" s="31"/>
      <c r="FZ1091" s="31"/>
      <c r="GA1091" s="31"/>
      <c r="GB1091" s="31"/>
      <c r="GC1091" s="31"/>
      <c r="GD1091" s="31"/>
      <c r="GE1091" s="31"/>
      <c r="GF1091" s="31"/>
      <c r="GG1091" s="31"/>
      <c r="GH1091" s="31"/>
      <c r="GI1091" s="31"/>
      <c r="GJ1091" s="31"/>
      <c r="GK1091" s="31"/>
      <c r="GL1091" s="31"/>
      <c r="GM1091" s="31"/>
      <c r="GN1091" s="31"/>
      <c r="GO1091" s="31"/>
      <c r="GP1091" s="31"/>
      <c r="GQ1091" s="31"/>
      <c r="GR1091" s="31"/>
      <c r="GS1091" s="31"/>
      <c r="GT1091" s="31"/>
      <c r="GU1091" s="31"/>
      <c r="GV1091" s="31"/>
      <c r="GW1091" s="31"/>
      <c r="GX1091" s="31"/>
      <c r="GY1091" s="31"/>
      <c r="GZ1091" s="31"/>
    </row>
    <row r="1092" spans="2:208" s="32" customFormat="1" x14ac:dyDescent="0.2">
      <c r="B1092" s="21"/>
      <c r="C1092" s="22"/>
      <c r="D1092" s="22"/>
      <c r="E1092" s="22"/>
      <c r="F1092" s="246"/>
      <c r="G1092" s="121"/>
      <c r="H1092" s="27"/>
      <c r="I1092" s="28"/>
      <c r="J1092" s="29"/>
      <c r="K1092" s="30"/>
      <c r="L1092" s="34"/>
      <c r="M1092" s="35"/>
      <c r="N1092" s="30"/>
      <c r="O1092" s="34"/>
      <c r="P1092" s="35"/>
      <c r="Q1092" s="30"/>
      <c r="R1092" s="34"/>
      <c r="S1092" s="35"/>
      <c r="T1092" s="30"/>
      <c r="U1092" s="34"/>
      <c r="V1092" s="35"/>
      <c r="W1092" s="30"/>
      <c r="X1092" s="34"/>
      <c r="Y1092" s="34"/>
      <c r="Z1092" s="30"/>
      <c r="AA1092" s="34"/>
      <c r="AB1092" s="34"/>
      <c r="AC1092" s="30"/>
      <c r="AD1092" s="34"/>
      <c r="AE1092" s="34"/>
      <c r="AF1092" s="30"/>
      <c r="AG1092" s="34"/>
      <c r="AH1092" s="34"/>
      <c r="AI1092" s="30"/>
      <c r="AJ1092" s="34"/>
      <c r="AK1092" s="34"/>
      <c r="AL1092" s="30"/>
      <c r="AM1092" s="34"/>
      <c r="AN1092" s="34"/>
      <c r="AO1092" s="30"/>
      <c r="AP1092" s="34"/>
      <c r="AQ1092" s="34"/>
      <c r="AR1092" s="30"/>
      <c r="AS1092" s="34"/>
      <c r="AT1092" s="34"/>
      <c r="AU1092" s="30"/>
      <c r="AV1092" s="34"/>
      <c r="AW1092" s="34"/>
      <c r="AX1092" s="30"/>
      <c r="AY1092" s="34"/>
      <c r="AZ1092" s="34"/>
      <c r="BA1092" s="30"/>
      <c r="BB1092" s="34"/>
      <c r="BC1092" s="34"/>
      <c r="BD1092" s="30"/>
      <c r="BE1092" s="34"/>
      <c r="BF1092" s="34"/>
      <c r="BG1092" s="30"/>
      <c r="BH1092" s="34"/>
      <c r="BI1092" s="34"/>
      <c r="BJ1092" s="30"/>
      <c r="BK1092" s="34"/>
      <c r="BL1092" s="117"/>
      <c r="BM1092" s="118"/>
      <c r="BN1092" s="117"/>
      <c r="BO1092" s="34"/>
      <c r="BP1092" s="30"/>
      <c r="BQ1092" s="30"/>
      <c r="BR1092" s="31"/>
      <c r="BS1092" s="31"/>
      <c r="BT1092" s="31"/>
      <c r="BU1092" s="31"/>
      <c r="BV1092" s="31"/>
      <c r="BW1092" s="31"/>
      <c r="BX1092" s="31"/>
      <c r="BY1092" s="31"/>
      <c r="BZ1092" s="31"/>
      <c r="CA1092" s="31"/>
      <c r="CB1092" s="31"/>
      <c r="CC1092" s="31"/>
      <c r="CD1092" s="31"/>
      <c r="CE1092" s="31"/>
      <c r="CF1092" s="31"/>
      <c r="CG1092" s="31"/>
      <c r="CH1092" s="31"/>
      <c r="CI1092" s="31"/>
      <c r="CJ1092" s="31"/>
      <c r="CK1092" s="31"/>
      <c r="CL1092" s="31"/>
      <c r="CM1092" s="31"/>
      <c r="CN1092" s="31"/>
      <c r="CO1092" s="31"/>
      <c r="CP1092" s="31"/>
      <c r="CQ1092" s="31"/>
      <c r="CR1092" s="31"/>
      <c r="CS1092" s="31"/>
      <c r="CT1092" s="31"/>
      <c r="CU1092" s="31"/>
      <c r="CV1092" s="31"/>
      <c r="CW1092" s="31"/>
      <c r="CX1092" s="31"/>
      <c r="CY1092" s="31"/>
      <c r="CZ1092" s="31"/>
      <c r="DA1092" s="31"/>
      <c r="DB1092" s="31"/>
      <c r="DC1092" s="31"/>
      <c r="DD1092" s="31"/>
      <c r="DE1092" s="31"/>
      <c r="DF1092" s="31"/>
      <c r="DG1092" s="31"/>
      <c r="DH1092" s="31"/>
      <c r="DI1092" s="31"/>
      <c r="DJ1092" s="31"/>
      <c r="DK1092" s="31"/>
      <c r="DL1092" s="31"/>
      <c r="DM1092" s="31"/>
      <c r="DN1092" s="31"/>
      <c r="DO1092" s="31"/>
      <c r="DP1092" s="31"/>
      <c r="DQ1092" s="31"/>
      <c r="DR1092" s="31"/>
      <c r="DS1092" s="31"/>
      <c r="DT1092" s="31"/>
      <c r="DU1092" s="31"/>
      <c r="DV1092" s="31"/>
      <c r="DW1092" s="31"/>
      <c r="DX1092" s="31"/>
      <c r="DY1092" s="31"/>
      <c r="DZ1092" s="31"/>
      <c r="EA1092" s="31"/>
      <c r="EB1092" s="31"/>
      <c r="EC1092" s="31"/>
      <c r="ED1092" s="31"/>
      <c r="EE1092" s="31"/>
      <c r="EF1092" s="31"/>
      <c r="EG1092" s="31"/>
      <c r="EH1092" s="31"/>
      <c r="EI1092" s="31"/>
      <c r="EJ1092" s="31"/>
      <c r="EK1092" s="31"/>
      <c r="EL1092" s="31"/>
      <c r="EM1092" s="31"/>
      <c r="EN1092" s="31"/>
      <c r="EO1092" s="31"/>
      <c r="EP1092" s="31"/>
      <c r="EQ1092" s="31"/>
      <c r="ER1092" s="31"/>
      <c r="ES1092" s="31"/>
      <c r="ET1092" s="31"/>
      <c r="EU1092" s="31"/>
      <c r="EV1092" s="31"/>
      <c r="EW1092" s="31"/>
      <c r="EX1092" s="31"/>
      <c r="EY1092" s="31"/>
      <c r="EZ1092" s="31"/>
      <c r="FA1092" s="31"/>
      <c r="FB1092" s="31"/>
      <c r="FC1092" s="31"/>
      <c r="FD1092" s="31"/>
      <c r="FE1092" s="31"/>
      <c r="FF1092" s="31"/>
      <c r="FG1092" s="31"/>
      <c r="FH1092" s="31"/>
      <c r="FI1092" s="31"/>
      <c r="FJ1092" s="31"/>
      <c r="FK1092" s="31"/>
      <c r="FL1092" s="31"/>
      <c r="FM1092" s="31"/>
      <c r="FN1092" s="31"/>
      <c r="FO1092" s="31"/>
      <c r="FP1092" s="31"/>
      <c r="FQ1092" s="31"/>
      <c r="FR1092" s="31"/>
      <c r="FS1092" s="31"/>
      <c r="FT1092" s="31"/>
      <c r="FU1092" s="31"/>
      <c r="FV1092" s="31"/>
      <c r="FW1092" s="31"/>
      <c r="FX1092" s="31"/>
      <c r="FY1092" s="31"/>
      <c r="FZ1092" s="31"/>
      <c r="GA1092" s="31"/>
      <c r="GB1092" s="31"/>
      <c r="GC1092" s="31"/>
      <c r="GD1092" s="31"/>
      <c r="GE1092" s="31"/>
      <c r="GF1092" s="31"/>
      <c r="GG1092" s="31"/>
      <c r="GH1092" s="31"/>
      <c r="GI1092" s="31"/>
      <c r="GJ1092" s="31"/>
      <c r="GK1092" s="31"/>
      <c r="GL1092" s="31"/>
      <c r="GM1092" s="31"/>
      <c r="GN1092" s="31"/>
      <c r="GO1092" s="31"/>
      <c r="GP1092" s="31"/>
      <c r="GQ1092" s="31"/>
      <c r="GR1092" s="31"/>
      <c r="GS1092" s="31"/>
      <c r="GT1092" s="31"/>
      <c r="GU1092" s="31"/>
      <c r="GV1092" s="31"/>
      <c r="GW1092" s="31"/>
      <c r="GX1092" s="31"/>
      <c r="GY1092" s="31"/>
      <c r="GZ1092" s="31"/>
    </row>
    <row r="1093" spans="2:208" s="32" customFormat="1" x14ac:dyDescent="0.2">
      <c r="B1093" s="21"/>
      <c r="C1093" s="22"/>
      <c r="D1093" s="22"/>
      <c r="E1093" s="22"/>
      <c r="F1093" s="246"/>
      <c r="G1093" s="121"/>
      <c r="H1093" s="27"/>
      <c r="I1093" s="28"/>
      <c r="J1093" s="29"/>
      <c r="K1093" s="30"/>
      <c r="L1093" s="34"/>
      <c r="M1093" s="35"/>
      <c r="N1093" s="30"/>
      <c r="O1093" s="34"/>
      <c r="P1093" s="35"/>
      <c r="Q1093" s="30"/>
      <c r="R1093" s="34"/>
      <c r="S1093" s="35"/>
      <c r="T1093" s="30"/>
      <c r="U1093" s="34"/>
      <c r="V1093" s="35"/>
      <c r="W1093" s="30"/>
      <c r="X1093" s="34"/>
      <c r="Y1093" s="34"/>
      <c r="Z1093" s="30"/>
      <c r="AA1093" s="34"/>
      <c r="AB1093" s="34"/>
      <c r="AC1093" s="30"/>
      <c r="AD1093" s="34"/>
      <c r="AE1093" s="34"/>
      <c r="AF1093" s="30"/>
      <c r="AG1093" s="34"/>
      <c r="AH1093" s="34"/>
      <c r="AI1093" s="30"/>
      <c r="AJ1093" s="34"/>
      <c r="AK1093" s="34"/>
      <c r="AL1093" s="30"/>
      <c r="AM1093" s="34"/>
      <c r="AN1093" s="34"/>
      <c r="AO1093" s="30"/>
      <c r="AP1093" s="34"/>
      <c r="AQ1093" s="34"/>
      <c r="AR1093" s="30"/>
      <c r="AS1093" s="34"/>
      <c r="AT1093" s="34"/>
      <c r="AU1093" s="30"/>
      <c r="AV1093" s="34"/>
      <c r="AW1093" s="34"/>
      <c r="AX1093" s="30"/>
      <c r="AY1093" s="34"/>
      <c r="AZ1093" s="34"/>
      <c r="BA1093" s="30"/>
      <c r="BB1093" s="34"/>
      <c r="BC1093" s="34"/>
      <c r="BD1093" s="30"/>
      <c r="BE1093" s="34"/>
      <c r="BF1093" s="34"/>
      <c r="BG1093" s="30"/>
      <c r="BH1093" s="34"/>
      <c r="BI1093" s="34"/>
      <c r="BJ1093" s="30"/>
      <c r="BK1093" s="34"/>
      <c r="BL1093" s="117"/>
      <c r="BM1093" s="118"/>
      <c r="BN1093" s="117"/>
      <c r="BO1093" s="34"/>
      <c r="BP1093" s="30"/>
      <c r="BQ1093" s="30"/>
      <c r="BR1093" s="31"/>
      <c r="BS1093" s="31"/>
      <c r="BT1093" s="31"/>
      <c r="BU1093" s="31"/>
      <c r="BV1093" s="31"/>
      <c r="BW1093" s="31"/>
      <c r="BX1093" s="31"/>
      <c r="BY1093" s="31"/>
      <c r="BZ1093" s="31"/>
      <c r="CA1093" s="31"/>
      <c r="CB1093" s="31"/>
      <c r="CC1093" s="31"/>
      <c r="CD1093" s="31"/>
      <c r="CE1093" s="31"/>
      <c r="CF1093" s="31"/>
      <c r="CG1093" s="31"/>
      <c r="CH1093" s="31"/>
      <c r="CI1093" s="31"/>
      <c r="CJ1093" s="31"/>
      <c r="CK1093" s="31"/>
      <c r="CL1093" s="31"/>
      <c r="CM1093" s="31"/>
      <c r="CN1093" s="31"/>
      <c r="CO1093" s="31"/>
      <c r="CP1093" s="31"/>
      <c r="CQ1093" s="31"/>
      <c r="CR1093" s="31"/>
      <c r="CS1093" s="31"/>
      <c r="CT1093" s="31"/>
      <c r="CU1093" s="31"/>
      <c r="CV1093" s="31"/>
      <c r="CW1093" s="31"/>
      <c r="CX1093" s="31"/>
      <c r="CY1093" s="31"/>
      <c r="CZ1093" s="31"/>
      <c r="DA1093" s="31"/>
      <c r="DB1093" s="31"/>
      <c r="DC1093" s="31"/>
      <c r="DD1093" s="31"/>
      <c r="DE1093" s="31"/>
      <c r="DF1093" s="31"/>
      <c r="DG1093" s="31"/>
      <c r="DH1093" s="31"/>
      <c r="DI1093" s="31"/>
      <c r="DJ1093" s="31"/>
      <c r="DK1093" s="31"/>
      <c r="DL1093" s="31"/>
      <c r="DM1093" s="31"/>
      <c r="DN1093" s="31"/>
      <c r="DO1093" s="31"/>
      <c r="DP1093" s="31"/>
      <c r="DQ1093" s="31"/>
      <c r="DR1093" s="31"/>
      <c r="DS1093" s="31"/>
      <c r="DT1093" s="31"/>
      <c r="DU1093" s="31"/>
      <c r="DV1093" s="31"/>
      <c r="DW1093" s="31"/>
      <c r="DX1093" s="31"/>
      <c r="DY1093" s="31"/>
      <c r="DZ1093" s="31"/>
      <c r="EA1093" s="31"/>
      <c r="EB1093" s="31"/>
      <c r="EC1093" s="31"/>
      <c r="ED1093" s="31"/>
      <c r="EE1093" s="31"/>
      <c r="EF1093" s="31"/>
      <c r="EG1093" s="31"/>
      <c r="EH1093" s="31"/>
      <c r="EI1093" s="31"/>
      <c r="EJ1093" s="31"/>
      <c r="EK1093" s="31"/>
      <c r="EL1093" s="31"/>
      <c r="EM1093" s="31"/>
      <c r="EN1093" s="31"/>
      <c r="EO1093" s="31"/>
      <c r="EP1093" s="31"/>
      <c r="EQ1093" s="31"/>
      <c r="ER1093" s="31"/>
      <c r="ES1093" s="31"/>
      <c r="ET1093" s="31"/>
      <c r="EU1093" s="31"/>
      <c r="EV1093" s="31"/>
      <c r="EW1093" s="31"/>
      <c r="EX1093" s="31"/>
      <c r="EY1093" s="31"/>
      <c r="EZ1093" s="31"/>
      <c r="FA1093" s="31"/>
      <c r="FB1093" s="31"/>
      <c r="FC1093" s="31"/>
      <c r="FD1093" s="31"/>
      <c r="FE1093" s="31"/>
      <c r="FF1093" s="31"/>
      <c r="FG1093" s="31"/>
      <c r="FH1093" s="31"/>
      <c r="FI1093" s="31"/>
      <c r="FJ1093" s="31"/>
      <c r="FK1093" s="31"/>
      <c r="FL1093" s="31"/>
      <c r="FM1093" s="31"/>
      <c r="FN1093" s="31"/>
      <c r="FO1093" s="31"/>
      <c r="FP1093" s="31"/>
      <c r="FQ1093" s="31"/>
      <c r="FR1093" s="31"/>
      <c r="FS1093" s="31"/>
      <c r="FT1093" s="31"/>
      <c r="FU1093" s="31"/>
      <c r="FV1093" s="31"/>
      <c r="FW1093" s="31"/>
      <c r="FX1093" s="31"/>
      <c r="FY1093" s="31"/>
      <c r="FZ1093" s="31"/>
      <c r="GA1093" s="31"/>
      <c r="GB1093" s="31"/>
      <c r="GC1093" s="31"/>
      <c r="GD1093" s="31"/>
      <c r="GE1093" s="31"/>
      <c r="GF1093" s="31"/>
      <c r="GG1093" s="31"/>
      <c r="GH1093" s="31"/>
      <c r="GI1093" s="31"/>
      <c r="GJ1093" s="31"/>
      <c r="GK1093" s="31"/>
      <c r="GL1093" s="31"/>
      <c r="GM1093" s="31"/>
      <c r="GN1093" s="31"/>
      <c r="GO1093" s="31"/>
      <c r="GP1093" s="31"/>
      <c r="GQ1093" s="31"/>
      <c r="GR1093" s="31"/>
      <c r="GS1093" s="31"/>
      <c r="GT1093" s="31"/>
      <c r="GU1093" s="31"/>
      <c r="GV1093" s="31"/>
      <c r="GW1093" s="31"/>
      <c r="GX1093" s="31"/>
      <c r="GY1093" s="31"/>
      <c r="GZ1093" s="31"/>
    </row>
    <row r="1094" spans="2:208" s="32" customFormat="1" x14ac:dyDescent="0.2">
      <c r="B1094" s="21"/>
      <c r="C1094" s="22"/>
      <c r="D1094" s="22"/>
      <c r="E1094" s="22"/>
      <c r="F1094" s="246"/>
      <c r="G1094" s="121"/>
      <c r="H1094" s="27"/>
      <c r="I1094" s="28"/>
      <c r="J1094" s="29"/>
      <c r="K1094" s="30"/>
      <c r="L1094" s="34"/>
      <c r="M1094" s="35"/>
      <c r="N1094" s="30"/>
      <c r="O1094" s="34"/>
      <c r="P1094" s="35"/>
      <c r="Q1094" s="30"/>
      <c r="R1094" s="34"/>
      <c r="S1094" s="35"/>
      <c r="T1094" s="30"/>
      <c r="U1094" s="34"/>
      <c r="V1094" s="35"/>
      <c r="W1094" s="30"/>
      <c r="X1094" s="34"/>
      <c r="Y1094" s="34"/>
      <c r="Z1094" s="30"/>
      <c r="AA1094" s="34"/>
      <c r="AB1094" s="34"/>
      <c r="AC1094" s="30"/>
      <c r="AD1094" s="34"/>
      <c r="AE1094" s="34"/>
      <c r="AF1094" s="30"/>
      <c r="AG1094" s="34"/>
      <c r="AH1094" s="34"/>
      <c r="AI1094" s="30"/>
      <c r="AJ1094" s="34"/>
      <c r="AK1094" s="34"/>
      <c r="AL1094" s="30"/>
      <c r="AM1094" s="34"/>
      <c r="AN1094" s="34"/>
      <c r="AO1094" s="30"/>
      <c r="AP1094" s="34"/>
      <c r="AQ1094" s="34"/>
      <c r="AR1094" s="30"/>
      <c r="AS1094" s="34"/>
      <c r="AT1094" s="34"/>
      <c r="AU1094" s="30"/>
      <c r="AV1094" s="34"/>
      <c r="AW1094" s="34"/>
      <c r="AX1094" s="30"/>
      <c r="AY1094" s="34"/>
      <c r="AZ1094" s="34"/>
      <c r="BA1094" s="30"/>
      <c r="BB1094" s="34"/>
      <c r="BC1094" s="34"/>
      <c r="BD1094" s="30"/>
      <c r="BE1094" s="34"/>
      <c r="BF1094" s="34"/>
      <c r="BG1094" s="30"/>
      <c r="BH1094" s="34"/>
      <c r="BI1094" s="34"/>
      <c r="BJ1094" s="30"/>
      <c r="BK1094" s="34"/>
      <c r="BL1094" s="117"/>
      <c r="BM1094" s="118"/>
      <c r="BN1094" s="117"/>
      <c r="BO1094" s="34"/>
      <c r="BP1094" s="30"/>
      <c r="BQ1094" s="30"/>
      <c r="BR1094" s="31"/>
      <c r="BS1094" s="31"/>
      <c r="BT1094" s="31"/>
      <c r="BU1094" s="31"/>
      <c r="BV1094" s="31"/>
      <c r="BW1094" s="31"/>
      <c r="BX1094" s="31"/>
      <c r="BY1094" s="31"/>
      <c r="BZ1094" s="31"/>
      <c r="CA1094" s="31"/>
      <c r="CB1094" s="31"/>
      <c r="CC1094" s="31"/>
      <c r="CD1094" s="31"/>
      <c r="CE1094" s="31"/>
      <c r="CF1094" s="31"/>
      <c r="CG1094" s="31"/>
      <c r="CH1094" s="31"/>
      <c r="CI1094" s="31"/>
      <c r="CJ1094" s="31"/>
      <c r="CK1094" s="31"/>
      <c r="CL1094" s="31"/>
      <c r="CM1094" s="31"/>
      <c r="CN1094" s="31"/>
      <c r="CO1094" s="31"/>
      <c r="CP1094" s="31"/>
      <c r="CQ1094" s="31"/>
      <c r="CR1094" s="31"/>
      <c r="CS1094" s="31"/>
      <c r="CT1094" s="31"/>
      <c r="CU1094" s="31"/>
      <c r="CV1094" s="31"/>
      <c r="CW1094" s="31"/>
      <c r="CX1094" s="31"/>
      <c r="CY1094" s="31"/>
      <c r="CZ1094" s="31"/>
      <c r="DA1094" s="31"/>
      <c r="DB1094" s="31"/>
      <c r="DC1094" s="31"/>
      <c r="DD1094" s="31"/>
      <c r="DE1094" s="31"/>
      <c r="DF1094" s="31"/>
      <c r="DG1094" s="31"/>
      <c r="DH1094" s="31"/>
      <c r="DI1094" s="31"/>
      <c r="DJ1094" s="31"/>
      <c r="DK1094" s="31"/>
      <c r="DL1094" s="31"/>
      <c r="DM1094" s="31"/>
      <c r="DN1094" s="31"/>
      <c r="DO1094" s="31"/>
      <c r="DP1094" s="31"/>
      <c r="DQ1094" s="31"/>
      <c r="DR1094" s="31"/>
      <c r="DS1094" s="31"/>
      <c r="DT1094" s="31"/>
      <c r="DU1094" s="31"/>
      <c r="DV1094" s="31"/>
      <c r="DW1094" s="31"/>
      <c r="DX1094" s="31"/>
      <c r="DY1094" s="31"/>
      <c r="DZ1094" s="31"/>
      <c r="EA1094" s="31"/>
      <c r="EB1094" s="31"/>
      <c r="EC1094" s="31"/>
      <c r="ED1094" s="31"/>
      <c r="EE1094" s="31"/>
      <c r="EF1094" s="31"/>
      <c r="EG1094" s="31"/>
      <c r="EH1094" s="31"/>
      <c r="EI1094" s="31"/>
      <c r="EJ1094" s="31"/>
      <c r="EK1094" s="31"/>
      <c r="EL1094" s="31"/>
      <c r="EM1094" s="31"/>
      <c r="EN1094" s="31"/>
      <c r="EO1094" s="31"/>
      <c r="EP1094" s="31"/>
      <c r="EQ1094" s="31"/>
      <c r="ER1094" s="31"/>
      <c r="ES1094" s="31"/>
      <c r="ET1094" s="31"/>
      <c r="EU1094" s="31"/>
      <c r="EV1094" s="31"/>
      <c r="EW1094" s="31"/>
      <c r="EX1094" s="31"/>
      <c r="EY1094" s="31"/>
      <c r="EZ1094" s="31"/>
      <c r="FA1094" s="31"/>
      <c r="FB1094" s="31"/>
      <c r="FC1094" s="31"/>
      <c r="FD1094" s="31"/>
      <c r="FE1094" s="31"/>
      <c r="FF1094" s="31"/>
      <c r="FG1094" s="31"/>
      <c r="FH1094" s="31"/>
      <c r="FI1094" s="31"/>
      <c r="FJ1094" s="31"/>
      <c r="FK1094" s="31"/>
      <c r="FL1094" s="31"/>
      <c r="FM1094" s="31"/>
      <c r="FN1094" s="31"/>
      <c r="FO1094" s="31"/>
      <c r="FP1094" s="31"/>
      <c r="FQ1094" s="31"/>
      <c r="FR1094" s="31"/>
      <c r="FS1094" s="31"/>
      <c r="FT1094" s="31"/>
      <c r="FU1094" s="31"/>
      <c r="FV1094" s="31"/>
      <c r="FW1094" s="31"/>
      <c r="FX1094" s="31"/>
      <c r="FY1094" s="31"/>
      <c r="FZ1094" s="31"/>
      <c r="GA1094" s="31"/>
      <c r="GB1094" s="31"/>
      <c r="GC1094" s="31"/>
      <c r="GD1094" s="31"/>
      <c r="GE1094" s="31"/>
      <c r="GF1094" s="31"/>
      <c r="GG1094" s="31"/>
      <c r="GH1094" s="31"/>
      <c r="GI1094" s="31"/>
      <c r="GJ1094" s="31"/>
      <c r="GK1094" s="31"/>
      <c r="GL1094" s="31"/>
      <c r="GM1094" s="31"/>
      <c r="GN1094" s="31"/>
      <c r="GO1094" s="31"/>
      <c r="GP1094" s="31"/>
      <c r="GQ1094" s="31"/>
      <c r="GR1094" s="31"/>
      <c r="GS1094" s="31"/>
      <c r="GT1094" s="31"/>
      <c r="GU1094" s="31"/>
      <c r="GV1094" s="31"/>
      <c r="GW1094" s="31"/>
      <c r="GX1094" s="31"/>
      <c r="GY1094" s="31"/>
      <c r="GZ1094" s="31"/>
    </row>
    <row r="1095" spans="2:208" s="32" customFormat="1" x14ac:dyDescent="0.2">
      <c r="B1095" s="21"/>
      <c r="C1095" s="22"/>
      <c r="D1095" s="22"/>
      <c r="E1095" s="22"/>
      <c r="F1095" s="246"/>
      <c r="G1095" s="121"/>
      <c r="H1095" s="27"/>
      <c r="I1095" s="28"/>
      <c r="J1095" s="29"/>
      <c r="K1095" s="30"/>
      <c r="L1095" s="34"/>
      <c r="M1095" s="35"/>
      <c r="N1095" s="30"/>
      <c r="O1095" s="34"/>
      <c r="P1095" s="35"/>
      <c r="Q1095" s="30"/>
      <c r="R1095" s="34"/>
      <c r="S1095" s="35"/>
      <c r="T1095" s="30"/>
      <c r="U1095" s="34"/>
      <c r="V1095" s="35"/>
      <c r="W1095" s="30"/>
      <c r="X1095" s="34"/>
      <c r="Y1095" s="34"/>
      <c r="Z1095" s="30"/>
      <c r="AA1095" s="34"/>
      <c r="AB1095" s="34"/>
      <c r="AC1095" s="30"/>
      <c r="AD1095" s="34"/>
      <c r="AE1095" s="34"/>
      <c r="AF1095" s="30"/>
      <c r="AG1095" s="34"/>
      <c r="AH1095" s="34"/>
      <c r="AI1095" s="30"/>
      <c r="AJ1095" s="34"/>
      <c r="AK1095" s="34"/>
      <c r="AL1095" s="30"/>
      <c r="AM1095" s="34"/>
      <c r="AN1095" s="34"/>
      <c r="AO1095" s="30"/>
      <c r="AP1095" s="34"/>
      <c r="AQ1095" s="34"/>
      <c r="AR1095" s="30"/>
      <c r="AS1095" s="34"/>
      <c r="AT1095" s="34"/>
      <c r="AU1095" s="30"/>
      <c r="AV1095" s="34"/>
      <c r="AW1095" s="34"/>
      <c r="AX1095" s="30"/>
      <c r="AY1095" s="34"/>
      <c r="AZ1095" s="34"/>
      <c r="BA1095" s="30"/>
      <c r="BB1095" s="34"/>
      <c r="BC1095" s="34"/>
      <c r="BD1095" s="30"/>
      <c r="BE1095" s="34"/>
      <c r="BF1095" s="34"/>
      <c r="BG1095" s="30"/>
      <c r="BH1095" s="34"/>
      <c r="BI1095" s="34"/>
      <c r="BJ1095" s="30"/>
      <c r="BK1095" s="34"/>
      <c r="BL1095" s="117"/>
      <c r="BM1095" s="118"/>
      <c r="BN1095" s="117"/>
      <c r="BO1095" s="34"/>
      <c r="BP1095" s="30"/>
      <c r="BQ1095" s="30"/>
      <c r="BR1095" s="31"/>
      <c r="BS1095" s="31"/>
      <c r="BT1095" s="31"/>
      <c r="BU1095" s="31"/>
      <c r="BV1095" s="31"/>
      <c r="BW1095" s="31"/>
      <c r="BX1095" s="31"/>
      <c r="BY1095" s="31"/>
      <c r="BZ1095" s="31"/>
      <c r="CA1095" s="31"/>
      <c r="CB1095" s="31"/>
      <c r="CC1095" s="31"/>
      <c r="CD1095" s="31"/>
      <c r="CE1095" s="31"/>
      <c r="CF1095" s="31"/>
      <c r="CG1095" s="31"/>
      <c r="CH1095" s="31"/>
      <c r="CI1095" s="31"/>
      <c r="CJ1095" s="31"/>
      <c r="CK1095" s="31"/>
      <c r="CL1095" s="31"/>
      <c r="CM1095" s="31"/>
      <c r="CN1095" s="31"/>
      <c r="CO1095" s="31"/>
      <c r="CP1095" s="31"/>
      <c r="CQ1095" s="31"/>
      <c r="CR1095" s="31"/>
      <c r="CS1095" s="31"/>
      <c r="CT1095" s="31"/>
      <c r="CU1095" s="31"/>
      <c r="CV1095" s="31"/>
      <c r="CW1095" s="31"/>
      <c r="CX1095" s="31"/>
      <c r="CY1095" s="31"/>
      <c r="CZ1095" s="31"/>
      <c r="DA1095" s="31"/>
      <c r="DB1095" s="31"/>
      <c r="DC1095" s="31"/>
      <c r="DD1095" s="31"/>
      <c r="DE1095" s="31"/>
      <c r="DF1095" s="31"/>
      <c r="DG1095" s="31"/>
      <c r="DH1095" s="31"/>
      <c r="DI1095" s="31"/>
      <c r="DJ1095" s="31"/>
      <c r="DK1095" s="31"/>
      <c r="DL1095" s="31"/>
      <c r="DM1095" s="31"/>
      <c r="DN1095" s="31"/>
      <c r="DO1095" s="31"/>
      <c r="DP1095" s="31"/>
      <c r="DQ1095" s="31"/>
      <c r="DR1095" s="31"/>
      <c r="DS1095" s="31"/>
      <c r="DT1095" s="31"/>
      <c r="DU1095" s="31"/>
      <c r="DV1095" s="31"/>
      <c r="DW1095" s="31"/>
      <c r="DX1095" s="31"/>
      <c r="DY1095" s="31"/>
      <c r="DZ1095" s="31"/>
      <c r="EA1095" s="31"/>
      <c r="EB1095" s="31"/>
      <c r="EC1095" s="31"/>
      <c r="ED1095" s="31"/>
      <c r="EE1095" s="31"/>
      <c r="EF1095" s="31"/>
      <c r="EG1095" s="31"/>
      <c r="EH1095" s="31"/>
      <c r="EI1095" s="31"/>
      <c r="EJ1095" s="31"/>
      <c r="EK1095" s="31"/>
      <c r="EL1095" s="31"/>
      <c r="EM1095" s="31"/>
      <c r="EN1095" s="31"/>
      <c r="EO1095" s="31"/>
      <c r="EP1095" s="31"/>
      <c r="EQ1095" s="31"/>
      <c r="ER1095" s="31"/>
      <c r="ES1095" s="31"/>
      <c r="ET1095" s="31"/>
      <c r="EU1095" s="31"/>
      <c r="EV1095" s="31"/>
      <c r="EW1095" s="31"/>
      <c r="EX1095" s="31"/>
      <c r="EY1095" s="31"/>
      <c r="EZ1095" s="31"/>
      <c r="FA1095" s="31"/>
      <c r="FB1095" s="31"/>
      <c r="FC1095" s="31"/>
      <c r="FD1095" s="31"/>
      <c r="FE1095" s="31"/>
      <c r="FF1095" s="31"/>
      <c r="FG1095" s="31"/>
      <c r="FH1095" s="31"/>
      <c r="FI1095" s="31"/>
      <c r="FJ1095" s="31"/>
      <c r="FK1095" s="31"/>
      <c r="FL1095" s="31"/>
      <c r="FM1095" s="31"/>
      <c r="FN1095" s="31"/>
      <c r="FO1095" s="31"/>
      <c r="FP1095" s="31"/>
      <c r="FQ1095" s="31"/>
      <c r="FR1095" s="31"/>
      <c r="FS1095" s="31"/>
      <c r="FT1095" s="31"/>
      <c r="FU1095" s="31"/>
      <c r="FV1095" s="31"/>
      <c r="FW1095" s="31"/>
      <c r="FX1095" s="31"/>
      <c r="FY1095" s="31"/>
      <c r="FZ1095" s="31"/>
      <c r="GA1095" s="31"/>
      <c r="GB1095" s="31"/>
      <c r="GC1095" s="31"/>
      <c r="GD1095" s="31"/>
      <c r="GE1095" s="31"/>
      <c r="GF1095" s="31"/>
      <c r="GG1095" s="31"/>
      <c r="GH1095" s="31"/>
      <c r="GI1095" s="31"/>
      <c r="GJ1095" s="31"/>
      <c r="GK1095" s="31"/>
      <c r="GL1095" s="31"/>
      <c r="GM1095" s="31"/>
      <c r="GN1095" s="31"/>
      <c r="GO1095" s="31"/>
      <c r="GP1095" s="31"/>
      <c r="GQ1095" s="31"/>
      <c r="GR1095" s="31"/>
      <c r="GS1095" s="31"/>
      <c r="GT1095" s="31"/>
      <c r="GU1095" s="31"/>
      <c r="GV1095" s="31"/>
      <c r="GW1095" s="31"/>
      <c r="GX1095" s="31"/>
      <c r="GY1095" s="31"/>
      <c r="GZ1095" s="31"/>
    </row>
    <row r="1096" spans="2:208" s="32" customFormat="1" x14ac:dyDescent="0.2">
      <c r="B1096" s="21"/>
      <c r="C1096" s="22"/>
      <c r="D1096" s="22"/>
      <c r="E1096" s="22"/>
      <c r="F1096" s="246"/>
      <c r="G1096" s="121"/>
      <c r="H1096" s="27"/>
      <c r="I1096" s="28"/>
      <c r="J1096" s="29"/>
      <c r="K1096" s="30"/>
      <c r="L1096" s="34"/>
      <c r="M1096" s="35"/>
      <c r="N1096" s="30"/>
      <c r="O1096" s="34"/>
      <c r="P1096" s="35"/>
      <c r="Q1096" s="30"/>
      <c r="R1096" s="34"/>
      <c r="S1096" s="35"/>
      <c r="T1096" s="30"/>
      <c r="U1096" s="34"/>
      <c r="V1096" s="35"/>
      <c r="W1096" s="30"/>
      <c r="X1096" s="34"/>
      <c r="Y1096" s="34"/>
      <c r="Z1096" s="30"/>
      <c r="AA1096" s="34"/>
      <c r="AB1096" s="34"/>
      <c r="AC1096" s="30"/>
      <c r="AD1096" s="34"/>
      <c r="AE1096" s="34"/>
      <c r="AF1096" s="30"/>
      <c r="AG1096" s="34"/>
      <c r="AH1096" s="34"/>
      <c r="AI1096" s="30"/>
      <c r="AJ1096" s="34"/>
      <c r="AK1096" s="34"/>
      <c r="AL1096" s="30"/>
      <c r="AM1096" s="34"/>
      <c r="AN1096" s="34"/>
      <c r="AO1096" s="30"/>
      <c r="AP1096" s="34"/>
      <c r="AQ1096" s="34"/>
      <c r="AR1096" s="30"/>
      <c r="AS1096" s="34"/>
      <c r="AT1096" s="34"/>
      <c r="AU1096" s="30"/>
      <c r="AV1096" s="34"/>
      <c r="AW1096" s="34"/>
      <c r="AX1096" s="30"/>
      <c r="AY1096" s="34"/>
      <c r="AZ1096" s="34"/>
      <c r="BA1096" s="30"/>
      <c r="BB1096" s="34"/>
      <c r="BC1096" s="34"/>
      <c r="BD1096" s="30"/>
      <c r="BE1096" s="34"/>
      <c r="BF1096" s="34"/>
      <c r="BG1096" s="30"/>
      <c r="BH1096" s="34"/>
      <c r="BI1096" s="34"/>
      <c r="BJ1096" s="30"/>
      <c r="BK1096" s="34"/>
      <c r="BL1096" s="117"/>
      <c r="BM1096" s="118"/>
      <c r="BN1096" s="117"/>
      <c r="BO1096" s="34"/>
      <c r="BP1096" s="30"/>
      <c r="BQ1096" s="30"/>
      <c r="BR1096" s="31"/>
      <c r="BS1096" s="31"/>
      <c r="BT1096" s="31"/>
      <c r="BU1096" s="31"/>
      <c r="BV1096" s="31"/>
      <c r="BW1096" s="31"/>
      <c r="BX1096" s="31"/>
      <c r="BY1096" s="31"/>
      <c r="BZ1096" s="31"/>
      <c r="CA1096" s="31"/>
      <c r="CB1096" s="31"/>
      <c r="CC1096" s="31"/>
      <c r="CD1096" s="31"/>
      <c r="CE1096" s="31"/>
      <c r="CF1096" s="31"/>
      <c r="CG1096" s="31"/>
      <c r="CH1096" s="31"/>
      <c r="CI1096" s="31"/>
      <c r="CJ1096" s="31"/>
      <c r="CK1096" s="31"/>
      <c r="CL1096" s="31"/>
      <c r="CM1096" s="31"/>
      <c r="CN1096" s="31"/>
      <c r="CO1096" s="31"/>
      <c r="CP1096" s="31"/>
      <c r="CQ1096" s="31"/>
      <c r="CR1096" s="31"/>
      <c r="CS1096" s="31"/>
      <c r="CT1096" s="31"/>
      <c r="CU1096" s="31"/>
      <c r="CV1096" s="31"/>
      <c r="CW1096" s="31"/>
      <c r="CX1096" s="31"/>
      <c r="CY1096" s="31"/>
      <c r="CZ1096" s="31"/>
      <c r="DA1096" s="31"/>
      <c r="DB1096" s="31"/>
      <c r="DC1096" s="31"/>
      <c r="DD1096" s="31"/>
      <c r="DE1096" s="31"/>
      <c r="DF1096" s="31"/>
      <c r="DG1096" s="31"/>
      <c r="DH1096" s="31"/>
      <c r="DI1096" s="31"/>
      <c r="DJ1096" s="31"/>
      <c r="DK1096" s="31"/>
      <c r="DL1096" s="31"/>
      <c r="DM1096" s="31"/>
      <c r="DN1096" s="31"/>
      <c r="DO1096" s="31"/>
      <c r="DP1096" s="31"/>
      <c r="DQ1096" s="31"/>
      <c r="DR1096" s="31"/>
      <c r="DS1096" s="31"/>
      <c r="DT1096" s="31"/>
      <c r="DU1096" s="31"/>
      <c r="DV1096" s="31"/>
      <c r="DW1096" s="31"/>
      <c r="DX1096" s="31"/>
      <c r="DY1096" s="31"/>
      <c r="DZ1096" s="31"/>
      <c r="EA1096" s="31"/>
      <c r="EB1096" s="31"/>
      <c r="EC1096" s="31"/>
      <c r="ED1096" s="31"/>
      <c r="EE1096" s="31"/>
      <c r="EF1096" s="31"/>
      <c r="EG1096" s="31"/>
      <c r="EH1096" s="31"/>
      <c r="EI1096" s="31"/>
      <c r="EJ1096" s="31"/>
      <c r="EK1096" s="31"/>
      <c r="EL1096" s="31"/>
      <c r="EM1096" s="31"/>
      <c r="EN1096" s="31"/>
      <c r="EO1096" s="31"/>
      <c r="EP1096" s="31"/>
      <c r="EQ1096" s="31"/>
      <c r="ER1096" s="31"/>
      <c r="ES1096" s="31"/>
      <c r="ET1096" s="31"/>
      <c r="EU1096" s="31"/>
      <c r="EV1096" s="31"/>
      <c r="EW1096" s="31"/>
      <c r="EX1096" s="31"/>
      <c r="EY1096" s="31"/>
      <c r="EZ1096" s="31"/>
      <c r="FA1096" s="31"/>
      <c r="FB1096" s="31"/>
      <c r="FC1096" s="31"/>
      <c r="FD1096" s="31"/>
      <c r="FE1096" s="31"/>
      <c r="FF1096" s="31"/>
      <c r="FG1096" s="31"/>
      <c r="FH1096" s="31"/>
      <c r="FI1096" s="31"/>
      <c r="FJ1096" s="31"/>
      <c r="FK1096" s="31"/>
      <c r="FL1096" s="31"/>
      <c r="FM1096" s="31"/>
      <c r="FN1096" s="31"/>
      <c r="FO1096" s="31"/>
      <c r="FP1096" s="31"/>
      <c r="FQ1096" s="31"/>
      <c r="FR1096" s="31"/>
      <c r="FS1096" s="31"/>
      <c r="FT1096" s="31"/>
      <c r="FU1096" s="31"/>
      <c r="FV1096" s="31"/>
      <c r="FW1096" s="31"/>
      <c r="FX1096" s="31"/>
      <c r="FY1096" s="31"/>
      <c r="FZ1096" s="31"/>
      <c r="GA1096" s="31"/>
      <c r="GB1096" s="31"/>
      <c r="GC1096" s="31"/>
      <c r="GD1096" s="31"/>
      <c r="GE1096" s="31"/>
      <c r="GF1096" s="31"/>
      <c r="GG1096" s="31"/>
      <c r="GH1096" s="31"/>
      <c r="GI1096" s="31"/>
      <c r="GJ1096" s="31"/>
      <c r="GK1096" s="31"/>
      <c r="GL1096" s="31"/>
      <c r="GM1096" s="31"/>
      <c r="GN1096" s="31"/>
      <c r="GO1096" s="31"/>
      <c r="GP1096" s="31"/>
      <c r="GQ1096" s="31"/>
      <c r="GR1096" s="31"/>
      <c r="GS1096" s="31"/>
      <c r="GT1096" s="31"/>
      <c r="GU1096" s="31"/>
      <c r="GV1096" s="31"/>
      <c r="GW1096" s="31"/>
      <c r="GX1096" s="31"/>
      <c r="GY1096" s="31"/>
      <c r="GZ1096" s="31"/>
    </row>
    <row r="1097" spans="2:208" s="32" customFormat="1" x14ac:dyDescent="0.2">
      <c r="B1097" s="21"/>
      <c r="C1097" s="22"/>
      <c r="D1097" s="22"/>
      <c r="E1097" s="22"/>
      <c r="F1097" s="246"/>
      <c r="G1097" s="121"/>
      <c r="H1097" s="27"/>
      <c r="I1097" s="28"/>
      <c r="J1097" s="29"/>
      <c r="K1097" s="30"/>
      <c r="L1097" s="34"/>
      <c r="M1097" s="35"/>
      <c r="N1097" s="30"/>
      <c r="O1097" s="34"/>
      <c r="P1097" s="35"/>
      <c r="Q1097" s="30"/>
      <c r="R1097" s="34"/>
      <c r="S1097" s="35"/>
      <c r="T1097" s="30"/>
      <c r="U1097" s="34"/>
      <c r="V1097" s="35"/>
      <c r="W1097" s="30"/>
      <c r="X1097" s="34"/>
      <c r="Y1097" s="34"/>
      <c r="Z1097" s="30"/>
      <c r="AA1097" s="34"/>
      <c r="AB1097" s="34"/>
      <c r="AC1097" s="30"/>
      <c r="AD1097" s="34"/>
      <c r="AE1097" s="34"/>
      <c r="AF1097" s="30"/>
      <c r="AG1097" s="34"/>
      <c r="AH1097" s="34"/>
      <c r="AI1097" s="30"/>
      <c r="AJ1097" s="34"/>
      <c r="AK1097" s="34"/>
      <c r="AL1097" s="30"/>
      <c r="AM1097" s="34"/>
      <c r="AN1097" s="34"/>
      <c r="AO1097" s="30"/>
      <c r="AP1097" s="34"/>
      <c r="AQ1097" s="34"/>
      <c r="AR1097" s="30"/>
      <c r="AS1097" s="34"/>
      <c r="AT1097" s="34"/>
      <c r="AU1097" s="30"/>
      <c r="AV1097" s="34"/>
      <c r="AW1097" s="34"/>
      <c r="AX1097" s="30"/>
      <c r="AY1097" s="34"/>
      <c r="AZ1097" s="34"/>
      <c r="BA1097" s="30"/>
      <c r="BB1097" s="34"/>
      <c r="BC1097" s="34"/>
      <c r="BD1097" s="30"/>
      <c r="BE1097" s="34"/>
      <c r="BF1097" s="34"/>
      <c r="BG1097" s="30"/>
      <c r="BH1097" s="34"/>
      <c r="BI1097" s="34"/>
      <c r="BJ1097" s="30"/>
      <c r="BK1097" s="34"/>
      <c r="BL1097" s="117"/>
      <c r="BM1097" s="118"/>
      <c r="BN1097" s="117"/>
      <c r="BO1097" s="34"/>
      <c r="BP1097" s="30"/>
      <c r="BQ1097" s="30"/>
      <c r="BR1097" s="31"/>
      <c r="BS1097" s="31"/>
      <c r="BT1097" s="31"/>
      <c r="BU1097" s="31"/>
      <c r="BV1097" s="31"/>
      <c r="BW1097" s="31"/>
      <c r="BX1097" s="31"/>
      <c r="BY1097" s="31"/>
      <c r="BZ1097" s="31"/>
      <c r="CA1097" s="31"/>
      <c r="CB1097" s="31"/>
      <c r="CC1097" s="31"/>
      <c r="CD1097" s="31"/>
      <c r="CE1097" s="31"/>
      <c r="CF1097" s="31"/>
      <c r="CG1097" s="31"/>
      <c r="CH1097" s="31"/>
      <c r="CI1097" s="31"/>
      <c r="CJ1097" s="31"/>
      <c r="CK1097" s="31"/>
      <c r="CL1097" s="31"/>
      <c r="CM1097" s="31"/>
      <c r="CN1097" s="31"/>
      <c r="CO1097" s="31"/>
      <c r="CP1097" s="31"/>
      <c r="CQ1097" s="31"/>
      <c r="CR1097" s="31"/>
      <c r="CS1097" s="31"/>
      <c r="CT1097" s="31"/>
      <c r="CU1097" s="31"/>
      <c r="CV1097" s="31"/>
      <c r="CW1097" s="31"/>
      <c r="CX1097" s="31"/>
      <c r="CY1097" s="31"/>
      <c r="CZ1097" s="31"/>
      <c r="DA1097" s="31"/>
      <c r="DB1097" s="31"/>
      <c r="DC1097" s="31"/>
      <c r="DD1097" s="31"/>
      <c r="DE1097" s="31"/>
      <c r="DF1097" s="31"/>
      <c r="DG1097" s="31"/>
      <c r="DH1097" s="31"/>
      <c r="DI1097" s="31"/>
      <c r="DJ1097" s="31"/>
      <c r="DK1097" s="31"/>
      <c r="DL1097" s="31"/>
      <c r="DM1097" s="31"/>
      <c r="DN1097" s="31"/>
      <c r="DO1097" s="31"/>
      <c r="DP1097" s="31"/>
      <c r="DQ1097" s="31"/>
      <c r="DR1097" s="31"/>
      <c r="DS1097" s="31"/>
      <c r="DT1097" s="31"/>
      <c r="DU1097" s="31"/>
      <c r="DV1097" s="31"/>
      <c r="DW1097" s="31"/>
      <c r="DX1097" s="31"/>
      <c r="DY1097" s="31"/>
      <c r="DZ1097" s="31"/>
      <c r="EA1097" s="31"/>
      <c r="EB1097" s="31"/>
      <c r="EC1097" s="31"/>
      <c r="ED1097" s="31"/>
      <c r="EE1097" s="31"/>
      <c r="EF1097" s="31"/>
      <c r="EG1097" s="31"/>
      <c r="EH1097" s="31"/>
      <c r="EI1097" s="31"/>
      <c r="EJ1097" s="31"/>
      <c r="EK1097" s="31"/>
      <c r="EL1097" s="31"/>
      <c r="EM1097" s="31"/>
      <c r="EN1097" s="31"/>
      <c r="EO1097" s="31"/>
      <c r="EP1097" s="31"/>
      <c r="EQ1097" s="31"/>
      <c r="ER1097" s="31"/>
      <c r="ES1097" s="31"/>
      <c r="ET1097" s="31"/>
      <c r="EU1097" s="31"/>
      <c r="EV1097" s="31"/>
      <c r="EW1097" s="31"/>
      <c r="EX1097" s="31"/>
      <c r="EY1097" s="31"/>
      <c r="EZ1097" s="31"/>
      <c r="FA1097" s="31"/>
      <c r="FB1097" s="31"/>
      <c r="FC1097" s="31"/>
      <c r="FD1097" s="31"/>
      <c r="FE1097" s="31"/>
      <c r="FF1097" s="31"/>
      <c r="FG1097" s="31"/>
      <c r="FH1097" s="31"/>
      <c r="FI1097" s="31"/>
      <c r="FJ1097" s="31"/>
      <c r="FK1097" s="31"/>
      <c r="FL1097" s="31"/>
      <c r="FM1097" s="31"/>
      <c r="FN1097" s="31"/>
      <c r="FO1097" s="31"/>
      <c r="FP1097" s="31"/>
      <c r="FQ1097" s="31"/>
      <c r="FR1097" s="31"/>
      <c r="FS1097" s="31"/>
      <c r="FT1097" s="31"/>
      <c r="FU1097" s="31"/>
      <c r="FV1097" s="31"/>
      <c r="FW1097" s="31"/>
      <c r="FX1097" s="31"/>
      <c r="FY1097" s="31"/>
      <c r="FZ1097" s="31"/>
      <c r="GA1097" s="31"/>
      <c r="GB1097" s="31"/>
      <c r="GC1097" s="31"/>
      <c r="GD1097" s="31"/>
      <c r="GE1097" s="31"/>
      <c r="GF1097" s="31"/>
      <c r="GG1097" s="31"/>
      <c r="GH1097" s="31"/>
      <c r="GI1097" s="31"/>
      <c r="GJ1097" s="31"/>
      <c r="GK1097" s="31"/>
      <c r="GL1097" s="31"/>
      <c r="GM1097" s="31"/>
      <c r="GN1097" s="31"/>
      <c r="GO1097" s="31"/>
      <c r="GP1097" s="31"/>
      <c r="GQ1097" s="31"/>
      <c r="GR1097" s="31"/>
      <c r="GS1097" s="31"/>
      <c r="GT1097" s="31"/>
      <c r="GU1097" s="31"/>
      <c r="GV1097" s="31"/>
      <c r="GW1097" s="31"/>
      <c r="GX1097" s="31"/>
      <c r="GY1097" s="31"/>
      <c r="GZ1097" s="31"/>
    </row>
    <row r="1098" spans="2:208" s="32" customFormat="1" x14ac:dyDescent="0.2">
      <c r="B1098" s="21"/>
      <c r="C1098" s="22"/>
      <c r="D1098" s="22"/>
      <c r="E1098" s="22"/>
      <c r="F1098" s="246"/>
      <c r="G1098" s="121"/>
      <c r="H1098" s="27"/>
      <c r="I1098" s="28"/>
      <c r="J1098" s="29"/>
      <c r="K1098" s="30"/>
      <c r="L1098" s="34"/>
      <c r="M1098" s="35"/>
      <c r="N1098" s="30"/>
      <c r="O1098" s="34"/>
      <c r="P1098" s="35"/>
      <c r="Q1098" s="30"/>
      <c r="R1098" s="34"/>
      <c r="S1098" s="35"/>
      <c r="T1098" s="30"/>
      <c r="U1098" s="34"/>
      <c r="V1098" s="35"/>
      <c r="W1098" s="30"/>
      <c r="X1098" s="34"/>
      <c r="Y1098" s="34"/>
      <c r="Z1098" s="30"/>
      <c r="AA1098" s="34"/>
      <c r="AB1098" s="34"/>
      <c r="AC1098" s="30"/>
      <c r="AD1098" s="34"/>
      <c r="AE1098" s="34"/>
      <c r="AF1098" s="30"/>
      <c r="AG1098" s="34"/>
      <c r="AH1098" s="34"/>
      <c r="AI1098" s="30"/>
      <c r="AJ1098" s="34"/>
      <c r="AK1098" s="34"/>
      <c r="AL1098" s="30"/>
      <c r="AM1098" s="34"/>
      <c r="AN1098" s="34"/>
      <c r="AO1098" s="30"/>
      <c r="AP1098" s="34"/>
      <c r="AQ1098" s="34"/>
      <c r="AR1098" s="30"/>
      <c r="AS1098" s="34"/>
      <c r="AT1098" s="34"/>
      <c r="AU1098" s="30"/>
      <c r="AV1098" s="34"/>
      <c r="AW1098" s="34"/>
      <c r="AX1098" s="30"/>
      <c r="AY1098" s="34"/>
      <c r="AZ1098" s="34"/>
      <c r="BA1098" s="30"/>
      <c r="BB1098" s="34"/>
      <c r="BC1098" s="34"/>
      <c r="BD1098" s="30"/>
      <c r="BE1098" s="34"/>
      <c r="BF1098" s="34"/>
      <c r="BG1098" s="30"/>
      <c r="BH1098" s="34"/>
      <c r="BI1098" s="34"/>
      <c r="BJ1098" s="30"/>
      <c r="BK1098" s="34"/>
      <c r="BL1098" s="117"/>
      <c r="BM1098" s="118"/>
      <c r="BN1098" s="117"/>
      <c r="BO1098" s="34"/>
      <c r="BP1098" s="30"/>
      <c r="BQ1098" s="30"/>
      <c r="BR1098" s="31"/>
      <c r="BS1098" s="31"/>
      <c r="BT1098" s="31"/>
      <c r="BU1098" s="31"/>
      <c r="BV1098" s="31"/>
      <c r="BW1098" s="31"/>
      <c r="BX1098" s="31"/>
      <c r="BY1098" s="31"/>
      <c r="BZ1098" s="31"/>
      <c r="CA1098" s="31"/>
      <c r="CB1098" s="31"/>
      <c r="CC1098" s="31"/>
      <c r="CD1098" s="31"/>
      <c r="CE1098" s="31"/>
      <c r="CF1098" s="31"/>
      <c r="CG1098" s="31"/>
      <c r="CH1098" s="31"/>
      <c r="CI1098" s="31"/>
      <c r="CJ1098" s="31"/>
      <c r="CK1098" s="31"/>
      <c r="CL1098" s="31"/>
      <c r="CM1098" s="31"/>
      <c r="CN1098" s="31"/>
      <c r="CO1098" s="31"/>
      <c r="CP1098" s="31"/>
      <c r="CQ1098" s="31"/>
      <c r="CR1098" s="31"/>
      <c r="CS1098" s="31"/>
      <c r="CT1098" s="31"/>
      <c r="CU1098" s="31"/>
      <c r="CV1098" s="31"/>
      <c r="CW1098" s="31"/>
      <c r="CX1098" s="31"/>
      <c r="CY1098" s="31"/>
      <c r="CZ1098" s="31"/>
      <c r="DA1098" s="31"/>
      <c r="DB1098" s="31"/>
      <c r="DC1098" s="31"/>
      <c r="DD1098" s="31"/>
      <c r="DE1098" s="31"/>
      <c r="DF1098" s="31"/>
      <c r="DG1098" s="31"/>
      <c r="DH1098" s="31"/>
      <c r="DI1098" s="31"/>
      <c r="DJ1098" s="31"/>
      <c r="DK1098" s="31"/>
      <c r="DL1098" s="31"/>
      <c r="DM1098" s="31"/>
      <c r="DN1098" s="31"/>
      <c r="DO1098" s="31"/>
      <c r="DP1098" s="31"/>
      <c r="DQ1098" s="31"/>
      <c r="DR1098" s="31"/>
      <c r="DS1098" s="31"/>
      <c r="DT1098" s="31"/>
      <c r="DU1098" s="31"/>
      <c r="DV1098" s="31"/>
      <c r="DW1098" s="31"/>
      <c r="DX1098" s="31"/>
      <c r="DY1098" s="31"/>
      <c r="DZ1098" s="31"/>
      <c r="EA1098" s="31"/>
      <c r="EB1098" s="31"/>
      <c r="EC1098" s="31"/>
      <c r="ED1098" s="31"/>
      <c r="EE1098" s="31"/>
      <c r="EF1098" s="31"/>
      <c r="EG1098" s="31"/>
      <c r="EH1098" s="31"/>
      <c r="EI1098" s="31"/>
      <c r="EJ1098" s="31"/>
      <c r="EK1098" s="31"/>
      <c r="EL1098" s="31"/>
      <c r="EM1098" s="31"/>
      <c r="EN1098" s="31"/>
      <c r="EO1098" s="31"/>
      <c r="EP1098" s="31"/>
      <c r="EQ1098" s="31"/>
      <c r="ER1098" s="31"/>
      <c r="ES1098" s="31"/>
      <c r="ET1098" s="31"/>
      <c r="EU1098" s="31"/>
      <c r="EV1098" s="31"/>
      <c r="EW1098" s="31"/>
      <c r="EX1098" s="31"/>
      <c r="EY1098" s="31"/>
      <c r="EZ1098" s="31"/>
      <c r="FA1098" s="31"/>
      <c r="FB1098" s="31"/>
      <c r="FC1098" s="31"/>
      <c r="FD1098" s="31"/>
      <c r="FE1098" s="31"/>
      <c r="FF1098" s="31"/>
      <c r="FG1098" s="31"/>
      <c r="FH1098" s="31"/>
      <c r="FI1098" s="31"/>
      <c r="FJ1098" s="31"/>
      <c r="FK1098" s="31"/>
      <c r="FL1098" s="31"/>
      <c r="FM1098" s="31"/>
      <c r="FN1098" s="31"/>
      <c r="FO1098" s="31"/>
      <c r="FP1098" s="31"/>
      <c r="FQ1098" s="31"/>
      <c r="FR1098" s="31"/>
      <c r="FS1098" s="31"/>
      <c r="FT1098" s="31"/>
      <c r="FU1098" s="31"/>
      <c r="FV1098" s="31"/>
      <c r="FW1098" s="31"/>
      <c r="FX1098" s="31"/>
      <c r="FY1098" s="31"/>
      <c r="FZ1098" s="31"/>
      <c r="GA1098" s="31"/>
      <c r="GB1098" s="31"/>
      <c r="GC1098" s="31"/>
      <c r="GD1098" s="31"/>
      <c r="GE1098" s="31"/>
      <c r="GF1098" s="31"/>
      <c r="GG1098" s="31"/>
      <c r="GH1098" s="31"/>
      <c r="GI1098" s="31"/>
      <c r="GJ1098" s="31"/>
      <c r="GK1098" s="31"/>
      <c r="GL1098" s="31"/>
      <c r="GM1098" s="31"/>
      <c r="GN1098" s="31"/>
      <c r="GO1098" s="31"/>
      <c r="GP1098" s="31"/>
      <c r="GQ1098" s="31"/>
      <c r="GR1098" s="31"/>
      <c r="GS1098" s="31"/>
      <c r="GT1098" s="31"/>
      <c r="GU1098" s="31"/>
      <c r="GV1098" s="31"/>
      <c r="GW1098" s="31"/>
      <c r="GX1098" s="31"/>
      <c r="GY1098" s="31"/>
      <c r="GZ1098" s="31"/>
    </row>
    <row r="1099" spans="2:208" s="32" customFormat="1" x14ac:dyDescent="0.2">
      <c r="B1099" s="21"/>
      <c r="C1099" s="22"/>
      <c r="D1099" s="22"/>
      <c r="E1099" s="22"/>
      <c r="F1099" s="246"/>
      <c r="G1099" s="121"/>
      <c r="H1099" s="27"/>
      <c r="I1099" s="28"/>
      <c r="J1099" s="29"/>
      <c r="K1099" s="30"/>
      <c r="L1099" s="34"/>
      <c r="M1099" s="35"/>
      <c r="N1099" s="30"/>
      <c r="O1099" s="34"/>
      <c r="P1099" s="35"/>
      <c r="Q1099" s="30"/>
      <c r="R1099" s="34"/>
      <c r="S1099" s="35"/>
      <c r="T1099" s="30"/>
      <c r="U1099" s="34"/>
      <c r="V1099" s="35"/>
      <c r="W1099" s="30"/>
      <c r="X1099" s="34"/>
      <c r="Y1099" s="34"/>
      <c r="Z1099" s="30"/>
      <c r="AA1099" s="34"/>
      <c r="AB1099" s="34"/>
      <c r="AC1099" s="30"/>
      <c r="AD1099" s="34"/>
      <c r="AE1099" s="34"/>
      <c r="AF1099" s="30"/>
      <c r="AG1099" s="34"/>
      <c r="AH1099" s="34"/>
      <c r="AI1099" s="30"/>
      <c r="AJ1099" s="34"/>
      <c r="AK1099" s="34"/>
      <c r="AL1099" s="30"/>
      <c r="AM1099" s="34"/>
      <c r="AN1099" s="34"/>
      <c r="AO1099" s="30"/>
      <c r="AP1099" s="34"/>
      <c r="AQ1099" s="34"/>
      <c r="AR1099" s="30"/>
      <c r="AS1099" s="34"/>
      <c r="AT1099" s="34"/>
      <c r="AU1099" s="30"/>
      <c r="AV1099" s="34"/>
      <c r="AW1099" s="34"/>
      <c r="AX1099" s="30"/>
      <c r="AY1099" s="34"/>
      <c r="AZ1099" s="34"/>
      <c r="BA1099" s="30"/>
      <c r="BB1099" s="34"/>
      <c r="BC1099" s="34"/>
      <c r="BD1099" s="30"/>
      <c r="BE1099" s="34"/>
      <c r="BF1099" s="34"/>
      <c r="BG1099" s="30"/>
      <c r="BH1099" s="34"/>
      <c r="BI1099" s="34"/>
      <c r="BJ1099" s="30"/>
      <c r="BK1099" s="34"/>
      <c r="BL1099" s="117"/>
      <c r="BM1099" s="118"/>
      <c r="BN1099" s="117"/>
      <c r="BO1099" s="34"/>
      <c r="BP1099" s="30"/>
      <c r="BQ1099" s="30"/>
      <c r="BR1099" s="31"/>
      <c r="BS1099" s="31"/>
      <c r="BT1099" s="31"/>
      <c r="BU1099" s="31"/>
      <c r="BV1099" s="31"/>
      <c r="BW1099" s="31"/>
      <c r="BX1099" s="31"/>
      <c r="BY1099" s="31"/>
      <c r="BZ1099" s="31"/>
      <c r="CA1099" s="31"/>
      <c r="CB1099" s="31"/>
      <c r="CC1099" s="31"/>
      <c r="CD1099" s="31"/>
      <c r="CE1099" s="31"/>
      <c r="CF1099" s="31"/>
      <c r="CG1099" s="31"/>
      <c r="CH1099" s="31"/>
      <c r="CI1099" s="31"/>
      <c r="CJ1099" s="31"/>
      <c r="CK1099" s="31"/>
      <c r="CL1099" s="31"/>
      <c r="CM1099" s="31"/>
      <c r="CN1099" s="31"/>
      <c r="CO1099" s="31"/>
      <c r="CP1099" s="31"/>
      <c r="CQ1099" s="31"/>
      <c r="CR1099" s="31"/>
      <c r="CS1099" s="31"/>
      <c r="CT1099" s="31"/>
      <c r="CU1099" s="31"/>
      <c r="CV1099" s="31"/>
      <c r="CW1099" s="31"/>
      <c r="CX1099" s="31"/>
      <c r="CY1099" s="31"/>
      <c r="CZ1099" s="31"/>
      <c r="DA1099" s="31"/>
      <c r="DB1099" s="31"/>
      <c r="DC1099" s="31"/>
      <c r="DD1099" s="31"/>
      <c r="DE1099" s="31"/>
      <c r="DF1099" s="31"/>
      <c r="DG1099" s="31"/>
      <c r="DH1099" s="31"/>
      <c r="DI1099" s="31"/>
      <c r="DJ1099" s="31"/>
      <c r="DK1099" s="31"/>
      <c r="DL1099" s="31"/>
      <c r="DM1099" s="31"/>
      <c r="DN1099" s="31"/>
      <c r="DO1099" s="31"/>
      <c r="DP1099" s="31"/>
      <c r="DQ1099" s="31"/>
      <c r="DR1099" s="31"/>
      <c r="DS1099" s="31"/>
      <c r="DT1099" s="31"/>
      <c r="DU1099" s="31"/>
      <c r="DV1099" s="31"/>
      <c r="DW1099" s="31"/>
      <c r="DX1099" s="31"/>
      <c r="DY1099" s="31"/>
      <c r="DZ1099" s="31"/>
      <c r="EA1099" s="31"/>
      <c r="EB1099" s="31"/>
      <c r="EC1099" s="31"/>
      <c r="ED1099" s="31"/>
      <c r="EE1099" s="31"/>
      <c r="EF1099" s="31"/>
      <c r="EG1099" s="31"/>
      <c r="EH1099" s="31"/>
      <c r="EI1099" s="31"/>
      <c r="EJ1099" s="31"/>
      <c r="EK1099" s="31"/>
      <c r="EL1099" s="31"/>
      <c r="EM1099" s="31"/>
      <c r="EN1099" s="31"/>
      <c r="EO1099" s="31"/>
      <c r="EP1099" s="31"/>
      <c r="EQ1099" s="31"/>
      <c r="ER1099" s="31"/>
      <c r="ES1099" s="31"/>
      <c r="ET1099" s="31"/>
      <c r="EU1099" s="31"/>
      <c r="EV1099" s="31"/>
      <c r="EW1099" s="31"/>
      <c r="EX1099" s="31"/>
      <c r="EY1099" s="31"/>
      <c r="EZ1099" s="31"/>
      <c r="FA1099" s="31"/>
      <c r="FB1099" s="31"/>
      <c r="FC1099" s="31"/>
      <c r="FD1099" s="31"/>
      <c r="FE1099" s="31"/>
      <c r="FF1099" s="31"/>
      <c r="FG1099" s="31"/>
      <c r="FH1099" s="31"/>
      <c r="FI1099" s="31"/>
      <c r="FJ1099" s="31"/>
      <c r="FK1099" s="31"/>
      <c r="FL1099" s="31"/>
      <c r="FM1099" s="31"/>
      <c r="FN1099" s="31"/>
      <c r="FO1099" s="31"/>
      <c r="FP1099" s="31"/>
      <c r="FQ1099" s="31"/>
      <c r="FR1099" s="31"/>
      <c r="FS1099" s="31"/>
      <c r="FT1099" s="31"/>
      <c r="FU1099" s="31"/>
      <c r="FV1099" s="31"/>
      <c r="FW1099" s="31"/>
      <c r="FX1099" s="31"/>
      <c r="FY1099" s="31"/>
      <c r="FZ1099" s="31"/>
      <c r="GA1099" s="31"/>
      <c r="GB1099" s="31"/>
      <c r="GC1099" s="31"/>
      <c r="GD1099" s="31"/>
      <c r="GE1099" s="31"/>
      <c r="GF1099" s="31"/>
      <c r="GG1099" s="31"/>
      <c r="GH1099" s="31"/>
      <c r="GI1099" s="31"/>
      <c r="GJ1099" s="31"/>
      <c r="GK1099" s="31"/>
      <c r="GL1099" s="31"/>
      <c r="GM1099" s="31"/>
      <c r="GN1099" s="31"/>
      <c r="GO1099" s="31"/>
      <c r="GP1099" s="31"/>
      <c r="GQ1099" s="31"/>
      <c r="GR1099" s="31"/>
      <c r="GS1099" s="31"/>
      <c r="GT1099" s="31"/>
      <c r="GU1099" s="31"/>
      <c r="GV1099" s="31"/>
      <c r="GW1099" s="31"/>
      <c r="GX1099" s="31"/>
      <c r="GY1099" s="31"/>
      <c r="GZ1099" s="31"/>
    </row>
    <row r="1100" spans="2:208" s="32" customFormat="1" x14ac:dyDescent="0.2">
      <c r="B1100" s="21"/>
      <c r="C1100" s="22"/>
      <c r="D1100" s="22"/>
      <c r="E1100" s="22"/>
      <c r="F1100" s="246"/>
      <c r="G1100" s="121"/>
      <c r="H1100" s="27"/>
      <c r="I1100" s="28"/>
      <c r="J1100" s="29"/>
      <c r="K1100" s="30"/>
      <c r="L1100" s="34"/>
      <c r="M1100" s="35"/>
      <c r="N1100" s="30"/>
      <c r="O1100" s="34"/>
      <c r="P1100" s="35"/>
      <c r="Q1100" s="30"/>
      <c r="R1100" s="34"/>
      <c r="S1100" s="35"/>
      <c r="T1100" s="30"/>
      <c r="U1100" s="34"/>
      <c r="V1100" s="35"/>
      <c r="W1100" s="30"/>
      <c r="X1100" s="34"/>
      <c r="Y1100" s="34"/>
      <c r="Z1100" s="30"/>
      <c r="AA1100" s="34"/>
      <c r="AB1100" s="34"/>
      <c r="AC1100" s="30"/>
      <c r="AD1100" s="34"/>
      <c r="AE1100" s="34"/>
      <c r="AF1100" s="30"/>
      <c r="AG1100" s="34"/>
      <c r="AH1100" s="34"/>
      <c r="AI1100" s="30"/>
      <c r="AJ1100" s="34"/>
      <c r="AK1100" s="34"/>
      <c r="AL1100" s="30"/>
      <c r="AM1100" s="34"/>
      <c r="AN1100" s="34"/>
      <c r="AO1100" s="30"/>
      <c r="AP1100" s="34"/>
      <c r="AQ1100" s="34"/>
      <c r="AR1100" s="30"/>
      <c r="AS1100" s="34"/>
      <c r="AT1100" s="34"/>
      <c r="AU1100" s="30"/>
      <c r="AV1100" s="34"/>
      <c r="AW1100" s="34"/>
      <c r="AX1100" s="30"/>
      <c r="AY1100" s="34"/>
      <c r="AZ1100" s="34"/>
      <c r="BA1100" s="30"/>
      <c r="BB1100" s="34"/>
      <c r="BC1100" s="34"/>
      <c r="BD1100" s="30"/>
      <c r="BE1100" s="34"/>
      <c r="BF1100" s="34"/>
      <c r="BG1100" s="30"/>
      <c r="BH1100" s="34"/>
      <c r="BI1100" s="34"/>
      <c r="BJ1100" s="30"/>
      <c r="BK1100" s="34"/>
      <c r="BL1100" s="117"/>
      <c r="BM1100" s="118"/>
      <c r="BN1100" s="117"/>
      <c r="BO1100" s="34"/>
      <c r="BP1100" s="30"/>
      <c r="BQ1100" s="30"/>
      <c r="BR1100" s="31"/>
      <c r="BS1100" s="31"/>
      <c r="BT1100" s="31"/>
      <c r="BU1100" s="31"/>
      <c r="BV1100" s="31"/>
      <c r="BW1100" s="31"/>
      <c r="BX1100" s="31"/>
      <c r="BY1100" s="31"/>
      <c r="BZ1100" s="31"/>
      <c r="CA1100" s="31"/>
      <c r="CB1100" s="31"/>
      <c r="CC1100" s="31"/>
      <c r="CD1100" s="31"/>
      <c r="CE1100" s="31"/>
      <c r="CF1100" s="31"/>
      <c r="CG1100" s="31"/>
      <c r="CH1100" s="31"/>
      <c r="CI1100" s="31"/>
      <c r="CJ1100" s="31"/>
      <c r="CK1100" s="31"/>
      <c r="CL1100" s="31"/>
      <c r="CM1100" s="31"/>
      <c r="CN1100" s="31"/>
      <c r="CO1100" s="31"/>
      <c r="CP1100" s="31"/>
      <c r="CQ1100" s="31"/>
      <c r="CR1100" s="31"/>
      <c r="CS1100" s="31"/>
      <c r="CT1100" s="31"/>
      <c r="CU1100" s="31"/>
      <c r="CV1100" s="31"/>
      <c r="CW1100" s="31"/>
      <c r="CX1100" s="31"/>
      <c r="CY1100" s="31"/>
      <c r="CZ1100" s="31"/>
      <c r="DA1100" s="31"/>
      <c r="DB1100" s="31"/>
      <c r="DC1100" s="31"/>
      <c r="DD1100" s="31"/>
      <c r="DE1100" s="31"/>
      <c r="DF1100" s="31"/>
      <c r="DG1100" s="31"/>
      <c r="DH1100" s="31"/>
      <c r="DI1100" s="31"/>
      <c r="DJ1100" s="31"/>
      <c r="DK1100" s="31"/>
      <c r="DL1100" s="31"/>
      <c r="DM1100" s="31"/>
      <c r="DN1100" s="31"/>
      <c r="DO1100" s="31"/>
      <c r="DP1100" s="31"/>
      <c r="DQ1100" s="31"/>
      <c r="DR1100" s="31"/>
      <c r="DS1100" s="31"/>
      <c r="DT1100" s="31"/>
      <c r="DU1100" s="31"/>
      <c r="DV1100" s="31"/>
      <c r="DW1100" s="31"/>
      <c r="DX1100" s="31"/>
      <c r="DY1100" s="31"/>
      <c r="DZ1100" s="31"/>
      <c r="EA1100" s="31"/>
      <c r="EB1100" s="31"/>
      <c r="EC1100" s="31"/>
      <c r="ED1100" s="31"/>
      <c r="EE1100" s="31"/>
      <c r="EF1100" s="31"/>
      <c r="EG1100" s="31"/>
      <c r="EH1100" s="31"/>
      <c r="EI1100" s="31"/>
      <c r="EJ1100" s="31"/>
      <c r="EK1100" s="31"/>
      <c r="EL1100" s="31"/>
      <c r="EM1100" s="31"/>
      <c r="EN1100" s="31"/>
      <c r="EO1100" s="31"/>
      <c r="EP1100" s="31"/>
      <c r="EQ1100" s="31"/>
      <c r="ER1100" s="31"/>
      <c r="ES1100" s="31"/>
      <c r="ET1100" s="31"/>
      <c r="EU1100" s="31"/>
      <c r="EV1100" s="31"/>
      <c r="EW1100" s="31"/>
      <c r="EX1100" s="31"/>
      <c r="EY1100" s="31"/>
      <c r="EZ1100" s="31"/>
      <c r="FA1100" s="31"/>
      <c r="FB1100" s="31"/>
      <c r="FC1100" s="31"/>
      <c r="FD1100" s="31"/>
      <c r="FE1100" s="31"/>
      <c r="FF1100" s="31"/>
      <c r="FG1100" s="31"/>
      <c r="FH1100" s="31"/>
      <c r="FI1100" s="31"/>
      <c r="FJ1100" s="31"/>
      <c r="FK1100" s="31"/>
      <c r="FL1100" s="31"/>
      <c r="FM1100" s="31"/>
      <c r="FN1100" s="31"/>
      <c r="FO1100" s="31"/>
      <c r="FP1100" s="31"/>
      <c r="FQ1100" s="31"/>
      <c r="FR1100" s="31"/>
      <c r="FS1100" s="31"/>
      <c r="FT1100" s="31"/>
      <c r="FU1100" s="31"/>
      <c r="FV1100" s="31"/>
      <c r="FW1100" s="31"/>
      <c r="FX1100" s="31"/>
      <c r="FY1100" s="31"/>
      <c r="FZ1100" s="31"/>
      <c r="GA1100" s="31"/>
      <c r="GB1100" s="31"/>
      <c r="GC1100" s="31"/>
      <c r="GD1100" s="31"/>
      <c r="GE1100" s="31"/>
      <c r="GF1100" s="31"/>
      <c r="GG1100" s="31"/>
      <c r="GH1100" s="31"/>
      <c r="GI1100" s="31"/>
      <c r="GJ1100" s="31"/>
      <c r="GK1100" s="31"/>
      <c r="GL1100" s="31"/>
      <c r="GM1100" s="31"/>
      <c r="GN1100" s="31"/>
      <c r="GO1100" s="31"/>
      <c r="GP1100" s="31"/>
      <c r="GQ1100" s="31"/>
      <c r="GR1100" s="31"/>
      <c r="GS1100" s="31"/>
      <c r="GT1100" s="31"/>
      <c r="GU1100" s="31"/>
      <c r="GV1100" s="31"/>
      <c r="GW1100" s="31"/>
      <c r="GX1100" s="31"/>
      <c r="GY1100" s="31"/>
      <c r="GZ1100" s="31"/>
    </row>
    <row r="1101" spans="2:208" s="32" customFormat="1" x14ac:dyDescent="0.2">
      <c r="B1101" s="21"/>
      <c r="C1101" s="22"/>
      <c r="D1101" s="22"/>
      <c r="E1101" s="22"/>
      <c r="F1101" s="246"/>
      <c r="G1101" s="121"/>
      <c r="H1101" s="27"/>
      <c r="I1101" s="28"/>
      <c r="J1101" s="29"/>
      <c r="K1101" s="30"/>
      <c r="L1101" s="34"/>
      <c r="M1101" s="35"/>
      <c r="N1101" s="30"/>
      <c r="O1101" s="34"/>
      <c r="P1101" s="35"/>
      <c r="Q1101" s="30"/>
      <c r="R1101" s="34"/>
      <c r="S1101" s="35"/>
      <c r="T1101" s="30"/>
      <c r="U1101" s="34"/>
      <c r="V1101" s="35"/>
      <c r="W1101" s="30"/>
      <c r="X1101" s="34"/>
      <c r="Y1101" s="34"/>
      <c r="Z1101" s="30"/>
      <c r="AA1101" s="34"/>
      <c r="AB1101" s="34"/>
      <c r="AC1101" s="30"/>
      <c r="AD1101" s="34"/>
      <c r="AE1101" s="34"/>
      <c r="AF1101" s="30"/>
      <c r="AG1101" s="34"/>
      <c r="AH1101" s="34"/>
      <c r="AI1101" s="30"/>
      <c r="AJ1101" s="34"/>
      <c r="AK1101" s="34"/>
      <c r="AL1101" s="30"/>
      <c r="AM1101" s="34"/>
      <c r="AN1101" s="34"/>
      <c r="AO1101" s="30"/>
      <c r="AP1101" s="34"/>
      <c r="AQ1101" s="34"/>
      <c r="AR1101" s="30"/>
      <c r="AS1101" s="34"/>
      <c r="AT1101" s="34"/>
      <c r="AU1101" s="30"/>
      <c r="AV1101" s="34"/>
      <c r="AW1101" s="34"/>
      <c r="AX1101" s="30"/>
      <c r="AY1101" s="34"/>
      <c r="AZ1101" s="34"/>
      <c r="BA1101" s="30"/>
      <c r="BB1101" s="34"/>
      <c r="BC1101" s="34"/>
      <c r="BD1101" s="30"/>
      <c r="BE1101" s="34"/>
      <c r="BF1101" s="34"/>
      <c r="BG1101" s="30"/>
      <c r="BH1101" s="34"/>
      <c r="BI1101" s="34"/>
      <c r="BJ1101" s="30"/>
      <c r="BK1101" s="34"/>
      <c r="BL1101" s="117"/>
      <c r="BM1101" s="118"/>
      <c r="BN1101" s="117"/>
      <c r="BO1101" s="34"/>
      <c r="BP1101" s="30"/>
      <c r="BQ1101" s="30"/>
      <c r="BR1101" s="31"/>
      <c r="BS1101" s="31"/>
      <c r="BT1101" s="31"/>
      <c r="BU1101" s="31"/>
      <c r="BV1101" s="31"/>
      <c r="BW1101" s="31"/>
      <c r="BX1101" s="31"/>
      <c r="BY1101" s="31"/>
      <c r="BZ1101" s="31"/>
      <c r="CA1101" s="31"/>
      <c r="CB1101" s="31"/>
      <c r="CC1101" s="31"/>
      <c r="CD1101" s="31"/>
      <c r="CE1101" s="31"/>
      <c r="CF1101" s="31"/>
      <c r="CG1101" s="31"/>
      <c r="CH1101" s="31"/>
      <c r="CI1101" s="31"/>
      <c r="CJ1101" s="31"/>
      <c r="CK1101" s="31"/>
      <c r="CL1101" s="31"/>
      <c r="CM1101" s="31"/>
      <c r="CN1101" s="31"/>
      <c r="CO1101" s="31"/>
      <c r="CP1101" s="31"/>
      <c r="CQ1101" s="31"/>
      <c r="CR1101" s="31"/>
      <c r="CS1101" s="31"/>
      <c r="CT1101" s="31"/>
      <c r="CU1101" s="31"/>
      <c r="CV1101" s="31"/>
      <c r="CW1101" s="31"/>
      <c r="CX1101" s="31"/>
      <c r="CY1101" s="31"/>
      <c r="CZ1101" s="31"/>
      <c r="DA1101" s="31"/>
      <c r="DB1101" s="31"/>
      <c r="DC1101" s="31"/>
      <c r="DD1101" s="31"/>
      <c r="DE1101" s="31"/>
      <c r="DF1101" s="31"/>
      <c r="DG1101" s="31"/>
      <c r="DH1101" s="31"/>
      <c r="DI1101" s="31"/>
      <c r="DJ1101" s="31"/>
      <c r="DK1101" s="31"/>
      <c r="DL1101" s="31"/>
      <c r="DM1101" s="31"/>
      <c r="DN1101" s="31"/>
      <c r="DO1101" s="31"/>
      <c r="DP1101" s="31"/>
      <c r="DQ1101" s="31"/>
      <c r="DR1101" s="31"/>
      <c r="DS1101" s="31"/>
      <c r="DT1101" s="31"/>
      <c r="DU1101" s="31"/>
      <c r="DV1101" s="31"/>
      <c r="DW1101" s="31"/>
      <c r="DX1101" s="31"/>
      <c r="DY1101" s="31"/>
      <c r="DZ1101" s="31"/>
      <c r="EA1101" s="31"/>
      <c r="EB1101" s="31"/>
      <c r="EC1101" s="31"/>
      <c r="ED1101" s="31"/>
      <c r="EE1101" s="31"/>
      <c r="EF1101" s="31"/>
      <c r="EG1101" s="31"/>
      <c r="EH1101" s="31"/>
      <c r="EI1101" s="31"/>
      <c r="EJ1101" s="31"/>
      <c r="EK1101" s="31"/>
      <c r="EL1101" s="31"/>
      <c r="EM1101" s="31"/>
      <c r="EN1101" s="31"/>
      <c r="EO1101" s="31"/>
      <c r="EP1101" s="31"/>
      <c r="EQ1101" s="31"/>
      <c r="ER1101" s="31"/>
      <c r="ES1101" s="31"/>
      <c r="ET1101" s="31"/>
      <c r="EU1101" s="31"/>
      <c r="EV1101" s="31"/>
      <c r="EW1101" s="31"/>
      <c r="EX1101" s="31"/>
      <c r="EY1101" s="31"/>
      <c r="EZ1101" s="31"/>
      <c r="FA1101" s="31"/>
      <c r="FB1101" s="31"/>
      <c r="FC1101" s="31"/>
      <c r="FD1101" s="31"/>
      <c r="FE1101" s="31"/>
      <c r="FF1101" s="31"/>
      <c r="FG1101" s="31"/>
      <c r="FH1101" s="31"/>
      <c r="FI1101" s="31"/>
      <c r="FJ1101" s="31"/>
      <c r="FK1101" s="31"/>
      <c r="FL1101" s="31"/>
      <c r="FM1101" s="31"/>
      <c r="FN1101" s="31"/>
      <c r="FO1101" s="31"/>
      <c r="FP1101" s="31"/>
      <c r="FQ1101" s="31"/>
      <c r="FR1101" s="31"/>
      <c r="FS1101" s="31"/>
      <c r="FT1101" s="31"/>
      <c r="FU1101" s="31"/>
      <c r="FV1101" s="31"/>
      <c r="FW1101" s="31"/>
      <c r="FX1101" s="31"/>
      <c r="FY1101" s="31"/>
      <c r="FZ1101" s="31"/>
      <c r="GA1101" s="31"/>
      <c r="GB1101" s="31"/>
      <c r="GC1101" s="31"/>
      <c r="GD1101" s="31"/>
      <c r="GE1101" s="31"/>
      <c r="GF1101" s="31"/>
      <c r="GG1101" s="31"/>
      <c r="GH1101" s="31"/>
      <c r="GI1101" s="31"/>
      <c r="GJ1101" s="31"/>
      <c r="GK1101" s="31"/>
      <c r="GL1101" s="31"/>
      <c r="GM1101" s="31"/>
      <c r="GN1101" s="31"/>
      <c r="GO1101" s="31"/>
      <c r="GP1101" s="31"/>
      <c r="GQ1101" s="31"/>
      <c r="GR1101" s="31"/>
      <c r="GS1101" s="31"/>
      <c r="GT1101" s="31"/>
      <c r="GU1101" s="31"/>
      <c r="GV1101" s="31"/>
      <c r="GW1101" s="31"/>
      <c r="GX1101" s="31"/>
      <c r="GY1101" s="31"/>
      <c r="GZ1101" s="31"/>
    </row>
    <row r="1102" spans="2:208" s="32" customFormat="1" x14ac:dyDescent="0.2">
      <c r="B1102" s="21"/>
      <c r="C1102" s="22"/>
      <c r="D1102" s="22"/>
      <c r="E1102" s="22"/>
      <c r="F1102" s="246"/>
      <c r="G1102" s="121"/>
      <c r="H1102" s="27"/>
      <c r="I1102" s="28"/>
      <c r="J1102" s="29"/>
      <c r="K1102" s="30"/>
      <c r="L1102" s="34"/>
      <c r="M1102" s="35"/>
      <c r="N1102" s="30"/>
      <c r="O1102" s="34"/>
      <c r="P1102" s="35"/>
      <c r="Q1102" s="30"/>
      <c r="R1102" s="34"/>
      <c r="S1102" s="35"/>
      <c r="T1102" s="30"/>
      <c r="U1102" s="34"/>
      <c r="V1102" s="35"/>
      <c r="W1102" s="30"/>
      <c r="X1102" s="34"/>
      <c r="Y1102" s="34"/>
      <c r="Z1102" s="30"/>
      <c r="AA1102" s="34"/>
      <c r="AB1102" s="34"/>
      <c r="AC1102" s="30"/>
      <c r="AD1102" s="34"/>
      <c r="AE1102" s="34"/>
      <c r="AF1102" s="30"/>
      <c r="AG1102" s="34"/>
      <c r="AH1102" s="34"/>
      <c r="AI1102" s="30"/>
      <c r="AJ1102" s="34"/>
      <c r="AK1102" s="34"/>
      <c r="AL1102" s="30"/>
      <c r="AM1102" s="34"/>
      <c r="AN1102" s="34"/>
      <c r="AO1102" s="30"/>
      <c r="AP1102" s="34"/>
      <c r="AQ1102" s="34"/>
      <c r="AR1102" s="30"/>
      <c r="AS1102" s="34"/>
      <c r="AT1102" s="34"/>
      <c r="AU1102" s="30"/>
      <c r="AV1102" s="34"/>
      <c r="AW1102" s="34"/>
      <c r="AX1102" s="30"/>
      <c r="AY1102" s="34"/>
      <c r="AZ1102" s="34"/>
      <c r="BA1102" s="30"/>
      <c r="BB1102" s="34"/>
      <c r="BC1102" s="34"/>
      <c r="BD1102" s="30"/>
      <c r="BE1102" s="34"/>
      <c r="BF1102" s="34"/>
      <c r="BG1102" s="30"/>
      <c r="BH1102" s="34"/>
      <c r="BI1102" s="34"/>
      <c r="BJ1102" s="30"/>
      <c r="BK1102" s="34"/>
      <c r="BL1102" s="117"/>
      <c r="BM1102" s="118"/>
      <c r="BN1102" s="117"/>
      <c r="BO1102" s="34"/>
      <c r="BP1102" s="30"/>
      <c r="BQ1102" s="30"/>
      <c r="BR1102" s="31"/>
      <c r="BS1102" s="31"/>
      <c r="BT1102" s="31"/>
      <c r="BU1102" s="31"/>
      <c r="BV1102" s="31"/>
      <c r="BW1102" s="31"/>
      <c r="BX1102" s="31"/>
      <c r="BY1102" s="31"/>
      <c r="BZ1102" s="31"/>
      <c r="CA1102" s="31"/>
      <c r="CB1102" s="31"/>
      <c r="CC1102" s="31"/>
      <c r="CD1102" s="31"/>
      <c r="CE1102" s="31"/>
      <c r="CF1102" s="31"/>
      <c r="CG1102" s="31"/>
      <c r="CH1102" s="31"/>
      <c r="CI1102" s="31"/>
      <c r="CJ1102" s="31"/>
      <c r="CK1102" s="31"/>
      <c r="CL1102" s="31"/>
      <c r="CM1102" s="31"/>
      <c r="CN1102" s="31"/>
      <c r="CO1102" s="31"/>
      <c r="CP1102" s="31"/>
      <c r="CQ1102" s="31"/>
      <c r="CR1102" s="31"/>
      <c r="CS1102" s="31"/>
      <c r="CT1102" s="31"/>
      <c r="CU1102" s="31"/>
      <c r="CV1102" s="31"/>
      <c r="CW1102" s="31"/>
      <c r="CX1102" s="31"/>
      <c r="CY1102" s="31"/>
      <c r="CZ1102" s="31"/>
      <c r="DA1102" s="31"/>
      <c r="DB1102" s="31"/>
      <c r="DC1102" s="31"/>
      <c r="DD1102" s="31"/>
      <c r="DE1102" s="31"/>
      <c r="DF1102" s="31"/>
      <c r="DG1102" s="31"/>
      <c r="DH1102" s="31"/>
      <c r="DI1102" s="31"/>
      <c r="DJ1102" s="31"/>
      <c r="DK1102" s="31"/>
      <c r="DL1102" s="31"/>
      <c r="DM1102" s="31"/>
      <c r="DN1102" s="31"/>
      <c r="DO1102" s="31"/>
      <c r="DP1102" s="31"/>
      <c r="DQ1102" s="31"/>
      <c r="DR1102" s="31"/>
      <c r="DS1102" s="31"/>
      <c r="DT1102" s="31"/>
      <c r="DU1102" s="31"/>
      <c r="DV1102" s="31"/>
      <c r="DW1102" s="31"/>
      <c r="DX1102" s="31"/>
      <c r="DY1102" s="31"/>
      <c r="DZ1102" s="31"/>
      <c r="EA1102" s="31"/>
      <c r="EB1102" s="31"/>
      <c r="EC1102" s="31"/>
      <c r="ED1102" s="31"/>
      <c r="EE1102" s="31"/>
      <c r="EF1102" s="31"/>
      <c r="EG1102" s="31"/>
      <c r="EH1102" s="31"/>
      <c r="EI1102" s="31"/>
      <c r="EJ1102" s="31"/>
      <c r="EK1102" s="31"/>
      <c r="EL1102" s="31"/>
      <c r="EM1102" s="31"/>
      <c r="EN1102" s="31"/>
      <c r="EO1102" s="31"/>
      <c r="EP1102" s="31"/>
      <c r="EQ1102" s="31"/>
      <c r="ER1102" s="31"/>
      <c r="ES1102" s="31"/>
      <c r="ET1102" s="31"/>
      <c r="EU1102" s="31"/>
      <c r="EV1102" s="31"/>
      <c r="EW1102" s="31"/>
      <c r="EX1102" s="31"/>
      <c r="EY1102" s="31"/>
      <c r="EZ1102" s="31"/>
      <c r="FA1102" s="31"/>
      <c r="FB1102" s="31"/>
      <c r="FC1102" s="31"/>
      <c r="FD1102" s="31"/>
      <c r="FE1102" s="31"/>
      <c r="FF1102" s="31"/>
      <c r="FG1102" s="31"/>
      <c r="FH1102" s="31"/>
      <c r="FI1102" s="31"/>
      <c r="FJ1102" s="31"/>
      <c r="FK1102" s="31"/>
      <c r="FL1102" s="31"/>
      <c r="FM1102" s="31"/>
      <c r="FN1102" s="31"/>
      <c r="FO1102" s="31"/>
      <c r="FP1102" s="31"/>
      <c r="FQ1102" s="31"/>
      <c r="FR1102" s="31"/>
      <c r="FS1102" s="31"/>
      <c r="FT1102" s="31"/>
      <c r="FU1102" s="31"/>
      <c r="FV1102" s="31"/>
      <c r="FW1102" s="31"/>
      <c r="FX1102" s="31"/>
      <c r="FY1102" s="31"/>
      <c r="FZ1102" s="31"/>
      <c r="GA1102" s="31"/>
      <c r="GB1102" s="31"/>
      <c r="GC1102" s="31"/>
      <c r="GD1102" s="31"/>
      <c r="GE1102" s="31"/>
      <c r="GF1102" s="31"/>
      <c r="GG1102" s="31"/>
      <c r="GH1102" s="31"/>
      <c r="GI1102" s="31"/>
      <c r="GJ1102" s="31"/>
      <c r="GK1102" s="31"/>
      <c r="GL1102" s="31"/>
      <c r="GM1102" s="31"/>
      <c r="GN1102" s="31"/>
      <c r="GO1102" s="31"/>
      <c r="GP1102" s="31"/>
      <c r="GQ1102" s="31"/>
      <c r="GR1102" s="31"/>
      <c r="GS1102" s="31"/>
      <c r="GT1102" s="31"/>
      <c r="GU1102" s="31"/>
      <c r="GV1102" s="31"/>
      <c r="GW1102" s="31"/>
      <c r="GX1102" s="31"/>
      <c r="GY1102" s="31"/>
      <c r="GZ1102" s="31"/>
    </row>
    <row r="1103" spans="2:208" s="32" customFormat="1" x14ac:dyDescent="0.2">
      <c r="B1103" s="21"/>
      <c r="C1103" s="22"/>
      <c r="D1103" s="22"/>
      <c r="E1103" s="22"/>
      <c r="F1103" s="246"/>
      <c r="G1103" s="121"/>
      <c r="H1103" s="27"/>
      <c r="I1103" s="28"/>
      <c r="J1103" s="29"/>
      <c r="K1103" s="30"/>
      <c r="L1103" s="34"/>
      <c r="M1103" s="35"/>
      <c r="N1103" s="30"/>
      <c r="O1103" s="34"/>
      <c r="P1103" s="35"/>
      <c r="Q1103" s="30"/>
      <c r="R1103" s="34"/>
      <c r="S1103" s="35"/>
      <c r="T1103" s="30"/>
      <c r="U1103" s="34"/>
      <c r="V1103" s="35"/>
      <c r="W1103" s="30"/>
      <c r="X1103" s="34"/>
      <c r="Y1103" s="34"/>
      <c r="Z1103" s="30"/>
      <c r="AA1103" s="34"/>
      <c r="AB1103" s="34"/>
      <c r="AC1103" s="30"/>
      <c r="AD1103" s="34"/>
      <c r="AE1103" s="34"/>
      <c r="AF1103" s="30"/>
      <c r="AG1103" s="34"/>
      <c r="AH1103" s="34"/>
      <c r="AI1103" s="30"/>
      <c r="AJ1103" s="34"/>
      <c r="AK1103" s="34"/>
      <c r="AL1103" s="30"/>
      <c r="AM1103" s="34"/>
      <c r="AN1103" s="34"/>
      <c r="AO1103" s="30"/>
      <c r="AP1103" s="34"/>
      <c r="AQ1103" s="34"/>
      <c r="AR1103" s="30"/>
      <c r="AS1103" s="34"/>
      <c r="AT1103" s="34"/>
      <c r="AU1103" s="30"/>
      <c r="AV1103" s="34"/>
      <c r="AW1103" s="34"/>
      <c r="AX1103" s="30"/>
      <c r="AY1103" s="34"/>
      <c r="AZ1103" s="34"/>
      <c r="BA1103" s="30"/>
      <c r="BB1103" s="34"/>
      <c r="BC1103" s="34"/>
      <c r="BD1103" s="30"/>
      <c r="BE1103" s="34"/>
      <c r="BF1103" s="34"/>
      <c r="BG1103" s="30"/>
      <c r="BH1103" s="34"/>
      <c r="BI1103" s="34"/>
      <c r="BJ1103" s="30"/>
      <c r="BK1103" s="34"/>
      <c r="BL1103" s="117"/>
      <c r="BM1103" s="118"/>
      <c r="BN1103" s="117"/>
      <c r="BO1103" s="34"/>
      <c r="BP1103" s="30"/>
      <c r="BQ1103" s="30"/>
      <c r="BR1103" s="31"/>
      <c r="BS1103" s="31"/>
      <c r="BT1103" s="31"/>
      <c r="BU1103" s="31"/>
      <c r="BV1103" s="31"/>
      <c r="BW1103" s="31"/>
      <c r="BX1103" s="31"/>
      <c r="BY1103" s="31"/>
      <c r="BZ1103" s="31"/>
      <c r="CA1103" s="31"/>
      <c r="CB1103" s="31"/>
      <c r="CC1103" s="31"/>
      <c r="CD1103" s="31"/>
      <c r="CE1103" s="31"/>
      <c r="CF1103" s="31"/>
      <c r="CG1103" s="31"/>
      <c r="CH1103" s="31"/>
      <c r="CI1103" s="31"/>
      <c r="CJ1103" s="31"/>
      <c r="CK1103" s="31"/>
      <c r="CL1103" s="31"/>
      <c r="CM1103" s="31"/>
      <c r="CN1103" s="31"/>
      <c r="CO1103" s="31"/>
      <c r="CP1103" s="31"/>
      <c r="CQ1103" s="31"/>
      <c r="CR1103" s="31"/>
      <c r="CS1103" s="31"/>
      <c r="CT1103" s="31"/>
      <c r="CU1103" s="31"/>
      <c r="CV1103" s="31"/>
      <c r="CW1103" s="31"/>
      <c r="CX1103" s="31"/>
      <c r="CY1103" s="31"/>
      <c r="CZ1103" s="31"/>
      <c r="DA1103" s="31"/>
      <c r="DB1103" s="31"/>
      <c r="DC1103" s="31"/>
      <c r="DD1103" s="31"/>
      <c r="DE1103" s="31"/>
      <c r="DF1103" s="31"/>
      <c r="DG1103" s="31"/>
      <c r="DH1103" s="31"/>
      <c r="DI1103" s="31"/>
      <c r="DJ1103" s="31"/>
      <c r="DK1103" s="31"/>
      <c r="DL1103" s="31"/>
      <c r="DM1103" s="31"/>
      <c r="DN1103" s="31"/>
      <c r="DO1103" s="31"/>
      <c r="DP1103" s="31"/>
      <c r="DQ1103" s="31"/>
      <c r="DR1103" s="31"/>
      <c r="DS1103" s="31"/>
      <c r="DT1103" s="31"/>
      <c r="DU1103" s="31"/>
      <c r="DV1103" s="31"/>
      <c r="DW1103" s="31"/>
      <c r="DX1103" s="31"/>
      <c r="DY1103" s="31"/>
      <c r="DZ1103" s="31"/>
      <c r="EA1103" s="31"/>
      <c r="EB1103" s="31"/>
      <c r="EC1103" s="31"/>
      <c r="ED1103" s="31"/>
      <c r="EE1103" s="31"/>
      <c r="EF1103" s="31"/>
      <c r="EG1103" s="31"/>
      <c r="EH1103" s="31"/>
      <c r="EI1103" s="31"/>
      <c r="EJ1103" s="31"/>
      <c r="EK1103" s="31"/>
      <c r="EL1103" s="31"/>
      <c r="EM1103" s="31"/>
      <c r="EN1103" s="31"/>
      <c r="EO1103" s="31"/>
      <c r="EP1103" s="31"/>
      <c r="EQ1103" s="31"/>
      <c r="ER1103" s="31"/>
      <c r="ES1103" s="31"/>
      <c r="ET1103" s="31"/>
      <c r="EU1103" s="31"/>
      <c r="EV1103" s="31"/>
      <c r="EW1103" s="31"/>
      <c r="EX1103" s="31"/>
      <c r="EY1103" s="31"/>
      <c r="EZ1103" s="31"/>
      <c r="FA1103" s="31"/>
      <c r="FB1103" s="31"/>
      <c r="FC1103" s="31"/>
      <c r="FD1103" s="31"/>
      <c r="FE1103" s="31"/>
      <c r="FF1103" s="31"/>
      <c r="FG1103" s="31"/>
      <c r="FH1103" s="31"/>
      <c r="FI1103" s="31"/>
      <c r="FJ1103" s="31"/>
      <c r="FK1103" s="31"/>
      <c r="FL1103" s="31"/>
      <c r="FM1103" s="31"/>
      <c r="FN1103" s="31"/>
      <c r="FO1103" s="31"/>
      <c r="FP1103" s="31"/>
      <c r="FQ1103" s="31"/>
      <c r="FR1103" s="31"/>
      <c r="FS1103" s="31"/>
      <c r="FT1103" s="31"/>
      <c r="FU1103" s="31"/>
      <c r="FV1103" s="31"/>
      <c r="FW1103" s="31"/>
      <c r="FX1103" s="31"/>
      <c r="FY1103" s="31"/>
      <c r="FZ1103" s="31"/>
      <c r="GA1103" s="31"/>
      <c r="GB1103" s="31"/>
      <c r="GC1103" s="31"/>
      <c r="GD1103" s="31"/>
      <c r="GE1103" s="31"/>
      <c r="GF1103" s="31"/>
      <c r="GG1103" s="31"/>
      <c r="GH1103" s="31"/>
      <c r="GI1103" s="31"/>
      <c r="GJ1103" s="31"/>
      <c r="GK1103" s="31"/>
      <c r="GL1103" s="31"/>
      <c r="GM1103" s="31"/>
      <c r="GN1103" s="31"/>
      <c r="GO1103" s="31"/>
      <c r="GP1103" s="31"/>
      <c r="GQ1103" s="31"/>
      <c r="GR1103" s="31"/>
      <c r="GS1103" s="31"/>
      <c r="GT1103" s="31"/>
      <c r="GU1103" s="31"/>
      <c r="GV1103" s="31"/>
      <c r="GW1103" s="31"/>
      <c r="GX1103" s="31"/>
      <c r="GY1103" s="31"/>
      <c r="GZ1103" s="31"/>
    </row>
    <row r="1104" spans="2:208" s="32" customFormat="1" x14ac:dyDescent="0.2">
      <c r="B1104" s="21"/>
      <c r="C1104" s="22"/>
      <c r="D1104" s="22"/>
      <c r="E1104" s="22"/>
      <c r="F1104" s="246"/>
      <c r="G1104" s="121"/>
      <c r="H1104" s="27"/>
      <c r="I1104" s="28"/>
      <c r="J1104" s="29"/>
      <c r="K1104" s="30"/>
      <c r="L1104" s="34"/>
      <c r="M1104" s="35"/>
      <c r="N1104" s="30"/>
      <c r="O1104" s="34"/>
      <c r="P1104" s="35"/>
      <c r="Q1104" s="30"/>
      <c r="R1104" s="34"/>
      <c r="S1104" s="35"/>
      <c r="T1104" s="30"/>
      <c r="U1104" s="34"/>
      <c r="V1104" s="35"/>
      <c r="W1104" s="30"/>
      <c r="X1104" s="34"/>
      <c r="Y1104" s="34"/>
      <c r="Z1104" s="30"/>
      <c r="AA1104" s="34"/>
      <c r="AB1104" s="34"/>
      <c r="AC1104" s="30"/>
      <c r="AD1104" s="34"/>
      <c r="AE1104" s="34"/>
      <c r="AF1104" s="30"/>
      <c r="AG1104" s="34"/>
      <c r="AH1104" s="34"/>
      <c r="AI1104" s="30"/>
      <c r="AJ1104" s="34"/>
      <c r="AK1104" s="34"/>
      <c r="AL1104" s="30"/>
      <c r="AM1104" s="34"/>
      <c r="AN1104" s="34"/>
      <c r="AO1104" s="30"/>
      <c r="AP1104" s="34"/>
      <c r="AQ1104" s="34"/>
      <c r="AR1104" s="30"/>
      <c r="AS1104" s="34"/>
      <c r="AT1104" s="34"/>
      <c r="AU1104" s="30"/>
      <c r="AV1104" s="34"/>
      <c r="AW1104" s="34"/>
      <c r="AX1104" s="30"/>
      <c r="AY1104" s="34"/>
      <c r="AZ1104" s="34"/>
      <c r="BA1104" s="30"/>
      <c r="BB1104" s="34"/>
      <c r="BC1104" s="34"/>
      <c r="BD1104" s="30"/>
      <c r="BE1104" s="34"/>
      <c r="BF1104" s="34"/>
      <c r="BG1104" s="30"/>
      <c r="BH1104" s="34"/>
      <c r="BI1104" s="34"/>
      <c r="BJ1104" s="30"/>
      <c r="BK1104" s="34"/>
      <c r="BL1104" s="117"/>
      <c r="BM1104" s="118"/>
      <c r="BN1104" s="117"/>
      <c r="BO1104" s="34"/>
      <c r="BP1104" s="30"/>
      <c r="BQ1104" s="30"/>
      <c r="BR1104" s="31"/>
      <c r="BS1104" s="31"/>
      <c r="BT1104" s="31"/>
      <c r="BU1104" s="31"/>
      <c r="BV1104" s="31"/>
      <c r="BW1104" s="31"/>
      <c r="BX1104" s="31"/>
      <c r="BY1104" s="31"/>
      <c r="BZ1104" s="31"/>
      <c r="CA1104" s="31"/>
      <c r="CB1104" s="31"/>
      <c r="CC1104" s="31"/>
      <c r="CD1104" s="31"/>
      <c r="CE1104" s="31"/>
      <c r="CF1104" s="31"/>
      <c r="CG1104" s="31"/>
      <c r="CH1104" s="31"/>
      <c r="CI1104" s="31"/>
      <c r="CJ1104" s="31"/>
      <c r="CK1104" s="31"/>
      <c r="CL1104" s="31"/>
      <c r="CM1104" s="31"/>
      <c r="CN1104" s="31"/>
      <c r="CO1104" s="31"/>
      <c r="CP1104" s="31"/>
      <c r="CQ1104" s="31"/>
      <c r="CR1104" s="31"/>
      <c r="CS1104" s="31"/>
      <c r="CT1104" s="31"/>
      <c r="CU1104" s="31"/>
      <c r="CV1104" s="31"/>
      <c r="CW1104" s="31"/>
      <c r="CX1104" s="31"/>
      <c r="CY1104" s="31"/>
      <c r="CZ1104" s="31"/>
      <c r="DA1104" s="31"/>
      <c r="DB1104" s="31"/>
      <c r="DC1104" s="31"/>
      <c r="DD1104" s="31"/>
      <c r="DE1104" s="31"/>
      <c r="DF1104" s="31"/>
      <c r="DG1104" s="31"/>
      <c r="DH1104" s="31"/>
      <c r="DI1104" s="31"/>
      <c r="DJ1104" s="31"/>
      <c r="DK1104" s="31"/>
      <c r="DL1104" s="31"/>
      <c r="DM1104" s="31"/>
      <c r="DN1104" s="31"/>
      <c r="DO1104" s="31"/>
      <c r="DP1104" s="31"/>
      <c r="DQ1104" s="31"/>
      <c r="DR1104" s="31"/>
      <c r="DS1104" s="31"/>
      <c r="DT1104" s="31"/>
      <c r="DU1104" s="31"/>
      <c r="DV1104" s="31"/>
      <c r="DW1104" s="31"/>
      <c r="DX1104" s="31"/>
      <c r="DY1104" s="31"/>
      <c r="DZ1104" s="31"/>
      <c r="EA1104" s="31"/>
      <c r="EB1104" s="31"/>
      <c r="EC1104" s="31"/>
      <c r="ED1104" s="31"/>
      <c r="EE1104" s="31"/>
      <c r="EF1104" s="31"/>
      <c r="EG1104" s="31"/>
      <c r="EH1104" s="31"/>
      <c r="EI1104" s="31"/>
      <c r="EJ1104" s="31"/>
      <c r="EK1104" s="31"/>
      <c r="EL1104" s="31"/>
      <c r="EM1104" s="31"/>
      <c r="EN1104" s="31"/>
      <c r="EO1104" s="31"/>
      <c r="EP1104" s="31"/>
      <c r="EQ1104" s="31"/>
      <c r="ER1104" s="31"/>
      <c r="ES1104" s="31"/>
      <c r="ET1104" s="31"/>
      <c r="EU1104" s="31"/>
      <c r="EV1104" s="31"/>
      <c r="EW1104" s="31"/>
      <c r="EX1104" s="31"/>
      <c r="EY1104" s="31"/>
      <c r="EZ1104" s="31"/>
      <c r="FA1104" s="31"/>
      <c r="FB1104" s="31"/>
      <c r="FC1104" s="31"/>
      <c r="FD1104" s="31"/>
      <c r="FE1104" s="31"/>
      <c r="FF1104" s="31"/>
      <c r="FG1104" s="31"/>
      <c r="FH1104" s="31"/>
      <c r="FI1104" s="31"/>
      <c r="FJ1104" s="31"/>
      <c r="FK1104" s="31"/>
      <c r="FL1104" s="31"/>
      <c r="FM1104" s="31"/>
      <c r="FN1104" s="31"/>
      <c r="FO1104" s="31"/>
      <c r="FP1104" s="31"/>
      <c r="FQ1104" s="31"/>
      <c r="FR1104" s="31"/>
      <c r="FS1104" s="31"/>
      <c r="FT1104" s="31"/>
      <c r="FU1104" s="31"/>
      <c r="FV1104" s="31"/>
      <c r="FW1104" s="31"/>
      <c r="FX1104" s="31"/>
      <c r="FY1104" s="31"/>
      <c r="FZ1104" s="31"/>
      <c r="GA1104" s="31"/>
      <c r="GB1104" s="31"/>
      <c r="GC1104" s="31"/>
      <c r="GD1104" s="31"/>
      <c r="GE1104" s="31"/>
      <c r="GF1104" s="31"/>
      <c r="GG1104" s="31"/>
      <c r="GH1104" s="31"/>
      <c r="GI1104" s="31"/>
      <c r="GJ1104" s="31"/>
      <c r="GK1104" s="31"/>
      <c r="GL1104" s="31"/>
      <c r="GM1104" s="31"/>
      <c r="GN1104" s="31"/>
      <c r="GO1104" s="31"/>
      <c r="GP1104" s="31"/>
      <c r="GQ1104" s="31"/>
      <c r="GR1104" s="31"/>
      <c r="GS1104" s="31"/>
      <c r="GT1104" s="31"/>
      <c r="GU1104" s="31"/>
      <c r="GV1104" s="31"/>
      <c r="GW1104" s="31"/>
      <c r="GX1104" s="31"/>
      <c r="GY1104" s="31"/>
      <c r="GZ1104" s="31"/>
    </row>
    <row r="1105" spans="2:208" s="32" customFormat="1" x14ac:dyDescent="0.2">
      <c r="B1105" s="21"/>
      <c r="C1105" s="22"/>
      <c r="D1105" s="22"/>
      <c r="E1105" s="22"/>
      <c r="F1105" s="246"/>
      <c r="G1105" s="121"/>
      <c r="H1105" s="27"/>
      <c r="I1105" s="28"/>
      <c r="J1105" s="29"/>
      <c r="K1105" s="30"/>
      <c r="L1105" s="34"/>
      <c r="M1105" s="35"/>
      <c r="N1105" s="30"/>
      <c r="O1105" s="34"/>
      <c r="P1105" s="35"/>
      <c r="Q1105" s="30"/>
      <c r="R1105" s="34"/>
      <c r="S1105" s="35"/>
      <c r="T1105" s="30"/>
      <c r="U1105" s="34"/>
      <c r="V1105" s="35"/>
      <c r="W1105" s="30"/>
      <c r="X1105" s="34"/>
      <c r="Y1105" s="34"/>
      <c r="Z1105" s="30"/>
      <c r="AA1105" s="34"/>
      <c r="AB1105" s="34"/>
      <c r="AC1105" s="30"/>
      <c r="AD1105" s="34"/>
      <c r="AE1105" s="34"/>
      <c r="AF1105" s="30"/>
      <c r="AG1105" s="34"/>
      <c r="AH1105" s="34"/>
      <c r="AI1105" s="30"/>
      <c r="AJ1105" s="34"/>
      <c r="AK1105" s="34"/>
      <c r="AL1105" s="30"/>
      <c r="AM1105" s="34"/>
      <c r="AN1105" s="34"/>
      <c r="AO1105" s="30"/>
      <c r="AP1105" s="34"/>
      <c r="AQ1105" s="34"/>
      <c r="AR1105" s="30"/>
      <c r="AS1105" s="34"/>
      <c r="AT1105" s="34"/>
      <c r="AU1105" s="30"/>
      <c r="AV1105" s="34"/>
      <c r="AW1105" s="34"/>
      <c r="AX1105" s="30"/>
      <c r="AY1105" s="34"/>
      <c r="AZ1105" s="34"/>
      <c r="BA1105" s="30"/>
      <c r="BB1105" s="34"/>
      <c r="BC1105" s="34"/>
      <c r="BD1105" s="30"/>
      <c r="BE1105" s="34"/>
      <c r="BF1105" s="34"/>
      <c r="BG1105" s="30"/>
      <c r="BH1105" s="34"/>
      <c r="BI1105" s="34"/>
      <c r="BJ1105" s="30"/>
      <c r="BK1105" s="34"/>
      <c r="BL1105" s="117"/>
      <c r="BM1105" s="118"/>
      <c r="BN1105" s="117"/>
      <c r="BO1105" s="34"/>
      <c r="BP1105" s="30"/>
      <c r="BQ1105" s="30"/>
      <c r="BR1105" s="31"/>
      <c r="BS1105" s="31"/>
      <c r="BT1105" s="31"/>
      <c r="BU1105" s="31"/>
      <c r="BV1105" s="31"/>
      <c r="BW1105" s="31"/>
      <c r="BX1105" s="31"/>
      <c r="BY1105" s="31"/>
      <c r="BZ1105" s="31"/>
      <c r="CA1105" s="31"/>
      <c r="CB1105" s="31"/>
      <c r="CC1105" s="31"/>
      <c r="CD1105" s="31"/>
      <c r="CE1105" s="31"/>
      <c r="CF1105" s="31"/>
      <c r="CG1105" s="31"/>
      <c r="CH1105" s="31"/>
      <c r="CI1105" s="31"/>
      <c r="CJ1105" s="31"/>
      <c r="CK1105" s="31"/>
      <c r="CL1105" s="31"/>
      <c r="CM1105" s="31"/>
      <c r="CN1105" s="31"/>
      <c r="CO1105" s="31"/>
      <c r="CP1105" s="31"/>
      <c r="CQ1105" s="31"/>
      <c r="CR1105" s="31"/>
      <c r="CS1105" s="31"/>
      <c r="CT1105" s="31"/>
      <c r="CU1105" s="31"/>
      <c r="CV1105" s="31"/>
      <c r="CW1105" s="31"/>
      <c r="CX1105" s="31"/>
      <c r="CY1105" s="31"/>
      <c r="CZ1105" s="31"/>
      <c r="DA1105" s="31"/>
      <c r="DB1105" s="31"/>
      <c r="DC1105" s="31"/>
      <c r="DD1105" s="31"/>
      <c r="DE1105" s="31"/>
      <c r="DF1105" s="31"/>
      <c r="DG1105" s="31"/>
      <c r="DH1105" s="31"/>
      <c r="DI1105" s="31"/>
      <c r="DJ1105" s="31"/>
      <c r="DK1105" s="31"/>
      <c r="DL1105" s="31"/>
      <c r="DM1105" s="31"/>
      <c r="DN1105" s="31"/>
      <c r="DO1105" s="31"/>
      <c r="DP1105" s="31"/>
      <c r="DQ1105" s="31"/>
      <c r="DR1105" s="31"/>
      <c r="DS1105" s="31"/>
      <c r="DT1105" s="31"/>
      <c r="DU1105" s="31"/>
      <c r="DV1105" s="31"/>
      <c r="DW1105" s="31"/>
      <c r="DX1105" s="31"/>
      <c r="DY1105" s="31"/>
      <c r="DZ1105" s="31"/>
      <c r="EA1105" s="31"/>
      <c r="EB1105" s="31"/>
      <c r="EC1105" s="31"/>
      <c r="ED1105" s="31"/>
      <c r="EE1105" s="31"/>
      <c r="EF1105" s="31"/>
      <c r="EG1105" s="31"/>
      <c r="EH1105" s="31"/>
      <c r="EI1105" s="31"/>
      <c r="EJ1105" s="31"/>
      <c r="EK1105" s="31"/>
      <c r="EL1105" s="31"/>
      <c r="EM1105" s="31"/>
      <c r="EN1105" s="31"/>
      <c r="EO1105" s="31"/>
      <c r="EP1105" s="31"/>
      <c r="EQ1105" s="31"/>
      <c r="ER1105" s="31"/>
      <c r="ES1105" s="31"/>
      <c r="ET1105" s="31"/>
      <c r="EU1105" s="31"/>
      <c r="EV1105" s="31"/>
      <c r="EW1105" s="31"/>
      <c r="EX1105" s="31"/>
      <c r="EY1105" s="31"/>
      <c r="EZ1105" s="31"/>
      <c r="FA1105" s="31"/>
      <c r="FB1105" s="31"/>
      <c r="FC1105" s="31"/>
      <c r="FD1105" s="31"/>
      <c r="FE1105" s="31"/>
      <c r="FF1105" s="31"/>
      <c r="FG1105" s="31"/>
      <c r="FH1105" s="31"/>
      <c r="FI1105" s="31"/>
      <c r="FJ1105" s="31"/>
      <c r="FK1105" s="31"/>
      <c r="FL1105" s="31"/>
      <c r="FM1105" s="31"/>
      <c r="FN1105" s="31"/>
      <c r="FO1105" s="31"/>
      <c r="FP1105" s="31"/>
      <c r="FQ1105" s="31"/>
      <c r="FR1105" s="31"/>
      <c r="FS1105" s="31"/>
      <c r="FT1105" s="31"/>
      <c r="FU1105" s="31"/>
      <c r="FV1105" s="31"/>
      <c r="FW1105" s="31"/>
      <c r="FX1105" s="31"/>
      <c r="FY1105" s="31"/>
      <c r="FZ1105" s="31"/>
      <c r="GA1105" s="31"/>
      <c r="GB1105" s="31"/>
      <c r="GC1105" s="31"/>
      <c r="GD1105" s="31"/>
      <c r="GE1105" s="31"/>
      <c r="GF1105" s="31"/>
      <c r="GG1105" s="31"/>
      <c r="GH1105" s="31"/>
      <c r="GI1105" s="31"/>
      <c r="GJ1105" s="31"/>
      <c r="GK1105" s="31"/>
      <c r="GL1105" s="31"/>
      <c r="GM1105" s="31"/>
      <c r="GN1105" s="31"/>
      <c r="GO1105" s="31"/>
      <c r="GP1105" s="31"/>
      <c r="GQ1105" s="31"/>
      <c r="GR1105" s="31"/>
      <c r="GS1105" s="31"/>
      <c r="GT1105" s="31"/>
      <c r="GU1105" s="31"/>
      <c r="GV1105" s="31"/>
      <c r="GW1105" s="31"/>
      <c r="GX1105" s="31"/>
      <c r="GY1105" s="31"/>
      <c r="GZ1105" s="31"/>
    </row>
    <row r="1106" spans="2:208" s="32" customFormat="1" x14ac:dyDescent="0.2">
      <c r="B1106" s="21"/>
      <c r="C1106" s="22"/>
      <c r="D1106" s="22"/>
      <c r="E1106" s="22"/>
      <c r="F1106" s="246"/>
      <c r="G1106" s="121"/>
      <c r="H1106" s="27"/>
      <c r="I1106" s="28"/>
      <c r="J1106" s="29"/>
      <c r="K1106" s="30"/>
      <c r="L1106" s="34"/>
      <c r="M1106" s="35"/>
      <c r="N1106" s="30"/>
      <c r="O1106" s="34"/>
      <c r="P1106" s="35"/>
      <c r="Q1106" s="30"/>
      <c r="R1106" s="34"/>
      <c r="S1106" s="35"/>
      <c r="T1106" s="30"/>
      <c r="U1106" s="34"/>
      <c r="V1106" s="35"/>
      <c r="W1106" s="30"/>
      <c r="X1106" s="34"/>
      <c r="Y1106" s="34"/>
      <c r="Z1106" s="30"/>
      <c r="AA1106" s="34"/>
      <c r="AB1106" s="34"/>
      <c r="AC1106" s="30"/>
      <c r="AD1106" s="34"/>
      <c r="AE1106" s="34"/>
      <c r="AF1106" s="30"/>
      <c r="AG1106" s="34"/>
      <c r="AH1106" s="34"/>
      <c r="AI1106" s="30"/>
      <c r="AJ1106" s="34"/>
      <c r="AK1106" s="34"/>
      <c r="AL1106" s="30"/>
      <c r="AM1106" s="34"/>
      <c r="AN1106" s="34"/>
      <c r="AO1106" s="30"/>
      <c r="AP1106" s="34"/>
      <c r="AQ1106" s="34"/>
      <c r="AR1106" s="30"/>
      <c r="AS1106" s="34"/>
      <c r="AT1106" s="34"/>
      <c r="AU1106" s="30"/>
      <c r="AV1106" s="34"/>
      <c r="AW1106" s="34"/>
      <c r="AX1106" s="30"/>
      <c r="AY1106" s="34"/>
      <c r="AZ1106" s="34"/>
      <c r="BA1106" s="30"/>
      <c r="BB1106" s="34"/>
      <c r="BC1106" s="34"/>
      <c r="BD1106" s="30"/>
      <c r="BE1106" s="34"/>
      <c r="BF1106" s="34"/>
      <c r="BG1106" s="30"/>
      <c r="BH1106" s="34"/>
      <c r="BI1106" s="34"/>
      <c r="BJ1106" s="30"/>
      <c r="BK1106" s="34"/>
      <c r="BL1106" s="117"/>
      <c r="BM1106" s="118"/>
      <c r="BN1106" s="117"/>
      <c r="BO1106" s="34"/>
      <c r="BP1106" s="30"/>
      <c r="BQ1106" s="30"/>
      <c r="BR1106" s="31"/>
      <c r="BS1106" s="31"/>
      <c r="BT1106" s="31"/>
      <c r="BU1106" s="31"/>
      <c r="BV1106" s="31"/>
      <c r="BW1106" s="31"/>
      <c r="BX1106" s="31"/>
      <c r="BY1106" s="31"/>
      <c r="BZ1106" s="31"/>
      <c r="CA1106" s="31"/>
      <c r="CB1106" s="31"/>
      <c r="CC1106" s="31"/>
      <c r="CD1106" s="31"/>
      <c r="CE1106" s="31"/>
      <c r="CF1106" s="31"/>
      <c r="CG1106" s="31"/>
      <c r="CH1106" s="31"/>
      <c r="CI1106" s="31"/>
      <c r="CJ1106" s="31"/>
      <c r="CK1106" s="31"/>
      <c r="CL1106" s="31"/>
      <c r="CM1106" s="31"/>
      <c r="CN1106" s="31"/>
      <c r="CO1106" s="31"/>
      <c r="CP1106" s="31"/>
      <c r="CQ1106" s="31"/>
      <c r="CR1106" s="31"/>
      <c r="CS1106" s="31"/>
      <c r="CT1106" s="31"/>
      <c r="CU1106" s="31"/>
      <c r="CV1106" s="31"/>
      <c r="CW1106" s="31"/>
      <c r="CX1106" s="31"/>
      <c r="CY1106" s="31"/>
      <c r="CZ1106" s="31"/>
      <c r="DA1106" s="31"/>
      <c r="DB1106" s="31"/>
      <c r="DC1106" s="31"/>
      <c r="DD1106" s="31"/>
      <c r="DE1106" s="31"/>
      <c r="DF1106" s="31"/>
      <c r="DG1106" s="31"/>
      <c r="DH1106" s="31"/>
      <c r="DI1106" s="31"/>
      <c r="DJ1106" s="31"/>
      <c r="DK1106" s="31"/>
      <c r="DL1106" s="31"/>
      <c r="DM1106" s="31"/>
      <c r="DN1106" s="31"/>
      <c r="DO1106" s="31"/>
      <c r="DP1106" s="31"/>
      <c r="DQ1106" s="31"/>
      <c r="DR1106" s="31"/>
      <c r="DS1106" s="31"/>
      <c r="DT1106" s="31"/>
      <c r="DU1106" s="31"/>
      <c r="DV1106" s="31"/>
      <c r="DW1106" s="31"/>
      <c r="DX1106" s="31"/>
      <c r="DY1106" s="31"/>
      <c r="DZ1106" s="31"/>
      <c r="EA1106" s="31"/>
      <c r="EB1106" s="31"/>
      <c r="EC1106" s="31"/>
      <c r="ED1106" s="31"/>
      <c r="EE1106" s="31"/>
      <c r="EF1106" s="31"/>
      <c r="EG1106" s="31"/>
      <c r="EH1106" s="31"/>
      <c r="EI1106" s="31"/>
      <c r="EJ1106" s="31"/>
      <c r="EK1106" s="31"/>
      <c r="EL1106" s="31"/>
      <c r="EM1106" s="31"/>
      <c r="EN1106" s="31"/>
      <c r="EO1106" s="31"/>
      <c r="EP1106" s="31"/>
      <c r="EQ1106" s="31"/>
      <c r="ER1106" s="31"/>
      <c r="ES1106" s="31"/>
      <c r="ET1106" s="31"/>
      <c r="EU1106" s="31"/>
      <c r="EV1106" s="31"/>
      <c r="EW1106" s="31"/>
      <c r="EX1106" s="31"/>
      <c r="EY1106" s="31"/>
      <c r="EZ1106" s="31"/>
      <c r="FA1106" s="31"/>
      <c r="FB1106" s="31"/>
      <c r="FC1106" s="31"/>
      <c r="FD1106" s="31"/>
      <c r="FE1106" s="31"/>
      <c r="FF1106" s="31"/>
      <c r="FG1106" s="31"/>
      <c r="FH1106" s="31"/>
      <c r="FI1106" s="31"/>
      <c r="FJ1106" s="31"/>
      <c r="FK1106" s="31"/>
      <c r="FL1106" s="31"/>
      <c r="FM1106" s="31"/>
      <c r="FN1106" s="31"/>
      <c r="FO1106" s="31"/>
      <c r="FP1106" s="31"/>
      <c r="FQ1106" s="31"/>
      <c r="FR1106" s="31"/>
      <c r="FS1106" s="31"/>
      <c r="FT1106" s="31"/>
      <c r="FU1106" s="31"/>
      <c r="FV1106" s="31"/>
      <c r="FW1106" s="31"/>
      <c r="FX1106" s="31"/>
      <c r="FY1106" s="31"/>
      <c r="FZ1106" s="31"/>
      <c r="GA1106" s="31"/>
      <c r="GB1106" s="31"/>
      <c r="GC1106" s="31"/>
      <c r="GD1106" s="31"/>
      <c r="GE1106" s="31"/>
      <c r="GF1106" s="31"/>
      <c r="GG1106" s="31"/>
      <c r="GH1106" s="31"/>
      <c r="GI1106" s="31"/>
      <c r="GJ1106" s="31"/>
      <c r="GK1106" s="31"/>
      <c r="GL1106" s="31"/>
      <c r="GM1106" s="31"/>
      <c r="GN1106" s="31"/>
      <c r="GO1106" s="31"/>
      <c r="GP1106" s="31"/>
      <c r="GQ1106" s="31"/>
      <c r="GR1106" s="31"/>
      <c r="GS1106" s="31"/>
      <c r="GT1106" s="31"/>
      <c r="GU1106" s="31"/>
      <c r="GV1106" s="31"/>
      <c r="GW1106" s="31"/>
      <c r="GX1106" s="31"/>
      <c r="GY1106" s="31"/>
      <c r="GZ1106" s="31"/>
    </row>
    <row r="1107" spans="2:208" s="32" customFormat="1" x14ac:dyDescent="0.2">
      <c r="B1107" s="21"/>
      <c r="C1107" s="22"/>
      <c r="D1107" s="22"/>
      <c r="E1107" s="22"/>
      <c r="F1107" s="246"/>
      <c r="G1107" s="121"/>
      <c r="H1107" s="27"/>
      <c r="I1107" s="28"/>
      <c r="J1107" s="29"/>
      <c r="K1107" s="30"/>
      <c r="L1107" s="34"/>
      <c r="M1107" s="35"/>
      <c r="N1107" s="30"/>
      <c r="O1107" s="34"/>
      <c r="P1107" s="35"/>
      <c r="Q1107" s="30"/>
      <c r="R1107" s="34"/>
      <c r="S1107" s="35"/>
      <c r="T1107" s="30"/>
      <c r="U1107" s="34"/>
      <c r="V1107" s="35"/>
      <c r="W1107" s="30"/>
      <c r="X1107" s="34"/>
      <c r="Y1107" s="34"/>
      <c r="Z1107" s="30"/>
      <c r="AA1107" s="34"/>
      <c r="AB1107" s="34"/>
      <c r="AC1107" s="30"/>
      <c r="AD1107" s="34"/>
      <c r="AE1107" s="34"/>
      <c r="AF1107" s="30"/>
      <c r="AG1107" s="34"/>
      <c r="AH1107" s="34"/>
      <c r="AI1107" s="30"/>
      <c r="AJ1107" s="34"/>
      <c r="AK1107" s="34"/>
      <c r="AL1107" s="30"/>
      <c r="AM1107" s="34"/>
      <c r="AN1107" s="34"/>
      <c r="AO1107" s="30"/>
      <c r="AP1107" s="34"/>
      <c r="AQ1107" s="34"/>
      <c r="AR1107" s="30"/>
      <c r="AS1107" s="34"/>
      <c r="AT1107" s="34"/>
      <c r="AU1107" s="30"/>
      <c r="AV1107" s="34"/>
      <c r="AW1107" s="34"/>
      <c r="AX1107" s="30"/>
      <c r="AY1107" s="34"/>
      <c r="AZ1107" s="34"/>
      <c r="BA1107" s="30"/>
      <c r="BB1107" s="34"/>
      <c r="BC1107" s="34"/>
      <c r="BD1107" s="30"/>
      <c r="BE1107" s="34"/>
      <c r="BF1107" s="34"/>
      <c r="BG1107" s="30"/>
      <c r="BH1107" s="34"/>
      <c r="BI1107" s="34"/>
      <c r="BJ1107" s="30"/>
      <c r="BK1107" s="34"/>
      <c r="BL1107" s="117"/>
      <c r="BM1107" s="118"/>
      <c r="BN1107" s="117"/>
      <c r="BO1107" s="34"/>
      <c r="BP1107" s="30"/>
      <c r="BQ1107" s="30"/>
      <c r="BR1107" s="31"/>
      <c r="BS1107" s="31"/>
      <c r="BT1107" s="31"/>
      <c r="BU1107" s="31"/>
      <c r="BV1107" s="31"/>
      <c r="BW1107" s="31"/>
      <c r="BX1107" s="31"/>
      <c r="BY1107" s="31"/>
      <c r="BZ1107" s="31"/>
      <c r="CA1107" s="31"/>
      <c r="CB1107" s="31"/>
      <c r="CC1107" s="31"/>
      <c r="CD1107" s="31"/>
      <c r="CE1107" s="31"/>
      <c r="CF1107" s="31"/>
      <c r="CG1107" s="31"/>
      <c r="CH1107" s="31"/>
      <c r="CI1107" s="31"/>
      <c r="CJ1107" s="31"/>
      <c r="CK1107" s="31"/>
      <c r="CL1107" s="31"/>
      <c r="CM1107" s="31"/>
      <c r="CN1107" s="31"/>
      <c r="CO1107" s="31"/>
      <c r="CP1107" s="31"/>
      <c r="CQ1107" s="31"/>
      <c r="CR1107" s="31"/>
      <c r="CS1107" s="31"/>
      <c r="CT1107" s="31"/>
      <c r="CU1107" s="31"/>
      <c r="CV1107" s="31"/>
      <c r="CW1107" s="31"/>
      <c r="CX1107" s="31"/>
      <c r="CY1107" s="31"/>
      <c r="CZ1107" s="31"/>
      <c r="DA1107" s="31"/>
      <c r="DB1107" s="31"/>
      <c r="DC1107" s="31"/>
      <c r="DD1107" s="31"/>
      <c r="DE1107" s="31"/>
      <c r="DF1107" s="31"/>
      <c r="DG1107" s="31"/>
      <c r="DH1107" s="31"/>
      <c r="DI1107" s="31"/>
      <c r="DJ1107" s="31"/>
      <c r="DK1107" s="31"/>
      <c r="DL1107" s="31"/>
      <c r="DM1107" s="31"/>
      <c r="DN1107" s="31"/>
      <c r="DO1107" s="31"/>
      <c r="DP1107" s="31"/>
      <c r="DQ1107" s="31"/>
      <c r="DR1107" s="31"/>
      <c r="DS1107" s="31"/>
      <c r="DT1107" s="31"/>
      <c r="DU1107" s="31"/>
      <c r="DV1107" s="31"/>
      <c r="DW1107" s="31"/>
      <c r="DX1107" s="31"/>
      <c r="DY1107" s="31"/>
      <c r="DZ1107" s="31"/>
      <c r="EA1107" s="31"/>
      <c r="EB1107" s="31"/>
      <c r="EC1107" s="31"/>
      <c r="ED1107" s="31"/>
      <c r="EE1107" s="31"/>
      <c r="EF1107" s="31"/>
      <c r="EG1107" s="31"/>
      <c r="EH1107" s="31"/>
      <c r="EI1107" s="31"/>
      <c r="EJ1107" s="31"/>
      <c r="EK1107" s="31"/>
      <c r="EL1107" s="31"/>
      <c r="EM1107" s="31"/>
      <c r="EN1107" s="31"/>
      <c r="EO1107" s="31"/>
      <c r="EP1107" s="31"/>
      <c r="EQ1107" s="31"/>
      <c r="ER1107" s="31"/>
      <c r="ES1107" s="31"/>
      <c r="ET1107" s="31"/>
      <c r="EU1107" s="31"/>
      <c r="EV1107" s="31"/>
      <c r="EW1107" s="31"/>
      <c r="EX1107" s="31"/>
      <c r="EY1107" s="31"/>
      <c r="EZ1107" s="31"/>
      <c r="FA1107" s="31"/>
      <c r="FB1107" s="31"/>
      <c r="FC1107" s="31"/>
      <c r="FD1107" s="31"/>
      <c r="FE1107" s="31"/>
      <c r="FF1107" s="31"/>
      <c r="FG1107" s="31"/>
      <c r="FH1107" s="31"/>
      <c r="FI1107" s="31"/>
      <c r="FJ1107" s="31"/>
      <c r="FK1107" s="31"/>
      <c r="FL1107" s="31"/>
      <c r="FM1107" s="31"/>
      <c r="FN1107" s="31"/>
      <c r="FO1107" s="31"/>
      <c r="FP1107" s="31"/>
      <c r="FQ1107" s="31"/>
      <c r="FR1107" s="31"/>
      <c r="FS1107" s="31"/>
      <c r="FT1107" s="31"/>
      <c r="FU1107" s="31"/>
      <c r="FV1107" s="31"/>
      <c r="FW1107" s="31"/>
      <c r="FX1107" s="31"/>
      <c r="FY1107" s="31"/>
      <c r="FZ1107" s="31"/>
      <c r="GA1107" s="31"/>
      <c r="GB1107" s="31"/>
      <c r="GC1107" s="31"/>
      <c r="GD1107" s="31"/>
      <c r="GE1107" s="31"/>
      <c r="GF1107" s="31"/>
      <c r="GG1107" s="31"/>
      <c r="GH1107" s="31"/>
      <c r="GI1107" s="31"/>
      <c r="GJ1107" s="31"/>
      <c r="GK1107" s="31"/>
      <c r="GL1107" s="31"/>
      <c r="GM1107" s="31"/>
      <c r="GN1107" s="31"/>
      <c r="GO1107" s="31"/>
      <c r="GP1107" s="31"/>
      <c r="GQ1107" s="31"/>
      <c r="GR1107" s="31"/>
      <c r="GS1107" s="31"/>
      <c r="GT1107" s="31"/>
      <c r="GU1107" s="31"/>
      <c r="GV1107" s="31"/>
      <c r="GW1107" s="31"/>
      <c r="GX1107" s="31"/>
      <c r="GY1107" s="31"/>
      <c r="GZ1107" s="31"/>
    </row>
    <row r="1108" spans="2:208" s="32" customFormat="1" x14ac:dyDescent="0.2">
      <c r="B1108" s="21"/>
      <c r="C1108" s="22"/>
      <c r="D1108" s="22"/>
      <c r="E1108" s="22"/>
      <c r="F1108" s="246"/>
      <c r="G1108" s="121"/>
      <c r="H1108" s="27"/>
      <c r="I1108" s="28"/>
      <c r="J1108" s="29"/>
      <c r="K1108" s="30"/>
      <c r="L1108" s="34"/>
      <c r="M1108" s="35"/>
      <c r="N1108" s="30"/>
      <c r="O1108" s="34"/>
      <c r="P1108" s="35"/>
      <c r="Q1108" s="30"/>
      <c r="R1108" s="34"/>
      <c r="S1108" s="35"/>
      <c r="T1108" s="30"/>
      <c r="U1108" s="34"/>
      <c r="V1108" s="35"/>
      <c r="W1108" s="30"/>
      <c r="X1108" s="34"/>
      <c r="Y1108" s="34"/>
      <c r="Z1108" s="30"/>
      <c r="AA1108" s="34"/>
      <c r="AB1108" s="34"/>
      <c r="AC1108" s="30"/>
      <c r="AD1108" s="34"/>
      <c r="AE1108" s="34"/>
      <c r="AF1108" s="30"/>
      <c r="AG1108" s="34"/>
      <c r="AH1108" s="34"/>
      <c r="AI1108" s="30"/>
      <c r="AJ1108" s="34"/>
      <c r="AK1108" s="34"/>
      <c r="AL1108" s="30"/>
      <c r="AM1108" s="34"/>
      <c r="AN1108" s="34"/>
      <c r="AO1108" s="30"/>
      <c r="AP1108" s="34"/>
      <c r="AQ1108" s="34"/>
      <c r="AR1108" s="30"/>
      <c r="AS1108" s="34"/>
      <c r="AT1108" s="34"/>
      <c r="AU1108" s="30"/>
      <c r="AV1108" s="34"/>
      <c r="AW1108" s="34"/>
      <c r="AX1108" s="30"/>
      <c r="AY1108" s="34"/>
      <c r="AZ1108" s="34"/>
      <c r="BA1108" s="30"/>
      <c r="BB1108" s="34"/>
      <c r="BC1108" s="34"/>
      <c r="BD1108" s="30"/>
      <c r="BE1108" s="34"/>
      <c r="BF1108" s="34"/>
      <c r="BG1108" s="30"/>
      <c r="BH1108" s="34"/>
      <c r="BI1108" s="34"/>
      <c r="BJ1108" s="30"/>
      <c r="BK1108" s="34"/>
      <c r="BL1108" s="117"/>
      <c r="BM1108" s="118"/>
      <c r="BN1108" s="117"/>
      <c r="BO1108" s="34"/>
      <c r="BP1108" s="30"/>
      <c r="BQ1108" s="30"/>
      <c r="BR1108" s="31"/>
      <c r="BS1108" s="31"/>
      <c r="BT1108" s="31"/>
      <c r="BU1108" s="31"/>
      <c r="BV1108" s="31"/>
      <c r="BW1108" s="31"/>
      <c r="BX1108" s="31"/>
      <c r="BY1108" s="31"/>
      <c r="BZ1108" s="31"/>
      <c r="CA1108" s="31"/>
      <c r="CB1108" s="31"/>
      <c r="CC1108" s="31"/>
      <c r="CD1108" s="31"/>
      <c r="CE1108" s="31"/>
      <c r="CF1108" s="31"/>
      <c r="CG1108" s="31"/>
      <c r="CH1108" s="31"/>
      <c r="CI1108" s="31"/>
      <c r="CJ1108" s="31"/>
      <c r="CK1108" s="31"/>
      <c r="CL1108" s="31"/>
      <c r="CM1108" s="31"/>
      <c r="CN1108" s="31"/>
      <c r="CO1108" s="31"/>
      <c r="CP1108" s="31"/>
      <c r="CQ1108" s="31"/>
      <c r="CR1108" s="31"/>
      <c r="CS1108" s="31"/>
      <c r="CT1108" s="31"/>
      <c r="CU1108" s="31"/>
      <c r="CV1108" s="31"/>
      <c r="CW1108" s="31"/>
      <c r="CX1108" s="31"/>
      <c r="CY1108" s="31"/>
      <c r="CZ1108" s="31"/>
      <c r="DA1108" s="31"/>
      <c r="DB1108" s="31"/>
      <c r="DC1108" s="31"/>
      <c r="DD1108" s="31"/>
      <c r="DE1108" s="31"/>
      <c r="DF1108" s="31"/>
      <c r="DG1108" s="31"/>
      <c r="DH1108" s="31"/>
      <c r="DI1108" s="31"/>
      <c r="DJ1108" s="31"/>
      <c r="DK1108" s="31"/>
      <c r="DL1108" s="31"/>
      <c r="DM1108" s="31"/>
      <c r="DN1108" s="31"/>
      <c r="DO1108" s="31"/>
      <c r="DP1108" s="31"/>
      <c r="DQ1108" s="31"/>
      <c r="DR1108" s="31"/>
      <c r="DS1108" s="31"/>
      <c r="DT1108" s="31"/>
      <c r="DU1108" s="31"/>
      <c r="DV1108" s="31"/>
      <c r="DW1108" s="31"/>
      <c r="DX1108" s="31"/>
      <c r="DY1108" s="31"/>
      <c r="DZ1108" s="31"/>
      <c r="EA1108" s="31"/>
      <c r="EB1108" s="31"/>
      <c r="EC1108" s="31"/>
      <c r="ED1108" s="31"/>
      <c r="EE1108" s="31"/>
      <c r="EF1108" s="31"/>
      <c r="EG1108" s="31"/>
      <c r="EH1108" s="31"/>
      <c r="EI1108" s="31"/>
      <c r="EJ1108" s="31"/>
      <c r="EK1108" s="31"/>
      <c r="EL1108" s="31"/>
      <c r="EM1108" s="31"/>
      <c r="EN1108" s="31"/>
      <c r="EO1108" s="31"/>
      <c r="EP1108" s="31"/>
      <c r="EQ1108" s="31"/>
      <c r="ER1108" s="31"/>
      <c r="ES1108" s="31"/>
      <c r="ET1108" s="31"/>
      <c r="EU1108" s="31"/>
      <c r="EV1108" s="31"/>
      <c r="EW1108" s="31"/>
      <c r="EX1108" s="31"/>
      <c r="EY1108" s="31"/>
      <c r="EZ1108" s="31"/>
      <c r="FA1108" s="31"/>
      <c r="FB1108" s="31"/>
      <c r="FC1108" s="31"/>
      <c r="FD1108" s="31"/>
      <c r="FE1108" s="31"/>
      <c r="FF1108" s="31"/>
      <c r="FG1108" s="31"/>
      <c r="FH1108" s="31"/>
      <c r="FI1108" s="31"/>
      <c r="FJ1108" s="31"/>
      <c r="FK1108" s="31"/>
      <c r="FL1108" s="31"/>
      <c r="FM1108" s="31"/>
      <c r="FN1108" s="31"/>
      <c r="FO1108" s="31"/>
      <c r="FP1108" s="31"/>
      <c r="FQ1108" s="31"/>
      <c r="FR1108" s="31"/>
      <c r="FS1108" s="31"/>
      <c r="FT1108" s="31"/>
      <c r="FU1108" s="31"/>
      <c r="FV1108" s="31"/>
      <c r="FW1108" s="31"/>
      <c r="FX1108" s="31"/>
      <c r="FY1108" s="31"/>
      <c r="FZ1108" s="31"/>
      <c r="GA1108" s="31"/>
      <c r="GB1108" s="31"/>
      <c r="GC1108" s="31"/>
      <c r="GD1108" s="31"/>
      <c r="GE1108" s="31"/>
      <c r="GF1108" s="31"/>
      <c r="GG1108" s="31"/>
      <c r="GH1108" s="31"/>
      <c r="GI1108" s="31"/>
      <c r="GJ1108" s="31"/>
      <c r="GK1108" s="31"/>
      <c r="GL1108" s="31"/>
      <c r="GM1108" s="31"/>
      <c r="GN1108" s="31"/>
      <c r="GO1108" s="31"/>
      <c r="GP1108" s="31"/>
      <c r="GQ1108" s="31"/>
      <c r="GR1108" s="31"/>
      <c r="GS1108" s="31"/>
      <c r="GT1108" s="31"/>
      <c r="GU1108" s="31"/>
      <c r="GV1108" s="31"/>
      <c r="GW1108" s="31"/>
      <c r="GX1108" s="31"/>
      <c r="GY1108" s="31"/>
      <c r="GZ1108" s="31"/>
    </row>
    <row r="1109" spans="2:208" s="32" customFormat="1" x14ac:dyDescent="0.2">
      <c r="B1109" s="21"/>
      <c r="C1109" s="22"/>
      <c r="D1109" s="22"/>
      <c r="E1109" s="22"/>
      <c r="F1109" s="246"/>
      <c r="G1109" s="121"/>
      <c r="H1109" s="27"/>
      <c r="I1109" s="28"/>
      <c r="J1109" s="29"/>
      <c r="K1109" s="30"/>
      <c r="L1109" s="34"/>
      <c r="M1109" s="35"/>
      <c r="N1109" s="30"/>
      <c r="O1109" s="34"/>
      <c r="P1109" s="35"/>
      <c r="Q1109" s="30"/>
      <c r="R1109" s="34"/>
      <c r="S1109" s="35"/>
      <c r="T1109" s="30"/>
      <c r="U1109" s="34"/>
      <c r="V1109" s="35"/>
      <c r="W1109" s="30"/>
      <c r="X1109" s="34"/>
      <c r="Y1109" s="34"/>
      <c r="Z1109" s="30"/>
      <c r="AA1109" s="34"/>
      <c r="AB1109" s="34"/>
      <c r="AC1109" s="30"/>
      <c r="AD1109" s="34"/>
      <c r="AE1109" s="34"/>
      <c r="AF1109" s="30"/>
      <c r="AG1109" s="34"/>
      <c r="AH1109" s="34"/>
      <c r="AI1109" s="30"/>
      <c r="AJ1109" s="34"/>
      <c r="AK1109" s="34"/>
      <c r="AL1109" s="30"/>
      <c r="AM1109" s="34"/>
      <c r="AN1109" s="34"/>
      <c r="AO1109" s="30"/>
      <c r="AP1109" s="34"/>
      <c r="AQ1109" s="34"/>
      <c r="AR1109" s="30"/>
      <c r="AS1109" s="34"/>
      <c r="AT1109" s="34"/>
      <c r="AU1109" s="30"/>
      <c r="AV1109" s="34"/>
      <c r="AW1109" s="34"/>
      <c r="AX1109" s="30"/>
      <c r="AY1109" s="34"/>
      <c r="AZ1109" s="34"/>
      <c r="BA1109" s="30"/>
      <c r="BB1109" s="34"/>
      <c r="BC1109" s="34"/>
      <c r="BD1109" s="30"/>
      <c r="BE1109" s="34"/>
      <c r="BF1109" s="34"/>
      <c r="BG1109" s="30"/>
      <c r="BH1109" s="34"/>
      <c r="BI1109" s="34"/>
      <c r="BJ1109" s="30"/>
      <c r="BK1109" s="34"/>
      <c r="BL1109" s="117"/>
      <c r="BM1109" s="118"/>
      <c r="BN1109" s="117"/>
      <c r="BO1109" s="34"/>
      <c r="BP1109" s="30"/>
      <c r="BQ1109" s="30"/>
      <c r="BR1109" s="31"/>
      <c r="BS1109" s="31"/>
      <c r="BT1109" s="31"/>
      <c r="BU1109" s="31"/>
      <c r="BV1109" s="31"/>
      <c r="BW1109" s="31"/>
      <c r="BX1109" s="31"/>
      <c r="BY1109" s="31"/>
      <c r="BZ1109" s="31"/>
      <c r="CA1109" s="31"/>
      <c r="CB1109" s="31"/>
      <c r="CC1109" s="31"/>
      <c r="CD1109" s="31"/>
      <c r="CE1109" s="31"/>
      <c r="CF1109" s="31"/>
      <c r="CG1109" s="31"/>
      <c r="CH1109" s="31"/>
      <c r="CI1109" s="31"/>
      <c r="CJ1109" s="31"/>
      <c r="CK1109" s="31"/>
      <c r="CL1109" s="31"/>
      <c r="CM1109" s="31"/>
      <c r="CN1109" s="31"/>
      <c r="CO1109" s="31"/>
      <c r="CP1109" s="31"/>
      <c r="CQ1109" s="31"/>
      <c r="CR1109" s="31"/>
      <c r="CS1109" s="31"/>
      <c r="CT1109" s="31"/>
      <c r="CU1109" s="31"/>
      <c r="CV1109" s="31"/>
      <c r="CW1109" s="31"/>
      <c r="CX1109" s="31"/>
      <c r="CY1109" s="31"/>
      <c r="CZ1109" s="31"/>
      <c r="DA1109" s="31"/>
      <c r="DB1109" s="31"/>
      <c r="DC1109" s="31"/>
      <c r="DD1109" s="31"/>
      <c r="DE1109" s="31"/>
      <c r="DF1109" s="31"/>
      <c r="DG1109" s="31"/>
      <c r="DH1109" s="31"/>
      <c r="DI1109" s="31"/>
      <c r="DJ1109" s="31"/>
      <c r="DK1109" s="31"/>
      <c r="DL1109" s="31"/>
      <c r="DM1109" s="31"/>
      <c r="DN1109" s="31"/>
      <c r="DO1109" s="31"/>
      <c r="DP1109" s="31"/>
      <c r="DQ1109" s="31"/>
      <c r="DR1109" s="31"/>
      <c r="DS1109" s="31"/>
      <c r="DT1109" s="31"/>
      <c r="DU1109" s="31"/>
      <c r="DV1109" s="31"/>
      <c r="DW1109" s="31"/>
      <c r="DX1109" s="31"/>
      <c r="DY1109" s="31"/>
      <c r="DZ1109" s="31"/>
      <c r="EA1109" s="31"/>
      <c r="EB1109" s="31"/>
      <c r="EC1109" s="31"/>
      <c r="ED1109" s="31"/>
      <c r="EE1109" s="31"/>
      <c r="EF1109" s="31"/>
      <c r="EG1109" s="31"/>
      <c r="EH1109" s="31"/>
      <c r="EI1109" s="31"/>
      <c r="EJ1109" s="31"/>
      <c r="EK1109" s="31"/>
      <c r="EL1109" s="31"/>
      <c r="EM1109" s="31"/>
      <c r="EN1109" s="31"/>
      <c r="EO1109" s="31"/>
      <c r="EP1109" s="31"/>
      <c r="EQ1109" s="31"/>
      <c r="ER1109" s="31"/>
      <c r="ES1109" s="31"/>
      <c r="ET1109" s="31"/>
      <c r="EU1109" s="31"/>
      <c r="EV1109" s="31"/>
      <c r="EW1109" s="31"/>
      <c r="EX1109" s="31"/>
      <c r="EY1109" s="31"/>
      <c r="EZ1109" s="31"/>
      <c r="FA1109" s="31"/>
      <c r="FB1109" s="31"/>
      <c r="FC1109" s="31"/>
      <c r="FD1109" s="31"/>
      <c r="FE1109" s="31"/>
      <c r="FF1109" s="31"/>
      <c r="FG1109" s="31"/>
      <c r="FH1109" s="31"/>
      <c r="FI1109" s="31"/>
      <c r="FJ1109" s="31"/>
      <c r="FK1109" s="31"/>
      <c r="FL1109" s="31"/>
      <c r="FM1109" s="31"/>
      <c r="FN1109" s="31"/>
      <c r="FO1109" s="31"/>
      <c r="FP1109" s="31"/>
      <c r="FQ1109" s="31"/>
      <c r="FR1109" s="31"/>
      <c r="FS1109" s="31"/>
      <c r="FT1109" s="31"/>
      <c r="FU1109" s="31"/>
      <c r="FV1109" s="31"/>
      <c r="FW1109" s="31"/>
      <c r="FX1109" s="31"/>
      <c r="FY1109" s="31"/>
      <c r="FZ1109" s="31"/>
      <c r="GA1109" s="31"/>
      <c r="GB1109" s="31"/>
      <c r="GC1109" s="31"/>
      <c r="GD1109" s="31"/>
      <c r="GE1109" s="31"/>
      <c r="GF1109" s="31"/>
      <c r="GG1109" s="31"/>
      <c r="GH1109" s="31"/>
      <c r="GI1109" s="31"/>
      <c r="GJ1109" s="31"/>
      <c r="GK1109" s="31"/>
      <c r="GL1109" s="31"/>
      <c r="GM1109" s="31"/>
      <c r="GN1109" s="31"/>
      <c r="GO1109" s="31"/>
      <c r="GP1109" s="31"/>
      <c r="GQ1109" s="31"/>
      <c r="GR1109" s="31"/>
      <c r="GS1109" s="31"/>
      <c r="GT1109" s="31"/>
      <c r="GU1109" s="31"/>
      <c r="GV1109" s="31"/>
      <c r="GW1109" s="31"/>
      <c r="GX1109" s="31"/>
      <c r="GY1109" s="31"/>
      <c r="GZ1109" s="31"/>
    </row>
    <row r="1110" spans="2:208" s="32" customFormat="1" x14ac:dyDescent="0.2">
      <c r="B1110" s="21"/>
      <c r="C1110" s="22"/>
      <c r="D1110" s="22"/>
      <c r="E1110" s="22"/>
      <c r="F1110" s="246"/>
      <c r="G1110" s="121"/>
      <c r="H1110" s="27"/>
      <c r="I1110" s="28"/>
      <c r="J1110" s="29"/>
      <c r="K1110" s="30"/>
      <c r="L1110" s="34"/>
      <c r="M1110" s="35"/>
      <c r="N1110" s="30"/>
      <c r="O1110" s="34"/>
      <c r="P1110" s="35"/>
      <c r="Q1110" s="30"/>
      <c r="R1110" s="34"/>
      <c r="S1110" s="35"/>
      <c r="T1110" s="30"/>
      <c r="U1110" s="34"/>
      <c r="V1110" s="35"/>
      <c r="W1110" s="30"/>
      <c r="X1110" s="34"/>
      <c r="Y1110" s="34"/>
      <c r="Z1110" s="30"/>
      <c r="AA1110" s="34"/>
      <c r="AB1110" s="34"/>
      <c r="AC1110" s="30"/>
      <c r="AD1110" s="34"/>
      <c r="AE1110" s="34"/>
      <c r="AF1110" s="30"/>
      <c r="AG1110" s="34"/>
      <c r="AH1110" s="34"/>
      <c r="AI1110" s="30"/>
      <c r="AJ1110" s="34"/>
      <c r="AK1110" s="34"/>
      <c r="AL1110" s="30"/>
      <c r="AM1110" s="34"/>
      <c r="AN1110" s="34"/>
      <c r="AO1110" s="30"/>
      <c r="AP1110" s="34"/>
      <c r="AQ1110" s="34"/>
      <c r="AR1110" s="30"/>
      <c r="AS1110" s="34"/>
      <c r="AT1110" s="34"/>
      <c r="AU1110" s="30"/>
      <c r="AV1110" s="34"/>
      <c r="AW1110" s="34"/>
      <c r="AX1110" s="30"/>
      <c r="AY1110" s="34"/>
      <c r="AZ1110" s="34"/>
      <c r="BA1110" s="30"/>
      <c r="BB1110" s="34"/>
      <c r="BC1110" s="34"/>
      <c r="BD1110" s="30"/>
      <c r="BE1110" s="34"/>
      <c r="BF1110" s="34"/>
      <c r="BG1110" s="30"/>
      <c r="BH1110" s="34"/>
      <c r="BI1110" s="34"/>
      <c r="BJ1110" s="30"/>
      <c r="BK1110" s="34"/>
      <c r="BL1110" s="117"/>
      <c r="BM1110" s="118"/>
      <c r="BN1110" s="117"/>
      <c r="BO1110" s="34"/>
      <c r="BP1110" s="30"/>
      <c r="BQ1110" s="30"/>
      <c r="BR1110" s="31"/>
      <c r="BS1110" s="31"/>
      <c r="BT1110" s="31"/>
      <c r="BU1110" s="31"/>
      <c r="BV1110" s="31"/>
      <c r="BW1110" s="31"/>
      <c r="BX1110" s="31"/>
      <c r="BY1110" s="31"/>
      <c r="BZ1110" s="31"/>
      <c r="CA1110" s="31"/>
      <c r="CB1110" s="31"/>
      <c r="CC1110" s="31"/>
      <c r="CD1110" s="31"/>
      <c r="CE1110" s="31"/>
      <c r="CF1110" s="31"/>
      <c r="CG1110" s="31"/>
      <c r="CH1110" s="31"/>
      <c r="CI1110" s="31"/>
      <c r="CJ1110" s="31"/>
      <c r="CK1110" s="31"/>
      <c r="CL1110" s="31"/>
      <c r="CM1110" s="31"/>
      <c r="CN1110" s="31"/>
      <c r="CO1110" s="31"/>
      <c r="CP1110" s="31"/>
      <c r="CQ1110" s="31"/>
      <c r="CR1110" s="31"/>
      <c r="CS1110" s="31"/>
      <c r="CT1110" s="31"/>
      <c r="CU1110" s="31"/>
      <c r="CV1110" s="31"/>
      <c r="CW1110" s="31"/>
      <c r="CX1110" s="31"/>
      <c r="CY1110" s="31"/>
      <c r="CZ1110" s="31"/>
      <c r="DA1110" s="31"/>
      <c r="DB1110" s="31"/>
      <c r="DC1110" s="31"/>
      <c r="DD1110" s="31"/>
      <c r="DE1110" s="31"/>
      <c r="DF1110" s="31"/>
      <c r="DG1110" s="31"/>
      <c r="DH1110" s="31"/>
      <c r="DI1110" s="31"/>
      <c r="DJ1110" s="31"/>
      <c r="DK1110" s="31"/>
      <c r="DL1110" s="31"/>
      <c r="DM1110" s="31"/>
      <c r="DN1110" s="31"/>
      <c r="DO1110" s="31"/>
      <c r="DP1110" s="31"/>
      <c r="DQ1110" s="31"/>
      <c r="DR1110" s="31"/>
      <c r="DS1110" s="31"/>
      <c r="DT1110" s="31"/>
      <c r="DU1110" s="31"/>
      <c r="DV1110" s="31"/>
      <c r="DW1110" s="31"/>
      <c r="DX1110" s="31"/>
      <c r="DY1110" s="31"/>
      <c r="DZ1110" s="31"/>
      <c r="EA1110" s="31"/>
      <c r="EB1110" s="31"/>
      <c r="EC1110" s="31"/>
      <c r="ED1110" s="31"/>
      <c r="EE1110" s="31"/>
      <c r="EF1110" s="31"/>
      <c r="EG1110" s="31"/>
      <c r="EH1110" s="31"/>
      <c r="EI1110" s="31"/>
      <c r="EJ1110" s="31"/>
      <c r="EK1110" s="31"/>
      <c r="EL1110" s="31"/>
      <c r="EM1110" s="31"/>
      <c r="EN1110" s="31"/>
      <c r="EO1110" s="31"/>
      <c r="EP1110" s="31"/>
      <c r="EQ1110" s="31"/>
      <c r="ER1110" s="31"/>
      <c r="ES1110" s="31"/>
      <c r="ET1110" s="31"/>
      <c r="EU1110" s="31"/>
      <c r="EV1110" s="31"/>
      <c r="EW1110" s="31"/>
      <c r="EX1110" s="31"/>
      <c r="EY1110" s="31"/>
      <c r="EZ1110" s="31"/>
      <c r="FA1110" s="31"/>
      <c r="FB1110" s="31"/>
      <c r="FC1110" s="31"/>
      <c r="FD1110" s="31"/>
      <c r="FE1110" s="31"/>
      <c r="FF1110" s="31"/>
      <c r="FG1110" s="31"/>
      <c r="FH1110" s="31"/>
      <c r="FI1110" s="31"/>
      <c r="FJ1110" s="31"/>
      <c r="FK1110" s="31"/>
      <c r="FL1110" s="31"/>
      <c r="FM1110" s="31"/>
      <c r="FN1110" s="31"/>
      <c r="FO1110" s="31"/>
      <c r="FP1110" s="31"/>
      <c r="FQ1110" s="31"/>
      <c r="FR1110" s="31"/>
      <c r="FS1110" s="31"/>
      <c r="FT1110" s="31"/>
      <c r="FU1110" s="31"/>
      <c r="FV1110" s="31"/>
      <c r="FW1110" s="31"/>
      <c r="FX1110" s="31"/>
      <c r="FY1110" s="31"/>
      <c r="FZ1110" s="31"/>
      <c r="GA1110" s="31"/>
      <c r="GB1110" s="31"/>
      <c r="GC1110" s="31"/>
      <c r="GD1110" s="31"/>
      <c r="GE1110" s="31"/>
      <c r="GF1110" s="31"/>
      <c r="GG1110" s="31"/>
      <c r="GH1110" s="31"/>
      <c r="GI1110" s="31"/>
      <c r="GJ1110" s="31"/>
      <c r="GK1110" s="31"/>
      <c r="GL1110" s="31"/>
      <c r="GM1110" s="31"/>
      <c r="GN1110" s="31"/>
      <c r="GO1110" s="31"/>
      <c r="GP1110" s="31"/>
      <c r="GQ1110" s="31"/>
      <c r="GR1110" s="31"/>
      <c r="GS1110" s="31"/>
      <c r="GT1110" s="31"/>
      <c r="GU1110" s="31"/>
      <c r="GV1110" s="31"/>
      <c r="GW1110" s="31"/>
      <c r="GX1110" s="31"/>
      <c r="GY1110" s="31"/>
      <c r="GZ1110" s="31"/>
    </row>
    <row r="1111" spans="2:208" s="32" customFormat="1" x14ac:dyDescent="0.2">
      <c r="B1111" s="21"/>
      <c r="C1111" s="22"/>
      <c r="D1111" s="22"/>
      <c r="E1111" s="22"/>
      <c r="F1111" s="246"/>
      <c r="G1111" s="121"/>
      <c r="H1111" s="27"/>
      <c r="I1111" s="28"/>
      <c r="J1111" s="29"/>
      <c r="K1111" s="30"/>
      <c r="L1111" s="34"/>
      <c r="M1111" s="35"/>
      <c r="N1111" s="30"/>
      <c r="O1111" s="34"/>
      <c r="P1111" s="35"/>
      <c r="Q1111" s="30"/>
      <c r="R1111" s="34"/>
      <c r="S1111" s="35"/>
      <c r="T1111" s="30"/>
      <c r="U1111" s="34"/>
      <c r="V1111" s="35"/>
      <c r="W1111" s="30"/>
      <c r="X1111" s="34"/>
      <c r="Y1111" s="34"/>
      <c r="Z1111" s="30"/>
      <c r="AA1111" s="34"/>
      <c r="AB1111" s="34"/>
      <c r="AC1111" s="30"/>
      <c r="AD1111" s="34"/>
      <c r="AE1111" s="34"/>
      <c r="AF1111" s="30"/>
      <c r="AG1111" s="34"/>
      <c r="AH1111" s="34"/>
      <c r="AI1111" s="30"/>
      <c r="AJ1111" s="34"/>
      <c r="AK1111" s="34"/>
      <c r="AL1111" s="30"/>
      <c r="AM1111" s="34"/>
      <c r="AN1111" s="34"/>
      <c r="AO1111" s="30"/>
      <c r="AP1111" s="34"/>
      <c r="AQ1111" s="34"/>
      <c r="AR1111" s="30"/>
      <c r="AS1111" s="34"/>
      <c r="AT1111" s="34"/>
      <c r="AU1111" s="30"/>
      <c r="AV1111" s="34"/>
      <c r="AW1111" s="34"/>
      <c r="AX1111" s="30"/>
      <c r="AY1111" s="34"/>
      <c r="AZ1111" s="34"/>
      <c r="BA1111" s="30"/>
      <c r="BB1111" s="34"/>
      <c r="BC1111" s="34"/>
      <c r="BD1111" s="30"/>
      <c r="BE1111" s="34"/>
      <c r="BF1111" s="34"/>
      <c r="BG1111" s="30"/>
      <c r="BH1111" s="34"/>
      <c r="BI1111" s="34"/>
      <c r="BJ1111" s="30"/>
      <c r="BK1111" s="34"/>
      <c r="BL1111" s="117"/>
      <c r="BM1111" s="118"/>
      <c r="BN1111" s="117"/>
      <c r="BO1111" s="34"/>
      <c r="BP1111" s="30"/>
      <c r="BQ1111" s="30"/>
      <c r="BR1111" s="31"/>
      <c r="BS1111" s="31"/>
      <c r="BT1111" s="31"/>
      <c r="BU1111" s="31"/>
      <c r="BV1111" s="31"/>
      <c r="BW1111" s="31"/>
      <c r="BX1111" s="31"/>
      <c r="BY1111" s="31"/>
      <c r="BZ1111" s="31"/>
      <c r="CA1111" s="31"/>
      <c r="CB1111" s="31"/>
      <c r="CC1111" s="31"/>
      <c r="CD1111" s="31"/>
      <c r="CE1111" s="31"/>
      <c r="CF1111" s="31"/>
      <c r="CG1111" s="31"/>
      <c r="CH1111" s="31"/>
      <c r="CI1111" s="31"/>
      <c r="CJ1111" s="31"/>
      <c r="CK1111" s="31"/>
      <c r="CL1111" s="31"/>
      <c r="CM1111" s="31"/>
      <c r="CN1111" s="31"/>
      <c r="CO1111" s="31"/>
      <c r="CP1111" s="31"/>
      <c r="CQ1111" s="31"/>
      <c r="CR1111" s="31"/>
      <c r="CS1111" s="31"/>
      <c r="CT1111" s="31"/>
      <c r="CU1111" s="31"/>
      <c r="CV1111" s="31"/>
      <c r="CW1111" s="31"/>
      <c r="CX1111" s="31"/>
      <c r="CY1111" s="31"/>
      <c r="CZ1111" s="31"/>
      <c r="DA1111" s="31"/>
      <c r="DB1111" s="31"/>
      <c r="DC1111" s="31"/>
      <c r="DD1111" s="31"/>
      <c r="DE1111" s="31"/>
      <c r="DF1111" s="31"/>
      <c r="DG1111" s="31"/>
      <c r="DH1111" s="31"/>
      <c r="DI1111" s="31"/>
      <c r="DJ1111" s="31"/>
      <c r="DK1111" s="31"/>
      <c r="DL1111" s="31"/>
      <c r="DM1111" s="31"/>
      <c r="DN1111" s="31"/>
      <c r="DO1111" s="31"/>
      <c r="DP1111" s="31"/>
      <c r="DQ1111" s="31"/>
      <c r="DR1111" s="31"/>
      <c r="DS1111" s="31"/>
      <c r="DT1111" s="31"/>
      <c r="DU1111" s="31"/>
      <c r="DV1111" s="31"/>
      <c r="DW1111" s="31"/>
      <c r="DX1111" s="31"/>
      <c r="DY1111" s="31"/>
      <c r="DZ1111" s="31"/>
      <c r="EA1111" s="31"/>
      <c r="EB1111" s="31"/>
      <c r="EC1111" s="31"/>
      <c r="ED1111" s="31"/>
      <c r="EE1111" s="31"/>
      <c r="EF1111" s="31"/>
      <c r="EG1111" s="31"/>
      <c r="EH1111" s="31"/>
      <c r="EI1111" s="31"/>
      <c r="EJ1111" s="31"/>
      <c r="EK1111" s="31"/>
      <c r="EL1111" s="31"/>
      <c r="EM1111" s="31"/>
      <c r="EN1111" s="31"/>
      <c r="EO1111" s="31"/>
      <c r="EP1111" s="31"/>
      <c r="EQ1111" s="31"/>
      <c r="ER1111" s="31"/>
      <c r="ES1111" s="31"/>
      <c r="ET1111" s="31"/>
      <c r="EU1111" s="31"/>
      <c r="EV1111" s="31"/>
      <c r="EW1111" s="31"/>
      <c r="EX1111" s="31"/>
      <c r="EY1111" s="31"/>
      <c r="EZ1111" s="31"/>
      <c r="FA1111" s="31"/>
      <c r="FB1111" s="31"/>
      <c r="FC1111" s="31"/>
      <c r="FD1111" s="31"/>
      <c r="FE1111" s="31"/>
      <c r="FF1111" s="31"/>
      <c r="FG1111" s="31"/>
      <c r="FH1111" s="31"/>
      <c r="FI1111" s="31"/>
      <c r="FJ1111" s="31"/>
      <c r="FK1111" s="31"/>
      <c r="FL1111" s="31"/>
      <c r="FM1111" s="31"/>
      <c r="FN1111" s="31"/>
      <c r="FO1111" s="31"/>
      <c r="FP1111" s="31"/>
      <c r="FQ1111" s="31"/>
      <c r="FR1111" s="31"/>
      <c r="FS1111" s="31"/>
      <c r="FT1111" s="31"/>
      <c r="FU1111" s="31"/>
      <c r="FV1111" s="31"/>
      <c r="FW1111" s="31"/>
      <c r="FX1111" s="31"/>
      <c r="FY1111" s="31"/>
      <c r="FZ1111" s="31"/>
      <c r="GA1111" s="31"/>
      <c r="GB1111" s="31"/>
      <c r="GC1111" s="31"/>
      <c r="GD1111" s="31"/>
      <c r="GE1111" s="31"/>
      <c r="GF1111" s="31"/>
      <c r="GG1111" s="31"/>
      <c r="GH1111" s="31"/>
      <c r="GI1111" s="31"/>
      <c r="GJ1111" s="31"/>
      <c r="GK1111" s="31"/>
      <c r="GL1111" s="31"/>
      <c r="GM1111" s="31"/>
      <c r="GN1111" s="31"/>
      <c r="GO1111" s="31"/>
      <c r="GP1111" s="31"/>
      <c r="GQ1111" s="31"/>
      <c r="GR1111" s="31"/>
      <c r="GS1111" s="31"/>
      <c r="GT1111" s="31"/>
      <c r="GU1111" s="31"/>
      <c r="GV1111" s="31"/>
      <c r="GW1111" s="31"/>
      <c r="GX1111" s="31"/>
      <c r="GY1111" s="31"/>
      <c r="GZ1111" s="31"/>
    </row>
    <row r="1112" spans="2:208" s="32" customFormat="1" x14ac:dyDescent="0.2">
      <c r="B1112" s="21"/>
      <c r="C1112" s="22"/>
      <c r="D1112" s="22"/>
      <c r="E1112" s="22"/>
      <c r="F1112" s="246"/>
      <c r="G1112" s="121"/>
      <c r="H1112" s="27"/>
      <c r="I1112" s="28"/>
      <c r="J1112" s="29"/>
      <c r="K1112" s="30"/>
      <c r="L1112" s="34"/>
      <c r="M1112" s="35"/>
      <c r="N1112" s="30"/>
      <c r="O1112" s="34"/>
      <c r="P1112" s="35"/>
      <c r="Q1112" s="30"/>
      <c r="R1112" s="34"/>
      <c r="S1112" s="35"/>
      <c r="T1112" s="30"/>
      <c r="U1112" s="34"/>
      <c r="V1112" s="35"/>
      <c r="W1112" s="30"/>
      <c r="X1112" s="34"/>
      <c r="Y1112" s="34"/>
      <c r="Z1112" s="30"/>
      <c r="AA1112" s="34"/>
      <c r="AB1112" s="34"/>
      <c r="AC1112" s="30"/>
      <c r="AD1112" s="34"/>
      <c r="AE1112" s="34"/>
      <c r="AF1112" s="30"/>
      <c r="AG1112" s="34"/>
      <c r="AH1112" s="34"/>
      <c r="AI1112" s="30"/>
      <c r="AJ1112" s="34"/>
      <c r="AK1112" s="34"/>
      <c r="AL1112" s="30"/>
      <c r="AM1112" s="34"/>
      <c r="AN1112" s="34"/>
      <c r="AO1112" s="30"/>
      <c r="AP1112" s="34"/>
      <c r="AQ1112" s="34"/>
      <c r="AR1112" s="30"/>
      <c r="AS1112" s="34"/>
      <c r="AT1112" s="34"/>
      <c r="AU1112" s="30"/>
      <c r="AV1112" s="34"/>
      <c r="AW1112" s="34"/>
      <c r="AX1112" s="30"/>
      <c r="AY1112" s="34"/>
      <c r="AZ1112" s="34"/>
      <c r="BA1112" s="30"/>
      <c r="BB1112" s="34"/>
      <c r="BC1112" s="34"/>
      <c r="BD1112" s="30"/>
      <c r="BE1112" s="34"/>
      <c r="BF1112" s="34"/>
      <c r="BG1112" s="30"/>
      <c r="BH1112" s="34"/>
      <c r="BI1112" s="34"/>
      <c r="BJ1112" s="30"/>
      <c r="BK1112" s="34"/>
      <c r="BL1112" s="117"/>
      <c r="BM1112" s="118"/>
      <c r="BN1112" s="117"/>
      <c r="BO1112" s="34"/>
      <c r="BP1112" s="30"/>
      <c r="BQ1112" s="30"/>
      <c r="BR1112" s="31"/>
      <c r="BS1112" s="31"/>
      <c r="BT1112" s="31"/>
      <c r="BU1112" s="31"/>
      <c r="BV1112" s="31"/>
      <c r="BW1112" s="31"/>
      <c r="BX1112" s="31"/>
      <c r="BY1112" s="31"/>
      <c r="BZ1112" s="31"/>
      <c r="CA1112" s="31"/>
      <c r="CB1112" s="31"/>
      <c r="CC1112" s="31"/>
      <c r="CD1112" s="31"/>
      <c r="CE1112" s="31"/>
      <c r="CF1112" s="31"/>
      <c r="CG1112" s="31"/>
      <c r="CH1112" s="31"/>
      <c r="CI1112" s="31"/>
      <c r="CJ1112" s="31"/>
      <c r="CK1112" s="31"/>
      <c r="CL1112" s="31"/>
      <c r="CM1112" s="31"/>
      <c r="CN1112" s="31"/>
      <c r="CO1112" s="31"/>
      <c r="CP1112" s="31"/>
      <c r="CQ1112" s="31"/>
      <c r="CR1112" s="31"/>
      <c r="CS1112" s="31"/>
      <c r="CT1112" s="31"/>
      <c r="CU1112" s="31"/>
      <c r="CV1112" s="31"/>
      <c r="CW1112" s="31"/>
      <c r="CX1112" s="31"/>
      <c r="CY1112" s="31"/>
      <c r="CZ1112" s="31"/>
      <c r="DA1112" s="31"/>
      <c r="DB1112" s="31"/>
      <c r="DC1112" s="31"/>
      <c r="DD1112" s="31"/>
      <c r="DE1112" s="31"/>
      <c r="DF1112" s="31"/>
      <c r="DG1112" s="31"/>
      <c r="DH1112" s="31"/>
      <c r="DI1112" s="31"/>
      <c r="DJ1112" s="31"/>
      <c r="DK1112" s="31"/>
      <c r="DL1112" s="31"/>
      <c r="DM1112" s="31"/>
      <c r="DN1112" s="31"/>
      <c r="DO1112" s="31"/>
      <c r="DP1112" s="31"/>
      <c r="DQ1112" s="31"/>
      <c r="DR1112" s="31"/>
      <c r="DS1112" s="31"/>
      <c r="DT1112" s="31"/>
      <c r="DU1112" s="31"/>
      <c r="DV1112" s="31"/>
      <c r="DW1112" s="31"/>
      <c r="DX1112" s="31"/>
      <c r="DY1112" s="31"/>
      <c r="DZ1112" s="31"/>
      <c r="EA1112" s="31"/>
      <c r="EB1112" s="31"/>
      <c r="EC1112" s="31"/>
      <c r="ED1112" s="31"/>
      <c r="EE1112" s="31"/>
      <c r="EF1112" s="31"/>
      <c r="EG1112" s="31"/>
      <c r="EH1112" s="31"/>
      <c r="EI1112" s="31"/>
      <c r="EJ1112" s="31"/>
      <c r="EK1112" s="31"/>
      <c r="EL1112" s="31"/>
      <c r="EM1112" s="31"/>
      <c r="EN1112" s="31"/>
      <c r="EO1112" s="31"/>
      <c r="EP1112" s="31"/>
      <c r="EQ1112" s="31"/>
      <c r="ER1112" s="31"/>
      <c r="ES1112" s="31"/>
      <c r="ET1112" s="31"/>
      <c r="EU1112" s="31"/>
      <c r="EV1112" s="31"/>
      <c r="EW1112" s="31"/>
      <c r="EX1112" s="31"/>
      <c r="EY1112" s="31"/>
      <c r="EZ1112" s="31"/>
      <c r="FA1112" s="31"/>
      <c r="FB1112" s="31"/>
      <c r="FC1112" s="31"/>
      <c r="FD1112" s="31"/>
      <c r="FE1112" s="31"/>
      <c r="FF1112" s="31"/>
      <c r="FG1112" s="31"/>
      <c r="FH1112" s="31"/>
      <c r="FI1112" s="31"/>
      <c r="FJ1112" s="31"/>
      <c r="FK1112" s="31"/>
      <c r="FL1112" s="31"/>
      <c r="FM1112" s="31"/>
      <c r="FN1112" s="31"/>
      <c r="FO1112" s="31"/>
      <c r="FP1112" s="31"/>
      <c r="FQ1112" s="31"/>
      <c r="FR1112" s="31"/>
      <c r="FS1112" s="31"/>
      <c r="FT1112" s="31"/>
      <c r="FU1112" s="31"/>
      <c r="FV1112" s="31"/>
      <c r="FW1112" s="31"/>
      <c r="FX1112" s="31"/>
      <c r="FY1112" s="31"/>
      <c r="FZ1112" s="31"/>
      <c r="GA1112" s="31"/>
      <c r="GB1112" s="31"/>
      <c r="GC1112" s="31"/>
      <c r="GD1112" s="31"/>
      <c r="GE1112" s="31"/>
      <c r="GF1112" s="31"/>
      <c r="GG1112" s="31"/>
      <c r="GH1112" s="31"/>
      <c r="GI1112" s="31"/>
      <c r="GJ1112" s="31"/>
      <c r="GK1112" s="31"/>
      <c r="GL1112" s="31"/>
      <c r="GM1112" s="31"/>
      <c r="GN1112" s="31"/>
      <c r="GO1112" s="31"/>
      <c r="GP1112" s="31"/>
      <c r="GQ1112" s="31"/>
      <c r="GR1112" s="31"/>
      <c r="GS1112" s="31"/>
      <c r="GT1112" s="31"/>
      <c r="GU1112" s="31"/>
      <c r="GV1112" s="31"/>
      <c r="GW1112" s="31"/>
      <c r="GX1112" s="31"/>
      <c r="GY1112" s="31"/>
      <c r="GZ1112" s="31"/>
    </row>
    <row r="1113" spans="2:208" s="32" customFormat="1" x14ac:dyDescent="0.2">
      <c r="B1113" s="21"/>
      <c r="C1113" s="22"/>
      <c r="D1113" s="22"/>
      <c r="E1113" s="22"/>
      <c r="F1113" s="246"/>
      <c r="G1113" s="121"/>
      <c r="H1113" s="27"/>
      <c r="I1113" s="28"/>
      <c r="J1113" s="29"/>
      <c r="K1113" s="30"/>
      <c r="L1113" s="34"/>
      <c r="M1113" s="35"/>
      <c r="N1113" s="30"/>
      <c r="O1113" s="34"/>
      <c r="P1113" s="35"/>
      <c r="Q1113" s="30"/>
      <c r="R1113" s="34"/>
      <c r="S1113" s="35"/>
      <c r="T1113" s="30"/>
      <c r="U1113" s="34"/>
      <c r="V1113" s="35"/>
      <c r="W1113" s="30"/>
      <c r="X1113" s="34"/>
      <c r="Y1113" s="34"/>
      <c r="Z1113" s="30"/>
      <c r="AA1113" s="34"/>
      <c r="AB1113" s="34"/>
      <c r="AC1113" s="30"/>
      <c r="AD1113" s="34"/>
      <c r="AE1113" s="34"/>
      <c r="AF1113" s="30"/>
      <c r="AG1113" s="34"/>
      <c r="AH1113" s="34"/>
      <c r="AI1113" s="30"/>
      <c r="AJ1113" s="34"/>
      <c r="AK1113" s="34"/>
      <c r="AL1113" s="30"/>
      <c r="AM1113" s="34"/>
      <c r="AN1113" s="34"/>
      <c r="AO1113" s="30"/>
      <c r="AP1113" s="34"/>
      <c r="AQ1113" s="34"/>
      <c r="AR1113" s="30"/>
      <c r="AS1113" s="34"/>
      <c r="AT1113" s="34"/>
      <c r="AU1113" s="30"/>
      <c r="AV1113" s="34"/>
      <c r="AW1113" s="34"/>
      <c r="AX1113" s="30"/>
      <c r="AY1113" s="34"/>
      <c r="AZ1113" s="34"/>
      <c r="BA1113" s="30"/>
      <c r="BB1113" s="34"/>
      <c r="BC1113" s="34"/>
      <c r="BD1113" s="30"/>
      <c r="BE1113" s="34"/>
      <c r="BF1113" s="34"/>
      <c r="BG1113" s="30"/>
      <c r="BH1113" s="34"/>
      <c r="BI1113" s="34"/>
      <c r="BJ1113" s="30"/>
      <c r="BK1113" s="34"/>
      <c r="BL1113" s="117"/>
      <c r="BM1113" s="118"/>
      <c r="BN1113" s="117"/>
      <c r="BO1113" s="34"/>
      <c r="BP1113" s="30"/>
      <c r="BQ1113" s="30"/>
      <c r="BR1113" s="31"/>
      <c r="BS1113" s="31"/>
      <c r="BT1113" s="31"/>
      <c r="BU1113" s="31"/>
      <c r="BV1113" s="31"/>
      <c r="BW1113" s="31"/>
      <c r="BX1113" s="31"/>
      <c r="BY1113" s="31"/>
      <c r="BZ1113" s="31"/>
      <c r="CA1113" s="31"/>
      <c r="CB1113" s="31"/>
      <c r="CC1113" s="31"/>
      <c r="CD1113" s="31"/>
      <c r="CE1113" s="31"/>
      <c r="CF1113" s="31"/>
      <c r="CG1113" s="31"/>
      <c r="CH1113" s="31"/>
      <c r="CI1113" s="31"/>
      <c r="CJ1113" s="31"/>
      <c r="CK1113" s="31"/>
      <c r="CL1113" s="31"/>
      <c r="CM1113" s="31"/>
      <c r="CN1113" s="31"/>
      <c r="CO1113" s="31"/>
      <c r="CP1113" s="31"/>
      <c r="CQ1113" s="31"/>
      <c r="CR1113" s="31"/>
      <c r="CS1113" s="31"/>
      <c r="CT1113" s="31"/>
      <c r="CU1113" s="31"/>
      <c r="CV1113" s="31"/>
      <c r="CW1113" s="31"/>
      <c r="CX1113" s="31"/>
      <c r="CY1113" s="31"/>
      <c r="CZ1113" s="31"/>
      <c r="DA1113" s="31"/>
      <c r="DB1113" s="31"/>
      <c r="DC1113" s="31"/>
      <c r="DD1113" s="31"/>
      <c r="DE1113" s="31"/>
      <c r="DF1113" s="31"/>
      <c r="DG1113" s="31"/>
      <c r="DH1113" s="31"/>
      <c r="DI1113" s="31"/>
      <c r="DJ1113" s="31"/>
      <c r="DK1113" s="31"/>
      <c r="DL1113" s="31"/>
      <c r="DM1113" s="31"/>
      <c r="DN1113" s="31"/>
      <c r="DO1113" s="31"/>
      <c r="DP1113" s="31"/>
      <c r="DQ1113" s="31"/>
      <c r="DR1113" s="31"/>
      <c r="DS1113" s="31"/>
      <c r="DT1113" s="31"/>
      <c r="DU1113" s="31"/>
      <c r="DV1113" s="31"/>
      <c r="DW1113" s="31"/>
      <c r="DX1113" s="31"/>
      <c r="DY1113" s="31"/>
      <c r="DZ1113" s="31"/>
      <c r="EA1113" s="31"/>
      <c r="EB1113" s="31"/>
      <c r="EC1113" s="31"/>
      <c r="ED1113" s="31"/>
      <c r="EE1113" s="31"/>
      <c r="EF1113" s="31"/>
      <c r="EG1113" s="31"/>
      <c r="EH1113" s="31"/>
      <c r="EI1113" s="31"/>
      <c r="EJ1113" s="31"/>
      <c r="EK1113" s="31"/>
      <c r="EL1113" s="31"/>
      <c r="EM1113" s="31"/>
      <c r="EN1113" s="31"/>
      <c r="EO1113" s="31"/>
      <c r="EP1113" s="31"/>
      <c r="EQ1113" s="31"/>
      <c r="ER1113" s="31"/>
      <c r="ES1113" s="31"/>
      <c r="ET1113" s="31"/>
      <c r="EU1113" s="31"/>
      <c r="EV1113" s="31"/>
      <c r="EW1113" s="31"/>
      <c r="EX1113" s="31"/>
      <c r="EY1113" s="31"/>
      <c r="EZ1113" s="31"/>
      <c r="FA1113" s="31"/>
      <c r="FB1113" s="31"/>
      <c r="FC1113" s="31"/>
      <c r="FD1113" s="31"/>
      <c r="FE1113" s="31"/>
      <c r="FF1113" s="31"/>
      <c r="FG1113" s="31"/>
      <c r="FH1113" s="31"/>
      <c r="FI1113" s="31"/>
      <c r="FJ1113" s="31"/>
      <c r="FK1113" s="31"/>
      <c r="FL1113" s="31"/>
      <c r="FM1113" s="31"/>
      <c r="FN1113" s="31"/>
      <c r="FO1113" s="31"/>
      <c r="FP1113" s="31"/>
      <c r="FQ1113" s="31"/>
      <c r="FR1113" s="31"/>
      <c r="FS1113" s="31"/>
      <c r="FT1113" s="31"/>
      <c r="FU1113" s="31"/>
      <c r="FV1113" s="31"/>
      <c r="FW1113" s="31"/>
      <c r="FX1113" s="31"/>
      <c r="FY1113" s="31"/>
      <c r="FZ1113" s="31"/>
      <c r="GA1113" s="31"/>
      <c r="GB1113" s="31"/>
      <c r="GC1113" s="31"/>
      <c r="GD1113" s="31"/>
      <c r="GE1113" s="31"/>
      <c r="GF1113" s="31"/>
      <c r="GG1113" s="31"/>
      <c r="GH1113" s="31"/>
      <c r="GI1113" s="31"/>
      <c r="GJ1113" s="31"/>
      <c r="GK1113" s="31"/>
      <c r="GL1113" s="31"/>
      <c r="GM1113" s="31"/>
      <c r="GN1113" s="31"/>
      <c r="GO1113" s="31"/>
      <c r="GP1113" s="31"/>
      <c r="GQ1113" s="31"/>
      <c r="GR1113" s="31"/>
      <c r="GS1113" s="31"/>
      <c r="GT1113" s="31"/>
      <c r="GU1113" s="31"/>
      <c r="GV1113" s="31"/>
      <c r="GW1113" s="31"/>
      <c r="GX1113" s="31"/>
      <c r="GY1113" s="31"/>
      <c r="GZ1113" s="31"/>
    </row>
    <row r="1114" spans="2:208" s="32" customFormat="1" x14ac:dyDescent="0.2">
      <c r="B1114" s="21"/>
      <c r="C1114" s="22"/>
      <c r="D1114" s="22"/>
      <c r="E1114" s="22"/>
      <c r="F1114" s="246"/>
      <c r="G1114" s="121"/>
      <c r="H1114" s="27"/>
      <c r="I1114" s="28"/>
      <c r="J1114" s="29"/>
      <c r="K1114" s="30"/>
      <c r="L1114" s="34"/>
      <c r="M1114" s="35"/>
      <c r="N1114" s="30"/>
      <c r="O1114" s="34"/>
      <c r="P1114" s="35"/>
      <c r="Q1114" s="30"/>
      <c r="R1114" s="34"/>
      <c r="S1114" s="35"/>
      <c r="T1114" s="30"/>
      <c r="U1114" s="34"/>
      <c r="V1114" s="35"/>
      <c r="W1114" s="30"/>
      <c r="X1114" s="34"/>
      <c r="Y1114" s="34"/>
      <c r="Z1114" s="30"/>
      <c r="AA1114" s="34"/>
      <c r="AB1114" s="34"/>
      <c r="AC1114" s="30"/>
      <c r="AD1114" s="34"/>
      <c r="AE1114" s="34"/>
      <c r="AF1114" s="30"/>
      <c r="AG1114" s="34"/>
      <c r="AH1114" s="34"/>
      <c r="AI1114" s="30"/>
      <c r="AJ1114" s="34"/>
      <c r="AK1114" s="34"/>
      <c r="AL1114" s="30"/>
      <c r="AM1114" s="34"/>
      <c r="AN1114" s="34"/>
      <c r="AO1114" s="30"/>
      <c r="AP1114" s="34"/>
      <c r="AQ1114" s="34"/>
      <c r="AR1114" s="30"/>
      <c r="AS1114" s="34"/>
      <c r="AT1114" s="34"/>
      <c r="AU1114" s="30"/>
      <c r="AV1114" s="34"/>
      <c r="AW1114" s="34"/>
      <c r="AX1114" s="30"/>
      <c r="AY1114" s="34"/>
      <c r="AZ1114" s="34"/>
      <c r="BA1114" s="30"/>
      <c r="BB1114" s="34"/>
      <c r="BC1114" s="34"/>
      <c r="BD1114" s="30"/>
      <c r="BE1114" s="34"/>
      <c r="BF1114" s="34"/>
      <c r="BG1114" s="30"/>
      <c r="BH1114" s="34"/>
      <c r="BI1114" s="34"/>
      <c r="BJ1114" s="30"/>
      <c r="BK1114" s="34"/>
      <c r="BL1114" s="117"/>
      <c r="BM1114" s="118"/>
      <c r="BN1114" s="117"/>
      <c r="BO1114" s="34"/>
      <c r="BP1114" s="30"/>
      <c r="BQ1114" s="30"/>
      <c r="BR1114" s="31"/>
      <c r="BS1114" s="31"/>
      <c r="BT1114" s="31"/>
      <c r="BU1114" s="31"/>
      <c r="BV1114" s="31"/>
      <c r="BW1114" s="31"/>
      <c r="BX1114" s="31"/>
      <c r="BY1114" s="31"/>
      <c r="BZ1114" s="31"/>
      <c r="CA1114" s="31"/>
      <c r="CB1114" s="31"/>
      <c r="CC1114" s="31"/>
      <c r="CD1114" s="31"/>
      <c r="CE1114" s="31"/>
      <c r="CF1114" s="31"/>
      <c r="CG1114" s="31"/>
      <c r="CH1114" s="31"/>
      <c r="CI1114" s="31"/>
      <c r="CJ1114" s="31"/>
      <c r="CK1114" s="31"/>
      <c r="CL1114" s="31"/>
      <c r="CM1114" s="31"/>
      <c r="CN1114" s="31"/>
      <c r="CO1114" s="31"/>
      <c r="CP1114" s="31"/>
      <c r="CQ1114" s="31"/>
      <c r="CR1114" s="31"/>
      <c r="CS1114" s="31"/>
      <c r="CT1114" s="31"/>
      <c r="CU1114" s="31"/>
      <c r="CV1114" s="31"/>
      <c r="CW1114" s="31"/>
      <c r="CX1114" s="31"/>
      <c r="CY1114" s="31"/>
      <c r="CZ1114" s="31"/>
      <c r="DA1114" s="31"/>
      <c r="DB1114" s="31"/>
      <c r="DC1114" s="31"/>
      <c r="DD1114" s="31"/>
      <c r="DE1114" s="31"/>
      <c r="DF1114" s="31"/>
      <c r="DG1114" s="31"/>
      <c r="DH1114" s="31"/>
      <c r="DI1114" s="31"/>
      <c r="DJ1114" s="31"/>
      <c r="DK1114" s="31"/>
      <c r="DL1114" s="31"/>
      <c r="DM1114" s="31"/>
      <c r="DN1114" s="31"/>
      <c r="DO1114" s="31"/>
      <c r="DP1114" s="31"/>
      <c r="DQ1114" s="31"/>
      <c r="DR1114" s="31"/>
      <c r="DS1114" s="31"/>
      <c r="DT1114" s="31"/>
      <c r="DU1114" s="31"/>
      <c r="DV1114" s="31"/>
      <c r="DW1114" s="31"/>
      <c r="DX1114" s="31"/>
      <c r="DY1114" s="31"/>
      <c r="DZ1114" s="31"/>
      <c r="EA1114" s="31"/>
      <c r="EB1114" s="31"/>
      <c r="EC1114" s="31"/>
      <c r="ED1114" s="31"/>
      <c r="EE1114" s="31"/>
      <c r="EF1114" s="31"/>
      <c r="EG1114" s="31"/>
      <c r="EH1114" s="31"/>
      <c r="EI1114" s="31"/>
      <c r="EJ1114" s="31"/>
      <c r="EK1114" s="31"/>
      <c r="EL1114" s="31"/>
      <c r="EM1114" s="31"/>
      <c r="EN1114" s="31"/>
      <c r="EO1114" s="31"/>
      <c r="EP1114" s="31"/>
      <c r="EQ1114" s="31"/>
      <c r="ER1114" s="31"/>
      <c r="ES1114" s="31"/>
      <c r="ET1114" s="31"/>
      <c r="EU1114" s="31"/>
      <c r="EV1114" s="31"/>
      <c r="EW1114" s="31"/>
      <c r="EX1114" s="31"/>
      <c r="EY1114" s="31"/>
      <c r="EZ1114" s="31"/>
      <c r="FA1114" s="31"/>
      <c r="FB1114" s="31"/>
      <c r="FC1114" s="31"/>
      <c r="FD1114" s="31"/>
      <c r="FE1114" s="31"/>
      <c r="FF1114" s="31"/>
      <c r="FG1114" s="31"/>
      <c r="FH1114" s="31"/>
      <c r="FI1114" s="31"/>
      <c r="FJ1114" s="31"/>
      <c r="FK1114" s="31"/>
      <c r="FL1114" s="31"/>
      <c r="FM1114" s="31"/>
      <c r="FN1114" s="31"/>
      <c r="FO1114" s="31"/>
      <c r="FP1114" s="31"/>
      <c r="FQ1114" s="31"/>
      <c r="FR1114" s="31"/>
      <c r="FS1114" s="31"/>
      <c r="FT1114" s="31"/>
      <c r="FU1114" s="31"/>
      <c r="FV1114" s="31"/>
      <c r="FW1114" s="31"/>
      <c r="FX1114" s="31"/>
      <c r="FY1114" s="31"/>
      <c r="FZ1114" s="31"/>
      <c r="GA1114" s="31"/>
      <c r="GB1114" s="31"/>
      <c r="GC1114" s="31"/>
      <c r="GD1114" s="31"/>
      <c r="GE1114" s="31"/>
      <c r="GF1114" s="31"/>
      <c r="GG1114" s="31"/>
      <c r="GH1114" s="31"/>
      <c r="GI1114" s="31"/>
      <c r="GJ1114" s="31"/>
      <c r="GK1114" s="31"/>
      <c r="GL1114" s="31"/>
      <c r="GM1114" s="31"/>
      <c r="GN1114" s="31"/>
      <c r="GO1114" s="31"/>
      <c r="GP1114" s="31"/>
      <c r="GQ1114" s="31"/>
      <c r="GR1114" s="31"/>
      <c r="GS1114" s="31"/>
      <c r="GT1114" s="31"/>
      <c r="GU1114" s="31"/>
      <c r="GV1114" s="31"/>
      <c r="GW1114" s="31"/>
      <c r="GX1114" s="31"/>
      <c r="GY1114" s="31"/>
      <c r="GZ1114" s="31"/>
    </row>
    <row r="1115" spans="2:208" s="32" customFormat="1" x14ac:dyDescent="0.2">
      <c r="B1115" s="21"/>
      <c r="C1115" s="22"/>
      <c r="D1115" s="22"/>
      <c r="E1115" s="22"/>
      <c r="F1115" s="246"/>
      <c r="G1115" s="121"/>
      <c r="H1115" s="27"/>
      <c r="I1115" s="28"/>
      <c r="J1115" s="29"/>
      <c r="K1115" s="30"/>
      <c r="L1115" s="34"/>
      <c r="M1115" s="35"/>
      <c r="N1115" s="30"/>
      <c r="O1115" s="34"/>
      <c r="P1115" s="35"/>
      <c r="Q1115" s="30"/>
      <c r="R1115" s="34"/>
      <c r="S1115" s="35"/>
      <c r="T1115" s="30"/>
      <c r="U1115" s="34"/>
      <c r="V1115" s="35"/>
      <c r="W1115" s="30"/>
      <c r="X1115" s="34"/>
      <c r="Y1115" s="34"/>
      <c r="Z1115" s="30"/>
      <c r="AA1115" s="34"/>
      <c r="AB1115" s="34"/>
      <c r="AC1115" s="30"/>
      <c r="AD1115" s="34"/>
      <c r="AE1115" s="34"/>
      <c r="AF1115" s="30"/>
      <c r="AG1115" s="34"/>
      <c r="AH1115" s="34"/>
      <c r="AI1115" s="30"/>
      <c r="AJ1115" s="34"/>
      <c r="AK1115" s="34"/>
      <c r="AL1115" s="30"/>
      <c r="AM1115" s="34"/>
      <c r="AN1115" s="34"/>
      <c r="AO1115" s="30"/>
      <c r="AP1115" s="34"/>
      <c r="AQ1115" s="34"/>
      <c r="AR1115" s="30"/>
      <c r="AS1115" s="34"/>
      <c r="AT1115" s="34"/>
      <c r="AU1115" s="30"/>
      <c r="AV1115" s="34"/>
      <c r="AW1115" s="34"/>
      <c r="AX1115" s="30"/>
      <c r="AY1115" s="34"/>
      <c r="AZ1115" s="34"/>
      <c r="BA1115" s="30"/>
      <c r="BB1115" s="34"/>
      <c r="BC1115" s="34"/>
      <c r="BD1115" s="30"/>
      <c r="BE1115" s="34"/>
      <c r="BF1115" s="34"/>
      <c r="BG1115" s="30"/>
      <c r="BH1115" s="34"/>
      <c r="BI1115" s="34"/>
      <c r="BJ1115" s="30"/>
      <c r="BK1115" s="34"/>
      <c r="BL1115" s="117"/>
      <c r="BM1115" s="118"/>
      <c r="BN1115" s="117"/>
      <c r="BO1115" s="34"/>
      <c r="BP1115" s="30"/>
      <c r="BQ1115" s="30"/>
      <c r="BR1115" s="31"/>
      <c r="BS1115" s="31"/>
      <c r="BT1115" s="31"/>
      <c r="BU1115" s="31"/>
      <c r="BV1115" s="31"/>
      <c r="BW1115" s="31"/>
      <c r="BX1115" s="31"/>
      <c r="BY1115" s="31"/>
      <c r="BZ1115" s="31"/>
      <c r="CA1115" s="31"/>
      <c r="CB1115" s="31"/>
      <c r="CC1115" s="31"/>
      <c r="CD1115" s="31"/>
      <c r="CE1115" s="31"/>
      <c r="CF1115" s="31"/>
      <c r="CG1115" s="31"/>
      <c r="CH1115" s="31"/>
      <c r="CI1115" s="31"/>
      <c r="CJ1115" s="31"/>
      <c r="CK1115" s="31"/>
      <c r="CL1115" s="31"/>
      <c r="CM1115" s="31"/>
      <c r="CN1115" s="31"/>
      <c r="CO1115" s="31"/>
      <c r="CP1115" s="31"/>
      <c r="CQ1115" s="31"/>
      <c r="CR1115" s="31"/>
      <c r="CS1115" s="31"/>
      <c r="CT1115" s="31"/>
      <c r="CU1115" s="31"/>
      <c r="CV1115" s="31"/>
      <c r="CW1115" s="31"/>
      <c r="CX1115" s="31"/>
      <c r="CY1115" s="31"/>
      <c r="CZ1115" s="31"/>
      <c r="DA1115" s="31"/>
      <c r="DB1115" s="31"/>
      <c r="DC1115" s="31"/>
      <c r="DD1115" s="31"/>
      <c r="DE1115" s="31"/>
      <c r="DF1115" s="31"/>
      <c r="DG1115" s="31"/>
      <c r="DH1115" s="31"/>
      <c r="DI1115" s="31"/>
      <c r="DJ1115" s="31"/>
      <c r="DK1115" s="31"/>
      <c r="DL1115" s="31"/>
      <c r="DM1115" s="31"/>
      <c r="DN1115" s="31"/>
      <c r="DO1115" s="31"/>
      <c r="DP1115" s="31"/>
      <c r="DQ1115" s="31"/>
      <c r="DR1115" s="31"/>
      <c r="DS1115" s="31"/>
      <c r="DT1115" s="31"/>
      <c r="DU1115" s="31"/>
      <c r="DV1115" s="31"/>
      <c r="DW1115" s="31"/>
      <c r="DX1115" s="31"/>
      <c r="DY1115" s="31"/>
      <c r="DZ1115" s="31"/>
      <c r="EA1115" s="31"/>
      <c r="EB1115" s="31"/>
      <c r="EC1115" s="31"/>
      <c r="ED1115" s="31"/>
      <c r="EE1115" s="31"/>
      <c r="EF1115" s="31"/>
      <c r="EG1115" s="31"/>
      <c r="EH1115" s="31"/>
      <c r="EI1115" s="31"/>
      <c r="EJ1115" s="31"/>
      <c r="EK1115" s="31"/>
      <c r="EL1115" s="31"/>
      <c r="EM1115" s="31"/>
      <c r="EN1115" s="31"/>
      <c r="EO1115" s="31"/>
      <c r="EP1115" s="31"/>
      <c r="EQ1115" s="31"/>
      <c r="ER1115" s="31"/>
      <c r="ES1115" s="31"/>
      <c r="ET1115" s="31"/>
      <c r="EU1115" s="31"/>
      <c r="EV1115" s="31"/>
      <c r="EW1115" s="31"/>
      <c r="EX1115" s="31"/>
      <c r="EY1115" s="31"/>
      <c r="EZ1115" s="31"/>
      <c r="FA1115" s="31"/>
      <c r="FB1115" s="31"/>
      <c r="FC1115" s="31"/>
      <c r="FD1115" s="31"/>
      <c r="FE1115" s="31"/>
      <c r="FF1115" s="31"/>
      <c r="FG1115" s="31"/>
      <c r="FH1115" s="31"/>
      <c r="FI1115" s="31"/>
      <c r="FJ1115" s="31"/>
      <c r="FK1115" s="31"/>
      <c r="FL1115" s="31"/>
      <c r="FM1115" s="31"/>
      <c r="FN1115" s="31"/>
      <c r="FO1115" s="31"/>
      <c r="FP1115" s="31"/>
      <c r="FQ1115" s="31"/>
      <c r="FR1115" s="31"/>
      <c r="FS1115" s="31"/>
      <c r="FT1115" s="31"/>
      <c r="FU1115" s="31"/>
      <c r="FV1115" s="31"/>
      <c r="FW1115" s="31"/>
      <c r="FX1115" s="31"/>
      <c r="FY1115" s="31"/>
      <c r="FZ1115" s="31"/>
      <c r="GA1115" s="31"/>
      <c r="GB1115" s="31"/>
      <c r="GC1115" s="31"/>
      <c r="GD1115" s="31"/>
      <c r="GE1115" s="31"/>
      <c r="GF1115" s="31"/>
      <c r="GG1115" s="31"/>
      <c r="GH1115" s="31"/>
      <c r="GI1115" s="31"/>
      <c r="GJ1115" s="31"/>
      <c r="GK1115" s="31"/>
      <c r="GL1115" s="31"/>
      <c r="GM1115" s="31"/>
      <c r="GN1115" s="31"/>
      <c r="GO1115" s="31"/>
      <c r="GP1115" s="31"/>
      <c r="GQ1115" s="31"/>
      <c r="GR1115" s="31"/>
      <c r="GS1115" s="31"/>
      <c r="GT1115" s="31"/>
      <c r="GU1115" s="31"/>
      <c r="GV1115" s="31"/>
      <c r="GW1115" s="31"/>
      <c r="GX1115" s="31"/>
      <c r="GY1115" s="31"/>
      <c r="GZ1115" s="31"/>
    </row>
    <row r="1116" spans="2:208" s="32" customFormat="1" x14ac:dyDescent="0.2">
      <c r="B1116" s="21"/>
      <c r="C1116" s="22"/>
      <c r="D1116" s="22"/>
      <c r="E1116" s="22"/>
      <c r="F1116" s="246"/>
      <c r="G1116" s="121"/>
      <c r="H1116" s="27"/>
      <c r="I1116" s="28"/>
      <c r="J1116" s="29"/>
      <c r="K1116" s="30"/>
      <c r="L1116" s="34"/>
      <c r="M1116" s="35"/>
      <c r="N1116" s="30"/>
      <c r="O1116" s="34"/>
      <c r="P1116" s="35"/>
      <c r="Q1116" s="30"/>
      <c r="R1116" s="34"/>
      <c r="S1116" s="35"/>
      <c r="T1116" s="30"/>
      <c r="U1116" s="34"/>
      <c r="V1116" s="35"/>
      <c r="W1116" s="30"/>
      <c r="X1116" s="34"/>
      <c r="Y1116" s="34"/>
      <c r="Z1116" s="30"/>
      <c r="AA1116" s="34"/>
      <c r="AB1116" s="34"/>
      <c r="AC1116" s="30"/>
      <c r="AD1116" s="34"/>
      <c r="AE1116" s="34"/>
      <c r="AF1116" s="30"/>
      <c r="AG1116" s="34"/>
      <c r="AH1116" s="34"/>
      <c r="AI1116" s="30"/>
      <c r="AJ1116" s="34"/>
      <c r="AK1116" s="34"/>
      <c r="AL1116" s="30"/>
      <c r="AM1116" s="34"/>
      <c r="AN1116" s="34"/>
      <c r="AO1116" s="30"/>
      <c r="AP1116" s="34"/>
      <c r="AQ1116" s="34"/>
      <c r="AR1116" s="30"/>
      <c r="AS1116" s="34"/>
      <c r="AT1116" s="34"/>
      <c r="AU1116" s="30"/>
      <c r="AV1116" s="34"/>
      <c r="AW1116" s="34"/>
      <c r="AX1116" s="30"/>
      <c r="AY1116" s="34"/>
      <c r="AZ1116" s="34"/>
      <c r="BA1116" s="30"/>
      <c r="BB1116" s="34"/>
      <c r="BC1116" s="34"/>
      <c r="BD1116" s="30"/>
      <c r="BE1116" s="34"/>
      <c r="BF1116" s="34"/>
      <c r="BG1116" s="30"/>
      <c r="BH1116" s="34"/>
      <c r="BI1116" s="34"/>
      <c r="BJ1116" s="30"/>
      <c r="BK1116" s="34"/>
      <c r="BL1116" s="117"/>
      <c r="BM1116" s="118"/>
      <c r="BN1116" s="117"/>
      <c r="BO1116" s="34"/>
      <c r="BP1116" s="30"/>
      <c r="BQ1116" s="30"/>
      <c r="BR1116" s="31"/>
      <c r="BS1116" s="31"/>
      <c r="BT1116" s="31"/>
      <c r="BU1116" s="31"/>
      <c r="BV1116" s="31"/>
      <c r="BW1116" s="31"/>
      <c r="BX1116" s="31"/>
      <c r="BY1116" s="31"/>
      <c r="BZ1116" s="31"/>
      <c r="CA1116" s="31"/>
      <c r="CB1116" s="31"/>
      <c r="CC1116" s="31"/>
      <c r="CD1116" s="31"/>
      <c r="CE1116" s="31"/>
      <c r="CF1116" s="31"/>
      <c r="CG1116" s="31"/>
      <c r="CH1116" s="31"/>
      <c r="CI1116" s="31"/>
      <c r="CJ1116" s="31"/>
      <c r="CK1116" s="31"/>
      <c r="CL1116" s="31"/>
      <c r="CM1116" s="31"/>
      <c r="CN1116" s="31"/>
      <c r="CO1116" s="31"/>
      <c r="CP1116" s="31"/>
      <c r="CQ1116" s="31"/>
      <c r="CR1116" s="31"/>
      <c r="CS1116" s="31"/>
      <c r="CT1116" s="31"/>
      <c r="CU1116" s="31"/>
      <c r="CV1116" s="31"/>
      <c r="CW1116" s="31"/>
      <c r="CX1116" s="31"/>
      <c r="CY1116" s="31"/>
      <c r="CZ1116" s="31"/>
      <c r="DA1116" s="31"/>
      <c r="DB1116" s="31"/>
      <c r="DC1116" s="31"/>
      <c r="DD1116" s="31"/>
      <c r="DE1116" s="31"/>
      <c r="DF1116" s="31"/>
      <c r="DG1116" s="31"/>
      <c r="DH1116" s="31"/>
      <c r="DI1116" s="31"/>
      <c r="DJ1116" s="31"/>
      <c r="DK1116" s="31"/>
      <c r="DL1116" s="31"/>
      <c r="DM1116" s="31"/>
      <c r="DN1116" s="31"/>
      <c r="DO1116" s="31"/>
      <c r="DP1116" s="31"/>
      <c r="DQ1116" s="31"/>
      <c r="DR1116" s="31"/>
      <c r="DS1116" s="31"/>
      <c r="DT1116" s="31"/>
      <c r="DU1116" s="31"/>
      <c r="DV1116" s="31"/>
      <c r="DW1116" s="31"/>
      <c r="DX1116" s="31"/>
      <c r="DY1116" s="31"/>
      <c r="DZ1116" s="31"/>
      <c r="EA1116" s="31"/>
      <c r="EB1116" s="31"/>
      <c r="EC1116" s="31"/>
      <c r="ED1116" s="31"/>
      <c r="EE1116" s="31"/>
      <c r="EF1116" s="31"/>
      <c r="EG1116" s="31"/>
      <c r="EH1116" s="31"/>
      <c r="EI1116" s="31"/>
      <c r="EJ1116" s="31"/>
      <c r="EK1116" s="31"/>
      <c r="EL1116" s="31"/>
      <c r="EM1116" s="31"/>
      <c r="EN1116" s="31"/>
      <c r="EO1116" s="31"/>
      <c r="EP1116" s="31"/>
      <c r="EQ1116" s="31"/>
      <c r="ER1116" s="31"/>
      <c r="ES1116" s="31"/>
      <c r="ET1116" s="31"/>
      <c r="EU1116" s="31"/>
      <c r="EV1116" s="31"/>
      <c r="EW1116" s="31"/>
      <c r="EX1116" s="31"/>
      <c r="EY1116" s="31"/>
      <c r="EZ1116" s="31"/>
      <c r="FA1116" s="31"/>
      <c r="FB1116" s="31"/>
      <c r="FC1116" s="31"/>
      <c r="FD1116" s="31"/>
      <c r="FE1116" s="31"/>
      <c r="FF1116" s="31"/>
      <c r="FG1116" s="31"/>
      <c r="FH1116" s="31"/>
      <c r="FI1116" s="31"/>
      <c r="FJ1116" s="31"/>
      <c r="FK1116" s="31"/>
      <c r="FL1116" s="31"/>
      <c r="FM1116" s="31"/>
      <c r="FN1116" s="31"/>
      <c r="FO1116" s="31"/>
      <c r="FP1116" s="31"/>
      <c r="FQ1116" s="31"/>
      <c r="FR1116" s="31"/>
      <c r="FS1116" s="31"/>
      <c r="FT1116" s="31"/>
      <c r="FU1116" s="31"/>
      <c r="FV1116" s="31"/>
      <c r="FW1116" s="31"/>
      <c r="FX1116" s="31"/>
      <c r="FY1116" s="31"/>
      <c r="FZ1116" s="31"/>
      <c r="GA1116" s="31"/>
      <c r="GB1116" s="31"/>
      <c r="GC1116" s="31"/>
      <c r="GD1116" s="31"/>
      <c r="GE1116" s="31"/>
      <c r="GF1116" s="31"/>
      <c r="GG1116" s="31"/>
      <c r="GH1116" s="31"/>
      <c r="GI1116" s="31"/>
      <c r="GJ1116" s="31"/>
      <c r="GK1116" s="31"/>
      <c r="GL1116" s="31"/>
      <c r="GM1116" s="31"/>
      <c r="GN1116" s="31"/>
      <c r="GO1116" s="31"/>
      <c r="GP1116" s="31"/>
      <c r="GQ1116" s="31"/>
      <c r="GR1116" s="31"/>
      <c r="GS1116" s="31"/>
      <c r="GT1116" s="31"/>
      <c r="GU1116" s="31"/>
      <c r="GV1116" s="31"/>
      <c r="GW1116" s="31"/>
      <c r="GX1116" s="31"/>
      <c r="GY1116" s="31"/>
      <c r="GZ1116" s="31"/>
    </row>
    <row r="1117" spans="2:208" s="32" customFormat="1" x14ac:dyDescent="0.2">
      <c r="B1117" s="21"/>
      <c r="C1117" s="22"/>
      <c r="D1117" s="22"/>
      <c r="E1117" s="22"/>
      <c r="F1117" s="246"/>
      <c r="G1117" s="121"/>
      <c r="H1117" s="27"/>
      <c r="I1117" s="28"/>
      <c r="J1117" s="29"/>
      <c r="K1117" s="30"/>
      <c r="L1117" s="34"/>
      <c r="M1117" s="35"/>
      <c r="N1117" s="30"/>
      <c r="O1117" s="34"/>
      <c r="P1117" s="35"/>
      <c r="Q1117" s="30"/>
      <c r="R1117" s="34"/>
      <c r="S1117" s="35"/>
      <c r="T1117" s="30"/>
      <c r="U1117" s="34"/>
      <c r="V1117" s="35"/>
      <c r="W1117" s="30"/>
      <c r="X1117" s="34"/>
      <c r="Y1117" s="34"/>
      <c r="Z1117" s="30"/>
      <c r="AA1117" s="34"/>
      <c r="AB1117" s="34"/>
      <c r="AC1117" s="30"/>
      <c r="AD1117" s="34"/>
      <c r="AE1117" s="34"/>
      <c r="AF1117" s="30"/>
      <c r="AG1117" s="34"/>
      <c r="AH1117" s="34"/>
      <c r="AI1117" s="30"/>
      <c r="AJ1117" s="34"/>
      <c r="AK1117" s="34"/>
      <c r="AL1117" s="30"/>
      <c r="AM1117" s="34"/>
      <c r="AN1117" s="34"/>
      <c r="AO1117" s="30"/>
      <c r="AP1117" s="34"/>
      <c r="AQ1117" s="34"/>
      <c r="AR1117" s="30"/>
      <c r="AS1117" s="34"/>
      <c r="AT1117" s="34"/>
      <c r="AU1117" s="30"/>
      <c r="AV1117" s="34"/>
      <c r="AW1117" s="34"/>
      <c r="AX1117" s="30"/>
      <c r="AY1117" s="34"/>
      <c r="AZ1117" s="34"/>
      <c r="BA1117" s="30"/>
      <c r="BB1117" s="34"/>
      <c r="BC1117" s="34"/>
      <c r="BD1117" s="30"/>
      <c r="BE1117" s="34"/>
      <c r="BF1117" s="34"/>
      <c r="BG1117" s="30"/>
      <c r="BH1117" s="34"/>
      <c r="BI1117" s="34"/>
      <c r="BJ1117" s="30"/>
      <c r="BK1117" s="34"/>
      <c r="BL1117" s="117"/>
      <c r="BM1117" s="118"/>
      <c r="BN1117" s="117"/>
      <c r="BO1117" s="34"/>
      <c r="BP1117" s="30"/>
      <c r="BQ1117" s="30"/>
      <c r="BR1117" s="31"/>
      <c r="BS1117" s="31"/>
      <c r="BT1117" s="31"/>
      <c r="BU1117" s="31"/>
      <c r="BV1117" s="31"/>
      <c r="BW1117" s="31"/>
      <c r="BX1117" s="31"/>
      <c r="BY1117" s="31"/>
      <c r="BZ1117" s="31"/>
      <c r="CA1117" s="31"/>
      <c r="CB1117" s="31"/>
      <c r="CC1117" s="31"/>
      <c r="CD1117" s="31"/>
      <c r="CE1117" s="31"/>
      <c r="CF1117" s="31"/>
      <c r="CG1117" s="31"/>
      <c r="CH1117" s="31"/>
      <c r="CI1117" s="31"/>
      <c r="CJ1117" s="31"/>
      <c r="CK1117" s="31"/>
      <c r="CL1117" s="31"/>
      <c r="CM1117" s="31"/>
      <c r="CN1117" s="31"/>
      <c r="CO1117" s="31"/>
      <c r="CP1117" s="31"/>
      <c r="CQ1117" s="31"/>
      <c r="CR1117" s="31"/>
      <c r="CS1117" s="31"/>
      <c r="CT1117" s="31"/>
      <c r="CU1117" s="31"/>
      <c r="CV1117" s="31"/>
      <c r="CW1117" s="31"/>
      <c r="CX1117" s="31"/>
      <c r="CY1117" s="31"/>
      <c r="CZ1117" s="31"/>
      <c r="DA1117" s="31"/>
      <c r="DB1117" s="31"/>
      <c r="DC1117" s="31"/>
      <c r="DD1117" s="31"/>
      <c r="DE1117" s="31"/>
      <c r="DF1117" s="31"/>
      <c r="DG1117" s="31"/>
      <c r="DH1117" s="31"/>
      <c r="DI1117" s="31"/>
      <c r="DJ1117" s="31"/>
      <c r="DK1117" s="31"/>
      <c r="DL1117" s="31"/>
      <c r="DM1117" s="31"/>
      <c r="DN1117" s="31"/>
      <c r="DO1117" s="31"/>
      <c r="DP1117" s="31"/>
      <c r="DQ1117" s="31"/>
      <c r="DR1117" s="31"/>
      <c r="DS1117" s="31"/>
      <c r="DT1117" s="31"/>
      <c r="DU1117" s="31"/>
      <c r="DV1117" s="31"/>
      <c r="DW1117" s="31"/>
      <c r="DX1117" s="31"/>
      <c r="DY1117" s="31"/>
      <c r="DZ1117" s="31"/>
      <c r="EA1117" s="31"/>
      <c r="EB1117" s="31"/>
      <c r="EC1117" s="31"/>
      <c r="ED1117" s="31"/>
      <c r="EE1117" s="31"/>
      <c r="EF1117" s="31"/>
      <c r="EG1117" s="31"/>
      <c r="EH1117" s="31"/>
      <c r="EI1117" s="31"/>
      <c r="EJ1117" s="31"/>
      <c r="EK1117" s="31"/>
      <c r="EL1117" s="31"/>
      <c r="EM1117" s="31"/>
      <c r="EN1117" s="31"/>
      <c r="EO1117" s="31"/>
      <c r="EP1117" s="31"/>
      <c r="EQ1117" s="31"/>
      <c r="ER1117" s="31"/>
      <c r="ES1117" s="31"/>
      <c r="ET1117" s="31"/>
      <c r="EU1117" s="31"/>
      <c r="EV1117" s="31"/>
      <c r="EW1117" s="31"/>
      <c r="EX1117" s="31"/>
      <c r="EY1117" s="31"/>
      <c r="EZ1117" s="31"/>
      <c r="FA1117" s="31"/>
      <c r="FB1117" s="31"/>
      <c r="FC1117" s="31"/>
      <c r="FD1117" s="31"/>
      <c r="FE1117" s="31"/>
      <c r="FF1117" s="31"/>
      <c r="FG1117" s="31"/>
      <c r="FH1117" s="31"/>
      <c r="FI1117" s="31"/>
      <c r="FJ1117" s="31"/>
      <c r="FK1117" s="31"/>
      <c r="FL1117" s="31"/>
      <c r="FM1117" s="31"/>
      <c r="FN1117" s="31"/>
      <c r="FO1117" s="31"/>
      <c r="FP1117" s="31"/>
      <c r="FQ1117" s="31"/>
      <c r="FR1117" s="31"/>
      <c r="FS1117" s="31"/>
      <c r="FT1117" s="31"/>
      <c r="FU1117" s="31"/>
      <c r="FV1117" s="31"/>
      <c r="FW1117" s="31"/>
      <c r="FX1117" s="31"/>
      <c r="FY1117" s="31"/>
      <c r="FZ1117" s="31"/>
      <c r="GA1117" s="31"/>
      <c r="GB1117" s="31"/>
      <c r="GC1117" s="31"/>
      <c r="GD1117" s="31"/>
      <c r="GE1117" s="31"/>
      <c r="GF1117" s="31"/>
      <c r="GG1117" s="31"/>
      <c r="GH1117" s="31"/>
      <c r="GI1117" s="31"/>
      <c r="GJ1117" s="31"/>
      <c r="GK1117" s="31"/>
      <c r="GL1117" s="31"/>
      <c r="GM1117" s="31"/>
      <c r="GN1117" s="31"/>
      <c r="GO1117" s="31"/>
      <c r="GP1117" s="31"/>
      <c r="GQ1117" s="31"/>
      <c r="GR1117" s="31"/>
      <c r="GS1117" s="31"/>
      <c r="GT1117" s="31"/>
      <c r="GU1117" s="31"/>
      <c r="GV1117" s="31"/>
      <c r="GW1117" s="31"/>
      <c r="GX1117" s="31"/>
      <c r="GY1117" s="31"/>
      <c r="GZ1117" s="31"/>
    </row>
    <row r="1118" spans="2:208" s="32" customFormat="1" x14ac:dyDescent="0.2">
      <c r="B1118" s="21"/>
      <c r="C1118" s="22"/>
      <c r="D1118" s="22"/>
      <c r="E1118" s="22"/>
      <c r="F1118" s="246"/>
      <c r="G1118" s="121"/>
      <c r="H1118" s="27"/>
      <c r="I1118" s="28"/>
      <c r="J1118" s="29"/>
      <c r="K1118" s="30"/>
      <c r="L1118" s="34"/>
      <c r="M1118" s="35"/>
      <c r="N1118" s="30"/>
      <c r="O1118" s="34"/>
      <c r="P1118" s="35"/>
      <c r="Q1118" s="30"/>
      <c r="R1118" s="34"/>
      <c r="S1118" s="35"/>
      <c r="T1118" s="30"/>
      <c r="U1118" s="34"/>
      <c r="V1118" s="35"/>
      <c r="W1118" s="30"/>
      <c r="X1118" s="34"/>
      <c r="Y1118" s="34"/>
      <c r="Z1118" s="30"/>
      <c r="AA1118" s="34"/>
      <c r="AB1118" s="34"/>
      <c r="AC1118" s="30"/>
      <c r="AD1118" s="34"/>
      <c r="AE1118" s="34"/>
      <c r="AF1118" s="30"/>
      <c r="AG1118" s="34"/>
      <c r="AH1118" s="34"/>
      <c r="AI1118" s="30"/>
      <c r="AJ1118" s="34"/>
      <c r="AK1118" s="34"/>
      <c r="AL1118" s="30"/>
      <c r="AM1118" s="34"/>
      <c r="AN1118" s="34"/>
      <c r="AO1118" s="30"/>
      <c r="AP1118" s="34"/>
      <c r="AQ1118" s="34"/>
      <c r="AR1118" s="30"/>
      <c r="AS1118" s="34"/>
      <c r="AT1118" s="34"/>
      <c r="AU1118" s="30"/>
      <c r="AV1118" s="34"/>
      <c r="AW1118" s="34"/>
      <c r="AX1118" s="30"/>
      <c r="AY1118" s="34"/>
      <c r="AZ1118" s="34"/>
      <c r="BA1118" s="30"/>
      <c r="BB1118" s="34"/>
      <c r="BC1118" s="34"/>
      <c r="BD1118" s="30"/>
      <c r="BE1118" s="34"/>
      <c r="BF1118" s="34"/>
      <c r="BG1118" s="30"/>
      <c r="BH1118" s="34"/>
      <c r="BI1118" s="34"/>
      <c r="BJ1118" s="30"/>
      <c r="BK1118" s="34"/>
      <c r="BL1118" s="117"/>
      <c r="BM1118" s="118"/>
      <c r="BN1118" s="117"/>
      <c r="BO1118" s="34"/>
      <c r="BP1118" s="30"/>
      <c r="BQ1118" s="30"/>
      <c r="BR1118" s="31"/>
      <c r="BS1118" s="31"/>
      <c r="BT1118" s="31"/>
      <c r="BU1118" s="31"/>
      <c r="BV1118" s="31"/>
      <c r="BW1118" s="31"/>
      <c r="BX1118" s="31"/>
      <c r="BY1118" s="31"/>
      <c r="BZ1118" s="31"/>
      <c r="CA1118" s="31"/>
      <c r="CB1118" s="31"/>
      <c r="CC1118" s="31"/>
      <c r="CD1118" s="31"/>
      <c r="CE1118" s="31"/>
      <c r="CF1118" s="31"/>
      <c r="CG1118" s="31"/>
      <c r="CH1118" s="31"/>
      <c r="CI1118" s="31"/>
      <c r="CJ1118" s="31"/>
      <c r="CK1118" s="31"/>
      <c r="CL1118" s="31"/>
      <c r="CM1118" s="31"/>
      <c r="CN1118" s="31"/>
      <c r="CO1118" s="31"/>
      <c r="CP1118" s="31"/>
      <c r="CQ1118" s="31"/>
      <c r="CR1118" s="31"/>
      <c r="CS1118" s="31"/>
      <c r="CT1118" s="31"/>
      <c r="CU1118" s="31"/>
      <c r="CV1118" s="31"/>
      <c r="CW1118" s="31"/>
      <c r="CX1118" s="31"/>
      <c r="CY1118" s="31"/>
      <c r="CZ1118" s="31"/>
      <c r="DA1118" s="31"/>
      <c r="DB1118" s="31"/>
      <c r="DC1118" s="31"/>
      <c r="DD1118" s="31"/>
      <c r="DE1118" s="31"/>
      <c r="DF1118" s="31"/>
      <c r="DG1118" s="31"/>
      <c r="DH1118" s="31"/>
      <c r="DI1118" s="31"/>
      <c r="DJ1118" s="31"/>
      <c r="DK1118" s="31"/>
      <c r="DL1118" s="31"/>
      <c r="DM1118" s="31"/>
      <c r="DN1118" s="31"/>
      <c r="DO1118" s="31"/>
      <c r="DP1118" s="31"/>
      <c r="DQ1118" s="31"/>
      <c r="DR1118" s="31"/>
      <c r="DS1118" s="31"/>
      <c r="DT1118" s="31"/>
      <c r="DU1118" s="31"/>
      <c r="DV1118" s="31"/>
      <c r="DW1118" s="31"/>
      <c r="DX1118" s="31"/>
      <c r="DY1118" s="31"/>
      <c r="DZ1118" s="31"/>
      <c r="EA1118" s="31"/>
      <c r="EB1118" s="31"/>
      <c r="EC1118" s="31"/>
      <c r="ED1118" s="31"/>
      <c r="EE1118" s="31"/>
      <c r="EF1118" s="31"/>
      <c r="EG1118" s="31"/>
      <c r="EH1118" s="31"/>
      <c r="EI1118" s="31"/>
      <c r="EJ1118" s="31"/>
      <c r="EK1118" s="31"/>
      <c r="EL1118" s="31"/>
      <c r="EM1118" s="31"/>
      <c r="EN1118" s="31"/>
      <c r="EO1118" s="31"/>
      <c r="EP1118" s="31"/>
      <c r="EQ1118" s="31"/>
      <c r="ER1118" s="31"/>
      <c r="ES1118" s="31"/>
      <c r="ET1118" s="31"/>
      <c r="EU1118" s="31"/>
      <c r="EV1118" s="31"/>
      <c r="EW1118" s="31"/>
      <c r="EX1118" s="31"/>
      <c r="EY1118" s="31"/>
      <c r="EZ1118" s="31"/>
      <c r="FA1118" s="31"/>
      <c r="FB1118" s="31"/>
      <c r="FC1118" s="31"/>
      <c r="FD1118" s="31"/>
      <c r="FE1118" s="31"/>
      <c r="FF1118" s="31"/>
      <c r="FG1118" s="31"/>
      <c r="FH1118" s="31"/>
      <c r="FI1118" s="31"/>
      <c r="FJ1118" s="31"/>
      <c r="FK1118" s="31"/>
      <c r="FL1118" s="31"/>
      <c r="FM1118" s="31"/>
      <c r="FN1118" s="31"/>
      <c r="FO1118" s="31"/>
      <c r="FP1118" s="31"/>
      <c r="FQ1118" s="31"/>
      <c r="FR1118" s="31"/>
      <c r="FS1118" s="31"/>
      <c r="FT1118" s="31"/>
      <c r="FU1118" s="31"/>
      <c r="FV1118" s="31"/>
      <c r="FW1118" s="31"/>
      <c r="FX1118" s="31"/>
      <c r="FY1118" s="31"/>
      <c r="FZ1118" s="31"/>
      <c r="GA1118" s="31"/>
      <c r="GB1118" s="31"/>
      <c r="GC1118" s="31"/>
      <c r="GD1118" s="31"/>
      <c r="GE1118" s="31"/>
      <c r="GF1118" s="31"/>
      <c r="GG1118" s="31"/>
      <c r="GH1118" s="31"/>
      <c r="GI1118" s="31"/>
      <c r="GJ1118" s="31"/>
      <c r="GK1118" s="31"/>
      <c r="GL1118" s="31"/>
      <c r="GM1118" s="31"/>
      <c r="GN1118" s="31"/>
      <c r="GO1118" s="31"/>
      <c r="GP1118" s="31"/>
      <c r="GQ1118" s="31"/>
      <c r="GR1118" s="31"/>
      <c r="GS1118" s="31"/>
      <c r="GT1118" s="31"/>
      <c r="GU1118" s="31"/>
      <c r="GV1118" s="31"/>
      <c r="GW1118" s="31"/>
      <c r="GX1118" s="31"/>
      <c r="GY1118" s="31"/>
      <c r="GZ1118" s="31"/>
    </row>
    <row r="1119" spans="2:208" s="32" customFormat="1" x14ac:dyDescent="0.2">
      <c r="B1119" s="21"/>
      <c r="C1119" s="22"/>
      <c r="D1119" s="22"/>
      <c r="E1119" s="22"/>
      <c r="F1119" s="246"/>
      <c r="G1119" s="121"/>
      <c r="H1119" s="27"/>
      <c r="I1119" s="28"/>
      <c r="J1119" s="29"/>
      <c r="K1119" s="30"/>
      <c r="L1119" s="34"/>
      <c r="M1119" s="35"/>
      <c r="N1119" s="30"/>
      <c r="O1119" s="34"/>
      <c r="P1119" s="35"/>
      <c r="Q1119" s="30"/>
      <c r="R1119" s="34"/>
      <c r="S1119" s="35"/>
      <c r="T1119" s="30"/>
      <c r="U1119" s="34"/>
      <c r="V1119" s="35"/>
      <c r="W1119" s="30"/>
      <c r="X1119" s="34"/>
      <c r="Y1119" s="34"/>
      <c r="Z1119" s="30"/>
      <c r="AA1119" s="34"/>
      <c r="AB1119" s="34"/>
      <c r="AC1119" s="30"/>
      <c r="AD1119" s="34"/>
      <c r="AE1119" s="34"/>
      <c r="AF1119" s="30"/>
      <c r="AG1119" s="34"/>
      <c r="AH1119" s="34"/>
      <c r="AI1119" s="30"/>
      <c r="AJ1119" s="34"/>
      <c r="AK1119" s="34"/>
      <c r="AL1119" s="30"/>
      <c r="AM1119" s="34"/>
      <c r="AN1119" s="34"/>
      <c r="AO1119" s="30"/>
      <c r="AP1119" s="34"/>
      <c r="AQ1119" s="34"/>
      <c r="AR1119" s="30"/>
      <c r="AS1119" s="34"/>
      <c r="AT1119" s="34"/>
      <c r="AU1119" s="30"/>
      <c r="AV1119" s="34"/>
      <c r="AW1119" s="34"/>
      <c r="AX1119" s="30"/>
      <c r="AY1119" s="34"/>
      <c r="AZ1119" s="34"/>
      <c r="BA1119" s="30"/>
      <c r="BB1119" s="34"/>
      <c r="BC1119" s="34"/>
      <c r="BD1119" s="30"/>
      <c r="BE1119" s="34"/>
      <c r="BF1119" s="34"/>
      <c r="BG1119" s="30"/>
      <c r="BH1119" s="34"/>
      <c r="BI1119" s="34"/>
      <c r="BJ1119" s="30"/>
      <c r="BK1119" s="34"/>
      <c r="BL1119" s="117"/>
      <c r="BM1119" s="118"/>
      <c r="BN1119" s="117"/>
      <c r="BO1119" s="34"/>
      <c r="BP1119" s="30"/>
      <c r="BQ1119" s="30"/>
      <c r="BR1119" s="31"/>
      <c r="BS1119" s="31"/>
      <c r="BT1119" s="31"/>
      <c r="BU1119" s="31"/>
      <c r="BV1119" s="31"/>
      <c r="BW1119" s="31"/>
      <c r="BX1119" s="31"/>
      <c r="BY1119" s="31"/>
      <c r="BZ1119" s="31"/>
      <c r="CA1119" s="31"/>
      <c r="CB1119" s="31"/>
      <c r="CC1119" s="31"/>
      <c r="CD1119" s="31"/>
      <c r="CE1119" s="31"/>
      <c r="CF1119" s="31"/>
      <c r="CG1119" s="31"/>
      <c r="CH1119" s="31"/>
      <c r="CI1119" s="31"/>
      <c r="CJ1119" s="31"/>
      <c r="CK1119" s="31"/>
      <c r="CL1119" s="31"/>
      <c r="CM1119" s="31"/>
      <c r="CN1119" s="31"/>
      <c r="CO1119" s="31"/>
      <c r="CP1119" s="31"/>
      <c r="CQ1119" s="31"/>
      <c r="CR1119" s="31"/>
      <c r="CS1119" s="31"/>
      <c r="CT1119" s="31"/>
      <c r="CU1119" s="31"/>
      <c r="CV1119" s="31"/>
      <c r="CW1119" s="31"/>
      <c r="CX1119" s="31"/>
      <c r="CY1119" s="31"/>
      <c r="CZ1119" s="31"/>
      <c r="DA1119" s="31"/>
      <c r="DB1119" s="31"/>
      <c r="DC1119" s="31"/>
      <c r="DD1119" s="31"/>
      <c r="DE1119" s="31"/>
      <c r="DF1119" s="31"/>
      <c r="DG1119" s="31"/>
      <c r="DH1119" s="31"/>
      <c r="DI1119" s="31"/>
      <c r="DJ1119" s="31"/>
      <c r="DK1119" s="31"/>
      <c r="DL1119" s="31"/>
      <c r="DM1119" s="31"/>
      <c r="DN1119" s="31"/>
      <c r="DO1119" s="31"/>
      <c r="DP1119" s="31"/>
      <c r="DQ1119" s="31"/>
      <c r="DR1119" s="31"/>
      <c r="DS1119" s="31"/>
      <c r="DT1119" s="31"/>
      <c r="DU1119" s="31"/>
      <c r="DV1119" s="31"/>
      <c r="DW1119" s="31"/>
      <c r="DX1119" s="31"/>
      <c r="DY1119" s="31"/>
      <c r="DZ1119" s="31"/>
      <c r="EA1119" s="31"/>
      <c r="EB1119" s="31"/>
      <c r="EC1119" s="31"/>
      <c r="ED1119" s="31"/>
      <c r="EE1119" s="31"/>
      <c r="EF1119" s="31"/>
      <c r="EG1119" s="31"/>
      <c r="EH1119" s="31"/>
      <c r="EI1119" s="31"/>
      <c r="EJ1119" s="31"/>
      <c r="EK1119" s="31"/>
      <c r="EL1119" s="31"/>
      <c r="EM1119" s="31"/>
      <c r="EN1119" s="31"/>
      <c r="EO1119" s="31"/>
      <c r="EP1119" s="31"/>
      <c r="EQ1119" s="31"/>
      <c r="ER1119" s="31"/>
      <c r="ES1119" s="31"/>
      <c r="ET1119" s="31"/>
      <c r="EU1119" s="31"/>
      <c r="EV1119" s="31"/>
      <c r="EW1119" s="31"/>
      <c r="EX1119" s="31"/>
      <c r="EY1119" s="31"/>
      <c r="EZ1119" s="31"/>
      <c r="FA1119" s="31"/>
      <c r="FB1119" s="31"/>
      <c r="FC1119" s="31"/>
      <c r="FD1119" s="31"/>
      <c r="FE1119" s="31"/>
      <c r="FF1119" s="31"/>
      <c r="FG1119" s="31"/>
      <c r="FH1119" s="31"/>
      <c r="FI1119" s="31"/>
      <c r="FJ1119" s="31"/>
      <c r="FK1119" s="31"/>
      <c r="FL1119" s="31"/>
      <c r="FM1119" s="31"/>
      <c r="FN1119" s="31"/>
      <c r="FO1119" s="31"/>
      <c r="FP1119" s="31"/>
      <c r="FQ1119" s="31"/>
      <c r="FR1119" s="31"/>
      <c r="FS1119" s="31"/>
      <c r="FT1119" s="31"/>
      <c r="FU1119" s="31"/>
      <c r="FV1119" s="31"/>
      <c r="FW1119" s="31"/>
      <c r="FX1119" s="31"/>
      <c r="FY1119" s="31"/>
      <c r="FZ1119" s="31"/>
      <c r="GA1119" s="31"/>
      <c r="GB1119" s="31"/>
      <c r="GC1119" s="31"/>
      <c r="GD1119" s="31"/>
      <c r="GE1119" s="31"/>
      <c r="GF1119" s="31"/>
      <c r="GG1119" s="31"/>
      <c r="GH1119" s="31"/>
      <c r="GI1119" s="31"/>
      <c r="GJ1119" s="31"/>
      <c r="GK1119" s="31"/>
      <c r="GL1119" s="31"/>
      <c r="GM1119" s="31"/>
      <c r="GN1119" s="31"/>
      <c r="GO1119" s="31"/>
      <c r="GP1119" s="31"/>
      <c r="GQ1119" s="31"/>
      <c r="GR1119" s="31"/>
      <c r="GS1119" s="31"/>
      <c r="GT1119" s="31"/>
      <c r="GU1119" s="31"/>
      <c r="GV1119" s="31"/>
      <c r="GW1119" s="31"/>
      <c r="GX1119" s="31"/>
      <c r="GY1119" s="31"/>
      <c r="GZ1119" s="31"/>
    </row>
    <row r="1120" spans="2:208" s="32" customFormat="1" x14ac:dyDescent="0.2">
      <c r="B1120" s="21"/>
      <c r="C1120" s="22"/>
      <c r="D1120" s="22"/>
      <c r="E1120" s="22"/>
      <c r="F1120" s="246"/>
      <c r="G1120" s="121"/>
      <c r="H1120" s="27"/>
      <c r="I1120" s="28"/>
      <c r="J1120" s="29"/>
      <c r="K1120" s="30"/>
      <c r="L1120" s="34"/>
      <c r="M1120" s="35"/>
      <c r="N1120" s="30"/>
      <c r="O1120" s="34"/>
      <c r="P1120" s="35"/>
      <c r="Q1120" s="30"/>
      <c r="R1120" s="34"/>
      <c r="S1120" s="35"/>
      <c r="T1120" s="30"/>
      <c r="U1120" s="34"/>
      <c r="V1120" s="35"/>
      <c r="W1120" s="30"/>
      <c r="X1120" s="34"/>
      <c r="Y1120" s="34"/>
      <c r="Z1120" s="30"/>
      <c r="AA1120" s="34"/>
      <c r="AB1120" s="34"/>
      <c r="AC1120" s="30"/>
      <c r="AD1120" s="34"/>
      <c r="AE1120" s="34"/>
      <c r="AF1120" s="30"/>
      <c r="AG1120" s="34"/>
      <c r="AH1120" s="34"/>
      <c r="AI1120" s="30"/>
      <c r="AJ1120" s="34"/>
      <c r="AK1120" s="34"/>
      <c r="AL1120" s="30"/>
      <c r="AM1120" s="34"/>
      <c r="AN1120" s="34"/>
      <c r="AO1120" s="30"/>
      <c r="AP1120" s="34"/>
      <c r="AQ1120" s="34"/>
      <c r="AR1120" s="30"/>
      <c r="AS1120" s="34"/>
      <c r="AT1120" s="34"/>
      <c r="AU1120" s="30"/>
      <c r="AV1120" s="34"/>
      <c r="AW1120" s="34"/>
      <c r="AX1120" s="30"/>
      <c r="AY1120" s="34"/>
      <c r="AZ1120" s="34"/>
      <c r="BA1120" s="30"/>
      <c r="BB1120" s="34"/>
      <c r="BC1120" s="34"/>
      <c r="BD1120" s="30"/>
      <c r="BE1120" s="34"/>
      <c r="BF1120" s="34"/>
      <c r="BG1120" s="30"/>
      <c r="BH1120" s="34"/>
      <c r="BI1120" s="34"/>
      <c r="BJ1120" s="30"/>
      <c r="BK1120" s="34"/>
      <c r="BL1120" s="117"/>
      <c r="BM1120" s="118"/>
      <c r="BN1120" s="117"/>
      <c r="BO1120" s="34"/>
      <c r="BP1120" s="30"/>
      <c r="BQ1120" s="30"/>
      <c r="BR1120" s="31"/>
      <c r="BS1120" s="31"/>
      <c r="BT1120" s="31"/>
      <c r="BU1120" s="31"/>
      <c r="BV1120" s="31"/>
      <c r="BW1120" s="31"/>
      <c r="BX1120" s="31"/>
      <c r="BY1120" s="31"/>
      <c r="BZ1120" s="31"/>
      <c r="CA1120" s="31"/>
      <c r="CB1120" s="31"/>
      <c r="CC1120" s="31"/>
      <c r="CD1120" s="31"/>
      <c r="CE1120" s="31"/>
      <c r="CF1120" s="31"/>
      <c r="CG1120" s="31"/>
      <c r="CH1120" s="31"/>
      <c r="CI1120" s="31"/>
      <c r="CJ1120" s="31"/>
      <c r="CK1120" s="31"/>
      <c r="CL1120" s="31"/>
      <c r="CM1120" s="31"/>
      <c r="CN1120" s="31"/>
      <c r="CO1120" s="31"/>
      <c r="CP1120" s="31"/>
      <c r="CQ1120" s="31"/>
      <c r="CR1120" s="31"/>
      <c r="CS1120" s="31"/>
      <c r="CT1120" s="31"/>
      <c r="CU1120" s="31"/>
      <c r="CV1120" s="31"/>
      <c r="CW1120" s="31"/>
      <c r="CX1120" s="31"/>
      <c r="CY1120" s="31"/>
      <c r="CZ1120" s="31"/>
      <c r="DA1120" s="31"/>
      <c r="DB1120" s="31"/>
      <c r="DC1120" s="31"/>
      <c r="DD1120" s="31"/>
      <c r="DE1120" s="31"/>
      <c r="DF1120" s="31"/>
      <c r="DG1120" s="31"/>
      <c r="DH1120" s="31"/>
      <c r="DI1120" s="31"/>
      <c r="DJ1120" s="31"/>
      <c r="DK1120" s="31"/>
      <c r="DL1120" s="31"/>
      <c r="DM1120" s="31"/>
      <c r="DN1120" s="31"/>
      <c r="DO1120" s="31"/>
      <c r="DP1120" s="31"/>
      <c r="DQ1120" s="31"/>
      <c r="DR1120" s="31"/>
      <c r="DS1120" s="31"/>
      <c r="DT1120" s="31"/>
      <c r="DU1120" s="31"/>
      <c r="DV1120" s="31"/>
      <c r="DW1120" s="31"/>
      <c r="DX1120" s="31"/>
      <c r="DY1120" s="31"/>
      <c r="DZ1120" s="31"/>
      <c r="EA1120" s="31"/>
      <c r="EB1120" s="31"/>
      <c r="EC1120" s="31"/>
      <c r="ED1120" s="31"/>
      <c r="EE1120" s="31"/>
      <c r="EF1120" s="31"/>
      <c r="EG1120" s="31"/>
      <c r="EH1120" s="31"/>
      <c r="EI1120" s="31"/>
      <c r="EJ1120" s="31"/>
      <c r="EK1120" s="31"/>
      <c r="EL1120" s="31"/>
      <c r="EM1120" s="31"/>
      <c r="EN1120" s="31"/>
      <c r="EO1120" s="31"/>
      <c r="EP1120" s="31"/>
      <c r="EQ1120" s="31"/>
      <c r="ER1120" s="31"/>
      <c r="ES1120" s="31"/>
      <c r="ET1120" s="31"/>
      <c r="EU1120" s="31"/>
      <c r="EV1120" s="31"/>
      <c r="EW1120" s="31"/>
      <c r="EX1120" s="31"/>
      <c r="EY1120" s="31"/>
      <c r="EZ1120" s="31"/>
      <c r="FA1120" s="31"/>
      <c r="FB1120" s="31"/>
      <c r="FC1120" s="31"/>
      <c r="FD1120" s="31"/>
      <c r="FE1120" s="31"/>
      <c r="FF1120" s="31"/>
      <c r="FG1120" s="31"/>
      <c r="FH1120" s="31"/>
      <c r="FI1120" s="31"/>
      <c r="FJ1120" s="31"/>
      <c r="FK1120" s="31"/>
      <c r="FL1120" s="31"/>
      <c r="FM1120" s="31"/>
      <c r="FN1120" s="31"/>
      <c r="FO1120" s="31"/>
      <c r="FP1120" s="31"/>
      <c r="FQ1120" s="31"/>
      <c r="FR1120" s="31"/>
      <c r="FS1120" s="31"/>
      <c r="FT1120" s="31"/>
      <c r="FU1120" s="31"/>
      <c r="FV1120" s="31"/>
      <c r="FW1120" s="31"/>
      <c r="FX1120" s="31"/>
      <c r="FY1120" s="31"/>
      <c r="FZ1120" s="31"/>
      <c r="GA1120" s="31"/>
      <c r="GB1120" s="31"/>
      <c r="GC1120" s="31"/>
      <c r="GD1120" s="31"/>
      <c r="GE1120" s="31"/>
      <c r="GF1120" s="31"/>
      <c r="GG1120" s="31"/>
      <c r="GH1120" s="31"/>
      <c r="GI1120" s="31"/>
      <c r="GJ1120" s="31"/>
      <c r="GK1120" s="31"/>
      <c r="GL1120" s="31"/>
      <c r="GM1120" s="31"/>
      <c r="GN1120" s="31"/>
      <c r="GO1120" s="31"/>
      <c r="GP1120" s="31"/>
      <c r="GQ1120" s="31"/>
      <c r="GR1120" s="31"/>
      <c r="GS1120" s="31"/>
      <c r="GT1120" s="31"/>
      <c r="GU1120" s="31"/>
      <c r="GV1120" s="31"/>
      <c r="GW1120" s="31"/>
      <c r="GX1120" s="31"/>
      <c r="GY1120" s="31"/>
      <c r="GZ1120" s="31"/>
    </row>
    <row r="1121" spans="2:208" s="32" customFormat="1" x14ac:dyDescent="0.2">
      <c r="B1121" s="21"/>
      <c r="C1121" s="22"/>
      <c r="D1121" s="22"/>
      <c r="E1121" s="22"/>
      <c r="F1121" s="246"/>
      <c r="G1121" s="121"/>
      <c r="H1121" s="27"/>
      <c r="I1121" s="28"/>
      <c r="J1121" s="29"/>
      <c r="K1121" s="30"/>
      <c r="L1121" s="34"/>
      <c r="M1121" s="35"/>
      <c r="N1121" s="30"/>
      <c r="O1121" s="34"/>
      <c r="P1121" s="35"/>
      <c r="Q1121" s="30"/>
      <c r="R1121" s="34"/>
      <c r="S1121" s="35"/>
      <c r="T1121" s="30"/>
      <c r="U1121" s="34"/>
      <c r="V1121" s="35"/>
      <c r="W1121" s="30"/>
      <c r="X1121" s="34"/>
      <c r="Y1121" s="34"/>
      <c r="Z1121" s="30"/>
      <c r="AA1121" s="34"/>
      <c r="AB1121" s="34"/>
      <c r="AC1121" s="30"/>
      <c r="AD1121" s="34"/>
      <c r="AE1121" s="34"/>
      <c r="AF1121" s="30"/>
      <c r="AG1121" s="34"/>
      <c r="AH1121" s="34"/>
      <c r="AI1121" s="30"/>
      <c r="AJ1121" s="34"/>
      <c r="AK1121" s="34"/>
      <c r="AL1121" s="30"/>
      <c r="AM1121" s="34"/>
      <c r="AN1121" s="34"/>
      <c r="AO1121" s="30"/>
      <c r="AP1121" s="34"/>
      <c r="AQ1121" s="34"/>
      <c r="AR1121" s="30"/>
      <c r="AS1121" s="34"/>
      <c r="AT1121" s="34"/>
      <c r="AU1121" s="30"/>
      <c r="AV1121" s="34"/>
      <c r="AW1121" s="34"/>
      <c r="AX1121" s="30"/>
      <c r="AY1121" s="34"/>
      <c r="AZ1121" s="34"/>
      <c r="BA1121" s="30"/>
      <c r="BB1121" s="34"/>
      <c r="BC1121" s="34"/>
      <c r="BD1121" s="30"/>
      <c r="BE1121" s="34"/>
      <c r="BF1121" s="34"/>
      <c r="BG1121" s="30"/>
      <c r="BH1121" s="34"/>
      <c r="BI1121" s="34"/>
      <c r="BJ1121" s="30"/>
      <c r="BK1121" s="34"/>
      <c r="BL1121" s="117"/>
      <c r="BM1121" s="118"/>
      <c r="BN1121" s="117"/>
      <c r="BO1121" s="34"/>
      <c r="BP1121" s="30"/>
      <c r="BQ1121" s="30"/>
      <c r="BR1121" s="31"/>
      <c r="BS1121" s="31"/>
      <c r="BT1121" s="31"/>
      <c r="BU1121" s="31"/>
      <c r="BV1121" s="31"/>
      <c r="BW1121" s="31"/>
      <c r="BX1121" s="31"/>
      <c r="BY1121" s="31"/>
      <c r="BZ1121" s="31"/>
      <c r="CA1121" s="31"/>
      <c r="CB1121" s="31"/>
      <c r="CC1121" s="31"/>
      <c r="CD1121" s="31"/>
      <c r="CE1121" s="31"/>
      <c r="CF1121" s="31"/>
      <c r="CG1121" s="31"/>
      <c r="CH1121" s="31"/>
      <c r="CI1121" s="31"/>
      <c r="CJ1121" s="31"/>
      <c r="CK1121" s="31"/>
      <c r="CL1121" s="31"/>
      <c r="CM1121" s="31"/>
      <c r="CN1121" s="31"/>
      <c r="CO1121" s="31"/>
      <c r="CP1121" s="31"/>
      <c r="CQ1121" s="31"/>
      <c r="CR1121" s="31"/>
      <c r="CS1121" s="31"/>
      <c r="CT1121" s="31"/>
      <c r="CU1121" s="31"/>
      <c r="CV1121" s="31"/>
      <c r="CW1121" s="31"/>
      <c r="CX1121" s="31"/>
      <c r="CY1121" s="31"/>
      <c r="CZ1121" s="31"/>
      <c r="DA1121" s="31"/>
      <c r="DB1121" s="31"/>
      <c r="DC1121" s="31"/>
      <c r="DD1121" s="31"/>
      <c r="DE1121" s="31"/>
      <c r="DF1121" s="31"/>
      <c r="DG1121" s="31"/>
      <c r="DH1121" s="31"/>
      <c r="DI1121" s="31"/>
      <c r="DJ1121" s="31"/>
      <c r="DK1121" s="31"/>
      <c r="DL1121" s="31"/>
      <c r="DM1121" s="31"/>
      <c r="DN1121" s="31"/>
      <c r="DO1121" s="31"/>
      <c r="DP1121" s="31"/>
      <c r="DQ1121" s="31"/>
      <c r="DR1121" s="31"/>
      <c r="DS1121" s="31"/>
      <c r="DT1121" s="31"/>
      <c r="DU1121" s="31"/>
      <c r="DV1121" s="31"/>
      <c r="DW1121" s="31"/>
      <c r="DX1121" s="31"/>
      <c r="DY1121" s="31"/>
      <c r="DZ1121" s="31"/>
      <c r="EA1121" s="31"/>
      <c r="EB1121" s="31"/>
      <c r="EC1121" s="31"/>
      <c r="ED1121" s="31"/>
      <c r="EE1121" s="31"/>
      <c r="EF1121" s="31"/>
      <c r="EG1121" s="31"/>
      <c r="EH1121" s="31"/>
      <c r="EI1121" s="31"/>
      <c r="EJ1121" s="31"/>
      <c r="EK1121" s="31"/>
      <c r="EL1121" s="31"/>
      <c r="EM1121" s="31"/>
      <c r="EN1121" s="31"/>
      <c r="EO1121" s="31"/>
      <c r="EP1121" s="31"/>
      <c r="EQ1121" s="31"/>
      <c r="ER1121" s="31"/>
      <c r="ES1121" s="31"/>
      <c r="ET1121" s="31"/>
      <c r="EU1121" s="31"/>
      <c r="EV1121" s="31"/>
      <c r="EW1121" s="31"/>
      <c r="EX1121" s="31"/>
      <c r="EY1121" s="31"/>
      <c r="EZ1121" s="31"/>
      <c r="FA1121" s="31"/>
      <c r="FB1121" s="31"/>
      <c r="FC1121" s="31"/>
      <c r="FD1121" s="31"/>
      <c r="FE1121" s="31"/>
      <c r="FF1121" s="31"/>
      <c r="FG1121" s="31"/>
      <c r="FH1121" s="31"/>
      <c r="FI1121" s="31"/>
      <c r="FJ1121" s="31"/>
      <c r="FK1121" s="31"/>
      <c r="FL1121" s="31"/>
      <c r="FM1121" s="31"/>
      <c r="FN1121" s="31"/>
      <c r="FO1121" s="31"/>
      <c r="FP1121" s="31"/>
      <c r="FQ1121" s="31"/>
      <c r="FR1121" s="31"/>
      <c r="FS1121" s="31"/>
      <c r="FT1121" s="31"/>
      <c r="FU1121" s="31"/>
      <c r="FV1121" s="31"/>
      <c r="FW1121" s="31"/>
      <c r="FX1121" s="31"/>
      <c r="FY1121" s="31"/>
      <c r="FZ1121" s="31"/>
      <c r="GA1121" s="31"/>
      <c r="GB1121" s="31"/>
      <c r="GC1121" s="31"/>
      <c r="GD1121" s="31"/>
      <c r="GE1121" s="31"/>
      <c r="GF1121" s="31"/>
      <c r="GG1121" s="31"/>
      <c r="GH1121" s="31"/>
      <c r="GI1121" s="31"/>
      <c r="GJ1121" s="31"/>
      <c r="GK1121" s="31"/>
      <c r="GL1121" s="31"/>
      <c r="GM1121" s="31"/>
      <c r="GN1121" s="31"/>
      <c r="GO1121" s="31"/>
      <c r="GP1121" s="31"/>
      <c r="GQ1121" s="31"/>
      <c r="GR1121" s="31"/>
      <c r="GS1121" s="31"/>
      <c r="GT1121" s="31"/>
      <c r="GU1121" s="31"/>
      <c r="GV1121" s="31"/>
      <c r="GW1121" s="31"/>
      <c r="GX1121" s="31"/>
      <c r="GY1121" s="31"/>
      <c r="GZ1121" s="31"/>
    </row>
    <row r="1122" spans="2:208" s="32" customFormat="1" x14ac:dyDescent="0.2">
      <c r="B1122" s="21"/>
      <c r="C1122" s="22"/>
      <c r="D1122" s="22"/>
      <c r="E1122" s="22"/>
      <c r="F1122" s="246"/>
      <c r="G1122" s="121"/>
      <c r="H1122" s="27"/>
      <c r="I1122" s="28"/>
      <c r="J1122" s="29"/>
      <c r="K1122" s="30"/>
      <c r="L1122" s="34"/>
      <c r="M1122" s="35"/>
      <c r="N1122" s="30"/>
      <c r="O1122" s="34"/>
      <c r="P1122" s="35"/>
      <c r="Q1122" s="30"/>
      <c r="R1122" s="34"/>
      <c r="S1122" s="35"/>
      <c r="T1122" s="30"/>
      <c r="U1122" s="34"/>
      <c r="V1122" s="35"/>
      <c r="W1122" s="30"/>
      <c r="X1122" s="34"/>
      <c r="Y1122" s="34"/>
      <c r="Z1122" s="30"/>
      <c r="AA1122" s="34"/>
      <c r="AB1122" s="34"/>
      <c r="AC1122" s="30"/>
      <c r="AD1122" s="34"/>
      <c r="AE1122" s="34"/>
      <c r="AF1122" s="30"/>
      <c r="AG1122" s="34"/>
      <c r="AH1122" s="34"/>
      <c r="AI1122" s="30"/>
      <c r="AJ1122" s="34"/>
      <c r="AK1122" s="34"/>
      <c r="AL1122" s="30"/>
      <c r="AM1122" s="34"/>
      <c r="AN1122" s="34"/>
      <c r="AO1122" s="30"/>
      <c r="AP1122" s="34"/>
      <c r="AQ1122" s="34"/>
      <c r="AR1122" s="30"/>
      <c r="AS1122" s="34"/>
      <c r="AT1122" s="34"/>
      <c r="AU1122" s="30"/>
      <c r="AV1122" s="34"/>
      <c r="AW1122" s="34"/>
      <c r="AX1122" s="30"/>
      <c r="AY1122" s="34"/>
      <c r="AZ1122" s="34"/>
      <c r="BA1122" s="30"/>
      <c r="BB1122" s="34"/>
      <c r="BC1122" s="34"/>
      <c r="BD1122" s="30"/>
      <c r="BE1122" s="34"/>
      <c r="BF1122" s="34"/>
      <c r="BG1122" s="30"/>
      <c r="BH1122" s="34"/>
      <c r="BI1122" s="34"/>
      <c r="BJ1122" s="30"/>
      <c r="BK1122" s="34"/>
      <c r="BL1122" s="117"/>
      <c r="BM1122" s="118"/>
      <c r="BN1122" s="117"/>
      <c r="BO1122" s="34"/>
      <c r="BP1122" s="30"/>
      <c r="BQ1122" s="30"/>
      <c r="BR1122" s="31"/>
      <c r="BS1122" s="31"/>
      <c r="BT1122" s="31"/>
      <c r="BU1122" s="31"/>
      <c r="BV1122" s="31"/>
      <c r="BW1122" s="31"/>
      <c r="BX1122" s="31"/>
      <c r="BY1122" s="31"/>
      <c r="BZ1122" s="31"/>
      <c r="CA1122" s="31"/>
      <c r="CB1122" s="31"/>
      <c r="CC1122" s="31"/>
      <c r="CD1122" s="31"/>
      <c r="CE1122" s="31"/>
      <c r="CF1122" s="31"/>
      <c r="CG1122" s="31"/>
      <c r="CH1122" s="31"/>
      <c r="CI1122" s="31"/>
      <c r="CJ1122" s="31"/>
      <c r="CK1122" s="31"/>
      <c r="CL1122" s="31"/>
      <c r="CM1122" s="31"/>
      <c r="CN1122" s="31"/>
      <c r="CO1122" s="31"/>
      <c r="CP1122" s="31"/>
      <c r="CQ1122" s="31"/>
      <c r="CR1122" s="31"/>
      <c r="CS1122" s="31"/>
      <c r="CT1122" s="31"/>
      <c r="CU1122" s="31"/>
      <c r="CV1122" s="31"/>
      <c r="CW1122" s="31"/>
      <c r="CX1122" s="31"/>
      <c r="CY1122" s="31"/>
      <c r="CZ1122" s="31"/>
      <c r="DA1122" s="31"/>
      <c r="DB1122" s="31"/>
      <c r="DC1122" s="31"/>
      <c r="DD1122" s="31"/>
      <c r="DE1122" s="31"/>
      <c r="DF1122" s="31"/>
      <c r="DG1122" s="31"/>
      <c r="DH1122" s="31"/>
      <c r="DI1122" s="31"/>
      <c r="DJ1122" s="31"/>
      <c r="DK1122" s="31"/>
      <c r="DL1122" s="31"/>
      <c r="DM1122" s="31"/>
      <c r="DN1122" s="31"/>
      <c r="DO1122" s="31"/>
      <c r="DP1122" s="31"/>
      <c r="DQ1122" s="31"/>
      <c r="DR1122" s="31"/>
      <c r="DS1122" s="31"/>
      <c r="DT1122" s="31"/>
      <c r="DU1122" s="31"/>
      <c r="DV1122" s="31"/>
      <c r="DW1122" s="31"/>
      <c r="DX1122" s="31"/>
      <c r="DY1122" s="31"/>
      <c r="DZ1122" s="31"/>
      <c r="EA1122" s="31"/>
      <c r="EB1122" s="31"/>
      <c r="EC1122" s="31"/>
      <c r="ED1122" s="31"/>
      <c r="EE1122" s="31"/>
      <c r="EF1122" s="31"/>
      <c r="EG1122" s="31"/>
      <c r="EH1122" s="31"/>
      <c r="EI1122" s="31"/>
      <c r="EJ1122" s="31"/>
      <c r="EK1122" s="31"/>
      <c r="EL1122" s="31"/>
      <c r="EM1122" s="31"/>
      <c r="EN1122" s="31"/>
      <c r="EO1122" s="31"/>
      <c r="EP1122" s="31"/>
      <c r="EQ1122" s="31"/>
      <c r="ER1122" s="31"/>
      <c r="ES1122" s="31"/>
      <c r="ET1122" s="31"/>
      <c r="EU1122" s="31"/>
      <c r="EV1122" s="31"/>
      <c r="EW1122" s="31"/>
      <c r="EX1122" s="31"/>
      <c r="EY1122" s="31"/>
      <c r="EZ1122" s="31"/>
      <c r="FA1122" s="31"/>
      <c r="FB1122" s="31"/>
      <c r="FC1122" s="31"/>
      <c r="FD1122" s="31"/>
      <c r="FE1122" s="31"/>
      <c r="FF1122" s="31"/>
      <c r="FG1122" s="31"/>
      <c r="FH1122" s="31"/>
      <c r="FI1122" s="31"/>
      <c r="FJ1122" s="31"/>
      <c r="FK1122" s="31"/>
      <c r="FL1122" s="31"/>
      <c r="FM1122" s="31"/>
      <c r="FN1122" s="31"/>
      <c r="FO1122" s="31"/>
      <c r="FP1122" s="31"/>
      <c r="FQ1122" s="31"/>
      <c r="FR1122" s="31"/>
      <c r="FS1122" s="31"/>
      <c r="FT1122" s="31"/>
      <c r="FU1122" s="31"/>
      <c r="FV1122" s="31"/>
      <c r="FW1122" s="31"/>
      <c r="FX1122" s="31"/>
      <c r="FY1122" s="31"/>
      <c r="FZ1122" s="31"/>
      <c r="GA1122" s="31"/>
      <c r="GB1122" s="31"/>
      <c r="GC1122" s="31"/>
      <c r="GD1122" s="31"/>
      <c r="GE1122" s="31"/>
      <c r="GF1122" s="31"/>
      <c r="GG1122" s="31"/>
      <c r="GH1122" s="31"/>
      <c r="GI1122" s="31"/>
      <c r="GJ1122" s="31"/>
      <c r="GK1122" s="31"/>
      <c r="GL1122" s="31"/>
      <c r="GM1122" s="31"/>
      <c r="GN1122" s="31"/>
      <c r="GO1122" s="31"/>
      <c r="GP1122" s="31"/>
      <c r="GQ1122" s="31"/>
      <c r="GR1122" s="31"/>
      <c r="GS1122" s="31"/>
      <c r="GT1122" s="31"/>
      <c r="GU1122" s="31"/>
      <c r="GV1122" s="31"/>
      <c r="GW1122" s="31"/>
      <c r="GX1122" s="31"/>
      <c r="GY1122" s="31"/>
      <c r="GZ1122" s="31"/>
    </row>
    <row r="1123" spans="2:208" s="32" customFormat="1" x14ac:dyDescent="0.2">
      <c r="B1123" s="21"/>
      <c r="C1123" s="22"/>
      <c r="D1123" s="22"/>
      <c r="E1123" s="22"/>
      <c r="F1123" s="246"/>
      <c r="G1123" s="121"/>
      <c r="H1123" s="27"/>
      <c r="I1123" s="28"/>
      <c r="J1123" s="29"/>
      <c r="K1123" s="30"/>
      <c r="L1123" s="34"/>
      <c r="M1123" s="35"/>
      <c r="N1123" s="30"/>
      <c r="O1123" s="34"/>
      <c r="P1123" s="35"/>
      <c r="Q1123" s="30"/>
      <c r="R1123" s="34"/>
      <c r="S1123" s="35"/>
      <c r="T1123" s="30"/>
      <c r="U1123" s="34"/>
      <c r="V1123" s="35"/>
      <c r="W1123" s="30"/>
      <c r="X1123" s="34"/>
      <c r="Y1123" s="34"/>
      <c r="Z1123" s="30"/>
      <c r="AA1123" s="34"/>
      <c r="AB1123" s="34"/>
      <c r="AC1123" s="30"/>
      <c r="AD1123" s="34"/>
      <c r="AE1123" s="34"/>
      <c r="AF1123" s="30"/>
      <c r="AG1123" s="34"/>
      <c r="AH1123" s="34"/>
      <c r="AI1123" s="30"/>
      <c r="AJ1123" s="34"/>
      <c r="AK1123" s="34"/>
      <c r="AL1123" s="30"/>
      <c r="AM1123" s="34"/>
      <c r="AN1123" s="34"/>
      <c r="AO1123" s="30"/>
      <c r="AP1123" s="34"/>
      <c r="AQ1123" s="34"/>
      <c r="AR1123" s="30"/>
      <c r="AS1123" s="34"/>
      <c r="AT1123" s="34"/>
      <c r="AU1123" s="30"/>
      <c r="AV1123" s="34"/>
      <c r="AW1123" s="34"/>
      <c r="AX1123" s="30"/>
      <c r="AY1123" s="34"/>
      <c r="AZ1123" s="34"/>
      <c r="BA1123" s="30"/>
      <c r="BB1123" s="34"/>
      <c r="BC1123" s="34"/>
      <c r="BD1123" s="30"/>
      <c r="BE1123" s="34"/>
      <c r="BF1123" s="34"/>
      <c r="BG1123" s="30"/>
      <c r="BH1123" s="34"/>
      <c r="BI1123" s="34"/>
      <c r="BJ1123" s="30"/>
      <c r="BK1123" s="34"/>
      <c r="BL1123" s="117"/>
      <c r="BM1123" s="118"/>
      <c r="BN1123" s="117"/>
      <c r="BO1123" s="34"/>
      <c r="BP1123" s="30"/>
      <c r="BQ1123" s="30"/>
      <c r="BR1123" s="31"/>
      <c r="BS1123" s="31"/>
      <c r="BT1123" s="31"/>
      <c r="BU1123" s="31"/>
      <c r="BV1123" s="31"/>
      <c r="BW1123" s="31"/>
      <c r="BX1123" s="31"/>
      <c r="BY1123" s="31"/>
      <c r="BZ1123" s="31"/>
      <c r="CA1123" s="31"/>
      <c r="CB1123" s="31"/>
      <c r="CC1123" s="31"/>
      <c r="CD1123" s="31"/>
      <c r="CE1123" s="31"/>
      <c r="CF1123" s="31"/>
      <c r="CG1123" s="31"/>
      <c r="CH1123" s="31"/>
      <c r="CI1123" s="31"/>
      <c r="CJ1123" s="31"/>
      <c r="CK1123" s="31"/>
      <c r="CL1123" s="31"/>
      <c r="CM1123" s="31"/>
      <c r="CN1123" s="31"/>
      <c r="CO1123" s="31"/>
      <c r="CP1123" s="31"/>
      <c r="CQ1123" s="31"/>
      <c r="CR1123" s="31"/>
      <c r="CS1123" s="31"/>
      <c r="CT1123" s="31"/>
      <c r="CU1123" s="31"/>
      <c r="CV1123" s="31"/>
      <c r="CW1123" s="31"/>
      <c r="CX1123" s="31"/>
      <c r="CY1123" s="31"/>
      <c r="CZ1123" s="31"/>
      <c r="DA1123" s="31"/>
      <c r="DB1123" s="31"/>
      <c r="DC1123" s="31"/>
      <c r="DD1123" s="31"/>
      <c r="DE1123" s="31"/>
      <c r="DF1123" s="31"/>
      <c r="DG1123" s="31"/>
      <c r="DH1123" s="31"/>
      <c r="DI1123" s="31"/>
      <c r="DJ1123" s="31"/>
      <c r="DK1123" s="31"/>
      <c r="DL1123" s="31"/>
      <c r="DM1123" s="31"/>
      <c r="DN1123" s="31"/>
      <c r="DO1123" s="31"/>
      <c r="DP1123" s="31"/>
      <c r="DQ1123" s="31"/>
      <c r="DR1123" s="31"/>
      <c r="DS1123" s="31"/>
      <c r="DT1123" s="31"/>
      <c r="DU1123" s="31"/>
      <c r="DV1123" s="31"/>
      <c r="DW1123" s="31"/>
      <c r="DX1123" s="31"/>
      <c r="DY1123" s="31"/>
      <c r="DZ1123" s="31"/>
      <c r="EA1123" s="31"/>
      <c r="EB1123" s="31"/>
      <c r="EC1123" s="31"/>
      <c r="ED1123" s="31"/>
      <c r="EE1123" s="31"/>
      <c r="EF1123" s="31"/>
      <c r="EG1123" s="31"/>
      <c r="EH1123" s="31"/>
      <c r="EI1123" s="31"/>
      <c r="EJ1123" s="31"/>
      <c r="EK1123" s="31"/>
      <c r="EL1123" s="31"/>
      <c r="EM1123" s="31"/>
      <c r="EN1123" s="31"/>
      <c r="EO1123" s="31"/>
      <c r="EP1123" s="31"/>
      <c r="EQ1123" s="31"/>
      <c r="ER1123" s="31"/>
      <c r="ES1123" s="31"/>
      <c r="ET1123" s="31"/>
      <c r="EU1123" s="31"/>
      <c r="EV1123" s="31"/>
      <c r="EW1123" s="31"/>
      <c r="EX1123" s="31"/>
      <c r="EY1123" s="31"/>
      <c r="EZ1123" s="31"/>
      <c r="FA1123" s="31"/>
      <c r="FB1123" s="31"/>
      <c r="FC1123" s="31"/>
      <c r="FD1123" s="31"/>
      <c r="FE1123" s="31"/>
      <c r="FF1123" s="31"/>
      <c r="FG1123" s="31"/>
      <c r="FH1123" s="31"/>
      <c r="FI1123" s="31"/>
      <c r="FJ1123" s="31"/>
      <c r="FK1123" s="31"/>
      <c r="FL1123" s="31"/>
      <c r="FM1123" s="31"/>
      <c r="FN1123" s="31"/>
      <c r="FO1123" s="31"/>
      <c r="FP1123" s="31"/>
      <c r="FQ1123" s="31"/>
      <c r="FR1123" s="31"/>
      <c r="FS1123" s="31"/>
      <c r="FT1123" s="31"/>
      <c r="FU1123" s="31"/>
      <c r="FV1123" s="31"/>
      <c r="FW1123" s="31"/>
      <c r="FX1123" s="31"/>
      <c r="FY1123" s="31"/>
      <c r="FZ1123" s="31"/>
      <c r="GA1123" s="31"/>
      <c r="GB1123" s="31"/>
      <c r="GC1123" s="31"/>
      <c r="GD1123" s="31"/>
      <c r="GE1123" s="31"/>
      <c r="GF1123" s="31"/>
      <c r="GG1123" s="31"/>
      <c r="GH1123" s="31"/>
      <c r="GI1123" s="31"/>
      <c r="GJ1123" s="31"/>
      <c r="GK1123" s="31"/>
      <c r="GL1123" s="31"/>
      <c r="GM1123" s="31"/>
      <c r="GN1123" s="31"/>
      <c r="GO1123" s="31"/>
      <c r="GP1123" s="31"/>
      <c r="GQ1123" s="31"/>
      <c r="GR1123" s="31"/>
      <c r="GS1123" s="31"/>
      <c r="GT1123" s="31"/>
      <c r="GU1123" s="31"/>
      <c r="GV1123" s="31"/>
      <c r="GW1123" s="31"/>
      <c r="GX1123" s="31"/>
      <c r="GY1123" s="31"/>
      <c r="GZ1123" s="31"/>
    </row>
    <row r="1124" spans="2:208" s="32" customFormat="1" x14ac:dyDescent="0.2">
      <c r="B1124" s="21"/>
      <c r="C1124" s="22"/>
      <c r="D1124" s="22"/>
      <c r="E1124" s="22"/>
      <c r="F1124" s="246"/>
      <c r="G1124" s="121"/>
      <c r="H1124" s="27"/>
      <c r="I1124" s="28"/>
      <c r="J1124" s="29"/>
      <c r="K1124" s="30"/>
      <c r="L1124" s="34"/>
      <c r="M1124" s="35"/>
      <c r="N1124" s="30"/>
      <c r="O1124" s="34"/>
      <c r="P1124" s="35"/>
      <c r="Q1124" s="30"/>
      <c r="R1124" s="34"/>
      <c r="S1124" s="35"/>
      <c r="T1124" s="30"/>
      <c r="U1124" s="34"/>
      <c r="V1124" s="35"/>
      <c r="W1124" s="30"/>
      <c r="X1124" s="34"/>
      <c r="Y1124" s="34"/>
      <c r="Z1124" s="30"/>
      <c r="AA1124" s="34"/>
      <c r="AB1124" s="34"/>
      <c r="AC1124" s="30"/>
      <c r="AD1124" s="34"/>
      <c r="AE1124" s="34"/>
      <c r="AF1124" s="30"/>
      <c r="AG1124" s="34"/>
      <c r="AH1124" s="34"/>
      <c r="AI1124" s="30"/>
      <c r="AJ1124" s="34"/>
      <c r="AK1124" s="34"/>
      <c r="AL1124" s="30"/>
      <c r="AM1124" s="34"/>
      <c r="AN1124" s="34"/>
      <c r="AO1124" s="30"/>
      <c r="AP1124" s="34"/>
      <c r="AQ1124" s="34"/>
      <c r="AR1124" s="30"/>
      <c r="AS1124" s="34"/>
      <c r="AT1124" s="34"/>
      <c r="AU1124" s="30"/>
      <c r="AV1124" s="34"/>
      <c r="AW1124" s="34"/>
      <c r="AX1124" s="30"/>
      <c r="AY1124" s="34"/>
      <c r="AZ1124" s="34"/>
      <c r="BA1124" s="30"/>
      <c r="BB1124" s="34"/>
      <c r="BC1124" s="34"/>
      <c r="BD1124" s="30"/>
      <c r="BE1124" s="34"/>
      <c r="BF1124" s="34"/>
      <c r="BG1124" s="30"/>
      <c r="BH1124" s="34"/>
      <c r="BI1124" s="34"/>
      <c r="BJ1124" s="30"/>
      <c r="BK1124" s="34"/>
      <c r="BL1124" s="117"/>
      <c r="BM1124" s="118"/>
      <c r="BN1124" s="117"/>
      <c r="BO1124" s="34"/>
      <c r="BP1124" s="30"/>
      <c r="BQ1124" s="30"/>
      <c r="BR1124" s="31"/>
      <c r="BS1124" s="31"/>
      <c r="BT1124" s="31"/>
      <c r="BU1124" s="31"/>
      <c r="BV1124" s="31"/>
      <c r="BW1124" s="31"/>
      <c r="BX1124" s="31"/>
      <c r="BY1124" s="31"/>
      <c r="BZ1124" s="31"/>
      <c r="CA1124" s="31"/>
      <c r="CB1124" s="31"/>
      <c r="CC1124" s="31"/>
      <c r="CD1124" s="31"/>
      <c r="CE1124" s="31"/>
      <c r="CF1124" s="31"/>
      <c r="CG1124" s="31"/>
      <c r="CH1124" s="31"/>
      <c r="CI1124" s="31"/>
      <c r="CJ1124" s="31"/>
      <c r="CK1124" s="31"/>
      <c r="CL1124" s="31"/>
      <c r="CM1124" s="31"/>
      <c r="CN1124" s="31"/>
      <c r="CO1124" s="31"/>
      <c r="CP1124" s="31"/>
      <c r="CQ1124" s="31"/>
      <c r="CR1124" s="31"/>
      <c r="CS1124" s="31"/>
      <c r="CT1124" s="31"/>
      <c r="CU1124" s="31"/>
      <c r="CV1124" s="31"/>
      <c r="CW1124" s="31"/>
      <c r="CX1124" s="31"/>
      <c r="CY1124" s="31"/>
      <c r="CZ1124" s="31"/>
      <c r="DA1124" s="31"/>
      <c r="DB1124" s="31"/>
      <c r="DC1124" s="31"/>
      <c r="DD1124" s="31"/>
      <c r="DE1124" s="31"/>
      <c r="DF1124" s="31"/>
      <c r="DG1124" s="31"/>
      <c r="DH1124" s="31"/>
      <c r="DI1124" s="31"/>
      <c r="DJ1124" s="31"/>
      <c r="DK1124" s="31"/>
      <c r="DL1124" s="31"/>
      <c r="DM1124" s="31"/>
      <c r="DN1124" s="31"/>
      <c r="DO1124" s="31"/>
      <c r="DP1124" s="31"/>
      <c r="DQ1124" s="31"/>
      <c r="DR1124" s="31"/>
      <c r="DS1124" s="31"/>
      <c r="DT1124" s="31"/>
      <c r="DU1124" s="31"/>
      <c r="DV1124" s="31"/>
      <c r="DW1124" s="31"/>
      <c r="DX1124" s="31"/>
      <c r="DY1124" s="31"/>
      <c r="DZ1124" s="31"/>
      <c r="EA1124" s="31"/>
      <c r="EB1124" s="31"/>
      <c r="EC1124" s="31"/>
      <c r="ED1124" s="31"/>
      <c r="EE1124" s="31"/>
      <c r="EF1124" s="31"/>
      <c r="EG1124" s="31"/>
      <c r="EH1124" s="31"/>
      <c r="EI1124" s="31"/>
      <c r="EJ1124" s="31"/>
      <c r="EK1124" s="31"/>
      <c r="EL1124" s="31"/>
      <c r="EM1124" s="31"/>
      <c r="EN1124" s="31"/>
      <c r="EO1124" s="31"/>
      <c r="EP1124" s="31"/>
      <c r="EQ1124" s="31"/>
      <c r="ER1124" s="31"/>
      <c r="ES1124" s="31"/>
      <c r="ET1124" s="31"/>
      <c r="EU1124" s="31"/>
      <c r="EV1124" s="31"/>
      <c r="EW1124" s="31"/>
      <c r="EX1124" s="31"/>
      <c r="EY1124" s="31"/>
      <c r="EZ1124" s="31"/>
      <c r="FA1124" s="31"/>
      <c r="FB1124" s="31"/>
      <c r="FC1124" s="31"/>
      <c r="FD1124" s="31"/>
      <c r="FE1124" s="31"/>
      <c r="FF1124" s="31"/>
      <c r="FG1124" s="31"/>
      <c r="FH1124" s="31"/>
      <c r="FI1124" s="31"/>
      <c r="FJ1124" s="31"/>
      <c r="FK1124" s="31"/>
      <c r="FL1124" s="31"/>
      <c r="FM1124" s="31"/>
      <c r="FN1124" s="31"/>
      <c r="FO1124" s="31"/>
      <c r="FP1124" s="31"/>
      <c r="FQ1124" s="31"/>
      <c r="FR1124" s="31"/>
      <c r="FS1124" s="31"/>
      <c r="FT1124" s="31"/>
      <c r="FU1124" s="31"/>
      <c r="FV1124" s="31"/>
      <c r="FW1124" s="31"/>
      <c r="FX1124" s="31"/>
      <c r="FY1124" s="31"/>
      <c r="FZ1124" s="31"/>
      <c r="GA1124" s="31"/>
      <c r="GB1124" s="31"/>
      <c r="GC1124" s="31"/>
      <c r="GD1124" s="31"/>
      <c r="GE1124" s="31"/>
      <c r="GF1124" s="31"/>
      <c r="GG1124" s="31"/>
      <c r="GH1124" s="31"/>
      <c r="GI1124" s="31"/>
      <c r="GJ1124" s="31"/>
      <c r="GK1124" s="31"/>
      <c r="GL1124" s="31"/>
      <c r="GM1124" s="31"/>
      <c r="GN1124" s="31"/>
      <c r="GO1124" s="31"/>
      <c r="GP1124" s="31"/>
      <c r="GQ1124" s="31"/>
      <c r="GR1124" s="31"/>
      <c r="GS1124" s="31"/>
      <c r="GT1124" s="31"/>
      <c r="GU1124" s="31"/>
      <c r="GV1124" s="31"/>
      <c r="GW1124" s="31"/>
      <c r="GX1124" s="31"/>
      <c r="GY1124" s="31"/>
      <c r="GZ1124" s="31"/>
    </row>
    <row r="1125" spans="2:208" s="32" customFormat="1" x14ac:dyDescent="0.2">
      <c r="B1125" s="21"/>
      <c r="C1125" s="22"/>
      <c r="D1125" s="22"/>
      <c r="E1125" s="22"/>
      <c r="F1125" s="246"/>
      <c r="G1125" s="121"/>
      <c r="H1125" s="27"/>
      <c r="I1125" s="28"/>
      <c r="J1125" s="29"/>
      <c r="K1125" s="30"/>
      <c r="L1125" s="34"/>
      <c r="M1125" s="35"/>
      <c r="N1125" s="30"/>
      <c r="O1125" s="34"/>
      <c r="P1125" s="35"/>
      <c r="Q1125" s="30"/>
      <c r="R1125" s="34"/>
      <c r="S1125" s="35"/>
      <c r="T1125" s="30"/>
      <c r="U1125" s="34"/>
      <c r="V1125" s="35"/>
      <c r="W1125" s="30"/>
      <c r="X1125" s="34"/>
      <c r="Y1125" s="34"/>
      <c r="Z1125" s="30"/>
      <c r="AA1125" s="34"/>
      <c r="AB1125" s="34"/>
      <c r="AC1125" s="30"/>
      <c r="AD1125" s="34"/>
      <c r="AE1125" s="34"/>
      <c r="AF1125" s="30"/>
      <c r="AG1125" s="34"/>
      <c r="AH1125" s="34"/>
      <c r="AI1125" s="30"/>
      <c r="AJ1125" s="34"/>
      <c r="AK1125" s="34"/>
      <c r="AL1125" s="30"/>
      <c r="AM1125" s="34"/>
      <c r="AN1125" s="34"/>
      <c r="AO1125" s="30"/>
      <c r="AP1125" s="34"/>
      <c r="AQ1125" s="34"/>
      <c r="AR1125" s="30"/>
      <c r="AS1125" s="34"/>
      <c r="AT1125" s="34"/>
      <c r="AU1125" s="30"/>
      <c r="AV1125" s="34"/>
      <c r="AW1125" s="34"/>
      <c r="AX1125" s="30"/>
      <c r="AY1125" s="34"/>
      <c r="AZ1125" s="34"/>
      <c r="BA1125" s="30"/>
      <c r="BB1125" s="34"/>
      <c r="BC1125" s="34"/>
      <c r="BD1125" s="30"/>
      <c r="BE1125" s="34"/>
      <c r="BF1125" s="34"/>
      <c r="BG1125" s="30"/>
      <c r="BH1125" s="34"/>
      <c r="BI1125" s="34"/>
      <c r="BJ1125" s="30"/>
      <c r="BK1125" s="34"/>
      <c r="BL1125" s="117"/>
      <c r="BM1125" s="118"/>
      <c r="BN1125" s="117"/>
      <c r="BO1125" s="34"/>
      <c r="BP1125" s="30"/>
      <c r="BQ1125" s="30"/>
      <c r="BR1125" s="31"/>
      <c r="BS1125" s="31"/>
      <c r="BT1125" s="31"/>
      <c r="BU1125" s="31"/>
      <c r="BV1125" s="31"/>
      <c r="BW1125" s="31"/>
      <c r="BX1125" s="31"/>
      <c r="BY1125" s="31"/>
      <c r="BZ1125" s="31"/>
      <c r="CA1125" s="31"/>
      <c r="CB1125" s="31"/>
      <c r="CC1125" s="31"/>
      <c r="CD1125" s="31"/>
      <c r="CE1125" s="31"/>
      <c r="CF1125" s="31"/>
      <c r="CG1125" s="31"/>
      <c r="CH1125" s="31"/>
      <c r="CI1125" s="31"/>
      <c r="CJ1125" s="31"/>
      <c r="CK1125" s="31"/>
      <c r="CL1125" s="31"/>
      <c r="CM1125" s="31"/>
      <c r="CN1125" s="31"/>
      <c r="CO1125" s="31"/>
      <c r="CP1125" s="31"/>
      <c r="CQ1125" s="31"/>
      <c r="CR1125" s="31"/>
      <c r="CS1125" s="31"/>
      <c r="CT1125" s="31"/>
      <c r="CU1125" s="31"/>
      <c r="CV1125" s="31"/>
      <c r="CW1125" s="31"/>
      <c r="CX1125" s="31"/>
      <c r="CY1125" s="31"/>
      <c r="CZ1125" s="31"/>
      <c r="DA1125" s="31"/>
      <c r="DB1125" s="31"/>
      <c r="DC1125" s="31"/>
      <c r="DD1125" s="31"/>
      <c r="DE1125" s="31"/>
      <c r="DF1125" s="31"/>
      <c r="DG1125" s="31"/>
      <c r="DH1125" s="31"/>
      <c r="DI1125" s="31"/>
      <c r="DJ1125" s="31"/>
      <c r="DK1125" s="31"/>
      <c r="DL1125" s="31"/>
      <c r="DM1125" s="31"/>
      <c r="DN1125" s="31"/>
      <c r="DO1125" s="31"/>
      <c r="DP1125" s="31"/>
      <c r="DQ1125" s="31"/>
      <c r="DR1125" s="31"/>
      <c r="DS1125" s="31"/>
      <c r="DT1125" s="31"/>
      <c r="DU1125" s="31"/>
      <c r="DV1125" s="31"/>
      <c r="DW1125" s="31"/>
      <c r="DX1125" s="31"/>
      <c r="DY1125" s="31"/>
      <c r="DZ1125" s="31"/>
      <c r="EA1125" s="31"/>
      <c r="EB1125" s="31"/>
      <c r="EC1125" s="31"/>
      <c r="ED1125" s="31"/>
      <c r="EE1125" s="31"/>
      <c r="EF1125" s="31"/>
      <c r="EG1125" s="31"/>
      <c r="EH1125" s="31"/>
      <c r="EI1125" s="31"/>
      <c r="EJ1125" s="31"/>
      <c r="EK1125" s="31"/>
      <c r="EL1125" s="31"/>
      <c r="EM1125" s="31"/>
      <c r="EN1125" s="31"/>
      <c r="EO1125" s="31"/>
      <c r="EP1125" s="31"/>
      <c r="EQ1125" s="31"/>
      <c r="ER1125" s="31"/>
      <c r="ES1125" s="31"/>
      <c r="ET1125" s="31"/>
      <c r="EU1125" s="31"/>
      <c r="EV1125" s="31"/>
      <c r="EW1125" s="31"/>
      <c r="EX1125" s="31"/>
      <c r="EY1125" s="31"/>
      <c r="EZ1125" s="31"/>
      <c r="FA1125" s="31"/>
      <c r="FB1125" s="31"/>
      <c r="FC1125" s="31"/>
      <c r="FD1125" s="31"/>
      <c r="FE1125" s="31"/>
      <c r="FF1125" s="31"/>
      <c r="FG1125" s="31"/>
      <c r="FH1125" s="31"/>
      <c r="FI1125" s="31"/>
      <c r="FJ1125" s="31"/>
      <c r="FK1125" s="31"/>
      <c r="FL1125" s="31"/>
      <c r="FM1125" s="31"/>
      <c r="FN1125" s="31"/>
      <c r="FO1125" s="31"/>
      <c r="FP1125" s="31"/>
      <c r="FQ1125" s="31"/>
      <c r="FR1125" s="31"/>
      <c r="FS1125" s="31"/>
      <c r="FT1125" s="31"/>
      <c r="FU1125" s="31"/>
      <c r="FV1125" s="31"/>
      <c r="FW1125" s="31"/>
      <c r="FX1125" s="31"/>
      <c r="FY1125" s="31"/>
      <c r="FZ1125" s="31"/>
      <c r="GA1125" s="31"/>
      <c r="GB1125" s="31"/>
      <c r="GC1125" s="31"/>
      <c r="GD1125" s="31"/>
      <c r="GE1125" s="31"/>
      <c r="GF1125" s="31"/>
      <c r="GG1125" s="31"/>
      <c r="GH1125" s="31"/>
      <c r="GI1125" s="31"/>
      <c r="GJ1125" s="31"/>
      <c r="GK1125" s="31"/>
      <c r="GL1125" s="31"/>
      <c r="GM1125" s="31"/>
      <c r="GN1125" s="31"/>
      <c r="GO1125" s="31"/>
      <c r="GP1125" s="31"/>
      <c r="GQ1125" s="31"/>
      <c r="GR1125" s="31"/>
      <c r="GS1125" s="31"/>
      <c r="GT1125" s="31"/>
      <c r="GU1125" s="31"/>
      <c r="GV1125" s="31"/>
      <c r="GW1125" s="31"/>
      <c r="GX1125" s="31"/>
      <c r="GY1125" s="31"/>
      <c r="GZ1125" s="31"/>
    </row>
    <row r="1126" spans="2:208" s="32" customFormat="1" x14ac:dyDescent="0.2">
      <c r="B1126" s="21"/>
      <c r="C1126" s="22"/>
      <c r="D1126" s="22"/>
      <c r="E1126" s="22"/>
      <c r="F1126" s="246"/>
      <c r="G1126" s="121"/>
      <c r="H1126" s="27"/>
      <c r="I1126" s="28"/>
      <c r="J1126" s="29"/>
      <c r="K1126" s="30"/>
      <c r="L1126" s="34"/>
      <c r="M1126" s="35"/>
      <c r="N1126" s="30"/>
      <c r="O1126" s="34"/>
      <c r="P1126" s="35"/>
      <c r="Q1126" s="30"/>
      <c r="R1126" s="34"/>
      <c r="S1126" s="35"/>
      <c r="T1126" s="30"/>
      <c r="U1126" s="34"/>
      <c r="V1126" s="35"/>
      <c r="W1126" s="30"/>
      <c r="X1126" s="34"/>
      <c r="Y1126" s="34"/>
      <c r="Z1126" s="30"/>
      <c r="AA1126" s="34"/>
      <c r="AB1126" s="34"/>
      <c r="AC1126" s="30"/>
      <c r="AD1126" s="34"/>
      <c r="AE1126" s="34"/>
      <c r="AF1126" s="30"/>
      <c r="AG1126" s="34"/>
      <c r="AH1126" s="34"/>
      <c r="AI1126" s="30"/>
      <c r="AJ1126" s="34"/>
      <c r="AK1126" s="34"/>
      <c r="AL1126" s="30"/>
      <c r="AM1126" s="34"/>
      <c r="AN1126" s="34"/>
      <c r="AO1126" s="30"/>
      <c r="AP1126" s="34"/>
      <c r="AQ1126" s="34"/>
      <c r="AR1126" s="30"/>
      <c r="AS1126" s="34"/>
      <c r="AT1126" s="34"/>
      <c r="AU1126" s="30"/>
      <c r="AV1126" s="34"/>
      <c r="AW1126" s="34"/>
      <c r="AX1126" s="30"/>
      <c r="AY1126" s="34"/>
      <c r="AZ1126" s="34"/>
      <c r="BA1126" s="30"/>
      <c r="BB1126" s="34"/>
      <c r="BC1126" s="34"/>
      <c r="BD1126" s="30"/>
      <c r="BE1126" s="34"/>
      <c r="BF1126" s="34"/>
      <c r="BG1126" s="30"/>
      <c r="BH1126" s="34"/>
      <c r="BI1126" s="34"/>
      <c r="BJ1126" s="30"/>
      <c r="BK1126" s="34"/>
      <c r="BL1126" s="117"/>
      <c r="BM1126" s="118"/>
      <c r="BN1126" s="117"/>
      <c r="BO1126" s="34"/>
      <c r="BP1126" s="30"/>
      <c r="BQ1126" s="30"/>
      <c r="BR1126" s="31"/>
      <c r="BS1126" s="31"/>
      <c r="BT1126" s="31"/>
      <c r="BU1126" s="31"/>
      <c r="BV1126" s="31"/>
      <c r="BW1126" s="31"/>
      <c r="BX1126" s="31"/>
      <c r="BY1126" s="31"/>
      <c r="BZ1126" s="31"/>
      <c r="CA1126" s="31"/>
      <c r="CB1126" s="31"/>
      <c r="CC1126" s="31"/>
      <c r="CD1126" s="31"/>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1"/>
      <c r="EU1126" s="31"/>
      <c r="EV1126" s="31"/>
      <c r="EW1126" s="31"/>
      <c r="EX1126" s="31"/>
      <c r="EY1126" s="31"/>
      <c r="EZ1126" s="31"/>
      <c r="FA1126" s="31"/>
      <c r="FB1126" s="31"/>
      <c r="FC1126" s="31"/>
      <c r="FD1126" s="31"/>
      <c r="FE1126" s="31"/>
      <c r="FF1126" s="31"/>
      <c r="FG1126" s="31"/>
      <c r="FH1126" s="31"/>
      <c r="FI1126" s="31"/>
      <c r="FJ1126" s="31"/>
      <c r="FK1126" s="31"/>
      <c r="FL1126" s="31"/>
      <c r="FM1126" s="31"/>
      <c r="FN1126" s="31"/>
      <c r="FO1126" s="31"/>
      <c r="FP1126" s="31"/>
      <c r="FQ1126" s="31"/>
      <c r="FR1126" s="31"/>
      <c r="FS1126" s="31"/>
      <c r="FT1126" s="31"/>
      <c r="FU1126" s="31"/>
      <c r="FV1126" s="31"/>
      <c r="FW1126" s="31"/>
      <c r="FX1126" s="31"/>
      <c r="FY1126" s="31"/>
      <c r="FZ1126" s="31"/>
      <c r="GA1126" s="31"/>
      <c r="GB1126" s="31"/>
      <c r="GC1126" s="31"/>
      <c r="GD1126" s="31"/>
      <c r="GE1126" s="31"/>
      <c r="GF1126" s="31"/>
      <c r="GG1126" s="31"/>
      <c r="GH1126" s="31"/>
      <c r="GI1126" s="31"/>
      <c r="GJ1126" s="31"/>
      <c r="GK1126" s="31"/>
      <c r="GL1126" s="31"/>
      <c r="GM1126" s="31"/>
      <c r="GN1126" s="31"/>
      <c r="GO1126" s="31"/>
      <c r="GP1126" s="31"/>
      <c r="GQ1126" s="31"/>
      <c r="GR1126" s="31"/>
      <c r="GS1126" s="31"/>
      <c r="GT1126" s="31"/>
      <c r="GU1126" s="31"/>
      <c r="GV1126" s="31"/>
      <c r="GW1126" s="31"/>
      <c r="GX1126" s="31"/>
      <c r="GY1126" s="31"/>
      <c r="GZ1126" s="31"/>
    </row>
    <row r="1127" spans="2:208" s="32" customFormat="1" x14ac:dyDescent="0.2">
      <c r="B1127" s="21"/>
      <c r="C1127" s="22"/>
      <c r="D1127" s="22"/>
      <c r="E1127" s="22"/>
      <c r="F1127" s="246"/>
      <c r="G1127" s="121"/>
      <c r="H1127" s="27"/>
      <c r="I1127" s="28"/>
      <c r="J1127" s="29"/>
      <c r="K1127" s="30"/>
      <c r="L1127" s="34"/>
      <c r="M1127" s="35"/>
      <c r="N1127" s="30"/>
      <c r="O1127" s="34"/>
      <c r="P1127" s="35"/>
      <c r="Q1127" s="30"/>
      <c r="R1127" s="34"/>
      <c r="S1127" s="35"/>
      <c r="T1127" s="30"/>
      <c r="U1127" s="34"/>
      <c r="V1127" s="35"/>
      <c r="W1127" s="30"/>
      <c r="X1127" s="34"/>
      <c r="Y1127" s="34"/>
      <c r="Z1127" s="30"/>
      <c r="AA1127" s="34"/>
      <c r="AB1127" s="34"/>
      <c r="AC1127" s="30"/>
      <c r="AD1127" s="34"/>
      <c r="AE1127" s="34"/>
      <c r="AF1127" s="30"/>
      <c r="AG1127" s="34"/>
      <c r="AH1127" s="34"/>
      <c r="AI1127" s="30"/>
      <c r="AJ1127" s="34"/>
      <c r="AK1127" s="34"/>
      <c r="AL1127" s="30"/>
      <c r="AM1127" s="34"/>
      <c r="AN1127" s="34"/>
      <c r="AO1127" s="30"/>
      <c r="AP1127" s="34"/>
      <c r="AQ1127" s="34"/>
      <c r="AR1127" s="30"/>
      <c r="AS1127" s="34"/>
      <c r="AT1127" s="34"/>
      <c r="AU1127" s="30"/>
      <c r="AV1127" s="34"/>
      <c r="AW1127" s="34"/>
      <c r="AX1127" s="30"/>
      <c r="AY1127" s="34"/>
      <c r="AZ1127" s="34"/>
      <c r="BA1127" s="30"/>
      <c r="BB1127" s="34"/>
      <c r="BC1127" s="34"/>
      <c r="BD1127" s="30"/>
      <c r="BE1127" s="34"/>
      <c r="BF1127" s="34"/>
      <c r="BG1127" s="30"/>
      <c r="BH1127" s="34"/>
      <c r="BI1127" s="34"/>
      <c r="BJ1127" s="30"/>
      <c r="BK1127" s="34"/>
      <c r="BL1127" s="117"/>
      <c r="BM1127" s="118"/>
      <c r="BN1127" s="117"/>
      <c r="BO1127" s="34"/>
      <c r="BP1127" s="30"/>
      <c r="BQ1127" s="30"/>
      <c r="BR1127" s="31"/>
      <c r="BS1127" s="31"/>
      <c r="BT1127" s="31"/>
      <c r="BU1127" s="31"/>
      <c r="BV1127" s="31"/>
      <c r="BW1127" s="31"/>
      <c r="BX1127" s="31"/>
      <c r="BY1127" s="31"/>
      <c r="BZ1127" s="31"/>
      <c r="CA1127" s="31"/>
      <c r="CB1127" s="31"/>
      <c r="CC1127" s="31"/>
      <c r="CD1127" s="31"/>
      <c r="CE1127" s="31"/>
      <c r="CF1127" s="31"/>
      <c r="CG1127" s="31"/>
      <c r="CH1127" s="31"/>
      <c r="CI1127" s="31"/>
      <c r="CJ1127" s="31"/>
      <c r="CK1127" s="31"/>
      <c r="CL1127" s="31"/>
      <c r="CM1127" s="31"/>
      <c r="CN1127" s="31"/>
      <c r="CO1127" s="31"/>
      <c r="CP1127" s="31"/>
      <c r="CQ1127" s="31"/>
      <c r="CR1127" s="31"/>
      <c r="CS1127" s="31"/>
      <c r="CT1127" s="31"/>
      <c r="CU1127" s="31"/>
      <c r="CV1127" s="31"/>
      <c r="CW1127" s="31"/>
      <c r="CX1127" s="31"/>
      <c r="CY1127" s="31"/>
      <c r="CZ1127" s="31"/>
      <c r="DA1127" s="31"/>
      <c r="DB1127" s="31"/>
      <c r="DC1127" s="31"/>
      <c r="DD1127" s="31"/>
      <c r="DE1127" s="31"/>
      <c r="DF1127" s="31"/>
      <c r="DG1127" s="31"/>
      <c r="DH1127" s="31"/>
      <c r="DI1127" s="31"/>
      <c r="DJ1127" s="31"/>
      <c r="DK1127" s="31"/>
      <c r="DL1127" s="31"/>
      <c r="DM1127" s="31"/>
      <c r="DN1127" s="31"/>
      <c r="DO1127" s="31"/>
      <c r="DP1127" s="31"/>
      <c r="DQ1127" s="31"/>
      <c r="DR1127" s="31"/>
      <c r="DS1127" s="31"/>
      <c r="DT1127" s="31"/>
      <c r="DU1127" s="31"/>
      <c r="DV1127" s="31"/>
      <c r="DW1127" s="31"/>
      <c r="DX1127" s="31"/>
      <c r="DY1127" s="31"/>
      <c r="DZ1127" s="31"/>
      <c r="EA1127" s="31"/>
      <c r="EB1127" s="31"/>
      <c r="EC1127" s="31"/>
      <c r="ED1127" s="31"/>
      <c r="EE1127" s="31"/>
      <c r="EF1127" s="31"/>
      <c r="EG1127" s="31"/>
      <c r="EH1127" s="31"/>
      <c r="EI1127" s="31"/>
      <c r="EJ1127" s="31"/>
      <c r="EK1127" s="31"/>
      <c r="EL1127" s="31"/>
      <c r="EM1127" s="31"/>
      <c r="EN1127" s="31"/>
      <c r="EO1127" s="31"/>
      <c r="EP1127" s="31"/>
      <c r="EQ1127" s="31"/>
      <c r="ER1127" s="31"/>
      <c r="ES1127" s="31"/>
      <c r="ET1127" s="31"/>
      <c r="EU1127" s="31"/>
      <c r="EV1127" s="31"/>
      <c r="EW1127" s="31"/>
      <c r="EX1127" s="31"/>
      <c r="EY1127" s="31"/>
      <c r="EZ1127" s="31"/>
      <c r="FA1127" s="31"/>
      <c r="FB1127" s="31"/>
      <c r="FC1127" s="31"/>
      <c r="FD1127" s="31"/>
      <c r="FE1127" s="31"/>
      <c r="FF1127" s="31"/>
      <c r="FG1127" s="31"/>
      <c r="FH1127" s="31"/>
      <c r="FI1127" s="31"/>
      <c r="FJ1127" s="31"/>
      <c r="FK1127" s="31"/>
      <c r="FL1127" s="31"/>
      <c r="FM1127" s="31"/>
      <c r="FN1127" s="31"/>
      <c r="FO1127" s="31"/>
      <c r="FP1127" s="31"/>
      <c r="FQ1127" s="31"/>
      <c r="FR1127" s="31"/>
      <c r="FS1127" s="31"/>
      <c r="FT1127" s="31"/>
      <c r="FU1127" s="31"/>
      <c r="FV1127" s="31"/>
      <c r="FW1127" s="31"/>
      <c r="FX1127" s="31"/>
      <c r="FY1127" s="31"/>
      <c r="FZ1127" s="31"/>
      <c r="GA1127" s="31"/>
      <c r="GB1127" s="31"/>
      <c r="GC1127" s="31"/>
      <c r="GD1127" s="31"/>
      <c r="GE1127" s="31"/>
      <c r="GF1127" s="31"/>
      <c r="GG1127" s="31"/>
      <c r="GH1127" s="31"/>
      <c r="GI1127" s="31"/>
      <c r="GJ1127" s="31"/>
      <c r="GK1127" s="31"/>
      <c r="GL1127" s="31"/>
      <c r="GM1127" s="31"/>
      <c r="GN1127" s="31"/>
      <c r="GO1127" s="31"/>
      <c r="GP1127" s="31"/>
      <c r="GQ1127" s="31"/>
      <c r="GR1127" s="31"/>
      <c r="GS1127" s="31"/>
      <c r="GT1127" s="31"/>
      <c r="GU1127" s="31"/>
      <c r="GV1127" s="31"/>
      <c r="GW1127" s="31"/>
      <c r="GX1127" s="31"/>
      <c r="GY1127" s="31"/>
      <c r="GZ1127" s="31"/>
    </row>
    <row r="1128" spans="2:208" s="32" customFormat="1" x14ac:dyDescent="0.2">
      <c r="B1128" s="21"/>
      <c r="C1128" s="22"/>
      <c r="D1128" s="22"/>
      <c r="E1128" s="22"/>
      <c r="F1128" s="246"/>
      <c r="G1128" s="121"/>
      <c r="H1128" s="27"/>
      <c r="I1128" s="28"/>
      <c r="J1128" s="29"/>
      <c r="K1128" s="30"/>
      <c r="L1128" s="34"/>
      <c r="M1128" s="35"/>
      <c r="N1128" s="30"/>
      <c r="O1128" s="34"/>
      <c r="P1128" s="35"/>
      <c r="Q1128" s="30"/>
      <c r="R1128" s="34"/>
      <c r="S1128" s="35"/>
      <c r="T1128" s="30"/>
      <c r="U1128" s="34"/>
      <c r="V1128" s="35"/>
      <c r="W1128" s="30"/>
      <c r="X1128" s="34"/>
      <c r="Y1128" s="34"/>
      <c r="Z1128" s="30"/>
      <c r="AA1128" s="34"/>
      <c r="AB1128" s="34"/>
      <c r="AC1128" s="30"/>
      <c r="AD1128" s="34"/>
      <c r="AE1128" s="34"/>
      <c r="AF1128" s="30"/>
      <c r="AG1128" s="34"/>
      <c r="AH1128" s="34"/>
      <c r="AI1128" s="30"/>
      <c r="AJ1128" s="34"/>
      <c r="AK1128" s="34"/>
      <c r="AL1128" s="30"/>
      <c r="AM1128" s="34"/>
      <c r="AN1128" s="34"/>
      <c r="AO1128" s="30"/>
      <c r="AP1128" s="34"/>
      <c r="AQ1128" s="34"/>
      <c r="AR1128" s="30"/>
      <c r="AS1128" s="34"/>
      <c r="AT1128" s="34"/>
      <c r="AU1128" s="30"/>
      <c r="AV1128" s="34"/>
      <c r="AW1128" s="34"/>
      <c r="AX1128" s="30"/>
      <c r="AY1128" s="34"/>
      <c r="AZ1128" s="34"/>
      <c r="BA1128" s="30"/>
      <c r="BB1128" s="34"/>
      <c r="BC1128" s="34"/>
      <c r="BD1128" s="30"/>
      <c r="BE1128" s="34"/>
      <c r="BF1128" s="34"/>
      <c r="BG1128" s="30"/>
      <c r="BH1128" s="34"/>
      <c r="BI1128" s="34"/>
      <c r="BJ1128" s="30"/>
      <c r="BK1128" s="34"/>
      <c r="BL1128" s="117"/>
      <c r="BM1128" s="118"/>
      <c r="BN1128" s="117"/>
      <c r="BO1128" s="34"/>
      <c r="BP1128" s="30"/>
      <c r="BQ1128" s="30"/>
      <c r="BR1128" s="31"/>
      <c r="BS1128" s="31"/>
      <c r="BT1128" s="31"/>
      <c r="BU1128" s="31"/>
      <c r="BV1128" s="31"/>
      <c r="BW1128" s="31"/>
      <c r="BX1128" s="31"/>
      <c r="BY1128" s="31"/>
      <c r="BZ1128" s="31"/>
      <c r="CA1128" s="31"/>
      <c r="CB1128" s="31"/>
      <c r="CC1128" s="31"/>
      <c r="CD1128" s="31"/>
      <c r="CE1128" s="31"/>
      <c r="CF1128" s="31"/>
      <c r="CG1128" s="31"/>
      <c r="CH1128" s="31"/>
      <c r="CI1128" s="31"/>
      <c r="CJ1128" s="31"/>
      <c r="CK1128" s="31"/>
      <c r="CL1128" s="31"/>
      <c r="CM1128" s="31"/>
      <c r="CN1128" s="31"/>
      <c r="CO1128" s="31"/>
      <c r="CP1128" s="31"/>
      <c r="CQ1128" s="31"/>
      <c r="CR1128" s="31"/>
      <c r="CS1128" s="31"/>
      <c r="CT1128" s="31"/>
      <c r="CU1128" s="31"/>
      <c r="CV1128" s="31"/>
      <c r="CW1128" s="31"/>
      <c r="CX1128" s="31"/>
      <c r="CY1128" s="31"/>
      <c r="CZ1128" s="31"/>
      <c r="DA1128" s="31"/>
      <c r="DB1128" s="31"/>
      <c r="DC1128" s="31"/>
      <c r="DD1128" s="31"/>
      <c r="DE1128" s="31"/>
      <c r="DF1128" s="31"/>
      <c r="DG1128" s="31"/>
      <c r="DH1128" s="31"/>
      <c r="DI1128" s="31"/>
      <c r="DJ1128" s="31"/>
      <c r="DK1128" s="31"/>
      <c r="DL1128" s="31"/>
      <c r="DM1128" s="31"/>
      <c r="DN1128" s="31"/>
      <c r="DO1128" s="31"/>
      <c r="DP1128" s="31"/>
      <c r="DQ1128" s="31"/>
      <c r="DR1128" s="31"/>
      <c r="DS1128" s="31"/>
      <c r="DT1128" s="31"/>
      <c r="DU1128" s="31"/>
      <c r="DV1128" s="31"/>
      <c r="DW1128" s="31"/>
      <c r="DX1128" s="31"/>
      <c r="DY1128" s="31"/>
      <c r="DZ1128" s="31"/>
      <c r="EA1128" s="31"/>
      <c r="EB1128" s="31"/>
      <c r="EC1128" s="31"/>
      <c r="ED1128" s="31"/>
      <c r="EE1128" s="31"/>
      <c r="EF1128" s="31"/>
      <c r="EG1128" s="31"/>
      <c r="EH1128" s="31"/>
      <c r="EI1128" s="31"/>
      <c r="EJ1128" s="31"/>
      <c r="EK1128" s="31"/>
      <c r="EL1128" s="31"/>
      <c r="EM1128" s="31"/>
      <c r="EN1128" s="31"/>
      <c r="EO1128" s="31"/>
      <c r="EP1128" s="31"/>
      <c r="EQ1128" s="31"/>
      <c r="ER1128" s="31"/>
      <c r="ES1128" s="31"/>
      <c r="ET1128" s="31"/>
      <c r="EU1128" s="31"/>
      <c r="EV1128" s="31"/>
      <c r="EW1128" s="31"/>
      <c r="EX1128" s="31"/>
      <c r="EY1128" s="31"/>
      <c r="EZ1128" s="31"/>
      <c r="FA1128" s="31"/>
      <c r="FB1128" s="31"/>
      <c r="FC1128" s="31"/>
      <c r="FD1128" s="31"/>
      <c r="FE1128" s="31"/>
      <c r="FF1128" s="31"/>
      <c r="FG1128" s="31"/>
      <c r="FH1128" s="31"/>
      <c r="FI1128" s="31"/>
      <c r="FJ1128" s="31"/>
      <c r="FK1128" s="31"/>
      <c r="FL1128" s="31"/>
      <c r="FM1128" s="31"/>
      <c r="FN1128" s="31"/>
      <c r="FO1128" s="31"/>
      <c r="FP1128" s="31"/>
      <c r="FQ1128" s="31"/>
      <c r="FR1128" s="31"/>
      <c r="FS1128" s="31"/>
      <c r="FT1128" s="31"/>
      <c r="FU1128" s="31"/>
      <c r="FV1128" s="31"/>
      <c r="FW1128" s="31"/>
      <c r="FX1128" s="31"/>
      <c r="FY1128" s="31"/>
      <c r="FZ1128" s="31"/>
      <c r="GA1128" s="31"/>
      <c r="GB1128" s="31"/>
      <c r="GC1128" s="31"/>
      <c r="GD1128" s="31"/>
      <c r="GE1128" s="31"/>
      <c r="GF1128" s="31"/>
      <c r="GG1128" s="31"/>
      <c r="GH1128" s="31"/>
      <c r="GI1128" s="31"/>
      <c r="GJ1128" s="31"/>
      <c r="GK1128" s="31"/>
      <c r="GL1128" s="31"/>
      <c r="GM1128" s="31"/>
      <c r="GN1128" s="31"/>
      <c r="GO1128" s="31"/>
      <c r="GP1128" s="31"/>
      <c r="GQ1128" s="31"/>
      <c r="GR1128" s="31"/>
      <c r="GS1128" s="31"/>
      <c r="GT1128" s="31"/>
      <c r="GU1128" s="31"/>
      <c r="GV1128" s="31"/>
      <c r="GW1128" s="31"/>
      <c r="GX1128" s="31"/>
      <c r="GY1128" s="31"/>
      <c r="GZ1128" s="31"/>
    </row>
    <row r="1129" spans="2:208" s="32" customFormat="1" x14ac:dyDescent="0.2">
      <c r="B1129" s="21"/>
      <c r="C1129" s="22"/>
      <c r="D1129" s="22"/>
      <c r="E1129" s="22"/>
      <c r="F1129" s="246"/>
      <c r="G1129" s="121"/>
      <c r="H1129" s="27"/>
      <c r="I1129" s="28"/>
      <c r="J1129" s="29"/>
      <c r="K1129" s="30"/>
      <c r="L1129" s="34"/>
      <c r="M1129" s="35"/>
      <c r="N1129" s="30"/>
      <c r="O1129" s="34"/>
      <c r="P1129" s="35"/>
      <c r="Q1129" s="30"/>
      <c r="R1129" s="34"/>
      <c r="S1129" s="35"/>
      <c r="T1129" s="30"/>
      <c r="U1129" s="34"/>
      <c r="V1129" s="35"/>
      <c r="W1129" s="30"/>
      <c r="X1129" s="34"/>
      <c r="Y1129" s="34"/>
      <c r="Z1129" s="30"/>
      <c r="AA1129" s="34"/>
      <c r="AB1129" s="34"/>
      <c r="AC1129" s="30"/>
      <c r="AD1129" s="34"/>
      <c r="AE1129" s="34"/>
      <c r="AF1129" s="30"/>
      <c r="AG1129" s="34"/>
      <c r="AH1129" s="34"/>
      <c r="AI1129" s="30"/>
      <c r="AJ1129" s="34"/>
      <c r="AK1129" s="34"/>
      <c r="AL1129" s="30"/>
      <c r="AM1129" s="34"/>
      <c r="AN1129" s="34"/>
      <c r="AO1129" s="30"/>
      <c r="AP1129" s="34"/>
      <c r="AQ1129" s="34"/>
      <c r="AR1129" s="30"/>
      <c r="AS1129" s="34"/>
      <c r="AT1129" s="34"/>
      <c r="AU1129" s="30"/>
      <c r="AV1129" s="34"/>
      <c r="AW1129" s="34"/>
      <c r="AX1129" s="30"/>
      <c r="AY1129" s="34"/>
      <c r="AZ1129" s="34"/>
      <c r="BA1129" s="30"/>
      <c r="BB1129" s="34"/>
      <c r="BC1129" s="34"/>
      <c r="BD1129" s="30"/>
      <c r="BE1129" s="34"/>
      <c r="BF1129" s="34"/>
      <c r="BG1129" s="30"/>
      <c r="BH1129" s="34"/>
      <c r="BI1129" s="34"/>
      <c r="BJ1129" s="30"/>
      <c r="BK1129" s="34"/>
      <c r="BL1129" s="117"/>
      <c r="BM1129" s="118"/>
      <c r="BN1129" s="117"/>
      <c r="BO1129" s="34"/>
      <c r="BP1129" s="30"/>
      <c r="BQ1129" s="30"/>
      <c r="BR1129" s="31"/>
      <c r="BS1129" s="31"/>
      <c r="BT1129" s="31"/>
      <c r="BU1129" s="31"/>
      <c r="BV1129" s="31"/>
      <c r="BW1129" s="31"/>
      <c r="BX1129" s="31"/>
      <c r="BY1129" s="31"/>
      <c r="BZ1129" s="31"/>
      <c r="CA1129" s="31"/>
      <c r="CB1129" s="31"/>
      <c r="CC1129" s="31"/>
      <c r="CD1129" s="31"/>
      <c r="CE1129" s="31"/>
      <c r="CF1129" s="31"/>
      <c r="CG1129" s="31"/>
      <c r="CH1129" s="31"/>
      <c r="CI1129" s="31"/>
      <c r="CJ1129" s="31"/>
      <c r="CK1129" s="31"/>
      <c r="CL1129" s="31"/>
      <c r="CM1129" s="31"/>
      <c r="CN1129" s="31"/>
      <c r="CO1129" s="31"/>
      <c r="CP1129" s="31"/>
      <c r="CQ1129" s="31"/>
      <c r="CR1129" s="31"/>
      <c r="CS1129" s="31"/>
      <c r="CT1129" s="31"/>
      <c r="CU1129" s="31"/>
      <c r="CV1129" s="31"/>
      <c r="CW1129" s="31"/>
      <c r="CX1129" s="31"/>
      <c r="CY1129" s="31"/>
      <c r="CZ1129" s="31"/>
      <c r="DA1129" s="31"/>
      <c r="DB1129" s="31"/>
      <c r="DC1129" s="31"/>
      <c r="DD1129" s="31"/>
      <c r="DE1129" s="31"/>
      <c r="DF1129" s="31"/>
      <c r="DG1129" s="31"/>
      <c r="DH1129" s="31"/>
      <c r="DI1129" s="31"/>
      <c r="DJ1129" s="31"/>
      <c r="DK1129" s="31"/>
      <c r="DL1129" s="31"/>
      <c r="DM1129" s="31"/>
      <c r="DN1129" s="31"/>
      <c r="DO1129" s="31"/>
      <c r="DP1129" s="31"/>
      <c r="DQ1129" s="31"/>
      <c r="DR1129" s="31"/>
      <c r="DS1129" s="31"/>
      <c r="DT1129" s="31"/>
      <c r="DU1129" s="31"/>
      <c r="DV1129" s="31"/>
      <c r="DW1129" s="31"/>
      <c r="DX1129" s="31"/>
      <c r="DY1129" s="31"/>
      <c r="DZ1129" s="31"/>
      <c r="EA1129" s="31"/>
      <c r="EB1129" s="31"/>
      <c r="EC1129" s="31"/>
      <c r="ED1129" s="31"/>
      <c r="EE1129" s="31"/>
      <c r="EF1129" s="31"/>
      <c r="EG1129" s="31"/>
      <c r="EH1129" s="31"/>
      <c r="EI1129" s="31"/>
      <c r="EJ1129" s="31"/>
      <c r="EK1129" s="31"/>
      <c r="EL1129" s="31"/>
      <c r="EM1129" s="31"/>
      <c r="EN1129" s="31"/>
      <c r="EO1129" s="31"/>
      <c r="EP1129" s="31"/>
      <c r="EQ1129" s="31"/>
      <c r="ER1129" s="31"/>
      <c r="ES1129" s="31"/>
      <c r="ET1129" s="31"/>
      <c r="EU1129" s="31"/>
      <c r="EV1129" s="31"/>
      <c r="EW1129" s="31"/>
      <c r="EX1129" s="31"/>
      <c r="EY1129" s="31"/>
      <c r="EZ1129" s="31"/>
      <c r="FA1129" s="31"/>
      <c r="FB1129" s="31"/>
      <c r="FC1129" s="31"/>
      <c r="FD1129" s="31"/>
      <c r="FE1129" s="31"/>
      <c r="FF1129" s="31"/>
      <c r="FG1129" s="31"/>
      <c r="FH1129" s="31"/>
      <c r="FI1129" s="31"/>
      <c r="FJ1129" s="31"/>
      <c r="FK1129" s="31"/>
      <c r="FL1129" s="31"/>
      <c r="FM1129" s="31"/>
      <c r="FN1129" s="31"/>
      <c r="FO1129" s="31"/>
      <c r="FP1129" s="31"/>
      <c r="FQ1129" s="31"/>
      <c r="FR1129" s="31"/>
      <c r="FS1129" s="31"/>
      <c r="FT1129" s="31"/>
      <c r="FU1129" s="31"/>
      <c r="FV1129" s="31"/>
      <c r="FW1129" s="31"/>
      <c r="FX1129" s="31"/>
      <c r="FY1129" s="31"/>
      <c r="FZ1129" s="31"/>
      <c r="GA1129" s="31"/>
      <c r="GB1129" s="31"/>
      <c r="GC1129" s="31"/>
      <c r="GD1129" s="31"/>
      <c r="GE1129" s="31"/>
      <c r="GF1129" s="31"/>
      <c r="GG1129" s="31"/>
      <c r="GH1129" s="31"/>
      <c r="GI1129" s="31"/>
      <c r="GJ1129" s="31"/>
      <c r="GK1129" s="31"/>
      <c r="GL1129" s="31"/>
      <c r="GM1129" s="31"/>
      <c r="GN1129" s="31"/>
      <c r="GO1129" s="31"/>
      <c r="GP1129" s="31"/>
      <c r="GQ1129" s="31"/>
      <c r="GR1129" s="31"/>
      <c r="GS1129" s="31"/>
      <c r="GT1129" s="31"/>
      <c r="GU1129" s="31"/>
      <c r="GV1129" s="31"/>
      <c r="GW1129" s="31"/>
      <c r="GX1129" s="31"/>
      <c r="GY1129" s="31"/>
      <c r="GZ1129" s="31"/>
    </row>
    <row r="1130" spans="2:208" s="32" customFormat="1" x14ac:dyDescent="0.2">
      <c r="B1130" s="21"/>
      <c r="C1130" s="22"/>
      <c r="D1130" s="22"/>
      <c r="E1130" s="22"/>
      <c r="F1130" s="246"/>
      <c r="G1130" s="121"/>
      <c r="H1130" s="27"/>
      <c r="I1130" s="28"/>
      <c r="J1130" s="29"/>
      <c r="K1130" s="30"/>
      <c r="L1130" s="34"/>
      <c r="M1130" s="35"/>
      <c r="N1130" s="30"/>
      <c r="O1130" s="34"/>
      <c r="P1130" s="35"/>
      <c r="Q1130" s="30"/>
      <c r="R1130" s="34"/>
      <c r="S1130" s="35"/>
      <c r="T1130" s="30"/>
      <c r="U1130" s="34"/>
      <c r="V1130" s="35"/>
      <c r="W1130" s="30"/>
      <c r="X1130" s="34"/>
      <c r="Y1130" s="34"/>
      <c r="Z1130" s="30"/>
      <c r="AA1130" s="34"/>
      <c r="AB1130" s="34"/>
      <c r="AC1130" s="30"/>
      <c r="AD1130" s="34"/>
      <c r="AE1130" s="34"/>
      <c r="AF1130" s="30"/>
      <c r="AG1130" s="34"/>
      <c r="AH1130" s="34"/>
      <c r="AI1130" s="30"/>
      <c r="AJ1130" s="34"/>
      <c r="AK1130" s="34"/>
      <c r="AL1130" s="30"/>
      <c r="AM1130" s="34"/>
      <c r="AN1130" s="34"/>
      <c r="AO1130" s="30"/>
      <c r="AP1130" s="34"/>
      <c r="AQ1130" s="34"/>
      <c r="AR1130" s="30"/>
      <c r="AS1130" s="34"/>
      <c r="AT1130" s="34"/>
      <c r="AU1130" s="30"/>
      <c r="AV1130" s="34"/>
      <c r="AW1130" s="34"/>
      <c r="AX1130" s="30"/>
      <c r="AY1130" s="34"/>
      <c r="AZ1130" s="34"/>
      <c r="BA1130" s="30"/>
      <c r="BB1130" s="34"/>
      <c r="BC1130" s="34"/>
      <c r="BD1130" s="30"/>
      <c r="BE1130" s="34"/>
      <c r="BF1130" s="34"/>
      <c r="BG1130" s="30"/>
      <c r="BH1130" s="34"/>
      <c r="BI1130" s="34"/>
      <c r="BJ1130" s="30"/>
      <c r="BK1130" s="34"/>
      <c r="BL1130" s="117"/>
      <c r="BM1130" s="118"/>
      <c r="BN1130" s="117"/>
      <c r="BO1130" s="34"/>
      <c r="BP1130" s="30"/>
      <c r="BQ1130" s="30"/>
      <c r="BR1130" s="31"/>
      <c r="BS1130" s="31"/>
      <c r="BT1130" s="31"/>
      <c r="BU1130" s="31"/>
      <c r="BV1130" s="31"/>
      <c r="BW1130" s="31"/>
      <c r="BX1130" s="31"/>
      <c r="BY1130" s="31"/>
      <c r="BZ1130" s="31"/>
      <c r="CA1130" s="31"/>
      <c r="CB1130" s="31"/>
      <c r="CC1130" s="31"/>
      <c r="CD1130" s="31"/>
      <c r="CE1130" s="31"/>
      <c r="CF1130" s="31"/>
      <c r="CG1130" s="31"/>
      <c r="CH1130" s="31"/>
      <c r="CI1130" s="31"/>
      <c r="CJ1130" s="31"/>
      <c r="CK1130" s="31"/>
      <c r="CL1130" s="31"/>
      <c r="CM1130" s="31"/>
      <c r="CN1130" s="31"/>
      <c r="CO1130" s="31"/>
      <c r="CP1130" s="31"/>
      <c r="CQ1130" s="31"/>
      <c r="CR1130" s="31"/>
      <c r="CS1130" s="31"/>
      <c r="CT1130" s="31"/>
      <c r="CU1130" s="31"/>
      <c r="CV1130" s="31"/>
      <c r="CW1130" s="31"/>
      <c r="CX1130" s="31"/>
      <c r="CY1130" s="31"/>
      <c r="CZ1130" s="31"/>
      <c r="DA1130" s="31"/>
      <c r="DB1130" s="31"/>
      <c r="DC1130" s="31"/>
      <c r="DD1130" s="31"/>
      <c r="DE1130" s="31"/>
      <c r="DF1130" s="31"/>
      <c r="DG1130" s="31"/>
      <c r="DH1130" s="31"/>
      <c r="DI1130" s="31"/>
      <c r="DJ1130" s="31"/>
      <c r="DK1130" s="31"/>
      <c r="DL1130" s="31"/>
      <c r="DM1130" s="31"/>
      <c r="DN1130" s="31"/>
      <c r="DO1130" s="31"/>
      <c r="DP1130" s="31"/>
      <c r="DQ1130" s="31"/>
      <c r="DR1130" s="31"/>
      <c r="DS1130" s="31"/>
      <c r="DT1130" s="31"/>
      <c r="DU1130" s="31"/>
      <c r="DV1130" s="31"/>
      <c r="DW1130" s="31"/>
      <c r="DX1130" s="31"/>
      <c r="DY1130" s="31"/>
      <c r="DZ1130" s="31"/>
      <c r="EA1130" s="31"/>
      <c r="EB1130" s="31"/>
      <c r="EC1130" s="31"/>
      <c r="ED1130" s="31"/>
      <c r="EE1130" s="31"/>
      <c r="EF1130" s="31"/>
      <c r="EG1130" s="31"/>
      <c r="EH1130" s="31"/>
      <c r="EI1130" s="31"/>
      <c r="EJ1130" s="31"/>
      <c r="EK1130" s="31"/>
      <c r="EL1130" s="31"/>
      <c r="EM1130" s="31"/>
      <c r="EN1130" s="31"/>
      <c r="EO1130" s="31"/>
      <c r="EP1130" s="31"/>
      <c r="EQ1130" s="31"/>
      <c r="ER1130" s="31"/>
      <c r="ES1130" s="31"/>
      <c r="ET1130" s="31"/>
      <c r="EU1130" s="31"/>
      <c r="EV1130" s="31"/>
      <c r="EW1130" s="31"/>
      <c r="EX1130" s="31"/>
      <c r="EY1130" s="31"/>
      <c r="EZ1130" s="31"/>
      <c r="FA1130" s="31"/>
      <c r="FB1130" s="31"/>
      <c r="FC1130" s="31"/>
      <c r="FD1130" s="31"/>
      <c r="FE1130" s="31"/>
      <c r="FF1130" s="31"/>
      <c r="FG1130" s="31"/>
      <c r="FH1130" s="31"/>
      <c r="FI1130" s="31"/>
      <c r="FJ1130" s="31"/>
      <c r="FK1130" s="31"/>
      <c r="FL1130" s="31"/>
      <c r="FM1130" s="31"/>
      <c r="FN1130" s="31"/>
      <c r="FO1130" s="31"/>
      <c r="FP1130" s="31"/>
      <c r="FQ1130" s="31"/>
      <c r="FR1130" s="31"/>
      <c r="FS1130" s="31"/>
      <c r="FT1130" s="31"/>
      <c r="FU1130" s="31"/>
      <c r="FV1130" s="31"/>
      <c r="FW1130" s="31"/>
      <c r="FX1130" s="31"/>
      <c r="FY1130" s="31"/>
      <c r="FZ1130" s="31"/>
      <c r="GA1130" s="31"/>
      <c r="GB1130" s="31"/>
      <c r="GC1130" s="31"/>
      <c r="GD1130" s="31"/>
      <c r="GE1130" s="31"/>
      <c r="GF1130" s="31"/>
      <c r="GG1130" s="31"/>
      <c r="GH1130" s="31"/>
      <c r="GI1130" s="31"/>
      <c r="GJ1130" s="31"/>
      <c r="GK1130" s="31"/>
      <c r="GL1130" s="31"/>
      <c r="GM1130" s="31"/>
      <c r="GN1130" s="31"/>
      <c r="GO1130" s="31"/>
      <c r="GP1130" s="31"/>
      <c r="GQ1130" s="31"/>
      <c r="GR1130" s="31"/>
      <c r="GS1130" s="31"/>
      <c r="GT1130" s="31"/>
      <c r="GU1130" s="31"/>
      <c r="GV1130" s="31"/>
      <c r="GW1130" s="31"/>
      <c r="GX1130" s="31"/>
      <c r="GY1130" s="31"/>
      <c r="GZ1130" s="31"/>
    </row>
    <row r="1131" spans="2:208" s="32" customFormat="1" x14ac:dyDescent="0.2">
      <c r="B1131" s="21"/>
      <c r="C1131" s="22"/>
      <c r="D1131" s="22"/>
      <c r="E1131" s="22"/>
      <c r="F1131" s="246"/>
      <c r="G1131" s="121"/>
      <c r="H1131" s="27"/>
      <c r="I1131" s="28"/>
      <c r="J1131" s="29"/>
      <c r="K1131" s="30"/>
      <c r="L1131" s="34"/>
      <c r="M1131" s="35"/>
      <c r="N1131" s="30"/>
      <c r="O1131" s="34"/>
      <c r="P1131" s="35"/>
      <c r="Q1131" s="30"/>
      <c r="R1131" s="34"/>
      <c r="S1131" s="35"/>
      <c r="T1131" s="30"/>
      <c r="U1131" s="34"/>
      <c r="V1131" s="35"/>
      <c r="W1131" s="30"/>
      <c r="X1131" s="34"/>
      <c r="Y1131" s="34"/>
      <c r="Z1131" s="30"/>
      <c r="AA1131" s="34"/>
      <c r="AB1131" s="34"/>
      <c r="AC1131" s="30"/>
      <c r="AD1131" s="34"/>
      <c r="AE1131" s="34"/>
      <c r="AF1131" s="30"/>
      <c r="AG1131" s="34"/>
      <c r="AH1131" s="34"/>
      <c r="AI1131" s="30"/>
      <c r="AJ1131" s="34"/>
      <c r="AK1131" s="34"/>
      <c r="AL1131" s="30"/>
      <c r="AM1131" s="34"/>
      <c r="AN1131" s="34"/>
      <c r="AO1131" s="30"/>
      <c r="AP1131" s="34"/>
      <c r="AQ1131" s="34"/>
      <c r="AR1131" s="30"/>
      <c r="AS1131" s="34"/>
      <c r="AT1131" s="34"/>
      <c r="AU1131" s="30"/>
      <c r="AV1131" s="34"/>
      <c r="AW1131" s="34"/>
      <c r="AX1131" s="30"/>
      <c r="AY1131" s="34"/>
      <c r="AZ1131" s="34"/>
      <c r="BA1131" s="30"/>
      <c r="BB1131" s="34"/>
      <c r="BC1131" s="34"/>
      <c r="BD1131" s="30"/>
      <c r="BE1131" s="34"/>
      <c r="BF1131" s="34"/>
      <c r="BG1131" s="30"/>
      <c r="BH1131" s="34"/>
      <c r="BI1131" s="34"/>
      <c r="BJ1131" s="30"/>
      <c r="BK1131" s="34"/>
      <c r="BL1131" s="34"/>
      <c r="BM1131" s="122"/>
      <c r="BN1131" s="28"/>
      <c r="BO1131" s="34"/>
      <c r="BP1131" s="30"/>
      <c r="BQ1131" s="30"/>
      <c r="BR1131" s="31"/>
      <c r="BS1131" s="31"/>
      <c r="BT1131" s="31"/>
      <c r="BU1131" s="31"/>
      <c r="BV1131" s="31"/>
      <c r="BW1131" s="31"/>
      <c r="BX1131" s="31"/>
      <c r="BY1131" s="31"/>
      <c r="BZ1131" s="31"/>
      <c r="CA1131" s="31"/>
      <c r="CB1131" s="31"/>
      <c r="CC1131" s="31"/>
      <c r="CD1131" s="31"/>
      <c r="CE1131" s="31"/>
      <c r="CF1131" s="31"/>
      <c r="CG1131" s="31"/>
      <c r="CH1131" s="31"/>
      <c r="CI1131" s="31"/>
      <c r="CJ1131" s="31"/>
      <c r="CK1131" s="31"/>
      <c r="CL1131" s="31"/>
      <c r="CM1131" s="31"/>
      <c r="CN1131" s="31"/>
      <c r="CO1131" s="31"/>
      <c r="CP1131" s="31"/>
      <c r="CQ1131" s="31"/>
      <c r="CR1131" s="31"/>
      <c r="CS1131" s="31"/>
      <c r="CT1131" s="31"/>
      <c r="CU1131" s="31"/>
      <c r="CV1131" s="31"/>
      <c r="CW1131" s="31"/>
      <c r="CX1131" s="31"/>
      <c r="CY1131" s="31"/>
      <c r="CZ1131" s="31"/>
      <c r="DA1131" s="31"/>
      <c r="DB1131" s="31"/>
      <c r="DC1131" s="31"/>
      <c r="DD1131" s="31"/>
      <c r="DE1131" s="31"/>
      <c r="DF1131" s="31"/>
      <c r="DG1131" s="31"/>
      <c r="DH1131" s="31"/>
      <c r="DI1131" s="31"/>
      <c r="DJ1131" s="31"/>
      <c r="DK1131" s="31"/>
      <c r="DL1131" s="31"/>
      <c r="DM1131" s="31"/>
      <c r="DN1131" s="31"/>
      <c r="DO1131" s="31"/>
      <c r="DP1131" s="31"/>
      <c r="DQ1131" s="31"/>
      <c r="DR1131" s="31"/>
      <c r="DS1131" s="31"/>
      <c r="DT1131" s="31"/>
      <c r="DU1131" s="31"/>
      <c r="DV1131" s="31"/>
      <c r="DW1131" s="31"/>
      <c r="DX1131" s="31"/>
      <c r="DY1131" s="31"/>
      <c r="DZ1131" s="31"/>
      <c r="EA1131" s="31"/>
      <c r="EB1131" s="31"/>
      <c r="EC1131" s="31"/>
      <c r="ED1131" s="31"/>
      <c r="EE1131" s="31"/>
      <c r="EF1131" s="31"/>
      <c r="EG1131" s="31"/>
      <c r="EH1131" s="31"/>
      <c r="EI1131" s="31"/>
      <c r="EJ1131" s="31"/>
      <c r="EK1131" s="31"/>
      <c r="EL1131" s="31"/>
      <c r="EM1131" s="31"/>
      <c r="EN1131" s="31"/>
      <c r="EO1131" s="31"/>
      <c r="EP1131" s="31"/>
      <c r="EQ1131" s="31"/>
      <c r="ER1131" s="31"/>
      <c r="ES1131" s="31"/>
      <c r="ET1131" s="31"/>
      <c r="EU1131" s="31"/>
      <c r="EV1131" s="31"/>
      <c r="EW1131" s="31"/>
      <c r="EX1131" s="31"/>
      <c r="EY1131" s="31"/>
      <c r="EZ1131" s="31"/>
      <c r="FA1131" s="31"/>
      <c r="FB1131" s="31"/>
      <c r="FC1131" s="31"/>
      <c r="FD1131" s="31"/>
      <c r="FE1131" s="31"/>
      <c r="FF1131" s="31"/>
      <c r="FG1131" s="31"/>
      <c r="FH1131" s="31"/>
      <c r="FI1131" s="31"/>
      <c r="FJ1131" s="31"/>
      <c r="FK1131" s="31"/>
      <c r="FL1131" s="31"/>
      <c r="FM1131" s="31"/>
      <c r="FN1131" s="31"/>
      <c r="FO1131" s="31"/>
      <c r="FP1131" s="31"/>
      <c r="FQ1131" s="31"/>
      <c r="FR1131" s="31"/>
      <c r="FS1131" s="31"/>
      <c r="FT1131" s="31"/>
      <c r="FU1131" s="31"/>
      <c r="FV1131" s="31"/>
      <c r="FW1131" s="31"/>
      <c r="FX1131" s="31"/>
      <c r="FY1131" s="31"/>
      <c r="FZ1131" s="31"/>
      <c r="GA1131" s="31"/>
      <c r="GB1131" s="31"/>
      <c r="GC1131" s="31"/>
      <c r="GD1131" s="31"/>
      <c r="GE1131" s="31"/>
      <c r="GF1131" s="31"/>
      <c r="GG1131" s="31"/>
      <c r="GH1131" s="31"/>
      <c r="GI1131" s="31"/>
      <c r="GJ1131" s="31"/>
      <c r="GK1131" s="31"/>
      <c r="GL1131" s="31"/>
      <c r="GM1131" s="31"/>
      <c r="GN1131" s="31"/>
      <c r="GO1131" s="31"/>
      <c r="GP1131" s="31"/>
      <c r="GQ1131" s="31"/>
      <c r="GR1131" s="31"/>
      <c r="GS1131" s="31"/>
      <c r="GT1131" s="31"/>
      <c r="GU1131" s="31"/>
      <c r="GV1131" s="31"/>
      <c r="GW1131" s="31"/>
      <c r="GX1131" s="31"/>
      <c r="GY1131" s="31"/>
      <c r="GZ1131" s="31"/>
    </row>
    <row r="1132" spans="2:208" s="32" customFormat="1" x14ac:dyDescent="0.2">
      <c r="B1132" s="21"/>
      <c r="C1132" s="22"/>
      <c r="D1132" s="22"/>
      <c r="E1132" s="22"/>
      <c r="F1132" s="246"/>
      <c r="G1132" s="121"/>
      <c r="H1132" s="27"/>
      <c r="I1132" s="28"/>
      <c r="J1132" s="29"/>
      <c r="K1132" s="30"/>
      <c r="L1132" s="34"/>
      <c r="M1132" s="35"/>
      <c r="N1132" s="30"/>
      <c r="O1132" s="34"/>
      <c r="P1132" s="35"/>
      <c r="Q1132" s="30"/>
      <c r="R1132" s="34"/>
      <c r="S1132" s="35"/>
      <c r="T1132" s="30"/>
      <c r="U1132" s="34"/>
      <c r="V1132" s="35"/>
      <c r="W1132" s="30"/>
      <c r="X1132" s="34"/>
      <c r="Y1132" s="34"/>
      <c r="Z1132" s="30"/>
      <c r="AA1132" s="34"/>
      <c r="AB1132" s="34"/>
      <c r="AC1132" s="30"/>
      <c r="AD1132" s="34"/>
      <c r="AE1132" s="34"/>
      <c r="AF1132" s="30"/>
      <c r="AG1132" s="34"/>
      <c r="AH1132" s="34"/>
      <c r="AI1132" s="30"/>
      <c r="AJ1132" s="34"/>
      <c r="AK1132" s="34"/>
      <c r="AL1132" s="30"/>
      <c r="AM1132" s="34"/>
      <c r="AN1132" s="34"/>
      <c r="AO1132" s="30"/>
      <c r="AP1132" s="34"/>
      <c r="AQ1132" s="34"/>
      <c r="AR1132" s="30"/>
      <c r="AS1132" s="34"/>
      <c r="AT1132" s="34"/>
      <c r="AU1132" s="30"/>
      <c r="AV1132" s="34"/>
      <c r="AW1132" s="34"/>
      <c r="AX1132" s="30"/>
      <c r="AY1132" s="34"/>
      <c r="AZ1132" s="34"/>
      <c r="BA1132" s="30"/>
      <c r="BB1132" s="34"/>
      <c r="BC1132" s="34"/>
      <c r="BD1132" s="30"/>
      <c r="BE1132" s="34"/>
      <c r="BF1132" s="34"/>
      <c r="BG1132" s="30"/>
      <c r="BH1132" s="34"/>
      <c r="BI1132" s="34"/>
      <c r="BJ1132" s="30"/>
      <c r="BK1132" s="34"/>
      <c r="BL1132" s="34"/>
      <c r="BM1132" s="122"/>
      <c r="BN1132" s="28"/>
      <c r="BO1132" s="34"/>
      <c r="BP1132" s="30"/>
      <c r="BQ1132" s="30"/>
      <c r="BR1132" s="31"/>
      <c r="BS1132" s="31"/>
      <c r="BT1132" s="31"/>
      <c r="BU1132" s="31"/>
      <c r="BV1132" s="31"/>
      <c r="BW1132" s="31"/>
      <c r="BX1132" s="31"/>
      <c r="BY1132" s="31"/>
      <c r="BZ1132" s="31"/>
      <c r="CA1132" s="31"/>
      <c r="CB1132" s="31"/>
      <c r="CC1132" s="31"/>
      <c r="CD1132" s="31"/>
      <c r="CE1132" s="31"/>
      <c r="CF1132" s="31"/>
      <c r="CG1132" s="31"/>
      <c r="CH1132" s="31"/>
      <c r="CI1132" s="31"/>
      <c r="CJ1132" s="31"/>
      <c r="CK1132" s="31"/>
      <c r="CL1132" s="31"/>
      <c r="CM1132" s="31"/>
      <c r="CN1132" s="31"/>
      <c r="CO1132" s="31"/>
      <c r="CP1132" s="31"/>
      <c r="CQ1132" s="31"/>
      <c r="CR1132" s="31"/>
      <c r="CS1132" s="31"/>
      <c r="CT1132" s="31"/>
      <c r="CU1132" s="31"/>
      <c r="CV1132" s="31"/>
      <c r="CW1132" s="31"/>
      <c r="CX1132" s="31"/>
      <c r="CY1132" s="31"/>
      <c r="CZ1132" s="31"/>
      <c r="DA1132" s="31"/>
      <c r="DB1132" s="31"/>
      <c r="DC1132" s="31"/>
      <c r="DD1132" s="31"/>
      <c r="DE1132" s="31"/>
      <c r="DF1132" s="31"/>
      <c r="DG1132" s="31"/>
      <c r="DH1132" s="31"/>
      <c r="DI1132" s="31"/>
      <c r="DJ1132" s="31"/>
      <c r="DK1132" s="31"/>
      <c r="DL1132" s="31"/>
      <c r="DM1132" s="31"/>
      <c r="DN1132" s="31"/>
      <c r="DO1132" s="31"/>
      <c r="DP1132" s="31"/>
      <c r="DQ1132" s="31"/>
      <c r="DR1132" s="31"/>
      <c r="DS1132" s="31"/>
      <c r="DT1132" s="31"/>
      <c r="DU1132" s="31"/>
      <c r="DV1132" s="31"/>
      <c r="DW1132" s="31"/>
      <c r="DX1132" s="31"/>
      <c r="DY1132" s="31"/>
      <c r="DZ1132" s="31"/>
      <c r="EA1132" s="31"/>
      <c r="EB1132" s="31"/>
      <c r="EC1132" s="31"/>
      <c r="ED1132" s="31"/>
      <c r="EE1132" s="31"/>
      <c r="EF1132" s="31"/>
      <c r="EG1132" s="31"/>
      <c r="EH1132" s="31"/>
      <c r="EI1132" s="31"/>
      <c r="EJ1132" s="31"/>
      <c r="EK1132" s="31"/>
      <c r="EL1132" s="31"/>
      <c r="EM1132" s="31"/>
      <c r="EN1132" s="31"/>
      <c r="EO1132" s="31"/>
      <c r="EP1132" s="31"/>
      <c r="EQ1132" s="31"/>
      <c r="ER1132" s="31"/>
      <c r="ES1132" s="31"/>
      <c r="ET1132" s="31"/>
      <c r="EU1132" s="31"/>
      <c r="EV1132" s="31"/>
      <c r="EW1132" s="31"/>
      <c r="EX1132" s="31"/>
      <c r="EY1132" s="31"/>
      <c r="EZ1132" s="31"/>
      <c r="FA1132" s="31"/>
      <c r="FB1132" s="31"/>
      <c r="FC1132" s="31"/>
      <c r="FD1132" s="31"/>
      <c r="FE1132" s="31"/>
      <c r="FF1132" s="31"/>
      <c r="FG1132" s="31"/>
      <c r="FH1132" s="31"/>
      <c r="FI1132" s="31"/>
      <c r="FJ1132" s="31"/>
      <c r="FK1132" s="31"/>
      <c r="FL1132" s="31"/>
      <c r="FM1132" s="31"/>
      <c r="FN1132" s="31"/>
      <c r="FO1132" s="31"/>
      <c r="FP1132" s="31"/>
      <c r="FQ1132" s="31"/>
      <c r="FR1132" s="31"/>
      <c r="FS1132" s="31"/>
      <c r="FT1132" s="31"/>
      <c r="FU1132" s="31"/>
      <c r="FV1132" s="31"/>
      <c r="FW1132" s="31"/>
      <c r="FX1132" s="31"/>
      <c r="FY1132" s="31"/>
      <c r="FZ1132" s="31"/>
      <c r="GA1132" s="31"/>
      <c r="GB1132" s="31"/>
      <c r="GC1132" s="31"/>
      <c r="GD1132" s="31"/>
      <c r="GE1132" s="31"/>
      <c r="GF1132" s="31"/>
      <c r="GG1132" s="31"/>
      <c r="GH1132" s="31"/>
      <c r="GI1132" s="31"/>
      <c r="GJ1132" s="31"/>
      <c r="GK1132" s="31"/>
      <c r="GL1132" s="31"/>
      <c r="GM1132" s="31"/>
      <c r="GN1132" s="31"/>
      <c r="GO1132" s="31"/>
      <c r="GP1132" s="31"/>
      <c r="GQ1132" s="31"/>
      <c r="GR1132" s="31"/>
      <c r="GS1132" s="31"/>
      <c r="GT1132" s="31"/>
      <c r="GU1132" s="31"/>
      <c r="GV1132" s="31"/>
      <c r="GW1132" s="31"/>
      <c r="GX1132" s="31"/>
      <c r="GY1132" s="31"/>
      <c r="GZ1132" s="31"/>
    </row>
    <row r="1133" spans="2:208" s="32" customFormat="1" x14ac:dyDescent="0.2">
      <c r="B1133" s="21"/>
      <c r="C1133" s="22"/>
      <c r="D1133" s="22"/>
      <c r="E1133" s="22"/>
      <c r="F1133" s="246"/>
      <c r="G1133" s="121"/>
      <c r="H1133" s="27"/>
      <c r="I1133" s="28"/>
      <c r="J1133" s="29"/>
      <c r="K1133" s="30"/>
      <c r="L1133" s="34"/>
      <c r="M1133" s="35"/>
      <c r="N1133" s="30"/>
      <c r="O1133" s="34"/>
      <c r="P1133" s="35"/>
      <c r="Q1133" s="30"/>
      <c r="R1133" s="34"/>
      <c r="S1133" s="35"/>
      <c r="T1133" s="30"/>
      <c r="U1133" s="34"/>
      <c r="V1133" s="35"/>
      <c r="W1133" s="30"/>
      <c r="X1133" s="34"/>
      <c r="Y1133" s="34"/>
      <c r="Z1133" s="30"/>
      <c r="AA1133" s="34"/>
      <c r="AB1133" s="34"/>
      <c r="AC1133" s="30"/>
      <c r="AD1133" s="34"/>
      <c r="AE1133" s="34"/>
      <c r="AF1133" s="30"/>
      <c r="AG1133" s="34"/>
      <c r="AH1133" s="34"/>
      <c r="AI1133" s="30"/>
      <c r="AJ1133" s="34"/>
      <c r="AK1133" s="34"/>
      <c r="AL1133" s="30"/>
      <c r="AM1133" s="34"/>
      <c r="AN1133" s="34"/>
      <c r="AO1133" s="30"/>
      <c r="AP1133" s="34"/>
      <c r="AQ1133" s="34"/>
      <c r="AR1133" s="30"/>
      <c r="AS1133" s="34"/>
      <c r="AT1133" s="34"/>
      <c r="AU1133" s="30"/>
      <c r="AV1133" s="34"/>
      <c r="AW1133" s="34"/>
      <c r="AX1133" s="30"/>
      <c r="AY1133" s="34"/>
      <c r="AZ1133" s="34"/>
      <c r="BA1133" s="30"/>
      <c r="BB1133" s="34"/>
      <c r="BC1133" s="34"/>
      <c r="BD1133" s="30"/>
      <c r="BE1133" s="34"/>
      <c r="BF1133" s="34"/>
      <c r="BG1133" s="30"/>
      <c r="BH1133" s="34"/>
      <c r="BI1133" s="34"/>
      <c r="BJ1133" s="30"/>
      <c r="BK1133" s="34"/>
      <c r="BL1133" s="34"/>
      <c r="BM1133" s="122"/>
      <c r="BN1133" s="28"/>
      <c r="BO1133" s="34"/>
      <c r="BP1133" s="30"/>
      <c r="BQ1133" s="30"/>
      <c r="BR1133" s="31"/>
      <c r="BS1133" s="31"/>
      <c r="BT1133" s="31"/>
      <c r="BU1133" s="31"/>
      <c r="BV1133" s="31"/>
      <c r="BW1133" s="31"/>
      <c r="BX1133" s="31"/>
      <c r="BY1133" s="31"/>
      <c r="BZ1133" s="31"/>
      <c r="CA1133" s="31"/>
      <c r="CB1133" s="31"/>
      <c r="CC1133" s="31"/>
      <c r="CD1133" s="31"/>
      <c r="CE1133" s="31"/>
      <c r="CF1133" s="31"/>
      <c r="CG1133" s="31"/>
      <c r="CH1133" s="31"/>
      <c r="CI1133" s="31"/>
      <c r="CJ1133" s="31"/>
      <c r="CK1133" s="31"/>
      <c r="CL1133" s="31"/>
      <c r="CM1133" s="31"/>
      <c r="CN1133" s="31"/>
      <c r="CO1133" s="31"/>
      <c r="CP1133" s="31"/>
      <c r="CQ1133" s="31"/>
      <c r="CR1133" s="31"/>
      <c r="CS1133" s="31"/>
      <c r="CT1133" s="31"/>
      <c r="CU1133" s="31"/>
      <c r="CV1133" s="31"/>
      <c r="CW1133" s="31"/>
      <c r="CX1133" s="31"/>
      <c r="CY1133" s="31"/>
      <c r="CZ1133" s="31"/>
      <c r="DA1133" s="31"/>
      <c r="DB1133" s="31"/>
      <c r="DC1133" s="31"/>
      <c r="DD1133" s="31"/>
      <c r="DE1133" s="31"/>
      <c r="DF1133" s="31"/>
      <c r="DG1133" s="31"/>
      <c r="DH1133" s="31"/>
      <c r="DI1133" s="31"/>
      <c r="DJ1133" s="31"/>
      <c r="DK1133" s="31"/>
      <c r="DL1133" s="31"/>
      <c r="DM1133" s="31"/>
      <c r="DN1133" s="31"/>
      <c r="DO1133" s="31"/>
      <c r="DP1133" s="31"/>
      <c r="DQ1133" s="31"/>
      <c r="DR1133" s="31"/>
      <c r="DS1133" s="31"/>
      <c r="DT1133" s="31"/>
      <c r="DU1133" s="31"/>
      <c r="DV1133" s="31"/>
      <c r="DW1133" s="31"/>
      <c r="DX1133" s="31"/>
      <c r="DY1133" s="31"/>
      <c r="DZ1133" s="31"/>
      <c r="EA1133" s="31"/>
      <c r="EB1133" s="31"/>
      <c r="EC1133" s="31"/>
      <c r="ED1133" s="31"/>
      <c r="EE1133" s="31"/>
      <c r="EF1133" s="31"/>
      <c r="EG1133" s="31"/>
      <c r="EH1133" s="31"/>
      <c r="EI1133" s="31"/>
      <c r="EJ1133" s="31"/>
      <c r="EK1133" s="31"/>
      <c r="EL1133" s="31"/>
      <c r="EM1133" s="31"/>
      <c r="EN1133" s="31"/>
      <c r="EO1133" s="31"/>
      <c r="EP1133" s="31"/>
      <c r="EQ1133" s="31"/>
      <c r="ER1133" s="31"/>
      <c r="ES1133" s="31"/>
      <c r="ET1133" s="31"/>
      <c r="EU1133" s="31"/>
      <c r="EV1133" s="31"/>
      <c r="EW1133" s="31"/>
      <c r="EX1133" s="31"/>
      <c r="EY1133" s="31"/>
      <c r="EZ1133" s="31"/>
      <c r="FA1133" s="31"/>
      <c r="FB1133" s="31"/>
      <c r="FC1133" s="31"/>
      <c r="FD1133" s="31"/>
      <c r="FE1133" s="31"/>
      <c r="FF1133" s="31"/>
      <c r="FG1133" s="31"/>
      <c r="FH1133" s="31"/>
      <c r="FI1133" s="31"/>
      <c r="FJ1133" s="31"/>
      <c r="FK1133" s="31"/>
      <c r="FL1133" s="31"/>
      <c r="FM1133" s="31"/>
      <c r="FN1133" s="31"/>
      <c r="FO1133" s="31"/>
      <c r="FP1133" s="31"/>
      <c r="FQ1133" s="31"/>
      <c r="FR1133" s="31"/>
      <c r="FS1133" s="31"/>
      <c r="FT1133" s="31"/>
      <c r="FU1133" s="31"/>
      <c r="FV1133" s="31"/>
      <c r="FW1133" s="31"/>
      <c r="FX1133" s="31"/>
      <c r="FY1133" s="31"/>
      <c r="FZ1133" s="31"/>
      <c r="GA1133" s="31"/>
      <c r="GB1133" s="31"/>
      <c r="GC1133" s="31"/>
      <c r="GD1133" s="31"/>
      <c r="GE1133" s="31"/>
      <c r="GF1133" s="31"/>
      <c r="GG1133" s="31"/>
      <c r="GH1133" s="31"/>
      <c r="GI1133" s="31"/>
      <c r="GJ1133" s="31"/>
      <c r="GK1133" s="31"/>
      <c r="GL1133" s="31"/>
      <c r="GM1133" s="31"/>
      <c r="GN1133" s="31"/>
      <c r="GO1133" s="31"/>
      <c r="GP1133" s="31"/>
      <c r="GQ1133" s="31"/>
      <c r="GR1133" s="31"/>
      <c r="GS1133" s="31"/>
      <c r="GT1133" s="31"/>
      <c r="GU1133" s="31"/>
      <c r="GV1133" s="31"/>
      <c r="GW1133" s="31"/>
      <c r="GX1133" s="31"/>
      <c r="GY1133" s="31"/>
      <c r="GZ1133" s="31"/>
    </row>
    <row r="1134" spans="2:208" s="32" customFormat="1" x14ac:dyDescent="0.2">
      <c r="B1134" s="21"/>
      <c r="C1134" s="22"/>
      <c r="D1134" s="22"/>
      <c r="E1134" s="22"/>
      <c r="F1134" s="246"/>
      <c r="G1134" s="121"/>
      <c r="H1134" s="27"/>
      <c r="I1134" s="28"/>
      <c r="J1134" s="29"/>
      <c r="K1134" s="30"/>
      <c r="L1134" s="34"/>
      <c r="M1134" s="35"/>
      <c r="N1134" s="30"/>
      <c r="O1134" s="34"/>
      <c r="P1134" s="35"/>
      <c r="Q1134" s="30"/>
      <c r="R1134" s="34"/>
      <c r="S1134" s="35"/>
      <c r="T1134" s="30"/>
      <c r="U1134" s="34"/>
      <c r="V1134" s="35"/>
      <c r="W1134" s="30"/>
      <c r="X1134" s="34"/>
      <c r="Y1134" s="34"/>
      <c r="Z1134" s="30"/>
      <c r="AA1134" s="34"/>
      <c r="AB1134" s="34"/>
      <c r="AC1134" s="30"/>
      <c r="AD1134" s="34"/>
      <c r="AE1134" s="34"/>
      <c r="AF1134" s="30"/>
      <c r="AG1134" s="34"/>
      <c r="AH1134" s="34"/>
      <c r="AI1134" s="30"/>
      <c r="AJ1134" s="34"/>
      <c r="AK1134" s="34"/>
      <c r="AL1134" s="30"/>
      <c r="AM1134" s="34"/>
      <c r="AN1134" s="34"/>
      <c r="AO1134" s="30"/>
      <c r="AP1134" s="34"/>
      <c r="AQ1134" s="34"/>
      <c r="AR1134" s="30"/>
      <c r="AS1134" s="34"/>
      <c r="AT1134" s="34"/>
      <c r="AU1134" s="30"/>
      <c r="AV1134" s="34"/>
      <c r="AW1134" s="34"/>
      <c r="AX1134" s="30"/>
      <c r="AY1134" s="34"/>
      <c r="AZ1134" s="34"/>
      <c r="BA1134" s="30"/>
      <c r="BB1134" s="34"/>
      <c r="BC1134" s="34"/>
      <c r="BD1134" s="30"/>
      <c r="BE1134" s="34"/>
      <c r="BF1134" s="34"/>
      <c r="BG1134" s="30"/>
      <c r="BH1134" s="34"/>
      <c r="BI1134" s="34"/>
      <c r="BJ1134" s="30"/>
      <c r="BK1134" s="34"/>
      <c r="BL1134" s="34"/>
      <c r="BM1134" s="122"/>
      <c r="BN1134" s="28"/>
      <c r="BO1134" s="34"/>
      <c r="BP1134" s="30"/>
      <c r="BQ1134" s="30"/>
      <c r="BR1134" s="31"/>
      <c r="BS1134" s="31"/>
      <c r="BT1134" s="31"/>
      <c r="BU1134" s="31"/>
      <c r="BV1134" s="31"/>
      <c r="BW1134" s="31"/>
      <c r="BX1134" s="31"/>
      <c r="BY1134" s="31"/>
      <c r="BZ1134" s="31"/>
      <c r="CA1134" s="31"/>
      <c r="CB1134" s="31"/>
      <c r="CC1134" s="31"/>
      <c r="CD1134" s="31"/>
      <c r="CE1134" s="31"/>
      <c r="CF1134" s="31"/>
      <c r="CG1134" s="31"/>
      <c r="CH1134" s="31"/>
      <c r="CI1134" s="31"/>
      <c r="CJ1134" s="31"/>
      <c r="CK1134" s="31"/>
      <c r="CL1134" s="31"/>
      <c r="CM1134" s="31"/>
      <c r="CN1134" s="31"/>
      <c r="CO1134" s="31"/>
      <c r="CP1134" s="31"/>
      <c r="CQ1134" s="31"/>
      <c r="CR1134" s="31"/>
      <c r="CS1134" s="31"/>
      <c r="CT1134" s="31"/>
      <c r="CU1134" s="31"/>
      <c r="CV1134" s="31"/>
      <c r="CW1134" s="31"/>
      <c r="CX1134" s="31"/>
      <c r="CY1134" s="31"/>
      <c r="CZ1134" s="31"/>
      <c r="DA1134" s="31"/>
      <c r="DB1134" s="31"/>
      <c r="DC1134" s="31"/>
      <c r="DD1134" s="31"/>
      <c r="DE1134" s="31"/>
      <c r="DF1134" s="31"/>
      <c r="DG1134" s="31"/>
      <c r="DH1134" s="31"/>
      <c r="DI1134" s="31"/>
      <c r="DJ1134" s="31"/>
      <c r="DK1134" s="31"/>
      <c r="DL1134" s="31"/>
      <c r="DM1134" s="31"/>
      <c r="DN1134" s="31"/>
      <c r="DO1134" s="31"/>
      <c r="DP1134" s="31"/>
      <c r="DQ1134" s="31"/>
      <c r="DR1134" s="31"/>
      <c r="DS1134" s="31"/>
      <c r="DT1134" s="31"/>
      <c r="DU1134" s="31"/>
      <c r="DV1134" s="31"/>
      <c r="DW1134" s="31"/>
      <c r="DX1134" s="31"/>
      <c r="DY1134" s="31"/>
      <c r="DZ1134" s="31"/>
      <c r="EA1134" s="31"/>
      <c r="EB1134" s="31"/>
      <c r="EC1134" s="31"/>
      <c r="ED1134" s="31"/>
      <c r="EE1134" s="31"/>
      <c r="EF1134" s="31"/>
      <c r="EG1134" s="31"/>
      <c r="EH1134" s="31"/>
      <c r="EI1134" s="31"/>
      <c r="EJ1134" s="31"/>
      <c r="EK1134" s="31"/>
      <c r="EL1134" s="31"/>
      <c r="EM1134" s="31"/>
      <c r="EN1134" s="31"/>
      <c r="EO1134" s="31"/>
      <c r="EP1134" s="31"/>
      <c r="EQ1134" s="31"/>
      <c r="ER1134" s="31"/>
      <c r="ES1134" s="31"/>
      <c r="ET1134" s="31"/>
      <c r="EU1134" s="31"/>
      <c r="EV1134" s="31"/>
      <c r="EW1134" s="31"/>
      <c r="EX1134" s="31"/>
      <c r="EY1134" s="31"/>
      <c r="EZ1134" s="31"/>
      <c r="FA1134" s="31"/>
      <c r="FB1134" s="31"/>
      <c r="FC1134" s="31"/>
      <c r="FD1134" s="31"/>
      <c r="FE1134" s="31"/>
      <c r="FF1134" s="31"/>
      <c r="FG1134" s="31"/>
      <c r="FH1134" s="31"/>
      <c r="FI1134" s="31"/>
      <c r="FJ1134" s="31"/>
      <c r="FK1134" s="31"/>
      <c r="FL1134" s="31"/>
      <c r="FM1134" s="31"/>
      <c r="FN1134" s="31"/>
      <c r="FO1134" s="31"/>
      <c r="FP1134" s="31"/>
      <c r="FQ1134" s="31"/>
      <c r="FR1134" s="31"/>
      <c r="FS1134" s="31"/>
      <c r="FT1134" s="31"/>
      <c r="FU1134" s="31"/>
      <c r="FV1134" s="31"/>
      <c r="FW1134" s="31"/>
      <c r="FX1134" s="31"/>
      <c r="FY1134" s="31"/>
      <c r="FZ1134" s="31"/>
      <c r="GA1134" s="31"/>
      <c r="GB1134" s="31"/>
      <c r="GC1134" s="31"/>
      <c r="GD1134" s="31"/>
      <c r="GE1134" s="31"/>
      <c r="GF1134" s="31"/>
      <c r="GG1134" s="31"/>
      <c r="GH1134" s="31"/>
      <c r="GI1134" s="31"/>
      <c r="GJ1134" s="31"/>
      <c r="GK1134" s="31"/>
      <c r="GL1134" s="31"/>
      <c r="GM1134" s="31"/>
      <c r="GN1134" s="31"/>
      <c r="GO1134" s="31"/>
      <c r="GP1134" s="31"/>
      <c r="GQ1134" s="31"/>
      <c r="GR1134" s="31"/>
      <c r="GS1134" s="31"/>
      <c r="GT1134" s="31"/>
      <c r="GU1134" s="31"/>
      <c r="GV1134" s="31"/>
      <c r="GW1134" s="31"/>
      <c r="GX1134" s="31"/>
      <c r="GY1134" s="31"/>
      <c r="GZ1134" s="31"/>
    </row>
    <row r="1135" spans="2:208" s="32" customFormat="1" x14ac:dyDescent="0.2">
      <c r="B1135" s="21"/>
      <c r="C1135" s="22"/>
      <c r="D1135" s="22"/>
      <c r="E1135" s="22"/>
      <c r="F1135" s="246"/>
      <c r="G1135" s="121"/>
      <c r="H1135" s="27"/>
      <c r="I1135" s="28"/>
      <c r="J1135" s="29"/>
      <c r="K1135" s="30"/>
      <c r="L1135" s="34"/>
      <c r="M1135" s="35"/>
      <c r="N1135" s="30"/>
      <c r="O1135" s="34"/>
      <c r="P1135" s="35"/>
      <c r="Q1135" s="30"/>
      <c r="R1135" s="34"/>
      <c r="S1135" s="35"/>
      <c r="T1135" s="30"/>
      <c r="U1135" s="34"/>
      <c r="V1135" s="35"/>
      <c r="W1135" s="30"/>
      <c r="X1135" s="34"/>
      <c r="Y1135" s="34"/>
      <c r="Z1135" s="30"/>
      <c r="AA1135" s="34"/>
      <c r="AB1135" s="34"/>
      <c r="AC1135" s="30"/>
      <c r="AD1135" s="34"/>
      <c r="AE1135" s="34"/>
      <c r="AF1135" s="30"/>
      <c r="AG1135" s="34"/>
      <c r="AH1135" s="34"/>
      <c r="AI1135" s="30"/>
      <c r="AJ1135" s="34"/>
      <c r="AK1135" s="34"/>
      <c r="AL1135" s="30"/>
      <c r="AM1135" s="34"/>
      <c r="AN1135" s="34"/>
      <c r="AO1135" s="30"/>
      <c r="AP1135" s="34"/>
      <c r="AQ1135" s="34"/>
      <c r="AR1135" s="30"/>
      <c r="AS1135" s="34"/>
      <c r="AT1135" s="34"/>
      <c r="AU1135" s="30"/>
      <c r="AV1135" s="34"/>
      <c r="AW1135" s="34"/>
      <c r="AX1135" s="30"/>
      <c r="AY1135" s="34"/>
      <c r="AZ1135" s="34"/>
      <c r="BA1135" s="30"/>
      <c r="BB1135" s="34"/>
      <c r="BC1135" s="34"/>
      <c r="BD1135" s="30"/>
      <c r="BE1135" s="34"/>
      <c r="BF1135" s="34"/>
      <c r="BG1135" s="30"/>
      <c r="BH1135" s="34"/>
      <c r="BI1135" s="34"/>
      <c r="BJ1135" s="30"/>
      <c r="BK1135" s="34"/>
      <c r="BL1135" s="34"/>
      <c r="BM1135" s="122"/>
      <c r="BN1135" s="28"/>
      <c r="BO1135" s="34"/>
      <c r="BP1135" s="30"/>
      <c r="BQ1135" s="30"/>
      <c r="BR1135" s="31"/>
      <c r="BS1135" s="31"/>
      <c r="BT1135" s="31"/>
      <c r="BU1135" s="31"/>
      <c r="BV1135" s="31"/>
      <c r="BW1135" s="31"/>
      <c r="BX1135" s="31"/>
      <c r="BY1135" s="31"/>
      <c r="BZ1135" s="31"/>
      <c r="CA1135" s="31"/>
      <c r="CB1135" s="31"/>
      <c r="CC1135" s="31"/>
      <c r="CD1135" s="31"/>
      <c r="CE1135" s="31"/>
      <c r="CF1135" s="31"/>
      <c r="CG1135" s="31"/>
      <c r="CH1135" s="31"/>
      <c r="CI1135" s="31"/>
      <c r="CJ1135" s="31"/>
      <c r="CK1135" s="31"/>
      <c r="CL1135" s="31"/>
      <c r="CM1135" s="31"/>
      <c r="CN1135" s="31"/>
      <c r="CO1135" s="31"/>
      <c r="CP1135" s="31"/>
      <c r="CQ1135" s="31"/>
      <c r="CR1135" s="31"/>
      <c r="CS1135" s="31"/>
      <c r="CT1135" s="31"/>
      <c r="CU1135" s="31"/>
      <c r="CV1135" s="31"/>
      <c r="CW1135" s="31"/>
      <c r="CX1135" s="31"/>
      <c r="CY1135" s="31"/>
      <c r="CZ1135" s="31"/>
      <c r="DA1135" s="31"/>
      <c r="DB1135" s="31"/>
      <c r="DC1135" s="31"/>
      <c r="DD1135" s="31"/>
      <c r="DE1135" s="31"/>
      <c r="DF1135" s="31"/>
      <c r="DG1135" s="31"/>
      <c r="DH1135" s="31"/>
      <c r="DI1135" s="31"/>
      <c r="DJ1135" s="31"/>
      <c r="DK1135" s="31"/>
      <c r="DL1135" s="31"/>
      <c r="DM1135" s="31"/>
      <c r="DN1135" s="31"/>
      <c r="DO1135" s="31"/>
      <c r="DP1135" s="31"/>
      <c r="DQ1135" s="31"/>
      <c r="DR1135" s="31"/>
      <c r="DS1135" s="31"/>
      <c r="DT1135" s="31"/>
      <c r="DU1135" s="31"/>
      <c r="DV1135" s="31"/>
      <c r="DW1135" s="31"/>
      <c r="DX1135" s="31"/>
      <c r="DY1135" s="31"/>
      <c r="DZ1135" s="31"/>
      <c r="EA1135" s="31"/>
      <c r="EB1135" s="31"/>
      <c r="EC1135" s="31"/>
      <c r="ED1135" s="31"/>
      <c r="EE1135" s="31"/>
      <c r="EF1135" s="31"/>
      <c r="EG1135" s="31"/>
      <c r="EH1135" s="31"/>
      <c r="EI1135" s="31"/>
      <c r="EJ1135" s="31"/>
      <c r="EK1135" s="31"/>
      <c r="EL1135" s="31"/>
      <c r="EM1135" s="31"/>
      <c r="EN1135" s="31"/>
      <c r="EO1135" s="31"/>
      <c r="EP1135" s="31"/>
      <c r="EQ1135" s="31"/>
      <c r="ER1135" s="31"/>
      <c r="ES1135" s="31"/>
      <c r="ET1135" s="31"/>
      <c r="EU1135" s="31"/>
      <c r="EV1135" s="31"/>
      <c r="EW1135" s="31"/>
      <c r="EX1135" s="31"/>
      <c r="EY1135" s="31"/>
      <c r="EZ1135" s="31"/>
      <c r="FA1135" s="31"/>
      <c r="FB1135" s="31"/>
      <c r="FC1135" s="31"/>
      <c r="FD1135" s="31"/>
      <c r="FE1135" s="31"/>
      <c r="FF1135" s="31"/>
      <c r="FG1135" s="31"/>
      <c r="FH1135" s="31"/>
      <c r="FI1135" s="31"/>
      <c r="FJ1135" s="31"/>
      <c r="FK1135" s="31"/>
      <c r="FL1135" s="31"/>
      <c r="FM1135" s="31"/>
      <c r="FN1135" s="31"/>
      <c r="FO1135" s="31"/>
      <c r="FP1135" s="31"/>
      <c r="FQ1135" s="31"/>
      <c r="FR1135" s="31"/>
      <c r="FS1135" s="31"/>
      <c r="FT1135" s="31"/>
      <c r="FU1135" s="31"/>
      <c r="FV1135" s="31"/>
      <c r="FW1135" s="31"/>
      <c r="FX1135" s="31"/>
      <c r="FY1135" s="31"/>
      <c r="FZ1135" s="31"/>
      <c r="GA1135" s="31"/>
      <c r="GB1135" s="31"/>
      <c r="GC1135" s="31"/>
      <c r="GD1135" s="31"/>
      <c r="GE1135" s="31"/>
      <c r="GF1135" s="31"/>
      <c r="GG1135" s="31"/>
      <c r="GH1135" s="31"/>
      <c r="GI1135" s="31"/>
      <c r="GJ1135" s="31"/>
      <c r="GK1135" s="31"/>
      <c r="GL1135" s="31"/>
      <c r="GM1135" s="31"/>
      <c r="GN1135" s="31"/>
      <c r="GO1135" s="31"/>
      <c r="GP1135" s="31"/>
      <c r="GQ1135" s="31"/>
      <c r="GR1135" s="31"/>
      <c r="GS1135" s="31"/>
      <c r="GT1135" s="31"/>
      <c r="GU1135" s="31"/>
      <c r="GV1135" s="31"/>
      <c r="GW1135" s="31"/>
      <c r="GX1135" s="31"/>
      <c r="GY1135" s="31"/>
      <c r="GZ1135" s="31"/>
    </row>
    <row r="1136" spans="2:208" s="32" customFormat="1" x14ac:dyDescent="0.2">
      <c r="B1136" s="21"/>
      <c r="C1136" s="22"/>
      <c r="D1136" s="22"/>
      <c r="E1136" s="22"/>
      <c r="F1136" s="246"/>
      <c r="G1136" s="121"/>
      <c r="H1136" s="27"/>
      <c r="I1136" s="28"/>
      <c r="J1136" s="29"/>
      <c r="K1136" s="30"/>
      <c r="L1136" s="34"/>
      <c r="M1136" s="35"/>
      <c r="N1136" s="30"/>
      <c r="O1136" s="34"/>
      <c r="P1136" s="35"/>
      <c r="Q1136" s="30"/>
      <c r="R1136" s="34"/>
      <c r="S1136" s="35"/>
      <c r="T1136" s="30"/>
      <c r="U1136" s="34"/>
      <c r="V1136" s="35"/>
      <c r="W1136" s="30"/>
      <c r="X1136" s="34"/>
      <c r="Y1136" s="34"/>
      <c r="Z1136" s="30"/>
      <c r="AA1136" s="34"/>
      <c r="AB1136" s="34"/>
      <c r="AC1136" s="30"/>
      <c r="AD1136" s="34"/>
      <c r="AE1136" s="34"/>
      <c r="AF1136" s="30"/>
      <c r="AG1136" s="34"/>
      <c r="AH1136" s="34"/>
      <c r="AI1136" s="30"/>
      <c r="AJ1136" s="34"/>
      <c r="AK1136" s="34"/>
      <c r="AL1136" s="30"/>
      <c r="AM1136" s="34"/>
      <c r="AN1136" s="34"/>
      <c r="AO1136" s="30"/>
      <c r="AP1136" s="34"/>
      <c r="AQ1136" s="34"/>
      <c r="AR1136" s="30"/>
      <c r="AS1136" s="34"/>
      <c r="AT1136" s="34"/>
      <c r="AU1136" s="30"/>
      <c r="AV1136" s="34"/>
      <c r="AW1136" s="34"/>
      <c r="AX1136" s="30"/>
      <c r="AY1136" s="34"/>
      <c r="AZ1136" s="34"/>
      <c r="BA1136" s="30"/>
      <c r="BB1136" s="34"/>
      <c r="BC1136" s="34"/>
      <c r="BD1136" s="30"/>
      <c r="BE1136" s="34"/>
      <c r="BF1136" s="34"/>
      <c r="BG1136" s="30"/>
      <c r="BH1136" s="34"/>
      <c r="BI1136" s="34"/>
      <c r="BJ1136" s="30"/>
      <c r="BK1136" s="34"/>
      <c r="BL1136" s="34"/>
      <c r="BM1136" s="122"/>
      <c r="BN1136" s="28"/>
      <c r="BO1136" s="34"/>
      <c r="BP1136" s="30"/>
      <c r="BQ1136" s="30"/>
      <c r="BR1136" s="31"/>
      <c r="BS1136" s="31"/>
      <c r="BT1136" s="31"/>
      <c r="BU1136" s="31"/>
      <c r="BV1136" s="31"/>
      <c r="BW1136" s="31"/>
      <c r="BX1136" s="31"/>
      <c r="BY1136" s="31"/>
      <c r="BZ1136" s="31"/>
      <c r="CA1136" s="31"/>
      <c r="CB1136" s="31"/>
      <c r="CC1136" s="31"/>
      <c r="CD1136" s="31"/>
      <c r="CE1136" s="31"/>
      <c r="CF1136" s="31"/>
      <c r="CG1136" s="31"/>
      <c r="CH1136" s="31"/>
      <c r="CI1136" s="31"/>
      <c r="CJ1136" s="31"/>
      <c r="CK1136" s="31"/>
      <c r="CL1136" s="31"/>
      <c r="CM1136" s="31"/>
      <c r="CN1136" s="31"/>
      <c r="CO1136" s="31"/>
      <c r="CP1136" s="31"/>
      <c r="CQ1136" s="31"/>
      <c r="CR1136" s="31"/>
      <c r="CS1136" s="31"/>
      <c r="CT1136" s="31"/>
      <c r="CU1136" s="31"/>
      <c r="CV1136" s="31"/>
      <c r="CW1136" s="31"/>
      <c r="CX1136" s="31"/>
      <c r="CY1136" s="31"/>
      <c r="CZ1136" s="31"/>
      <c r="DA1136" s="31"/>
      <c r="DB1136" s="31"/>
      <c r="DC1136" s="31"/>
      <c r="DD1136" s="31"/>
      <c r="DE1136" s="31"/>
      <c r="DF1136" s="31"/>
      <c r="DG1136" s="31"/>
      <c r="DH1136" s="31"/>
      <c r="DI1136" s="31"/>
      <c r="DJ1136" s="31"/>
      <c r="DK1136" s="31"/>
      <c r="DL1136" s="31"/>
      <c r="DM1136" s="31"/>
      <c r="DN1136" s="31"/>
      <c r="DO1136" s="31"/>
      <c r="DP1136" s="31"/>
      <c r="DQ1136" s="31"/>
      <c r="DR1136" s="31"/>
      <c r="DS1136" s="31"/>
      <c r="DT1136" s="31"/>
      <c r="DU1136" s="31"/>
      <c r="DV1136" s="31"/>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1"/>
      <c r="EU1136" s="31"/>
      <c r="EV1136" s="31"/>
      <c r="EW1136" s="31"/>
      <c r="EX1136" s="31"/>
      <c r="EY1136" s="31"/>
      <c r="EZ1136" s="31"/>
      <c r="FA1136" s="31"/>
      <c r="FB1136" s="31"/>
      <c r="FC1136" s="31"/>
      <c r="FD1136" s="31"/>
      <c r="FE1136" s="31"/>
      <c r="FF1136" s="31"/>
      <c r="FG1136" s="31"/>
      <c r="FH1136" s="31"/>
      <c r="FI1136" s="31"/>
      <c r="FJ1136" s="31"/>
      <c r="FK1136" s="31"/>
      <c r="FL1136" s="31"/>
      <c r="FM1136" s="31"/>
      <c r="FN1136" s="31"/>
      <c r="FO1136" s="31"/>
      <c r="FP1136" s="31"/>
      <c r="FQ1136" s="31"/>
      <c r="FR1136" s="31"/>
      <c r="FS1136" s="31"/>
      <c r="FT1136" s="31"/>
      <c r="FU1136" s="31"/>
      <c r="FV1136" s="31"/>
      <c r="FW1136" s="31"/>
      <c r="FX1136" s="31"/>
      <c r="FY1136" s="31"/>
      <c r="FZ1136" s="31"/>
      <c r="GA1136" s="31"/>
      <c r="GB1136" s="31"/>
      <c r="GC1136" s="31"/>
      <c r="GD1136" s="31"/>
      <c r="GE1136" s="31"/>
      <c r="GF1136" s="31"/>
      <c r="GG1136" s="31"/>
      <c r="GH1136" s="31"/>
      <c r="GI1136" s="31"/>
      <c r="GJ1136" s="31"/>
      <c r="GK1136" s="31"/>
      <c r="GL1136" s="31"/>
      <c r="GM1136" s="31"/>
      <c r="GN1136" s="31"/>
      <c r="GO1136" s="31"/>
      <c r="GP1136" s="31"/>
      <c r="GQ1136" s="31"/>
      <c r="GR1136" s="31"/>
      <c r="GS1136" s="31"/>
      <c r="GT1136" s="31"/>
      <c r="GU1136" s="31"/>
      <c r="GV1136" s="31"/>
      <c r="GW1136" s="31"/>
      <c r="GX1136" s="31"/>
      <c r="GY1136" s="31"/>
      <c r="GZ1136" s="31"/>
    </row>
    <row r="1137" spans="2:208" s="32" customFormat="1" x14ac:dyDescent="0.2">
      <c r="B1137" s="21"/>
      <c r="C1137" s="22"/>
      <c r="D1137" s="22"/>
      <c r="E1137" s="22"/>
      <c r="F1137" s="246"/>
      <c r="G1137" s="121"/>
      <c r="H1137" s="27"/>
      <c r="I1137" s="28"/>
      <c r="J1137" s="29"/>
      <c r="K1137" s="30"/>
      <c r="L1137" s="34"/>
      <c r="M1137" s="35"/>
      <c r="N1137" s="30"/>
      <c r="O1137" s="34"/>
      <c r="P1137" s="35"/>
      <c r="Q1137" s="30"/>
      <c r="R1137" s="34"/>
      <c r="S1137" s="35"/>
      <c r="T1137" s="30"/>
      <c r="U1137" s="34"/>
      <c r="V1137" s="35"/>
      <c r="W1137" s="30"/>
      <c r="X1137" s="34"/>
      <c r="Y1137" s="34"/>
      <c r="Z1137" s="30"/>
      <c r="AA1137" s="34"/>
      <c r="AB1137" s="34"/>
      <c r="AC1137" s="30"/>
      <c r="AD1137" s="34"/>
      <c r="AE1137" s="34"/>
      <c r="AF1137" s="30"/>
      <c r="AG1137" s="34"/>
      <c r="AH1137" s="34"/>
      <c r="AI1137" s="30"/>
      <c r="AJ1137" s="34"/>
      <c r="AK1137" s="34"/>
      <c r="AL1137" s="30"/>
      <c r="AM1137" s="34"/>
      <c r="AN1137" s="34"/>
      <c r="AO1137" s="30"/>
      <c r="AP1137" s="34"/>
      <c r="AQ1137" s="34"/>
      <c r="AR1137" s="30"/>
      <c r="AS1137" s="34"/>
      <c r="AT1137" s="34"/>
      <c r="AU1137" s="30"/>
      <c r="AV1137" s="34"/>
      <c r="AW1137" s="34"/>
      <c r="AX1137" s="30"/>
      <c r="AY1137" s="34"/>
      <c r="AZ1137" s="34"/>
      <c r="BA1137" s="30"/>
      <c r="BB1137" s="34"/>
      <c r="BC1137" s="34"/>
      <c r="BD1137" s="30"/>
      <c r="BE1137" s="34"/>
      <c r="BF1137" s="34"/>
      <c r="BG1137" s="30"/>
      <c r="BH1137" s="34"/>
      <c r="BI1137" s="34"/>
      <c r="BJ1137" s="30"/>
      <c r="BK1137" s="34"/>
      <c r="BL1137" s="34"/>
      <c r="BM1137" s="122"/>
      <c r="BN1137" s="28"/>
      <c r="BO1137" s="34"/>
      <c r="BP1137" s="30"/>
      <c r="BQ1137" s="30"/>
      <c r="BR1137" s="31"/>
      <c r="BS1137" s="31"/>
      <c r="BT1137" s="31"/>
      <c r="BU1137" s="31"/>
      <c r="BV1137" s="31"/>
      <c r="BW1137" s="31"/>
      <c r="BX1137" s="31"/>
      <c r="BY1137" s="31"/>
      <c r="BZ1137" s="31"/>
      <c r="CA1137" s="31"/>
      <c r="CB1137" s="31"/>
      <c r="CC1137" s="31"/>
      <c r="CD1137" s="31"/>
      <c r="CE1137" s="31"/>
      <c r="CF1137" s="31"/>
      <c r="CG1137" s="31"/>
      <c r="CH1137" s="31"/>
      <c r="CI1137" s="31"/>
      <c r="CJ1137" s="31"/>
      <c r="CK1137" s="31"/>
      <c r="CL1137" s="31"/>
      <c r="CM1137" s="31"/>
      <c r="CN1137" s="31"/>
      <c r="CO1137" s="31"/>
      <c r="CP1137" s="31"/>
      <c r="CQ1137" s="31"/>
      <c r="CR1137" s="31"/>
      <c r="CS1137" s="31"/>
      <c r="CT1137" s="31"/>
      <c r="CU1137" s="31"/>
      <c r="CV1137" s="31"/>
      <c r="CW1137" s="31"/>
      <c r="CX1137" s="31"/>
      <c r="CY1137" s="31"/>
      <c r="CZ1137" s="31"/>
      <c r="DA1137" s="31"/>
      <c r="DB1137" s="31"/>
      <c r="DC1137" s="31"/>
      <c r="DD1137" s="31"/>
      <c r="DE1137" s="31"/>
      <c r="DF1137" s="31"/>
      <c r="DG1137" s="31"/>
      <c r="DH1137" s="31"/>
      <c r="DI1137" s="31"/>
      <c r="DJ1137" s="31"/>
      <c r="DK1137" s="31"/>
      <c r="DL1137" s="31"/>
      <c r="DM1137" s="31"/>
      <c r="DN1137" s="31"/>
      <c r="DO1137" s="31"/>
      <c r="DP1137" s="31"/>
      <c r="DQ1137" s="31"/>
      <c r="DR1137" s="31"/>
      <c r="DS1137" s="31"/>
      <c r="DT1137" s="31"/>
      <c r="DU1137" s="31"/>
      <c r="DV1137" s="31"/>
      <c r="DW1137" s="31"/>
      <c r="DX1137" s="31"/>
      <c r="DY1137" s="31"/>
      <c r="DZ1137" s="31"/>
      <c r="EA1137" s="31"/>
      <c r="EB1137" s="31"/>
      <c r="EC1137" s="31"/>
      <c r="ED1137" s="31"/>
      <c r="EE1137" s="31"/>
      <c r="EF1137" s="31"/>
      <c r="EG1137" s="31"/>
      <c r="EH1137" s="31"/>
      <c r="EI1137" s="31"/>
      <c r="EJ1137" s="31"/>
      <c r="EK1137" s="31"/>
      <c r="EL1137" s="31"/>
      <c r="EM1137" s="31"/>
      <c r="EN1137" s="31"/>
      <c r="EO1137" s="31"/>
      <c r="EP1137" s="31"/>
      <c r="EQ1137" s="31"/>
      <c r="ER1137" s="31"/>
      <c r="ES1137" s="31"/>
      <c r="ET1137" s="31"/>
      <c r="EU1137" s="31"/>
      <c r="EV1137" s="31"/>
      <c r="EW1137" s="31"/>
      <c r="EX1137" s="31"/>
      <c r="EY1137" s="31"/>
      <c r="EZ1137" s="31"/>
      <c r="FA1137" s="31"/>
      <c r="FB1137" s="31"/>
      <c r="FC1137" s="31"/>
      <c r="FD1137" s="31"/>
      <c r="FE1137" s="31"/>
      <c r="FF1137" s="31"/>
      <c r="FG1137" s="31"/>
      <c r="FH1137" s="31"/>
      <c r="FI1137" s="31"/>
      <c r="FJ1137" s="31"/>
      <c r="FK1137" s="31"/>
      <c r="FL1137" s="31"/>
      <c r="FM1137" s="31"/>
      <c r="FN1137" s="31"/>
      <c r="FO1137" s="31"/>
      <c r="FP1137" s="31"/>
      <c r="FQ1137" s="31"/>
      <c r="FR1137" s="31"/>
      <c r="FS1137" s="31"/>
      <c r="FT1137" s="31"/>
      <c r="FU1137" s="31"/>
      <c r="FV1137" s="31"/>
      <c r="FW1137" s="31"/>
      <c r="FX1137" s="31"/>
      <c r="FY1137" s="31"/>
      <c r="FZ1137" s="31"/>
      <c r="GA1137" s="31"/>
      <c r="GB1137" s="31"/>
      <c r="GC1137" s="31"/>
      <c r="GD1137" s="31"/>
      <c r="GE1137" s="31"/>
      <c r="GF1137" s="31"/>
      <c r="GG1137" s="31"/>
      <c r="GH1137" s="31"/>
      <c r="GI1137" s="31"/>
      <c r="GJ1137" s="31"/>
      <c r="GK1137" s="31"/>
      <c r="GL1137" s="31"/>
      <c r="GM1137" s="31"/>
      <c r="GN1137" s="31"/>
      <c r="GO1137" s="31"/>
      <c r="GP1137" s="31"/>
      <c r="GQ1137" s="31"/>
      <c r="GR1137" s="31"/>
      <c r="GS1137" s="31"/>
      <c r="GT1137" s="31"/>
      <c r="GU1137" s="31"/>
      <c r="GV1137" s="31"/>
      <c r="GW1137" s="31"/>
      <c r="GX1137" s="31"/>
      <c r="GY1137" s="31"/>
      <c r="GZ1137" s="31"/>
    </row>
    <row r="1138" spans="2:208" s="32" customFormat="1" x14ac:dyDescent="0.2">
      <c r="B1138" s="21"/>
      <c r="C1138" s="22"/>
      <c r="D1138" s="22"/>
      <c r="E1138" s="22"/>
      <c r="F1138" s="246"/>
      <c r="G1138" s="121"/>
      <c r="H1138" s="27"/>
      <c r="I1138" s="28"/>
      <c r="J1138" s="29"/>
      <c r="K1138" s="30"/>
      <c r="L1138" s="34"/>
      <c r="M1138" s="35"/>
      <c r="N1138" s="30"/>
      <c r="O1138" s="34"/>
      <c r="P1138" s="35"/>
      <c r="Q1138" s="30"/>
      <c r="R1138" s="34"/>
      <c r="S1138" s="35"/>
      <c r="T1138" s="30"/>
      <c r="U1138" s="34"/>
      <c r="V1138" s="35"/>
      <c r="W1138" s="30"/>
      <c r="X1138" s="34"/>
      <c r="Y1138" s="34"/>
      <c r="Z1138" s="30"/>
      <c r="AA1138" s="34"/>
      <c r="AB1138" s="34"/>
      <c r="AC1138" s="30"/>
      <c r="AD1138" s="34"/>
      <c r="AE1138" s="34"/>
      <c r="AF1138" s="30"/>
      <c r="AG1138" s="34"/>
      <c r="AH1138" s="34"/>
      <c r="AI1138" s="30"/>
      <c r="AJ1138" s="34"/>
      <c r="AK1138" s="34"/>
      <c r="AL1138" s="30"/>
      <c r="AM1138" s="34"/>
      <c r="AN1138" s="34"/>
      <c r="AO1138" s="30"/>
      <c r="AP1138" s="34"/>
      <c r="AQ1138" s="34"/>
      <c r="AR1138" s="30"/>
      <c r="AS1138" s="34"/>
      <c r="AT1138" s="34"/>
      <c r="AU1138" s="30"/>
      <c r="AV1138" s="34"/>
      <c r="AW1138" s="34"/>
      <c r="AX1138" s="30"/>
      <c r="AY1138" s="34"/>
      <c r="AZ1138" s="34"/>
      <c r="BA1138" s="30"/>
      <c r="BB1138" s="34"/>
      <c r="BC1138" s="34"/>
      <c r="BD1138" s="30"/>
      <c r="BE1138" s="34"/>
      <c r="BF1138" s="34"/>
      <c r="BG1138" s="30"/>
      <c r="BH1138" s="34"/>
      <c r="BI1138" s="34"/>
      <c r="BJ1138" s="30"/>
      <c r="BK1138" s="34"/>
      <c r="BL1138" s="34"/>
      <c r="BM1138" s="122"/>
      <c r="BN1138" s="28"/>
      <c r="BO1138" s="34"/>
      <c r="BP1138" s="30"/>
      <c r="BQ1138" s="30"/>
      <c r="BR1138" s="31"/>
      <c r="BS1138" s="31"/>
      <c r="BT1138" s="31"/>
      <c r="BU1138" s="31"/>
      <c r="BV1138" s="31"/>
      <c r="BW1138" s="31"/>
      <c r="BX1138" s="31"/>
      <c r="BY1138" s="31"/>
      <c r="BZ1138" s="31"/>
      <c r="CA1138" s="31"/>
      <c r="CB1138" s="31"/>
      <c r="CC1138" s="31"/>
      <c r="CD1138" s="31"/>
      <c r="CE1138" s="31"/>
      <c r="CF1138" s="31"/>
      <c r="CG1138" s="31"/>
      <c r="CH1138" s="31"/>
      <c r="CI1138" s="31"/>
      <c r="CJ1138" s="31"/>
      <c r="CK1138" s="31"/>
      <c r="CL1138" s="31"/>
      <c r="CM1138" s="31"/>
      <c r="CN1138" s="31"/>
      <c r="CO1138" s="31"/>
      <c r="CP1138" s="31"/>
      <c r="CQ1138" s="31"/>
      <c r="CR1138" s="31"/>
      <c r="CS1138" s="31"/>
      <c r="CT1138" s="31"/>
      <c r="CU1138" s="31"/>
      <c r="CV1138" s="31"/>
      <c r="CW1138" s="31"/>
      <c r="CX1138" s="31"/>
      <c r="CY1138" s="31"/>
      <c r="CZ1138" s="31"/>
      <c r="DA1138" s="31"/>
      <c r="DB1138" s="31"/>
      <c r="DC1138" s="31"/>
      <c r="DD1138" s="31"/>
      <c r="DE1138" s="31"/>
      <c r="DF1138" s="31"/>
      <c r="DG1138" s="31"/>
      <c r="DH1138" s="31"/>
      <c r="DI1138" s="31"/>
      <c r="DJ1138" s="31"/>
      <c r="DK1138" s="31"/>
      <c r="DL1138" s="31"/>
      <c r="DM1138" s="31"/>
      <c r="DN1138" s="31"/>
      <c r="DO1138" s="31"/>
      <c r="DP1138" s="31"/>
      <c r="DQ1138" s="31"/>
      <c r="DR1138" s="31"/>
      <c r="DS1138" s="31"/>
      <c r="DT1138" s="31"/>
      <c r="DU1138" s="31"/>
      <c r="DV1138" s="31"/>
      <c r="DW1138" s="31"/>
      <c r="DX1138" s="31"/>
      <c r="DY1138" s="31"/>
      <c r="DZ1138" s="31"/>
      <c r="EA1138" s="31"/>
      <c r="EB1138" s="31"/>
      <c r="EC1138" s="31"/>
      <c r="ED1138" s="31"/>
      <c r="EE1138" s="31"/>
      <c r="EF1138" s="31"/>
      <c r="EG1138" s="31"/>
      <c r="EH1138" s="31"/>
      <c r="EI1138" s="31"/>
      <c r="EJ1138" s="31"/>
      <c r="EK1138" s="31"/>
      <c r="EL1138" s="31"/>
      <c r="EM1138" s="31"/>
      <c r="EN1138" s="31"/>
      <c r="EO1138" s="31"/>
      <c r="EP1138" s="31"/>
      <c r="EQ1138" s="31"/>
      <c r="ER1138" s="31"/>
      <c r="ES1138" s="31"/>
      <c r="ET1138" s="31"/>
      <c r="EU1138" s="31"/>
      <c r="EV1138" s="31"/>
      <c r="EW1138" s="31"/>
      <c r="EX1138" s="31"/>
      <c r="EY1138" s="31"/>
      <c r="EZ1138" s="31"/>
      <c r="FA1138" s="31"/>
      <c r="FB1138" s="31"/>
      <c r="FC1138" s="31"/>
      <c r="FD1138" s="31"/>
      <c r="FE1138" s="31"/>
      <c r="FF1138" s="31"/>
      <c r="FG1138" s="31"/>
      <c r="FH1138" s="31"/>
      <c r="FI1138" s="31"/>
      <c r="FJ1138" s="31"/>
      <c r="FK1138" s="31"/>
      <c r="FL1138" s="31"/>
      <c r="FM1138" s="31"/>
      <c r="FN1138" s="31"/>
      <c r="FO1138" s="31"/>
      <c r="FP1138" s="31"/>
      <c r="FQ1138" s="31"/>
      <c r="FR1138" s="31"/>
      <c r="FS1138" s="31"/>
      <c r="FT1138" s="31"/>
      <c r="FU1138" s="31"/>
      <c r="FV1138" s="31"/>
      <c r="FW1138" s="31"/>
      <c r="FX1138" s="31"/>
      <c r="FY1138" s="31"/>
      <c r="FZ1138" s="31"/>
      <c r="GA1138" s="31"/>
      <c r="GB1138" s="31"/>
      <c r="GC1138" s="31"/>
      <c r="GD1138" s="31"/>
      <c r="GE1138" s="31"/>
      <c r="GF1138" s="31"/>
      <c r="GG1138" s="31"/>
      <c r="GH1138" s="31"/>
      <c r="GI1138" s="31"/>
      <c r="GJ1138" s="31"/>
      <c r="GK1138" s="31"/>
      <c r="GL1138" s="31"/>
      <c r="GM1138" s="31"/>
      <c r="GN1138" s="31"/>
      <c r="GO1138" s="31"/>
      <c r="GP1138" s="31"/>
      <c r="GQ1138" s="31"/>
      <c r="GR1138" s="31"/>
      <c r="GS1138" s="31"/>
      <c r="GT1138" s="31"/>
      <c r="GU1138" s="31"/>
      <c r="GV1138" s="31"/>
      <c r="GW1138" s="31"/>
      <c r="GX1138" s="31"/>
      <c r="GY1138" s="31"/>
      <c r="GZ1138" s="31"/>
    </row>
    <row r="1139" spans="2:208" s="32" customFormat="1" x14ac:dyDescent="0.2">
      <c r="B1139" s="21"/>
      <c r="C1139" s="22"/>
      <c r="D1139" s="22"/>
      <c r="E1139" s="22"/>
      <c r="F1139" s="246"/>
      <c r="G1139" s="121"/>
      <c r="H1139" s="27"/>
      <c r="I1139" s="28"/>
      <c r="J1139" s="29"/>
      <c r="K1139" s="30"/>
      <c r="L1139" s="34"/>
      <c r="M1139" s="35"/>
      <c r="N1139" s="30"/>
      <c r="O1139" s="34"/>
      <c r="P1139" s="35"/>
      <c r="Q1139" s="30"/>
      <c r="R1139" s="34"/>
      <c r="S1139" s="35"/>
      <c r="T1139" s="30"/>
      <c r="U1139" s="34"/>
      <c r="V1139" s="35"/>
      <c r="W1139" s="30"/>
      <c r="X1139" s="34"/>
      <c r="Y1139" s="34"/>
      <c r="Z1139" s="30"/>
      <c r="AA1139" s="34"/>
      <c r="AB1139" s="34"/>
      <c r="AC1139" s="30"/>
      <c r="AD1139" s="34"/>
      <c r="AE1139" s="34"/>
      <c r="AF1139" s="30"/>
      <c r="AG1139" s="34"/>
      <c r="AH1139" s="34"/>
      <c r="AI1139" s="30"/>
      <c r="AJ1139" s="34"/>
      <c r="AK1139" s="34"/>
      <c r="AL1139" s="30"/>
      <c r="AM1139" s="34"/>
      <c r="AN1139" s="34"/>
      <c r="AO1139" s="30"/>
      <c r="AP1139" s="34"/>
      <c r="AQ1139" s="34"/>
      <c r="AR1139" s="30"/>
      <c r="AS1139" s="34"/>
      <c r="AT1139" s="34"/>
      <c r="AU1139" s="30"/>
      <c r="AV1139" s="34"/>
      <c r="AW1139" s="34"/>
      <c r="AX1139" s="30"/>
      <c r="AY1139" s="34"/>
      <c r="AZ1139" s="34"/>
      <c r="BA1139" s="30"/>
      <c r="BB1139" s="34"/>
      <c r="BC1139" s="34"/>
      <c r="BD1139" s="30"/>
      <c r="BE1139" s="34"/>
      <c r="BF1139" s="34"/>
      <c r="BG1139" s="30"/>
      <c r="BH1139" s="34"/>
      <c r="BI1139" s="34"/>
      <c r="BJ1139" s="30"/>
      <c r="BK1139" s="34"/>
      <c r="BL1139" s="34"/>
      <c r="BM1139" s="122"/>
      <c r="BN1139" s="28"/>
      <c r="BO1139" s="34"/>
      <c r="BP1139" s="30"/>
      <c r="BQ1139" s="30"/>
      <c r="BR1139" s="31"/>
      <c r="BS1139" s="31"/>
      <c r="BT1139" s="31"/>
      <c r="BU1139" s="31"/>
      <c r="BV1139" s="31"/>
      <c r="BW1139" s="31"/>
      <c r="BX1139" s="31"/>
      <c r="BY1139" s="31"/>
      <c r="BZ1139" s="31"/>
      <c r="CA1139" s="31"/>
      <c r="CB1139" s="31"/>
      <c r="CC1139" s="31"/>
      <c r="CD1139" s="31"/>
      <c r="CE1139" s="31"/>
      <c r="CF1139" s="31"/>
      <c r="CG1139" s="31"/>
      <c r="CH1139" s="31"/>
      <c r="CI1139" s="31"/>
      <c r="CJ1139" s="31"/>
      <c r="CK1139" s="31"/>
      <c r="CL1139" s="31"/>
      <c r="CM1139" s="31"/>
      <c r="CN1139" s="31"/>
      <c r="CO1139" s="31"/>
      <c r="CP1139" s="31"/>
      <c r="CQ1139" s="31"/>
      <c r="CR1139" s="31"/>
      <c r="CS1139" s="31"/>
      <c r="CT1139" s="31"/>
      <c r="CU1139" s="31"/>
      <c r="CV1139" s="31"/>
      <c r="CW1139" s="31"/>
      <c r="CX1139" s="31"/>
      <c r="CY1139" s="31"/>
      <c r="CZ1139" s="31"/>
      <c r="DA1139" s="31"/>
      <c r="DB1139" s="31"/>
      <c r="DC1139" s="31"/>
      <c r="DD1139" s="31"/>
      <c r="DE1139" s="31"/>
      <c r="DF1139" s="31"/>
      <c r="DG1139" s="31"/>
      <c r="DH1139" s="31"/>
      <c r="DI1139" s="31"/>
      <c r="DJ1139" s="31"/>
      <c r="DK1139" s="31"/>
      <c r="DL1139" s="31"/>
      <c r="DM1139" s="31"/>
      <c r="DN1139" s="31"/>
      <c r="DO1139" s="31"/>
      <c r="DP1139" s="31"/>
      <c r="DQ1139" s="31"/>
      <c r="DR1139" s="31"/>
      <c r="DS1139" s="31"/>
      <c r="DT1139" s="31"/>
      <c r="DU1139" s="31"/>
      <c r="DV1139" s="31"/>
      <c r="DW1139" s="31"/>
      <c r="DX1139" s="31"/>
      <c r="DY1139" s="31"/>
      <c r="DZ1139" s="31"/>
      <c r="EA1139" s="31"/>
      <c r="EB1139" s="31"/>
      <c r="EC1139" s="31"/>
      <c r="ED1139" s="31"/>
      <c r="EE1139" s="31"/>
      <c r="EF1139" s="31"/>
      <c r="EG1139" s="31"/>
      <c r="EH1139" s="31"/>
      <c r="EI1139" s="31"/>
      <c r="EJ1139" s="31"/>
      <c r="EK1139" s="31"/>
      <c r="EL1139" s="31"/>
      <c r="EM1139" s="31"/>
      <c r="EN1139" s="31"/>
      <c r="EO1139" s="31"/>
      <c r="EP1139" s="31"/>
      <c r="EQ1139" s="31"/>
      <c r="ER1139" s="31"/>
      <c r="ES1139" s="31"/>
      <c r="ET1139" s="31"/>
      <c r="EU1139" s="31"/>
      <c r="EV1139" s="31"/>
      <c r="EW1139" s="31"/>
      <c r="EX1139" s="31"/>
      <c r="EY1139" s="31"/>
      <c r="EZ1139" s="31"/>
      <c r="FA1139" s="31"/>
      <c r="FB1139" s="31"/>
      <c r="FC1139" s="31"/>
      <c r="FD1139" s="31"/>
      <c r="FE1139" s="31"/>
      <c r="FF1139" s="31"/>
      <c r="FG1139" s="31"/>
      <c r="FH1139" s="31"/>
      <c r="FI1139" s="31"/>
      <c r="FJ1139" s="31"/>
      <c r="FK1139" s="31"/>
      <c r="FL1139" s="31"/>
      <c r="FM1139" s="31"/>
      <c r="FN1139" s="31"/>
      <c r="FO1139" s="31"/>
      <c r="FP1139" s="31"/>
      <c r="FQ1139" s="31"/>
      <c r="FR1139" s="31"/>
      <c r="FS1139" s="31"/>
      <c r="FT1139" s="31"/>
      <c r="FU1139" s="31"/>
      <c r="FV1139" s="31"/>
      <c r="FW1139" s="31"/>
      <c r="FX1139" s="31"/>
      <c r="FY1139" s="31"/>
      <c r="FZ1139" s="31"/>
      <c r="GA1139" s="31"/>
      <c r="GB1139" s="31"/>
      <c r="GC1139" s="31"/>
      <c r="GD1139" s="31"/>
      <c r="GE1139" s="31"/>
      <c r="GF1139" s="31"/>
      <c r="GG1139" s="31"/>
      <c r="GH1139" s="31"/>
      <c r="GI1139" s="31"/>
      <c r="GJ1139" s="31"/>
      <c r="GK1139" s="31"/>
      <c r="GL1139" s="31"/>
      <c r="GM1139" s="31"/>
      <c r="GN1139" s="31"/>
      <c r="GO1139" s="31"/>
      <c r="GP1139" s="31"/>
      <c r="GQ1139" s="31"/>
      <c r="GR1139" s="31"/>
      <c r="GS1139" s="31"/>
      <c r="GT1139" s="31"/>
      <c r="GU1139" s="31"/>
      <c r="GV1139" s="31"/>
      <c r="GW1139" s="31"/>
      <c r="GX1139" s="31"/>
      <c r="GY1139" s="31"/>
      <c r="GZ1139" s="31"/>
    </row>
    <row r="1140" spans="2:208" s="32" customFormat="1" x14ac:dyDescent="0.2">
      <c r="B1140" s="21"/>
      <c r="C1140" s="22"/>
      <c r="D1140" s="22"/>
      <c r="E1140" s="22"/>
      <c r="F1140" s="246"/>
      <c r="G1140" s="121"/>
      <c r="H1140" s="27"/>
      <c r="I1140" s="28"/>
      <c r="J1140" s="29"/>
      <c r="K1140" s="30"/>
      <c r="L1140" s="34"/>
      <c r="M1140" s="35"/>
      <c r="N1140" s="30"/>
      <c r="O1140" s="34"/>
      <c r="P1140" s="35"/>
      <c r="Q1140" s="30"/>
      <c r="R1140" s="34"/>
      <c r="S1140" s="35"/>
      <c r="T1140" s="30"/>
      <c r="U1140" s="34"/>
      <c r="V1140" s="35"/>
      <c r="W1140" s="30"/>
      <c r="X1140" s="34"/>
      <c r="Y1140" s="34"/>
      <c r="Z1140" s="30"/>
      <c r="AA1140" s="34"/>
      <c r="AB1140" s="34"/>
      <c r="AC1140" s="30"/>
      <c r="AD1140" s="34"/>
      <c r="AE1140" s="34"/>
      <c r="AF1140" s="30"/>
      <c r="AG1140" s="34"/>
      <c r="AH1140" s="34"/>
      <c r="AI1140" s="30"/>
      <c r="AJ1140" s="34"/>
      <c r="AK1140" s="34"/>
      <c r="AL1140" s="30"/>
      <c r="AM1140" s="34"/>
      <c r="AN1140" s="34"/>
      <c r="AO1140" s="30"/>
      <c r="AP1140" s="34"/>
      <c r="AQ1140" s="34"/>
      <c r="AR1140" s="30"/>
      <c r="AS1140" s="34"/>
      <c r="AT1140" s="34"/>
      <c r="AU1140" s="30"/>
      <c r="AV1140" s="34"/>
      <c r="AW1140" s="34"/>
      <c r="AX1140" s="30"/>
      <c r="AY1140" s="34"/>
      <c r="AZ1140" s="34"/>
      <c r="BA1140" s="30"/>
      <c r="BB1140" s="34"/>
      <c r="BC1140" s="34"/>
      <c r="BD1140" s="30"/>
      <c r="BE1140" s="34"/>
      <c r="BF1140" s="34"/>
      <c r="BG1140" s="30"/>
      <c r="BH1140" s="34"/>
      <c r="BI1140" s="34"/>
      <c r="BJ1140" s="30"/>
      <c r="BK1140" s="34"/>
      <c r="BL1140" s="34"/>
      <c r="BM1140" s="122"/>
      <c r="BN1140" s="28"/>
      <c r="BO1140" s="34"/>
      <c r="BP1140" s="30"/>
      <c r="BQ1140" s="30"/>
      <c r="BR1140" s="31"/>
      <c r="BS1140" s="31"/>
      <c r="BT1140" s="31"/>
      <c r="BU1140" s="31"/>
      <c r="BV1140" s="31"/>
      <c r="BW1140" s="31"/>
      <c r="BX1140" s="31"/>
      <c r="BY1140" s="31"/>
      <c r="BZ1140" s="31"/>
      <c r="CA1140" s="31"/>
      <c r="CB1140" s="31"/>
      <c r="CC1140" s="31"/>
      <c r="CD1140" s="31"/>
      <c r="CE1140" s="31"/>
      <c r="CF1140" s="31"/>
      <c r="CG1140" s="31"/>
      <c r="CH1140" s="31"/>
      <c r="CI1140" s="31"/>
      <c r="CJ1140" s="31"/>
      <c r="CK1140" s="31"/>
      <c r="CL1140" s="31"/>
      <c r="CM1140" s="31"/>
      <c r="CN1140" s="31"/>
      <c r="CO1140" s="31"/>
      <c r="CP1140" s="31"/>
      <c r="CQ1140" s="31"/>
      <c r="CR1140" s="31"/>
      <c r="CS1140" s="31"/>
      <c r="CT1140" s="31"/>
      <c r="CU1140" s="31"/>
      <c r="CV1140" s="31"/>
      <c r="CW1140" s="31"/>
      <c r="CX1140" s="31"/>
      <c r="CY1140" s="31"/>
      <c r="CZ1140" s="31"/>
      <c r="DA1140" s="31"/>
      <c r="DB1140" s="31"/>
      <c r="DC1140" s="31"/>
      <c r="DD1140" s="31"/>
      <c r="DE1140" s="31"/>
      <c r="DF1140" s="31"/>
      <c r="DG1140" s="31"/>
      <c r="DH1140" s="31"/>
      <c r="DI1140" s="31"/>
      <c r="DJ1140" s="31"/>
      <c r="DK1140" s="31"/>
      <c r="DL1140" s="31"/>
      <c r="DM1140" s="31"/>
      <c r="DN1140" s="31"/>
      <c r="DO1140" s="31"/>
      <c r="DP1140" s="31"/>
      <c r="DQ1140" s="31"/>
      <c r="DR1140" s="31"/>
      <c r="DS1140" s="31"/>
      <c r="DT1140" s="31"/>
      <c r="DU1140" s="31"/>
      <c r="DV1140" s="31"/>
      <c r="DW1140" s="31"/>
      <c r="DX1140" s="31"/>
      <c r="DY1140" s="31"/>
      <c r="DZ1140" s="31"/>
      <c r="EA1140" s="31"/>
      <c r="EB1140" s="31"/>
      <c r="EC1140" s="31"/>
      <c r="ED1140" s="31"/>
      <c r="EE1140" s="31"/>
      <c r="EF1140" s="31"/>
      <c r="EG1140" s="31"/>
      <c r="EH1140" s="31"/>
      <c r="EI1140" s="31"/>
      <c r="EJ1140" s="31"/>
      <c r="EK1140" s="31"/>
      <c r="EL1140" s="31"/>
      <c r="EM1140" s="31"/>
      <c r="EN1140" s="31"/>
      <c r="EO1140" s="31"/>
      <c r="EP1140" s="31"/>
      <c r="EQ1140" s="31"/>
      <c r="ER1140" s="31"/>
      <c r="ES1140" s="31"/>
      <c r="ET1140" s="31"/>
      <c r="EU1140" s="31"/>
      <c r="EV1140" s="31"/>
      <c r="EW1140" s="31"/>
      <c r="EX1140" s="31"/>
      <c r="EY1140" s="31"/>
      <c r="EZ1140" s="31"/>
      <c r="FA1140" s="31"/>
      <c r="FB1140" s="31"/>
      <c r="FC1140" s="31"/>
      <c r="FD1140" s="31"/>
      <c r="FE1140" s="31"/>
      <c r="FF1140" s="31"/>
      <c r="FG1140" s="31"/>
      <c r="FH1140" s="31"/>
      <c r="FI1140" s="31"/>
      <c r="FJ1140" s="31"/>
      <c r="FK1140" s="31"/>
      <c r="FL1140" s="31"/>
      <c r="FM1140" s="31"/>
      <c r="FN1140" s="31"/>
      <c r="FO1140" s="31"/>
      <c r="FP1140" s="31"/>
      <c r="FQ1140" s="31"/>
      <c r="FR1140" s="31"/>
      <c r="FS1140" s="31"/>
      <c r="FT1140" s="31"/>
      <c r="FU1140" s="31"/>
      <c r="FV1140" s="31"/>
      <c r="FW1140" s="31"/>
      <c r="FX1140" s="31"/>
      <c r="FY1140" s="31"/>
      <c r="FZ1140" s="31"/>
      <c r="GA1140" s="31"/>
      <c r="GB1140" s="31"/>
      <c r="GC1140" s="31"/>
      <c r="GD1140" s="31"/>
      <c r="GE1140" s="31"/>
      <c r="GF1140" s="31"/>
      <c r="GG1140" s="31"/>
      <c r="GH1140" s="31"/>
      <c r="GI1140" s="31"/>
      <c r="GJ1140" s="31"/>
      <c r="GK1140" s="31"/>
      <c r="GL1140" s="31"/>
      <c r="GM1140" s="31"/>
      <c r="GN1140" s="31"/>
      <c r="GO1140" s="31"/>
      <c r="GP1140" s="31"/>
      <c r="GQ1140" s="31"/>
      <c r="GR1140" s="31"/>
      <c r="GS1140" s="31"/>
      <c r="GT1140" s="31"/>
      <c r="GU1140" s="31"/>
      <c r="GV1140" s="31"/>
      <c r="GW1140" s="31"/>
      <c r="GX1140" s="31"/>
      <c r="GY1140" s="31"/>
      <c r="GZ1140" s="31"/>
    </row>
    <row r="1141" spans="2:208" s="32" customFormat="1" x14ac:dyDescent="0.2">
      <c r="B1141" s="21"/>
      <c r="C1141" s="22"/>
      <c r="D1141" s="22"/>
      <c r="E1141" s="22"/>
      <c r="F1141" s="246"/>
      <c r="G1141" s="121"/>
      <c r="H1141" s="27"/>
      <c r="I1141" s="28"/>
      <c r="J1141" s="29"/>
      <c r="K1141" s="30"/>
      <c r="L1141" s="34"/>
      <c r="M1141" s="35"/>
      <c r="N1141" s="30"/>
      <c r="O1141" s="34"/>
      <c r="P1141" s="35"/>
      <c r="Q1141" s="30"/>
      <c r="R1141" s="34"/>
      <c r="S1141" s="35"/>
      <c r="T1141" s="30"/>
      <c r="U1141" s="34"/>
      <c r="V1141" s="35"/>
      <c r="W1141" s="30"/>
      <c r="X1141" s="34"/>
      <c r="Y1141" s="34"/>
      <c r="Z1141" s="30"/>
      <c r="AA1141" s="34"/>
      <c r="AB1141" s="34"/>
      <c r="AC1141" s="30"/>
      <c r="AD1141" s="34"/>
      <c r="AE1141" s="34"/>
      <c r="AF1141" s="30"/>
      <c r="AG1141" s="34"/>
      <c r="AH1141" s="34"/>
      <c r="AI1141" s="30"/>
      <c r="AJ1141" s="34"/>
      <c r="AK1141" s="34"/>
      <c r="AL1141" s="30"/>
      <c r="AM1141" s="34"/>
      <c r="AN1141" s="34"/>
      <c r="AO1141" s="30"/>
      <c r="AP1141" s="34"/>
      <c r="AQ1141" s="34"/>
      <c r="AR1141" s="30"/>
      <c r="AS1141" s="34"/>
      <c r="AT1141" s="34"/>
      <c r="AU1141" s="30"/>
      <c r="AV1141" s="34"/>
      <c r="AW1141" s="34"/>
      <c r="AX1141" s="30"/>
      <c r="AY1141" s="34"/>
      <c r="AZ1141" s="34"/>
      <c r="BA1141" s="30"/>
      <c r="BB1141" s="34"/>
      <c r="BC1141" s="34"/>
      <c r="BD1141" s="30"/>
      <c r="BE1141" s="34"/>
      <c r="BF1141" s="34"/>
      <c r="BG1141" s="30"/>
      <c r="BH1141" s="34"/>
      <c r="BI1141" s="34"/>
      <c r="BJ1141" s="30"/>
      <c r="BK1141" s="34"/>
      <c r="BL1141" s="34"/>
      <c r="BM1141" s="122"/>
      <c r="BN1141" s="28"/>
      <c r="BO1141" s="34"/>
      <c r="BP1141" s="30"/>
      <c r="BQ1141" s="30"/>
      <c r="BR1141" s="31"/>
      <c r="BS1141" s="31"/>
      <c r="BT1141" s="31"/>
      <c r="BU1141" s="31"/>
      <c r="BV1141" s="31"/>
      <c r="BW1141" s="31"/>
      <c r="BX1141" s="31"/>
      <c r="BY1141" s="31"/>
      <c r="BZ1141" s="31"/>
      <c r="CA1141" s="31"/>
      <c r="CB1141" s="31"/>
      <c r="CC1141" s="31"/>
      <c r="CD1141" s="31"/>
      <c r="CE1141" s="31"/>
      <c r="CF1141" s="31"/>
      <c r="CG1141" s="31"/>
      <c r="CH1141" s="31"/>
      <c r="CI1141" s="31"/>
      <c r="CJ1141" s="31"/>
      <c r="CK1141" s="31"/>
      <c r="CL1141" s="31"/>
      <c r="CM1141" s="31"/>
      <c r="CN1141" s="31"/>
      <c r="CO1141" s="31"/>
      <c r="CP1141" s="31"/>
      <c r="CQ1141" s="31"/>
      <c r="CR1141" s="31"/>
      <c r="CS1141" s="31"/>
      <c r="CT1141" s="31"/>
      <c r="CU1141" s="31"/>
      <c r="CV1141" s="31"/>
      <c r="CW1141" s="31"/>
      <c r="CX1141" s="31"/>
      <c r="CY1141" s="31"/>
      <c r="CZ1141" s="31"/>
      <c r="DA1141" s="31"/>
      <c r="DB1141" s="31"/>
      <c r="DC1141" s="31"/>
      <c r="DD1141" s="31"/>
      <c r="DE1141" s="31"/>
      <c r="DF1141" s="31"/>
      <c r="DG1141" s="31"/>
      <c r="DH1141" s="31"/>
      <c r="DI1141" s="31"/>
      <c r="DJ1141" s="31"/>
      <c r="DK1141" s="31"/>
      <c r="DL1141" s="31"/>
      <c r="DM1141" s="31"/>
      <c r="DN1141" s="31"/>
      <c r="DO1141" s="31"/>
      <c r="DP1141" s="31"/>
      <c r="DQ1141" s="31"/>
      <c r="DR1141" s="31"/>
      <c r="DS1141" s="31"/>
      <c r="DT1141" s="31"/>
      <c r="DU1141" s="31"/>
      <c r="DV1141" s="31"/>
      <c r="DW1141" s="31"/>
      <c r="DX1141" s="31"/>
      <c r="DY1141" s="31"/>
      <c r="DZ1141" s="31"/>
      <c r="EA1141" s="31"/>
      <c r="EB1141" s="31"/>
      <c r="EC1141" s="31"/>
      <c r="ED1141" s="31"/>
      <c r="EE1141" s="31"/>
      <c r="EF1141" s="31"/>
      <c r="EG1141" s="31"/>
      <c r="EH1141" s="31"/>
      <c r="EI1141" s="31"/>
      <c r="EJ1141" s="31"/>
      <c r="EK1141" s="31"/>
      <c r="EL1141" s="31"/>
      <c r="EM1141" s="31"/>
      <c r="EN1141" s="31"/>
      <c r="EO1141" s="31"/>
      <c r="EP1141" s="31"/>
      <c r="EQ1141" s="31"/>
      <c r="ER1141" s="31"/>
      <c r="ES1141" s="31"/>
      <c r="ET1141" s="31"/>
      <c r="EU1141" s="31"/>
      <c r="EV1141" s="31"/>
      <c r="EW1141" s="31"/>
      <c r="EX1141" s="31"/>
      <c r="EY1141" s="31"/>
      <c r="EZ1141" s="31"/>
      <c r="FA1141" s="31"/>
      <c r="FB1141" s="31"/>
      <c r="FC1141" s="31"/>
      <c r="FD1141" s="31"/>
      <c r="FE1141" s="31"/>
      <c r="FF1141" s="31"/>
      <c r="FG1141" s="31"/>
      <c r="FH1141" s="31"/>
      <c r="FI1141" s="31"/>
      <c r="FJ1141" s="31"/>
      <c r="FK1141" s="31"/>
      <c r="FL1141" s="31"/>
      <c r="FM1141" s="31"/>
      <c r="FN1141" s="31"/>
      <c r="FO1141" s="31"/>
      <c r="FP1141" s="31"/>
      <c r="FQ1141" s="31"/>
      <c r="FR1141" s="31"/>
      <c r="FS1141" s="31"/>
      <c r="FT1141" s="31"/>
      <c r="FU1141" s="31"/>
      <c r="FV1141" s="31"/>
      <c r="FW1141" s="31"/>
      <c r="FX1141" s="31"/>
      <c r="FY1141" s="31"/>
      <c r="FZ1141" s="31"/>
      <c r="GA1141" s="31"/>
      <c r="GB1141" s="31"/>
      <c r="GC1141" s="31"/>
      <c r="GD1141" s="31"/>
      <c r="GE1141" s="31"/>
      <c r="GF1141" s="31"/>
      <c r="GG1141" s="31"/>
      <c r="GH1141" s="31"/>
      <c r="GI1141" s="31"/>
      <c r="GJ1141" s="31"/>
      <c r="GK1141" s="31"/>
      <c r="GL1141" s="31"/>
      <c r="GM1141" s="31"/>
      <c r="GN1141" s="31"/>
      <c r="GO1141" s="31"/>
      <c r="GP1141" s="31"/>
      <c r="GQ1141" s="31"/>
      <c r="GR1141" s="31"/>
      <c r="GS1141" s="31"/>
      <c r="GT1141" s="31"/>
      <c r="GU1141" s="31"/>
      <c r="GV1141" s="31"/>
      <c r="GW1141" s="31"/>
      <c r="GX1141" s="31"/>
      <c r="GY1141" s="31"/>
      <c r="GZ1141" s="31"/>
    </row>
    <row r="1142" spans="2:208" s="32" customFormat="1" x14ac:dyDescent="0.2">
      <c r="B1142" s="21"/>
      <c r="C1142" s="22"/>
      <c r="D1142" s="22"/>
      <c r="E1142" s="22"/>
      <c r="F1142" s="246"/>
      <c r="G1142" s="121"/>
      <c r="H1142" s="27"/>
      <c r="I1142" s="28"/>
      <c r="J1142" s="29"/>
      <c r="K1142" s="30"/>
      <c r="L1142" s="34"/>
      <c r="M1142" s="35"/>
      <c r="N1142" s="30"/>
      <c r="O1142" s="34"/>
      <c r="P1142" s="35"/>
      <c r="Q1142" s="30"/>
      <c r="R1142" s="34"/>
      <c r="S1142" s="35"/>
      <c r="T1142" s="30"/>
      <c r="U1142" s="34"/>
      <c r="V1142" s="35"/>
      <c r="W1142" s="30"/>
      <c r="X1142" s="34"/>
      <c r="Y1142" s="34"/>
      <c r="Z1142" s="30"/>
      <c r="AA1142" s="34"/>
      <c r="AB1142" s="34"/>
      <c r="AC1142" s="30"/>
      <c r="AD1142" s="34"/>
      <c r="AE1142" s="34"/>
      <c r="AF1142" s="30"/>
      <c r="AG1142" s="34"/>
      <c r="AH1142" s="34"/>
      <c r="AI1142" s="30"/>
      <c r="AJ1142" s="34"/>
      <c r="AK1142" s="34"/>
      <c r="AL1142" s="30"/>
      <c r="AM1142" s="34"/>
      <c r="AN1142" s="34"/>
      <c r="AO1142" s="30"/>
      <c r="AP1142" s="34"/>
      <c r="AQ1142" s="34"/>
      <c r="AR1142" s="30"/>
      <c r="AS1142" s="34"/>
      <c r="AT1142" s="34"/>
      <c r="AU1142" s="30"/>
      <c r="AV1142" s="34"/>
      <c r="AW1142" s="34"/>
      <c r="AX1142" s="30"/>
      <c r="AY1142" s="34"/>
      <c r="AZ1142" s="34"/>
      <c r="BA1142" s="30"/>
      <c r="BB1142" s="34"/>
      <c r="BC1142" s="34"/>
      <c r="BD1142" s="30"/>
      <c r="BE1142" s="34"/>
      <c r="BF1142" s="34"/>
      <c r="BG1142" s="30"/>
      <c r="BH1142" s="34"/>
      <c r="BI1142" s="34"/>
      <c r="BJ1142" s="30"/>
      <c r="BK1142" s="34"/>
      <c r="BL1142" s="34"/>
      <c r="BM1142" s="122"/>
      <c r="BN1142" s="28"/>
      <c r="BO1142" s="34"/>
      <c r="BP1142" s="30"/>
      <c r="BQ1142" s="30"/>
      <c r="BR1142" s="31"/>
      <c r="BS1142" s="31"/>
      <c r="BT1142" s="31"/>
      <c r="BU1142" s="31"/>
      <c r="BV1142" s="31"/>
      <c r="BW1142" s="31"/>
      <c r="BX1142" s="31"/>
      <c r="BY1142" s="31"/>
      <c r="BZ1142" s="31"/>
      <c r="CA1142" s="31"/>
      <c r="CB1142" s="31"/>
      <c r="CC1142" s="31"/>
      <c r="CD1142" s="31"/>
      <c r="CE1142" s="31"/>
      <c r="CF1142" s="31"/>
      <c r="CG1142" s="31"/>
      <c r="CH1142" s="31"/>
      <c r="CI1142" s="31"/>
      <c r="CJ1142" s="31"/>
      <c r="CK1142" s="31"/>
      <c r="CL1142" s="31"/>
      <c r="CM1142" s="31"/>
      <c r="CN1142" s="31"/>
      <c r="CO1142" s="31"/>
      <c r="CP1142" s="31"/>
      <c r="CQ1142" s="31"/>
      <c r="CR1142" s="31"/>
      <c r="CS1142" s="31"/>
      <c r="CT1142" s="31"/>
      <c r="CU1142" s="31"/>
      <c r="CV1142" s="31"/>
      <c r="CW1142" s="31"/>
      <c r="CX1142" s="31"/>
      <c r="CY1142" s="31"/>
      <c r="CZ1142" s="31"/>
      <c r="DA1142" s="31"/>
      <c r="DB1142" s="31"/>
      <c r="DC1142" s="31"/>
      <c r="DD1142" s="31"/>
      <c r="DE1142" s="31"/>
      <c r="DF1142" s="31"/>
      <c r="DG1142" s="31"/>
      <c r="DH1142" s="31"/>
      <c r="DI1142" s="31"/>
      <c r="DJ1142" s="31"/>
      <c r="DK1142" s="31"/>
      <c r="DL1142" s="31"/>
      <c r="DM1142" s="31"/>
      <c r="DN1142" s="31"/>
      <c r="DO1142" s="31"/>
      <c r="DP1142" s="31"/>
      <c r="DQ1142" s="31"/>
      <c r="DR1142" s="31"/>
      <c r="DS1142" s="31"/>
      <c r="DT1142" s="31"/>
      <c r="DU1142" s="31"/>
      <c r="DV1142" s="31"/>
      <c r="DW1142" s="31"/>
      <c r="DX1142" s="31"/>
      <c r="DY1142" s="31"/>
      <c r="DZ1142" s="31"/>
      <c r="EA1142" s="31"/>
      <c r="EB1142" s="31"/>
      <c r="EC1142" s="31"/>
      <c r="ED1142" s="31"/>
      <c r="EE1142" s="31"/>
      <c r="EF1142" s="31"/>
      <c r="EG1142" s="31"/>
      <c r="EH1142" s="31"/>
      <c r="EI1142" s="31"/>
      <c r="EJ1142" s="31"/>
      <c r="EK1142" s="31"/>
      <c r="EL1142" s="31"/>
      <c r="EM1142" s="31"/>
      <c r="EN1142" s="31"/>
      <c r="EO1142" s="31"/>
      <c r="EP1142" s="31"/>
      <c r="EQ1142" s="31"/>
      <c r="ER1142" s="31"/>
      <c r="ES1142" s="31"/>
      <c r="ET1142" s="31"/>
      <c r="EU1142" s="31"/>
      <c r="EV1142" s="31"/>
      <c r="EW1142" s="31"/>
      <c r="EX1142" s="31"/>
      <c r="EY1142" s="31"/>
      <c r="EZ1142" s="31"/>
      <c r="FA1142" s="31"/>
      <c r="FB1142" s="31"/>
      <c r="FC1142" s="31"/>
      <c r="FD1142" s="31"/>
      <c r="FE1142" s="31"/>
      <c r="FF1142" s="31"/>
      <c r="FG1142" s="31"/>
      <c r="FH1142" s="31"/>
      <c r="FI1142" s="31"/>
      <c r="FJ1142" s="31"/>
      <c r="FK1142" s="31"/>
      <c r="FL1142" s="31"/>
      <c r="FM1142" s="31"/>
      <c r="FN1142" s="31"/>
      <c r="FO1142" s="31"/>
      <c r="FP1142" s="31"/>
      <c r="FQ1142" s="31"/>
      <c r="FR1142" s="31"/>
      <c r="FS1142" s="31"/>
      <c r="FT1142" s="31"/>
      <c r="FU1142" s="31"/>
      <c r="FV1142" s="31"/>
      <c r="FW1142" s="31"/>
      <c r="FX1142" s="31"/>
      <c r="FY1142" s="31"/>
      <c r="FZ1142" s="31"/>
      <c r="GA1142" s="31"/>
      <c r="GB1142" s="31"/>
      <c r="GC1142" s="31"/>
      <c r="GD1142" s="31"/>
      <c r="GE1142" s="31"/>
      <c r="GF1142" s="31"/>
      <c r="GG1142" s="31"/>
      <c r="GH1142" s="31"/>
      <c r="GI1142" s="31"/>
      <c r="GJ1142" s="31"/>
      <c r="GK1142" s="31"/>
      <c r="GL1142" s="31"/>
      <c r="GM1142" s="31"/>
      <c r="GN1142" s="31"/>
      <c r="GO1142" s="31"/>
      <c r="GP1142" s="31"/>
      <c r="GQ1142" s="31"/>
      <c r="GR1142" s="31"/>
      <c r="GS1142" s="31"/>
      <c r="GT1142" s="31"/>
      <c r="GU1142" s="31"/>
      <c r="GV1142" s="31"/>
      <c r="GW1142" s="31"/>
      <c r="GX1142" s="31"/>
      <c r="GY1142" s="31"/>
      <c r="GZ1142" s="31"/>
    </row>
    <row r="1143" spans="2:208" s="32" customFormat="1" x14ac:dyDescent="0.2">
      <c r="B1143" s="21"/>
      <c r="C1143" s="22"/>
      <c r="D1143" s="22"/>
      <c r="E1143" s="22"/>
      <c r="F1143" s="246"/>
      <c r="G1143" s="121"/>
      <c r="H1143" s="27"/>
      <c r="I1143" s="28"/>
      <c r="J1143" s="29"/>
      <c r="K1143" s="30"/>
      <c r="L1143" s="34"/>
      <c r="M1143" s="35"/>
      <c r="N1143" s="30"/>
      <c r="O1143" s="34"/>
      <c r="P1143" s="35"/>
      <c r="Q1143" s="30"/>
      <c r="R1143" s="34"/>
      <c r="S1143" s="35"/>
      <c r="T1143" s="30"/>
      <c r="U1143" s="34"/>
      <c r="V1143" s="35"/>
      <c r="W1143" s="30"/>
      <c r="X1143" s="34"/>
      <c r="Y1143" s="34"/>
      <c r="Z1143" s="30"/>
      <c r="AA1143" s="34"/>
      <c r="AB1143" s="34"/>
      <c r="AC1143" s="30"/>
      <c r="AD1143" s="34"/>
      <c r="AE1143" s="34"/>
      <c r="AF1143" s="30"/>
      <c r="AG1143" s="34"/>
      <c r="AH1143" s="34"/>
      <c r="AI1143" s="30"/>
      <c r="AJ1143" s="34"/>
      <c r="AK1143" s="34"/>
      <c r="AL1143" s="30"/>
      <c r="AM1143" s="34"/>
      <c r="AN1143" s="34"/>
      <c r="AO1143" s="30"/>
      <c r="AP1143" s="34"/>
      <c r="AQ1143" s="34"/>
      <c r="AR1143" s="30"/>
      <c r="AS1143" s="34"/>
      <c r="AT1143" s="34"/>
      <c r="AU1143" s="30"/>
      <c r="AV1143" s="34"/>
      <c r="AW1143" s="34"/>
      <c r="AX1143" s="30"/>
      <c r="AY1143" s="34"/>
      <c r="AZ1143" s="34"/>
      <c r="BA1143" s="30"/>
      <c r="BB1143" s="34"/>
      <c r="BC1143" s="34"/>
      <c r="BD1143" s="30"/>
      <c r="BE1143" s="34"/>
      <c r="BF1143" s="34"/>
      <c r="BG1143" s="30"/>
      <c r="BH1143" s="34"/>
      <c r="BI1143" s="34"/>
      <c r="BJ1143" s="30"/>
      <c r="BK1143" s="34"/>
      <c r="BL1143" s="34"/>
      <c r="BM1143" s="122"/>
      <c r="BN1143" s="28"/>
      <c r="BO1143" s="34"/>
      <c r="BP1143" s="30"/>
      <c r="BQ1143" s="30"/>
      <c r="BR1143" s="31"/>
      <c r="BS1143" s="31"/>
      <c r="BT1143" s="31"/>
      <c r="BU1143" s="31"/>
      <c r="BV1143" s="31"/>
      <c r="BW1143" s="31"/>
      <c r="BX1143" s="31"/>
      <c r="BY1143" s="31"/>
      <c r="BZ1143" s="31"/>
      <c r="CA1143" s="31"/>
      <c r="CB1143" s="31"/>
      <c r="CC1143" s="31"/>
      <c r="CD1143" s="31"/>
      <c r="CE1143" s="31"/>
      <c r="CF1143" s="31"/>
      <c r="CG1143" s="31"/>
      <c r="CH1143" s="31"/>
      <c r="CI1143" s="31"/>
      <c r="CJ1143" s="31"/>
      <c r="CK1143" s="31"/>
      <c r="CL1143" s="31"/>
      <c r="CM1143" s="31"/>
      <c r="CN1143" s="31"/>
      <c r="CO1143" s="31"/>
      <c r="CP1143" s="31"/>
      <c r="CQ1143" s="31"/>
      <c r="CR1143" s="31"/>
      <c r="CS1143" s="31"/>
      <c r="CT1143" s="31"/>
      <c r="CU1143" s="31"/>
      <c r="CV1143" s="31"/>
      <c r="CW1143" s="31"/>
      <c r="CX1143" s="31"/>
      <c r="CY1143" s="31"/>
      <c r="CZ1143" s="31"/>
      <c r="DA1143" s="31"/>
      <c r="DB1143" s="31"/>
      <c r="DC1143" s="31"/>
      <c r="DD1143" s="31"/>
      <c r="DE1143" s="31"/>
      <c r="DF1143" s="31"/>
      <c r="DG1143" s="31"/>
      <c r="DH1143" s="31"/>
      <c r="DI1143" s="31"/>
      <c r="DJ1143" s="31"/>
      <c r="DK1143" s="31"/>
      <c r="DL1143" s="31"/>
      <c r="DM1143" s="31"/>
      <c r="DN1143" s="31"/>
      <c r="DO1143" s="31"/>
      <c r="DP1143" s="31"/>
      <c r="DQ1143" s="31"/>
      <c r="DR1143" s="31"/>
      <c r="DS1143" s="31"/>
      <c r="DT1143" s="31"/>
      <c r="DU1143" s="31"/>
      <c r="DV1143" s="31"/>
      <c r="DW1143" s="31"/>
      <c r="DX1143" s="31"/>
      <c r="DY1143" s="31"/>
      <c r="DZ1143" s="31"/>
      <c r="EA1143" s="31"/>
      <c r="EB1143" s="31"/>
      <c r="EC1143" s="31"/>
      <c r="ED1143" s="31"/>
      <c r="EE1143" s="31"/>
      <c r="EF1143" s="31"/>
      <c r="EG1143" s="31"/>
      <c r="EH1143" s="31"/>
      <c r="EI1143" s="31"/>
      <c r="EJ1143" s="31"/>
      <c r="EK1143" s="31"/>
      <c r="EL1143" s="31"/>
      <c r="EM1143" s="31"/>
      <c r="EN1143" s="31"/>
      <c r="EO1143" s="31"/>
      <c r="EP1143" s="31"/>
      <c r="EQ1143" s="31"/>
      <c r="ER1143" s="31"/>
      <c r="ES1143" s="31"/>
      <c r="ET1143" s="31"/>
      <c r="EU1143" s="31"/>
      <c r="EV1143" s="31"/>
      <c r="EW1143" s="31"/>
      <c r="EX1143" s="31"/>
      <c r="EY1143" s="31"/>
      <c r="EZ1143" s="31"/>
      <c r="FA1143" s="31"/>
      <c r="FB1143" s="31"/>
      <c r="FC1143" s="31"/>
      <c r="FD1143" s="31"/>
      <c r="FE1143" s="31"/>
      <c r="FF1143" s="31"/>
      <c r="FG1143" s="31"/>
      <c r="FH1143" s="31"/>
      <c r="FI1143" s="31"/>
      <c r="FJ1143" s="31"/>
      <c r="FK1143" s="31"/>
      <c r="FL1143" s="31"/>
      <c r="FM1143" s="31"/>
      <c r="FN1143" s="31"/>
      <c r="FO1143" s="31"/>
      <c r="FP1143" s="31"/>
      <c r="FQ1143" s="31"/>
      <c r="FR1143" s="31"/>
      <c r="FS1143" s="31"/>
      <c r="FT1143" s="31"/>
      <c r="FU1143" s="31"/>
      <c r="FV1143" s="31"/>
      <c r="FW1143" s="31"/>
      <c r="FX1143" s="31"/>
      <c r="FY1143" s="31"/>
      <c r="FZ1143" s="31"/>
      <c r="GA1143" s="31"/>
      <c r="GB1143" s="31"/>
      <c r="GC1143" s="31"/>
      <c r="GD1143" s="31"/>
      <c r="GE1143" s="31"/>
      <c r="GF1143" s="31"/>
      <c r="GG1143" s="31"/>
      <c r="GH1143" s="31"/>
      <c r="GI1143" s="31"/>
      <c r="GJ1143" s="31"/>
      <c r="GK1143" s="31"/>
      <c r="GL1143" s="31"/>
      <c r="GM1143" s="31"/>
      <c r="GN1143" s="31"/>
      <c r="GO1143" s="31"/>
      <c r="GP1143" s="31"/>
      <c r="GQ1143" s="31"/>
      <c r="GR1143" s="31"/>
      <c r="GS1143" s="31"/>
      <c r="GT1143" s="31"/>
      <c r="GU1143" s="31"/>
      <c r="GV1143" s="31"/>
      <c r="GW1143" s="31"/>
      <c r="GX1143" s="31"/>
      <c r="GY1143" s="31"/>
      <c r="GZ1143" s="31"/>
    </row>
    <row r="1144" spans="2:208" s="32" customFormat="1" x14ac:dyDescent="0.2">
      <c r="B1144" s="21"/>
      <c r="C1144" s="22"/>
      <c r="D1144" s="22"/>
      <c r="E1144" s="22"/>
      <c r="F1144" s="246"/>
      <c r="G1144" s="121"/>
      <c r="H1144" s="27"/>
      <c r="I1144" s="28"/>
      <c r="J1144" s="29"/>
      <c r="K1144" s="30"/>
      <c r="L1144" s="34"/>
      <c r="M1144" s="35"/>
      <c r="N1144" s="30"/>
      <c r="O1144" s="34"/>
      <c r="P1144" s="35"/>
      <c r="Q1144" s="30"/>
      <c r="R1144" s="34"/>
      <c r="S1144" s="35"/>
      <c r="T1144" s="30"/>
      <c r="U1144" s="34"/>
      <c r="V1144" s="35"/>
      <c r="W1144" s="30"/>
      <c r="X1144" s="34"/>
      <c r="Y1144" s="34"/>
      <c r="Z1144" s="30"/>
      <c r="AA1144" s="34"/>
      <c r="AB1144" s="34"/>
      <c r="AC1144" s="30"/>
      <c r="AD1144" s="34"/>
      <c r="AE1144" s="34"/>
      <c r="AF1144" s="30"/>
      <c r="AG1144" s="34"/>
      <c r="AH1144" s="34"/>
      <c r="AI1144" s="30"/>
      <c r="AJ1144" s="34"/>
      <c r="AK1144" s="34"/>
      <c r="AL1144" s="30"/>
      <c r="AM1144" s="34"/>
      <c r="AN1144" s="34"/>
      <c r="AO1144" s="30"/>
      <c r="AP1144" s="34"/>
      <c r="AQ1144" s="34"/>
      <c r="AR1144" s="30"/>
      <c r="AS1144" s="34"/>
      <c r="AT1144" s="34"/>
      <c r="AU1144" s="30"/>
      <c r="AV1144" s="34"/>
      <c r="AW1144" s="34"/>
      <c r="AX1144" s="30"/>
      <c r="AY1144" s="34"/>
      <c r="AZ1144" s="34"/>
      <c r="BA1144" s="30"/>
      <c r="BB1144" s="34"/>
      <c r="BC1144" s="34"/>
      <c r="BD1144" s="30"/>
      <c r="BE1144" s="34"/>
      <c r="BF1144" s="34"/>
      <c r="BG1144" s="30"/>
      <c r="BH1144" s="34"/>
      <c r="BI1144" s="34"/>
      <c r="BJ1144" s="30"/>
      <c r="BK1144" s="34"/>
      <c r="BL1144" s="34"/>
      <c r="BM1144" s="122"/>
      <c r="BN1144" s="28"/>
      <c r="BO1144" s="34"/>
      <c r="BP1144" s="30"/>
      <c r="BQ1144" s="30"/>
      <c r="BR1144" s="31"/>
      <c r="BS1144" s="31"/>
      <c r="BT1144" s="31"/>
      <c r="BU1144" s="31"/>
      <c r="BV1144" s="31"/>
      <c r="BW1144" s="31"/>
      <c r="BX1144" s="31"/>
      <c r="BY1144" s="31"/>
      <c r="BZ1144" s="31"/>
      <c r="CA1144" s="31"/>
      <c r="CB1144" s="31"/>
      <c r="CC1144" s="31"/>
      <c r="CD1144" s="31"/>
      <c r="CE1144" s="31"/>
      <c r="CF1144" s="31"/>
      <c r="CG1144" s="31"/>
      <c r="CH1144" s="31"/>
      <c r="CI1144" s="31"/>
      <c r="CJ1144" s="31"/>
      <c r="CK1144" s="31"/>
      <c r="CL1144" s="31"/>
      <c r="CM1144" s="31"/>
      <c r="CN1144" s="31"/>
      <c r="CO1144" s="31"/>
      <c r="CP1144" s="31"/>
      <c r="CQ1144" s="31"/>
      <c r="CR1144" s="31"/>
      <c r="CS1144" s="31"/>
      <c r="CT1144" s="31"/>
      <c r="CU1144" s="31"/>
      <c r="CV1144" s="31"/>
      <c r="CW1144" s="31"/>
      <c r="CX1144" s="31"/>
      <c r="CY1144" s="31"/>
      <c r="CZ1144" s="31"/>
      <c r="DA1144" s="31"/>
      <c r="DB1144" s="31"/>
      <c r="DC1144" s="31"/>
      <c r="DD1144" s="31"/>
      <c r="DE1144" s="31"/>
      <c r="DF1144" s="31"/>
      <c r="DG1144" s="31"/>
      <c r="DH1144" s="31"/>
      <c r="DI1144" s="31"/>
      <c r="DJ1144" s="31"/>
      <c r="DK1144" s="31"/>
      <c r="DL1144" s="31"/>
      <c r="DM1144" s="31"/>
      <c r="DN1144" s="31"/>
      <c r="DO1144" s="31"/>
      <c r="DP1144" s="31"/>
      <c r="DQ1144" s="31"/>
      <c r="DR1144" s="31"/>
      <c r="DS1144" s="31"/>
      <c r="DT1144" s="31"/>
      <c r="DU1144" s="31"/>
      <c r="DV1144" s="31"/>
      <c r="DW1144" s="31"/>
      <c r="DX1144" s="31"/>
      <c r="DY1144" s="31"/>
      <c r="DZ1144" s="31"/>
      <c r="EA1144" s="31"/>
      <c r="EB1144" s="31"/>
      <c r="EC1144" s="31"/>
      <c r="ED1144" s="31"/>
      <c r="EE1144" s="31"/>
      <c r="EF1144" s="31"/>
      <c r="EG1144" s="31"/>
      <c r="EH1144" s="31"/>
      <c r="EI1144" s="31"/>
      <c r="EJ1144" s="31"/>
      <c r="EK1144" s="31"/>
      <c r="EL1144" s="31"/>
      <c r="EM1144" s="31"/>
      <c r="EN1144" s="31"/>
      <c r="EO1144" s="31"/>
      <c r="EP1144" s="31"/>
      <c r="EQ1144" s="31"/>
      <c r="ER1144" s="31"/>
      <c r="ES1144" s="31"/>
      <c r="ET1144" s="31"/>
      <c r="EU1144" s="31"/>
      <c r="EV1144" s="31"/>
      <c r="EW1144" s="31"/>
      <c r="EX1144" s="31"/>
      <c r="EY1144" s="31"/>
      <c r="EZ1144" s="31"/>
      <c r="FA1144" s="31"/>
      <c r="FB1144" s="31"/>
      <c r="FC1144" s="31"/>
      <c r="FD1144" s="31"/>
      <c r="FE1144" s="31"/>
      <c r="FF1144" s="31"/>
      <c r="FG1144" s="31"/>
      <c r="FH1144" s="31"/>
      <c r="FI1144" s="31"/>
      <c r="FJ1144" s="31"/>
      <c r="FK1144" s="31"/>
      <c r="FL1144" s="31"/>
      <c r="FM1144" s="31"/>
      <c r="FN1144" s="31"/>
      <c r="FO1144" s="31"/>
      <c r="FP1144" s="31"/>
      <c r="FQ1144" s="31"/>
      <c r="FR1144" s="31"/>
      <c r="FS1144" s="31"/>
      <c r="FT1144" s="31"/>
      <c r="FU1144" s="31"/>
      <c r="FV1144" s="31"/>
      <c r="FW1144" s="31"/>
      <c r="FX1144" s="31"/>
      <c r="FY1144" s="31"/>
      <c r="FZ1144" s="31"/>
      <c r="GA1144" s="31"/>
      <c r="GB1144" s="31"/>
      <c r="GC1144" s="31"/>
      <c r="GD1144" s="31"/>
      <c r="GE1144" s="31"/>
      <c r="GF1144" s="31"/>
      <c r="GG1144" s="31"/>
      <c r="GH1144" s="31"/>
      <c r="GI1144" s="31"/>
      <c r="GJ1144" s="31"/>
      <c r="GK1144" s="31"/>
      <c r="GL1144" s="31"/>
      <c r="GM1144" s="31"/>
      <c r="GN1144" s="31"/>
      <c r="GO1144" s="31"/>
      <c r="GP1144" s="31"/>
      <c r="GQ1144" s="31"/>
      <c r="GR1144" s="31"/>
      <c r="GS1144" s="31"/>
      <c r="GT1144" s="31"/>
      <c r="GU1144" s="31"/>
      <c r="GV1144" s="31"/>
      <c r="GW1144" s="31"/>
      <c r="GX1144" s="31"/>
      <c r="GY1144" s="31"/>
      <c r="GZ1144" s="31"/>
    </row>
    <row r="1145" spans="2:208" s="32" customFormat="1" x14ac:dyDescent="0.2">
      <c r="B1145" s="21"/>
      <c r="C1145" s="22"/>
      <c r="D1145" s="22"/>
      <c r="E1145" s="22"/>
      <c r="F1145" s="246"/>
      <c r="G1145" s="121"/>
      <c r="H1145" s="27"/>
      <c r="I1145" s="28"/>
      <c r="J1145" s="29"/>
      <c r="K1145" s="30"/>
      <c r="L1145" s="34"/>
      <c r="M1145" s="35"/>
      <c r="N1145" s="30"/>
      <c r="O1145" s="34"/>
      <c r="P1145" s="35"/>
      <c r="Q1145" s="30"/>
      <c r="R1145" s="34"/>
      <c r="S1145" s="35"/>
      <c r="T1145" s="30"/>
      <c r="U1145" s="34"/>
      <c r="V1145" s="35"/>
      <c r="W1145" s="30"/>
      <c r="X1145" s="34"/>
      <c r="Y1145" s="34"/>
      <c r="Z1145" s="30"/>
      <c r="AA1145" s="34"/>
      <c r="AB1145" s="34"/>
      <c r="AC1145" s="30"/>
      <c r="AD1145" s="34"/>
      <c r="AE1145" s="34"/>
      <c r="AF1145" s="30"/>
      <c r="AG1145" s="34"/>
      <c r="AH1145" s="34"/>
      <c r="AI1145" s="30"/>
      <c r="AJ1145" s="34"/>
      <c r="AK1145" s="34"/>
      <c r="AL1145" s="30"/>
      <c r="AM1145" s="34"/>
      <c r="AN1145" s="34"/>
      <c r="AO1145" s="30"/>
      <c r="AP1145" s="34"/>
      <c r="AQ1145" s="34"/>
      <c r="AR1145" s="30"/>
      <c r="AS1145" s="34"/>
      <c r="AT1145" s="34"/>
      <c r="AU1145" s="30"/>
      <c r="AV1145" s="34"/>
      <c r="AW1145" s="34"/>
      <c r="AX1145" s="30"/>
      <c r="AY1145" s="34"/>
      <c r="AZ1145" s="34"/>
      <c r="BA1145" s="30"/>
      <c r="BB1145" s="34"/>
      <c r="BC1145" s="34"/>
      <c r="BD1145" s="30"/>
      <c r="BE1145" s="34"/>
      <c r="BF1145" s="34"/>
      <c r="BG1145" s="30"/>
      <c r="BH1145" s="34"/>
      <c r="BI1145" s="34"/>
      <c r="BJ1145" s="30"/>
      <c r="BK1145" s="34"/>
      <c r="BL1145" s="34"/>
      <c r="BM1145" s="122"/>
      <c r="BN1145" s="28"/>
      <c r="BO1145" s="34"/>
      <c r="BP1145" s="30"/>
      <c r="BQ1145" s="30"/>
      <c r="BR1145" s="31"/>
      <c r="BS1145" s="31"/>
      <c r="BT1145" s="31"/>
      <c r="BU1145" s="31"/>
      <c r="BV1145" s="31"/>
      <c r="BW1145" s="31"/>
      <c r="BX1145" s="31"/>
      <c r="BY1145" s="31"/>
      <c r="BZ1145" s="31"/>
      <c r="CA1145" s="31"/>
      <c r="CB1145" s="31"/>
      <c r="CC1145" s="31"/>
      <c r="CD1145" s="31"/>
      <c r="CE1145" s="31"/>
      <c r="CF1145" s="31"/>
      <c r="CG1145" s="31"/>
      <c r="CH1145" s="31"/>
      <c r="CI1145" s="31"/>
      <c r="CJ1145" s="31"/>
      <c r="CK1145" s="31"/>
      <c r="CL1145" s="31"/>
      <c r="CM1145" s="31"/>
      <c r="CN1145" s="31"/>
      <c r="CO1145" s="31"/>
      <c r="CP1145" s="31"/>
      <c r="CQ1145" s="31"/>
      <c r="CR1145" s="31"/>
      <c r="CS1145" s="31"/>
      <c r="CT1145" s="31"/>
      <c r="CU1145" s="31"/>
      <c r="CV1145" s="31"/>
      <c r="CW1145" s="31"/>
      <c r="CX1145" s="31"/>
      <c r="CY1145" s="31"/>
      <c r="CZ1145" s="31"/>
      <c r="DA1145" s="31"/>
      <c r="DB1145" s="31"/>
      <c r="DC1145" s="31"/>
      <c r="DD1145" s="31"/>
      <c r="DE1145" s="31"/>
      <c r="DF1145" s="31"/>
      <c r="DG1145" s="31"/>
      <c r="DH1145" s="31"/>
      <c r="DI1145" s="31"/>
      <c r="DJ1145" s="31"/>
      <c r="DK1145" s="31"/>
      <c r="DL1145" s="31"/>
      <c r="DM1145" s="31"/>
      <c r="DN1145" s="31"/>
      <c r="DO1145" s="31"/>
      <c r="DP1145" s="31"/>
      <c r="DQ1145" s="31"/>
      <c r="DR1145" s="31"/>
      <c r="DS1145" s="31"/>
      <c r="DT1145" s="31"/>
      <c r="DU1145" s="31"/>
      <c r="DV1145" s="31"/>
      <c r="DW1145" s="31"/>
      <c r="DX1145" s="31"/>
      <c r="DY1145" s="31"/>
      <c r="DZ1145" s="31"/>
      <c r="EA1145" s="31"/>
      <c r="EB1145" s="31"/>
      <c r="EC1145" s="31"/>
      <c r="ED1145" s="31"/>
      <c r="EE1145" s="31"/>
      <c r="EF1145" s="31"/>
      <c r="EG1145" s="31"/>
      <c r="EH1145" s="31"/>
      <c r="EI1145" s="31"/>
      <c r="EJ1145" s="31"/>
      <c r="EK1145" s="31"/>
      <c r="EL1145" s="31"/>
      <c r="EM1145" s="31"/>
      <c r="EN1145" s="31"/>
      <c r="EO1145" s="31"/>
      <c r="EP1145" s="31"/>
      <c r="EQ1145" s="31"/>
      <c r="ER1145" s="31"/>
      <c r="ES1145" s="31"/>
      <c r="ET1145" s="31"/>
      <c r="EU1145" s="31"/>
      <c r="EV1145" s="31"/>
      <c r="EW1145" s="31"/>
      <c r="EX1145" s="31"/>
      <c r="EY1145" s="31"/>
      <c r="EZ1145" s="31"/>
      <c r="FA1145" s="31"/>
      <c r="FB1145" s="31"/>
      <c r="FC1145" s="31"/>
      <c r="FD1145" s="31"/>
      <c r="FE1145" s="31"/>
      <c r="FF1145" s="31"/>
      <c r="FG1145" s="31"/>
      <c r="FH1145" s="31"/>
      <c r="FI1145" s="31"/>
      <c r="FJ1145" s="31"/>
      <c r="FK1145" s="31"/>
      <c r="FL1145" s="31"/>
      <c r="FM1145" s="31"/>
      <c r="FN1145" s="31"/>
      <c r="FO1145" s="31"/>
      <c r="FP1145" s="31"/>
      <c r="FQ1145" s="31"/>
      <c r="FR1145" s="31"/>
      <c r="FS1145" s="31"/>
      <c r="FT1145" s="31"/>
      <c r="FU1145" s="31"/>
      <c r="FV1145" s="31"/>
      <c r="FW1145" s="31"/>
      <c r="FX1145" s="31"/>
      <c r="FY1145" s="31"/>
      <c r="FZ1145" s="31"/>
      <c r="GA1145" s="31"/>
      <c r="GB1145" s="31"/>
      <c r="GC1145" s="31"/>
      <c r="GD1145" s="31"/>
      <c r="GE1145" s="31"/>
      <c r="GF1145" s="31"/>
      <c r="GG1145" s="31"/>
      <c r="GH1145" s="31"/>
      <c r="GI1145" s="31"/>
      <c r="GJ1145" s="31"/>
      <c r="GK1145" s="31"/>
      <c r="GL1145" s="31"/>
      <c r="GM1145" s="31"/>
      <c r="GN1145" s="31"/>
      <c r="GO1145" s="31"/>
      <c r="GP1145" s="31"/>
      <c r="GQ1145" s="31"/>
      <c r="GR1145" s="31"/>
      <c r="GS1145" s="31"/>
      <c r="GT1145" s="31"/>
      <c r="GU1145" s="31"/>
      <c r="GV1145" s="31"/>
      <c r="GW1145" s="31"/>
      <c r="GX1145" s="31"/>
      <c r="GY1145" s="31"/>
      <c r="GZ1145" s="31"/>
    </row>
    <row r="1146" spans="2:208" s="32" customFormat="1" x14ac:dyDescent="0.2">
      <c r="B1146" s="21"/>
      <c r="C1146" s="22"/>
      <c r="D1146" s="22"/>
      <c r="E1146" s="22"/>
      <c r="F1146" s="246"/>
      <c r="G1146" s="121"/>
      <c r="H1146" s="27"/>
      <c r="I1146" s="28"/>
      <c r="J1146" s="29"/>
      <c r="K1146" s="30"/>
      <c r="L1146" s="34"/>
      <c r="M1146" s="35"/>
      <c r="N1146" s="30"/>
      <c r="O1146" s="34"/>
      <c r="P1146" s="35"/>
      <c r="Q1146" s="30"/>
      <c r="R1146" s="34"/>
      <c r="S1146" s="35"/>
      <c r="T1146" s="30"/>
      <c r="U1146" s="34"/>
      <c r="V1146" s="35"/>
      <c r="W1146" s="30"/>
      <c r="X1146" s="34"/>
      <c r="Y1146" s="34"/>
      <c r="Z1146" s="30"/>
      <c r="AA1146" s="34"/>
      <c r="AB1146" s="34"/>
      <c r="AC1146" s="30"/>
      <c r="AD1146" s="34"/>
      <c r="AE1146" s="34"/>
      <c r="AF1146" s="30"/>
      <c r="AG1146" s="34"/>
      <c r="AH1146" s="34"/>
      <c r="AI1146" s="30"/>
      <c r="AJ1146" s="34"/>
      <c r="AK1146" s="34"/>
      <c r="AL1146" s="30"/>
      <c r="AM1146" s="34"/>
      <c r="AN1146" s="34"/>
      <c r="AO1146" s="30"/>
      <c r="AP1146" s="34"/>
      <c r="AQ1146" s="34"/>
      <c r="AR1146" s="30"/>
      <c r="AS1146" s="34"/>
      <c r="AT1146" s="34"/>
      <c r="AU1146" s="30"/>
      <c r="AV1146" s="34"/>
      <c r="AW1146" s="34"/>
      <c r="AX1146" s="30"/>
      <c r="AY1146" s="34"/>
      <c r="AZ1146" s="34"/>
      <c r="BA1146" s="30"/>
      <c r="BB1146" s="34"/>
      <c r="BC1146" s="34"/>
      <c r="BD1146" s="30"/>
      <c r="BE1146" s="34"/>
      <c r="BF1146" s="34"/>
      <c r="BG1146" s="30"/>
      <c r="BH1146" s="34"/>
      <c r="BI1146" s="34"/>
      <c r="BJ1146" s="30"/>
      <c r="BK1146" s="34"/>
      <c r="BL1146" s="34"/>
      <c r="BM1146" s="122"/>
      <c r="BN1146" s="28"/>
      <c r="BO1146" s="34"/>
      <c r="BP1146" s="30"/>
      <c r="BQ1146" s="30"/>
      <c r="BR1146" s="31"/>
      <c r="BS1146" s="31"/>
      <c r="BT1146" s="31"/>
      <c r="BU1146" s="31"/>
      <c r="BV1146" s="31"/>
      <c r="BW1146" s="31"/>
      <c r="BX1146" s="31"/>
      <c r="BY1146" s="31"/>
      <c r="BZ1146" s="31"/>
      <c r="CA1146" s="31"/>
      <c r="CB1146" s="31"/>
      <c r="CC1146" s="31"/>
      <c r="CD1146" s="31"/>
      <c r="CE1146" s="31"/>
      <c r="CF1146" s="31"/>
      <c r="CG1146" s="31"/>
      <c r="CH1146" s="31"/>
      <c r="CI1146" s="31"/>
      <c r="CJ1146" s="31"/>
      <c r="CK1146" s="31"/>
      <c r="CL1146" s="31"/>
      <c r="CM1146" s="31"/>
      <c r="CN1146" s="31"/>
      <c r="CO1146" s="31"/>
      <c r="CP1146" s="31"/>
      <c r="CQ1146" s="31"/>
      <c r="CR1146" s="31"/>
      <c r="CS1146" s="31"/>
      <c r="CT1146" s="31"/>
      <c r="CU1146" s="31"/>
      <c r="CV1146" s="31"/>
      <c r="CW1146" s="31"/>
      <c r="CX1146" s="31"/>
      <c r="CY1146" s="31"/>
      <c r="CZ1146" s="31"/>
      <c r="DA1146" s="31"/>
      <c r="DB1146" s="31"/>
      <c r="DC1146" s="31"/>
      <c r="DD1146" s="31"/>
      <c r="DE1146" s="31"/>
      <c r="DF1146" s="31"/>
      <c r="DG1146" s="31"/>
      <c r="DH1146" s="31"/>
      <c r="DI1146" s="31"/>
      <c r="DJ1146" s="31"/>
      <c r="DK1146" s="31"/>
      <c r="DL1146" s="31"/>
      <c r="DM1146" s="31"/>
      <c r="DN1146" s="31"/>
      <c r="DO1146" s="31"/>
      <c r="DP1146" s="31"/>
      <c r="DQ1146" s="31"/>
      <c r="DR1146" s="31"/>
      <c r="DS1146" s="31"/>
      <c r="DT1146" s="31"/>
      <c r="DU1146" s="31"/>
      <c r="DV1146" s="31"/>
      <c r="DW1146" s="31"/>
      <c r="DX1146" s="31"/>
      <c r="DY1146" s="31"/>
      <c r="DZ1146" s="31"/>
      <c r="EA1146" s="31"/>
      <c r="EB1146" s="31"/>
      <c r="EC1146" s="31"/>
      <c r="ED1146" s="31"/>
      <c r="EE1146" s="31"/>
      <c r="EF1146" s="31"/>
      <c r="EG1146" s="31"/>
      <c r="EH1146" s="31"/>
      <c r="EI1146" s="31"/>
      <c r="EJ1146" s="31"/>
      <c r="EK1146" s="31"/>
      <c r="EL1146" s="31"/>
      <c r="EM1146" s="31"/>
      <c r="EN1146" s="31"/>
      <c r="EO1146" s="31"/>
      <c r="EP1146" s="31"/>
      <c r="EQ1146" s="31"/>
      <c r="ER1146" s="31"/>
      <c r="ES1146" s="31"/>
      <c r="ET1146" s="31"/>
      <c r="EU1146" s="31"/>
      <c r="EV1146" s="31"/>
      <c r="EW1146" s="31"/>
      <c r="EX1146" s="31"/>
      <c r="EY1146" s="31"/>
      <c r="EZ1146" s="31"/>
      <c r="FA1146" s="31"/>
      <c r="FB1146" s="31"/>
      <c r="FC1146" s="31"/>
      <c r="FD1146" s="31"/>
      <c r="FE1146" s="31"/>
      <c r="FF1146" s="31"/>
      <c r="FG1146" s="31"/>
      <c r="FH1146" s="31"/>
      <c r="FI1146" s="31"/>
      <c r="FJ1146" s="31"/>
      <c r="FK1146" s="31"/>
      <c r="FL1146" s="31"/>
      <c r="FM1146" s="31"/>
      <c r="FN1146" s="31"/>
      <c r="FO1146" s="31"/>
      <c r="FP1146" s="31"/>
      <c r="FQ1146" s="31"/>
      <c r="FR1146" s="31"/>
      <c r="FS1146" s="31"/>
      <c r="FT1146" s="31"/>
      <c r="FU1146" s="31"/>
      <c r="FV1146" s="31"/>
      <c r="FW1146" s="31"/>
      <c r="FX1146" s="31"/>
      <c r="FY1146" s="31"/>
      <c r="FZ1146" s="31"/>
      <c r="GA1146" s="31"/>
      <c r="GB1146" s="31"/>
      <c r="GC1146" s="31"/>
      <c r="GD1146" s="31"/>
      <c r="GE1146" s="31"/>
      <c r="GF1146" s="31"/>
      <c r="GG1146" s="31"/>
      <c r="GH1146" s="31"/>
      <c r="GI1146" s="31"/>
      <c r="GJ1146" s="31"/>
      <c r="GK1146" s="31"/>
      <c r="GL1146" s="31"/>
      <c r="GM1146" s="31"/>
      <c r="GN1146" s="31"/>
      <c r="GO1146" s="31"/>
      <c r="GP1146" s="31"/>
      <c r="GQ1146" s="31"/>
      <c r="GR1146" s="31"/>
      <c r="GS1146" s="31"/>
      <c r="GT1146" s="31"/>
      <c r="GU1146" s="31"/>
      <c r="GV1146" s="31"/>
      <c r="GW1146" s="31"/>
      <c r="GX1146" s="31"/>
      <c r="GY1146" s="31"/>
      <c r="GZ1146" s="31"/>
    </row>
    <row r="1147" spans="2:208" s="32" customFormat="1" x14ac:dyDescent="0.2">
      <c r="B1147" s="21"/>
      <c r="C1147" s="22"/>
      <c r="D1147" s="22"/>
      <c r="E1147" s="22"/>
      <c r="F1147" s="246"/>
      <c r="G1147" s="121"/>
      <c r="H1147" s="27"/>
      <c r="I1147" s="28"/>
      <c r="J1147" s="29"/>
      <c r="K1147" s="30"/>
      <c r="L1147" s="34"/>
      <c r="M1147" s="35"/>
      <c r="N1147" s="30"/>
      <c r="O1147" s="34"/>
      <c r="P1147" s="35"/>
      <c r="Q1147" s="30"/>
      <c r="R1147" s="34"/>
      <c r="S1147" s="35"/>
      <c r="T1147" s="30"/>
      <c r="U1147" s="34"/>
      <c r="V1147" s="35"/>
      <c r="W1147" s="30"/>
      <c r="X1147" s="34"/>
      <c r="Y1147" s="34"/>
      <c r="Z1147" s="30"/>
      <c r="AA1147" s="34"/>
      <c r="AB1147" s="34"/>
      <c r="AC1147" s="30"/>
      <c r="AD1147" s="34"/>
      <c r="AE1147" s="34"/>
      <c r="AF1147" s="30"/>
      <c r="AG1147" s="34"/>
      <c r="AH1147" s="34"/>
      <c r="AI1147" s="30"/>
      <c r="AJ1147" s="34"/>
      <c r="AK1147" s="34"/>
      <c r="AL1147" s="30"/>
      <c r="AM1147" s="34"/>
      <c r="AN1147" s="34"/>
      <c r="AO1147" s="30"/>
      <c r="AP1147" s="34"/>
      <c r="AQ1147" s="34"/>
      <c r="AR1147" s="30"/>
      <c r="AS1147" s="34"/>
      <c r="AT1147" s="34"/>
      <c r="AU1147" s="30"/>
      <c r="AV1147" s="34"/>
      <c r="AW1147" s="34"/>
      <c r="AX1147" s="30"/>
      <c r="AY1147" s="34"/>
      <c r="AZ1147" s="34"/>
      <c r="BA1147" s="30"/>
      <c r="BB1147" s="34"/>
      <c r="BC1147" s="34"/>
      <c r="BD1147" s="30"/>
      <c r="BE1147" s="34"/>
      <c r="BF1147" s="34"/>
      <c r="BG1147" s="30"/>
      <c r="BH1147" s="34"/>
      <c r="BI1147" s="34"/>
      <c r="BJ1147" s="30"/>
      <c r="BK1147" s="34"/>
      <c r="BL1147" s="34"/>
      <c r="BM1147" s="122"/>
      <c r="BN1147" s="28"/>
      <c r="BO1147" s="34"/>
      <c r="BP1147" s="30"/>
      <c r="BQ1147" s="30"/>
      <c r="BR1147" s="31"/>
      <c r="BS1147" s="31"/>
      <c r="BT1147" s="31"/>
      <c r="BU1147" s="31"/>
      <c r="BV1147" s="31"/>
      <c r="BW1147" s="31"/>
      <c r="BX1147" s="31"/>
      <c r="BY1147" s="31"/>
      <c r="BZ1147" s="31"/>
      <c r="CA1147" s="31"/>
      <c r="CB1147" s="31"/>
      <c r="CC1147" s="31"/>
      <c r="CD1147" s="31"/>
      <c r="CE1147" s="31"/>
      <c r="CF1147" s="31"/>
      <c r="CG1147" s="31"/>
      <c r="CH1147" s="31"/>
      <c r="CI1147" s="31"/>
      <c r="CJ1147" s="31"/>
      <c r="CK1147" s="31"/>
      <c r="CL1147" s="31"/>
      <c r="CM1147" s="31"/>
      <c r="CN1147" s="31"/>
      <c r="CO1147" s="31"/>
      <c r="CP1147" s="31"/>
      <c r="CQ1147" s="31"/>
      <c r="CR1147" s="31"/>
      <c r="CS1147" s="31"/>
      <c r="CT1147" s="31"/>
      <c r="CU1147" s="31"/>
      <c r="CV1147" s="31"/>
      <c r="CW1147" s="31"/>
      <c r="CX1147" s="31"/>
      <c r="CY1147" s="31"/>
      <c r="CZ1147" s="31"/>
      <c r="DA1147" s="31"/>
      <c r="DB1147" s="31"/>
      <c r="DC1147" s="31"/>
      <c r="DD1147" s="31"/>
      <c r="DE1147" s="31"/>
      <c r="DF1147" s="31"/>
      <c r="DG1147" s="31"/>
      <c r="DH1147" s="31"/>
      <c r="DI1147" s="31"/>
      <c r="DJ1147" s="31"/>
      <c r="DK1147" s="31"/>
      <c r="DL1147" s="31"/>
      <c r="DM1147" s="31"/>
      <c r="DN1147" s="31"/>
      <c r="DO1147" s="31"/>
      <c r="DP1147" s="31"/>
      <c r="DQ1147" s="31"/>
      <c r="DR1147" s="31"/>
      <c r="DS1147" s="31"/>
      <c r="DT1147" s="31"/>
      <c r="DU1147" s="31"/>
      <c r="DV1147" s="31"/>
      <c r="DW1147" s="31"/>
      <c r="DX1147" s="31"/>
      <c r="DY1147" s="31"/>
      <c r="DZ1147" s="31"/>
      <c r="EA1147" s="31"/>
      <c r="EB1147" s="31"/>
      <c r="EC1147" s="31"/>
      <c r="ED1147" s="31"/>
      <c r="EE1147" s="31"/>
      <c r="EF1147" s="31"/>
      <c r="EG1147" s="31"/>
      <c r="EH1147" s="31"/>
      <c r="EI1147" s="31"/>
      <c r="EJ1147" s="31"/>
      <c r="EK1147" s="31"/>
      <c r="EL1147" s="31"/>
      <c r="EM1147" s="31"/>
      <c r="EN1147" s="31"/>
      <c r="EO1147" s="31"/>
      <c r="EP1147" s="31"/>
      <c r="EQ1147" s="31"/>
      <c r="ER1147" s="31"/>
      <c r="ES1147" s="31"/>
      <c r="ET1147" s="31"/>
      <c r="EU1147" s="31"/>
      <c r="EV1147" s="31"/>
      <c r="EW1147" s="31"/>
      <c r="EX1147" s="31"/>
      <c r="EY1147" s="31"/>
      <c r="EZ1147" s="31"/>
      <c r="FA1147" s="31"/>
      <c r="FB1147" s="31"/>
      <c r="FC1147" s="31"/>
      <c r="FD1147" s="31"/>
      <c r="FE1147" s="31"/>
      <c r="FF1147" s="31"/>
      <c r="FG1147" s="31"/>
      <c r="FH1147" s="31"/>
      <c r="FI1147" s="31"/>
      <c r="FJ1147" s="31"/>
      <c r="FK1147" s="31"/>
      <c r="FL1147" s="31"/>
      <c r="FM1147" s="31"/>
      <c r="FN1147" s="31"/>
      <c r="FO1147" s="31"/>
      <c r="FP1147" s="31"/>
      <c r="FQ1147" s="31"/>
      <c r="FR1147" s="31"/>
      <c r="FS1147" s="31"/>
      <c r="FT1147" s="31"/>
      <c r="FU1147" s="31"/>
      <c r="FV1147" s="31"/>
      <c r="FW1147" s="31"/>
      <c r="FX1147" s="31"/>
      <c r="FY1147" s="31"/>
      <c r="FZ1147" s="31"/>
      <c r="GA1147" s="31"/>
      <c r="GB1147" s="31"/>
      <c r="GC1147" s="31"/>
      <c r="GD1147" s="31"/>
      <c r="GE1147" s="31"/>
      <c r="GF1147" s="31"/>
      <c r="GG1147" s="31"/>
      <c r="GH1147" s="31"/>
      <c r="GI1147" s="31"/>
      <c r="GJ1147" s="31"/>
      <c r="GK1147" s="31"/>
      <c r="GL1147" s="31"/>
      <c r="GM1147" s="31"/>
      <c r="GN1147" s="31"/>
      <c r="GO1147" s="31"/>
      <c r="GP1147" s="31"/>
      <c r="GQ1147" s="31"/>
      <c r="GR1147" s="31"/>
      <c r="GS1147" s="31"/>
      <c r="GT1147" s="31"/>
      <c r="GU1147" s="31"/>
      <c r="GV1147" s="31"/>
      <c r="GW1147" s="31"/>
      <c r="GX1147" s="31"/>
      <c r="GY1147" s="31"/>
      <c r="GZ1147" s="31"/>
    </row>
    <row r="1148" spans="2:208" s="32" customFormat="1" x14ac:dyDescent="0.2">
      <c r="B1148" s="21"/>
      <c r="C1148" s="22"/>
      <c r="D1148" s="22"/>
      <c r="E1148" s="22"/>
      <c r="F1148" s="246"/>
      <c r="G1148" s="121"/>
      <c r="H1148" s="27"/>
      <c r="I1148" s="28"/>
      <c r="J1148" s="29"/>
      <c r="K1148" s="30"/>
      <c r="L1148" s="34"/>
      <c r="M1148" s="35"/>
      <c r="N1148" s="30"/>
      <c r="O1148" s="34"/>
      <c r="P1148" s="35"/>
      <c r="Q1148" s="30"/>
      <c r="R1148" s="34"/>
      <c r="S1148" s="35"/>
      <c r="T1148" s="30"/>
      <c r="U1148" s="34"/>
      <c r="V1148" s="35"/>
      <c r="W1148" s="30"/>
      <c r="X1148" s="34"/>
      <c r="Y1148" s="34"/>
      <c r="Z1148" s="30"/>
      <c r="AA1148" s="34"/>
      <c r="AB1148" s="34"/>
      <c r="AC1148" s="30"/>
      <c r="AD1148" s="34"/>
      <c r="AE1148" s="34"/>
      <c r="AF1148" s="30"/>
      <c r="AG1148" s="34"/>
      <c r="AH1148" s="34"/>
      <c r="AI1148" s="30"/>
      <c r="AJ1148" s="34"/>
      <c r="AK1148" s="34"/>
      <c r="AL1148" s="30"/>
      <c r="AM1148" s="34"/>
      <c r="AN1148" s="34"/>
      <c r="AO1148" s="30"/>
      <c r="AP1148" s="34"/>
      <c r="AQ1148" s="34"/>
      <c r="AR1148" s="30"/>
      <c r="AS1148" s="34"/>
      <c r="AT1148" s="34"/>
      <c r="AU1148" s="30"/>
      <c r="AV1148" s="34"/>
      <c r="AW1148" s="34"/>
      <c r="AX1148" s="30"/>
      <c r="AY1148" s="34"/>
      <c r="AZ1148" s="34"/>
      <c r="BA1148" s="30"/>
      <c r="BB1148" s="34"/>
      <c r="BC1148" s="34"/>
      <c r="BD1148" s="30"/>
      <c r="BE1148" s="34"/>
      <c r="BF1148" s="34"/>
      <c r="BG1148" s="30"/>
      <c r="BH1148" s="34"/>
      <c r="BI1148" s="34"/>
      <c r="BJ1148" s="30"/>
      <c r="BK1148" s="34"/>
      <c r="BL1148" s="34"/>
      <c r="BM1148" s="122"/>
      <c r="BN1148" s="28"/>
      <c r="BO1148" s="34"/>
      <c r="BP1148" s="30"/>
      <c r="BQ1148" s="30"/>
      <c r="BR1148" s="31"/>
      <c r="BS1148" s="31"/>
      <c r="BT1148" s="31"/>
      <c r="BU1148" s="31"/>
      <c r="BV1148" s="31"/>
      <c r="BW1148" s="31"/>
      <c r="BX1148" s="31"/>
      <c r="BY1148" s="31"/>
      <c r="BZ1148" s="31"/>
      <c r="CA1148" s="31"/>
      <c r="CB1148" s="31"/>
      <c r="CC1148" s="31"/>
      <c r="CD1148" s="31"/>
      <c r="CE1148" s="31"/>
      <c r="CF1148" s="31"/>
      <c r="CG1148" s="31"/>
      <c r="CH1148" s="31"/>
      <c r="CI1148" s="31"/>
      <c r="CJ1148" s="31"/>
      <c r="CK1148" s="31"/>
      <c r="CL1148" s="31"/>
      <c r="CM1148" s="31"/>
      <c r="CN1148" s="31"/>
      <c r="CO1148" s="31"/>
      <c r="CP1148" s="31"/>
      <c r="CQ1148" s="31"/>
      <c r="CR1148" s="31"/>
      <c r="CS1148" s="31"/>
      <c r="CT1148" s="31"/>
      <c r="CU1148" s="31"/>
      <c r="CV1148" s="31"/>
      <c r="CW1148" s="31"/>
      <c r="CX1148" s="31"/>
      <c r="CY1148" s="31"/>
      <c r="CZ1148" s="31"/>
      <c r="DA1148" s="31"/>
      <c r="DB1148" s="31"/>
      <c r="DC1148" s="31"/>
      <c r="DD1148" s="31"/>
      <c r="DE1148" s="31"/>
      <c r="DF1148" s="31"/>
      <c r="DG1148" s="31"/>
      <c r="DH1148" s="31"/>
      <c r="DI1148" s="31"/>
      <c r="DJ1148" s="31"/>
      <c r="DK1148" s="31"/>
      <c r="DL1148" s="31"/>
      <c r="DM1148" s="31"/>
      <c r="DN1148" s="31"/>
      <c r="DO1148" s="31"/>
      <c r="DP1148" s="31"/>
      <c r="DQ1148" s="31"/>
      <c r="DR1148" s="31"/>
      <c r="DS1148" s="31"/>
      <c r="DT1148" s="31"/>
      <c r="DU1148" s="31"/>
      <c r="DV1148" s="31"/>
      <c r="DW1148" s="31"/>
      <c r="DX1148" s="31"/>
      <c r="DY1148" s="31"/>
      <c r="DZ1148" s="31"/>
      <c r="EA1148" s="31"/>
      <c r="EB1148" s="31"/>
      <c r="EC1148" s="31"/>
      <c r="ED1148" s="31"/>
      <c r="EE1148" s="31"/>
      <c r="EF1148" s="31"/>
      <c r="EG1148" s="31"/>
      <c r="EH1148" s="31"/>
      <c r="EI1148" s="31"/>
      <c r="EJ1148" s="31"/>
      <c r="EK1148" s="31"/>
      <c r="EL1148" s="31"/>
      <c r="EM1148" s="31"/>
      <c r="EN1148" s="31"/>
      <c r="EO1148" s="31"/>
      <c r="EP1148" s="31"/>
      <c r="EQ1148" s="31"/>
      <c r="ER1148" s="31"/>
      <c r="ES1148" s="31"/>
      <c r="ET1148" s="31"/>
      <c r="EU1148" s="31"/>
      <c r="EV1148" s="31"/>
      <c r="EW1148" s="31"/>
      <c r="EX1148" s="31"/>
      <c r="EY1148" s="31"/>
      <c r="EZ1148" s="31"/>
      <c r="FA1148" s="31"/>
      <c r="FB1148" s="31"/>
      <c r="FC1148" s="31"/>
      <c r="FD1148" s="31"/>
      <c r="FE1148" s="31"/>
      <c r="FF1148" s="31"/>
      <c r="FG1148" s="31"/>
      <c r="FH1148" s="31"/>
      <c r="FI1148" s="31"/>
      <c r="FJ1148" s="31"/>
      <c r="FK1148" s="31"/>
      <c r="FL1148" s="31"/>
      <c r="FM1148" s="31"/>
      <c r="FN1148" s="31"/>
      <c r="FO1148" s="31"/>
      <c r="FP1148" s="31"/>
      <c r="FQ1148" s="31"/>
      <c r="FR1148" s="31"/>
      <c r="FS1148" s="31"/>
      <c r="FT1148" s="31"/>
      <c r="FU1148" s="31"/>
      <c r="FV1148" s="31"/>
      <c r="FW1148" s="31"/>
      <c r="FX1148" s="31"/>
      <c r="FY1148" s="31"/>
      <c r="FZ1148" s="31"/>
      <c r="GA1148" s="31"/>
      <c r="GB1148" s="31"/>
      <c r="GC1148" s="31"/>
      <c r="GD1148" s="31"/>
      <c r="GE1148" s="31"/>
      <c r="GF1148" s="31"/>
      <c r="GG1148" s="31"/>
      <c r="GH1148" s="31"/>
      <c r="GI1148" s="31"/>
      <c r="GJ1148" s="31"/>
      <c r="GK1148" s="31"/>
      <c r="GL1148" s="31"/>
      <c r="GM1148" s="31"/>
      <c r="GN1148" s="31"/>
      <c r="GO1148" s="31"/>
      <c r="GP1148" s="31"/>
      <c r="GQ1148" s="31"/>
      <c r="GR1148" s="31"/>
      <c r="GS1148" s="31"/>
      <c r="GT1148" s="31"/>
      <c r="GU1148" s="31"/>
      <c r="GV1148" s="31"/>
      <c r="GW1148" s="31"/>
      <c r="GX1148" s="31"/>
      <c r="GY1148" s="31"/>
      <c r="GZ1148" s="31"/>
    </row>
    <row r="1149" spans="2:208" s="32" customFormat="1" x14ac:dyDescent="0.2">
      <c r="B1149" s="21"/>
      <c r="C1149" s="22"/>
      <c r="D1149" s="22"/>
      <c r="E1149" s="22"/>
      <c r="F1149" s="246"/>
      <c r="G1149" s="121"/>
      <c r="H1149" s="27"/>
      <c r="I1149" s="28"/>
      <c r="J1149" s="29"/>
      <c r="K1149" s="30"/>
      <c r="L1149" s="34"/>
      <c r="M1149" s="35"/>
      <c r="N1149" s="30"/>
      <c r="O1149" s="34"/>
      <c r="P1149" s="35"/>
      <c r="Q1149" s="30"/>
      <c r="R1149" s="34"/>
      <c r="S1149" s="35"/>
      <c r="T1149" s="30"/>
      <c r="U1149" s="34"/>
      <c r="V1149" s="35"/>
      <c r="W1149" s="30"/>
      <c r="X1149" s="34"/>
      <c r="Y1149" s="34"/>
      <c r="Z1149" s="30"/>
      <c r="AA1149" s="34"/>
      <c r="AB1149" s="34"/>
      <c r="AC1149" s="30"/>
      <c r="AD1149" s="34"/>
      <c r="AE1149" s="34"/>
      <c r="AF1149" s="30"/>
      <c r="AG1149" s="34"/>
      <c r="AH1149" s="34"/>
      <c r="AI1149" s="30"/>
      <c r="AJ1149" s="34"/>
      <c r="AK1149" s="34"/>
      <c r="AL1149" s="30"/>
      <c r="AM1149" s="34"/>
      <c r="AN1149" s="34"/>
      <c r="AO1149" s="30"/>
      <c r="AP1149" s="34"/>
      <c r="AQ1149" s="34"/>
      <c r="AR1149" s="30"/>
      <c r="AS1149" s="34"/>
      <c r="AT1149" s="34"/>
      <c r="AU1149" s="30"/>
      <c r="AV1149" s="34"/>
      <c r="AW1149" s="34"/>
      <c r="AX1149" s="30"/>
      <c r="AY1149" s="34"/>
      <c r="AZ1149" s="34"/>
      <c r="BA1149" s="30"/>
      <c r="BB1149" s="34"/>
      <c r="BC1149" s="34"/>
      <c r="BD1149" s="30"/>
      <c r="BE1149" s="34"/>
      <c r="BF1149" s="34"/>
      <c r="BG1149" s="30"/>
      <c r="BH1149" s="34"/>
      <c r="BI1149" s="34"/>
      <c r="BJ1149" s="30"/>
      <c r="BK1149" s="34"/>
      <c r="BL1149" s="34"/>
      <c r="BM1149" s="122"/>
      <c r="BN1149" s="28"/>
      <c r="BO1149" s="34"/>
      <c r="BP1149" s="30"/>
      <c r="BQ1149" s="30"/>
      <c r="BR1149" s="31"/>
      <c r="BS1149" s="31"/>
      <c r="BT1149" s="31"/>
      <c r="BU1149" s="31"/>
      <c r="BV1149" s="31"/>
      <c r="BW1149" s="31"/>
      <c r="BX1149" s="31"/>
      <c r="BY1149" s="31"/>
      <c r="BZ1149" s="31"/>
      <c r="CA1149" s="31"/>
      <c r="CB1149" s="31"/>
      <c r="CC1149" s="31"/>
      <c r="CD1149" s="31"/>
      <c r="CE1149" s="31"/>
      <c r="CF1149" s="31"/>
      <c r="CG1149" s="31"/>
      <c r="CH1149" s="31"/>
      <c r="CI1149" s="31"/>
      <c r="CJ1149" s="31"/>
      <c r="CK1149" s="31"/>
      <c r="CL1149" s="31"/>
      <c r="CM1149" s="31"/>
      <c r="CN1149" s="31"/>
      <c r="CO1149" s="31"/>
      <c r="CP1149" s="31"/>
      <c r="CQ1149" s="31"/>
      <c r="CR1149" s="31"/>
      <c r="CS1149" s="31"/>
      <c r="CT1149" s="31"/>
      <c r="CU1149" s="31"/>
      <c r="CV1149" s="31"/>
      <c r="CW1149" s="31"/>
      <c r="CX1149" s="31"/>
      <c r="CY1149" s="31"/>
      <c r="CZ1149" s="31"/>
      <c r="DA1149" s="31"/>
      <c r="DB1149" s="31"/>
      <c r="DC1149" s="31"/>
      <c r="DD1149" s="31"/>
      <c r="DE1149" s="31"/>
      <c r="DF1149" s="31"/>
      <c r="DG1149" s="31"/>
      <c r="DH1149" s="31"/>
      <c r="DI1149" s="31"/>
      <c r="DJ1149" s="31"/>
      <c r="DK1149" s="31"/>
      <c r="DL1149" s="31"/>
      <c r="DM1149" s="31"/>
      <c r="DN1149" s="31"/>
      <c r="DO1149" s="31"/>
      <c r="DP1149" s="31"/>
      <c r="DQ1149" s="31"/>
      <c r="DR1149" s="31"/>
      <c r="DS1149" s="31"/>
      <c r="DT1149" s="31"/>
      <c r="DU1149" s="31"/>
      <c r="DV1149" s="31"/>
      <c r="DW1149" s="31"/>
      <c r="DX1149" s="31"/>
      <c r="DY1149" s="31"/>
      <c r="DZ1149" s="31"/>
      <c r="EA1149" s="31"/>
      <c r="EB1149" s="31"/>
      <c r="EC1149" s="31"/>
      <c r="ED1149" s="31"/>
      <c r="EE1149" s="31"/>
      <c r="EF1149" s="31"/>
      <c r="EG1149" s="31"/>
      <c r="EH1149" s="31"/>
      <c r="EI1149" s="31"/>
      <c r="EJ1149" s="31"/>
      <c r="EK1149" s="31"/>
      <c r="EL1149" s="31"/>
      <c r="EM1149" s="31"/>
      <c r="EN1149" s="31"/>
      <c r="EO1149" s="31"/>
      <c r="EP1149" s="31"/>
      <c r="EQ1149" s="31"/>
      <c r="ER1149" s="31"/>
      <c r="ES1149" s="31"/>
      <c r="ET1149" s="31"/>
      <c r="EU1149" s="31"/>
      <c r="EV1149" s="31"/>
      <c r="EW1149" s="31"/>
      <c r="EX1149" s="31"/>
      <c r="EY1149" s="31"/>
      <c r="EZ1149" s="31"/>
      <c r="FA1149" s="31"/>
      <c r="FB1149" s="31"/>
      <c r="FC1149" s="31"/>
      <c r="FD1149" s="31"/>
      <c r="FE1149" s="31"/>
      <c r="FF1149" s="31"/>
      <c r="FG1149" s="31"/>
      <c r="FH1149" s="31"/>
      <c r="FI1149" s="31"/>
      <c r="FJ1149" s="31"/>
      <c r="FK1149" s="31"/>
      <c r="FL1149" s="31"/>
      <c r="FM1149" s="31"/>
      <c r="FN1149" s="31"/>
      <c r="FO1149" s="31"/>
      <c r="FP1149" s="31"/>
      <c r="FQ1149" s="31"/>
      <c r="FR1149" s="31"/>
      <c r="FS1149" s="31"/>
      <c r="FT1149" s="31"/>
      <c r="FU1149" s="31"/>
      <c r="FV1149" s="31"/>
      <c r="FW1149" s="31"/>
      <c r="FX1149" s="31"/>
      <c r="FY1149" s="31"/>
      <c r="FZ1149" s="31"/>
      <c r="GA1149" s="31"/>
      <c r="GB1149" s="31"/>
      <c r="GC1149" s="31"/>
      <c r="GD1149" s="31"/>
      <c r="GE1149" s="31"/>
      <c r="GF1149" s="31"/>
      <c r="GG1149" s="31"/>
      <c r="GH1149" s="31"/>
      <c r="GI1149" s="31"/>
      <c r="GJ1149" s="31"/>
      <c r="GK1149" s="31"/>
      <c r="GL1149" s="31"/>
      <c r="GM1149" s="31"/>
      <c r="GN1149" s="31"/>
      <c r="GO1149" s="31"/>
      <c r="GP1149" s="31"/>
      <c r="GQ1149" s="31"/>
      <c r="GR1149" s="31"/>
      <c r="GS1149" s="31"/>
      <c r="GT1149" s="31"/>
      <c r="GU1149" s="31"/>
      <c r="GV1149" s="31"/>
      <c r="GW1149" s="31"/>
      <c r="GX1149" s="31"/>
      <c r="GY1149" s="31"/>
      <c r="GZ1149" s="31"/>
    </row>
    <row r="1150" spans="2:208" s="32" customFormat="1" x14ac:dyDescent="0.2">
      <c r="B1150" s="21"/>
      <c r="C1150" s="22"/>
      <c r="D1150" s="22"/>
      <c r="E1150" s="22"/>
      <c r="F1150" s="246"/>
      <c r="G1150" s="121"/>
      <c r="H1150" s="27"/>
      <c r="I1150" s="28"/>
      <c r="J1150" s="29"/>
      <c r="K1150" s="30"/>
      <c r="L1150" s="34"/>
      <c r="M1150" s="35"/>
      <c r="N1150" s="30"/>
      <c r="O1150" s="34"/>
      <c r="P1150" s="35"/>
      <c r="Q1150" s="30"/>
      <c r="R1150" s="34"/>
      <c r="S1150" s="35"/>
      <c r="T1150" s="30"/>
      <c r="U1150" s="34"/>
      <c r="V1150" s="35"/>
      <c r="W1150" s="30"/>
      <c r="X1150" s="34"/>
      <c r="Y1150" s="34"/>
      <c r="Z1150" s="30"/>
      <c r="AA1150" s="34"/>
      <c r="AB1150" s="34"/>
      <c r="AC1150" s="30"/>
      <c r="AD1150" s="34"/>
      <c r="AE1150" s="34"/>
      <c r="AF1150" s="30"/>
      <c r="AG1150" s="34"/>
      <c r="AH1150" s="34"/>
      <c r="AI1150" s="30"/>
      <c r="AJ1150" s="34"/>
      <c r="AK1150" s="34"/>
      <c r="AL1150" s="30"/>
      <c r="AM1150" s="34"/>
      <c r="AN1150" s="34"/>
      <c r="AO1150" s="30"/>
      <c r="AP1150" s="34"/>
      <c r="AQ1150" s="34"/>
      <c r="AR1150" s="30"/>
      <c r="AS1150" s="34"/>
      <c r="AT1150" s="34"/>
      <c r="AU1150" s="30"/>
      <c r="AV1150" s="34"/>
      <c r="AW1150" s="34"/>
      <c r="AX1150" s="30"/>
      <c r="AY1150" s="34"/>
      <c r="AZ1150" s="34"/>
      <c r="BA1150" s="30"/>
      <c r="BB1150" s="34"/>
      <c r="BC1150" s="34"/>
      <c r="BD1150" s="30"/>
      <c r="BE1150" s="34"/>
      <c r="BF1150" s="34"/>
      <c r="BG1150" s="30"/>
      <c r="BH1150" s="34"/>
      <c r="BI1150" s="34"/>
      <c r="BJ1150" s="30"/>
      <c r="BK1150" s="34"/>
      <c r="BL1150" s="34"/>
      <c r="BM1150" s="122"/>
      <c r="BN1150" s="28"/>
      <c r="BO1150" s="34"/>
      <c r="BP1150" s="30"/>
      <c r="BQ1150" s="30"/>
      <c r="BR1150" s="31"/>
      <c r="BS1150" s="31"/>
      <c r="BT1150" s="31"/>
      <c r="BU1150" s="31"/>
      <c r="BV1150" s="31"/>
      <c r="BW1150" s="31"/>
      <c r="BX1150" s="31"/>
      <c r="BY1150" s="31"/>
      <c r="BZ1150" s="31"/>
      <c r="CA1150" s="31"/>
      <c r="CB1150" s="31"/>
      <c r="CC1150" s="31"/>
      <c r="CD1150" s="31"/>
      <c r="CE1150" s="31"/>
      <c r="CF1150" s="31"/>
      <c r="CG1150" s="31"/>
      <c r="CH1150" s="31"/>
      <c r="CI1150" s="31"/>
      <c r="CJ1150" s="31"/>
      <c r="CK1150" s="31"/>
      <c r="CL1150" s="31"/>
      <c r="CM1150" s="31"/>
      <c r="CN1150" s="31"/>
      <c r="CO1150" s="31"/>
      <c r="CP1150" s="31"/>
      <c r="CQ1150" s="31"/>
      <c r="CR1150" s="31"/>
      <c r="CS1150" s="31"/>
      <c r="CT1150" s="31"/>
      <c r="CU1150" s="31"/>
      <c r="CV1150" s="31"/>
      <c r="CW1150" s="31"/>
      <c r="CX1150" s="31"/>
      <c r="CY1150" s="31"/>
      <c r="CZ1150" s="31"/>
      <c r="DA1150" s="31"/>
      <c r="DB1150" s="31"/>
      <c r="DC1150" s="31"/>
      <c r="DD1150" s="31"/>
      <c r="DE1150" s="31"/>
      <c r="DF1150" s="31"/>
      <c r="DG1150" s="31"/>
      <c r="DH1150" s="31"/>
      <c r="DI1150" s="31"/>
      <c r="DJ1150" s="31"/>
      <c r="DK1150" s="31"/>
      <c r="DL1150" s="31"/>
      <c r="DM1150" s="31"/>
      <c r="DN1150" s="31"/>
      <c r="DO1150" s="31"/>
      <c r="DP1150" s="31"/>
      <c r="DQ1150" s="31"/>
      <c r="DR1150" s="31"/>
      <c r="DS1150" s="31"/>
      <c r="DT1150" s="31"/>
      <c r="DU1150" s="31"/>
      <c r="DV1150" s="31"/>
      <c r="DW1150" s="31"/>
      <c r="DX1150" s="31"/>
      <c r="DY1150" s="31"/>
      <c r="DZ1150" s="31"/>
      <c r="EA1150" s="31"/>
      <c r="EB1150" s="31"/>
      <c r="EC1150" s="31"/>
      <c r="ED1150" s="31"/>
      <c r="EE1150" s="31"/>
      <c r="EF1150" s="31"/>
      <c r="EG1150" s="31"/>
      <c r="EH1150" s="31"/>
      <c r="EI1150" s="31"/>
      <c r="EJ1150" s="31"/>
      <c r="EK1150" s="31"/>
      <c r="EL1150" s="31"/>
      <c r="EM1150" s="31"/>
      <c r="EN1150" s="31"/>
      <c r="EO1150" s="31"/>
      <c r="EP1150" s="31"/>
      <c r="EQ1150" s="31"/>
      <c r="ER1150" s="31"/>
      <c r="ES1150" s="31"/>
      <c r="ET1150" s="31"/>
      <c r="EU1150" s="31"/>
      <c r="EV1150" s="31"/>
      <c r="EW1150" s="31"/>
      <c r="EX1150" s="31"/>
      <c r="EY1150" s="31"/>
      <c r="EZ1150" s="31"/>
      <c r="FA1150" s="31"/>
      <c r="FB1150" s="31"/>
      <c r="FC1150" s="31"/>
      <c r="FD1150" s="31"/>
      <c r="FE1150" s="31"/>
      <c r="FF1150" s="31"/>
      <c r="FG1150" s="31"/>
      <c r="FH1150" s="31"/>
      <c r="FI1150" s="31"/>
      <c r="FJ1150" s="31"/>
      <c r="FK1150" s="31"/>
      <c r="FL1150" s="31"/>
      <c r="FM1150" s="31"/>
      <c r="FN1150" s="31"/>
      <c r="FO1150" s="31"/>
      <c r="FP1150" s="31"/>
      <c r="FQ1150" s="31"/>
      <c r="FR1150" s="31"/>
      <c r="FS1150" s="31"/>
      <c r="FT1150" s="31"/>
      <c r="FU1150" s="31"/>
      <c r="FV1150" s="31"/>
      <c r="FW1150" s="31"/>
      <c r="FX1150" s="31"/>
      <c r="FY1150" s="31"/>
      <c r="FZ1150" s="31"/>
      <c r="GA1150" s="31"/>
      <c r="GB1150" s="31"/>
      <c r="GC1150" s="31"/>
      <c r="GD1150" s="31"/>
      <c r="GE1150" s="31"/>
      <c r="GF1150" s="31"/>
      <c r="GG1150" s="31"/>
      <c r="GH1150" s="31"/>
      <c r="GI1150" s="31"/>
      <c r="GJ1150" s="31"/>
      <c r="GK1150" s="31"/>
      <c r="GL1150" s="31"/>
      <c r="GM1150" s="31"/>
      <c r="GN1150" s="31"/>
      <c r="GO1150" s="31"/>
      <c r="GP1150" s="31"/>
      <c r="GQ1150" s="31"/>
      <c r="GR1150" s="31"/>
      <c r="GS1150" s="31"/>
      <c r="GT1150" s="31"/>
      <c r="GU1150" s="31"/>
      <c r="GV1150" s="31"/>
      <c r="GW1150" s="31"/>
      <c r="GX1150" s="31"/>
      <c r="GY1150" s="31"/>
      <c r="GZ1150" s="31"/>
    </row>
    <row r="1151" spans="2:208" s="32" customFormat="1" x14ac:dyDescent="0.2">
      <c r="B1151" s="21"/>
      <c r="C1151" s="22"/>
      <c r="D1151" s="22"/>
      <c r="E1151" s="22"/>
      <c r="F1151" s="246"/>
      <c r="G1151" s="121"/>
      <c r="H1151" s="27"/>
      <c r="I1151" s="28"/>
      <c r="J1151" s="29"/>
      <c r="K1151" s="30"/>
      <c r="L1151" s="34"/>
      <c r="M1151" s="35"/>
      <c r="N1151" s="30"/>
      <c r="O1151" s="34"/>
      <c r="P1151" s="35"/>
      <c r="Q1151" s="30"/>
      <c r="R1151" s="34"/>
      <c r="S1151" s="35"/>
      <c r="T1151" s="30"/>
      <c r="U1151" s="34"/>
      <c r="V1151" s="35"/>
      <c r="W1151" s="30"/>
      <c r="X1151" s="34"/>
      <c r="Y1151" s="34"/>
      <c r="Z1151" s="30"/>
      <c r="AA1151" s="34"/>
      <c r="AB1151" s="34"/>
      <c r="AC1151" s="30"/>
      <c r="AD1151" s="34"/>
      <c r="AE1151" s="34"/>
      <c r="AF1151" s="30"/>
      <c r="AG1151" s="34"/>
      <c r="AH1151" s="34"/>
      <c r="AI1151" s="30"/>
      <c r="AJ1151" s="34"/>
      <c r="AK1151" s="34"/>
      <c r="AL1151" s="30"/>
      <c r="AM1151" s="34"/>
      <c r="AN1151" s="34"/>
      <c r="AO1151" s="30"/>
      <c r="AP1151" s="34"/>
      <c r="AQ1151" s="34"/>
      <c r="AR1151" s="30"/>
      <c r="AS1151" s="34"/>
      <c r="AT1151" s="34"/>
      <c r="AU1151" s="30"/>
      <c r="AV1151" s="34"/>
      <c r="AW1151" s="34"/>
      <c r="AX1151" s="30"/>
      <c r="AY1151" s="34"/>
      <c r="AZ1151" s="34"/>
      <c r="BA1151" s="30"/>
      <c r="BB1151" s="34"/>
      <c r="BC1151" s="34"/>
      <c r="BD1151" s="30"/>
      <c r="BE1151" s="34"/>
      <c r="BF1151" s="34"/>
      <c r="BG1151" s="30"/>
      <c r="BH1151" s="34"/>
      <c r="BI1151" s="34"/>
      <c r="BJ1151" s="30"/>
      <c r="BK1151" s="34"/>
      <c r="BL1151" s="34"/>
      <c r="BM1151" s="122"/>
      <c r="BN1151" s="28"/>
      <c r="BO1151" s="34"/>
      <c r="BP1151" s="30"/>
      <c r="BQ1151" s="30"/>
      <c r="BR1151" s="31"/>
      <c r="BS1151" s="31"/>
      <c r="BT1151" s="31"/>
      <c r="BU1151" s="31"/>
      <c r="BV1151" s="31"/>
      <c r="BW1151" s="31"/>
      <c r="BX1151" s="31"/>
      <c r="BY1151" s="31"/>
      <c r="BZ1151" s="31"/>
      <c r="CA1151" s="31"/>
      <c r="CB1151" s="31"/>
      <c r="CC1151" s="31"/>
      <c r="CD1151" s="31"/>
      <c r="CE1151" s="31"/>
      <c r="CF1151" s="31"/>
      <c r="CG1151" s="31"/>
      <c r="CH1151" s="31"/>
      <c r="CI1151" s="31"/>
      <c r="CJ1151" s="31"/>
      <c r="CK1151" s="31"/>
      <c r="CL1151" s="31"/>
      <c r="CM1151" s="31"/>
      <c r="CN1151" s="31"/>
      <c r="CO1151" s="31"/>
      <c r="CP1151" s="31"/>
      <c r="CQ1151" s="31"/>
      <c r="CR1151" s="31"/>
      <c r="CS1151" s="31"/>
      <c r="CT1151" s="31"/>
      <c r="CU1151" s="31"/>
      <c r="CV1151" s="31"/>
      <c r="CW1151" s="31"/>
      <c r="CX1151" s="31"/>
      <c r="CY1151" s="31"/>
      <c r="CZ1151" s="31"/>
      <c r="DA1151" s="31"/>
      <c r="DB1151" s="31"/>
      <c r="DC1151" s="31"/>
      <c r="DD1151" s="31"/>
      <c r="DE1151" s="31"/>
      <c r="DF1151" s="31"/>
      <c r="DG1151" s="31"/>
      <c r="DH1151" s="31"/>
      <c r="DI1151" s="31"/>
      <c r="DJ1151" s="31"/>
      <c r="DK1151" s="31"/>
      <c r="DL1151" s="31"/>
      <c r="DM1151" s="31"/>
      <c r="DN1151" s="31"/>
      <c r="DO1151" s="31"/>
      <c r="DP1151" s="31"/>
      <c r="DQ1151" s="31"/>
      <c r="DR1151" s="31"/>
      <c r="DS1151" s="31"/>
      <c r="DT1151" s="31"/>
      <c r="DU1151" s="31"/>
      <c r="DV1151" s="31"/>
      <c r="DW1151" s="31"/>
      <c r="DX1151" s="31"/>
      <c r="DY1151" s="31"/>
      <c r="DZ1151" s="31"/>
      <c r="EA1151" s="31"/>
      <c r="EB1151" s="31"/>
      <c r="EC1151" s="31"/>
      <c r="ED1151" s="31"/>
      <c r="EE1151" s="31"/>
      <c r="EF1151" s="31"/>
      <c r="EG1151" s="31"/>
      <c r="EH1151" s="31"/>
      <c r="EI1151" s="31"/>
      <c r="EJ1151" s="31"/>
      <c r="EK1151" s="31"/>
      <c r="EL1151" s="31"/>
      <c r="EM1151" s="31"/>
      <c r="EN1151" s="31"/>
      <c r="EO1151" s="31"/>
      <c r="EP1151" s="31"/>
      <c r="EQ1151" s="31"/>
      <c r="ER1151" s="31"/>
      <c r="ES1151" s="31"/>
      <c r="ET1151" s="31"/>
      <c r="EU1151" s="31"/>
      <c r="EV1151" s="31"/>
      <c r="EW1151" s="31"/>
      <c r="EX1151" s="31"/>
      <c r="EY1151" s="31"/>
      <c r="EZ1151" s="31"/>
      <c r="FA1151" s="31"/>
      <c r="FB1151" s="31"/>
      <c r="FC1151" s="31"/>
      <c r="FD1151" s="31"/>
      <c r="FE1151" s="31"/>
      <c r="FF1151" s="31"/>
      <c r="FG1151" s="31"/>
      <c r="FH1151" s="31"/>
      <c r="FI1151" s="31"/>
      <c r="FJ1151" s="31"/>
      <c r="FK1151" s="31"/>
      <c r="FL1151" s="31"/>
      <c r="FM1151" s="31"/>
      <c r="FN1151" s="31"/>
      <c r="FO1151" s="31"/>
      <c r="FP1151" s="31"/>
      <c r="FQ1151" s="31"/>
      <c r="FR1151" s="31"/>
      <c r="FS1151" s="31"/>
      <c r="FT1151" s="31"/>
      <c r="FU1151" s="31"/>
      <c r="FV1151" s="31"/>
      <c r="FW1151" s="31"/>
      <c r="FX1151" s="31"/>
      <c r="FY1151" s="31"/>
      <c r="FZ1151" s="31"/>
      <c r="GA1151" s="31"/>
      <c r="GB1151" s="31"/>
      <c r="GC1151" s="31"/>
      <c r="GD1151" s="31"/>
      <c r="GE1151" s="31"/>
      <c r="GF1151" s="31"/>
      <c r="GG1151" s="31"/>
      <c r="GH1151" s="31"/>
      <c r="GI1151" s="31"/>
      <c r="GJ1151" s="31"/>
      <c r="GK1151" s="31"/>
      <c r="GL1151" s="31"/>
      <c r="GM1151" s="31"/>
      <c r="GN1151" s="31"/>
      <c r="GO1151" s="31"/>
      <c r="GP1151" s="31"/>
      <c r="GQ1151" s="31"/>
      <c r="GR1151" s="31"/>
      <c r="GS1151" s="31"/>
      <c r="GT1151" s="31"/>
      <c r="GU1151" s="31"/>
      <c r="GV1151" s="31"/>
      <c r="GW1151" s="31"/>
      <c r="GX1151" s="31"/>
      <c r="GY1151" s="31"/>
      <c r="GZ1151" s="31"/>
    </row>
    <row r="1152" spans="2:208" s="32" customFormat="1" x14ac:dyDescent="0.2">
      <c r="B1152" s="21"/>
      <c r="C1152" s="22"/>
      <c r="D1152" s="22"/>
      <c r="E1152" s="22"/>
      <c r="F1152" s="246"/>
      <c r="G1152" s="121"/>
      <c r="H1152" s="27"/>
      <c r="I1152" s="28"/>
      <c r="J1152" s="29"/>
      <c r="K1152" s="30"/>
      <c r="L1152" s="34"/>
      <c r="M1152" s="35"/>
      <c r="N1152" s="30"/>
      <c r="O1152" s="34"/>
      <c r="P1152" s="35"/>
      <c r="Q1152" s="30"/>
      <c r="R1152" s="34"/>
      <c r="S1152" s="35"/>
      <c r="T1152" s="30"/>
      <c r="U1152" s="34"/>
      <c r="V1152" s="35"/>
      <c r="W1152" s="30"/>
      <c r="X1152" s="34"/>
      <c r="Y1152" s="34"/>
      <c r="Z1152" s="30"/>
      <c r="AA1152" s="34"/>
      <c r="AB1152" s="34"/>
      <c r="AC1152" s="30"/>
      <c r="AD1152" s="34"/>
      <c r="AE1152" s="34"/>
      <c r="AF1152" s="30"/>
      <c r="AG1152" s="34"/>
      <c r="AH1152" s="34"/>
      <c r="AI1152" s="30"/>
      <c r="AJ1152" s="34"/>
      <c r="AK1152" s="34"/>
      <c r="AL1152" s="30"/>
      <c r="AM1152" s="34"/>
      <c r="AN1152" s="34"/>
      <c r="AO1152" s="30"/>
      <c r="AP1152" s="34"/>
      <c r="AQ1152" s="34"/>
      <c r="AR1152" s="30"/>
      <c r="AS1152" s="34"/>
      <c r="AT1152" s="34"/>
      <c r="AU1152" s="30"/>
      <c r="AV1152" s="34"/>
      <c r="AW1152" s="34"/>
      <c r="AX1152" s="30"/>
      <c r="AY1152" s="34"/>
      <c r="AZ1152" s="34"/>
      <c r="BA1152" s="30"/>
      <c r="BB1152" s="34"/>
      <c r="BC1152" s="34"/>
      <c r="BD1152" s="30"/>
      <c r="BE1152" s="34"/>
      <c r="BF1152" s="34"/>
      <c r="BG1152" s="30"/>
      <c r="BH1152" s="34"/>
      <c r="BI1152" s="34"/>
      <c r="BJ1152" s="30"/>
      <c r="BK1152" s="34"/>
      <c r="BL1152" s="34"/>
      <c r="BM1152" s="122"/>
      <c r="BN1152" s="28"/>
      <c r="BO1152" s="34"/>
      <c r="BP1152" s="30"/>
      <c r="BQ1152" s="30"/>
      <c r="BR1152" s="31"/>
      <c r="BS1152" s="31"/>
      <c r="BT1152" s="31"/>
      <c r="BU1152" s="31"/>
      <c r="BV1152" s="31"/>
      <c r="BW1152" s="31"/>
      <c r="BX1152" s="31"/>
      <c r="BY1152" s="31"/>
      <c r="BZ1152" s="31"/>
      <c r="CA1152" s="31"/>
      <c r="CB1152" s="31"/>
      <c r="CC1152" s="31"/>
      <c r="CD1152" s="31"/>
      <c r="CE1152" s="31"/>
      <c r="CF1152" s="31"/>
      <c r="CG1152" s="31"/>
      <c r="CH1152" s="31"/>
      <c r="CI1152" s="31"/>
      <c r="CJ1152" s="31"/>
      <c r="CK1152" s="31"/>
      <c r="CL1152" s="31"/>
      <c r="CM1152" s="31"/>
      <c r="CN1152" s="31"/>
      <c r="CO1152" s="31"/>
      <c r="CP1152" s="31"/>
      <c r="CQ1152" s="31"/>
      <c r="CR1152" s="31"/>
      <c r="CS1152" s="31"/>
      <c r="CT1152" s="31"/>
      <c r="CU1152" s="31"/>
      <c r="CV1152" s="31"/>
      <c r="CW1152" s="31"/>
      <c r="CX1152" s="31"/>
      <c r="CY1152" s="31"/>
      <c r="CZ1152" s="31"/>
      <c r="DA1152" s="31"/>
      <c r="DB1152" s="31"/>
      <c r="DC1152" s="31"/>
      <c r="DD1152" s="31"/>
      <c r="DE1152" s="31"/>
      <c r="DF1152" s="31"/>
      <c r="DG1152" s="31"/>
      <c r="DH1152" s="31"/>
      <c r="DI1152" s="31"/>
      <c r="DJ1152" s="31"/>
      <c r="DK1152" s="31"/>
      <c r="DL1152" s="31"/>
      <c r="DM1152" s="31"/>
      <c r="DN1152" s="31"/>
      <c r="DO1152" s="31"/>
      <c r="DP1152" s="31"/>
      <c r="DQ1152" s="31"/>
      <c r="DR1152" s="31"/>
      <c r="DS1152" s="31"/>
      <c r="DT1152" s="31"/>
      <c r="DU1152" s="31"/>
      <c r="DV1152" s="31"/>
      <c r="DW1152" s="31"/>
      <c r="DX1152" s="31"/>
      <c r="DY1152" s="31"/>
      <c r="DZ1152" s="31"/>
      <c r="EA1152" s="31"/>
      <c r="EB1152" s="31"/>
      <c r="EC1152" s="31"/>
      <c r="ED1152" s="31"/>
      <c r="EE1152" s="31"/>
      <c r="EF1152" s="31"/>
      <c r="EG1152" s="31"/>
      <c r="EH1152" s="31"/>
      <c r="EI1152" s="31"/>
      <c r="EJ1152" s="31"/>
      <c r="EK1152" s="31"/>
      <c r="EL1152" s="31"/>
      <c r="EM1152" s="31"/>
      <c r="EN1152" s="31"/>
      <c r="EO1152" s="31"/>
      <c r="EP1152" s="31"/>
      <c r="EQ1152" s="31"/>
      <c r="ER1152" s="31"/>
      <c r="ES1152" s="31"/>
      <c r="ET1152" s="31"/>
      <c r="EU1152" s="31"/>
      <c r="EV1152" s="31"/>
      <c r="EW1152" s="31"/>
      <c r="EX1152" s="31"/>
      <c r="EY1152" s="31"/>
      <c r="EZ1152" s="31"/>
      <c r="FA1152" s="31"/>
      <c r="FB1152" s="31"/>
      <c r="FC1152" s="31"/>
      <c r="FD1152" s="31"/>
      <c r="FE1152" s="31"/>
      <c r="FF1152" s="31"/>
      <c r="FG1152" s="31"/>
      <c r="FH1152" s="31"/>
      <c r="FI1152" s="31"/>
      <c r="FJ1152" s="31"/>
      <c r="FK1152" s="31"/>
      <c r="FL1152" s="31"/>
      <c r="FM1152" s="31"/>
      <c r="FN1152" s="31"/>
      <c r="FO1152" s="31"/>
      <c r="FP1152" s="31"/>
      <c r="FQ1152" s="31"/>
      <c r="FR1152" s="31"/>
      <c r="FS1152" s="31"/>
      <c r="FT1152" s="31"/>
      <c r="FU1152" s="31"/>
      <c r="FV1152" s="31"/>
      <c r="FW1152" s="31"/>
      <c r="FX1152" s="31"/>
      <c r="FY1152" s="31"/>
      <c r="FZ1152" s="31"/>
      <c r="GA1152" s="31"/>
      <c r="GB1152" s="31"/>
      <c r="GC1152" s="31"/>
      <c r="GD1152" s="31"/>
      <c r="GE1152" s="31"/>
      <c r="GF1152" s="31"/>
      <c r="GG1152" s="31"/>
      <c r="GH1152" s="31"/>
      <c r="GI1152" s="31"/>
      <c r="GJ1152" s="31"/>
      <c r="GK1152" s="31"/>
      <c r="GL1152" s="31"/>
      <c r="GM1152" s="31"/>
      <c r="GN1152" s="31"/>
      <c r="GO1152" s="31"/>
      <c r="GP1152" s="31"/>
      <c r="GQ1152" s="31"/>
      <c r="GR1152" s="31"/>
      <c r="GS1152" s="31"/>
      <c r="GT1152" s="31"/>
      <c r="GU1152" s="31"/>
      <c r="GV1152" s="31"/>
      <c r="GW1152" s="31"/>
      <c r="GX1152" s="31"/>
      <c r="GY1152" s="31"/>
      <c r="GZ1152" s="31"/>
    </row>
    <row r="1153" spans="2:208" s="32" customFormat="1" x14ac:dyDescent="0.2">
      <c r="B1153" s="21"/>
      <c r="C1153" s="22"/>
      <c r="D1153" s="22"/>
      <c r="E1153" s="22"/>
      <c r="F1153" s="246"/>
      <c r="G1153" s="121"/>
      <c r="H1153" s="27"/>
      <c r="I1153" s="28"/>
      <c r="J1153" s="29"/>
      <c r="K1153" s="30"/>
      <c r="L1153" s="34"/>
      <c r="M1153" s="35"/>
      <c r="N1153" s="30"/>
      <c r="O1153" s="34"/>
      <c r="P1153" s="35"/>
      <c r="Q1153" s="30"/>
      <c r="R1153" s="34"/>
      <c r="S1153" s="35"/>
      <c r="T1153" s="30"/>
      <c r="U1153" s="34"/>
      <c r="V1153" s="35"/>
      <c r="W1153" s="30"/>
      <c r="X1153" s="34"/>
      <c r="Y1153" s="34"/>
      <c r="Z1153" s="30"/>
      <c r="AA1153" s="34"/>
      <c r="AB1153" s="34"/>
      <c r="AC1153" s="30"/>
      <c r="AD1153" s="34"/>
      <c r="AE1153" s="34"/>
      <c r="AF1153" s="30"/>
      <c r="AG1153" s="34"/>
      <c r="AH1153" s="34"/>
      <c r="AI1153" s="30"/>
      <c r="AJ1153" s="34"/>
      <c r="AK1153" s="34"/>
      <c r="AL1153" s="30"/>
      <c r="AM1153" s="34"/>
      <c r="AN1153" s="34"/>
      <c r="AO1153" s="30"/>
      <c r="AP1153" s="34"/>
      <c r="AQ1153" s="34"/>
      <c r="AR1153" s="30"/>
      <c r="AS1153" s="34"/>
      <c r="AT1153" s="34"/>
      <c r="AU1153" s="30"/>
      <c r="AV1153" s="34"/>
      <c r="AW1153" s="34"/>
      <c r="AX1153" s="30"/>
      <c r="AY1153" s="34"/>
      <c r="AZ1153" s="34"/>
      <c r="BA1153" s="30"/>
      <c r="BB1153" s="34"/>
      <c r="BC1153" s="34"/>
      <c r="BD1153" s="30"/>
      <c r="BE1153" s="34"/>
      <c r="BF1153" s="34"/>
      <c r="BG1153" s="30"/>
      <c r="BH1153" s="34"/>
      <c r="BI1153" s="34"/>
      <c r="BJ1153" s="30"/>
      <c r="BK1153" s="34"/>
      <c r="BL1153" s="34"/>
      <c r="BM1153" s="122"/>
      <c r="BN1153" s="28"/>
      <c r="BO1153" s="34"/>
      <c r="BP1153" s="30"/>
      <c r="BQ1153" s="30"/>
      <c r="BR1153" s="31"/>
      <c r="BS1153" s="31"/>
      <c r="BT1153" s="31"/>
      <c r="BU1153" s="31"/>
      <c r="BV1153" s="31"/>
      <c r="BW1153" s="31"/>
      <c r="BX1153" s="31"/>
      <c r="BY1153" s="31"/>
      <c r="BZ1153" s="31"/>
      <c r="CA1153" s="31"/>
      <c r="CB1153" s="31"/>
      <c r="CC1153" s="31"/>
      <c r="CD1153" s="31"/>
      <c r="CE1153" s="31"/>
      <c r="CF1153" s="31"/>
      <c r="CG1153" s="31"/>
      <c r="CH1153" s="31"/>
      <c r="CI1153" s="31"/>
      <c r="CJ1153" s="31"/>
      <c r="CK1153" s="31"/>
      <c r="CL1153" s="31"/>
      <c r="CM1153" s="31"/>
      <c r="CN1153" s="31"/>
      <c r="CO1153" s="31"/>
      <c r="CP1153" s="31"/>
      <c r="CQ1153" s="31"/>
      <c r="CR1153" s="31"/>
      <c r="CS1153" s="31"/>
      <c r="CT1153" s="31"/>
      <c r="CU1153" s="31"/>
      <c r="CV1153" s="31"/>
      <c r="CW1153" s="31"/>
      <c r="CX1153" s="31"/>
      <c r="CY1153" s="31"/>
      <c r="CZ1153" s="31"/>
      <c r="DA1153" s="31"/>
      <c r="DB1153" s="31"/>
      <c r="DC1153" s="31"/>
      <c r="DD1153" s="31"/>
      <c r="DE1153" s="31"/>
      <c r="DF1153" s="31"/>
      <c r="DG1153" s="31"/>
      <c r="DH1153" s="31"/>
      <c r="DI1153" s="31"/>
      <c r="DJ1153" s="31"/>
      <c r="DK1153" s="31"/>
      <c r="DL1153" s="31"/>
      <c r="DM1153" s="31"/>
      <c r="DN1153" s="31"/>
      <c r="DO1153" s="31"/>
      <c r="DP1153" s="31"/>
      <c r="DQ1153" s="31"/>
      <c r="DR1153" s="31"/>
      <c r="DS1153" s="31"/>
      <c r="DT1153" s="31"/>
      <c r="DU1153" s="31"/>
      <c r="DV1153" s="31"/>
      <c r="DW1153" s="31"/>
      <c r="DX1153" s="31"/>
      <c r="DY1153" s="31"/>
      <c r="DZ1153" s="31"/>
      <c r="EA1153" s="31"/>
      <c r="EB1153" s="31"/>
      <c r="EC1153" s="31"/>
      <c r="ED1153" s="31"/>
      <c r="EE1153" s="31"/>
      <c r="EF1153" s="31"/>
      <c r="EG1153" s="31"/>
      <c r="EH1153" s="31"/>
      <c r="EI1153" s="31"/>
      <c r="EJ1153" s="31"/>
      <c r="EK1153" s="31"/>
      <c r="EL1153" s="31"/>
      <c r="EM1153" s="31"/>
      <c r="EN1153" s="31"/>
      <c r="EO1153" s="31"/>
      <c r="EP1153" s="31"/>
      <c r="EQ1153" s="31"/>
      <c r="ER1153" s="31"/>
      <c r="ES1153" s="31"/>
      <c r="ET1153" s="31"/>
      <c r="EU1153" s="31"/>
      <c r="EV1153" s="31"/>
      <c r="EW1153" s="31"/>
      <c r="EX1153" s="31"/>
      <c r="EY1153" s="31"/>
      <c r="EZ1153" s="31"/>
      <c r="FA1153" s="31"/>
      <c r="FB1153" s="31"/>
      <c r="FC1153" s="31"/>
      <c r="FD1153" s="31"/>
      <c r="FE1153" s="31"/>
      <c r="FF1153" s="31"/>
      <c r="FG1153" s="31"/>
      <c r="FH1153" s="31"/>
      <c r="FI1153" s="31"/>
      <c r="FJ1153" s="31"/>
      <c r="FK1153" s="31"/>
      <c r="FL1153" s="31"/>
      <c r="FM1153" s="31"/>
      <c r="FN1153" s="31"/>
      <c r="FO1153" s="31"/>
      <c r="FP1153" s="31"/>
      <c r="FQ1153" s="31"/>
      <c r="FR1153" s="31"/>
      <c r="FS1153" s="31"/>
      <c r="FT1153" s="31"/>
      <c r="FU1153" s="31"/>
      <c r="FV1153" s="31"/>
      <c r="FW1153" s="31"/>
      <c r="FX1153" s="31"/>
      <c r="FY1153" s="31"/>
      <c r="FZ1153" s="31"/>
      <c r="GA1153" s="31"/>
      <c r="GB1153" s="31"/>
      <c r="GC1153" s="31"/>
      <c r="GD1153" s="31"/>
      <c r="GE1153" s="31"/>
      <c r="GF1153" s="31"/>
      <c r="GG1153" s="31"/>
      <c r="GH1153" s="31"/>
      <c r="GI1153" s="31"/>
      <c r="GJ1153" s="31"/>
      <c r="GK1153" s="31"/>
      <c r="GL1153" s="31"/>
      <c r="GM1153" s="31"/>
      <c r="GN1153" s="31"/>
      <c r="GO1153" s="31"/>
      <c r="GP1153" s="31"/>
      <c r="GQ1153" s="31"/>
      <c r="GR1153" s="31"/>
      <c r="GS1153" s="31"/>
      <c r="GT1153" s="31"/>
      <c r="GU1153" s="31"/>
      <c r="GV1153" s="31"/>
      <c r="GW1153" s="31"/>
      <c r="GX1153" s="31"/>
      <c r="GY1153" s="31"/>
      <c r="GZ1153" s="31"/>
    </row>
    <row r="1154" spans="2:208" s="32" customFormat="1" x14ac:dyDescent="0.2">
      <c r="B1154" s="21"/>
      <c r="C1154" s="22"/>
      <c r="D1154" s="22"/>
      <c r="E1154" s="22"/>
      <c r="F1154" s="246"/>
      <c r="G1154" s="121"/>
      <c r="H1154" s="27"/>
      <c r="I1154" s="28"/>
      <c r="J1154" s="29"/>
      <c r="K1154" s="30"/>
      <c r="L1154" s="34"/>
      <c r="M1154" s="35"/>
      <c r="N1154" s="30"/>
      <c r="O1154" s="34"/>
      <c r="P1154" s="35"/>
      <c r="Q1154" s="30"/>
      <c r="R1154" s="34"/>
      <c r="S1154" s="35"/>
      <c r="T1154" s="30"/>
      <c r="U1154" s="34"/>
      <c r="V1154" s="35"/>
      <c r="W1154" s="30"/>
      <c r="X1154" s="34"/>
      <c r="Y1154" s="34"/>
      <c r="Z1154" s="30"/>
      <c r="AA1154" s="34"/>
      <c r="AB1154" s="34"/>
      <c r="AC1154" s="30"/>
      <c r="AD1154" s="34"/>
      <c r="AE1154" s="34"/>
      <c r="AF1154" s="30"/>
      <c r="AG1154" s="34"/>
      <c r="AH1154" s="34"/>
      <c r="AI1154" s="30"/>
      <c r="AJ1154" s="34"/>
      <c r="AK1154" s="34"/>
      <c r="AL1154" s="30"/>
      <c r="AM1154" s="34"/>
      <c r="AN1154" s="34"/>
      <c r="AO1154" s="30"/>
      <c r="AP1154" s="34"/>
      <c r="AQ1154" s="34"/>
      <c r="AR1154" s="30"/>
      <c r="AS1154" s="34"/>
      <c r="AT1154" s="34"/>
      <c r="AU1154" s="30"/>
      <c r="AV1154" s="34"/>
      <c r="AW1154" s="34"/>
      <c r="AX1154" s="30"/>
      <c r="AY1154" s="34"/>
      <c r="AZ1154" s="34"/>
      <c r="BA1154" s="30"/>
      <c r="BB1154" s="34"/>
      <c r="BC1154" s="34"/>
      <c r="BD1154" s="30"/>
      <c r="BE1154" s="34"/>
      <c r="BF1154" s="34"/>
      <c r="BG1154" s="30"/>
      <c r="BH1154" s="34"/>
      <c r="BI1154" s="34"/>
      <c r="BJ1154" s="30"/>
      <c r="BK1154" s="34"/>
      <c r="BL1154" s="34"/>
      <c r="BM1154" s="122"/>
      <c r="BN1154" s="28"/>
      <c r="BO1154" s="34"/>
      <c r="BP1154" s="30"/>
      <c r="BQ1154" s="30"/>
      <c r="BR1154" s="31"/>
      <c r="BS1154" s="31"/>
      <c r="BT1154" s="31"/>
      <c r="BU1154" s="31"/>
      <c r="BV1154" s="31"/>
      <c r="BW1154" s="31"/>
      <c r="BX1154" s="31"/>
      <c r="BY1154" s="31"/>
      <c r="BZ1154" s="31"/>
      <c r="CA1154" s="31"/>
      <c r="CB1154" s="31"/>
      <c r="CC1154" s="31"/>
      <c r="CD1154" s="31"/>
      <c r="CE1154" s="31"/>
      <c r="CF1154" s="31"/>
      <c r="CG1154" s="31"/>
      <c r="CH1154" s="31"/>
      <c r="CI1154" s="31"/>
      <c r="CJ1154" s="31"/>
      <c r="CK1154" s="31"/>
      <c r="CL1154" s="31"/>
      <c r="CM1154" s="31"/>
      <c r="CN1154" s="31"/>
      <c r="CO1154" s="31"/>
      <c r="CP1154" s="31"/>
      <c r="CQ1154" s="31"/>
      <c r="CR1154" s="31"/>
      <c r="CS1154" s="31"/>
      <c r="CT1154" s="31"/>
      <c r="CU1154" s="31"/>
      <c r="CV1154" s="31"/>
      <c r="CW1154" s="31"/>
      <c r="CX1154" s="31"/>
      <c r="CY1154" s="31"/>
      <c r="CZ1154" s="31"/>
      <c r="DA1154" s="31"/>
      <c r="DB1154" s="31"/>
      <c r="DC1154" s="31"/>
      <c r="DD1154" s="31"/>
      <c r="DE1154" s="31"/>
      <c r="DF1154" s="31"/>
      <c r="DG1154" s="31"/>
      <c r="DH1154" s="31"/>
      <c r="DI1154" s="31"/>
      <c r="DJ1154" s="31"/>
      <c r="DK1154" s="31"/>
      <c r="DL1154" s="31"/>
      <c r="DM1154" s="31"/>
      <c r="DN1154" s="31"/>
      <c r="DO1154" s="31"/>
      <c r="DP1154" s="31"/>
      <c r="DQ1154" s="31"/>
      <c r="DR1154" s="31"/>
      <c r="DS1154" s="31"/>
      <c r="DT1154" s="31"/>
      <c r="DU1154" s="31"/>
      <c r="DV1154" s="31"/>
      <c r="DW1154" s="31"/>
      <c r="DX1154" s="31"/>
      <c r="DY1154" s="31"/>
      <c r="DZ1154" s="31"/>
      <c r="EA1154" s="31"/>
      <c r="EB1154" s="31"/>
      <c r="EC1154" s="31"/>
      <c r="ED1154" s="31"/>
      <c r="EE1154" s="31"/>
      <c r="EF1154" s="31"/>
      <c r="EG1154" s="31"/>
      <c r="EH1154" s="31"/>
      <c r="EI1154" s="31"/>
      <c r="EJ1154" s="31"/>
      <c r="EK1154" s="31"/>
      <c r="EL1154" s="31"/>
      <c r="EM1154" s="31"/>
      <c r="EN1154" s="31"/>
      <c r="EO1154" s="31"/>
      <c r="EP1154" s="31"/>
      <c r="EQ1154" s="31"/>
      <c r="ER1154" s="31"/>
      <c r="ES1154" s="31"/>
      <c r="ET1154" s="31"/>
      <c r="EU1154" s="31"/>
      <c r="EV1154" s="31"/>
      <c r="EW1154" s="31"/>
      <c r="EX1154" s="31"/>
      <c r="EY1154" s="31"/>
      <c r="EZ1154" s="31"/>
      <c r="FA1154" s="31"/>
      <c r="FB1154" s="31"/>
      <c r="FC1154" s="31"/>
      <c r="FD1154" s="31"/>
      <c r="FE1154" s="31"/>
      <c r="FF1154" s="31"/>
      <c r="FG1154" s="31"/>
      <c r="FH1154" s="31"/>
      <c r="FI1154" s="31"/>
      <c r="FJ1154" s="31"/>
      <c r="FK1154" s="31"/>
      <c r="FL1154" s="31"/>
      <c r="FM1154" s="31"/>
      <c r="FN1154" s="31"/>
      <c r="FO1154" s="31"/>
      <c r="FP1154" s="31"/>
      <c r="FQ1154" s="31"/>
      <c r="FR1154" s="31"/>
      <c r="FS1154" s="31"/>
      <c r="FT1154" s="31"/>
      <c r="FU1154" s="31"/>
      <c r="FV1154" s="31"/>
      <c r="FW1154" s="31"/>
      <c r="FX1154" s="31"/>
      <c r="FY1154" s="31"/>
      <c r="FZ1154" s="31"/>
      <c r="GA1154" s="31"/>
      <c r="GB1154" s="31"/>
      <c r="GC1154" s="31"/>
      <c r="GD1154" s="31"/>
      <c r="GE1154" s="31"/>
      <c r="GF1154" s="31"/>
      <c r="GG1154" s="31"/>
      <c r="GH1154" s="31"/>
      <c r="GI1154" s="31"/>
      <c r="GJ1154" s="31"/>
      <c r="GK1154" s="31"/>
      <c r="GL1154" s="31"/>
      <c r="GM1154" s="31"/>
      <c r="GN1154" s="31"/>
      <c r="GO1154" s="31"/>
      <c r="GP1154" s="31"/>
      <c r="GQ1154" s="31"/>
      <c r="GR1154" s="31"/>
      <c r="GS1154" s="31"/>
      <c r="GT1154" s="31"/>
      <c r="GU1154" s="31"/>
      <c r="GV1154" s="31"/>
      <c r="GW1154" s="31"/>
      <c r="GX1154" s="31"/>
      <c r="GY1154" s="31"/>
      <c r="GZ1154" s="31"/>
    </row>
    <row r="1155" spans="2:208" s="32" customFormat="1" x14ac:dyDescent="0.2">
      <c r="B1155" s="21"/>
      <c r="C1155" s="22"/>
      <c r="D1155" s="22"/>
      <c r="E1155" s="22"/>
      <c r="F1155" s="246"/>
      <c r="G1155" s="121"/>
      <c r="H1155" s="27"/>
      <c r="I1155" s="28"/>
      <c r="J1155" s="29"/>
      <c r="K1155" s="30"/>
      <c r="L1155" s="34"/>
      <c r="M1155" s="35"/>
      <c r="N1155" s="30"/>
      <c r="O1155" s="34"/>
      <c r="P1155" s="35"/>
      <c r="Q1155" s="30"/>
      <c r="R1155" s="34"/>
      <c r="S1155" s="35"/>
      <c r="T1155" s="30"/>
      <c r="U1155" s="34"/>
      <c r="V1155" s="35"/>
      <c r="W1155" s="30"/>
      <c r="X1155" s="34"/>
      <c r="Y1155" s="34"/>
      <c r="Z1155" s="30"/>
      <c r="AA1155" s="34"/>
      <c r="AB1155" s="34"/>
      <c r="AC1155" s="30"/>
      <c r="AD1155" s="34"/>
      <c r="AE1155" s="34"/>
      <c r="AF1155" s="30"/>
      <c r="AG1155" s="34"/>
      <c r="AH1155" s="34"/>
      <c r="AI1155" s="30"/>
      <c r="AJ1155" s="34"/>
      <c r="AK1155" s="34"/>
      <c r="AL1155" s="30"/>
      <c r="AM1155" s="34"/>
      <c r="AN1155" s="34"/>
      <c r="AO1155" s="30"/>
      <c r="AP1155" s="34"/>
      <c r="AQ1155" s="34"/>
      <c r="AR1155" s="30"/>
      <c r="AS1155" s="34"/>
      <c r="AT1155" s="34"/>
      <c r="AU1155" s="30"/>
      <c r="AV1155" s="34"/>
      <c r="AW1155" s="34"/>
      <c r="AX1155" s="30"/>
      <c r="AY1155" s="34"/>
      <c r="AZ1155" s="34"/>
      <c r="BA1155" s="30"/>
      <c r="BB1155" s="34"/>
      <c r="BC1155" s="34"/>
      <c r="BD1155" s="30"/>
      <c r="BE1155" s="34"/>
      <c r="BF1155" s="34"/>
      <c r="BG1155" s="30"/>
      <c r="BH1155" s="34"/>
      <c r="BI1155" s="34"/>
      <c r="BJ1155" s="30"/>
      <c r="BK1155" s="34"/>
      <c r="BL1155" s="34"/>
      <c r="BM1155" s="122"/>
      <c r="BN1155" s="28"/>
      <c r="BO1155" s="34"/>
      <c r="BP1155" s="30"/>
      <c r="BQ1155" s="30"/>
      <c r="BR1155" s="31"/>
      <c r="BS1155" s="31"/>
      <c r="BT1155" s="31"/>
      <c r="BU1155" s="31"/>
      <c r="BV1155" s="31"/>
      <c r="BW1155" s="31"/>
      <c r="BX1155" s="31"/>
      <c r="BY1155" s="31"/>
      <c r="BZ1155" s="31"/>
      <c r="CA1155" s="31"/>
      <c r="CB1155" s="31"/>
      <c r="CC1155" s="31"/>
      <c r="CD1155" s="31"/>
      <c r="CE1155" s="31"/>
      <c r="CF1155" s="31"/>
      <c r="CG1155" s="31"/>
      <c r="CH1155" s="31"/>
      <c r="CI1155" s="31"/>
      <c r="CJ1155" s="31"/>
      <c r="CK1155" s="31"/>
      <c r="CL1155" s="31"/>
      <c r="CM1155" s="31"/>
      <c r="CN1155" s="31"/>
      <c r="CO1155" s="31"/>
      <c r="CP1155" s="31"/>
      <c r="CQ1155" s="31"/>
      <c r="CR1155" s="31"/>
      <c r="CS1155" s="31"/>
      <c r="CT1155" s="31"/>
      <c r="CU1155" s="31"/>
      <c r="CV1155" s="31"/>
      <c r="CW1155" s="31"/>
      <c r="CX1155" s="31"/>
      <c r="CY1155" s="31"/>
      <c r="CZ1155" s="31"/>
      <c r="DA1155" s="31"/>
      <c r="DB1155" s="31"/>
      <c r="DC1155" s="31"/>
      <c r="DD1155" s="31"/>
      <c r="DE1155" s="31"/>
      <c r="DF1155" s="31"/>
      <c r="DG1155" s="31"/>
      <c r="DH1155" s="31"/>
      <c r="DI1155" s="31"/>
      <c r="DJ1155" s="31"/>
      <c r="DK1155" s="31"/>
      <c r="DL1155" s="31"/>
      <c r="DM1155" s="31"/>
      <c r="DN1155" s="31"/>
      <c r="DO1155" s="31"/>
      <c r="DP1155" s="31"/>
      <c r="DQ1155" s="31"/>
      <c r="DR1155" s="31"/>
      <c r="DS1155" s="31"/>
      <c r="DT1155" s="31"/>
      <c r="DU1155" s="31"/>
      <c r="DV1155" s="31"/>
      <c r="DW1155" s="31"/>
      <c r="DX1155" s="31"/>
      <c r="DY1155" s="31"/>
      <c r="DZ1155" s="31"/>
      <c r="EA1155" s="31"/>
      <c r="EB1155" s="31"/>
      <c r="EC1155" s="31"/>
      <c r="ED1155" s="31"/>
      <c r="EE1155" s="31"/>
      <c r="EF1155" s="31"/>
      <c r="EG1155" s="31"/>
      <c r="EH1155" s="31"/>
      <c r="EI1155" s="31"/>
      <c r="EJ1155" s="31"/>
      <c r="EK1155" s="31"/>
      <c r="EL1155" s="31"/>
      <c r="EM1155" s="31"/>
      <c r="EN1155" s="31"/>
      <c r="EO1155" s="31"/>
      <c r="EP1155" s="31"/>
      <c r="EQ1155" s="31"/>
      <c r="ER1155" s="31"/>
      <c r="ES1155" s="31"/>
      <c r="ET1155" s="31"/>
      <c r="EU1155" s="31"/>
      <c r="EV1155" s="31"/>
      <c r="EW1155" s="31"/>
      <c r="EX1155" s="31"/>
      <c r="EY1155" s="31"/>
      <c r="EZ1155" s="31"/>
      <c r="FA1155" s="31"/>
      <c r="FB1155" s="31"/>
      <c r="FC1155" s="31"/>
      <c r="FD1155" s="31"/>
      <c r="FE1155" s="31"/>
      <c r="FF1155" s="31"/>
      <c r="FG1155" s="31"/>
      <c r="FH1155" s="31"/>
      <c r="FI1155" s="31"/>
      <c r="FJ1155" s="31"/>
      <c r="FK1155" s="31"/>
      <c r="FL1155" s="31"/>
      <c r="FM1155" s="31"/>
      <c r="FN1155" s="31"/>
      <c r="FO1155" s="31"/>
      <c r="FP1155" s="31"/>
      <c r="FQ1155" s="31"/>
      <c r="FR1155" s="31"/>
      <c r="FS1155" s="31"/>
      <c r="FT1155" s="31"/>
      <c r="FU1155" s="31"/>
      <c r="FV1155" s="31"/>
      <c r="FW1155" s="31"/>
      <c r="FX1155" s="31"/>
      <c r="FY1155" s="31"/>
      <c r="FZ1155" s="31"/>
      <c r="GA1155" s="31"/>
      <c r="GB1155" s="31"/>
      <c r="GC1155" s="31"/>
      <c r="GD1155" s="31"/>
      <c r="GE1155" s="31"/>
      <c r="GF1155" s="31"/>
      <c r="GG1155" s="31"/>
      <c r="GH1155" s="31"/>
      <c r="GI1155" s="31"/>
      <c r="GJ1155" s="31"/>
      <c r="GK1155" s="31"/>
      <c r="GL1155" s="31"/>
      <c r="GM1155" s="31"/>
      <c r="GN1155" s="31"/>
      <c r="GO1155" s="31"/>
      <c r="GP1155" s="31"/>
      <c r="GQ1155" s="31"/>
      <c r="GR1155" s="31"/>
      <c r="GS1155" s="31"/>
      <c r="GT1155" s="31"/>
      <c r="GU1155" s="31"/>
      <c r="GV1155" s="31"/>
      <c r="GW1155" s="31"/>
      <c r="GX1155" s="31"/>
      <c r="GY1155" s="31"/>
      <c r="GZ1155" s="31"/>
    </row>
    <row r="1156" spans="2:208" s="32" customFormat="1" x14ac:dyDescent="0.2">
      <c r="B1156" s="21"/>
      <c r="C1156" s="22"/>
      <c r="D1156" s="22"/>
      <c r="E1156" s="22"/>
      <c r="F1156" s="246"/>
      <c r="G1156" s="121"/>
      <c r="H1156" s="27"/>
      <c r="I1156" s="28"/>
      <c r="J1156" s="29"/>
      <c r="K1156" s="30"/>
      <c r="L1156" s="34"/>
      <c r="M1156" s="35"/>
      <c r="N1156" s="30"/>
      <c r="O1156" s="34"/>
      <c r="P1156" s="35"/>
      <c r="Q1156" s="30"/>
      <c r="R1156" s="34"/>
      <c r="S1156" s="35"/>
      <c r="T1156" s="30"/>
      <c r="U1156" s="34"/>
      <c r="V1156" s="35"/>
      <c r="W1156" s="30"/>
      <c r="X1156" s="34"/>
      <c r="Y1156" s="34"/>
      <c r="Z1156" s="30"/>
      <c r="AA1156" s="34"/>
      <c r="AB1156" s="34"/>
      <c r="AC1156" s="30"/>
      <c r="AD1156" s="34"/>
      <c r="AE1156" s="34"/>
      <c r="AF1156" s="30"/>
      <c r="AG1156" s="34"/>
      <c r="AH1156" s="34"/>
      <c r="AI1156" s="30"/>
      <c r="AJ1156" s="34"/>
      <c r="AK1156" s="34"/>
      <c r="AL1156" s="30"/>
      <c r="AM1156" s="34"/>
      <c r="AN1156" s="34"/>
      <c r="AO1156" s="30"/>
      <c r="AP1156" s="34"/>
      <c r="AQ1156" s="34"/>
      <c r="AR1156" s="30"/>
      <c r="AS1156" s="34"/>
      <c r="AT1156" s="34"/>
      <c r="AU1156" s="30"/>
      <c r="AV1156" s="34"/>
      <c r="AW1156" s="34"/>
      <c r="AX1156" s="30"/>
      <c r="AY1156" s="34"/>
      <c r="AZ1156" s="34"/>
      <c r="BA1156" s="30"/>
      <c r="BB1156" s="34"/>
      <c r="BC1156" s="34"/>
      <c r="BD1156" s="30"/>
      <c r="BE1156" s="34"/>
      <c r="BF1156" s="34"/>
      <c r="BG1156" s="30"/>
      <c r="BH1156" s="34"/>
      <c r="BI1156" s="34"/>
      <c r="BJ1156" s="30"/>
      <c r="BK1156" s="34"/>
      <c r="BL1156" s="34"/>
      <c r="BM1156" s="122"/>
      <c r="BN1156" s="28"/>
      <c r="BO1156" s="34"/>
      <c r="BP1156" s="30"/>
      <c r="BQ1156" s="30"/>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c r="DP1156" s="31"/>
      <c r="DQ1156" s="31"/>
      <c r="DR1156" s="31"/>
      <c r="DS1156" s="31"/>
      <c r="DT1156" s="31"/>
      <c r="DU1156" s="31"/>
      <c r="DV1156" s="31"/>
      <c r="DW1156" s="31"/>
      <c r="DX1156" s="31"/>
      <c r="DY1156" s="31"/>
      <c r="DZ1156" s="31"/>
      <c r="EA1156" s="31"/>
      <c r="EB1156" s="31"/>
      <c r="EC1156" s="31"/>
      <c r="ED1156" s="31"/>
      <c r="EE1156" s="31"/>
      <c r="EF1156" s="31"/>
      <c r="EG1156" s="31"/>
      <c r="EH1156" s="31"/>
      <c r="EI1156" s="31"/>
      <c r="EJ1156" s="31"/>
      <c r="EK1156" s="31"/>
      <c r="EL1156" s="31"/>
      <c r="EM1156" s="31"/>
      <c r="EN1156" s="31"/>
      <c r="EO1156" s="31"/>
      <c r="EP1156" s="31"/>
      <c r="EQ1156" s="31"/>
      <c r="ER1156" s="31"/>
      <c r="ES1156" s="31"/>
      <c r="ET1156" s="31"/>
      <c r="EU1156" s="31"/>
      <c r="EV1156" s="31"/>
      <c r="EW1156" s="31"/>
      <c r="EX1156" s="31"/>
      <c r="EY1156" s="31"/>
      <c r="EZ1156" s="31"/>
      <c r="FA1156" s="31"/>
      <c r="FB1156" s="31"/>
      <c r="FC1156" s="31"/>
      <c r="FD1156" s="31"/>
      <c r="FE1156" s="31"/>
      <c r="FF1156" s="31"/>
      <c r="FG1156" s="31"/>
      <c r="FH1156" s="31"/>
      <c r="FI1156" s="31"/>
      <c r="FJ1156" s="31"/>
      <c r="FK1156" s="31"/>
      <c r="FL1156" s="31"/>
      <c r="FM1156" s="31"/>
      <c r="FN1156" s="31"/>
      <c r="FO1156" s="31"/>
      <c r="FP1156" s="31"/>
      <c r="FQ1156" s="31"/>
      <c r="FR1156" s="31"/>
      <c r="FS1156" s="31"/>
      <c r="FT1156" s="31"/>
      <c r="FU1156" s="31"/>
      <c r="FV1156" s="31"/>
      <c r="FW1156" s="31"/>
      <c r="FX1156" s="31"/>
      <c r="FY1156" s="31"/>
      <c r="FZ1156" s="31"/>
      <c r="GA1156" s="31"/>
      <c r="GB1156" s="31"/>
      <c r="GC1156" s="31"/>
      <c r="GD1156" s="31"/>
      <c r="GE1156" s="31"/>
      <c r="GF1156" s="31"/>
      <c r="GG1156" s="31"/>
      <c r="GH1156" s="31"/>
      <c r="GI1156" s="31"/>
      <c r="GJ1156" s="31"/>
      <c r="GK1156" s="31"/>
      <c r="GL1156" s="31"/>
      <c r="GM1156" s="31"/>
      <c r="GN1156" s="31"/>
      <c r="GO1156" s="31"/>
      <c r="GP1156" s="31"/>
      <c r="GQ1156" s="31"/>
      <c r="GR1156" s="31"/>
      <c r="GS1156" s="31"/>
      <c r="GT1156" s="31"/>
      <c r="GU1156" s="31"/>
      <c r="GV1156" s="31"/>
      <c r="GW1156" s="31"/>
      <c r="GX1156" s="31"/>
      <c r="GY1156" s="31"/>
      <c r="GZ1156" s="31"/>
    </row>
    <row r="1157" spans="2:208" s="32" customFormat="1" x14ac:dyDescent="0.2">
      <c r="B1157" s="21"/>
      <c r="C1157" s="22"/>
      <c r="D1157" s="22"/>
      <c r="E1157" s="22"/>
      <c r="F1157" s="246"/>
      <c r="G1157" s="121"/>
      <c r="H1157" s="27"/>
      <c r="I1157" s="28"/>
      <c r="J1157" s="29"/>
      <c r="K1157" s="30"/>
      <c r="L1157" s="34"/>
      <c r="M1157" s="35"/>
      <c r="N1157" s="30"/>
      <c r="O1157" s="34"/>
      <c r="P1157" s="35"/>
      <c r="Q1157" s="30"/>
      <c r="R1157" s="34"/>
      <c r="S1157" s="35"/>
      <c r="T1157" s="30"/>
      <c r="U1157" s="34"/>
      <c r="V1157" s="35"/>
      <c r="W1157" s="30"/>
      <c r="X1157" s="34"/>
      <c r="Y1157" s="34"/>
      <c r="Z1157" s="30"/>
      <c r="AA1157" s="34"/>
      <c r="AB1157" s="34"/>
      <c r="AC1157" s="30"/>
      <c r="AD1157" s="34"/>
      <c r="AE1157" s="34"/>
      <c r="AF1157" s="30"/>
      <c r="AG1157" s="34"/>
      <c r="AH1157" s="34"/>
      <c r="AI1157" s="30"/>
      <c r="AJ1157" s="34"/>
      <c r="AK1157" s="34"/>
      <c r="AL1157" s="30"/>
      <c r="AM1157" s="34"/>
      <c r="AN1157" s="34"/>
      <c r="AO1157" s="30"/>
      <c r="AP1157" s="34"/>
      <c r="AQ1157" s="34"/>
      <c r="AR1157" s="30"/>
      <c r="AS1157" s="34"/>
      <c r="AT1157" s="34"/>
      <c r="AU1157" s="30"/>
      <c r="AV1157" s="34"/>
      <c r="AW1157" s="34"/>
      <c r="AX1157" s="30"/>
      <c r="AY1157" s="34"/>
      <c r="AZ1157" s="34"/>
      <c r="BA1157" s="30"/>
      <c r="BB1157" s="34"/>
      <c r="BC1157" s="34"/>
      <c r="BD1157" s="30"/>
      <c r="BE1157" s="34"/>
      <c r="BF1157" s="34"/>
      <c r="BG1157" s="30"/>
      <c r="BH1157" s="34"/>
      <c r="BI1157" s="34"/>
      <c r="BJ1157" s="30"/>
      <c r="BK1157" s="34"/>
      <c r="BL1157" s="34"/>
      <c r="BM1157" s="122"/>
      <c r="BN1157" s="28"/>
      <c r="BO1157" s="34"/>
      <c r="BP1157" s="30"/>
      <c r="BQ1157" s="30"/>
      <c r="BR1157" s="31"/>
      <c r="BS1157" s="31"/>
      <c r="BT1157" s="31"/>
      <c r="BU1157" s="31"/>
      <c r="BV1157" s="31"/>
      <c r="BW1157" s="31"/>
      <c r="BX1157" s="31"/>
      <c r="BY1157" s="31"/>
      <c r="BZ1157" s="31"/>
      <c r="CA1157" s="31"/>
      <c r="CB1157" s="31"/>
      <c r="CC1157" s="31"/>
      <c r="CD1157" s="31"/>
      <c r="CE1157" s="31"/>
      <c r="CF1157" s="31"/>
      <c r="CG1157" s="31"/>
      <c r="CH1157" s="31"/>
      <c r="CI1157" s="31"/>
      <c r="CJ1157" s="31"/>
      <c r="CK1157" s="31"/>
      <c r="CL1157" s="31"/>
      <c r="CM1157" s="31"/>
      <c r="CN1157" s="31"/>
      <c r="CO1157" s="31"/>
      <c r="CP1157" s="31"/>
      <c r="CQ1157" s="31"/>
      <c r="CR1157" s="31"/>
      <c r="CS1157" s="31"/>
      <c r="CT1157" s="31"/>
      <c r="CU1157" s="31"/>
      <c r="CV1157" s="31"/>
      <c r="CW1157" s="31"/>
      <c r="CX1157" s="31"/>
      <c r="CY1157" s="31"/>
      <c r="CZ1157" s="31"/>
      <c r="DA1157" s="31"/>
      <c r="DB1157" s="31"/>
      <c r="DC1157" s="31"/>
      <c r="DD1157" s="31"/>
      <c r="DE1157" s="31"/>
      <c r="DF1157" s="31"/>
      <c r="DG1157" s="31"/>
      <c r="DH1157" s="31"/>
      <c r="DI1157" s="31"/>
      <c r="DJ1157" s="31"/>
      <c r="DK1157" s="31"/>
      <c r="DL1157" s="31"/>
      <c r="DM1157" s="31"/>
      <c r="DN1157" s="31"/>
      <c r="DO1157" s="31"/>
      <c r="DP1157" s="31"/>
      <c r="DQ1157" s="31"/>
      <c r="DR1157" s="31"/>
      <c r="DS1157" s="31"/>
      <c r="DT1157" s="31"/>
      <c r="DU1157" s="31"/>
      <c r="DV1157" s="31"/>
      <c r="DW1157" s="31"/>
      <c r="DX1157" s="31"/>
      <c r="DY1157" s="31"/>
      <c r="DZ1157" s="31"/>
      <c r="EA1157" s="31"/>
      <c r="EB1157" s="31"/>
      <c r="EC1157" s="31"/>
      <c r="ED1157" s="31"/>
      <c r="EE1157" s="31"/>
      <c r="EF1157" s="31"/>
      <c r="EG1157" s="31"/>
      <c r="EH1157" s="31"/>
      <c r="EI1157" s="31"/>
      <c r="EJ1157" s="31"/>
      <c r="EK1157" s="31"/>
      <c r="EL1157" s="31"/>
      <c r="EM1157" s="31"/>
      <c r="EN1157" s="31"/>
      <c r="EO1157" s="31"/>
      <c r="EP1157" s="31"/>
      <c r="EQ1157" s="31"/>
      <c r="ER1157" s="31"/>
      <c r="ES1157" s="31"/>
      <c r="ET1157" s="31"/>
      <c r="EU1157" s="31"/>
      <c r="EV1157" s="31"/>
      <c r="EW1157" s="31"/>
      <c r="EX1157" s="31"/>
      <c r="EY1157" s="31"/>
      <c r="EZ1157" s="31"/>
      <c r="FA1157" s="31"/>
      <c r="FB1157" s="31"/>
      <c r="FC1157" s="31"/>
      <c r="FD1157" s="31"/>
      <c r="FE1157" s="31"/>
      <c r="FF1157" s="31"/>
      <c r="FG1157" s="31"/>
      <c r="FH1157" s="31"/>
      <c r="FI1157" s="31"/>
      <c r="FJ1157" s="31"/>
      <c r="FK1157" s="31"/>
      <c r="FL1157" s="31"/>
      <c r="FM1157" s="31"/>
      <c r="FN1157" s="31"/>
      <c r="FO1157" s="31"/>
      <c r="FP1157" s="31"/>
      <c r="FQ1157" s="31"/>
      <c r="FR1157" s="31"/>
      <c r="FS1157" s="31"/>
      <c r="FT1157" s="31"/>
      <c r="FU1157" s="31"/>
      <c r="FV1157" s="31"/>
      <c r="FW1157" s="31"/>
      <c r="FX1157" s="31"/>
      <c r="FY1157" s="31"/>
      <c r="FZ1157" s="31"/>
      <c r="GA1157" s="31"/>
      <c r="GB1157" s="31"/>
      <c r="GC1157" s="31"/>
      <c r="GD1157" s="31"/>
      <c r="GE1157" s="31"/>
      <c r="GF1157" s="31"/>
      <c r="GG1157" s="31"/>
      <c r="GH1157" s="31"/>
      <c r="GI1157" s="31"/>
      <c r="GJ1157" s="31"/>
      <c r="GK1157" s="31"/>
      <c r="GL1157" s="31"/>
      <c r="GM1157" s="31"/>
      <c r="GN1157" s="31"/>
      <c r="GO1157" s="31"/>
      <c r="GP1157" s="31"/>
      <c r="GQ1157" s="31"/>
      <c r="GR1157" s="31"/>
      <c r="GS1157" s="31"/>
      <c r="GT1157" s="31"/>
      <c r="GU1157" s="31"/>
      <c r="GV1157" s="31"/>
      <c r="GW1157" s="31"/>
      <c r="GX1157" s="31"/>
      <c r="GY1157" s="31"/>
      <c r="GZ1157" s="31"/>
    </row>
    <row r="1158" spans="2:208" s="32" customFormat="1" x14ac:dyDescent="0.2">
      <c r="B1158" s="21"/>
      <c r="C1158" s="22"/>
      <c r="D1158" s="22"/>
      <c r="E1158" s="22"/>
      <c r="F1158" s="246"/>
      <c r="G1158" s="121"/>
      <c r="H1158" s="27"/>
      <c r="I1158" s="28"/>
      <c r="J1158" s="29"/>
      <c r="K1158" s="30"/>
      <c r="L1158" s="34"/>
      <c r="M1158" s="35"/>
      <c r="N1158" s="30"/>
      <c r="O1158" s="34"/>
      <c r="P1158" s="35"/>
      <c r="Q1158" s="30"/>
      <c r="R1158" s="34"/>
      <c r="S1158" s="35"/>
      <c r="T1158" s="30"/>
      <c r="U1158" s="34"/>
      <c r="V1158" s="35"/>
      <c r="W1158" s="30"/>
      <c r="X1158" s="34"/>
      <c r="Y1158" s="34"/>
      <c r="Z1158" s="30"/>
      <c r="AA1158" s="34"/>
      <c r="AB1158" s="34"/>
      <c r="AC1158" s="30"/>
      <c r="AD1158" s="34"/>
      <c r="AE1158" s="34"/>
      <c r="AF1158" s="30"/>
      <c r="AG1158" s="34"/>
      <c r="AH1158" s="34"/>
      <c r="AI1158" s="30"/>
      <c r="AJ1158" s="34"/>
      <c r="AK1158" s="34"/>
      <c r="AL1158" s="30"/>
      <c r="AM1158" s="34"/>
      <c r="AN1158" s="34"/>
      <c r="AO1158" s="30"/>
      <c r="AP1158" s="34"/>
      <c r="AQ1158" s="34"/>
      <c r="AR1158" s="30"/>
      <c r="AS1158" s="34"/>
      <c r="AT1158" s="34"/>
      <c r="AU1158" s="30"/>
      <c r="AV1158" s="34"/>
      <c r="AW1158" s="34"/>
      <c r="AX1158" s="30"/>
      <c r="AY1158" s="34"/>
      <c r="AZ1158" s="34"/>
      <c r="BA1158" s="30"/>
      <c r="BB1158" s="34"/>
      <c r="BC1158" s="34"/>
      <c r="BD1158" s="30"/>
      <c r="BE1158" s="34"/>
      <c r="BF1158" s="34"/>
      <c r="BG1158" s="30"/>
      <c r="BH1158" s="34"/>
      <c r="BI1158" s="34"/>
      <c r="BJ1158" s="30"/>
      <c r="BK1158" s="34"/>
      <c r="BL1158" s="34"/>
      <c r="BM1158" s="122"/>
      <c r="BN1158" s="28"/>
      <c r="BO1158" s="34"/>
      <c r="BP1158" s="30"/>
      <c r="BQ1158" s="30"/>
      <c r="BR1158" s="31"/>
      <c r="BS1158" s="31"/>
      <c r="BT1158" s="31"/>
      <c r="BU1158" s="31"/>
      <c r="BV1158" s="31"/>
      <c r="BW1158" s="31"/>
      <c r="BX1158" s="31"/>
      <c r="BY1158" s="31"/>
      <c r="BZ1158" s="31"/>
      <c r="CA1158" s="31"/>
      <c r="CB1158" s="31"/>
      <c r="CC1158" s="31"/>
      <c r="CD1158" s="31"/>
      <c r="CE1158" s="31"/>
      <c r="CF1158" s="31"/>
      <c r="CG1158" s="31"/>
      <c r="CH1158" s="31"/>
      <c r="CI1158" s="31"/>
      <c r="CJ1158" s="31"/>
      <c r="CK1158" s="31"/>
      <c r="CL1158" s="31"/>
      <c r="CM1158" s="31"/>
      <c r="CN1158" s="31"/>
      <c r="CO1158" s="31"/>
      <c r="CP1158" s="31"/>
      <c r="CQ1158" s="31"/>
      <c r="CR1158" s="31"/>
      <c r="CS1158" s="31"/>
      <c r="CT1158" s="31"/>
      <c r="CU1158" s="31"/>
      <c r="CV1158" s="31"/>
      <c r="CW1158" s="31"/>
      <c r="CX1158" s="31"/>
      <c r="CY1158" s="31"/>
      <c r="CZ1158" s="31"/>
      <c r="DA1158" s="31"/>
      <c r="DB1158" s="31"/>
      <c r="DC1158" s="31"/>
      <c r="DD1158" s="31"/>
      <c r="DE1158" s="31"/>
      <c r="DF1158" s="31"/>
      <c r="DG1158" s="31"/>
      <c r="DH1158" s="31"/>
      <c r="DI1158" s="31"/>
      <c r="DJ1158" s="31"/>
      <c r="DK1158" s="31"/>
      <c r="DL1158" s="31"/>
      <c r="DM1158" s="31"/>
      <c r="DN1158" s="31"/>
      <c r="DO1158" s="31"/>
      <c r="DP1158" s="31"/>
      <c r="DQ1158" s="31"/>
      <c r="DR1158" s="31"/>
      <c r="DS1158" s="31"/>
      <c r="DT1158" s="31"/>
      <c r="DU1158" s="31"/>
      <c r="DV1158" s="31"/>
      <c r="DW1158" s="31"/>
      <c r="DX1158" s="31"/>
      <c r="DY1158" s="31"/>
      <c r="DZ1158" s="31"/>
      <c r="EA1158" s="31"/>
      <c r="EB1158" s="31"/>
      <c r="EC1158" s="31"/>
      <c r="ED1158" s="31"/>
      <c r="EE1158" s="31"/>
      <c r="EF1158" s="31"/>
      <c r="EG1158" s="31"/>
      <c r="EH1158" s="31"/>
      <c r="EI1158" s="31"/>
      <c r="EJ1158" s="31"/>
      <c r="EK1158" s="31"/>
      <c r="EL1158" s="31"/>
      <c r="EM1158" s="31"/>
      <c r="EN1158" s="31"/>
      <c r="EO1158" s="31"/>
      <c r="EP1158" s="31"/>
      <c r="EQ1158" s="31"/>
      <c r="ER1158" s="31"/>
      <c r="ES1158" s="31"/>
      <c r="ET1158" s="31"/>
      <c r="EU1158" s="31"/>
      <c r="EV1158" s="31"/>
      <c r="EW1158" s="31"/>
      <c r="EX1158" s="31"/>
      <c r="EY1158" s="31"/>
      <c r="EZ1158" s="31"/>
      <c r="FA1158" s="31"/>
      <c r="FB1158" s="31"/>
      <c r="FC1158" s="31"/>
      <c r="FD1158" s="31"/>
      <c r="FE1158" s="31"/>
      <c r="FF1158" s="31"/>
      <c r="FG1158" s="31"/>
      <c r="FH1158" s="31"/>
      <c r="FI1158" s="31"/>
      <c r="FJ1158" s="31"/>
      <c r="FK1158" s="31"/>
      <c r="FL1158" s="31"/>
      <c r="FM1158" s="31"/>
      <c r="FN1158" s="31"/>
      <c r="FO1158" s="31"/>
      <c r="FP1158" s="31"/>
      <c r="FQ1158" s="31"/>
      <c r="FR1158" s="31"/>
      <c r="FS1158" s="31"/>
      <c r="FT1158" s="31"/>
      <c r="FU1158" s="31"/>
      <c r="FV1158" s="31"/>
      <c r="FW1158" s="31"/>
      <c r="FX1158" s="31"/>
      <c r="FY1158" s="31"/>
      <c r="FZ1158" s="31"/>
      <c r="GA1158" s="31"/>
      <c r="GB1158" s="31"/>
      <c r="GC1158" s="31"/>
      <c r="GD1158" s="31"/>
      <c r="GE1158" s="31"/>
      <c r="GF1158" s="31"/>
      <c r="GG1158" s="31"/>
      <c r="GH1158" s="31"/>
      <c r="GI1158" s="31"/>
      <c r="GJ1158" s="31"/>
      <c r="GK1158" s="31"/>
      <c r="GL1158" s="31"/>
      <c r="GM1158" s="31"/>
      <c r="GN1158" s="31"/>
      <c r="GO1158" s="31"/>
      <c r="GP1158" s="31"/>
      <c r="GQ1158" s="31"/>
      <c r="GR1158" s="31"/>
      <c r="GS1158" s="31"/>
      <c r="GT1158" s="31"/>
      <c r="GU1158" s="31"/>
      <c r="GV1158" s="31"/>
      <c r="GW1158" s="31"/>
      <c r="GX1158" s="31"/>
      <c r="GY1158" s="31"/>
      <c r="GZ1158" s="31"/>
    </row>
    <row r="1159" spans="2:208" s="32" customFormat="1" x14ac:dyDescent="0.2">
      <c r="B1159" s="21"/>
      <c r="C1159" s="22"/>
      <c r="D1159" s="22"/>
      <c r="E1159" s="22"/>
      <c r="F1159" s="246"/>
      <c r="G1159" s="121"/>
      <c r="H1159" s="27"/>
      <c r="I1159" s="28"/>
      <c r="J1159" s="29"/>
      <c r="K1159" s="30"/>
      <c r="L1159" s="34"/>
      <c r="M1159" s="35"/>
      <c r="N1159" s="30"/>
      <c r="O1159" s="34"/>
      <c r="P1159" s="35"/>
      <c r="Q1159" s="30"/>
      <c r="R1159" s="34"/>
      <c r="S1159" s="35"/>
      <c r="T1159" s="30"/>
      <c r="U1159" s="34"/>
      <c r="V1159" s="35"/>
      <c r="W1159" s="30"/>
      <c r="X1159" s="34"/>
      <c r="Y1159" s="34"/>
      <c r="Z1159" s="30"/>
      <c r="AA1159" s="34"/>
      <c r="AB1159" s="34"/>
      <c r="AC1159" s="30"/>
      <c r="AD1159" s="34"/>
      <c r="AE1159" s="34"/>
      <c r="AF1159" s="30"/>
      <c r="AG1159" s="34"/>
      <c r="AH1159" s="34"/>
      <c r="AI1159" s="30"/>
      <c r="AJ1159" s="34"/>
      <c r="AK1159" s="34"/>
      <c r="AL1159" s="30"/>
      <c r="AM1159" s="34"/>
      <c r="AN1159" s="34"/>
      <c r="AO1159" s="30"/>
      <c r="AP1159" s="34"/>
      <c r="AQ1159" s="34"/>
      <c r="AR1159" s="30"/>
      <c r="AS1159" s="34"/>
      <c r="AT1159" s="34"/>
      <c r="AU1159" s="30"/>
      <c r="AV1159" s="34"/>
      <c r="AW1159" s="34"/>
      <c r="AX1159" s="30"/>
      <c r="AY1159" s="34"/>
      <c r="AZ1159" s="34"/>
      <c r="BA1159" s="30"/>
      <c r="BB1159" s="34"/>
      <c r="BC1159" s="34"/>
      <c r="BD1159" s="30"/>
      <c r="BE1159" s="34"/>
      <c r="BF1159" s="34"/>
      <c r="BG1159" s="30"/>
      <c r="BH1159" s="34"/>
      <c r="BI1159" s="34"/>
      <c r="BJ1159" s="30"/>
      <c r="BK1159" s="34"/>
      <c r="BL1159" s="34"/>
      <c r="BM1159" s="122"/>
      <c r="BN1159" s="28"/>
      <c r="BO1159" s="34"/>
      <c r="BP1159" s="30"/>
      <c r="BQ1159" s="30"/>
      <c r="BR1159" s="31"/>
      <c r="BS1159" s="31"/>
      <c r="BT1159" s="31"/>
      <c r="BU1159" s="31"/>
      <c r="BV1159" s="31"/>
      <c r="BW1159" s="31"/>
      <c r="BX1159" s="31"/>
      <c r="BY1159" s="31"/>
      <c r="BZ1159" s="31"/>
      <c r="CA1159" s="31"/>
      <c r="CB1159" s="31"/>
      <c r="CC1159" s="31"/>
      <c r="CD1159" s="31"/>
      <c r="CE1159" s="31"/>
      <c r="CF1159" s="31"/>
      <c r="CG1159" s="31"/>
      <c r="CH1159" s="31"/>
      <c r="CI1159" s="31"/>
      <c r="CJ1159" s="31"/>
      <c r="CK1159" s="31"/>
      <c r="CL1159" s="31"/>
      <c r="CM1159" s="31"/>
      <c r="CN1159" s="31"/>
      <c r="CO1159" s="31"/>
      <c r="CP1159" s="31"/>
      <c r="CQ1159" s="31"/>
      <c r="CR1159" s="31"/>
      <c r="CS1159" s="31"/>
      <c r="CT1159" s="31"/>
      <c r="CU1159" s="31"/>
      <c r="CV1159" s="31"/>
      <c r="CW1159" s="31"/>
      <c r="CX1159" s="31"/>
      <c r="CY1159" s="31"/>
      <c r="CZ1159" s="31"/>
      <c r="DA1159" s="31"/>
      <c r="DB1159" s="31"/>
      <c r="DC1159" s="31"/>
      <c r="DD1159" s="31"/>
      <c r="DE1159" s="31"/>
      <c r="DF1159" s="31"/>
      <c r="DG1159" s="31"/>
      <c r="DH1159" s="31"/>
      <c r="DI1159" s="31"/>
      <c r="DJ1159" s="31"/>
      <c r="DK1159" s="31"/>
      <c r="DL1159" s="31"/>
      <c r="DM1159" s="31"/>
      <c r="DN1159" s="31"/>
      <c r="DO1159" s="31"/>
      <c r="DP1159" s="31"/>
      <c r="DQ1159" s="31"/>
      <c r="DR1159" s="31"/>
      <c r="DS1159" s="31"/>
      <c r="DT1159" s="31"/>
      <c r="DU1159" s="31"/>
      <c r="DV1159" s="31"/>
      <c r="DW1159" s="31"/>
      <c r="DX1159" s="31"/>
      <c r="DY1159" s="31"/>
      <c r="DZ1159" s="31"/>
      <c r="EA1159" s="31"/>
      <c r="EB1159" s="31"/>
      <c r="EC1159" s="31"/>
      <c r="ED1159" s="31"/>
      <c r="EE1159" s="31"/>
      <c r="EF1159" s="31"/>
      <c r="EG1159" s="31"/>
      <c r="EH1159" s="31"/>
      <c r="EI1159" s="31"/>
      <c r="EJ1159" s="31"/>
      <c r="EK1159" s="31"/>
      <c r="EL1159" s="31"/>
      <c r="EM1159" s="31"/>
      <c r="EN1159" s="31"/>
      <c r="EO1159" s="31"/>
      <c r="EP1159" s="31"/>
      <c r="EQ1159" s="31"/>
      <c r="ER1159" s="31"/>
      <c r="ES1159" s="31"/>
      <c r="ET1159" s="31"/>
      <c r="EU1159" s="31"/>
      <c r="EV1159" s="31"/>
      <c r="EW1159" s="31"/>
      <c r="EX1159" s="31"/>
      <c r="EY1159" s="31"/>
      <c r="EZ1159" s="31"/>
      <c r="FA1159" s="31"/>
      <c r="FB1159" s="31"/>
      <c r="FC1159" s="31"/>
      <c r="FD1159" s="31"/>
      <c r="FE1159" s="31"/>
      <c r="FF1159" s="31"/>
      <c r="FG1159" s="31"/>
      <c r="FH1159" s="31"/>
      <c r="FI1159" s="31"/>
      <c r="FJ1159" s="31"/>
      <c r="FK1159" s="31"/>
      <c r="FL1159" s="31"/>
      <c r="FM1159" s="31"/>
      <c r="FN1159" s="31"/>
      <c r="FO1159" s="31"/>
      <c r="FP1159" s="31"/>
      <c r="FQ1159" s="31"/>
      <c r="FR1159" s="31"/>
      <c r="FS1159" s="31"/>
      <c r="FT1159" s="31"/>
      <c r="FU1159" s="31"/>
      <c r="FV1159" s="31"/>
      <c r="FW1159" s="31"/>
      <c r="FX1159" s="31"/>
      <c r="FY1159" s="31"/>
      <c r="FZ1159" s="31"/>
      <c r="GA1159" s="31"/>
      <c r="GB1159" s="31"/>
      <c r="GC1159" s="31"/>
      <c r="GD1159" s="31"/>
      <c r="GE1159" s="31"/>
      <c r="GF1159" s="31"/>
      <c r="GG1159" s="31"/>
      <c r="GH1159" s="31"/>
      <c r="GI1159" s="31"/>
      <c r="GJ1159" s="31"/>
      <c r="GK1159" s="31"/>
      <c r="GL1159" s="31"/>
      <c r="GM1159" s="31"/>
      <c r="GN1159" s="31"/>
      <c r="GO1159" s="31"/>
      <c r="GP1159" s="31"/>
      <c r="GQ1159" s="31"/>
      <c r="GR1159" s="31"/>
      <c r="GS1159" s="31"/>
      <c r="GT1159" s="31"/>
      <c r="GU1159" s="31"/>
      <c r="GV1159" s="31"/>
      <c r="GW1159" s="31"/>
      <c r="GX1159" s="31"/>
      <c r="GY1159" s="31"/>
      <c r="GZ1159" s="31"/>
    </row>
    <row r="1160" spans="2:208" s="32" customFormat="1" x14ac:dyDescent="0.2">
      <c r="B1160" s="21"/>
      <c r="C1160" s="22"/>
      <c r="D1160" s="22"/>
      <c r="E1160" s="22"/>
      <c r="F1160" s="246"/>
      <c r="G1160" s="121"/>
      <c r="H1160" s="27"/>
      <c r="I1160" s="28"/>
      <c r="J1160" s="29"/>
      <c r="K1160" s="30"/>
      <c r="L1160" s="34"/>
      <c r="M1160" s="35"/>
      <c r="N1160" s="30"/>
      <c r="O1160" s="34"/>
      <c r="P1160" s="35"/>
      <c r="Q1160" s="30"/>
      <c r="R1160" s="34"/>
      <c r="S1160" s="35"/>
      <c r="T1160" s="30"/>
      <c r="U1160" s="34"/>
      <c r="V1160" s="35"/>
      <c r="W1160" s="30"/>
      <c r="X1160" s="34"/>
      <c r="Y1160" s="34"/>
      <c r="Z1160" s="30"/>
      <c r="AA1160" s="34"/>
      <c r="AB1160" s="34"/>
      <c r="AC1160" s="30"/>
      <c r="AD1160" s="34"/>
      <c r="AE1160" s="34"/>
      <c r="AF1160" s="30"/>
      <c r="AG1160" s="34"/>
      <c r="AH1160" s="34"/>
      <c r="AI1160" s="30"/>
      <c r="AJ1160" s="34"/>
      <c r="AK1160" s="34"/>
      <c r="AL1160" s="30"/>
      <c r="AM1160" s="34"/>
      <c r="AN1160" s="34"/>
      <c r="AO1160" s="30"/>
      <c r="AP1160" s="34"/>
      <c r="AQ1160" s="34"/>
      <c r="AR1160" s="30"/>
      <c r="AS1160" s="34"/>
      <c r="AT1160" s="34"/>
      <c r="AU1160" s="30"/>
      <c r="AV1160" s="34"/>
      <c r="AW1160" s="34"/>
      <c r="AX1160" s="30"/>
      <c r="AY1160" s="34"/>
      <c r="AZ1160" s="34"/>
      <c r="BA1160" s="30"/>
      <c r="BB1160" s="34"/>
      <c r="BC1160" s="34"/>
      <c r="BD1160" s="30"/>
      <c r="BE1160" s="34"/>
      <c r="BF1160" s="34"/>
      <c r="BG1160" s="30"/>
      <c r="BH1160" s="34"/>
      <c r="BI1160" s="34"/>
      <c r="BJ1160" s="30"/>
      <c r="BK1160" s="34"/>
      <c r="BL1160" s="34"/>
      <c r="BM1160" s="122"/>
      <c r="BN1160" s="28"/>
      <c r="BO1160" s="34"/>
      <c r="BP1160" s="30"/>
      <c r="BQ1160" s="30"/>
      <c r="BR1160" s="31"/>
      <c r="BS1160" s="31"/>
      <c r="BT1160" s="31"/>
      <c r="BU1160" s="31"/>
      <c r="BV1160" s="31"/>
      <c r="BW1160" s="31"/>
      <c r="BX1160" s="31"/>
      <c r="BY1160" s="31"/>
      <c r="BZ1160" s="31"/>
      <c r="CA1160" s="31"/>
      <c r="CB1160" s="31"/>
      <c r="CC1160" s="31"/>
      <c r="CD1160" s="31"/>
      <c r="CE1160" s="31"/>
      <c r="CF1160" s="31"/>
      <c r="CG1160" s="31"/>
      <c r="CH1160" s="31"/>
      <c r="CI1160" s="31"/>
      <c r="CJ1160" s="31"/>
      <c r="CK1160" s="31"/>
      <c r="CL1160" s="31"/>
      <c r="CM1160" s="31"/>
      <c r="CN1160" s="31"/>
      <c r="CO1160" s="31"/>
      <c r="CP1160" s="31"/>
      <c r="CQ1160" s="31"/>
      <c r="CR1160" s="31"/>
      <c r="CS1160" s="31"/>
      <c r="CT1160" s="31"/>
      <c r="CU1160" s="31"/>
      <c r="CV1160" s="31"/>
      <c r="CW1160" s="31"/>
      <c r="CX1160" s="31"/>
      <c r="CY1160" s="31"/>
      <c r="CZ1160" s="31"/>
      <c r="DA1160" s="31"/>
      <c r="DB1160" s="31"/>
      <c r="DC1160" s="31"/>
      <c r="DD1160" s="31"/>
      <c r="DE1160" s="31"/>
      <c r="DF1160" s="31"/>
      <c r="DG1160" s="31"/>
      <c r="DH1160" s="31"/>
      <c r="DI1160" s="31"/>
      <c r="DJ1160" s="31"/>
      <c r="DK1160" s="31"/>
      <c r="DL1160" s="31"/>
      <c r="DM1160" s="31"/>
      <c r="DN1160" s="31"/>
      <c r="DO1160" s="31"/>
      <c r="DP1160" s="31"/>
      <c r="DQ1160" s="31"/>
      <c r="DR1160" s="31"/>
      <c r="DS1160" s="31"/>
      <c r="DT1160" s="31"/>
      <c r="DU1160" s="31"/>
      <c r="DV1160" s="31"/>
      <c r="DW1160" s="31"/>
      <c r="DX1160" s="31"/>
      <c r="DY1160" s="31"/>
      <c r="DZ1160" s="31"/>
      <c r="EA1160" s="31"/>
      <c r="EB1160" s="31"/>
      <c r="EC1160" s="31"/>
      <c r="ED1160" s="31"/>
      <c r="EE1160" s="31"/>
      <c r="EF1160" s="31"/>
      <c r="EG1160" s="31"/>
      <c r="EH1160" s="31"/>
      <c r="EI1160" s="31"/>
      <c r="EJ1160" s="31"/>
      <c r="EK1160" s="31"/>
      <c r="EL1160" s="31"/>
      <c r="EM1160" s="31"/>
      <c r="EN1160" s="31"/>
      <c r="EO1160" s="31"/>
      <c r="EP1160" s="31"/>
      <c r="EQ1160" s="31"/>
      <c r="ER1160" s="31"/>
      <c r="ES1160" s="31"/>
      <c r="ET1160" s="31"/>
      <c r="EU1160" s="31"/>
      <c r="EV1160" s="31"/>
      <c r="EW1160" s="31"/>
      <c r="EX1160" s="31"/>
      <c r="EY1160" s="31"/>
      <c r="EZ1160" s="31"/>
      <c r="FA1160" s="31"/>
      <c r="FB1160" s="31"/>
      <c r="FC1160" s="31"/>
      <c r="FD1160" s="31"/>
      <c r="FE1160" s="31"/>
      <c r="FF1160" s="31"/>
      <c r="FG1160" s="31"/>
      <c r="FH1160" s="31"/>
      <c r="FI1160" s="31"/>
      <c r="FJ1160" s="31"/>
      <c r="FK1160" s="31"/>
      <c r="FL1160" s="31"/>
      <c r="FM1160" s="31"/>
      <c r="FN1160" s="31"/>
      <c r="FO1160" s="31"/>
      <c r="FP1160" s="31"/>
      <c r="FQ1160" s="31"/>
      <c r="FR1160" s="31"/>
      <c r="FS1160" s="31"/>
      <c r="FT1160" s="31"/>
      <c r="FU1160" s="31"/>
      <c r="FV1160" s="31"/>
      <c r="FW1160" s="31"/>
      <c r="FX1160" s="31"/>
      <c r="FY1160" s="31"/>
      <c r="FZ1160" s="31"/>
      <c r="GA1160" s="31"/>
      <c r="GB1160" s="31"/>
      <c r="GC1160" s="31"/>
      <c r="GD1160" s="31"/>
      <c r="GE1160" s="31"/>
      <c r="GF1160" s="31"/>
      <c r="GG1160" s="31"/>
      <c r="GH1160" s="31"/>
      <c r="GI1160" s="31"/>
      <c r="GJ1160" s="31"/>
      <c r="GK1160" s="31"/>
      <c r="GL1160" s="31"/>
      <c r="GM1160" s="31"/>
      <c r="GN1160" s="31"/>
      <c r="GO1160" s="31"/>
      <c r="GP1160" s="31"/>
      <c r="GQ1160" s="31"/>
      <c r="GR1160" s="31"/>
      <c r="GS1160" s="31"/>
      <c r="GT1160" s="31"/>
      <c r="GU1160" s="31"/>
      <c r="GV1160" s="31"/>
      <c r="GW1160" s="31"/>
      <c r="GX1160" s="31"/>
      <c r="GY1160" s="31"/>
      <c r="GZ1160" s="31"/>
    </row>
    <row r="1161" spans="2:208" s="32" customFormat="1" x14ac:dyDescent="0.2">
      <c r="B1161" s="21"/>
      <c r="C1161" s="22"/>
      <c r="D1161" s="22"/>
      <c r="E1161" s="22"/>
      <c r="F1161" s="246"/>
      <c r="G1161" s="121"/>
      <c r="H1161" s="27"/>
      <c r="I1161" s="28"/>
      <c r="J1161" s="29"/>
      <c r="K1161" s="30"/>
      <c r="L1161" s="34"/>
      <c r="M1161" s="35"/>
      <c r="N1161" s="30"/>
      <c r="O1161" s="34"/>
      <c r="P1161" s="35"/>
      <c r="Q1161" s="30"/>
      <c r="R1161" s="34"/>
      <c r="S1161" s="35"/>
      <c r="T1161" s="30"/>
      <c r="U1161" s="34"/>
      <c r="V1161" s="35"/>
      <c r="W1161" s="30"/>
      <c r="X1161" s="34"/>
      <c r="Y1161" s="34"/>
      <c r="Z1161" s="30"/>
      <c r="AA1161" s="34"/>
      <c r="AB1161" s="34"/>
      <c r="AC1161" s="30"/>
      <c r="AD1161" s="34"/>
      <c r="AE1161" s="34"/>
      <c r="AF1161" s="30"/>
      <c r="AG1161" s="34"/>
      <c r="AH1161" s="34"/>
      <c r="AI1161" s="30"/>
      <c r="AJ1161" s="34"/>
      <c r="AK1161" s="34"/>
      <c r="AL1161" s="30"/>
      <c r="AM1161" s="34"/>
      <c r="AN1161" s="34"/>
      <c r="AO1161" s="30"/>
      <c r="AP1161" s="34"/>
      <c r="AQ1161" s="34"/>
      <c r="AR1161" s="30"/>
      <c r="AS1161" s="34"/>
      <c r="AT1161" s="34"/>
      <c r="AU1161" s="30"/>
      <c r="AV1161" s="34"/>
      <c r="AW1161" s="34"/>
      <c r="AX1161" s="30"/>
      <c r="AY1161" s="34"/>
      <c r="AZ1161" s="34"/>
      <c r="BA1161" s="30"/>
      <c r="BB1161" s="34"/>
      <c r="BC1161" s="34"/>
      <c r="BD1161" s="30"/>
      <c r="BE1161" s="34"/>
      <c r="BF1161" s="34"/>
      <c r="BG1161" s="30"/>
      <c r="BH1161" s="34"/>
      <c r="BI1161" s="34"/>
      <c r="BJ1161" s="30"/>
      <c r="BK1161" s="34"/>
      <c r="BL1161" s="34"/>
      <c r="BM1161" s="122"/>
      <c r="BN1161" s="28"/>
      <c r="BO1161" s="34"/>
      <c r="BP1161" s="30"/>
      <c r="BQ1161" s="30"/>
      <c r="BR1161" s="31"/>
      <c r="BS1161" s="31"/>
      <c r="BT1161" s="31"/>
      <c r="BU1161" s="31"/>
      <c r="BV1161" s="31"/>
      <c r="BW1161" s="31"/>
      <c r="BX1161" s="31"/>
      <c r="BY1161" s="31"/>
      <c r="BZ1161" s="31"/>
      <c r="CA1161" s="31"/>
      <c r="CB1161" s="31"/>
      <c r="CC1161" s="31"/>
      <c r="CD1161" s="31"/>
      <c r="CE1161" s="31"/>
      <c r="CF1161" s="31"/>
      <c r="CG1161" s="31"/>
      <c r="CH1161" s="31"/>
      <c r="CI1161" s="31"/>
      <c r="CJ1161" s="31"/>
      <c r="CK1161" s="31"/>
      <c r="CL1161" s="31"/>
      <c r="CM1161" s="31"/>
      <c r="CN1161" s="31"/>
      <c r="CO1161" s="31"/>
      <c r="CP1161" s="31"/>
      <c r="CQ1161" s="31"/>
      <c r="CR1161" s="31"/>
      <c r="CS1161" s="31"/>
      <c r="CT1161" s="31"/>
      <c r="CU1161" s="31"/>
      <c r="CV1161" s="31"/>
      <c r="CW1161" s="31"/>
      <c r="CX1161" s="31"/>
      <c r="CY1161" s="31"/>
      <c r="CZ1161" s="31"/>
      <c r="DA1161" s="31"/>
      <c r="DB1161" s="31"/>
      <c r="DC1161" s="31"/>
      <c r="DD1161" s="31"/>
      <c r="DE1161" s="31"/>
      <c r="DF1161" s="31"/>
      <c r="DG1161" s="31"/>
      <c r="DH1161" s="31"/>
      <c r="DI1161" s="31"/>
      <c r="DJ1161" s="31"/>
      <c r="DK1161" s="31"/>
      <c r="DL1161" s="31"/>
      <c r="DM1161" s="31"/>
      <c r="DN1161" s="31"/>
      <c r="DO1161" s="31"/>
      <c r="DP1161" s="31"/>
      <c r="DQ1161" s="31"/>
      <c r="DR1161" s="31"/>
      <c r="DS1161" s="31"/>
      <c r="DT1161" s="31"/>
      <c r="DU1161" s="31"/>
      <c r="DV1161" s="31"/>
      <c r="DW1161" s="31"/>
      <c r="DX1161" s="31"/>
      <c r="DY1161" s="31"/>
      <c r="DZ1161" s="31"/>
      <c r="EA1161" s="31"/>
      <c r="EB1161" s="31"/>
      <c r="EC1161" s="31"/>
      <c r="ED1161" s="31"/>
      <c r="EE1161" s="31"/>
      <c r="EF1161" s="31"/>
      <c r="EG1161" s="31"/>
      <c r="EH1161" s="31"/>
      <c r="EI1161" s="31"/>
      <c r="EJ1161" s="31"/>
      <c r="EK1161" s="31"/>
      <c r="EL1161" s="31"/>
      <c r="EM1161" s="31"/>
      <c r="EN1161" s="31"/>
      <c r="EO1161" s="31"/>
      <c r="EP1161" s="31"/>
      <c r="EQ1161" s="31"/>
      <c r="ER1161" s="31"/>
      <c r="ES1161" s="31"/>
      <c r="ET1161" s="31"/>
      <c r="EU1161" s="31"/>
      <c r="EV1161" s="31"/>
      <c r="EW1161" s="31"/>
      <c r="EX1161" s="31"/>
      <c r="EY1161" s="31"/>
      <c r="EZ1161" s="31"/>
      <c r="FA1161" s="31"/>
      <c r="FB1161" s="31"/>
      <c r="FC1161" s="31"/>
      <c r="FD1161" s="31"/>
      <c r="FE1161" s="31"/>
      <c r="FF1161" s="31"/>
      <c r="FG1161" s="31"/>
      <c r="FH1161" s="31"/>
      <c r="FI1161" s="31"/>
      <c r="FJ1161" s="31"/>
      <c r="FK1161" s="31"/>
      <c r="FL1161" s="31"/>
      <c r="FM1161" s="31"/>
      <c r="FN1161" s="31"/>
      <c r="FO1161" s="31"/>
      <c r="FP1161" s="31"/>
      <c r="FQ1161" s="31"/>
      <c r="FR1161" s="31"/>
      <c r="FS1161" s="31"/>
      <c r="FT1161" s="31"/>
      <c r="FU1161" s="31"/>
      <c r="FV1161" s="31"/>
      <c r="FW1161" s="31"/>
      <c r="FX1161" s="31"/>
      <c r="FY1161" s="31"/>
      <c r="FZ1161" s="31"/>
      <c r="GA1161" s="31"/>
      <c r="GB1161" s="31"/>
      <c r="GC1161" s="31"/>
      <c r="GD1161" s="31"/>
      <c r="GE1161" s="31"/>
      <c r="GF1161" s="31"/>
      <c r="GG1161" s="31"/>
      <c r="GH1161" s="31"/>
      <c r="GI1161" s="31"/>
      <c r="GJ1161" s="31"/>
      <c r="GK1161" s="31"/>
      <c r="GL1161" s="31"/>
      <c r="GM1161" s="31"/>
      <c r="GN1161" s="31"/>
      <c r="GO1161" s="31"/>
      <c r="GP1161" s="31"/>
      <c r="GQ1161" s="31"/>
      <c r="GR1161" s="31"/>
      <c r="GS1161" s="31"/>
      <c r="GT1161" s="31"/>
      <c r="GU1161" s="31"/>
      <c r="GV1161" s="31"/>
      <c r="GW1161" s="31"/>
      <c r="GX1161" s="31"/>
      <c r="GY1161" s="31"/>
      <c r="GZ1161" s="31"/>
    </row>
    <row r="1162" spans="2:208" s="32" customFormat="1" x14ac:dyDescent="0.2">
      <c r="B1162" s="21"/>
      <c r="C1162" s="22"/>
      <c r="D1162" s="22"/>
      <c r="E1162" s="22"/>
      <c r="F1162" s="246"/>
      <c r="G1162" s="121"/>
      <c r="H1162" s="27"/>
      <c r="I1162" s="28"/>
      <c r="J1162" s="29"/>
      <c r="K1162" s="30"/>
      <c r="L1162" s="34"/>
      <c r="M1162" s="35"/>
      <c r="N1162" s="30"/>
      <c r="O1162" s="34"/>
      <c r="P1162" s="35"/>
      <c r="Q1162" s="30"/>
      <c r="R1162" s="34"/>
      <c r="S1162" s="35"/>
      <c r="T1162" s="30"/>
      <c r="U1162" s="34"/>
      <c r="V1162" s="35"/>
      <c r="W1162" s="30"/>
      <c r="X1162" s="34"/>
      <c r="Y1162" s="34"/>
      <c r="Z1162" s="30"/>
      <c r="AA1162" s="34"/>
      <c r="AB1162" s="34"/>
      <c r="AC1162" s="30"/>
      <c r="AD1162" s="34"/>
      <c r="AE1162" s="34"/>
      <c r="AF1162" s="30"/>
      <c r="AG1162" s="34"/>
      <c r="AH1162" s="34"/>
      <c r="AI1162" s="30"/>
      <c r="AJ1162" s="34"/>
      <c r="AK1162" s="34"/>
      <c r="AL1162" s="30"/>
      <c r="AM1162" s="34"/>
      <c r="AN1162" s="34"/>
      <c r="AO1162" s="30"/>
      <c r="AP1162" s="34"/>
      <c r="AQ1162" s="34"/>
      <c r="AR1162" s="30"/>
      <c r="AS1162" s="34"/>
      <c r="AT1162" s="34"/>
      <c r="AU1162" s="30"/>
      <c r="AV1162" s="34"/>
      <c r="AW1162" s="34"/>
      <c r="AX1162" s="30"/>
      <c r="AY1162" s="34"/>
      <c r="AZ1162" s="34"/>
      <c r="BA1162" s="30"/>
      <c r="BB1162" s="34"/>
      <c r="BC1162" s="34"/>
      <c r="BD1162" s="30"/>
      <c r="BE1162" s="34"/>
      <c r="BF1162" s="34"/>
      <c r="BG1162" s="30"/>
      <c r="BH1162" s="34"/>
      <c r="BI1162" s="34"/>
      <c r="BJ1162" s="30"/>
      <c r="BK1162" s="34"/>
      <c r="BL1162" s="34"/>
      <c r="BM1162" s="122"/>
      <c r="BN1162" s="28"/>
      <c r="BO1162" s="34"/>
      <c r="BP1162" s="30"/>
      <c r="BQ1162" s="30"/>
      <c r="BR1162" s="31"/>
      <c r="BS1162" s="31"/>
      <c r="BT1162" s="31"/>
      <c r="BU1162" s="31"/>
      <c r="BV1162" s="31"/>
      <c r="BW1162" s="31"/>
      <c r="BX1162" s="31"/>
      <c r="BY1162" s="31"/>
      <c r="BZ1162" s="31"/>
      <c r="CA1162" s="31"/>
      <c r="CB1162" s="31"/>
      <c r="CC1162" s="31"/>
      <c r="CD1162" s="31"/>
      <c r="CE1162" s="31"/>
      <c r="CF1162" s="31"/>
      <c r="CG1162" s="31"/>
      <c r="CH1162" s="31"/>
      <c r="CI1162" s="31"/>
      <c r="CJ1162" s="31"/>
      <c r="CK1162" s="31"/>
      <c r="CL1162" s="31"/>
      <c r="CM1162" s="31"/>
      <c r="CN1162" s="31"/>
      <c r="CO1162" s="31"/>
      <c r="CP1162" s="31"/>
      <c r="CQ1162" s="31"/>
      <c r="CR1162" s="31"/>
      <c r="CS1162" s="31"/>
      <c r="CT1162" s="31"/>
      <c r="CU1162" s="31"/>
      <c r="CV1162" s="31"/>
      <c r="CW1162" s="31"/>
      <c r="CX1162" s="31"/>
      <c r="CY1162" s="31"/>
      <c r="CZ1162" s="31"/>
      <c r="DA1162" s="31"/>
      <c r="DB1162" s="31"/>
      <c r="DC1162" s="31"/>
      <c r="DD1162" s="31"/>
      <c r="DE1162" s="31"/>
      <c r="DF1162" s="31"/>
      <c r="DG1162" s="31"/>
      <c r="DH1162" s="31"/>
      <c r="DI1162" s="31"/>
      <c r="DJ1162" s="31"/>
      <c r="DK1162" s="31"/>
      <c r="DL1162" s="31"/>
      <c r="DM1162" s="31"/>
      <c r="DN1162" s="31"/>
      <c r="DO1162" s="31"/>
      <c r="DP1162" s="31"/>
      <c r="DQ1162" s="31"/>
      <c r="DR1162" s="31"/>
      <c r="DS1162" s="31"/>
      <c r="DT1162" s="31"/>
      <c r="DU1162" s="31"/>
      <c r="DV1162" s="31"/>
      <c r="DW1162" s="31"/>
      <c r="DX1162" s="31"/>
      <c r="DY1162" s="31"/>
      <c r="DZ1162" s="31"/>
      <c r="EA1162" s="31"/>
      <c r="EB1162" s="31"/>
      <c r="EC1162" s="31"/>
      <c r="ED1162" s="31"/>
      <c r="EE1162" s="31"/>
      <c r="EF1162" s="31"/>
      <c r="EG1162" s="31"/>
      <c r="EH1162" s="31"/>
      <c r="EI1162" s="31"/>
      <c r="EJ1162" s="31"/>
      <c r="EK1162" s="31"/>
      <c r="EL1162" s="31"/>
      <c r="EM1162" s="31"/>
      <c r="EN1162" s="31"/>
      <c r="EO1162" s="31"/>
      <c r="EP1162" s="31"/>
      <c r="EQ1162" s="31"/>
      <c r="ER1162" s="31"/>
      <c r="ES1162" s="31"/>
      <c r="ET1162" s="31"/>
      <c r="EU1162" s="31"/>
      <c r="EV1162" s="31"/>
      <c r="EW1162" s="31"/>
      <c r="EX1162" s="31"/>
      <c r="EY1162" s="31"/>
      <c r="EZ1162" s="31"/>
      <c r="FA1162" s="31"/>
      <c r="FB1162" s="31"/>
      <c r="FC1162" s="31"/>
      <c r="FD1162" s="31"/>
      <c r="FE1162" s="31"/>
      <c r="FF1162" s="31"/>
      <c r="FG1162" s="31"/>
      <c r="FH1162" s="31"/>
      <c r="FI1162" s="31"/>
      <c r="FJ1162" s="31"/>
      <c r="FK1162" s="31"/>
      <c r="FL1162" s="31"/>
      <c r="FM1162" s="31"/>
      <c r="FN1162" s="31"/>
      <c r="FO1162" s="31"/>
      <c r="FP1162" s="31"/>
      <c r="FQ1162" s="31"/>
      <c r="FR1162" s="31"/>
      <c r="FS1162" s="31"/>
      <c r="FT1162" s="31"/>
      <c r="FU1162" s="31"/>
      <c r="FV1162" s="31"/>
      <c r="FW1162" s="31"/>
      <c r="FX1162" s="31"/>
      <c r="FY1162" s="31"/>
      <c r="FZ1162" s="31"/>
      <c r="GA1162" s="31"/>
      <c r="GB1162" s="31"/>
      <c r="GC1162" s="31"/>
      <c r="GD1162" s="31"/>
      <c r="GE1162" s="31"/>
      <c r="GF1162" s="31"/>
      <c r="GG1162" s="31"/>
      <c r="GH1162" s="31"/>
      <c r="GI1162" s="31"/>
      <c r="GJ1162" s="31"/>
      <c r="GK1162" s="31"/>
      <c r="GL1162" s="31"/>
      <c r="GM1162" s="31"/>
      <c r="GN1162" s="31"/>
      <c r="GO1162" s="31"/>
      <c r="GP1162" s="31"/>
      <c r="GQ1162" s="31"/>
      <c r="GR1162" s="31"/>
      <c r="GS1162" s="31"/>
      <c r="GT1162" s="31"/>
      <c r="GU1162" s="31"/>
      <c r="GV1162" s="31"/>
      <c r="GW1162" s="31"/>
      <c r="GX1162" s="31"/>
      <c r="GY1162" s="31"/>
      <c r="GZ1162" s="31"/>
    </row>
    <row r="1163" spans="2:208" s="32" customFormat="1" x14ac:dyDescent="0.2">
      <c r="B1163" s="21"/>
      <c r="C1163" s="22"/>
      <c r="D1163" s="22"/>
      <c r="E1163" s="22"/>
      <c r="F1163" s="246"/>
      <c r="G1163" s="121"/>
      <c r="H1163" s="27"/>
      <c r="I1163" s="28"/>
      <c r="J1163" s="29"/>
      <c r="K1163" s="30"/>
      <c r="L1163" s="34"/>
      <c r="M1163" s="35"/>
      <c r="N1163" s="30"/>
      <c r="O1163" s="34"/>
      <c r="P1163" s="35"/>
      <c r="Q1163" s="30"/>
      <c r="R1163" s="34"/>
      <c r="S1163" s="35"/>
      <c r="T1163" s="30"/>
      <c r="U1163" s="34"/>
      <c r="V1163" s="35"/>
      <c r="W1163" s="30"/>
      <c r="X1163" s="34"/>
      <c r="Y1163" s="34"/>
      <c r="Z1163" s="30"/>
      <c r="AA1163" s="34"/>
      <c r="AB1163" s="34"/>
      <c r="AC1163" s="30"/>
      <c r="AD1163" s="34"/>
      <c r="AE1163" s="34"/>
      <c r="AF1163" s="30"/>
      <c r="AG1163" s="34"/>
      <c r="AH1163" s="34"/>
      <c r="AI1163" s="30"/>
      <c r="AJ1163" s="34"/>
      <c r="AK1163" s="34"/>
      <c r="AL1163" s="30"/>
      <c r="AM1163" s="34"/>
      <c r="AN1163" s="34"/>
      <c r="AO1163" s="30"/>
      <c r="AP1163" s="34"/>
      <c r="AQ1163" s="34"/>
      <c r="AR1163" s="30"/>
      <c r="AS1163" s="34"/>
      <c r="AT1163" s="34"/>
      <c r="AU1163" s="30"/>
      <c r="AV1163" s="34"/>
      <c r="AW1163" s="34"/>
      <c r="AX1163" s="30"/>
      <c r="AY1163" s="34"/>
      <c r="AZ1163" s="34"/>
      <c r="BA1163" s="30"/>
      <c r="BB1163" s="34"/>
      <c r="BC1163" s="34"/>
      <c r="BD1163" s="30"/>
      <c r="BE1163" s="34"/>
      <c r="BF1163" s="34"/>
      <c r="BG1163" s="30"/>
      <c r="BH1163" s="34"/>
      <c r="BI1163" s="34"/>
      <c r="BJ1163" s="30"/>
      <c r="BK1163" s="34"/>
      <c r="BL1163" s="34"/>
      <c r="BM1163" s="122"/>
      <c r="BN1163" s="28"/>
      <c r="BO1163" s="34"/>
      <c r="BP1163" s="30"/>
      <c r="BQ1163" s="30"/>
      <c r="BR1163" s="31"/>
      <c r="BS1163" s="31"/>
      <c r="BT1163" s="31"/>
      <c r="BU1163" s="31"/>
      <c r="BV1163" s="31"/>
      <c r="BW1163" s="31"/>
      <c r="BX1163" s="31"/>
      <c r="BY1163" s="31"/>
      <c r="BZ1163" s="31"/>
      <c r="CA1163" s="31"/>
      <c r="CB1163" s="31"/>
      <c r="CC1163" s="31"/>
      <c r="CD1163" s="31"/>
      <c r="CE1163" s="31"/>
      <c r="CF1163" s="31"/>
      <c r="CG1163" s="31"/>
      <c r="CH1163" s="31"/>
      <c r="CI1163" s="31"/>
      <c r="CJ1163" s="31"/>
      <c r="CK1163" s="31"/>
      <c r="CL1163" s="31"/>
      <c r="CM1163" s="31"/>
      <c r="CN1163" s="31"/>
      <c r="CO1163" s="31"/>
      <c r="CP1163" s="31"/>
      <c r="CQ1163" s="31"/>
      <c r="CR1163" s="31"/>
      <c r="CS1163" s="31"/>
      <c r="CT1163" s="31"/>
      <c r="CU1163" s="31"/>
      <c r="CV1163" s="31"/>
      <c r="CW1163" s="31"/>
      <c r="CX1163" s="31"/>
      <c r="CY1163" s="31"/>
      <c r="CZ1163" s="31"/>
      <c r="DA1163" s="31"/>
      <c r="DB1163" s="31"/>
      <c r="DC1163" s="31"/>
      <c r="DD1163" s="31"/>
      <c r="DE1163" s="31"/>
      <c r="DF1163" s="31"/>
      <c r="DG1163" s="31"/>
      <c r="DH1163" s="31"/>
      <c r="DI1163" s="31"/>
      <c r="DJ1163" s="31"/>
      <c r="DK1163" s="31"/>
      <c r="DL1163" s="31"/>
      <c r="DM1163" s="31"/>
      <c r="DN1163" s="31"/>
      <c r="DO1163" s="31"/>
      <c r="DP1163" s="31"/>
      <c r="DQ1163" s="31"/>
      <c r="DR1163" s="31"/>
      <c r="DS1163" s="31"/>
      <c r="DT1163" s="31"/>
      <c r="DU1163" s="31"/>
      <c r="DV1163" s="31"/>
      <c r="DW1163" s="31"/>
      <c r="DX1163" s="31"/>
      <c r="DY1163" s="31"/>
      <c r="DZ1163" s="31"/>
      <c r="EA1163" s="31"/>
      <c r="EB1163" s="31"/>
      <c r="EC1163" s="31"/>
      <c r="ED1163" s="31"/>
      <c r="EE1163" s="31"/>
      <c r="EF1163" s="31"/>
      <c r="EG1163" s="31"/>
      <c r="EH1163" s="31"/>
      <c r="EI1163" s="31"/>
      <c r="EJ1163" s="31"/>
      <c r="EK1163" s="31"/>
      <c r="EL1163" s="31"/>
      <c r="EM1163" s="31"/>
      <c r="EN1163" s="31"/>
      <c r="EO1163" s="31"/>
      <c r="EP1163" s="31"/>
      <c r="EQ1163" s="31"/>
      <c r="ER1163" s="31"/>
      <c r="ES1163" s="31"/>
      <c r="ET1163" s="31"/>
      <c r="EU1163" s="31"/>
      <c r="EV1163" s="31"/>
      <c r="EW1163" s="31"/>
      <c r="EX1163" s="31"/>
      <c r="EY1163" s="31"/>
      <c r="EZ1163" s="31"/>
      <c r="FA1163" s="31"/>
      <c r="FB1163" s="31"/>
      <c r="FC1163" s="31"/>
      <c r="FD1163" s="31"/>
      <c r="FE1163" s="31"/>
      <c r="FF1163" s="31"/>
      <c r="FG1163" s="31"/>
      <c r="FH1163" s="31"/>
      <c r="FI1163" s="31"/>
      <c r="FJ1163" s="31"/>
      <c r="FK1163" s="31"/>
      <c r="FL1163" s="31"/>
      <c r="FM1163" s="31"/>
      <c r="FN1163" s="31"/>
      <c r="FO1163" s="31"/>
      <c r="FP1163" s="31"/>
      <c r="FQ1163" s="31"/>
      <c r="FR1163" s="31"/>
      <c r="FS1163" s="31"/>
      <c r="FT1163" s="31"/>
      <c r="FU1163" s="31"/>
      <c r="FV1163" s="31"/>
      <c r="FW1163" s="31"/>
      <c r="FX1163" s="31"/>
      <c r="FY1163" s="31"/>
      <c r="FZ1163" s="31"/>
      <c r="GA1163" s="31"/>
      <c r="GB1163" s="31"/>
      <c r="GC1163" s="31"/>
      <c r="GD1163" s="31"/>
      <c r="GE1163" s="31"/>
      <c r="GF1163" s="31"/>
      <c r="GG1163" s="31"/>
      <c r="GH1163" s="31"/>
      <c r="GI1163" s="31"/>
      <c r="GJ1163" s="31"/>
      <c r="GK1163" s="31"/>
      <c r="GL1163" s="31"/>
      <c r="GM1163" s="31"/>
      <c r="GN1163" s="31"/>
      <c r="GO1163" s="31"/>
      <c r="GP1163" s="31"/>
      <c r="GQ1163" s="31"/>
      <c r="GR1163" s="31"/>
      <c r="GS1163" s="31"/>
      <c r="GT1163" s="31"/>
      <c r="GU1163" s="31"/>
      <c r="GV1163" s="31"/>
      <c r="GW1163" s="31"/>
      <c r="GX1163" s="31"/>
      <c r="GY1163" s="31"/>
      <c r="GZ1163" s="31"/>
    </row>
    <row r="1164" spans="2:208" s="32" customFormat="1" x14ac:dyDescent="0.2">
      <c r="B1164" s="21"/>
      <c r="C1164" s="22"/>
      <c r="D1164" s="22"/>
      <c r="E1164" s="22"/>
      <c r="F1164" s="246"/>
      <c r="G1164" s="121"/>
      <c r="H1164" s="27"/>
      <c r="I1164" s="28"/>
      <c r="J1164" s="29"/>
      <c r="K1164" s="30"/>
      <c r="L1164" s="34"/>
      <c r="M1164" s="35"/>
      <c r="N1164" s="30"/>
      <c r="O1164" s="34"/>
      <c r="P1164" s="35"/>
      <c r="Q1164" s="30"/>
      <c r="R1164" s="34"/>
      <c r="S1164" s="35"/>
      <c r="T1164" s="30"/>
      <c r="U1164" s="34"/>
      <c r="V1164" s="35"/>
      <c r="W1164" s="30"/>
      <c r="X1164" s="34"/>
      <c r="Y1164" s="34"/>
      <c r="Z1164" s="30"/>
      <c r="AA1164" s="34"/>
      <c r="AB1164" s="34"/>
      <c r="AC1164" s="30"/>
      <c r="AD1164" s="34"/>
      <c r="AE1164" s="34"/>
      <c r="AF1164" s="30"/>
      <c r="AG1164" s="34"/>
      <c r="AH1164" s="34"/>
      <c r="AI1164" s="30"/>
      <c r="AJ1164" s="34"/>
      <c r="AK1164" s="34"/>
      <c r="AL1164" s="30"/>
      <c r="AM1164" s="34"/>
      <c r="AN1164" s="34"/>
      <c r="AO1164" s="30"/>
      <c r="AP1164" s="34"/>
      <c r="AQ1164" s="34"/>
      <c r="AR1164" s="30"/>
      <c r="AS1164" s="34"/>
      <c r="AT1164" s="34"/>
      <c r="AU1164" s="30"/>
      <c r="AV1164" s="34"/>
      <c r="AW1164" s="34"/>
      <c r="AX1164" s="30"/>
      <c r="AY1164" s="34"/>
      <c r="AZ1164" s="34"/>
      <c r="BA1164" s="30"/>
      <c r="BB1164" s="34"/>
      <c r="BC1164" s="34"/>
      <c r="BD1164" s="30"/>
      <c r="BE1164" s="34"/>
      <c r="BF1164" s="34"/>
      <c r="BG1164" s="30"/>
      <c r="BH1164" s="34"/>
      <c r="BI1164" s="34"/>
      <c r="BJ1164" s="30"/>
      <c r="BK1164" s="34"/>
      <c r="BL1164" s="34"/>
      <c r="BM1164" s="122"/>
      <c r="BN1164" s="28"/>
      <c r="BO1164" s="34"/>
      <c r="BP1164" s="30"/>
      <c r="BQ1164" s="30"/>
      <c r="BR1164" s="31"/>
      <c r="BS1164" s="31"/>
      <c r="BT1164" s="31"/>
      <c r="BU1164" s="31"/>
      <c r="BV1164" s="31"/>
      <c r="BW1164" s="31"/>
      <c r="BX1164" s="31"/>
      <c r="BY1164" s="31"/>
      <c r="BZ1164" s="31"/>
      <c r="CA1164" s="31"/>
      <c r="CB1164" s="31"/>
      <c r="CC1164" s="31"/>
      <c r="CD1164" s="31"/>
      <c r="CE1164" s="31"/>
      <c r="CF1164" s="31"/>
      <c r="CG1164" s="31"/>
      <c r="CH1164" s="31"/>
      <c r="CI1164" s="31"/>
      <c r="CJ1164" s="31"/>
      <c r="CK1164" s="31"/>
      <c r="CL1164" s="31"/>
      <c r="CM1164" s="31"/>
      <c r="CN1164" s="31"/>
      <c r="CO1164" s="31"/>
      <c r="CP1164" s="31"/>
      <c r="CQ1164" s="31"/>
      <c r="CR1164" s="31"/>
      <c r="CS1164" s="31"/>
      <c r="CT1164" s="31"/>
      <c r="CU1164" s="31"/>
      <c r="CV1164" s="31"/>
      <c r="CW1164" s="31"/>
      <c r="CX1164" s="31"/>
      <c r="CY1164" s="31"/>
      <c r="CZ1164" s="31"/>
      <c r="DA1164" s="31"/>
      <c r="DB1164" s="31"/>
      <c r="DC1164" s="31"/>
      <c r="DD1164" s="31"/>
      <c r="DE1164" s="31"/>
      <c r="DF1164" s="31"/>
      <c r="DG1164" s="31"/>
      <c r="DH1164" s="31"/>
      <c r="DI1164" s="31"/>
      <c r="DJ1164" s="31"/>
      <c r="DK1164" s="31"/>
      <c r="DL1164" s="31"/>
      <c r="DM1164" s="31"/>
      <c r="DN1164" s="31"/>
      <c r="DO1164" s="31"/>
      <c r="DP1164" s="31"/>
      <c r="DQ1164" s="31"/>
      <c r="DR1164" s="31"/>
      <c r="DS1164" s="31"/>
      <c r="DT1164" s="31"/>
      <c r="DU1164" s="31"/>
      <c r="DV1164" s="31"/>
      <c r="DW1164" s="31"/>
      <c r="DX1164" s="31"/>
      <c r="DY1164" s="31"/>
      <c r="DZ1164" s="31"/>
      <c r="EA1164" s="31"/>
      <c r="EB1164" s="31"/>
      <c r="EC1164" s="31"/>
      <c r="ED1164" s="31"/>
      <c r="EE1164" s="31"/>
      <c r="EF1164" s="31"/>
      <c r="EG1164" s="31"/>
      <c r="EH1164" s="31"/>
      <c r="EI1164" s="31"/>
      <c r="EJ1164" s="31"/>
      <c r="EK1164" s="31"/>
      <c r="EL1164" s="31"/>
      <c r="EM1164" s="31"/>
      <c r="EN1164" s="31"/>
      <c r="EO1164" s="31"/>
      <c r="EP1164" s="31"/>
      <c r="EQ1164" s="31"/>
      <c r="ER1164" s="31"/>
      <c r="ES1164" s="31"/>
      <c r="ET1164" s="31"/>
      <c r="EU1164" s="31"/>
      <c r="EV1164" s="31"/>
      <c r="EW1164" s="31"/>
      <c r="EX1164" s="31"/>
      <c r="EY1164" s="31"/>
      <c r="EZ1164" s="31"/>
      <c r="FA1164" s="31"/>
      <c r="FB1164" s="31"/>
      <c r="FC1164" s="31"/>
      <c r="FD1164" s="31"/>
      <c r="FE1164" s="31"/>
      <c r="FF1164" s="31"/>
      <c r="FG1164" s="31"/>
      <c r="FH1164" s="31"/>
      <c r="FI1164" s="31"/>
      <c r="FJ1164" s="31"/>
      <c r="FK1164" s="31"/>
      <c r="FL1164" s="31"/>
      <c r="FM1164" s="31"/>
      <c r="FN1164" s="31"/>
      <c r="FO1164" s="31"/>
      <c r="FP1164" s="31"/>
      <c r="FQ1164" s="31"/>
      <c r="FR1164" s="31"/>
      <c r="FS1164" s="31"/>
      <c r="FT1164" s="31"/>
      <c r="FU1164" s="31"/>
      <c r="FV1164" s="31"/>
      <c r="FW1164" s="31"/>
      <c r="FX1164" s="31"/>
      <c r="FY1164" s="31"/>
      <c r="FZ1164" s="31"/>
      <c r="GA1164" s="31"/>
      <c r="GB1164" s="31"/>
      <c r="GC1164" s="31"/>
      <c r="GD1164" s="31"/>
      <c r="GE1164" s="31"/>
      <c r="GF1164" s="31"/>
      <c r="GG1164" s="31"/>
      <c r="GH1164" s="31"/>
      <c r="GI1164" s="31"/>
      <c r="GJ1164" s="31"/>
      <c r="GK1164" s="31"/>
      <c r="GL1164" s="31"/>
      <c r="GM1164" s="31"/>
      <c r="GN1164" s="31"/>
      <c r="GO1164" s="31"/>
      <c r="GP1164" s="31"/>
      <c r="GQ1164" s="31"/>
      <c r="GR1164" s="31"/>
      <c r="GS1164" s="31"/>
      <c r="GT1164" s="31"/>
      <c r="GU1164" s="31"/>
      <c r="GV1164" s="31"/>
      <c r="GW1164" s="31"/>
      <c r="GX1164" s="31"/>
      <c r="GY1164" s="31"/>
      <c r="GZ1164" s="31"/>
    </row>
    <row r="1165" spans="2:208" s="32" customFormat="1" x14ac:dyDescent="0.2">
      <c r="B1165" s="21"/>
      <c r="C1165" s="22"/>
      <c r="D1165" s="22"/>
      <c r="E1165" s="22"/>
      <c r="F1165" s="246"/>
      <c r="G1165" s="121"/>
      <c r="H1165" s="27"/>
      <c r="I1165" s="28"/>
      <c r="J1165" s="29"/>
      <c r="K1165" s="30"/>
      <c r="L1165" s="34"/>
      <c r="M1165" s="35"/>
      <c r="N1165" s="30"/>
      <c r="O1165" s="34"/>
      <c r="P1165" s="35"/>
      <c r="Q1165" s="30"/>
      <c r="R1165" s="34"/>
      <c r="S1165" s="35"/>
      <c r="T1165" s="30"/>
      <c r="U1165" s="34"/>
      <c r="V1165" s="35"/>
      <c r="W1165" s="30"/>
      <c r="X1165" s="34"/>
      <c r="Y1165" s="34"/>
      <c r="Z1165" s="30"/>
      <c r="AA1165" s="34"/>
      <c r="AB1165" s="34"/>
      <c r="AC1165" s="30"/>
      <c r="AD1165" s="34"/>
      <c r="AE1165" s="34"/>
      <c r="AF1165" s="30"/>
      <c r="AG1165" s="34"/>
      <c r="AH1165" s="34"/>
      <c r="AI1165" s="30"/>
      <c r="AJ1165" s="34"/>
      <c r="AK1165" s="34"/>
      <c r="AL1165" s="30"/>
      <c r="AM1165" s="34"/>
      <c r="AN1165" s="34"/>
      <c r="AO1165" s="30"/>
      <c r="AP1165" s="34"/>
      <c r="AQ1165" s="34"/>
      <c r="AR1165" s="30"/>
      <c r="AS1165" s="34"/>
      <c r="AT1165" s="34"/>
      <c r="AU1165" s="30"/>
      <c r="AV1165" s="34"/>
      <c r="AW1165" s="34"/>
      <c r="AX1165" s="30"/>
      <c r="AY1165" s="34"/>
      <c r="AZ1165" s="34"/>
      <c r="BA1165" s="30"/>
      <c r="BB1165" s="34"/>
      <c r="BC1165" s="34"/>
      <c r="BD1165" s="30"/>
      <c r="BE1165" s="34"/>
      <c r="BF1165" s="34"/>
      <c r="BG1165" s="30"/>
      <c r="BH1165" s="34"/>
      <c r="BI1165" s="34"/>
      <c r="BJ1165" s="30"/>
      <c r="BK1165" s="34"/>
      <c r="BL1165" s="34"/>
      <c r="BM1165" s="122"/>
      <c r="BN1165" s="28"/>
      <c r="BO1165" s="34"/>
      <c r="BP1165" s="30"/>
      <c r="BQ1165" s="30"/>
      <c r="BR1165" s="31"/>
      <c r="BS1165" s="31"/>
      <c r="BT1165" s="31"/>
      <c r="BU1165" s="31"/>
      <c r="BV1165" s="31"/>
      <c r="BW1165" s="31"/>
      <c r="BX1165" s="31"/>
      <c r="BY1165" s="31"/>
      <c r="BZ1165" s="31"/>
      <c r="CA1165" s="31"/>
      <c r="CB1165" s="31"/>
      <c r="CC1165" s="31"/>
      <c r="CD1165" s="31"/>
      <c r="CE1165" s="31"/>
      <c r="CF1165" s="31"/>
      <c r="CG1165" s="31"/>
      <c r="CH1165" s="31"/>
      <c r="CI1165" s="31"/>
      <c r="CJ1165" s="31"/>
      <c r="CK1165" s="31"/>
      <c r="CL1165" s="31"/>
      <c r="CM1165" s="31"/>
      <c r="CN1165" s="31"/>
      <c r="CO1165" s="31"/>
      <c r="CP1165" s="31"/>
      <c r="CQ1165" s="31"/>
      <c r="CR1165" s="31"/>
      <c r="CS1165" s="31"/>
      <c r="CT1165" s="31"/>
      <c r="CU1165" s="31"/>
      <c r="CV1165" s="31"/>
      <c r="CW1165" s="31"/>
      <c r="CX1165" s="31"/>
      <c r="CY1165" s="31"/>
      <c r="CZ1165" s="31"/>
      <c r="DA1165" s="31"/>
      <c r="DB1165" s="31"/>
      <c r="DC1165" s="31"/>
      <c r="DD1165" s="31"/>
      <c r="DE1165" s="31"/>
      <c r="DF1165" s="31"/>
      <c r="DG1165" s="31"/>
      <c r="DH1165" s="31"/>
      <c r="DI1165" s="31"/>
      <c r="DJ1165" s="31"/>
      <c r="DK1165" s="31"/>
      <c r="DL1165" s="31"/>
      <c r="DM1165" s="31"/>
      <c r="DN1165" s="31"/>
      <c r="DO1165" s="31"/>
      <c r="DP1165" s="31"/>
      <c r="DQ1165" s="31"/>
      <c r="DR1165" s="31"/>
      <c r="DS1165" s="31"/>
      <c r="DT1165" s="31"/>
      <c r="DU1165" s="31"/>
      <c r="DV1165" s="31"/>
      <c r="DW1165" s="31"/>
      <c r="DX1165" s="31"/>
      <c r="DY1165" s="31"/>
      <c r="DZ1165" s="31"/>
      <c r="EA1165" s="31"/>
      <c r="EB1165" s="31"/>
      <c r="EC1165" s="31"/>
      <c r="ED1165" s="31"/>
      <c r="EE1165" s="31"/>
      <c r="EF1165" s="31"/>
      <c r="EG1165" s="31"/>
      <c r="EH1165" s="31"/>
      <c r="EI1165" s="31"/>
      <c r="EJ1165" s="31"/>
      <c r="EK1165" s="31"/>
      <c r="EL1165" s="31"/>
      <c r="EM1165" s="31"/>
      <c r="EN1165" s="31"/>
      <c r="EO1165" s="31"/>
      <c r="EP1165" s="31"/>
      <c r="EQ1165" s="31"/>
      <c r="ER1165" s="31"/>
      <c r="ES1165" s="31"/>
      <c r="ET1165" s="31"/>
      <c r="EU1165" s="31"/>
      <c r="EV1165" s="31"/>
      <c r="EW1165" s="31"/>
      <c r="EX1165" s="31"/>
      <c r="EY1165" s="31"/>
      <c r="EZ1165" s="31"/>
      <c r="FA1165" s="31"/>
      <c r="FB1165" s="31"/>
      <c r="FC1165" s="31"/>
      <c r="FD1165" s="31"/>
      <c r="FE1165" s="31"/>
      <c r="FF1165" s="31"/>
      <c r="FG1165" s="31"/>
      <c r="FH1165" s="31"/>
      <c r="FI1165" s="31"/>
      <c r="FJ1165" s="31"/>
      <c r="FK1165" s="31"/>
      <c r="FL1165" s="31"/>
      <c r="FM1165" s="31"/>
      <c r="FN1165" s="31"/>
      <c r="FO1165" s="31"/>
      <c r="FP1165" s="31"/>
      <c r="FQ1165" s="31"/>
      <c r="FR1165" s="31"/>
      <c r="FS1165" s="31"/>
      <c r="FT1165" s="31"/>
      <c r="FU1165" s="31"/>
      <c r="FV1165" s="31"/>
      <c r="FW1165" s="31"/>
      <c r="FX1165" s="31"/>
      <c r="FY1165" s="31"/>
      <c r="FZ1165" s="31"/>
      <c r="GA1165" s="31"/>
      <c r="GB1165" s="31"/>
      <c r="GC1165" s="31"/>
      <c r="GD1165" s="31"/>
      <c r="GE1165" s="31"/>
      <c r="GF1165" s="31"/>
      <c r="GG1165" s="31"/>
      <c r="GH1165" s="31"/>
      <c r="GI1165" s="31"/>
      <c r="GJ1165" s="31"/>
      <c r="GK1165" s="31"/>
      <c r="GL1165" s="31"/>
      <c r="GM1165" s="31"/>
      <c r="GN1165" s="31"/>
      <c r="GO1165" s="31"/>
      <c r="GP1165" s="31"/>
      <c r="GQ1165" s="31"/>
      <c r="GR1165" s="31"/>
      <c r="GS1165" s="31"/>
      <c r="GT1165" s="31"/>
      <c r="GU1165" s="31"/>
      <c r="GV1165" s="31"/>
      <c r="GW1165" s="31"/>
      <c r="GX1165" s="31"/>
      <c r="GY1165" s="31"/>
      <c r="GZ1165" s="31"/>
    </row>
    <row r="1166" spans="2:208" s="32" customFormat="1" x14ac:dyDescent="0.2">
      <c r="B1166" s="21"/>
      <c r="C1166" s="22"/>
      <c r="D1166" s="22"/>
      <c r="E1166" s="22"/>
      <c r="F1166" s="246"/>
      <c r="G1166" s="121"/>
      <c r="H1166" s="27"/>
      <c r="I1166" s="28"/>
      <c r="J1166" s="29"/>
      <c r="K1166" s="30"/>
      <c r="L1166" s="34"/>
      <c r="M1166" s="35"/>
      <c r="N1166" s="30"/>
      <c r="O1166" s="34"/>
      <c r="P1166" s="35"/>
      <c r="Q1166" s="30"/>
      <c r="R1166" s="34"/>
      <c r="S1166" s="35"/>
      <c r="T1166" s="30"/>
      <c r="U1166" s="34"/>
      <c r="V1166" s="35"/>
      <c r="W1166" s="30"/>
      <c r="X1166" s="34"/>
      <c r="Y1166" s="34"/>
      <c r="Z1166" s="30"/>
      <c r="AA1166" s="34"/>
      <c r="AB1166" s="34"/>
      <c r="AC1166" s="30"/>
      <c r="AD1166" s="34"/>
      <c r="AE1166" s="34"/>
      <c r="AF1166" s="30"/>
      <c r="AG1166" s="34"/>
      <c r="AH1166" s="34"/>
      <c r="AI1166" s="30"/>
      <c r="AJ1166" s="34"/>
      <c r="AK1166" s="34"/>
      <c r="AL1166" s="30"/>
      <c r="AM1166" s="34"/>
      <c r="AN1166" s="34"/>
      <c r="AO1166" s="30"/>
      <c r="AP1166" s="34"/>
      <c r="AQ1166" s="34"/>
      <c r="AR1166" s="30"/>
      <c r="AS1166" s="34"/>
      <c r="AT1166" s="34"/>
      <c r="AU1166" s="30"/>
      <c r="AV1166" s="34"/>
      <c r="AW1166" s="34"/>
      <c r="AX1166" s="30"/>
      <c r="AY1166" s="34"/>
      <c r="AZ1166" s="34"/>
      <c r="BA1166" s="30"/>
      <c r="BB1166" s="34"/>
      <c r="BC1166" s="34"/>
      <c r="BD1166" s="30"/>
      <c r="BE1166" s="34"/>
      <c r="BF1166" s="34"/>
      <c r="BG1166" s="30"/>
      <c r="BH1166" s="34"/>
      <c r="BI1166" s="34"/>
      <c r="BJ1166" s="30"/>
      <c r="BK1166" s="34"/>
      <c r="BL1166" s="34"/>
      <c r="BM1166" s="122"/>
      <c r="BN1166" s="28"/>
      <c r="BO1166" s="34"/>
      <c r="BP1166" s="30"/>
      <c r="BQ1166" s="30"/>
      <c r="BR1166" s="31"/>
      <c r="BS1166" s="31"/>
      <c r="BT1166" s="31"/>
      <c r="BU1166" s="31"/>
      <c r="BV1166" s="31"/>
      <c r="BW1166" s="31"/>
      <c r="BX1166" s="31"/>
      <c r="BY1166" s="31"/>
      <c r="BZ1166" s="31"/>
      <c r="CA1166" s="31"/>
      <c r="CB1166" s="31"/>
      <c r="CC1166" s="31"/>
      <c r="CD1166" s="31"/>
      <c r="CE1166" s="31"/>
      <c r="CF1166" s="31"/>
      <c r="CG1166" s="31"/>
      <c r="CH1166" s="31"/>
      <c r="CI1166" s="31"/>
      <c r="CJ1166" s="31"/>
      <c r="CK1166" s="31"/>
      <c r="CL1166" s="31"/>
      <c r="CM1166" s="31"/>
      <c r="CN1166" s="31"/>
      <c r="CO1166" s="31"/>
      <c r="CP1166" s="31"/>
      <c r="CQ1166" s="31"/>
      <c r="CR1166" s="31"/>
      <c r="CS1166" s="31"/>
      <c r="CT1166" s="31"/>
      <c r="CU1166" s="31"/>
      <c r="CV1166" s="31"/>
      <c r="CW1166" s="31"/>
      <c r="CX1166" s="31"/>
      <c r="CY1166" s="31"/>
      <c r="CZ1166" s="31"/>
      <c r="DA1166" s="31"/>
      <c r="DB1166" s="31"/>
      <c r="DC1166" s="31"/>
      <c r="DD1166" s="31"/>
      <c r="DE1166" s="31"/>
      <c r="DF1166" s="31"/>
      <c r="DG1166" s="31"/>
      <c r="DH1166" s="31"/>
      <c r="DI1166" s="31"/>
      <c r="DJ1166" s="31"/>
      <c r="DK1166" s="31"/>
      <c r="DL1166" s="31"/>
      <c r="DM1166" s="31"/>
      <c r="DN1166" s="31"/>
      <c r="DO1166" s="31"/>
      <c r="DP1166" s="31"/>
      <c r="DQ1166" s="31"/>
      <c r="DR1166" s="31"/>
      <c r="DS1166" s="31"/>
      <c r="DT1166" s="31"/>
      <c r="DU1166" s="31"/>
      <c r="DV1166" s="31"/>
      <c r="DW1166" s="31"/>
      <c r="DX1166" s="31"/>
      <c r="DY1166" s="31"/>
      <c r="DZ1166" s="31"/>
      <c r="EA1166" s="31"/>
      <c r="EB1166" s="31"/>
      <c r="EC1166" s="31"/>
      <c r="ED1166" s="31"/>
      <c r="EE1166" s="31"/>
      <c r="EF1166" s="31"/>
      <c r="EG1166" s="31"/>
      <c r="EH1166" s="31"/>
      <c r="EI1166" s="31"/>
      <c r="EJ1166" s="31"/>
      <c r="EK1166" s="31"/>
      <c r="EL1166" s="31"/>
      <c r="EM1166" s="31"/>
      <c r="EN1166" s="31"/>
      <c r="EO1166" s="31"/>
      <c r="EP1166" s="31"/>
      <c r="EQ1166" s="31"/>
      <c r="ER1166" s="31"/>
      <c r="ES1166" s="31"/>
      <c r="ET1166" s="31"/>
      <c r="EU1166" s="31"/>
      <c r="EV1166" s="31"/>
      <c r="EW1166" s="31"/>
      <c r="EX1166" s="31"/>
      <c r="EY1166" s="31"/>
      <c r="EZ1166" s="31"/>
      <c r="FA1166" s="31"/>
      <c r="FB1166" s="31"/>
      <c r="FC1166" s="31"/>
      <c r="FD1166" s="31"/>
      <c r="FE1166" s="31"/>
      <c r="FF1166" s="31"/>
      <c r="FG1166" s="31"/>
      <c r="FH1166" s="31"/>
      <c r="FI1166" s="31"/>
      <c r="FJ1166" s="31"/>
      <c r="FK1166" s="31"/>
      <c r="FL1166" s="31"/>
      <c r="FM1166" s="31"/>
      <c r="FN1166" s="31"/>
      <c r="FO1166" s="31"/>
      <c r="FP1166" s="31"/>
      <c r="FQ1166" s="31"/>
      <c r="FR1166" s="31"/>
      <c r="FS1166" s="31"/>
      <c r="FT1166" s="31"/>
      <c r="FU1166" s="31"/>
      <c r="FV1166" s="31"/>
      <c r="FW1166" s="31"/>
      <c r="FX1166" s="31"/>
      <c r="FY1166" s="31"/>
      <c r="FZ1166" s="31"/>
      <c r="GA1166" s="31"/>
      <c r="GB1166" s="31"/>
      <c r="GC1166" s="31"/>
      <c r="GD1166" s="31"/>
      <c r="GE1166" s="31"/>
      <c r="GF1166" s="31"/>
      <c r="GG1166" s="31"/>
      <c r="GH1166" s="31"/>
      <c r="GI1166" s="31"/>
      <c r="GJ1166" s="31"/>
      <c r="GK1166" s="31"/>
      <c r="GL1166" s="31"/>
      <c r="GM1166" s="31"/>
      <c r="GN1166" s="31"/>
      <c r="GO1166" s="31"/>
      <c r="GP1166" s="31"/>
      <c r="GQ1166" s="31"/>
      <c r="GR1166" s="31"/>
      <c r="GS1166" s="31"/>
      <c r="GT1166" s="31"/>
      <c r="GU1166" s="31"/>
      <c r="GV1166" s="31"/>
      <c r="GW1166" s="31"/>
      <c r="GX1166" s="31"/>
      <c r="GY1166" s="31"/>
      <c r="GZ1166" s="31"/>
    </row>
    <row r="1167" spans="2:208" s="32" customFormat="1" x14ac:dyDescent="0.2">
      <c r="B1167" s="21"/>
      <c r="C1167" s="22"/>
      <c r="D1167" s="22"/>
      <c r="E1167" s="22"/>
      <c r="F1167" s="246"/>
      <c r="G1167" s="121"/>
      <c r="H1167" s="27"/>
      <c r="I1167" s="28"/>
      <c r="J1167" s="29"/>
      <c r="K1167" s="30"/>
      <c r="L1167" s="34"/>
      <c r="M1167" s="35"/>
      <c r="N1167" s="30"/>
      <c r="O1167" s="34"/>
      <c r="P1167" s="35"/>
      <c r="Q1167" s="30"/>
      <c r="R1167" s="34"/>
      <c r="S1167" s="35"/>
      <c r="T1167" s="30"/>
      <c r="U1167" s="34"/>
      <c r="V1167" s="35"/>
      <c r="W1167" s="30"/>
      <c r="X1167" s="34"/>
      <c r="Y1167" s="34"/>
      <c r="Z1167" s="30"/>
      <c r="AA1167" s="34"/>
      <c r="AB1167" s="34"/>
      <c r="AC1167" s="30"/>
      <c r="AD1167" s="34"/>
      <c r="AE1167" s="34"/>
      <c r="AF1167" s="30"/>
      <c r="AG1167" s="34"/>
      <c r="AH1167" s="34"/>
      <c r="AI1167" s="30"/>
      <c r="AJ1167" s="34"/>
      <c r="AK1167" s="34"/>
      <c r="AL1167" s="30"/>
      <c r="AM1167" s="34"/>
      <c r="AN1167" s="34"/>
      <c r="AO1167" s="30"/>
      <c r="AP1167" s="34"/>
      <c r="AQ1167" s="34"/>
      <c r="AR1167" s="30"/>
      <c r="AS1167" s="34"/>
      <c r="AT1167" s="34"/>
      <c r="AU1167" s="30"/>
      <c r="AV1167" s="34"/>
      <c r="AW1167" s="34"/>
      <c r="AX1167" s="30"/>
      <c r="AY1167" s="34"/>
      <c r="AZ1167" s="34"/>
      <c r="BA1167" s="30"/>
      <c r="BB1167" s="34"/>
      <c r="BC1167" s="34"/>
      <c r="BD1167" s="30"/>
      <c r="BE1167" s="34"/>
      <c r="BF1167" s="34"/>
      <c r="BG1167" s="30"/>
      <c r="BH1167" s="34"/>
      <c r="BI1167" s="34"/>
      <c r="BJ1167" s="30"/>
      <c r="BK1167" s="34"/>
      <c r="BL1167" s="34"/>
      <c r="BM1167" s="122"/>
      <c r="BN1167" s="28"/>
      <c r="BO1167" s="34"/>
      <c r="BP1167" s="30"/>
      <c r="BQ1167" s="30"/>
      <c r="BR1167" s="31"/>
      <c r="BS1167" s="31"/>
      <c r="BT1167" s="31"/>
      <c r="BU1167" s="31"/>
      <c r="BV1167" s="31"/>
      <c r="BW1167" s="31"/>
      <c r="BX1167" s="31"/>
      <c r="BY1167" s="31"/>
      <c r="BZ1167" s="31"/>
      <c r="CA1167" s="31"/>
      <c r="CB1167" s="31"/>
      <c r="CC1167" s="31"/>
      <c r="CD1167" s="31"/>
      <c r="CE1167" s="31"/>
      <c r="CF1167" s="31"/>
      <c r="CG1167" s="31"/>
      <c r="CH1167" s="31"/>
      <c r="CI1167" s="31"/>
      <c r="CJ1167" s="31"/>
      <c r="CK1167" s="31"/>
      <c r="CL1167" s="31"/>
      <c r="CM1167" s="31"/>
      <c r="CN1167" s="31"/>
      <c r="CO1167" s="31"/>
      <c r="CP1167" s="31"/>
      <c r="CQ1167" s="31"/>
      <c r="CR1167" s="31"/>
      <c r="CS1167" s="31"/>
      <c r="CT1167" s="31"/>
      <c r="CU1167" s="31"/>
      <c r="CV1167" s="31"/>
      <c r="CW1167" s="31"/>
      <c r="CX1167" s="31"/>
      <c r="CY1167" s="31"/>
      <c r="CZ1167" s="31"/>
      <c r="DA1167" s="31"/>
      <c r="DB1167" s="31"/>
      <c r="DC1167" s="31"/>
      <c r="DD1167" s="31"/>
      <c r="DE1167" s="31"/>
      <c r="DF1167" s="31"/>
      <c r="DG1167" s="31"/>
      <c r="DH1167" s="31"/>
      <c r="DI1167" s="31"/>
      <c r="DJ1167" s="31"/>
      <c r="DK1167" s="31"/>
      <c r="DL1167" s="31"/>
      <c r="DM1167" s="31"/>
      <c r="DN1167" s="31"/>
      <c r="DO1167" s="31"/>
      <c r="DP1167" s="31"/>
      <c r="DQ1167" s="31"/>
      <c r="DR1167" s="31"/>
      <c r="DS1167" s="31"/>
      <c r="DT1167" s="31"/>
      <c r="DU1167" s="31"/>
      <c r="DV1167" s="31"/>
      <c r="DW1167" s="31"/>
      <c r="DX1167" s="31"/>
      <c r="DY1167" s="31"/>
      <c r="DZ1167" s="31"/>
      <c r="EA1167" s="31"/>
      <c r="EB1167" s="31"/>
      <c r="EC1167" s="31"/>
      <c r="ED1167" s="31"/>
      <c r="EE1167" s="31"/>
      <c r="EF1167" s="31"/>
      <c r="EG1167" s="31"/>
      <c r="EH1167" s="31"/>
      <c r="EI1167" s="31"/>
      <c r="EJ1167" s="31"/>
      <c r="EK1167" s="31"/>
      <c r="EL1167" s="31"/>
      <c r="EM1167" s="31"/>
      <c r="EN1167" s="31"/>
      <c r="EO1167" s="31"/>
      <c r="EP1167" s="31"/>
      <c r="EQ1167" s="31"/>
      <c r="ER1167" s="31"/>
      <c r="ES1167" s="31"/>
      <c r="ET1167" s="31"/>
      <c r="EU1167" s="31"/>
      <c r="EV1167" s="31"/>
      <c r="EW1167" s="31"/>
      <c r="EX1167" s="31"/>
      <c r="EY1167" s="31"/>
      <c r="EZ1167" s="31"/>
      <c r="FA1167" s="31"/>
      <c r="FB1167" s="31"/>
      <c r="FC1167" s="31"/>
      <c r="FD1167" s="31"/>
      <c r="FE1167" s="31"/>
      <c r="FF1167" s="31"/>
      <c r="FG1167" s="31"/>
      <c r="FH1167" s="31"/>
      <c r="FI1167" s="31"/>
      <c r="FJ1167" s="31"/>
      <c r="FK1167" s="31"/>
      <c r="FL1167" s="31"/>
      <c r="FM1167" s="31"/>
      <c r="FN1167" s="31"/>
      <c r="FO1167" s="31"/>
      <c r="FP1167" s="31"/>
      <c r="FQ1167" s="31"/>
      <c r="FR1167" s="31"/>
      <c r="FS1167" s="31"/>
      <c r="FT1167" s="31"/>
      <c r="FU1167" s="31"/>
      <c r="FV1167" s="31"/>
      <c r="FW1167" s="31"/>
      <c r="FX1167" s="31"/>
      <c r="FY1167" s="31"/>
      <c r="FZ1167" s="31"/>
      <c r="GA1167" s="31"/>
      <c r="GB1167" s="31"/>
      <c r="GC1167" s="31"/>
      <c r="GD1167" s="31"/>
      <c r="GE1167" s="31"/>
      <c r="GF1167" s="31"/>
      <c r="GG1167" s="31"/>
      <c r="GH1167" s="31"/>
      <c r="GI1167" s="31"/>
      <c r="GJ1167" s="31"/>
      <c r="GK1167" s="31"/>
      <c r="GL1167" s="31"/>
      <c r="GM1167" s="31"/>
      <c r="GN1167" s="31"/>
      <c r="GO1167" s="31"/>
      <c r="GP1167" s="31"/>
      <c r="GQ1167" s="31"/>
      <c r="GR1167" s="31"/>
      <c r="GS1167" s="31"/>
      <c r="GT1167" s="31"/>
      <c r="GU1167" s="31"/>
      <c r="GV1167" s="31"/>
      <c r="GW1167" s="31"/>
      <c r="GX1167" s="31"/>
      <c r="GY1167" s="31"/>
      <c r="GZ1167" s="31"/>
    </row>
    <row r="1168" spans="2:208" s="32" customFormat="1" x14ac:dyDescent="0.2">
      <c r="B1168" s="21"/>
      <c r="C1168" s="22"/>
      <c r="D1168" s="22"/>
      <c r="E1168" s="22"/>
      <c r="F1168" s="246"/>
      <c r="G1168" s="121"/>
      <c r="H1168" s="27"/>
      <c r="I1168" s="28"/>
      <c r="J1168" s="29"/>
      <c r="K1168" s="30"/>
      <c r="L1168" s="34"/>
      <c r="M1168" s="35"/>
      <c r="N1168" s="30"/>
      <c r="O1168" s="34"/>
      <c r="P1168" s="35"/>
      <c r="Q1168" s="30"/>
      <c r="R1168" s="34"/>
      <c r="S1168" s="35"/>
      <c r="T1168" s="30"/>
      <c r="U1168" s="34"/>
      <c r="V1168" s="35"/>
      <c r="W1168" s="30"/>
      <c r="X1168" s="34"/>
      <c r="Y1168" s="34"/>
      <c r="Z1168" s="30"/>
      <c r="AA1168" s="34"/>
      <c r="AB1168" s="34"/>
      <c r="AC1168" s="30"/>
      <c r="AD1168" s="34"/>
      <c r="AE1168" s="34"/>
      <c r="AF1168" s="30"/>
      <c r="AG1168" s="34"/>
      <c r="AH1168" s="34"/>
      <c r="AI1168" s="30"/>
      <c r="AJ1168" s="34"/>
      <c r="AK1168" s="34"/>
      <c r="AL1168" s="30"/>
      <c r="AM1168" s="34"/>
      <c r="AN1168" s="34"/>
      <c r="AO1168" s="30"/>
      <c r="AP1168" s="34"/>
      <c r="AQ1168" s="34"/>
      <c r="AR1168" s="30"/>
      <c r="AS1168" s="34"/>
      <c r="AT1168" s="34"/>
      <c r="AU1168" s="30"/>
      <c r="AV1168" s="34"/>
      <c r="AW1168" s="34"/>
      <c r="AX1168" s="30"/>
      <c r="AY1168" s="34"/>
      <c r="AZ1168" s="34"/>
      <c r="BA1168" s="30"/>
      <c r="BB1168" s="34"/>
      <c r="BC1168" s="34"/>
      <c r="BD1168" s="30"/>
      <c r="BE1168" s="34"/>
      <c r="BF1168" s="34"/>
      <c r="BG1168" s="30"/>
      <c r="BH1168" s="34"/>
      <c r="BI1168" s="34"/>
      <c r="BJ1168" s="30"/>
      <c r="BK1168" s="34"/>
      <c r="BL1168" s="34"/>
      <c r="BM1168" s="122"/>
      <c r="BN1168" s="28"/>
      <c r="BO1168" s="34"/>
      <c r="BP1168" s="30"/>
      <c r="BQ1168" s="30"/>
      <c r="BR1168" s="31"/>
      <c r="BS1168" s="31"/>
      <c r="BT1168" s="31"/>
      <c r="BU1168" s="31"/>
      <c r="BV1168" s="31"/>
      <c r="BW1168" s="31"/>
      <c r="BX1168" s="31"/>
      <c r="BY1168" s="31"/>
      <c r="BZ1168" s="31"/>
      <c r="CA1168" s="31"/>
      <c r="CB1168" s="31"/>
      <c r="CC1168" s="31"/>
      <c r="CD1168" s="31"/>
      <c r="CE1168" s="31"/>
      <c r="CF1168" s="31"/>
      <c r="CG1168" s="31"/>
      <c r="CH1168" s="31"/>
      <c r="CI1168" s="31"/>
      <c r="CJ1168" s="31"/>
      <c r="CK1168" s="31"/>
      <c r="CL1168" s="31"/>
      <c r="CM1168" s="31"/>
      <c r="CN1168" s="31"/>
      <c r="CO1168" s="31"/>
      <c r="CP1168" s="31"/>
      <c r="CQ1168" s="31"/>
      <c r="CR1168" s="31"/>
      <c r="CS1168" s="31"/>
      <c r="CT1168" s="31"/>
      <c r="CU1168" s="31"/>
      <c r="CV1168" s="31"/>
      <c r="CW1168" s="31"/>
      <c r="CX1168" s="31"/>
      <c r="CY1168" s="31"/>
      <c r="CZ1168" s="31"/>
      <c r="DA1168" s="31"/>
      <c r="DB1168" s="31"/>
      <c r="DC1168" s="31"/>
      <c r="DD1168" s="31"/>
      <c r="DE1168" s="31"/>
      <c r="DF1168" s="31"/>
      <c r="DG1168" s="31"/>
      <c r="DH1168" s="31"/>
      <c r="DI1168" s="31"/>
      <c r="DJ1168" s="31"/>
      <c r="DK1168" s="31"/>
      <c r="DL1168" s="31"/>
      <c r="DM1168" s="31"/>
      <c r="DN1168" s="31"/>
      <c r="DO1168" s="31"/>
      <c r="DP1168" s="31"/>
      <c r="DQ1168" s="31"/>
      <c r="DR1168" s="31"/>
      <c r="DS1168" s="31"/>
      <c r="DT1168" s="31"/>
      <c r="DU1168" s="31"/>
      <c r="DV1168" s="31"/>
      <c r="DW1168" s="31"/>
      <c r="DX1168" s="31"/>
      <c r="DY1168" s="31"/>
      <c r="DZ1168" s="31"/>
      <c r="EA1168" s="31"/>
      <c r="EB1168" s="31"/>
      <c r="EC1168" s="31"/>
      <c r="ED1168" s="31"/>
      <c r="EE1168" s="31"/>
      <c r="EF1168" s="31"/>
      <c r="EG1168" s="31"/>
      <c r="EH1168" s="31"/>
      <c r="EI1168" s="31"/>
      <c r="EJ1168" s="31"/>
      <c r="EK1168" s="31"/>
      <c r="EL1168" s="31"/>
      <c r="EM1168" s="31"/>
      <c r="EN1168" s="31"/>
      <c r="EO1168" s="31"/>
      <c r="EP1168" s="31"/>
      <c r="EQ1168" s="31"/>
      <c r="ER1168" s="31"/>
      <c r="ES1168" s="31"/>
      <c r="ET1168" s="31"/>
      <c r="EU1168" s="31"/>
      <c r="EV1168" s="31"/>
      <c r="EW1168" s="31"/>
      <c r="EX1168" s="31"/>
      <c r="EY1168" s="31"/>
      <c r="EZ1168" s="31"/>
      <c r="FA1168" s="31"/>
      <c r="FB1168" s="31"/>
      <c r="FC1168" s="31"/>
      <c r="FD1168" s="31"/>
      <c r="FE1168" s="31"/>
      <c r="FF1168" s="31"/>
      <c r="FG1168" s="31"/>
      <c r="FH1168" s="31"/>
      <c r="FI1168" s="31"/>
      <c r="FJ1168" s="31"/>
      <c r="FK1168" s="31"/>
      <c r="FL1168" s="31"/>
      <c r="FM1168" s="31"/>
      <c r="FN1168" s="31"/>
      <c r="FO1168" s="31"/>
      <c r="FP1168" s="31"/>
      <c r="FQ1168" s="31"/>
      <c r="FR1168" s="31"/>
      <c r="FS1168" s="31"/>
      <c r="FT1168" s="31"/>
      <c r="FU1168" s="31"/>
      <c r="FV1168" s="31"/>
      <c r="FW1168" s="31"/>
      <c r="FX1168" s="31"/>
      <c r="FY1168" s="31"/>
      <c r="FZ1168" s="31"/>
      <c r="GA1168" s="31"/>
      <c r="GB1168" s="31"/>
      <c r="GC1168" s="31"/>
      <c r="GD1168" s="31"/>
      <c r="GE1168" s="31"/>
      <c r="GF1168" s="31"/>
      <c r="GG1168" s="31"/>
      <c r="GH1168" s="31"/>
      <c r="GI1168" s="31"/>
      <c r="GJ1168" s="31"/>
      <c r="GK1168" s="31"/>
      <c r="GL1168" s="31"/>
      <c r="GM1168" s="31"/>
      <c r="GN1168" s="31"/>
      <c r="GO1168" s="31"/>
      <c r="GP1168" s="31"/>
      <c r="GQ1168" s="31"/>
      <c r="GR1168" s="31"/>
      <c r="GS1168" s="31"/>
      <c r="GT1168" s="31"/>
      <c r="GU1168" s="31"/>
      <c r="GV1168" s="31"/>
      <c r="GW1168" s="31"/>
      <c r="GX1168" s="31"/>
      <c r="GY1168" s="31"/>
      <c r="GZ1168" s="31"/>
    </row>
    <row r="1169" spans="2:208" s="32" customFormat="1" x14ac:dyDescent="0.2">
      <c r="B1169" s="21"/>
      <c r="C1169" s="22"/>
      <c r="D1169" s="22"/>
      <c r="E1169" s="22"/>
      <c r="F1169" s="246"/>
      <c r="G1169" s="121"/>
      <c r="H1169" s="27"/>
      <c r="I1169" s="28"/>
      <c r="J1169" s="29"/>
      <c r="K1169" s="30"/>
      <c r="L1169" s="34"/>
      <c r="M1169" s="35"/>
      <c r="N1169" s="30"/>
      <c r="O1169" s="34"/>
      <c r="P1169" s="35"/>
      <c r="Q1169" s="30"/>
      <c r="R1169" s="34"/>
      <c r="S1169" s="35"/>
      <c r="T1169" s="30"/>
      <c r="U1169" s="34"/>
      <c r="V1169" s="35"/>
      <c r="W1169" s="30"/>
      <c r="X1169" s="34"/>
      <c r="Y1169" s="34"/>
      <c r="Z1169" s="30"/>
      <c r="AA1169" s="34"/>
      <c r="AB1169" s="34"/>
      <c r="AC1169" s="30"/>
      <c r="AD1169" s="34"/>
      <c r="AE1169" s="34"/>
      <c r="AF1169" s="30"/>
      <c r="AG1169" s="34"/>
      <c r="AH1169" s="34"/>
      <c r="AI1169" s="30"/>
      <c r="AJ1169" s="34"/>
      <c r="AK1169" s="34"/>
      <c r="AL1169" s="30"/>
      <c r="AM1169" s="34"/>
      <c r="AN1169" s="34"/>
      <c r="AO1169" s="30"/>
      <c r="AP1169" s="34"/>
      <c r="AQ1169" s="34"/>
      <c r="AR1169" s="30"/>
      <c r="AS1169" s="34"/>
      <c r="AT1169" s="34"/>
      <c r="AU1169" s="30"/>
      <c r="AV1169" s="34"/>
      <c r="AW1169" s="34"/>
      <c r="AX1169" s="30"/>
      <c r="AY1169" s="34"/>
      <c r="AZ1169" s="34"/>
      <c r="BA1169" s="30"/>
      <c r="BB1169" s="34"/>
      <c r="BC1169" s="34"/>
      <c r="BD1169" s="30"/>
      <c r="BE1169" s="34"/>
      <c r="BF1169" s="34"/>
      <c r="BG1169" s="30"/>
      <c r="BH1169" s="34"/>
      <c r="BI1169" s="34"/>
      <c r="BJ1169" s="30"/>
      <c r="BK1169" s="34"/>
      <c r="BL1169" s="34"/>
      <c r="BM1169" s="122"/>
      <c r="BN1169" s="28"/>
      <c r="BO1169" s="34"/>
      <c r="BP1169" s="30"/>
      <c r="BQ1169" s="30"/>
      <c r="BR1169" s="31"/>
      <c r="BS1169" s="31"/>
      <c r="BT1169" s="31"/>
      <c r="BU1169" s="31"/>
      <c r="BV1169" s="31"/>
      <c r="BW1169" s="31"/>
      <c r="BX1169" s="31"/>
      <c r="BY1169" s="31"/>
      <c r="BZ1169" s="31"/>
      <c r="CA1169" s="31"/>
      <c r="CB1169" s="31"/>
      <c r="CC1169" s="31"/>
      <c r="CD1169" s="31"/>
      <c r="CE1169" s="31"/>
      <c r="CF1169" s="31"/>
      <c r="CG1169" s="31"/>
      <c r="CH1169" s="31"/>
      <c r="CI1169" s="31"/>
      <c r="CJ1169" s="31"/>
      <c r="CK1169" s="31"/>
      <c r="CL1169" s="31"/>
      <c r="CM1169" s="31"/>
      <c r="CN1169" s="31"/>
      <c r="CO1169" s="31"/>
      <c r="CP1169" s="31"/>
      <c r="CQ1169" s="31"/>
      <c r="CR1169" s="31"/>
      <c r="CS1169" s="31"/>
      <c r="CT1169" s="31"/>
      <c r="CU1169" s="31"/>
      <c r="CV1169" s="31"/>
      <c r="CW1169" s="31"/>
      <c r="CX1169" s="31"/>
      <c r="CY1169" s="31"/>
      <c r="CZ1169" s="31"/>
      <c r="DA1169" s="31"/>
      <c r="DB1169" s="31"/>
      <c r="DC1169" s="31"/>
      <c r="DD1169" s="31"/>
      <c r="DE1169" s="31"/>
      <c r="DF1169" s="31"/>
      <c r="DG1169" s="31"/>
      <c r="DH1169" s="31"/>
      <c r="DI1169" s="31"/>
      <c r="DJ1169" s="31"/>
      <c r="DK1169" s="31"/>
      <c r="DL1169" s="31"/>
      <c r="DM1169" s="31"/>
      <c r="DN1169" s="31"/>
      <c r="DO1169" s="31"/>
      <c r="DP1169" s="31"/>
      <c r="DQ1169" s="31"/>
      <c r="DR1169" s="31"/>
      <c r="DS1169" s="31"/>
      <c r="DT1169" s="31"/>
      <c r="DU1169" s="31"/>
      <c r="DV1169" s="31"/>
      <c r="DW1169" s="31"/>
      <c r="DX1169" s="31"/>
      <c r="DY1169" s="31"/>
      <c r="DZ1169" s="31"/>
      <c r="EA1169" s="31"/>
      <c r="EB1169" s="31"/>
      <c r="EC1169" s="31"/>
      <c r="ED1169" s="31"/>
      <c r="EE1169" s="31"/>
      <c r="EF1169" s="31"/>
      <c r="EG1169" s="31"/>
      <c r="EH1169" s="31"/>
      <c r="EI1169" s="31"/>
      <c r="EJ1169" s="31"/>
      <c r="EK1169" s="31"/>
      <c r="EL1169" s="31"/>
      <c r="EM1169" s="31"/>
      <c r="EN1169" s="31"/>
      <c r="EO1169" s="31"/>
      <c r="EP1169" s="31"/>
      <c r="EQ1169" s="31"/>
      <c r="ER1169" s="31"/>
      <c r="ES1169" s="31"/>
      <c r="ET1169" s="31"/>
      <c r="EU1169" s="31"/>
      <c r="EV1169" s="31"/>
      <c r="EW1169" s="31"/>
      <c r="EX1169" s="31"/>
      <c r="EY1169" s="31"/>
      <c r="EZ1169" s="31"/>
      <c r="FA1169" s="31"/>
      <c r="FB1169" s="31"/>
      <c r="FC1169" s="31"/>
      <c r="FD1169" s="31"/>
      <c r="FE1169" s="31"/>
      <c r="FF1169" s="31"/>
      <c r="FG1169" s="31"/>
      <c r="FH1169" s="31"/>
      <c r="FI1169" s="31"/>
      <c r="FJ1169" s="31"/>
      <c r="FK1169" s="31"/>
      <c r="FL1169" s="31"/>
      <c r="FM1169" s="31"/>
      <c r="FN1169" s="31"/>
      <c r="FO1169" s="31"/>
      <c r="FP1169" s="31"/>
      <c r="FQ1169" s="31"/>
      <c r="FR1169" s="31"/>
      <c r="FS1169" s="31"/>
      <c r="FT1169" s="31"/>
      <c r="FU1169" s="31"/>
      <c r="FV1169" s="31"/>
      <c r="FW1169" s="31"/>
      <c r="FX1169" s="31"/>
      <c r="FY1169" s="31"/>
      <c r="FZ1169" s="31"/>
      <c r="GA1169" s="31"/>
      <c r="GB1169" s="31"/>
      <c r="GC1169" s="31"/>
      <c r="GD1169" s="31"/>
      <c r="GE1169" s="31"/>
      <c r="GF1169" s="31"/>
      <c r="GG1169" s="31"/>
      <c r="GH1169" s="31"/>
      <c r="GI1169" s="31"/>
      <c r="GJ1169" s="31"/>
      <c r="GK1169" s="31"/>
      <c r="GL1169" s="31"/>
      <c r="GM1169" s="31"/>
      <c r="GN1169" s="31"/>
      <c r="GO1169" s="31"/>
      <c r="GP1169" s="31"/>
      <c r="GQ1169" s="31"/>
      <c r="GR1169" s="31"/>
      <c r="GS1169" s="31"/>
      <c r="GT1169" s="31"/>
      <c r="GU1169" s="31"/>
      <c r="GV1169" s="31"/>
      <c r="GW1169" s="31"/>
      <c r="GX1169" s="31"/>
      <c r="GY1169" s="31"/>
      <c r="GZ1169" s="31"/>
    </row>
    <row r="1170" spans="2:208" s="32" customFormat="1" x14ac:dyDescent="0.2">
      <c r="B1170" s="21"/>
      <c r="C1170" s="22"/>
      <c r="D1170" s="22"/>
      <c r="E1170" s="22"/>
      <c r="F1170" s="246"/>
      <c r="G1170" s="121"/>
      <c r="H1170" s="27"/>
      <c r="I1170" s="28"/>
      <c r="J1170" s="29"/>
      <c r="K1170" s="30"/>
      <c r="L1170" s="34"/>
      <c r="M1170" s="35"/>
      <c r="N1170" s="30"/>
      <c r="O1170" s="34"/>
      <c r="P1170" s="35"/>
      <c r="Q1170" s="30"/>
      <c r="R1170" s="34"/>
      <c r="S1170" s="35"/>
      <c r="T1170" s="30"/>
      <c r="U1170" s="34"/>
      <c r="V1170" s="35"/>
      <c r="W1170" s="30"/>
      <c r="X1170" s="34"/>
      <c r="Y1170" s="34"/>
      <c r="Z1170" s="30"/>
      <c r="AA1170" s="34"/>
      <c r="AB1170" s="34"/>
      <c r="AC1170" s="30"/>
      <c r="AD1170" s="34"/>
      <c r="AE1170" s="34"/>
      <c r="AF1170" s="30"/>
      <c r="AG1170" s="34"/>
      <c r="AH1170" s="34"/>
      <c r="AI1170" s="30"/>
      <c r="AJ1170" s="34"/>
      <c r="AK1170" s="34"/>
      <c r="AL1170" s="30"/>
      <c r="AM1170" s="34"/>
      <c r="AN1170" s="34"/>
      <c r="AO1170" s="30"/>
      <c r="AP1170" s="34"/>
      <c r="AQ1170" s="34"/>
      <c r="AR1170" s="30"/>
      <c r="AS1170" s="34"/>
      <c r="AT1170" s="34"/>
      <c r="AU1170" s="30"/>
      <c r="AV1170" s="34"/>
      <c r="AW1170" s="34"/>
      <c r="AX1170" s="30"/>
      <c r="AY1170" s="34"/>
      <c r="AZ1170" s="34"/>
      <c r="BA1170" s="30"/>
      <c r="BB1170" s="34"/>
      <c r="BC1170" s="34"/>
      <c r="BD1170" s="30"/>
      <c r="BE1170" s="34"/>
      <c r="BF1170" s="34"/>
      <c r="BG1170" s="30"/>
      <c r="BH1170" s="34"/>
      <c r="BI1170" s="34"/>
      <c r="BJ1170" s="30"/>
      <c r="BK1170" s="34"/>
      <c r="BL1170" s="34"/>
      <c r="BM1170" s="122"/>
      <c r="BN1170" s="28"/>
      <c r="BO1170" s="34"/>
      <c r="BP1170" s="30"/>
      <c r="BQ1170" s="30"/>
      <c r="BR1170" s="31"/>
      <c r="BS1170" s="31"/>
      <c r="BT1170" s="31"/>
      <c r="BU1170" s="31"/>
      <c r="BV1170" s="31"/>
      <c r="BW1170" s="31"/>
      <c r="BX1170" s="31"/>
      <c r="BY1170" s="31"/>
      <c r="BZ1170" s="31"/>
      <c r="CA1170" s="31"/>
      <c r="CB1170" s="31"/>
      <c r="CC1170" s="31"/>
      <c r="CD1170" s="31"/>
      <c r="CE1170" s="31"/>
      <c r="CF1170" s="31"/>
      <c r="CG1170" s="31"/>
      <c r="CH1170" s="31"/>
      <c r="CI1170" s="31"/>
      <c r="CJ1170" s="31"/>
      <c r="CK1170" s="31"/>
      <c r="CL1170" s="31"/>
      <c r="CM1170" s="31"/>
      <c r="CN1170" s="31"/>
      <c r="CO1170" s="31"/>
      <c r="CP1170" s="31"/>
      <c r="CQ1170" s="31"/>
      <c r="CR1170" s="31"/>
      <c r="CS1170" s="31"/>
      <c r="CT1170" s="31"/>
      <c r="CU1170" s="31"/>
      <c r="CV1170" s="31"/>
      <c r="CW1170" s="31"/>
      <c r="CX1170" s="31"/>
      <c r="CY1170" s="31"/>
      <c r="CZ1170" s="31"/>
      <c r="DA1170" s="31"/>
      <c r="DB1170" s="31"/>
      <c r="DC1170" s="31"/>
      <c r="DD1170" s="31"/>
      <c r="DE1170" s="31"/>
      <c r="DF1170" s="31"/>
      <c r="DG1170" s="31"/>
      <c r="DH1170" s="31"/>
      <c r="DI1170" s="31"/>
      <c r="DJ1170" s="31"/>
      <c r="DK1170" s="31"/>
      <c r="DL1170" s="31"/>
      <c r="DM1170" s="31"/>
      <c r="DN1170" s="31"/>
      <c r="DO1170" s="31"/>
      <c r="DP1170" s="31"/>
      <c r="DQ1170" s="31"/>
      <c r="DR1170" s="31"/>
      <c r="DS1170" s="31"/>
      <c r="DT1170" s="31"/>
      <c r="DU1170" s="31"/>
      <c r="DV1170" s="31"/>
      <c r="DW1170" s="31"/>
      <c r="DX1170" s="31"/>
      <c r="DY1170" s="31"/>
      <c r="DZ1170" s="31"/>
      <c r="EA1170" s="31"/>
      <c r="EB1170" s="31"/>
      <c r="EC1170" s="31"/>
      <c r="ED1170" s="31"/>
      <c r="EE1170" s="31"/>
      <c r="EF1170" s="31"/>
      <c r="EG1170" s="31"/>
      <c r="EH1170" s="31"/>
      <c r="EI1170" s="31"/>
      <c r="EJ1170" s="31"/>
      <c r="EK1170" s="31"/>
      <c r="EL1170" s="31"/>
      <c r="EM1170" s="31"/>
      <c r="EN1170" s="31"/>
      <c r="EO1170" s="31"/>
      <c r="EP1170" s="31"/>
      <c r="EQ1170" s="31"/>
      <c r="ER1170" s="31"/>
      <c r="ES1170" s="31"/>
      <c r="ET1170" s="31"/>
      <c r="EU1170" s="31"/>
      <c r="EV1170" s="31"/>
      <c r="EW1170" s="31"/>
      <c r="EX1170" s="31"/>
      <c r="EY1170" s="31"/>
      <c r="EZ1170" s="31"/>
      <c r="FA1170" s="31"/>
      <c r="FB1170" s="31"/>
      <c r="FC1170" s="31"/>
      <c r="FD1170" s="31"/>
      <c r="FE1170" s="31"/>
      <c r="FF1170" s="31"/>
      <c r="FG1170" s="31"/>
      <c r="FH1170" s="31"/>
      <c r="FI1170" s="31"/>
      <c r="FJ1170" s="31"/>
      <c r="FK1170" s="31"/>
      <c r="FL1170" s="31"/>
      <c r="FM1170" s="31"/>
      <c r="FN1170" s="31"/>
      <c r="FO1170" s="31"/>
      <c r="FP1170" s="31"/>
      <c r="FQ1170" s="31"/>
      <c r="FR1170" s="31"/>
      <c r="FS1170" s="31"/>
      <c r="FT1170" s="31"/>
      <c r="FU1170" s="31"/>
      <c r="FV1170" s="31"/>
      <c r="FW1170" s="31"/>
      <c r="FX1170" s="31"/>
      <c r="FY1170" s="31"/>
      <c r="FZ1170" s="31"/>
      <c r="GA1170" s="31"/>
      <c r="GB1170" s="31"/>
      <c r="GC1170" s="31"/>
      <c r="GD1170" s="31"/>
      <c r="GE1170" s="31"/>
      <c r="GF1170" s="31"/>
      <c r="GG1170" s="31"/>
      <c r="GH1170" s="31"/>
      <c r="GI1170" s="31"/>
      <c r="GJ1170" s="31"/>
      <c r="GK1170" s="31"/>
      <c r="GL1170" s="31"/>
      <c r="GM1170" s="31"/>
      <c r="GN1170" s="31"/>
      <c r="GO1170" s="31"/>
      <c r="GP1170" s="31"/>
      <c r="GQ1170" s="31"/>
      <c r="GR1170" s="31"/>
      <c r="GS1170" s="31"/>
      <c r="GT1170" s="31"/>
      <c r="GU1170" s="31"/>
      <c r="GV1170" s="31"/>
      <c r="GW1170" s="31"/>
      <c r="GX1170" s="31"/>
      <c r="GY1170" s="31"/>
      <c r="GZ1170" s="31"/>
    </row>
    <row r="1171" spans="2:208" s="32" customFormat="1" x14ac:dyDescent="0.2">
      <c r="B1171" s="21"/>
      <c r="C1171" s="22"/>
      <c r="D1171" s="22"/>
      <c r="E1171" s="22"/>
      <c r="F1171" s="246"/>
      <c r="G1171" s="121"/>
      <c r="H1171" s="27"/>
      <c r="I1171" s="28"/>
      <c r="J1171" s="29"/>
      <c r="K1171" s="30"/>
      <c r="L1171" s="34"/>
      <c r="M1171" s="35"/>
      <c r="N1171" s="30"/>
      <c r="O1171" s="34"/>
      <c r="P1171" s="35"/>
      <c r="Q1171" s="30"/>
      <c r="R1171" s="34"/>
      <c r="S1171" s="35"/>
      <c r="T1171" s="30"/>
      <c r="U1171" s="34"/>
      <c r="V1171" s="35"/>
      <c r="W1171" s="30"/>
      <c r="X1171" s="34"/>
      <c r="Y1171" s="34"/>
      <c r="Z1171" s="30"/>
      <c r="AA1171" s="34"/>
      <c r="AB1171" s="34"/>
      <c r="AC1171" s="30"/>
      <c r="AD1171" s="34"/>
      <c r="AE1171" s="34"/>
      <c r="AF1171" s="30"/>
      <c r="AG1171" s="34"/>
      <c r="AH1171" s="34"/>
      <c r="AI1171" s="30"/>
      <c r="AJ1171" s="34"/>
      <c r="AK1171" s="34"/>
      <c r="AL1171" s="30"/>
      <c r="AM1171" s="34"/>
      <c r="AN1171" s="34"/>
      <c r="AO1171" s="30"/>
      <c r="AP1171" s="34"/>
      <c r="AQ1171" s="34"/>
      <c r="AR1171" s="30"/>
      <c r="AS1171" s="34"/>
      <c r="AT1171" s="34"/>
      <c r="AU1171" s="30"/>
      <c r="AV1171" s="34"/>
      <c r="AW1171" s="34"/>
      <c r="AX1171" s="30"/>
      <c r="AY1171" s="34"/>
      <c r="AZ1171" s="34"/>
      <c r="BA1171" s="30"/>
      <c r="BB1171" s="34"/>
      <c r="BC1171" s="34"/>
      <c r="BD1171" s="30"/>
      <c r="BE1171" s="34"/>
      <c r="BF1171" s="34"/>
      <c r="BG1171" s="30"/>
      <c r="BH1171" s="34"/>
      <c r="BI1171" s="34"/>
      <c r="BJ1171" s="30"/>
      <c r="BK1171" s="34"/>
      <c r="BL1171" s="34"/>
      <c r="BM1171" s="122"/>
      <c r="BN1171" s="28"/>
      <c r="BO1171" s="34"/>
      <c r="BP1171" s="30"/>
      <c r="BQ1171" s="30"/>
      <c r="BR1171" s="31"/>
      <c r="BS1171" s="31"/>
      <c r="BT1171" s="31"/>
      <c r="BU1171" s="31"/>
      <c r="BV1171" s="31"/>
      <c r="BW1171" s="31"/>
      <c r="BX1171" s="31"/>
      <c r="BY1171" s="31"/>
      <c r="BZ1171" s="31"/>
      <c r="CA1171" s="31"/>
      <c r="CB1171" s="31"/>
      <c r="CC1171" s="31"/>
      <c r="CD1171" s="31"/>
      <c r="CE1171" s="31"/>
      <c r="CF1171" s="31"/>
      <c r="CG1171" s="31"/>
      <c r="CH1171" s="31"/>
      <c r="CI1171" s="31"/>
      <c r="CJ1171" s="31"/>
      <c r="CK1171" s="31"/>
      <c r="CL1171" s="31"/>
      <c r="CM1171" s="31"/>
      <c r="CN1171" s="31"/>
      <c r="CO1171" s="31"/>
      <c r="CP1171" s="31"/>
      <c r="CQ1171" s="31"/>
      <c r="CR1171" s="31"/>
      <c r="CS1171" s="31"/>
      <c r="CT1171" s="31"/>
      <c r="CU1171" s="31"/>
      <c r="CV1171" s="31"/>
      <c r="CW1171" s="31"/>
      <c r="CX1171" s="31"/>
      <c r="CY1171" s="31"/>
      <c r="CZ1171" s="31"/>
      <c r="DA1171" s="31"/>
      <c r="DB1171" s="31"/>
      <c r="DC1171" s="31"/>
      <c r="DD1171" s="31"/>
      <c r="DE1171" s="31"/>
      <c r="DF1171" s="31"/>
      <c r="DG1171" s="31"/>
      <c r="DH1171" s="31"/>
      <c r="DI1171" s="31"/>
      <c r="DJ1171" s="31"/>
      <c r="DK1171" s="31"/>
      <c r="DL1171" s="31"/>
      <c r="DM1171" s="31"/>
      <c r="DN1171" s="31"/>
      <c r="DO1171" s="31"/>
      <c r="DP1171" s="31"/>
      <c r="DQ1171" s="31"/>
      <c r="DR1171" s="31"/>
      <c r="DS1171" s="31"/>
      <c r="DT1171" s="31"/>
      <c r="DU1171" s="31"/>
      <c r="DV1171" s="31"/>
      <c r="DW1171" s="31"/>
      <c r="DX1171" s="31"/>
      <c r="DY1171" s="31"/>
      <c r="DZ1171" s="31"/>
      <c r="EA1171" s="31"/>
      <c r="EB1171" s="31"/>
      <c r="EC1171" s="31"/>
      <c r="ED1171" s="31"/>
      <c r="EE1171" s="31"/>
      <c r="EF1171" s="31"/>
      <c r="EG1171" s="31"/>
      <c r="EH1171" s="31"/>
      <c r="EI1171" s="31"/>
      <c r="EJ1171" s="31"/>
      <c r="EK1171" s="31"/>
      <c r="EL1171" s="31"/>
      <c r="EM1171" s="31"/>
      <c r="EN1171" s="31"/>
      <c r="EO1171" s="31"/>
      <c r="EP1171" s="31"/>
      <c r="EQ1171" s="31"/>
      <c r="ER1171" s="31"/>
      <c r="ES1171" s="31"/>
      <c r="ET1171" s="31"/>
      <c r="EU1171" s="31"/>
      <c r="EV1171" s="31"/>
      <c r="EW1171" s="31"/>
      <c r="EX1171" s="31"/>
      <c r="EY1171" s="31"/>
      <c r="EZ1171" s="31"/>
      <c r="FA1171" s="31"/>
      <c r="FB1171" s="31"/>
      <c r="FC1171" s="31"/>
      <c r="FD1171" s="31"/>
      <c r="FE1171" s="31"/>
      <c r="FF1171" s="31"/>
      <c r="FG1171" s="31"/>
      <c r="FH1171" s="31"/>
      <c r="FI1171" s="31"/>
      <c r="FJ1171" s="31"/>
      <c r="FK1171" s="31"/>
      <c r="FL1171" s="31"/>
      <c r="FM1171" s="31"/>
      <c r="FN1171" s="31"/>
      <c r="FO1171" s="31"/>
      <c r="FP1171" s="31"/>
      <c r="FQ1171" s="31"/>
      <c r="FR1171" s="31"/>
      <c r="FS1171" s="31"/>
      <c r="FT1171" s="31"/>
      <c r="FU1171" s="31"/>
      <c r="FV1171" s="31"/>
      <c r="FW1171" s="31"/>
      <c r="FX1171" s="31"/>
      <c r="FY1171" s="31"/>
      <c r="FZ1171" s="31"/>
      <c r="GA1171" s="31"/>
      <c r="GB1171" s="31"/>
      <c r="GC1171" s="31"/>
      <c r="GD1171" s="31"/>
      <c r="GE1171" s="31"/>
      <c r="GF1171" s="31"/>
      <c r="GG1171" s="31"/>
      <c r="GH1171" s="31"/>
      <c r="GI1171" s="31"/>
      <c r="GJ1171" s="31"/>
      <c r="GK1171" s="31"/>
      <c r="GL1171" s="31"/>
      <c r="GM1171" s="31"/>
      <c r="GN1171" s="31"/>
      <c r="GO1171" s="31"/>
      <c r="GP1171" s="31"/>
      <c r="GQ1171" s="31"/>
      <c r="GR1171" s="31"/>
      <c r="GS1171" s="31"/>
      <c r="GT1171" s="31"/>
      <c r="GU1171" s="31"/>
      <c r="GV1171" s="31"/>
      <c r="GW1171" s="31"/>
      <c r="GX1171" s="31"/>
      <c r="GY1171" s="31"/>
      <c r="GZ1171" s="31"/>
    </row>
    <row r="1172" spans="2:208" s="32" customFormat="1" x14ac:dyDescent="0.2">
      <c r="B1172" s="21"/>
      <c r="C1172" s="22"/>
      <c r="D1172" s="22"/>
      <c r="E1172" s="22"/>
      <c r="F1172" s="246"/>
      <c r="G1172" s="121"/>
      <c r="H1172" s="27"/>
      <c r="I1172" s="28"/>
      <c r="J1172" s="29"/>
      <c r="K1172" s="30"/>
      <c r="L1172" s="34"/>
      <c r="M1172" s="35"/>
      <c r="N1172" s="30"/>
      <c r="O1172" s="34"/>
      <c r="P1172" s="35"/>
      <c r="Q1172" s="30"/>
      <c r="R1172" s="34"/>
      <c r="S1172" s="35"/>
      <c r="T1172" s="30"/>
      <c r="U1172" s="34"/>
      <c r="V1172" s="35"/>
      <c r="W1172" s="30"/>
      <c r="X1172" s="34"/>
      <c r="Y1172" s="34"/>
      <c r="Z1172" s="30"/>
      <c r="AA1172" s="34"/>
      <c r="AB1172" s="34"/>
      <c r="AC1172" s="30"/>
      <c r="AD1172" s="34"/>
      <c r="AE1172" s="34"/>
      <c r="AF1172" s="30"/>
      <c r="AG1172" s="34"/>
      <c r="AH1172" s="34"/>
      <c r="AI1172" s="30"/>
      <c r="AJ1172" s="34"/>
      <c r="AK1172" s="34"/>
      <c r="AL1172" s="30"/>
      <c r="AM1172" s="34"/>
      <c r="AN1172" s="34"/>
      <c r="AO1172" s="30"/>
      <c r="AP1172" s="34"/>
      <c r="AQ1172" s="34"/>
      <c r="AR1172" s="30"/>
      <c r="AS1172" s="34"/>
      <c r="AT1172" s="34"/>
      <c r="AU1172" s="30"/>
      <c r="AV1172" s="34"/>
      <c r="AW1172" s="34"/>
      <c r="AX1172" s="30"/>
      <c r="AY1172" s="34"/>
      <c r="AZ1172" s="34"/>
      <c r="BA1172" s="30"/>
      <c r="BB1172" s="34"/>
      <c r="BC1172" s="34"/>
      <c r="BD1172" s="30"/>
      <c r="BE1172" s="34"/>
      <c r="BF1172" s="34"/>
      <c r="BG1172" s="30"/>
      <c r="BH1172" s="34"/>
      <c r="BI1172" s="34"/>
      <c r="BJ1172" s="30"/>
      <c r="BK1172" s="34"/>
      <c r="BL1172" s="34"/>
      <c r="BM1172" s="122"/>
      <c r="BN1172" s="28"/>
      <c r="BO1172" s="34"/>
      <c r="BP1172" s="30"/>
      <c r="BQ1172" s="30"/>
      <c r="BR1172" s="31"/>
      <c r="BS1172" s="31"/>
      <c r="BT1172" s="31"/>
      <c r="BU1172" s="31"/>
      <c r="BV1172" s="31"/>
      <c r="BW1172" s="31"/>
      <c r="BX1172" s="31"/>
      <c r="BY1172" s="31"/>
      <c r="BZ1172" s="31"/>
      <c r="CA1172" s="31"/>
      <c r="CB1172" s="31"/>
      <c r="CC1172" s="31"/>
      <c r="CD1172" s="31"/>
      <c r="CE1172" s="31"/>
      <c r="CF1172" s="31"/>
      <c r="CG1172" s="31"/>
      <c r="CH1172" s="31"/>
      <c r="CI1172" s="31"/>
      <c r="CJ1172" s="31"/>
      <c r="CK1172" s="31"/>
      <c r="CL1172" s="31"/>
      <c r="CM1172" s="31"/>
      <c r="CN1172" s="31"/>
      <c r="CO1172" s="31"/>
      <c r="CP1172" s="31"/>
      <c r="CQ1172" s="31"/>
      <c r="CR1172" s="31"/>
      <c r="CS1172" s="31"/>
      <c r="CT1172" s="31"/>
      <c r="CU1172" s="31"/>
      <c r="CV1172" s="31"/>
      <c r="CW1172" s="31"/>
      <c r="CX1172" s="31"/>
      <c r="CY1172" s="31"/>
      <c r="CZ1172" s="31"/>
      <c r="DA1172" s="31"/>
      <c r="DB1172" s="31"/>
      <c r="DC1172" s="31"/>
      <c r="DD1172" s="31"/>
      <c r="DE1172" s="31"/>
      <c r="DF1172" s="31"/>
      <c r="DG1172" s="31"/>
      <c r="DH1172" s="31"/>
      <c r="DI1172" s="31"/>
      <c r="DJ1172" s="31"/>
      <c r="DK1172" s="31"/>
      <c r="DL1172" s="31"/>
      <c r="DM1172" s="31"/>
      <c r="DN1172" s="31"/>
      <c r="DO1172" s="31"/>
      <c r="DP1172" s="31"/>
      <c r="DQ1172" s="31"/>
      <c r="DR1172" s="31"/>
      <c r="DS1172" s="31"/>
      <c r="DT1172" s="31"/>
      <c r="DU1172" s="31"/>
      <c r="DV1172" s="31"/>
      <c r="DW1172" s="31"/>
      <c r="DX1172" s="31"/>
      <c r="DY1172" s="31"/>
      <c r="DZ1172" s="31"/>
      <c r="EA1172" s="31"/>
      <c r="EB1172" s="31"/>
      <c r="EC1172" s="31"/>
      <c r="ED1172" s="31"/>
      <c r="EE1172" s="31"/>
      <c r="EF1172" s="31"/>
      <c r="EG1172" s="31"/>
      <c r="EH1172" s="31"/>
      <c r="EI1172" s="31"/>
      <c r="EJ1172" s="31"/>
      <c r="EK1172" s="31"/>
      <c r="EL1172" s="31"/>
      <c r="EM1172" s="31"/>
      <c r="EN1172" s="31"/>
      <c r="EO1172" s="31"/>
      <c r="EP1172" s="31"/>
      <c r="EQ1172" s="31"/>
      <c r="ER1172" s="31"/>
      <c r="ES1172" s="31"/>
      <c r="ET1172" s="31"/>
      <c r="EU1172" s="31"/>
      <c r="EV1172" s="31"/>
      <c r="EW1172" s="31"/>
      <c r="EX1172" s="31"/>
      <c r="EY1172" s="31"/>
      <c r="EZ1172" s="31"/>
      <c r="FA1172" s="31"/>
      <c r="FB1172" s="31"/>
      <c r="FC1172" s="31"/>
      <c r="FD1172" s="31"/>
      <c r="FE1172" s="31"/>
      <c r="FF1172" s="31"/>
      <c r="FG1172" s="31"/>
      <c r="FH1172" s="31"/>
      <c r="FI1172" s="31"/>
      <c r="FJ1172" s="31"/>
      <c r="FK1172" s="31"/>
      <c r="FL1172" s="31"/>
      <c r="FM1172" s="31"/>
      <c r="FN1172" s="31"/>
      <c r="FO1172" s="31"/>
      <c r="FP1172" s="31"/>
      <c r="FQ1172" s="31"/>
      <c r="FR1172" s="31"/>
      <c r="FS1172" s="31"/>
      <c r="FT1172" s="31"/>
      <c r="FU1172" s="31"/>
      <c r="FV1172" s="31"/>
      <c r="FW1172" s="31"/>
      <c r="FX1172" s="31"/>
      <c r="FY1172" s="31"/>
      <c r="FZ1172" s="31"/>
      <c r="GA1172" s="31"/>
      <c r="GB1172" s="31"/>
      <c r="GC1172" s="31"/>
      <c r="GD1172" s="31"/>
      <c r="GE1172" s="31"/>
      <c r="GF1172" s="31"/>
      <c r="GG1172" s="31"/>
      <c r="GH1172" s="31"/>
      <c r="GI1172" s="31"/>
      <c r="GJ1172" s="31"/>
      <c r="GK1172" s="31"/>
      <c r="GL1172" s="31"/>
      <c r="GM1172" s="31"/>
      <c r="GN1172" s="31"/>
      <c r="GO1172" s="31"/>
      <c r="GP1172" s="31"/>
      <c r="GQ1172" s="31"/>
      <c r="GR1172" s="31"/>
      <c r="GS1172" s="31"/>
      <c r="GT1172" s="31"/>
      <c r="GU1172" s="31"/>
      <c r="GV1172" s="31"/>
      <c r="GW1172" s="31"/>
      <c r="GX1172" s="31"/>
      <c r="GY1172" s="31"/>
      <c r="GZ1172" s="31"/>
    </row>
    <row r="1173" spans="2:208" s="32" customFormat="1" x14ac:dyDescent="0.2">
      <c r="B1173" s="21"/>
      <c r="C1173" s="22"/>
      <c r="D1173" s="22"/>
      <c r="E1173" s="22"/>
      <c r="F1173" s="246"/>
      <c r="G1173" s="121"/>
      <c r="H1173" s="27"/>
      <c r="I1173" s="28"/>
      <c r="J1173" s="29"/>
      <c r="K1173" s="30"/>
      <c r="L1173" s="34"/>
      <c r="M1173" s="35"/>
      <c r="N1173" s="30"/>
      <c r="O1173" s="34"/>
      <c r="P1173" s="35"/>
      <c r="Q1173" s="30"/>
      <c r="R1173" s="34"/>
      <c r="S1173" s="35"/>
      <c r="T1173" s="30"/>
      <c r="U1173" s="34"/>
      <c r="V1173" s="35"/>
      <c r="W1173" s="30"/>
      <c r="X1173" s="34"/>
      <c r="Y1173" s="34"/>
      <c r="Z1173" s="30"/>
      <c r="AA1173" s="34"/>
      <c r="AB1173" s="34"/>
      <c r="AC1173" s="30"/>
      <c r="AD1173" s="34"/>
      <c r="AE1173" s="34"/>
      <c r="AF1173" s="30"/>
      <c r="AG1173" s="34"/>
      <c r="AH1173" s="34"/>
      <c r="AI1173" s="30"/>
      <c r="AJ1173" s="34"/>
      <c r="AK1173" s="34"/>
      <c r="AL1173" s="30"/>
      <c r="AM1173" s="34"/>
      <c r="AN1173" s="34"/>
      <c r="AO1173" s="30"/>
      <c r="AP1173" s="34"/>
      <c r="AQ1173" s="34"/>
      <c r="AR1173" s="30"/>
      <c r="AS1173" s="34"/>
      <c r="AT1173" s="34"/>
      <c r="AU1173" s="30"/>
      <c r="AV1173" s="34"/>
      <c r="AW1173" s="34"/>
      <c r="AX1173" s="30"/>
      <c r="AY1173" s="34"/>
      <c r="AZ1173" s="34"/>
      <c r="BA1173" s="30"/>
      <c r="BB1173" s="34"/>
      <c r="BC1173" s="34"/>
      <c r="BD1173" s="30"/>
      <c r="BE1173" s="34"/>
      <c r="BF1173" s="34"/>
      <c r="BG1173" s="30"/>
      <c r="BH1173" s="34"/>
      <c r="BI1173" s="34"/>
      <c r="BJ1173" s="30"/>
      <c r="BK1173" s="34"/>
      <c r="BL1173" s="34"/>
      <c r="BM1173" s="122"/>
      <c r="BN1173" s="28"/>
      <c r="BO1173" s="34"/>
      <c r="BP1173" s="30"/>
      <c r="BQ1173" s="30"/>
      <c r="BR1173" s="31"/>
      <c r="BS1173" s="31"/>
      <c r="BT1173" s="31"/>
      <c r="BU1173" s="31"/>
      <c r="BV1173" s="31"/>
      <c r="BW1173" s="31"/>
      <c r="BX1173" s="31"/>
      <c r="BY1173" s="31"/>
      <c r="BZ1173" s="31"/>
      <c r="CA1173" s="31"/>
      <c r="CB1173" s="31"/>
      <c r="CC1173" s="31"/>
      <c r="CD1173" s="31"/>
      <c r="CE1173" s="31"/>
      <c r="CF1173" s="31"/>
      <c r="CG1173" s="31"/>
      <c r="CH1173" s="31"/>
      <c r="CI1173" s="31"/>
      <c r="CJ1173" s="31"/>
      <c r="CK1173" s="31"/>
      <c r="CL1173" s="31"/>
      <c r="CM1173" s="31"/>
      <c r="CN1173" s="31"/>
      <c r="CO1173" s="31"/>
      <c r="CP1173" s="31"/>
      <c r="CQ1173" s="31"/>
      <c r="CR1173" s="31"/>
      <c r="CS1173" s="31"/>
      <c r="CT1173" s="31"/>
      <c r="CU1173" s="31"/>
      <c r="CV1173" s="31"/>
      <c r="CW1173" s="31"/>
      <c r="CX1173" s="31"/>
      <c r="CY1173" s="31"/>
      <c r="CZ1173" s="31"/>
      <c r="DA1173" s="31"/>
      <c r="DB1173" s="31"/>
      <c r="DC1173" s="31"/>
      <c r="DD1173" s="31"/>
      <c r="DE1173" s="31"/>
      <c r="DF1173" s="31"/>
      <c r="DG1173" s="31"/>
      <c r="DH1173" s="31"/>
      <c r="DI1173" s="31"/>
      <c r="DJ1173" s="31"/>
      <c r="DK1173" s="31"/>
      <c r="DL1173" s="31"/>
      <c r="DM1173" s="31"/>
      <c r="DN1173" s="31"/>
      <c r="DO1173" s="31"/>
      <c r="DP1173" s="31"/>
      <c r="DQ1173" s="31"/>
      <c r="DR1173" s="31"/>
      <c r="DS1173" s="31"/>
      <c r="DT1173" s="31"/>
      <c r="DU1173" s="31"/>
      <c r="DV1173" s="31"/>
      <c r="DW1173" s="31"/>
      <c r="DX1173" s="31"/>
      <c r="DY1173" s="31"/>
      <c r="DZ1173" s="31"/>
      <c r="EA1173" s="31"/>
      <c r="EB1173" s="31"/>
      <c r="EC1173" s="31"/>
      <c r="ED1173" s="31"/>
      <c r="EE1173" s="31"/>
      <c r="EF1173" s="31"/>
      <c r="EG1173" s="31"/>
      <c r="EH1173" s="31"/>
      <c r="EI1173" s="31"/>
      <c r="EJ1173" s="31"/>
      <c r="EK1173" s="31"/>
      <c r="EL1173" s="31"/>
      <c r="EM1173" s="31"/>
      <c r="EN1173" s="31"/>
      <c r="EO1173" s="31"/>
      <c r="EP1173" s="31"/>
      <c r="EQ1173" s="31"/>
      <c r="ER1173" s="31"/>
      <c r="ES1173" s="31"/>
      <c r="ET1173" s="31"/>
      <c r="EU1173" s="31"/>
      <c r="EV1173" s="31"/>
      <c r="EW1173" s="31"/>
      <c r="EX1173" s="31"/>
      <c r="EY1173" s="31"/>
      <c r="EZ1173" s="31"/>
      <c r="FA1173" s="31"/>
      <c r="FB1173" s="31"/>
      <c r="FC1173" s="31"/>
      <c r="FD1173" s="31"/>
      <c r="FE1173" s="31"/>
      <c r="FF1173" s="31"/>
      <c r="FG1173" s="31"/>
      <c r="FH1173" s="31"/>
      <c r="FI1173" s="31"/>
      <c r="FJ1173" s="31"/>
      <c r="FK1173" s="31"/>
      <c r="FL1173" s="31"/>
      <c r="FM1173" s="31"/>
      <c r="FN1173" s="31"/>
      <c r="FO1173" s="31"/>
      <c r="FP1173" s="31"/>
      <c r="FQ1173" s="31"/>
      <c r="FR1173" s="31"/>
      <c r="FS1173" s="31"/>
      <c r="FT1173" s="31"/>
      <c r="FU1173" s="31"/>
      <c r="FV1173" s="31"/>
      <c r="FW1173" s="31"/>
      <c r="FX1173" s="31"/>
      <c r="FY1173" s="31"/>
      <c r="FZ1173" s="31"/>
      <c r="GA1173" s="31"/>
      <c r="GB1173" s="31"/>
      <c r="GC1173" s="31"/>
      <c r="GD1173" s="31"/>
      <c r="GE1173" s="31"/>
      <c r="GF1173" s="31"/>
      <c r="GG1173" s="31"/>
      <c r="GH1173" s="31"/>
      <c r="GI1173" s="31"/>
      <c r="GJ1173" s="31"/>
      <c r="GK1173" s="31"/>
      <c r="GL1173" s="31"/>
      <c r="GM1173" s="31"/>
      <c r="GN1173" s="31"/>
      <c r="GO1173" s="31"/>
      <c r="GP1173" s="31"/>
      <c r="GQ1173" s="31"/>
      <c r="GR1173" s="31"/>
      <c r="GS1173" s="31"/>
      <c r="GT1173" s="31"/>
      <c r="GU1173" s="31"/>
      <c r="GV1173" s="31"/>
      <c r="GW1173" s="31"/>
      <c r="GX1173" s="31"/>
      <c r="GY1173" s="31"/>
      <c r="GZ1173" s="31"/>
    </row>
    <row r="1174" spans="2:208" s="32" customFormat="1" x14ac:dyDescent="0.2">
      <c r="B1174" s="21"/>
      <c r="C1174" s="22"/>
      <c r="D1174" s="22"/>
      <c r="E1174" s="22"/>
      <c r="F1174" s="246"/>
      <c r="G1174" s="121"/>
      <c r="H1174" s="27"/>
      <c r="I1174" s="28"/>
      <c r="J1174" s="29"/>
      <c r="K1174" s="30"/>
      <c r="L1174" s="34"/>
      <c r="M1174" s="35"/>
      <c r="N1174" s="30"/>
      <c r="O1174" s="34"/>
      <c r="P1174" s="35"/>
      <c r="Q1174" s="30"/>
      <c r="R1174" s="34"/>
      <c r="S1174" s="35"/>
      <c r="T1174" s="30"/>
      <c r="U1174" s="34"/>
      <c r="V1174" s="35"/>
      <c r="W1174" s="30"/>
      <c r="X1174" s="34"/>
      <c r="Y1174" s="34"/>
      <c r="Z1174" s="30"/>
      <c r="AA1174" s="34"/>
      <c r="AB1174" s="34"/>
      <c r="AC1174" s="30"/>
      <c r="AD1174" s="34"/>
      <c r="AE1174" s="34"/>
      <c r="AF1174" s="30"/>
      <c r="AG1174" s="34"/>
      <c r="AH1174" s="34"/>
      <c r="AI1174" s="30"/>
      <c r="AJ1174" s="34"/>
      <c r="AK1174" s="34"/>
      <c r="AL1174" s="30"/>
      <c r="AM1174" s="34"/>
      <c r="AN1174" s="34"/>
      <c r="AO1174" s="30"/>
      <c r="AP1174" s="34"/>
      <c r="AQ1174" s="34"/>
      <c r="AR1174" s="30"/>
      <c r="AS1174" s="34"/>
      <c r="AT1174" s="34"/>
      <c r="AU1174" s="30"/>
      <c r="AV1174" s="34"/>
      <c r="AW1174" s="34"/>
      <c r="AX1174" s="30"/>
      <c r="AY1174" s="34"/>
      <c r="AZ1174" s="34"/>
      <c r="BA1174" s="30"/>
      <c r="BB1174" s="34"/>
      <c r="BC1174" s="34"/>
      <c r="BD1174" s="30"/>
      <c r="BE1174" s="34"/>
      <c r="BF1174" s="34"/>
      <c r="BG1174" s="30"/>
      <c r="BH1174" s="34"/>
      <c r="BI1174" s="34"/>
      <c r="BJ1174" s="30"/>
      <c r="BK1174" s="34"/>
      <c r="BL1174" s="34"/>
      <c r="BM1174" s="122"/>
      <c r="BN1174" s="28"/>
      <c r="BO1174" s="34"/>
      <c r="BP1174" s="30"/>
      <c r="BQ1174" s="30"/>
      <c r="BR1174" s="31"/>
      <c r="BS1174" s="31"/>
      <c r="BT1174" s="31"/>
      <c r="BU1174" s="31"/>
      <c r="BV1174" s="31"/>
      <c r="BW1174" s="31"/>
      <c r="BX1174" s="31"/>
      <c r="BY1174" s="31"/>
      <c r="BZ1174" s="31"/>
      <c r="CA1174" s="31"/>
      <c r="CB1174" s="31"/>
      <c r="CC1174" s="31"/>
      <c r="CD1174" s="31"/>
      <c r="CE1174" s="31"/>
      <c r="CF1174" s="31"/>
      <c r="CG1174" s="31"/>
      <c r="CH1174" s="31"/>
      <c r="CI1174" s="31"/>
      <c r="CJ1174" s="31"/>
      <c r="CK1174" s="31"/>
      <c r="CL1174" s="31"/>
      <c r="CM1174" s="31"/>
      <c r="CN1174" s="31"/>
      <c r="CO1174" s="31"/>
      <c r="CP1174" s="31"/>
      <c r="CQ1174" s="31"/>
      <c r="CR1174" s="31"/>
      <c r="CS1174" s="31"/>
      <c r="CT1174" s="31"/>
      <c r="CU1174" s="31"/>
      <c r="CV1174" s="31"/>
      <c r="CW1174" s="31"/>
      <c r="CX1174" s="31"/>
      <c r="CY1174" s="31"/>
      <c r="CZ1174" s="31"/>
      <c r="DA1174" s="31"/>
      <c r="DB1174" s="31"/>
      <c r="DC1174" s="31"/>
      <c r="DD1174" s="31"/>
      <c r="DE1174" s="31"/>
      <c r="DF1174" s="31"/>
      <c r="DG1174" s="31"/>
      <c r="DH1174" s="31"/>
      <c r="DI1174" s="31"/>
      <c r="DJ1174" s="31"/>
      <c r="DK1174" s="31"/>
      <c r="DL1174" s="31"/>
      <c r="DM1174" s="31"/>
      <c r="DN1174" s="31"/>
      <c r="DO1174" s="31"/>
      <c r="DP1174" s="31"/>
      <c r="DQ1174" s="31"/>
      <c r="DR1174" s="31"/>
      <c r="DS1174" s="31"/>
      <c r="DT1174" s="31"/>
      <c r="DU1174" s="31"/>
      <c r="DV1174" s="31"/>
      <c r="DW1174" s="31"/>
      <c r="DX1174" s="31"/>
      <c r="DY1174" s="31"/>
      <c r="DZ1174" s="31"/>
      <c r="EA1174" s="31"/>
      <c r="EB1174" s="31"/>
      <c r="EC1174" s="31"/>
      <c r="ED1174" s="31"/>
      <c r="EE1174" s="31"/>
      <c r="EF1174" s="31"/>
      <c r="EG1174" s="31"/>
      <c r="EH1174" s="31"/>
      <c r="EI1174" s="31"/>
      <c r="EJ1174" s="31"/>
      <c r="EK1174" s="31"/>
      <c r="EL1174" s="31"/>
      <c r="EM1174" s="31"/>
      <c r="EN1174" s="31"/>
      <c r="EO1174" s="31"/>
      <c r="EP1174" s="31"/>
      <c r="EQ1174" s="31"/>
      <c r="ER1174" s="31"/>
      <c r="ES1174" s="31"/>
      <c r="ET1174" s="31"/>
      <c r="EU1174" s="31"/>
      <c r="EV1174" s="31"/>
      <c r="EW1174" s="31"/>
      <c r="EX1174" s="31"/>
      <c r="EY1174" s="31"/>
      <c r="EZ1174" s="31"/>
      <c r="FA1174" s="31"/>
      <c r="FB1174" s="31"/>
      <c r="FC1174" s="31"/>
      <c r="FD1174" s="31"/>
      <c r="FE1174" s="31"/>
      <c r="FF1174" s="31"/>
      <c r="FG1174" s="31"/>
      <c r="FH1174" s="31"/>
      <c r="FI1174" s="31"/>
      <c r="FJ1174" s="31"/>
      <c r="FK1174" s="31"/>
      <c r="FL1174" s="31"/>
      <c r="FM1174" s="31"/>
      <c r="FN1174" s="31"/>
      <c r="FO1174" s="31"/>
      <c r="FP1174" s="31"/>
      <c r="FQ1174" s="31"/>
      <c r="FR1174" s="31"/>
      <c r="FS1174" s="31"/>
      <c r="FT1174" s="31"/>
      <c r="FU1174" s="31"/>
      <c r="FV1174" s="31"/>
      <c r="FW1174" s="31"/>
      <c r="FX1174" s="31"/>
      <c r="FY1174" s="31"/>
      <c r="FZ1174" s="31"/>
      <c r="GA1174" s="31"/>
      <c r="GB1174" s="31"/>
      <c r="GC1174" s="31"/>
      <c r="GD1174" s="31"/>
      <c r="GE1174" s="31"/>
      <c r="GF1174" s="31"/>
      <c r="GG1174" s="31"/>
      <c r="GH1174" s="31"/>
      <c r="GI1174" s="31"/>
      <c r="GJ1174" s="31"/>
      <c r="GK1174" s="31"/>
      <c r="GL1174" s="31"/>
      <c r="GM1174" s="31"/>
      <c r="GN1174" s="31"/>
      <c r="GO1174" s="31"/>
      <c r="GP1174" s="31"/>
      <c r="GQ1174" s="31"/>
      <c r="GR1174" s="31"/>
      <c r="GS1174" s="31"/>
      <c r="GT1174" s="31"/>
      <c r="GU1174" s="31"/>
      <c r="GV1174" s="31"/>
      <c r="GW1174" s="31"/>
      <c r="GX1174" s="31"/>
      <c r="GY1174" s="31"/>
      <c r="GZ1174" s="31"/>
    </row>
    <row r="1175" spans="2:208" s="32" customFormat="1" x14ac:dyDescent="0.2">
      <c r="B1175" s="21"/>
      <c r="C1175" s="22"/>
      <c r="D1175" s="22"/>
      <c r="E1175" s="22"/>
      <c r="F1175" s="246"/>
      <c r="G1175" s="121"/>
      <c r="H1175" s="27"/>
      <c r="I1175" s="28"/>
      <c r="J1175" s="29"/>
      <c r="K1175" s="30"/>
      <c r="L1175" s="34"/>
      <c r="M1175" s="35"/>
      <c r="N1175" s="30"/>
      <c r="O1175" s="34"/>
      <c r="P1175" s="35"/>
      <c r="Q1175" s="30"/>
      <c r="R1175" s="34"/>
      <c r="S1175" s="35"/>
      <c r="T1175" s="30"/>
      <c r="U1175" s="34"/>
      <c r="V1175" s="35"/>
      <c r="W1175" s="30"/>
      <c r="X1175" s="34"/>
      <c r="Y1175" s="34"/>
      <c r="Z1175" s="30"/>
      <c r="AA1175" s="34"/>
      <c r="AB1175" s="34"/>
      <c r="AC1175" s="30"/>
      <c r="AD1175" s="34"/>
      <c r="AE1175" s="34"/>
      <c r="AF1175" s="30"/>
      <c r="AG1175" s="34"/>
      <c r="AH1175" s="34"/>
      <c r="AI1175" s="30"/>
      <c r="AJ1175" s="34"/>
      <c r="AK1175" s="34"/>
      <c r="AL1175" s="30"/>
      <c r="AM1175" s="34"/>
      <c r="AN1175" s="34"/>
      <c r="AO1175" s="30"/>
      <c r="AP1175" s="34"/>
      <c r="AQ1175" s="34"/>
      <c r="AR1175" s="30"/>
      <c r="AS1175" s="34"/>
      <c r="AT1175" s="34"/>
      <c r="AU1175" s="30"/>
      <c r="AV1175" s="34"/>
      <c r="AW1175" s="34"/>
      <c r="AX1175" s="30"/>
      <c r="AY1175" s="34"/>
      <c r="AZ1175" s="34"/>
      <c r="BA1175" s="30"/>
      <c r="BB1175" s="34"/>
      <c r="BC1175" s="34"/>
      <c r="BD1175" s="30"/>
      <c r="BE1175" s="34"/>
      <c r="BF1175" s="34"/>
      <c r="BG1175" s="30"/>
      <c r="BH1175" s="34"/>
      <c r="BI1175" s="34"/>
      <c r="BJ1175" s="30"/>
      <c r="BK1175" s="34"/>
      <c r="BL1175" s="34"/>
      <c r="BM1175" s="122"/>
      <c r="BN1175" s="28"/>
      <c r="BO1175" s="34"/>
      <c r="BP1175" s="30"/>
      <c r="BQ1175" s="30"/>
      <c r="BR1175" s="31"/>
      <c r="BS1175" s="31"/>
      <c r="BT1175" s="31"/>
      <c r="BU1175" s="31"/>
      <c r="BV1175" s="31"/>
      <c r="BW1175" s="31"/>
      <c r="BX1175" s="31"/>
      <c r="BY1175" s="31"/>
      <c r="BZ1175" s="31"/>
      <c r="CA1175" s="31"/>
      <c r="CB1175" s="31"/>
      <c r="CC1175" s="31"/>
      <c r="CD1175" s="31"/>
      <c r="CE1175" s="31"/>
      <c r="CF1175" s="31"/>
      <c r="CG1175" s="31"/>
      <c r="CH1175" s="31"/>
      <c r="CI1175" s="31"/>
      <c r="CJ1175" s="31"/>
      <c r="CK1175" s="31"/>
      <c r="CL1175" s="31"/>
      <c r="CM1175" s="31"/>
      <c r="CN1175" s="31"/>
      <c r="CO1175" s="31"/>
      <c r="CP1175" s="31"/>
      <c r="CQ1175" s="31"/>
      <c r="CR1175" s="31"/>
      <c r="CS1175" s="31"/>
      <c r="CT1175" s="31"/>
      <c r="CU1175" s="31"/>
      <c r="CV1175" s="31"/>
      <c r="CW1175" s="31"/>
      <c r="CX1175" s="31"/>
      <c r="CY1175" s="31"/>
      <c r="CZ1175" s="31"/>
      <c r="DA1175" s="31"/>
      <c r="DB1175" s="31"/>
      <c r="DC1175" s="31"/>
      <c r="DD1175" s="31"/>
      <c r="DE1175" s="31"/>
      <c r="DF1175" s="31"/>
      <c r="DG1175" s="31"/>
      <c r="DH1175" s="31"/>
      <c r="DI1175" s="31"/>
      <c r="DJ1175" s="31"/>
      <c r="DK1175" s="31"/>
      <c r="DL1175" s="31"/>
      <c r="DM1175" s="31"/>
      <c r="DN1175" s="31"/>
      <c r="DO1175" s="31"/>
      <c r="DP1175" s="31"/>
      <c r="DQ1175" s="31"/>
      <c r="DR1175" s="31"/>
      <c r="DS1175" s="31"/>
      <c r="DT1175" s="31"/>
      <c r="DU1175" s="31"/>
      <c r="DV1175" s="31"/>
      <c r="DW1175" s="31"/>
      <c r="DX1175" s="31"/>
      <c r="DY1175" s="31"/>
      <c r="DZ1175" s="31"/>
      <c r="EA1175" s="31"/>
      <c r="EB1175" s="31"/>
      <c r="EC1175" s="31"/>
      <c r="ED1175" s="31"/>
      <c r="EE1175" s="31"/>
      <c r="EF1175" s="31"/>
      <c r="EG1175" s="31"/>
      <c r="EH1175" s="31"/>
      <c r="EI1175" s="31"/>
      <c r="EJ1175" s="31"/>
      <c r="EK1175" s="31"/>
      <c r="EL1175" s="31"/>
      <c r="EM1175" s="31"/>
      <c r="EN1175" s="31"/>
      <c r="EO1175" s="31"/>
      <c r="EP1175" s="31"/>
      <c r="EQ1175" s="31"/>
      <c r="ER1175" s="31"/>
      <c r="ES1175" s="31"/>
      <c r="ET1175" s="31"/>
      <c r="EU1175" s="31"/>
      <c r="EV1175" s="31"/>
      <c r="EW1175" s="31"/>
      <c r="EX1175" s="31"/>
      <c r="EY1175" s="31"/>
      <c r="EZ1175" s="31"/>
      <c r="FA1175" s="31"/>
      <c r="FB1175" s="31"/>
      <c r="FC1175" s="31"/>
      <c r="FD1175" s="31"/>
      <c r="FE1175" s="31"/>
      <c r="FF1175" s="31"/>
      <c r="FG1175" s="31"/>
      <c r="FH1175" s="31"/>
      <c r="FI1175" s="31"/>
      <c r="FJ1175" s="31"/>
      <c r="FK1175" s="31"/>
      <c r="FL1175" s="31"/>
      <c r="FM1175" s="31"/>
      <c r="FN1175" s="31"/>
      <c r="FO1175" s="31"/>
      <c r="FP1175" s="31"/>
      <c r="FQ1175" s="31"/>
      <c r="FR1175" s="31"/>
      <c r="FS1175" s="31"/>
      <c r="FT1175" s="31"/>
      <c r="FU1175" s="31"/>
      <c r="FV1175" s="31"/>
      <c r="FW1175" s="31"/>
      <c r="FX1175" s="31"/>
      <c r="FY1175" s="31"/>
      <c r="FZ1175" s="31"/>
      <c r="GA1175" s="31"/>
      <c r="GB1175" s="31"/>
      <c r="GC1175" s="31"/>
      <c r="GD1175" s="31"/>
      <c r="GE1175" s="31"/>
      <c r="GF1175" s="31"/>
      <c r="GG1175" s="31"/>
      <c r="GH1175" s="31"/>
      <c r="GI1175" s="31"/>
      <c r="GJ1175" s="31"/>
      <c r="GK1175" s="31"/>
      <c r="GL1175" s="31"/>
      <c r="GM1175" s="31"/>
      <c r="GN1175" s="31"/>
      <c r="GO1175" s="31"/>
      <c r="GP1175" s="31"/>
      <c r="GQ1175" s="31"/>
      <c r="GR1175" s="31"/>
      <c r="GS1175" s="31"/>
      <c r="GT1175" s="31"/>
      <c r="GU1175" s="31"/>
      <c r="GV1175" s="31"/>
      <c r="GW1175" s="31"/>
      <c r="GX1175" s="31"/>
      <c r="GY1175" s="31"/>
      <c r="GZ1175" s="31"/>
    </row>
    <row r="1176" spans="2:208" s="32" customFormat="1" x14ac:dyDescent="0.2">
      <c r="B1176" s="21"/>
      <c r="C1176" s="22"/>
      <c r="D1176" s="22"/>
      <c r="E1176" s="22"/>
      <c r="F1176" s="246"/>
      <c r="G1176" s="121"/>
      <c r="H1176" s="27"/>
      <c r="I1176" s="28"/>
      <c r="J1176" s="29"/>
      <c r="K1176" s="30"/>
      <c r="L1176" s="34"/>
      <c r="M1176" s="35"/>
      <c r="N1176" s="30"/>
      <c r="O1176" s="34"/>
      <c r="P1176" s="35"/>
      <c r="Q1176" s="30"/>
      <c r="R1176" s="34"/>
      <c r="S1176" s="35"/>
      <c r="T1176" s="30"/>
      <c r="U1176" s="34"/>
      <c r="V1176" s="35"/>
      <c r="W1176" s="30"/>
      <c r="X1176" s="34"/>
      <c r="Y1176" s="34"/>
      <c r="Z1176" s="30"/>
      <c r="AA1176" s="34"/>
      <c r="AB1176" s="34"/>
      <c r="AC1176" s="30"/>
      <c r="AD1176" s="34"/>
      <c r="AE1176" s="34"/>
      <c r="AF1176" s="30"/>
      <c r="AG1176" s="34"/>
      <c r="AH1176" s="34"/>
      <c r="AI1176" s="30"/>
      <c r="AJ1176" s="34"/>
      <c r="AK1176" s="34"/>
      <c r="AL1176" s="30"/>
      <c r="AM1176" s="34"/>
      <c r="AN1176" s="34"/>
      <c r="AO1176" s="30"/>
      <c r="AP1176" s="34"/>
      <c r="AQ1176" s="34"/>
      <c r="AR1176" s="30"/>
      <c r="AS1176" s="34"/>
      <c r="AT1176" s="34"/>
      <c r="AU1176" s="30"/>
      <c r="AV1176" s="34"/>
      <c r="AW1176" s="34"/>
      <c r="AX1176" s="30"/>
      <c r="AY1176" s="34"/>
      <c r="AZ1176" s="34"/>
      <c r="BA1176" s="30"/>
      <c r="BB1176" s="34"/>
      <c r="BC1176" s="34"/>
      <c r="BD1176" s="30"/>
      <c r="BE1176" s="34"/>
      <c r="BF1176" s="34"/>
      <c r="BG1176" s="30"/>
      <c r="BH1176" s="34"/>
      <c r="BI1176" s="34"/>
      <c r="BJ1176" s="30"/>
      <c r="BK1176" s="34"/>
      <c r="BL1176" s="34"/>
      <c r="BM1176" s="122"/>
      <c r="BN1176" s="28"/>
      <c r="BO1176" s="34"/>
      <c r="BP1176" s="30"/>
      <c r="BQ1176" s="30"/>
      <c r="BR1176" s="31"/>
      <c r="BS1176" s="31"/>
      <c r="BT1176" s="31"/>
      <c r="BU1176" s="31"/>
      <c r="BV1176" s="31"/>
      <c r="BW1176" s="31"/>
      <c r="BX1176" s="31"/>
      <c r="BY1176" s="31"/>
      <c r="BZ1176" s="31"/>
      <c r="CA1176" s="31"/>
      <c r="CB1176" s="31"/>
      <c r="CC1176" s="31"/>
      <c r="CD1176" s="31"/>
      <c r="CE1176" s="31"/>
      <c r="CF1176" s="31"/>
      <c r="CG1176" s="31"/>
      <c r="CH1176" s="31"/>
      <c r="CI1176" s="31"/>
      <c r="CJ1176" s="31"/>
      <c r="CK1176" s="31"/>
      <c r="CL1176" s="31"/>
      <c r="CM1176" s="31"/>
      <c r="CN1176" s="31"/>
      <c r="CO1176" s="31"/>
      <c r="CP1176" s="31"/>
      <c r="CQ1176" s="31"/>
      <c r="CR1176" s="31"/>
      <c r="CS1176" s="31"/>
      <c r="CT1176" s="31"/>
      <c r="CU1176" s="31"/>
      <c r="CV1176" s="31"/>
      <c r="CW1176" s="31"/>
      <c r="CX1176" s="31"/>
      <c r="CY1176" s="31"/>
      <c r="CZ1176" s="31"/>
      <c r="DA1176" s="31"/>
      <c r="DB1176" s="31"/>
      <c r="DC1176" s="31"/>
      <c r="DD1176" s="31"/>
      <c r="DE1176" s="31"/>
      <c r="DF1176" s="31"/>
      <c r="DG1176" s="31"/>
      <c r="DH1176" s="31"/>
      <c r="DI1176" s="31"/>
      <c r="DJ1176" s="31"/>
      <c r="DK1176" s="31"/>
      <c r="DL1176" s="31"/>
      <c r="DM1176" s="31"/>
      <c r="DN1176" s="31"/>
      <c r="DO1176" s="31"/>
      <c r="DP1176" s="31"/>
      <c r="DQ1176" s="31"/>
      <c r="DR1176" s="31"/>
      <c r="DS1176" s="31"/>
      <c r="DT1176" s="31"/>
      <c r="DU1176" s="31"/>
      <c r="DV1176" s="31"/>
      <c r="DW1176" s="31"/>
      <c r="DX1176" s="31"/>
      <c r="DY1176" s="31"/>
      <c r="DZ1176" s="31"/>
      <c r="EA1176" s="31"/>
      <c r="EB1176" s="31"/>
      <c r="EC1176" s="31"/>
      <c r="ED1176" s="31"/>
      <c r="EE1176" s="31"/>
      <c r="EF1176" s="31"/>
      <c r="EG1176" s="31"/>
      <c r="EH1176" s="31"/>
      <c r="EI1176" s="31"/>
      <c r="EJ1176" s="31"/>
      <c r="EK1176" s="31"/>
      <c r="EL1176" s="31"/>
      <c r="EM1176" s="31"/>
      <c r="EN1176" s="31"/>
      <c r="EO1176" s="31"/>
      <c r="EP1176" s="31"/>
      <c r="EQ1176" s="31"/>
      <c r="ER1176" s="31"/>
      <c r="ES1176" s="31"/>
      <c r="ET1176" s="31"/>
      <c r="EU1176" s="31"/>
      <c r="EV1176" s="31"/>
      <c r="EW1176" s="31"/>
      <c r="EX1176" s="31"/>
      <c r="EY1176" s="31"/>
      <c r="EZ1176" s="31"/>
      <c r="FA1176" s="31"/>
      <c r="FB1176" s="31"/>
      <c r="FC1176" s="31"/>
      <c r="FD1176" s="31"/>
      <c r="FE1176" s="31"/>
      <c r="FF1176" s="31"/>
      <c r="FG1176" s="31"/>
      <c r="FH1176" s="31"/>
      <c r="FI1176" s="31"/>
      <c r="FJ1176" s="31"/>
      <c r="FK1176" s="31"/>
      <c r="FL1176" s="31"/>
      <c r="FM1176" s="31"/>
      <c r="FN1176" s="31"/>
      <c r="FO1176" s="31"/>
      <c r="FP1176" s="31"/>
      <c r="FQ1176" s="31"/>
      <c r="FR1176" s="31"/>
      <c r="FS1176" s="31"/>
      <c r="FT1176" s="31"/>
      <c r="FU1176" s="31"/>
      <c r="FV1176" s="31"/>
      <c r="FW1176" s="31"/>
      <c r="FX1176" s="31"/>
      <c r="FY1176" s="31"/>
      <c r="FZ1176" s="31"/>
      <c r="GA1176" s="31"/>
      <c r="GB1176" s="31"/>
      <c r="GC1176" s="31"/>
      <c r="GD1176" s="31"/>
      <c r="GE1176" s="31"/>
      <c r="GF1176" s="31"/>
      <c r="GG1176" s="31"/>
      <c r="GH1176" s="31"/>
      <c r="GI1176" s="31"/>
      <c r="GJ1176" s="31"/>
      <c r="GK1176" s="31"/>
      <c r="GL1176" s="31"/>
      <c r="GM1176" s="31"/>
      <c r="GN1176" s="31"/>
      <c r="GO1176" s="31"/>
      <c r="GP1176" s="31"/>
      <c r="GQ1176" s="31"/>
      <c r="GR1176" s="31"/>
      <c r="GS1176" s="31"/>
      <c r="GT1176" s="31"/>
      <c r="GU1176" s="31"/>
      <c r="GV1176" s="31"/>
      <c r="GW1176" s="31"/>
      <c r="GX1176" s="31"/>
      <c r="GY1176" s="31"/>
      <c r="GZ1176" s="31"/>
    </row>
    <row r="1177" spans="2:208" s="32" customFormat="1" x14ac:dyDescent="0.2">
      <c r="B1177" s="21"/>
      <c r="C1177" s="22"/>
      <c r="D1177" s="22"/>
      <c r="E1177" s="22"/>
      <c r="F1177" s="246"/>
      <c r="G1177" s="121"/>
      <c r="H1177" s="27"/>
      <c r="I1177" s="28"/>
      <c r="J1177" s="29"/>
      <c r="K1177" s="30"/>
      <c r="L1177" s="34"/>
      <c r="M1177" s="35"/>
      <c r="N1177" s="30"/>
      <c r="O1177" s="34"/>
      <c r="P1177" s="35"/>
      <c r="Q1177" s="30"/>
      <c r="R1177" s="34"/>
      <c r="S1177" s="35"/>
      <c r="T1177" s="30"/>
      <c r="U1177" s="34"/>
      <c r="V1177" s="35"/>
      <c r="W1177" s="30"/>
      <c r="X1177" s="34"/>
      <c r="Y1177" s="34"/>
      <c r="Z1177" s="30"/>
      <c r="AA1177" s="34"/>
      <c r="AB1177" s="34"/>
      <c r="AC1177" s="30"/>
      <c r="AD1177" s="34"/>
      <c r="AE1177" s="34"/>
      <c r="AF1177" s="30"/>
      <c r="AG1177" s="34"/>
      <c r="AH1177" s="34"/>
      <c r="AI1177" s="30"/>
      <c r="AJ1177" s="34"/>
      <c r="AK1177" s="34"/>
      <c r="AL1177" s="30"/>
      <c r="AM1177" s="34"/>
      <c r="AN1177" s="34"/>
      <c r="AO1177" s="30"/>
      <c r="AP1177" s="34"/>
      <c r="AQ1177" s="34"/>
      <c r="AR1177" s="30"/>
      <c r="AS1177" s="34"/>
      <c r="AT1177" s="34"/>
      <c r="AU1177" s="30"/>
      <c r="AV1177" s="34"/>
      <c r="AW1177" s="34"/>
      <c r="AX1177" s="30"/>
      <c r="AY1177" s="34"/>
      <c r="AZ1177" s="34"/>
      <c r="BA1177" s="30"/>
      <c r="BB1177" s="34"/>
      <c r="BC1177" s="34"/>
      <c r="BD1177" s="30"/>
      <c r="BE1177" s="34"/>
      <c r="BF1177" s="34"/>
      <c r="BG1177" s="30"/>
      <c r="BH1177" s="34"/>
      <c r="BI1177" s="34"/>
      <c r="BJ1177" s="30"/>
      <c r="BK1177" s="34"/>
      <c r="BL1177" s="34"/>
      <c r="BM1177" s="122"/>
      <c r="BN1177" s="28"/>
      <c r="BO1177" s="34"/>
      <c r="BP1177" s="30"/>
      <c r="BQ1177" s="30"/>
      <c r="BR1177" s="31"/>
      <c r="BS1177" s="31"/>
      <c r="BT1177" s="31"/>
      <c r="BU1177" s="31"/>
      <c r="BV1177" s="31"/>
      <c r="BW1177" s="31"/>
      <c r="BX1177" s="31"/>
      <c r="BY1177" s="31"/>
      <c r="BZ1177" s="31"/>
      <c r="CA1177" s="31"/>
      <c r="CB1177" s="31"/>
      <c r="CC1177" s="31"/>
      <c r="CD1177" s="31"/>
      <c r="CE1177" s="31"/>
      <c r="CF1177" s="31"/>
      <c r="CG1177" s="31"/>
      <c r="CH1177" s="31"/>
      <c r="CI1177" s="31"/>
      <c r="CJ1177" s="31"/>
      <c r="CK1177" s="31"/>
      <c r="CL1177" s="31"/>
      <c r="CM1177" s="31"/>
      <c r="CN1177" s="31"/>
      <c r="CO1177" s="31"/>
      <c r="CP1177" s="31"/>
      <c r="CQ1177" s="31"/>
      <c r="CR1177" s="31"/>
      <c r="CS1177" s="31"/>
      <c r="CT1177" s="31"/>
      <c r="CU1177" s="31"/>
      <c r="CV1177" s="31"/>
      <c r="CW1177" s="31"/>
      <c r="CX1177" s="31"/>
      <c r="CY1177" s="31"/>
      <c r="CZ1177" s="31"/>
      <c r="DA1177" s="31"/>
      <c r="DB1177" s="31"/>
      <c r="DC1177" s="31"/>
      <c r="DD1177" s="31"/>
      <c r="DE1177" s="31"/>
      <c r="DF1177" s="31"/>
      <c r="DG1177" s="31"/>
      <c r="DH1177" s="31"/>
      <c r="DI1177" s="31"/>
      <c r="DJ1177" s="31"/>
      <c r="DK1177" s="31"/>
      <c r="DL1177" s="31"/>
      <c r="DM1177" s="31"/>
      <c r="DN1177" s="31"/>
      <c r="DO1177" s="31"/>
      <c r="DP1177" s="31"/>
      <c r="DQ1177" s="31"/>
      <c r="DR1177" s="31"/>
      <c r="DS1177" s="31"/>
      <c r="DT1177" s="31"/>
      <c r="DU1177" s="31"/>
      <c r="DV1177" s="31"/>
      <c r="DW1177" s="31"/>
      <c r="DX1177" s="31"/>
      <c r="DY1177" s="31"/>
      <c r="DZ1177" s="31"/>
      <c r="EA1177" s="31"/>
      <c r="EB1177" s="31"/>
      <c r="EC1177" s="31"/>
      <c r="ED1177" s="31"/>
      <c r="EE1177" s="31"/>
      <c r="EF1177" s="31"/>
      <c r="EG1177" s="31"/>
      <c r="EH1177" s="31"/>
      <c r="EI1177" s="31"/>
      <c r="EJ1177" s="31"/>
      <c r="EK1177" s="31"/>
      <c r="EL1177" s="31"/>
      <c r="EM1177" s="31"/>
      <c r="EN1177" s="31"/>
      <c r="EO1177" s="31"/>
      <c r="EP1177" s="31"/>
      <c r="EQ1177" s="31"/>
      <c r="ER1177" s="31"/>
      <c r="ES1177" s="31"/>
      <c r="ET1177" s="31"/>
      <c r="EU1177" s="31"/>
      <c r="EV1177" s="31"/>
      <c r="EW1177" s="31"/>
      <c r="EX1177" s="31"/>
      <c r="EY1177" s="31"/>
      <c r="EZ1177" s="31"/>
      <c r="FA1177" s="31"/>
      <c r="FB1177" s="31"/>
      <c r="FC1177" s="31"/>
      <c r="FD1177" s="31"/>
      <c r="FE1177" s="31"/>
      <c r="FF1177" s="31"/>
      <c r="FG1177" s="31"/>
      <c r="FH1177" s="31"/>
      <c r="FI1177" s="31"/>
      <c r="FJ1177" s="31"/>
      <c r="FK1177" s="31"/>
      <c r="FL1177" s="31"/>
      <c r="FM1177" s="31"/>
      <c r="FN1177" s="31"/>
      <c r="FO1177" s="31"/>
      <c r="FP1177" s="31"/>
      <c r="FQ1177" s="31"/>
      <c r="FR1177" s="31"/>
      <c r="FS1177" s="31"/>
      <c r="FT1177" s="31"/>
      <c r="FU1177" s="31"/>
      <c r="FV1177" s="31"/>
      <c r="FW1177" s="31"/>
      <c r="FX1177" s="31"/>
      <c r="FY1177" s="31"/>
      <c r="FZ1177" s="31"/>
      <c r="GA1177" s="31"/>
      <c r="GB1177" s="31"/>
      <c r="GC1177" s="31"/>
      <c r="GD1177" s="31"/>
      <c r="GE1177" s="31"/>
      <c r="GF1177" s="31"/>
      <c r="GG1177" s="31"/>
      <c r="GH1177" s="31"/>
      <c r="GI1177" s="31"/>
      <c r="GJ1177" s="31"/>
      <c r="GK1177" s="31"/>
      <c r="GL1177" s="31"/>
      <c r="GM1177" s="31"/>
      <c r="GN1177" s="31"/>
      <c r="GO1177" s="31"/>
      <c r="GP1177" s="31"/>
      <c r="GQ1177" s="31"/>
      <c r="GR1177" s="31"/>
      <c r="GS1177" s="31"/>
      <c r="GT1177" s="31"/>
      <c r="GU1177" s="31"/>
      <c r="GV1177" s="31"/>
      <c r="GW1177" s="31"/>
      <c r="GX1177" s="31"/>
      <c r="GY1177" s="31"/>
      <c r="GZ1177" s="31"/>
    </row>
    <row r="1178" spans="2:208" s="32" customFormat="1" x14ac:dyDescent="0.2">
      <c r="B1178" s="21"/>
      <c r="C1178" s="22"/>
      <c r="D1178" s="22"/>
      <c r="E1178" s="22"/>
      <c r="F1178" s="246"/>
      <c r="G1178" s="121"/>
      <c r="H1178" s="27"/>
      <c r="I1178" s="28"/>
      <c r="J1178" s="29"/>
      <c r="K1178" s="30"/>
      <c r="L1178" s="34"/>
      <c r="M1178" s="35"/>
      <c r="N1178" s="30"/>
      <c r="O1178" s="34"/>
      <c r="P1178" s="35"/>
      <c r="Q1178" s="30"/>
      <c r="R1178" s="34"/>
      <c r="S1178" s="35"/>
      <c r="T1178" s="30"/>
      <c r="U1178" s="34"/>
      <c r="V1178" s="35"/>
      <c r="W1178" s="30"/>
      <c r="X1178" s="34"/>
      <c r="Y1178" s="34"/>
      <c r="Z1178" s="30"/>
      <c r="AA1178" s="34"/>
      <c r="AB1178" s="34"/>
      <c r="AC1178" s="30"/>
      <c r="AD1178" s="34"/>
      <c r="AE1178" s="34"/>
      <c r="AF1178" s="30"/>
      <c r="AG1178" s="34"/>
      <c r="AH1178" s="34"/>
      <c r="AI1178" s="30"/>
      <c r="AJ1178" s="34"/>
      <c r="AK1178" s="34"/>
      <c r="AL1178" s="30"/>
      <c r="AM1178" s="34"/>
      <c r="AN1178" s="34"/>
      <c r="AO1178" s="30"/>
      <c r="AP1178" s="34"/>
      <c r="AQ1178" s="34"/>
      <c r="AR1178" s="30"/>
      <c r="AS1178" s="34"/>
      <c r="AT1178" s="34"/>
      <c r="AU1178" s="30"/>
      <c r="AV1178" s="34"/>
      <c r="AW1178" s="34"/>
      <c r="AX1178" s="30"/>
      <c r="AY1178" s="34"/>
      <c r="AZ1178" s="34"/>
      <c r="BA1178" s="30"/>
      <c r="BB1178" s="34"/>
      <c r="BC1178" s="34"/>
      <c r="BD1178" s="30"/>
      <c r="BE1178" s="34"/>
      <c r="BF1178" s="34"/>
      <c r="BG1178" s="30"/>
      <c r="BH1178" s="34"/>
      <c r="BI1178" s="34"/>
      <c r="BJ1178" s="30"/>
      <c r="BK1178" s="34"/>
      <c r="BL1178" s="34"/>
      <c r="BM1178" s="122"/>
      <c r="BN1178" s="28"/>
      <c r="BO1178" s="34"/>
      <c r="BP1178" s="30"/>
      <c r="BQ1178" s="30"/>
      <c r="BR1178" s="31"/>
      <c r="BS1178" s="31"/>
      <c r="BT1178" s="31"/>
      <c r="BU1178" s="31"/>
      <c r="BV1178" s="31"/>
      <c r="BW1178" s="31"/>
      <c r="BX1178" s="31"/>
      <c r="BY1178" s="31"/>
      <c r="BZ1178" s="31"/>
      <c r="CA1178" s="31"/>
      <c r="CB1178" s="31"/>
      <c r="CC1178" s="31"/>
      <c r="CD1178" s="31"/>
      <c r="CE1178" s="31"/>
      <c r="CF1178" s="31"/>
      <c r="CG1178" s="31"/>
      <c r="CH1178" s="31"/>
      <c r="CI1178" s="31"/>
      <c r="CJ1178" s="31"/>
      <c r="CK1178" s="31"/>
      <c r="CL1178" s="31"/>
      <c r="CM1178" s="31"/>
      <c r="CN1178" s="31"/>
      <c r="CO1178" s="31"/>
      <c r="CP1178" s="31"/>
      <c r="CQ1178" s="31"/>
      <c r="CR1178" s="31"/>
      <c r="CS1178" s="31"/>
      <c r="CT1178" s="31"/>
      <c r="CU1178" s="31"/>
      <c r="CV1178" s="31"/>
      <c r="CW1178" s="31"/>
      <c r="CX1178" s="31"/>
      <c r="CY1178" s="31"/>
      <c r="CZ1178" s="31"/>
      <c r="DA1178" s="31"/>
      <c r="DB1178" s="31"/>
      <c r="DC1178" s="31"/>
      <c r="DD1178" s="31"/>
      <c r="DE1178" s="31"/>
      <c r="DF1178" s="31"/>
      <c r="DG1178" s="31"/>
      <c r="DH1178" s="31"/>
      <c r="DI1178" s="31"/>
      <c r="DJ1178" s="31"/>
      <c r="DK1178" s="31"/>
      <c r="DL1178" s="31"/>
      <c r="DM1178" s="31"/>
      <c r="DN1178" s="31"/>
      <c r="DO1178" s="31"/>
      <c r="DP1178" s="31"/>
      <c r="DQ1178" s="31"/>
      <c r="DR1178" s="31"/>
      <c r="DS1178" s="31"/>
      <c r="DT1178" s="31"/>
      <c r="DU1178" s="31"/>
      <c r="DV1178" s="31"/>
      <c r="DW1178" s="31"/>
      <c r="DX1178" s="31"/>
      <c r="DY1178" s="31"/>
      <c r="DZ1178" s="31"/>
      <c r="EA1178" s="31"/>
      <c r="EB1178" s="31"/>
      <c r="EC1178" s="31"/>
      <c r="ED1178" s="31"/>
      <c r="EE1178" s="31"/>
      <c r="EF1178" s="31"/>
      <c r="EG1178" s="31"/>
      <c r="EH1178" s="31"/>
      <c r="EI1178" s="31"/>
      <c r="EJ1178" s="31"/>
      <c r="EK1178" s="31"/>
      <c r="EL1178" s="31"/>
      <c r="EM1178" s="31"/>
      <c r="EN1178" s="31"/>
      <c r="EO1178" s="31"/>
      <c r="EP1178" s="31"/>
      <c r="EQ1178" s="31"/>
      <c r="ER1178" s="31"/>
      <c r="ES1178" s="31"/>
      <c r="ET1178" s="31"/>
      <c r="EU1178" s="31"/>
      <c r="EV1178" s="31"/>
      <c r="EW1178" s="31"/>
      <c r="EX1178" s="31"/>
      <c r="EY1178" s="31"/>
      <c r="EZ1178" s="31"/>
      <c r="FA1178" s="31"/>
      <c r="FB1178" s="31"/>
      <c r="FC1178" s="31"/>
      <c r="FD1178" s="31"/>
      <c r="FE1178" s="31"/>
      <c r="FF1178" s="31"/>
      <c r="FG1178" s="31"/>
      <c r="FH1178" s="31"/>
      <c r="FI1178" s="31"/>
      <c r="FJ1178" s="31"/>
      <c r="FK1178" s="31"/>
      <c r="FL1178" s="31"/>
      <c r="FM1178" s="31"/>
      <c r="FN1178" s="31"/>
      <c r="FO1178" s="31"/>
      <c r="FP1178" s="31"/>
      <c r="FQ1178" s="31"/>
      <c r="FR1178" s="31"/>
      <c r="FS1178" s="31"/>
      <c r="FT1178" s="31"/>
      <c r="FU1178" s="31"/>
      <c r="FV1178" s="31"/>
      <c r="FW1178" s="31"/>
      <c r="FX1178" s="31"/>
      <c r="FY1178" s="31"/>
      <c r="FZ1178" s="31"/>
      <c r="GA1178" s="31"/>
      <c r="GB1178" s="31"/>
      <c r="GC1178" s="31"/>
      <c r="GD1178" s="31"/>
      <c r="GE1178" s="31"/>
      <c r="GF1178" s="31"/>
      <c r="GG1178" s="31"/>
      <c r="GH1178" s="31"/>
      <c r="GI1178" s="31"/>
      <c r="GJ1178" s="31"/>
      <c r="GK1178" s="31"/>
      <c r="GL1178" s="31"/>
      <c r="GM1178" s="31"/>
      <c r="GN1178" s="31"/>
      <c r="GO1178" s="31"/>
      <c r="GP1178" s="31"/>
      <c r="GQ1178" s="31"/>
      <c r="GR1178" s="31"/>
      <c r="GS1178" s="31"/>
      <c r="GT1178" s="31"/>
      <c r="GU1178" s="31"/>
      <c r="GV1178" s="31"/>
      <c r="GW1178" s="31"/>
      <c r="GX1178" s="31"/>
      <c r="GY1178" s="31"/>
      <c r="GZ1178" s="31"/>
    </row>
    <row r="1179" spans="2:208" s="32" customFormat="1" x14ac:dyDescent="0.2">
      <c r="B1179" s="21"/>
      <c r="C1179" s="22"/>
      <c r="D1179" s="22"/>
      <c r="E1179" s="22"/>
      <c r="F1179" s="246"/>
      <c r="G1179" s="121"/>
      <c r="H1179" s="27"/>
      <c r="I1179" s="28"/>
      <c r="J1179" s="29"/>
      <c r="K1179" s="30"/>
      <c r="L1179" s="34"/>
      <c r="M1179" s="35"/>
      <c r="N1179" s="30"/>
      <c r="O1179" s="34"/>
      <c r="P1179" s="35"/>
      <c r="Q1179" s="30"/>
      <c r="R1179" s="34"/>
      <c r="S1179" s="35"/>
      <c r="T1179" s="30"/>
      <c r="U1179" s="34"/>
      <c r="V1179" s="35"/>
      <c r="W1179" s="30"/>
      <c r="X1179" s="34"/>
      <c r="Y1179" s="34"/>
      <c r="Z1179" s="30"/>
      <c r="AA1179" s="34"/>
      <c r="AB1179" s="34"/>
      <c r="AC1179" s="30"/>
      <c r="AD1179" s="34"/>
      <c r="AE1179" s="34"/>
      <c r="AF1179" s="30"/>
      <c r="AG1179" s="34"/>
      <c r="AH1179" s="34"/>
      <c r="AI1179" s="30"/>
      <c r="AJ1179" s="34"/>
      <c r="AK1179" s="34"/>
      <c r="AL1179" s="30"/>
      <c r="AM1179" s="34"/>
      <c r="AN1179" s="34"/>
      <c r="AO1179" s="30"/>
      <c r="AP1179" s="34"/>
      <c r="AQ1179" s="34"/>
      <c r="AR1179" s="30"/>
      <c r="AS1179" s="34"/>
      <c r="AT1179" s="34"/>
      <c r="AU1179" s="30"/>
      <c r="AV1179" s="34"/>
      <c r="AW1179" s="34"/>
      <c r="AX1179" s="30"/>
      <c r="AY1179" s="34"/>
      <c r="AZ1179" s="34"/>
      <c r="BA1179" s="30"/>
      <c r="BB1179" s="34"/>
      <c r="BC1179" s="34"/>
      <c r="BD1179" s="30"/>
      <c r="BE1179" s="34"/>
      <c r="BF1179" s="34"/>
      <c r="BG1179" s="30"/>
      <c r="BH1179" s="34"/>
      <c r="BI1179" s="34"/>
      <c r="BJ1179" s="30"/>
      <c r="BK1179" s="34"/>
      <c r="BL1179" s="34"/>
      <c r="BM1179" s="122"/>
      <c r="BN1179" s="28"/>
      <c r="BO1179" s="34"/>
      <c r="BP1179" s="30"/>
      <c r="BQ1179" s="30"/>
      <c r="BR1179" s="31"/>
      <c r="BS1179" s="31"/>
      <c r="BT1179" s="31"/>
      <c r="BU1179" s="31"/>
      <c r="BV1179" s="31"/>
      <c r="BW1179" s="31"/>
      <c r="BX1179" s="31"/>
      <c r="BY1179" s="31"/>
      <c r="BZ1179" s="31"/>
      <c r="CA1179" s="31"/>
      <c r="CB1179" s="31"/>
      <c r="CC1179" s="31"/>
      <c r="CD1179" s="31"/>
      <c r="CE1179" s="31"/>
      <c r="CF1179" s="31"/>
      <c r="CG1179" s="31"/>
      <c r="CH1179" s="31"/>
      <c r="CI1179" s="31"/>
      <c r="CJ1179" s="31"/>
      <c r="CK1179" s="31"/>
      <c r="CL1179" s="31"/>
      <c r="CM1179" s="31"/>
      <c r="CN1179" s="31"/>
      <c r="CO1179" s="31"/>
      <c r="CP1179" s="31"/>
      <c r="CQ1179" s="31"/>
      <c r="CR1179" s="31"/>
      <c r="CS1179" s="31"/>
      <c r="CT1179" s="31"/>
      <c r="CU1179" s="31"/>
      <c r="CV1179" s="31"/>
      <c r="CW1179" s="31"/>
      <c r="CX1179" s="31"/>
      <c r="CY1179" s="31"/>
      <c r="CZ1179" s="31"/>
      <c r="DA1179" s="31"/>
      <c r="DB1179" s="31"/>
      <c r="DC1179" s="31"/>
      <c r="DD1179" s="31"/>
      <c r="DE1179" s="31"/>
      <c r="DF1179" s="31"/>
      <c r="DG1179" s="31"/>
      <c r="DH1179" s="31"/>
      <c r="DI1179" s="31"/>
      <c r="DJ1179" s="31"/>
      <c r="DK1179" s="31"/>
      <c r="DL1179" s="31"/>
      <c r="DM1179" s="31"/>
      <c r="DN1179" s="31"/>
      <c r="DO1179" s="31"/>
      <c r="DP1179" s="31"/>
      <c r="DQ1179" s="31"/>
      <c r="DR1179" s="31"/>
      <c r="DS1179" s="31"/>
      <c r="DT1179" s="31"/>
      <c r="DU1179" s="31"/>
      <c r="DV1179" s="31"/>
      <c r="DW1179" s="31"/>
      <c r="DX1179" s="31"/>
      <c r="DY1179" s="31"/>
      <c r="DZ1179" s="31"/>
      <c r="EA1179" s="31"/>
      <c r="EB1179" s="31"/>
      <c r="EC1179" s="31"/>
      <c r="ED1179" s="31"/>
      <c r="EE1179" s="31"/>
      <c r="EF1179" s="31"/>
      <c r="EG1179" s="31"/>
      <c r="EH1179" s="31"/>
      <c r="EI1179" s="31"/>
      <c r="EJ1179" s="31"/>
      <c r="EK1179" s="31"/>
      <c r="EL1179" s="31"/>
      <c r="EM1179" s="31"/>
      <c r="EN1179" s="31"/>
      <c r="EO1179" s="31"/>
      <c r="EP1179" s="31"/>
      <c r="EQ1179" s="31"/>
      <c r="ER1179" s="31"/>
      <c r="ES1179" s="31"/>
      <c r="ET1179" s="31"/>
      <c r="EU1179" s="31"/>
      <c r="EV1179" s="31"/>
      <c r="EW1179" s="31"/>
      <c r="EX1179" s="31"/>
      <c r="EY1179" s="31"/>
      <c r="EZ1179" s="31"/>
      <c r="FA1179" s="31"/>
      <c r="FB1179" s="31"/>
      <c r="FC1179" s="31"/>
      <c r="FD1179" s="31"/>
      <c r="FE1179" s="31"/>
      <c r="FF1179" s="31"/>
      <c r="FG1179" s="31"/>
      <c r="FH1179" s="31"/>
      <c r="FI1179" s="31"/>
      <c r="FJ1179" s="31"/>
      <c r="FK1179" s="31"/>
      <c r="FL1179" s="31"/>
      <c r="FM1179" s="31"/>
      <c r="FN1179" s="31"/>
      <c r="FO1179" s="31"/>
      <c r="FP1179" s="31"/>
      <c r="FQ1179" s="31"/>
      <c r="FR1179" s="31"/>
      <c r="FS1179" s="31"/>
      <c r="FT1179" s="31"/>
      <c r="FU1179" s="31"/>
      <c r="FV1179" s="31"/>
      <c r="FW1179" s="31"/>
      <c r="FX1179" s="31"/>
      <c r="FY1179" s="31"/>
      <c r="FZ1179" s="31"/>
      <c r="GA1179" s="31"/>
      <c r="GB1179" s="31"/>
      <c r="GC1179" s="31"/>
      <c r="GD1179" s="31"/>
      <c r="GE1179" s="31"/>
      <c r="GF1179" s="31"/>
      <c r="GG1179" s="31"/>
      <c r="GH1179" s="31"/>
      <c r="GI1179" s="31"/>
      <c r="GJ1179" s="31"/>
      <c r="GK1179" s="31"/>
      <c r="GL1179" s="31"/>
      <c r="GM1179" s="31"/>
      <c r="GN1179" s="31"/>
      <c r="GO1179" s="31"/>
      <c r="GP1179" s="31"/>
      <c r="GQ1179" s="31"/>
      <c r="GR1179" s="31"/>
      <c r="GS1179" s="31"/>
      <c r="GT1179" s="31"/>
      <c r="GU1179" s="31"/>
      <c r="GV1179" s="31"/>
      <c r="GW1179" s="31"/>
      <c r="GX1179" s="31"/>
      <c r="GY1179" s="31"/>
      <c r="GZ1179" s="31"/>
    </row>
    <row r="1180" spans="2:208" s="32" customFormat="1" x14ac:dyDescent="0.2">
      <c r="B1180" s="21"/>
      <c r="C1180" s="22"/>
      <c r="D1180" s="22"/>
      <c r="E1180" s="22"/>
      <c r="F1180" s="246"/>
      <c r="G1180" s="121"/>
      <c r="H1180" s="27"/>
      <c r="I1180" s="28"/>
      <c r="J1180" s="29"/>
      <c r="K1180" s="30"/>
      <c r="L1180" s="34"/>
      <c r="M1180" s="35"/>
      <c r="N1180" s="30"/>
      <c r="O1180" s="34"/>
      <c r="P1180" s="35"/>
      <c r="Q1180" s="30"/>
      <c r="R1180" s="34"/>
      <c r="S1180" s="35"/>
      <c r="T1180" s="30"/>
      <c r="U1180" s="34"/>
      <c r="V1180" s="35"/>
      <c r="W1180" s="30"/>
      <c r="X1180" s="34"/>
      <c r="Y1180" s="34"/>
      <c r="Z1180" s="30"/>
      <c r="AA1180" s="34"/>
      <c r="AB1180" s="34"/>
      <c r="AC1180" s="30"/>
      <c r="AD1180" s="34"/>
      <c r="AE1180" s="34"/>
      <c r="AF1180" s="30"/>
      <c r="AG1180" s="34"/>
      <c r="AH1180" s="34"/>
      <c r="AI1180" s="30"/>
      <c r="AJ1180" s="34"/>
      <c r="AK1180" s="34"/>
      <c r="AL1180" s="30"/>
      <c r="AM1180" s="34"/>
      <c r="AN1180" s="34"/>
      <c r="AO1180" s="30"/>
      <c r="AP1180" s="34"/>
      <c r="AQ1180" s="34"/>
      <c r="AR1180" s="30"/>
      <c r="AS1180" s="34"/>
      <c r="AT1180" s="34"/>
      <c r="AU1180" s="30"/>
      <c r="AV1180" s="34"/>
      <c r="AW1180" s="34"/>
      <c r="AX1180" s="30"/>
      <c r="AY1180" s="34"/>
      <c r="AZ1180" s="34"/>
      <c r="BA1180" s="30"/>
      <c r="BB1180" s="34"/>
      <c r="BC1180" s="34"/>
      <c r="BD1180" s="30"/>
      <c r="BE1180" s="34"/>
      <c r="BF1180" s="34"/>
      <c r="BG1180" s="30"/>
      <c r="BH1180" s="34"/>
      <c r="BI1180" s="34"/>
      <c r="BJ1180" s="30"/>
      <c r="BK1180" s="34"/>
      <c r="BL1180" s="34"/>
      <c r="BM1180" s="122"/>
      <c r="BN1180" s="28"/>
      <c r="BO1180" s="34"/>
      <c r="BP1180" s="30"/>
      <c r="BQ1180" s="30"/>
      <c r="BR1180" s="31"/>
      <c r="BS1180" s="31"/>
      <c r="BT1180" s="31"/>
      <c r="BU1180" s="31"/>
      <c r="BV1180" s="31"/>
      <c r="BW1180" s="31"/>
      <c r="BX1180" s="31"/>
      <c r="BY1180" s="31"/>
      <c r="BZ1180" s="31"/>
      <c r="CA1180" s="31"/>
      <c r="CB1180" s="31"/>
      <c r="CC1180" s="31"/>
      <c r="CD1180" s="31"/>
      <c r="CE1180" s="31"/>
      <c r="CF1180" s="31"/>
      <c r="CG1180" s="31"/>
      <c r="CH1180" s="31"/>
      <c r="CI1180" s="31"/>
      <c r="CJ1180" s="31"/>
      <c r="CK1180" s="31"/>
      <c r="CL1180" s="31"/>
      <c r="CM1180" s="31"/>
      <c r="CN1180" s="31"/>
      <c r="CO1180" s="31"/>
      <c r="CP1180" s="31"/>
      <c r="CQ1180" s="31"/>
      <c r="CR1180" s="31"/>
      <c r="CS1180" s="31"/>
      <c r="CT1180" s="31"/>
      <c r="CU1180" s="31"/>
      <c r="CV1180" s="31"/>
      <c r="CW1180" s="31"/>
      <c r="CX1180" s="31"/>
      <c r="CY1180" s="31"/>
      <c r="CZ1180" s="31"/>
      <c r="DA1180" s="31"/>
      <c r="DB1180" s="31"/>
      <c r="DC1180" s="31"/>
      <c r="DD1180" s="31"/>
      <c r="DE1180" s="31"/>
      <c r="DF1180" s="31"/>
      <c r="DG1180" s="31"/>
      <c r="DH1180" s="31"/>
      <c r="DI1180" s="31"/>
      <c r="DJ1180" s="31"/>
      <c r="DK1180" s="31"/>
      <c r="DL1180" s="31"/>
      <c r="DM1180" s="31"/>
      <c r="DN1180" s="31"/>
      <c r="DO1180" s="31"/>
      <c r="DP1180" s="31"/>
      <c r="DQ1180" s="31"/>
      <c r="DR1180" s="31"/>
      <c r="DS1180" s="31"/>
      <c r="DT1180" s="31"/>
      <c r="DU1180" s="31"/>
      <c r="DV1180" s="31"/>
      <c r="DW1180" s="31"/>
      <c r="DX1180" s="31"/>
      <c r="DY1180" s="31"/>
      <c r="DZ1180" s="31"/>
      <c r="EA1180" s="31"/>
      <c r="EB1180" s="31"/>
      <c r="EC1180" s="31"/>
      <c r="ED1180" s="31"/>
      <c r="EE1180" s="31"/>
      <c r="EF1180" s="31"/>
      <c r="EG1180" s="31"/>
      <c r="EH1180" s="31"/>
      <c r="EI1180" s="31"/>
      <c r="EJ1180" s="31"/>
      <c r="EK1180" s="31"/>
      <c r="EL1180" s="31"/>
      <c r="EM1180" s="31"/>
      <c r="EN1180" s="31"/>
      <c r="EO1180" s="31"/>
      <c r="EP1180" s="31"/>
      <c r="EQ1180" s="31"/>
      <c r="ER1180" s="31"/>
      <c r="ES1180" s="31"/>
      <c r="ET1180" s="31"/>
      <c r="EU1180" s="31"/>
      <c r="EV1180" s="31"/>
      <c r="EW1180" s="31"/>
      <c r="EX1180" s="31"/>
      <c r="EY1180" s="31"/>
      <c r="EZ1180" s="31"/>
      <c r="FA1180" s="31"/>
      <c r="FB1180" s="31"/>
      <c r="FC1180" s="31"/>
      <c r="FD1180" s="31"/>
      <c r="FE1180" s="31"/>
      <c r="FF1180" s="31"/>
      <c r="FG1180" s="31"/>
      <c r="FH1180" s="31"/>
      <c r="FI1180" s="31"/>
      <c r="FJ1180" s="31"/>
      <c r="FK1180" s="31"/>
      <c r="FL1180" s="31"/>
      <c r="FM1180" s="31"/>
      <c r="FN1180" s="31"/>
      <c r="FO1180" s="31"/>
      <c r="FP1180" s="31"/>
      <c r="FQ1180" s="31"/>
      <c r="FR1180" s="31"/>
      <c r="FS1180" s="31"/>
      <c r="FT1180" s="31"/>
      <c r="FU1180" s="31"/>
      <c r="FV1180" s="31"/>
      <c r="FW1180" s="31"/>
      <c r="FX1180" s="31"/>
      <c r="FY1180" s="31"/>
      <c r="FZ1180" s="31"/>
      <c r="GA1180" s="31"/>
      <c r="GB1180" s="31"/>
      <c r="GC1180" s="31"/>
      <c r="GD1180" s="31"/>
      <c r="GE1180" s="31"/>
      <c r="GF1180" s="31"/>
      <c r="GG1180" s="31"/>
      <c r="GH1180" s="31"/>
      <c r="GI1180" s="31"/>
      <c r="GJ1180" s="31"/>
      <c r="GK1180" s="31"/>
      <c r="GL1180" s="31"/>
      <c r="GM1180" s="31"/>
      <c r="GN1180" s="31"/>
      <c r="GO1180" s="31"/>
      <c r="GP1180" s="31"/>
      <c r="GQ1180" s="31"/>
      <c r="GR1180" s="31"/>
      <c r="GS1180" s="31"/>
      <c r="GT1180" s="31"/>
      <c r="GU1180" s="31"/>
      <c r="GV1180" s="31"/>
      <c r="GW1180" s="31"/>
      <c r="GX1180" s="31"/>
      <c r="GY1180" s="31"/>
      <c r="GZ1180" s="31"/>
    </row>
    <row r="1181" spans="2:208" s="32" customFormat="1" x14ac:dyDescent="0.2">
      <c r="B1181" s="21"/>
      <c r="C1181" s="22"/>
      <c r="D1181" s="22"/>
      <c r="E1181" s="22"/>
      <c r="F1181" s="246"/>
      <c r="G1181" s="121"/>
      <c r="H1181" s="27"/>
      <c r="I1181" s="28"/>
      <c r="J1181" s="29"/>
      <c r="K1181" s="30"/>
      <c r="L1181" s="34"/>
      <c r="M1181" s="35"/>
      <c r="N1181" s="30"/>
      <c r="O1181" s="34"/>
      <c r="P1181" s="35"/>
      <c r="Q1181" s="30"/>
      <c r="R1181" s="34"/>
      <c r="S1181" s="35"/>
      <c r="T1181" s="30"/>
      <c r="U1181" s="34"/>
      <c r="V1181" s="35"/>
      <c r="W1181" s="30"/>
      <c r="X1181" s="34"/>
      <c r="Y1181" s="34"/>
      <c r="Z1181" s="30"/>
      <c r="AA1181" s="34"/>
      <c r="AB1181" s="34"/>
      <c r="AC1181" s="30"/>
      <c r="AD1181" s="34"/>
      <c r="AE1181" s="34"/>
      <c r="AF1181" s="30"/>
      <c r="AG1181" s="34"/>
      <c r="AH1181" s="34"/>
      <c r="AI1181" s="30"/>
      <c r="AJ1181" s="34"/>
      <c r="AK1181" s="34"/>
      <c r="AL1181" s="30"/>
      <c r="AM1181" s="34"/>
      <c r="AN1181" s="34"/>
      <c r="AO1181" s="30"/>
      <c r="AP1181" s="34"/>
      <c r="AQ1181" s="34"/>
      <c r="AR1181" s="30"/>
      <c r="AS1181" s="34"/>
      <c r="AT1181" s="34"/>
      <c r="AU1181" s="30"/>
      <c r="AV1181" s="34"/>
      <c r="AW1181" s="34"/>
      <c r="AX1181" s="30"/>
      <c r="AY1181" s="34"/>
      <c r="AZ1181" s="34"/>
      <c r="BA1181" s="30"/>
      <c r="BB1181" s="34"/>
      <c r="BC1181" s="34"/>
      <c r="BD1181" s="30"/>
      <c r="BE1181" s="34"/>
      <c r="BF1181" s="34"/>
      <c r="BG1181" s="30"/>
      <c r="BH1181" s="34"/>
      <c r="BI1181" s="34"/>
      <c r="BJ1181" s="30"/>
      <c r="BK1181" s="34"/>
      <c r="BL1181" s="34"/>
      <c r="BM1181" s="122"/>
      <c r="BN1181" s="28"/>
      <c r="BO1181" s="34"/>
      <c r="BP1181" s="30"/>
      <c r="BQ1181" s="30"/>
      <c r="BR1181" s="31"/>
      <c r="BS1181" s="31"/>
      <c r="BT1181" s="31"/>
      <c r="BU1181" s="31"/>
      <c r="BV1181" s="31"/>
      <c r="BW1181" s="31"/>
      <c r="BX1181" s="31"/>
      <c r="BY1181" s="31"/>
      <c r="BZ1181" s="31"/>
      <c r="CA1181" s="31"/>
      <c r="CB1181" s="31"/>
      <c r="CC1181" s="31"/>
      <c r="CD1181" s="31"/>
      <c r="CE1181" s="31"/>
      <c r="CF1181" s="31"/>
      <c r="CG1181" s="31"/>
      <c r="CH1181" s="31"/>
      <c r="CI1181" s="31"/>
      <c r="CJ1181" s="31"/>
      <c r="CK1181" s="31"/>
      <c r="CL1181" s="31"/>
      <c r="CM1181" s="31"/>
      <c r="CN1181" s="31"/>
      <c r="CO1181" s="31"/>
      <c r="CP1181" s="31"/>
      <c r="CQ1181" s="31"/>
      <c r="CR1181" s="31"/>
      <c r="CS1181" s="31"/>
      <c r="CT1181" s="31"/>
      <c r="CU1181" s="31"/>
      <c r="CV1181" s="31"/>
      <c r="CW1181" s="31"/>
      <c r="CX1181" s="31"/>
      <c r="CY1181" s="31"/>
      <c r="CZ1181" s="31"/>
      <c r="DA1181" s="31"/>
      <c r="DB1181" s="31"/>
      <c r="DC1181" s="31"/>
      <c r="DD1181" s="31"/>
      <c r="DE1181" s="31"/>
      <c r="DF1181" s="31"/>
      <c r="DG1181" s="31"/>
      <c r="DH1181" s="31"/>
      <c r="DI1181" s="31"/>
      <c r="DJ1181" s="31"/>
      <c r="DK1181" s="31"/>
      <c r="DL1181" s="31"/>
      <c r="DM1181" s="31"/>
      <c r="DN1181" s="31"/>
      <c r="DO1181" s="31"/>
      <c r="DP1181" s="31"/>
      <c r="DQ1181" s="31"/>
      <c r="DR1181" s="31"/>
      <c r="DS1181" s="31"/>
      <c r="DT1181" s="31"/>
      <c r="DU1181" s="31"/>
      <c r="DV1181" s="31"/>
      <c r="DW1181" s="31"/>
      <c r="DX1181" s="31"/>
      <c r="DY1181" s="31"/>
      <c r="DZ1181" s="31"/>
      <c r="EA1181" s="31"/>
      <c r="EB1181" s="31"/>
      <c r="EC1181" s="31"/>
      <c r="ED1181" s="31"/>
      <c r="EE1181" s="31"/>
      <c r="EF1181" s="31"/>
      <c r="EG1181" s="31"/>
      <c r="EH1181" s="31"/>
      <c r="EI1181" s="31"/>
      <c r="EJ1181" s="31"/>
      <c r="EK1181" s="31"/>
      <c r="EL1181" s="31"/>
      <c r="EM1181" s="31"/>
      <c r="EN1181" s="31"/>
      <c r="EO1181" s="31"/>
      <c r="EP1181" s="31"/>
      <c r="EQ1181" s="31"/>
      <c r="ER1181" s="31"/>
      <c r="ES1181" s="31"/>
      <c r="ET1181" s="31"/>
      <c r="EU1181" s="31"/>
      <c r="EV1181" s="31"/>
      <c r="EW1181" s="31"/>
      <c r="EX1181" s="31"/>
      <c r="EY1181" s="31"/>
      <c r="EZ1181" s="31"/>
      <c r="FA1181" s="31"/>
      <c r="FB1181" s="31"/>
      <c r="FC1181" s="31"/>
      <c r="FD1181" s="31"/>
      <c r="FE1181" s="31"/>
      <c r="FF1181" s="31"/>
      <c r="FG1181" s="31"/>
      <c r="FH1181" s="31"/>
      <c r="FI1181" s="31"/>
      <c r="FJ1181" s="31"/>
      <c r="FK1181" s="31"/>
      <c r="FL1181" s="31"/>
      <c r="FM1181" s="31"/>
      <c r="FN1181" s="31"/>
      <c r="FO1181" s="31"/>
      <c r="FP1181" s="31"/>
      <c r="FQ1181" s="31"/>
      <c r="FR1181" s="31"/>
      <c r="FS1181" s="31"/>
      <c r="FT1181" s="31"/>
      <c r="FU1181" s="31"/>
      <c r="FV1181" s="31"/>
      <c r="FW1181" s="31"/>
      <c r="FX1181" s="31"/>
      <c r="FY1181" s="31"/>
      <c r="FZ1181" s="31"/>
      <c r="GA1181" s="31"/>
      <c r="GB1181" s="31"/>
      <c r="GC1181" s="31"/>
      <c r="GD1181" s="31"/>
      <c r="GE1181" s="31"/>
      <c r="GF1181" s="31"/>
      <c r="GG1181" s="31"/>
      <c r="GH1181" s="31"/>
      <c r="GI1181" s="31"/>
      <c r="GJ1181" s="31"/>
      <c r="GK1181" s="31"/>
      <c r="GL1181" s="31"/>
      <c r="GM1181" s="31"/>
      <c r="GN1181" s="31"/>
      <c r="GO1181" s="31"/>
      <c r="GP1181" s="31"/>
      <c r="GQ1181" s="31"/>
      <c r="GR1181" s="31"/>
      <c r="GS1181" s="31"/>
      <c r="GT1181" s="31"/>
      <c r="GU1181" s="31"/>
      <c r="GV1181" s="31"/>
      <c r="GW1181" s="31"/>
      <c r="GX1181" s="31"/>
      <c r="GY1181" s="31"/>
      <c r="GZ1181" s="31"/>
    </row>
    <row r="1182" spans="2:208" s="32" customFormat="1" x14ac:dyDescent="0.2">
      <c r="B1182" s="21"/>
      <c r="C1182" s="22"/>
      <c r="D1182" s="22"/>
      <c r="E1182" s="22"/>
      <c r="F1182" s="246"/>
      <c r="G1182" s="121"/>
      <c r="H1182" s="27"/>
      <c r="I1182" s="28"/>
      <c r="J1182" s="29"/>
      <c r="K1182" s="30"/>
      <c r="L1182" s="34"/>
      <c r="M1182" s="35"/>
      <c r="N1182" s="30"/>
      <c r="O1182" s="34"/>
      <c r="P1182" s="35"/>
      <c r="Q1182" s="30"/>
      <c r="R1182" s="34"/>
      <c r="S1182" s="35"/>
      <c r="T1182" s="30"/>
      <c r="U1182" s="34"/>
      <c r="V1182" s="35"/>
      <c r="W1182" s="30"/>
      <c r="X1182" s="34"/>
      <c r="Y1182" s="34"/>
      <c r="Z1182" s="30"/>
      <c r="AA1182" s="34"/>
      <c r="AB1182" s="34"/>
      <c r="AC1182" s="30"/>
      <c r="AD1182" s="34"/>
      <c r="AE1182" s="34"/>
      <c r="AF1182" s="30"/>
      <c r="AG1182" s="34"/>
      <c r="AH1182" s="34"/>
      <c r="AI1182" s="30"/>
      <c r="AJ1182" s="34"/>
      <c r="AK1182" s="34"/>
      <c r="AL1182" s="30"/>
      <c r="AM1182" s="34"/>
      <c r="AN1182" s="34"/>
      <c r="AO1182" s="30"/>
      <c r="AP1182" s="34"/>
      <c r="AQ1182" s="34"/>
      <c r="AR1182" s="30"/>
      <c r="AS1182" s="34"/>
      <c r="AT1182" s="34"/>
      <c r="AU1182" s="30"/>
      <c r="AV1182" s="34"/>
      <c r="AW1182" s="34"/>
      <c r="AX1182" s="30"/>
      <c r="AY1182" s="34"/>
      <c r="AZ1182" s="34"/>
      <c r="BA1182" s="30"/>
      <c r="BB1182" s="34"/>
      <c r="BC1182" s="34"/>
      <c r="BD1182" s="30"/>
      <c r="BE1182" s="34"/>
      <c r="BF1182" s="34"/>
      <c r="BG1182" s="30"/>
      <c r="BH1182" s="34"/>
      <c r="BI1182" s="34"/>
      <c r="BJ1182" s="30"/>
      <c r="BK1182" s="34"/>
      <c r="BL1182" s="34"/>
      <c r="BM1182" s="122"/>
      <c r="BN1182" s="28"/>
      <c r="BO1182" s="34"/>
      <c r="BP1182" s="30"/>
      <c r="BQ1182" s="30"/>
      <c r="BR1182" s="31"/>
      <c r="BS1182" s="31"/>
      <c r="BT1182" s="31"/>
      <c r="BU1182" s="31"/>
      <c r="BV1182" s="31"/>
      <c r="BW1182" s="31"/>
      <c r="BX1182" s="31"/>
      <c r="BY1182" s="31"/>
      <c r="BZ1182" s="31"/>
      <c r="CA1182" s="31"/>
      <c r="CB1182" s="31"/>
      <c r="CC1182" s="31"/>
      <c r="CD1182" s="31"/>
      <c r="CE1182" s="31"/>
      <c r="CF1182" s="31"/>
      <c r="CG1182" s="31"/>
      <c r="CH1182" s="31"/>
      <c r="CI1182" s="31"/>
      <c r="CJ1182" s="31"/>
      <c r="CK1182" s="31"/>
      <c r="CL1182" s="31"/>
      <c r="CM1182" s="31"/>
      <c r="CN1182" s="31"/>
      <c r="CO1182" s="31"/>
      <c r="CP1182" s="31"/>
      <c r="CQ1182" s="31"/>
      <c r="CR1182" s="31"/>
      <c r="CS1182" s="31"/>
      <c r="CT1182" s="31"/>
      <c r="CU1182" s="31"/>
      <c r="CV1182" s="31"/>
      <c r="CW1182" s="31"/>
      <c r="CX1182" s="31"/>
      <c r="CY1182" s="31"/>
      <c r="CZ1182" s="31"/>
      <c r="DA1182" s="31"/>
      <c r="DB1182" s="31"/>
      <c r="DC1182" s="31"/>
      <c r="DD1182" s="31"/>
      <c r="DE1182" s="31"/>
      <c r="DF1182" s="31"/>
      <c r="DG1182" s="31"/>
      <c r="DH1182" s="31"/>
      <c r="DI1182" s="31"/>
      <c r="DJ1182" s="31"/>
      <c r="DK1182" s="31"/>
      <c r="DL1182" s="31"/>
      <c r="DM1182" s="31"/>
      <c r="DN1182" s="31"/>
      <c r="DO1182" s="31"/>
      <c r="DP1182" s="31"/>
      <c r="DQ1182" s="31"/>
      <c r="DR1182" s="31"/>
      <c r="DS1182" s="31"/>
      <c r="DT1182" s="31"/>
      <c r="DU1182" s="31"/>
      <c r="DV1182" s="31"/>
      <c r="DW1182" s="31"/>
      <c r="DX1182" s="31"/>
      <c r="DY1182" s="31"/>
      <c r="DZ1182" s="31"/>
      <c r="EA1182" s="31"/>
      <c r="EB1182" s="31"/>
      <c r="EC1182" s="31"/>
      <c r="ED1182" s="31"/>
      <c r="EE1182" s="31"/>
      <c r="EF1182" s="31"/>
      <c r="EG1182" s="31"/>
      <c r="EH1182" s="31"/>
      <c r="EI1182" s="31"/>
      <c r="EJ1182" s="31"/>
      <c r="EK1182" s="31"/>
      <c r="EL1182" s="31"/>
      <c r="EM1182" s="31"/>
      <c r="EN1182" s="31"/>
      <c r="EO1182" s="31"/>
      <c r="EP1182" s="31"/>
      <c r="EQ1182" s="31"/>
      <c r="ER1182" s="31"/>
      <c r="ES1182" s="31"/>
      <c r="ET1182" s="31"/>
      <c r="EU1182" s="31"/>
      <c r="EV1182" s="31"/>
      <c r="EW1182" s="31"/>
      <c r="EX1182" s="31"/>
      <c r="EY1182" s="31"/>
      <c r="EZ1182" s="31"/>
      <c r="FA1182" s="31"/>
      <c r="FB1182" s="31"/>
      <c r="FC1182" s="31"/>
      <c r="FD1182" s="31"/>
      <c r="FE1182" s="31"/>
      <c r="FF1182" s="31"/>
      <c r="FG1182" s="31"/>
      <c r="FH1182" s="31"/>
      <c r="FI1182" s="31"/>
      <c r="FJ1182" s="31"/>
      <c r="FK1182" s="31"/>
      <c r="FL1182" s="31"/>
      <c r="FM1182" s="31"/>
      <c r="FN1182" s="31"/>
      <c r="FO1182" s="31"/>
      <c r="FP1182" s="31"/>
      <c r="FQ1182" s="31"/>
      <c r="FR1182" s="31"/>
      <c r="FS1182" s="31"/>
      <c r="FT1182" s="31"/>
      <c r="FU1182" s="31"/>
      <c r="FV1182" s="31"/>
      <c r="FW1182" s="31"/>
      <c r="FX1182" s="31"/>
      <c r="FY1182" s="31"/>
      <c r="FZ1182" s="31"/>
      <c r="GA1182" s="31"/>
      <c r="GB1182" s="31"/>
      <c r="GC1182" s="31"/>
      <c r="GD1182" s="31"/>
      <c r="GE1182" s="31"/>
      <c r="GF1182" s="31"/>
      <c r="GG1182" s="31"/>
      <c r="GH1182" s="31"/>
      <c r="GI1182" s="31"/>
      <c r="GJ1182" s="31"/>
      <c r="GK1182" s="31"/>
      <c r="GL1182" s="31"/>
      <c r="GM1182" s="31"/>
      <c r="GN1182" s="31"/>
      <c r="GO1182" s="31"/>
      <c r="GP1182" s="31"/>
      <c r="GQ1182" s="31"/>
      <c r="GR1182" s="31"/>
      <c r="GS1182" s="31"/>
      <c r="GT1182" s="31"/>
      <c r="GU1182" s="31"/>
      <c r="GV1182" s="31"/>
      <c r="GW1182" s="31"/>
      <c r="GX1182" s="31"/>
      <c r="GY1182" s="31"/>
      <c r="GZ1182" s="31"/>
    </row>
    <row r="1183" spans="2:208" s="32" customFormat="1" x14ac:dyDescent="0.2">
      <c r="B1183" s="21"/>
      <c r="C1183" s="22"/>
      <c r="D1183" s="22"/>
      <c r="E1183" s="22"/>
      <c r="F1183" s="246"/>
      <c r="G1183" s="121"/>
      <c r="H1183" s="27"/>
      <c r="I1183" s="28"/>
      <c r="J1183" s="29"/>
      <c r="K1183" s="30"/>
      <c r="L1183" s="34"/>
      <c r="M1183" s="35"/>
      <c r="N1183" s="30"/>
      <c r="O1183" s="34"/>
      <c r="P1183" s="35"/>
      <c r="Q1183" s="30"/>
      <c r="R1183" s="34"/>
      <c r="S1183" s="35"/>
      <c r="T1183" s="30"/>
      <c r="U1183" s="34"/>
      <c r="V1183" s="35"/>
      <c r="W1183" s="30"/>
      <c r="X1183" s="34"/>
      <c r="Y1183" s="34"/>
      <c r="Z1183" s="30"/>
      <c r="AA1183" s="34"/>
      <c r="AB1183" s="34"/>
      <c r="AC1183" s="30"/>
      <c r="AD1183" s="34"/>
      <c r="AE1183" s="34"/>
      <c r="AF1183" s="30"/>
      <c r="AG1183" s="34"/>
      <c r="AH1183" s="34"/>
      <c r="AI1183" s="30"/>
      <c r="AJ1183" s="34"/>
      <c r="AK1183" s="34"/>
      <c r="AL1183" s="30"/>
      <c r="AM1183" s="34"/>
      <c r="AN1183" s="34"/>
      <c r="AO1183" s="30"/>
      <c r="AP1183" s="34"/>
      <c r="AQ1183" s="34"/>
      <c r="AR1183" s="30"/>
      <c r="AS1183" s="34"/>
      <c r="AT1183" s="34"/>
      <c r="AU1183" s="30"/>
      <c r="AV1183" s="34"/>
      <c r="AW1183" s="34"/>
      <c r="AX1183" s="30"/>
      <c r="AY1183" s="34"/>
      <c r="AZ1183" s="34"/>
      <c r="BA1183" s="30"/>
      <c r="BB1183" s="34"/>
      <c r="BC1183" s="34"/>
      <c r="BD1183" s="30"/>
      <c r="BE1183" s="34"/>
      <c r="BF1183" s="34"/>
      <c r="BG1183" s="30"/>
      <c r="BH1183" s="34"/>
      <c r="BI1183" s="34"/>
      <c r="BJ1183" s="30"/>
      <c r="BK1183" s="34"/>
      <c r="BL1183" s="34"/>
      <c r="BM1183" s="122"/>
      <c r="BN1183" s="28"/>
      <c r="BO1183" s="34"/>
      <c r="BP1183" s="30"/>
      <c r="BQ1183" s="30"/>
      <c r="BR1183" s="31"/>
      <c r="BS1183" s="31"/>
      <c r="BT1183" s="31"/>
      <c r="BU1183" s="31"/>
      <c r="BV1183" s="31"/>
      <c r="BW1183" s="31"/>
      <c r="BX1183" s="31"/>
      <c r="BY1183" s="31"/>
      <c r="BZ1183" s="31"/>
      <c r="CA1183" s="31"/>
      <c r="CB1183" s="31"/>
      <c r="CC1183" s="31"/>
      <c r="CD1183" s="31"/>
      <c r="CE1183" s="31"/>
      <c r="CF1183" s="31"/>
      <c r="CG1183" s="31"/>
      <c r="CH1183" s="31"/>
      <c r="CI1183" s="31"/>
      <c r="CJ1183" s="31"/>
      <c r="CK1183" s="31"/>
      <c r="CL1183" s="31"/>
      <c r="CM1183" s="31"/>
      <c r="CN1183" s="31"/>
      <c r="CO1183" s="31"/>
      <c r="CP1183" s="31"/>
      <c r="CQ1183" s="31"/>
      <c r="CR1183" s="31"/>
      <c r="CS1183" s="31"/>
      <c r="CT1183" s="31"/>
      <c r="CU1183" s="31"/>
      <c r="CV1183" s="31"/>
      <c r="CW1183" s="31"/>
      <c r="CX1183" s="31"/>
      <c r="CY1183" s="31"/>
      <c r="CZ1183" s="31"/>
      <c r="DA1183" s="31"/>
      <c r="DB1183" s="31"/>
      <c r="DC1183" s="31"/>
      <c r="DD1183" s="31"/>
      <c r="DE1183" s="31"/>
      <c r="DF1183" s="31"/>
      <c r="DG1183" s="31"/>
      <c r="DH1183" s="31"/>
      <c r="DI1183" s="31"/>
      <c r="DJ1183" s="31"/>
      <c r="DK1183" s="31"/>
      <c r="DL1183" s="31"/>
      <c r="DM1183" s="31"/>
      <c r="DN1183" s="31"/>
      <c r="DO1183" s="31"/>
      <c r="DP1183" s="31"/>
      <c r="DQ1183" s="31"/>
      <c r="DR1183" s="31"/>
      <c r="DS1183" s="31"/>
      <c r="DT1183" s="31"/>
      <c r="DU1183" s="31"/>
      <c r="DV1183" s="31"/>
      <c r="DW1183" s="31"/>
      <c r="DX1183" s="31"/>
      <c r="DY1183" s="31"/>
      <c r="DZ1183" s="31"/>
      <c r="EA1183" s="31"/>
      <c r="EB1183" s="31"/>
      <c r="EC1183" s="31"/>
      <c r="ED1183" s="31"/>
      <c r="EE1183" s="31"/>
      <c r="EF1183" s="31"/>
      <c r="EG1183" s="31"/>
      <c r="EH1183" s="31"/>
      <c r="EI1183" s="31"/>
      <c r="EJ1183" s="31"/>
      <c r="EK1183" s="31"/>
      <c r="EL1183" s="31"/>
      <c r="EM1183" s="31"/>
      <c r="EN1183" s="31"/>
      <c r="EO1183" s="31"/>
      <c r="EP1183" s="31"/>
      <c r="EQ1183" s="31"/>
      <c r="ER1183" s="31"/>
      <c r="ES1183" s="31"/>
      <c r="ET1183" s="31"/>
      <c r="EU1183" s="31"/>
      <c r="EV1183" s="31"/>
      <c r="EW1183" s="31"/>
      <c r="EX1183" s="31"/>
      <c r="EY1183" s="31"/>
      <c r="EZ1183" s="31"/>
      <c r="FA1183" s="31"/>
      <c r="FB1183" s="31"/>
      <c r="FC1183" s="31"/>
      <c r="FD1183" s="31"/>
      <c r="FE1183" s="31"/>
      <c r="FF1183" s="31"/>
      <c r="FG1183" s="31"/>
      <c r="FH1183" s="31"/>
      <c r="FI1183" s="31"/>
      <c r="FJ1183" s="31"/>
      <c r="FK1183" s="31"/>
      <c r="FL1183" s="31"/>
      <c r="FM1183" s="31"/>
      <c r="FN1183" s="31"/>
      <c r="FO1183" s="31"/>
      <c r="FP1183" s="31"/>
      <c r="FQ1183" s="31"/>
      <c r="FR1183" s="31"/>
      <c r="FS1183" s="31"/>
      <c r="FT1183" s="31"/>
      <c r="FU1183" s="31"/>
      <c r="FV1183" s="31"/>
      <c r="FW1183" s="31"/>
      <c r="FX1183" s="31"/>
      <c r="FY1183" s="31"/>
      <c r="FZ1183" s="31"/>
      <c r="GA1183" s="31"/>
      <c r="GB1183" s="31"/>
      <c r="GC1183" s="31"/>
      <c r="GD1183" s="31"/>
      <c r="GE1183" s="31"/>
      <c r="GF1183" s="31"/>
      <c r="GG1183" s="31"/>
      <c r="GH1183" s="31"/>
      <c r="GI1183" s="31"/>
      <c r="GJ1183" s="31"/>
      <c r="GK1183" s="31"/>
      <c r="GL1183" s="31"/>
      <c r="GM1183" s="31"/>
      <c r="GN1183" s="31"/>
      <c r="GO1183" s="31"/>
      <c r="GP1183" s="31"/>
      <c r="GQ1183" s="31"/>
      <c r="GR1183" s="31"/>
      <c r="GS1183" s="31"/>
      <c r="GT1183" s="31"/>
      <c r="GU1183" s="31"/>
      <c r="GV1183" s="31"/>
      <c r="GW1183" s="31"/>
      <c r="GX1183" s="31"/>
      <c r="GY1183" s="31"/>
      <c r="GZ1183" s="31"/>
    </row>
    <row r="1184" spans="2:208" s="32" customFormat="1" x14ac:dyDescent="0.2">
      <c r="B1184" s="21"/>
      <c r="C1184" s="22"/>
      <c r="D1184" s="22"/>
      <c r="E1184" s="22"/>
      <c r="F1184" s="246"/>
      <c r="G1184" s="121"/>
      <c r="H1184" s="27"/>
      <c r="I1184" s="28"/>
      <c r="J1184" s="29"/>
      <c r="K1184" s="30"/>
      <c r="L1184" s="34"/>
      <c r="M1184" s="35"/>
      <c r="N1184" s="30"/>
      <c r="O1184" s="34"/>
      <c r="P1184" s="35"/>
      <c r="Q1184" s="30"/>
      <c r="R1184" s="34"/>
      <c r="S1184" s="35"/>
      <c r="T1184" s="30"/>
      <c r="U1184" s="34"/>
      <c r="V1184" s="35"/>
      <c r="W1184" s="30"/>
      <c r="X1184" s="34"/>
      <c r="Y1184" s="34"/>
      <c r="Z1184" s="30"/>
      <c r="AA1184" s="34"/>
      <c r="AB1184" s="34"/>
      <c r="AC1184" s="30"/>
      <c r="AD1184" s="34"/>
      <c r="AE1184" s="34"/>
      <c r="AF1184" s="30"/>
      <c r="AG1184" s="34"/>
      <c r="AH1184" s="34"/>
      <c r="AI1184" s="30"/>
      <c r="AJ1184" s="34"/>
      <c r="AK1184" s="34"/>
      <c r="AL1184" s="30"/>
      <c r="AM1184" s="34"/>
      <c r="AN1184" s="34"/>
      <c r="AO1184" s="30"/>
      <c r="AP1184" s="34"/>
      <c r="AQ1184" s="34"/>
      <c r="AR1184" s="30"/>
      <c r="AS1184" s="34"/>
      <c r="AT1184" s="34"/>
      <c r="AU1184" s="30"/>
      <c r="AV1184" s="34"/>
      <c r="AW1184" s="34"/>
      <c r="AX1184" s="30"/>
      <c r="AY1184" s="34"/>
      <c r="AZ1184" s="34"/>
      <c r="BA1184" s="30"/>
      <c r="BB1184" s="34"/>
      <c r="BC1184" s="34"/>
      <c r="BD1184" s="30"/>
      <c r="BE1184" s="34"/>
      <c r="BF1184" s="34"/>
      <c r="BG1184" s="30"/>
      <c r="BH1184" s="34"/>
      <c r="BI1184" s="34"/>
      <c r="BJ1184" s="30"/>
      <c r="BK1184" s="34"/>
      <c r="BL1184" s="34"/>
      <c r="BM1184" s="122"/>
      <c r="BN1184" s="28"/>
      <c r="BO1184" s="34"/>
      <c r="BP1184" s="30"/>
      <c r="BQ1184" s="30"/>
      <c r="BR1184" s="31"/>
      <c r="BS1184" s="31"/>
      <c r="BT1184" s="31"/>
      <c r="BU1184" s="31"/>
      <c r="BV1184" s="31"/>
      <c r="BW1184" s="31"/>
      <c r="BX1184" s="31"/>
      <c r="BY1184" s="31"/>
      <c r="BZ1184" s="31"/>
      <c r="CA1184" s="31"/>
      <c r="CB1184" s="31"/>
      <c r="CC1184" s="31"/>
      <c r="CD1184" s="31"/>
      <c r="CE1184" s="31"/>
      <c r="CF1184" s="31"/>
      <c r="CG1184" s="31"/>
      <c r="CH1184" s="31"/>
      <c r="CI1184" s="31"/>
      <c r="CJ1184" s="31"/>
      <c r="CK1184" s="31"/>
      <c r="CL1184" s="31"/>
      <c r="CM1184" s="31"/>
      <c r="CN1184" s="31"/>
      <c r="CO1184" s="31"/>
      <c r="CP1184" s="31"/>
      <c r="CQ1184" s="31"/>
      <c r="CR1184" s="31"/>
      <c r="CS1184" s="31"/>
      <c r="CT1184" s="31"/>
      <c r="CU1184" s="31"/>
      <c r="CV1184" s="31"/>
      <c r="CW1184" s="31"/>
      <c r="CX1184" s="31"/>
      <c r="CY1184" s="31"/>
      <c r="CZ1184" s="31"/>
      <c r="DA1184" s="31"/>
      <c r="DB1184" s="31"/>
      <c r="DC1184" s="31"/>
      <c r="DD1184" s="31"/>
      <c r="DE1184" s="31"/>
      <c r="DF1184" s="31"/>
      <c r="DG1184" s="31"/>
      <c r="DH1184" s="31"/>
      <c r="DI1184" s="31"/>
      <c r="DJ1184" s="31"/>
      <c r="DK1184" s="31"/>
      <c r="DL1184" s="31"/>
      <c r="DM1184" s="31"/>
      <c r="DN1184" s="31"/>
      <c r="DO1184" s="31"/>
      <c r="DP1184" s="31"/>
      <c r="DQ1184" s="31"/>
      <c r="DR1184" s="31"/>
      <c r="DS1184" s="31"/>
      <c r="DT1184" s="31"/>
      <c r="DU1184" s="31"/>
      <c r="DV1184" s="31"/>
      <c r="DW1184" s="31"/>
      <c r="DX1184" s="31"/>
      <c r="DY1184" s="31"/>
      <c r="DZ1184" s="31"/>
      <c r="EA1184" s="31"/>
      <c r="EB1184" s="31"/>
      <c r="EC1184" s="31"/>
      <c r="ED1184" s="31"/>
      <c r="EE1184" s="31"/>
      <c r="EF1184" s="31"/>
      <c r="EG1184" s="31"/>
      <c r="EH1184" s="31"/>
      <c r="EI1184" s="31"/>
      <c r="EJ1184" s="31"/>
      <c r="EK1184" s="31"/>
      <c r="EL1184" s="31"/>
      <c r="EM1184" s="31"/>
      <c r="EN1184" s="31"/>
      <c r="EO1184" s="31"/>
      <c r="EP1184" s="31"/>
      <c r="EQ1184" s="31"/>
      <c r="ER1184" s="31"/>
      <c r="ES1184" s="31"/>
      <c r="ET1184" s="31"/>
      <c r="EU1184" s="31"/>
      <c r="EV1184" s="31"/>
      <c r="EW1184" s="31"/>
      <c r="EX1184" s="31"/>
      <c r="EY1184" s="31"/>
      <c r="EZ1184" s="31"/>
      <c r="FA1184" s="31"/>
      <c r="FB1184" s="31"/>
      <c r="FC1184" s="31"/>
      <c r="FD1184" s="31"/>
      <c r="FE1184" s="31"/>
      <c r="FF1184" s="31"/>
      <c r="FG1184" s="31"/>
      <c r="FH1184" s="31"/>
      <c r="FI1184" s="31"/>
      <c r="FJ1184" s="31"/>
      <c r="FK1184" s="31"/>
      <c r="FL1184" s="31"/>
      <c r="FM1184" s="31"/>
      <c r="FN1184" s="31"/>
      <c r="FO1184" s="31"/>
      <c r="FP1184" s="31"/>
      <c r="FQ1184" s="31"/>
      <c r="FR1184" s="31"/>
      <c r="FS1184" s="31"/>
      <c r="FT1184" s="31"/>
      <c r="FU1184" s="31"/>
      <c r="FV1184" s="31"/>
      <c r="FW1184" s="31"/>
      <c r="FX1184" s="31"/>
      <c r="FY1184" s="31"/>
      <c r="FZ1184" s="31"/>
      <c r="GA1184" s="31"/>
      <c r="GB1184" s="31"/>
      <c r="GC1184" s="31"/>
      <c r="GD1184" s="31"/>
      <c r="GE1184" s="31"/>
      <c r="GF1184" s="31"/>
      <c r="GG1184" s="31"/>
      <c r="GH1184" s="31"/>
      <c r="GI1184" s="31"/>
      <c r="GJ1184" s="31"/>
      <c r="GK1184" s="31"/>
      <c r="GL1184" s="31"/>
      <c r="GM1184" s="31"/>
      <c r="GN1184" s="31"/>
      <c r="GO1184" s="31"/>
      <c r="GP1184" s="31"/>
      <c r="GQ1184" s="31"/>
      <c r="GR1184" s="31"/>
      <c r="GS1184" s="31"/>
      <c r="GT1184" s="31"/>
      <c r="GU1184" s="31"/>
      <c r="GV1184" s="31"/>
      <c r="GW1184" s="31"/>
      <c r="GX1184" s="31"/>
      <c r="GY1184" s="31"/>
      <c r="GZ1184" s="31"/>
    </row>
    <row r="1185" spans="2:208" s="32" customFormat="1" x14ac:dyDescent="0.2">
      <c r="B1185" s="21"/>
      <c r="C1185" s="22"/>
      <c r="D1185" s="22"/>
      <c r="E1185" s="22"/>
      <c r="F1185" s="246"/>
      <c r="G1185" s="121"/>
      <c r="H1185" s="27"/>
      <c r="I1185" s="28"/>
      <c r="J1185" s="29"/>
      <c r="K1185" s="30"/>
      <c r="L1185" s="34"/>
      <c r="M1185" s="35"/>
      <c r="N1185" s="30"/>
      <c r="O1185" s="34"/>
      <c r="P1185" s="35"/>
      <c r="Q1185" s="30"/>
      <c r="R1185" s="34"/>
      <c r="S1185" s="35"/>
      <c r="T1185" s="30"/>
      <c r="U1185" s="34"/>
      <c r="V1185" s="35"/>
      <c r="W1185" s="30"/>
      <c r="X1185" s="34"/>
      <c r="Y1185" s="34"/>
      <c r="Z1185" s="30"/>
      <c r="AA1185" s="34"/>
      <c r="AB1185" s="34"/>
      <c r="AC1185" s="30"/>
      <c r="AD1185" s="34"/>
      <c r="AE1185" s="34"/>
      <c r="AF1185" s="30"/>
      <c r="AG1185" s="34"/>
      <c r="AH1185" s="34"/>
      <c r="AI1185" s="30"/>
      <c r="AJ1185" s="34"/>
      <c r="AK1185" s="34"/>
      <c r="AL1185" s="30"/>
      <c r="AM1185" s="34"/>
      <c r="AN1185" s="34"/>
      <c r="AO1185" s="30"/>
      <c r="AP1185" s="34"/>
      <c r="AQ1185" s="34"/>
      <c r="AR1185" s="30"/>
      <c r="AS1185" s="34"/>
      <c r="AT1185" s="34"/>
      <c r="AU1185" s="30"/>
      <c r="AV1185" s="34"/>
      <c r="AW1185" s="34"/>
      <c r="AX1185" s="30"/>
      <c r="AY1185" s="34"/>
      <c r="AZ1185" s="34"/>
      <c r="BA1185" s="30"/>
      <c r="BB1185" s="34"/>
      <c r="BC1185" s="34"/>
      <c r="BD1185" s="30"/>
      <c r="BE1185" s="34"/>
      <c r="BF1185" s="34"/>
      <c r="BG1185" s="30"/>
      <c r="BH1185" s="34"/>
      <c r="BI1185" s="34"/>
      <c r="BJ1185" s="30"/>
      <c r="BK1185" s="34"/>
      <c r="BL1185" s="34"/>
      <c r="BM1185" s="122"/>
      <c r="BN1185" s="28"/>
      <c r="BO1185" s="34"/>
      <c r="BP1185" s="30"/>
      <c r="BQ1185" s="30"/>
      <c r="BR1185" s="31"/>
      <c r="BS1185" s="31"/>
      <c r="BT1185" s="31"/>
      <c r="BU1185" s="31"/>
      <c r="BV1185" s="31"/>
      <c r="BW1185" s="31"/>
      <c r="BX1185" s="31"/>
      <c r="BY1185" s="31"/>
      <c r="BZ1185" s="31"/>
      <c r="CA1185" s="31"/>
      <c r="CB1185" s="31"/>
      <c r="CC1185" s="31"/>
      <c r="CD1185" s="31"/>
      <c r="CE1185" s="31"/>
      <c r="CF1185" s="31"/>
      <c r="CG1185" s="31"/>
      <c r="CH1185" s="31"/>
      <c r="CI1185" s="31"/>
      <c r="CJ1185" s="31"/>
      <c r="CK1185" s="31"/>
      <c r="CL1185" s="31"/>
      <c r="CM1185" s="31"/>
      <c r="CN1185" s="31"/>
      <c r="CO1185" s="31"/>
      <c r="CP1185" s="31"/>
      <c r="CQ1185" s="31"/>
      <c r="CR1185" s="31"/>
      <c r="CS1185" s="31"/>
      <c r="CT1185" s="31"/>
      <c r="CU1185" s="31"/>
      <c r="CV1185" s="31"/>
      <c r="CW1185" s="31"/>
      <c r="CX1185" s="31"/>
      <c r="CY1185" s="31"/>
      <c r="CZ1185" s="31"/>
      <c r="DA1185" s="31"/>
      <c r="DB1185" s="31"/>
      <c r="DC1185" s="31"/>
      <c r="DD1185" s="31"/>
      <c r="DE1185" s="31"/>
      <c r="DF1185" s="31"/>
      <c r="DG1185" s="31"/>
      <c r="DH1185" s="31"/>
      <c r="DI1185" s="31"/>
      <c r="DJ1185" s="31"/>
      <c r="DK1185" s="31"/>
      <c r="DL1185" s="31"/>
      <c r="DM1185" s="31"/>
      <c r="DN1185" s="31"/>
      <c r="DO1185" s="31"/>
      <c r="DP1185" s="31"/>
      <c r="DQ1185" s="31"/>
      <c r="DR1185" s="31"/>
      <c r="DS1185" s="31"/>
      <c r="DT1185" s="31"/>
      <c r="DU1185" s="31"/>
      <c r="DV1185" s="31"/>
      <c r="DW1185" s="31"/>
      <c r="DX1185" s="31"/>
      <c r="DY1185" s="31"/>
      <c r="DZ1185" s="31"/>
      <c r="EA1185" s="31"/>
      <c r="EB1185" s="31"/>
      <c r="EC1185" s="31"/>
      <c r="ED1185" s="31"/>
      <c r="EE1185" s="31"/>
      <c r="EF1185" s="31"/>
      <c r="EG1185" s="31"/>
      <c r="EH1185" s="31"/>
      <c r="EI1185" s="31"/>
      <c r="EJ1185" s="31"/>
      <c r="EK1185" s="31"/>
      <c r="EL1185" s="31"/>
      <c r="EM1185" s="31"/>
      <c r="EN1185" s="31"/>
      <c r="EO1185" s="31"/>
      <c r="EP1185" s="31"/>
      <c r="EQ1185" s="31"/>
      <c r="ER1185" s="31"/>
      <c r="ES1185" s="31"/>
      <c r="ET1185" s="31"/>
      <c r="EU1185" s="31"/>
      <c r="EV1185" s="31"/>
      <c r="EW1185" s="31"/>
      <c r="EX1185" s="31"/>
      <c r="EY1185" s="31"/>
      <c r="EZ1185" s="31"/>
      <c r="FA1185" s="31"/>
      <c r="FB1185" s="31"/>
      <c r="FC1185" s="31"/>
      <c r="FD1185" s="31"/>
      <c r="FE1185" s="31"/>
      <c r="FF1185" s="31"/>
      <c r="FG1185" s="31"/>
      <c r="FH1185" s="31"/>
      <c r="FI1185" s="31"/>
      <c r="FJ1185" s="31"/>
      <c r="FK1185" s="31"/>
      <c r="FL1185" s="31"/>
      <c r="FM1185" s="31"/>
      <c r="FN1185" s="31"/>
      <c r="FO1185" s="31"/>
      <c r="FP1185" s="31"/>
      <c r="FQ1185" s="31"/>
      <c r="FR1185" s="31"/>
      <c r="FS1185" s="31"/>
      <c r="FT1185" s="31"/>
      <c r="FU1185" s="31"/>
      <c r="FV1185" s="31"/>
      <c r="FW1185" s="31"/>
      <c r="FX1185" s="31"/>
      <c r="FY1185" s="31"/>
      <c r="FZ1185" s="31"/>
      <c r="GA1185" s="31"/>
      <c r="GB1185" s="31"/>
      <c r="GC1185" s="31"/>
      <c r="GD1185" s="31"/>
      <c r="GE1185" s="31"/>
      <c r="GF1185" s="31"/>
      <c r="GG1185" s="31"/>
      <c r="GH1185" s="31"/>
      <c r="GI1185" s="31"/>
      <c r="GJ1185" s="31"/>
      <c r="GK1185" s="31"/>
      <c r="GL1185" s="31"/>
      <c r="GM1185" s="31"/>
      <c r="GN1185" s="31"/>
      <c r="GO1185" s="31"/>
      <c r="GP1185" s="31"/>
      <c r="GQ1185" s="31"/>
      <c r="GR1185" s="31"/>
      <c r="GS1185" s="31"/>
      <c r="GT1185" s="31"/>
      <c r="GU1185" s="31"/>
      <c r="GV1185" s="31"/>
      <c r="GW1185" s="31"/>
      <c r="GX1185" s="31"/>
      <c r="GY1185" s="31"/>
      <c r="GZ1185" s="31"/>
    </row>
    <row r="1186" spans="2:208" s="32" customFormat="1" x14ac:dyDescent="0.2">
      <c r="B1186" s="21"/>
      <c r="C1186" s="22"/>
      <c r="D1186" s="22"/>
      <c r="E1186" s="22"/>
      <c r="F1186" s="246"/>
      <c r="G1186" s="121"/>
      <c r="H1186" s="27"/>
      <c r="I1186" s="28"/>
      <c r="J1186" s="29"/>
      <c r="K1186" s="30"/>
      <c r="L1186" s="34"/>
      <c r="M1186" s="35"/>
      <c r="N1186" s="30"/>
      <c r="O1186" s="34"/>
      <c r="P1186" s="35"/>
      <c r="Q1186" s="30"/>
      <c r="R1186" s="34"/>
      <c r="S1186" s="35"/>
      <c r="T1186" s="30"/>
      <c r="U1186" s="34"/>
      <c r="V1186" s="35"/>
      <c r="W1186" s="30"/>
      <c r="X1186" s="34"/>
      <c r="Y1186" s="34"/>
      <c r="Z1186" s="30"/>
      <c r="AA1186" s="34"/>
      <c r="AB1186" s="34"/>
      <c r="AC1186" s="30"/>
      <c r="AD1186" s="34"/>
      <c r="AE1186" s="34"/>
      <c r="AF1186" s="30"/>
      <c r="AG1186" s="34"/>
      <c r="AH1186" s="34"/>
      <c r="AI1186" s="30"/>
      <c r="AJ1186" s="34"/>
      <c r="AK1186" s="34"/>
      <c r="AL1186" s="30"/>
      <c r="AM1186" s="34"/>
      <c r="AN1186" s="34"/>
      <c r="AO1186" s="30"/>
      <c r="AP1186" s="34"/>
      <c r="AQ1186" s="34"/>
      <c r="AR1186" s="30"/>
      <c r="AS1186" s="34"/>
      <c r="AT1186" s="34"/>
      <c r="AU1186" s="30"/>
      <c r="AV1186" s="34"/>
      <c r="AW1186" s="34"/>
      <c r="AX1186" s="30"/>
      <c r="AY1186" s="34"/>
      <c r="AZ1186" s="34"/>
      <c r="BA1186" s="30"/>
      <c r="BB1186" s="34"/>
      <c r="BC1186" s="34"/>
      <c r="BD1186" s="30"/>
      <c r="BE1186" s="34"/>
      <c r="BF1186" s="34"/>
      <c r="BG1186" s="30"/>
      <c r="BH1186" s="34"/>
      <c r="BI1186" s="34"/>
      <c r="BJ1186" s="30"/>
      <c r="BK1186" s="34"/>
      <c r="BL1186" s="34"/>
      <c r="BM1186" s="122"/>
      <c r="BN1186" s="28"/>
      <c r="BO1186" s="34"/>
      <c r="BP1186" s="30"/>
      <c r="BQ1186" s="30"/>
      <c r="BR1186" s="31"/>
      <c r="BS1186" s="31"/>
      <c r="BT1186" s="31"/>
      <c r="BU1186" s="31"/>
      <c r="BV1186" s="31"/>
      <c r="BW1186" s="31"/>
      <c r="BX1186" s="31"/>
      <c r="BY1186" s="31"/>
      <c r="BZ1186" s="31"/>
      <c r="CA1186" s="31"/>
      <c r="CB1186" s="31"/>
      <c r="CC1186" s="31"/>
      <c r="CD1186" s="31"/>
      <c r="CE1186" s="31"/>
      <c r="CF1186" s="31"/>
      <c r="CG1186" s="31"/>
      <c r="CH1186" s="31"/>
      <c r="CI1186" s="31"/>
      <c r="CJ1186" s="31"/>
      <c r="CK1186" s="31"/>
      <c r="CL1186" s="31"/>
      <c r="CM1186" s="31"/>
      <c r="CN1186" s="31"/>
      <c r="CO1186" s="31"/>
      <c r="CP1186" s="31"/>
      <c r="CQ1186" s="31"/>
      <c r="CR1186" s="31"/>
      <c r="CS1186" s="31"/>
      <c r="CT1186" s="31"/>
      <c r="CU1186" s="31"/>
      <c r="CV1186" s="31"/>
      <c r="CW1186" s="31"/>
      <c r="CX1186" s="31"/>
      <c r="CY1186" s="31"/>
      <c r="CZ1186" s="31"/>
      <c r="DA1186" s="31"/>
      <c r="DB1186" s="31"/>
      <c r="DC1186" s="31"/>
      <c r="DD1186" s="31"/>
      <c r="DE1186" s="31"/>
      <c r="DF1186" s="31"/>
      <c r="DG1186" s="31"/>
      <c r="DH1186" s="31"/>
      <c r="DI1186" s="31"/>
      <c r="DJ1186" s="31"/>
      <c r="DK1186" s="31"/>
      <c r="DL1186" s="31"/>
      <c r="DM1186" s="31"/>
      <c r="DN1186" s="31"/>
      <c r="DO1186" s="31"/>
      <c r="DP1186" s="31"/>
      <c r="DQ1186" s="31"/>
      <c r="DR1186" s="31"/>
      <c r="DS1186" s="31"/>
      <c r="DT1186" s="31"/>
      <c r="DU1186" s="31"/>
      <c r="DV1186" s="31"/>
      <c r="DW1186" s="31"/>
      <c r="DX1186" s="31"/>
      <c r="DY1186" s="31"/>
      <c r="DZ1186" s="31"/>
      <c r="EA1186" s="31"/>
      <c r="EB1186" s="31"/>
      <c r="EC1186" s="31"/>
      <c r="ED1186" s="31"/>
      <c r="EE1186" s="31"/>
      <c r="EF1186" s="31"/>
      <c r="EG1186" s="31"/>
      <c r="EH1186" s="31"/>
      <c r="EI1186" s="31"/>
      <c r="EJ1186" s="31"/>
      <c r="EK1186" s="31"/>
      <c r="EL1186" s="31"/>
      <c r="EM1186" s="31"/>
      <c r="EN1186" s="31"/>
      <c r="EO1186" s="31"/>
      <c r="EP1186" s="31"/>
      <c r="EQ1186" s="31"/>
      <c r="ER1186" s="31"/>
      <c r="ES1186" s="31"/>
      <c r="ET1186" s="31"/>
      <c r="EU1186" s="31"/>
      <c r="EV1186" s="31"/>
      <c r="EW1186" s="31"/>
      <c r="EX1186" s="31"/>
      <c r="EY1186" s="31"/>
      <c r="EZ1186" s="31"/>
      <c r="FA1186" s="31"/>
      <c r="FB1186" s="31"/>
      <c r="FC1186" s="31"/>
      <c r="FD1186" s="31"/>
      <c r="FE1186" s="31"/>
      <c r="FF1186" s="31"/>
      <c r="FG1186" s="31"/>
      <c r="FH1186" s="31"/>
      <c r="FI1186" s="31"/>
      <c r="FJ1186" s="31"/>
      <c r="FK1186" s="31"/>
      <c r="FL1186" s="31"/>
      <c r="FM1186" s="31"/>
      <c r="FN1186" s="31"/>
      <c r="FO1186" s="31"/>
      <c r="FP1186" s="31"/>
      <c r="FQ1186" s="31"/>
      <c r="FR1186" s="31"/>
      <c r="FS1186" s="31"/>
      <c r="FT1186" s="31"/>
      <c r="FU1186" s="31"/>
      <c r="FV1186" s="31"/>
      <c r="FW1186" s="31"/>
      <c r="FX1186" s="31"/>
      <c r="FY1186" s="31"/>
      <c r="FZ1186" s="31"/>
      <c r="GA1186" s="31"/>
      <c r="GB1186" s="31"/>
      <c r="GC1186" s="31"/>
      <c r="GD1186" s="31"/>
      <c r="GE1186" s="31"/>
      <c r="GF1186" s="31"/>
      <c r="GG1186" s="31"/>
      <c r="GH1186" s="31"/>
      <c r="GI1186" s="31"/>
      <c r="GJ1186" s="31"/>
      <c r="GK1186" s="31"/>
      <c r="GL1186" s="31"/>
      <c r="GM1186" s="31"/>
      <c r="GN1186" s="31"/>
      <c r="GO1186" s="31"/>
      <c r="GP1186" s="31"/>
      <c r="GQ1186" s="31"/>
      <c r="GR1186" s="31"/>
      <c r="GS1186" s="31"/>
      <c r="GT1186" s="31"/>
      <c r="GU1186" s="31"/>
      <c r="GV1186" s="31"/>
      <c r="GW1186" s="31"/>
      <c r="GX1186" s="31"/>
      <c r="GY1186" s="31"/>
      <c r="GZ1186" s="31"/>
    </row>
    <row r="1187" spans="2:208" s="32" customFormat="1" x14ac:dyDescent="0.2">
      <c r="B1187" s="21"/>
      <c r="C1187" s="22"/>
      <c r="D1187" s="22"/>
      <c r="E1187" s="22"/>
      <c r="F1187" s="246"/>
      <c r="G1187" s="121"/>
      <c r="H1187" s="27"/>
      <c r="I1187" s="28"/>
      <c r="J1187" s="29"/>
      <c r="K1187" s="30"/>
      <c r="L1187" s="34"/>
      <c r="M1187" s="35"/>
      <c r="N1187" s="30"/>
      <c r="O1187" s="34"/>
      <c r="P1187" s="35"/>
      <c r="Q1187" s="30"/>
      <c r="R1187" s="34"/>
      <c r="S1187" s="35"/>
      <c r="T1187" s="30"/>
      <c r="U1187" s="34"/>
      <c r="V1187" s="35"/>
      <c r="W1187" s="30"/>
      <c r="X1187" s="34"/>
      <c r="Y1187" s="34"/>
      <c r="Z1187" s="30"/>
      <c r="AA1187" s="34"/>
      <c r="AB1187" s="34"/>
      <c r="AC1187" s="30"/>
      <c r="AD1187" s="34"/>
      <c r="AE1187" s="34"/>
      <c r="AF1187" s="30"/>
      <c r="AG1187" s="34"/>
      <c r="AH1187" s="34"/>
      <c r="AI1187" s="30"/>
      <c r="AJ1187" s="34"/>
      <c r="AK1187" s="34"/>
      <c r="AL1187" s="30"/>
      <c r="AM1187" s="34"/>
      <c r="AN1187" s="34"/>
      <c r="AO1187" s="30"/>
      <c r="AP1187" s="34"/>
      <c r="AQ1187" s="34"/>
      <c r="AR1187" s="30"/>
      <c r="AS1187" s="34"/>
      <c r="AT1187" s="34"/>
      <c r="AU1187" s="30"/>
      <c r="AV1187" s="34"/>
      <c r="AW1187" s="34"/>
      <c r="AX1187" s="30"/>
      <c r="AY1187" s="34"/>
      <c r="AZ1187" s="34"/>
      <c r="BA1187" s="30"/>
      <c r="BB1187" s="34"/>
      <c r="BC1187" s="34"/>
      <c r="BD1187" s="30"/>
      <c r="BE1187" s="34"/>
      <c r="BF1187" s="34"/>
      <c r="BG1187" s="30"/>
      <c r="BH1187" s="34"/>
      <c r="BI1187" s="34"/>
      <c r="BJ1187" s="30"/>
      <c r="BK1187" s="34"/>
      <c r="BL1187" s="34"/>
      <c r="BM1187" s="122"/>
      <c r="BN1187" s="28"/>
      <c r="BO1187" s="34"/>
      <c r="BP1187" s="30"/>
      <c r="BQ1187" s="30"/>
      <c r="BR1187" s="31"/>
      <c r="BS1187" s="31"/>
      <c r="BT1187" s="31"/>
      <c r="BU1187" s="31"/>
      <c r="BV1187" s="31"/>
      <c r="BW1187" s="31"/>
      <c r="BX1187" s="31"/>
      <c r="BY1187" s="31"/>
      <c r="BZ1187" s="31"/>
      <c r="CA1187" s="31"/>
      <c r="CB1187" s="31"/>
      <c r="CC1187" s="31"/>
      <c r="CD1187" s="31"/>
      <c r="CE1187" s="31"/>
      <c r="CF1187" s="31"/>
      <c r="CG1187" s="31"/>
      <c r="CH1187" s="31"/>
      <c r="CI1187" s="31"/>
      <c r="CJ1187" s="31"/>
      <c r="CK1187" s="31"/>
      <c r="CL1187" s="31"/>
      <c r="CM1187" s="31"/>
      <c r="CN1187" s="31"/>
      <c r="CO1187" s="31"/>
      <c r="CP1187" s="31"/>
      <c r="CQ1187" s="31"/>
      <c r="CR1187" s="31"/>
      <c r="CS1187" s="31"/>
      <c r="CT1187" s="31"/>
      <c r="CU1187" s="31"/>
      <c r="CV1187" s="31"/>
      <c r="CW1187" s="31"/>
      <c r="CX1187" s="31"/>
      <c r="CY1187" s="31"/>
      <c r="CZ1187" s="31"/>
      <c r="DA1187" s="31"/>
      <c r="DB1187" s="31"/>
      <c r="DC1187" s="31"/>
      <c r="DD1187" s="31"/>
      <c r="DE1187" s="31"/>
      <c r="DF1187" s="31"/>
      <c r="DG1187" s="31"/>
      <c r="DH1187" s="31"/>
      <c r="DI1187" s="31"/>
      <c r="DJ1187" s="31"/>
      <c r="DK1187" s="31"/>
      <c r="DL1187" s="31"/>
      <c r="DM1187" s="31"/>
      <c r="DN1187" s="31"/>
      <c r="DO1187" s="31"/>
      <c r="DP1187" s="31"/>
      <c r="DQ1187" s="31"/>
      <c r="DR1187" s="31"/>
      <c r="DS1187" s="31"/>
      <c r="DT1187" s="31"/>
      <c r="DU1187" s="31"/>
      <c r="DV1187" s="31"/>
      <c r="DW1187" s="31"/>
      <c r="DX1187" s="31"/>
      <c r="DY1187" s="31"/>
      <c r="DZ1187" s="31"/>
      <c r="EA1187" s="31"/>
      <c r="EB1187" s="31"/>
      <c r="EC1187" s="31"/>
      <c r="ED1187" s="31"/>
      <c r="EE1187" s="31"/>
      <c r="EF1187" s="31"/>
      <c r="EG1187" s="31"/>
      <c r="EH1187" s="31"/>
      <c r="EI1187" s="31"/>
      <c r="EJ1187" s="31"/>
      <c r="EK1187" s="31"/>
      <c r="EL1187" s="31"/>
      <c r="EM1187" s="31"/>
      <c r="EN1187" s="31"/>
      <c r="EO1187" s="31"/>
      <c r="EP1187" s="31"/>
      <c r="EQ1187" s="31"/>
      <c r="ER1187" s="31"/>
      <c r="ES1187" s="31"/>
      <c r="ET1187" s="31"/>
      <c r="EU1187" s="31"/>
      <c r="EV1187" s="31"/>
      <c r="EW1187" s="31"/>
      <c r="EX1187" s="31"/>
      <c r="EY1187" s="31"/>
      <c r="EZ1187" s="31"/>
      <c r="FA1187" s="31"/>
      <c r="FB1187" s="31"/>
      <c r="FC1187" s="31"/>
      <c r="FD1187" s="31"/>
      <c r="FE1187" s="31"/>
      <c r="FF1187" s="31"/>
      <c r="FG1187" s="31"/>
      <c r="FH1187" s="31"/>
      <c r="FI1187" s="31"/>
      <c r="FJ1187" s="31"/>
      <c r="FK1187" s="31"/>
      <c r="FL1187" s="31"/>
      <c r="FM1187" s="31"/>
      <c r="FN1187" s="31"/>
      <c r="FO1187" s="31"/>
      <c r="FP1187" s="31"/>
      <c r="FQ1187" s="31"/>
      <c r="FR1187" s="31"/>
      <c r="FS1187" s="31"/>
      <c r="FT1187" s="31"/>
      <c r="FU1187" s="31"/>
      <c r="FV1187" s="31"/>
      <c r="FW1187" s="31"/>
      <c r="FX1187" s="31"/>
      <c r="FY1187" s="31"/>
      <c r="FZ1187" s="31"/>
      <c r="GA1187" s="31"/>
      <c r="GB1187" s="31"/>
      <c r="GC1187" s="31"/>
      <c r="GD1187" s="31"/>
      <c r="GE1187" s="31"/>
      <c r="GF1187" s="31"/>
      <c r="GG1187" s="31"/>
      <c r="GH1187" s="31"/>
      <c r="GI1187" s="31"/>
      <c r="GJ1187" s="31"/>
      <c r="GK1187" s="31"/>
      <c r="GL1187" s="31"/>
      <c r="GM1187" s="31"/>
      <c r="GN1187" s="31"/>
      <c r="GO1187" s="31"/>
      <c r="GP1187" s="31"/>
      <c r="GQ1187" s="31"/>
      <c r="GR1187" s="31"/>
      <c r="GS1187" s="31"/>
      <c r="GT1187" s="31"/>
      <c r="GU1187" s="31"/>
      <c r="GV1187" s="31"/>
      <c r="GW1187" s="31"/>
      <c r="GX1187" s="31"/>
      <c r="GY1187" s="31"/>
      <c r="GZ1187" s="31"/>
    </row>
    <row r="1188" spans="2:208" s="32" customFormat="1" x14ac:dyDescent="0.2">
      <c r="B1188" s="21"/>
      <c r="C1188" s="22"/>
      <c r="D1188" s="22"/>
      <c r="E1188" s="22"/>
      <c r="F1188" s="246"/>
      <c r="G1188" s="121"/>
      <c r="H1188" s="27"/>
      <c r="I1188" s="28"/>
      <c r="J1188" s="29"/>
      <c r="K1188" s="30"/>
      <c r="L1188" s="34"/>
      <c r="M1188" s="35"/>
      <c r="N1188" s="30"/>
      <c r="O1188" s="34"/>
      <c r="P1188" s="35"/>
      <c r="Q1188" s="30"/>
      <c r="R1188" s="34"/>
      <c r="S1188" s="35"/>
      <c r="T1188" s="30"/>
      <c r="U1188" s="34"/>
      <c r="V1188" s="35"/>
      <c r="W1188" s="30"/>
      <c r="X1188" s="34"/>
      <c r="Y1188" s="34"/>
      <c r="Z1188" s="30"/>
      <c r="AA1188" s="34"/>
      <c r="AB1188" s="34"/>
      <c r="AC1188" s="30"/>
      <c r="AD1188" s="34"/>
      <c r="AE1188" s="34"/>
      <c r="AF1188" s="30"/>
      <c r="AG1188" s="34"/>
      <c r="AH1188" s="34"/>
      <c r="AI1188" s="30"/>
      <c r="AJ1188" s="34"/>
      <c r="AK1188" s="34"/>
      <c r="AL1188" s="30"/>
      <c r="AM1188" s="34"/>
      <c r="AN1188" s="34"/>
      <c r="AO1188" s="30"/>
      <c r="AP1188" s="34"/>
      <c r="AQ1188" s="34"/>
      <c r="AR1188" s="30"/>
      <c r="AS1188" s="34"/>
      <c r="AT1188" s="34"/>
      <c r="AU1188" s="30"/>
      <c r="AV1188" s="34"/>
      <c r="AW1188" s="34"/>
      <c r="AX1188" s="30"/>
      <c r="AY1188" s="34"/>
      <c r="AZ1188" s="34"/>
      <c r="BA1188" s="30"/>
      <c r="BB1188" s="34"/>
      <c r="BC1188" s="34"/>
      <c r="BD1188" s="30"/>
      <c r="BE1188" s="34"/>
      <c r="BF1188" s="34"/>
      <c r="BG1188" s="30"/>
      <c r="BH1188" s="34"/>
      <c r="BI1188" s="34"/>
      <c r="BJ1188" s="30"/>
      <c r="BK1188" s="34"/>
      <c r="BL1188" s="34"/>
      <c r="BM1188" s="122"/>
      <c r="BN1188" s="28"/>
      <c r="BO1188" s="34"/>
      <c r="BP1188" s="30"/>
      <c r="BQ1188" s="30"/>
      <c r="BR1188" s="31"/>
      <c r="BS1188" s="31"/>
      <c r="BT1188" s="31"/>
      <c r="BU1188" s="31"/>
      <c r="BV1188" s="31"/>
      <c r="BW1188" s="31"/>
      <c r="BX1188" s="31"/>
      <c r="BY1188" s="31"/>
      <c r="BZ1188" s="31"/>
      <c r="CA1188" s="31"/>
      <c r="CB1188" s="31"/>
      <c r="CC1188" s="31"/>
      <c r="CD1188" s="31"/>
      <c r="CE1188" s="31"/>
      <c r="CF1188" s="31"/>
      <c r="CG1188" s="31"/>
      <c r="CH1188" s="31"/>
      <c r="CI1188" s="31"/>
      <c r="CJ1188" s="31"/>
      <c r="CK1188" s="31"/>
      <c r="CL1188" s="31"/>
      <c r="CM1188" s="31"/>
      <c r="CN1188" s="31"/>
      <c r="CO1188" s="31"/>
      <c r="CP1188" s="31"/>
      <c r="CQ1188" s="31"/>
      <c r="CR1188" s="31"/>
      <c r="CS1188" s="31"/>
      <c r="CT1188" s="31"/>
      <c r="CU1188" s="31"/>
      <c r="CV1188" s="31"/>
      <c r="CW1188" s="31"/>
      <c r="CX1188" s="31"/>
      <c r="CY1188" s="31"/>
      <c r="CZ1188" s="31"/>
      <c r="DA1188" s="31"/>
      <c r="DB1188" s="31"/>
      <c r="DC1188" s="31"/>
      <c r="DD1188" s="31"/>
      <c r="DE1188" s="31"/>
      <c r="DF1188" s="31"/>
      <c r="DG1188" s="31"/>
      <c r="DH1188" s="31"/>
      <c r="DI1188" s="31"/>
      <c r="DJ1188" s="31"/>
      <c r="DK1188" s="31"/>
      <c r="DL1188" s="31"/>
      <c r="DM1188" s="31"/>
      <c r="DN1188" s="31"/>
      <c r="DO1188" s="31"/>
      <c r="DP1188" s="31"/>
      <c r="DQ1188" s="31"/>
      <c r="DR1188" s="31"/>
      <c r="DS1188" s="31"/>
      <c r="DT1188" s="31"/>
      <c r="DU1188" s="31"/>
      <c r="DV1188" s="31"/>
      <c r="DW1188" s="31"/>
      <c r="DX1188" s="31"/>
      <c r="DY1188" s="31"/>
      <c r="DZ1188" s="31"/>
      <c r="EA1188" s="31"/>
      <c r="EB1188" s="31"/>
      <c r="EC1188" s="31"/>
      <c r="ED1188" s="31"/>
      <c r="EE1188" s="31"/>
      <c r="EF1188" s="31"/>
      <c r="EG1188" s="31"/>
      <c r="EH1188" s="31"/>
      <c r="EI1188" s="31"/>
      <c r="EJ1188" s="31"/>
      <c r="EK1188" s="31"/>
      <c r="EL1188" s="31"/>
      <c r="EM1188" s="31"/>
      <c r="EN1188" s="31"/>
      <c r="EO1188" s="31"/>
      <c r="EP1188" s="31"/>
      <c r="EQ1188" s="31"/>
      <c r="ER1188" s="31"/>
      <c r="ES1188" s="31"/>
      <c r="ET1188" s="31"/>
      <c r="EU1188" s="31"/>
      <c r="EV1188" s="31"/>
      <c r="EW1188" s="31"/>
      <c r="EX1188" s="31"/>
      <c r="EY1188" s="31"/>
      <c r="EZ1188" s="31"/>
      <c r="FA1188" s="31"/>
      <c r="FB1188" s="31"/>
      <c r="FC1188" s="31"/>
      <c r="FD1188" s="31"/>
      <c r="FE1188" s="31"/>
      <c r="FF1188" s="31"/>
      <c r="FG1188" s="31"/>
      <c r="FH1188" s="31"/>
      <c r="FI1188" s="31"/>
      <c r="FJ1188" s="31"/>
      <c r="FK1188" s="31"/>
      <c r="FL1188" s="31"/>
      <c r="FM1188" s="31"/>
      <c r="FN1188" s="31"/>
      <c r="FO1188" s="31"/>
      <c r="FP1188" s="31"/>
      <c r="FQ1188" s="31"/>
      <c r="FR1188" s="31"/>
      <c r="FS1188" s="31"/>
      <c r="FT1188" s="31"/>
      <c r="FU1188" s="31"/>
      <c r="FV1188" s="31"/>
      <c r="FW1188" s="31"/>
      <c r="FX1188" s="31"/>
      <c r="FY1188" s="31"/>
      <c r="FZ1188" s="31"/>
      <c r="GA1188" s="31"/>
      <c r="GB1188" s="31"/>
      <c r="GC1188" s="31"/>
      <c r="GD1188" s="31"/>
      <c r="GE1188" s="31"/>
      <c r="GF1188" s="31"/>
      <c r="GG1188" s="31"/>
      <c r="GH1188" s="31"/>
      <c r="GI1188" s="31"/>
      <c r="GJ1188" s="31"/>
      <c r="GK1188" s="31"/>
      <c r="GL1188" s="31"/>
      <c r="GM1188" s="31"/>
      <c r="GN1188" s="31"/>
      <c r="GO1188" s="31"/>
      <c r="GP1188" s="31"/>
      <c r="GQ1188" s="31"/>
      <c r="GR1188" s="31"/>
      <c r="GS1188" s="31"/>
      <c r="GT1188" s="31"/>
      <c r="GU1188" s="31"/>
      <c r="GV1188" s="31"/>
      <c r="GW1188" s="31"/>
      <c r="GX1188" s="31"/>
      <c r="GY1188" s="31"/>
      <c r="GZ1188" s="31"/>
    </row>
    <row r="1189" spans="2:208" s="32" customFormat="1" x14ac:dyDescent="0.2">
      <c r="B1189" s="21"/>
      <c r="C1189" s="22"/>
      <c r="D1189" s="22"/>
      <c r="E1189" s="22"/>
      <c r="F1189" s="246"/>
      <c r="G1189" s="121"/>
      <c r="H1189" s="27"/>
      <c r="I1189" s="28"/>
      <c r="J1189" s="29"/>
      <c r="K1189" s="30"/>
      <c r="L1189" s="34"/>
      <c r="M1189" s="35"/>
      <c r="N1189" s="30"/>
      <c r="O1189" s="34"/>
      <c r="P1189" s="35"/>
      <c r="Q1189" s="30"/>
      <c r="R1189" s="34"/>
      <c r="S1189" s="35"/>
      <c r="T1189" s="30"/>
      <c r="U1189" s="34"/>
      <c r="V1189" s="35"/>
      <c r="W1189" s="30"/>
      <c r="X1189" s="34"/>
      <c r="Y1189" s="34"/>
      <c r="Z1189" s="30"/>
      <c r="AA1189" s="34"/>
      <c r="AB1189" s="34"/>
      <c r="AC1189" s="30"/>
      <c r="AD1189" s="34"/>
      <c r="AE1189" s="34"/>
      <c r="AF1189" s="30"/>
      <c r="AG1189" s="34"/>
      <c r="AH1189" s="34"/>
      <c r="AI1189" s="30"/>
      <c r="AJ1189" s="34"/>
      <c r="AK1189" s="34"/>
      <c r="AL1189" s="30"/>
      <c r="AM1189" s="34"/>
      <c r="AN1189" s="34"/>
      <c r="AO1189" s="30"/>
      <c r="AP1189" s="34"/>
      <c r="AQ1189" s="34"/>
      <c r="AR1189" s="30"/>
      <c r="AS1189" s="34"/>
      <c r="AT1189" s="34"/>
      <c r="AU1189" s="30"/>
      <c r="AV1189" s="34"/>
      <c r="AW1189" s="34"/>
      <c r="AX1189" s="30"/>
      <c r="AY1189" s="34"/>
      <c r="AZ1189" s="34"/>
      <c r="BA1189" s="30"/>
      <c r="BB1189" s="34"/>
      <c r="BC1189" s="34"/>
      <c r="BD1189" s="30"/>
      <c r="BE1189" s="34"/>
      <c r="BF1189" s="34"/>
      <c r="BG1189" s="30"/>
      <c r="BH1189" s="34"/>
      <c r="BI1189" s="34"/>
      <c r="BJ1189" s="30"/>
      <c r="BK1189" s="34"/>
      <c r="BL1189" s="34"/>
      <c r="BM1189" s="122"/>
      <c r="BN1189" s="28"/>
      <c r="BO1189" s="34"/>
      <c r="BP1189" s="30"/>
      <c r="BQ1189" s="30"/>
      <c r="BR1189" s="31"/>
      <c r="BS1189" s="31"/>
      <c r="BT1189" s="31"/>
      <c r="BU1189" s="31"/>
      <c r="BV1189" s="31"/>
      <c r="BW1189" s="31"/>
      <c r="BX1189" s="31"/>
      <c r="BY1189" s="31"/>
      <c r="BZ1189" s="31"/>
      <c r="CA1189" s="31"/>
      <c r="CB1189" s="31"/>
      <c r="CC1189" s="31"/>
      <c r="CD1189" s="31"/>
      <c r="CE1189" s="31"/>
      <c r="CF1189" s="31"/>
      <c r="CG1189" s="31"/>
      <c r="CH1189" s="31"/>
      <c r="CI1189" s="31"/>
      <c r="CJ1189" s="31"/>
      <c r="CK1189" s="31"/>
      <c r="CL1189" s="31"/>
      <c r="CM1189" s="31"/>
      <c r="CN1189" s="31"/>
      <c r="CO1189" s="31"/>
      <c r="CP1189" s="31"/>
      <c r="CQ1189" s="31"/>
      <c r="CR1189" s="31"/>
      <c r="CS1189" s="31"/>
      <c r="CT1189" s="31"/>
      <c r="CU1189" s="31"/>
      <c r="CV1189" s="31"/>
      <c r="CW1189" s="31"/>
      <c r="CX1189" s="31"/>
      <c r="CY1189" s="31"/>
      <c r="CZ1189" s="31"/>
      <c r="DA1189" s="31"/>
      <c r="DB1189" s="31"/>
      <c r="DC1189" s="31"/>
      <c r="DD1189" s="31"/>
      <c r="DE1189" s="31"/>
      <c r="DF1189" s="31"/>
      <c r="DG1189" s="31"/>
      <c r="DH1189" s="31"/>
      <c r="DI1189" s="31"/>
      <c r="DJ1189" s="31"/>
      <c r="DK1189" s="31"/>
      <c r="DL1189" s="31"/>
      <c r="DM1189" s="31"/>
      <c r="DN1189" s="31"/>
      <c r="DO1189" s="31"/>
      <c r="DP1189" s="31"/>
      <c r="DQ1189" s="31"/>
      <c r="DR1189" s="31"/>
      <c r="DS1189" s="31"/>
      <c r="DT1189" s="31"/>
      <c r="DU1189" s="31"/>
      <c r="DV1189" s="31"/>
      <c r="DW1189" s="31"/>
      <c r="DX1189" s="31"/>
      <c r="DY1189" s="31"/>
      <c r="DZ1189" s="31"/>
      <c r="EA1189" s="31"/>
      <c r="EB1189" s="31"/>
      <c r="EC1189" s="31"/>
      <c r="ED1189" s="31"/>
      <c r="EE1189" s="31"/>
      <c r="EF1189" s="31"/>
      <c r="EG1189" s="31"/>
      <c r="EH1189" s="31"/>
      <c r="EI1189" s="31"/>
      <c r="EJ1189" s="31"/>
      <c r="EK1189" s="31"/>
      <c r="EL1189" s="31"/>
      <c r="EM1189" s="31"/>
      <c r="EN1189" s="31"/>
      <c r="EO1189" s="31"/>
      <c r="EP1189" s="31"/>
      <c r="EQ1189" s="31"/>
      <c r="ER1189" s="31"/>
      <c r="ES1189" s="31"/>
      <c r="ET1189" s="31"/>
      <c r="EU1189" s="31"/>
      <c r="EV1189" s="31"/>
      <c r="EW1189" s="31"/>
      <c r="EX1189" s="31"/>
      <c r="EY1189" s="31"/>
      <c r="EZ1189" s="31"/>
      <c r="FA1189" s="31"/>
      <c r="FB1189" s="31"/>
      <c r="FC1189" s="31"/>
      <c r="FD1189" s="31"/>
      <c r="FE1189" s="31"/>
      <c r="FF1189" s="31"/>
      <c r="FG1189" s="31"/>
      <c r="FH1189" s="31"/>
      <c r="FI1189" s="31"/>
      <c r="FJ1189" s="31"/>
      <c r="FK1189" s="31"/>
      <c r="FL1189" s="31"/>
      <c r="FM1189" s="31"/>
      <c r="FN1189" s="31"/>
      <c r="FO1189" s="31"/>
      <c r="FP1189" s="31"/>
      <c r="FQ1189" s="31"/>
      <c r="FR1189" s="31"/>
      <c r="FS1189" s="31"/>
      <c r="FT1189" s="31"/>
      <c r="FU1189" s="31"/>
      <c r="FV1189" s="31"/>
      <c r="FW1189" s="31"/>
      <c r="FX1189" s="31"/>
      <c r="FY1189" s="31"/>
      <c r="FZ1189" s="31"/>
      <c r="GA1189" s="31"/>
      <c r="GB1189" s="31"/>
      <c r="GC1189" s="31"/>
      <c r="GD1189" s="31"/>
      <c r="GE1189" s="31"/>
      <c r="GF1189" s="31"/>
      <c r="GG1189" s="31"/>
      <c r="GH1189" s="31"/>
      <c r="GI1189" s="31"/>
      <c r="GJ1189" s="31"/>
      <c r="GK1189" s="31"/>
      <c r="GL1189" s="31"/>
      <c r="GM1189" s="31"/>
      <c r="GN1189" s="31"/>
      <c r="GO1189" s="31"/>
      <c r="GP1189" s="31"/>
      <c r="GQ1189" s="31"/>
      <c r="GR1189" s="31"/>
      <c r="GS1189" s="31"/>
      <c r="GT1189" s="31"/>
      <c r="GU1189" s="31"/>
      <c r="GV1189" s="31"/>
      <c r="GW1189" s="31"/>
      <c r="GX1189" s="31"/>
      <c r="GY1189" s="31"/>
      <c r="GZ1189" s="31"/>
    </row>
    <row r="1190" spans="2:208" s="32" customFormat="1" x14ac:dyDescent="0.2">
      <c r="B1190" s="21"/>
      <c r="C1190" s="22"/>
      <c r="D1190" s="22"/>
      <c r="E1190" s="22"/>
      <c r="F1190" s="246"/>
      <c r="G1190" s="121"/>
      <c r="H1190" s="27"/>
      <c r="I1190" s="28"/>
      <c r="J1190" s="29"/>
      <c r="K1190" s="30"/>
      <c r="L1190" s="34"/>
      <c r="M1190" s="35"/>
      <c r="N1190" s="30"/>
      <c r="O1190" s="34"/>
      <c r="P1190" s="35"/>
      <c r="Q1190" s="30"/>
      <c r="R1190" s="34"/>
      <c r="S1190" s="35"/>
      <c r="T1190" s="30"/>
      <c r="U1190" s="34"/>
      <c r="V1190" s="35"/>
      <c r="W1190" s="30"/>
      <c r="X1190" s="34"/>
      <c r="Y1190" s="34"/>
      <c r="Z1190" s="30"/>
      <c r="AA1190" s="34"/>
      <c r="AB1190" s="34"/>
      <c r="AC1190" s="30"/>
      <c r="AD1190" s="34"/>
      <c r="AE1190" s="34"/>
      <c r="AF1190" s="30"/>
      <c r="AG1190" s="34"/>
      <c r="AH1190" s="34"/>
      <c r="AI1190" s="30"/>
      <c r="AJ1190" s="34"/>
      <c r="AK1190" s="34"/>
      <c r="AL1190" s="30"/>
      <c r="AM1190" s="34"/>
      <c r="AN1190" s="34"/>
      <c r="AO1190" s="30"/>
      <c r="AP1190" s="34"/>
      <c r="AQ1190" s="34"/>
      <c r="AR1190" s="30"/>
      <c r="AS1190" s="34"/>
      <c r="AT1190" s="34"/>
      <c r="AU1190" s="30"/>
      <c r="AV1190" s="34"/>
      <c r="AW1190" s="34"/>
      <c r="AX1190" s="30"/>
      <c r="AY1190" s="34"/>
      <c r="AZ1190" s="34"/>
      <c r="BA1190" s="30"/>
      <c r="BB1190" s="34"/>
      <c r="BC1190" s="34"/>
      <c r="BD1190" s="30"/>
      <c r="BE1190" s="34"/>
      <c r="BF1190" s="34"/>
      <c r="BG1190" s="30"/>
      <c r="BH1190" s="34"/>
      <c r="BI1190" s="34"/>
      <c r="BJ1190" s="30"/>
      <c r="BK1190" s="34"/>
      <c r="BL1190" s="34"/>
      <c r="BM1190" s="122"/>
      <c r="BN1190" s="28"/>
      <c r="BO1190" s="34"/>
      <c r="BP1190" s="30"/>
      <c r="BQ1190" s="30"/>
      <c r="BR1190" s="31"/>
      <c r="BS1190" s="31"/>
      <c r="BT1190" s="31"/>
      <c r="BU1190" s="31"/>
      <c r="BV1190" s="31"/>
      <c r="BW1190" s="31"/>
      <c r="BX1190" s="31"/>
      <c r="BY1190" s="31"/>
      <c r="BZ1190" s="31"/>
      <c r="CA1190" s="31"/>
      <c r="CB1190" s="31"/>
      <c r="CC1190" s="31"/>
      <c r="CD1190" s="31"/>
      <c r="CE1190" s="31"/>
      <c r="CF1190" s="31"/>
      <c r="CG1190" s="31"/>
      <c r="CH1190" s="31"/>
      <c r="CI1190" s="31"/>
      <c r="CJ1190" s="31"/>
      <c r="CK1190" s="31"/>
      <c r="CL1190" s="31"/>
      <c r="CM1190" s="31"/>
      <c r="CN1190" s="31"/>
      <c r="CO1190" s="31"/>
      <c r="CP1190" s="31"/>
      <c r="CQ1190" s="31"/>
      <c r="CR1190" s="31"/>
      <c r="CS1190" s="31"/>
      <c r="CT1190" s="31"/>
      <c r="CU1190" s="31"/>
      <c r="CV1190" s="31"/>
      <c r="CW1190" s="31"/>
      <c r="CX1190" s="31"/>
      <c r="CY1190" s="31"/>
      <c r="CZ1190" s="31"/>
      <c r="DA1190" s="31"/>
      <c r="DB1190" s="31"/>
      <c r="DC1190" s="31"/>
      <c r="DD1190" s="31"/>
      <c r="DE1190" s="31"/>
      <c r="DF1190" s="31"/>
      <c r="DG1190" s="31"/>
      <c r="DH1190" s="31"/>
      <c r="DI1190" s="31"/>
      <c r="DJ1190" s="31"/>
      <c r="DK1190" s="31"/>
      <c r="DL1190" s="31"/>
      <c r="DM1190" s="31"/>
      <c r="DN1190" s="31"/>
      <c r="DO1190" s="31"/>
      <c r="DP1190" s="31"/>
      <c r="DQ1190" s="31"/>
      <c r="DR1190" s="31"/>
      <c r="DS1190" s="31"/>
      <c r="DT1190" s="31"/>
      <c r="DU1190" s="31"/>
      <c r="DV1190" s="31"/>
      <c r="DW1190" s="31"/>
      <c r="DX1190" s="31"/>
      <c r="DY1190" s="31"/>
      <c r="DZ1190" s="31"/>
      <c r="EA1190" s="31"/>
      <c r="EB1190" s="31"/>
      <c r="EC1190" s="31"/>
      <c r="ED1190" s="31"/>
      <c r="EE1190" s="31"/>
      <c r="EF1190" s="31"/>
      <c r="EG1190" s="31"/>
      <c r="EH1190" s="31"/>
      <c r="EI1190" s="31"/>
      <c r="EJ1190" s="31"/>
      <c r="EK1190" s="31"/>
      <c r="EL1190" s="31"/>
      <c r="EM1190" s="31"/>
      <c r="EN1190" s="31"/>
      <c r="EO1190" s="31"/>
      <c r="EP1190" s="31"/>
      <c r="EQ1190" s="31"/>
      <c r="ER1190" s="31"/>
      <c r="ES1190" s="31"/>
      <c r="ET1190" s="31"/>
      <c r="EU1190" s="31"/>
      <c r="EV1190" s="31"/>
      <c r="EW1190" s="31"/>
      <c r="EX1190" s="31"/>
      <c r="EY1190" s="31"/>
      <c r="EZ1190" s="31"/>
      <c r="FA1190" s="31"/>
      <c r="FB1190" s="31"/>
      <c r="FC1190" s="31"/>
      <c r="FD1190" s="31"/>
      <c r="FE1190" s="31"/>
      <c r="FF1190" s="31"/>
      <c r="FG1190" s="31"/>
      <c r="FH1190" s="31"/>
      <c r="FI1190" s="31"/>
      <c r="FJ1190" s="31"/>
      <c r="FK1190" s="31"/>
      <c r="FL1190" s="31"/>
      <c r="FM1190" s="31"/>
      <c r="FN1190" s="31"/>
      <c r="FO1190" s="31"/>
      <c r="FP1190" s="31"/>
      <c r="FQ1190" s="31"/>
      <c r="FR1190" s="31"/>
      <c r="FS1190" s="31"/>
      <c r="FT1190" s="31"/>
      <c r="FU1190" s="31"/>
      <c r="FV1190" s="31"/>
      <c r="FW1190" s="31"/>
      <c r="FX1190" s="31"/>
      <c r="FY1190" s="31"/>
      <c r="FZ1190" s="31"/>
      <c r="GA1190" s="31"/>
      <c r="GB1190" s="31"/>
      <c r="GC1190" s="31"/>
      <c r="GD1190" s="31"/>
      <c r="GE1190" s="31"/>
      <c r="GF1190" s="31"/>
      <c r="GG1190" s="31"/>
      <c r="GH1190" s="31"/>
      <c r="GI1190" s="31"/>
      <c r="GJ1190" s="31"/>
      <c r="GK1190" s="31"/>
      <c r="GL1190" s="31"/>
      <c r="GM1190" s="31"/>
      <c r="GN1190" s="31"/>
      <c r="GO1190" s="31"/>
      <c r="GP1190" s="31"/>
      <c r="GQ1190" s="31"/>
      <c r="GR1190" s="31"/>
      <c r="GS1190" s="31"/>
      <c r="GT1190" s="31"/>
      <c r="GU1190" s="31"/>
      <c r="GV1190" s="31"/>
      <c r="GW1190" s="31"/>
      <c r="GX1190" s="31"/>
      <c r="GY1190" s="31"/>
      <c r="GZ1190" s="31"/>
    </row>
    <row r="1191" spans="2:208" s="32" customFormat="1" x14ac:dyDescent="0.2">
      <c r="B1191" s="21"/>
      <c r="C1191" s="22"/>
      <c r="D1191" s="22"/>
      <c r="E1191" s="22"/>
      <c r="F1191" s="246"/>
      <c r="G1191" s="121"/>
      <c r="H1191" s="27"/>
      <c r="I1191" s="28"/>
      <c r="J1191" s="29"/>
      <c r="K1191" s="30"/>
      <c r="L1191" s="34"/>
      <c r="M1191" s="35"/>
      <c r="N1191" s="30"/>
      <c r="O1191" s="34"/>
      <c r="P1191" s="35"/>
      <c r="Q1191" s="30"/>
      <c r="R1191" s="34"/>
      <c r="S1191" s="35"/>
      <c r="T1191" s="30"/>
      <c r="U1191" s="34"/>
      <c r="V1191" s="35"/>
      <c r="W1191" s="30"/>
      <c r="X1191" s="34"/>
      <c r="Y1191" s="34"/>
      <c r="Z1191" s="30"/>
      <c r="AA1191" s="34"/>
      <c r="AB1191" s="34"/>
      <c r="AC1191" s="30"/>
      <c r="AD1191" s="34"/>
      <c r="AE1191" s="34"/>
      <c r="AF1191" s="30"/>
      <c r="AG1191" s="34"/>
      <c r="AH1191" s="34"/>
      <c r="AI1191" s="30"/>
      <c r="AJ1191" s="34"/>
      <c r="AK1191" s="34"/>
      <c r="AL1191" s="30"/>
      <c r="AM1191" s="34"/>
      <c r="AN1191" s="34"/>
      <c r="AO1191" s="30"/>
      <c r="AP1191" s="34"/>
      <c r="AQ1191" s="34"/>
      <c r="AR1191" s="30"/>
      <c r="AS1191" s="34"/>
      <c r="AT1191" s="34"/>
      <c r="AU1191" s="30"/>
      <c r="AV1191" s="34"/>
      <c r="AW1191" s="34"/>
      <c r="AX1191" s="30"/>
      <c r="AY1191" s="34"/>
      <c r="AZ1191" s="34"/>
      <c r="BA1191" s="30"/>
      <c r="BB1191" s="34"/>
      <c r="BC1191" s="34"/>
      <c r="BD1191" s="30"/>
      <c r="BE1191" s="34"/>
      <c r="BF1191" s="34"/>
      <c r="BG1191" s="30"/>
      <c r="BH1191" s="34"/>
      <c r="BI1191" s="34"/>
      <c r="BJ1191" s="30"/>
      <c r="BK1191" s="34"/>
      <c r="BL1191" s="34"/>
      <c r="BM1191" s="122"/>
      <c r="BN1191" s="28"/>
      <c r="BO1191" s="34"/>
      <c r="BP1191" s="30"/>
      <c r="BQ1191" s="30"/>
      <c r="BR1191" s="31"/>
      <c r="BS1191" s="31"/>
      <c r="BT1191" s="31"/>
      <c r="BU1191" s="31"/>
      <c r="BV1191" s="31"/>
      <c r="BW1191" s="31"/>
      <c r="BX1191" s="31"/>
      <c r="BY1191" s="31"/>
      <c r="BZ1191" s="31"/>
      <c r="CA1191" s="31"/>
      <c r="CB1191" s="31"/>
      <c r="CC1191" s="31"/>
      <c r="CD1191" s="31"/>
      <c r="CE1191" s="31"/>
      <c r="CF1191" s="31"/>
      <c r="CG1191" s="31"/>
      <c r="CH1191" s="31"/>
      <c r="CI1191" s="31"/>
      <c r="CJ1191" s="31"/>
      <c r="CK1191" s="31"/>
      <c r="CL1191" s="31"/>
      <c r="CM1191" s="31"/>
      <c r="CN1191" s="31"/>
      <c r="CO1191" s="31"/>
      <c r="CP1191" s="31"/>
      <c r="CQ1191" s="31"/>
      <c r="CR1191" s="31"/>
      <c r="CS1191" s="31"/>
      <c r="CT1191" s="31"/>
      <c r="CU1191" s="31"/>
      <c r="CV1191" s="31"/>
      <c r="CW1191" s="31"/>
      <c r="CX1191" s="31"/>
      <c r="CY1191" s="31"/>
      <c r="CZ1191" s="31"/>
      <c r="DA1191" s="31"/>
      <c r="DB1191" s="31"/>
      <c r="DC1191" s="31"/>
      <c r="DD1191" s="31"/>
      <c r="DE1191" s="31"/>
      <c r="DF1191" s="31"/>
      <c r="DG1191" s="31"/>
      <c r="DH1191" s="31"/>
      <c r="DI1191" s="31"/>
      <c r="DJ1191" s="31"/>
      <c r="DK1191" s="31"/>
      <c r="DL1191" s="31"/>
      <c r="DM1191" s="31"/>
      <c r="DN1191" s="31"/>
      <c r="DO1191" s="31"/>
      <c r="DP1191" s="31"/>
      <c r="DQ1191" s="31"/>
      <c r="DR1191" s="31"/>
      <c r="DS1191" s="31"/>
      <c r="DT1191" s="31"/>
      <c r="DU1191" s="31"/>
      <c r="DV1191" s="31"/>
      <c r="DW1191" s="31"/>
      <c r="DX1191" s="31"/>
      <c r="DY1191" s="31"/>
      <c r="DZ1191" s="31"/>
      <c r="EA1191" s="31"/>
      <c r="EB1191" s="31"/>
      <c r="EC1191" s="31"/>
      <c r="ED1191" s="31"/>
      <c r="EE1191" s="31"/>
      <c r="EF1191" s="31"/>
      <c r="EG1191" s="31"/>
      <c r="EH1191" s="31"/>
      <c r="EI1191" s="31"/>
      <c r="EJ1191" s="31"/>
      <c r="EK1191" s="31"/>
      <c r="EL1191" s="31"/>
      <c r="EM1191" s="31"/>
      <c r="EN1191" s="31"/>
      <c r="EO1191" s="31"/>
      <c r="EP1191" s="31"/>
      <c r="EQ1191" s="31"/>
      <c r="ER1191" s="31"/>
      <c r="ES1191" s="31"/>
      <c r="ET1191" s="31"/>
      <c r="EU1191" s="31"/>
      <c r="EV1191" s="31"/>
      <c r="EW1191" s="31"/>
      <c r="EX1191" s="31"/>
      <c r="EY1191" s="31"/>
      <c r="EZ1191" s="31"/>
      <c r="FA1191" s="31"/>
      <c r="FB1191" s="31"/>
      <c r="FC1191" s="31"/>
      <c r="FD1191" s="31"/>
      <c r="FE1191" s="31"/>
      <c r="FF1191" s="31"/>
      <c r="FG1191" s="31"/>
      <c r="FH1191" s="31"/>
      <c r="FI1191" s="31"/>
      <c r="FJ1191" s="31"/>
      <c r="FK1191" s="31"/>
      <c r="FL1191" s="31"/>
      <c r="FM1191" s="31"/>
      <c r="FN1191" s="31"/>
      <c r="FO1191" s="31"/>
      <c r="FP1191" s="31"/>
      <c r="FQ1191" s="31"/>
      <c r="FR1191" s="31"/>
      <c r="FS1191" s="31"/>
      <c r="FT1191" s="31"/>
      <c r="FU1191" s="31"/>
      <c r="FV1191" s="31"/>
      <c r="FW1191" s="31"/>
      <c r="FX1191" s="31"/>
      <c r="FY1191" s="31"/>
      <c r="FZ1191" s="31"/>
      <c r="GA1191" s="31"/>
      <c r="GB1191" s="31"/>
      <c r="GC1191" s="31"/>
      <c r="GD1191" s="31"/>
      <c r="GE1191" s="31"/>
      <c r="GF1191" s="31"/>
      <c r="GG1191" s="31"/>
      <c r="GH1191" s="31"/>
      <c r="GI1191" s="31"/>
      <c r="GJ1191" s="31"/>
      <c r="GK1191" s="31"/>
      <c r="GL1191" s="31"/>
      <c r="GM1191" s="31"/>
      <c r="GN1191" s="31"/>
      <c r="GO1191" s="31"/>
      <c r="GP1191" s="31"/>
      <c r="GQ1191" s="31"/>
      <c r="GR1191" s="31"/>
      <c r="GS1191" s="31"/>
      <c r="GT1191" s="31"/>
      <c r="GU1191" s="31"/>
      <c r="GV1191" s="31"/>
      <c r="GW1191" s="31"/>
      <c r="GX1191" s="31"/>
      <c r="GY1191" s="31"/>
      <c r="GZ1191" s="31"/>
    </row>
    <row r="1192" spans="2:208" s="32" customFormat="1" x14ac:dyDescent="0.2">
      <c r="B1192" s="21"/>
      <c r="C1192" s="22"/>
      <c r="D1192" s="22"/>
      <c r="E1192" s="22"/>
      <c r="F1192" s="246"/>
      <c r="G1192" s="121"/>
      <c r="H1192" s="27"/>
      <c r="I1192" s="28"/>
      <c r="J1192" s="29"/>
      <c r="K1192" s="30"/>
      <c r="L1192" s="34"/>
      <c r="M1192" s="35"/>
      <c r="N1192" s="30"/>
      <c r="O1192" s="34"/>
      <c r="P1192" s="35"/>
      <c r="Q1192" s="30"/>
      <c r="R1192" s="34"/>
      <c r="S1192" s="35"/>
      <c r="T1192" s="30"/>
      <c r="U1192" s="34"/>
      <c r="V1192" s="35"/>
      <c r="W1192" s="30"/>
      <c r="X1192" s="34"/>
      <c r="Y1192" s="34"/>
      <c r="Z1192" s="30"/>
      <c r="AA1192" s="34"/>
      <c r="AB1192" s="34"/>
      <c r="AC1192" s="30"/>
      <c r="AD1192" s="34"/>
      <c r="AE1192" s="34"/>
      <c r="AF1192" s="30"/>
      <c r="AG1192" s="34"/>
      <c r="AH1192" s="34"/>
      <c r="AI1192" s="30"/>
      <c r="AJ1192" s="34"/>
      <c r="AK1192" s="34"/>
      <c r="AL1192" s="30"/>
      <c r="AM1192" s="34"/>
      <c r="AN1192" s="34"/>
      <c r="AO1192" s="30"/>
      <c r="AP1192" s="34"/>
      <c r="AQ1192" s="34"/>
      <c r="AR1192" s="30"/>
      <c r="AS1192" s="34"/>
      <c r="AT1192" s="34"/>
      <c r="AU1192" s="30"/>
      <c r="AV1192" s="34"/>
      <c r="AW1192" s="34"/>
      <c r="AX1192" s="30"/>
      <c r="AY1192" s="34"/>
      <c r="AZ1192" s="34"/>
      <c r="BA1192" s="30"/>
      <c r="BB1192" s="34"/>
      <c r="BC1192" s="34"/>
      <c r="BD1192" s="30"/>
      <c r="BE1192" s="34"/>
      <c r="BF1192" s="34"/>
      <c r="BG1192" s="30"/>
      <c r="BH1192" s="34"/>
      <c r="BI1192" s="34"/>
      <c r="BJ1192" s="30"/>
      <c r="BK1192" s="34"/>
      <c r="BL1192" s="34"/>
      <c r="BM1192" s="122"/>
      <c r="BN1192" s="28"/>
      <c r="BO1192" s="34"/>
      <c r="BP1192" s="30"/>
      <c r="BQ1192" s="30"/>
      <c r="BR1192" s="31"/>
      <c r="BS1192" s="31"/>
      <c r="BT1192" s="31"/>
      <c r="BU1192" s="31"/>
      <c r="BV1192" s="31"/>
      <c r="BW1192" s="31"/>
      <c r="BX1192" s="31"/>
      <c r="BY1192" s="31"/>
      <c r="BZ1192" s="31"/>
      <c r="CA1192" s="31"/>
      <c r="CB1192" s="31"/>
      <c r="CC1192" s="31"/>
      <c r="CD1192" s="31"/>
      <c r="CE1192" s="31"/>
      <c r="CF1192" s="31"/>
      <c r="CG1192" s="31"/>
      <c r="CH1192" s="31"/>
      <c r="CI1192" s="31"/>
      <c r="CJ1192" s="31"/>
      <c r="CK1192" s="31"/>
      <c r="CL1192" s="31"/>
      <c r="CM1192" s="31"/>
      <c r="CN1192" s="31"/>
      <c r="CO1192" s="31"/>
      <c r="CP1192" s="31"/>
      <c r="CQ1192" s="31"/>
      <c r="CR1192" s="31"/>
      <c r="CS1192" s="31"/>
      <c r="CT1192" s="31"/>
      <c r="CU1192" s="31"/>
      <c r="CV1192" s="31"/>
      <c r="CW1192" s="31"/>
      <c r="CX1192" s="31"/>
      <c r="CY1192" s="31"/>
      <c r="CZ1192" s="31"/>
      <c r="DA1192" s="31"/>
      <c r="DB1192" s="31"/>
      <c r="DC1192" s="31"/>
      <c r="DD1192" s="31"/>
      <c r="DE1192" s="31"/>
      <c r="DF1192" s="31"/>
      <c r="DG1192" s="31"/>
      <c r="DH1192" s="31"/>
      <c r="DI1192" s="31"/>
      <c r="DJ1192" s="31"/>
      <c r="DK1192" s="31"/>
      <c r="DL1192" s="31"/>
      <c r="DM1192" s="31"/>
      <c r="DN1192" s="31"/>
      <c r="DO1192" s="31"/>
      <c r="DP1192" s="31"/>
      <c r="DQ1192" s="31"/>
      <c r="DR1192" s="31"/>
      <c r="DS1192" s="31"/>
      <c r="DT1192" s="31"/>
      <c r="DU1192" s="31"/>
      <c r="DV1192" s="31"/>
      <c r="DW1192" s="31"/>
      <c r="DX1192" s="31"/>
      <c r="DY1192" s="31"/>
      <c r="DZ1192" s="31"/>
      <c r="EA1192" s="31"/>
      <c r="EB1192" s="31"/>
      <c r="EC1192" s="31"/>
      <c r="ED1192" s="31"/>
      <c r="EE1192" s="31"/>
      <c r="EF1192" s="31"/>
      <c r="EG1192" s="31"/>
      <c r="EH1192" s="31"/>
      <c r="EI1192" s="31"/>
      <c r="EJ1192" s="31"/>
      <c r="EK1192" s="31"/>
      <c r="EL1192" s="31"/>
      <c r="EM1192" s="31"/>
      <c r="EN1192" s="31"/>
      <c r="EO1192" s="31"/>
      <c r="EP1192" s="31"/>
      <c r="EQ1192" s="31"/>
      <c r="ER1192" s="31"/>
      <c r="ES1192" s="31"/>
      <c r="ET1192" s="31"/>
      <c r="EU1192" s="31"/>
      <c r="EV1192" s="31"/>
      <c r="EW1192" s="31"/>
      <c r="EX1192" s="31"/>
      <c r="EY1192" s="31"/>
      <c r="EZ1192" s="31"/>
      <c r="FA1192" s="31"/>
      <c r="FB1192" s="31"/>
      <c r="FC1192" s="31"/>
      <c r="FD1192" s="31"/>
      <c r="FE1192" s="31"/>
      <c r="FF1192" s="31"/>
      <c r="FG1192" s="31"/>
      <c r="FH1192" s="31"/>
      <c r="FI1192" s="31"/>
      <c r="FJ1192" s="31"/>
      <c r="FK1192" s="31"/>
      <c r="FL1192" s="31"/>
      <c r="FM1192" s="31"/>
      <c r="FN1192" s="31"/>
      <c r="FO1192" s="31"/>
      <c r="FP1192" s="31"/>
      <c r="FQ1192" s="31"/>
      <c r="FR1192" s="31"/>
      <c r="FS1192" s="31"/>
      <c r="FT1192" s="31"/>
      <c r="FU1192" s="31"/>
      <c r="FV1192" s="31"/>
      <c r="FW1192" s="31"/>
      <c r="FX1192" s="31"/>
      <c r="FY1192" s="31"/>
      <c r="FZ1192" s="31"/>
      <c r="GA1192" s="31"/>
      <c r="GB1192" s="31"/>
      <c r="GC1192" s="31"/>
      <c r="GD1192" s="31"/>
      <c r="GE1192" s="31"/>
      <c r="GF1192" s="31"/>
      <c r="GG1192" s="31"/>
      <c r="GH1192" s="31"/>
      <c r="GI1192" s="31"/>
      <c r="GJ1192" s="31"/>
      <c r="GK1192" s="31"/>
      <c r="GL1192" s="31"/>
      <c r="GM1192" s="31"/>
      <c r="GN1192" s="31"/>
      <c r="GO1192" s="31"/>
      <c r="GP1192" s="31"/>
      <c r="GQ1192" s="31"/>
      <c r="GR1192" s="31"/>
      <c r="GS1192" s="31"/>
      <c r="GT1192" s="31"/>
      <c r="GU1192" s="31"/>
      <c r="GV1192" s="31"/>
      <c r="GW1192" s="31"/>
      <c r="GX1192" s="31"/>
      <c r="GY1192" s="31"/>
      <c r="GZ1192" s="31"/>
    </row>
    <row r="1193" spans="2:208" s="32" customFormat="1" x14ac:dyDescent="0.2">
      <c r="B1193" s="21"/>
      <c r="C1193" s="22"/>
      <c r="D1193" s="22"/>
      <c r="E1193" s="22"/>
      <c r="F1193" s="246"/>
      <c r="G1193" s="121"/>
      <c r="H1193" s="27"/>
      <c r="I1193" s="28"/>
      <c r="J1193" s="29"/>
      <c r="K1193" s="30"/>
      <c r="L1193" s="34"/>
      <c r="M1193" s="35"/>
      <c r="N1193" s="30"/>
      <c r="O1193" s="34"/>
      <c r="P1193" s="35"/>
      <c r="Q1193" s="30"/>
      <c r="R1193" s="34"/>
      <c r="S1193" s="35"/>
      <c r="T1193" s="30"/>
      <c r="U1193" s="34"/>
      <c r="V1193" s="35"/>
      <c r="W1193" s="30"/>
      <c r="X1193" s="34"/>
      <c r="Y1193" s="34"/>
      <c r="Z1193" s="30"/>
      <c r="AA1193" s="34"/>
      <c r="AB1193" s="34"/>
      <c r="AC1193" s="30"/>
      <c r="AD1193" s="34"/>
      <c r="AE1193" s="34"/>
      <c r="AF1193" s="30"/>
      <c r="AG1193" s="34"/>
      <c r="AH1193" s="34"/>
      <c r="AI1193" s="30"/>
      <c r="AJ1193" s="34"/>
      <c r="AK1193" s="34"/>
      <c r="AL1193" s="30"/>
      <c r="AM1193" s="34"/>
      <c r="AN1193" s="34"/>
      <c r="AO1193" s="30"/>
      <c r="AP1193" s="34"/>
      <c r="AQ1193" s="34"/>
      <c r="AR1193" s="30"/>
      <c r="AS1193" s="34"/>
      <c r="AT1193" s="34"/>
      <c r="AU1193" s="30"/>
      <c r="AV1193" s="34"/>
      <c r="AW1193" s="34"/>
      <c r="AX1193" s="30"/>
      <c r="AY1193" s="34"/>
      <c r="AZ1193" s="34"/>
      <c r="BA1193" s="30"/>
      <c r="BB1193" s="34"/>
      <c r="BC1193" s="34"/>
      <c r="BD1193" s="30"/>
      <c r="BE1193" s="34"/>
      <c r="BF1193" s="34"/>
      <c r="BG1193" s="30"/>
      <c r="BH1193" s="34"/>
      <c r="BI1193" s="34"/>
      <c r="BJ1193" s="30"/>
      <c r="BK1193" s="34"/>
      <c r="BL1193" s="34"/>
      <c r="BM1193" s="122"/>
      <c r="BN1193" s="28"/>
      <c r="BO1193" s="34"/>
      <c r="BP1193" s="30"/>
      <c r="BQ1193" s="30"/>
      <c r="BR1193" s="31"/>
      <c r="BS1193" s="31"/>
      <c r="BT1193" s="31"/>
      <c r="BU1193" s="31"/>
      <c r="BV1193" s="31"/>
      <c r="BW1193" s="31"/>
      <c r="BX1193" s="31"/>
      <c r="BY1193" s="31"/>
      <c r="BZ1193" s="31"/>
      <c r="CA1193" s="31"/>
      <c r="CB1193" s="31"/>
      <c r="CC1193" s="31"/>
      <c r="CD1193" s="31"/>
      <c r="CE1193" s="31"/>
      <c r="CF1193" s="31"/>
      <c r="CG1193" s="31"/>
      <c r="CH1193" s="31"/>
      <c r="CI1193" s="31"/>
      <c r="CJ1193" s="31"/>
      <c r="CK1193" s="31"/>
      <c r="CL1193" s="31"/>
      <c r="CM1193" s="31"/>
      <c r="CN1193" s="31"/>
      <c r="CO1193" s="31"/>
      <c r="CP1193" s="31"/>
      <c r="CQ1193" s="31"/>
      <c r="CR1193" s="31"/>
      <c r="CS1193" s="31"/>
      <c r="CT1193" s="31"/>
      <c r="CU1193" s="31"/>
      <c r="CV1193" s="31"/>
      <c r="CW1193" s="31"/>
      <c r="CX1193" s="31"/>
      <c r="CY1193" s="31"/>
      <c r="CZ1193" s="31"/>
      <c r="DA1193" s="31"/>
      <c r="DB1193" s="31"/>
      <c r="DC1193" s="31"/>
      <c r="DD1193" s="31"/>
      <c r="DE1193" s="31"/>
      <c r="DF1193" s="31"/>
      <c r="DG1193" s="31"/>
      <c r="DH1193" s="31"/>
      <c r="DI1193" s="31"/>
      <c r="DJ1193" s="31"/>
      <c r="DK1193" s="31"/>
      <c r="DL1193" s="31"/>
      <c r="DM1193" s="31"/>
      <c r="DN1193" s="31"/>
      <c r="DO1193" s="31"/>
      <c r="DP1193" s="31"/>
      <c r="DQ1193" s="31"/>
      <c r="DR1193" s="31"/>
      <c r="DS1193" s="31"/>
      <c r="DT1193" s="31"/>
      <c r="DU1193" s="31"/>
      <c r="DV1193" s="31"/>
      <c r="DW1193" s="31"/>
      <c r="DX1193" s="31"/>
      <c r="DY1193" s="31"/>
      <c r="DZ1193" s="31"/>
      <c r="EA1193" s="31"/>
      <c r="EB1193" s="31"/>
      <c r="EC1193" s="31"/>
      <c r="ED1193" s="31"/>
      <c r="EE1193" s="31"/>
      <c r="EF1193" s="31"/>
      <c r="EG1193" s="31"/>
      <c r="EH1193" s="31"/>
      <c r="EI1193" s="31"/>
      <c r="EJ1193" s="31"/>
      <c r="EK1193" s="31"/>
      <c r="EL1193" s="31"/>
      <c r="EM1193" s="31"/>
      <c r="EN1193" s="31"/>
      <c r="EO1193" s="31"/>
      <c r="EP1193" s="31"/>
      <c r="EQ1193" s="31"/>
      <c r="ER1193" s="31"/>
      <c r="ES1193" s="31"/>
      <c r="ET1193" s="31"/>
      <c r="EU1193" s="31"/>
      <c r="EV1193" s="31"/>
      <c r="EW1193" s="31"/>
      <c r="EX1193" s="31"/>
      <c r="EY1193" s="31"/>
      <c r="EZ1193" s="31"/>
      <c r="FA1193" s="31"/>
      <c r="FB1193" s="31"/>
      <c r="FC1193" s="31"/>
      <c r="FD1193" s="31"/>
      <c r="FE1193" s="31"/>
      <c r="FF1193" s="31"/>
      <c r="FG1193" s="31"/>
      <c r="FH1193" s="31"/>
      <c r="FI1193" s="31"/>
      <c r="FJ1193" s="31"/>
      <c r="FK1193" s="31"/>
      <c r="FL1193" s="31"/>
      <c r="FM1193" s="31"/>
      <c r="FN1193" s="31"/>
      <c r="FO1193" s="31"/>
      <c r="FP1193" s="31"/>
      <c r="FQ1193" s="31"/>
      <c r="FR1193" s="31"/>
      <c r="FS1193" s="31"/>
      <c r="FT1193" s="31"/>
      <c r="FU1193" s="31"/>
      <c r="FV1193" s="31"/>
      <c r="FW1193" s="31"/>
      <c r="FX1193" s="31"/>
      <c r="FY1193" s="31"/>
      <c r="FZ1193" s="31"/>
      <c r="GA1193" s="31"/>
      <c r="GB1193" s="31"/>
      <c r="GC1193" s="31"/>
      <c r="GD1193" s="31"/>
      <c r="GE1193" s="31"/>
      <c r="GF1193" s="31"/>
      <c r="GG1193" s="31"/>
      <c r="GH1193" s="31"/>
      <c r="GI1193" s="31"/>
      <c r="GJ1193" s="31"/>
      <c r="GK1193" s="31"/>
      <c r="GL1193" s="31"/>
      <c r="GM1193" s="31"/>
      <c r="GN1193" s="31"/>
      <c r="GO1193" s="31"/>
      <c r="GP1193" s="31"/>
      <c r="GQ1193" s="31"/>
      <c r="GR1193" s="31"/>
      <c r="GS1193" s="31"/>
      <c r="GT1193" s="31"/>
      <c r="GU1193" s="31"/>
      <c r="GV1193" s="31"/>
      <c r="GW1193" s="31"/>
      <c r="GX1193" s="31"/>
      <c r="GY1193" s="31"/>
      <c r="GZ1193" s="31"/>
    </row>
    <row r="1194" spans="2:208" s="32" customFormat="1" x14ac:dyDescent="0.2">
      <c r="B1194" s="21"/>
      <c r="C1194" s="22"/>
      <c r="D1194" s="22"/>
      <c r="E1194" s="22"/>
      <c r="F1194" s="246"/>
      <c r="G1194" s="121"/>
      <c r="H1194" s="27"/>
      <c r="I1194" s="28"/>
      <c r="J1194" s="29"/>
      <c r="K1194" s="30"/>
      <c r="L1194" s="34"/>
      <c r="M1194" s="35"/>
      <c r="N1194" s="30"/>
      <c r="O1194" s="34"/>
      <c r="P1194" s="35"/>
      <c r="Q1194" s="30"/>
      <c r="R1194" s="34"/>
      <c r="S1194" s="35"/>
      <c r="T1194" s="30"/>
      <c r="U1194" s="34"/>
      <c r="V1194" s="35"/>
      <c r="W1194" s="30"/>
      <c r="X1194" s="34"/>
      <c r="Y1194" s="34"/>
      <c r="Z1194" s="30"/>
      <c r="AA1194" s="34"/>
      <c r="AB1194" s="34"/>
      <c r="AC1194" s="30"/>
      <c r="AD1194" s="34"/>
      <c r="AE1194" s="34"/>
      <c r="AF1194" s="30"/>
      <c r="AG1194" s="34"/>
      <c r="AH1194" s="34"/>
      <c r="AI1194" s="30"/>
      <c r="AJ1194" s="34"/>
      <c r="AK1194" s="34"/>
      <c r="AL1194" s="30"/>
      <c r="AM1194" s="34"/>
      <c r="AN1194" s="34"/>
      <c r="AO1194" s="30"/>
      <c r="AP1194" s="34"/>
      <c r="AQ1194" s="34"/>
      <c r="AR1194" s="30"/>
      <c r="AS1194" s="34"/>
      <c r="AT1194" s="34"/>
      <c r="AU1194" s="30"/>
      <c r="AV1194" s="34"/>
      <c r="AW1194" s="34"/>
      <c r="AX1194" s="30"/>
      <c r="AY1194" s="34"/>
      <c r="AZ1194" s="34"/>
      <c r="BA1194" s="30"/>
      <c r="BB1194" s="34"/>
      <c r="BC1194" s="34"/>
      <c r="BD1194" s="30"/>
      <c r="BE1194" s="34"/>
      <c r="BF1194" s="34"/>
      <c r="BG1194" s="30"/>
      <c r="BH1194" s="34"/>
      <c r="BI1194" s="34"/>
      <c r="BJ1194" s="30"/>
      <c r="BK1194" s="34"/>
      <c r="BL1194" s="34"/>
      <c r="BM1194" s="122"/>
      <c r="BN1194" s="28"/>
      <c r="BO1194" s="34"/>
      <c r="BP1194" s="30"/>
      <c r="BQ1194" s="30"/>
      <c r="BR1194" s="31"/>
      <c r="BS1194" s="31"/>
      <c r="BT1194" s="31"/>
      <c r="BU1194" s="31"/>
      <c r="BV1194" s="31"/>
      <c r="BW1194" s="31"/>
      <c r="BX1194" s="31"/>
      <c r="BY1194" s="31"/>
      <c r="BZ1194" s="31"/>
      <c r="CA1194" s="31"/>
      <c r="CB1194" s="31"/>
      <c r="CC1194" s="31"/>
      <c r="CD1194" s="31"/>
      <c r="CE1194" s="31"/>
      <c r="CF1194" s="31"/>
      <c r="CG1194" s="31"/>
      <c r="CH1194" s="31"/>
      <c r="CI1194" s="31"/>
      <c r="CJ1194" s="31"/>
      <c r="CK1194" s="31"/>
      <c r="CL1194" s="31"/>
      <c r="CM1194" s="31"/>
      <c r="CN1194" s="31"/>
      <c r="CO1194" s="31"/>
      <c r="CP1194" s="31"/>
      <c r="CQ1194" s="31"/>
      <c r="CR1194" s="31"/>
      <c r="CS1194" s="31"/>
      <c r="CT1194" s="31"/>
      <c r="CU1194" s="31"/>
      <c r="CV1194" s="31"/>
      <c r="CW1194" s="31"/>
      <c r="CX1194" s="31"/>
      <c r="CY1194" s="31"/>
      <c r="CZ1194" s="31"/>
      <c r="DA1194" s="31"/>
      <c r="DB1194" s="31"/>
      <c r="DC1194" s="31"/>
      <c r="DD1194" s="31"/>
      <c r="DE1194" s="31"/>
      <c r="DF1194" s="31"/>
      <c r="DG1194" s="31"/>
      <c r="DH1194" s="31"/>
      <c r="DI1194" s="31"/>
      <c r="DJ1194" s="31"/>
      <c r="DK1194" s="31"/>
      <c r="DL1194" s="31"/>
      <c r="DM1194" s="31"/>
      <c r="DN1194" s="31"/>
      <c r="DO1194" s="31"/>
      <c r="DP1194" s="31"/>
      <c r="DQ1194" s="31"/>
      <c r="DR1194" s="31"/>
      <c r="DS1194" s="31"/>
      <c r="DT1194" s="31"/>
      <c r="DU1194" s="31"/>
      <c r="DV1194" s="31"/>
      <c r="DW1194" s="31"/>
      <c r="DX1194" s="31"/>
      <c r="DY1194" s="31"/>
      <c r="DZ1194" s="31"/>
      <c r="EA1194" s="31"/>
      <c r="EB1194" s="31"/>
      <c r="EC1194" s="31"/>
      <c r="ED1194" s="31"/>
      <c r="EE1194" s="31"/>
      <c r="EF1194" s="31"/>
      <c r="EG1194" s="31"/>
      <c r="EH1194" s="31"/>
      <c r="EI1194" s="31"/>
      <c r="EJ1194" s="31"/>
      <c r="EK1194" s="31"/>
      <c r="EL1194" s="31"/>
      <c r="EM1194" s="31"/>
      <c r="EN1194" s="31"/>
      <c r="EO1194" s="31"/>
      <c r="EP1194" s="31"/>
      <c r="EQ1194" s="31"/>
      <c r="ER1194" s="31"/>
      <c r="ES1194" s="31"/>
      <c r="ET1194" s="31"/>
      <c r="EU1194" s="31"/>
      <c r="EV1194" s="31"/>
      <c r="EW1194" s="31"/>
      <c r="EX1194" s="31"/>
      <c r="EY1194" s="31"/>
      <c r="EZ1194" s="31"/>
      <c r="FA1194" s="31"/>
      <c r="FB1194" s="31"/>
      <c r="FC1194" s="31"/>
      <c r="FD1194" s="31"/>
      <c r="FE1194" s="31"/>
      <c r="FF1194" s="31"/>
      <c r="FG1194" s="31"/>
      <c r="FH1194" s="31"/>
      <c r="FI1194" s="31"/>
      <c r="FJ1194" s="31"/>
      <c r="FK1194" s="31"/>
      <c r="FL1194" s="31"/>
      <c r="FM1194" s="31"/>
      <c r="FN1194" s="31"/>
      <c r="FO1194" s="31"/>
      <c r="FP1194" s="31"/>
      <c r="FQ1194" s="31"/>
      <c r="FR1194" s="31"/>
      <c r="FS1194" s="31"/>
      <c r="FT1194" s="31"/>
      <c r="FU1194" s="31"/>
      <c r="FV1194" s="31"/>
      <c r="FW1194" s="31"/>
      <c r="FX1194" s="31"/>
      <c r="FY1194" s="31"/>
      <c r="FZ1194" s="31"/>
      <c r="GA1194" s="31"/>
      <c r="GB1194" s="31"/>
      <c r="GC1194" s="31"/>
      <c r="GD1194" s="31"/>
      <c r="GE1194" s="31"/>
      <c r="GF1194" s="31"/>
      <c r="GG1194" s="31"/>
      <c r="GH1194" s="31"/>
      <c r="GI1194" s="31"/>
      <c r="GJ1194" s="31"/>
      <c r="GK1194" s="31"/>
      <c r="GL1194" s="31"/>
      <c r="GM1194" s="31"/>
      <c r="GN1194" s="31"/>
      <c r="GO1194" s="31"/>
      <c r="GP1194" s="31"/>
      <c r="GQ1194" s="31"/>
      <c r="GR1194" s="31"/>
      <c r="GS1194" s="31"/>
      <c r="GT1194" s="31"/>
      <c r="GU1194" s="31"/>
      <c r="GV1194" s="31"/>
      <c r="GW1194" s="31"/>
      <c r="GX1194" s="31"/>
      <c r="GY1194" s="31"/>
      <c r="GZ1194" s="31"/>
    </row>
    <row r="1195" spans="2:208" s="32" customFormat="1" x14ac:dyDescent="0.2">
      <c r="B1195" s="21"/>
      <c r="C1195" s="22"/>
      <c r="D1195" s="22"/>
      <c r="E1195" s="22"/>
      <c r="F1195" s="246"/>
      <c r="G1195" s="121"/>
      <c r="H1195" s="27"/>
      <c r="I1195" s="28"/>
      <c r="J1195" s="29"/>
      <c r="K1195" s="30"/>
      <c r="L1195" s="34"/>
      <c r="M1195" s="35"/>
      <c r="N1195" s="30"/>
      <c r="O1195" s="34"/>
      <c r="P1195" s="35"/>
      <c r="Q1195" s="30"/>
      <c r="R1195" s="34"/>
      <c r="S1195" s="35"/>
      <c r="T1195" s="30"/>
      <c r="U1195" s="34"/>
      <c r="V1195" s="35"/>
      <c r="W1195" s="30"/>
      <c r="X1195" s="34"/>
      <c r="Y1195" s="34"/>
      <c r="Z1195" s="30"/>
      <c r="AA1195" s="34"/>
      <c r="AB1195" s="34"/>
      <c r="AC1195" s="30"/>
      <c r="AD1195" s="34"/>
      <c r="AE1195" s="34"/>
      <c r="AF1195" s="30"/>
      <c r="AG1195" s="34"/>
      <c r="AH1195" s="34"/>
      <c r="AI1195" s="30"/>
      <c r="AJ1195" s="34"/>
      <c r="AK1195" s="34"/>
      <c r="AL1195" s="30"/>
      <c r="AM1195" s="34"/>
      <c r="AN1195" s="34"/>
      <c r="AO1195" s="30"/>
      <c r="AP1195" s="34"/>
      <c r="AQ1195" s="34"/>
      <c r="AR1195" s="30"/>
      <c r="AS1195" s="34"/>
      <c r="AT1195" s="34"/>
      <c r="AU1195" s="30"/>
      <c r="AV1195" s="34"/>
      <c r="AW1195" s="34"/>
      <c r="AX1195" s="30"/>
      <c r="AY1195" s="34"/>
      <c r="AZ1195" s="34"/>
      <c r="BA1195" s="30"/>
      <c r="BB1195" s="34"/>
      <c r="BC1195" s="34"/>
      <c r="BD1195" s="30"/>
      <c r="BE1195" s="34"/>
      <c r="BF1195" s="34"/>
      <c r="BG1195" s="30"/>
      <c r="BH1195" s="34"/>
      <c r="BI1195" s="34"/>
      <c r="BJ1195" s="30"/>
      <c r="BK1195" s="34"/>
      <c r="BL1195" s="34"/>
      <c r="BM1195" s="122"/>
      <c r="BN1195" s="28"/>
      <c r="BO1195" s="34"/>
      <c r="BP1195" s="30"/>
      <c r="BQ1195" s="30"/>
      <c r="BR1195" s="31"/>
      <c r="BS1195" s="31"/>
      <c r="BT1195" s="31"/>
      <c r="BU1195" s="31"/>
      <c r="BV1195" s="31"/>
      <c r="BW1195" s="31"/>
      <c r="BX1195" s="31"/>
      <c r="BY1195" s="31"/>
      <c r="BZ1195" s="31"/>
      <c r="CA1195" s="31"/>
      <c r="CB1195" s="31"/>
      <c r="CC1195" s="31"/>
      <c r="CD1195" s="31"/>
      <c r="CE1195" s="31"/>
      <c r="CF1195" s="31"/>
      <c r="CG1195" s="31"/>
      <c r="CH1195" s="31"/>
      <c r="CI1195" s="31"/>
      <c r="CJ1195" s="31"/>
      <c r="CK1195" s="31"/>
      <c r="CL1195" s="31"/>
      <c r="CM1195" s="31"/>
      <c r="CN1195" s="31"/>
      <c r="CO1195" s="31"/>
      <c r="CP1195" s="31"/>
      <c r="CQ1195" s="31"/>
      <c r="CR1195" s="31"/>
      <c r="CS1195" s="31"/>
      <c r="CT1195" s="31"/>
      <c r="CU1195" s="31"/>
      <c r="CV1195" s="31"/>
      <c r="CW1195" s="31"/>
      <c r="CX1195" s="31"/>
      <c r="CY1195" s="31"/>
      <c r="CZ1195" s="31"/>
      <c r="DA1195" s="31"/>
      <c r="DB1195" s="31"/>
      <c r="DC1195" s="31"/>
      <c r="DD1195" s="31"/>
      <c r="DE1195" s="31"/>
      <c r="DF1195" s="31"/>
      <c r="DG1195" s="31"/>
      <c r="DH1195" s="31"/>
      <c r="DI1195" s="31"/>
      <c r="DJ1195" s="31"/>
      <c r="DK1195" s="31"/>
      <c r="DL1195" s="31"/>
      <c r="DM1195" s="31"/>
      <c r="DN1195" s="31"/>
      <c r="DO1195" s="31"/>
      <c r="DP1195" s="31"/>
      <c r="DQ1195" s="31"/>
      <c r="DR1195" s="31"/>
      <c r="DS1195" s="31"/>
      <c r="DT1195" s="31"/>
      <c r="DU1195" s="31"/>
      <c r="DV1195" s="31"/>
      <c r="DW1195" s="31"/>
      <c r="DX1195" s="31"/>
      <c r="DY1195" s="31"/>
      <c r="DZ1195" s="31"/>
      <c r="EA1195" s="31"/>
      <c r="EB1195" s="31"/>
      <c r="EC1195" s="31"/>
      <c r="ED1195" s="31"/>
      <c r="EE1195" s="31"/>
      <c r="EF1195" s="31"/>
      <c r="EG1195" s="31"/>
      <c r="EH1195" s="31"/>
      <c r="EI1195" s="31"/>
      <c r="EJ1195" s="31"/>
      <c r="EK1195" s="31"/>
      <c r="EL1195" s="31"/>
      <c r="EM1195" s="31"/>
      <c r="EN1195" s="31"/>
      <c r="EO1195" s="31"/>
      <c r="EP1195" s="31"/>
      <c r="EQ1195" s="31"/>
      <c r="ER1195" s="31"/>
      <c r="ES1195" s="31"/>
      <c r="ET1195" s="31"/>
      <c r="EU1195" s="31"/>
      <c r="EV1195" s="31"/>
      <c r="EW1195" s="31"/>
      <c r="EX1195" s="31"/>
      <c r="EY1195" s="31"/>
      <c r="EZ1195" s="31"/>
      <c r="FA1195" s="31"/>
      <c r="FB1195" s="31"/>
      <c r="FC1195" s="31"/>
      <c r="FD1195" s="31"/>
      <c r="FE1195" s="31"/>
      <c r="FF1195" s="31"/>
      <c r="FG1195" s="31"/>
      <c r="FH1195" s="31"/>
      <c r="FI1195" s="31"/>
      <c r="FJ1195" s="31"/>
      <c r="FK1195" s="31"/>
      <c r="FL1195" s="31"/>
      <c r="FM1195" s="31"/>
      <c r="FN1195" s="31"/>
      <c r="FO1195" s="31"/>
      <c r="FP1195" s="31"/>
      <c r="FQ1195" s="31"/>
      <c r="FR1195" s="31"/>
      <c r="FS1195" s="31"/>
      <c r="FT1195" s="31"/>
      <c r="FU1195" s="31"/>
      <c r="FV1195" s="31"/>
      <c r="FW1195" s="31"/>
      <c r="FX1195" s="31"/>
      <c r="FY1195" s="31"/>
      <c r="FZ1195" s="31"/>
      <c r="GA1195" s="31"/>
      <c r="GB1195" s="31"/>
      <c r="GC1195" s="31"/>
      <c r="GD1195" s="31"/>
      <c r="GE1195" s="31"/>
      <c r="GF1195" s="31"/>
      <c r="GG1195" s="31"/>
      <c r="GH1195" s="31"/>
      <c r="GI1195" s="31"/>
      <c r="GJ1195" s="31"/>
      <c r="GK1195" s="31"/>
      <c r="GL1195" s="31"/>
      <c r="GM1195" s="31"/>
      <c r="GN1195" s="31"/>
      <c r="GO1195" s="31"/>
      <c r="GP1195" s="31"/>
      <c r="GQ1195" s="31"/>
      <c r="GR1195" s="31"/>
      <c r="GS1195" s="31"/>
      <c r="GT1195" s="31"/>
      <c r="GU1195" s="31"/>
      <c r="GV1195" s="31"/>
      <c r="GW1195" s="31"/>
      <c r="GX1195" s="31"/>
      <c r="GY1195" s="31"/>
      <c r="GZ1195" s="31"/>
    </row>
    <row r="1196" spans="2:208" s="32" customFormat="1" x14ac:dyDescent="0.2">
      <c r="B1196" s="21"/>
      <c r="C1196" s="22"/>
      <c r="D1196" s="22"/>
      <c r="E1196" s="22"/>
      <c r="F1196" s="246"/>
      <c r="G1196" s="121"/>
      <c r="H1196" s="27"/>
      <c r="I1196" s="28"/>
      <c r="J1196" s="29"/>
      <c r="K1196" s="30"/>
      <c r="L1196" s="34"/>
      <c r="M1196" s="35"/>
      <c r="N1196" s="30"/>
      <c r="O1196" s="34"/>
      <c r="P1196" s="35"/>
      <c r="Q1196" s="30"/>
      <c r="R1196" s="34"/>
      <c r="S1196" s="35"/>
      <c r="T1196" s="30"/>
      <c r="U1196" s="34"/>
      <c r="V1196" s="35"/>
      <c r="W1196" s="30"/>
      <c r="X1196" s="34"/>
      <c r="Y1196" s="34"/>
      <c r="Z1196" s="30"/>
      <c r="AA1196" s="34"/>
      <c r="AB1196" s="34"/>
      <c r="AC1196" s="30"/>
      <c r="AD1196" s="34"/>
      <c r="AE1196" s="34"/>
      <c r="AF1196" s="30"/>
      <c r="AG1196" s="34"/>
      <c r="AH1196" s="34"/>
      <c r="AI1196" s="30"/>
      <c r="AJ1196" s="34"/>
      <c r="AK1196" s="34"/>
      <c r="AL1196" s="30"/>
      <c r="AM1196" s="34"/>
      <c r="AN1196" s="34"/>
      <c r="AO1196" s="30"/>
      <c r="AP1196" s="34"/>
      <c r="AQ1196" s="34"/>
      <c r="AR1196" s="30"/>
      <c r="AS1196" s="34"/>
      <c r="AT1196" s="34"/>
      <c r="AU1196" s="30"/>
      <c r="AV1196" s="34"/>
      <c r="AW1196" s="34"/>
      <c r="AX1196" s="30"/>
      <c r="AY1196" s="34"/>
      <c r="AZ1196" s="34"/>
      <c r="BA1196" s="30"/>
      <c r="BB1196" s="34"/>
      <c r="BC1196" s="34"/>
      <c r="BD1196" s="30"/>
      <c r="BE1196" s="34"/>
      <c r="BF1196" s="34"/>
      <c r="BG1196" s="30"/>
      <c r="BH1196" s="34"/>
      <c r="BI1196" s="34"/>
      <c r="BJ1196" s="30"/>
      <c r="BK1196" s="34"/>
      <c r="BL1196" s="34"/>
      <c r="BM1196" s="122"/>
      <c r="BN1196" s="28"/>
      <c r="BO1196" s="34"/>
      <c r="BP1196" s="30"/>
      <c r="BQ1196" s="30"/>
      <c r="BR1196" s="31"/>
      <c r="BS1196" s="31"/>
      <c r="BT1196" s="31"/>
      <c r="BU1196" s="31"/>
      <c r="BV1196" s="31"/>
      <c r="BW1196" s="31"/>
      <c r="BX1196" s="31"/>
      <c r="BY1196" s="31"/>
      <c r="BZ1196" s="31"/>
      <c r="CA1196" s="31"/>
      <c r="CB1196" s="31"/>
      <c r="CC1196" s="31"/>
      <c r="CD1196" s="31"/>
      <c r="CE1196" s="31"/>
      <c r="CF1196" s="31"/>
      <c r="CG1196" s="31"/>
      <c r="CH1196" s="31"/>
      <c r="CI1196" s="31"/>
      <c r="CJ1196" s="31"/>
      <c r="CK1196" s="31"/>
      <c r="CL1196" s="31"/>
      <c r="CM1196" s="31"/>
      <c r="CN1196" s="31"/>
      <c r="CO1196" s="31"/>
      <c r="CP1196" s="31"/>
      <c r="CQ1196" s="31"/>
      <c r="CR1196" s="31"/>
      <c r="CS1196" s="31"/>
      <c r="CT1196" s="31"/>
      <c r="CU1196" s="31"/>
      <c r="CV1196" s="31"/>
      <c r="CW1196" s="31"/>
      <c r="CX1196" s="31"/>
      <c r="CY1196" s="31"/>
      <c r="CZ1196" s="31"/>
      <c r="DA1196" s="31"/>
      <c r="DB1196" s="31"/>
      <c r="DC1196" s="31"/>
      <c r="DD1196" s="31"/>
      <c r="DE1196" s="31"/>
      <c r="DF1196" s="31"/>
      <c r="DG1196" s="31"/>
      <c r="DH1196" s="31"/>
      <c r="DI1196" s="31"/>
      <c r="DJ1196" s="31"/>
      <c r="DK1196" s="31"/>
      <c r="DL1196" s="31"/>
      <c r="DM1196" s="31"/>
      <c r="DN1196" s="31"/>
      <c r="DO1196" s="31"/>
      <c r="DP1196" s="31"/>
      <c r="DQ1196" s="31"/>
      <c r="DR1196" s="31"/>
      <c r="DS1196" s="31"/>
      <c r="DT1196" s="31"/>
      <c r="DU1196" s="31"/>
      <c r="DV1196" s="31"/>
      <c r="DW1196" s="31"/>
      <c r="DX1196" s="31"/>
      <c r="DY1196" s="31"/>
      <c r="DZ1196" s="31"/>
      <c r="EA1196" s="31"/>
      <c r="EB1196" s="31"/>
      <c r="EC1196" s="31"/>
      <c r="ED1196" s="31"/>
      <c r="EE1196" s="31"/>
      <c r="EF1196" s="31"/>
      <c r="EG1196" s="31"/>
      <c r="EH1196" s="31"/>
      <c r="EI1196" s="31"/>
      <c r="EJ1196" s="31"/>
      <c r="EK1196" s="31"/>
      <c r="EL1196" s="31"/>
      <c r="EM1196" s="31"/>
      <c r="EN1196" s="31"/>
      <c r="EO1196" s="31"/>
      <c r="EP1196" s="31"/>
      <c r="EQ1196" s="31"/>
      <c r="ER1196" s="31"/>
      <c r="ES1196" s="31"/>
      <c r="ET1196" s="31"/>
      <c r="EU1196" s="31"/>
      <c r="EV1196" s="31"/>
      <c r="EW1196" s="31"/>
      <c r="EX1196" s="31"/>
      <c r="EY1196" s="31"/>
      <c r="EZ1196" s="31"/>
      <c r="FA1196" s="31"/>
      <c r="FB1196" s="31"/>
      <c r="FC1196" s="31"/>
      <c r="FD1196" s="31"/>
      <c r="FE1196" s="31"/>
      <c r="FF1196" s="31"/>
      <c r="FG1196" s="31"/>
      <c r="FH1196" s="31"/>
      <c r="FI1196" s="31"/>
      <c r="FJ1196" s="31"/>
      <c r="FK1196" s="31"/>
      <c r="FL1196" s="31"/>
      <c r="FM1196" s="31"/>
      <c r="FN1196" s="31"/>
      <c r="FO1196" s="31"/>
      <c r="FP1196" s="31"/>
      <c r="FQ1196" s="31"/>
      <c r="FR1196" s="31"/>
      <c r="FS1196" s="31"/>
      <c r="FT1196" s="31"/>
      <c r="FU1196" s="31"/>
      <c r="FV1196" s="31"/>
      <c r="FW1196" s="31"/>
      <c r="FX1196" s="31"/>
      <c r="FY1196" s="31"/>
      <c r="FZ1196" s="31"/>
      <c r="GA1196" s="31"/>
      <c r="GB1196" s="31"/>
      <c r="GC1196" s="31"/>
      <c r="GD1196" s="31"/>
      <c r="GE1196" s="31"/>
      <c r="GF1196" s="31"/>
      <c r="GG1196" s="31"/>
      <c r="GH1196" s="31"/>
      <c r="GI1196" s="31"/>
      <c r="GJ1196" s="31"/>
      <c r="GK1196" s="31"/>
      <c r="GL1196" s="31"/>
      <c r="GM1196" s="31"/>
      <c r="GN1196" s="31"/>
      <c r="GO1196" s="31"/>
      <c r="GP1196" s="31"/>
      <c r="GQ1196" s="31"/>
      <c r="GR1196" s="31"/>
      <c r="GS1196" s="31"/>
      <c r="GT1196" s="31"/>
      <c r="GU1196" s="31"/>
      <c r="GV1196" s="31"/>
      <c r="GW1196" s="31"/>
      <c r="GX1196" s="31"/>
      <c r="GY1196" s="31"/>
      <c r="GZ1196" s="31"/>
    </row>
    <row r="1197" spans="2:208" s="32" customFormat="1" x14ac:dyDescent="0.2">
      <c r="B1197" s="21"/>
      <c r="C1197" s="22"/>
      <c r="D1197" s="22"/>
      <c r="E1197" s="22"/>
      <c r="F1197" s="246"/>
      <c r="G1197" s="121"/>
      <c r="H1197" s="27"/>
      <c r="I1197" s="28"/>
      <c r="J1197" s="29"/>
      <c r="K1197" s="30"/>
      <c r="L1197" s="34"/>
      <c r="M1197" s="35"/>
      <c r="N1197" s="30"/>
      <c r="O1197" s="34"/>
      <c r="P1197" s="35"/>
      <c r="Q1197" s="30"/>
      <c r="R1197" s="34"/>
      <c r="S1197" s="35"/>
      <c r="T1197" s="30"/>
      <c r="U1197" s="34"/>
      <c r="V1197" s="35"/>
      <c r="W1197" s="30"/>
      <c r="X1197" s="34"/>
      <c r="Y1197" s="34"/>
      <c r="Z1197" s="30"/>
      <c r="AA1197" s="34"/>
      <c r="AB1197" s="34"/>
      <c r="AC1197" s="30"/>
      <c r="AD1197" s="34"/>
      <c r="AE1197" s="34"/>
      <c r="AF1197" s="30"/>
      <c r="AG1197" s="34"/>
      <c r="AH1197" s="34"/>
      <c r="AI1197" s="30"/>
      <c r="AJ1197" s="34"/>
      <c r="AK1197" s="34"/>
      <c r="AL1197" s="30"/>
      <c r="AM1197" s="34"/>
      <c r="AN1197" s="34"/>
      <c r="AO1197" s="30"/>
      <c r="AP1197" s="34"/>
      <c r="AQ1197" s="34"/>
      <c r="AR1197" s="30"/>
      <c r="AS1197" s="34"/>
      <c r="AT1197" s="34"/>
      <c r="AU1197" s="30"/>
      <c r="AV1197" s="34"/>
      <c r="AW1197" s="34"/>
      <c r="AX1197" s="30"/>
      <c r="AY1197" s="34"/>
      <c r="AZ1197" s="34"/>
      <c r="BA1197" s="30"/>
      <c r="BB1197" s="34"/>
      <c r="BC1197" s="34"/>
      <c r="BD1197" s="30"/>
      <c r="BE1197" s="34"/>
      <c r="BF1197" s="34"/>
      <c r="BG1197" s="30"/>
      <c r="BH1197" s="34"/>
      <c r="BI1197" s="34"/>
      <c r="BJ1197" s="30"/>
      <c r="BK1197" s="34"/>
      <c r="BL1197" s="34"/>
      <c r="BM1197" s="122"/>
      <c r="BN1197" s="28"/>
      <c r="BO1197" s="34"/>
      <c r="BP1197" s="30"/>
      <c r="BQ1197" s="30"/>
      <c r="BR1197" s="31"/>
      <c r="BS1197" s="31"/>
      <c r="BT1197" s="31"/>
      <c r="BU1197" s="31"/>
      <c r="BV1197" s="31"/>
      <c r="BW1197" s="31"/>
      <c r="BX1197" s="31"/>
      <c r="BY1197" s="31"/>
      <c r="BZ1197" s="31"/>
      <c r="CA1197" s="31"/>
      <c r="CB1197" s="31"/>
      <c r="CC1197" s="31"/>
      <c r="CD1197" s="31"/>
      <c r="CE1197" s="31"/>
      <c r="CF1197" s="31"/>
      <c r="CG1197" s="31"/>
      <c r="CH1197" s="31"/>
      <c r="CI1197" s="31"/>
      <c r="CJ1197" s="31"/>
      <c r="CK1197" s="31"/>
      <c r="CL1197" s="31"/>
      <c r="CM1197" s="31"/>
      <c r="CN1197" s="31"/>
      <c r="CO1197" s="31"/>
      <c r="CP1197" s="31"/>
      <c r="CQ1197" s="31"/>
      <c r="CR1197" s="31"/>
      <c r="CS1197" s="31"/>
      <c r="CT1197" s="31"/>
      <c r="CU1197" s="31"/>
      <c r="CV1197" s="31"/>
      <c r="CW1197" s="31"/>
      <c r="CX1197" s="31"/>
      <c r="CY1197" s="31"/>
      <c r="CZ1197" s="31"/>
      <c r="DA1197" s="31"/>
      <c r="DB1197" s="31"/>
      <c r="DC1197" s="31"/>
      <c r="DD1197" s="31"/>
      <c r="DE1197" s="31"/>
      <c r="DF1197" s="31"/>
      <c r="DG1197" s="31"/>
      <c r="DH1197" s="31"/>
      <c r="DI1197" s="31"/>
      <c r="DJ1197" s="31"/>
      <c r="DK1197" s="31"/>
      <c r="DL1197" s="31"/>
      <c r="DM1197" s="31"/>
      <c r="DN1197" s="31"/>
      <c r="DO1197" s="31"/>
      <c r="DP1197" s="31"/>
      <c r="DQ1197" s="31"/>
      <c r="DR1197" s="31"/>
      <c r="DS1197" s="31"/>
      <c r="DT1197" s="31"/>
      <c r="DU1197" s="31"/>
      <c r="DV1197" s="31"/>
      <c r="DW1197" s="31"/>
      <c r="DX1197" s="31"/>
      <c r="DY1197" s="31"/>
      <c r="DZ1197" s="31"/>
      <c r="EA1197" s="31"/>
      <c r="EB1197" s="31"/>
      <c r="EC1197" s="31"/>
      <c r="ED1197" s="31"/>
      <c r="EE1197" s="31"/>
      <c r="EF1197" s="31"/>
      <c r="EG1197" s="31"/>
      <c r="EH1197" s="31"/>
      <c r="EI1197" s="31"/>
      <c r="EJ1197" s="31"/>
      <c r="EK1197" s="31"/>
      <c r="EL1197" s="31"/>
      <c r="EM1197" s="31"/>
      <c r="EN1197" s="31"/>
      <c r="EO1197" s="31"/>
      <c r="EP1197" s="31"/>
      <c r="EQ1197" s="31"/>
      <c r="ER1197" s="31"/>
      <c r="ES1197" s="31"/>
      <c r="ET1197" s="31"/>
      <c r="EU1197" s="31"/>
      <c r="EV1197" s="31"/>
      <c r="EW1197" s="31"/>
      <c r="EX1197" s="31"/>
      <c r="EY1197" s="31"/>
      <c r="EZ1197" s="31"/>
      <c r="FA1197" s="31"/>
      <c r="FB1197" s="31"/>
      <c r="FC1197" s="31"/>
      <c r="FD1197" s="31"/>
      <c r="FE1197" s="31"/>
      <c r="FF1197" s="31"/>
      <c r="FG1197" s="31"/>
      <c r="FH1197" s="31"/>
      <c r="FI1197" s="31"/>
      <c r="FJ1197" s="31"/>
      <c r="FK1197" s="31"/>
      <c r="FL1197" s="31"/>
      <c r="FM1197" s="31"/>
      <c r="FN1197" s="31"/>
      <c r="FO1197" s="31"/>
      <c r="FP1197" s="31"/>
      <c r="FQ1197" s="31"/>
      <c r="FR1197" s="31"/>
      <c r="FS1197" s="31"/>
      <c r="FT1197" s="31"/>
      <c r="FU1197" s="31"/>
      <c r="FV1197" s="31"/>
      <c r="FW1197" s="31"/>
      <c r="FX1197" s="31"/>
      <c r="FY1197" s="31"/>
      <c r="FZ1197" s="31"/>
      <c r="GA1197" s="31"/>
      <c r="GB1197" s="31"/>
      <c r="GC1197" s="31"/>
      <c r="GD1197" s="31"/>
      <c r="GE1197" s="31"/>
      <c r="GF1197" s="31"/>
      <c r="GG1197" s="31"/>
      <c r="GH1197" s="31"/>
      <c r="GI1197" s="31"/>
      <c r="GJ1197" s="31"/>
      <c r="GK1197" s="31"/>
      <c r="GL1197" s="31"/>
      <c r="GM1197" s="31"/>
      <c r="GN1197" s="31"/>
      <c r="GO1197" s="31"/>
      <c r="GP1197" s="31"/>
      <c r="GQ1197" s="31"/>
      <c r="GR1197" s="31"/>
      <c r="GS1197" s="31"/>
      <c r="GT1197" s="31"/>
      <c r="GU1197" s="31"/>
      <c r="GV1197" s="31"/>
      <c r="GW1197" s="31"/>
      <c r="GX1197" s="31"/>
      <c r="GY1197" s="31"/>
      <c r="GZ1197" s="31"/>
    </row>
    <row r="1198" spans="2:208" s="32" customFormat="1" x14ac:dyDescent="0.2">
      <c r="B1198" s="21"/>
      <c r="C1198" s="22"/>
      <c r="D1198" s="22"/>
      <c r="E1198" s="22"/>
      <c r="F1198" s="246"/>
      <c r="G1198" s="121"/>
      <c r="H1198" s="27"/>
      <c r="I1198" s="28"/>
      <c r="J1198" s="29"/>
      <c r="K1198" s="30"/>
      <c r="L1198" s="34"/>
      <c r="M1198" s="35"/>
      <c r="N1198" s="30"/>
      <c r="O1198" s="34"/>
      <c r="P1198" s="35"/>
      <c r="Q1198" s="30"/>
      <c r="R1198" s="34"/>
      <c r="S1198" s="35"/>
      <c r="T1198" s="30"/>
      <c r="U1198" s="34"/>
      <c r="V1198" s="35"/>
      <c r="W1198" s="30"/>
      <c r="X1198" s="34"/>
      <c r="Y1198" s="34"/>
      <c r="Z1198" s="30"/>
      <c r="AA1198" s="34"/>
      <c r="AB1198" s="34"/>
      <c r="AC1198" s="30"/>
      <c r="AD1198" s="34"/>
      <c r="AE1198" s="34"/>
      <c r="AF1198" s="30"/>
      <c r="AG1198" s="34"/>
      <c r="AH1198" s="34"/>
      <c r="AI1198" s="30"/>
      <c r="AJ1198" s="34"/>
      <c r="AK1198" s="34"/>
      <c r="AL1198" s="30"/>
      <c r="AM1198" s="34"/>
      <c r="AN1198" s="34"/>
      <c r="AO1198" s="30"/>
      <c r="AP1198" s="34"/>
      <c r="AQ1198" s="34"/>
      <c r="AR1198" s="30"/>
      <c r="AS1198" s="34"/>
      <c r="AT1198" s="34"/>
      <c r="AU1198" s="30"/>
      <c r="AV1198" s="34"/>
      <c r="AW1198" s="34"/>
      <c r="AX1198" s="30"/>
      <c r="AY1198" s="34"/>
      <c r="AZ1198" s="34"/>
      <c r="BA1198" s="30"/>
      <c r="BB1198" s="34"/>
      <c r="BC1198" s="34"/>
      <c r="BD1198" s="30"/>
      <c r="BE1198" s="34"/>
      <c r="BF1198" s="34"/>
      <c r="BG1198" s="30"/>
      <c r="BH1198" s="34"/>
      <c r="BI1198" s="34"/>
      <c r="BJ1198" s="30"/>
      <c r="BK1198" s="34"/>
      <c r="BL1198" s="34"/>
      <c r="BM1198" s="122"/>
      <c r="BN1198" s="28"/>
      <c r="BO1198" s="34"/>
      <c r="BP1198" s="30"/>
      <c r="BQ1198" s="30"/>
      <c r="BR1198" s="31"/>
      <c r="BS1198" s="31"/>
      <c r="BT1198" s="31"/>
      <c r="BU1198" s="31"/>
      <c r="BV1198" s="31"/>
      <c r="BW1198" s="31"/>
      <c r="BX1198" s="31"/>
      <c r="BY1198" s="31"/>
      <c r="BZ1198" s="31"/>
      <c r="CA1198" s="31"/>
      <c r="CB1198" s="31"/>
      <c r="CC1198" s="31"/>
      <c r="CD1198" s="31"/>
      <c r="CE1198" s="31"/>
      <c r="CF1198" s="31"/>
      <c r="CG1198" s="31"/>
      <c r="CH1198" s="31"/>
      <c r="CI1198" s="31"/>
      <c r="CJ1198" s="31"/>
      <c r="CK1198" s="31"/>
      <c r="CL1198" s="31"/>
      <c r="CM1198" s="31"/>
      <c r="CN1198" s="31"/>
      <c r="CO1198" s="31"/>
      <c r="CP1198" s="31"/>
      <c r="CQ1198" s="31"/>
      <c r="CR1198" s="31"/>
      <c r="CS1198" s="31"/>
      <c r="CT1198" s="31"/>
      <c r="CU1198" s="31"/>
      <c r="CV1198" s="31"/>
      <c r="CW1198" s="31"/>
      <c r="CX1198" s="31"/>
      <c r="CY1198" s="31"/>
      <c r="CZ1198" s="31"/>
      <c r="DA1198" s="31"/>
      <c r="DB1198" s="31"/>
      <c r="DC1198" s="31"/>
      <c r="DD1198" s="31"/>
      <c r="DE1198" s="31"/>
      <c r="DF1198" s="31"/>
      <c r="DG1198" s="31"/>
      <c r="DH1198" s="31"/>
      <c r="DI1198" s="31"/>
      <c r="DJ1198" s="31"/>
      <c r="DK1198" s="31"/>
      <c r="DL1198" s="31"/>
      <c r="DM1198" s="31"/>
      <c r="DN1198" s="31"/>
      <c r="DO1198" s="31"/>
      <c r="DP1198" s="31"/>
      <c r="DQ1198" s="31"/>
      <c r="DR1198" s="31"/>
      <c r="DS1198" s="31"/>
      <c r="DT1198" s="31"/>
      <c r="DU1198" s="31"/>
      <c r="DV1198" s="31"/>
      <c r="DW1198" s="31"/>
      <c r="DX1198" s="31"/>
      <c r="DY1198" s="31"/>
      <c r="DZ1198" s="31"/>
      <c r="EA1198" s="31"/>
      <c r="EB1198" s="31"/>
      <c r="EC1198" s="31"/>
      <c r="ED1198" s="31"/>
      <c r="EE1198" s="31"/>
      <c r="EF1198" s="31"/>
      <c r="EG1198" s="31"/>
      <c r="EH1198" s="31"/>
      <c r="EI1198" s="31"/>
      <c r="EJ1198" s="31"/>
      <c r="EK1198" s="31"/>
      <c r="EL1198" s="31"/>
      <c r="EM1198" s="31"/>
      <c r="EN1198" s="31"/>
      <c r="EO1198" s="31"/>
      <c r="EP1198" s="31"/>
      <c r="EQ1198" s="31"/>
      <c r="ER1198" s="31"/>
      <c r="ES1198" s="31"/>
      <c r="ET1198" s="31"/>
      <c r="EU1198" s="31"/>
      <c r="EV1198" s="31"/>
      <c r="EW1198" s="31"/>
      <c r="EX1198" s="31"/>
      <c r="EY1198" s="31"/>
      <c r="EZ1198" s="31"/>
      <c r="FA1198" s="31"/>
      <c r="FB1198" s="31"/>
      <c r="FC1198" s="31"/>
      <c r="FD1198" s="31"/>
      <c r="FE1198" s="31"/>
      <c r="FF1198" s="31"/>
      <c r="FG1198" s="31"/>
      <c r="FH1198" s="31"/>
      <c r="FI1198" s="31"/>
      <c r="FJ1198" s="31"/>
      <c r="FK1198" s="31"/>
      <c r="FL1198" s="31"/>
      <c r="FM1198" s="31"/>
      <c r="FN1198" s="31"/>
      <c r="FO1198" s="31"/>
      <c r="FP1198" s="31"/>
      <c r="FQ1198" s="31"/>
      <c r="FR1198" s="31"/>
      <c r="FS1198" s="31"/>
      <c r="FT1198" s="31"/>
      <c r="FU1198" s="31"/>
      <c r="FV1198" s="31"/>
      <c r="FW1198" s="31"/>
      <c r="FX1198" s="31"/>
      <c r="FY1198" s="31"/>
      <c r="FZ1198" s="31"/>
      <c r="GA1198" s="31"/>
      <c r="GB1198" s="31"/>
      <c r="GC1198" s="31"/>
      <c r="GD1198" s="31"/>
      <c r="GE1198" s="31"/>
      <c r="GF1198" s="31"/>
      <c r="GG1198" s="31"/>
      <c r="GH1198" s="31"/>
      <c r="GI1198" s="31"/>
      <c r="GJ1198" s="31"/>
      <c r="GK1198" s="31"/>
      <c r="GL1198" s="31"/>
      <c r="GM1198" s="31"/>
      <c r="GN1198" s="31"/>
      <c r="GO1198" s="31"/>
      <c r="GP1198" s="31"/>
      <c r="GQ1198" s="31"/>
      <c r="GR1198" s="31"/>
      <c r="GS1198" s="31"/>
      <c r="GT1198" s="31"/>
      <c r="GU1198" s="31"/>
      <c r="GV1198" s="31"/>
      <c r="GW1198" s="31"/>
      <c r="GX1198" s="31"/>
      <c r="GY1198" s="31"/>
      <c r="GZ1198" s="31"/>
    </row>
    <row r="1199" spans="2:208" s="32" customFormat="1" x14ac:dyDescent="0.2">
      <c r="B1199" s="21"/>
      <c r="C1199" s="22"/>
      <c r="D1199" s="22"/>
      <c r="E1199" s="22"/>
      <c r="F1199" s="246"/>
      <c r="G1199" s="121"/>
      <c r="H1199" s="27"/>
      <c r="I1199" s="28"/>
      <c r="J1199" s="29"/>
      <c r="K1199" s="30"/>
      <c r="L1199" s="34"/>
      <c r="M1199" s="35"/>
      <c r="N1199" s="30"/>
      <c r="O1199" s="34"/>
      <c r="P1199" s="35"/>
      <c r="Q1199" s="30"/>
      <c r="R1199" s="34"/>
      <c r="S1199" s="35"/>
      <c r="T1199" s="30"/>
      <c r="U1199" s="34"/>
      <c r="V1199" s="35"/>
      <c r="W1199" s="30"/>
      <c r="X1199" s="34"/>
      <c r="Y1199" s="34"/>
      <c r="Z1199" s="30"/>
      <c r="AA1199" s="34"/>
      <c r="AB1199" s="34"/>
      <c r="AC1199" s="30"/>
      <c r="AD1199" s="34"/>
      <c r="AE1199" s="34"/>
      <c r="AF1199" s="30"/>
      <c r="AG1199" s="34"/>
      <c r="AH1199" s="34"/>
      <c r="AI1199" s="30"/>
      <c r="AJ1199" s="34"/>
      <c r="AK1199" s="34"/>
      <c r="AL1199" s="30"/>
      <c r="AM1199" s="34"/>
      <c r="AN1199" s="34"/>
      <c r="AO1199" s="30"/>
      <c r="AP1199" s="34"/>
      <c r="AQ1199" s="34"/>
      <c r="AR1199" s="30"/>
      <c r="AS1199" s="34"/>
      <c r="AT1199" s="34"/>
      <c r="AU1199" s="30"/>
      <c r="AV1199" s="34"/>
      <c r="AW1199" s="34"/>
      <c r="AX1199" s="30"/>
      <c r="AY1199" s="34"/>
      <c r="AZ1199" s="34"/>
      <c r="BA1199" s="30"/>
      <c r="BB1199" s="34"/>
      <c r="BC1199" s="34"/>
      <c r="BD1199" s="30"/>
      <c r="BE1199" s="34"/>
      <c r="BF1199" s="34"/>
      <c r="BG1199" s="30"/>
      <c r="BH1199" s="34"/>
      <c r="BI1199" s="34"/>
      <c r="BJ1199" s="30"/>
      <c r="BK1199" s="34"/>
      <c r="BL1199" s="34"/>
      <c r="BM1199" s="122"/>
      <c r="BN1199" s="28"/>
      <c r="BO1199" s="34"/>
      <c r="BP1199" s="30"/>
      <c r="BQ1199" s="30"/>
      <c r="BR1199" s="31"/>
      <c r="BS1199" s="31"/>
      <c r="BT1199" s="31"/>
      <c r="BU1199" s="31"/>
      <c r="BV1199" s="31"/>
      <c r="BW1199" s="31"/>
      <c r="BX1199" s="31"/>
      <c r="BY1199" s="31"/>
      <c r="BZ1199" s="31"/>
      <c r="CA1199" s="31"/>
      <c r="CB1199" s="31"/>
      <c r="CC1199" s="31"/>
      <c r="CD1199" s="31"/>
      <c r="CE1199" s="31"/>
      <c r="CF1199" s="31"/>
      <c r="CG1199" s="31"/>
      <c r="CH1199" s="31"/>
      <c r="CI1199" s="31"/>
      <c r="CJ1199" s="31"/>
      <c r="CK1199" s="31"/>
      <c r="CL1199" s="31"/>
      <c r="CM1199" s="31"/>
      <c r="CN1199" s="31"/>
      <c r="CO1199" s="31"/>
      <c r="CP1199" s="31"/>
      <c r="CQ1199" s="31"/>
      <c r="CR1199" s="31"/>
      <c r="CS1199" s="31"/>
      <c r="CT1199" s="31"/>
      <c r="CU1199" s="31"/>
      <c r="CV1199" s="31"/>
      <c r="CW1199" s="31"/>
      <c r="CX1199" s="31"/>
      <c r="CY1199" s="31"/>
      <c r="CZ1199" s="31"/>
      <c r="DA1199" s="31"/>
      <c r="DB1199" s="31"/>
      <c r="DC1199" s="31"/>
      <c r="DD1199" s="31"/>
      <c r="DE1199" s="31"/>
      <c r="DF1199" s="31"/>
      <c r="DG1199" s="31"/>
      <c r="DH1199" s="31"/>
      <c r="DI1199" s="31"/>
      <c r="DJ1199" s="31"/>
      <c r="DK1199" s="31"/>
      <c r="DL1199" s="31"/>
      <c r="DM1199" s="31"/>
      <c r="DN1199" s="31"/>
      <c r="DO1199" s="31"/>
      <c r="DP1199" s="31"/>
      <c r="DQ1199" s="31"/>
      <c r="DR1199" s="31"/>
      <c r="DS1199" s="31"/>
      <c r="DT1199" s="31"/>
      <c r="DU1199" s="31"/>
      <c r="DV1199" s="31"/>
      <c r="DW1199" s="31"/>
      <c r="DX1199" s="31"/>
      <c r="DY1199" s="31"/>
      <c r="DZ1199" s="31"/>
      <c r="EA1199" s="31"/>
      <c r="EB1199" s="31"/>
      <c r="EC1199" s="31"/>
      <c r="ED1199" s="31"/>
      <c r="EE1199" s="31"/>
      <c r="EF1199" s="31"/>
      <c r="EG1199" s="31"/>
      <c r="EH1199" s="31"/>
      <c r="EI1199" s="31"/>
      <c r="EJ1199" s="31"/>
      <c r="EK1199" s="31"/>
      <c r="EL1199" s="31"/>
      <c r="EM1199" s="31"/>
      <c r="EN1199" s="31"/>
      <c r="EO1199" s="31"/>
      <c r="EP1199" s="31"/>
      <c r="EQ1199" s="31"/>
      <c r="ER1199" s="31"/>
      <c r="ES1199" s="31"/>
      <c r="ET1199" s="31"/>
      <c r="EU1199" s="31"/>
      <c r="EV1199" s="31"/>
      <c r="EW1199" s="31"/>
      <c r="EX1199" s="31"/>
      <c r="EY1199" s="31"/>
      <c r="EZ1199" s="31"/>
      <c r="FA1199" s="31"/>
      <c r="FB1199" s="31"/>
      <c r="FC1199" s="31"/>
      <c r="FD1199" s="31"/>
      <c r="FE1199" s="31"/>
      <c r="FF1199" s="31"/>
      <c r="FG1199" s="31"/>
      <c r="FH1199" s="31"/>
      <c r="FI1199" s="31"/>
      <c r="FJ1199" s="31"/>
      <c r="FK1199" s="31"/>
      <c r="FL1199" s="31"/>
      <c r="FM1199" s="31"/>
      <c r="FN1199" s="31"/>
      <c r="FO1199" s="31"/>
      <c r="FP1199" s="31"/>
      <c r="FQ1199" s="31"/>
      <c r="FR1199" s="31"/>
      <c r="FS1199" s="31"/>
      <c r="FT1199" s="31"/>
      <c r="FU1199" s="31"/>
      <c r="FV1199" s="31"/>
      <c r="FW1199" s="31"/>
      <c r="FX1199" s="31"/>
      <c r="FY1199" s="31"/>
      <c r="FZ1199" s="31"/>
      <c r="GA1199" s="31"/>
      <c r="GB1199" s="31"/>
      <c r="GC1199" s="31"/>
      <c r="GD1199" s="31"/>
      <c r="GE1199" s="31"/>
      <c r="GF1199" s="31"/>
      <c r="GG1199" s="31"/>
      <c r="GH1199" s="31"/>
      <c r="GI1199" s="31"/>
      <c r="GJ1199" s="31"/>
      <c r="GK1199" s="31"/>
      <c r="GL1199" s="31"/>
      <c r="GM1199" s="31"/>
      <c r="GN1199" s="31"/>
      <c r="GO1199" s="31"/>
      <c r="GP1199" s="31"/>
      <c r="GQ1199" s="31"/>
      <c r="GR1199" s="31"/>
      <c r="GS1199" s="31"/>
      <c r="GT1199" s="31"/>
      <c r="GU1199" s="31"/>
      <c r="GV1199" s="31"/>
      <c r="GW1199" s="31"/>
      <c r="GX1199" s="31"/>
      <c r="GY1199" s="31"/>
      <c r="GZ1199" s="31"/>
    </row>
    <row r="1200" spans="2:208" s="32" customFormat="1" x14ac:dyDescent="0.2">
      <c r="B1200" s="21"/>
      <c r="C1200" s="22"/>
      <c r="D1200" s="22"/>
      <c r="E1200" s="22"/>
      <c r="F1200" s="246"/>
      <c r="G1200" s="121"/>
      <c r="H1200" s="27"/>
      <c r="I1200" s="28"/>
      <c r="J1200" s="29"/>
      <c r="K1200" s="30"/>
      <c r="L1200" s="34"/>
      <c r="M1200" s="35"/>
      <c r="N1200" s="30"/>
      <c r="O1200" s="34"/>
      <c r="P1200" s="35"/>
      <c r="Q1200" s="30"/>
      <c r="R1200" s="34"/>
      <c r="S1200" s="35"/>
      <c r="T1200" s="30"/>
      <c r="U1200" s="34"/>
      <c r="V1200" s="35"/>
      <c r="W1200" s="30"/>
      <c r="X1200" s="34"/>
      <c r="Y1200" s="34"/>
      <c r="Z1200" s="30"/>
      <c r="AA1200" s="34"/>
      <c r="AB1200" s="34"/>
      <c r="AC1200" s="30"/>
      <c r="AD1200" s="34"/>
      <c r="AE1200" s="34"/>
      <c r="AF1200" s="30"/>
      <c r="AG1200" s="34"/>
      <c r="AH1200" s="34"/>
      <c r="AI1200" s="30"/>
      <c r="AJ1200" s="34"/>
      <c r="AK1200" s="34"/>
      <c r="AL1200" s="30"/>
      <c r="AM1200" s="34"/>
      <c r="AN1200" s="34"/>
      <c r="AO1200" s="30"/>
      <c r="AP1200" s="34"/>
      <c r="AQ1200" s="34"/>
      <c r="AR1200" s="30"/>
      <c r="AS1200" s="34"/>
      <c r="AT1200" s="34"/>
      <c r="AU1200" s="30"/>
      <c r="AV1200" s="34"/>
      <c r="AW1200" s="34"/>
      <c r="AX1200" s="30"/>
      <c r="AY1200" s="34"/>
      <c r="AZ1200" s="34"/>
      <c r="BA1200" s="30"/>
      <c r="BB1200" s="34"/>
      <c r="BC1200" s="34"/>
      <c r="BD1200" s="30"/>
      <c r="BE1200" s="34"/>
      <c r="BF1200" s="34"/>
      <c r="BG1200" s="30"/>
      <c r="BH1200" s="34"/>
      <c r="BI1200" s="34"/>
      <c r="BJ1200" s="30"/>
      <c r="BK1200" s="34"/>
      <c r="BL1200" s="34"/>
      <c r="BM1200" s="122"/>
      <c r="BN1200" s="28"/>
      <c r="BO1200" s="34"/>
      <c r="BP1200" s="30"/>
      <c r="BQ1200" s="30"/>
      <c r="BR1200" s="31"/>
      <c r="BS1200" s="31"/>
      <c r="BT1200" s="31"/>
      <c r="BU1200" s="31"/>
      <c r="BV1200" s="31"/>
      <c r="BW1200" s="31"/>
      <c r="BX1200" s="31"/>
      <c r="BY1200" s="31"/>
      <c r="BZ1200" s="31"/>
      <c r="CA1200" s="31"/>
      <c r="CB1200" s="31"/>
      <c r="CC1200" s="31"/>
      <c r="CD1200" s="31"/>
      <c r="CE1200" s="31"/>
      <c r="CF1200" s="31"/>
      <c r="CG1200" s="31"/>
      <c r="CH1200" s="31"/>
      <c r="CI1200" s="31"/>
      <c r="CJ1200" s="31"/>
      <c r="CK1200" s="31"/>
      <c r="CL1200" s="31"/>
      <c r="CM1200" s="31"/>
      <c r="CN1200" s="31"/>
      <c r="CO1200" s="31"/>
      <c r="CP1200" s="31"/>
      <c r="CQ1200" s="31"/>
      <c r="CR1200" s="31"/>
      <c r="CS1200" s="31"/>
      <c r="CT1200" s="31"/>
      <c r="CU1200" s="31"/>
      <c r="CV1200" s="31"/>
      <c r="CW1200" s="31"/>
      <c r="CX1200" s="31"/>
      <c r="CY1200" s="31"/>
      <c r="CZ1200" s="31"/>
      <c r="DA1200" s="31"/>
      <c r="DB1200" s="31"/>
      <c r="DC1200" s="31"/>
      <c r="DD1200" s="31"/>
      <c r="DE1200" s="31"/>
      <c r="DF1200" s="31"/>
      <c r="DG1200" s="31"/>
      <c r="DH1200" s="31"/>
      <c r="DI1200" s="31"/>
      <c r="DJ1200" s="31"/>
      <c r="DK1200" s="31"/>
      <c r="DL1200" s="31"/>
      <c r="DM1200" s="31"/>
      <c r="DN1200" s="31"/>
      <c r="DO1200" s="31"/>
      <c r="DP1200" s="31"/>
      <c r="DQ1200" s="31"/>
      <c r="DR1200" s="31"/>
      <c r="DS1200" s="31"/>
      <c r="DT1200" s="31"/>
      <c r="DU1200" s="31"/>
      <c r="DV1200" s="31"/>
      <c r="DW1200" s="31"/>
      <c r="DX1200" s="31"/>
      <c r="DY1200" s="31"/>
      <c r="DZ1200" s="31"/>
      <c r="EA1200" s="31"/>
      <c r="EB1200" s="31"/>
      <c r="EC1200" s="31"/>
      <c r="ED1200" s="31"/>
      <c r="EE1200" s="31"/>
      <c r="EF1200" s="31"/>
      <c r="EG1200" s="31"/>
      <c r="EH1200" s="31"/>
      <c r="EI1200" s="31"/>
      <c r="EJ1200" s="31"/>
      <c r="EK1200" s="31"/>
      <c r="EL1200" s="31"/>
      <c r="EM1200" s="31"/>
      <c r="EN1200" s="31"/>
      <c r="EO1200" s="31"/>
      <c r="EP1200" s="31"/>
      <c r="EQ1200" s="31"/>
      <c r="ER1200" s="31"/>
      <c r="ES1200" s="31"/>
      <c r="ET1200" s="31"/>
      <c r="EU1200" s="31"/>
      <c r="EV1200" s="31"/>
      <c r="EW1200" s="31"/>
      <c r="EX1200" s="31"/>
      <c r="EY1200" s="31"/>
      <c r="EZ1200" s="31"/>
      <c r="FA1200" s="31"/>
      <c r="FB1200" s="31"/>
      <c r="FC1200" s="31"/>
      <c r="FD1200" s="31"/>
      <c r="FE1200" s="31"/>
      <c r="FF1200" s="31"/>
      <c r="FG1200" s="31"/>
      <c r="FH1200" s="31"/>
      <c r="FI1200" s="31"/>
      <c r="FJ1200" s="31"/>
      <c r="FK1200" s="31"/>
      <c r="FL1200" s="31"/>
      <c r="FM1200" s="31"/>
      <c r="FN1200" s="31"/>
      <c r="FO1200" s="31"/>
      <c r="FP1200" s="31"/>
      <c r="FQ1200" s="31"/>
      <c r="FR1200" s="31"/>
      <c r="FS1200" s="31"/>
      <c r="FT1200" s="31"/>
      <c r="FU1200" s="31"/>
      <c r="FV1200" s="31"/>
      <c r="FW1200" s="31"/>
      <c r="FX1200" s="31"/>
      <c r="FY1200" s="31"/>
      <c r="FZ1200" s="31"/>
      <c r="GA1200" s="31"/>
      <c r="GB1200" s="31"/>
      <c r="GC1200" s="31"/>
      <c r="GD1200" s="31"/>
      <c r="GE1200" s="31"/>
      <c r="GF1200" s="31"/>
      <c r="GG1200" s="31"/>
      <c r="GH1200" s="31"/>
      <c r="GI1200" s="31"/>
      <c r="GJ1200" s="31"/>
      <c r="GK1200" s="31"/>
      <c r="GL1200" s="31"/>
      <c r="GM1200" s="31"/>
      <c r="GN1200" s="31"/>
      <c r="GO1200" s="31"/>
      <c r="GP1200" s="31"/>
      <c r="GQ1200" s="31"/>
      <c r="GR1200" s="31"/>
      <c r="GS1200" s="31"/>
      <c r="GT1200" s="31"/>
      <c r="GU1200" s="31"/>
      <c r="GV1200" s="31"/>
      <c r="GW1200" s="31"/>
      <c r="GX1200" s="31"/>
      <c r="GY1200" s="31"/>
      <c r="GZ1200" s="31"/>
    </row>
    <row r="1201" spans="2:208" s="32" customFormat="1" x14ac:dyDescent="0.2">
      <c r="B1201" s="21"/>
      <c r="C1201" s="22"/>
      <c r="D1201" s="22"/>
      <c r="E1201" s="22"/>
      <c r="F1201" s="246"/>
      <c r="G1201" s="121"/>
      <c r="H1201" s="27"/>
      <c r="I1201" s="28"/>
      <c r="J1201" s="29"/>
      <c r="K1201" s="30"/>
      <c r="L1201" s="34"/>
      <c r="M1201" s="35"/>
      <c r="N1201" s="30"/>
      <c r="O1201" s="34"/>
      <c r="P1201" s="35"/>
      <c r="Q1201" s="30"/>
      <c r="R1201" s="34"/>
      <c r="S1201" s="35"/>
      <c r="T1201" s="30"/>
      <c r="U1201" s="34"/>
      <c r="V1201" s="35"/>
      <c r="W1201" s="30"/>
      <c r="X1201" s="34"/>
      <c r="Y1201" s="34"/>
      <c r="Z1201" s="30"/>
      <c r="AA1201" s="34"/>
      <c r="AB1201" s="34"/>
      <c r="AC1201" s="30"/>
      <c r="AD1201" s="34"/>
      <c r="AE1201" s="34"/>
      <c r="AF1201" s="30"/>
      <c r="AG1201" s="34"/>
      <c r="AH1201" s="34"/>
      <c r="AI1201" s="30"/>
      <c r="AJ1201" s="34"/>
      <c r="AK1201" s="34"/>
      <c r="AL1201" s="30"/>
      <c r="AM1201" s="34"/>
      <c r="AN1201" s="34"/>
      <c r="AO1201" s="30"/>
      <c r="AP1201" s="34"/>
      <c r="AQ1201" s="34"/>
      <c r="AR1201" s="30"/>
      <c r="AS1201" s="34"/>
      <c r="AT1201" s="34"/>
      <c r="AU1201" s="30"/>
      <c r="AV1201" s="34"/>
      <c r="AW1201" s="34"/>
      <c r="AX1201" s="30"/>
      <c r="AY1201" s="34"/>
      <c r="AZ1201" s="34"/>
      <c r="BA1201" s="30"/>
      <c r="BB1201" s="34"/>
      <c r="BC1201" s="34"/>
      <c r="BD1201" s="30"/>
      <c r="BE1201" s="34"/>
      <c r="BF1201" s="34"/>
      <c r="BG1201" s="30"/>
      <c r="BH1201" s="34"/>
      <c r="BI1201" s="34"/>
      <c r="BJ1201" s="30"/>
      <c r="BK1201" s="34"/>
      <c r="BL1201" s="34"/>
      <c r="BM1201" s="122"/>
      <c r="BN1201" s="28"/>
      <c r="BO1201" s="34"/>
      <c r="BP1201" s="30"/>
      <c r="BQ1201" s="30"/>
      <c r="BR1201" s="31"/>
      <c r="BS1201" s="31"/>
      <c r="BT1201" s="31"/>
      <c r="BU1201" s="31"/>
      <c r="BV1201" s="31"/>
      <c r="BW1201" s="31"/>
      <c r="BX1201" s="31"/>
      <c r="BY1201" s="31"/>
      <c r="BZ1201" s="31"/>
      <c r="CA1201" s="31"/>
      <c r="CB1201" s="31"/>
      <c r="CC1201" s="31"/>
      <c r="CD1201" s="31"/>
      <c r="CE1201" s="31"/>
      <c r="CF1201" s="31"/>
      <c r="CG1201" s="31"/>
      <c r="CH1201" s="31"/>
      <c r="CI1201" s="31"/>
      <c r="CJ1201" s="31"/>
      <c r="CK1201" s="31"/>
      <c r="CL1201" s="31"/>
      <c r="CM1201" s="31"/>
      <c r="CN1201" s="31"/>
      <c r="CO1201" s="31"/>
      <c r="CP1201" s="31"/>
      <c r="CQ1201" s="31"/>
      <c r="CR1201" s="31"/>
      <c r="CS1201" s="31"/>
      <c r="CT1201" s="31"/>
      <c r="CU1201" s="31"/>
      <c r="CV1201" s="31"/>
      <c r="CW1201" s="31"/>
      <c r="CX1201" s="31"/>
      <c r="CY1201" s="31"/>
      <c r="CZ1201" s="31"/>
      <c r="DA1201" s="31"/>
      <c r="DB1201" s="31"/>
      <c r="DC1201" s="31"/>
      <c r="DD1201" s="31"/>
      <c r="DE1201" s="31"/>
      <c r="DF1201" s="31"/>
      <c r="DG1201" s="31"/>
      <c r="DH1201" s="31"/>
      <c r="DI1201" s="31"/>
      <c r="DJ1201" s="31"/>
      <c r="DK1201" s="31"/>
      <c r="DL1201" s="31"/>
      <c r="DM1201" s="31"/>
      <c r="DN1201" s="31"/>
      <c r="DO1201" s="31"/>
      <c r="DP1201" s="31"/>
      <c r="DQ1201" s="31"/>
      <c r="DR1201" s="31"/>
      <c r="DS1201" s="31"/>
      <c r="DT1201" s="31"/>
      <c r="DU1201" s="31"/>
      <c r="DV1201" s="31"/>
      <c r="DW1201" s="31"/>
      <c r="DX1201" s="31"/>
      <c r="DY1201" s="31"/>
      <c r="DZ1201" s="31"/>
      <c r="EA1201" s="31"/>
      <c r="EB1201" s="31"/>
      <c r="EC1201" s="31"/>
      <c r="ED1201" s="31"/>
      <c r="EE1201" s="31"/>
      <c r="EF1201" s="31"/>
      <c r="EG1201" s="31"/>
      <c r="EH1201" s="31"/>
      <c r="EI1201" s="31"/>
      <c r="EJ1201" s="31"/>
      <c r="EK1201" s="31"/>
      <c r="EL1201" s="31"/>
      <c r="EM1201" s="31"/>
      <c r="EN1201" s="31"/>
      <c r="EO1201" s="31"/>
      <c r="EP1201" s="31"/>
      <c r="EQ1201" s="31"/>
      <c r="ER1201" s="31"/>
      <c r="ES1201" s="31"/>
      <c r="ET1201" s="31"/>
      <c r="EU1201" s="31"/>
      <c r="EV1201" s="31"/>
      <c r="EW1201" s="31"/>
      <c r="EX1201" s="31"/>
      <c r="EY1201" s="31"/>
      <c r="EZ1201" s="31"/>
      <c r="FA1201" s="31"/>
      <c r="FB1201" s="31"/>
      <c r="FC1201" s="31"/>
      <c r="FD1201" s="31"/>
      <c r="FE1201" s="31"/>
      <c r="FF1201" s="31"/>
      <c r="FG1201" s="31"/>
      <c r="FH1201" s="31"/>
      <c r="FI1201" s="31"/>
      <c r="FJ1201" s="31"/>
      <c r="FK1201" s="31"/>
      <c r="FL1201" s="31"/>
      <c r="FM1201" s="31"/>
      <c r="FN1201" s="31"/>
      <c r="FO1201" s="31"/>
      <c r="FP1201" s="31"/>
      <c r="FQ1201" s="31"/>
      <c r="FR1201" s="31"/>
      <c r="FS1201" s="31"/>
      <c r="FT1201" s="31"/>
      <c r="FU1201" s="31"/>
      <c r="FV1201" s="31"/>
      <c r="FW1201" s="31"/>
      <c r="FX1201" s="31"/>
      <c r="FY1201" s="31"/>
      <c r="FZ1201" s="31"/>
      <c r="GA1201" s="31"/>
      <c r="GB1201" s="31"/>
      <c r="GC1201" s="31"/>
      <c r="GD1201" s="31"/>
      <c r="GE1201" s="31"/>
      <c r="GF1201" s="31"/>
      <c r="GG1201" s="31"/>
      <c r="GH1201" s="31"/>
      <c r="GI1201" s="31"/>
      <c r="GJ1201" s="31"/>
      <c r="GK1201" s="31"/>
      <c r="GL1201" s="31"/>
      <c r="GM1201" s="31"/>
      <c r="GN1201" s="31"/>
      <c r="GO1201" s="31"/>
      <c r="GP1201" s="31"/>
      <c r="GQ1201" s="31"/>
      <c r="GR1201" s="31"/>
      <c r="GS1201" s="31"/>
      <c r="GT1201" s="31"/>
      <c r="GU1201" s="31"/>
      <c r="GV1201" s="31"/>
      <c r="GW1201" s="31"/>
      <c r="GX1201" s="31"/>
      <c r="GY1201" s="31"/>
      <c r="GZ1201" s="31"/>
    </row>
    <row r="1202" spans="2:208" s="32" customFormat="1" x14ac:dyDescent="0.2">
      <c r="B1202" s="21"/>
      <c r="C1202" s="22"/>
      <c r="D1202" s="22"/>
      <c r="E1202" s="22"/>
      <c r="F1202" s="246"/>
      <c r="G1202" s="121"/>
      <c r="H1202" s="27"/>
      <c r="I1202" s="28"/>
      <c r="J1202" s="29"/>
      <c r="K1202" s="30"/>
      <c r="L1202" s="34"/>
      <c r="M1202" s="35"/>
      <c r="N1202" s="30"/>
      <c r="O1202" s="34"/>
      <c r="P1202" s="35"/>
      <c r="Q1202" s="30"/>
      <c r="R1202" s="34"/>
      <c r="S1202" s="35"/>
      <c r="T1202" s="30"/>
      <c r="U1202" s="34"/>
      <c r="V1202" s="35"/>
      <c r="W1202" s="30"/>
      <c r="X1202" s="34"/>
      <c r="Y1202" s="34"/>
      <c r="Z1202" s="30"/>
      <c r="AA1202" s="34"/>
      <c r="AB1202" s="34"/>
      <c r="AC1202" s="30"/>
      <c r="AD1202" s="34"/>
      <c r="AE1202" s="34"/>
      <c r="AF1202" s="30"/>
      <c r="AG1202" s="34"/>
      <c r="AH1202" s="34"/>
      <c r="AI1202" s="30"/>
      <c r="AJ1202" s="34"/>
      <c r="AK1202" s="34"/>
      <c r="AL1202" s="30"/>
      <c r="AM1202" s="34"/>
      <c r="AN1202" s="34"/>
      <c r="AO1202" s="30"/>
      <c r="AP1202" s="34"/>
      <c r="AQ1202" s="34"/>
      <c r="AR1202" s="30"/>
      <c r="AS1202" s="34"/>
      <c r="AT1202" s="34"/>
      <c r="AU1202" s="30"/>
      <c r="AV1202" s="34"/>
      <c r="AW1202" s="34"/>
      <c r="AX1202" s="30"/>
      <c r="AY1202" s="34"/>
      <c r="AZ1202" s="34"/>
      <c r="BA1202" s="30"/>
      <c r="BB1202" s="34"/>
      <c r="BC1202" s="34"/>
      <c r="BD1202" s="30"/>
      <c r="BE1202" s="34"/>
      <c r="BF1202" s="34"/>
      <c r="BG1202" s="30"/>
      <c r="BH1202" s="34"/>
      <c r="BI1202" s="34"/>
      <c r="BJ1202" s="30"/>
      <c r="BK1202" s="34"/>
      <c r="BL1202" s="34"/>
      <c r="BM1202" s="122"/>
      <c r="BN1202" s="28"/>
      <c r="BO1202" s="34"/>
      <c r="BP1202" s="30"/>
      <c r="BQ1202" s="30"/>
      <c r="BR1202" s="31"/>
      <c r="BS1202" s="31"/>
      <c r="BT1202" s="31"/>
      <c r="BU1202" s="31"/>
      <c r="BV1202" s="31"/>
      <c r="BW1202" s="31"/>
      <c r="BX1202" s="31"/>
      <c r="BY1202" s="31"/>
      <c r="BZ1202" s="31"/>
      <c r="CA1202" s="31"/>
      <c r="CB1202" s="31"/>
      <c r="CC1202" s="31"/>
      <c r="CD1202" s="31"/>
      <c r="CE1202" s="31"/>
      <c r="CF1202" s="31"/>
      <c r="CG1202" s="31"/>
      <c r="CH1202" s="31"/>
      <c r="CI1202" s="31"/>
      <c r="CJ1202" s="31"/>
      <c r="CK1202" s="31"/>
      <c r="CL1202" s="31"/>
      <c r="CM1202" s="31"/>
      <c r="CN1202" s="31"/>
      <c r="CO1202" s="31"/>
      <c r="CP1202" s="31"/>
      <c r="CQ1202" s="31"/>
      <c r="CR1202" s="31"/>
      <c r="CS1202" s="31"/>
      <c r="CT1202" s="31"/>
      <c r="CU1202" s="31"/>
      <c r="CV1202" s="31"/>
      <c r="CW1202" s="31"/>
      <c r="CX1202" s="31"/>
      <c r="CY1202" s="31"/>
      <c r="CZ1202" s="31"/>
      <c r="DA1202" s="31"/>
      <c r="DB1202" s="31"/>
      <c r="DC1202" s="31"/>
      <c r="DD1202" s="31"/>
      <c r="DE1202" s="31"/>
      <c r="DF1202" s="31"/>
      <c r="DG1202" s="31"/>
      <c r="DH1202" s="31"/>
      <c r="DI1202" s="31"/>
      <c r="DJ1202" s="31"/>
      <c r="DK1202" s="31"/>
      <c r="DL1202" s="31"/>
      <c r="DM1202" s="31"/>
      <c r="DN1202" s="31"/>
      <c r="DO1202" s="31"/>
      <c r="DP1202" s="31"/>
      <c r="DQ1202" s="31"/>
      <c r="DR1202" s="31"/>
      <c r="DS1202" s="31"/>
      <c r="DT1202" s="31"/>
      <c r="DU1202" s="31"/>
      <c r="DV1202" s="31"/>
      <c r="DW1202" s="31"/>
      <c r="DX1202" s="31"/>
      <c r="DY1202" s="31"/>
      <c r="DZ1202" s="31"/>
      <c r="EA1202" s="31"/>
      <c r="EB1202" s="31"/>
      <c r="EC1202" s="31"/>
      <c r="ED1202" s="31"/>
      <c r="EE1202" s="31"/>
      <c r="EF1202" s="31"/>
      <c r="EG1202" s="31"/>
      <c r="EH1202" s="31"/>
      <c r="EI1202" s="31"/>
      <c r="EJ1202" s="31"/>
      <c r="EK1202" s="31"/>
      <c r="EL1202" s="31"/>
      <c r="EM1202" s="31"/>
      <c r="EN1202" s="31"/>
      <c r="EO1202" s="31"/>
      <c r="EP1202" s="31"/>
      <c r="EQ1202" s="31"/>
      <c r="ER1202" s="31"/>
      <c r="ES1202" s="31"/>
      <c r="ET1202" s="31"/>
      <c r="EU1202" s="31"/>
      <c r="EV1202" s="31"/>
      <c r="EW1202" s="31"/>
      <c r="EX1202" s="31"/>
      <c r="EY1202" s="31"/>
      <c r="EZ1202" s="31"/>
      <c r="FA1202" s="31"/>
      <c r="FB1202" s="31"/>
      <c r="FC1202" s="31"/>
      <c r="FD1202" s="31"/>
      <c r="FE1202" s="31"/>
      <c r="FF1202" s="31"/>
      <c r="FG1202" s="31"/>
      <c r="FH1202" s="31"/>
      <c r="FI1202" s="31"/>
      <c r="FJ1202" s="31"/>
      <c r="FK1202" s="31"/>
      <c r="FL1202" s="31"/>
      <c r="FM1202" s="31"/>
      <c r="FN1202" s="31"/>
      <c r="FO1202" s="31"/>
      <c r="FP1202" s="31"/>
      <c r="FQ1202" s="31"/>
      <c r="FR1202" s="31"/>
      <c r="FS1202" s="31"/>
      <c r="FT1202" s="31"/>
      <c r="FU1202" s="31"/>
      <c r="FV1202" s="31"/>
      <c r="FW1202" s="31"/>
      <c r="FX1202" s="31"/>
      <c r="FY1202" s="31"/>
      <c r="FZ1202" s="31"/>
      <c r="GA1202" s="31"/>
      <c r="GB1202" s="31"/>
      <c r="GC1202" s="31"/>
      <c r="GD1202" s="31"/>
      <c r="GE1202" s="31"/>
      <c r="GF1202" s="31"/>
      <c r="GG1202" s="31"/>
      <c r="GH1202" s="31"/>
      <c r="GI1202" s="31"/>
      <c r="GJ1202" s="31"/>
      <c r="GK1202" s="31"/>
      <c r="GL1202" s="31"/>
      <c r="GM1202" s="31"/>
      <c r="GN1202" s="31"/>
      <c r="GO1202" s="31"/>
      <c r="GP1202" s="31"/>
      <c r="GQ1202" s="31"/>
      <c r="GR1202" s="31"/>
      <c r="GS1202" s="31"/>
      <c r="GT1202" s="31"/>
      <c r="GU1202" s="31"/>
      <c r="GV1202" s="31"/>
      <c r="GW1202" s="31"/>
      <c r="GX1202" s="31"/>
      <c r="GY1202" s="31"/>
      <c r="GZ1202" s="31"/>
    </row>
    <row r="1203" spans="2:208" s="32" customFormat="1" x14ac:dyDescent="0.2">
      <c r="B1203" s="21"/>
      <c r="C1203" s="22"/>
      <c r="D1203" s="22"/>
      <c r="E1203" s="22"/>
      <c r="F1203" s="246"/>
      <c r="G1203" s="121"/>
      <c r="H1203" s="27"/>
      <c r="I1203" s="28"/>
      <c r="J1203" s="29"/>
      <c r="K1203" s="30"/>
      <c r="L1203" s="34"/>
      <c r="M1203" s="35"/>
      <c r="N1203" s="30"/>
      <c r="O1203" s="34"/>
      <c r="P1203" s="35"/>
      <c r="Q1203" s="30"/>
      <c r="R1203" s="34"/>
      <c r="S1203" s="35"/>
      <c r="T1203" s="30"/>
      <c r="U1203" s="34"/>
      <c r="V1203" s="35"/>
      <c r="W1203" s="30"/>
      <c r="X1203" s="34"/>
      <c r="Y1203" s="34"/>
      <c r="Z1203" s="30"/>
      <c r="AA1203" s="34"/>
      <c r="AB1203" s="34"/>
      <c r="AC1203" s="30"/>
      <c r="AD1203" s="34"/>
      <c r="AE1203" s="34"/>
      <c r="AF1203" s="30"/>
      <c r="AG1203" s="34"/>
      <c r="AH1203" s="34"/>
      <c r="AI1203" s="30"/>
      <c r="AJ1203" s="34"/>
      <c r="AK1203" s="34"/>
      <c r="AL1203" s="30"/>
      <c r="AM1203" s="34"/>
      <c r="AN1203" s="34"/>
      <c r="AO1203" s="30"/>
      <c r="AP1203" s="34"/>
      <c r="AQ1203" s="34"/>
      <c r="AR1203" s="30"/>
      <c r="AS1203" s="34"/>
      <c r="AT1203" s="34"/>
      <c r="AU1203" s="30"/>
      <c r="AV1203" s="34"/>
      <c r="AW1203" s="34"/>
      <c r="AX1203" s="30"/>
      <c r="AY1203" s="34"/>
      <c r="AZ1203" s="34"/>
      <c r="BA1203" s="30"/>
      <c r="BB1203" s="34"/>
      <c r="BC1203" s="34"/>
      <c r="BD1203" s="30"/>
      <c r="BE1203" s="34"/>
      <c r="BF1203" s="34"/>
      <c r="BG1203" s="30"/>
      <c r="BH1203" s="34"/>
      <c r="BI1203" s="34"/>
      <c r="BJ1203" s="30"/>
      <c r="BK1203" s="34"/>
      <c r="BL1203" s="34"/>
      <c r="BM1203" s="122"/>
      <c r="BN1203" s="28"/>
      <c r="BO1203" s="34"/>
      <c r="BP1203" s="30"/>
      <c r="BQ1203" s="30"/>
      <c r="BR1203" s="31"/>
      <c r="BS1203" s="31"/>
      <c r="BT1203" s="31"/>
      <c r="BU1203" s="31"/>
      <c r="BV1203" s="31"/>
      <c r="BW1203" s="31"/>
      <c r="BX1203" s="31"/>
      <c r="BY1203" s="31"/>
      <c r="BZ1203" s="31"/>
      <c r="CA1203" s="31"/>
      <c r="CB1203" s="31"/>
      <c r="CC1203" s="31"/>
      <c r="CD1203" s="31"/>
      <c r="CE1203" s="31"/>
      <c r="CF1203" s="31"/>
      <c r="CG1203" s="31"/>
      <c r="CH1203" s="31"/>
      <c r="CI1203" s="31"/>
      <c r="CJ1203" s="31"/>
      <c r="CK1203" s="31"/>
      <c r="CL1203" s="31"/>
      <c r="CM1203" s="31"/>
      <c r="CN1203" s="31"/>
      <c r="CO1203" s="31"/>
      <c r="CP1203" s="31"/>
      <c r="CQ1203" s="31"/>
      <c r="CR1203" s="31"/>
      <c r="CS1203" s="31"/>
      <c r="CT1203" s="31"/>
      <c r="CU1203" s="31"/>
      <c r="CV1203" s="31"/>
      <c r="CW1203" s="31"/>
      <c r="CX1203" s="31"/>
      <c r="CY1203" s="31"/>
      <c r="CZ1203" s="31"/>
      <c r="DA1203" s="31"/>
      <c r="DB1203" s="31"/>
      <c r="DC1203" s="31"/>
      <c r="DD1203" s="31"/>
      <c r="DE1203" s="31"/>
      <c r="DF1203" s="31"/>
      <c r="DG1203" s="31"/>
      <c r="DH1203" s="31"/>
      <c r="DI1203" s="31"/>
      <c r="DJ1203" s="31"/>
      <c r="DK1203" s="31"/>
      <c r="DL1203" s="31"/>
      <c r="DM1203" s="31"/>
      <c r="DN1203" s="31"/>
      <c r="DO1203" s="31"/>
      <c r="DP1203" s="31"/>
      <c r="DQ1203" s="31"/>
      <c r="DR1203" s="31"/>
      <c r="DS1203" s="31"/>
      <c r="DT1203" s="31"/>
      <c r="DU1203" s="31"/>
      <c r="DV1203" s="31"/>
      <c r="DW1203" s="31"/>
      <c r="DX1203" s="31"/>
      <c r="DY1203" s="31"/>
      <c r="DZ1203" s="31"/>
      <c r="EA1203" s="31"/>
      <c r="EB1203" s="31"/>
      <c r="EC1203" s="31"/>
      <c r="ED1203" s="31"/>
      <c r="EE1203" s="31"/>
      <c r="EF1203" s="31"/>
      <c r="EG1203" s="31"/>
      <c r="EH1203" s="31"/>
      <c r="EI1203" s="31"/>
      <c r="EJ1203" s="31"/>
      <c r="EK1203" s="31"/>
      <c r="EL1203" s="31"/>
      <c r="EM1203" s="31"/>
      <c r="EN1203" s="31"/>
      <c r="EO1203" s="31"/>
      <c r="EP1203" s="31"/>
      <c r="EQ1203" s="31"/>
      <c r="ER1203" s="31"/>
      <c r="ES1203" s="31"/>
      <c r="ET1203" s="31"/>
      <c r="EU1203" s="31"/>
      <c r="EV1203" s="31"/>
      <c r="EW1203" s="31"/>
      <c r="EX1203" s="31"/>
      <c r="EY1203" s="31"/>
      <c r="EZ1203" s="31"/>
      <c r="FA1203" s="31"/>
      <c r="FB1203" s="31"/>
      <c r="FC1203" s="31"/>
      <c r="FD1203" s="31"/>
      <c r="FE1203" s="31"/>
      <c r="FF1203" s="31"/>
      <c r="FG1203" s="31"/>
      <c r="FH1203" s="31"/>
      <c r="FI1203" s="31"/>
      <c r="FJ1203" s="31"/>
      <c r="FK1203" s="31"/>
      <c r="FL1203" s="31"/>
      <c r="FM1203" s="31"/>
      <c r="FN1203" s="31"/>
      <c r="FO1203" s="31"/>
      <c r="FP1203" s="31"/>
      <c r="FQ1203" s="31"/>
      <c r="FR1203" s="31"/>
      <c r="FS1203" s="31"/>
      <c r="FT1203" s="31"/>
      <c r="FU1203" s="31"/>
      <c r="FV1203" s="31"/>
      <c r="FW1203" s="31"/>
      <c r="FX1203" s="31"/>
      <c r="FY1203" s="31"/>
      <c r="FZ1203" s="31"/>
      <c r="GA1203" s="31"/>
      <c r="GB1203" s="31"/>
      <c r="GC1203" s="31"/>
      <c r="GD1203" s="31"/>
      <c r="GE1203" s="31"/>
      <c r="GF1203" s="31"/>
      <c r="GG1203" s="31"/>
      <c r="GH1203" s="31"/>
      <c r="GI1203" s="31"/>
      <c r="GJ1203" s="31"/>
      <c r="GK1203" s="31"/>
      <c r="GL1203" s="31"/>
      <c r="GM1203" s="31"/>
      <c r="GN1203" s="31"/>
      <c r="GO1203" s="31"/>
      <c r="GP1203" s="31"/>
      <c r="GQ1203" s="31"/>
      <c r="GR1203" s="31"/>
      <c r="GS1203" s="31"/>
      <c r="GT1203" s="31"/>
      <c r="GU1203" s="31"/>
      <c r="GV1203" s="31"/>
      <c r="GW1203" s="31"/>
      <c r="GX1203" s="31"/>
      <c r="GY1203" s="31"/>
      <c r="GZ1203" s="31"/>
    </row>
    <row r="1204" spans="2:208" s="32" customFormat="1" x14ac:dyDescent="0.2">
      <c r="B1204" s="21"/>
      <c r="C1204" s="22"/>
      <c r="D1204" s="22"/>
      <c r="E1204" s="22"/>
      <c r="F1204" s="246"/>
      <c r="G1204" s="121"/>
      <c r="H1204" s="27"/>
      <c r="I1204" s="28"/>
      <c r="J1204" s="29"/>
      <c r="K1204" s="30"/>
      <c r="L1204" s="34"/>
      <c r="M1204" s="35"/>
      <c r="N1204" s="30"/>
      <c r="O1204" s="34"/>
      <c r="P1204" s="35"/>
      <c r="Q1204" s="30"/>
      <c r="R1204" s="34"/>
      <c r="S1204" s="35"/>
      <c r="T1204" s="30"/>
      <c r="U1204" s="34"/>
      <c r="V1204" s="35"/>
      <c r="W1204" s="30"/>
      <c r="X1204" s="34"/>
      <c r="Y1204" s="34"/>
      <c r="Z1204" s="30"/>
      <c r="AA1204" s="34"/>
      <c r="AB1204" s="34"/>
      <c r="AC1204" s="30"/>
      <c r="AD1204" s="34"/>
      <c r="AE1204" s="34"/>
      <c r="AF1204" s="30"/>
      <c r="AG1204" s="34"/>
      <c r="AH1204" s="34"/>
      <c r="AI1204" s="30"/>
      <c r="AJ1204" s="34"/>
      <c r="AK1204" s="34"/>
      <c r="AL1204" s="30"/>
      <c r="AM1204" s="34"/>
      <c r="AN1204" s="34"/>
      <c r="AO1204" s="30"/>
      <c r="AP1204" s="34"/>
      <c r="AQ1204" s="34"/>
      <c r="AR1204" s="30"/>
      <c r="AS1204" s="34"/>
      <c r="AT1204" s="34"/>
      <c r="AU1204" s="30"/>
      <c r="AV1204" s="34"/>
      <c r="AW1204" s="34"/>
      <c r="AX1204" s="30"/>
      <c r="AY1204" s="34"/>
      <c r="AZ1204" s="34"/>
      <c r="BA1204" s="30"/>
      <c r="BB1204" s="34"/>
      <c r="BC1204" s="34"/>
      <c r="BD1204" s="30"/>
      <c r="BE1204" s="34"/>
      <c r="BF1204" s="34"/>
      <c r="BG1204" s="30"/>
      <c r="BH1204" s="34"/>
      <c r="BI1204" s="34"/>
      <c r="BJ1204" s="30"/>
      <c r="BK1204" s="34"/>
      <c r="BL1204" s="34"/>
      <c r="BM1204" s="122"/>
      <c r="BN1204" s="28"/>
      <c r="BO1204" s="34"/>
      <c r="BP1204" s="30"/>
      <c r="BQ1204" s="30"/>
      <c r="BR1204" s="31"/>
      <c r="BS1204" s="31"/>
      <c r="BT1204" s="31"/>
      <c r="BU1204" s="31"/>
      <c r="BV1204" s="31"/>
      <c r="BW1204" s="31"/>
      <c r="BX1204" s="31"/>
      <c r="BY1204" s="31"/>
      <c r="BZ1204" s="31"/>
      <c r="CA1204" s="31"/>
      <c r="CB1204" s="31"/>
      <c r="CC1204" s="31"/>
      <c r="CD1204" s="31"/>
      <c r="CE1204" s="31"/>
      <c r="CF1204" s="31"/>
      <c r="CG1204" s="31"/>
      <c r="CH1204" s="31"/>
      <c r="CI1204" s="31"/>
      <c r="CJ1204" s="31"/>
      <c r="CK1204" s="31"/>
      <c r="CL1204" s="31"/>
      <c r="CM1204" s="31"/>
      <c r="CN1204" s="31"/>
      <c r="CO1204" s="31"/>
      <c r="CP1204" s="31"/>
      <c r="CQ1204" s="31"/>
      <c r="CR1204" s="31"/>
      <c r="CS1204" s="31"/>
      <c r="CT1204" s="31"/>
      <c r="CU1204" s="31"/>
      <c r="CV1204" s="31"/>
      <c r="CW1204" s="31"/>
      <c r="CX1204" s="31"/>
      <c r="CY1204" s="31"/>
      <c r="CZ1204" s="31"/>
      <c r="DA1204" s="31"/>
      <c r="DB1204" s="31"/>
      <c r="DC1204" s="31"/>
      <c r="DD1204" s="31"/>
      <c r="DE1204" s="31"/>
      <c r="DF1204" s="31"/>
      <c r="DG1204" s="31"/>
      <c r="DH1204" s="31"/>
      <c r="DI1204" s="31"/>
      <c r="DJ1204" s="31"/>
      <c r="DK1204" s="31"/>
      <c r="DL1204" s="31"/>
      <c r="DM1204" s="31"/>
      <c r="DN1204" s="31"/>
      <c r="DO1204" s="31"/>
      <c r="DP1204" s="31"/>
      <c r="DQ1204" s="31"/>
      <c r="DR1204" s="31"/>
      <c r="DS1204" s="31"/>
      <c r="DT1204" s="31"/>
      <c r="DU1204" s="31"/>
      <c r="DV1204" s="31"/>
      <c r="DW1204" s="31"/>
      <c r="DX1204" s="31"/>
      <c r="DY1204" s="31"/>
      <c r="DZ1204" s="31"/>
      <c r="EA1204" s="31"/>
      <c r="EB1204" s="31"/>
      <c r="EC1204" s="31"/>
      <c r="ED1204" s="31"/>
      <c r="EE1204" s="31"/>
      <c r="EF1204" s="31"/>
      <c r="EG1204" s="31"/>
      <c r="EH1204" s="31"/>
      <c r="EI1204" s="31"/>
      <c r="EJ1204" s="31"/>
      <c r="EK1204" s="31"/>
      <c r="EL1204" s="31"/>
      <c r="EM1204" s="31"/>
      <c r="EN1204" s="31"/>
      <c r="EO1204" s="31"/>
      <c r="EP1204" s="31"/>
      <c r="EQ1204" s="31"/>
      <c r="ER1204" s="31"/>
      <c r="ES1204" s="31"/>
      <c r="ET1204" s="31"/>
      <c r="EU1204" s="31"/>
      <c r="EV1204" s="31"/>
      <c r="EW1204" s="31"/>
      <c r="EX1204" s="31"/>
      <c r="EY1204" s="31"/>
      <c r="EZ1204" s="31"/>
      <c r="FA1204" s="31"/>
      <c r="FB1204" s="31"/>
      <c r="FC1204" s="31"/>
      <c r="FD1204" s="31"/>
      <c r="FE1204" s="31"/>
      <c r="FF1204" s="31"/>
      <c r="FG1204" s="31"/>
      <c r="FH1204" s="31"/>
      <c r="FI1204" s="31"/>
      <c r="FJ1204" s="31"/>
      <c r="FK1204" s="31"/>
      <c r="FL1204" s="31"/>
      <c r="FM1204" s="31"/>
      <c r="FN1204" s="31"/>
      <c r="FO1204" s="31"/>
      <c r="FP1204" s="31"/>
      <c r="FQ1204" s="31"/>
      <c r="FR1204" s="31"/>
      <c r="FS1204" s="31"/>
      <c r="FT1204" s="31"/>
      <c r="FU1204" s="31"/>
      <c r="FV1204" s="31"/>
      <c r="FW1204" s="31"/>
      <c r="FX1204" s="31"/>
      <c r="FY1204" s="31"/>
      <c r="FZ1204" s="31"/>
      <c r="GA1204" s="31"/>
      <c r="GB1204" s="31"/>
      <c r="GC1204" s="31"/>
      <c r="GD1204" s="31"/>
      <c r="GE1204" s="31"/>
      <c r="GF1204" s="31"/>
      <c r="GG1204" s="31"/>
      <c r="GH1204" s="31"/>
      <c r="GI1204" s="31"/>
      <c r="GJ1204" s="31"/>
      <c r="GK1204" s="31"/>
      <c r="GL1204" s="31"/>
      <c r="GM1204" s="31"/>
      <c r="GN1204" s="31"/>
      <c r="GO1204" s="31"/>
      <c r="GP1204" s="31"/>
      <c r="GQ1204" s="31"/>
      <c r="GR1204" s="31"/>
      <c r="GS1204" s="31"/>
      <c r="GT1204" s="31"/>
      <c r="GU1204" s="31"/>
      <c r="GV1204" s="31"/>
      <c r="GW1204" s="31"/>
      <c r="GX1204" s="31"/>
      <c r="GY1204" s="31"/>
      <c r="GZ1204" s="31"/>
    </row>
    <row r="1205" spans="2:208" s="32" customFormat="1" x14ac:dyDescent="0.2">
      <c r="B1205" s="21"/>
      <c r="C1205" s="22"/>
      <c r="D1205" s="22"/>
      <c r="E1205" s="22"/>
      <c r="F1205" s="246"/>
      <c r="G1205" s="121"/>
      <c r="H1205" s="27"/>
      <c r="I1205" s="28"/>
      <c r="J1205" s="29"/>
      <c r="K1205" s="30"/>
      <c r="L1205" s="34"/>
      <c r="M1205" s="35"/>
      <c r="N1205" s="30"/>
      <c r="O1205" s="34"/>
      <c r="P1205" s="35"/>
      <c r="Q1205" s="30"/>
      <c r="R1205" s="34"/>
      <c r="S1205" s="35"/>
      <c r="T1205" s="30"/>
      <c r="U1205" s="34"/>
      <c r="V1205" s="35"/>
      <c r="W1205" s="30"/>
      <c r="X1205" s="34"/>
      <c r="Y1205" s="34"/>
      <c r="Z1205" s="30"/>
      <c r="AA1205" s="34"/>
      <c r="AB1205" s="34"/>
      <c r="AC1205" s="30"/>
      <c r="AD1205" s="34"/>
      <c r="AE1205" s="34"/>
      <c r="AF1205" s="30"/>
      <c r="AG1205" s="34"/>
      <c r="AH1205" s="34"/>
      <c r="AI1205" s="30"/>
      <c r="AJ1205" s="34"/>
      <c r="AK1205" s="34"/>
      <c r="AL1205" s="30"/>
      <c r="AM1205" s="34"/>
      <c r="AN1205" s="34"/>
      <c r="AO1205" s="30"/>
      <c r="AP1205" s="34"/>
      <c r="AQ1205" s="34"/>
      <c r="AR1205" s="30"/>
      <c r="AS1205" s="34"/>
      <c r="AT1205" s="34"/>
      <c r="AU1205" s="30"/>
      <c r="AV1205" s="34"/>
      <c r="AW1205" s="34"/>
      <c r="AX1205" s="30"/>
      <c r="AY1205" s="34"/>
      <c r="AZ1205" s="34"/>
      <c r="BA1205" s="30"/>
      <c r="BB1205" s="34"/>
      <c r="BC1205" s="34"/>
      <c r="BD1205" s="30"/>
      <c r="BE1205" s="34"/>
      <c r="BF1205" s="34"/>
      <c r="BG1205" s="30"/>
      <c r="BH1205" s="34"/>
      <c r="BI1205" s="34"/>
      <c r="BJ1205" s="30"/>
      <c r="BK1205" s="34"/>
      <c r="BL1205" s="34"/>
      <c r="BM1205" s="122"/>
      <c r="BN1205" s="28"/>
      <c r="BO1205" s="34"/>
      <c r="BP1205" s="30"/>
      <c r="BQ1205" s="30"/>
      <c r="BR1205" s="31"/>
      <c r="BS1205" s="31"/>
      <c r="BT1205" s="31"/>
      <c r="BU1205" s="31"/>
      <c r="BV1205" s="31"/>
      <c r="BW1205" s="31"/>
      <c r="BX1205" s="31"/>
      <c r="BY1205" s="31"/>
      <c r="BZ1205" s="31"/>
      <c r="CA1205" s="31"/>
      <c r="CB1205" s="31"/>
      <c r="CC1205" s="31"/>
      <c r="CD1205" s="31"/>
      <c r="CE1205" s="31"/>
      <c r="CF1205" s="31"/>
      <c r="CG1205" s="31"/>
      <c r="CH1205" s="31"/>
      <c r="CI1205" s="31"/>
      <c r="CJ1205" s="31"/>
      <c r="CK1205" s="31"/>
      <c r="CL1205" s="31"/>
      <c r="CM1205" s="31"/>
      <c r="CN1205" s="31"/>
      <c r="CO1205" s="31"/>
      <c r="CP1205" s="31"/>
      <c r="CQ1205" s="31"/>
      <c r="CR1205" s="31"/>
      <c r="CS1205" s="31"/>
      <c r="CT1205" s="31"/>
      <c r="CU1205" s="31"/>
      <c r="CV1205" s="31"/>
      <c r="CW1205" s="31"/>
      <c r="CX1205" s="31"/>
      <c r="CY1205" s="31"/>
      <c r="CZ1205" s="31"/>
      <c r="DA1205" s="31"/>
      <c r="DB1205" s="31"/>
      <c r="DC1205" s="31"/>
      <c r="DD1205" s="31"/>
      <c r="DE1205" s="31"/>
      <c r="DF1205" s="31"/>
      <c r="DG1205" s="31"/>
      <c r="DH1205" s="31"/>
      <c r="DI1205" s="31"/>
      <c r="DJ1205" s="31"/>
      <c r="DK1205" s="31"/>
      <c r="DL1205" s="31"/>
      <c r="DM1205" s="31"/>
      <c r="DN1205" s="31"/>
      <c r="DO1205" s="31"/>
      <c r="DP1205" s="31"/>
      <c r="DQ1205" s="31"/>
      <c r="DR1205" s="31"/>
      <c r="DS1205" s="31"/>
      <c r="DT1205" s="31"/>
      <c r="DU1205" s="31"/>
      <c r="DV1205" s="31"/>
      <c r="DW1205" s="31"/>
      <c r="DX1205" s="31"/>
      <c r="DY1205" s="31"/>
      <c r="DZ1205" s="31"/>
      <c r="EA1205" s="31"/>
      <c r="EB1205" s="31"/>
      <c r="EC1205" s="31"/>
      <c r="ED1205" s="31"/>
      <c r="EE1205" s="31"/>
      <c r="EF1205" s="31"/>
      <c r="EG1205" s="31"/>
      <c r="EH1205" s="31"/>
      <c r="EI1205" s="31"/>
      <c r="EJ1205" s="31"/>
      <c r="EK1205" s="31"/>
      <c r="EL1205" s="31"/>
      <c r="EM1205" s="31"/>
      <c r="EN1205" s="31"/>
      <c r="EO1205" s="31"/>
      <c r="EP1205" s="31"/>
      <c r="EQ1205" s="31"/>
      <c r="ER1205" s="31"/>
      <c r="ES1205" s="31"/>
      <c r="ET1205" s="31"/>
      <c r="EU1205" s="31"/>
      <c r="EV1205" s="31"/>
      <c r="EW1205" s="31"/>
      <c r="EX1205" s="31"/>
      <c r="EY1205" s="31"/>
      <c r="EZ1205" s="31"/>
      <c r="FA1205" s="31"/>
      <c r="FB1205" s="31"/>
      <c r="FC1205" s="31"/>
      <c r="FD1205" s="31"/>
      <c r="FE1205" s="31"/>
      <c r="FF1205" s="31"/>
      <c r="FG1205" s="31"/>
      <c r="FH1205" s="31"/>
      <c r="FI1205" s="31"/>
      <c r="FJ1205" s="31"/>
      <c r="FK1205" s="31"/>
      <c r="FL1205" s="31"/>
      <c r="FM1205" s="31"/>
      <c r="FN1205" s="31"/>
      <c r="FO1205" s="31"/>
      <c r="FP1205" s="31"/>
      <c r="FQ1205" s="31"/>
      <c r="FR1205" s="31"/>
      <c r="FS1205" s="31"/>
      <c r="FT1205" s="31"/>
      <c r="FU1205" s="31"/>
      <c r="FV1205" s="31"/>
      <c r="FW1205" s="31"/>
      <c r="FX1205" s="31"/>
      <c r="FY1205" s="31"/>
      <c r="FZ1205" s="31"/>
      <c r="GA1205" s="31"/>
      <c r="GB1205" s="31"/>
      <c r="GC1205" s="31"/>
      <c r="GD1205" s="31"/>
      <c r="GE1205" s="31"/>
      <c r="GF1205" s="31"/>
      <c r="GG1205" s="31"/>
      <c r="GH1205" s="31"/>
      <c r="GI1205" s="31"/>
      <c r="GJ1205" s="31"/>
      <c r="GK1205" s="31"/>
      <c r="GL1205" s="31"/>
      <c r="GM1205" s="31"/>
      <c r="GN1205" s="31"/>
      <c r="GO1205" s="31"/>
      <c r="GP1205" s="31"/>
      <c r="GQ1205" s="31"/>
      <c r="GR1205" s="31"/>
      <c r="GS1205" s="31"/>
      <c r="GT1205" s="31"/>
      <c r="GU1205" s="31"/>
      <c r="GV1205" s="31"/>
      <c r="GW1205" s="31"/>
      <c r="GX1205" s="31"/>
      <c r="GY1205" s="31"/>
      <c r="GZ1205" s="31"/>
    </row>
    <row r="1206" spans="2:208" s="32" customFormat="1" x14ac:dyDescent="0.2">
      <c r="B1206" s="21"/>
      <c r="C1206" s="22"/>
      <c r="D1206" s="22"/>
      <c r="E1206" s="22"/>
      <c r="F1206" s="246"/>
      <c r="G1206" s="121"/>
      <c r="H1206" s="27"/>
      <c r="I1206" s="28"/>
      <c r="J1206" s="29"/>
      <c r="K1206" s="30"/>
      <c r="L1206" s="34"/>
      <c r="M1206" s="35"/>
      <c r="N1206" s="30"/>
      <c r="O1206" s="34"/>
      <c r="P1206" s="35"/>
      <c r="Q1206" s="30"/>
      <c r="R1206" s="34"/>
      <c r="S1206" s="35"/>
      <c r="T1206" s="30"/>
      <c r="U1206" s="34"/>
      <c r="V1206" s="35"/>
      <c r="W1206" s="30"/>
      <c r="X1206" s="34"/>
      <c r="Y1206" s="34"/>
      <c r="Z1206" s="30"/>
      <c r="AA1206" s="34"/>
      <c r="AB1206" s="34"/>
      <c r="AC1206" s="30"/>
      <c r="AD1206" s="34"/>
      <c r="AE1206" s="34"/>
      <c r="AF1206" s="30"/>
      <c r="AG1206" s="34"/>
      <c r="AH1206" s="34"/>
      <c r="AI1206" s="30"/>
      <c r="AJ1206" s="34"/>
      <c r="AK1206" s="34"/>
      <c r="AL1206" s="30"/>
      <c r="AM1206" s="34"/>
      <c r="AN1206" s="34"/>
      <c r="AO1206" s="30"/>
      <c r="AP1206" s="34"/>
      <c r="AQ1206" s="34"/>
      <c r="AR1206" s="30"/>
      <c r="AS1206" s="34"/>
      <c r="AT1206" s="34"/>
      <c r="AU1206" s="30"/>
      <c r="AV1206" s="34"/>
      <c r="AW1206" s="34"/>
      <c r="AX1206" s="30"/>
      <c r="AY1206" s="34"/>
      <c r="AZ1206" s="34"/>
      <c r="BA1206" s="30"/>
      <c r="BB1206" s="34"/>
      <c r="BC1206" s="34"/>
      <c r="BD1206" s="30"/>
      <c r="BE1206" s="34"/>
      <c r="BF1206" s="34"/>
      <c r="BG1206" s="30"/>
      <c r="BH1206" s="34"/>
      <c r="BI1206" s="34"/>
      <c r="BJ1206" s="30"/>
      <c r="BK1206" s="34"/>
      <c r="BL1206" s="34"/>
      <c r="BM1206" s="122"/>
      <c r="BN1206" s="28"/>
      <c r="BO1206" s="34"/>
      <c r="BP1206" s="30"/>
      <c r="BQ1206" s="30"/>
      <c r="BR1206" s="31"/>
      <c r="BS1206" s="31"/>
      <c r="BT1206" s="31"/>
      <c r="BU1206" s="31"/>
      <c r="BV1206" s="31"/>
      <c r="BW1206" s="31"/>
      <c r="BX1206" s="31"/>
      <c r="BY1206" s="31"/>
      <c r="BZ1206" s="31"/>
      <c r="CA1206" s="31"/>
      <c r="CB1206" s="31"/>
      <c r="CC1206" s="31"/>
      <c r="CD1206" s="31"/>
      <c r="CE1206" s="31"/>
      <c r="CF1206" s="31"/>
      <c r="CG1206" s="31"/>
      <c r="CH1206" s="31"/>
      <c r="CI1206" s="31"/>
      <c r="CJ1206" s="31"/>
      <c r="CK1206" s="31"/>
      <c r="CL1206" s="31"/>
      <c r="CM1206" s="31"/>
      <c r="CN1206" s="31"/>
      <c r="CO1206" s="31"/>
      <c r="CP1206" s="31"/>
      <c r="CQ1206" s="31"/>
      <c r="CR1206" s="31"/>
      <c r="CS1206" s="31"/>
      <c r="CT1206" s="31"/>
      <c r="CU1206" s="31"/>
      <c r="CV1206" s="31"/>
      <c r="CW1206" s="31"/>
      <c r="CX1206" s="31"/>
      <c r="CY1206" s="31"/>
      <c r="CZ1206" s="31"/>
      <c r="DA1206" s="31"/>
      <c r="DB1206" s="31"/>
      <c r="DC1206" s="31"/>
      <c r="DD1206" s="31"/>
      <c r="DE1206" s="31"/>
      <c r="DF1206" s="31"/>
      <c r="DG1206" s="31"/>
      <c r="DH1206" s="31"/>
      <c r="DI1206" s="31"/>
      <c r="DJ1206" s="31"/>
      <c r="DK1206" s="31"/>
      <c r="DL1206" s="31"/>
      <c r="DM1206" s="31"/>
      <c r="DN1206" s="31"/>
      <c r="DO1206" s="31"/>
      <c r="DP1206" s="31"/>
      <c r="DQ1206" s="31"/>
      <c r="DR1206" s="31"/>
      <c r="DS1206" s="31"/>
      <c r="DT1206" s="31"/>
      <c r="DU1206" s="31"/>
      <c r="DV1206" s="31"/>
      <c r="DW1206" s="31"/>
      <c r="DX1206" s="31"/>
      <c r="DY1206" s="31"/>
      <c r="DZ1206" s="31"/>
      <c r="EA1206" s="31"/>
      <c r="EB1206" s="31"/>
      <c r="EC1206" s="31"/>
      <c r="ED1206" s="31"/>
      <c r="EE1206" s="31"/>
      <c r="EF1206" s="31"/>
      <c r="EG1206" s="31"/>
      <c r="EH1206" s="31"/>
      <c r="EI1206" s="31"/>
      <c r="EJ1206" s="31"/>
      <c r="EK1206" s="31"/>
      <c r="EL1206" s="31"/>
      <c r="EM1206" s="31"/>
      <c r="EN1206" s="31"/>
      <c r="EO1206" s="31"/>
      <c r="EP1206" s="31"/>
      <c r="EQ1206" s="31"/>
      <c r="ER1206" s="31"/>
      <c r="ES1206" s="31"/>
      <c r="ET1206" s="31"/>
      <c r="EU1206" s="31"/>
      <c r="EV1206" s="31"/>
      <c r="EW1206" s="31"/>
      <c r="EX1206" s="31"/>
      <c r="EY1206" s="31"/>
      <c r="EZ1206" s="31"/>
      <c r="FA1206" s="31"/>
      <c r="FB1206" s="31"/>
      <c r="FC1206" s="31"/>
      <c r="FD1206" s="31"/>
      <c r="FE1206" s="31"/>
      <c r="FF1206" s="31"/>
      <c r="FG1206" s="31"/>
      <c r="FH1206" s="31"/>
      <c r="FI1206" s="31"/>
      <c r="FJ1206" s="31"/>
      <c r="FK1206" s="31"/>
      <c r="FL1206" s="31"/>
      <c r="FM1206" s="31"/>
      <c r="FN1206" s="31"/>
      <c r="FO1206" s="31"/>
      <c r="FP1206" s="31"/>
      <c r="FQ1206" s="31"/>
      <c r="FR1206" s="31"/>
      <c r="FS1206" s="31"/>
      <c r="FT1206" s="31"/>
      <c r="FU1206" s="31"/>
      <c r="FV1206" s="31"/>
      <c r="FW1206" s="31"/>
      <c r="FX1206" s="31"/>
      <c r="FY1206" s="31"/>
      <c r="FZ1206" s="31"/>
      <c r="GA1206" s="31"/>
      <c r="GB1206" s="31"/>
      <c r="GC1206" s="31"/>
      <c r="GD1206" s="31"/>
      <c r="GE1206" s="31"/>
      <c r="GF1206" s="31"/>
      <c r="GG1206" s="31"/>
      <c r="GH1206" s="31"/>
      <c r="GI1206" s="31"/>
      <c r="GJ1206" s="31"/>
      <c r="GK1206" s="31"/>
      <c r="GL1206" s="31"/>
      <c r="GM1206" s="31"/>
      <c r="GN1206" s="31"/>
      <c r="GO1206" s="31"/>
      <c r="GP1206" s="31"/>
      <c r="GQ1206" s="31"/>
      <c r="GR1206" s="31"/>
      <c r="GS1206" s="31"/>
      <c r="GT1206" s="31"/>
      <c r="GU1206" s="31"/>
      <c r="GV1206" s="31"/>
      <c r="GW1206" s="31"/>
      <c r="GX1206" s="31"/>
      <c r="GY1206" s="31"/>
      <c r="GZ1206" s="31"/>
    </row>
    <row r="1207" spans="2:208" s="32" customFormat="1" x14ac:dyDescent="0.2">
      <c r="B1207" s="21"/>
      <c r="C1207" s="22"/>
      <c r="D1207" s="22"/>
      <c r="E1207" s="22"/>
      <c r="F1207" s="246"/>
      <c r="G1207" s="121"/>
      <c r="H1207" s="27"/>
      <c r="I1207" s="28"/>
      <c r="J1207" s="29"/>
      <c r="K1207" s="30"/>
      <c r="L1207" s="34"/>
      <c r="M1207" s="35"/>
      <c r="N1207" s="30"/>
      <c r="O1207" s="34"/>
      <c r="P1207" s="35"/>
      <c r="Q1207" s="30"/>
      <c r="R1207" s="34"/>
      <c r="S1207" s="35"/>
      <c r="T1207" s="30"/>
      <c r="U1207" s="34"/>
      <c r="V1207" s="35"/>
      <c r="W1207" s="30"/>
      <c r="X1207" s="34"/>
      <c r="Y1207" s="34"/>
      <c r="Z1207" s="30"/>
      <c r="AA1207" s="34"/>
      <c r="AB1207" s="34"/>
      <c r="AC1207" s="30"/>
      <c r="AD1207" s="34"/>
      <c r="AE1207" s="34"/>
      <c r="AF1207" s="30"/>
      <c r="AG1207" s="34"/>
      <c r="AH1207" s="34"/>
      <c r="AI1207" s="30"/>
      <c r="AJ1207" s="34"/>
      <c r="AK1207" s="34"/>
      <c r="AL1207" s="30"/>
      <c r="AM1207" s="34"/>
      <c r="AN1207" s="34"/>
      <c r="AO1207" s="30"/>
      <c r="AP1207" s="34"/>
      <c r="AQ1207" s="34"/>
      <c r="AR1207" s="30"/>
      <c r="AS1207" s="34"/>
      <c r="AT1207" s="34"/>
      <c r="AU1207" s="30"/>
      <c r="AV1207" s="34"/>
      <c r="AW1207" s="34"/>
      <c r="AX1207" s="30"/>
      <c r="AY1207" s="34"/>
      <c r="AZ1207" s="34"/>
      <c r="BA1207" s="30"/>
      <c r="BB1207" s="34"/>
      <c r="BC1207" s="34"/>
      <c r="BD1207" s="30"/>
      <c r="BE1207" s="34"/>
      <c r="BF1207" s="34"/>
      <c r="BG1207" s="30"/>
      <c r="BH1207" s="34"/>
      <c r="BI1207" s="34"/>
      <c r="BJ1207" s="30"/>
      <c r="BK1207" s="34"/>
      <c r="BL1207" s="34"/>
      <c r="BM1207" s="122"/>
      <c r="BN1207" s="28"/>
      <c r="BO1207" s="34"/>
      <c r="BP1207" s="30"/>
      <c r="BQ1207" s="30"/>
      <c r="BR1207" s="31"/>
      <c r="BS1207" s="31"/>
      <c r="BT1207" s="31"/>
      <c r="BU1207" s="31"/>
      <c r="BV1207" s="31"/>
      <c r="BW1207" s="31"/>
      <c r="BX1207" s="31"/>
      <c r="BY1207" s="31"/>
      <c r="BZ1207" s="31"/>
      <c r="CA1207" s="31"/>
      <c r="CB1207" s="31"/>
      <c r="CC1207" s="31"/>
      <c r="CD1207" s="31"/>
      <c r="CE1207" s="31"/>
      <c r="CF1207" s="31"/>
      <c r="CG1207" s="31"/>
      <c r="CH1207" s="31"/>
      <c r="CI1207" s="31"/>
      <c r="CJ1207" s="31"/>
      <c r="CK1207" s="31"/>
      <c r="CL1207" s="31"/>
      <c r="CM1207" s="31"/>
      <c r="CN1207" s="31"/>
      <c r="CO1207" s="31"/>
      <c r="CP1207" s="31"/>
      <c r="CQ1207" s="31"/>
      <c r="CR1207" s="31"/>
      <c r="CS1207" s="31"/>
      <c r="CT1207" s="31"/>
      <c r="CU1207" s="31"/>
      <c r="CV1207" s="31"/>
      <c r="CW1207" s="31"/>
      <c r="CX1207" s="31"/>
      <c r="CY1207" s="31"/>
      <c r="CZ1207" s="31"/>
      <c r="DA1207" s="31"/>
      <c r="DB1207" s="31"/>
      <c r="DC1207" s="31"/>
      <c r="DD1207" s="31"/>
      <c r="DE1207" s="31"/>
      <c r="DF1207" s="31"/>
      <c r="DG1207" s="31"/>
      <c r="DH1207" s="31"/>
      <c r="DI1207" s="31"/>
      <c r="DJ1207" s="31"/>
      <c r="DK1207" s="31"/>
      <c r="DL1207" s="31"/>
      <c r="DM1207" s="31"/>
      <c r="DN1207" s="31"/>
      <c r="DO1207" s="31"/>
      <c r="DP1207" s="31"/>
      <c r="DQ1207" s="31"/>
      <c r="DR1207" s="31"/>
      <c r="DS1207" s="31"/>
      <c r="DT1207" s="31"/>
      <c r="DU1207" s="31"/>
      <c r="DV1207" s="31"/>
      <c r="DW1207" s="31"/>
      <c r="DX1207" s="31"/>
      <c r="DY1207" s="31"/>
      <c r="DZ1207" s="31"/>
      <c r="EA1207" s="31"/>
      <c r="EB1207" s="31"/>
      <c r="EC1207" s="31"/>
      <c r="ED1207" s="31"/>
      <c r="EE1207" s="31"/>
      <c r="EF1207" s="31"/>
      <c r="EG1207" s="31"/>
      <c r="EH1207" s="31"/>
      <c r="EI1207" s="31"/>
      <c r="EJ1207" s="31"/>
      <c r="EK1207" s="31"/>
      <c r="EL1207" s="31"/>
      <c r="EM1207" s="31"/>
      <c r="EN1207" s="31"/>
      <c r="EO1207" s="31"/>
      <c r="EP1207" s="31"/>
      <c r="EQ1207" s="31"/>
      <c r="ER1207" s="31"/>
      <c r="ES1207" s="31"/>
      <c r="ET1207" s="31"/>
      <c r="EU1207" s="31"/>
      <c r="EV1207" s="31"/>
      <c r="EW1207" s="31"/>
      <c r="EX1207" s="31"/>
      <c r="EY1207" s="31"/>
      <c r="EZ1207" s="31"/>
      <c r="FA1207" s="31"/>
      <c r="FB1207" s="31"/>
      <c r="FC1207" s="31"/>
      <c r="FD1207" s="31"/>
      <c r="FE1207" s="31"/>
      <c r="FF1207" s="31"/>
      <c r="FG1207" s="31"/>
      <c r="FH1207" s="31"/>
      <c r="FI1207" s="31"/>
      <c r="FJ1207" s="31"/>
      <c r="FK1207" s="31"/>
      <c r="FL1207" s="31"/>
      <c r="FM1207" s="31"/>
      <c r="FN1207" s="31"/>
      <c r="FO1207" s="31"/>
      <c r="FP1207" s="31"/>
      <c r="FQ1207" s="31"/>
      <c r="FR1207" s="31"/>
      <c r="FS1207" s="31"/>
      <c r="FT1207" s="31"/>
      <c r="FU1207" s="31"/>
      <c r="FV1207" s="31"/>
      <c r="FW1207" s="31"/>
      <c r="FX1207" s="31"/>
      <c r="FY1207" s="31"/>
      <c r="FZ1207" s="31"/>
      <c r="GA1207" s="31"/>
      <c r="GB1207" s="31"/>
      <c r="GC1207" s="31"/>
      <c r="GD1207" s="31"/>
      <c r="GE1207" s="31"/>
      <c r="GF1207" s="31"/>
      <c r="GG1207" s="31"/>
      <c r="GH1207" s="31"/>
      <c r="GI1207" s="31"/>
      <c r="GJ1207" s="31"/>
      <c r="GK1207" s="31"/>
      <c r="GL1207" s="31"/>
      <c r="GM1207" s="31"/>
      <c r="GN1207" s="31"/>
      <c r="GO1207" s="31"/>
      <c r="GP1207" s="31"/>
      <c r="GQ1207" s="31"/>
      <c r="GR1207" s="31"/>
      <c r="GS1207" s="31"/>
      <c r="GT1207" s="31"/>
      <c r="GU1207" s="31"/>
      <c r="GV1207" s="31"/>
      <c r="GW1207" s="31"/>
      <c r="GX1207" s="31"/>
      <c r="GY1207" s="31"/>
      <c r="GZ1207" s="31"/>
    </row>
    <row r="1208" spans="2:208" s="32" customFormat="1" x14ac:dyDescent="0.2">
      <c r="B1208" s="21"/>
      <c r="C1208" s="22"/>
      <c r="D1208" s="22"/>
      <c r="E1208" s="22"/>
      <c r="F1208" s="246"/>
      <c r="G1208" s="121"/>
      <c r="H1208" s="27"/>
      <c r="I1208" s="28"/>
      <c r="J1208" s="29"/>
      <c r="K1208" s="30"/>
      <c r="L1208" s="34"/>
      <c r="M1208" s="35"/>
      <c r="N1208" s="30"/>
      <c r="O1208" s="34"/>
      <c r="P1208" s="35"/>
      <c r="Q1208" s="30"/>
      <c r="R1208" s="34"/>
      <c r="S1208" s="35"/>
      <c r="T1208" s="30"/>
      <c r="U1208" s="34"/>
      <c r="V1208" s="35"/>
      <c r="W1208" s="30"/>
      <c r="X1208" s="34"/>
      <c r="Y1208" s="34"/>
      <c r="Z1208" s="30"/>
      <c r="AA1208" s="34"/>
      <c r="AB1208" s="34"/>
      <c r="AC1208" s="30"/>
      <c r="AD1208" s="34"/>
      <c r="AE1208" s="34"/>
      <c r="AF1208" s="30"/>
      <c r="AG1208" s="34"/>
      <c r="AH1208" s="34"/>
      <c r="AI1208" s="30"/>
      <c r="AJ1208" s="34"/>
      <c r="AK1208" s="34"/>
      <c r="AL1208" s="30"/>
      <c r="AM1208" s="34"/>
      <c r="AN1208" s="34"/>
      <c r="AO1208" s="30"/>
      <c r="AP1208" s="34"/>
      <c r="AQ1208" s="34"/>
      <c r="AR1208" s="30"/>
      <c r="AS1208" s="34"/>
      <c r="AT1208" s="34"/>
      <c r="AU1208" s="30"/>
      <c r="AV1208" s="34"/>
      <c r="AW1208" s="34"/>
      <c r="AX1208" s="30"/>
      <c r="AY1208" s="34"/>
      <c r="AZ1208" s="34"/>
      <c r="BA1208" s="30"/>
      <c r="BB1208" s="34"/>
      <c r="BC1208" s="34"/>
      <c r="BD1208" s="30"/>
      <c r="BE1208" s="34"/>
      <c r="BF1208" s="34"/>
      <c r="BG1208" s="30"/>
      <c r="BH1208" s="34"/>
      <c r="BI1208" s="34"/>
      <c r="BJ1208" s="30"/>
      <c r="BK1208" s="34"/>
      <c r="BL1208" s="34"/>
      <c r="BM1208" s="122"/>
      <c r="BN1208" s="28"/>
      <c r="BO1208" s="34"/>
      <c r="BP1208" s="30"/>
      <c r="BQ1208" s="30"/>
      <c r="BR1208" s="31"/>
      <c r="BS1208" s="31"/>
      <c r="BT1208" s="31"/>
      <c r="BU1208" s="31"/>
      <c r="BV1208" s="31"/>
      <c r="BW1208" s="31"/>
      <c r="BX1208" s="31"/>
      <c r="BY1208" s="31"/>
      <c r="BZ1208" s="31"/>
      <c r="CA1208" s="31"/>
      <c r="CB1208" s="31"/>
      <c r="CC1208" s="31"/>
      <c r="CD1208" s="31"/>
      <c r="CE1208" s="31"/>
      <c r="CF1208" s="31"/>
      <c r="CG1208" s="31"/>
      <c r="CH1208" s="31"/>
      <c r="CI1208" s="31"/>
      <c r="CJ1208" s="31"/>
      <c r="CK1208" s="31"/>
      <c r="CL1208" s="31"/>
      <c r="CM1208" s="31"/>
      <c r="CN1208" s="31"/>
      <c r="CO1208" s="31"/>
      <c r="CP1208" s="31"/>
      <c r="CQ1208" s="31"/>
      <c r="CR1208" s="31"/>
      <c r="CS1208" s="31"/>
      <c r="CT1208" s="31"/>
      <c r="CU1208" s="31"/>
      <c r="CV1208" s="31"/>
      <c r="CW1208" s="31"/>
      <c r="CX1208" s="31"/>
      <c r="CY1208" s="31"/>
      <c r="CZ1208" s="31"/>
      <c r="DA1208" s="31"/>
      <c r="DB1208" s="31"/>
      <c r="DC1208" s="31"/>
      <c r="DD1208" s="31"/>
      <c r="DE1208" s="31"/>
      <c r="DF1208" s="31"/>
      <c r="DG1208" s="31"/>
      <c r="DH1208" s="31"/>
      <c r="DI1208" s="31"/>
      <c r="DJ1208" s="31"/>
      <c r="DK1208" s="31"/>
      <c r="DL1208" s="31"/>
      <c r="DM1208" s="31"/>
      <c r="DN1208" s="31"/>
      <c r="DO1208" s="31"/>
      <c r="DP1208" s="31"/>
      <c r="DQ1208" s="31"/>
      <c r="DR1208" s="31"/>
      <c r="DS1208" s="31"/>
      <c r="DT1208" s="31"/>
      <c r="DU1208" s="31"/>
      <c r="DV1208" s="31"/>
      <c r="DW1208" s="31"/>
      <c r="DX1208" s="31"/>
      <c r="DY1208" s="31"/>
      <c r="DZ1208" s="31"/>
      <c r="EA1208" s="31"/>
      <c r="EB1208" s="31"/>
      <c r="EC1208" s="31"/>
      <c r="ED1208" s="31"/>
      <c r="EE1208" s="31"/>
      <c r="EF1208" s="31"/>
      <c r="EG1208" s="31"/>
      <c r="EH1208" s="31"/>
      <c r="EI1208" s="31"/>
      <c r="EJ1208" s="31"/>
      <c r="EK1208" s="31"/>
      <c r="EL1208" s="31"/>
      <c r="EM1208" s="31"/>
      <c r="EN1208" s="31"/>
      <c r="EO1208" s="31"/>
      <c r="EP1208" s="31"/>
      <c r="EQ1208" s="31"/>
      <c r="ER1208" s="31"/>
      <c r="ES1208" s="31"/>
      <c r="ET1208" s="31"/>
      <c r="EU1208" s="31"/>
      <c r="EV1208" s="31"/>
      <c r="EW1208" s="31"/>
      <c r="EX1208" s="31"/>
      <c r="EY1208" s="31"/>
      <c r="EZ1208" s="31"/>
      <c r="FA1208" s="31"/>
      <c r="FB1208" s="31"/>
      <c r="FC1208" s="31"/>
      <c r="FD1208" s="31"/>
      <c r="FE1208" s="31"/>
      <c r="FF1208" s="31"/>
      <c r="FG1208" s="31"/>
      <c r="FH1208" s="31"/>
      <c r="FI1208" s="31"/>
      <c r="FJ1208" s="31"/>
      <c r="FK1208" s="31"/>
      <c r="FL1208" s="31"/>
      <c r="FM1208" s="31"/>
      <c r="FN1208" s="31"/>
      <c r="FO1208" s="31"/>
      <c r="FP1208" s="31"/>
      <c r="FQ1208" s="31"/>
      <c r="FR1208" s="31"/>
      <c r="FS1208" s="31"/>
      <c r="FT1208" s="31"/>
      <c r="FU1208" s="31"/>
      <c r="FV1208" s="31"/>
      <c r="FW1208" s="31"/>
      <c r="FX1208" s="31"/>
      <c r="FY1208" s="31"/>
      <c r="FZ1208" s="31"/>
      <c r="GA1208" s="31"/>
      <c r="GB1208" s="31"/>
      <c r="GC1208" s="31"/>
      <c r="GD1208" s="31"/>
      <c r="GE1208" s="31"/>
      <c r="GF1208" s="31"/>
      <c r="GG1208" s="31"/>
      <c r="GH1208" s="31"/>
      <c r="GI1208" s="31"/>
      <c r="GJ1208" s="31"/>
      <c r="GK1208" s="31"/>
      <c r="GL1208" s="31"/>
      <c r="GM1208" s="31"/>
      <c r="GN1208" s="31"/>
      <c r="GO1208" s="31"/>
      <c r="GP1208" s="31"/>
      <c r="GQ1208" s="31"/>
      <c r="GR1208" s="31"/>
      <c r="GS1208" s="31"/>
      <c r="GT1208" s="31"/>
      <c r="GU1208" s="31"/>
      <c r="GV1208" s="31"/>
      <c r="GW1208" s="31"/>
      <c r="GX1208" s="31"/>
      <c r="GY1208" s="31"/>
      <c r="GZ1208" s="31"/>
    </row>
    <row r="1209" spans="2:208" s="32" customFormat="1" x14ac:dyDescent="0.2">
      <c r="B1209" s="21"/>
      <c r="C1209" s="22"/>
      <c r="D1209" s="22"/>
      <c r="E1209" s="22"/>
      <c r="F1209" s="246"/>
      <c r="G1209" s="121"/>
      <c r="H1209" s="27"/>
      <c r="I1209" s="28"/>
      <c r="J1209" s="29"/>
      <c r="K1209" s="30"/>
      <c r="L1209" s="34"/>
      <c r="M1209" s="35"/>
      <c r="N1209" s="30"/>
      <c r="O1209" s="34"/>
      <c r="P1209" s="35"/>
      <c r="Q1209" s="30"/>
      <c r="R1209" s="34"/>
      <c r="S1209" s="35"/>
      <c r="T1209" s="30"/>
      <c r="U1209" s="34"/>
      <c r="V1209" s="35"/>
      <c r="W1209" s="30"/>
      <c r="X1209" s="34"/>
      <c r="Y1209" s="34"/>
      <c r="Z1209" s="30"/>
      <c r="AA1209" s="34"/>
      <c r="AB1209" s="34"/>
      <c r="AC1209" s="30"/>
      <c r="AD1209" s="34"/>
      <c r="AE1209" s="34"/>
      <c r="AF1209" s="30"/>
      <c r="AG1209" s="34"/>
      <c r="AH1209" s="34"/>
      <c r="AI1209" s="30"/>
      <c r="AJ1209" s="34"/>
      <c r="AK1209" s="34"/>
      <c r="AL1209" s="30"/>
      <c r="AM1209" s="34"/>
      <c r="AN1209" s="34"/>
      <c r="AO1209" s="30"/>
      <c r="AP1209" s="34"/>
      <c r="AQ1209" s="34"/>
      <c r="AR1209" s="30"/>
      <c r="AS1209" s="34"/>
      <c r="AT1209" s="34"/>
      <c r="AU1209" s="30"/>
      <c r="AV1209" s="34"/>
      <c r="AW1209" s="34"/>
      <c r="AX1209" s="30"/>
      <c r="AY1209" s="34"/>
      <c r="AZ1209" s="34"/>
      <c r="BA1209" s="30"/>
      <c r="BB1209" s="34"/>
      <c r="BC1209" s="34"/>
      <c r="BD1209" s="30"/>
      <c r="BE1209" s="34"/>
      <c r="BF1209" s="34"/>
      <c r="BG1209" s="30"/>
      <c r="BH1209" s="34"/>
      <c r="BI1209" s="34"/>
      <c r="BJ1209" s="30"/>
      <c r="BK1209" s="34"/>
      <c r="BL1209" s="34"/>
      <c r="BM1209" s="122"/>
      <c r="BN1209" s="28"/>
      <c r="BO1209" s="34"/>
      <c r="BP1209" s="30"/>
      <c r="BQ1209" s="30"/>
      <c r="BR1209" s="31"/>
      <c r="BS1209" s="31"/>
      <c r="BT1209" s="31"/>
      <c r="BU1209" s="31"/>
      <c r="BV1209" s="31"/>
      <c r="BW1209" s="31"/>
      <c r="BX1209" s="31"/>
      <c r="BY1209" s="31"/>
      <c r="BZ1209" s="31"/>
      <c r="CA1209" s="31"/>
      <c r="CB1209" s="31"/>
      <c r="CC1209" s="31"/>
      <c r="CD1209" s="31"/>
      <c r="CE1209" s="31"/>
      <c r="CF1209" s="31"/>
      <c r="CG1209" s="31"/>
      <c r="CH1209" s="31"/>
      <c r="CI1209" s="31"/>
      <c r="CJ1209" s="31"/>
      <c r="CK1209" s="31"/>
      <c r="CL1209" s="31"/>
      <c r="CM1209" s="31"/>
      <c r="CN1209" s="31"/>
      <c r="CO1209" s="31"/>
      <c r="CP1209" s="31"/>
      <c r="CQ1209" s="31"/>
      <c r="CR1209" s="31"/>
      <c r="CS1209" s="31"/>
      <c r="CT1209" s="31"/>
      <c r="CU1209" s="31"/>
      <c r="CV1209" s="31"/>
      <c r="CW1209" s="31"/>
      <c r="CX1209" s="31"/>
      <c r="CY1209" s="31"/>
      <c r="CZ1209" s="31"/>
      <c r="DA1209" s="31"/>
      <c r="DB1209" s="31"/>
      <c r="DC1209" s="31"/>
      <c r="DD1209" s="31"/>
      <c r="DE1209" s="31"/>
      <c r="DF1209" s="31"/>
      <c r="DG1209" s="31"/>
      <c r="DH1209" s="31"/>
      <c r="DI1209" s="31"/>
      <c r="DJ1209" s="31"/>
      <c r="DK1209" s="31"/>
      <c r="DL1209" s="31"/>
      <c r="DM1209" s="31"/>
      <c r="DN1209" s="31"/>
      <c r="DO1209" s="31"/>
      <c r="DP1209" s="31"/>
      <c r="DQ1209" s="31"/>
      <c r="DR1209" s="31"/>
      <c r="DS1209" s="31"/>
      <c r="DT1209" s="31"/>
      <c r="DU1209" s="31"/>
      <c r="DV1209" s="31"/>
      <c r="DW1209" s="31"/>
      <c r="DX1209" s="31"/>
      <c r="DY1209" s="31"/>
      <c r="DZ1209" s="31"/>
      <c r="EA1209" s="31"/>
      <c r="EB1209" s="31"/>
      <c r="EC1209" s="31"/>
      <c r="ED1209" s="31"/>
      <c r="EE1209" s="31"/>
      <c r="EF1209" s="31"/>
      <c r="EG1209" s="31"/>
      <c r="EH1209" s="31"/>
      <c r="EI1209" s="31"/>
      <c r="EJ1209" s="31"/>
      <c r="EK1209" s="31"/>
      <c r="EL1209" s="31"/>
      <c r="EM1209" s="31"/>
      <c r="EN1209" s="31"/>
      <c r="EO1209" s="31"/>
      <c r="EP1209" s="31"/>
      <c r="EQ1209" s="31"/>
      <c r="ER1209" s="31"/>
      <c r="ES1209" s="31"/>
      <c r="ET1209" s="31"/>
      <c r="EU1209" s="31"/>
      <c r="EV1209" s="31"/>
      <c r="EW1209" s="31"/>
      <c r="EX1209" s="31"/>
      <c r="EY1209" s="31"/>
      <c r="EZ1209" s="31"/>
      <c r="FA1209" s="31"/>
      <c r="FB1209" s="31"/>
      <c r="FC1209" s="31"/>
      <c r="FD1209" s="31"/>
      <c r="FE1209" s="31"/>
      <c r="FF1209" s="31"/>
      <c r="FG1209" s="31"/>
      <c r="FH1209" s="31"/>
      <c r="FI1209" s="31"/>
      <c r="FJ1209" s="31"/>
      <c r="FK1209" s="31"/>
      <c r="FL1209" s="31"/>
      <c r="FM1209" s="31"/>
      <c r="FN1209" s="31"/>
      <c r="FO1209" s="31"/>
      <c r="FP1209" s="31"/>
      <c r="FQ1209" s="31"/>
      <c r="FR1209" s="31"/>
      <c r="FS1209" s="31"/>
      <c r="FT1209" s="31"/>
      <c r="FU1209" s="31"/>
      <c r="FV1209" s="31"/>
      <c r="FW1209" s="31"/>
      <c r="FX1209" s="31"/>
      <c r="FY1209" s="31"/>
      <c r="FZ1209" s="31"/>
      <c r="GA1209" s="31"/>
      <c r="GB1209" s="31"/>
      <c r="GC1209" s="31"/>
      <c r="GD1209" s="31"/>
      <c r="GE1209" s="31"/>
      <c r="GF1209" s="31"/>
      <c r="GG1209" s="31"/>
      <c r="GH1209" s="31"/>
      <c r="GI1209" s="31"/>
      <c r="GJ1209" s="31"/>
      <c r="GK1209" s="31"/>
      <c r="GL1209" s="31"/>
      <c r="GM1209" s="31"/>
      <c r="GN1209" s="31"/>
      <c r="GO1209" s="31"/>
      <c r="GP1209" s="31"/>
      <c r="GQ1209" s="31"/>
      <c r="GR1209" s="31"/>
      <c r="GS1209" s="31"/>
      <c r="GT1209" s="31"/>
      <c r="GU1209" s="31"/>
      <c r="GV1209" s="31"/>
      <c r="GW1209" s="31"/>
      <c r="GX1209" s="31"/>
      <c r="GY1209" s="31"/>
      <c r="GZ1209" s="31"/>
    </row>
    <row r="1210" spans="2:208" s="32" customFormat="1" x14ac:dyDescent="0.2">
      <c r="B1210" s="21"/>
      <c r="C1210" s="22"/>
      <c r="D1210" s="22"/>
      <c r="E1210" s="22"/>
      <c r="F1210" s="246"/>
      <c r="G1210" s="121"/>
      <c r="H1210" s="27"/>
      <c r="I1210" s="28"/>
      <c r="J1210" s="29"/>
      <c r="K1210" s="30"/>
      <c r="L1210" s="34"/>
      <c r="M1210" s="35"/>
      <c r="N1210" s="30"/>
      <c r="O1210" s="34"/>
      <c r="P1210" s="35"/>
      <c r="Q1210" s="30"/>
      <c r="R1210" s="34"/>
      <c r="S1210" s="35"/>
      <c r="T1210" s="30"/>
      <c r="U1210" s="34"/>
      <c r="V1210" s="35"/>
      <c r="W1210" s="30"/>
      <c r="X1210" s="34"/>
      <c r="Y1210" s="34"/>
      <c r="Z1210" s="30"/>
      <c r="AA1210" s="34"/>
      <c r="AB1210" s="34"/>
      <c r="AC1210" s="30"/>
      <c r="AD1210" s="34"/>
      <c r="AE1210" s="34"/>
      <c r="AF1210" s="30"/>
      <c r="AG1210" s="34"/>
      <c r="AH1210" s="34"/>
      <c r="AI1210" s="30"/>
      <c r="AJ1210" s="34"/>
      <c r="AK1210" s="34"/>
      <c r="AL1210" s="30"/>
      <c r="AM1210" s="34"/>
      <c r="AN1210" s="34"/>
      <c r="AO1210" s="30"/>
      <c r="AP1210" s="34"/>
      <c r="AQ1210" s="34"/>
      <c r="AR1210" s="30"/>
      <c r="AS1210" s="34"/>
      <c r="AT1210" s="34"/>
      <c r="AU1210" s="30"/>
      <c r="AV1210" s="34"/>
      <c r="AW1210" s="34"/>
      <c r="AX1210" s="30"/>
      <c r="AY1210" s="34"/>
      <c r="AZ1210" s="34"/>
      <c r="BA1210" s="30"/>
      <c r="BB1210" s="34"/>
      <c r="BC1210" s="34"/>
      <c r="BD1210" s="30"/>
      <c r="BE1210" s="34"/>
      <c r="BF1210" s="34"/>
      <c r="BG1210" s="30"/>
      <c r="BH1210" s="34"/>
      <c r="BI1210" s="34"/>
      <c r="BJ1210" s="30"/>
      <c r="BK1210" s="34"/>
      <c r="BL1210" s="34"/>
      <c r="BM1210" s="122"/>
      <c r="BN1210" s="28"/>
      <c r="BO1210" s="34"/>
      <c r="BP1210" s="30"/>
      <c r="BQ1210" s="30"/>
      <c r="BR1210" s="31"/>
      <c r="BS1210" s="31"/>
      <c r="BT1210" s="31"/>
      <c r="BU1210" s="31"/>
      <c r="BV1210" s="31"/>
      <c r="BW1210" s="31"/>
      <c r="BX1210" s="31"/>
      <c r="BY1210" s="31"/>
      <c r="BZ1210" s="31"/>
      <c r="CA1210" s="31"/>
      <c r="CB1210" s="31"/>
      <c r="CC1210" s="31"/>
      <c r="CD1210" s="31"/>
      <c r="CE1210" s="31"/>
      <c r="CF1210" s="31"/>
      <c r="CG1210" s="31"/>
      <c r="CH1210" s="31"/>
      <c r="CI1210" s="31"/>
      <c r="CJ1210" s="31"/>
      <c r="CK1210" s="31"/>
      <c r="CL1210" s="31"/>
      <c r="CM1210" s="31"/>
      <c r="CN1210" s="31"/>
      <c r="CO1210" s="31"/>
      <c r="CP1210" s="31"/>
      <c r="CQ1210" s="31"/>
      <c r="CR1210" s="31"/>
      <c r="CS1210" s="31"/>
      <c r="CT1210" s="31"/>
      <c r="CU1210" s="31"/>
      <c r="CV1210" s="31"/>
      <c r="CW1210" s="31"/>
      <c r="CX1210" s="31"/>
      <c r="CY1210" s="31"/>
      <c r="CZ1210" s="31"/>
      <c r="DA1210" s="31"/>
      <c r="DB1210" s="31"/>
      <c r="DC1210" s="31"/>
      <c r="DD1210" s="31"/>
      <c r="DE1210" s="31"/>
      <c r="DF1210" s="31"/>
      <c r="DG1210" s="31"/>
      <c r="DH1210" s="31"/>
      <c r="DI1210" s="31"/>
      <c r="DJ1210" s="31"/>
      <c r="DK1210" s="31"/>
      <c r="DL1210" s="31"/>
      <c r="DM1210" s="31"/>
      <c r="DN1210" s="31"/>
      <c r="DO1210" s="31"/>
      <c r="DP1210" s="31"/>
      <c r="DQ1210" s="31"/>
      <c r="DR1210" s="31"/>
      <c r="DS1210" s="31"/>
      <c r="DT1210" s="31"/>
      <c r="DU1210" s="31"/>
      <c r="DV1210" s="31"/>
      <c r="DW1210" s="31"/>
      <c r="DX1210" s="31"/>
      <c r="DY1210" s="31"/>
      <c r="DZ1210" s="31"/>
      <c r="EA1210" s="31"/>
      <c r="EB1210" s="31"/>
      <c r="EC1210" s="31"/>
      <c r="ED1210" s="31"/>
      <c r="EE1210" s="31"/>
      <c r="EF1210" s="31"/>
      <c r="EG1210" s="31"/>
      <c r="EH1210" s="31"/>
      <c r="EI1210" s="31"/>
      <c r="EJ1210" s="31"/>
      <c r="EK1210" s="31"/>
      <c r="EL1210" s="31"/>
      <c r="EM1210" s="31"/>
      <c r="EN1210" s="31"/>
      <c r="EO1210" s="31"/>
      <c r="EP1210" s="31"/>
      <c r="EQ1210" s="31"/>
      <c r="ER1210" s="31"/>
      <c r="ES1210" s="31"/>
      <c r="ET1210" s="31"/>
      <c r="EU1210" s="31"/>
      <c r="EV1210" s="31"/>
      <c r="EW1210" s="31"/>
      <c r="EX1210" s="31"/>
      <c r="EY1210" s="31"/>
      <c r="EZ1210" s="31"/>
      <c r="FA1210" s="31"/>
      <c r="FB1210" s="31"/>
      <c r="FC1210" s="31"/>
      <c r="FD1210" s="31"/>
      <c r="FE1210" s="31"/>
      <c r="FF1210" s="31"/>
      <c r="FG1210" s="31"/>
      <c r="FH1210" s="31"/>
      <c r="FI1210" s="31"/>
      <c r="FJ1210" s="31"/>
      <c r="FK1210" s="31"/>
      <c r="FL1210" s="31"/>
      <c r="FM1210" s="31"/>
      <c r="FN1210" s="31"/>
      <c r="FO1210" s="31"/>
      <c r="FP1210" s="31"/>
      <c r="FQ1210" s="31"/>
      <c r="FR1210" s="31"/>
      <c r="FS1210" s="31"/>
      <c r="FT1210" s="31"/>
      <c r="FU1210" s="31"/>
      <c r="FV1210" s="31"/>
      <c r="FW1210" s="31"/>
      <c r="FX1210" s="31"/>
      <c r="FY1210" s="31"/>
      <c r="FZ1210" s="31"/>
      <c r="GA1210" s="31"/>
      <c r="GB1210" s="31"/>
      <c r="GC1210" s="31"/>
      <c r="GD1210" s="31"/>
      <c r="GE1210" s="31"/>
      <c r="GF1210" s="31"/>
      <c r="GG1210" s="31"/>
      <c r="GH1210" s="31"/>
      <c r="GI1210" s="31"/>
      <c r="GJ1210" s="31"/>
      <c r="GK1210" s="31"/>
      <c r="GL1210" s="31"/>
      <c r="GM1210" s="31"/>
      <c r="GN1210" s="31"/>
      <c r="GO1210" s="31"/>
      <c r="GP1210" s="31"/>
      <c r="GQ1210" s="31"/>
      <c r="GR1210" s="31"/>
      <c r="GS1210" s="31"/>
      <c r="GT1210" s="31"/>
      <c r="GU1210" s="31"/>
      <c r="GV1210" s="31"/>
      <c r="GW1210" s="31"/>
      <c r="GX1210" s="31"/>
      <c r="GY1210" s="31"/>
      <c r="GZ1210" s="31"/>
    </row>
    <row r="1211" spans="2:208" s="32" customFormat="1" x14ac:dyDescent="0.2">
      <c r="B1211" s="21"/>
      <c r="C1211" s="22"/>
      <c r="D1211" s="22"/>
      <c r="E1211" s="22"/>
      <c r="F1211" s="246"/>
      <c r="G1211" s="121"/>
      <c r="H1211" s="27"/>
      <c r="I1211" s="28"/>
      <c r="J1211" s="29"/>
      <c r="K1211" s="30"/>
      <c r="L1211" s="34"/>
      <c r="M1211" s="35"/>
      <c r="N1211" s="30"/>
      <c r="O1211" s="34"/>
      <c r="P1211" s="35"/>
      <c r="Q1211" s="30"/>
      <c r="R1211" s="34"/>
      <c r="S1211" s="35"/>
      <c r="T1211" s="30"/>
      <c r="U1211" s="34"/>
      <c r="V1211" s="35"/>
      <c r="W1211" s="30"/>
      <c r="X1211" s="34"/>
      <c r="Y1211" s="34"/>
      <c r="Z1211" s="30"/>
      <c r="AA1211" s="34"/>
      <c r="AB1211" s="34"/>
      <c r="AC1211" s="30"/>
      <c r="AD1211" s="34"/>
      <c r="AE1211" s="34"/>
      <c r="AF1211" s="30"/>
      <c r="AG1211" s="34"/>
      <c r="AH1211" s="34"/>
      <c r="AI1211" s="30"/>
      <c r="AJ1211" s="34"/>
      <c r="AK1211" s="34"/>
      <c r="AL1211" s="30"/>
      <c r="AM1211" s="34"/>
      <c r="AN1211" s="34"/>
      <c r="AO1211" s="30"/>
      <c r="AP1211" s="34"/>
      <c r="AQ1211" s="34"/>
      <c r="AR1211" s="30"/>
      <c r="AS1211" s="34"/>
      <c r="AT1211" s="34"/>
      <c r="AU1211" s="30"/>
      <c r="AV1211" s="34"/>
      <c r="AW1211" s="34"/>
      <c r="AX1211" s="30"/>
      <c r="AY1211" s="34"/>
      <c r="AZ1211" s="34"/>
      <c r="BA1211" s="30"/>
      <c r="BB1211" s="34"/>
      <c r="BC1211" s="34"/>
      <c r="BD1211" s="30"/>
      <c r="BE1211" s="34"/>
      <c r="BF1211" s="34"/>
      <c r="BG1211" s="30"/>
      <c r="BH1211" s="34"/>
      <c r="BI1211" s="34"/>
      <c r="BJ1211" s="30"/>
      <c r="BK1211" s="34"/>
      <c r="BL1211" s="34"/>
      <c r="BM1211" s="122"/>
      <c r="BN1211" s="28"/>
      <c r="BO1211" s="34"/>
      <c r="BP1211" s="30"/>
      <c r="BQ1211" s="30"/>
      <c r="BR1211" s="31"/>
      <c r="BS1211" s="31"/>
      <c r="BT1211" s="31"/>
      <c r="BU1211" s="31"/>
      <c r="BV1211" s="31"/>
      <c r="BW1211" s="31"/>
      <c r="BX1211" s="31"/>
      <c r="BY1211" s="31"/>
      <c r="BZ1211" s="31"/>
      <c r="CA1211" s="31"/>
      <c r="CB1211" s="31"/>
      <c r="CC1211" s="31"/>
      <c r="CD1211" s="31"/>
      <c r="CE1211" s="31"/>
      <c r="CF1211" s="31"/>
      <c r="CG1211" s="31"/>
      <c r="CH1211" s="31"/>
      <c r="CI1211" s="31"/>
      <c r="CJ1211" s="31"/>
      <c r="CK1211" s="31"/>
      <c r="CL1211" s="31"/>
      <c r="CM1211" s="31"/>
      <c r="CN1211" s="31"/>
      <c r="CO1211" s="31"/>
      <c r="CP1211" s="31"/>
      <c r="CQ1211" s="31"/>
      <c r="CR1211" s="31"/>
      <c r="CS1211" s="31"/>
      <c r="CT1211" s="31"/>
      <c r="CU1211" s="31"/>
      <c r="CV1211" s="31"/>
      <c r="CW1211" s="31"/>
      <c r="CX1211" s="31"/>
      <c r="CY1211" s="31"/>
      <c r="CZ1211" s="31"/>
      <c r="DA1211" s="31"/>
      <c r="DB1211" s="31"/>
      <c r="DC1211" s="31"/>
      <c r="DD1211" s="31"/>
      <c r="DE1211" s="31"/>
      <c r="DF1211" s="31"/>
      <c r="DG1211" s="31"/>
      <c r="DH1211" s="31"/>
      <c r="DI1211" s="31"/>
      <c r="DJ1211" s="31"/>
      <c r="DK1211" s="31"/>
      <c r="DL1211" s="31"/>
      <c r="DM1211" s="31"/>
      <c r="DN1211" s="31"/>
      <c r="DO1211" s="31"/>
      <c r="DP1211" s="31"/>
      <c r="DQ1211" s="31"/>
      <c r="DR1211" s="31"/>
      <c r="DS1211" s="31"/>
      <c r="DT1211" s="31"/>
      <c r="DU1211" s="31"/>
      <c r="DV1211" s="31"/>
      <c r="DW1211" s="31"/>
      <c r="DX1211" s="31"/>
      <c r="DY1211" s="31"/>
      <c r="DZ1211" s="31"/>
      <c r="EA1211" s="31"/>
      <c r="EB1211" s="31"/>
      <c r="EC1211" s="31"/>
      <c r="ED1211" s="31"/>
      <c r="EE1211" s="31"/>
      <c r="EF1211" s="31"/>
      <c r="EG1211" s="31"/>
      <c r="EH1211" s="31"/>
      <c r="EI1211" s="31"/>
      <c r="EJ1211" s="31"/>
      <c r="EK1211" s="31"/>
      <c r="EL1211" s="31"/>
      <c r="EM1211" s="31"/>
      <c r="EN1211" s="31"/>
      <c r="EO1211" s="31"/>
      <c r="EP1211" s="31"/>
      <c r="EQ1211" s="31"/>
      <c r="ER1211" s="31"/>
      <c r="ES1211" s="31"/>
      <c r="ET1211" s="31"/>
      <c r="EU1211" s="31"/>
      <c r="EV1211" s="31"/>
      <c r="EW1211" s="31"/>
      <c r="EX1211" s="31"/>
      <c r="EY1211" s="31"/>
      <c r="EZ1211" s="31"/>
      <c r="FA1211" s="31"/>
      <c r="FB1211" s="31"/>
      <c r="FC1211" s="31"/>
      <c r="FD1211" s="31"/>
      <c r="FE1211" s="31"/>
      <c r="FF1211" s="31"/>
      <c r="FG1211" s="31"/>
      <c r="FH1211" s="31"/>
      <c r="FI1211" s="31"/>
      <c r="FJ1211" s="31"/>
      <c r="FK1211" s="31"/>
      <c r="FL1211" s="31"/>
      <c r="FM1211" s="31"/>
      <c r="FN1211" s="31"/>
      <c r="FO1211" s="31"/>
      <c r="FP1211" s="31"/>
      <c r="FQ1211" s="31"/>
      <c r="FR1211" s="31"/>
      <c r="FS1211" s="31"/>
      <c r="FT1211" s="31"/>
      <c r="FU1211" s="31"/>
      <c r="FV1211" s="31"/>
      <c r="FW1211" s="31"/>
      <c r="FX1211" s="31"/>
      <c r="FY1211" s="31"/>
      <c r="FZ1211" s="31"/>
      <c r="GA1211" s="31"/>
      <c r="GB1211" s="31"/>
      <c r="GC1211" s="31"/>
      <c r="GD1211" s="31"/>
      <c r="GE1211" s="31"/>
      <c r="GF1211" s="31"/>
      <c r="GG1211" s="31"/>
      <c r="GH1211" s="31"/>
      <c r="GI1211" s="31"/>
      <c r="GJ1211" s="31"/>
      <c r="GK1211" s="31"/>
      <c r="GL1211" s="31"/>
      <c r="GM1211" s="31"/>
      <c r="GN1211" s="31"/>
      <c r="GO1211" s="31"/>
      <c r="GP1211" s="31"/>
      <c r="GQ1211" s="31"/>
      <c r="GR1211" s="31"/>
      <c r="GS1211" s="31"/>
      <c r="GT1211" s="31"/>
      <c r="GU1211" s="31"/>
      <c r="GV1211" s="31"/>
      <c r="GW1211" s="31"/>
      <c r="GX1211" s="31"/>
      <c r="GY1211" s="31"/>
      <c r="GZ1211" s="31"/>
    </row>
    <row r="1212" spans="2:208" s="32" customFormat="1" x14ac:dyDescent="0.2">
      <c r="B1212" s="21"/>
      <c r="C1212" s="22"/>
      <c r="D1212" s="22"/>
      <c r="E1212" s="22"/>
      <c r="F1212" s="246"/>
      <c r="G1212" s="121"/>
      <c r="H1212" s="27"/>
      <c r="I1212" s="28"/>
      <c r="J1212" s="29"/>
      <c r="K1212" s="30"/>
      <c r="L1212" s="34"/>
      <c r="M1212" s="35"/>
      <c r="N1212" s="30"/>
      <c r="O1212" s="34"/>
      <c r="P1212" s="35"/>
      <c r="Q1212" s="30"/>
      <c r="R1212" s="34"/>
      <c r="S1212" s="35"/>
      <c r="T1212" s="30"/>
      <c r="U1212" s="34"/>
      <c r="V1212" s="35"/>
      <c r="W1212" s="30"/>
      <c r="X1212" s="34"/>
      <c r="Y1212" s="34"/>
      <c r="Z1212" s="30"/>
      <c r="AA1212" s="34"/>
      <c r="AB1212" s="34"/>
      <c r="AC1212" s="30"/>
      <c r="AD1212" s="34"/>
      <c r="AE1212" s="34"/>
      <c r="AF1212" s="30"/>
      <c r="AG1212" s="34"/>
      <c r="AH1212" s="34"/>
      <c r="AI1212" s="30"/>
      <c r="AJ1212" s="34"/>
      <c r="AK1212" s="34"/>
      <c r="AL1212" s="30"/>
      <c r="AM1212" s="34"/>
      <c r="AN1212" s="34"/>
      <c r="AO1212" s="30"/>
      <c r="AP1212" s="34"/>
      <c r="AQ1212" s="34"/>
      <c r="AR1212" s="30"/>
      <c r="AS1212" s="34"/>
      <c r="AT1212" s="34"/>
      <c r="AU1212" s="30"/>
      <c r="AV1212" s="34"/>
      <c r="AW1212" s="34"/>
      <c r="AX1212" s="30"/>
      <c r="AY1212" s="34"/>
      <c r="AZ1212" s="34"/>
      <c r="BA1212" s="30"/>
      <c r="BB1212" s="34"/>
      <c r="BC1212" s="34"/>
      <c r="BD1212" s="30"/>
      <c r="BE1212" s="34"/>
      <c r="BF1212" s="34"/>
      <c r="BG1212" s="30"/>
      <c r="BH1212" s="34"/>
      <c r="BI1212" s="34"/>
      <c r="BJ1212" s="30"/>
      <c r="BK1212" s="34"/>
      <c r="BL1212" s="34"/>
      <c r="BM1212" s="122"/>
      <c r="BN1212" s="28"/>
      <c r="BO1212" s="34"/>
      <c r="BP1212" s="30"/>
      <c r="BQ1212" s="30"/>
      <c r="BR1212" s="31"/>
      <c r="BS1212" s="31"/>
      <c r="BT1212" s="31"/>
      <c r="BU1212" s="31"/>
      <c r="BV1212" s="31"/>
      <c r="BW1212" s="31"/>
      <c r="BX1212" s="31"/>
      <c r="BY1212" s="31"/>
      <c r="BZ1212" s="31"/>
      <c r="CA1212" s="31"/>
      <c r="CB1212" s="31"/>
      <c r="CC1212" s="31"/>
      <c r="CD1212" s="31"/>
      <c r="CE1212" s="31"/>
      <c r="CF1212" s="31"/>
      <c r="CG1212" s="31"/>
      <c r="CH1212" s="31"/>
      <c r="CI1212" s="31"/>
      <c r="CJ1212" s="31"/>
      <c r="CK1212" s="31"/>
      <c r="CL1212" s="31"/>
      <c r="CM1212" s="31"/>
      <c r="CN1212" s="31"/>
      <c r="CO1212" s="31"/>
      <c r="CP1212" s="31"/>
      <c r="CQ1212" s="31"/>
      <c r="CR1212" s="31"/>
      <c r="CS1212" s="31"/>
      <c r="CT1212" s="31"/>
      <c r="CU1212" s="31"/>
      <c r="CV1212" s="31"/>
      <c r="CW1212" s="31"/>
      <c r="CX1212" s="31"/>
      <c r="CY1212" s="31"/>
      <c r="CZ1212" s="31"/>
      <c r="DA1212" s="31"/>
      <c r="DB1212" s="31"/>
      <c r="DC1212" s="31"/>
      <c r="DD1212" s="31"/>
      <c r="DE1212" s="31"/>
      <c r="DF1212" s="31"/>
      <c r="DG1212" s="31"/>
      <c r="DH1212" s="31"/>
      <c r="DI1212" s="31"/>
      <c r="DJ1212" s="31"/>
      <c r="DK1212" s="31"/>
      <c r="DL1212" s="31"/>
      <c r="DM1212" s="31"/>
      <c r="DN1212" s="31"/>
      <c r="DO1212" s="31"/>
      <c r="DP1212" s="31"/>
      <c r="DQ1212" s="31"/>
      <c r="DR1212" s="31"/>
      <c r="DS1212" s="31"/>
      <c r="DT1212" s="31"/>
      <c r="DU1212" s="31"/>
      <c r="DV1212" s="31"/>
      <c r="DW1212" s="31"/>
      <c r="DX1212" s="31"/>
      <c r="DY1212" s="31"/>
      <c r="DZ1212" s="31"/>
      <c r="EA1212" s="31"/>
      <c r="EB1212" s="31"/>
      <c r="EC1212" s="31"/>
      <c r="ED1212" s="31"/>
      <c r="EE1212" s="31"/>
      <c r="EF1212" s="31"/>
      <c r="EG1212" s="31"/>
      <c r="EH1212" s="31"/>
      <c r="EI1212" s="31"/>
      <c r="EJ1212" s="31"/>
      <c r="EK1212" s="31"/>
      <c r="EL1212" s="31"/>
      <c r="EM1212" s="31"/>
      <c r="EN1212" s="31"/>
      <c r="EO1212" s="31"/>
      <c r="EP1212" s="31"/>
      <c r="EQ1212" s="31"/>
      <c r="ER1212" s="31"/>
      <c r="ES1212" s="31"/>
      <c r="ET1212" s="31"/>
      <c r="EU1212" s="31"/>
      <c r="EV1212" s="31"/>
      <c r="EW1212" s="31"/>
      <c r="EX1212" s="31"/>
      <c r="EY1212" s="31"/>
      <c r="EZ1212" s="31"/>
      <c r="FA1212" s="31"/>
      <c r="FB1212" s="31"/>
      <c r="FC1212" s="31"/>
      <c r="FD1212" s="31"/>
      <c r="FE1212" s="31"/>
      <c r="FF1212" s="31"/>
      <c r="FG1212" s="31"/>
      <c r="FH1212" s="31"/>
      <c r="FI1212" s="31"/>
      <c r="FJ1212" s="31"/>
      <c r="FK1212" s="31"/>
      <c r="FL1212" s="31"/>
      <c r="FM1212" s="31"/>
      <c r="FN1212" s="31"/>
      <c r="FO1212" s="31"/>
      <c r="FP1212" s="31"/>
      <c r="FQ1212" s="31"/>
      <c r="FR1212" s="31"/>
      <c r="FS1212" s="31"/>
      <c r="FT1212" s="31"/>
      <c r="FU1212" s="31"/>
      <c r="FV1212" s="31"/>
      <c r="FW1212" s="31"/>
      <c r="FX1212" s="31"/>
      <c r="FY1212" s="31"/>
      <c r="FZ1212" s="31"/>
      <c r="GA1212" s="31"/>
      <c r="GB1212" s="31"/>
      <c r="GC1212" s="31"/>
      <c r="GD1212" s="31"/>
      <c r="GE1212" s="31"/>
      <c r="GF1212" s="31"/>
      <c r="GG1212" s="31"/>
      <c r="GH1212" s="31"/>
      <c r="GI1212" s="31"/>
      <c r="GJ1212" s="31"/>
      <c r="GK1212" s="31"/>
      <c r="GL1212" s="31"/>
      <c r="GM1212" s="31"/>
      <c r="GN1212" s="31"/>
      <c r="GO1212" s="31"/>
      <c r="GP1212" s="31"/>
      <c r="GQ1212" s="31"/>
      <c r="GR1212" s="31"/>
      <c r="GS1212" s="31"/>
      <c r="GT1212" s="31"/>
      <c r="GU1212" s="31"/>
      <c r="GV1212" s="31"/>
      <c r="GW1212" s="31"/>
      <c r="GX1212" s="31"/>
      <c r="GY1212" s="31"/>
      <c r="GZ1212" s="31"/>
    </row>
    <row r="1213" spans="2:208" s="32" customFormat="1" x14ac:dyDescent="0.2">
      <c r="B1213" s="21"/>
      <c r="C1213" s="22"/>
      <c r="D1213" s="22"/>
      <c r="E1213" s="22"/>
      <c r="F1213" s="246"/>
      <c r="G1213" s="121"/>
      <c r="H1213" s="27"/>
      <c r="I1213" s="28"/>
      <c r="J1213" s="29"/>
      <c r="K1213" s="30"/>
      <c r="L1213" s="34"/>
      <c r="M1213" s="35"/>
      <c r="N1213" s="30"/>
      <c r="O1213" s="34"/>
      <c r="P1213" s="35"/>
      <c r="Q1213" s="30"/>
      <c r="R1213" s="34"/>
      <c r="S1213" s="35"/>
      <c r="T1213" s="30"/>
      <c r="U1213" s="34"/>
      <c r="V1213" s="35"/>
      <c r="W1213" s="30"/>
      <c r="X1213" s="34"/>
      <c r="Y1213" s="34"/>
      <c r="Z1213" s="30"/>
      <c r="AA1213" s="34"/>
      <c r="AB1213" s="34"/>
      <c r="AC1213" s="30"/>
      <c r="AD1213" s="34"/>
      <c r="AE1213" s="34"/>
      <c r="AF1213" s="30"/>
      <c r="AG1213" s="34"/>
      <c r="AH1213" s="34"/>
      <c r="AI1213" s="30"/>
      <c r="AJ1213" s="34"/>
      <c r="AK1213" s="34"/>
      <c r="AL1213" s="30"/>
      <c r="AM1213" s="34"/>
      <c r="AN1213" s="34"/>
      <c r="AO1213" s="30"/>
      <c r="AP1213" s="34"/>
      <c r="AQ1213" s="34"/>
      <c r="AR1213" s="30"/>
      <c r="AS1213" s="34"/>
      <c r="AT1213" s="34"/>
      <c r="AU1213" s="30"/>
      <c r="AV1213" s="34"/>
      <c r="AW1213" s="34"/>
      <c r="AX1213" s="30"/>
      <c r="AY1213" s="34"/>
      <c r="AZ1213" s="34"/>
      <c r="BA1213" s="30"/>
      <c r="BB1213" s="34"/>
      <c r="BC1213" s="34"/>
      <c r="BD1213" s="30"/>
      <c r="BE1213" s="34"/>
      <c r="BF1213" s="34"/>
      <c r="BG1213" s="30"/>
      <c r="BH1213" s="34"/>
      <c r="BI1213" s="34"/>
      <c r="BJ1213" s="30"/>
      <c r="BK1213" s="34"/>
      <c r="BL1213" s="34"/>
      <c r="BM1213" s="122"/>
      <c r="BN1213" s="28"/>
      <c r="BO1213" s="34"/>
      <c r="BP1213" s="30"/>
      <c r="BQ1213" s="30"/>
      <c r="BR1213" s="31"/>
      <c r="BS1213" s="31"/>
      <c r="BT1213" s="31"/>
      <c r="BU1213" s="31"/>
      <c r="BV1213" s="31"/>
      <c r="BW1213" s="31"/>
      <c r="BX1213" s="31"/>
      <c r="BY1213" s="31"/>
      <c r="BZ1213" s="31"/>
      <c r="CA1213" s="31"/>
      <c r="CB1213" s="31"/>
      <c r="CC1213" s="31"/>
      <c r="CD1213" s="31"/>
      <c r="CE1213" s="31"/>
      <c r="CF1213" s="31"/>
      <c r="CG1213" s="31"/>
      <c r="CH1213" s="31"/>
      <c r="CI1213" s="31"/>
      <c r="CJ1213" s="31"/>
      <c r="CK1213" s="31"/>
      <c r="CL1213" s="31"/>
      <c r="CM1213" s="31"/>
      <c r="CN1213" s="31"/>
      <c r="CO1213" s="31"/>
      <c r="CP1213" s="31"/>
      <c r="CQ1213" s="31"/>
      <c r="CR1213" s="31"/>
      <c r="CS1213" s="31"/>
      <c r="CT1213" s="31"/>
      <c r="CU1213" s="31"/>
      <c r="CV1213" s="31"/>
      <c r="CW1213" s="31"/>
      <c r="CX1213" s="31"/>
      <c r="CY1213" s="31"/>
      <c r="CZ1213" s="31"/>
      <c r="DA1213" s="31"/>
      <c r="DB1213" s="31"/>
      <c r="DC1213" s="31"/>
      <c r="DD1213" s="31"/>
      <c r="DE1213" s="31"/>
      <c r="DF1213" s="31"/>
      <c r="DG1213" s="31"/>
      <c r="DH1213" s="31"/>
      <c r="DI1213" s="31"/>
      <c r="DJ1213" s="31"/>
      <c r="DK1213" s="31"/>
      <c r="DL1213" s="31"/>
      <c r="DM1213" s="31"/>
      <c r="DN1213" s="31"/>
      <c r="DO1213" s="31"/>
      <c r="DP1213" s="31"/>
      <c r="DQ1213" s="31"/>
      <c r="DR1213" s="31"/>
      <c r="DS1213" s="31"/>
      <c r="DT1213" s="31"/>
      <c r="DU1213" s="31"/>
      <c r="DV1213" s="31"/>
      <c r="DW1213" s="31"/>
      <c r="DX1213" s="31"/>
      <c r="DY1213" s="31"/>
      <c r="DZ1213" s="31"/>
      <c r="EA1213" s="31"/>
      <c r="EB1213" s="31"/>
      <c r="EC1213" s="31"/>
      <c r="ED1213" s="31"/>
      <c r="EE1213" s="31"/>
      <c r="EF1213" s="31"/>
      <c r="EG1213" s="31"/>
      <c r="EH1213" s="31"/>
      <c r="EI1213" s="31"/>
      <c r="EJ1213" s="31"/>
      <c r="EK1213" s="31"/>
      <c r="EL1213" s="31"/>
      <c r="EM1213" s="31"/>
      <c r="EN1213" s="31"/>
      <c r="EO1213" s="31"/>
      <c r="EP1213" s="31"/>
      <c r="EQ1213" s="31"/>
      <c r="ER1213" s="31"/>
      <c r="ES1213" s="31"/>
      <c r="ET1213" s="31"/>
      <c r="EU1213" s="31"/>
      <c r="EV1213" s="31"/>
      <c r="EW1213" s="31"/>
      <c r="EX1213" s="31"/>
      <c r="EY1213" s="31"/>
      <c r="EZ1213" s="31"/>
      <c r="FA1213" s="31"/>
      <c r="FB1213" s="31"/>
      <c r="FC1213" s="31"/>
      <c r="FD1213" s="31"/>
      <c r="FE1213" s="31"/>
      <c r="FF1213" s="31"/>
      <c r="FG1213" s="31"/>
      <c r="FH1213" s="31"/>
      <c r="FI1213" s="31"/>
      <c r="FJ1213" s="31"/>
      <c r="FK1213" s="31"/>
      <c r="FL1213" s="31"/>
      <c r="FM1213" s="31"/>
      <c r="FN1213" s="31"/>
      <c r="FO1213" s="31"/>
      <c r="FP1213" s="31"/>
      <c r="FQ1213" s="31"/>
      <c r="FR1213" s="31"/>
      <c r="FS1213" s="31"/>
      <c r="FT1213" s="31"/>
      <c r="FU1213" s="31"/>
      <c r="FV1213" s="31"/>
      <c r="FW1213" s="31"/>
      <c r="FX1213" s="31"/>
      <c r="FY1213" s="31"/>
      <c r="FZ1213" s="31"/>
      <c r="GA1213" s="31"/>
      <c r="GB1213" s="31"/>
      <c r="GC1213" s="31"/>
      <c r="GD1213" s="31"/>
      <c r="GE1213" s="31"/>
      <c r="GF1213" s="31"/>
      <c r="GG1213" s="31"/>
      <c r="GH1213" s="31"/>
      <c r="GI1213" s="31"/>
      <c r="GJ1213" s="31"/>
      <c r="GK1213" s="31"/>
      <c r="GL1213" s="31"/>
      <c r="GM1213" s="31"/>
      <c r="GN1213" s="31"/>
      <c r="GO1213" s="31"/>
      <c r="GP1213" s="31"/>
      <c r="GQ1213" s="31"/>
      <c r="GR1213" s="31"/>
      <c r="GS1213" s="31"/>
      <c r="GT1213" s="31"/>
      <c r="GU1213" s="31"/>
      <c r="GV1213" s="31"/>
      <c r="GW1213" s="31"/>
      <c r="GX1213" s="31"/>
      <c r="GY1213" s="31"/>
      <c r="GZ1213" s="31"/>
    </row>
    <row r="1214" spans="2:208" s="32" customFormat="1" x14ac:dyDescent="0.2">
      <c r="B1214" s="21"/>
      <c r="C1214" s="22"/>
      <c r="D1214" s="22"/>
      <c r="E1214" s="22"/>
      <c r="F1214" s="246"/>
      <c r="G1214" s="121"/>
      <c r="H1214" s="27"/>
      <c r="I1214" s="28"/>
      <c r="J1214" s="29"/>
      <c r="K1214" s="30"/>
      <c r="L1214" s="34"/>
      <c r="M1214" s="35"/>
      <c r="N1214" s="30"/>
      <c r="O1214" s="34"/>
      <c r="P1214" s="35"/>
      <c r="Q1214" s="30"/>
      <c r="R1214" s="34"/>
      <c r="S1214" s="35"/>
      <c r="T1214" s="30"/>
      <c r="U1214" s="34"/>
      <c r="V1214" s="35"/>
      <c r="W1214" s="30"/>
      <c r="X1214" s="34"/>
      <c r="Y1214" s="34"/>
      <c r="Z1214" s="30"/>
      <c r="AA1214" s="34"/>
      <c r="AB1214" s="34"/>
      <c r="AC1214" s="30"/>
      <c r="AD1214" s="34"/>
      <c r="AE1214" s="34"/>
      <c r="AF1214" s="30"/>
      <c r="AG1214" s="34"/>
      <c r="AH1214" s="34"/>
      <c r="AI1214" s="30"/>
      <c r="AJ1214" s="34"/>
      <c r="AK1214" s="34"/>
      <c r="AL1214" s="30"/>
      <c r="AM1214" s="34"/>
      <c r="AN1214" s="34"/>
      <c r="AO1214" s="30"/>
      <c r="AP1214" s="34"/>
      <c r="AQ1214" s="34"/>
      <c r="AR1214" s="30"/>
      <c r="AS1214" s="34"/>
      <c r="AT1214" s="34"/>
      <c r="AU1214" s="30"/>
      <c r="AV1214" s="34"/>
      <c r="AW1214" s="34"/>
      <c r="AX1214" s="30"/>
      <c r="AY1214" s="34"/>
      <c r="AZ1214" s="34"/>
      <c r="BA1214" s="30"/>
      <c r="BB1214" s="34"/>
      <c r="BC1214" s="34"/>
      <c r="BD1214" s="30"/>
      <c r="BE1214" s="34"/>
      <c r="BF1214" s="34"/>
      <c r="BG1214" s="30"/>
      <c r="BH1214" s="34"/>
      <c r="BI1214" s="34"/>
      <c r="BJ1214" s="30"/>
      <c r="BK1214" s="34"/>
      <c r="BL1214" s="34"/>
      <c r="BM1214" s="122"/>
      <c r="BN1214" s="28"/>
      <c r="BO1214" s="34"/>
      <c r="BP1214" s="30"/>
      <c r="BQ1214" s="30"/>
      <c r="BR1214" s="31"/>
      <c r="BS1214" s="31"/>
      <c r="BT1214" s="31"/>
      <c r="BU1214" s="31"/>
      <c r="BV1214" s="31"/>
      <c r="BW1214" s="31"/>
      <c r="BX1214" s="31"/>
      <c r="BY1214" s="31"/>
      <c r="BZ1214" s="31"/>
      <c r="CA1214" s="31"/>
      <c r="CB1214" s="31"/>
      <c r="CC1214" s="31"/>
      <c r="CD1214" s="31"/>
      <c r="CE1214" s="31"/>
      <c r="CF1214" s="31"/>
      <c r="CG1214" s="31"/>
      <c r="CH1214" s="31"/>
      <c r="CI1214" s="31"/>
      <c r="CJ1214" s="31"/>
      <c r="CK1214" s="31"/>
      <c r="CL1214" s="31"/>
      <c r="CM1214" s="31"/>
      <c r="CN1214" s="31"/>
      <c r="CO1214" s="31"/>
      <c r="CP1214" s="31"/>
      <c r="CQ1214" s="31"/>
      <c r="CR1214" s="31"/>
      <c r="CS1214" s="31"/>
      <c r="CT1214" s="31"/>
      <c r="CU1214" s="31"/>
      <c r="CV1214" s="31"/>
      <c r="CW1214" s="31"/>
      <c r="CX1214" s="31"/>
      <c r="CY1214" s="31"/>
      <c r="CZ1214" s="31"/>
      <c r="DA1214" s="31"/>
      <c r="DB1214" s="31"/>
      <c r="DC1214" s="31"/>
      <c r="DD1214" s="31"/>
      <c r="DE1214" s="31"/>
      <c r="DF1214" s="31"/>
      <c r="DG1214" s="31"/>
      <c r="DH1214" s="31"/>
      <c r="DI1214" s="31"/>
      <c r="DJ1214" s="31"/>
      <c r="DK1214" s="31"/>
      <c r="DL1214" s="31"/>
      <c r="DM1214" s="31"/>
      <c r="DN1214" s="31"/>
      <c r="DO1214" s="31"/>
      <c r="DP1214" s="31"/>
      <c r="DQ1214" s="31"/>
      <c r="DR1214" s="31"/>
      <c r="DS1214" s="31"/>
      <c r="DT1214" s="31"/>
      <c r="DU1214" s="31"/>
      <c r="DV1214" s="31"/>
      <c r="DW1214" s="31"/>
      <c r="DX1214" s="31"/>
      <c r="DY1214" s="31"/>
      <c r="DZ1214" s="31"/>
      <c r="EA1214" s="31"/>
      <c r="EB1214" s="31"/>
      <c r="EC1214" s="31"/>
      <c r="ED1214" s="31"/>
      <c r="EE1214" s="31"/>
      <c r="EF1214" s="31"/>
      <c r="EG1214" s="31"/>
      <c r="EH1214" s="31"/>
      <c r="EI1214" s="31"/>
      <c r="EJ1214" s="31"/>
      <c r="EK1214" s="31"/>
      <c r="EL1214" s="31"/>
      <c r="EM1214" s="31"/>
      <c r="EN1214" s="31"/>
      <c r="EO1214" s="31"/>
      <c r="EP1214" s="31"/>
      <c r="EQ1214" s="31"/>
      <c r="ER1214" s="31"/>
      <c r="ES1214" s="31"/>
      <c r="ET1214" s="31"/>
      <c r="EU1214" s="31"/>
      <c r="EV1214" s="31"/>
      <c r="EW1214" s="31"/>
      <c r="EX1214" s="31"/>
      <c r="EY1214" s="31"/>
      <c r="EZ1214" s="31"/>
      <c r="FA1214" s="31"/>
      <c r="FB1214" s="31"/>
      <c r="FC1214" s="31"/>
      <c r="FD1214" s="31"/>
      <c r="FE1214" s="31"/>
      <c r="FF1214" s="31"/>
      <c r="FG1214" s="31"/>
      <c r="FH1214" s="31"/>
      <c r="FI1214" s="31"/>
      <c r="FJ1214" s="31"/>
      <c r="FK1214" s="31"/>
      <c r="FL1214" s="31"/>
      <c r="FM1214" s="31"/>
      <c r="FN1214" s="31"/>
      <c r="FO1214" s="31"/>
      <c r="FP1214" s="31"/>
      <c r="FQ1214" s="31"/>
      <c r="FR1214" s="31"/>
      <c r="FS1214" s="31"/>
      <c r="FT1214" s="31"/>
      <c r="FU1214" s="31"/>
      <c r="FV1214" s="31"/>
      <c r="FW1214" s="31"/>
      <c r="FX1214" s="31"/>
      <c r="FY1214" s="31"/>
      <c r="FZ1214" s="31"/>
      <c r="GA1214" s="31"/>
      <c r="GB1214" s="31"/>
      <c r="GC1214" s="31"/>
      <c r="GD1214" s="31"/>
      <c r="GE1214" s="31"/>
      <c r="GF1214" s="31"/>
      <c r="GG1214" s="31"/>
      <c r="GH1214" s="31"/>
      <c r="GI1214" s="31"/>
      <c r="GJ1214" s="31"/>
      <c r="GK1214" s="31"/>
      <c r="GL1214" s="31"/>
      <c r="GM1214" s="31"/>
      <c r="GN1214" s="31"/>
      <c r="GO1214" s="31"/>
      <c r="GP1214" s="31"/>
      <c r="GQ1214" s="31"/>
      <c r="GR1214" s="31"/>
      <c r="GS1214" s="31"/>
      <c r="GT1214" s="31"/>
      <c r="GU1214" s="31"/>
      <c r="GV1214" s="31"/>
      <c r="GW1214" s="31"/>
      <c r="GX1214" s="31"/>
      <c r="GY1214" s="31"/>
      <c r="GZ1214" s="31"/>
    </row>
    <row r="1215" spans="2:208" s="32" customFormat="1" x14ac:dyDescent="0.2">
      <c r="B1215" s="21"/>
      <c r="C1215" s="22"/>
      <c r="D1215" s="22"/>
      <c r="E1215" s="22"/>
      <c r="F1215" s="246"/>
      <c r="G1215" s="121"/>
      <c r="H1215" s="27"/>
      <c r="I1215" s="28"/>
      <c r="J1215" s="29"/>
      <c r="K1215" s="30"/>
      <c r="L1215" s="34"/>
      <c r="M1215" s="35"/>
      <c r="N1215" s="30"/>
      <c r="O1215" s="34"/>
      <c r="P1215" s="35"/>
      <c r="Q1215" s="30"/>
      <c r="R1215" s="34"/>
      <c r="S1215" s="35"/>
      <c r="T1215" s="30"/>
      <c r="U1215" s="34"/>
      <c r="V1215" s="35"/>
      <c r="W1215" s="30"/>
      <c r="X1215" s="34"/>
      <c r="Y1215" s="34"/>
      <c r="Z1215" s="30"/>
      <c r="AA1215" s="34"/>
      <c r="AB1215" s="34"/>
      <c r="AC1215" s="30"/>
      <c r="AD1215" s="34"/>
      <c r="AE1215" s="34"/>
      <c r="AF1215" s="30"/>
      <c r="AG1215" s="34"/>
      <c r="AH1215" s="34"/>
      <c r="AI1215" s="30"/>
      <c r="AJ1215" s="34"/>
      <c r="AK1215" s="34"/>
      <c r="AL1215" s="30"/>
      <c r="AM1215" s="34"/>
      <c r="AN1215" s="34"/>
      <c r="AO1215" s="30"/>
      <c r="AP1215" s="34"/>
      <c r="AQ1215" s="34"/>
      <c r="AR1215" s="30"/>
      <c r="AS1215" s="34"/>
      <c r="AT1215" s="34"/>
      <c r="AU1215" s="30"/>
      <c r="AV1215" s="34"/>
      <c r="AW1215" s="34"/>
      <c r="AX1215" s="30"/>
      <c r="AY1215" s="34"/>
      <c r="AZ1215" s="34"/>
      <c r="BA1215" s="30"/>
      <c r="BB1215" s="34"/>
      <c r="BC1215" s="34"/>
      <c r="BD1215" s="30"/>
      <c r="BE1215" s="34"/>
      <c r="BF1215" s="34"/>
      <c r="BG1215" s="30"/>
      <c r="BH1215" s="34"/>
      <c r="BI1215" s="34"/>
      <c r="BJ1215" s="30"/>
      <c r="BK1215" s="34"/>
      <c r="BL1215" s="34"/>
      <c r="BM1215" s="122"/>
      <c r="BN1215" s="28"/>
      <c r="BO1215" s="34"/>
      <c r="BP1215" s="30"/>
      <c r="BQ1215" s="30"/>
      <c r="BR1215" s="31"/>
      <c r="BS1215" s="31"/>
      <c r="BT1215" s="31"/>
      <c r="BU1215" s="31"/>
      <c r="BV1215" s="31"/>
      <c r="BW1215" s="31"/>
      <c r="BX1215" s="31"/>
      <c r="BY1215" s="31"/>
      <c r="BZ1215" s="31"/>
      <c r="CA1215" s="31"/>
      <c r="CB1215" s="31"/>
      <c r="CC1215" s="31"/>
      <c r="CD1215" s="31"/>
      <c r="CE1215" s="31"/>
      <c r="CF1215" s="31"/>
      <c r="CG1215" s="31"/>
      <c r="CH1215" s="31"/>
      <c r="CI1215" s="31"/>
      <c r="CJ1215" s="31"/>
      <c r="CK1215" s="31"/>
      <c r="CL1215" s="31"/>
      <c r="CM1215" s="31"/>
      <c r="CN1215" s="31"/>
      <c r="CO1215" s="31"/>
      <c r="CP1215" s="31"/>
      <c r="CQ1215" s="31"/>
      <c r="CR1215" s="31"/>
      <c r="CS1215" s="31"/>
      <c r="CT1215" s="31"/>
      <c r="CU1215" s="31"/>
      <c r="CV1215" s="31"/>
      <c r="CW1215" s="31"/>
      <c r="CX1215" s="31"/>
      <c r="CY1215" s="31"/>
      <c r="CZ1215" s="31"/>
      <c r="DA1215" s="31"/>
      <c r="DB1215" s="31"/>
      <c r="DC1215" s="31"/>
      <c r="DD1215" s="31"/>
      <c r="DE1215" s="31"/>
      <c r="DF1215" s="31"/>
      <c r="DG1215" s="31"/>
      <c r="DH1215" s="31"/>
      <c r="DI1215" s="31"/>
      <c r="DJ1215" s="31"/>
      <c r="DK1215" s="31"/>
      <c r="DL1215" s="31"/>
      <c r="DM1215" s="31"/>
      <c r="DN1215" s="31"/>
      <c r="DO1215" s="31"/>
      <c r="DP1215" s="31"/>
      <c r="DQ1215" s="31"/>
      <c r="DR1215" s="31"/>
      <c r="DS1215" s="31"/>
      <c r="DT1215" s="31"/>
      <c r="DU1215" s="31"/>
      <c r="DV1215" s="31"/>
      <c r="DW1215" s="31"/>
      <c r="DX1215" s="31"/>
      <c r="DY1215" s="31"/>
      <c r="DZ1215" s="31"/>
      <c r="EA1215" s="31"/>
      <c r="EB1215" s="31"/>
      <c r="EC1215" s="31"/>
      <c r="ED1215" s="31"/>
      <c r="EE1215" s="31"/>
      <c r="EF1215" s="31"/>
      <c r="EG1215" s="31"/>
      <c r="EH1215" s="31"/>
      <c r="EI1215" s="31"/>
      <c r="EJ1215" s="31"/>
      <c r="EK1215" s="31"/>
      <c r="EL1215" s="31"/>
      <c r="EM1215" s="31"/>
      <c r="EN1215" s="31"/>
      <c r="EO1215" s="31"/>
      <c r="EP1215" s="31"/>
      <c r="EQ1215" s="31"/>
      <c r="ER1215" s="31"/>
      <c r="ES1215" s="31"/>
      <c r="ET1215" s="31"/>
      <c r="EU1215" s="31"/>
      <c r="EV1215" s="31"/>
      <c r="EW1215" s="31"/>
      <c r="EX1215" s="31"/>
      <c r="EY1215" s="31"/>
      <c r="EZ1215" s="31"/>
      <c r="FA1215" s="31"/>
      <c r="FB1215" s="31"/>
      <c r="FC1215" s="31"/>
      <c r="FD1215" s="31"/>
      <c r="FE1215" s="31"/>
      <c r="FF1215" s="31"/>
      <c r="FG1215" s="31"/>
      <c r="FH1215" s="31"/>
      <c r="FI1215" s="31"/>
      <c r="FJ1215" s="31"/>
      <c r="FK1215" s="31"/>
      <c r="FL1215" s="31"/>
      <c r="FM1215" s="31"/>
      <c r="FN1215" s="31"/>
      <c r="FO1215" s="31"/>
      <c r="FP1215" s="31"/>
      <c r="FQ1215" s="31"/>
      <c r="FR1215" s="31"/>
      <c r="FS1215" s="31"/>
      <c r="FT1215" s="31"/>
      <c r="FU1215" s="31"/>
      <c r="FV1215" s="31"/>
      <c r="FW1215" s="31"/>
      <c r="FX1215" s="31"/>
      <c r="FY1215" s="31"/>
      <c r="FZ1215" s="31"/>
      <c r="GA1215" s="31"/>
      <c r="GB1215" s="31"/>
      <c r="GC1215" s="31"/>
      <c r="GD1215" s="31"/>
      <c r="GE1215" s="31"/>
      <c r="GF1215" s="31"/>
      <c r="GG1215" s="31"/>
      <c r="GH1215" s="31"/>
      <c r="GI1215" s="31"/>
      <c r="GJ1215" s="31"/>
      <c r="GK1215" s="31"/>
      <c r="GL1215" s="31"/>
      <c r="GM1215" s="31"/>
      <c r="GN1215" s="31"/>
      <c r="GO1215" s="31"/>
      <c r="GP1215" s="31"/>
      <c r="GQ1215" s="31"/>
      <c r="GR1215" s="31"/>
      <c r="GS1215" s="31"/>
      <c r="GT1215" s="31"/>
      <c r="GU1215" s="31"/>
      <c r="GV1215" s="31"/>
      <c r="GW1215" s="31"/>
      <c r="GX1215" s="31"/>
      <c r="GY1215" s="31"/>
      <c r="GZ1215" s="31"/>
    </row>
    <row r="1216" spans="2:208" s="32" customFormat="1" x14ac:dyDescent="0.2">
      <c r="B1216" s="21"/>
      <c r="C1216" s="22"/>
      <c r="D1216" s="22"/>
      <c r="E1216" s="22"/>
      <c r="F1216" s="246"/>
      <c r="G1216" s="121"/>
      <c r="H1216" s="27"/>
      <c r="I1216" s="28"/>
      <c r="J1216" s="29"/>
      <c r="K1216" s="30"/>
      <c r="L1216" s="34"/>
      <c r="M1216" s="35"/>
      <c r="N1216" s="30"/>
      <c r="O1216" s="34"/>
      <c r="P1216" s="35"/>
      <c r="Q1216" s="30"/>
      <c r="R1216" s="34"/>
      <c r="S1216" s="35"/>
      <c r="T1216" s="30"/>
      <c r="U1216" s="34"/>
      <c r="V1216" s="35"/>
      <c r="W1216" s="30"/>
      <c r="X1216" s="34"/>
      <c r="Y1216" s="34"/>
      <c r="Z1216" s="30"/>
      <c r="AA1216" s="34"/>
      <c r="AB1216" s="34"/>
      <c r="AC1216" s="30"/>
      <c r="AD1216" s="34"/>
      <c r="AE1216" s="34"/>
      <c r="AF1216" s="30"/>
      <c r="AG1216" s="34"/>
      <c r="AH1216" s="34"/>
      <c r="AI1216" s="30"/>
      <c r="AJ1216" s="34"/>
      <c r="AK1216" s="34"/>
      <c r="AL1216" s="30"/>
      <c r="AM1216" s="34"/>
      <c r="AN1216" s="34"/>
      <c r="AO1216" s="30"/>
      <c r="AP1216" s="34"/>
      <c r="AQ1216" s="34"/>
      <c r="AR1216" s="30"/>
      <c r="AS1216" s="34"/>
      <c r="AT1216" s="34"/>
      <c r="AU1216" s="30"/>
      <c r="AV1216" s="34"/>
      <c r="AW1216" s="34"/>
      <c r="AX1216" s="30"/>
      <c r="AY1216" s="34"/>
      <c r="AZ1216" s="34"/>
      <c r="BA1216" s="30"/>
      <c r="BB1216" s="34"/>
      <c r="BC1216" s="34"/>
      <c r="BD1216" s="30"/>
      <c r="BE1216" s="34"/>
      <c r="BF1216" s="34"/>
      <c r="BG1216" s="30"/>
      <c r="BH1216" s="34"/>
      <c r="BI1216" s="34"/>
      <c r="BJ1216" s="30"/>
      <c r="BK1216" s="34"/>
      <c r="BL1216" s="34"/>
      <c r="BM1216" s="122"/>
      <c r="BN1216" s="28"/>
      <c r="BO1216" s="34"/>
      <c r="BP1216" s="30"/>
      <c r="BQ1216" s="30"/>
      <c r="BR1216" s="31"/>
      <c r="BS1216" s="31"/>
      <c r="BT1216" s="31"/>
      <c r="BU1216" s="31"/>
      <c r="BV1216" s="31"/>
      <c r="BW1216" s="31"/>
      <c r="BX1216" s="31"/>
      <c r="BY1216" s="31"/>
      <c r="BZ1216" s="31"/>
      <c r="CA1216" s="31"/>
      <c r="CB1216" s="31"/>
      <c r="CC1216" s="31"/>
      <c r="CD1216" s="31"/>
      <c r="CE1216" s="31"/>
      <c r="CF1216" s="31"/>
      <c r="CG1216" s="31"/>
      <c r="CH1216" s="31"/>
      <c r="CI1216" s="31"/>
      <c r="CJ1216" s="31"/>
      <c r="CK1216" s="31"/>
      <c r="CL1216" s="31"/>
      <c r="CM1216" s="31"/>
      <c r="CN1216" s="31"/>
      <c r="CO1216" s="31"/>
      <c r="CP1216" s="31"/>
      <c r="CQ1216" s="31"/>
      <c r="CR1216" s="31"/>
      <c r="CS1216" s="31"/>
      <c r="CT1216" s="31"/>
      <c r="CU1216" s="31"/>
      <c r="CV1216" s="31"/>
      <c r="CW1216" s="31"/>
      <c r="CX1216" s="31"/>
      <c r="CY1216" s="31"/>
      <c r="CZ1216" s="31"/>
      <c r="DA1216" s="31"/>
      <c r="DB1216" s="31"/>
      <c r="DC1216" s="31"/>
      <c r="DD1216" s="31"/>
      <c r="DE1216" s="31"/>
      <c r="DF1216" s="31"/>
      <c r="DG1216" s="31"/>
      <c r="DH1216" s="31"/>
      <c r="DI1216" s="31"/>
      <c r="DJ1216" s="31"/>
      <c r="DK1216" s="31"/>
      <c r="DL1216" s="31"/>
      <c r="DM1216" s="31"/>
      <c r="DN1216" s="31"/>
      <c r="DO1216" s="31"/>
      <c r="DP1216" s="31"/>
      <c r="DQ1216" s="31"/>
      <c r="DR1216" s="31"/>
      <c r="DS1216" s="31"/>
      <c r="DT1216" s="31"/>
      <c r="DU1216" s="31"/>
      <c r="DV1216" s="31"/>
      <c r="DW1216" s="31"/>
      <c r="DX1216" s="31"/>
      <c r="DY1216" s="31"/>
      <c r="DZ1216" s="31"/>
      <c r="EA1216" s="31"/>
      <c r="EB1216" s="31"/>
      <c r="EC1216" s="31"/>
      <c r="ED1216" s="31"/>
      <c r="EE1216" s="31"/>
      <c r="EF1216" s="31"/>
      <c r="EG1216" s="31"/>
      <c r="EH1216" s="31"/>
      <c r="EI1216" s="31"/>
      <c r="EJ1216" s="31"/>
      <c r="EK1216" s="31"/>
      <c r="EL1216" s="31"/>
      <c r="EM1216" s="31"/>
      <c r="EN1216" s="31"/>
      <c r="EO1216" s="31"/>
      <c r="EP1216" s="31"/>
      <c r="EQ1216" s="31"/>
      <c r="ER1216" s="31"/>
      <c r="ES1216" s="31"/>
      <c r="ET1216" s="31"/>
      <c r="EU1216" s="31"/>
      <c r="EV1216" s="31"/>
      <c r="EW1216" s="31"/>
      <c r="EX1216" s="31"/>
      <c r="EY1216" s="31"/>
      <c r="EZ1216" s="31"/>
      <c r="FA1216" s="31"/>
      <c r="FB1216" s="31"/>
      <c r="FC1216" s="31"/>
      <c r="FD1216" s="31"/>
      <c r="FE1216" s="31"/>
      <c r="FF1216" s="31"/>
      <c r="FG1216" s="31"/>
      <c r="FH1216" s="31"/>
      <c r="FI1216" s="31"/>
      <c r="FJ1216" s="31"/>
      <c r="FK1216" s="31"/>
      <c r="FL1216" s="31"/>
      <c r="FM1216" s="31"/>
      <c r="FN1216" s="31"/>
      <c r="FO1216" s="31"/>
      <c r="FP1216" s="31"/>
      <c r="FQ1216" s="31"/>
      <c r="FR1216" s="31"/>
      <c r="FS1216" s="31"/>
      <c r="FT1216" s="31"/>
      <c r="FU1216" s="31"/>
      <c r="FV1216" s="31"/>
      <c r="FW1216" s="31"/>
      <c r="FX1216" s="31"/>
      <c r="FY1216" s="31"/>
      <c r="FZ1216" s="31"/>
      <c r="GA1216" s="31"/>
      <c r="GB1216" s="31"/>
      <c r="GC1216" s="31"/>
      <c r="GD1216" s="31"/>
      <c r="GE1216" s="31"/>
      <c r="GF1216" s="31"/>
      <c r="GG1216" s="31"/>
      <c r="GH1216" s="31"/>
      <c r="GI1216" s="31"/>
      <c r="GJ1216" s="31"/>
      <c r="GK1216" s="31"/>
      <c r="GL1216" s="31"/>
      <c r="GM1216" s="31"/>
      <c r="GN1216" s="31"/>
      <c r="GO1216" s="31"/>
      <c r="GP1216" s="31"/>
      <c r="GQ1216" s="31"/>
      <c r="GR1216" s="31"/>
      <c r="GS1216" s="31"/>
      <c r="GT1216" s="31"/>
      <c r="GU1216" s="31"/>
      <c r="GV1216" s="31"/>
      <c r="GW1216" s="31"/>
      <c r="GX1216" s="31"/>
      <c r="GY1216" s="31"/>
      <c r="GZ1216" s="31"/>
    </row>
    <row r="1217" spans="2:208" s="32" customFormat="1" x14ac:dyDescent="0.2">
      <c r="B1217" s="21"/>
      <c r="C1217" s="22"/>
      <c r="D1217" s="22"/>
      <c r="E1217" s="22"/>
      <c r="F1217" s="246"/>
      <c r="G1217" s="121"/>
      <c r="H1217" s="27"/>
      <c r="I1217" s="28"/>
      <c r="J1217" s="29"/>
      <c r="K1217" s="30"/>
      <c r="L1217" s="34"/>
      <c r="M1217" s="35"/>
      <c r="N1217" s="30"/>
      <c r="O1217" s="34"/>
      <c r="P1217" s="35"/>
      <c r="Q1217" s="30"/>
      <c r="R1217" s="34"/>
      <c r="S1217" s="35"/>
      <c r="T1217" s="30"/>
      <c r="U1217" s="34"/>
      <c r="V1217" s="35"/>
      <c r="W1217" s="30"/>
      <c r="X1217" s="34"/>
      <c r="Y1217" s="34"/>
      <c r="Z1217" s="30"/>
      <c r="AA1217" s="34"/>
      <c r="AB1217" s="34"/>
      <c r="AC1217" s="30"/>
      <c r="AD1217" s="34"/>
      <c r="AE1217" s="34"/>
      <c r="AF1217" s="30"/>
      <c r="AG1217" s="34"/>
      <c r="AH1217" s="34"/>
      <c r="AI1217" s="30"/>
      <c r="AJ1217" s="34"/>
      <c r="AK1217" s="34"/>
      <c r="AL1217" s="30"/>
      <c r="AM1217" s="34"/>
      <c r="AN1217" s="34"/>
      <c r="AO1217" s="30"/>
      <c r="AP1217" s="34"/>
      <c r="AQ1217" s="34"/>
      <c r="AR1217" s="30"/>
      <c r="AS1217" s="34"/>
      <c r="AT1217" s="34"/>
      <c r="AU1217" s="30"/>
      <c r="AV1217" s="34"/>
      <c r="AW1217" s="34"/>
      <c r="AX1217" s="30"/>
      <c r="AY1217" s="34"/>
      <c r="AZ1217" s="34"/>
      <c r="BA1217" s="30"/>
      <c r="BB1217" s="34"/>
      <c r="BC1217" s="34"/>
      <c r="BD1217" s="30"/>
      <c r="BE1217" s="34"/>
      <c r="BF1217" s="34"/>
      <c r="BG1217" s="30"/>
      <c r="BH1217" s="34"/>
      <c r="BI1217" s="34"/>
      <c r="BJ1217" s="30"/>
      <c r="BK1217" s="34"/>
      <c r="BL1217" s="34"/>
      <c r="BM1217" s="122"/>
      <c r="BN1217" s="28"/>
      <c r="BO1217" s="34"/>
      <c r="BP1217" s="30"/>
      <c r="BQ1217" s="30"/>
      <c r="BR1217" s="31"/>
      <c r="BS1217" s="31"/>
      <c r="BT1217" s="31"/>
      <c r="BU1217" s="31"/>
      <c r="BV1217" s="31"/>
      <c r="BW1217" s="31"/>
      <c r="BX1217" s="31"/>
      <c r="BY1217" s="31"/>
      <c r="BZ1217" s="31"/>
      <c r="CA1217" s="31"/>
      <c r="CB1217" s="31"/>
      <c r="CC1217" s="31"/>
      <c r="CD1217" s="31"/>
      <c r="CE1217" s="31"/>
      <c r="CF1217" s="31"/>
      <c r="CG1217" s="31"/>
      <c r="CH1217" s="31"/>
      <c r="CI1217" s="31"/>
      <c r="CJ1217" s="31"/>
      <c r="CK1217" s="31"/>
      <c r="CL1217" s="31"/>
      <c r="CM1217" s="31"/>
      <c r="CN1217" s="31"/>
      <c r="CO1217" s="31"/>
      <c r="CP1217" s="31"/>
      <c r="CQ1217" s="31"/>
      <c r="CR1217" s="31"/>
      <c r="CS1217" s="31"/>
      <c r="CT1217" s="31"/>
      <c r="CU1217" s="31"/>
      <c r="CV1217" s="31"/>
      <c r="CW1217" s="31"/>
      <c r="CX1217" s="31"/>
      <c r="CY1217" s="31"/>
      <c r="CZ1217" s="31"/>
      <c r="DA1217" s="31"/>
      <c r="DB1217" s="31"/>
      <c r="DC1217" s="31"/>
      <c r="DD1217" s="31"/>
      <c r="DE1217" s="31"/>
      <c r="DF1217" s="31"/>
      <c r="DG1217" s="31"/>
      <c r="DH1217" s="31"/>
      <c r="DI1217" s="31"/>
      <c r="DJ1217" s="31"/>
      <c r="DK1217" s="31"/>
      <c r="DL1217" s="31"/>
      <c r="DM1217" s="31"/>
      <c r="DN1217" s="31"/>
      <c r="DO1217" s="31"/>
      <c r="DP1217" s="31"/>
      <c r="DQ1217" s="31"/>
      <c r="DR1217" s="31"/>
      <c r="DS1217" s="31"/>
      <c r="DT1217" s="31"/>
      <c r="DU1217" s="31"/>
      <c r="DV1217" s="31"/>
      <c r="DW1217" s="31"/>
      <c r="DX1217" s="31"/>
      <c r="DY1217" s="31"/>
      <c r="DZ1217" s="31"/>
      <c r="EA1217" s="31"/>
      <c r="EB1217" s="31"/>
      <c r="EC1217" s="31"/>
      <c r="ED1217" s="31"/>
      <c r="EE1217" s="31"/>
      <c r="EF1217" s="31"/>
      <c r="EG1217" s="31"/>
      <c r="EH1217" s="31"/>
      <c r="EI1217" s="31"/>
      <c r="EJ1217" s="31"/>
      <c r="EK1217" s="31"/>
      <c r="EL1217" s="31"/>
      <c r="EM1217" s="31"/>
      <c r="EN1217" s="31"/>
      <c r="EO1217" s="31"/>
      <c r="EP1217" s="31"/>
      <c r="EQ1217" s="31"/>
      <c r="ER1217" s="31"/>
      <c r="ES1217" s="31"/>
      <c r="ET1217" s="31"/>
      <c r="EU1217" s="31"/>
      <c r="EV1217" s="31"/>
      <c r="EW1217" s="31"/>
      <c r="EX1217" s="31"/>
      <c r="EY1217" s="31"/>
      <c r="EZ1217" s="31"/>
      <c r="FA1217" s="31"/>
      <c r="FB1217" s="31"/>
      <c r="FC1217" s="31"/>
      <c r="FD1217" s="31"/>
      <c r="FE1217" s="31"/>
      <c r="FF1217" s="31"/>
      <c r="FG1217" s="31"/>
      <c r="FH1217" s="31"/>
      <c r="FI1217" s="31"/>
      <c r="FJ1217" s="31"/>
      <c r="FK1217" s="31"/>
      <c r="FL1217" s="31"/>
      <c r="FM1217" s="31"/>
      <c r="FN1217" s="31"/>
      <c r="FO1217" s="31"/>
      <c r="FP1217" s="31"/>
      <c r="FQ1217" s="31"/>
      <c r="FR1217" s="31"/>
      <c r="FS1217" s="31"/>
      <c r="FT1217" s="31"/>
      <c r="FU1217" s="31"/>
      <c r="FV1217" s="31"/>
      <c r="FW1217" s="31"/>
      <c r="FX1217" s="31"/>
      <c r="FY1217" s="31"/>
      <c r="FZ1217" s="31"/>
      <c r="GA1217" s="31"/>
      <c r="GB1217" s="31"/>
      <c r="GC1217" s="31"/>
      <c r="GD1217" s="31"/>
      <c r="GE1217" s="31"/>
      <c r="GF1217" s="31"/>
      <c r="GG1217" s="31"/>
      <c r="GH1217" s="31"/>
      <c r="GI1217" s="31"/>
      <c r="GJ1217" s="31"/>
      <c r="GK1217" s="31"/>
      <c r="GL1217" s="31"/>
      <c r="GM1217" s="31"/>
      <c r="GN1217" s="31"/>
      <c r="GO1217" s="31"/>
      <c r="GP1217" s="31"/>
      <c r="GQ1217" s="31"/>
      <c r="GR1217" s="31"/>
      <c r="GS1217" s="31"/>
      <c r="GT1217" s="31"/>
      <c r="GU1217" s="31"/>
      <c r="GV1217" s="31"/>
      <c r="GW1217" s="31"/>
      <c r="GX1217" s="31"/>
      <c r="GY1217" s="31"/>
      <c r="GZ1217" s="31"/>
    </row>
    <row r="1218" spans="2:208" s="32" customFormat="1" x14ac:dyDescent="0.2">
      <c r="B1218" s="21"/>
      <c r="C1218" s="22"/>
      <c r="D1218" s="22"/>
      <c r="E1218" s="22"/>
      <c r="F1218" s="246"/>
      <c r="G1218" s="121"/>
      <c r="H1218" s="27"/>
      <c r="I1218" s="28"/>
      <c r="J1218" s="29"/>
      <c r="K1218" s="30"/>
      <c r="L1218" s="34"/>
      <c r="M1218" s="35"/>
      <c r="N1218" s="30"/>
      <c r="O1218" s="34"/>
      <c r="P1218" s="35"/>
      <c r="Q1218" s="30"/>
      <c r="R1218" s="34"/>
      <c r="S1218" s="35"/>
      <c r="T1218" s="30"/>
      <c r="U1218" s="34"/>
      <c r="V1218" s="35"/>
      <c r="W1218" s="30"/>
      <c r="X1218" s="34"/>
      <c r="Y1218" s="34"/>
      <c r="Z1218" s="30"/>
      <c r="AA1218" s="34"/>
      <c r="AB1218" s="34"/>
      <c r="AC1218" s="30"/>
      <c r="AD1218" s="34"/>
      <c r="AE1218" s="34"/>
      <c r="AF1218" s="30"/>
      <c r="AG1218" s="34"/>
      <c r="AH1218" s="34"/>
      <c r="AI1218" s="30"/>
      <c r="AJ1218" s="34"/>
      <c r="AK1218" s="34"/>
      <c r="AL1218" s="30"/>
      <c r="AM1218" s="34"/>
      <c r="AN1218" s="34"/>
      <c r="AO1218" s="30"/>
      <c r="AP1218" s="34"/>
      <c r="AQ1218" s="34"/>
      <c r="AR1218" s="30"/>
      <c r="AS1218" s="34"/>
      <c r="AT1218" s="34"/>
      <c r="AU1218" s="30"/>
      <c r="AV1218" s="34"/>
      <c r="AW1218" s="34"/>
      <c r="AX1218" s="30"/>
      <c r="AY1218" s="34"/>
      <c r="AZ1218" s="34"/>
      <c r="BA1218" s="30"/>
      <c r="BB1218" s="34"/>
      <c r="BC1218" s="34"/>
      <c r="BD1218" s="30"/>
      <c r="BE1218" s="34"/>
      <c r="BF1218" s="34"/>
      <c r="BG1218" s="30"/>
      <c r="BH1218" s="34"/>
      <c r="BI1218" s="34"/>
      <c r="BJ1218" s="30"/>
      <c r="BK1218" s="34"/>
      <c r="BL1218" s="34"/>
      <c r="BM1218" s="122"/>
      <c r="BN1218" s="28"/>
      <c r="BO1218" s="34"/>
      <c r="BP1218" s="30"/>
      <c r="BQ1218" s="30"/>
      <c r="BR1218" s="31"/>
      <c r="BS1218" s="31"/>
      <c r="BT1218" s="31"/>
      <c r="BU1218" s="31"/>
      <c r="BV1218" s="31"/>
      <c r="BW1218" s="31"/>
      <c r="BX1218" s="31"/>
      <c r="BY1218" s="31"/>
      <c r="BZ1218" s="31"/>
      <c r="CA1218" s="31"/>
      <c r="CB1218" s="31"/>
      <c r="CC1218" s="31"/>
      <c r="CD1218" s="31"/>
      <c r="CE1218" s="31"/>
      <c r="CF1218" s="31"/>
      <c r="CG1218" s="31"/>
      <c r="CH1218" s="31"/>
      <c r="CI1218" s="31"/>
      <c r="CJ1218" s="31"/>
      <c r="CK1218" s="31"/>
      <c r="CL1218" s="31"/>
      <c r="CM1218" s="31"/>
      <c r="CN1218" s="31"/>
      <c r="CO1218" s="31"/>
      <c r="CP1218" s="31"/>
      <c r="CQ1218" s="31"/>
      <c r="CR1218" s="31"/>
      <c r="CS1218" s="31"/>
      <c r="CT1218" s="31"/>
      <c r="CU1218" s="31"/>
      <c r="CV1218" s="31"/>
      <c r="CW1218" s="31"/>
      <c r="CX1218" s="31"/>
      <c r="CY1218" s="31"/>
      <c r="CZ1218" s="31"/>
      <c r="DA1218" s="31"/>
      <c r="DB1218" s="31"/>
      <c r="DC1218" s="31"/>
      <c r="DD1218" s="31"/>
      <c r="DE1218" s="31"/>
      <c r="DF1218" s="31"/>
      <c r="DG1218" s="31"/>
      <c r="DH1218" s="31"/>
      <c r="DI1218" s="31"/>
      <c r="DJ1218" s="31"/>
      <c r="DK1218" s="31"/>
      <c r="DL1218" s="31"/>
      <c r="DM1218" s="31"/>
      <c r="DN1218" s="31"/>
      <c r="DO1218" s="31"/>
      <c r="DP1218" s="31"/>
      <c r="DQ1218" s="31"/>
      <c r="DR1218" s="31"/>
      <c r="DS1218" s="31"/>
      <c r="DT1218" s="31"/>
      <c r="DU1218" s="31"/>
      <c r="DV1218" s="31"/>
      <c r="DW1218" s="31"/>
      <c r="DX1218" s="31"/>
      <c r="DY1218" s="31"/>
      <c r="DZ1218" s="31"/>
      <c r="EA1218" s="31"/>
      <c r="EB1218" s="31"/>
      <c r="EC1218" s="31"/>
      <c r="ED1218" s="31"/>
      <c r="EE1218" s="31"/>
      <c r="EF1218" s="31"/>
      <c r="EG1218" s="31"/>
      <c r="EH1218" s="31"/>
      <c r="EI1218" s="31"/>
      <c r="EJ1218" s="31"/>
      <c r="EK1218" s="31"/>
      <c r="EL1218" s="31"/>
      <c r="EM1218" s="31"/>
      <c r="EN1218" s="31"/>
      <c r="EO1218" s="31"/>
      <c r="EP1218" s="31"/>
      <c r="EQ1218" s="31"/>
      <c r="ER1218" s="31"/>
      <c r="ES1218" s="31"/>
      <c r="ET1218" s="31"/>
      <c r="EU1218" s="31"/>
      <c r="EV1218" s="31"/>
      <c r="EW1218" s="31"/>
      <c r="EX1218" s="31"/>
      <c r="EY1218" s="31"/>
      <c r="EZ1218" s="31"/>
      <c r="FA1218" s="31"/>
      <c r="FB1218" s="31"/>
      <c r="FC1218" s="31"/>
      <c r="FD1218" s="31"/>
      <c r="FE1218" s="31"/>
      <c r="FF1218" s="31"/>
      <c r="FG1218" s="31"/>
      <c r="FH1218" s="31"/>
      <c r="FI1218" s="31"/>
      <c r="FJ1218" s="31"/>
      <c r="FK1218" s="31"/>
      <c r="FL1218" s="31"/>
      <c r="FM1218" s="31"/>
      <c r="FN1218" s="31"/>
      <c r="FO1218" s="31"/>
      <c r="FP1218" s="31"/>
      <c r="FQ1218" s="31"/>
      <c r="FR1218" s="31"/>
      <c r="FS1218" s="31"/>
      <c r="FT1218" s="31"/>
      <c r="FU1218" s="31"/>
      <c r="FV1218" s="31"/>
      <c r="FW1218" s="31"/>
      <c r="FX1218" s="31"/>
      <c r="FY1218" s="31"/>
      <c r="FZ1218" s="31"/>
      <c r="GA1218" s="31"/>
      <c r="GB1218" s="31"/>
      <c r="GC1218" s="31"/>
      <c r="GD1218" s="31"/>
      <c r="GE1218" s="31"/>
      <c r="GF1218" s="31"/>
      <c r="GG1218" s="31"/>
      <c r="GH1218" s="31"/>
      <c r="GI1218" s="31"/>
      <c r="GJ1218" s="31"/>
      <c r="GK1218" s="31"/>
      <c r="GL1218" s="31"/>
      <c r="GM1218" s="31"/>
      <c r="GN1218" s="31"/>
      <c r="GO1218" s="31"/>
      <c r="GP1218" s="31"/>
      <c r="GQ1218" s="31"/>
      <c r="GR1218" s="31"/>
      <c r="GS1218" s="31"/>
      <c r="GT1218" s="31"/>
      <c r="GU1218" s="31"/>
      <c r="GV1218" s="31"/>
      <c r="GW1218" s="31"/>
      <c r="GX1218" s="31"/>
      <c r="GY1218" s="31"/>
      <c r="GZ1218" s="31"/>
    </row>
    <row r="1219" spans="2:208" s="32" customFormat="1" x14ac:dyDescent="0.2">
      <c r="B1219" s="21"/>
      <c r="C1219" s="22"/>
      <c r="D1219" s="22"/>
      <c r="E1219" s="22"/>
      <c r="F1219" s="246"/>
      <c r="G1219" s="121"/>
      <c r="H1219" s="27"/>
      <c r="I1219" s="28"/>
      <c r="J1219" s="29"/>
      <c r="K1219" s="30"/>
      <c r="L1219" s="34"/>
      <c r="M1219" s="35"/>
      <c r="N1219" s="30"/>
      <c r="O1219" s="34"/>
      <c r="P1219" s="35"/>
      <c r="Q1219" s="30"/>
      <c r="R1219" s="34"/>
      <c r="S1219" s="35"/>
      <c r="T1219" s="30"/>
      <c r="U1219" s="34"/>
      <c r="V1219" s="35"/>
      <c r="W1219" s="30"/>
      <c r="X1219" s="34"/>
      <c r="Y1219" s="34"/>
      <c r="Z1219" s="30"/>
      <c r="AA1219" s="34"/>
      <c r="AB1219" s="34"/>
      <c r="AC1219" s="30"/>
      <c r="AD1219" s="34"/>
      <c r="AE1219" s="34"/>
      <c r="AF1219" s="30"/>
      <c r="AG1219" s="34"/>
      <c r="AH1219" s="34"/>
      <c r="AI1219" s="30"/>
      <c r="AJ1219" s="34"/>
      <c r="AK1219" s="34"/>
      <c r="AL1219" s="30"/>
      <c r="AM1219" s="34"/>
      <c r="AN1219" s="34"/>
      <c r="AO1219" s="30"/>
      <c r="AP1219" s="34"/>
      <c r="AQ1219" s="34"/>
      <c r="AR1219" s="30"/>
      <c r="AS1219" s="34"/>
      <c r="AT1219" s="34"/>
      <c r="AU1219" s="30"/>
      <c r="AV1219" s="34"/>
      <c r="AW1219" s="34"/>
      <c r="AX1219" s="30"/>
      <c r="AY1219" s="34"/>
      <c r="AZ1219" s="34"/>
      <c r="BA1219" s="30"/>
      <c r="BB1219" s="34"/>
      <c r="BC1219" s="34"/>
      <c r="BD1219" s="30"/>
      <c r="BE1219" s="34"/>
      <c r="BF1219" s="34"/>
      <c r="BG1219" s="30"/>
      <c r="BH1219" s="34"/>
      <c r="BI1219" s="34"/>
      <c r="BJ1219" s="30"/>
      <c r="BK1219" s="34"/>
      <c r="BL1219" s="34"/>
      <c r="BM1219" s="122"/>
      <c r="BN1219" s="28"/>
      <c r="BO1219" s="34"/>
      <c r="BP1219" s="30"/>
      <c r="BQ1219" s="30"/>
      <c r="BR1219" s="31"/>
      <c r="BS1219" s="31"/>
      <c r="BT1219" s="31"/>
      <c r="BU1219" s="31"/>
      <c r="BV1219" s="31"/>
      <c r="BW1219" s="31"/>
      <c r="BX1219" s="31"/>
      <c r="BY1219" s="31"/>
      <c r="BZ1219" s="31"/>
      <c r="CA1219" s="31"/>
      <c r="CB1219" s="31"/>
      <c r="CC1219" s="31"/>
      <c r="CD1219" s="31"/>
      <c r="CE1219" s="31"/>
      <c r="CF1219" s="31"/>
      <c r="CG1219" s="31"/>
      <c r="CH1219" s="31"/>
      <c r="CI1219" s="31"/>
      <c r="CJ1219" s="31"/>
      <c r="CK1219" s="31"/>
      <c r="CL1219" s="31"/>
      <c r="CM1219" s="31"/>
      <c r="CN1219" s="31"/>
      <c r="CO1219" s="31"/>
      <c r="CP1219" s="31"/>
      <c r="CQ1219" s="31"/>
      <c r="CR1219" s="31"/>
      <c r="CS1219" s="31"/>
      <c r="CT1219" s="31"/>
      <c r="CU1219" s="31"/>
      <c r="CV1219" s="31"/>
      <c r="CW1219" s="31"/>
      <c r="CX1219" s="31"/>
      <c r="CY1219" s="31"/>
      <c r="CZ1219" s="31"/>
      <c r="DA1219" s="31"/>
      <c r="DB1219" s="31"/>
      <c r="DC1219" s="31"/>
      <c r="DD1219" s="31"/>
      <c r="DE1219" s="31"/>
      <c r="DF1219" s="31"/>
      <c r="DG1219" s="31"/>
      <c r="DH1219" s="31"/>
      <c r="DI1219" s="31"/>
      <c r="DJ1219" s="31"/>
      <c r="DK1219" s="31"/>
      <c r="DL1219" s="31"/>
      <c r="DM1219" s="31"/>
      <c r="DN1219" s="31"/>
      <c r="DO1219" s="31"/>
      <c r="DP1219" s="31"/>
      <c r="DQ1219" s="31"/>
      <c r="DR1219" s="31"/>
      <c r="DS1219" s="31"/>
      <c r="DT1219" s="31"/>
      <c r="DU1219" s="31"/>
      <c r="DV1219" s="31"/>
      <c r="DW1219" s="31"/>
      <c r="DX1219" s="31"/>
      <c r="DY1219" s="31"/>
      <c r="DZ1219" s="31"/>
      <c r="EA1219" s="31"/>
      <c r="EB1219" s="31"/>
      <c r="EC1219" s="31"/>
      <c r="ED1219" s="31"/>
      <c r="EE1219" s="31"/>
      <c r="EF1219" s="31"/>
      <c r="EG1219" s="31"/>
      <c r="EH1219" s="31"/>
      <c r="EI1219" s="31"/>
      <c r="EJ1219" s="31"/>
      <c r="EK1219" s="31"/>
      <c r="EL1219" s="31"/>
      <c r="EM1219" s="31"/>
      <c r="EN1219" s="31"/>
      <c r="EO1219" s="31"/>
      <c r="EP1219" s="31"/>
      <c r="EQ1219" s="31"/>
      <c r="ER1219" s="31"/>
      <c r="ES1219" s="31"/>
      <c r="ET1219" s="31"/>
      <c r="EU1219" s="31"/>
      <c r="EV1219" s="31"/>
      <c r="EW1219" s="31"/>
      <c r="EX1219" s="31"/>
      <c r="EY1219" s="31"/>
      <c r="EZ1219" s="31"/>
      <c r="FA1219" s="31"/>
      <c r="FB1219" s="31"/>
      <c r="FC1219" s="31"/>
      <c r="FD1219" s="31"/>
      <c r="FE1219" s="31"/>
      <c r="FF1219" s="31"/>
      <c r="FG1219" s="31"/>
      <c r="FH1219" s="31"/>
      <c r="FI1219" s="31"/>
      <c r="FJ1219" s="31"/>
      <c r="FK1219" s="31"/>
      <c r="FL1219" s="31"/>
      <c r="FM1219" s="31"/>
      <c r="FN1219" s="31"/>
      <c r="FO1219" s="31"/>
      <c r="FP1219" s="31"/>
      <c r="FQ1219" s="31"/>
      <c r="FR1219" s="31"/>
      <c r="FS1219" s="31"/>
      <c r="FT1219" s="31"/>
      <c r="FU1219" s="31"/>
      <c r="FV1219" s="31"/>
      <c r="FW1219" s="31"/>
      <c r="FX1219" s="31"/>
      <c r="FY1219" s="31"/>
      <c r="FZ1219" s="31"/>
      <c r="GA1219" s="31"/>
      <c r="GB1219" s="31"/>
      <c r="GC1219" s="31"/>
      <c r="GD1219" s="31"/>
      <c r="GE1219" s="31"/>
      <c r="GF1219" s="31"/>
      <c r="GG1219" s="31"/>
      <c r="GH1219" s="31"/>
      <c r="GI1219" s="31"/>
      <c r="GJ1219" s="31"/>
      <c r="GK1219" s="31"/>
      <c r="GL1219" s="31"/>
      <c r="GM1219" s="31"/>
      <c r="GN1219" s="31"/>
      <c r="GO1219" s="31"/>
      <c r="GP1219" s="31"/>
      <c r="GQ1219" s="31"/>
      <c r="GR1219" s="31"/>
      <c r="GS1219" s="31"/>
      <c r="GT1219" s="31"/>
      <c r="GU1219" s="31"/>
      <c r="GV1219" s="31"/>
      <c r="GW1219" s="31"/>
      <c r="GX1219" s="31"/>
      <c r="GY1219" s="31"/>
      <c r="GZ1219" s="31"/>
    </row>
    <row r="1220" spans="2:208" s="32" customFormat="1" x14ac:dyDescent="0.2">
      <c r="B1220" s="21"/>
      <c r="C1220" s="22"/>
      <c r="D1220" s="22"/>
      <c r="E1220" s="22"/>
      <c r="F1220" s="246"/>
      <c r="G1220" s="121"/>
      <c r="H1220" s="27"/>
      <c r="I1220" s="28"/>
      <c r="J1220" s="29"/>
      <c r="K1220" s="30"/>
      <c r="L1220" s="34"/>
      <c r="M1220" s="35"/>
      <c r="N1220" s="30"/>
      <c r="O1220" s="34"/>
      <c r="P1220" s="35"/>
      <c r="Q1220" s="30"/>
      <c r="R1220" s="34"/>
      <c r="S1220" s="35"/>
      <c r="T1220" s="30"/>
      <c r="U1220" s="34"/>
      <c r="V1220" s="35"/>
      <c r="W1220" s="30"/>
      <c r="X1220" s="34"/>
      <c r="Y1220" s="34"/>
      <c r="Z1220" s="30"/>
      <c r="AA1220" s="34"/>
      <c r="AB1220" s="34"/>
      <c r="AC1220" s="30"/>
      <c r="AD1220" s="34"/>
      <c r="AE1220" s="34"/>
      <c r="AF1220" s="30"/>
      <c r="AG1220" s="34"/>
      <c r="AH1220" s="34"/>
      <c r="AI1220" s="30"/>
      <c r="AJ1220" s="34"/>
      <c r="AK1220" s="34"/>
      <c r="AL1220" s="30"/>
      <c r="AM1220" s="34"/>
      <c r="AN1220" s="34"/>
      <c r="AO1220" s="30"/>
      <c r="AP1220" s="34"/>
      <c r="AQ1220" s="34"/>
      <c r="AR1220" s="30"/>
      <c r="AS1220" s="34"/>
      <c r="AT1220" s="34"/>
      <c r="AU1220" s="30"/>
      <c r="AV1220" s="34"/>
      <c r="AW1220" s="34"/>
      <c r="AX1220" s="30"/>
      <c r="AY1220" s="34"/>
      <c r="AZ1220" s="34"/>
      <c r="BA1220" s="30"/>
      <c r="BB1220" s="34"/>
      <c r="BC1220" s="34"/>
      <c r="BD1220" s="30"/>
      <c r="BE1220" s="34"/>
      <c r="BF1220" s="34"/>
      <c r="BG1220" s="30"/>
      <c r="BH1220" s="34"/>
      <c r="BI1220" s="34"/>
      <c r="BJ1220" s="30"/>
      <c r="BK1220" s="34"/>
      <c r="BL1220" s="34"/>
      <c r="BM1220" s="122"/>
      <c r="BN1220" s="28"/>
      <c r="BO1220" s="34"/>
      <c r="BP1220" s="30"/>
      <c r="BQ1220" s="30"/>
      <c r="BR1220" s="31"/>
      <c r="BS1220" s="31"/>
      <c r="BT1220" s="31"/>
      <c r="BU1220" s="31"/>
      <c r="BV1220" s="31"/>
      <c r="BW1220" s="31"/>
      <c r="BX1220" s="31"/>
      <c r="BY1220" s="31"/>
      <c r="BZ1220" s="31"/>
      <c r="CA1220" s="31"/>
      <c r="CB1220" s="31"/>
      <c r="CC1220" s="31"/>
      <c r="CD1220" s="31"/>
      <c r="CE1220" s="31"/>
      <c r="CF1220" s="31"/>
      <c r="CG1220" s="31"/>
      <c r="CH1220" s="31"/>
      <c r="CI1220" s="31"/>
      <c r="CJ1220" s="31"/>
      <c r="CK1220" s="31"/>
      <c r="CL1220" s="31"/>
      <c r="CM1220" s="31"/>
      <c r="CN1220" s="31"/>
      <c r="CO1220" s="31"/>
      <c r="CP1220" s="31"/>
      <c r="CQ1220" s="31"/>
      <c r="CR1220" s="31"/>
      <c r="CS1220" s="31"/>
      <c r="CT1220" s="31"/>
      <c r="CU1220" s="31"/>
      <c r="CV1220" s="31"/>
      <c r="CW1220" s="31"/>
      <c r="CX1220" s="31"/>
      <c r="CY1220" s="31"/>
      <c r="CZ1220" s="31"/>
      <c r="DA1220" s="31"/>
      <c r="DB1220" s="31"/>
      <c r="DC1220" s="31"/>
      <c r="DD1220" s="31"/>
      <c r="DE1220" s="31"/>
      <c r="DF1220" s="31"/>
      <c r="DG1220" s="31"/>
      <c r="DH1220" s="31"/>
      <c r="DI1220" s="31"/>
      <c r="DJ1220" s="31"/>
      <c r="DK1220" s="31"/>
      <c r="DL1220" s="31"/>
      <c r="DM1220" s="31"/>
      <c r="DN1220" s="31"/>
      <c r="DO1220" s="31"/>
      <c r="DP1220" s="31"/>
      <c r="DQ1220" s="31"/>
      <c r="DR1220" s="31"/>
      <c r="DS1220" s="31"/>
      <c r="DT1220" s="31"/>
      <c r="DU1220" s="31"/>
      <c r="DV1220" s="31"/>
      <c r="DW1220" s="31"/>
      <c r="DX1220" s="31"/>
      <c r="DY1220" s="31"/>
      <c r="DZ1220" s="31"/>
      <c r="EA1220" s="31"/>
      <c r="EB1220" s="31"/>
      <c r="EC1220" s="31"/>
      <c r="ED1220" s="31"/>
      <c r="EE1220" s="31"/>
      <c r="EF1220" s="31"/>
      <c r="EG1220" s="31"/>
      <c r="EH1220" s="31"/>
      <c r="EI1220" s="31"/>
      <c r="EJ1220" s="31"/>
      <c r="EK1220" s="31"/>
      <c r="EL1220" s="31"/>
      <c r="EM1220" s="31"/>
      <c r="EN1220" s="31"/>
      <c r="EO1220" s="31"/>
      <c r="EP1220" s="31"/>
      <c r="EQ1220" s="31"/>
      <c r="ER1220" s="31"/>
      <c r="ES1220" s="31"/>
      <c r="ET1220" s="31"/>
      <c r="EU1220" s="31"/>
      <c r="EV1220" s="31"/>
      <c r="EW1220" s="31"/>
      <c r="EX1220" s="31"/>
      <c r="EY1220" s="31"/>
      <c r="EZ1220" s="31"/>
      <c r="FA1220" s="31"/>
      <c r="FB1220" s="31"/>
      <c r="FC1220" s="31"/>
      <c r="FD1220" s="31"/>
      <c r="FE1220" s="31"/>
      <c r="FF1220" s="31"/>
      <c r="FG1220" s="31"/>
      <c r="FH1220" s="31"/>
      <c r="FI1220" s="31"/>
      <c r="FJ1220" s="31"/>
      <c r="FK1220" s="31"/>
      <c r="FL1220" s="31"/>
      <c r="FM1220" s="31"/>
      <c r="FN1220" s="31"/>
      <c r="FO1220" s="31"/>
      <c r="FP1220" s="31"/>
      <c r="FQ1220" s="31"/>
      <c r="FR1220" s="31"/>
      <c r="FS1220" s="31"/>
      <c r="FT1220" s="31"/>
      <c r="FU1220" s="31"/>
      <c r="FV1220" s="31"/>
      <c r="FW1220" s="31"/>
      <c r="FX1220" s="31"/>
      <c r="FY1220" s="31"/>
      <c r="FZ1220" s="31"/>
      <c r="GA1220" s="31"/>
      <c r="GB1220" s="31"/>
      <c r="GC1220" s="31"/>
      <c r="GD1220" s="31"/>
      <c r="GE1220" s="31"/>
      <c r="GF1220" s="31"/>
      <c r="GG1220" s="31"/>
      <c r="GH1220" s="31"/>
      <c r="GI1220" s="31"/>
      <c r="GJ1220" s="31"/>
      <c r="GK1220" s="31"/>
      <c r="GL1220" s="31"/>
      <c r="GM1220" s="31"/>
      <c r="GN1220" s="31"/>
      <c r="GO1220" s="31"/>
      <c r="GP1220" s="31"/>
      <c r="GQ1220" s="31"/>
      <c r="GR1220" s="31"/>
      <c r="GS1220" s="31"/>
      <c r="GT1220" s="31"/>
      <c r="GU1220" s="31"/>
      <c r="GV1220" s="31"/>
      <c r="GW1220" s="31"/>
      <c r="GX1220" s="31"/>
      <c r="GY1220" s="31"/>
      <c r="GZ1220" s="31"/>
    </row>
    <row r="1221" spans="2:208" s="32" customFormat="1" x14ac:dyDescent="0.2">
      <c r="B1221" s="21"/>
      <c r="C1221" s="22"/>
      <c r="D1221" s="22"/>
      <c r="E1221" s="22"/>
      <c r="F1221" s="246"/>
      <c r="G1221" s="121"/>
      <c r="H1221" s="27"/>
      <c r="I1221" s="28"/>
      <c r="J1221" s="29"/>
      <c r="K1221" s="30"/>
      <c r="L1221" s="34"/>
      <c r="M1221" s="35"/>
      <c r="N1221" s="30"/>
      <c r="O1221" s="34"/>
      <c r="P1221" s="35"/>
      <c r="Q1221" s="30"/>
      <c r="R1221" s="34"/>
      <c r="S1221" s="35"/>
      <c r="T1221" s="30"/>
      <c r="U1221" s="34"/>
      <c r="V1221" s="35"/>
      <c r="W1221" s="30"/>
      <c r="X1221" s="34"/>
      <c r="Y1221" s="34"/>
      <c r="Z1221" s="30"/>
      <c r="AA1221" s="34"/>
      <c r="AB1221" s="34"/>
      <c r="AC1221" s="30"/>
      <c r="AD1221" s="34"/>
      <c r="AE1221" s="34"/>
      <c r="AF1221" s="30"/>
      <c r="AG1221" s="34"/>
      <c r="AH1221" s="34"/>
      <c r="AI1221" s="30"/>
      <c r="AJ1221" s="34"/>
      <c r="AK1221" s="34"/>
      <c r="AL1221" s="30"/>
      <c r="AM1221" s="34"/>
      <c r="AN1221" s="34"/>
      <c r="AO1221" s="30"/>
      <c r="AP1221" s="34"/>
      <c r="AQ1221" s="34"/>
      <c r="AR1221" s="30"/>
      <c r="AS1221" s="34"/>
      <c r="AT1221" s="34"/>
      <c r="AU1221" s="30"/>
      <c r="AV1221" s="34"/>
      <c r="AW1221" s="34"/>
      <c r="AX1221" s="30"/>
      <c r="AY1221" s="34"/>
      <c r="AZ1221" s="34"/>
      <c r="BA1221" s="30"/>
      <c r="BB1221" s="34"/>
      <c r="BC1221" s="34"/>
      <c r="BD1221" s="30"/>
      <c r="BE1221" s="34"/>
      <c r="BF1221" s="34"/>
      <c r="BG1221" s="30"/>
      <c r="BH1221" s="34"/>
      <c r="BI1221" s="34"/>
      <c r="BJ1221" s="30"/>
      <c r="BK1221" s="34"/>
      <c r="BL1221" s="34"/>
      <c r="BM1221" s="122"/>
      <c r="BN1221" s="28"/>
      <c r="BO1221" s="34"/>
      <c r="BP1221" s="30"/>
      <c r="BQ1221" s="30"/>
      <c r="BR1221" s="31"/>
      <c r="BS1221" s="31"/>
      <c r="BT1221" s="31"/>
      <c r="BU1221" s="31"/>
      <c r="BV1221" s="31"/>
      <c r="BW1221" s="31"/>
      <c r="BX1221" s="31"/>
      <c r="BY1221" s="31"/>
      <c r="BZ1221" s="31"/>
      <c r="CA1221" s="31"/>
      <c r="CB1221" s="31"/>
      <c r="CC1221" s="31"/>
      <c r="CD1221" s="31"/>
      <c r="CE1221" s="31"/>
      <c r="CF1221" s="31"/>
      <c r="CG1221" s="31"/>
      <c r="CH1221" s="31"/>
      <c r="CI1221" s="31"/>
      <c r="CJ1221" s="31"/>
      <c r="CK1221" s="31"/>
      <c r="CL1221" s="31"/>
      <c r="CM1221" s="31"/>
      <c r="CN1221" s="31"/>
      <c r="CO1221" s="31"/>
      <c r="CP1221" s="31"/>
      <c r="CQ1221" s="31"/>
      <c r="CR1221" s="31"/>
      <c r="CS1221" s="31"/>
      <c r="CT1221" s="31"/>
      <c r="CU1221" s="31"/>
      <c r="CV1221" s="31"/>
      <c r="CW1221" s="31"/>
      <c r="CX1221" s="31"/>
      <c r="CY1221" s="31"/>
      <c r="CZ1221" s="31"/>
      <c r="DA1221" s="31"/>
      <c r="DB1221" s="31"/>
      <c r="DC1221" s="31"/>
      <c r="DD1221" s="31"/>
      <c r="DE1221" s="31"/>
      <c r="DF1221" s="31"/>
      <c r="DG1221" s="31"/>
      <c r="DH1221" s="31"/>
      <c r="DI1221" s="31"/>
      <c r="DJ1221" s="31"/>
      <c r="DK1221" s="31"/>
      <c r="DL1221" s="31"/>
      <c r="DM1221" s="31"/>
      <c r="DN1221" s="31"/>
      <c r="DO1221" s="31"/>
      <c r="DP1221" s="31"/>
      <c r="DQ1221" s="31"/>
      <c r="DR1221" s="31"/>
      <c r="DS1221" s="31"/>
      <c r="DT1221" s="31"/>
      <c r="DU1221" s="31"/>
      <c r="DV1221" s="31"/>
      <c r="DW1221" s="31"/>
      <c r="DX1221" s="31"/>
      <c r="DY1221" s="31"/>
      <c r="DZ1221" s="31"/>
      <c r="EA1221" s="31"/>
      <c r="EB1221" s="31"/>
      <c r="EC1221" s="31"/>
      <c r="ED1221" s="31"/>
      <c r="EE1221" s="31"/>
      <c r="EF1221" s="31"/>
      <c r="EG1221" s="31"/>
      <c r="EH1221" s="31"/>
      <c r="EI1221" s="31"/>
      <c r="EJ1221" s="31"/>
      <c r="EK1221" s="31"/>
      <c r="EL1221" s="31"/>
      <c r="EM1221" s="31"/>
      <c r="EN1221" s="31"/>
      <c r="EO1221" s="31"/>
      <c r="EP1221" s="31"/>
      <c r="EQ1221" s="31"/>
      <c r="ER1221" s="31"/>
      <c r="ES1221" s="31"/>
      <c r="ET1221" s="31"/>
      <c r="EU1221" s="31"/>
      <c r="EV1221" s="31"/>
      <c r="EW1221" s="31"/>
      <c r="EX1221" s="31"/>
      <c r="EY1221" s="31"/>
      <c r="EZ1221" s="31"/>
      <c r="FA1221" s="31"/>
      <c r="FB1221" s="31"/>
      <c r="FC1221" s="31"/>
      <c r="FD1221" s="31"/>
      <c r="FE1221" s="31"/>
      <c r="FF1221" s="31"/>
      <c r="FG1221" s="31"/>
      <c r="FH1221" s="31"/>
      <c r="FI1221" s="31"/>
      <c r="FJ1221" s="31"/>
      <c r="FK1221" s="31"/>
      <c r="FL1221" s="31"/>
      <c r="FM1221" s="31"/>
      <c r="FN1221" s="31"/>
      <c r="FO1221" s="31"/>
      <c r="FP1221" s="31"/>
      <c r="FQ1221" s="31"/>
      <c r="FR1221" s="31"/>
      <c r="FS1221" s="31"/>
      <c r="FT1221" s="31"/>
      <c r="FU1221" s="31"/>
      <c r="FV1221" s="31"/>
      <c r="FW1221" s="31"/>
      <c r="FX1221" s="31"/>
      <c r="FY1221" s="31"/>
      <c r="FZ1221" s="31"/>
      <c r="GA1221" s="31"/>
      <c r="GB1221" s="31"/>
      <c r="GC1221" s="31"/>
      <c r="GD1221" s="31"/>
      <c r="GE1221" s="31"/>
      <c r="GF1221" s="31"/>
      <c r="GG1221" s="31"/>
      <c r="GH1221" s="31"/>
      <c r="GI1221" s="31"/>
      <c r="GJ1221" s="31"/>
      <c r="GK1221" s="31"/>
      <c r="GL1221" s="31"/>
      <c r="GM1221" s="31"/>
      <c r="GN1221" s="31"/>
      <c r="GO1221" s="31"/>
      <c r="GP1221" s="31"/>
      <c r="GQ1221" s="31"/>
      <c r="GR1221" s="31"/>
      <c r="GS1221" s="31"/>
      <c r="GT1221" s="31"/>
      <c r="GU1221" s="31"/>
      <c r="GV1221" s="31"/>
      <c r="GW1221" s="31"/>
      <c r="GX1221" s="31"/>
      <c r="GY1221" s="31"/>
      <c r="GZ1221" s="31"/>
    </row>
    <row r="1222" spans="2:208" s="32" customFormat="1" x14ac:dyDescent="0.2">
      <c r="B1222" s="21"/>
      <c r="C1222" s="22"/>
      <c r="D1222" s="22"/>
      <c r="E1222" s="22"/>
      <c r="F1222" s="246"/>
      <c r="G1222" s="121"/>
      <c r="H1222" s="27"/>
      <c r="I1222" s="28"/>
      <c r="J1222" s="29"/>
      <c r="K1222" s="30"/>
      <c r="L1222" s="34"/>
      <c r="M1222" s="35"/>
      <c r="N1222" s="30"/>
      <c r="O1222" s="34"/>
      <c r="P1222" s="35"/>
      <c r="Q1222" s="30"/>
      <c r="R1222" s="34"/>
      <c r="S1222" s="35"/>
      <c r="T1222" s="30"/>
      <c r="U1222" s="34"/>
      <c r="V1222" s="35"/>
      <c r="W1222" s="30"/>
      <c r="X1222" s="34"/>
      <c r="Y1222" s="34"/>
      <c r="Z1222" s="30"/>
      <c r="AA1222" s="34"/>
      <c r="AB1222" s="34"/>
      <c r="AC1222" s="30"/>
      <c r="AD1222" s="34"/>
      <c r="AE1222" s="34"/>
      <c r="AF1222" s="30"/>
      <c r="AG1222" s="34"/>
      <c r="AH1222" s="34"/>
      <c r="AI1222" s="30"/>
      <c r="AJ1222" s="34"/>
      <c r="AK1222" s="34"/>
      <c r="AL1222" s="30"/>
      <c r="AM1222" s="34"/>
      <c r="AN1222" s="34"/>
      <c r="AO1222" s="30"/>
      <c r="AP1222" s="34"/>
      <c r="AQ1222" s="34"/>
      <c r="AR1222" s="30"/>
      <c r="AS1222" s="34"/>
      <c r="AT1222" s="34"/>
      <c r="AU1222" s="30"/>
      <c r="AV1222" s="34"/>
      <c r="AW1222" s="34"/>
      <c r="AX1222" s="30"/>
      <c r="AY1222" s="34"/>
      <c r="AZ1222" s="34"/>
      <c r="BA1222" s="30"/>
      <c r="BB1222" s="34"/>
      <c r="BC1222" s="34"/>
      <c r="BD1222" s="30"/>
      <c r="BE1222" s="34"/>
      <c r="BF1222" s="34"/>
      <c r="BG1222" s="30"/>
      <c r="BH1222" s="34"/>
      <c r="BI1222" s="34"/>
      <c r="BJ1222" s="30"/>
      <c r="BK1222" s="34"/>
      <c r="BL1222" s="34"/>
      <c r="BM1222" s="122"/>
      <c r="BN1222" s="28"/>
      <c r="BO1222" s="34"/>
      <c r="BP1222" s="30"/>
      <c r="BQ1222" s="30"/>
      <c r="BR1222" s="31"/>
      <c r="BS1222" s="31"/>
      <c r="BT1222" s="31"/>
      <c r="BU1222" s="31"/>
      <c r="BV1222" s="31"/>
      <c r="BW1222" s="31"/>
      <c r="BX1222" s="31"/>
      <c r="BY1222" s="31"/>
      <c r="BZ1222" s="31"/>
      <c r="CA1222" s="31"/>
      <c r="CB1222" s="31"/>
      <c r="CC1222" s="31"/>
      <c r="CD1222" s="31"/>
      <c r="CE1222" s="31"/>
      <c r="CF1222" s="31"/>
      <c r="CG1222" s="31"/>
      <c r="CH1222" s="31"/>
      <c r="CI1222" s="31"/>
      <c r="CJ1222" s="31"/>
      <c r="CK1222" s="31"/>
      <c r="CL1222" s="31"/>
      <c r="CM1222" s="31"/>
      <c r="CN1222" s="31"/>
      <c r="CO1222" s="31"/>
      <c r="CP1222" s="31"/>
      <c r="CQ1222" s="31"/>
      <c r="CR1222" s="31"/>
      <c r="CS1222" s="31"/>
      <c r="CT1222" s="31"/>
      <c r="CU1222" s="31"/>
      <c r="CV1222" s="31"/>
      <c r="CW1222" s="31"/>
      <c r="CX1222" s="31"/>
      <c r="CY1222" s="31"/>
      <c r="CZ1222" s="31"/>
      <c r="DA1222" s="31"/>
      <c r="DB1222" s="31"/>
      <c r="DC1222" s="31"/>
      <c r="DD1222" s="31"/>
      <c r="DE1222" s="31"/>
      <c r="DF1222" s="31"/>
      <c r="DG1222" s="31"/>
      <c r="DH1222" s="31"/>
      <c r="DI1222" s="31"/>
      <c r="DJ1222" s="31"/>
      <c r="DK1222" s="31"/>
      <c r="DL1222" s="31"/>
      <c r="DM1222" s="31"/>
      <c r="DN1222" s="31"/>
      <c r="DO1222" s="31"/>
      <c r="DP1222" s="31"/>
      <c r="DQ1222" s="31"/>
      <c r="DR1222" s="31"/>
      <c r="DS1222" s="31"/>
      <c r="DT1222" s="31"/>
      <c r="DU1222" s="31"/>
      <c r="DV1222" s="31"/>
      <c r="DW1222" s="31"/>
      <c r="DX1222" s="31"/>
      <c r="DY1222" s="31"/>
      <c r="DZ1222" s="31"/>
      <c r="EA1222" s="31"/>
      <c r="EB1222" s="31"/>
      <c r="EC1222" s="31"/>
      <c r="ED1222" s="31"/>
      <c r="EE1222" s="31"/>
      <c r="EF1222" s="31"/>
      <c r="EG1222" s="31"/>
      <c r="EH1222" s="31"/>
      <c r="EI1222" s="31"/>
      <c r="EJ1222" s="31"/>
      <c r="EK1222" s="31"/>
      <c r="EL1222" s="31"/>
      <c r="EM1222" s="31"/>
      <c r="EN1222" s="31"/>
      <c r="EO1222" s="31"/>
      <c r="EP1222" s="31"/>
      <c r="EQ1222" s="31"/>
      <c r="ER1222" s="31"/>
      <c r="ES1222" s="31"/>
      <c r="ET1222" s="31"/>
      <c r="EU1222" s="31"/>
      <c r="EV1222" s="31"/>
      <c r="EW1222" s="31"/>
      <c r="EX1222" s="31"/>
      <c r="EY1222" s="31"/>
      <c r="EZ1222" s="31"/>
      <c r="FA1222" s="31"/>
      <c r="FB1222" s="31"/>
      <c r="FC1222" s="31"/>
      <c r="FD1222" s="31"/>
      <c r="FE1222" s="31"/>
      <c r="FF1222" s="31"/>
      <c r="FG1222" s="31"/>
      <c r="FH1222" s="31"/>
      <c r="FI1222" s="31"/>
      <c r="FJ1222" s="31"/>
      <c r="FK1222" s="31"/>
      <c r="FL1222" s="31"/>
      <c r="FM1222" s="31"/>
      <c r="FN1222" s="31"/>
      <c r="FO1222" s="31"/>
      <c r="FP1222" s="31"/>
      <c r="FQ1222" s="31"/>
      <c r="FR1222" s="31"/>
      <c r="FS1222" s="31"/>
      <c r="FT1222" s="31"/>
      <c r="FU1222" s="31"/>
      <c r="FV1222" s="31"/>
      <c r="FW1222" s="31"/>
      <c r="FX1222" s="31"/>
      <c r="FY1222" s="31"/>
      <c r="FZ1222" s="31"/>
      <c r="GA1222" s="31"/>
      <c r="GB1222" s="31"/>
      <c r="GC1222" s="31"/>
      <c r="GD1222" s="31"/>
      <c r="GE1222" s="31"/>
      <c r="GF1222" s="31"/>
      <c r="GG1222" s="31"/>
      <c r="GH1222" s="31"/>
      <c r="GI1222" s="31"/>
      <c r="GJ1222" s="31"/>
      <c r="GK1222" s="31"/>
      <c r="GL1222" s="31"/>
      <c r="GM1222" s="31"/>
      <c r="GN1222" s="31"/>
      <c r="GO1222" s="31"/>
      <c r="GP1222" s="31"/>
      <c r="GQ1222" s="31"/>
      <c r="GR1222" s="31"/>
      <c r="GS1222" s="31"/>
      <c r="GT1222" s="31"/>
      <c r="GU1222" s="31"/>
      <c r="GV1222" s="31"/>
      <c r="GW1222" s="31"/>
      <c r="GX1222" s="31"/>
      <c r="GY1222" s="31"/>
      <c r="GZ1222" s="31"/>
    </row>
    <row r="1223" spans="2:208" s="32" customFormat="1" x14ac:dyDescent="0.2">
      <c r="B1223" s="21"/>
      <c r="C1223" s="22"/>
      <c r="D1223" s="22"/>
      <c r="E1223" s="22"/>
      <c r="F1223" s="246"/>
      <c r="G1223" s="121"/>
      <c r="H1223" s="27"/>
      <c r="I1223" s="28"/>
      <c r="J1223" s="29"/>
      <c r="K1223" s="30"/>
      <c r="L1223" s="34"/>
      <c r="M1223" s="35"/>
      <c r="N1223" s="30"/>
      <c r="O1223" s="34"/>
      <c r="P1223" s="35"/>
      <c r="Q1223" s="30"/>
      <c r="R1223" s="34"/>
      <c r="S1223" s="35"/>
      <c r="T1223" s="30"/>
      <c r="U1223" s="34"/>
      <c r="V1223" s="35"/>
      <c r="W1223" s="30"/>
      <c r="X1223" s="34"/>
      <c r="Y1223" s="34"/>
      <c r="Z1223" s="30"/>
      <c r="AA1223" s="34"/>
      <c r="AB1223" s="34"/>
      <c r="AC1223" s="30"/>
      <c r="AD1223" s="34"/>
      <c r="AE1223" s="34"/>
      <c r="AF1223" s="30"/>
      <c r="AG1223" s="34"/>
      <c r="AH1223" s="34"/>
      <c r="AI1223" s="30"/>
      <c r="AJ1223" s="34"/>
      <c r="AK1223" s="34"/>
      <c r="AL1223" s="30"/>
      <c r="AM1223" s="34"/>
      <c r="AN1223" s="34"/>
      <c r="AO1223" s="30"/>
      <c r="AP1223" s="34"/>
      <c r="AQ1223" s="34"/>
      <c r="AR1223" s="30"/>
      <c r="AS1223" s="34"/>
      <c r="AT1223" s="34"/>
      <c r="AU1223" s="30"/>
      <c r="AV1223" s="34"/>
      <c r="AW1223" s="34"/>
      <c r="AX1223" s="30"/>
      <c r="AY1223" s="34"/>
      <c r="AZ1223" s="34"/>
      <c r="BA1223" s="30"/>
      <c r="BB1223" s="34"/>
      <c r="BC1223" s="34"/>
      <c r="BD1223" s="30"/>
      <c r="BE1223" s="34"/>
      <c r="BF1223" s="34"/>
      <c r="BG1223" s="30"/>
      <c r="BH1223" s="34"/>
      <c r="BI1223" s="34"/>
      <c r="BJ1223" s="30"/>
      <c r="BK1223" s="34"/>
      <c r="BL1223" s="34"/>
      <c r="BM1223" s="122"/>
      <c r="BN1223" s="28"/>
      <c r="BO1223" s="34"/>
      <c r="BP1223" s="30"/>
      <c r="BQ1223" s="30"/>
      <c r="BR1223" s="31"/>
      <c r="BS1223" s="31"/>
      <c r="BT1223" s="31"/>
      <c r="BU1223" s="31"/>
      <c r="BV1223" s="31"/>
      <c r="BW1223" s="31"/>
      <c r="BX1223" s="31"/>
      <c r="BY1223" s="31"/>
      <c r="BZ1223" s="31"/>
      <c r="CA1223" s="31"/>
      <c r="CB1223" s="31"/>
      <c r="CC1223" s="31"/>
      <c r="CD1223" s="31"/>
      <c r="CE1223" s="31"/>
      <c r="CF1223" s="31"/>
      <c r="CG1223" s="31"/>
      <c r="CH1223" s="31"/>
      <c r="CI1223" s="31"/>
      <c r="CJ1223" s="31"/>
      <c r="CK1223" s="31"/>
      <c r="CL1223" s="31"/>
      <c r="CM1223" s="31"/>
      <c r="CN1223" s="31"/>
      <c r="CO1223" s="31"/>
      <c r="CP1223" s="31"/>
      <c r="CQ1223" s="31"/>
      <c r="CR1223" s="31"/>
      <c r="CS1223" s="31"/>
      <c r="CT1223" s="31"/>
      <c r="CU1223" s="31"/>
      <c r="CV1223" s="31"/>
      <c r="CW1223" s="31"/>
      <c r="CX1223" s="31"/>
      <c r="CY1223" s="31"/>
      <c r="CZ1223" s="31"/>
      <c r="DA1223" s="31"/>
      <c r="DB1223" s="31"/>
      <c r="DC1223" s="31"/>
      <c r="DD1223" s="31"/>
      <c r="DE1223" s="31"/>
      <c r="DF1223" s="31"/>
      <c r="DG1223" s="31"/>
      <c r="DH1223" s="31"/>
      <c r="DI1223" s="31"/>
      <c r="DJ1223" s="31"/>
      <c r="DK1223" s="31"/>
      <c r="DL1223" s="31"/>
      <c r="DM1223" s="31"/>
      <c r="DN1223" s="31"/>
      <c r="DO1223" s="31"/>
      <c r="DP1223" s="31"/>
      <c r="DQ1223" s="31"/>
      <c r="DR1223" s="31"/>
      <c r="DS1223" s="31"/>
      <c r="DT1223" s="31"/>
      <c r="DU1223" s="31"/>
      <c r="DV1223" s="31"/>
      <c r="DW1223" s="31"/>
      <c r="DX1223" s="31"/>
      <c r="DY1223" s="31"/>
      <c r="DZ1223" s="31"/>
      <c r="EA1223" s="31"/>
      <c r="EB1223" s="31"/>
      <c r="EC1223" s="31"/>
      <c r="ED1223" s="31"/>
      <c r="EE1223" s="31"/>
      <c r="EF1223" s="31"/>
      <c r="EG1223" s="31"/>
      <c r="EH1223" s="31"/>
      <c r="EI1223" s="31"/>
      <c r="EJ1223" s="31"/>
      <c r="EK1223" s="31"/>
      <c r="EL1223" s="31"/>
      <c r="EM1223" s="31"/>
      <c r="EN1223" s="31"/>
      <c r="EO1223" s="31"/>
      <c r="EP1223" s="31"/>
      <c r="EQ1223" s="31"/>
      <c r="ER1223" s="31"/>
      <c r="ES1223" s="31"/>
      <c r="ET1223" s="31"/>
      <c r="EU1223" s="31"/>
      <c r="EV1223" s="31"/>
      <c r="EW1223" s="31"/>
      <c r="EX1223" s="31"/>
      <c r="EY1223" s="31"/>
      <c r="EZ1223" s="31"/>
      <c r="FA1223" s="31"/>
      <c r="FB1223" s="31"/>
      <c r="FC1223" s="31"/>
      <c r="FD1223" s="31"/>
      <c r="FE1223" s="31"/>
      <c r="FF1223" s="31"/>
      <c r="FG1223" s="31"/>
      <c r="FH1223" s="31"/>
      <c r="FI1223" s="31"/>
      <c r="FJ1223" s="31"/>
      <c r="FK1223" s="31"/>
      <c r="FL1223" s="31"/>
      <c r="FM1223" s="31"/>
      <c r="FN1223" s="31"/>
      <c r="FO1223" s="31"/>
      <c r="FP1223" s="31"/>
      <c r="FQ1223" s="31"/>
      <c r="FR1223" s="31"/>
      <c r="FS1223" s="31"/>
      <c r="FT1223" s="31"/>
      <c r="FU1223" s="31"/>
      <c r="FV1223" s="31"/>
      <c r="FW1223" s="31"/>
      <c r="FX1223" s="31"/>
      <c r="FY1223" s="31"/>
      <c r="FZ1223" s="31"/>
      <c r="GA1223" s="31"/>
      <c r="GB1223" s="31"/>
      <c r="GC1223" s="31"/>
      <c r="GD1223" s="31"/>
      <c r="GE1223" s="31"/>
      <c r="GF1223" s="31"/>
      <c r="GG1223" s="31"/>
      <c r="GH1223" s="31"/>
      <c r="GI1223" s="31"/>
      <c r="GJ1223" s="31"/>
      <c r="GK1223" s="31"/>
      <c r="GL1223" s="31"/>
      <c r="GM1223" s="31"/>
      <c r="GN1223" s="31"/>
      <c r="GO1223" s="31"/>
      <c r="GP1223" s="31"/>
      <c r="GQ1223" s="31"/>
      <c r="GR1223" s="31"/>
      <c r="GS1223" s="31"/>
      <c r="GT1223" s="31"/>
      <c r="GU1223" s="31"/>
      <c r="GV1223" s="31"/>
      <c r="GW1223" s="31"/>
      <c r="GX1223" s="31"/>
      <c r="GY1223" s="31"/>
      <c r="GZ1223" s="31"/>
    </row>
    <row r="1224" spans="2:208" s="32" customFormat="1" x14ac:dyDescent="0.2">
      <c r="B1224" s="21"/>
      <c r="C1224" s="22"/>
      <c r="D1224" s="22"/>
      <c r="E1224" s="22"/>
      <c r="F1224" s="246"/>
      <c r="G1224" s="121"/>
      <c r="H1224" s="27"/>
      <c r="I1224" s="28"/>
      <c r="J1224" s="29"/>
      <c r="K1224" s="30"/>
      <c r="L1224" s="34"/>
      <c r="M1224" s="35"/>
      <c r="N1224" s="30"/>
      <c r="O1224" s="34"/>
      <c r="P1224" s="35"/>
      <c r="Q1224" s="30"/>
      <c r="R1224" s="34"/>
      <c r="S1224" s="35"/>
      <c r="T1224" s="30"/>
      <c r="U1224" s="34"/>
      <c r="V1224" s="35"/>
      <c r="W1224" s="30"/>
      <c r="X1224" s="34"/>
      <c r="Y1224" s="34"/>
      <c r="Z1224" s="30"/>
      <c r="AA1224" s="34"/>
      <c r="AB1224" s="34"/>
      <c r="AC1224" s="30"/>
      <c r="AD1224" s="34"/>
      <c r="AE1224" s="34"/>
      <c r="AF1224" s="30"/>
      <c r="AG1224" s="34"/>
      <c r="AH1224" s="34"/>
      <c r="AI1224" s="30"/>
      <c r="AJ1224" s="34"/>
      <c r="AK1224" s="34"/>
      <c r="AL1224" s="30"/>
      <c r="AM1224" s="34"/>
      <c r="AN1224" s="34"/>
      <c r="AO1224" s="30"/>
      <c r="AP1224" s="34"/>
      <c r="AQ1224" s="34"/>
      <c r="AR1224" s="30"/>
      <c r="AS1224" s="34"/>
      <c r="AT1224" s="34"/>
      <c r="AU1224" s="30"/>
      <c r="AV1224" s="34"/>
      <c r="AW1224" s="34"/>
      <c r="AX1224" s="30"/>
      <c r="AY1224" s="34"/>
      <c r="AZ1224" s="34"/>
      <c r="BA1224" s="30"/>
      <c r="BB1224" s="34"/>
      <c r="BC1224" s="34"/>
      <c r="BD1224" s="30"/>
      <c r="BE1224" s="34"/>
      <c r="BF1224" s="34"/>
      <c r="BG1224" s="30"/>
      <c r="BH1224" s="34"/>
      <c r="BI1224" s="34"/>
      <c r="BJ1224" s="30"/>
      <c r="BK1224" s="34"/>
      <c r="BL1224" s="34"/>
      <c r="BM1224" s="122"/>
      <c r="BN1224" s="28"/>
      <c r="BO1224" s="34"/>
      <c r="BP1224" s="30"/>
      <c r="BQ1224" s="30"/>
      <c r="BR1224" s="31"/>
      <c r="BS1224" s="31"/>
      <c r="BT1224" s="31"/>
      <c r="BU1224" s="31"/>
      <c r="BV1224" s="31"/>
      <c r="BW1224" s="31"/>
      <c r="BX1224" s="31"/>
      <c r="BY1224" s="31"/>
      <c r="BZ1224" s="31"/>
      <c r="CA1224" s="31"/>
      <c r="CB1224" s="31"/>
      <c r="CC1224" s="31"/>
      <c r="CD1224" s="31"/>
      <c r="CE1224" s="31"/>
      <c r="CF1224" s="31"/>
      <c r="CG1224" s="31"/>
      <c r="CH1224" s="31"/>
      <c r="CI1224" s="31"/>
      <c r="CJ1224" s="31"/>
      <c r="CK1224" s="31"/>
      <c r="CL1224" s="31"/>
      <c r="CM1224" s="31"/>
      <c r="CN1224" s="31"/>
      <c r="CO1224" s="31"/>
      <c r="CP1224" s="31"/>
      <c r="CQ1224" s="31"/>
      <c r="CR1224" s="31"/>
      <c r="CS1224" s="31"/>
      <c r="CT1224" s="31"/>
      <c r="CU1224" s="31"/>
      <c r="CV1224" s="31"/>
      <c r="CW1224" s="31"/>
      <c r="CX1224" s="31"/>
      <c r="CY1224" s="31"/>
      <c r="CZ1224" s="31"/>
      <c r="DA1224" s="31"/>
      <c r="DB1224" s="31"/>
      <c r="DC1224" s="31"/>
      <c r="DD1224" s="31"/>
      <c r="DE1224" s="31"/>
      <c r="DF1224" s="31"/>
      <c r="DG1224" s="31"/>
      <c r="DH1224" s="31"/>
      <c r="DI1224" s="31"/>
      <c r="DJ1224" s="31"/>
      <c r="DK1224" s="31"/>
      <c r="DL1224" s="31"/>
      <c r="DM1224" s="31"/>
      <c r="DN1224" s="31"/>
      <c r="DO1224" s="31"/>
      <c r="DP1224" s="31"/>
      <c r="DQ1224" s="31"/>
      <c r="DR1224" s="31"/>
      <c r="DS1224" s="31"/>
      <c r="DT1224" s="31"/>
      <c r="DU1224" s="31"/>
      <c r="DV1224" s="31"/>
      <c r="DW1224" s="31"/>
      <c r="DX1224" s="31"/>
      <c r="DY1224" s="31"/>
      <c r="DZ1224" s="31"/>
      <c r="EA1224" s="31"/>
      <c r="EB1224" s="31"/>
      <c r="EC1224" s="31"/>
      <c r="ED1224" s="31"/>
      <c r="EE1224" s="31"/>
      <c r="EF1224" s="31"/>
      <c r="EG1224" s="31"/>
      <c r="EH1224" s="31"/>
      <c r="EI1224" s="31"/>
      <c r="EJ1224" s="31"/>
      <c r="EK1224" s="31"/>
      <c r="EL1224" s="31"/>
      <c r="EM1224" s="31"/>
      <c r="EN1224" s="31"/>
      <c r="EO1224" s="31"/>
      <c r="EP1224" s="31"/>
      <c r="EQ1224" s="31"/>
      <c r="ER1224" s="31"/>
      <c r="ES1224" s="31"/>
      <c r="ET1224" s="31"/>
      <c r="EU1224" s="31"/>
      <c r="EV1224" s="31"/>
      <c r="EW1224" s="31"/>
      <c r="EX1224" s="31"/>
      <c r="EY1224" s="31"/>
      <c r="EZ1224" s="31"/>
      <c r="FA1224" s="31"/>
      <c r="FB1224" s="31"/>
      <c r="FC1224" s="31"/>
      <c r="FD1224" s="31"/>
      <c r="FE1224" s="31"/>
      <c r="FF1224" s="31"/>
      <c r="FG1224" s="31"/>
      <c r="FH1224" s="31"/>
      <c r="FI1224" s="31"/>
      <c r="FJ1224" s="31"/>
      <c r="FK1224" s="31"/>
      <c r="FL1224" s="31"/>
      <c r="FM1224" s="31"/>
      <c r="FN1224" s="31"/>
      <c r="FO1224" s="31"/>
      <c r="FP1224" s="31"/>
      <c r="FQ1224" s="31"/>
      <c r="FR1224" s="31"/>
      <c r="FS1224" s="31"/>
      <c r="FT1224" s="31"/>
      <c r="FU1224" s="31"/>
      <c r="FV1224" s="31"/>
      <c r="FW1224" s="31"/>
      <c r="FX1224" s="31"/>
      <c r="FY1224" s="31"/>
      <c r="FZ1224" s="31"/>
      <c r="GA1224" s="31"/>
      <c r="GB1224" s="31"/>
      <c r="GC1224" s="31"/>
      <c r="GD1224" s="31"/>
      <c r="GE1224" s="31"/>
      <c r="GF1224" s="31"/>
      <c r="GG1224" s="31"/>
      <c r="GH1224" s="31"/>
      <c r="GI1224" s="31"/>
      <c r="GJ1224" s="31"/>
      <c r="GK1224" s="31"/>
      <c r="GL1224" s="31"/>
      <c r="GM1224" s="31"/>
      <c r="GN1224" s="31"/>
      <c r="GO1224" s="31"/>
      <c r="GP1224" s="31"/>
      <c r="GQ1224" s="31"/>
      <c r="GR1224" s="31"/>
      <c r="GS1224" s="31"/>
      <c r="GT1224" s="31"/>
      <c r="GU1224" s="31"/>
      <c r="GV1224" s="31"/>
      <c r="GW1224" s="31"/>
      <c r="GX1224" s="31"/>
      <c r="GY1224" s="31"/>
      <c r="GZ1224" s="31"/>
    </row>
    <row r="1225" spans="2:208" s="32" customFormat="1" x14ac:dyDescent="0.2">
      <c r="B1225" s="21"/>
      <c r="C1225" s="22"/>
      <c r="D1225" s="22"/>
      <c r="E1225" s="22"/>
      <c r="F1225" s="246"/>
      <c r="G1225" s="121"/>
      <c r="H1225" s="27"/>
      <c r="I1225" s="28"/>
      <c r="J1225" s="29"/>
      <c r="K1225" s="30"/>
      <c r="L1225" s="34"/>
      <c r="M1225" s="35"/>
      <c r="N1225" s="30"/>
      <c r="O1225" s="34"/>
      <c r="P1225" s="35"/>
      <c r="Q1225" s="30"/>
      <c r="R1225" s="34"/>
      <c r="S1225" s="35"/>
      <c r="T1225" s="30"/>
      <c r="U1225" s="34"/>
      <c r="V1225" s="35"/>
      <c r="W1225" s="30"/>
      <c r="X1225" s="34"/>
      <c r="Y1225" s="34"/>
      <c r="Z1225" s="30"/>
      <c r="AA1225" s="34"/>
      <c r="AB1225" s="34"/>
      <c r="AC1225" s="30"/>
      <c r="AD1225" s="34"/>
      <c r="AE1225" s="34"/>
      <c r="AF1225" s="30"/>
      <c r="AG1225" s="34"/>
      <c r="AH1225" s="34"/>
      <c r="AI1225" s="30"/>
      <c r="AJ1225" s="34"/>
      <c r="AK1225" s="34"/>
      <c r="AL1225" s="30"/>
      <c r="AM1225" s="34"/>
      <c r="AN1225" s="34"/>
      <c r="AO1225" s="30"/>
      <c r="AP1225" s="34"/>
      <c r="AQ1225" s="34"/>
      <c r="AR1225" s="30"/>
      <c r="AS1225" s="34"/>
      <c r="AT1225" s="34"/>
      <c r="AU1225" s="30"/>
      <c r="AV1225" s="34"/>
      <c r="AW1225" s="34"/>
      <c r="AX1225" s="30"/>
      <c r="AY1225" s="34"/>
      <c r="AZ1225" s="34"/>
      <c r="BA1225" s="30"/>
      <c r="BB1225" s="34"/>
      <c r="BC1225" s="34"/>
      <c r="BD1225" s="30"/>
      <c r="BE1225" s="34"/>
      <c r="BF1225" s="34"/>
      <c r="BG1225" s="30"/>
      <c r="BH1225" s="34"/>
      <c r="BI1225" s="34"/>
      <c r="BJ1225" s="30"/>
      <c r="BK1225" s="34"/>
      <c r="BL1225" s="34"/>
      <c r="BM1225" s="122"/>
      <c r="BN1225" s="28"/>
      <c r="BO1225" s="34"/>
      <c r="BP1225" s="30"/>
      <c r="BQ1225" s="30"/>
      <c r="BR1225" s="31"/>
      <c r="BS1225" s="31"/>
      <c r="BT1225" s="31"/>
      <c r="BU1225" s="31"/>
      <c r="BV1225" s="31"/>
      <c r="BW1225" s="31"/>
      <c r="BX1225" s="31"/>
      <c r="BY1225" s="31"/>
      <c r="BZ1225" s="31"/>
      <c r="CA1225" s="31"/>
      <c r="CB1225" s="31"/>
      <c r="CC1225" s="31"/>
      <c r="CD1225" s="31"/>
      <c r="CE1225" s="31"/>
      <c r="CF1225" s="31"/>
      <c r="CG1225" s="31"/>
      <c r="CH1225" s="31"/>
      <c r="CI1225" s="31"/>
      <c r="CJ1225" s="31"/>
      <c r="CK1225" s="31"/>
      <c r="CL1225" s="31"/>
      <c r="CM1225" s="31"/>
      <c r="CN1225" s="31"/>
      <c r="CO1225" s="31"/>
      <c r="CP1225" s="31"/>
      <c r="CQ1225" s="31"/>
      <c r="CR1225" s="31"/>
      <c r="CS1225" s="31"/>
      <c r="CT1225" s="31"/>
      <c r="CU1225" s="31"/>
      <c r="CV1225" s="31"/>
      <c r="CW1225" s="31"/>
      <c r="CX1225" s="31"/>
      <c r="CY1225" s="31"/>
      <c r="CZ1225" s="31"/>
      <c r="DA1225" s="31"/>
      <c r="DB1225" s="31"/>
      <c r="DC1225" s="31"/>
      <c r="DD1225" s="31"/>
      <c r="DE1225" s="31"/>
      <c r="DF1225" s="31"/>
      <c r="DG1225" s="31"/>
      <c r="DH1225" s="31"/>
      <c r="DI1225" s="31"/>
      <c r="DJ1225" s="31"/>
      <c r="DK1225" s="31"/>
      <c r="DL1225" s="31"/>
      <c r="DM1225" s="31"/>
      <c r="DN1225" s="31"/>
      <c r="DO1225" s="31"/>
      <c r="DP1225" s="31"/>
      <c r="DQ1225" s="31"/>
      <c r="DR1225" s="31"/>
      <c r="DS1225" s="31"/>
      <c r="DT1225" s="31"/>
      <c r="DU1225" s="31"/>
      <c r="DV1225" s="31"/>
      <c r="DW1225" s="31"/>
      <c r="DX1225" s="31"/>
      <c r="DY1225" s="31"/>
      <c r="DZ1225" s="31"/>
      <c r="EA1225" s="31"/>
      <c r="EB1225" s="31"/>
      <c r="EC1225" s="31"/>
      <c r="ED1225" s="31"/>
      <c r="EE1225" s="31"/>
      <c r="EF1225" s="31"/>
      <c r="EG1225" s="31"/>
      <c r="EH1225" s="31"/>
      <c r="EI1225" s="31"/>
      <c r="EJ1225" s="31"/>
      <c r="EK1225" s="31"/>
      <c r="EL1225" s="31"/>
      <c r="EM1225" s="31"/>
      <c r="EN1225" s="31"/>
      <c r="EO1225" s="31"/>
      <c r="EP1225" s="31"/>
      <c r="EQ1225" s="31"/>
      <c r="ER1225" s="31"/>
      <c r="ES1225" s="31"/>
      <c r="ET1225" s="31"/>
      <c r="EU1225" s="31"/>
      <c r="EV1225" s="31"/>
      <c r="EW1225" s="31"/>
      <c r="EX1225" s="31"/>
      <c r="EY1225" s="31"/>
      <c r="EZ1225" s="31"/>
      <c r="FA1225" s="31"/>
      <c r="FB1225" s="31"/>
      <c r="FC1225" s="31"/>
      <c r="FD1225" s="31"/>
      <c r="FE1225" s="31"/>
      <c r="FF1225" s="31"/>
      <c r="FG1225" s="31"/>
      <c r="FH1225" s="31"/>
      <c r="FI1225" s="31"/>
      <c r="FJ1225" s="31"/>
      <c r="FK1225" s="31"/>
      <c r="FL1225" s="31"/>
      <c r="FM1225" s="31"/>
      <c r="FN1225" s="31"/>
      <c r="FO1225" s="31"/>
      <c r="FP1225" s="31"/>
      <c r="FQ1225" s="31"/>
      <c r="FR1225" s="31"/>
      <c r="FS1225" s="31"/>
      <c r="FT1225" s="31"/>
      <c r="FU1225" s="31"/>
      <c r="FV1225" s="31"/>
      <c r="FW1225" s="31"/>
      <c r="FX1225" s="31"/>
      <c r="FY1225" s="31"/>
      <c r="FZ1225" s="31"/>
      <c r="GA1225" s="31"/>
      <c r="GB1225" s="31"/>
      <c r="GC1225" s="31"/>
      <c r="GD1225" s="31"/>
      <c r="GE1225" s="31"/>
      <c r="GF1225" s="31"/>
      <c r="GG1225" s="31"/>
      <c r="GH1225" s="31"/>
      <c r="GI1225" s="31"/>
      <c r="GJ1225" s="31"/>
      <c r="GK1225" s="31"/>
      <c r="GL1225" s="31"/>
      <c r="GM1225" s="31"/>
      <c r="GN1225" s="31"/>
      <c r="GO1225" s="31"/>
      <c r="GP1225" s="31"/>
      <c r="GQ1225" s="31"/>
      <c r="GR1225" s="31"/>
      <c r="GS1225" s="31"/>
      <c r="GT1225" s="31"/>
      <c r="GU1225" s="31"/>
      <c r="GV1225" s="31"/>
      <c r="GW1225" s="31"/>
      <c r="GX1225" s="31"/>
      <c r="GY1225" s="31"/>
      <c r="GZ1225" s="31"/>
    </row>
    <row r="1226" spans="2:208" s="32" customFormat="1" x14ac:dyDescent="0.2">
      <c r="B1226" s="21"/>
      <c r="C1226" s="22"/>
      <c r="D1226" s="22"/>
      <c r="E1226" s="22"/>
      <c r="F1226" s="246"/>
      <c r="G1226" s="121"/>
      <c r="H1226" s="27"/>
      <c r="I1226" s="28"/>
      <c r="J1226" s="29"/>
      <c r="K1226" s="30"/>
      <c r="L1226" s="34"/>
      <c r="M1226" s="35"/>
      <c r="N1226" s="30"/>
      <c r="O1226" s="34"/>
      <c r="P1226" s="35"/>
      <c r="Q1226" s="30"/>
      <c r="R1226" s="34"/>
      <c r="S1226" s="35"/>
      <c r="T1226" s="30"/>
      <c r="U1226" s="34"/>
      <c r="V1226" s="35"/>
      <c r="W1226" s="30"/>
      <c r="X1226" s="34"/>
      <c r="Y1226" s="34"/>
      <c r="Z1226" s="30"/>
      <c r="AA1226" s="34"/>
      <c r="AB1226" s="34"/>
      <c r="AC1226" s="30"/>
      <c r="AD1226" s="34"/>
      <c r="AE1226" s="34"/>
      <c r="AF1226" s="30"/>
      <c r="AG1226" s="34"/>
      <c r="AH1226" s="34"/>
      <c r="AI1226" s="30"/>
      <c r="AJ1226" s="34"/>
      <c r="AK1226" s="34"/>
      <c r="AL1226" s="30"/>
      <c r="AM1226" s="34"/>
      <c r="AN1226" s="34"/>
      <c r="AO1226" s="30"/>
      <c r="AP1226" s="34"/>
      <c r="AQ1226" s="34"/>
      <c r="AR1226" s="30"/>
      <c r="AS1226" s="34"/>
      <c r="AT1226" s="34"/>
      <c r="AU1226" s="30"/>
      <c r="AV1226" s="34"/>
      <c r="AW1226" s="34"/>
      <c r="AX1226" s="30"/>
      <c r="AY1226" s="34"/>
      <c r="AZ1226" s="34"/>
      <c r="BA1226" s="30"/>
      <c r="BB1226" s="34"/>
      <c r="BC1226" s="34"/>
      <c r="BD1226" s="30"/>
      <c r="BE1226" s="34"/>
      <c r="BF1226" s="34"/>
      <c r="BG1226" s="30"/>
      <c r="BH1226" s="34"/>
      <c r="BI1226" s="34"/>
      <c r="BJ1226" s="30"/>
      <c r="BK1226" s="34"/>
      <c r="BL1226" s="34"/>
      <c r="BM1226" s="122"/>
      <c r="BN1226" s="28"/>
      <c r="BO1226" s="34"/>
      <c r="BP1226" s="30"/>
      <c r="BQ1226" s="30"/>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M1226" s="31"/>
      <c r="CN1226" s="31"/>
      <c r="CO1226" s="31"/>
      <c r="CP1226" s="31"/>
      <c r="CQ1226" s="31"/>
      <c r="CR1226" s="31"/>
      <c r="CS1226" s="31"/>
      <c r="CT1226" s="31"/>
      <c r="CU1226" s="31"/>
      <c r="CV1226" s="31"/>
      <c r="CW1226" s="31"/>
      <c r="CX1226" s="31"/>
      <c r="CY1226" s="31"/>
      <c r="CZ1226" s="31"/>
      <c r="DA1226" s="31"/>
      <c r="DB1226" s="31"/>
      <c r="DC1226" s="31"/>
      <c r="DD1226" s="31"/>
      <c r="DE1226" s="31"/>
      <c r="DF1226" s="31"/>
      <c r="DG1226" s="31"/>
      <c r="DH1226" s="31"/>
      <c r="DI1226" s="31"/>
      <c r="DJ1226" s="31"/>
      <c r="DK1226" s="31"/>
      <c r="DL1226" s="31"/>
      <c r="DM1226" s="31"/>
      <c r="DN1226" s="31"/>
      <c r="DO1226" s="31"/>
      <c r="DP1226" s="31"/>
      <c r="DQ1226" s="31"/>
      <c r="DR1226" s="31"/>
      <c r="DS1226" s="31"/>
      <c r="DT1226" s="31"/>
      <c r="DU1226" s="31"/>
      <c r="DV1226" s="31"/>
      <c r="DW1226" s="31"/>
      <c r="DX1226" s="31"/>
      <c r="DY1226" s="31"/>
      <c r="DZ1226" s="31"/>
      <c r="EA1226" s="31"/>
      <c r="EB1226" s="31"/>
      <c r="EC1226" s="31"/>
      <c r="ED1226" s="31"/>
      <c r="EE1226" s="31"/>
      <c r="EF1226" s="31"/>
      <c r="EG1226" s="31"/>
      <c r="EH1226" s="31"/>
      <c r="EI1226" s="31"/>
      <c r="EJ1226" s="31"/>
      <c r="EK1226" s="31"/>
      <c r="EL1226" s="31"/>
      <c r="EM1226" s="31"/>
      <c r="EN1226" s="31"/>
      <c r="EO1226" s="31"/>
      <c r="EP1226" s="31"/>
      <c r="EQ1226" s="31"/>
      <c r="ER1226" s="31"/>
      <c r="ES1226" s="31"/>
      <c r="ET1226" s="31"/>
      <c r="EU1226" s="31"/>
      <c r="EV1226" s="31"/>
      <c r="EW1226" s="31"/>
      <c r="EX1226" s="31"/>
      <c r="EY1226" s="31"/>
      <c r="EZ1226" s="31"/>
      <c r="FA1226" s="31"/>
      <c r="FB1226" s="31"/>
      <c r="FC1226" s="31"/>
      <c r="FD1226" s="31"/>
      <c r="FE1226" s="31"/>
      <c r="FF1226" s="31"/>
      <c r="FG1226" s="31"/>
      <c r="FH1226" s="31"/>
      <c r="FI1226" s="31"/>
      <c r="FJ1226" s="31"/>
      <c r="FK1226" s="31"/>
      <c r="FL1226" s="31"/>
      <c r="FM1226" s="31"/>
      <c r="FN1226" s="31"/>
      <c r="FO1226" s="31"/>
      <c r="FP1226" s="31"/>
      <c r="FQ1226" s="31"/>
      <c r="FR1226" s="31"/>
      <c r="FS1226" s="31"/>
      <c r="FT1226" s="31"/>
      <c r="FU1226" s="31"/>
      <c r="FV1226" s="31"/>
      <c r="FW1226" s="31"/>
      <c r="FX1226" s="31"/>
      <c r="FY1226" s="31"/>
      <c r="FZ1226" s="31"/>
      <c r="GA1226" s="31"/>
      <c r="GB1226" s="31"/>
      <c r="GC1226" s="31"/>
      <c r="GD1226" s="31"/>
      <c r="GE1226" s="31"/>
      <c r="GF1226" s="31"/>
      <c r="GG1226" s="31"/>
      <c r="GH1226" s="31"/>
      <c r="GI1226" s="31"/>
      <c r="GJ1226" s="31"/>
      <c r="GK1226" s="31"/>
      <c r="GL1226" s="31"/>
      <c r="GM1226" s="31"/>
      <c r="GN1226" s="31"/>
      <c r="GO1226" s="31"/>
      <c r="GP1226" s="31"/>
      <c r="GQ1226" s="31"/>
      <c r="GR1226" s="31"/>
      <c r="GS1226" s="31"/>
      <c r="GT1226" s="31"/>
      <c r="GU1226" s="31"/>
      <c r="GV1226" s="31"/>
      <c r="GW1226" s="31"/>
      <c r="GX1226" s="31"/>
      <c r="GY1226" s="31"/>
      <c r="GZ1226" s="31"/>
    </row>
    <row r="1227" spans="2:208" s="32" customFormat="1" x14ac:dyDescent="0.2">
      <c r="B1227" s="21"/>
      <c r="C1227" s="22"/>
      <c r="D1227" s="22"/>
      <c r="E1227" s="22"/>
      <c r="F1227" s="246"/>
      <c r="G1227" s="121"/>
      <c r="H1227" s="27"/>
      <c r="I1227" s="28"/>
      <c r="J1227" s="29"/>
      <c r="K1227" s="30"/>
      <c r="L1227" s="34"/>
      <c r="M1227" s="35"/>
      <c r="N1227" s="30"/>
      <c r="O1227" s="34"/>
      <c r="P1227" s="35"/>
      <c r="Q1227" s="30"/>
      <c r="R1227" s="34"/>
      <c r="S1227" s="35"/>
      <c r="T1227" s="30"/>
      <c r="U1227" s="34"/>
      <c r="V1227" s="35"/>
      <c r="W1227" s="30"/>
      <c r="X1227" s="34"/>
      <c r="Y1227" s="34"/>
      <c r="Z1227" s="30"/>
      <c r="AA1227" s="34"/>
      <c r="AB1227" s="34"/>
      <c r="AC1227" s="30"/>
      <c r="AD1227" s="34"/>
      <c r="AE1227" s="34"/>
      <c r="AF1227" s="30"/>
      <c r="AG1227" s="34"/>
      <c r="AH1227" s="34"/>
      <c r="AI1227" s="30"/>
      <c r="AJ1227" s="34"/>
      <c r="AK1227" s="34"/>
      <c r="AL1227" s="30"/>
      <c r="AM1227" s="34"/>
      <c r="AN1227" s="34"/>
      <c r="AO1227" s="30"/>
      <c r="AP1227" s="34"/>
      <c r="AQ1227" s="34"/>
      <c r="AR1227" s="30"/>
      <c r="AS1227" s="34"/>
      <c r="AT1227" s="34"/>
      <c r="AU1227" s="30"/>
      <c r="AV1227" s="34"/>
      <c r="AW1227" s="34"/>
      <c r="AX1227" s="30"/>
      <c r="AY1227" s="34"/>
      <c r="AZ1227" s="34"/>
      <c r="BA1227" s="30"/>
      <c r="BB1227" s="34"/>
      <c r="BC1227" s="34"/>
      <c r="BD1227" s="30"/>
      <c r="BE1227" s="34"/>
      <c r="BF1227" s="34"/>
      <c r="BG1227" s="30"/>
      <c r="BH1227" s="34"/>
      <c r="BI1227" s="34"/>
      <c r="BJ1227" s="30"/>
      <c r="BK1227" s="34"/>
      <c r="BL1227" s="34"/>
      <c r="BM1227" s="122"/>
      <c r="BN1227" s="28"/>
      <c r="BO1227" s="34"/>
      <c r="BP1227" s="30"/>
      <c r="BQ1227" s="30"/>
      <c r="BR1227" s="31"/>
      <c r="BS1227" s="31"/>
      <c r="BT1227" s="31"/>
      <c r="BU1227" s="31"/>
      <c r="BV1227" s="31"/>
      <c r="BW1227" s="31"/>
      <c r="BX1227" s="31"/>
      <c r="BY1227" s="31"/>
      <c r="BZ1227" s="31"/>
      <c r="CA1227" s="31"/>
      <c r="CB1227" s="31"/>
      <c r="CC1227" s="31"/>
      <c r="CD1227" s="31"/>
      <c r="CE1227" s="31"/>
      <c r="CF1227" s="31"/>
      <c r="CG1227" s="31"/>
      <c r="CH1227" s="31"/>
      <c r="CI1227" s="31"/>
      <c r="CJ1227" s="31"/>
      <c r="CK1227" s="31"/>
      <c r="CL1227" s="31"/>
      <c r="CM1227" s="31"/>
      <c r="CN1227" s="31"/>
      <c r="CO1227" s="31"/>
      <c r="CP1227" s="31"/>
      <c r="CQ1227" s="31"/>
      <c r="CR1227" s="31"/>
      <c r="CS1227" s="31"/>
      <c r="CT1227" s="31"/>
      <c r="CU1227" s="31"/>
      <c r="CV1227" s="31"/>
      <c r="CW1227" s="31"/>
      <c r="CX1227" s="31"/>
      <c r="CY1227" s="31"/>
      <c r="CZ1227" s="31"/>
      <c r="DA1227" s="31"/>
      <c r="DB1227" s="31"/>
      <c r="DC1227" s="31"/>
      <c r="DD1227" s="31"/>
      <c r="DE1227" s="31"/>
      <c r="DF1227" s="31"/>
      <c r="DG1227" s="31"/>
      <c r="DH1227" s="31"/>
      <c r="DI1227" s="31"/>
      <c r="DJ1227" s="31"/>
      <c r="DK1227" s="31"/>
      <c r="DL1227" s="31"/>
      <c r="DM1227" s="31"/>
      <c r="DN1227" s="31"/>
      <c r="DO1227" s="31"/>
      <c r="DP1227" s="31"/>
      <c r="DQ1227" s="31"/>
      <c r="DR1227" s="31"/>
      <c r="DS1227" s="31"/>
      <c r="DT1227" s="31"/>
      <c r="DU1227" s="31"/>
      <c r="DV1227" s="31"/>
      <c r="DW1227" s="31"/>
      <c r="DX1227" s="31"/>
      <c r="DY1227" s="31"/>
      <c r="DZ1227" s="31"/>
      <c r="EA1227" s="31"/>
      <c r="EB1227" s="31"/>
      <c r="EC1227" s="31"/>
      <c r="ED1227" s="31"/>
      <c r="EE1227" s="31"/>
      <c r="EF1227" s="31"/>
      <c r="EG1227" s="31"/>
      <c r="EH1227" s="31"/>
      <c r="EI1227" s="31"/>
      <c r="EJ1227" s="31"/>
      <c r="EK1227" s="31"/>
      <c r="EL1227" s="31"/>
      <c r="EM1227" s="31"/>
      <c r="EN1227" s="31"/>
      <c r="EO1227" s="31"/>
      <c r="EP1227" s="31"/>
      <c r="EQ1227" s="31"/>
      <c r="ER1227" s="31"/>
      <c r="ES1227" s="31"/>
      <c r="ET1227" s="31"/>
      <c r="EU1227" s="31"/>
      <c r="EV1227" s="31"/>
      <c r="EW1227" s="31"/>
      <c r="EX1227" s="31"/>
      <c r="EY1227" s="31"/>
      <c r="EZ1227" s="31"/>
      <c r="FA1227" s="31"/>
      <c r="FB1227" s="31"/>
      <c r="FC1227" s="31"/>
      <c r="FD1227" s="31"/>
      <c r="FE1227" s="31"/>
      <c r="FF1227" s="31"/>
      <c r="FG1227" s="31"/>
      <c r="FH1227" s="31"/>
      <c r="FI1227" s="31"/>
      <c r="FJ1227" s="31"/>
      <c r="FK1227" s="31"/>
      <c r="FL1227" s="31"/>
      <c r="FM1227" s="31"/>
      <c r="FN1227" s="31"/>
      <c r="FO1227" s="31"/>
      <c r="FP1227" s="31"/>
      <c r="FQ1227" s="31"/>
      <c r="FR1227" s="31"/>
      <c r="FS1227" s="31"/>
      <c r="FT1227" s="31"/>
      <c r="FU1227" s="31"/>
      <c r="FV1227" s="31"/>
      <c r="FW1227" s="31"/>
      <c r="FX1227" s="31"/>
      <c r="FY1227" s="31"/>
      <c r="FZ1227" s="31"/>
      <c r="GA1227" s="31"/>
      <c r="GB1227" s="31"/>
      <c r="GC1227" s="31"/>
      <c r="GD1227" s="31"/>
      <c r="GE1227" s="31"/>
      <c r="GF1227" s="31"/>
      <c r="GG1227" s="31"/>
      <c r="GH1227" s="31"/>
      <c r="GI1227" s="31"/>
      <c r="GJ1227" s="31"/>
      <c r="GK1227" s="31"/>
      <c r="GL1227" s="31"/>
      <c r="GM1227" s="31"/>
      <c r="GN1227" s="31"/>
      <c r="GO1227" s="31"/>
      <c r="GP1227" s="31"/>
      <c r="GQ1227" s="31"/>
      <c r="GR1227" s="31"/>
      <c r="GS1227" s="31"/>
      <c r="GT1227" s="31"/>
      <c r="GU1227" s="31"/>
      <c r="GV1227" s="31"/>
      <c r="GW1227" s="31"/>
      <c r="GX1227" s="31"/>
      <c r="GY1227" s="31"/>
      <c r="GZ1227" s="31"/>
    </row>
    <row r="1228" spans="2:208" s="32" customFormat="1" x14ac:dyDescent="0.2">
      <c r="B1228" s="21"/>
      <c r="C1228" s="22"/>
      <c r="D1228" s="22"/>
      <c r="E1228" s="22"/>
      <c r="F1228" s="246"/>
      <c r="G1228" s="121"/>
      <c r="H1228" s="27"/>
      <c r="I1228" s="28"/>
      <c r="J1228" s="29"/>
      <c r="K1228" s="30"/>
      <c r="L1228" s="34"/>
      <c r="M1228" s="35"/>
      <c r="N1228" s="30"/>
      <c r="O1228" s="34"/>
      <c r="P1228" s="35"/>
      <c r="Q1228" s="30"/>
      <c r="R1228" s="34"/>
      <c r="S1228" s="35"/>
      <c r="T1228" s="30"/>
      <c r="U1228" s="34"/>
      <c r="V1228" s="35"/>
      <c r="W1228" s="30"/>
      <c r="X1228" s="34"/>
      <c r="Y1228" s="34"/>
      <c r="Z1228" s="30"/>
      <c r="AA1228" s="34"/>
      <c r="AB1228" s="34"/>
      <c r="AC1228" s="30"/>
      <c r="AD1228" s="34"/>
      <c r="AE1228" s="34"/>
      <c r="AF1228" s="30"/>
      <c r="AG1228" s="34"/>
      <c r="AH1228" s="34"/>
      <c r="AI1228" s="30"/>
      <c r="AJ1228" s="34"/>
      <c r="AK1228" s="34"/>
      <c r="AL1228" s="30"/>
      <c r="AM1228" s="34"/>
      <c r="AN1228" s="34"/>
      <c r="AO1228" s="30"/>
      <c r="AP1228" s="34"/>
      <c r="AQ1228" s="34"/>
      <c r="AR1228" s="30"/>
      <c r="AS1228" s="34"/>
      <c r="AT1228" s="34"/>
      <c r="AU1228" s="30"/>
      <c r="AV1228" s="34"/>
      <c r="AW1228" s="34"/>
      <c r="AX1228" s="30"/>
      <c r="AY1228" s="34"/>
      <c r="AZ1228" s="34"/>
      <c r="BA1228" s="30"/>
      <c r="BB1228" s="34"/>
      <c r="BC1228" s="34"/>
      <c r="BD1228" s="30"/>
      <c r="BE1228" s="34"/>
      <c r="BF1228" s="34"/>
      <c r="BG1228" s="30"/>
      <c r="BH1228" s="34"/>
      <c r="BI1228" s="34"/>
      <c r="BJ1228" s="30"/>
      <c r="BK1228" s="34"/>
      <c r="BL1228" s="34"/>
      <c r="BM1228" s="122"/>
      <c r="BN1228" s="28"/>
      <c r="BO1228" s="34"/>
      <c r="BP1228" s="30"/>
      <c r="BQ1228" s="30"/>
      <c r="BR1228" s="31"/>
      <c r="BS1228" s="31"/>
      <c r="BT1228" s="31"/>
      <c r="BU1228" s="31"/>
      <c r="BV1228" s="31"/>
      <c r="BW1228" s="31"/>
      <c r="BX1228" s="31"/>
      <c r="BY1228" s="31"/>
      <c r="BZ1228" s="31"/>
      <c r="CA1228" s="31"/>
      <c r="CB1228" s="31"/>
      <c r="CC1228" s="31"/>
      <c r="CD1228" s="31"/>
      <c r="CE1228" s="31"/>
      <c r="CF1228" s="31"/>
      <c r="CG1228" s="31"/>
      <c r="CH1228" s="31"/>
      <c r="CI1228" s="31"/>
      <c r="CJ1228" s="31"/>
      <c r="CK1228" s="31"/>
      <c r="CL1228" s="31"/>
      <c r="CM1228" s="31"/>
      <c r="CN1228" s="31"/>
      <c r="CO1228" s="31"/>
      <c r="CP1228" s="31"/>
      <c r="CQ1228" s="31"/>
      <c r="CR1228" s="31"/>
      <c r="CS1228" s="31"/>
      <c r="CT1228" s="31"/>
      <c r="CU1228" s="31"/>
      <c r="CV1228" s="31"/>
      <c r="CW1228" s="31"/>
      <c r="CX1228" s="31"/>
      <c r="CY1228" s="31"/>
      <c r="CZ1228" s="31"/>
      <c r="DA1228" s="31"/>
      <c r="DB1228" s="31"/>
      <c r="DC1228" s="31"/>
      <c r="DD1228" s="31"/>
      <c r="DE1228" s="31"/>
      <c r="DF1228" s="31"/>
      <c r="DG1228" s="31"/>
      <c r="DH1228" s="31"/>
      <c r="DI1228" s="31"/>
      <c r="DJ1228" s="31"/>
      <c r="DK1228" s="31"/>
      <c r="DL1228" s="31"/>
      <c r="DM1228" s="31"/>
      <c r="DN1228" s="31"/>
      <c r="DO1228" s="31"/>
      <c r="DP1228" s="31"/>
      <c r="DQ1228" s="31"/>
      <c r="DR1228" s="31"/>
      <c r="DS1228" s="31"/>
      <c r="DT1228" s="31"/>
      <c r="DU1228" s="31"/>
      <c r="DV1228" s="31"/>
      <c r="DW1228" s="31"/>
      <c r="DX1228" s="31"/>
      <c r="DY1228" s="31"/>
      <c r="DZ1228" s="31"/>
      <c r="EA1228" s="31"/>
      <c r="EB1228" s="31"/>
      <c r="EC1228" s="31"/>
      <c r="ED1228" s="31"/>
      <c r="EE1228" s="31"/>
      <c r="EF1228" s="31"/>
      <c r="EG1228" s="31"/>
      <c r="EH1228" s="31"/>
      <c r="EI1228" s="31"/>
      <c r="EJ1228" s="31"/>
      <c r="EK1228" s="31"/>
      <c r="EL1228" s="31"/>
      <c r="EM1228" s="31"/>
      <c r="EN1228" s="31"/>
      <c r="EO1228" s="31"/>
      <c r="EP1228" s="31"/>
      <c r="EQ1228" s="31"/>
      <c r="ER1228" s="31"/>
      <c r="ES1228" s="31"/>
      <c r="ET1228" s="31"/>
      <c r="EU1228" s="31"/>
      <c r="EV1228" s="31"/>
      <c r="EW1228" s="31"/>
      <c r="EX1228" s="31"/>
      <c r="EY1228" s="31"/>
      <c r="EZ1228" s="31"/>
      <c r="FA1228" s="31"/>
      <c r="FB1228" s="31"/>
      <c r="FC1228" s="31"/>
      <c r="FD1228" s="31"/>
      <c r="FE1228" s="31"/>
      <c r="FF1228" s="31"/>
      <c r="FG1228" s="31"/>
      <c r="FH1228" s="31"/>
      <c r="FI1228" s="31"/>
      <c r="FJ1228" s="31"/>
      <c r="FK1228" s="31"/>
      <c r="FL1228" s="31"/>
      <c r="FM1228" s="31"/>
      <c r="FN1228" s="31"/>
      <c r="FO1228" s="31"/>
      <c r="FP1228" s="31"/>
      <c r="FQ1228" s="31"/>
      <c r="FR1228" s="31"/>
      <c r="FS1228" s="31"/>
      <c r="FT1228" s="31"/>
      <c r="FU1228" s="31"/>
      <c r="FV1228" s="31"/>
      <c r="FW1228" s="31"/>
      <c r="FX1228" s="31"/>
      <c r="FY1228" s="31"/>
      <c r="FZ1228" s="31"/>
      <c r="GA1228" s="31"/>
      <c r="GB1228" s="31"/>
      <c r="GC1228" s="31"/>
      <c r="GD1228" s="31"/>
      <c r="GE1228" s="31"/>
      <c r="GF1228" s="31"/>
      <c r="GG1228" s="31"/>
      <c r="GH1228" s="31"/>
      <c r="GI1228" s="31"/>
      <c r="GJ1228" s="31"/>
      <c r="GK1228" s="31"/>
      <c r="GL1228" s="31"/>
      <c r="GM1228" s="31"/>
      <c r="GN1228" s="31"/>
      <c r="GO1228" s="31"/>
      <c r="GP1228" s="31"/>
      <c r="GQ1228" s="31"/>
      <c r="GR1228" s="31"/>
      <c r="GS1228" s="31"/>
      <c r="GT1228" s="31"/>
      <c r="GU1228" s="31"/>
      <c r="GV1228" s="31"/>
      <c r="GW1228" s="31"/>
      <c r="GX1228" s="31"/>
      <c r="GY1228" s="31"/>
      <c r="GZ1228" s="31"/>
    </row>
    <row r="1229" spans="2:208" s="32" customFormat="1" x14ac:dyDescent="0.2">
      <c r="B1229" s="21"/>
      <c r="C1229" s="22"/>
      <c r="D1229" s="22"/>
      <c r="E1229" s="22"/>
      <c r="F1229" s="246"/>
      <c r="G1229" s="121"/>
      <c r="H1229" s="27"/>
      <c r="I1229" s="28"/>
      <c r="J1229" s="29"/>
      <c r="K1229" s="30"/>
      <c r="L1229" s="34"/>
      <c r="M1229" s="35"/>
      <c r="N1229" s="30"/>
      <c r="O1229" s="34"/>
      <c r="P1229" s="35"/>
      <c r="Q1229" s="30"/>
      <c r="R1229" s="34"/>
      <c r="S1229" s="35"/>
      <c r="T1229" s="30"/>
      <c r="U1229" s="34"/>
      <c r="V1229" s="35"/>
      <c r="W1229" s="30"/>
      <c r="X1229" s="34"/>
      <c r="Y1229" s="34"/>
      <c r="Z1229" s="30"/>
      <c r="AA1229" s="34"/>
      <c r="AB1229" s="34"/>
      <c r="AC1229" s="30"/>
      <c r="AD1229" s="34"/>
      <c r="AE1229" s="34"/>
      <c r="AF1229" s="30"/>
      <c r="AG1229" s="34"/>
      <c r="AH1229" s="34"/>
      <c r="AI1229" s="30"/>
      <c r="AJ1229" s="34"/>
      <c r="AK1229" s="34"/>
      <c r="AL1229" s="30"/>
      <c r="AM1229" s="34"/>
      <c r="AN1229" s="34"/>
      <c r="AO1229" s="30"/>
      <c r="AP1229" s="34"/>
      <c r="AQ1229" s="34"/>
      <c r="AR1229" s="30"/>
      <c r="AS1229" s="34"/>
      <c r="AT1229" s="34"/>
      <c r="AU1229" s="30"/>
      <c r="AV1229" s="34"/>
      <c r="AW1229" s="34"/>
      <c r="AX1229" s="30"/>
      <c r="AY1229" s="34"/>
      <c r="AZ1229" s="34"/>
      <c r="BA1229" s="30"/>
      <c r="BB1229" s="34"/>
      <c r="BC1229" s="34"/>
      <c r="BD1229" s="30"/>
      <c r="BE1229" s="34"/>
      <c r="BF1229" s="34"/>
      <c r="BG1229" s="30"/>
      <c r="BH1229" s="34"/>
      <c r="BI1229" s="34"/>
      <c r="BJ1229" s="30"/>
      <c r="BK1229" s="34"/>
      <c r="BL1229" s="34"/>
      <c r="BM1229" s="122"/>
      <c r="BN1229" s="28"/>
      <c r="BO1229" s="34"/>
      <c r="BP1229" s="30"/>
      <c r="BQ1229" s="30"/>
      <c r="BR1229" s="31"/>
      <c r="BS1229" s="31"/>
      <c r="BT1229" s="31"/>
      <c r="BU1229" s="31"/>
      <c r="BV1229" s="31"/>
      <c r="BW1229" s="31"/>
      <c r="BX1229" s="31"/>
      <c r="BY1229" s="31"/>
      <c r="BZ1229" s="31"/>
      <c r="CA1229" s="31"/>
      <c r="CB1229" s="31"/>
      <c r="CC1229" s="31"/>
      <c r="CD1229" s="31"/>
      <c r="CE1229" s="31"/>
      <c r="CF1229" s="31"/>
      <c r="CG1229" s="31"/>
      <c r="CH1229" s="31"/>
      <c r="CI1229" s="31"/>
      <c r="CJ1229" s="31"/>
      <c r="CK1229" s="31"/>
      <c r="CL1229" s="31"/>
      <c r="CM1229" s="31"/>
      <c r="CN1229" s="31"/>
      <c r="CO1229" s="31"/>
      <c r="CP1229" s="31"/>
      <c r="CQ1229" s="31"/>
      <c r="CR1229" s="31"/>
      <c r="CS1229" s="31"/>
      <c r="CT1229" s="31"/>
      <c r="CU1229" s="31"/>
      <c r="CV1229" s="31"/>
      <c r="CW1229" s="31"/>
      <c r="CX1229" s="31"/>
      <c r="CY1229" s="31"/>
      <c r="CZ1229" s="31"/>
      <c r="DA1229" s="31"/>
      <c r="DB1229" s="31"/>
      <c r="DC1229" s="31"/>
      <c r="DD1229" s="31"/>
      <c r="DE1229" s="31"/>
      <c r="DF1229" s="31"/>
      <c r="DG1229" s="31"/>
      <c r="DH1229" s="31"/>
      <c r="DI1229" s="31"/>
      <c r="DJ1229" s="31"/>
      <c r="DK1229" s="31"/>
      <c r="DL1229" s="31"/>
      <c r="DM1229" s="31"/>
      <c r="DN1229" s="31"/>
      <c r="DO1229" s="31"/>
      <c r="DP1229" s="31"/>
      <c r="DQ1229" s="31"/>
      <c r="DR1229" s="31"/>
      <c r="DS1229" s="31"/>
      <c r="DT1229" s="31"/>
      <c r="DU1229" s="31"/>
      <c r="DV1229" s="31"/>
      <c r="DW1229" s="31"/>
      <c r="DX1229" s="31"/>
      <c r="DY1229" s="31"/>
      <c r="DZ1229" s="31"/>
      <c r="EA1229" s="31"/>
      <c r="EB1229" s="31"/>
      <c r="EC1229" s="31"/>
      <c r="ED1229" s="31"/>
      <c r="EE1229" s="31"/>
      <c r="EF1229" s="31"/>
      <c r="EG1229" s="31"/>
      <c r="EH1229" s="31"/>
      <c r="EI1229" s="31"/>
      <c r="EJ1229" s="31"/>
      <c r="EK1229" s="31"/>
      <c r="EL1229" s="31"/>
      <c r="EM1229" s="31"/>
      <c r="EN1229" s="31"/>
      <c r="EO1229" s="31"/>
      <c r="EP1229" s="31"/>
      <c r="EQ1229" s="31"/>
      <c r="ER1229" s="31"/>
      <c r="ES1229" s="31"/>
      <c r="ET1229" s="31"/>
      <c r="EU1229" s="31"/>
      <c r="EV1229" s="31"/>
      <c r="EW1229" s="31"/>
      <c r="EX1229" s="31"/>
      <c r="EY1229" s="31"/>
      <c r="EZ1229" s="31"/>
      <c r="FA1229" s="31"/>
      <c r="FB1229" s="31"/>
      <c r="FC1229" s="31"/>
      <c r="FD1229" s="31"/>
      <c r="FE1229" s="31"/>
      <c r="FF1229" s="31"/>
      <c r="FG1229" s="31"/>
      <c r="FH1229" s="31"/>
      <c r="FI1229" s="31"/>
      <c r="FJ1229" s="31"/>
      <c r="FK1229" s="31"/>
      <c r="FL1229" s="31"/>
      <c r="FM1229" s="31"/>
      <c r="FN1229" s="31"/>
      <c r="FO1229" s="31"/>
      <c r="FP1229" s="31"/>
      <c r="FQ1229" s="31"/>
      <c r="FR1229" s="31"/>
      <c r="FS1229" s="31"/>
      <c r="FT1229" s="31"/>
      <c r="FU1229" s="31"/>
      <c r="FV1229" s="31"/>
      <c r="FW1229" s="31"/>
      <c r="FX1229" s="31"/>
      <c r="FY1229" s="31"/>
      <c r="FZ1229" s="31"/>
      <c r="GA1229" s="31"/>
      <c r="GB1229" s="31"/>
      <c r="GC1229" s="31"/>
      <c r="GD1229" s="31"/>
      <c r="GE1229" s="31"/>
      <c r="GF1229" s="31"/>
      <c r="GG1229" s="31"/>
      <c r="GH1229" s="31"/>
      <c r="GI1229" s="31"/>
      <c r="GJ1229" s="31"/>
      <c r="GK1229" s="31"/>
      <c r="GL1229" s="31"/>
      <c r="GM1229" s="31"/>
      <c r="GN1229" s="31"/>
      <c r="GO1229" s="31"/>
      <c r="GP1229" s="31"/>
      <c r="GQ1229" s="31"/>
      <c r="GR1229" s="31"/>
      <c r="GS1229" s="31"/>
      <c r="GT1229" s="31"/>
      <c r="GU1229" s="31"/>
      <c r="GV1229" s="31"/>
      <c r="GW1229" s="31"/>
      <c r="GX1229" s="31"/>
      <c r="GY1229" s="31"/>
      <c r="GZ1229" s="31"/>
    </row>
    <row r="1230" spans="2:208" s="32" customFormat="1" x14ac:dyDescent="0.2">
      <c r="B1230" s="21"/>
      <c r="C1230" s="22"/>
      <c r="D1230" s="22"/>
      <c r="E1230" s="22"/>
      <c r="F1230" s="246"/>
      <c r="G1230" s="121"/>
      <c r="H1230" s="27"/>
      <c r="I1230" s="28"/>
      <c r="J1230" s="29"/>
      <c r="K1230" s="30"/>
      <c r="L1230" s="34"/>
      <c r="M1230" s="35"/>
      <c r="N1230" s="30"/>
      <c r="O1230" s="34"/>
      <c r="P1230" s="35"/>
      <c r="Q1230" s="30"/>
      <c r="R1230" s="34"/>
      <c r="S1230" s="35"/>
      <c r="T1230" s="30"/>
      <c r="U1230" s="34"/>
      <c r="V1230" s="35"/>
      <c r="W1230" s="30"/>
      <c r="X1230" s="34"/>
      <c r="Y1230" s="34"/>
      <c r="Z1230" s="30"/>
      <c r="AA1230" s="34"/>
      <c r="AB1230" s="34"/>
      <c r="AC1230" s="30"/>
      <c r="AD1230" s="34"/>
      <c r="AE1230" s="34"/>
      <c r="AF1230" s="30"/>
      <c r="AG1230" s="34"/>
      <c r="AH1230" s="34"/>
      <c r="AI1230" s="30"/>
      <c r="AJ1230" s="34"/>
      <c r="AK1230" s="34"/>
      <c r="AL1230" s="30"/>
      <c r="AM1230" s="34"/>
      <c r="AN1230" s="34"/>
      <c r="AO1230" s="30"/>
      <c r="AP1230" s="34"/>
      <c r="AQ1230" s="34"/>
      <c r="AR1230" s="30"/>
      <c r="AS1230" s="34"/>
      <c r="AT1230" s="34"/>
      <c r="AU1230" s="30"/>
      <c r="AV1230" s="34"/>
      <c r="AW1230" s="34"/>
      <c r="AX1230" s="30"/>
      <c r="AY1230" s="34"/>
      <c r="AZ1230" s="34"/>
      <c r="BA1230" s="30"/>
      <c r="BB1230" s="34"/>
      <c r="BC1230" s="34"/>
      <c r="BD1230" s="30"/>
      <c r="BE1230" s="34"/>
      <c r="BF1230" s="34"/>
      <c r="BG1230" s="30"/>
      <c r="BH1230" s="34"/>
      <c r="BI1230" s="34"/>
      <c r="BJ1230" s="30"/>
      <c r="BK1230" s="34"/>
      <c r="BL1230" s="34"/>
      <c r="BM1230" s="122"/>
      <c r="BN1230" s="28"/>
      <c r="BO1230" s="34"/>
      <c r="BP1230" s="30"/>
      <c r="BQ1230" s="30"/>
      <c r="BR1230" s="31"/>
      <c r="BS1230" s="31"/>
      <c r="BT1230" s="31"/>
      <c r="BU1230" s="31"/>
      <c r="BV1230" s="31"/>
      <c r="BW1230" s="31"/>
      <c r="BX1230" s="31"/>
      <c r="BY1230" s="31"/>
      <c r="BZ1230" s="31"/>
      <c r="CA1230" s="31"/>
      <c r="CB1230" s="31"/>
      <c r="CC1230" s="31"/>
      <c r="CD1230" s="31"/>
      <c r="CE1230" s="31"/>
      <c r="CF1230" s="31"/>
      <c r="CG1230" s="31"/>
      <c r="CH1230" s="31"/>
      <c r="CI1230" s="31"/>
      <c r="CJ1230" s="31"/>
      <c r="CK1230" s="31"/>
      <c r="CL1230" s="31"/>
      <c r="CM1230" s="31"/>
      <c r="CN1230" s="31"/>
      <c r="CO1230" s="31"/>
      <c r="CP1230" s="31"/>
      <c r="CQ1230" s="31"/>
      <c r="CR1230" s="31"/>
      <c r="CS1230" s="31"/>
      <c r="CT1230" s="31"/>
      <c r="CU1230" s="31"/>
      <c r="CV1230" s="31"/>
      <c r="CW1230" s="31"/>
      <c r="CX1230" s="31"/>
      <c r="CY1230" s="31"/>
      <c r="CZ1230" s="31"/>
      <c r="DA1230" s="31"/>
      <c r="DB1230" s="31"/>
      <c r="DC1230" s="31"/>
      <c r="DD1230" s="31"/>
      <c r="DE1230" s="31"/>
      <c r="DF1230" s="31"/>
      <c r="DG1230" s="31"/>
      <c r="DH1230" s="31"/>
      <c r="DI1230" s="31"/>
      <c r="DJ1230" s="31"/>
      <c r="DK1230" s="31"/>
      <c r="DL1230" s="31"/>
      <c r="DM1230" s="31"/>
      <c r="DN1230" s="31"/>
      <c r="DO1230" s="31"/>
      <c r="DP1230" s="31"/>
      <c r="DQ1230" s="31"/>
      <c r="DR1230" s="31"/>
      <c r="DS1230" s="31"/>
      <c r="DT1230" s="31"/>
      <c r="DU1230" s="31"/>
      <c r="DV1230" s="31"/>
      <c r="DW1230" s="31"/>
      <c r="DX1230" s="31"/>
      <c r="DY1230" s="31"/>
      <c r="DZ1230" s="31"/>
      <c r="EA1230" s="31"/>
      <c r="EB1230" s="31"/>
      <c r="EC1230" s="31"/>
      <c r="ED1230" s="31"/>
      <c r="EE1230" s="31"/>
      <c r="EF1230" s="31"/>
      <c r="EG1230" s="31"/>
      <c r="EH1230" s="31"/>
      <c r="EI1230" s="31"/>
      <c r="EJ1230" s="31"/>
      <c r="EK1230" s="31"/>
      <c r="EL1230" s="31"/>
      <c r="EM1230" s="31"/>
      <c r="EN1230" s="31"/>
      <c r="EO1230" s="31"/>
      <c r="EP1230" s="31"/>
      <c r="EQ1230" s="31"/>
      <c r="ER1230" s="31"/>
      <c r="ES1230" s="31"/>
      <c r="ET1230" s="31"/>
      <c r="EU1230" s="31"/>
      <c r="EV1230" s="31"/>
      <c r="EW1230" s="31"/>
      <c r="EX1230" s="31"/>
      <c r="EY1230" s="31"/>
      <c r="EZ1230" s="31"/>
      <c r="FA1230" s="31"/>
      <c r="FB1230" s="31"/>
      <c r="FC1230" s="31"/>
      <c r="FD1230" s="31"/>
      <c r="FE1230" s="31"/>
      <c r="FF1230" s="31"/>
      <c r="FG1230" s="31"/>
      <c r="FH1230" s="31"/>
      <c r="FI1230" s="31"/>
      <c r="FJ1230" s="31"/>
      <c r="FK1230" s="31"/>
      <c r="FL1230" s="31"/>
      <c r="FM1230" s="31"/>
      <c r="FN1230" s="31"/>
      <c r="FO1230" s="31"/>
      <c r="FP1230" s="31"/>
      <c r="FQ1230" s="31"/>
      <c r="FR1230" s="31"/>
      <c r="FS1230" s="31"/>
      <c r="FT1230" s="31"/>
      <c r="FU1230" s="31"/>
      <c r="FV1230" s="31"/>
      <c r="FW1230" s="31"/>
      <c r="FX1230" s="31"/>
      <c r="FY1230" s="31"/>
      <c r="FZ1230" s="31"/>
      <c r="GA1230" s="31"/>
      <c r="GB1230" s="31"/>
      <c r="GC1230" s="31"/>
      <c r="GD1230" s="31"/>
      <c r="GE1230" s="31"/>
      <c r="GF1230" s="31"/>
      <c r="GG1230" s="31"/>
      <c r="GH1230" s="31"/>
      <c r="GI1230" s="31"/>
      <c r="GJ1230" s="31"/>
      <c r="GK1230" s="31"/>
      <c r="GL1230" s="31"/>
      <c r="GM1230" s="31"/>
      <c r="GN1230" s="31"/>
      <c r="GO1230" s="31"/>
      <c r="GP1230" s="31"/>
      <c r="GQ1230" s="31"/>
      <c r="GR1230" s="31"/>
      <c r="GS1230" s="31"/>
      <c r="GT1230" s="31"/>
      <c r="GU1230" s="31"/>
      <c r="GV1230" s="31"/>
      <c r="GW1230" s="31"/>
      <c r="GX1230" s="31"/>
      <c r="GY1230" s="31"/>
      <c r="GZ1230" s="31"/>
    </row>
    <row r="1231" spans="2:208" s="32" customFormat="1" x14ac:dyDescent="0.2">
      <c r="B1231" s="21"/>
      <c r="C1231" s="22"/>
      <c r="D1231" s="22"/>
      <c r="E1231" s="22"/>
      <c r="F1231" s="246"/>
      <c r="G1231" s="121"/>
      <c r="H1231" s="27"/>
      <c r="I1231" s="28"/>
      <c r="J1231" s="29"/>
      <c r="K1231" s="30"/>
      <c r="L1231" s="34"/>
      <c r="M1231" s="35"/>
      <c r="N1231" s="30"/>
      <c r="O1231" s="34"/>
      <c r="P1231" s="35"/>
      <c r="Q1231" s="30"/>
      <c r="R1231" s="34"/>
      <c r="S1231" s="35"/>
      <c r="T1231" s="30"/>
      <c r="U1231" s="34"/>
      <c r="V1231" s="35"/>
      <c r="W1231" s="30"/>
      <c r="X1231" s="34"/>
      <c r="Y1231" s="34"/>
      <c r="Z1231" s="30"/>
      <c r="AA1231" s="34"/>
      <c r="AB1231" s="34"/>
      <c r="AC1231" s="30"/>
      <c r="AD1231" s="34"/>
      <c r="AE1231" s="34"/>
      <c r="AF1231" s="30"/>
      <c r="AG1231" s="34"/>
      <c r="AH1231" s="34"/>
      <c r="AI1231" s="30"/>
      <c r="AJ1231" s="34"/>
      <c r="AK1231" s="34"/>
      <c r="AL1231" s="30"/>
      <c r="AM1231" s="34"/>
      <c r="AN1231" s="34"/>
      <c r="AO1231" s="30"/>
      <c r="AP1231" s="34"/>
      <c r="AQ1231" s="34"/>
      <c r="AR1231" s="30"/>
      <c r="AS1231" s="34"/>
      <c r="AT1231" s="34"/>
      <c r="AU1231" s="30"/>
      <c r="AV1231" s="34"/>
      <c r="AW1231" s="34"/>
      <c r="AX1231" s="30"/>
      <c r="AY1231" s="34"/>
      <c r="AZ1231" s="34"/>
      <c r="BA1231" s="30"/>
      <c r="BB1231" s="34"/>
      <c r="BC1231" s="34"/>
      <c r="BD1231" s="30"/>
      <c r="BE1231" s="34"/>
      <c r="BF1231" s="34"/>
      <c r="BG1231" s="30"/>
      <c r="BH1231" s="34"/>
      <c r="BI1231" s="34"/>
      <c r="BJ1231" s="30"/>
      <c r="BK1231" s="34"/>
      <c r="BL1231" s="34"/>
      <c r="BM1231" s="122"/>
      <c r="BN1231" s="28"/>
      <c r="BO1231" s="34"/>
      <c r="BP1231" s="30"/>
      <c r="BQ1231" s="30"/>
      <c r="BR1231" s="31"/>
      <c r="BS1231" s="31"/>
      <c r="BT1231" s="31"/>
      <c r="BU1231" s="31"/>
      <c r="BV1231" s="31"/>
      <c r="BW1231" s="31"/>
      <c r="BX1231" s="31"/>
      <c r="BY1231" s="31"/>
      <c r="BZ1231" s="31"/>
      <c r="CA1231" s="31"/>
      <c r="CB1231" s="31"/>
      <c r="CC1231" s="31"/>
      <c r="CD1231" s="31"/>
      <c r="CE1231" s="31"/>
      <c r="CF1231" s="31"/>
      <c r="CG1231" s="31"/>
      <c r="CH1231" s="31"/>
      <c r="CI1231" s="31"/>
      <c r="CJ1231" s="31"/>
      <c r="CK1231" s="31"/>
      <c r="CL1231" s="31"/>
      <c r="CM1231" s="31"/>
      <c r="CN1231" s="31"/>
      <c r="CO1231" s="31"/>
      <c r="CP1231" s="31"/>
      <c r="CQ1231" s="31"/>
      <c r="CR1231" s="31"/>
      <c r="CS1231" s="31"/>
      <c r="CT1231" s="31"/>
      <c r="CU1231" s="31"/>
      <c r="CV1231" s="31"/>
      <c r="CW1231" s="31"/>
      <c r="CX1231" s="31"/>
      <c r="CY1231" s="31"/>
      <c r="CZ1231" s="31"/>
      <c r="DA1231" s="31"/>
      <c r="DB1231" s="31"/>
      <c r="DC1231" s="31"/>
      <c r="DD1231" s="31"/>
      <c r="DE1231" s="31"/>
      <c r="DF1231" s="31"/>
      <c r="DG1231" s="31"/>
      <c r="DH1231" s="31"/>
      <c r="DI1231" s="31"/>
      <c r="DJ1231" s="31"/>
      <c r="DK1231" s="31"/>
      <c r="DL1231" s="31"/>
      <c r="DM1231" s="31"/>
      <c r="DN1231" s="31"/>
      <c r="DO1231" s="31"/>
      <c r="DP1231" s="31"/>
      <c r="DQ1231" s="31"/>
      <c r="DR1231" s="31"/>
      <c r="DS1231" s="31"/>
      <c r="DT1231" s="31"/>
      <c r="DU1231" s="31"/>
      <c r="DV1231" s="31"/>
      <c r="DW1231" s="31"/>
      <c r="DX1231" s="31"/>
      <c r="DY1231" s="31"/>
      <c r="DZ1231" s="31"/>
      <c r="EA1231" s="31"/>
      <c r="EB1231" s="31"/>
      <c r="EC1231" s="31"/>
      <c r="ED1231" s="31"/>
      <c r="EE1231" s="31"/>
      <c r="EF1231" s="31"/>
      <c r="EG1231" s="31"/>
      <c r="EH1231" s="31"/>
      <c r="EI1231" s="31"/>
      <c r="EJ1231" s="31"/>
      <c r="EK1231" s="31"/>
      <c r="EL1231" s="31"/>
      <c r="EM1231" s="31"/>
      <c r="EN1231" s="31"/>
      <c r="EO1231" s="31"/>
      <c r="EP1231" s="31"/>
      <c r="EQ1231" s="31"/>
      <c r="ER1231" s="31"/>
      <c r="ES1231" s="31"/>
      <c r="ET1231" s="31"/>
      <c r="EU1231" s="31"/>
      <c r="EV1231" s="31"/>
      <c r="EW1231" s="31"/>
      <c r="EX1231" s="31"/>
      <c r="EY1231" s="31"/>
      <c r="EZ1231" s="31"/>
      <c r="FA1231" s="31"/>
      <c r="FB1231" s="31"/>
      <c r="FC1231" s="31"/>
      <c r="FD1231" s="31"/>
      <c r="FE1231" s="31"/>
      <c r="FF1231" s="31"/>
      <c r="FG1231" s="31"/>
      <c r="FH1231" s="31"/>
      <c r="FI1231" s="31"/>
      <c r="FJ1231" s="31"/>
      <c r="FK1231" s="31"/>
      <c r="FL1231" s="31"/>
      <c r="FM1231" s="31"/>
      <c r="FN1231" s="31"/>
      <c r="FO1231" s="31"/>
      <c r="FP1231" s="31"/>
      <c r="FQ1231" s="31"/>
      <c r="FR1231" s="31"/>
      <c r="FS1231" s="31"/>
      <c r="FT1231" s="31"/>
      <c r="FU1231" s="31"/>
      <c r="FV1231" s="31"/>
      <c r="FW1231" s="31"/>
      <c r="FX1231" s="31"/>
      <c r="FY1231" s="31"/>
      <c r="FZ1231" s="31"/>
      <c r="GA1231" s="31"/>
      <c r="GB1231" s="31"/>
      <c r="GC1231" s="31"/>
      <c r="GD1231" s="31"/>
      <c r="GE1231" s="31"/>
      <c r="GF1231" s="31"/>
      <c r="GG1231" s="31"/>
      <c r="GH1231" s="31"/>
      <c r="GI1231" s="31"/>
      <c r="GJ1231" s="31"/>
      <c r="GK1231" s="31"/>
      <c r="GL1231" s="31"/>
      <c r="GM1231" s="31"/>
      <c r="GN1231" s="31"/>
      <c r="GO1231" s="31"/>
      <c r="GP1231" s="31"/>
      <c r="GQ1231" s="31"/>
      <c r="GR1231" s="31"/>
      <c r="GS1231" s="31"/>
      <c r="GT1231" s="31"/>
      <c r="GU1231" s="31"/>
      <c r="GV1231" s="31"/>
      <c r="GW1231" s="31"/>
      <c r="GX1231" s="31"/>
      <c r="GY1231" s="31"/>
      <c r="GZ1231" s="31"/>
    </row>
    <row r="1232" spans="2:208" s="32" customFormat="1" x14ac:dyDescent="0.2">
      <c r="B1232" s="21"/>
      <c r="C1232" s="22"/>
      <c r="D1232" s="22"/>
      <c r="E1232" s="22"/>
      <c r="F1232" s="246"/>
      <c r="G1232" s="121"/>
      <c r="H1232" s="27"/>
      <c r="I1232" s="28"/>
      <c r="J1232" s="29"/>
      <c r="K1232" s="30"/>
      <c r="L1232" s="34"/>
      <c r="M1232" s="35"/>
      <c r="N1232" s="30"/>
      <c r="O1232" s="34"/>
      <c r="P1232" s="35"/>
      <c r="Q1232" s="30"/>
      <c r="R1232" s="34"/>
      <c r="S1232" s="35"/>
      <c r="T1232" s="30"/>
      <c r="U1232" s="34"/>
      <c r="V1232" s="35"/>
      <c r="W1232" s="30"/>
      <c r="X1232" s="34"/>
      <c r="Y1232" s="34"/>
      <c r="Z1232" s="30"/>
      <c r="AA1232" s="34"/>
      <c r="AB1232" s="34"/>
      <c r="AC1232" s="30"/>
      <c r="AD1232" s="34"/>
      <c r="AE1232" s="34"/>
      <c r="AF1232" s="30"/>
      <c r="AG1232" s="34"/>
      <c r="AH1232" s="34"/>
      <c r="AI1232" s="30"/>
      <c r="AJ1232" s="34"/>
      <c r="AK1232" s="34"/>
      <c r="AL1232" s="30"/>
      <c r="AM1232" s="34"/>
      <c r="AN1232" s="34"/>
      <c r="AO1232" s="30"/>
      <c r="AP1232" s="34"/>
      <c r="AQ1232" s="34"/>
      <c r="AR1232" s="30"/>
      <c r="AS1232" s="34"/>
      <c r="AT1232" s="34"/>
      <c r="AU1232" s="30"/>
      <c r="AV1232" s="34"/>
      <c r="AW1232" s="34"/>
      <c r="AX1232" s="30"/>
      <c r="AY1232" s="34"/>
      <c r="AZ1232" s="34"/>
      <c r="BA1232" s="30"/>
      <c r="BB1232" s="34"/>
      <c r="BC1232" s="34"/>
      <c r="BD1232" s="30"/>
      <c r="BE1232" s="34"/>
      <c r="BF1232" s="34"/>
      <c r="BG1232" s="30"/>
      <c r="BH1232" s="34"/>
      <c r="BI1232" s="34"/>
      <c r="BJ1232" s="30"/>
      <c r="BK1232" s="34"/>
      <c r="BL1232" s="34"/>
      <c r="BM1232" s="122"/>
      <c r="BN1232" s="28"/>
      <c r="BO1232" s="34"/>
      <c r="BP1232" s="30"/>
      <c r="BQ1232" s="30"/>
      <c r="BR1232" s="31"/>
      <c r="BS1232" s="31"/>
      <c r="BT1232" s="31"/>
      <c r="BU1232" s="31"/>
      <c r="BV1232" s="31"/>
      <c r="BW1232" s="31"/>
      <c r="BX1232" s="31"/>
      <c r="BY1232" s="31"/>
      <c r="BZ1232" s="31"/>
      <c r="CA1232" s="31"/>
      <c r="CB1232" s="31"/>
      <c r="CC1232" s="31"/>
      <c r="CD1232" s="31"/>
      <c r="CE1232" s="31"/>
      <c r="CF1232" s="31"/>
      <c r="CG1232" s="31"/>
      <c r="CH1232" s="31"/>
      <c r="CI1232" s="31"/>
      <c r="CJ1232" s="31"/>
      <c r="CK1232" s="31"/>
      <c r="CL1232" s="31"/>
      <c r="CM1232" s="31"/>
      <c r="CN1232" s="31"/>
      <c r="CO1232" s="31"/>
      <c r="CP1232" s="31"/>
      <c r="CQ1232" s="31"/>
      <c r="CR1232" s="31"/>
      <c r="CS1232" s="31"/>
      <c r="CT1232" s="31"/>
      <c r="CU1232" s="31"/>
      <c r="CV1232" s="31"/>
      <c r="CW1232" s="31"/>
      <c r="CX1232" s="31"/>
      <c r="CY1232" s="31"/>
      <c r="CZ1232" s="31"/>
      <c r="DA1232" s="31"/>
      <c r="DB1232" s="31"/>
      <c r="DC1232" s="31"/>
      <c r="DD1232" s="31"/>
      <c r="DE1232" s="31"/>
      <c r="DF1232" s="31"/>
      <c r="DG1232" s="31"/>
      <c r="DH1232" s="31"/>
      <c r="DI1232" s="31"/>
      <c r="DJ1232" s="31"/>
      <c r="DK1232" s="31"/>
      <c r="DL1232" s="31"/>
      <c r="DM1232" s="31"/>
      <c r="DN1232" s="31"/>
      <c r="DO1232" s="31"/>
      <c r="DP1232" s="31"/>
      <c r="DQ1232" s="31"/>
      <c r="DR1232" s="31"/>
      <c r="DS1232" s="31"/>
      <c r="DT1232" s="31"/>
      <c r="DU1232" s="31"/>
      <c r="DV1232" s="31"/>
      <c r="DW1232" s="31"/>
      <c r="DX1232" s="31"/>
      <c r="DY1232" s="31"/>
      <c r="DZ1232" s="31"/>
      <c r="EA1232" s="31"/>
      <c r="EB1232" s="31"/>
      <c r="EC1232" s="31"/>
      <c r="ED1232" s="31"/>
      <c r="EE1232" s="31"/>
      <c r="EF1232" s="31"/>
      <c r="EG1232" s="31"/>
      <c r="EH1232" s="31"/>
      <c r="EI1232" s="31"/>
      <c r="EJ1232" s="31"/>
      <c r="EK1232" s="31"/>
      <c r="EL1232" s="31"/>
      <c r="EM1232" s="31"/>
      <c r="EN1232" s="31"/>
      <c r="EO1232" s="31"/>
      <c r="EP1232" s="31"/>
      <c r="EQ1232" s="31"/>
      <c r="ER1232" s="31"/>
      <c r="ES1232" s="31"/>
      <c r="ET1232" s="31"/>
      <c r="EU1232" s="31"/>
      <c r="EV1232" s="31"/>
      <c r="EW1232" s="31"/>
      <c r="EX1232" s="31"/>
      <c r="EY1232" s="31"/>
      <c r="EZ1232" s="31"/>
      <c r="FA1232" s="31"/>
      <c r="FB1232" s="31"/>
      <c r="FC1232" s="31"/>
      <c r="FD1232" s="31"/>
      <c r="FE1232" s="31"/>
      <c r="FF1232" s="31"/>
      <c r="FG1232" s="31"/>
      <c r="FH1232" s="31"/>
      <c r="FI1232" s="31"/>
      <c r="FJ1232" s="31"/>
      <c r="FK1232" s="31"/>
      <c r="FL1232" s="31"/>
      <c r="FM1232" s="31"/>
      <c r="FN1232" s="31"/>
      <c r="FO1232" s="31"/>
      <c r="FP1232" s="31"/>
      <c r="FQ1232" s="31"/>
      <c r="FR1232" s="31"/>
      <c r="FS1232" s="31"/>
      <c r="FT1232" s="31"/>
      <c r="FU1232" s="31"/>
      <c r="FV1232" s="31"/>
      <c r="FW1232" s="31"/>
      <c r="FX1232" s="31"/>
      <c r="FY1232" s="31"/>
      <c r="FZ1232" s="31"/>
      <c r="GA1232" s="31"/>
      <c r="GB1232" s="31"/>
      <c r="GC1232" s="31"/>
      <c r="GD1232" s="31"/>
      <c r="GE1232" s="31"/>
      <c r="GF1232" s="31"/>
      <c r="GG1232" s="31"/>
      <c r="GH1232" s="31"/>
      <c r="GI1232" s="31"/>
      <c r="GJ1232" s="31"/>
      <c r="GK1232" s="31"/>
      <c r="GL1232" s="31"/>
      <c r="GM1232" s="31"/>
      <c r="GN1232" s="31"/>
      <c r="GO1232" s="31"/>
      <c r="GP1232" s="31"/>
      <c r="GQ1232" s="31"/>
      <c r="GR1232" s="31"/>
      <c r="GS1232" s="31"/>
      <c r="GT1232" s="31"/>
      <c r="GU1232" s="31"/>
      <c r="GV1232" s="31"/>
      <c r="GW1232" s="31"/>
      <c r="GX1232" s="31"/>
      <c r="GY1232" s="31"/>
      <c r="GZ1232" s="31"/>
    </row>
    <row r="1233" spans="2:208" s="32" customFormat="1" x14ac:dyDescent="0.2">
      <c r="B1233" s="21"/>
      <c r="C1233" s="22"/>
      <c r="D1233" s="22"/>
      <c r="E1233" s="22"/>
      <c r="F1233" s="246"/>
      <c r="G1233" s="121"/>
      <c r="H1233" s="27"/>
      <c r="I1233" s="28"/>
      <c r="J1233" s="29"/>
      <c r="K1233" s="30"/>
      <c r="L1233" s="34"/>
      <c r="M1233" s="35"/>
      <c r="N1233" s="30"/>
      <c r="O1233" s="34"/>
      <c r="P1233" s="35"/>
      <c r="Q1233" s="30"/>
      <c r="R1233" s="34"/>
      <c r="S1233" s="35"/>
      <c r="T1233" s="30"/>
      <c r="U1233" s="34"/>
      <c r="V1233" s="35"/>
      <c r="W1233" s="30"/>
      <c r="X1233" s="34"/>
      <c r="Y1233" s="34"/>
      <c r="Z1233" s="30"/>
      <c r="AA1233" s="34"/>
      <c r="AB1233" s="34"/>
      <c r="AC1233" s="30"/>
      <c r="AD1233" s="34"/>
      <c r="AE1233" s="34"/>
      <c r="AF1233" s="30"/>
      <c r="AG1233" s="34"/>
      <c r="AH1233" s="34"/>
      <c r="AI1233" s="30"/>
      <c r="AJ1233" s="34"/>
      <c r="AK1233" s="34"/>
      <c r="AL1233" s="30"/>
      <c r="AM1233" s="34"/>
      <c r="AN1233" s="34"/>
      <c r="AO1233" s="30"/>
      <c r="AP1233" s="34"/>
      <c r="AQ1233" s="34"/>
      <c r="AR1233" s="30"/>
      <c r="AS1233" s="34"/>
      <c r="AT1233" s="34"/>
      <c r="AU1233" s="30"/>
      <c r="AV1233" s="34"/>
      <c r="AW1233" s="34"/>
      <c r="AX1233" s="30"/>
      <c r="AY1233" s="34"/>
      <c r="AZ1233" s="34"/>
      <c r="BA1233" s="30"/>
      <c r="BB1233" s="34"/>
      <c r="BC1233" s="34"/>
      <c r="BD1233" s="30"/>
      <c r="BE1233" s="34"/>
      <c r="BF1233" s="34"/>
      <c r="BG1233" s="30"/>
      <c r="BH1233" s="34"/>
      <c r="BI1233" s="34"/>
      <c r="BJ1233" s="30"/>
      <c r="BK1233" s="34"/>
      <c r="BL1233" s="34"/>
      <c r="BM1233" s="122"/>
      <c r="BN1233" s="28"/>
      <c r="BO1233" s="34"/>
      <c r="BP1233" s="30"/>
      <c r="BQ1233" s="30"/>
      <c r="BR1233" s="31"/>
      <c r="BS1233" s="31"/>
      <c r="BT1233" s="31"/>
      <c r="BU1233" s="31"/>
      <c r="BV1233" s="31"/>
      <c r="BW1233" s="31"/>
      <c r="BX1233" s="31"/>
      <c r="BY1233" s="31"/>
      <c r="BZ1233" s="31"/>
      <c r="CA1233" s="31"/>
      <c r="CB1233" s="31"/>
      <c r="CC1233" s="31"/>
      <c r="CD1233" s="31"/>
      <c r="CE1233" s="31"/>
      <c r="CF1233" s="31"/>
      <c r="CG1233" s="31"/>
      <c r="CH1233" s="31"/>
      <c r="CI1233" s="31"/>
      <c r="CJ1233" s="31"/>
      <c r="CK1233" s="31"/>
      <c r="CL1233" s="31"/>
      <c r="CM1233" s="31"/>
      <c r="CN1233" s="31"/>
      <c r="CO1233" s="31"/>
      <c r="CP1233" s="31"/>
      <c r="CQ1233" s="31"/>
      <c r="CR1233" s="31"/>
      <c r="CS1233" s="31"/>
      <c r="CT1233" s="31"/>
      <c r="CU1233" s="31"/>
      <c r="CV1233" s="31"/>
      <c r="CW1233" s="31"/>
      <c r="CX1233" s="31"/>
      <c r="CY1233" s="31"/>
      <c r="CZ1233" s="31"/>
      <c r="DA1233" s="31"/>
      <c r="DB1233" s="31"/>
      <c r="DC1233" s="31"/>
      <c r="DD1233" s="31"/>
      <c r="DE1233" s="31"/>
      <c r="DF1233" s="31"/>
      <c r="DG1233" s="31"/>
      <c r="DH1233" s="31"/>
      <c r="DI1233" s="31"/>
      <c r="DJ1233" s="31"/>
      <c r="DK1233" s="31"/>
      <c r="DL1233" s="31"/>
      <c r="DM1233" s="31"/>
      <c r="DN1233" s="31"/>
      <c r="DO1233" s="31"/>
      <c r="DP1233" s="31"/>
      <c r="DQ1233" s="31"/>
      <c r="DR1233" s="31"/>
      <c r="DS1233" s="31"/>
      <c r="DT1233" s="31"/>
      <c r="DU1233" s="31"/>
      <c r="DV1233" s="31"/>
      <c r="DW1233" s="31"/>
      <c r="DX1233" s="31"/>
      <c r="DY1233" s="31"/>
      <c r="DZ1233" s="31"/>
      <c r="EA1233" s="31"/>
      <c r="EB1233" s="31"/>
      <c r="EC1233" s="31"/>
      <c r="ED1233" s="31"/>
      <c r="EE1233" s="31"/>
      <c r="EF1233" s="31"/>
      <c r="EG1233" s="31"/>
      <c r="EH1233" s="31"/>
      <c r="EI1233" s="31"/>
      <c r="EJ1233" s="31"/>
      <c r="EK1233" s="31"/>
      <c r="EL1233" s="31"/>
      <c r="EM1233" s="31"/>
      <c r="EN1233" s="31"/>
      <c r="EO1233" s="31"/>
      <c r="EP1233" s="31"/>
      <c r="EQ1233" s="31"/>
      <c r="ER1233" s="31"/>
      <c r="ES1233" s="31"/>
      <c r="ET1233" s="31"/>
      <c r="EU1233" s="31"/>
      <c r="EV1233" s="31"/>
      <c r="EW1233" s="31"/>
      <c r="EX1233" s="31"/>
      <c r="EY1233" s="31"/>
      <c r="EZ1233" s="31"/>
      <c r="FA1233" s="31"/>
      <c r="FB1233" s="31"/>
      <c r="FC1233" s="31"/>
      <c r="FD1233" s="31"/>
      <c r="FE1233" s="31"/>
      <c r="FF1233" s="31"/>
      <c r="FG1233" s="31"/>
      <c r="FH1233" s="31"/>
      <c r="FI1233" s="31"/>
      <c r="FJ1233" s="31"/>
      <c r="FK1233" s="31"/>
      <c r="FL1233" s="31"/>
      <c r="FM1233" s="31"/>
      <c r="FN1233" s="31"/>
      <c r="FO1233" s="31"/>
      <c r="FP1233" s="31"/>
      <c r="FQ1233" s="31"/>
      <c r="FR1233" s="31"/>
      <c r="FS1233" s="31"/>
      <c r="FT1233" s="31"/>
      <c r="FU1233" s="31"/>
      <c r="FV1233" s="31"/>
      <c r="FW1233" s="31"/>
      <c r="FX1233" s="31"/>
      <c r="FY1233" s="31"/>
      <c r="FZ1233" s="31"/>
      <c r="GA1233" s="31"/>
      <c r="GB1233" s="31"/>
      <c r="GC1233" s="31"/>
      <c r="GD1233" s="31"/>
      <c r="GE1233" s="31"/>
      <c r="GF1233" s="31"/>
      <c r="GG1233" s="31"/>
      <c r="GH1233" s="31"/>
      <c r="GI1233" s="31"/>
      <c r="GJ1233" s="31"/>
      <c r="GK1233" s="31"/>
      <c r="GL1233" s="31"/>
      <c r="GM1233" s="31"/>
      <c r="GN1233" s="31"/>
      <c r="GO1233" s="31"/>
      <c r="GP1233" s="31"/>
      <c r="GQ1233" s="31"/>
      <c r="GR1233" s="31"/>
      <c r="GS1233" s="31"/>
      <c r="GT1233" s="31"/>
      <c r="GU1233" s="31"/>
      <c r="GV1233" s="31"/>
      <c r="GW1233" s="31"/>
      <c r="GX1233" s="31"/>
      <c r="GY1233" s="31"/>
      <c r="GZ1233" s="31"/>
    </row>
    <row r="1234" spans="2:208" s="32" customFormat="1" x14ac:dyDescent="0.2">
      <c r="B1234" s="21"/>
      <c r="C1234" s="22"/>
      <c r="D1234" s="22"/>
      <c r="E1234" s="22"/>
      <c r="F1234" s="246"/>
      <c r="G1234" s="121"/>
      <c r="H1234" s="27"/>
      <c r="I1234" s="28"/>
      <c r="J1234" s="29"/>
      <c r="K1234" s="30"/>
      <c r="L1234" s="34"/>
      <c r="M1234" s="35"/>
      <c r="N1234" s="30"/>
      <c r="O1234" s="34"/>
      <c r="P1234" s="35"/>
      <c r="Q1234" s="30"/>
      <c r="R1234" s="34"/>
      <c r="S1234" s="35"/>
      <c r="T1234" s="30"/>
      <c r="U1234" s="34"/>
      <c r="V1234" s="35"/>
      <c r="W1234" s="30"/>
      <c r="X1234" s="34"/>
      <c r="Y1234" s="34"/>
      <c r="Z1234" s="30"/>
      <c r="AA1234" s="34"/>
      <c r="AB1234" s="34"/>
      <c r="AC1234" s="30"/>
      <c r="AD1234" s="34"/>
      <c r="AE1234" s="34"/>
      <c r="AF1234" s="30"/>
      <c r="AG1234" s="34"/>
      <c r="AH1234" s="34"/>
      <c r="AI1234" s="30"/>
      <c r="AJ1234" s="34"/>
      <c r="AK1234" s="34"/>
      <c r="AL1234" s="30"/>
      <c r="AM1234" s="34"/>
      <c r="AN1234" s="34"/>
      <c r="AO1234" s="30"/>
      <c r="AP1234" s="34"/>
      <c r="AQ1234" s="34"/>
      <c r="AR1234" s="30"/>
      <c r="AS1234" s="34"/>
      <c r="AT1234" s="34"/>
      <c r="AU1234" s="30"/>
      <c r="AV1234" s="34"/>
      <c r="AW1234" s="34"/>
      <c r="AX1234" s="30"/>
      <c r="AY1234" s="34"/>
      <c r="AZ1234" s="34"/>
      <c r="BA1234" s="30"/>
      <c r="BB1234" s="34"/>
      <c r="BC1234" s="34"/>
      <c r="BD1234" s="30"/>
      <c r="BE1234" s="34"/>
      <c r="BF1234" s="34"/>
      <c r="BG1234" s="30"/>
      <c r="BH1234" s="34"/>
      <c r="BI1234" s="34"/>
      <c r="BJ1234" s="30"/>
      <c r="BK1234" s="34"/>
      <c r="BL1234" s="34"/>
      <c r="BM1234" s="122"/>
      <c r="BN1234" s="28"/>
      <c r="BO1234" s="34"/>
      <c r="BP1234" s="30"/>
      <c r="BQ1234" s="30"/>
      <c r="BR1234" s="31"/>
      <c r="BS1234" s="31"/>
      <c r="BT1234" s="31"/>
      <c r="BU1234" s="31"/>
      <c r="BV1234" s="31"/>
      <c r="BW1234" s="31"/>
      <c r="BX1234" s="31"/>
      <c r="BY1234" s="31"/>
      <c r="BZ1234" s="31"/>
      <c r="CA1234" s="31"/>
      <c r="CB1234" s="31"/>
      <c r="CC1234" s="31"/>
      <c r="CD1234" s="31"/>
      <c r="CE1234" s="31"/>
      <c r="CF1234" s="31"/>
      <c r="CG1234" s="31"/>
      <c r="CH1234" s="31"/>
      <c r="CI1234" s="31"/>
      <c r="CJ1234" s="31"/>
      <c r="CK1234" s="31"/>
      <c r="CL1234" s="31"/>
      <c r="CM1234" s="31"/>
      <c r="CN1234" s="31"/>
      <c r="CO1234" s="31"/>
      <c r="CP1234" s="31"/>
      <c r="CQ1234" s="31"/>
      <c r="CR1234" s="31"/>
      <c r="CS1234" s="31"/>
      <c r="CT1234" s="31"/>
      <c r="CU1234" s="31"/>
      <c r="CV1234" s="31"/>
      <c r="CW1234" s="31"/>
      <c r="CX1234" s="31"/>
      <c r="CY1234" s="31"/>
      <c r="CZ1234" s="31"/>
      <c r="DA1234" s="31"/>
      <c r="DB1234" s="31"/>
      <c r="DC1234" s="31"/>
      <c r="DD1234" s="31"/>
      <c r="DE1234" s="31"/>
      <c r="DF1234" s="31"/>
      <c r="DG1234" s="31"/>
      <c r="DH1234" s="31"/>
      <c r="DI1234" s="31"/>
      <c r="DJ1234" s="31"/>
      <c r="DK1234" s="31"/>
      <c r="DL1234" s="31"/>
      <c r="DM1234" s="31"/>
      <c r="DN1234" s="31"/>
      <c r="DO1234" s="31"/>
      <c r="DP1234" s="31"/>
      <c r="DQ1234" s="31"/>
      <c r="DR1234" s="31"/>
      <c r="DS1234" s="31"/>
      <c r="DT1234" s="31"/>
      <c r="DU1234" s="31"/>
      <c r="DV1234" s="31"/>
      <c r="DW1234" s="31"/>
      <c r="DX1234" s="31"/>
      <c r="DY1234" s="31"/>
      <c r="DZ1234" s="31"/>
      <c r="EA1234" s="31"/>
      <c r="EB1234" s="31"/>
      <c r="EC1234" s="31"/>
      <c r="ED1234" s="31"/>
      <c r="EE1234" s="31"/>
      <c r="EF1234" s="31"/>
      <c r="EG1234" s="31"/>
      <c r="EH1234" s="31"/>
      <c r="EI1234" s="31"/>
      <c r="EJ1234" s="31"/>
      <c r="EK1234" s="31"/>
      <c r="EL1234" s="31"/>
      <c r="EM1234" s="31"/>
      <c r="EN1234" s="31"/>
      <c r="EO1234" s="31"/>
      <c r="EP1234" s="31"/>
      <c r="EQ1234" s="31"/>
      <c r="ER1234" s="31"/>
      <c r="ES1234" s="31"/>
      <c r="ET1234" s="31"/>
      <c r="EU1234" s="31"/>
      <c r="EV1234" s="31"/>
      <c r="EW1234" s="31"/>
      <c r="EX1234" s="31"/>
      <c r="EY1234" s="31"/>
      <c r="EZ1234" s="31"/>
      <c r="FA1234" s="31"/>
      <c r="FB1234" s="31"/>
      <c r="FC1234" s="31"/>
      <c r="FD1234" s="31"/>
      <c r="FE1234" s="31"/>
      <c r="FF1234" s="31"/>
      <c r="FG1234" s="31"/>
      <c r="FH1234" s="31"/>
      <c r="FI1234" s="31"/>
      <c r="FJ1234" s="31"/>
      <c r="FK1234" s="31"/>
      <c r="FL1234" s="31"/>
      <c r="FM1234" s="31"/>
      <c r="FN1234" s="31"/>
      <c r="FO1234" s="31"/>
      <c r="FP1234" s="31"/>
      <c r="FQ1234" s="31"/>
      <c r="FR1234" s="31"/>
      <c r="FS1234" s="31"/>
      <c r="FT1234" s="31"/>
      <c r="FU1234" s="31"/>
      <c r="FV1234" s="31"/>
      <c r="FW1234" s="31"/>
      <c r="FX1234" s="31"/>
      <c r="FY1234" s="31"/>
      <c r="FZ1234" s="31"/>
      <c r="GA1234" s="31"/>
      <c r="GB1234" s="31"/>
      <c r="GC1234" s="31"/>
      <c r="GD1234" s="31"/>
      <c r="GE1234" s="31"/>
      <c r="GF1234" s="31"/>
      <c r="GG1234" s="31"/>
      <c r="GH1234" s="31"/>
      <c r="GI1234" s="31"/>
      <c r="GJ1234" s="31"/>
      <c r="GK1234" s="31"/>
      <c r="GL1234" s="31"/>
      <c r="GM1234" s="31"/>
      <c r="GN1234" s="31"/>
      <c r="GO1234" s="31"/>
      <c r="GP1234" s="31"/>
      <c r="GQ1234" s="31"/>
      <c r="GR1234" s="31"/>
      <c r="GS1234" s="31"/>
      <c r="GT1234" s="31"/>
      <c r="GU1234" s="31"/>
      <c r="GV1234" s="31"/>
      <c r="GW1234" s="31"/>
      <c r="GX1234" s="31"/>
      <c r="GY1234" s="31"/>
      <c r="GZ1234" s="31"/>
    </row>
    <row r="1235" spans="2:208" s="32" customFormat="1" x14ac:dyDescent="0.2">
      <c r="B1235" s="21"/>
      <c r="C1235" s="22"/>
      <c r="D1235" s="22"/>
      <c r="E1235" s="22"/>
      <c r="F1235" s="246"/>
      <c r="G1235" s="121"/>
      <c r="H1235" s="27"/>
      <c r="I1235" s="28"/>
      <c r="J1235" s="29"/>
      <c r="K1235" s="30"/>
      <c r="L1235" s="34"/>
      <c r="M1235" s="35"/>
      <c r="N1235" s="30"/>
      <c r="O1235" s="34"/>
      <c r="P1235" s="35"/>
      <c r="Q1235" s="30"/>
      <c r="R1235" s="34"/>
      <c r="S1235" s="35"/>
      <c r="T1235" s="30"/>
      <c r="U1235" s="34"/>
      <c r="V1235" s="35"/>
      <c r="W1235" s="30"/>
      <c r="X1235" s="34"/>
      <c r="Y1235" s="34"/>
      <c r="Z1235" s="30"/>
      <c r="AA1235" s="34"/>
      <c r="AB1235" s="34"/>
      <c r="AC1235" s="30"/>
      <c r="AD1235" s="34"/>
      <c r="AE1235" s="34"/>
      <c r="AF1235" s="30"/>
      <c r="AG1235" s="34"/>
      <c r="AH1235" s="34"/>
      <c r="AI1235" s="30"/>
      <c r="AJ1235" s="34"/>
      <c r="AK1235" s="34"/>
      <c r="AL1235" s="30"/>
      <c r="AM1235" s="34"/>
      <c r="AN1235" s="34"/>
      <c r="AO1235" s="30"/>
      <c r="AP1235" s="34"/>
      <c r="AQ1235" s="34"/>
      <c r="AR1235" s="30"/>
      <c r="AS1235" s="34"/>
      <c r="AT1235" s="34"/>
      <c r="AU1235" s="30"/>
      <c r="AV1235" s="34"/>
      <c r="AW1235" s="34"/>
      <c r="AX1235" s="30"/>
      <c r="AY1235" s="34"/>
      <c r="AZ1235" s="34"/>
      <c r="BA1235" s="30"/>
      <c r="BB1235" s="34"/>
      <c r="BC1235" s="34"/>
      <c r="BD1235" s="30"/>
      <c r="BE1235" s="34"/>
      <c r="BF1235" s="34"/>
      <c r="BG1235" s="30"/>
      <c r="BH1235" s="34"/>
      <c r="BI1235" s="34"/>
      <c r="BJ1235" s="30"/>
      <c r="BK1235" s="34"/>
      <c r="BL1235" s="34"/>
      <c r="BM1235" s="122"/>
      <c r="BN1235" s="28"/>
      <c r="BO1235" s="34"/>
      <c r="BP1235" s="30"/>
      <c r="BQ1235" s="30"/>
      <c r="BR1235" s="31"/>
      <c r="BS1235" s="31"/>
      <c r="BT1235" s="31"/>
      <c r="BU1235" s="31"/>
      <c r="BV1235" s="31"/>
      <c r="BW1235" s="31"/>
      <c r="BX1235" s="31"/>
      <c r="BY1235" s="31"/>
      <c r="BZ1235" s="31"/>
      <c r="CA1235" s="31"/>
      <c r="CB1235" s="31"/>
      <c r="CC1235" s="31"/>
      <c r="CD1235" s="31"/>
      <c r="CE1235" s="31"/>
      <c r="CF1235" s="31"/>
      <c r="CG1235" s="31"/>
      <c r="CH1235" s="31"/>
      <c r="CI1235" s="31"/>
      <c r="CJ1235" s="31"/>
      <c r="CK1235" s="31"/>
      <c r="CL1235" s="31"/>
      <c r="CM1235" s="31"/>
      <c r="CN1235" s="31"/>
      <c r="CO1235" s="31"/>
      <c r="CP1235" s="31"/>
      <c r="CQ1235" s="31"/>
      <c r="CR1235" s="31"/>
      <c r="CS1235" s="31"/>
      <c r="CT1235" s="31"/>
      <c r="CU1235" s="31"/>
      <c r="CV1235" s="31"/>
      <c r="CW1235" s="31"/>
      <c r="CX1235" s="31"/>
      <c r="CY1235" s="31"/>
      <c r="CZ1235" s="31"/>
      <c r="DA1235" s="31"/>
      <c r="DB1235" s="31"/>
      <c r="DC1235" s="31"/>
      <c r="DD1235" s="31"/>
      <c r="DE1235" s="31"/>
      <c r="DF1235" s="31"/>
      <c r="DG1235" s="31"/>
      <c r="DH1235" s="31"/>
      <c r="DI1235" s="31"/>
      <c r="DJ1235" s="31"/>
      <c r="DK1235" s="31"/>
      <c r="DL1235" s="31"/>
      <c r="DM1235" s="31"/>
      <c r="DN1235" s="31"/>
      <c r="DO1235" s="31"/>
      <c r="DP1235" s="31"/>
      <c r="DQ1235" s="31"/>
      <c r="DR1235" s="31"/>
      <c r="DS1235" s="31"/>
      <c r="DT1235" s="31"/>
      <c r="DU1235" s="31"/>
      <c r="DV1235" s="31"/>
      <c r="DW1235" s="31"/>
      <c r="DX1235" s="31"/>
      <c r="DY1235" s="31"/>
      <c r="DZ1235" s="31"/>
      <c r="EA1235" s="31"/>
      <c r="EB1235" s="31"/>
      <c r="EC1235" s="31"/>
      <c r="ED1235" s="31"/>
      <c r="EE1235" s="31"/>
      <c r="EF1235" s="31"/>
      <c r="EG1235" s="31"/>
      <c r="EH1235" s="31"/>
      <c r="EI1235" s="31"/>
      <c r="EJ1235" s="31"/>
      <c r="EK1235" s="31"/>
      <c r="EL1235" s="31"/>
      <c r="EM1235" s="31"/>
      <c r="EN1235" s="31"/>
      <c r="EO1235" s="31"/>
      <c r="EP1235" s="31"/>
      <c r="EQ1235" s="31"/>
      <c r="ER1235" s="31"/>
      <c r="ES1235" s="31"/>
      <c r="ET1235" s="31"/>
      <c r="EU1235" s="31"/>
      <c r="EV1235" s="31"/>
      <c r="EW1235" s="31"/>
      <c r="EX1235" s="31"/>
      <c r="EY1235" s="31"/>
      <c r="EZ1235" s="31"/>
      <c r="FA1235" s="31"/>
      <c r="FB1235" s="31"/>
      <c r="FC1235" s="31"/>
      <c r="FD1235" s="31"/>
      <c r="FE1235" s="31"/>
      <c r="FF1235" s="31"/>
      <c r="FG1235" s="31"/>
      <c r="FH1235" s="31"/>
      <c r="FI1235" s="31"/>
      <c r="FJ1235" s="31"/>
      <c r="FK1235" s="31"/>
      <c r="FL1235" s="31"/>
      <c r="FM1235" s="31"/>
      <c r="FN1235" s="31"/>
      <c r="FO1235" s="31"/>
      <c r="FP1235" s="31"/>
      <c r="FQ1235" s="31"/>
      <c r="FR1235" s="31"/>
      <c r="FS1235" s="31"/>
      <c r="FT1235" s="31"/>
      <c r="FU1235" s="31"/>
      <c r="FV1235" s="31"/>
      <c r="FW1235" s="31"/>
      <c r="FX1235" s="31"/>
      <c r="FY1235" s="31"/>
      <c r="FZ1235" s="31"/>
      <c r="GA1235" s="31"/>
      <c r="GB1235" s="31"/>
      <c r="GC1235" s="31"/>
      <c r="GD1235" s="31"/>
      <c r="GE1235" s="31"/>
      <c r="GF1235" s="31"/>
      <c r="GG1235" s="31"/>
      <c r="GH1235" s="31"/>
      <c r="GI1235" s="31"/>
      <c r="GJ1235" s="31"/>
      <c r="GK1235" s="31"/>
      <c r="GL1235" s="31"/>
      <c r="GM1235" s="31"/>
      <c r="GN1235" s="31"/>
      <c r="GO1235" s="31"/>
      <c r="GP1235" s="31"/>
      <c r="GQ1235" s="31"/>
      <c r="GR1235" s="31"/>
      <c r="GS1235" s="31"/>
      <c r="GT1235" s="31"/>
      <c r="GU1235" s="31"/>
      <c r="GV1235" s="31"/>
      <c r="GW1235" s="31"/>
      <c r="GX1235" s="31"/>
      <c r="GY1235" s="31"/>
      <c r="GZ1235" s="31"/>
    </row>
    <row r="1236" spans="2:208" s="32" customFormat="1" x14ac:dyDescent="0.2">
      <c r="B1236" s="21"/>
      <c r="C1236" s="22"/>
      <c r="D1236" s="22"/>
      <c r="E1236" s="22"/>
      <c r="F1236" s="246"/>
      <c r="G1236" s="121"/>
      <c r="H1236" s="27"/>
      <c r="I1236" s="28"/>
      <c r="J1236" s="29"/>
      <c r="K1236" s="30"/>
      <c r="L1236" s="34"/>
      <c r="M1236" s="35"/>
      <c r="N1236" s="30"/>
      <c r="O1236" s="34"/>
      <c r="P1236" s="35"/>
      <c r="Q1236" s="30"/>
      <c r="R1236" s="34"/>
      <c r="S1236" s="35"/>
      <c r="T1236" s="30"/>
      <c r="U1236" s="34"/>
      <c r="V1236" s="35"/>
      <c r="W1236" s="30"/>
      <c r="X1236" s="34"/>
      <c r="Y1236" s="34"/>
      <c r="Z1236" s="30"/>
      <c r="AA1236" s="34"/>
      <c r="AB1236" s="34"/>
      <c r="AC1236" s="30"/>
      <c r="AD1236" s="34"/>
      <c r="AE1236" s="34"/>
      <c r="AF1236" s="30"/>
      <c r="AG1236" s="34"/>
      <c r="AH1236" s="34"/>
      <c r="AI1236" s="30"/>
      <c r="AJ1236" s="34"/>
      <c r="AK1236" s="34"/>
      <c r="AL1236" s="30"/>
      <c r="AM1236" s="34"/>
      <c r="AN1236" s="34"/>
      <c r="AO1236" s="30"/>
      <c r="AP1236" s="34"/>
      <c r="AQ1236" s="34"/>
      <c r="AR1236" s="30"/>
      <c r="AS1236" s="34"/>
      <c r="AT1236" s="34"/>
      <c r="AU1236" s="30"/>
      <c r="AV1236" s="34"/>
      <c r="AW1236" s="34"/>
      <c r="AX1236" s="30"/>
      <c r="AY1236" s="34"/>
      <c r="AZ1236" s="34"/>
      <c r="BA1236" s="30"/>
      <c r="BB1236" s="34"/>
      <c r="BC1236" s="34"/>
      <c r="BD1236" s="30"/>
      <c r="BE1236" s="34"/>
      <c r="BF1236" s="34"/>
      <c r="BG1236" s="30"/>
      <c r="BH1236" s="34"/>
      <c r="BI1236" s="34"/>
      <c r="BJ1236" s="30"/>
      <c r="BK1236" s="34"/>
      <c r="BL1236" s="34"/>
      <c r="BM1236" s="122"/>
      <c r="BN1236" s="28"/>
      <c r="BO1236" s="34"/>
      <c r="BP1236" s="30"/>
      <c r="BQ1236" s="30"/>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M1236" s="31"/>
      <c r="CN1236" s="31"/>
      <c r="CO1236" s="31"/>
      <c r="CP1236" s="31"/>
      <c r="CQ1236" s="31"/>
      <c r="CR1236" s="31"/>
      <c r="CS1236" s="31"/>
      <c r="CT1236" s="31"/>
      <c r="CU1236" s="31"/>
      <c r="CV1236" s="31"/>
      <c r="CW1236" s="31"/>
      <c r="CX1236" s="31"/>
      <c r="CY1236" s="31"/>
      <c r="CZ1236" s="31"/>
      <c r="DA1236" s="31"/>
      <c r="DB1236" s="31"/>
      <c r="DC1236" s="31"/>
      <c r="DD1236" s="31"/>
      <c r="DE1236" s="31"/>
      <c r="DF1236" s="31"/>
      <c r="DG1236" s="31"/>
      <c r="DH1236" s="31"/>
      <c r="DI1236" s="31"/>
      <c r="DJ1236" s="31"/>
      <c r="DK1236" s="31"/>
      <c r="DL1236" s="31"/>
      <c r="DM1236" s="31"/>
      <c r="DN1236" s="31"/>
      <c r="DO1236" s="31"/>
      <c r="DP1236" s="31"/>
      <c r="DQ1236" s="31"/>
      <c r="DR1236" s="31"/>
      <c r="DS1236" s="31"/>
      <c r="DT1236" s="31"/>
      <c r="DU1236" s="31"/>
      <c r="DV1236" s="31"/>
      <c r="DW1236" s="31"/>
      <c r="DX1236" s="31"/>
      <c r="DY1236" s="31"/>
      <c r="DZ1236" s="31"/>
      <c r="EA1236" s="31"/>
      <c r="EB1236" s="31"/>
      <c r="EC1236" s="31"/>
      <c r="ED1236" s="31"/>
      <c r="EE1236" s="31"/>
      <c r="EF1236" s="31"/>
      <c r="EG1236" s="31"/>
      <c r="EH1236" s="31"/>
      <c r="EI1236" s="31"/>
      <c r="EJ1236" s="31"/>
      <c r="EK1236" s="31"/>
      <c r="EL1236" s="31"/>
      <c r="EM1236" s="31"/>
      <c r="EN1236" s="31"/>
      <c r="EO1236" s="31"/>
      <c r="EP1236" s="31"/>
      <c r="EQ1236" s="31"/>
      <c r="ER1236" s="31"/>
      <c r="ES1236" s="31"/>
      <c r="ET1236" s="31"/>
      <c r="EU1236" s="31"/>
      <c r="EV1236" s="31"/>
      <c r="EW1236" s="31"/>
      <c r="EX1236" s="31"/>
      <c r="EY1236" s="31"/>
      <c r="EZ1236" s="31"/>
      <c r="FA1236" s="31"/>
      <c r="FB1236" s="31"/>
      <c r="FC1236" s="31"/>
      <c r="FD1236" s="31"/>
      <c r="FE1236" s="31"/>
      <c r="FF1236" s="31"/>
      <c r="FG1236" s="31"/>
      <c r="FH1236" s="31"/>
      <c r="FI1236" s="31"/>
      <c r="FJ1236" s="31"/>
      <c r="FK1236" s="31"/>
      <c r="FL1236" s="31"/>
      <c r="FM1236" s="31"/>
      <c r="FN1236" s="31"/>
      <c r="FO1236" s="31"/>
      <c r="FP1236" s="31"/>
      <c r="FQ1236" s="31"/>
      <c r="FR1236" s="31"/>
      <c r="FS1236" s="31"/>
      <c r="FT1236" s="31"/>
      <c r="FU1236" s="31"/>
      <c r="FV1236" s="31"/>
      <c r="FW1236" s="31"/>
      <c r="FX1236" s="31"/>
      <c r="FY1236" s="31"/>
      <c r="FZ1236" s="31"/>
      <c r="GA1236" s="31"/>
      <c r="GB1236" s="31"/>
      <c r="GC1236" s="31"/>
      <c r="GD1236" s="31"/>
      <c r="GE1236" s="31"/>
      <c r="GF1236" s="31"/>
      <c r="GG1236" s="31"/>
      <c r="GH1236" s="31"/>
      <c r="GI1236" s="31"/>
      <c r="GJ1236" s="31"/>
      <c r="GK1236" s="31"/>
      <c r="GL1236" s="31"/>
      <c r="GM1236" s="31"/>
      <c r="GN1236" s="31"/>
      <c r="GO1236" s="31"/>
      <c r="GP1236" s="31"/>
      <c r="GQ1236" s="31"/>
      <c r="GR1236" s="31"/>
      <c r="GS1236" s="31"/>
      <c r="GT1236" s="31"/>
      <c r="GU1236" s="31"/>
      <c r="GV1236" s="31"/>
      <c r="GW1236" s="31"/>
      <c r="GX1236" s="31"/>
      <c r="GY1236" s="31"/>
      <c r="GZ1236" s="31"/>
    </row>
    <row r="1237" spans="2:208" s="32" customFormat="1" x14ac:dyDescent="0.2">
      <c r="B1237" s="21"/>
      <c r="C1237" s="22"/>
      <c r="D1237" s="22"/>
      <c r="E1237" s="22"/>
      <c r="F1237" s="246"/>
      <c r="G1237" s="121"/>
      <c r="H1237" s="27"/>
      <c r="I1237" s="28"/>
      <c r="J1237" s="29"/>
      <c r="K1237" s="30"/>
      <c r="L1237" s="34"/>
      <c r="M1237" s="35"/>
      <c r="N1237" s="30"/>
      <c r="O1237" s="34"/>
      <c r="P1237" s="35"/>
      <c r="Q1237" s="30"/>
      <c r="R1237" s="34"/>
      <c r="S1237" s="35"/>
      <c r="T1237" s="30"/>
      <c r="U1237" s="34"/>
      <c r="V1237" s="35"/>
      <c r="W1237" s="30"/>
      <c r="X1237" s="34"/>
      <c r="Y1237" s="34"/>
      <c r="Z1237" s="30"/>
      <c r="AA1237" s="34"/>
      <c r="AB1237" s="34"/>
      <c r="AC1237" s="30"/>
      <c r="AD1237" s="34"/>
      <c r="AE1237" s="34"/>
      <c r="AF1237" s="30"/>
      <c r="AG1237" s="34"/>
      <c r="AH1237" s="34"/>
      <c r="AI1237" s="30"/>
      <c r="AJ1237" s="34"/>
      <c r="AK1237" s="34"/>
      <c r="AL1237" s="30"/>
      <c r="AM1237" s="34"/>
      <c r="AN1237" s="34"/>
      <c r="AO1237" s="30"/>
      <c r="AP1237" s="34"/>
      <c r="AQ1237" s="34"/>
      <c r="AR1237" s="30"/>
      <c r="AS1237" s="34"/>
      <c r="AT1237" s="34"/>
      <c r="AU1237" s="30"/>
      <c r="AV1237" s="34"/>
      <c r="AW1237" s="34"/>
      <c r="AX1237" s="30"/>
      <c r="AY1237" s="34"/>
      <c r="AZ1237" s="34"/>
      <c r="BA1237" s="30"/>
      <c r="BB1237" s="34"/>
      <c r="BC1237" s="34"/>
      <c r="BD1237" s="30"/>
      <c r="BE1237" s="34"/>
      <c r="BF1237" s="34"/>
      <c r="BG1237" s="30"/>
      <c r="BH1237" s="34"/>
      <c r="BI1237" s="34"/>
      <c r="BJ1237" s="30"/>
      <c r="BK1237" s="34"/>
      <c r="BL1237" s="34"/>
      <c r="BM1237" s="122"/>
      <c r="BN1237" s="28"/>
      <c r="BO1237" s="34"/>
      <c r="BP1237" s="30"/>
      <c r="BQ1237" s="30"/>
      <c r="BR1237" s="31"/>
      <c r="BS1237" s="31"/>
      <c r="BT1237" s="31"/>
      <c r="BU1237" s="31"/>
      <c r="BV1237" s="31"/>
      <c r="BW1237" s="31"/>
      <c r="BX1237" s="31"/>
      <c r="BY1237" s="31"/>
      <c r="BZ1237" s="31"/>
      <c r="CA1237" s="31"/>
      <c r="CB1237" s="31"/>
      <c r="CC1237" s="31"/>
      <c r="CD1237" s="31"/>
      <c r="CE1237" s="31"/>
      <c r="CF1237" s="31"/>
      <c r="CG1237" s="31"/>
      <c r="CH1237" s="31"/>
      <c r="CI1237" s="31"/>
      <c r="CJ1237" s="31"/>
      <c r="CK1237" s="31"/>
      <c r="CL1237" s="31"/>
      <c r="CM1237" s="31"/>
      <c r="CN1237" s="31"/>
      <c r="CO1237" s="31"/>
      <c r="CP1237" s="31"/>
      <c r="CQ1237" s="31"/>
      <c r="CR1237" s="31"/>
      <c r="CS1237" s="31"/>
      <c r="CT1237" s="31"/>
      <c r="CU1237" s="31"/>
      <c r="CV1237" s="31"/>
      <c r="CW1237" s="31"/>
      <c r="CX1237" s="31"/>
      <c r="CY1237" s="31"/>
      <c r="CZ1237" s="31"/>
      <c r="DA1237" s="31"/>
      <c r="DB1237" s="31"/>
      <c r="DC1237" s="31"/>
      <c r="DD1237" s="31"/>
      <c r="DE1237" s="31"/>
      <c r="DF1237" s="31"/>
      <c r="DG1237" s="31"/>
      <c r="DH1237" s="31"/>
      <c r="DI1237" s="31"/>
      <c r="DJ1237" s="31"/>
      <c r="DK1237" s="31"/>
      <c r="DL1237" s="31"/>
      <c r="DM1237" s="31"/>
      <c r="DN1237" s="31"/>
      <c r="DO1237" s="31"/>
      <c r="DP1237" s="31"/>
      <c r="DQ1237" s="31"/>
      <c r="DR1237" s="31"/>
      <c r="DS1237" s="31"/>
      <c r="DT1237" s="31"/>
      <c r="DU1237" s="31"/>
      <c r="DV1237" s="31"/>
      <c r="DW1237" s="31"/>
      <c r="DX1237" s="31"/>
      <c r="DY1237" s="31"/>
      <c r="DZ1237" s="31"/>
      <c r="EA1237" s="31"/>
      <c r="EB1237" s="31"/>
      <c r="EC1237" s="31"/>
      <c r="ED1237" s="31"/>
      <c r="EE1237" s="31"/>
      <c r="EF1237" s="31"/>
      <c r="EG1237" s="31"/>
      <c r="EH1237" s="31"/>
      <c r="EI1237" s="31"/>
      <c r="EJ1237" s="31"/>
      <c r="EK1237" s="31"/>
      <c r="EL1237" s="31"/>
      <c r="EM1237" s="31"/>
      <c r="EN1237" s="31"/>
      <c r="EO1237" s="31"/>
      <c r="EP1237" s="31"/>
      <c r="EQ1237" s="31"/>
      <c r="ER1237" s="31"/>
      <c r="ES1237" s="31"/>
      <c r="ET1237" s="31"/>
      <c r="EU1237" s="31"/>
      <c r="EV1237" s="31"/>
      <c r="EW1237" s="31"/>
      <c r="EX1237" s="31"/>
      <c r="EY1237" s="31"/>
      <c r="EZ1237" s="31"/>
      <c r="FA1237" s="31"/>
      <c r="FB1237" s="31"/>
      <c r="FC1237" s="31"/>
      <c r="FD1237" s="31"/>
      <c r="FE1237" s="31"/>
      <c r="FF1237" s="31"/>
      <c r="FG1237" s="31"/>
      <c r="FH1237" s="31"/>
      <c r="FI1237" s="31"/>
      <c r="FJ1237" s="31"/>
      <c r="FK1237" s="31"/>
      <c r="FL1237" s="31"/>
      <c r="FM1237" s="31"/>
      <c r="FN1237" s="31"/>
      <c r="FO1237" s="31"/>
      <c r="FP1237" s="31"/>
      <c r="FQ1237" s="31"/>
      <c r="FR1237" s="31"/>
      <c r="FS1237" s="31"/>
      <c r="FT1237" s="31"/>
      <c r="FU1237" s="31"/>
      <c r="FV1237" s="31"/>
      <c r="FW1237" s="31"/>
      <c r="FX1237" s="31"/>
      <c r="FY1237" s="31"/>
      <c r="FZ1237" s="31"/>
      <c r="GA1237" s="31"/>
      <c r="GB1237" s="31"/>
      <c r="GC1237" s="31"/>
      <c r="GD1237" s="31"/>
      <c r="GE1237" s="31"/>
      <c r="GF1237" s="31"/>
      <c r="GG1237" s="31"/>
      <c r="GH1237" s="31"/>
      <c r="GI1237" s="31"/>
      <c r="GJ1237" s="31"/>
      <c r="GK1237" s="31"/>
      <c r="GL1237" s="31"/>
      <c r="GM1237" s="31"/>
      <c r="GN1237" s="31"/>
      <c r="GO1237" s="31"/>
      <c r="GP1237" s="31"/>
      <c r="GQ1237" s="31"/>
      <c r="GR1237" s="31"/>
      <c r="GS1237" s="31"/>
      <c r="GT1237" s="31"/>
      <c r="GU1237" s="31"/>
      <c r="GV1237" s="31"/>
      <c r="GW1237" s="31"/>
      <c r="GX1237" s="31"/>
      <c r="GY1237" s="31"/>
      <c r="GZ1237" s="31"/>
    </row>
    <row r="1238" spans="2:208" s="32" customFormat="1" x14ac:dyDescent="0.2">
      <c r="B1238" s="21"/>
      <c r="C1238" s="22"/>
      <c r="D1238" s="22"/>
      <c r="E1238" s="22"/>
      <c r="F1238" s="246"/>
      <c r="G1238" s="121"/>
      <c r="H1238" s="27"/>
      <c r="I1238" s="28"/>
      <c r="J1238" s="29"/>
      <c r="K1238" s="30"/>
      <c r="L1238" s="34"/>
      <c r="M1238" s="35"/>
      <c r="N1238" s="30"/>
      <c r="O1238" s="34"/>
      <c r="P1238" s="35"/>
      <c r="Q1238" s="30"/>
      <c r="R1238" s="34"/>
      <c r="S1238" s="35"/>
      <c r="T1238" s="30"/>
      <c r="U1238" s="34"/>
      <c r="V1238" s="35"/>
      <c r="W1238" s="30"/>
      <c r="X1238" s="34"/>
      <c r="Y1238" s="34"/>
      <c r="Z1238" s="30"/>
      <c r="AA1238" s="34"/>
      <c r="AB1238" s="34"/>
      <c r="AC1238" s="30"/>
      <c r="AD1238" s="34"/>
      <c r="AE1238" s="34"/>
      <c r="AF1238" s="30"/>
      <c r="AG1238" s="34"/>
      <c r="AH1238" s="34"/>
      <c r="AI1238" s="30"/>
      <c r="AJ1238" s="34"/>
      <c r="AK1238" s="34"/>
      <c r="AL1238" s="30"/>
      <c r="AM1238" s="34"/>
      <c r="AN1238" s="34"/>
      <c r="AO1238" s="30"/>
      <c r="AP1238" s="34"/>
      <c r="AQ1238" s="34"/>
      <c r="AR1238" s="30"/>
      <c r="AS1238" s="34"/>
      <c r="AT1238" s="34"/>
      <c r="AU1238" s="30"/>
      <c r="AV1238" s="34"/>
      <c r="AW1238" s="34"/>
      <c r="AX1238" s="30"/>
      <c r="AY1238" s="34"/>
      <c r="AZ1238" s="34"/>
      <c r="BA1238" s="30"/>
      <c r="BB1238" s="34"/>
      <c r="BC1238" s="34"/>
      <c r="BD1238" s="30"/>
      <c r="BE1238" s="34"/>
      <c r="BF1238" s="34"/>
      <c r="BG1238" s="30"/>
      <c r="BH1238" s="34"/>
      <c r="BI1238" s="34"/>
      <c r="BJ1238" s="30"/>
      <c r="BK1238" s="34"/>
      <c r="BL1238" s="34"/>
      <c r="BM1238" s="122"/>
      <c r="BN1238" s="28"/>
      <c r="BO1238" s="34"/>
      <c r="BP1238" s="30"/>
      <c r="BQ1238" s="30"/>
      <c r="BR1238" s="31"/>
      <c r="BS1238" s="31"/>
      <c r="BT1238" s="31"/>
      <c r="BU1238" s="31"/>
      <c r="BV1238" s="31"/>
      <c r="BW1238" s="31"/>
      <c r="BX1238" s="31"/>
      <c r="BY1238" s="31"/>
      <c r="BZ1238" s="31"/>
      <c r="CA1238" s="31"/>
      <c r="CB1238" s="31"/>
      <c r="CC1238" s="31"/>
      <c r="CD1238" s="31"/>
      <c r="CE1238" s="31"/>
      <c r="CF1238" s="31"/>
      <c r="CG1238" s="31"/>
      <c r="CH1238" s="31"/>
      <c r="CI1238" s="31"/>
      <c r="CJ1238" s="31"/>
      <c r="CK1238" s="31"/>
      <c r="CL1238" s="31"/>
      <c r="CM1238" s="31"/>
      <c r="CN1238" s="31"/>
      <c r="CO1238" s="31"/>
      <c r="CP1238" s="31"/>
      <c r="CQ1238" s="31"/>
      <c r="CR1238" s="31"/>
      <c r="CS1238" s="31"/>
      <c r="CT1238" s="31"/>
      <c r="CU1238" s="31"/>
      <c r="CV1238" s="31"/>
      <c r="CW1238" s="31"/>
      <c r="CX1238" s="31"/>
      <c r="CY1238" s="31"/>
      <c r="CZ1238" s="31"/>
      <c r="DA1238" s="31"/>
      <c r="DB1238" s="31"/>
      <c r="DC1238" s="31"/>
      <c r="DD1238" s="31"/>
      <c r="DE1238" s="31"/>
      <c r="DF1238" s="31"/>
      <c r="DG1238" s="31"/>
      <c r="DH1238" s="31"/>
      <c r="DI1238" s="31"/>
      <c r="DJ1238" s="31"/>
      <c r="DK1238" s="31"/>
      <c r="DL1238" s="31"/>
      <c r="DM1238" s="31"/>
      <c r="DN1238" s="31"/>
      <c r="DO1238" s="31"/>
      <c r="DP1238" s="31"/>
      <c r="DQ1238" s="31"/>
      <c r="DR1238" s="31"/>
      <c r="DS1238" s="31"/>
      <c r="DT1238" s="31"/>
      <c r="DU1238" s="31"/>
      <c r="DV1238" s="31"/>
      <c r="DW1238" s="31"/>
      <c r="DX1238" s="31"/>
      <c r="DY1238" s="31"/>
      <c r="DZ1238" s="31"/>
      <c r="EA1238" s="31"/>
      <c r="EB1238" s="31"/>
      <c r="EC1238" s="31"/>
      <c r="ED1238" s="31"/>
      <c r="EE1238" s="31"/>
      <c r="EF1238" s="31"/>
      <c r="EG1238" s="31"/>
      <c r="EH1238" s="31"/>
      <c r="EI1238" s="31"/>
      <c r="EJ1238" s="31"/>
      <c r="EK1238" s="31"/>
      <c r="EL1238" s="31"/>
      <c r="EM1238" s="31"/>
      <c r="EN1238" s="31"/>
      <c r="EO1238" s="31"/>
      <c r="EP1238" s="31"/>
      <c r="EQ1238" s="31"/>
      <c r="ER1238" s="31"/>
      <c r="ES1238" s="31"/>
      <c r="ET1238" s="31"/>
      <c r="EU1238" s="31"/>
      <c r="EV1238" s="31"/>
      <c r="EW1238" s="31"/>
      <c r="EX1238" s="31"/>
      <c r="EY1238" s="31"/>
      <c r="EZ1238" s="31"/>
      <c r="FA1238" s="31"/>
      <c r="FB1238" s="31"/>
      <c r="FC1238" s="31"/>
      <c r="FD1238" s="31"/>
      <c r="FE1238" s="31"/>
      <c r="FF1238" s="31"/>
      <c r="FG1238" s="31"/>
      <c r="FH1238" s="31"/>
      <c r="FI1238" s="31"/>
      <c r="FJ1238" s="31"/>
      <c r="FK1238" s="31"/>
      <c r="FL1238" s="31"/>
      <c r="FM1238" s="31"/>
      <c r="FN1238" s="31"/>
      <c r="FO1238" s="31"/>
      <c r="FP1238" s="31"/>
      <c r="FQ1238" s="31"/>
      <c r="FR1238" s="31"/>
      <c r="FS1238" s="31"/>
      <c r="FT1238" s="31"/>
      <c r="FU1238" s="31"/>
      <c r="FV1238" s="31"/>
      <c r="FW1238" s="31"/>
      <c r="FX1238" s="31"/>
      <c r="FY1238" s="31"/>
      <c r="FZ1238" s="31"/>
      <c r="GA1238" s="31"/>
      <c r="GB1238" s="31"/>
      <c r="GC1238" s="31"/>
      <c r="GD1238" s="31"/>
      <c r="GE1238" s="31"/>
      <c r="GF1238" s="31"/>
      <c r="GG1238" s="31"/>
      <c r="GH1238" s="31"/>
      <c r="GI1238" s="31"/>
      <c r="GJ1238" s="31"/>
      <c r="GK1238" s="31"/>
      <c r="GL1238" s="31"/>
      <c r="GM1238" s="31"/>
      <c r="GN1238" s="31"/>
      <c r="GO1238" s="31"/>
      <c r="GP1238" s="31"/>
      <c r="GQ1238" s="31"/>
      <c r="GR1238" s="31"/>
      <c r="GS1238" s="31"/>
      <c r="GT1238" s="31"/>
      <c r="GU1238" s="31"/>
      <c r="GV1238" s="31"/>
      <c r="GW1238" s="31"/>
      <c r="GX1238" s="31"/>
      <c r="GY1238" s="31"/>
      <c r="GZ1238" s="31"/>
    </row>
    <row r="1239" spans="2:208" s="32" customFormat="1" x14ac:dyDescent="0.2">
      <c r="B1239" s="21"/>
      <c r="C1239" s="22"/>
      <c r="D1239" s="22"/>
      <c r="E1239" s="22"/>
      <c r="F1239" s="246"/>
      <c r="G1239" s="121"/>
      <c r="H1239" s="27"/>
      <c r="I1239" s="28"/>
      <c r="J1239" s="29"/>
      <c r="K1239" s="30"/>
      <c r="L1239" s="34"/>
      <c r="M1239" s="35"/>
      <c r="N1239" s="30"/>
      <c r="O1239" s="34"/>
      <c r="P1239" s="35"/>
      <c r="Q1239" s="30"/>
      <c r="R1239" s="34"/>
      <c r="S1239" s="35"/>
      <c r="T1239" s="30"/>
      <c r="U1239" s="34"/>
      <c r="V1239" s="35"/>
      <c r="W1239" s="30"/>
      <c r="X1239" s="34"/>
      <c r="Y1239" s="34"/>
      <c r="Z1239" s="30"/>
      <c r="AA1239" s="34"/>
      <c r="AB1239" s="34"/>
      <c r="AC1239" s="30"/>
      <c r="AD1239" s="34"/>
      <c r="AE1239" s="34"/>
      <c r="AF1239" s="30"/>
      <c r="AG1239" s="34"/>
      <c r="AH1239" s="34"/>
      <c r="AI1239" s="30"/>
      <c r="AJ1239" s="34"/>
      <c r="AK1239" s="34"/>
      <c r="AL1239" s="30"/>
      <c r="AM1239" s="34"/>
      <c r="AN1239" s="34"/>
      <c r="AO1239" s="30"/>
      <c r="AP1239" s="34"/>
      <c r="AQ1239" s="34"/>
      <c r="AR1239" s="30"/>
      <c r="AS1239" s="34"/>
      <c r="AT1239" s="34"/>
      <c r="AU1239" s="30"/>
      <c r="AV1239" s="34"/>
      <c r="AW1239" s="34"/>
      <c r="AX1239" s="30"/>
      <c r="AY1239" s="34"/>
      <c r="AZ1239" s="34"/>
      <c r="BA1239" s="30"/>
      <c r="BB1239" s="34"/>
      <c r="BC1239" s="34"/>
      <c r="BD1239" s="30"/>
      <c r="BE1239" s="34"/>
      <c r="BF1239" s="34"/>
      <c r="BG1239" s="30"/>
      <c r="BH1239" s="34"/>
      <c r="BI1239" s="34"/>
      <c r="BJ1239" s="30"/>
      <c r="BK1239" s="34"/>
      <c r="BL1239" s="34"/>
      <c r="BM1239" s="122"/>
      <c r="BN1239" s="28"/>
      <c r="BO1239" s="34"/>
      <c r="BP1239" s="30"/>
      <c r="BQ1239" s="30"/>
      <c r="BR1239" s="31"/>
      <c r="BS1239" s="31"/>
      <c r="BT1239" s="31"/>
      <c r="BU1239" s="31"/>
      <c r="BV1239" s="31"/>
      <c r="BW1239" s="31"/>
      <c r="BX1239" s="31"/>
      <c r="BY1239" s="31"/>
      <c r="BZ1239" s="31"/>
      <c r="CA1239" s="31"/>
      <c r="CB1239" s="31"/>
      <c r="CC1239" s="31"/>
      <c r="CD1239" s="31"/>
      <c r="CE1239" s="31"/>
      <c r="CF1239" s="31"/>
      <c r="CG1239" s="31"/>
      <c r="CH1239" s="31"/>
      <c r="CI1239" s="31"/>
      <c r="CJ1239" s="31"/>
      <c r="CK1239" s="31"/>
      <c r="CL1239" s="31"/>
      <c r="CM1239" s="31"/>
      <c r="CN1239" s="31"/>
      <c r="CO1239" s="31"/>
      <c r="CP1239" s="31"/>
      <c r="CQ1239" s="31"/>
      <c r="CR1239" s="31"/>
      <c r="CS1239" s="31"/>
      <c r="CT1239" s="31"/>
      <c r="CU1239" s="31"/>
      <c r="CV1239" s="31"/>
      <c r="CW1239" s="31"/>
      <c r="CX1239" s="31"/>
      <c r="CY1239" s="31"/>
      <c r="CZ1239" s="31"/>
      <c r="DA1239" s="31"/>
      <c r="DB1239" s="31"/>
      <c r="DC1239" s="31"/>
      <c r="DD1239" s="31"/>
      <c r="DE1239" s="31"/>
      <c r="DF1239" s="31"/>
      <c r="DG1239" s="31"/>
      <c r="DH1239" s="31"/>
      <c r="DI1239" s="31"/>
      <c r="DJ1239" s="31"/>
      <c r="DK1239" s="31"/>
      <c r="DL1239" s="31"/>
      <c r="DM1239" s="31"/>
      <c r="DN1239" s="31"/>
      <c r="DO1239" s="31"/>
      <c r="DP1239" s="31"/>
      <c r="DQ1239" s="31"/>
      <c r="DR1239" s="31"/>
      <c r="DS1239" s="31"/>
      <c r="DT1239" s="31"/>
      <c r="DU1239" s="31"/>
      <c r="DV1239" s="31"/>
      <c r="DW1239" s="31"/>
      <c r="DX1239" s="31"/>
      <c r="DY1239" s="31"/>
      <c r="DZ1239" s="31"/>
      <c r="EA1239" s="31"/>
      <c r="EB1239" s="31"/>
      <c r="EC1239" s="31"/>
      <c r="ED1239" s="31"/>
      <c r="EE1239" s="31"/>
      <c r="EF1239" s="31"/>
      <c r="EG1239" s="31"/>
      <c r="EH1239" s="31"/>
      <c r="EI1239" s="31"/>
      <c r="EJ1239" s="31"/>
      <c r="EK1239" s="31"/>
      <c r="EL1239" s="31"/>
      <c r="EM1239" s="31"/>
      <c r="EN1239" s="31"/>
      <c r="EO1239" s="31"/>
      <c r="EP1239" s="31"/>
      <c r="EQ1239" s="31"/>
      <c r="ER1239" s="31"/>
      <c r="ES1239" s="31"/>
      <c r="ET1239" s="31"/>
      <c r="EU1239" s="31"/>
      <c r="EV1239" s="31"/>
      <c r="EW1239" s="31"/>
      <c r="EX1239" s="31"/>
      <c r="EY1239" s="31"/>
      <c r="EZ1239" s="31"/>
      <c r="FA1239" s="31"/>
      <c r="FB1239" s="31"/>
      <c r="FC1239" s="31"/>
      <c r="FD1239" s="31"/>
      <c r="FE1239" s="31"/>
      <c r="FF1239" s="31"/>
      <c r="FG1239" s="31"/>
      <c r="FH1239" s="31"/>
      <c r="FI1239" s="31"/>
      <c r="FJ1239" s="31"/>
      <c r="FK1239" s="31"/>
      <c r="FL1239" s="31"/>
      <c r="FM1239" s="31"/>
      <c r="FN1239" s="31"/>
      <c r="FO1239" s="31"/>
      <c r="FP1239" s="31"/>
      <c r="FQ1239" s="31"/>
      <c r="FR1239" s="31"/>
      <c r="FS1239" s="31"/>
      <c r="FT1239" s="31"/>
      <c r="FU1239" s="31"/>
      <c r="FV1239" s="31"/>
      <c r="FW1239" s="31"/>
      <c r="FX1239" s="31"/>
      <c r="FY1239" s="31"/>
      <c r="FZ1239" s="31"/>
      <c r="GA1239" s="31"/>
      <c r="GB1239" s="31"/>
      <c r="GC1239" s="31"/>
      <c r="GD1239" s="31"/>
      <c r="GE1239" s="31"/>
      <c r="GF1239" s="31"/>
      <c r="GG1239" s="31"/>
      <c r="GH1239" s="31"/>
      <c r="GI1239" s="31"/>
      <c r="GJ1239" s="31"/>
      <c r="GK1239" s="31"/>
      <c r="GL1239" s="31"/>
      <c r="GM1239" s="31"/>
      <c r="GN1239" s="31"/>
      <c r="GO1239" s="31"/>
      <c r="GP1239" s="31"/>
      <c r="GQ1239" s="31"/>
      <c r="GR1239" s="31"/>
      <c r="GS1239" s="31"/>
      <c r="GT1239" s="31"/>
      <c r="GU1239" s="31"/>
      <c r="GV1239" s="31"/>
      <c r="GW1239" s="31"/>
      <c r="GX1239" s="31"/>
      <c r="GY1239" s="31"/>
      <c r="GZ1239" s="31"/>
    </row>
    <row r="1240" spans="2:208" s="32" customFormat="1" x14ac:dyDescent="0.2">
      <c r="B1240" s="21"/>
      <c r="C1240" s="22"/>
      <c r="D1240" s="22"/>
      <c r="E1240" s="22"/>
      <c r="F1240" s="246"/>
      <c r="G1240" s="121"/>
      <c r="H1240" s="27"/>
      <c r="I1240" s="28"/>
      <c r="J1240" s="29"/>
      <c r="K1240" s="30"/>
      <c r="L1240" s="34"/>
      <c r="M1240" s="35"/>
      <c r="N1240" s="30"/>
      <c r="O1240" s="34"/>
      <c r="P1240" s="35"/>
      <c r="Q1240" s="30"/>
      <c r="R1240" s="34"/>
      <c r="S1240" s="35"/>
      <c r="T1240" s="30"/>
      <c r="U1240" s="34"/>
      <c r="V1240" s="35"/>
      <c r="W1240" s="30"/>
      <c r="X1240" s="34"/>
      <c r="Y1240" s="34"/>
      <c r="Z1240" s="30"/>
      <c r="AA1240" s="34"/>
      <c r="AB1240" s="34"/>
      <c r="AC1240" s="30"/>
      <c r="AD1240" s="34"/>
      <c r="AE1240" s="34"/>
      <c r="AF1240" s="30"/>
      <c r="AG1240" s="34"/>
      <c r="AH1240" s="34"/>
      <c r="AI1240" s="30"/>
      <c r="AJ1240" s="34"/>
      <c r="AK1240" s="34"/>
      <c r="AL1240" s="30"/>
      <c r="AM1240" s="34"/>
      <c r="AN1240" s="34"/>
      <c r="AO1240" s="30"/>
      <c r="AP1240" s="34"/>
      <c r="AQ1240" s="34"/>
      <c r="AR1240" s="30"/>
      <c r="AS1240" s="34"/>
      <c r="AT1240" s="34"/>
      <c r="AU1240" s="30"/>
      <c r="AV1240" s="34"/>
      <c r="AW1240" s="34"/>
      <c r="AX1240" s="30"/>
      <c r="AY1240" s="34"/>
      <c r="AZ1240" s="34"/>
      <c r="BA1240" s="30"/>
      <c r="BB1240" s="34"/>
      <c r="BC1240" s="34"/>
      <c r="BD1240" s="30"/>
      <c r="BE1240" s="34"/>
      <c r="BF1240" s="34"/>
      <c r="BG1240" s="30"/>
      <c r="BH1240" s="34"/>
      <c r="BI1240" s="34"/>
      <c r="BJ1240" s="30"/>
      <c r="BK1240" s="34"/>
      <c r="BL1240" s="34"/>
      <c r="BM1240" s="122"/>
      <c r="BN1240" s="28"/>
      <c r="BO1240" s="34"/>
      <c r="BP1240" s="30"/>
      <c r="BQ1240" s="30"/>
      <c r="BR1240" s="31"/>
      <c r="BS1240" s="31"/>
      <c r="BT1240" s="31"/>
      <c r="BU1240" s="31"/>
      <c r="BV1240" s="31"/>
      <c r="BW1240" s="31"/>
      <c r="BX1240" s="31"/>
      <c r="BY1240" s="31"/>
      <c r="BZ1240" s="31"/>
      <c r="CA1240" s="31"/>
      <c r="CB1240" s="31"/>
      <c r="CC1240" s="31"/>
      <c r="CD1240" s="31"/>
      <c r="CE1240" s="31"/>
      <c r="CF1240" s="31"/>
      <c r="CG1240" s="31"/>
      <c r="CH1240" s="31"/>
      <c r="CI1240" s="31"/>
      <c r="CJ1240" s="31"/>
      <c r="CK1240" s="31"/>
      <c r="CL1240" s="31"/>
      <c r="CM1240" s="31"/>
      <c r="CN1240" s="31"/>
      <c r="CO1240" s="31"/>
      <c r="CP1240" s="31"/>
      <c r="CQ1240" s="31"/>
      <c r="CR1240" s="31"/>
      <c r="CS1240" s="31"/>
      <c r="CT1240" s="31"/>
      <c r="CU1240" s="31"/>
      <c r="CV1240" s="31"/>
      <c r="CW1240" s="31"/>
      <c r="CX1240" s="31"/>
      <c r="CY1240" s="31"/>
      <c r="CZ1240" s="31"/>
      <c r="DA1240" s="31"/>
      <c r="DB1240" s="31"/>
      <c r="DC1240" s="31"/>
      <c r="DD1240" s="31"/>
      <c r="DE1240" s="31"/>
      <c r="DF1240" s="31"/>
      <c r="DG1240" s="31"/>
      <c r="DH1240" s="31"/>
      <c r="DI1240" s="31"/>
      <c r="DJ1240" s="31"/>
      <c r="DK1240" s="31"/>
      <c r="DL1240" s="31"/>
      <c r="DM1240" s="31"/>
      <c r="DN1240" s="31"/>
      <c r="DO1240" s="31"/>
      <c r="DP1240" s="31"/>
      <c r="DQ1240" s="31"/>
      <c r="DR1240" s="31"/>
      <c r="DS1240" s="31"/>
      <c r="DT1240" s="31"/>
      <c r="DU1240" s="31"/>
      <c r="DV1240" s="31"/>
      <c r="DW1240" s="31"/>
      <c r="DX1240" s="31"/>
      <c r="DY1240" s="31"/>
      <c r="DZ1240" s="31"/>
      <c r="EA1240" s="31"/>
      <c r="EB1240" s="31"/>
      <c r="EC1240" s="31"/>
      <c r="ED1240" s="31"/>
      <c r="EE1240" s="31"/>
      <c r="EF1240" s="31"/>
      <c r="EG1240" s="31"/>
      <c r="EH1240" s="31"/>
      <c r="EI1240" s="31"/>
      <c r="EJ1240" s="31"/>
      <c r="EK1240" s="31"/>
      <c r="EL1240" s="31"/>
      <c r="EM1240" s="31"/>
      <c r="EN1240" s="31"/>
      <c r="EO1240" s="31"/>
      <c r="EP1240" s="31"/>
      <c r="EQ1240" s="31"/>
      <c r="ER1240" s="31"/>
      <c r="ES1240" s="31"/>
      <c r="ET1240" s="31"/>
      <c r="EU1240" s="31"/>
      <c r="EV1240" s="31"/>
      <c r="EW1240" s="31"/>
      <c r="EX1240" s="31"/>
      <c r="EY1240" s="31"/>
      <c r="EZ1240" s="31"/>
      <c r="FA1240" s="31"/>
      <c r="FB1240" s="31"/>
      <c r="FC1240" s="31"/>
      <c r="FD1240" s="31"/>
      <c r="FE1240" s="31"/>
      <c r="FF1240" s="31"/>
      <c r="FG1240" s="31"/>
      <c r="FH1240" s="31"/>
      <c r="FI1240" s="31"/>
      <c r="FJ1240" s="31"/>
      <c r="FK1240" s="31"/>
      <c r="FL1240" s="31"/>
      <c r="FM1240" s="31"/>
      <c r="FN1240" s="31"/>
      <c r="FO1240" s="31"/>
      <c r="FP1240" s="31"/>
      <c r="FQ1240" s="31"/>
      <c r="FR1240" s="31"/>
      <c r="FS1240" s="31"/>
      <c r="FT1240" s="31"/>
      <c r="FU1240" s="31"/>
      <c r="FV1240" s="31"/>
      <c r="FW1240" s="31"/>
      <c r="FX1240" s="31"/>
      <c r="FY1240" s="31"/>
      <c r="FZ1240" s="31"/>
      <c r="GA1240" s="31"/>
      <c r="GB1240" s="31"/>
      <c r="GC1240" s="31"/>
      <c r="GD1240" s="31"/>
      <c r="GE1240" s="31"/>
      <c r="GF1240" s="31"/>
      <c r="GG1240" s="31"/>
      <c r="GH1240" s="31"/>
      <c r="GI1240" s="31"/>
      <c r="GJ1240" s="31"/>
      <c r="GK1240" s="31"/>
      <c r="GL1240" s="31"/>
      <c r="GM1240" s="31"/>
      <c r="GN1240" s="31"/>
      <c r="GO1240" s="31"/>
      <c r="GP1240" s="31"/>
      <c r="GQ1240" s="31"/>
      <c r="GR1240" s="31"/>
      <c r="GS1240" s="31"/>
      <c r="GT1240" s="31"/>
      <c r="GU1240" s="31"/>
      <c r="GV1240" s="31"/>
      <c r="GW1240" s="31"/>
      <c r="GX1240" s="31"/>
      <c r="GY1240" s="31"/>
      <c r="GZ1240" s="31"/>
    </row>
    <row r="1241" spans="2:208" s="32" customFormat="1" x14ac:dyDescent="0.2">
      <c r="B1241" s="21"/>
      <c r="C1241" s="22"/>
      <c r="D1241" s="22"/>
      <c r="E1241" s="22"/>
      <c r="F1241" s="246"/>
      <c r="G1241" s="121"/>
      <c r="H1241" s="27"/>
      <c r="I1241" s="28"/>
      <c r="J1241" s="29"/>
      <c r="K1241" s="30"/>
      <c r="L1241" s="34"/>
      <c r="M1241" s="35"/>
      <c r="N1241" s="30"/>
      <c r="O1241" s="34"/>
      <c r="P1241" s="35"/>
      <c r="Q1241" s="30"/>
      <c r="R1241" s="34"/>
      <c r="S1241" s="35"/>
      <c r="T1241" s="30"/>
      <c r="U1241" s="34"/>
      <c r="V1241" s="35"/>
      <c r="W1241" s="30"/>
      <c r="X1241" s="34"/>
      <c r="Y1241" s="34"/>
      <c r="Z1241" s="30"/>
      <c r="AA1241" s="34"/>
      <c r="AB1241" s="34"/>
      <c r="AC1241" s="30"/>
      <c r="AD1241" s="34"/>
      <c r="AE1241" s="34"/>
      <c r="AF1241" s="30"/>
      <c r="AG1241" s="34"/>
      <c r="AH1241" s="34"/>
      <c r="AI1241" s="30"/>
      <c r="AJ1241" s="34"/>
      <c r="AK1241" s="34"/>
      <c r="AL1241" s="30"/>
      <c r="AM1241" s="34"/>
      <c r="AN1241" s="34"/>
      <c r="AO1241" s="30"/>
      <c r="AP1241" s="34"/>
      <c r="AQ1241" s="34"/>
      <c r="AR1241" s="30"/>
      <c r="AS1241" s="34"/>
      <c r="AT1241" s="34"/>
      <c r="AU1241" s="30"/>
      <c r="AV1241" s="34"/>
      <c r="AW1241" s="34"/>
      <c r="AX1241" s="30"/>
      <c r="AY1241" s="34"/>
      <c r="AZ1241" s="34"/>
      <c r="BA1241" s="30"/>
      <c r="BB1241" s="34"/>
      <c r="BC1241" s="34"/>
      <c r="BD1241" s="30"/>
      <c r="BE1241" s="34"/>
      <c r="BF1241" s="34"/>
      <c r="BG1241" s="30"/>
      <c r="BH1241" s="34"/>
      <c r="BI1241" s="34"/>
      <c r="BJ1241" s="30"/>
      <c r="BK1241" s="34"/>
      <c r="BL1241" s="34"/>
      <c r="BM1241" s="122"/>
      <c r="BN1241" s="28"/>
      <c r="BO1241" s="34"/>
      <c r="BP1241" s="30"/>
      <c r="BQ1241" s="30"/>
      <c r="BR1241" s="31"/>
      <c r="BS1241" s="31"/>
      <c r="BT1241" s="31"/>
      <c r="BU1241" s="31"/>
      <c r="BV1241" s="31"/>
      <c r="BW1241" s="31"/>
      <c r="BX1241" s="31"/>
      <c r="BY1241" s="31"/>
      <c r="BZ1241" s="31"/>
      <c r="CA1241" s="31"/>
      <c r="CB1241" s="31"/>
      <c r="CC1241" s="31"/>
      <c r="CD1241" s="31"/>
      <c r="CE1241" s="31"/>
      <c r="CF1241" s="31"/>
      <c r="CG1241" s="31"/>
      <c r="CH1241" s="31"/>
      <c r="CI1241" s="31"/>
      <c r="CJ1241" s="31"/>
      <c r="CK1241" s="31"/>
      <c r="CL1241" s="31"/>
      <c r="CM1241" s="31"/>
      <c r="CN1241" s="31"/>
      <c r="CO1241" s="31"/>
      <c r="CP1241" s="31"/>
      <c r="CQ1241" s="31"/>
      <c r="CR1241" s="31"/>
      <c r="CS1241" s="31"/>
      <c r="CT1241" s="31"/>
      <c r="CU1241" s="31"/>
      <c r="CV1241" s="31"/>
      <c r="CW1241" s="31"/>
      <c r="CX1241" s="31"/>
      <c r="CY1241" s="31"/>
      <c r="CZ1241" s="31"/>
      <c r="DA1241" s="31"/>
      <c r="DB1241" s="31"/>
      <c r="DC1241" s="31"/>
      <c r="DD1241" s="31"/>
      <c r="DE1241" s="31"/>
      <c r="DF1241" s="31"/>
      <c r="DG1241" s="31"/>
      <c r="DH1241" s="31"/>
      <c r="DI1241" s="31"/>
      <c r="DJ1241" s="31"/>
      <c r="DK1241" s="31"/>
      <c r="DL1241" s="31"/>
      <c r="DM1241" s="31"/>
      <c r="DN1241" s="31"/>
      <c r="DO1241" s="31"/>
      <c r="DP1241" s="31"/>
      <c r="DQ1241" s="31"/>
      <c r="DR1241" s="31"/>
      <c r="DS1241" s="31"/>
      <c r="DT1241" s="31"/>
      <c r="DU1241" s="31"/>
      <c r="DV1241" s="31"/>
      <c r="DW1241" s="31"/>
      <c r="DX1241" s="31"/>
      <c r="DY1241" s="31"/>
      <c r="DZ1241" s="31"/>
      <c r="EA1241" s="31"/>
      <c r="EB1241" s="31"/>
      <c r="EC1241" s="31"/>
      <c r="ED1241" s="31"/>
      <c r="EE1241" s="31"/>
      <c r="EF1241" s="31"/>
      <c r="EG1241" s="31"/>
      <c r="EH1241" s="31"/>
      <c r="EI1241" s="31"/>
      <c r="EJ1241" s="31"/>
      <c r="EK1241" s="31"/>
      <c r="EL1241" s="31"/>
      <c r="EM1241" s="31"/>
      <c r="EN1241" s="31"/>
      <c r="EO1241" s="31"/>
      <c r="EP1241" s="31"/>
      <c r="EQ1241" s="31"/>
      <c r="ER1241" s="31"/>
      <c r="ES1241" s="31"/>
      <c r="ET1241" s="31"/>
      <c r="EU1241" s="31"/>
      <c r="EV1241" s="31"/>
      <c r="EW1241" s="31"/>
      <c r="EX1241" s="31"/>
      <c r="EY1241" s="31"/>
      <c r="EZ1241" s="31"/>
      <c r="FA1241" s="31"/>
      <c r="FB1241" s="31"/>
      <c r="FC1241" s="31"/>
      <c r="FD1241" s="31"/>
      <c r="FE1241" s="31"/>
      <c r="FF1241" s="31"/>
      <c r="FG1241" s="31"/>
      <c r="FH1241" s="31"/>
      <c r="FI1241" s="31"/>
      <c r="FJ1241" s="31"/>
      <c r="FK1241" s="31"/>
      <c r="FL1241" s="31"/>
      <c r="FM1241" s="31"/>
      <c r="FN1241" s="31"/>
      <c r="FO1241" s="31"/>
      <c r="FP1241" s="31"/>
      <c r="FQ1241" s="31"/>
      <c r="FR1241" s="31"/>
      <c r="FS1241" s="31"/>
      <c r="FT1241" s="31"/>
      <c r="FU1241" s="31"/>
      <c r="FV1241" s="31"/>
      <c r="FW1241" s="31"/>
      <c r="FX1241" s="31"/>
      <c r="FY1241" s="31"/>
      <c r="FZ1241" s="31"/>
      <c r="GA1241" s="31"/>
      <c r="GB1241" s="31"/>
      <c r="GC1241" s="31"/>
      <c r="GD1241" s="31"/>
      <c r="GE1241" s="31"/>
      <c r="GF1241" s="31"/>
      <c r="GG1241" s="31"/>
      <c r="GH1241" s="31"/>
      <c r="GI1241" s="31"/>
      <c r="GJ1241" s="31"/>
      <c r="GK1241" s="31"/>
      <c r="GL1241" s="31"/>
      <c r="GM1241" s="31"/>
      <c r="GN1241" s="31"/>
      <c r="GO1241" s="31"/>
      <c r="GP1241" s="31"/>
      <c r="GQ1241" s="31"/>
      <c r="GR1241" s="31"/>
      <c r="GS1241" s="31"/>
      <c r="GT1241" s="31"/>
      <c r="GU1241" s="31"/>
      <c r="GV1241" s="31"/>
      <c r="GW1241" s="31"/>
      <c r="GX1241" s="31"/>
      <c r="GY1241" s="31"/>
      <c r="GZ1241" s="31"/>
    </row>
    <row r="1242" spans="2:208" s="32" customFormat="1" x14ac:dyDescent="0.2">
      <c r="B1242" s="21"/>
      <c r="C1242" s="22"/>
      <c r="D1242" s="22"/>
      <c r="E1242" s="22"/>
      <c r="F1242" s="246"/>
      <c r="G1242" s="121"/>
      <c r="H1242" s="27"/>
      <c r="I1242" s="28"/>
      <c r="J1242" s="29"/>
      <c r="K1242" s="30"/>
      <c r="L1242" s="34"/>
      <c r="M1242" s="35"/>
      <c r="N1242" s="30"/>
      <c r="O1242" s="34"/>
      <c r="P1242" s="35"/>
      <c r="Q1242" s="30"/>
      <c r="R1242" s="34"/>
      <c r="S1242" s="35"/>
      <c r="T1242" s="30"/>
      <c r="U1242" s="34"/>
      <c r="V1242" s="35"/>
      <c r="W1242" s="30"/>
      <c r="X1242" s="34"/>
      <c r="Y1242" s="34"/>
      <c r="Z1242" s="30"/>
      <c r="AA1242" s="34"/>
      <c r="AB1242" s="34"/>
      <c r="AC1242" s="30"/>
      <c r="AD1242" s="34"/>
      <c r="AE1242" s="34"/>
      <c r="AF1242" s="30"/>
      <c r="AG1242" s="34"/>
      <c r="AH1242" s="34"/>
      <c r="AI1242" s="30"/>
      <c r="AJ1242" s="34"/>
      <c r="AK1242" s="34"/>
      <c r="AL1242" s="30"/>
      <c r="AM1242" s="34"/>
      <c r="AN1242" s="34"/>
      <c r="AO1242" s="30"/>
      <c r="AP1242" s="34"/>
      <c r="AQ1242" s="34"/>
      <c r="AR1242" s="30"/>
      <c r="AS1242" s="34"/>
      <c r="AT1242" s="34"/>
      <c r="AU1242" s="30"/>
      <c r="AV1242" s="34"/>
      <c r="AW1242" s="34"/>
      <c r="AX1242" s="30"/>
      <c r="AY1242" s="34"/>
      <c r="AZ1242" s="34"/>
      <c r="BA1242" s="30"/>
      <c r="BB1242" s="34"/>
      <c r="BC1242" s="34"/>
      <c r="BD1242" s="30"/>
      <c r="BE1242" s="34"/>
      <c r="BF1242" s="34"/>
      <c r="BG1242" s="30"/>
      <c r="BH1242" s="34"/>
      <c r="BI1242" s="34"/>
      <c r="BJ1242" s="30"/>
      <c r="BK1242" s="34"/>
      <c r="BL1242" s="34"/>
      <c r="BM1242" s="122"/>
      <c r="BN1242" s="28"/>
      <c r="BO1242" s="34"/>
      <c r="BP1242" s="30"/>
      <c r="BQ1242" s="30"/>
      <c r="BR1242" s="31"/>
      <c r="BS1242" s="31"/>
      <c r="BT1242" s="31"/>
      <c r="BU1242" s="31"/>
      <c r="BV1242" s="31"/>
      <c r="BW1242" s="31"/>
      <c r="BX1242" s="31"/>
      <c r="BY1242" s="31"/>
      <c r="BZ1242" s="31"/>
      <c r="CA1242" s="31"/>
      <c r="CB1242" s="31"/>
      <c r="CC1242" s="31"/>
      <c r="CD1242" s="31"/>
      <c r="CE1242" s="31"/>
      <c r="CF1242" s="31"/>
      <c r="CG1242" s="31"/>
      <c r="CH1242" s="31"/>
      <c r="CI1242" s="31"/>
      <c r="CJ1242" s="31"/>
      <c r="CK1242" s="31"/>
      <c r="CL1242" s="31"/>
      <c r="CM1242" s="31"/>
      <c r="CN1242" s="31"/>
      <c r="CO1242" s="31"/>
      <c r="CP1242" s="31"/>
      <c r="CQ1242" s="31"/>
      <c r="CR1242" s="31"/>
      <c r="CS1242" s="31"/>
      <c r="CT1242" s="31"/>
      <c r="CU1242" s="31"/>
      <c r="CV1242" s="31"/>
      <c r="CW1242" s="31"/>
      <c r="CX1242" s="31"/>
      <c r="CY1242" s="31"/>
      <c r="CZ1242" s="31"/>
      <c r="DA1242" s="31"/>
      <c r="DB1242" s="31"/>
      <c r="DC1242" s="31"/>
      <c r="DD1242" s="31"/>
      <c r="DE1242" s="31"/>
      <c r="DF1242" s="31"/>
      <c r="DG1242" s="31"/>
      <c r="DH1242" s="31"/>
      <c r="DI1242" s="31"/>
      <c r="DJ1242" s="31"/>
      <c r="DK1242" s="31"/>
      <c r="DL1242" s="31"/>
      <c r="DM1242" s="31"/>
      <c r="DN1242" s="31"/>
      <c r="DO1242" s="31"/>
      <c r="DP1242" s="31"/>
      <c r="DQ1242" s="31"/>
      <c r="DR1242" s="31"/>
      <c r="DS1242" s="31"/>
      <c r="DT1242" s="31"/>
      <c r="DU1242" s="31"/>
      <c r="DV1242" s="31"/>
      <c r="DW1242" s="31"/>
      <c r="DX1242" s="31"/>
      <c r="DY1242" s="31"/>
      <c r="DZ1242" s="31"/>
      <c r="EA1242" s="31"/>
      <c r="EB1242" s="31"/>
      <c r="EC1242" s="31"/>
      <c r="ED1242" s="31"/>
      <c r="EE1242" s="31"/>
      <c r="EF1242" s="31"/>
      <c r="EG1242" s="31"/>
      <c r="EH1242" s="31"/>
      <c r="EI1242" s="31"/>
      <c r="EJ1242" s="31"/>
      <c r="EK1242" s="31"/>
      <c r="EL1242" s="31"/>
      <c r="EM1242" s="31"/>
      <c r="EN1242" s="31"/>
      <c r="EO1242" s="31"/>
      <c r="EP1242" s="31"/>
      <c r="EQ1242" s="31"/>
      <c r="ER1242" s="31"/>
      <c r="ES1242" s="31"/>
      <c r="ET1242" s="31"/>
      <c r="EU1242" s="31"/>
      <c r="EV1242" s="31"/>
      <c r="EW1242" s="31"/>
      <c r="EX1242" s="31"/>
      <c r="EY1242" s="31"/>
      <c r="EZ1242" s="31"/>
      <c r="FA1242" s="31"/>
      <c r="FB1242" s="31"/>
      <c r="FC1242" s="31"/>
      <c r="FD1242" s="31"/>
      <c r="FE1242" s="31"/>
      <c r="FF1242" s="31"/>
      <c r="FG1242" s="31"/>
      <c r="FH1242" s="31"/>
      <c r="FI1242" s="31"/>
      <c r="FJ1242" s="31"/>
      <c r="FK1242" s="31"/>
      <c r="FL1242" s="31"/>
      <c r="FM1242" s="31"/>
      <c r="FN1242" s="31"/>
      <c r="FO1242" s="31"/>
      <c r="FP1242" s="31"/>
      <c r="FQ1242" s="31"/>
      <c r="FR1242" s="31"/>
      <c r="FS1242" s="31"/>
      <c r="FT1242" s="31"/>
      <c r="FU1242" s="31"/>
      <c r="FV1242" s="31"/>
      <c r="FW1242" s="31"/>
      <c r="FX1242" s="31"/>
      <c r="FY1242" s="31"/>
      <c r="FZ1242" s="31"/>
      <c r="GA1242" s="31"/>
      <c r="GB1242" s="31"/>
      <c r="GC1242" s="31"/>
      <c r="GD1242" s="31"/>
      <c r="GE1242" s="31"/>
      <c r="GF1242" s="31"/>
      <c r="GG1242" s="31"/>
      <c r="GH1242" s="31"/>
      <c r="GI1242" s="31"/>
      <c r="GJ1242" s="31"/>
      <c r="GK1242" s="31"/>
      <c r="GL1242" s="31"/>
      <c r="GM1242" s="31"/>
      <c r="GN1242" s="31"/>
      <c r="GO1242" s="31"/>
      <c r="GP1242" s="31"/>
      <c r="GQ1242" s="31"/>
      <c r="GR1242" s="31"/>
      <c r="GS1242" s="31"/>
      <c r="GT1242" s="31"/>
      <c r="GU1242" s="31"/>
      <c r="GV1242" s="31"/>
      <c r="GW1242" s="31"/>
      <c r="GX1242" s="31"/>
      <c r="GY1242" s="31"/>
      <c r="GZ1242" s="31"/>
    </row>
    <row r="1243" spans="2:208" s="32" customFormat="1" x14ac:dyDescent="0.2">
      <c r="B1243" s="21"/>
      <c r="C1243" s="22"/>
      <c r="D1243" s="22"/>
      <c r="E1243" s="22"/>
      <c r="F1243" s="246"/>
      <c r="G1243" s="121"/>
      <c r="H1243" s="27"/>
      <c r="I1243" s="28"/>
      <c r="J1243" s="29"/>
      <c r="K1243" s="30"/>
      <c r="L1243" s="34"/>
      <c r="M1243" s="35"/>
      <c r="N1243" s="30"/>
      <c r="O1243" s="34"/>
      <c r="P1243" s="35"/>
      <c r="Q1243" s="30"/>
      <c r="R1243" s="34"/>
      <c r="S1243" s="35"/>
      <c r="T1243" s="30"/>
      <c r="U1243" s="34"/>
      <c r="V1243" s="35"/>
      <c r="W1243" s="30"/>
      <c r="X1243" s="34"/>
      <c r="Y1243" s="34"/>
      <c r="Z1243" s="30"/>
      <c r="AA1243" s="34"/>
      <c r="AB1243" s="34"/>
      <c r="AC1243" s="30"/>
      <c r="AD1243" s="34"/>
      <c r="AE1243" s="34"/>
      <c r="AF1243" s="30"/>
      <c r="AG1243" s="34"/>
      <c r="AH1243" s="34"/>
      <c r="AI1243" s="30"/>
      <c r="AJ1243" s="34"/>
      <c r="AK1243" s="34"/>
      <c r="AL1243" s="30"/>
      <c r="AM1243" s="34"/>
      <c r="AN1243" s="34"/>
      <c r="AO1243" s="30"/>
      <c r="AP1243" s="34"/>
      <c r="AQ1243" s="34"/>
      <c r="AR1243" s="30"/>
      <c r="AS1243" s="34"/>
      <c r="AT1243" s="34"/>
      <c r="AU1243" s="30"/>
      <c r="AV1243" s="34"/>
      <c r="AW1243" s="34"/>
      <c r="AX1243" s="30"/>
      <c r="AY1243" s="34"/>
      <c r="AZ1243" s="34"/>
      <c r="BA1243" s="30"/>
      <c r="BB1243" s="34"/>
      <c r="BC1243" s="34"/>
      <c r="BD1243" s="30"/>
      <c r="BE1243" s="34"/>
      <c r="BF1243" s="34"/>
      <c r="BG1243" s="30"/>
      <c r="BH1243" s="34"/>
      <c r="BI1243" s="34"/>
      <c r="BJ1243" s="30"/>
      <c r="BK1243" s="34"/>
      <c r="BL1243" s="34"/>
      <c r="BM1243" s="122"/>
      <c r="BN1243" s="28"/>
      <c r="BO1243" s="34"/>
      <c r="BP1243" s="30"/>
      <c r="BQ1243" s="30"/>
      <c r="BR1243" s="31"/>
      <c r="BS1243" s="31"/>
      <c r="BT1243" s="31"/>
      <c r="BU1243" s="31"/>
      <c r="BV1243" s="31"/>
      <c r="BW1243" s="31"/>
      <c r="BX1243" s="31"/>
      <c r="BY1243" s="31"/>
      <c r="BZ1243" s="31"/>
      <c r="CA1243" s="31"/>
      <c r="CB1243" s="31"/>
      <c r="CC1243" s="31"/>
      <c r="CD1243" s="31"/>
      <c r="CE1243" s="31"/>
      <c r="CF1243" s="31"/>
      <c r="CG1243" s="31"/>
      <c r="CH1243" s="31"/>
      <c r="CI1243" s="31"/>
      <c r="CJ1243" s="31"/>
      <c r="CK1243" s="31"/>
      <c r="CL1243" s="31"/>
      <c r="CM1243" s="31"/>
      <c r="CN1243" s="31"/>
      <c r="CO1243" s="31"/>
      <c r="CP1243" s="31"/>
      <c r="CQ1243" s="31"/>
      <c r="CR1243" s="31"/>
      <c r="CS1243" s="31"/>
      <c r="CT1243" s="31"/>
      <c r="CU1243" s="31"/>
      <c r="CV1243" s="31"/>
      <c r="CW1243" s="31"/>
      <c r="CX1243" s="31"/>
      <c r="CY1243" s="31"/>
      <c r="CZ1243" s="31"/>
      <c r="DA1243" s="31"/>
      <c r="DB1243" s="31"/>
      <c r="DC1243" s="31"/>
      <c r="DD1243" s="31"/>
      <c r="DE1243" s="31"/>
      <c r="DF1243" s="31"/>
      <c r="DG1243" s="31"/>
      <c r="DH1243" s="31"/>
      <c r="DI1243" s="31"/>
      <c r="DJ1243" s="31"/>
      <c r="DK1243" s="31"/>
      <c r="DL1243" s="31"/>
      <c r="DM1243" s="31"/>
      <c r="DN1243" s="31"/>
      <c r="DO1243" s="31"/>
      <c r="DP1243" s="31"/>
      <c r="DQ1243" s="31"/>
      <c r="DR1243" s="31"/>
      <c r="DS1243" s="31"/>
      <c r="DT1243" s="31"/>
      <c r="DU1243" s="31"/>
      <c r="DV1243" s="31"/>
      <c r="DW1243" s="31"/>
      <c r="DX1243" s="31"/>
      <c r="DY1243" s="31"/>
      <c r="DZ1243" s="31"/>
      <c r="EA1243" s="31"/>
      <c r="EB1243" s="31"/>
      <c r="EC1243" s="31"/>
      <c r="ED1243" s="31"/>
      <c r="EE1243" s="31"/>
      <c r="EF1243" s="31"/>
      <c r="EG1243" s="31"/>
      <c r="EH1243" s="31"/>
      <c r="EI1243" s="31"/>
      <c r="EJ1243" s="31"/>
      <c r="EK1243" s="31"/>
      <c r="EL1243" s="31"/>
      <c r="EM1243" s="31"/>
      <c r="EN1243" s="31"/>
      <c r="EO1243" s="31"/>
      <c r="EP1243" s="31"/>
      <c r="EQ1243" s="31"/>
      <c r="ER1243" s="31"/>
      <c r="ES1243" s="31"/>
      <c r="ET1243" s="31"/>
      <c r="EU1243" s="31"/>
      <c r="EV1243" s="31"/>
      <c r="EW1243" s="31"/>
      <c r="EX1243" s="31"/>
      <c r="EY1243" s="31"/>
      <c r="EZ1243" s="31"/>
      <c r="FA1243" s="31"/>
      <c r="FB1243" s="31"/>
      <c r="FC1243" s="31"/>
      <c r="FD1243" s="31"/>
      <c r="FE1243" s="31"/>
      <c r="FF1243" s="31"/>
      <c r="FG1243" s="31"/>
      <c r="FH1243" s="31"/>
      <c r="FI1243" s="31"/>
      <c r="FJ1243" s="31"/>
      <c r="FK1243" s="31"/>
      <c r="FL1243" s="31"/>
      <c r="FM1243" s="31"/>
      <c r="FN1243" s="31"/>
      <c r="FO1243" s="31"/>
      <c r="FP1243" s="31"/>
      <c r="FQ1243" s="31"/>
      <c r="FR1243" s="31"/>
      <c r="FS1243" s="31"/>
      <c r="FT1243" s="31"/>
      <c r="FU1243" s="31"/>
      <c r="FV1243" s="31"/>
      <c r="FW1243" s="31"/>
      <c r="FX1243" s="31"/>
      <c r="FY1243" s="31"/>
      <c r="FZ1243" s="31"/>
      <c r="GA1243" s="31"/>
      <c r="GB1243" s="31"/>
      <c r="GC1243" s="31"/>
      <c r="GD1243" s="31"/>
      <c r="GE1243" s="31"/>
      <c r="GF1243" s="31"/>
      <c r="GG1243" s="31"/>
      <c r="GH1243" s="31"/>
      <c r="GI1243" s="31"/>
      <c r="GJ1243" s="31"/>
      <c r="GK1243" s="31"/>
      <c r="GL1243" s="31"/>
      <c r="GM1243" s="31"/>
      <c r="GN1243" s="31"/>
      <c r="GO1243" s="31"/>
      <c r="GP1243" s="31"/>
      <c r="GQ1243" s="31"/>
      <c r="GR1243" s="31"/>
      <c r="GS1243" s="31"/>
      <c r="GT1243" s="31"/>
      <c r="GU1243" s="31"/>
      <c r="GV1243" s="31"/>
      <c r="GW1243" s="31"/>
      <c r="GX1243" s="31"/>
      <c r="GY1243" s="31"/>
      <c r="GZ1243" s="31"/>
    </row>
    <row r="1244" spans="2:208" s="32" customFormat="1" x14ac:dyDescent="0.2">
      <c r="B1244" s="21"/>
      <c r="C1244" s="22"/>
      <c r="D1244" s="22"/>
      <c r="E1244" s="22"/>
      <c r="F1244" s="246"/>
      <c r="G1244" s="121"/>
      <c r="H1244" s="27"/>
      <c r="I1244" s="28"/>
      <c r="J1244" s="29"/>
      <c r="K1244" s="30"/>
      <c r="L1244" s="34"/>
      <c r="M1244" s="35"/>
      <c r="N1244" s="30"/>
      <c r="O1244" s="34"/>
      <c r="P1244" s="35"/>
      <c r="Q1244" s="30"/>
      <c r="R1244" s="34"/>
      <c r="S1244" s="35"/>
      <c r="T1244" s="30"/>
      <c r="U1244" s="34"/>
      <c r="V1244" s="35"/>
      <c r="W1244" s="30"/>
      <c r="X1244" s="34"/>
      <c r="Y1244" s="34"/>
      <c r="Z1244" s="30"/>
      <c r="AA1244" s="34"/>
      <c r="AB1244" s="34"/>
      <c r="AC1244" s="30"/>
      <c r="AD1244" s="34"/>
      <c r="AE1244" s="34"/>
      <c r="AF1244" s="30"/>
      <c r="AG1244" s="34"/>
      <c r="AH1244" s="34"/>
      <c r="AI1244" s="30"/>
      <c r="AJ1244" s="34"/>
      <c r="AK1244" s="34"/>
      <c r="AL1244" s="30"/>
      <c r="AM1244" s="34"/>
      <c r="AN1244" s="34"/>
      <c r="AO1244" s="30"/>
      <c r="AP1244" s="34"/>
      <c r="AQ1244" s="34"/>
      <c r="AR1244" s="30"/>
      <c r="AS1244" s="34"/>
      <c r="AT1244" s="34"/>
      <c r="AU1244" s="30"/>
      <c r="AV1244" s="34"/>
      <c r="AW1244" s="34"/>
      <c r="AX1244" s="30"/>
      <c r="AY1244" s="34"/>
      <c r="AZ1244" s="34"/>
      <c r="BA1244" s="30"/>
      <c r="BB1244" s="34"/>
      <c r="BC1244" s="34"/>
      <c r="BD1244" s="30"/>
      <c r="BE1244" s="34"/>
      <c r="BF1244" s="34"/>
      <c r="BG1244" s="30"/>
      <c r="BH1244" s="34"/>
      <c r="BI1244" s="34"/>
      <c r="BJ1244" s="30"/>
      <c r="BK1244" s="34"/>
      <c r="BL1244" s="34"/>
      <c r="BM1244" s="122"/>
      <c r="BN1244" s="28"/>
      <c r="BO1244" s="34"/>
      <c r="BP1244" s="30"/>
      <c r="BQ1244" s="30"/>
      <c r="BR1244" s="31"/>
      <c r="BS1244" s="31"/>
      <c r="BT1244" s="31"/>
      <c r="BU1244" s="31"/>
      <c r="BV1244" s="31"/>
      <c r="BW1244" s="31"/>
      <c r="BX1244" s="31"/>
      <c r="BY1244" s="31"/>
      <c r="BZ1244" s="31"/>
      <c r="CA1244" s="31"/>
      <c r="CB1244" s="31"/>
      <c r="CC1244" s="31"/>
      <c r="CD1244" s="31"/>
      <c r="CE1244" s="31"/>
      <c r="CF1244" s="31"/>
      <c r="CG1244" s="31"/>
      <c r="CH1244" s="31"/>
      <c r="CI1244" s="31"/>
      <c r="CJ1244" s="31"/>
      <c r="CK1244" s="31"/>
      <c r="CL1244" s="31"/>
      <c r="CM1244" s="31"/>
      <c r="CN1244" s="31"/>
      <c r="CO1244" s="31"/>
      <c r="CP1244" s="31"/>
      <c r="CQ1244" s="31"/>
      <c r="CR1244" s="31"/>
      <c r="CS1244" s="31"/>
      <c r="CT1244" s="31"/>
      <c r="CU1244" s="31"/>
      <c r="CV1244" s="31"/>
      <c r="CW1244" s="31"/>
      <c r="CX1244" s="31"/>
      <c r="CY1244" s="31"/>
      <c r="CZ1244" s="31"/>
      <c r="DA1244" s="31"/>
      <c r="DB1244" s="31"/>
      <c r="DC1244" s="31"/>
      <c r="DD1244" s="31"/>
      <c r="DE1244" s="31"/>
      <c r="DF1244" s="31"/>
      <c r="DG1244" s="31"/>
      <c r="DH1244" s="31"/>
      <c r="DI1244" s="31"/>
      <c r="DJ1244" s="31"/>
      <c r="DK1244" s="31"/>
      <c r="DL1244" s="31"/>
      <c r="DM1244" s="31"/>
      <c r="DN1244" s="31"/>
      <c r="DO1244" s="31"/>
      <c r="DP1244" s="31"/>
      <c r="DQ1244" s="31"/>
      <c r="DR1244" s="31"/>
      <c r="DS1244" s="31"/>
      <c r="DT1244" s="31"/>
      <c r="DU1244" s="31"/>
      <c r="DV1244" s="31"/>
      <c r="DW1244" s="31"/>
      <c r="DX1244" s="31"/>
      <c r="DY1244" s="31"/>
      <c r="DZ1244" s="31"/>
      <c r="EA1244" s="31"/>
      <c r="EB1244" s="31"/>
      <c r="EC1244" s="31"/>
      <c r="ED1244" s="31"/>
      <c r="EE1244" s="31"/>
      <c r="EF1244" s="31"/>
      <c r="EG1244" s="31"/>
      <c r="EH1244" s="31"/>
      <c r="EI1244" s="31"/>
      <c r="EJ1244" s="31"/>
      <c r="EK1244" s="31"/>
      <c r="EL1244" s="31"/>
      <c r="EM1244" s="31"/>
      <c r="EN1244" s="31"/>
      <c r="EO1244" s="31"/>
      <c r="EP1244" s="31"/>
      <c r="EQ1244" s="31"/>
      <c r="ER1244" s="31"/>
      <c r="ES1244" s="31"/>
      <c r="ET1244" s="31"/>
      <c r="EU1244" s="31"/>
      <c r="EV1244" s="31"/>
      <c r="EW1244" s="31"/>
      <c r="EX1244" s="31"/>
      <c r="EY1244" s="31"/>
      <c r="EZ1244" s="31"/>
      <c r="FA1244" s="31"/>
      <c r="FB1244" s="31"/>
      <c r="FC1244" s="31"/>
      <c r="FD1244" s="31"/>
      <c r="FE1244" s="31"/>
      <c r="FF1244" s="31"/>
      <c r="FG1244" s="31"/>
      <c r="FH1244" s="31"/>
      <c r="FI1244" s="31"/>
      <c r="FJ1244" s="31"/>
      <c r="FK1244" s="31"/>
      <c r="FL1244" s="31"/>
      <c r="FM1244" s="31"/>
      <c r="FN1244" s="31"/>
      <c r="FO1244" s="31"/>
      <c r="FP1244" s="31"/>
      <c r="FQ1244" s="31"/>
      <c r="FR1244" s="31"/>
      <c r="FS1244" s="31"/>
      <c r="FT1244" s="31"/>
      <c r="FU1244" s="31"/>
      <c r="FV1244" s="31"/>
      <c r="FW1244" s="31"/>
      <c r="FX1244" s="31"/>
      <c r="FY1244" s="31"/>
      <c r="FZ1244" s="31"/>
      <c r="GA1244" s="31"/>
      <c r="GB1244" s="31"/>
      <c r="GC1244" s="31"/>
      <c r="GD1244" s="31"/>
      <c r="GE1244" s="31"/>
      <c r="GF1244" s="31"/>
      <c r="GG1244" s="31"/>
      <c r="GH1244" s="31"/>
      <c r="GI1244" s="31"/>
      <c r="GJ1244" s="31"/>
      <c r="GK1244" s="31"/>
      <c r="GL1244" s="31"/>
      <c r="GM1244" s="31"/>
      <c r="GN1244" s="31"/>
      <c r="GO1244" s="31"/>
      <c r="GP1244" s="31"/>
      <c r="GQ1244" s="31"/>
      <c r="GR1244" s="31"/>
      <c r="GS1244" s="31"/>
      <c r="GT1244" s="31"/>
      <c r="GU1244" s="31"/>
      <c r="GV1244" s="31"/>
      <c r="GW1244" s="31"/>
      <c r="GX1244" s="31"/>
      <c r="GY1244" s="31"/>
      <c r="GZ1244" s="31"/>
    </row>
    <row r="1245" spans="2:208" s="32" customFormat="1" x14ac:dyDescent="0.2">
      <c r="B1245" s="21"/>
      <c r="C1245" s="22"/>
      <c r="D1245" s="22"/>
      <c r="E1245" s="22"/>
      <c r="F1245" s="246"/>
      <c r="G1245" s="121"/>
      <c r="H1245" s="27"/>
      <c r="I1245" s="28"/>
      <c r="J1245" s="29"/>
      <c r="K1245" s="30"/>
      <c r="L1245" s="34"/>
      <c r="M1245" s="35"/>
      <c r="N1245" s="30"/>
      <c r="O1245" s="34"/>
      <c r="P1245" s="35"/>
      <c r="Q1245" s="30"/>
      <c r="R1245" s="34"/>
      <c r="S1245" s="35"/>
      <c r="T1245" s="30"/>
      <c r="U1245" s="34"/>
      <c r="V1245" s="35"/>
      <c r="W1245" s="30"/>
      <c r="X1245" s="34"/>
      <c r="Y1245" s="34"/>
      <c r="Z1245" s="30"/>
      <c r="AA1245" s="34"/>
      <c r="AB1245" s="34"/>
      <c r="AC1245" s="30"/>
      <c r="AD1245" s="34"/>
      <c r="AE1245" s="34"/>
      <c r="AF1245" s="30"/>
      <c r="AG1245" s="34"/>
      <c r="AH1245" s="34"/>
      <c r="AI1245" s="30"/>
      <c r="AJ1245" s="34"/>
      <c r="AK1245" s="34"/>
      <c r="AL1245" s="30"/>
      <c r="AM1245" s="34"/>
      <c r="AN1245" s="34"/>
      <c r="AO1245" s="30"/>
      <c r="AP1245" s="34"/>
      <c r="AQ1245" s="34"/>
      <c r="AR1245" s="30"/>
      <c r="AS1245" s="34"/>
      <c r="AT1245" s="34"/>
      <c r="AU1245" s="30"/>
      <c r="AV1245" s="34"/>
      <c r="AW1245" s="34"/>
      <c r="AX1245" s="30"/>
      <c r="AY1245" s="34"/>
      <c r="AZ1245" s="34"/>
      <c r="BA1245" s="30"/>
      <c r="BB1245" s="34"/>
      <c r="BC1245" s="34"/>
      <c r="BD1245" s="30"/>
      <c r="BE1245" s="34"/>
      <c r="BF1245" s="34"/>
      <c r="BG1245" s="30"/>
      <c r="BH1245" s="34"/>
      <c r="BI1245" s="34"/>
      <c r="BJ1245" s="30"/>
      <c r="BK1245" s="34"/>
      <c r="BL1245" s="34"/>
      <c r="BM1245" s="122"/>
      <c r="BN1245" s="28"/>
      <c r="BO1245" s="34"/>
      <c r="BP1245" s="30"/>
      <c r="BQ1245" s="30"/>
      <c r="BR1245" s="31"/>
      <c r="BS1245" s="31"/>
      <c r="BT1245" s="31"/>
      <c r="BU1245" s="31"/>
      <c r="BV1245" s="31"/>
      <c r="BW1245" s="31"/>
      <c r="BX1245" s="31"/>
      <c r="BY1245" s="31"/>
      <c r="BZ1245" s="31"/>
      <c r="CA1245" s="31"/>
      <c r="CB1245" s="31"/>
      <c r="CC1245" s="31"/>
      <c r="CD1245" s="31"/>
      <c r="CE1245" s="31"/>
      <c r="CF1245" s="31"/>
      <c r="CG1245" s="31"/>
      <c r="CH1245" s="31"/>
      <c r="CI1245" s="31"/>
      <c r="CJ1245" s="31"/>
      <c r="CK1245" s="31"/>
      <c r="CL1245" s="31"/>
      <c r="CM1245" s="31"/>
      <c r="CN1245" s="31"/>
      <c r="CO1245" s="31"/>
      <c r="CP1245" s="31"/>
      <c r="CQ1245" s="31"/>
      <c r="CR1245" s="31"/>
      <c r="CS1245" s="31"/>
      <c r="CT1245" s="31"/>
      <c r="CU1245" s="31"/>
      <c r="CV1245" s="31"/>
      <c r="CW1245" s="31"/>
      <c r="CX1245" s="31"/>
      <c r="CY1245" s="31"/>
      <c r="CZ1245" s="31"/>
      <c r="DA1245" s="31"/>
      <c r="DB1245" s="31"/>
      <c r="DC1245" s="31"/>
      <c r="DD1245" s="31"/>
      <c r="DE1245" s="31"/>
      <c r="DF1245" s="31"/>
      <c r="DG1245" s="31"/>
      <c r="DH1245" s="31"/>
      <c r="DI1245" s="31"/>
      <c r="DJ1245" s="31"/>
      <c r="DK1245" s="31"/>
      <c r="DL1245" s="31"/>
      <c r="DM1245" s="31"/>
      <c r="DN1245" s="31"/>
      <c r="DO1245" s="31"/>
      <c r="DP1245" s="31"/>
      <c r="DQ1245" s="31"/>
      <c r="DR1245" s="31"/>
      <c r="DS1245" s="31"/>
      <c r="DT1245" s="31"/>
      <c r="DU1245" s="31"/>
      <c r="DV1245" s="31"/>
      <c r="DW1245" s="31"/>
      <c r="DX1245" s="31"/>
      <c r="DY1245" s="31"/>
      <c r="DZ1245" s="31"/>
      <c r="EA1245" s="31"/>
      <c r="EB1245" s="31"/>
      <c r="EC1245" s="31"/>
      <c r="ED1245" s="31"/>
      <c r="EE1245" s="31"/>
      <c r="EF1245" s="31"/>
      <c r="EG1245" s="31"/>
      <c r="EH1245" s="31"/>
      <c r="EI1245" s="31"/>
      <c r="EJ1245" s="31"/>
      <c r="EK1245" s="31"/>
      <c r="EL1245" s="31"/>
      <c r="EM1245" s="31"/>
      <c r="EN1245" s="31"/>
      <c r="EO1245" s="31"/>
      <c r="EP1245" s="31"/>
      <c r="EQ1245" s="31"/>
      <c r="ER1245" s="31"/>
      <c r="ES1245" s="31"/>
      <c r="ET1245" s="31"/>
      <c r="EU1245" s="31"/>
      <c r="EV1245" s="31"/>
      <c r="EW1245" s="31"/>
      <c r="EX1245" s="31"/>
      <c r="EY1245" s="31"/>
      <c r="EZ1245" s="31"/>
      <c r="FA1245" s="31"/>
      <c r="FB1245" s="31"/>
      <c r="FC1245" s="31"/>
      <c r="FD1245" s="31"/>
      <c r="FE1245" s="31"/>
      <c r="FF1245" s="31"/>
      <c r="FG1245" s="31"/>
      <c r="FH1245" s="31"/>
      <c r="FI1245" s="31"/>
      <c r="FJ1245" s="31"/>
      <c r="FK1245" s="31"/>
      <c r="FL1245" s="31"/>
      <c r="FM1245" s="31"/>
      <c r="FN1245" s="31"/>
      <c r="FO1245" s="31"/>
      <c r="FP1245" s="31"/>
      <c r="FQ1245" s="31"/>
      <c r="FR1245" s="31"/>
      <c r="FS1245" s="31"/>
      <c r="FT1245" s="31"/>
      <c r="FU1245" s="31"/>
      <c r="FV1245" s="31"/>
      <c r="FW1245" s="31"/>
      <c r="FX1245" s="31"/>
      <c r="FY1245" s="31"/>
      <c r="FZ1245" s="31"/>
      <c r="GA1245" s="31"/>
      <c r="GB1245" s="31"/>
      <c r="GC1245" s="31"/>
      <c r="GD1245" s="31"/>
      <c r="GE1245" s="31"/>
      <c r="GF1245" s="31"/>
      <c r="GG1245" s="31"/>
      <c r="GH1245" s="31"/>
      <c r="GI1245" s="31"/>
      <c r="GJ1245" s="31"/>
      <c r="GK1245" s="31"/>
      <c r="GL1245" s="31"/>
      <c r="GM1245" s="31"/>
      <c r="GN1245" s="31"/>
      <c r="GO1245" s="31"/>
      <c r="GP1245" s="31"/>
      <c r="GQ1245" s="31"/>
      <c r="GR1245" s="31"/>
      <c r="GS1245" s="31"/>
      <c r="GT1245" s="31"/>
      <c r="GU1245" s="31"/>
      <c r="GV1245" s="31"/>
      <c r="GW1245" s="31"/>
      <c r="GX1245" s="31"/>
      <c r="GY1245" s="31"/>
      <c r="GZ1245" s="31"/>
    </row>
    <row r="1246" spans="2:208" s="32" customFormat="1" x14ac:dyDescent="0.2">
      <c r="B1246" s="21"/>
      <c r="C1246" s="22"/>
      <c r="D1246" s="22"/>
      <c r="E1246" s="22"/>
      <c r="F1246" s="246"/>
      <c r="G1246" s="121"/>
      <c r="H1246" s="27"/>
      <c r="I1246" s="28"/>
      <c r="J1246" s="29"/>
      <c r="K1246" s="30"/>
      <c r="L1246" s="34"/>
      <c r="M1246" s="35"/>
      <c r="N1246" s="30"/>
      <c r="O1246" s="34"/>
      <c r="P1246" s="35"/>
      <c r="Q1246" s="30"/>
      <c r="R1246" s="34"/>
      <c r="S1246" s="35"/>
      <c r="T1246" s="30"/>
      <c r="U1246" s="34"/>
      <c r="V1246" s="35"/>
      <c r="W1246" s="30"/>
      <c r="X1246" s="34"/>
      <c r="Y1246" s="34"/>
      <c r="Z1246" s="30"/>
      <c r="AA1246" s="34"/>
      <c r="AB1246" s="34"/>
      <c r="AC1246" s="30"/>
      <c r="AD1246" s="34"/>
      <c r="AE1246" s="34"/>
      <c r="AF1246" s="30"/>
      <c r="AG1246" s="34"/>
      <c r="AH1246" s="34"/>
      <c r="AI1246" s="30"/>
      <c r="AJ1246" s="34"/>
      <c r="AK1246" s="34"/>
      <c r="AL1246" s="30"/>
      <c r="AM1246" s="34"/>
      <c r="AN1246" s="34"/>
      <c r="AO1246" s="30"/>
      <c r="AP1246" s="34"/>
      <c r="AQ1246" s="34"/>
      <c r="AR1246" s="30"/>
      <c r="AS1246" s="34"/>
      <c r="AT1246" s="34"/>
      <c r="AU1246" s="30"/>
      <c r="AV1246" s="34"/>
      <c r="AW1246" s="34"/>
      <c r="AX1246" s="30"/>
      <c r="AY1246" s="34"/>
      <c r="AZ1246" s="34"/>
      <c r="BA1246" s="30"/>
      <c r="BB1246" s="34"/>
      <c r="BC1246" s="34"/>
      <c r="BD1246" s="30"/>
      <c r="BE1246" s="34"/>
      <c r="BF1246" s="34"/>
      <c r="BG1246" s="30"/>
      <c r="BH1246" s="34"/>
      <c r="BI1246" s="34"/>
      <c r="BJ1246" s="30"/>
      <c r="BK1246" s="34"/>
      <c r="BL1246" s="34"/>
      <c r="BM1246" s="122"/>
      <c r="BN1246" s="28"/>
      <c r="BO1246" s="34"/>
      <c r="BP1246" s="30"/>
      <c r="BQ1246" s="30"/>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c r="DP1246" s="31"/>
      <c r="DQ1246" s="31"/>
      <c r="DR1246" s="31"/>
      <c r="DS1246" s="31"/>
      <c r="DT1246" s="31"/>
      <c r="DU1246" s="31"/>
      <c r="DV1246" s="31"/>
      <c r="DW1246" s="31"/>
      <c r="DX1246" s="31"/>
      <c r="DY1246" s="31"/>
      <c r="DZ1246" s="31"/>
      <c r="EA1246" s="31"/>
      <c r="EB1246" s="31"/>
      <c r="EC1246" s="31"/>
      <c r="ED1246" s="31"/>
      <c r="EE1246" s="31"/>
      <c r="EF1246" s="31"/>
      <c r="EG1246" s="31"/>
      <c r="EH1246" s="31"/>
      <c r="EI1246" s="31"/>
      <c r="EJ1246" s="31"/>
      <c r="EK1246" s="31"/>
      <c r="EL1246" s="31"/>
      <c r="EM1246" s="31"/>
      <c r="EN1246" s="31"/>
      <c r="EO1246" s="31"/>
      <c r="EP1246" s="31"/>
      <c r="EQ1246" s="31"/>
      <c r="ER1246" s="31"/>
      <c r="ES1246" s="31"/>
      <c r="ET1246" s="31"/>
      <c r="EU1246" s="31"/>
      <c r="EV1246" s="31"/>
      <c r="EW1246" s="31"/>
      <c r="EX1246" s="31"/>
      <c r="EY1246" s="31"/>
      <c r="EZ1246" s="31"/>
      <c r="FA1246" s="31"/>
      <c r="FB1246" s="31"/>
      <c r="FC1246" s="31"/>
      <c r="FD1246" s="31"/>
      <c r="FE1246" s="31"/>
      <c r="FF1246" s="31"/>
      <c r="FG1246" s="31"/>
      <c r="FH1246" s="31"/>
      <c r="FI1246" s="31"/>
      <c r="FJ1246" s="31"/>
      <c r="FK1246" s="31"/>
      <c r="FL1246" s="31"/>
      <c r="FM1246" s="31"/>
      <c r="FN1246" s="31"/>
      <c r="FO1246" s="31"/>
      <c r="FP1246" s="31"/>
      <c r="FQ1246" s="31"/>
      <c r="FR1246" s="31"/>
      <c r="FS1246" s="31"/>
      <c r="FT1246" s="31"/>
      <c r="FU1246" s="31"/>
      <c r="FV1246" s="31"/>
      <c r="FW1246" s="31"/>
      <c r="FX1246" s="31"/>
      <c r="FY1246" s="31"/>
      <c r="FZ1246" s="31"/>
      <c r="GA1246" s="31"/>
      <c r="GB1246" s="31"/>
      <c r="GC1246" s="31"/>
      <c r="GD1246" s="31"/>
      <c r="GE1246" s="31"/>
      <c r="GF1246" s="31"/>
      <c r="GG1246" s="31"/>
      <c r="GH1246" s="31"/>
      <c r="GI1246" s="31"/>
      <c r="GJ1246" s="31"/>
      <c r="GK1246" s="31"/>
      <c r="GL1246" s="31"/>
      <c r="GM1246" s="31"/>
      <c r="GN1246" s="31"/>
      <c r="GO1246" s="31"/>
      <c r="GP1246" s="31"/>
      <c r="GQ1246" s="31"/>
      <c r="GR1246" s="31"/>
      <c r="GS1246" s="31"/>
      <c r="GT1246" s="31"/>
      <c r="GU1246" s="31"/>
      <c r="GV1246" s="31"/>
      <c r="GW1246" s="31"/>
      <c r="GX1246" s="31"/>
      <c r="GY1246" s="31"/>
      <c r="GZ1246" s="31"/>
    </row>
    <row r="1247" spans="2:208" s="32" customFormat="1" x14ac:dyDescent="0.2">
      <c r="B1247" s="21"/>
      <c r="C1247" s="22"/>
      <c r="D1247" s="22"/>
      <c r="E1247" s="22"/>
      <c r="F1247" s="246"/>
      <c r="G1247" s="121"/>
      <c r="H1247" s="27"/>
      <c r="I1247" s="28"/>
      <c r="J1247" s="29"/>
      <c r="K1247" s="30"/>
      <c r="L1247" s="34"/>
      <c r="M1247" s="35"/>
      <c r="N1247" s="30"/>
      <c r="O1247" s="34"/>
      <c r="P1247" s="35"/>
      <c r="Q1247" s="30"/>
      <c r="R1247" s="34"/>
      <c r="S1247" s="35"/>
      <c r="T1247" s="30"/>
      <c r="U1247" s="34"/>
      <c r="V1247" s="35"/>
      <c r="W1247" s="30"/>
      <c r="X1247" s="34"/>
      <c r="Y1247" s="34"/>
      <c r="Z1247" s="30"/>
      <c r="AA1247" s="34"/>
      <c r="AB1247" s="34"/>
      <c r="AC1247" s="30"/>
      <c r="AD1247" s="34"/>
      <c r="AE1247" s="34"/>
      <c r="AF1247" s="30"/>
      <c r="AG1247" s="34"/>
      <c r="AH1247" s="34"/>
      <c r="AI1247" s="30"/>
      <c r="AJ1247" s="34"/>
      <c r="AK1247" s="34"/>
      <c r="AL1247" s="30"/>
      <c r="AM1247" s="34"/>
      <c r="AN1247" s="34"/>
      <c r="AO1247" s="30"/>
      <c r="AP1247" s="34"/>
      <c r="AQ1247" s="34"/>
      <c r="AR1247" s="30"/>
      <c r="AS1247" s="34"/>
      <c r="AT1247" s="34"/>
      <c r="AU1247" s="30"/>
      <c r="AV1247" s="34"/>
      <c r="AW1247" s="34"/>
      <c r="AX1247" s="30"/>
      <c r="AY1247" s="34"/>
      <c r="AZ1247" s="34"/>
      <c r="BA1247" s="30"/>
      <c r="BB1247" s="34"/>
      <c r="BC1247" s="34"/>
      <c r="BD1247" s="30"/>
      <c r="BE1247" s="34"/>
      <c r="BF1247" s="34"/>
      <c r="BG1247" s="30"/>
      <c r="BH1247" s="34"/>
      <c r="BI1247" s="34"/>
      <c r="BJ1247" s="30"/>
      <c r="BK1247" s="34"/>
      <c r="BL1247" s="34"/>
      <c r="BM1247" s="122"/>
      <c r="BN1247" s="28"/>
      <c r="BO1247" s="34"/>
      <c r="BP1247" s="30"/>
      <c r="BQ1247" s="30"/>
      <c r="BR1247" s="31"/>
      <c r="BS1247" s="31"/>
      <c r="BT1247" s="31"/>
      <c r="BU1247" s="31"/>
      <c r="BV1247" s="31"/>
      <c r="BW1247" s="31"/>
      <c r="BX1247" s="31"/>
      <c r="BY1247" s="31"/>
      <c r="BZ1247" s="31"/>
      <c r="CA1247" s="31"/>
      <c r="CB1247" s="31"/>
      <c r="CC1247" s="31"/>
      <c r="CD1247" s="31"/>
      <c r="CE1247" s="31"/>
      <c r="CF1247" s="31"/>
      <c r="CG1247" s="31"/>
      <c r="CH1247" s="31"/>
      <c r="CI1247" s="31"/>
      <c r="CJ1247" s="31"/>
      <c r="CK1247" s="31"/>
      <c r="CL1247" s="31"/>
      <c r="CM1247" s="31"/>
      <c r="CN1247" s="31"/>
      <c r="CO1247" s="31"/>
      <c r="CP1247" s="31"/>
      <c r="CQ1247" s="31"/>
      <c r="CR1247" s="31"/>
      <c r="CS1247" s="31"/>
      <c r="CT1247" s="31"/>
      <c r="CU1247" s="31"/>
      <c r="CV1247" s="31"/>
      <c r="CW1247" s="31"/>
      <c r="CX1247" s="31"/>
      <c r="CY1247" s="31"/>
      <c r="CZ1247" s="31"/>
      <c r="DA1247" s="31"/>
      <c r="DB1247" s="31"/>
      <c r="DC1247" s="31"/>
      <c r="DD1247" s="31"/>
      <c r="DE1247" s="31"/>
      <c r="DF1247" s="31"/>
      <c r="DG1247" s="31"/>
      <c r="DH1247" s="31"/>
      <c r="DI1247" s="31"/>
      <c r="DJ1247" s="31"/>
      <c r="DK1247" s="31"/>
      <c r="DL1247" s="31"/>
      <c r="DM1247" s="31"/>
      <c r="DN1247" s="31"/>
      <c r="DO1247" s="31"/>
      <c r="DP1247" s="31"/>
      <c r="DQ1247" s="31"/>
      <c r="DR1247" s="31"/>
      <c r="DS1247" s="31"/>
      <c r="DT1247" s="31"/>
      <c r="DU1247" s="31"/>
      <c r="DV1247" s="31"/>
      <c r="DW1247" s="31"/>
      <c r="DX1247" s="31"/>
      <c r="DY1247" s="31"/>
      <c r="DZ1247" s="31"/>
      <c r="EA1247" s="31"/>
      <c r="EB1247" s="31"/>
      <c r="EC1247" s="31"/>
      <c r="ED1247" s="31"/>
      <c r="EE1247" s="31"/>
      <c r="EF1247" s="31"/>
      <c r="EG1247" s="31"/>
      <c r="EH1247" s="31"/>
      <c r="EI1247" s="31"/>
      <c r="EJ1247" s="31"/>
      <c r="EK1247" s="31"/>
      <c r="EL1247" s="31"/>
      <c r="EM1247" s="31"/>
      <c r="EN1247" s="31"/>
      <c r="EO1247" s="31"/>
      <c r="EP1247" s="31"/>
      <c r="EQ1247" s="31"/>
      <c r="ER1247" s="31"/>
      <c r="ES1247" s="31"/>
      <c r="ET1247" s="31"/>
      <c r="EU1247" s="31"/>
      <c r="EV1247" s="31"/>
      <c r="EW1247" s="31"/>
      <c r="EX1247" s="31"/>
      <c r="EY1247" s="31"/>
      <c r="EZ1247" s="31"/>
      <c r="FA1247" s="31"/>
      <c r="FB1247" s="31"/>
      <c r="FC1247" s="31"/>
      <c r="FD1247" s="31"/>
      <c r="FE1247" s="31"/>
      <c r="FF1247" s="31"/>
      <c r="FG1247" s="31"/>
      <c r="FH1247" s="31"/>
      <c r="FI1247" s="31"/>
      <c r="FJ1247" s="31"/>
      <c r="FK1247" s="31"/>
      <c r="FL1247" s="31"/>
      <c r="FM1247" s="31"/>
      <c r="FN1247" s="31"/>
      <c r="FO1247" s="31"/>
      <c r="FP1247" s="31"/>
      <c r="FQ1247" s="31"/>
      <c r="FR1247" s="31"/>
      <c r="FS1247" s="31"/>
      <c r="FT1247" s="31"/>
      <c r="FU1247" s="31"/>
      <c r="FV1247" s="31"/>
      <c r="FW1247" s="31"/>
      <c r="FX1247" s="31"/>
      <c r="FY1247" s="31"/>
      <c r="FZ1247" s="31"/>
      <c r="GA1247" s="31"/>
      <c r="GB1247" s="31"/>
      <c r="GC1247" s="31"/>
      <c r="GD1247" s="31"/>
      <c r="GE1247" s="31"/>
      <c r="GF1247" s="31"/>
      <c r="GG1247" s="31"/>
      <c r="GH1247" s="31"/>
      <c r="GI1247" s="31"/>
      <c r="GJ1247" s="31"/>
      <c r="GK1247" s="31"/>
      <c r="GL1247" s="31"/>
      <c r="GM1247" s="31"/>
      <c r="GN1247" s="31"/>
      <c r="GO1247" s="31"/>
      <c r="GP1247" s="31"/>
      <c r="GQ1247" s="31"/>
      <c r="GR1247" s="31"/>
      <c r="GS1247" s="31"/>
      <c r="GT1247" s="31"/>
      <c r="GU1247" s="31"/>
      <c r="GV1247" s="31"/>
      <c r="GW1247" s="31"/>
      <c r="GX1247" s="31"/>
      <c r="GY1247" s="31"/>
      <c r="GZ1247" s="31"/>
    </row>
    <row r="1248" spans="2:208" s="32" customFormat="1" x14ac:dyDescent="0.2">
      <c r="B1248" s="21"/>
      <c r="C1248" s="22"/>
      <c r="D1248" s="22"/>
      <c r="E1248" s="22"/>
      <c r="F1248" s="246"/>
      <c r="G1248" s="121"/>
      <c r="H1248" s="27"/>
      <c r="I1248" s="28"/>
      <c r="J1248" s="29"/>
      <c r="K1248" s="30"/>
      <c r="L1248" s="34"/>
      <c r="M1248" s="35"/>
      <c r="N1248" s="30"/>
      <c r="O1248" s="34"/>
      <c r="P1248" s="35"/>
      <c r="Q1248" s="30"/>
      <c r="R1248" s="34"/>
      <c r="S1248" s="35"/>
      <c r="T1248" s="30"/>
      <c r="U1248" s="34"/>
      <c r="V1248" s="35"/>
      <c r="W1248" s="30"/>
      <c r="X1248" s="34"/>
      <c r="Y1248" s="34"/>
      <c r="Z1248" s="30"/>
      <c r="AA1248" s="34"/>
      <c r="AB1248" s="34"/>
      <c r="AC1248" s="30"/>
      <c r="AD1248" s="34"/>
      <c r="AE1248" s="34"/>
      <c r="AF1248" s="30"/>
      <c r="AG1248" s="34"/>
      <c r="AH1248" s="34"/>
      <c r="AI1248" s="30"/>
      <c r="AJ1248" s="34"/>
      <c r="AK1248" s="34"/>
      <c r="AL1248" s="30"/>
      <c r="AM1248" s="34"/>
      <c r="AN1248" s="34"/>
      <c r="AO1248" s="30"/>
      <c r="AP1248" s="34"/>
      <c r="AQ1248" s="34"/>
      <c r="AR1248" s="30"/>
      <c r="AS1248" s="34"/>
      <c r="AT1248" s="34"/>
      <c r="AU1248" s="30"/>
      <c r="AV1248" s="34"/>
      <c r="AW1248" s="34"/>
      <c r="AX1248" s="30"/>
      <c r="AY1248" s="34"/>
      <c r="AZ1248" s="34"/>
      <c r="BA1248" s="30"/>
      <c r="BB1248" s="34"/>
      <c r="BC1248" s="34"/>
      <c r="BD1248" s="30"/>
      <c r="BE1248" s="34"/>
      <c r="BF1248" s="34"/>
      <c r="BG1248" s="30"/>
      <c r="BH1248" s="34"/>
      <c r="BI1248" s="34"/>
      <c r="BJ1248" s="30"/>
      <c r="BK1248" s="34"/>
      <c r="BL1248" s="34"/>
      <c r="BM1248" s="122"/>
      <c r="BN1248" s="28"/>
      <c r="BO1248" s="34"/>
      <c r="BP1248" s="30"/>
      <c r="BQ1248" s="30"/>
      <c r="BR1248" s="31"/>
      <c r="BS1248" s="31"/>
      <c r="BT1248" s="31"/>
      <c r="BU1248" s="31"/>
      <c r="BV1248" s="31"/>
      <c r="BW1248" s="31"/>
      <c r="BX1248" s="31"/>
      <c r="BY1248" s="31"/>
      <c r="BZ1248" s="31"/>
      <c r="CA1248" s="31"/>
      <c r="CB1248" s="31"/>
      <c r="CC1248" s="31"/>
      <c r="CD1248" s="31"/>
      <c r="CE1248" s="31"/>
      <c r="CF1248" s="31"/>
      <c r="CG1248" s="31"/>
      <c r="CH1248" s="31"/>
      <c r="CI1248" s="31"/>
      <c r="CJ1248" s="31"/>
      <c r="CK1248" s="31"/>
      <c r="CL1248" s="31"/>
      <c r="CM1248" s="31"/>
      <c r="CN1248" s="31"/>
      <c r="CO1248" s="31"/>
      <c r="CP1248" s="31"/>
      <c r="CQ1248" s="31"/>
      <c r="CR1248" s="31"/>
      <c r="CS1248" s="31"/>
      <c r="CT1248" s="31"/>
      <c r="CU1248" s="31"/>
      <c r="CV1248" s="31"/>
      <c r="CW1248" s="31"/>
      <c r="CX1248" s="31"/>
      <c r="CY1248" s="31"/>
      <c r="CZ1248" s="31"/>
      <c r="DA1248" s="31"/>
      <c r="DB1248" s="31"/>
      <c r="DC1248" s="31"/>
      <c r="DD1248" s="31"/>
      <c r="DE1248" s="31"/>
      <c r="DF1248" s="31"/>
      <c r="DG1248" s="31"/>
      <c r="DH1248" s="31"/>
      <c r="DI1248" s="31"/>
      <c r="DJ1248" s="31"/>
      <c r="DK1248" s="31"/>
      <c r="DL1248" s="31"/>
      <c r="DM1248" s="31"/>
      <c r="DN1248" s="31"/>
      <c r="DO1248" s="31"/>
      <c r="DP1248" s="31"/>
      <c r="DQ1248" s="31"/>
      <c r="DR1248" s="31"/>
      <c r="DS1248" s="31"/>
      <c r="DT1248" s="31"/>
      <c r="DU1248" s="31"/>
      <c r="DV1248" s="31"/>
      <c r="DW1248" s="31"/>
      <c r="DX1248" s="31"/>
      <c r="DY1248" s="31"/>
      <c r="DZ1248" s="31"/>
      <c r="EA1248" s="31"/>
      <c r="EB1248" s="31"/>
      <c r="EC1248" s="31"/>
      <c r="ED1248" s="31"/>
      <c r="EE1248" s="31"/>
      <c r="EF1248" s="31"/>
      <c r="EG1248" s="31"/>
      <c r="EH1248" s="31"/>
      <c r="EI1248" s="31"/>
      <c r="EJ1248" s="31"/>
      <c r="EK1248" s="31"/>
      <c r="EL1248" s="31"/>
      <c r="EM1248" s="31"/>
      <c r="EN1248" s="31"/>
      <c r="EO1248" s="31"/>
      <c r="EP1248" s="31"/>
      <c r="EQ1248" s="31"/>
      <c r="ER1248" s="31"/>
      <c r="ES1248" s="31"/>
      <c r="ET1248" s="31"/>
      <c r="EU1248" s="31"/>
      <c r="EV1248" s="31"/>
      <c r="EW1248" s="31"/>
      <c r="EX1248" s="31"/>
      <c r="EY1248" s="31"/>
      <c r="EZ1248" s="31"/>
      <c r="FA1248" s="31"/>
      <c r="FB1248" s="31"/>
      <c r="FC1248" s="31"/>
      <c r="FD1248" s="31"/>
      <c r="FE1248" s="31"/>
      <c r="FF1248" s="31"/>
      <c r="FG1248" s="31"/>
      <c r="FH1248" s="31"/>
      <c r="FI1248" s="31"/>
      <c r="FJ1248" s="31"/>
      <c r="FK1248" s="31"/>
      <c r="FL1248" s="31"/>
      <c r="FM1248" s="31"/>
      <c r="FN1248" s="31"/>
      <c r="FO1248" s="31"/>
      <c r="FP1248" s="31"/>
      <c r="FQ1248" s="31"/>
      <c r="FR1248" s="31"/>
      <c r="FS1248" s="31"/>
      <c r="FT1248" s="31"/>
      <c r="FU1248" s="31"/>
      <c r="FV1248" s="31"/>
      <c r="FW1248" s="31"/>
      <c r="FX1248" s="31"/>
      <c r="FY1248" s="31"/>
      <c r="FZ1248" s="31"/>
      <c r="GA1248" s="31"/>
      <c r="GB1248" s="31"/>
      <c r="GC1248" s="31"/>
      <c r="GD1248" s="31"/>
      <c r="GE1248" s="31"/>
      <c r="GF1248" s="31"/>
      <c r="GG1248" s="31"/>
      <c r="GH1248" s="31"/>
      <c r="GI1248" s="31"/>
      <c r="GJ1248" s="31"/>
      <c r="GK1248" s="31"/>
      <c r="GL1248" s="31"/>
      <c r="GM1248" s="31"/>
      <c r="GN1248" s="31"/>
      <c r="GO1248" s="31"/>
      <c r="GP1248" s="31"/>
      <c r="GQ1248" s="31"/>
      <c r="GR1248" s="31"/>
      <c r="GS1248" s="31"/>
      <c r="GT1248" s="31"/>
      <c r="GU1248" s="31"/>
      <c r="GV1248" s="31"/>
      <c r="GW1248" s="31"/>
      <c r="GX1248" s="31"/>
      <c r="GY1248" s="31"/>
      <c r="GZ1248" s="31"/>
    </row>
    <row r="1249" spans="2:208" s="32" customFormat="1" x14ac:dyDescent="0.2">
      <c r="B1249" s="21"/>
      <c r="C1249" s="22"/>
      <c r="D1249" s="22"/>
      <c r="E1249" s="22"/>
      <c r="F1249" s="246"/>
      <c r="G1249" s="121"/>
      <c r="H1249" s="27"/>
      <c r="I1249" s="28"/>
      <c r="J1249" s="29"/>
      <c r="K1249" s="30"/>
      <c r="L1249" s="34"/>
      <c r="M1249" s="35"/>
      <c r="N1249" s="30"/>
      <c r="O1249" s="34"/>
      <c r="P1249" s="35"/>
      <c r="Q1249" s="30"/>
      <c r="R1249" s="34"/>
      <c r="S1249" s="35"/>
      <c r="T1249" s="30"/>
      <c r="U1249" s="34"/>
      <c r="V1249" s="35"/>
      <c r="W1249" s="30"/>
      <c r="X1249" s="34"/>
      <c r="Y1249" s="34"/>
      <c r="Z1249" s="30"/>
      <c r="AA1249" s="34"/>
      <c r="AB1249" s="34"/>
      <c r="AC1249" s="30"/>
      <c r="AD1249" s="34"/>
      <c r="AE1249" s="34"/>
      <c r="AF1249" s="30"/>
      <c r="AG1249" s="34"/>
      <c r="AH1249" s="34"/>
      <c r="AI1249" s="30"/>
      <c r="AJ1249" s="34"/>
      <c r="AK1249" s="34"/>
      <c r="AL1249" s="30"/>
      <c r="AM1249" s="34"/>
      <c r="AN1249" s="34"/>
      <c r="AO1249" s="30"/>
      <c r="AP1249" s="34"/>
      <c r="AQ1249" s="34"/>
      <c r="AR1249" s="30"/>
      <c r="AS1249" s="34"/>
      <c r="AT1249" s="34"/>
      <c r="AU1249" s="30"/>
      <c r="AV1249" s="34"/>
      <c r="AW1249" s="34"/>
      <c r="AX1249" s="30"/>
      <c r="AY1249" s="34"/>
      <c r="AZ1249" s="34"/>
      <c r="BA1249" s="30"/>
      <c r="BB1249" s="34"/>
      <c r="BC1249" s="34"/>
      <c r="BD1249" s="30"/>
      <c r="BE1249" s="34"/>
      <c r="BF1249" s="34"/>
      <c r="BG1249" s="30"/>
      <c r="BH1249" s="34"/>
      <c r="BI1249" s="34"/>
      <c r="BJ1249" s="30"/>
      <c r="BK1249" s="34"/>
      <c r="BL1249" s="34"/>
      <c r="BM1249" s="122"/>
      <c r="BN1249" s="28"/>
      <c r="BO1249" s="34"/>
      <c r="BP1249" s="30"/>
      <c r="BQ1249" s="30"/>
      <c r="BR1249" s="31"/>
      <c r="BS1249" s="31"/>
      <c r="BT1249" s="31"/>
      <c r="BU1249" s="31"/>
      <c r="BV1249" s="31"/>
      <c r="BW1249" s="31"/>
      <c r="BX1249" s="31"/>
      <c r="BY1249" s="31"/>
      <c r="BZ1249" s="31"/>
      <c r="CA1249" s="31"/>
      <c r="CB1249" s="31"/>
      <c r="CC1249" s="31"/>
      <c r="CD1249" s="31"/>
      <c r="CE1249" s="31"/>
      <c r="CF1249" s="31"/>
      <c r="CG1249" s="31"/>
      <c r="CH1249" s="31"/>
      <c r="CI1249" s="31"/>
      <c r="CJ1249" s="31"/>
      <c r="CK1249" s="31"/>
      <c r="CL1249" s="31"/>
      <c r="CM1249" s="31"/>
      <c r="CN1249" s="31"/>
      <c r="CO1249" s="31"/>
      <c r="CP1249" s="31"/>
      <c r="CQ1249" s="31"/>
      <c r="CR1249" s="31"/>
      <c r="CS1249" s="31"/>
      <c r="CT1249" s="31"/>
      <c r="CU1249" s="31"/>
      <c r="CV1249" s="31"/>
      <c r="CW1249" s="31"/>
      <c r="CX1249" s="31"/>
      <c r="CY1249" s="31"/>
      <c r="CZ1249" s="31"/>
      <c r="DA1249" s="31"/>
      <c r="DB1249" s="31"/>
      <c r="DC1249" s="31"/>
      <c r="DD1249" s="31"/>
      <c r="DE1249" s="31"/>
      <c r="DF1249" s="31"/>
      <c r="DG1249" s="31"/>
      <c r="DH1249" s="31"/>
      <c r="DI1249" s="31"/>
      <c r="DJ1249" s="31"/>
      <c r="DK1249" s="31"/>
      <c r="DL1249" s="31"/>
      <c r="DM1249" s="31"/>
      <c r="DN1249" s="31"/>
      <c r="DO1249" s="31"/>
      <c r="DP1249" s="31"/>
      <c r="DQ1249" s="31"/>
      <c r="DR1249" s="31"/>
      <c r="DS1249" s="31"/>
      <c r="DT1249" s="31"/>
      <c r="DU1249" s="31"/>
      <c r="DV1249" s="31"/>
      <c r="DW1249" s="31"/>
      <c r="DX1249" s="31"/>
      <c r="DY1249" s="31"/>
      <c r="DZ1249" s="31"/>
      <c r="EA1249" s="31"/>
      <c r="EB1249" s="31"/>
      <c r="EC1249" s="31"/>
      <c r="ED1249" s="31"/>
      <c r="EE1249" s="31"/>
      <c r="EF1249" s="31"/>
      <c r="EG1249" s="31"/>
      <c r="EH1249" s="31"/>
      <c r="EI1249" s="31"/>
      <c r="EJ1249" s="31"/>
      <c r="EK1249" s="31"/>
      <c r="EL1249" s="31"/>
      <c r="EM1249" s="31"/>
      <c r="EN1249" s="31"/>
      <c r="EO1249" s="31"/>
      <c r="EP1249" s="31"/>
      <c r="EQ1249" s="31"/>
      <c r="ER1249" s="31"/>
      <c r="ES1249" s="31"/>
      <c r="ET1249" s="31"/>
      <c r="EU1249" s="31"/>
      <c r="EV1249" s="31"/>
      <c r="EW1249" s="31"/>
      <c r="EX1249" s="31"/>
      <c r="EY1249" s="31"/>
      <c r="EZ1249" s="31"/>
      <c r="FA1249" s="31"/>
      <c r="FB1249" s="31"/>
      <c r="FC1249" s="31"/>
      <c r="FD1249" s="31"/>
      <c r="FE1249" s="31"/>
      <c r="FF1249" s="31"/>
      <c r="FG1249" s="31"/>
      <c r="FH1249" s="31"/>
      <c r="FI1249" s="31"/>
      <c r="FJ1249" s="31"/>
      <c r="FK1249" s="31"/>
      <c r="FL1249" s="31"/>
      <c r="FM1249" s="31"/>
      <c r="FN1249" s="31"/>
      <c r="FO1249" s="31"/>
      <c r="FP1249" s="31"/>
      <c r="FQ1249" s="31"/>
      <c r="FR1249" s="31"/>
      <c r="FS1249" s="31"/>
      <c r="FT1249" s="31"/>
      <c r="FU1249" s="31"/>
      <c r="FV1249" s="31"/>
      <c r="FW1249" s="31"/>
      <c r="FX1249" s="31"/>
      <c r="FY1249" s="31"/>
      <c r="FZ1249" s="31"/>
      <c r="GA1249" s="31"/>
      <c r="GB1249" s="31"/>
      <c r="GC1249" s="31"/>
      <c r="GD1249" s="31"/>
      <c r="GE1249" s="31"/>
      <c r="GF1249" s="31"/>
      <c r="GG1249" s="31"/>
      <c r="GH1249" s="31"/>
      <c r="GI1249" s="31"/>
      <c r="GJ1249" s="31"/>
      <c r="GK1249" s="31"/>
      <c r="GL1249" s="31"/>
      <c r="GM1249" s="31"/>
      <c r="GN1249" s="31"/>
      <c r="GO1249" s="31"/>
      <c r="GP1249" s="31"/>
      <c r="GQ1249" s="31"/>
      <c r="GR1249" s="31"/>
      <c r="GS1249" s="31"/>
      <c r="GT1249" s="31"/>
      <c r="GU1249" s="31"/>
      <c r="GV1249" s="31"/>
      <c r="GW1249" s="31"/>
      <c r="GX1249" s="31"/>
      <c r="GY1249" s="31"/>
      <c r="GZ1249" s="31"/>
    </row>
    <row r="1250" spans="2:208" s="32" customFormat="1" x14ac:dyDescent="0.2">
      <c r="B1250" s="21"/>
      <c r="C1250" s="22"/>
      <c r="D1250" s="22"/>
      <c r="E1250" s="22"/>
      <c r="F1250" s="246"/>
      <c r="G1250" s="121"/>
      <c r="H1250" s="27"/>
      <c r="I1250" s="28"/>
      <c r="J1250" s="29"/>
      <c r="K1250" s="30"/>
      <c r="L1250" s="34"/>
      <c r="M1250" s="35"/>
      <c r="N1250" s="30"/>
      <c r="O1250" s="34"/>
      <c r="P1250" s="35"/>
      <c r="Q1250" s="30"/>
      <c r="R1250" s="34"/>
      <c r="S1250" s="35"/>
      <c r="T1250" s="30"/>
      <c r="U1250" s="34"/>
      <c r="V1250" s="35"/>
      <c r="W1250" s="30"/>
      <c r="X1250" s="34"/>
      <c r="Y1250" s="34"/>
      <c r="Z1250" s="30"/>
      <c r="AA1250" s="34"/>
      <c r="AB1250" s="34"/>
      <c r="AC1250" s="30"/>
      <c r="AD1250" s="34"/>
      <c r="AE1250" s="34"/>
      <c r="AF1250" s="30"/>
      <c r="AG1250" s="34"/>
      <c r="AH1250" s="34"/>
      <c r="AI1250" s="30"/>
      <c r="AJ1250" s="34"/>
      <c r="AK1250" s="34"/>
      <c r="AL1250" s="30"/>
      <c r="AM1250" s="34"/>
      <c r="AN1250" s="34"/>
      <c r="AO1250" s="30"/>
      <c r="AP1250" s="34"/>
      <c r="AQ1250" s="34"/>
      <c r="AR1250" s="30"/>
      <c r="AS1250" s="34"/>
      <c r="AT1250" s="34"/>
      <c r="AU1250" s="30"/>
      <c r="AV1250" s="34"/>
      <c r="AW1250" s="34"/>
      <c r="AX1250" s="30"/>
      <c r="AY1250" s="34"/>
      <c r="AZ1250" s="34"/>
      <c r="BA1250" s="30"/>
      <c r="BB1250" s="34"/>
      <c r="BC1250" s="34"/>
      <c r="BD1250" s="30"/>
      <c r="BE1250" s="34"/>
      <c r="BF1250" s="34"/>
      <c r="BG1250" s="30"/>
      <c r="BH1250" s="34"/>
      <c r="BI1250" s="34"/>
      <c r="BJ1250" s="30"/>
      <c r="BK1250" s="34"/>
      <c r="BL1250" s="34"/>
      <c r="BM1250" s="122"/>
      <c r="BN1250" s="28"/>
      <c r="BO1250" s="34"/>
      <c r="BP1250" s="30"/>
      <c r="BQ1250" s="30"/>
      <c r="BR1250" s="31"/>
      <c r="BS1250" s="31"/>
      <c r="BT1250" s="31"/>
      <c r="BU1250" s="31"/>
      <c r="BV1250" s="31"/>
      <c r="BW1250" s="31"/>
      <c r="BX1250" s="31"/>
      <c r="BY1250" s="31"/>
      <c r="BZ1250" s="31"/>
      <c r="CA1250" s="31"/>
      <c r="CB1250" s="31"/>
      <c r="CC1250" s="31"/>
      <c r="CD1250" s="31"/>
      <c r="CE1250" s="31"/>
      <c r="CF1250" s="31"/>
      <c r="CG1250" s="31"/>
      <c r="CH1250" s="31"/>
      <c r="CI1250" s="31"/>
      <c r="CJ1250" s="31"/>
      <c r="CK1250" s="31"/>
      <c r="CL1250" s="31"/>
      <c r="CM1250" s="31"/>
      <c r="CN1250" s="31"/>
      <c r="CO1250" s="31"/>
      <c r="CP1250" s="31"/>
      <c r="CQ1250" s="31"/>
      <c r="CR1250" s="31"/>
      <c r="CS1250" s="31"/>
      <c r="CT1250" s="31"/>
      <c r="CU1250" s="31"/>
      <c r="CV1250" s="31"/>
      <c r="CW1250" s="31"/>
      <c r="CX1250" s="31"/>
      <c r="CY1250" s="31"/>
      <c r="CZ1250" s="31"/>
      <c r="DA1250" s="31"/>
      <c r="DB1250" s="31"/>
      <c r="DC1250" s="31"/>
      <c r="DD1250" s="31"/>
      <c r="DE1250" s="31"/>
      <c r="DF1250" s="31"/>
      <c r="DG1250" s="31"/>
      <c r="DH1250" s="31"/>
      <c r="DI1250" s="31"/>
      <c r="DJ1250" s="31"/>
      <c r="DK1250" s="31"/>
      <c r="DL1250" s="31"/>
      <c r="DM1250" s="31"/>
      <c r="DN1250" s="31"/>
      <c r="DO1250" s="31"/>
      <c r="DP1250" s="31"/>
      <c r="DQ1250" s="31"/>
      <c r="DR1250" s="31"/>
      <c r="DS1250" s="31"/>
      <c r="DT1250" s="31"/>
      <c r="DU1250" s="31"/>
      <c r="DV1250" s="31"/>
      <c r="DW1250" s="31"/>
      <c r="DX1250" s="31"/>
      <c r="DY1250" s="31"/>
      <c r="DZ1250" s="31"/>
      <c r="EA1250" s="31"/>
      <c r="EB1250" s="31"/>
      <c r="EC1250" s="31"/>
      <c r="ED1250" s="31"/>
      <c r="EE1250" s="31"/>
      <c r="EF1250" s="31"/>
      <c r="EG1250" s="31"/>
      <c r="EH1250" s="31"/>
      <c r="EI1250" s="31"/>
      <c r="EJ1250" s="31"/>
      <c r="EK1250" s="31"/>
      <c r="EL1250" s="31"/>
      <c r="EM1250" s="31"/>
      <c r="EN1250" s="31"/>
      <c r="EO1250" s="31"/>
      <c r="EP1250" s="31"/>
      <c r="EQ1250" s="31"/>
      <c r="ER1250" s="31"/>
      <c r="ES1250" s="31"/>
      <c r="ET1250" s="31"/>
      <c r="EU1250" s="31"/>
      <c r="EV1250" s="31"/>
      <c r="EW1250" s="31"/>
      <c r="EX1250" s="31"/>
      <c r="EY1250" s="31"/>
      <c r="EZ1250" s="31"/>
      <c r="FA1250" s="31"/>
      <c r="FB1250" s="31"/>
      <c r="FC1250" s="31"/>
      <c r="FD1250" s="31"/>
      <c r="FE1250" s="31"/>
      <c r="FF1250" s="31"/>
      <c r="FG1250" s="31"/>
      <c r="FH1250" s="31"/>
      <c r="FI1250" s="31"/>
      <c r="FJ1250" s="31"/>
      <c r="FK1250" s="31"/>
      <c r="FL1250" s="31"/>
      <c r="FM1250" s="31"/>
      <c r="FN1250" s="31"/>
      <c r="FO1250" s="31"/>
      <c r="FP1250" s="31"/>
      <c r="FQ1250" s="31"/>
      <c r="FR1250" s="31"/>
      <c r="FS1250" s="31"/>
      <c r="FT1250" s="31"/>
      <c r="FU1250" s="31"/>
      <c r="FV1250" s="31"/>
      <c r="FW1250" s="31"/>
      <c r="FX1250" s="31"/>
      <c r="FY1250" s="31"/>
      <c r="FZ1250" s="31"/>
      <c r="GA1250" s="31"/>
      <c r="GB1250" s="31"/>
      <c r="GC1250" s="31"/>
      <c r="GD1250" s="31"/>
      <c r="GE1250" s="31"/>
      <c r="GF1250" s="31"/>
      <c r="GG1250" s="31"/>
      <c r="GH1250" s="31"/>
      <c r="GI1250" s="31"/>
      <c r="GJ1250" s="31"/>
      <c r="GK1250" s="31"/>
      <c r="GL1250" s="31"/>
      <c r="GM1250" s="31"/>
      <c r="GN1250" s="31"/>
      <c r="GO1250" s="31"/>
      <c r="GP1250" s="31"/>
      <c r="GQ1250" s="31"/>
      <c r="GR1250" s="31"/>
      <c r="GS1250" s="31"/>
      <c r="GT1250" s="31"/>
      <c r="GU1250" s="31"/>
      <c r="GV1250" s="31"/>
      <c r="GW1250" s="31"/>
      <c r="GX1250" s="31"/>
      <c r="GY1250" s="31"/>
      <c r="GZ1250" s="31"/>
    </row>
    <row r="1251" spans="2:208" s="32" customFormat="1" x14ac:dyDescent="0.2">
      <c r="B1251" s="21"/>
      <c r="C1251" s="22"/>
      <c r="D1251" s="22"/>
      <c r="E1251" s="22"/>
      <c r="F1251" s="246"/>
      <c r="G1251" s="121"/>
      <c r="H1251" s="27"/>
      <c r="I1251" s="28"/>
      <c r="J1251" s="29"/>
      <c r="K1251" s="30"/>
      <c r="L1251" s="34"/>
      <c r="M1251" s="35"/>
      <c r="N1251" s="30"/>
      <c r="O1251" s="34"/>
      <c r="P1251" s="35"/>
      <c r="Q1251" s="30"/>
      <c r="R1251" s="34"/>
      <c r="S1251" s="35"/>
      <c r="T1251" s="30"/>
      <c r="U1251" s="34"/>
      <c r="V1251" s="35"/>
      <c r="W1251" s="30"/>
      <c r="X1251" s="34"/>
      <c r="Y1251" s="34"/>
      <c r="Z1251" s="30"/>
      <c r="AA1251" s="34"/>
      <c r="AB1251" s="34"/>
      <c r="AC1251" s="30"/>
      <c r="AD1251" s="34"/>
      <c r="AE1251" s="34"/>
      <c r="AF1251" s="30"/>
      <c r="AG1251" s="34"/>
      <c r="AH1251" s="34"/>
      <c r="AI1251" s="30"/>
      <c r="AJ1251" s="34"/>
      <c r="AK1251" s="34"/>
      <c r="AL1251" s="30"/>
      <c r="AM1251" s="34"/>
      <c r="AN1251" s="34"/>
      <c r="AO1251" s="30"/>
      <c r="AP1251" s="34"/>
      <c r="AQ1251" s="34"/>
      <c r="AR1251" s="30"/>
      <c r="AS1251" s="34"/>
      <c r="AT1251" s="34"/>
      <c r="AU1251" s="30"/>
      <c r="AV1251" s="34"/>
      <c r="AW1251" s="34"/>
      <c r="AX1251" s="30"/>
      <c r="AY1251" s="34"/>
      <c r="AZ1251" s="34"/>
      <c r="BA1251" s="30"/>
      <c r="BB1251" s="34"/>
      <c r="BC1251" s="34"/>
      <c r="BD1251" s="30"/>
      <c r="BE1251" s="34"/>
      <c r="BF1251" s="34"/>
      <c r="BG1251" s="30"/>
      <c r="BH1251" s="34"/>
      <c r="BI1251" s="34"/>
      <c r="BJ1251" s="30"/>
      <c r="BK1251" s="34"/>
      <c r="BL1251" s="34"/>
      <c r="BM1251" s="122"/>
      <c r="BN1251" s="28"/>
      <c r="BO1251" s="34"/>
      <c r="BP1251" s="30"/>
      <c r="BQ1251" s="30"/>
      <c r="BR1251" s="31"/>
      <c r="BS1251" s="31"/>
      <c r="BT1251" s="31"/>
      <c r="BU1251" s="31"/>
      <c r="BV1251" s="31"/>
      <c r="BW1251" s="31"/>
      <c r="BX1251" s="31"/>
      <c r="BY1251" s="31"/>
      <c r="BZ1251" s="31"/>
      <c r="CA1251" s="31"/>
      <c r="CB1251" s="31"/>
      <c r="CC1251" s="31"/>
      <c r="CD1251" s="31"/>
      <c r="CE1251" s="31"/>
      <c r="CF1251" s="31"/>
      <c r="CG1251" s="31"/>
      <c r="CH1251" s="31"/>
      <c r="CI1251" s="31"/>
      <c r="CJ1251" s="31"/>
      <c r="CK1251" s="31"/>
      <c r="CL1251" s="31"/>
      <c r="CM1251" s="31"/>
      <c r="CN1251" s="31"/>
      <c r="CO1251" s="31"/>
      <c r="CP1251" s="31"/>
      <c r="CQ1251" s="31"/>
      <c r="CR1251" s="31"/>
      <c r="CS1251" s="31"/>
      <c r="CT1251" s="31"/>
      <c r="CU1251" s="31"/>
      <c r="CV1251" s="31"/>
      <c r="CW1251" s="31"/>
      <c r="CX1251" s="31"/>
      <c r="CY1251" s="31"/>
      <c r="CZ1251" s="31"/>
      <c r="DA1251" s="31"/>
      <c r="DB1251" s="31"/>
      <c r="DC1251" s="31"/>
      <c r="DD1251" s="31"/>
      <c r="DE1251" s="31"/>
      <c r="DF1251" s="31"/>
      <c r="DG1251" s="31"/>
      <c r="DH1251" s="31"/>
      <c r="DI1251" s="31"/>
      <c r="DJ1251" s="31"/>
      <c r="DK1251" s="31"/>
      <c r="DL1251" s="31"/>
      <c r="DM1251" s="31"/>
      <c r="DN1251" s="31"/>
      <c r="DO1251" s="31"/>
      <c r="DP1251" s="31"/>
      <c r="DQ1251" s="31"/>
      <c r="DR1251" s="31"/>
      <c r="DS1251" s="31"/>
      <c r="DT1251" s="31"/>
      <c r="DU1251" s="31"/>
      <c r="DV1251" s="31"/>
      <c r="DW1251" s="31"/>
      <c r="DX1251" s="31"/>
      <c r="DY1251" s="31"/>
      <c r="DZ1251" s="31"/>
      <c r="EA1251" s="31"/>
      <c r="EB1251" s="31"/>
      <c r="EC1251" s="31"/>
      <c r="ED1251" s="31"/>
      <c r="EE1251" s="31"/>
      <c r="EF1251" s="31"/>
      <c r="EG1251" s="31"/>
      <c r="EH1251" s="31"/>
      <c r="EI1251" s="31"/>
      <c r="EJ1251" s="31"/>
      <c r="EK1251" s="31"/>
      <c r="EL1251" s="31"/>
      <c r="EM1251" s="31"/>
      <c r="EN1251" s="31"/>
      <c r="EO1251" s="31"/>
      <c r="EP1251" s="31"/>
      <c r="EQ1251" s="31"/>
      <c r="ER1251" s="31"/>
      <c r="ES1251" s="31"/>
      <c r="ET1251" s="31"/>
      <c r="EU1251" s="31"/>
      <c r="EV1251" s="31"/>
      <c r="EW1251" s="31"/>
      <c r="EX1251" s="31"/>
      <c r="EY1251" s="31"/>
      <c r="EZ1251" s="31"/>
      <c r="FA1251" s="31"/>
      <c r="FB1251" s="31"/>
      <c r="FC1251" s="31"/>
      <c r="FD1251" s="31"/>
      <c r="FE1251" s="31"/>
      <c r="FF1251" s="31"/>
      <c r="FG1251" s="31"/>
      <c r="FH1251" s="31"/>
      <c r="FI1251" s="31"/>
      <c r="FJ1251" s="31"/>
      <c r="FK1251" s="31"/>
      <c r="FL1251" s="31"/>
      <c r="FM1251" s="31"/>
      <c r="FN1251" s="31"/>
      <c r="FO1251" s="31"/>
      <c r="FP1251" s="31"/>
      <c r="FQ1251" s="31"/>
      <c r="FR1251" s="31"/>
      <c r="FS1251" s="31"/>
      <c r="FT1251" s="31"/>
      <c r="FU1251" s="31"/>
      <c r="FV1251" s="31"/>
      <c r="FW1251" s="31"/>
      <c r="FX1251" s="31"/>
      <c r="FY1251" s="31"/>
      <c r="FZ1251" s="31"/>
      <c r="GA1251" s="31"/>
      <c r="GB1251" s="31"/>
      <c r="GC1251" s="31"/>
      <c r="GD1251" s="31"/>
      <c r="GE1251" s="31"/>
      <c r="GF1251" s="31"/>
      <c r="GG1251" s="31"/>
      <c r="GH1251" s="31"/>
      <c r="GI1251" s="31"/>
      <c r="GJ1251" s="31"/>
      <c r="GK1251" s="31"/>
      <c r="GL1251" s="31"/>
      <c r="GM1251" s="31"/>
      <c r="GN1251" s="31"/>
      <c r="GO1251" s="31"/>
      <c r="GP1251" s="31"/>
      <c r="GQ1251" s="31"/>
      <c r="GR1251" s="31"/>
      <c r="GS1251" s="31"/>
      <c r="GT1251" s="31"/>
      <c r="GU1251" s="31"/>
      <c r="GV1251" s="31"/>
      <c r="GW1251" s="31"/>
      <c r="GX1251" s="31"/>
      <c r="GY1251" s="31"/>
      <c r="GZ1251" s="31"/>
    </row>
    <row r="1252" spans="2:208" s="32" customFormat="1" x14ac:dyDescent="0.2">
      <c r="B1252" s="21"/>
      <c r="C1252" s="22"/>
      <c r="D1252" s="22"/>
      <c r="E1252" s="22"/>
      <c r="F1252" s="246"/>
      <c r="G1252" s="121"/>
      <c r="H1252" s="27"/>
      <c r="I1252" s="28"/>
      <c r="J1252" s="29"/>
      <c r="K1252" s="30"/>
      <c r="L1252" s="34"/>
      <c r="M1252" s="35"/>
      <c r="N1252" s="30"/>
      <c r="O1252" s="34"/>
      <c r="P1252" s="35"/>
      <c r="Q1252" s="30"/>
      <c r="R1252" s="34"/>
      <c r="S1252" s="35"/>
      <c r="T1252" s="30"/>
      <c r="U1252" s="34"/>
      <c r="V1252" s="35"/>
      <c r="W1252" s="30"/>
      <c r="X1252" s="34"/>
      <c r="Y1252" s="34"/>
      <c r="Z1252" s="30"/>
      <c r="AA1252" s="34"/>
      <c r="AB1252" s="34"/>
      <c r="AC1252" s="30"/>
      <c r="AD1252" s="34"/>
      <c r="AE1252" s="34"/>
      <c r="AF1252" s="30"/>
      <c r="AG1252" s="34"/>
      <c r="AH1252" s="34"/>
      <c r="AI1252" s="30"/>
      <c r="AJ1252" s="34"/>
      <c r="AK1252" s="34"/>
      <c r="AL1252" s="30"/>
      <c r="AM1252" s="34"/>
      <c r="AN1252" s="34"/>
      <c r="AO1252" s="30"/>
      <c r="AP1252" s="34"/>
      <c r="AQ1252" s="34"/>
      <c r="AR1252" s="30"/>
      <c r="AS1252" s="34"/>
      <c r="AT1252" s="34"/>
      <c r="AU1252" s="30"/>
      <c r="AV1252" s="34"/>
      <c r="AW1252" s="34"/>
      <c r="AX1252" s="30"/>
      <c r="AY1252" s="34"/>
      <c r="AZ1252" s="34"/>
      <c r="BA1252" s="30"/>
      <c r="BB1252" s="34"/>
      <c r="BC1252" s="34"/>
      <c r="BD1252" s="30"/>
      <c r="BE1252" s="34"/>
      <c r="BF1252" s="34"/>
      <c r="BG1252" s="30"/>
      <c r="BH1252" s="34"/>
      <c r="BI1252" s="34"/>
      <c r="BJ1252" s="30"/>
      <c r="BK1252" s="34"/>
      <c r="BL1252" s="34"/>
      <c r="BM1252" s="122"/>
      <c r="BN1252" s="28"/>
      <c r="BO1252" s="34"/>
      <c r="BP1252" s="30"/>
      <c r="BQ1252" s="30"/>
      <c r="BR1252" s="31"/>
      <c r="BS1252" s="31"/>
      <c r="BT1252" s="31"/>
      <c r="BU1252" s="31"/>
      <c r="BV1252" s="31"/>
      <c r="BW1252" s="31"/>
      <c r="BX1252" s="31"/>
      <c r="BY1252" s="31"/>
      <c r="BZ1252" s="31"/>
      <c r="CA1252" s="31"/>
      <c r="CB1252" s="31"/>
      <c r="CC1252" s="31"/>
      <c r="CD1252" s="31"/>
      <c r="CE1252" s="31"/>
      <c r="CF1252" s="31"/>
      <c r="CG1252" s="31"/>
      <c r="CH1252" s="31"/>
      <c r="CI1252" s="31"/>
      <c r="CJ1252" s="31"/>
      <c r="CK1252" s="31"/>
      <c r="CL1252" s="31"/>
      <c r="CM1252" s="31"/>
      <c r="CN1252" s="31"/>
      <c r="CO1252" s="31"/>
      <c r="CP1252" s="31"/>
      <c r="CQ1252" s="31"/>
      <c r="CR1252" s="31"/>
      <c r="CS1252" s="31"/>
      <c r="CT1252" s="31"/>
      <c r="CU1252" s="31"/>
      <c r="CV1252" s="31"/>
      <c r="CW1252" s="31"/>
      <c r="CX1252" s="31"/>
      <c r="CY1252" s="31"/>
      <c r="CZ1252" s="31"/>
      <c r="DA1252" s="31"/>
      <c r="DB1252" s="31"/>
      <c r="DC1252" s="31"/>
      <c r="DD1252" s="31"/>
      <c r="DE1252" s="31"/>
      <c r="DF1252" s="31"/>
      <c r="DG1252" s="31"/>
      <c r="DH1252" s="31"/>
      <c r="DI1252" s="31"/>
      <c r="DJ1252" s="31"/>
      <c r="DK1252" s="31"/>
      <c r="DL1252" s="31"/>
      <c r="DM1252" s="31"/>
      <c r="DN1252" s="31"/>
      <c r="DO1252" s="31"/>
      <c r="DP1252" s="31"/>
      <c r="DQ1252" s="31"/>
      <c r="DR1252" s="31"/>
      <c r="DS1252" s="31"/>
      <c r="DT1252" s="31"/>
      <c r="DU1252" s="31"/>
      <c r="DV1252" s="31"/>
      <c r="DW1252" s="31"/>
      <c r="DX1252" s="31"/>
      <c r="DY1252" s="31"/>
      <c r="DZ1252" s="31"/>
      <c r="EA1252" s="31"/>
      <c r="EB1252" s="31"/>
      <c r="EC1252" s="31"/>
      <c r="ED1252" s="31"/>
      <c r="EE1252" s="31"/>
      <c r="EF1252" s="31"/>
      <c r="EG1252" s="31"/>
      <c r="EH1252" s="31"/>
      <c r="EI1252" s="31"/>
      <c r="EJ1252" s="31"/>
      <c r="EK1252" s="31"/>
      <c r="EL1252" s="31"/>
      <c r="EM1252" s="31"/>
      <c r="EN1252" s="31"/>
      <c r="EO1252" s="31"/>
      <c r="EP1252" s="31"/>
      <c r="EQ1252" s="31"/>
      <c r="ER1252" s="31"/>
      <c r="ES1252" s="31"/>
      <c r="ET1252" s="31"/>
      <c r="EU1252" s="31"/>
      <c r="EV1252" s="31"/>
      <c r="EW1252" s="31"/>
      <c r="EX1252" s="31"/>
      <c r="EY1252" s="31"/>
      <c r="EZ1252" s="31"/>
      <c r="FA1252" s="31"/>
      <c r="FB1252" s="31"/>
      <c r="FC1252" s="31"/>
      <c r="FD1252" s="31"/>
      <c r="FE1252" s="31"/>
      <c r="FF1252" s="31"/>
      <c r="FG1252" s="31"/>
      <c r="FH1252" s="31"/>
      <c r="FI1252" s="31"/>
      <c r="FJ1252" s="31"/>
      <c r="FK1252" s="31"/>
      <c r="FL1252" s="31"/>
      <c r="FM1252" s="31"/>
      <c r="FN1252" s="31"/>
      <c r="FO1252" s="31"/>
      <c r="FP1252" s="31"/>
      <c r="FQ1252" s="31"/>
      <c r="FR1252" s="31"/>
      <c r="FS1252" s="31"/>
      <c r="FT1252" s="31"/>
      <c r="FU1252" s="31"/>
      <c r="FV1252" s="31"/>
      <c r="FW1252" s="31"/>
      <c r="FX1252" s="31"/>
      <c r="FY1252" s="31"/>
      <c r="FZ1252" s="31"/>
      <c r="GA1252" s="31"/>
      <c r="GB1252" s="31"/>
      <c r="GC1252" s="31"/>
      <c r="GD1252" s="31"/>
      <c r="GE1252" s="31"/>
      <c r="GF1252" s="31"/>
      <c r="GG1252" s="31"/>
      <c r="GH1252" s="31"/>
      <c r="GI1252" s="31"/>
      <c r="GJ1252" s="31"/>
      <c r="GK1252" s="31"/>
      <c r="GL1252" s="31"/>
      <c r="GM1252" s="31"/>
      <c r="GN1252" s="31"/>
      <c r="GO1252" s="31"/>
      <c r="GP1252" s="31"/>
      <c r="GQ1252" s="31"/>
      <c r="GR1252" s="31"/>
      <c r="GS1252" s="31"/>
      <c r="GT1252" s="31"/>
      <c r="GU1252" s="31"/>
      <c r="GV1252" s="31"/>
      <c r="GW1252" s="31"/>
      <c r="GX1252" s="31"/>
      <c r="GY1252" s="31"/>
      <c r="GZ1252" s="31"/>
    </row>
    <row r="1253" spans="2:208" s="32" customFormat="1" x14ac:dyDescent="0.2">
      <c r="B1253" s="21"/>
      <c r="C1253" s="22"/>
      <c r="D1253" s="22"/>
      <c r="E1253" s="22"/>
      <c r="F1253" s="246"/>
      <c r="G1253" s="121"/>
      <c r="H1253" s="27"/>
      <c r="I1253" s="28"/>
      <c r="J1253" s="29"/>
      <c r="K1253" s="30"/>
      <c r="L1253" s="34"/>
      <c r="M1253" s="35"/>
      <c r="N1253" s="30"/>
      <c r="O1253" s="34"/>
      <c r="P1253" s="35"/>
      <c r="Q1253" s="30"/>
      <c r="R1253" s="34"/>
      <c r="S1253" s="35"/>
      <c r="T1253" s="30"/>
      <c r="U1253" s="34"/>
      <c r="V1253" s="35"/>
      <c r="W1253" s="30"/>
      <c r="X1253" s="34"/>
      <c r="Y1253" s="34"/>
      <c r="Z1253" s="30"/>
      <c r="AA1253" s="34"/>
      <c r="AB1253" s="34"/>
      <c r="AC1253" s="30"/>
      <c r="AD1253" s="34"/>
      <c r="AE1253" s="34"/>
      <c r="AF1253" s="30"/>
      <c r="AG1253" s="34"/>
      <c r="AH1253" s="34"/>
      <c r="AI1253" s="30"/>
      <c r="AJ1253" s="34"/>
      <c r="AK1253" s="34"/>
      <c r="AL1253" s="30"/>
      <c r="AM1253" s="34"/>
      <c r="AN1253" s="34"/>
      <c r="AO1253" s="30"/>
      <c r="AP1253" s="34"/>
      <c r="AQ1253" s="34"/>
      <c r="AR1253" s="30"/>
      <c r="AS1253" s="34"/>
      <c r="AT1253" s="34"/>
      <c r="AU1253" s="30"/>
      <c r="AV1253" s="34"/>
      <c r="AW1253" s="34"/>
      <c r="AX1253" s="30"/>
      <c r="AY1253" s="34"/>
      <c r="AZ1253" s="34"/>
      <c r="BA1253" s="30"/>
      <c r="BB1253" s="34"/>
      <c r="BC1253" s="34"/>
      <c r="BD1253" s="30"/>
      <c r="BE1253" s="34"/>
      <c r="BF1253" s="34"/>
      <c r="BG1253" s="30"/>
      <c r="BH1253" s="34"/>
      <c r="BI1253" s="34"/>
      <c r="BJ1253" s="30"/>
      <c r="BK1253" s="34"/>
      <c r="BL1253" s="34"/>
      <c r="BM1253" s="122"/>
      <c r="BN1253" s="28"/>
      <c r="BO1253" s="34"/>
      <c r="BP1253" s="30"/>
      <c r="BQ1253" s="30"/>
      <c r="BR1253" s="31"/>
      <c r="BS1253" s="31"/>
      <c r="BT1253" s="31"/>
      <c r="BU1253" s="31"/>
      <c r="BV1253" s="31"/>
      <c r="BW1253" s="31"/>
      <c r="BX1253" s="31"/>
      <c r="BY1253" s="31"/>
      <c r="BZ1253" s="31"/>
      <c r="CA1253" s="31"/>
      <c r="CB1253" s="31"/>
      <c r="CC1253" s="31"/>
      <c r="CD1253" s="31"/>
      <c r="CE1253" s="31"/>
      <c r="CF1253" s="31"/>
      <c r="CG1253" s="31"/>
      <c r="CH1253" s="31"/>
      <c r="CI1253" s="31"/>
      <c r="CJ1253" s="31"/>
      <c r="CK1253" s="31"/>
      <c r="CL1253" s="31"/>
      <c r="CM1253" s="31"/>
      <c r="CN1253" s="31"/>
      <c r="CO1253" s="31"/>
      <c r="CP1253" s="31"/>
      <c r="CQ1253" s="31"/>
      <c r="CR1253" s="31"/>
      <c r="CS1253" s="31"/>
      <c r="CT1253" s="31"/>
      <c r="CU1253" s="31"/>
      <c r="CV1253" s="31"/>
      <c r="CW1253" s="31"/>
      <c r="CX1253" s="31"/>
      <c r="CY1253" s="31"/>
      <c r="CZ1253" s="31"/>
      <c r="DA1253" s="31"/>
      <c r="DB1253" s="31"/>
      <c r="DC1253" s="31"/>
      <c r="DD1253" s="31"/>
      <c r="DE1253" s="31"/>
      <c r="DF1253" s="31"/>
      <c r="DG1253" s="31"/>
      <c r="DH1253" s="31"/>
      <c r="DI1253" s="31"/>
      <c r="DJ1253" s="31"/>
      <c r="DK1253" s="31"/>
      <c r="DL1253" s="31"/>
      <c r="DM1253" s="31"/>
      <c r="DN1253" s="31"/>
      <c r="DO1253" s="31"/>
      <c r="DP1253" s="31"/>
      <c r="DQ1253" s="31"/>
      <c r="DR1253" s="31"/>
      <c r="DS1253" s="31"/>
      <c r="DT1253" s="31"/>
      <c r="DU1253" s="31"/>
      <c r="DV1253" s="31"/>
      <c r="DW1253" s="31"/>
      <c r="DX1253" s="31"/>
      <c r="DY1253" s="31"/>
      <c r="DZ1253" s="31"/>
      <c r="EA1253" s="31"/>
      <c r="EB1253" s="31"/>
      <c r="EC1253" s="31"/>
      <c r="ED1253" s="31"/>
      <c r="EE1253" s="31"/>
      <c r="EF1253" s="31"/>
      <c r="EG1253" s="31"/>
      <c r="EH1253" s="31"/>
      <c r="EI1253" s="31"/>
      <c r="EJ1253" s="31"/>
      <c r="EK1253" s="31"/>
      <c r="EL1253" s="31"/>
      <c r="EM1253" s="31"/>
      <c r="EN1253" s="31"/>
      <c r="EO1253" s="31"/>
      <c r="EP1253" s="31"/>
      <c r="EQ1253" s="31"/>
      <c r="ER1253" s="31"/>
      <c r="ES1253" s="31"/>
      <c r="ET1253" s="31"/>
      <c r="EU1253" s="31"/>
      <c r="EV1253" s="31"/>
      <c r="EW1253" s="31"/>
      <c r="EX1253" s="31"/>
      <c r="EY1253" s="31"/>
      <c r="EZ1253" s="31"/>
      <c r="FA1253" s="31"/>
      <c r="FB1253" s="31"/>
      <c r="FC1253" s="31"/>
      <c r="FD1253" s="31"/>
      <c r="FE1253" s="31"/>
      <c r="FF1253" s="31"/>
      <c r="FG1253" s="31"/>
      <c r="FH1253" s="31"/>
      <c r="FI1253" s="31"/>
      <c r="FJ1253" s="31"/>
      <c r="FK1253" s="31"/>
      <c r="FL1253" s="31"/>
      <c r="FM1253" s="31"/>
      <c r="FN1253" s="31"/>
      <c r="FO1253" s="31"/>
      <c r="FP1253" s="31"/>
      <c r="FQ1253" s="31"/>
      <c r="FR1253" s="31"/>
      <c r="FS1253" s="31"/>
      <c r="FT1253" s="31"/>
      <c r="FU1253" s="31"/>
      <c r="FV1253" s="31"/>
      <c r="FW1253" s="31"/>
      <c r="FX1253" s="31"/>
      <c r="FY1253" s="31"/>
      <c r="FZ1253" s="31"/>
      <c r="GA1253" s="31"/>
      <c r="GB1253" s="31"/>
      <c r="GC1253" s="31"/>
      <c r="GD1253" s="31"/>
      <c r="GE1253" s="31"/>
      <c r="GF1253" s="31"/>
      <c r="GG1253" s="31"/>
      <c r="GH1253" s="31"/>
      <c r="GI1253" s="31"/>
      <c r="GJ1253" s="31"/>
      <c r="GK1253" s="31"/>
      <c r="GL1253" s="31"/>
      <c r="GM1253" s="31"/>
      <c r="GN1253" s="31"/>
      <c r="GO1253" s="31"/>
      <c r="GP1253" s="31"/>
      <c r="GQ1253" s="31"/>
      <c r="GR1253" s="31"/>
      <c r="GS1253" s="31"/>
      <c r="GT1253" s="31"/>
      <c r="GU1253" s="31"/>
      <c r="GV1253" s="31"/>
      <c r="GW1253" s="31"/>
      <c r="GX1253" s="31"/>
      <c r="GY1253" s="31"/>
      <c r="GZ1253" s="31"/>
    </row>
    <row r="1254" spans="2:208" s="32" customFormat="1" x14ac:dyDescent="0.2">
      <c r="B1254" s="21"/>
      <c r="C1254" s="22"/>
      <c r="D1254" s="22"/>
      <c r="E1254" s="22"/>
      <c r="F1254" s="246"/>
      <c r="G1254" s="121"/>
      <c r="H1254" s="27"/>
      <c r="I1254" s="28"/>
      <c r="J1254" s="29"/>
      <c r="K1254" s="30"/>
      <c r="L1254" s="34"/>
      <c r="M1254" s="35"/>
      <c r="N1254" s="30"/>
      <c r="O1254" s="34"/>
      <c r="P1254" s="35"/>
      <c r="Q1254" s="30"/>
      <c r="R1254" s="34"/>
      <c r="S1254" s="35"/>
      <c r="T1254" s="30"/>
      <c r="U1254" s="34"/>
      <c r="V1254" s="35"/>
      <c r="W1254" s="30"/>
      <c r="X1254" s="34"/>
      <c r="Y1254" s="34"/>
      <c r="Z1254" s="30"/>
      <c r="AA1254" s="34"/>
      <c r="AB1254" s="34"/>
      <c r="AC1254" s="30"/>
      <c r="AD1254" s="34"/>
      <c r="AE1254" s="34"/>
      <c r="AF1254" s="30"/>
      <c r="AG1254" s="34"/>
      <c r="AH1254" s="34"/>
      <c r="AI1254" s="30"/>
      <c r="AJ1254" s="34"/>
      <c r="AK1254" s="34"/>
      <c r="AL1254" s="30"/>
      <c r="AM1254" s="34"/>
      <c r="AN1254" s="34"/>
      <c r="AO1254" s="30"/>
      <c r="AP1254" s="34"/>
      <c r="AQ1254" s="34"/>
      <c r="AR1254" s="30"/>
      <c r="AS1254" s="34"/>
      <c r="AT1254" s="34"/>
      <c r="AU1254" s="30"/>
      <c r="AV1254" s="34"/>
      <c r="AW1254" s="34"/>
      <c r="AX1254" s="30"/>
      <c r="AY1254" s="34"/>
      <c r="AZ1254" s="34"/>
      <c r="BA1254" s="30"/>
      <c r="BB1254" s="34"/>
      <c r="BC1254" s="34"/>
      <c r="BD1254" s="30"/>
      <c r="BE1254" s="34"/>
      <c r="BF1254" s="34"/>
      <c r="BG1254" s="30"/>
      <c r="BH1254" s="34"/>
      <c r="BI1254" s="34"/>
      <c r="BJ1254" s="30"/>
      <c r="BK1254" s="34"/>
      <c r="BL1254" s="34"/>
      <c r="BM1254" s="122"/>
      <c r="BN1254" s="28"/>
      <c r="BO1254" s="34"/>
      <c r="BP1254" s="30"/>
      <c r="BQ1254" s="30"/>
      <c r="BR1254" s="31"/>
      <c r="BS1254" s="31"/>
      <c r="BT1254" s="31"/>
      <c r="BU1254" s="31"/>
      <c r="BV1254" s="31"/>
      <c r="BW1254" s="31"/>
      <c r="BX1254" s="31"/>
      <c r="BY1254" s="31"/>
      <c r="BZ1254" s="31"/>
      <c r="CA1254" s="31"/>
      <c r="CB1254" s="31"/>
      <c r="CC1254" s="31"/>
      <c r="CD1254" s="31"/>
      <c r="CE1254" s="31"/>
      <c r="CF1254" s="31"/>
      <c r="CG1254" s="31"/>
      <c r="CH1254" s="31"/>
      <c r="CI1254" s="31"/>
      <c r="CJ1254" s="31"/>
      <c r="CK1254" s="31"/>
      <c r="CL1254" s="31"/>
      <c r="CM1254" s="31"/>
      <c r="CN1254" s="31"/>
      <c r="CO1254" s="31"/>
      <c r="CP1254" s="31"/>
      <c r="CQ1254" s="31"/>
      <c r="CR1254" s="31"/>
      <c r="CS1254" s="31"/>
      <c r="CT1254" s="31"/>
      <c r="CU1254" s="31"/>
      <c r="CV1254" s="31"/>
      <c r="CW1254" s="31"/>
      <c r="CX1254" s="31"/>
      <c r="CY1254" s="31"/>
      <c r="CZ1254" s="31"/>
      <c r="DA1254" s="31"/>
      <c r="DB1254" s="31"/>
      <c r="DC1254" s="31"/>
      <c r="DD1254" s="31"/>
      <c r="DE1254" s="31"/>
      <c r="DF1254" s="31"/>
      <c r="DG1254" s="31"/>
      <c r="DH1254" s="31"/>
      <c r="DI1254" s="31"/>
      <c r="DJ1254" s="31"/>
      <c r="DK1254" s="31"/>
      <c r="DL1254" s="31"/>
      <c r="DM1254" s="31"/>
      <c r="DN1254" s="31"/>
      <c r="DO1254" s="31"/>
      <c r="DP1254" s="31"/>
      <c r="DQ1254" s="31"/>
      <c r="DR1254" s="31"/>
      <c r="DS1254" s="31"/>
      <c r="DT1254" s="31"/>
      <c r="DU1254" s="31"/>
      <c r="DV1254" s="31"/>
      <c r="DW1254" s="31"/>
      <c r="DX1254" s="31"/>
      <c r="DY1254" s="31"/>
      <c r="DZ1254" s="31"/>
      <c r="EA1254" s="31"/>
      <c r="EB1254" s="31"/>
      <c r="EC1254" s="31"/>
      <c r="ED1254" s="31"/>
      <c r="EE1254" s="31"/>
      <c r="EF1254" s="31"/>
      <c r="EG1254" s="31"/>
      <c r="EH1254" s="31"/>
      <c r="EI1254" s="31"/>
      <c r="EJ1254" s="31"/>
      <c r="EK1254" s="31"/>
      <c r="EL1254" s="31"/>
      <c r="EM1254" s="31"/>
      <c r="EN1254" s="31"/>
      <c r="EO1254" s="31"/>
      <c r="EP1254" s="31"/>
      <c r="EQ1254" s="31"/>
      <c r="ER1254" s="31"/>
      <c r="ES1254" s="31"/>
      <c r="ET1254" s="31"/>
      <c r="EU1254" s="31"/>
      <c r="EV1254" s="31"/>
      <c r="EW1254" s="31"/>
      <c r="EX1254" s="31"/>
      <c r="EY1254" s="31"/>
      <c r="EZ1254" s="31"/>
      <c r="FA1254" s="31"/>
      <c r="FB1254" s="31"/>
      <c r="FC1254" s="31"/>
      <c r="FD1254" s="31"/>
      <c r="FE1254" s="31"/>
      <c r="FF1254" s="31"/>
      <c r="FG1254" s="31"/>
      <c r="FH1254" s="31"/>
      <c r="FI1254" s="31"/>
      <c r="FJ1254" s="31"/>
      <c r="FK1254" s="31"/>
      <c r="FL1254" s="31"/>
      <c r="FM1254" s="31"/>
      <c r="FN1254" s="31"/>
      <c r="FO1254" s="31"/>
      <c r="FP1254" s="31"/>
      <c r="FQ1254" s="31"/>
      <c r="FR1254" s="31"/>
      <c r="FS1254" s="31"/>
      <c r="FT1254" s="31"/>
      <c r="FU1254" s="31"/>
      <c r="FV1254" s="31"/>
      <c r="FW1254" s="31"/>
      <c r="FX1254" s="31"/>
      <c r="FY1254" s="31"/>
      <c r="FZ1254" s="31"/>
      <c r="GA1254" s="31"/>
      <c r="GB1254" s="31"/>
      <c r="GC1254" s="31"/>
      <c r="GD1254" s="31"/>
      <c r="GE1254" s="31"/>
      <c r="GF1254" s="31"/>
      <c r="GG1254" s="31"/>
      <c r="GH1254" s="31"/>
      <c r="GI1254" s="31"/>
      <c r="GJ1254" s="31"/>
      <c r="GK1254" s="31"/>
      <c r="GL1254" s="31"/>
      <c r="GM1254" s="31"/>
      <c r="GN1254" s="31"/>
      <c r="GO1254" s="31"/>
      <c r="GP1254" s="31"/>
      <c r="GQ1254" s="31"/>
      <c r="GR1254" s="31"/>
      <c r="GS1254" s="31"/>
      <c r="GT1254" s="31"/>
      <c r="GU1254" s="31"/>
      <c r="GV1254" s="31"/>
      <c r="GW1254" s="31"/>
      <c r="GX1254" s="31"/>
      <c r="GY1254" s="31"/>
      <c r="GZ1254" s="31"/>
    </row>
    <row r="1255" spans="2:208" s="32" customFormat="1" x14ac:dyDescent="0.2">
      <c r="B1255" s="21"/>
      <c r="C1255" s="22"/>
      <c r="D1255" s="22"/>
      <c r="E1255" s="22"/>
      <c r="F1255" s="246"/>
      <c r="G1255" s="121"/>
      <c r="H1255" s="27"/>
      <c r="I1255" s="28"/>
      <c r="J1255" s="29"/>
      <c r="K1255" s="30"/>
      <c r="L1255" s="34"/>
      <c r="M1255" s="35"/>
      <c r="N1255" s="30"/>
      <c r="O1255" s="34"/>
      <c r="P1255" s="35"/>
      <c r="Q1255" s="30"/>
      <c r="R1255" s="34"/>
      <c r="S1255" s="35"/>
      <c r="T1255" s="30"/>
      <c r="U1255" s="34"/>
      <c r="V1255" s="35"/>
      <c r="W1255" s="30"/>
      <c r="X1255" s="34"/>
      <c r="Y1255" s="34"/>
      <c r="Z1255" s="30"/>
      <c r="AA1255" s="34"/>
      <c r="AB1255" s="34"/>
      <c r="AC1255" s="30"/>
      <c r="AD1255" s="34"/>
      <c r="AE1255" s="34"/>
      <c r="AF1255" s="30"/>
      <c r="AG1255" s="34"/>
      <c r="AH1255" s="34"/>
      <c r="AI1255" s="30"/>
      <c r="AJ1255" s="34"/>
      <c r="AK1255" s="34"/>
      <c r="AL1255" s="30"/>
      <c r="AM1255" s="34"/>
      <c r="AN1255" s="34"/>
      <c r="AO1255" s="30"/>
      <c r="AP1255" s="34"/>
      <c r="AQ1255" s="34"/>
      <c r="AR1255" s="30"/>
      <c r="AS1255" s="34"/>
      <c r="AT1255" s="34"/>
      <c r="AU1255" s="30"/>
      <c r="AV1255" s="34"/>
      <c r="AW1255" s="34"/>
      <c r="AX1255" s="30"/>
      <c r="AY1255" s="34"/>
      <c r="AZ1255" s="34"/>
      <c r="BA1255" s="30"/>
      <c r="BB1255" s="34"/>
      <c r="BC1255" s="34"/>
      <c r="BD1255" s="30"/>
      <c r="BE1255" s="34"/>
      <c r="BF1255" s="34"/>
      <c r="BG1255" s="30"/>
      <c r="BH1255" s="34"/>
      <c r="BI1255" s="34"/>
      <c r="BJ1255" s="30"/>
      <c r="BK1255" s="34"/>
      <c r="BL1255" s="34"/>
      <c r="BM1255" s="122"/>
      <c r="BN1255" s="28"/>
      <c r="BO1255" s="34"/>
      <c r="BP1255" s="30"/>
      <c r="BQ1255" s="30"/>
      <c r="BR1255" s="31"/>
      <c r="BS1255" s="31"/>
      <c r="BT1255" s="31"/>
      <c r="BU1255" s="31"/>
      <c r="BV1255" s="31"/>
      <c r="BW1255" s="31"/>
      <c r="BX1255" s="31"/>
      <c r="BY1255" s="31"/>
      <c r="BZ1255" s="31"/>
      <c r="CA1255" s="31"/>
      <c r="CB1255" s="31"/>
      <c r="CC1255" s="31"/>
      <c r="CD1255" s="31"/>
      <c r="CE1255" s="31"/>
      <c r="CF1255" s="31"/>
      <c r="CG1255" s="31"/>
      <c r="CH1255" s="31"/>
      <c r="CI1255" s="31"/>
      <c r="CJ1255" s="31"/>
      <c r="CK1255" s="31"/>
      <c r="CL1255" s="31"/>
      <c r="CM1255" s="31"/>
      <c r="CN1255" s="31"/>
      <c r="CO1255" s="31"/>
      <c r="CP1255" s="31"/>
      <c r="CQ1255" s="31"/>
      <c r="CR1255" s="31"/>
      <c r="CS1255" s="31"/>
      <c r="CT1255" s="31"/>
      <c r="CU1255" s="31"/>
      <c r="CV1255" s="31"/>
      <c r="CW1255" s="31"/>
      <c r="CX1255" s="31"/>
      <c r="CY1255" s="31"/>
      <c r="CZ1255" s="31"/>
      <c r="DA1255" s="31"/>
      <c r="DB1255" s="31"/>
      <c r="DC1255" s="31"/>
      <c r="DD1255" s="31"/>
      <c r="DE1255" s="31"/>
      <c r="DF1255" s="31"/>
      <c r="DG1255" s="31"/>
      <c r="DH1255" s="31"/>
      <c r="DI1255" s="31"/>
      <c r="DJ1255" s="31"/>
      <c r="DK1255" s="31"/>
      <c r="DL1255" s="31"/>
      <c r="DM1255" s="31"/>
      <c r="DN1255" s="31"/>
      <c r="DO1255" s="31"/>
      <c r="DP1255" s="31"/>
      <c r="DQ1255" s="31"/>
      <c r="DR1255" s="31"/>
      <c r="DS1255" s="31"/>
      <c r="DT1255" s="31"/>
      <c r="DU1255" s="31"/>
      <c r="DV1255" s="31"/>
      <c r="DW1255" s="31"/>
      <c r="DX1255" s="31"/>
      <c r="DY1255" s="31"/>
      <c r="DZ1255" s="31"/>
      <c r="EA1255" s="31"/>
      <c r="EB1255" s="31"/>
      <c r="EC1255" s="31"/>
      <c r="ED1255" s="31"/>
      <c r="EE1255" s="31"/>
      <c r="EF1255" s="31"/>
      <c r="EG1255" s="31"/>
      <c r="EH1255" s="31"/>
      <c r="EI1255" s="31"/>
      <c r="EJ1255" s="31"/>
      <c r="EK1255" s="31"/>
      <c r="EL1255" s="31"/>
      <c r="EM1255" s="31"/>
      <c r="EN1255" s="31"/>
      <c r="EO1255" s="31"/>
      <c r="EP1255" s="31"/>
      <c r="EQ1255" s="31"/>
      <c r="ER1255" s="31"/>
      <c r="ES1255" s="31"/>
      <c r="ET1255" s="31"/>
      <c r="EU1255" s="31"/>
      <c r="EV1255" s="31"/>
      <c r="EW1255" s="31"/>
      <c r="EX1255" s="31"/>
      <c r="EY1255" s="31"/>
      <c r="EZ1255" s="31"/>
      <c r="FA1255" s="31"/>
      <c r="FB1255" s="31"/>
      <c r="FC1255" s="31"/>
      <c r="FD1255" s="31"/>
      <c r="FE1255" s="31"/>
      <c r="FF1255" s="31"/>
      <c r="FG1255" s="31"/>
      <c r="FH1255" s="31"/>
      <c r="FI1255" s="31"/>
      <c r="FJ1255" s="31"/>
      <c r="FK1255" s="31"/>
      <c r="FL1255" s="31"/>
      <c r="FM1255" s="31"/>
      <c r="FN1255" s="31"/>
      <c r="FO1255" s="31"/>
      <c r="FP1255" s="31"/>
      <c r="FQ1255" s="31"/>
      <c r="FR1255" s="31"/>
      <c r="FS1255" s="31"/>
      <c r="FT1255" s="31"/>
      <c r="FU1255" s="31"/>
      <c r="FV1255" s="31"/>
      <c r="FW1255" s="31"/>
      <c r="FX1255" s="31"/>
      <c r="FY1255" s="31"/>
      <c r="FZ1255" s="31"/>
      <c r="GA1255" s="31"/>
      <c r="GB1255" s="31"/>
      <c r="GC1255" s="31"/>
      <c r="GD1255" s="31"/>
      <c r="GE1255" s="31"/>
      <c r="GF1255" s="31"/>
      <c r="GG1255" s="31"/>
      <c r="GH1255" s="31"/>
      <c r="GI1255" s="31"/>
      <c r="GJ1255" s="31"/>
      <c r="GK1255" s="31"/>
      <c r="GL1255" s="31"/>
      <c r="GM1255" s="31"/>
      <c r="GN1255" s="31"/>
      <c r="GO1255" s="31"/>
      <c r="GP1255" s="31"/>
      <c r="GQ1255" s="31"/>
      <c r="GR1255" s="31"/>
      <c r="GS1255" s="31"/>
      <c r="GT1255" s="31"/>
      <c r="GU1255" s="31"/>
      <c r="GV1255" s="31"/>
      <c r="GW1255" s="31"/>
      <c r="GX1255" s="31"/>
      <c r="GY1255" s="31"/>
      <c r="GZ1255" s="31"/>
    </row>
    <row r="1256" spans="2:208" s="32" customFormat="1" x14ac:dyDescent="0.2">
      <c r="B1256" s="21"/>
      <c r="C1256" s="22"/>
      <c r="D1256" s="22"/>
      <c r="E1256" s="22"/>
      <c r="F1256" s="246"/>
      <c r="G1256" s="121"/>
      <c r="H1256" s="27"/>
      <c r="I1256" s="28"/>
      <c r="J1256" s="29"/>
      <c r="K1256" s="30"/>
      <c r="L1256" s="34"/>
      <c r="M1256" s="35"/>
      <c r="N1256" s="30"/>
      <c r="O1256" s="34"/>
      <c r="P1256" s="35"/>
      <c r="Q1256" s="30"/>
      <c r="R1256" s="34"/>
      <c r="S1256" s="35"/>
      <c r="T1256" s="30"/>
      <c r="U1256" s="34"/>
      <c r="V1256" s="35"/>
      <c r="W1256" s="30"/>
      <c r="X1256" s="34"/>
      <c r="Y1256" s="34"/>
      <c r="Z1256" s="30"/>
      <c r="AA1256" s="34"/>
      <c r="AB1256" s="34"/>
      <c r="AC1256" s="30"/>
      <c r="AD1256" s="34"/>
      <c r="AE1256" s="34"/>
      <c r="AF1256" s="30"/>
      <c r="AG1256" s="34"/>
      <c r="AH1256" s="34"/>
      <c r="AI1256" s="30"/>
      <c r="AJ1256" s="34"/>
      <c r="AK1256" s="34"/>
      <c r="AL1256" s="30"/>
      <c r="AM1256" s="34"/>
      <c r="AN1256" s="34"/>
      <c r="AO1256" s="30"/>
      <c r="AP1256" s="34"/>
      <c r="AQ1256" s="34"/>
      <c r="AR1256" s="30"/>
      <c r="AS1256" s="34"/>
      <c r="AT1256" s="34"/>
      <c r="AU1256" s="30"/>
      <c r="AV1256" s="34"/>
      <c r="AW1256" s="34"/>
      <c r="AX1256" s="30"/>
      <c r="AY1256" s="34"/>
      <c r="AZ1256" s="34"/>
      <c r="BA1256" s="30"/>
      <c r="BB1256" s="34"/>
      <c r="BC1256" s="34"/>
      <c r="BD1256" s="30"/>
      <c r="BE1256" s="34"/>
      <c r="BF1256" s="34"/>
      <c r="BG1256" s="30"/>
      <c r="BH1256" s="34"/>
      <c r="BI1256" s="34"/>
      <c r="BJ1256" s="30"/>
      <c r="BK1256" s="34"/>
      <c r="BL1256" s="34"/>
      <c r="BM1256" s="122"/>
      <c r="BN1256" s="28"/>
      <c r="BO1256" s="34"/>
      <c r="BP1256" s="30"/>
      <c r="BQ1256" s="30"/>
      <c r="BR1256" s="31"/>
      <c r="BS1256" s="31"/>
      <c r="BT1256" s="31"/>
      <c r="BU1256" s="31"/>
      <c r="BV1256" s="31"/>
      <c r="BW1256" s="31"/>
      <c r="BX1256" s="31"/>
      <c r="BY1256" s="31"/>
      <c r="BZ1256" s="31"/>
      <c r="CA1256" s="31"/>
      <c r="CB1256" s="31"/>
      <c r="CC1256" s="31"/>
      <c r="CD1256" s="31"/>
      <c r="CE1256" s="31"/>
      <c r="CF1256" s="31"/>
      <c r="CG1256" s="31"/>
      <c r="CH1256" s="31"/>
      <c r="CI1256" s="31"/>
      <c r="CJ1256" s="31"/>
      <c r="CK1256" s="31"/>
      <c r="CL1256" s="31"/>
      <c r="CM1256" s="31"/>
      <c r="CN1256" s="31"/>
      <c r="CO1256" s="31"/>
      <c r="CP1256" s="31"/>
      <c r="CQ1256" s="31"/>
      <c r="CR1256" s="31"/>
      <c r="CS1256" s="31"/>
      <c r="CT1256" s="31"/>
      <c r="CU1256" s="31"/>
      <c r="CV1256" s="31"/>
      <c r="CW1256" s="31"/>
      <c r="CX1256" s="31"/>
      <c r="CY1256" s="31"/>
      <c r="CZ1256" s="31"/>
      <c r="DA1256" s="31"/>
      <c r="DB1256" s="31"/>
      <c r="DC1256" s="31"/>
      <c r="DD1256" s="31"/>
      <c r="DE1256" s="31"/>
      <c r="DF1256" s="31"/>
      <c r="DG1256" s="31"/>
      <c r="DH1256" s="31"/>
      <c r="DI1256" s="31"/>
      <c r="DJ1256" s="31"/>
      <c r="DK1256" s="31"/>
      <c r="DL1256" s="31"/>
      <c r="DM1256" s="31"/>
      <c r="DN1256" s="31"/>
      <c r="DO1256" s="31"/>
      <c r="DP1256" s="31"/>
      <c r="DQ1256" s="31"/>
      <c r="DR1256" s="31"/>
      <c r="DS1256" s="31"/>
      <c r="DT1256" s="31"/>
      <c r="DU1256" s="31"/>
      <c r="DV1256" s="31"/>
      <c r="DW1256" s="31"/>
      <c r="DX1256" s="31"/>
      <c r="DY1256" s="31"/>
      <c r="DZ1256" s="31"/>
      <c r="EA1256" s="31"/>
      <c r="EB1256" s="31"/>
      <c r="EC1256" s="31"/>
      <c r="ED1256" s="31"/>
      <c r="EE1256" s="31"/>
      <c r="EF1256" s="31"/>
      <c r="EG1256" s="31"/>
      <c r="EH1256" s="31"/>
      <c r="EI1256" s="31"/>
      <c r="EJ1256" s="31"/>
      <c r="EK1256" s="31"/>
      <c r="EL1256" s="31"/>
      <c r="EM1256" s="31"/>
      <c r="EN1256" s="31"/>
      <c r="EO1256" s="31"/>
      <c r="EP1256" s="31"/>
      <c r="EQ1256" s="31"/>
      <c r="ER1256" s="31"/>
      <c r="ES1256" s="31"/>
      <c r="ET1256" s="31"/>
      <c r="EU1256" s="31"/>
      <c r="EV1256" s="31"/>
      <c r="EW1256" s="31"/>
      <c r="EX1256" s="31"/>
      <c r="EY1256" s="31"/>
      <c r="EZ1256" s="31"/>
      <c r="FA1256" s="31"/>
      <c r="FB1256" s="31"/>
      <c r="FC1256" s="31"/>
      <c r="FD1256" s="31"/>
      <c r="FE1256" s="31"/>
      <c r="FF1256" s="31"/>
      <c r="FG1256" s="31"/>
      <c r="FH1256" s="31"/>
      <c r="FI1256" s="31"/>
      <c r="FJ1256" s="31"/>
      <c r="FK1256" s="31"/>
      <c r="FL1256" s="31"/>
      <c r="FM1256" s="31"/>
      <c r="FN1256" s="31"/>
      <c r="FO1256" s="31"/>
      <c r="FP1256" s="31"/>
      <c r="FQ1256" s="31"/>
      <c r="FR1256" s="31"/>
      <c r="FS1256" s="31"/>
      <c r="FT1256" s="31"/>
      <c r="FU1256" s="31"/>
      <c r="FV1256" s="31"/>
      <c r="FW1256" s="31"/>
      <c r="FX1256" s="31"/>
      <c r="FY1256" s="31"/>
      <c r="FZ1256" s="31"/>
      <c r="GA1256" s="31"/>
      <c r="GB1256" s="31"/>
      <c r="GC1256" s="31"/>
      <c r="GD1256" s="31"/>
      <c r="GE1256" s="31"/>
      <c r="GF1256" s="31"/>
      <c r="GG1256" s="31"/>
      <c r="GH1256" s="31"/>
      <c r="GI1256" s="31"/>
      <c r="GJ1256" s="31"/>
      <c r="GK1256" s="31"/>
      <c r="GL1256" s="31"/>
      <c r="GM1256" s="31"/>
      <c r="GN1256" s="31"/>
      <c r="GO1256" s="31"/>
      <c r="GP1256" s="31"/>
      <c r="GQ1256" s="31"/>
      <c r="GR1256" s="31"/>
      <c r="GS1256" s="31"/>
      <c r="GT1256" s="31"/>
      <c r="GU1256" s="31"/>
      <c r="GV1256" s="31"/>
      <c r="GW1256" s="31"/>
      <c r="GX1256" s="31"/>
      <c r="GY1256" s="31"/>
      <c r="GZ1256" s="31"/>
    </row>
    <row r="1257" spans="2:208" s="32" customFormat="1" x14ac:dyDescent="0.2">
      <c r="B1257" s="21"/>
      <c r="C1257" s="22"/>
      <c r="D1257" s="22"/>
      <c r="E1257" s="22"/>
      <c r="F1257" s="246"/>
      <c r="G1257" s="121"/>
      <c r="H1257" s="27"/>
      <c r="I1257" s="28"/>
      <c r="J1257" s="29"/>
      <c r="K1257" s="30"/>
      <c r="L1257" s="34"/>
      <c r="M1257" s="35"/>
      <c r="N1257" s="30"/>
      <c r="O1257" s="34"/>
      <c r="P1257" s="35"/>
      <c r="Q1257" s="30"/>
      <c r="R1257" s="34"/>
      <c r="S1257" s="35"/>
      <c r="T1257" s="30"/>
      <c r="U1257" s="34"/>
      <c r="V1257" s="35"/>
      <c r="W1257" s="30"/>
      <c r="X1257" s="34"/>
      <c r="Y1257" s="34"/>
      <c r="Z1257" s="30"/>
      <c r="AA1257" s="34"/>
      <c r="AB1257" s="34"/>
      <c r="AC1257" s="30"/>
      <c r="AD1257" s="34"/>
      <c r="AE1257" s="34"/>
      <c r="AF1257" s="30"/>
      <c r="AG1257" s="34"/>
      <c r="AH1257" s="34"/>
      <c r="AI1257" s="30"/>
      <c r="AJ1257" s="34"/>
      <c r="AK1257" s="34"/>
      <c r="AL1257" s="30"/>
      <c r="AM1257" s="34"/>
      <c r="AN1257" s="34"/>
      <c r="AO1257" s="30"/>
      <c r="AP1257" s="34"/>
      <c r="AQ1257" s="34"/>
      <c r="AR1257" s="30"/>
      <c r="AS1257" s="34"/>
      <c r="AT1257" s="34"/>
      <c r="AU1257" s="30"/>
      <c r="AV1257" s="34"/>
      <c r="AW1257" s="34"/>
      <c r="AX1257" s="30"/>
      <c r="AY1257" s="34"/>
      <c r="AZ1257" s="34"/>
      <c r="BA1257" s="30"/>
      <c r="BB1257" s="34"/>
      <c r="BC1257" s="34"/>
      <c r="BD1257" s="30"/>
      <c r="BE1257" s="34"/>
      <c r="BF1257" s="34"/>
      <c r="BG1257" s="30"/>
      <c r="BH1257" s="34"/>
      <c r="BI1257" s="34"/>
      <c r="BJ1257" s="30"/>
      <c r="BK1257" s="34"/>
      <c r="BL1257" s="34"/>
      <c r="BM1257" s="122"/>
      <c r="BN1257" s="28"/>
      <c r="BO1257" s="34"/>
      <c r="BP1257" s="30"/>
      <c r="BQ1257" s="30"/>
      <c r="BR1257" s="31"/>
      <c r="BS1257" s="31"/>
      <c r="BT1257" s="31"/>
      <c r="BU1257" s="31"/>
      <c r="BV1257" s="31"/>
      <c r="BW1257" s="31"/>
      <c r="BX1257" s="31"/>
      <c r="BY1257" s="31"/>
      <c r="BZ1257" s="31"/>
      <c r="CA1257" s="31"/>
      <c r="CB1257" s="31"/>
      <c r="CC1257" s="31"/>
      <c r="CD1257" s="31"/>
      <c r="CE1257" s="31"/>
      <c r="CF1257" s="31"/>
      <c r="CG1257" s="31"/>
      <c r="CH1257" s="31"/>
      <c r="CI1257" s="31"/>
      <c r="CJ1257" s="31"/>
      <c r="CK1257" s="31"/>
      <c r="CL1257" s="31"/>
      <c r="CM1257" s="31"/>
      <c r="CN1257" s="31"/>
      <c r="CO1257" s="31"/>
      <c r="CP1257" s="31"/>
      <c r="CQ1257" s="31"/>
      <c r="CR1257" s="31"/>
      <c r="CS1257" s="31"/>
      <c r="CT1257" s="31"/>
      <c r="CU1257" s="31"/>
      <c r="CV1257" s="31"/>
      <c r="CW1257" s="31"/>
      <c r="CX1257" s="31"/>
      <c r="CY1257" s="31"/>
      <c r="CZ1257" s="31"/>
      <c r="DA1257" s="31"/>
      <c r="DB1257" s="31"/>
      <c r="DC1257" s="31"/>
      <c r="DD1257" s="31"/>
      <c r="DE1257" s="31"/>
      <c r="DF1257" s="31"/>
      <c r="DG1257" s="31"/>
      <c r="DH1257" s="31"/>
      <c r="DI1257" s="31"/>
      <c r="DJ1257" s="31"/>
      <c r="DK1257" s="31"/>
      <c r="DL1257" s="31"/>
      <c r="DM1257" s="31"/>
      <c r="DN1257" s="31"/>
      <c r="DO1257" s="31"/>
      <c r="DP1257" s="31"/>
      <c r="DQ1257" s="31"/>
      <c r="DR1257" s="31"/>
      <c r="DS1257" s="31"/>
      <c r="DT1257" s="31"/>
      <c r="DU1257" s="31"/>
      <c r="DV1257" s="31"/>
      <c r="DW1257" s="31"/>
      <c r="DX1257" s="31"/>
      <c r="DY1257" s="31"/>
      <c r="DZ1257" s="31"/>
      <c r="EA1257" s="31"/>
      <c r="EB1257" s="31"/>
      <c r="EC1257" s="31"/>
      <c r="ED1257" s="31"/>
      <c r="EE1257" s="31"/>
      <c r="EF1257" s="31"/>
      <c r="EG1257" s="31"/>
      <c r="EH1257" s="31"/>
      <c r="EI1257" s="31"/>
      <c r="EJ1257" s="31"/>
      <c r="EK1257" s="31"/>
      <c r="EL1257" s="31"/>
      <c r="EM1257" s="31"/>
      <c r="EN1257" s="31"/>
      <c r="EO1257" s="31"/>
      <c r="EP1257" s="31"/>
      <c r="EQ1257" s="31"/>
      <c r="ER1257" s="31"/>
      <c r="ES1257" s="31"/>
      <c r="ET1257" s="31"/>
      <c r="EU1257" s="31"/>
      <c r="EV1257" s="31"/>
      <c r="EW1257" s="31"/>
      <c r="EX1257" s="31"/>
      <c r="EY1257" s="31"/>
      <c r="EZ1257" s="31"/>
      <c r="FA1257" s="31"/>
      <c r="FB1257" s="31"/>
      <c r="FC1257" s="31"/>
      <c r="FD1257" s="31"/>
      <c r="FE1257" s="31"/>
      <c r="FF1257" s="31"/>
      <c r="FG1257" s="31"/>
      <c r="FH1257" s="31"/>
      <c r="FI1257" s="31"/>
      <c r="FJ1257" s="31"/>
      <c r="FK1257" s="31"/>
      <c r="FL1257" s="31"/>
      <c r="FM1257" s="31"/>
      <c r="FN1257" s="31"/>
      <c r="FO1257" s="31"/>
      <c r="FP1257" s="31"/>
      <c r="FQ1257" s="31"/>
      <c r="FR1257" s="31"/>
      <c r="FS1257" s="31"/>
      <c r="FT1257" s="31"/>
      <c r="FU1257" s="31"/>
      <c r="FV1257" s="31"/>
      <c r="FW1257" s="31"/>
      <c r="FX1257" s="31"/>
      <c r="FY1257" s="31"/>
      <c r="FZ1257" s="31"/>
      <c r="GA1257" s="31"/>
      <c r="GB1257" s="31"/>
      <c r="GC1257" s="31"/>
      <c r="GD1257" s="31"/>
      <c r="GE1257" s="31"/>
      <c r="GF1257" s="31"/>
      <c r="GG1257" s="31"/>
      <c r="GH1257" s="31"/>
      <c r="GI1257" s="31"/>
      <c r="GJ1257" s="31"/>
      <c r="GK1257" s="31"/>
      <c r="GL1257" s="31"/>
      <c r="GM1257" s="31"/>
      <c r="GN1257" s="31"/>
      <c r="GO1257" s="31"/>
      <c r="GP1257" s="31"/>
      <c r="GQ1257" s="31"/>
      <c r="GR1257" s="31"/>
      <c r="GS1257" s="31"/>
      <c r="GT1257" s="31"/>
      <c r="GU1257" s="31"/>
      <c r="GV1257" s="31"/>
      <c r="GW1257" s="31"/>
      <c r="GX1257" s="31"/>
      <c r="GY1257" s="31"/>
      <c r="GZ1257" s="31"/>
    </row>
    <row r="1258" spans="2:208" s="32" customFormat="1" x14ac:dyDescent="0.2">
      <c r="B1258" s="21"/>
      <c r="C1258" s="22"/>
      <c r="D1258" s="22"/>
      <c r="E1258" s="22"/>
      <c r="F1258" s="246"/>
      <c r="G1258" s="121"/>
      <c r="H1258" s="27"/>
      <c r="I1258" s="28"/>
      <c r="J1258" s="29"/>
      <c r="K1258" s="30"/>
      <c r="L1258" s="34"/>
      <c r="M1258" s="35"/>
      <c r="N1258" s="30"/>
      <c r="O1258" s="34"/>
      <c r="P1258" s="35"/>
      <c r="Q1258" s="30"/>
      <c r="R1258" s="34"/>
      <c r="S1258" s="35"/>
      <c r="T1258" s="30"/>
      <c r="U1258" s="34"/>
      <c r="V1258" s="35"/>
      <c r="W1258" s="30"/>
      <c r="X1258" s="34"/>
      <c r="Y1258" s="34"/>
      <c r="Z1258" s="30"/>
      <c r="AA1258" s="34"/>
      <c r="AB1258" s="34"/>
      <c r="AC1258" s="30"/>
      <c r="AD1258" s="34"/>
      <c r="AE1258" s="34"/>
      <c r="AF1258" s="30"/>
      <c r="AG1258" s="34"/>
      <c r="AH1258" s="34"/>
      <c r="AI1258" s="30"/>
      <c r="AJ1258" s="34"/>
      <c r="AK1258" s="34"/>
      <c r="AL1258" s="30"/>
      <c r="AM1258" s="34"/>
      <c r="AN1258" s="34"/>
      <c r="AO1258" s="30"/>
      <c r="AP1258" s="34"/>
      <c r="AQ1258" s="34"/>
      <c r="AR1258" s="30"/>
      <c r="AS1258" s="34"/>
      <c r="AT1258" s="34"/>
      <c r="AU1258" s="30"/>
      <c r="AV1258" s="34"/>
      <c r="AW1258" s="34"/>
      <c r="AX1258" s="30"/>
      <c r="AY1258" s="34"/>
      <c r="AZ1258" s="34"/>
      <c r="BA1258" s="30"/>
      <c r="BB1258" s="34"/>
      <c r="BC1258" s="34"/>
      <c r="BD1258" s="30"/>
      <c r="BE1258" s="34"/>
      <c r="BF1258" s="34"/>
      <c r="BG1258" s="30"/>
      <c r="BH1258" s="34"/>
      <c r="BI1258" s="34"/>
      <c r="BJ1258" s="30"/>
      <c r="BK1258" s="34"/>
      <c r="BL1258" s="34"/>
      <c r="BM1258" s="122"/>
      <c r="BN1258" s="28"/>
      <c r="BO1258" s="34"/>
      <c r="BP1258" s="30"/>
      <c r="BQ1258" s="30"/>
      <c r="BR1258" s="31"/>
      <c r="BS1258" s="31"/>
      <c r="BT1258" s="31"/>
      <c r="BU1258" s="31"/>
      <c r="BV1258" s="31"/>
      <c r="BW1258" s="31"/>
      <c r="BX1258" s="31"/>
      <c r="BY1258" s="31"/>
      <c r="BZ1258" s="31"/>
      <c r="CA1258" s="31"/>
      <c r="CB1258" s="31"/>
      <c r="CC1258" s="31"/>
      <c r="CD1258" s="31"/>
      <c r="CE1258" s="31"/>
      <c r="CF1258" s="31"/>
      <c r="CG1258" s="31"/>
      <c r="CH1258" s="31"/>
      <c r="CI1258" s="31"/>
      <c r="CJ1258" s="31"/>
      <c r="CK1258" s="31"/>
      <c r="CL1258" s="31"/>
      <c r="CM1258" s="31"/>
      <c r="CN1258" s="31"/>
      <c r="CO1258" s="31"/>
      <c r="CP1258" s="31"/>
      <c r="CQ1258" s="31"/>
      <c r="CR1258" s="31"/>
      <c r="CS1258" s="31"/>
      <c r="CT1258" s="31"/>
      <c r="CU1258" s="31"/>
      <c r="CV1258" s="31"/>
      <c r="CW1258" s="31"/>
      <c r="CX1258" s="31"/>
      <c r="CY1258" s="31"/>
      <c r="CZ1258" s="31"/>
      <c r="DA1258" s="31"/>
      <c r="DB1258" s="31"/>
      <c r="DC1258" s="31"/>
      <c r="DD1258" s="31"/>
      <c r="DE1258" s="31"/>
      <c r="DF1258" s="31"/>
      <c r="DG1258" s="31"/>
      <c r="DH1258" s="31"/>
      <c r="DI1258" s="31"/>
      <c r="DJ1258" s="31"/>
      <c r="DK1258" s="31"/>
      <c r="DL1258" s="31"/>
      <c r="DM1258" s="31"/>
      <c r="DN1258" s="31"/>
      <c r="DO1258" s="31"/>
      <c r="DP1258" s="31"/>
      <c r="DQ1258" s="31"/>
      <c r="DR1258" s="31"/>
      <c r="DS1258" s="31"/>
      <c r="DT1258" s="31"/>
      <c r="DU1258" s="31"/>
      <c r="DV1258" s="31"/>
      <c r="DW1258" s="31"/>
      <c r="DX1258" s="31"/>
      <c r="DY1258" s="31"/>
      <c r="DZ1258" s="31"/>
      <c r="EA1258" s="31"/>
      <c r="EB1258" s="31"/>
      <c r="EC1258" s="31"/>
      <c r="ED1258" s="31"/>
      <c r="EE1258" s="31"/>
      <c r="EF1258" s="31"/>
      <c r="EG1258" s="31"/>
      <c r="EH1258" s="31"/>
      <c r="EI1258" s="31"/>
      <c r="EJ1258" s="31"/>
      <c r="EK1258" s="31"/>
      <c r="EL1258" s="31"/>
      <c r="EM1258" s="31"/>
      <c r="EN1258" s="31"/>
      <c r="EO1258" s="31"/>
      <c r="EP1258" s="31"/>
      <c r="EQ1258" s="31"/>
      <c r="ER1258" s="31"/>
      <c r="ES1258" s="31"/>
      <c r="ET1258" s="31"/>
      <c r="EU1258" s="31"/>
      <c r="EV1258" s="31"/>
      <c r="EW1258" s="31"/>
      <c r="EX1258" s="31"/>
      <c r="EY1258" s="31"/>
      <c r="EZ1258" s="31"/>
      <c r="FA1258" s="31"/>
      <c r="FB1258" s="31"/>
      <c r="FC1258" s="31"/>
      <c r="FD1258" s="31"/>
      <c r="FE1258" s="31"/>
      <c r="FF1258" s="31"/>
      <c r="FG1258" s="31"/>
      <c r="FH1258" s="31"/>
      <c r="FI1258" s="31"/>
      <c r="FJ1258" s="31"/>
      <c r="FK1258" s="31"/>
      <c r="FL1258" s="31"/>
      <c r="FM1258" s="31"/>
      <c r="FN1258" s="31"/>
      <c r="FO1258" s="31"/>
      <c r="FP1258" s="31"/>
      <c r="FQ1258" s="31"/>
      <c r="FR1258" s="31"/>
      <c r="FS1258" s="31"/>
      <c r="FT1258" s="31"/>
      <c r="FU1258" s="31"/>
      <c r="FV1258" s="31"/>
      <c r="FW1258" s="31"/>
      <c r="FX1258" s="31"/>
      <c r="FY1258" s="31"/>
      <c r="FZ1258" s="31"/>
      <c r="GA1258" s="31"/>
      <c r="GB1258" s="31"/>
      <c r="GC1258" s="31"/>
      <c r="GD1258" s="31"/>
      <c r="GE1258" s="31"/>
      <c r="GF1258" s="31"/>
      <c r="GG1258" s="31"/>
      <c r="GH1258" s="31"/>
      <c r="GI1258" s="31"/>
      <c r="GJ1258" s="31"/>
      <c r="GK1258" s="31"/>
      <c r="GL1258" s="31"/>
      <c r="GM1258" s="31"/>
      <c r="GN1258" s="31"/>
      <c r="GO1258" s="31"/>
      <c r="GP1258" s="31"/>
      <c r="GQ1258" s="31"/>
      <c r="GR1258" s="31"/>
      <c r="GS1258" s="31"/>
      <c r="GT1258" s="31"/>
      <c r="GU1258" s="31"/>
      <c r="GV1258" s="31"/>
      <c r="GW1258" s="31"/>
      <c r="GX1258" s="31"/>
      <c r="GY1258" s="31"/>
      <c r="GZ1258" s="31"/>
    </row>
    <row r="1259" spans="2:208" s="32" customFormat="1" x14ac:dyDescent="0.2">
      <c r="B1259" s="21"/>
      <c r="C1259" s="22"/>
      <c r="D1259" s="22"/>
      <c r="E1259" s="22"/>
      <c r="F1259" s="246"/>
      <c r="G1259" s="121"/>
      <c r="H1259" s="27"/>
      <c r="I1259" s="28"/>
      <c r="J1259" s="29"/>
      <c r="K1259" s="30"/>
      <c r="L1259" s="34"/>
      <c r="M1259" s="35"/>
      <c r="N1259" s="30"/>
      <c r="O1259" s="34"/>
      <c r="P1259" s="35"/>
      <c r="Q1259" s="30"/>
      <c r="R1259" s="34"/>
      <c r="S1259" s="35"/>
      <c r="T1259" s="30"/>
      <c r="U1259" s="34"/>
      <c r="V1259" s="35"/>
      <c r="W1259" s="30"/>
      <c r="X1259" s="34"/>
      <c r="Y1259" s="34"/>
      <c r="Z1259" s="30"/>
      <c r="AA1259" s="34"/>
      <c r="AB1259" s="34"/>
      <c r="AC1259" s="30"/>
      <c r="AD1259" s="34"/>
      <c r="AE1259" s="34"/>
      <c r="AF1259" s="30"/>
      <c r="AG1259" s="34"/>
      <c r="AH1259" s="34"/>
      <c r="AI1259" s="30"/>
      <c r="AJ1259" s="34"/>
      <c r="AK1259" s="34"/>
      <c r="AL1259" s="30"/>
      <c r="AM1259" s="34"/>
      <c r="AN1259" s="34"/>
      <c r="AO1259" s="30"/>
      <c r="AP1259" s="34"/>
      <c r="AQ1259" s="34"/>
      <c r="AR1259" s="30"/>
      <c r="AS1259" s="34"/>
      <c r="AT1259" s="34"/>
      <c r="AU1259" s="30"/>
      <c r="AV1259" s="34"/>
      <c r="AW1259" s="34"/>
      <c r="AX1259" s="30"/>
      <c r="AY1259" s="34"/>
      <c r="AZ1259" s="34"/>
      <c r="BA1259" s="30"/>
      <c r="BB1259" s="34"/>
      <c r="BC1259" s="34"/>
      <c r="BD1259" s="30"/>
      <c r="BE1259" s="34"/>
      <c r="BF1259" s="34"/>
      <c r="BG1259" s="30"/>
      <c r="BH1259" s="34"/>
      <c r="BI1259" s="34"/>
      <c r="BJ1259" s="30"/>
      <c r="BK1259" s="34"/>
      <c r="BL1259" s="34"/>
      <c r="BM1259" s="122"/>
      <c r="BN1259" s="28"/>
      <c r="BO1259" s="34"/>
      <c r="BP1259" s="30"/>
      <c r="BQ1259" s="30"/>
      <c r="BR1259" s="31"/>
      <c r="BS1259" s="31"/>
      <c r="BT1259" s="31"/>
      <c r="BU1259" s="31"/>
      <c r="BV1259" s="31"/>
      <c r="BW1259" s="31"/>
      <c r="BX1259" s="31"/>
      <c r="BY1259" s="31"/>
      <c r="BZ1259" s="31"/>
      <c r="CA1259" s="31"/>
      <c r="CB1259" s="31"/>
      <c r="CC1259" s="31"/>
      <c r="CD1259" s="31"/>
      <c r="CE1259" s="31"/>
      <c r="CF1259" s="31"/>
      <c r="CG1259" s="31"/>
      <c r="CH1259" s="31"/>
      <c r="CI1259" s="31"/>
      <c r="CJ1259" s="31"/>
      <c r="CK1259" s="31"/>
      <c r="CL1259" s="31"/>
      <c r="CM1259" s="31"/>
      <c r="CN1259" s="31"/>
      <c r="CO1259" s="31"/>
      <c r="CP1259" s="31"/>
      <c r="CQ1259" s="31"/>
      <c r="CR1259" s="31"/>
      <c r="CS1259" s="31"/>
      <c r="CT1259" s="31"/>
      <c r="CU1259" s="31"/>
      <c r="CV1259" s="31"/>
      <c r="CW1259" s="31"/>
      <c r="CX1259" s="31"/>
      <c r="CY1259" s="31"/>
      <c r="CZ1259" s="31"/>
      <c r="DA1259" s="31"/>
      <c r="DB1259" s="31"/>
      <c r="DC1259" s="31"/>
      <c r="DD1259" s="31"/>
      <c r="DE1259" s="31"/>
      <c r="DF1259" s="31"/>
      <c r="DG1259" s="31"/>
      <c r="DH1259" s="31"/>
      <c r="DI1259" s="31"/>
      <c r="DJ1259" s="31"/>
      <c r="DK1259" s="31"/>
      <c r="DL1259" s="31"/>
      <c r="DM1259" s="31"/>
      <c r="DN1259" s="31"/>
      <c r="DO1259" s="31"/>
      <c r="DP1259" s="31"/>
      <c r="DQ1259" s="31"/>
      <c r="DR1259" s="31"/>
      <c r="DS1259" s="31"/>
      <c r="DT1259" s="31"/>
      <c r="DU1259" s="31"/>
      <c r="DV1259" s="31"/>
      <c r="DW1259" s="31"/>
      <c r="DX1259" s="31"/>
      <c r="DY1259" s="31"/>
      <c r="DZ1259" s="31"/>
      <c r="EA1259" s="31"/>
      <c r="EB1259" s="31"/>
      <c r="EC1259" s="31"/>
      <c r="ED1259" s="31"/>
      <c r="EE1259" s="31"/>
      <c r="EF1259" s="31"/>
      <c r="EG1259" s="31"/>
      <c r="EH1259" s="31"/>
      <c r="EI1259" s="31"/>
      <c r="EJ1259" s="31"/>
      <c r="EK1259" s="31"/>
      <c r="EL1259" s="31"/>
      <c r="EM1259" s="31"/>
      <c r="EN1259" s="31"/>
      <c r="EO1259" s="31"/>
      <c r="EP1259" s="31"/>
      <c r="EQ1259" s="31"/>
      <c r="ER1259" s="31"/>
      <c r="ES1259" s="31"/>
      <c r="ET1259" s="31"/>
      <c r="EU1259" s="31"/>
      <c r="EV1259" s="31"/>
      <c r="EW1259" s="31"/>
      <c r="EX1259" s="31"/>
      <c r="EY1259" s="31"/>
      <c r="EZ1259" s="31"/>
      <c r="FA1259" s="31"/>
      <c r="FB1259" s="31"/>
      <c r="FC1259" s="31"/>
      <c r="FD1259" s="31"/>
      <c r="FE1259" s="31"/>
      <c r="FF1259" s="31"/>
      <c r="FG1259" s="31"/>
      <c r="FH1259" s="31"/>
      <c r="FI1259" s="31"/>
      <c r="FJ1259" s="31"/>
      <c r="FK1259" s="31"/>
      <c r="FL1259" s="31"/>
      <c r="FM1259" s="31"/>
      <c r="FN1259" s="31"/>
      <c r="FO1259" s="31"/>
      <c r="FP1259" s="31"/>
      <c r="FQ1259" s="31"/>
      <c r="FR1259" s="31"/>
      <c r="FS1259" s="31"/>
      <c r="FT1259" s="31"/>
      <c r="FU1259" s="31"/>
      <c r="FV1259" s="31"/>
      <c r="FW1259" s="31"/>
      <c r="FX1259" s="31"/>
      <c r="FY1259" s="31"/>
      <c r="FZ1259" s="31"/>
      <c r="GA1259" s="31"/>
      <c r="GB1259" s="31"/>
      <c r="GC1259" s="31"/>
      <c r="GD1259" s="31"/>
      <c r="GE1259" s="31"/>
      <c r="GF1259" s="31"/>
      <c r="GG1259" s="31"/>
      <c r="GH1259" s="31"/>
      <c r="GI1259" s="31"/>
      <c r="GJ1259" s="31"/>
      <c r="GK1259" s="31"/>
      <c r="GL1259" s="31"/>
      <c r="GM1259" s="31"/>
      <c r="GN1259" s="31"/>
      <c r="GO1259" s="31"/>
      <c r="GP1259" s="31"/>
      <c r="GQ1259" s="31"/>
      <c r="GR1259" s="31"/>
      <c r="GS1259" s="31"/>
      <c r="GT1259" s="31"/>
      <c r="GU1259" s="31"/>
      <c r="GV1259" s="31"/>
      <c r="GW1259" s="31"/>
      <c r="GX1259" s="31"/>
      <c r="GY1259" s="31"/>
      <c r="GZ1259" s="31"/>
    </row>
    <row r="1260" spans="2:208" s="32" customFormat="1" x14ac:dyDescent="0.2">
      <c r="B1260" s="21"/>
      <c r="C1260" s="22"/>
      <c r="D1260" s="22"/>
      <c r="E1260" s="22"/>
      <c r="F1260" s="246"/>
      <c r="G1260" s="121"/>
      <c r="H1260" s="27"/>
      <c r="I1260" s="28"/>
      <c r="J1260" s="29"/>
      <c r="K1260" s="30"/>
      <c r="L1260" s="34"/>
      <c r="M1260" s="35"/>
      <c r="N1260" s="30"/>
      <c r="O1260" s="34"/>
      <c r="P1260" s="35"/>
      <c r="Q1260" s="30"/>
      <c r="R1260" s="34"/>
      <c r="S1260" s="35"/>
      <c r="T1260" s="30"/>
      <c r="U1260" s="34"/>
      <c r="V1260" s="35"/>
      <c r="W1260" s="30"/>
      <c r="X1260" s="34"/>
      <c r="Y1260" s="34"/>
      <c r="Z1260" s="30"/>
      <c r="AA1260" s="34"/>
      <c r="AB1260" s="34"/>
      <c r="AC1260" s="30"/>
      <c r="AD1260" s="34"/>
      <c r="AE1260" s="34"/>
      <c r="AF1260" s="30"/>
      <c r="AG1260" s="34"/>
      <c r="AH1260" s="34"/>
      <c r="AI1260" s="30"/>
      <c r="AJ1260" s="34"/>
      <c r="AK1260" s="34"/>
      <c r="AL1260" s="30"/>
      <c r="AM1260" s="34"/>
      <c r="AN1260" s="34"/>
      <c r="AO1260" s="30"/>
      <c r="AP1260" s="34"/>
      <c r="AQ1260" s="34"/>
      <c r="AR1260" s="30"/>
      <c r="AS1260" s="34"/>
      <c r="AT1260" s="34"/>
      <c r="AU1260" s="30"/>
      <c r="AV1260" s="34"/>
      <c r="AW1260" s="34"/>
      <c r="AX1260" s="30"/>
      <c r="AY1260" s="34"/>
      <c r="AZ1260" s="34"/>
      <c r="BA1260" s="30"/>
      <c r="BB1260" s="34"/>
      <c r="BC1260" s="34"/>
      <c r="BD1260" s="30"/>
      <c r="BE1260" s="34"/>
      <c r="BF1260" s="34"/>
      <c r="BG1260" s="30"/>
      <c r="BH1260" s="34"/>
      <c r="BI1260" s="34"/>
      <c r="BJ1260" s="30"/>
      <c r="BK1260" s="34"/>
      <c r="BL1260" s="34"/>
      <c r="BM1260" s="122"/>
      <c r="BN1260" s="28"/>
      <c r="BO1260" s="34"/>
      <c r="BP1260" s="30"/>
      <c r="BQ1260" s="30"/>
      <c r="BR1260" s="31"/>
      <c r="BS1260" s="31"/>
      <c r="BT1260" s="31"/>
      <c r="BU1260" s="31"/>
      <c r="BV1260" s="31"/>
      <c r="BW1260" s="31"/>
      <c r="BX1260" s="31"/>
      <c r="BY1260" s="31"/>
      <c r="BZ1260" s="31"/>
      <c r="CA1260" s="31"/>
      <c r="CB1260" s="31"/>
      <c r="CC1260" s="31"/>
      <c r="CD1260" s="31"/>
      <c r="CE1260" s="31"/>
      <c r="CF1260" s="31"/>
      <c r="CG1260" s="31"/>
      <c r="CH1260" s="31"/>
      <c r="CI1260" s="31"/>
      <c r="CJ1260" s="31"/>
      <c r="CK1260" s="31"/>
      <c r="CL1260" s="31"/>
      <c r="CM1260" s="31"/>
      <c r="CN1260" s="31"/>
      <c r="CO1260" s="31"/>
      <c r="CP1260" s="31"/>
      <c r="CQ1260" s="31"/>
      <c r="CR1260" s="31"/>
      <c r="CS1260" s="31"/>
      <c r="CT1260" s="31"/>
      <c r="CU1260" s="31"/>
      <c r="CV1260" s="31"/>
      <c r="CW1260" s="31"/>
      <c r="CX1260" s="31"/>
      <c r="CY1260" s="31"/>
      <c r="CZ1260" s="31"/>
      <c r="DA1260" s="31"/>
      <c r="DB1260" s="31"/>
      <c r="DC1260" s="31"/>
      <c r="DD1260" s="31"/>
      <c r="DE1260" s="31"/>
      <c r="DF1260" s="31"/>
      <c r="DG1260" s="31"/>
      <c r="DH1260" s="31"/>
      <c r="DI1260" s="31"/>
      <c r="DJ1260" s="31"/>
      <c r="DK1260" s="31"/>
      <c r="DL1260" s="31"/>
      <c r="DM1260" s="31"/>
      <c r="DN1260" s="31"/>
      <c r="DO1260" s="31"/>
      <c r="DP1260" s="31"/>
      <c r="DQ1260" s="31"/>
      <c r="DR1260" s="31"/>
      <c r="DS1260" s="31"/>
      <c r="DT1260" s="31"/>
      <c r="DU1260" s="31"/>
      <c r="DV1260" s="31"/>
      <c r="DW1260" s="31"/>
      <c r="DX1260" s="31"/>
      <c r="DY1260" s="31"/>
      <c r="DZ1260" s="31"/>
      <c r="EA1260" s="31"/>
      <c r="EB1260" s="31"/>
      <c r="EC1260" s="31"/>
      <c r="ED1260" s="31"/>
      <c r="EE1260" s="31"/>
      <c r="EF1260" s="31"/>
      <c r="EG1260" s="31"/>
      <c r="EH1260" s="31"/>
      <c r="EI1260" s="31"/>
      <c r="EJ1260" s="31"/>
      <c r="EK1260" s="31"/>
      <c r="EL1260" s="31"/>
      <c r="EM1260" s="31"/>
      <c r="EN1260" s="31"/>
      <c r="EO1260" s="31"/>
      <c r="EP1260" s="31"/>
      <c r="EQ1260" s="31"/>
      <c r="ER1260" s="31"/>
      <c r="ES1260" s="31"/>
      <c r="ET1260" s="31"/>
      <c r="EU1260" s="31"/>
      <c r="EV1260" s="31"/>
      <c r="EW1260" s="31"/>
      <c r="EX1260" s="31"/>
      <c r="EY1260" s="31"/>
      <c r="EZ1260" s="31"/>
      <c r="FA1260" s="31"/>
      <c r="FB1260" s="31"/>
      <c r="FC1260" s="31"/>
      <c r="FD1260" s="31"/>
      <c r="FE1260" s="31"/>
      <c r="FF1260" s="31"/>
      <c r="FG1260" s="31"/>
      <c r="FH1260" s="31"/>
      <c r="FI1260" s="31"/>
      <c r="FJ1260" s="31"/>
      <c r="FK1260" s="31"/>
      <c r="FL1260" s="31"/>
      <c r="FM1260" s="31"/>
      <c r="FN1260" s="31"/>
      <c r="FO1260" s="31"/>
      <c r="FP1260" s="31"/>
      <c r="FQ1260" s="31"/>
      <c r="FR1260" s="31"/>
      <c r="FS1260" s="31"/>
      <c r="FT1260" s="31"/>
      <c r="FU1260" s="31"/>
      <c r="FV1260" s="31"/>
      <c r="FW1260" s="31"/>
      <c r="FX1260" s="31"/>
      <c r="FY1260" s="31"/>
      <c r="FZ1260" s="31"/>
      <c r="GA1260" s="31"/>
      <c r="GB1260" s="31"/>
      <c r="GC1260" s="31"/>
      <c r="GD1260" s="31"/>
      <c r="GE1260" s="31"/>
      <c r="GF1260" s="31"/>
      <c r="GG1260" s="31"/>
      <c r="GH1260" s="31"/>
      <c r="GI1260" s="31"/>
      <c r="GJ1260" s="31"/>
      <c r="GK1260" s="31"/>
      <c r="GL1260" s="31"/>
      <c r="GM1260" s="31"/>
      <c r="GN1260" s="31"/>
      <c r="GO1260" s="31"/>
      <c r="GP1260" s="31"/>
      <c r="GQ1260" s="31"/>
      <c r="GR1260" s="31"/>
      <c r="GS1260" s="31"/>
      <c r="GT1260" s="31"/>
      <c r="GU1260" s="31"/>
      <c r="GV1260" s="31"/>
      <c r="GW1260" s="31"/>
      <c r="GX1260" s="31"/>
      <c r="GY1260" s="31"/>
      <c r="GZ1260" s="31"/>
    </row>
    <row r="1261" spans="2:208" s="32" customFormat="1" x14ac:dyDescent="0.2">
      <c r="B1261" s="21"/>
      <c r="C1261" s="22"/>
      <c r="D1261" s="22"/>
      <c r="E1261" s="22"/>
      <c r="F1261" s="246"/>
      <c r="G1261" s="121"/>
      <c r="H1261" s="27"/>
      <c r="I1261" s="28"/>
      <c r="J1261" s="29"/>
      <c r="K1261" s="30"/>
      <c r="L1261" s="34"/>
      <c r="M1261" s="35"/>
      <c r="N1261" s="30"/>
      <c r="O1261" s="34"/>
      <c r="P1261" s="35"/>
      <c r="Q1261" s="30"/>
      <c r="R1261" s="34"/>
      <c r="S1261" s="35"/>
      <c r="T1261" s="30"/>
      <c r="U1261" s="34"/>
      <c r="V1261" s="35"/>
      <c r="W1261" s="30"/>
      <c r="X1261" s="34"/>
      <c r="Y1261" s="34"/>
      <c r="Z1261" s="30"/>
      <c r="AA1261" s="34"/>
      <c r="AB1261" s="34"/>
      <c r="AC1261" s="30"/>
      <c r="AD1261" s="34"/>
      <c r="AE1261" s="34"/>
      <c r="AF1261" s="30"/>
      <c r="AG1261" s="34"/>
      <c r="AH1261" s="34"/>
      <c r="AI1261" s="30"/>
      <c r="AJ1261" s="34"/>
      <c r="AK1261" s="34"/>
      <c r="AL1261" s="30"/>
      <c r="AM1261" s="34"/>
      <c r="AN1261" s="34"/>
      <c r="AO1261" s="30"/>
      <c r="AP1261" s="34"/>
      <c r="AQ1261" s="34"/>
      <c r="AR1261" s="30"/>
      <c r="AS1261" s="34"/>
      <c r="AT1261" s="34"/>
      <c r="AU1261" s="30"/>
      <c r="AV1261" s="34"/>
      <c r="AW1261" s="34"/>
      <c r="AX1261" s="30"/>
      <c r="AY1261" s="34"/>
      <c r="AZ1261" s="34"/>
      <c r="BA1261" s="30"/>
      <c r="BB1261" s="34"/>
      <c r="BC1261" s="34"/>
      <c r="BD1261" s="30"/>
      <c r="BE1261" s="34"/>
      <c r="BF1261" s="34"/>
      <c r="BG1261" s="30"/>
      <c r="BH1261" s="34"/>
      <c r="BI1261" s="34"/>
      <c r="BJ1261" s="30"/>
      <c r="BK1261" s="34"/>
      <c r="BL1261" s="34"/>
      <c r="BM1261" s="122"/>
      <c r="BN1261" s="28"/>
      <c r="BO1261" s="34"/>
      <c r="BP1261" s="30"/>
      <c r="BQ1261" s="30"/>
      <c r="BR1261" s="31"/>
      <c r="BS1261" s="31"/>
      <c r="BT1261" s="31"/>
      <c r="BU1261" s="31"/>
      <c r="BV1261" s="31"/>
      <c r="BW1261" s="31"/>
      <c r="BX1261" s="31"/>
      <c r="BY1261" s="31"/>
      <c r="BZ1261" s="31"/>
      <c r="CA1261" s="31"/>
      <c r="CB1261" s="31"/>
      <c r="CC1261" s="31"/>
      <c r="CD1261" s="31"/>
      <c r="CE1261" s="31"/>
      <c r="CF1261" s="31"/>
      <c r="CG1261" s="31"/>
      <c r="CH1261" s="31"/>
      <c r="CI1261" s="31"/>
      <c r="CJ1261" s="31"/>
      <c r="CK1261" s="31"/>
      <c r="CL1261" s="31"/>
      <c r="CM1261" s="31"/>
      <c r="CN1261" s="31"/>
      <c r="CO1261" s="31"/>
      <c r="CP1261" s="31"/>
      <c r="CQ1261" s="31"/>
      <c r="CR1261" s="31"/>
      <c r="CS1261" s="31"/>
      <c r="CT1261" s="31"/>
      <c r="CU1261" s="31"/>
      <c r="CV1261" s="31"/>
      <c r="CW1261" s="31"/>
      <c r="CX1261" s="31"/>
      <c r="CY1261" s="31"/>
      <c r="CZ1261" s="31"/>
      <c r="DA1261" s="31"/>
      <c r="DB1261" s="31"/>
      <c r="DC1261" s="31"/>
      <c r="DD1261" s="31"/>
      <c r="DE1261" s="31"/>
      <c r="DF1261" s="31"/>
      <c r="DG1261" s="31"/>
      <c r="DH1261" s="31"/>
      <c r="DI1261" s="31"/>
      <c r="DJ1261" s="31"/>
      <c r="DK1261" s="31"/>
      <c r="DL1261" s="31"/>
      <c r="DM1261" s="31"/>
      <c r="DN1261" s="31"/>
      <c r="DO1261" s="31"/>
      <c r="DP1261" s="31"/>
      <c r="DQ1261" s="31"/>
      <c r="DR1261" s="31"/>
      <c r="DS1261" s="31"/>
      <c r="DT1261" s="31"/>
      <c r="DU1261" s="31"/>
      <c r="DV1261" s="31"/>
      <c r="DW1261" s="31"/>
      <c r="DX1261" s="31"/>
      <c r="DY1261" s="31"/>
      <c r="DZ1261" s="31"/>
      <c r="EA1261" s="31"/>
      <c r="EB1261" s="31"/>
      <c r="EC1261" s="31"/>
      <c r="ED1261" s="31"/>
      <c r="EE1261" s="31"/>
      <c r="EF1261" s="31"/>
      <c r="EG1261" s="31"/>
      <c r="EH1261" s="31"/>
      <c r="EI1261" s="31"/>
      <c r="EJ1261" s="31"/>
      <c r="EK1261" s="31"/>
      <c r="EL1261" s="31"/>
      <c r="EM1261" s="31"/>
      <c r="EN1261" s="31"/>
      <c r="EO1261" s="31"/>
      <c r="EP1261" s="31"/>
      <c r="EQ1261" s="31"/>
      <c r="ER1261" s="31"/>
      <c r="ES1261" s="31"/>
      <c r="ET1261" s="31"/>
      <c r="EU1261" s="31"/>
      <c r="EV1261" s="31"/>
      <c r="EW1261" s="31"/>
      <c r="EX1261" s="31"/>
      <c r="EY1261" s="31"/>
      <c r="EZ1261" s="31"/>
      <c r="FA1261" s="31"/>
      <c r="FB1261" s="31"/>
      <c r="FC1261" s="31"/>
      <c r="FD1261" s="31"/>
      <c r="FE1261" s="31"/>
      <c r="FF1261" s="31"/>
      <c r="FG1261" s="31"/>
      <c r="FH1261" s="31"/>
      <c r="FI1261" s="31"/>
      <c r="FJ1261" s="31"/>
      <c r="FK1261" s="31"/>
      <c r="FL1261" s="31"/>
      <c r="FM1261" s="31"/>
      <c r="FN1261" s="31"/>
      <c r="FO1261" s="31"/>
      <c r="FP1261" s="31"/>
      <c r="FQ1261" s="31"/>
      <c r="FR1261" s="31"/>
      <c r="FS1261" s="31"/>
      <c r="FT1261" s="31"/>
      <c r="FU1261" s="31"/>
      <c r="FV1261" s="31"/>
      <c r="FW1261" s="31"/>
      <c r="FX1261" s="31"/>
      <c r="FY1261" s="31"/>
      <c r="FZ1261" s="31"/>
      <c r="GA1261" s="31"/>
      <c r="GB1261" s="31"/>
      <c r="GC1261" s="31"/>
      <c r="GD1261" s="31"/>
      <c r="GE1261" s="31"/>
      <c r="GF1261" s="31"/>
      <c r="GG1261" s="31"/>
      <c r="GH1261" s="31"/>
      <c r="GI1261" s="31"/>
      <c r="GJ1261" s="31"/>
      <c r="GK1261" s="31"/>
      <c r="GL1261" s="31"/>
      <c r="GM1261" s="31"/>
      <c r="GN1261" s="31"/>
      <c r="GO1261" s="31"/>
      <c r="GP1261" s="31"/>
      <c r="GQ1261" s="31"/>
      <c r="GR1261" s="31"/>
      <c r="GS1261" s="31"/>
      <c r="GT1261" s="31"/>
      <c r="GU1261" s="31"/>
      <c r="GV1261" s="31"/>
      <c r="GW1261" s="31"/>
      <c r="GX1261" s="31"/>
      <c r="GY1261" s="31"/>
      <c r="GZ1261" s="31"/>
    </row>
    <row r="1262" spans="2:208" s="32" customFormat="1" x14ac:dyDescent="0.2">
      <c r="B1262" s="21"/>
      <c r="C1262" s="22"/>
      <c r="D1262" s="22"/>
      <c r="E1262" s="22"/>
      <c r="F1262" s="246"/>
      <c r="G1262" s="121"/>
      <c r="H1262" s="27"/>
      <c r="I1262" s="28"/>
      <c r="J1262" s="29"/>
      <c r="K1262" s="30"/>
      <c r="L1262" s="34"/>
      <c r="M1262" s="35"/>
      <c r="N1262" s="30"/>
      <c r="O1262" s="34"/>
      <c r="P1262" s="35"/>
      <c r="Q1262" s="30"/>
      <c r="R1262" s="34"/>
      <c r="S1262" s="35"/>
      <c r="T1262" s="30"/>
      <c r="U1262" s="34"/>
      <c r="V1262" s="35"/>
      <c r="W1262" s="30"/>
      <c r="X1262" s="34"/>
      <c r="Y1262" s="34"/>
      <c r="Z1262" s="30"/>
      <c r="AA1262" s="34"/>
      <c r="AB1262" s="34"/>
      <c r="AC1262" s="30"/>
      <c r="AD1262" s="34"/>
      <c r="AE1262" s="34"/>
      <c r="AF1262" s="30"/>
      <c r="AG1262" s="34"/>
      <c r="AH1262" s="34"/>
      <c r="AI1262" s="30"/>
      <c r="AJ1262" s="34"/>
      <c r="AK1262" s="34"/>
      <c r="AL1262" s="30"/>
      <c r="AM1262" s="34"/>
      <c r="AN1262" s="34"/>
      <c r="AO1262" s="30"/>
      <c r="AP1262" s="34"/>
      <c r="AQ1262" s="34"/>
      <c r="AR1262" s="30"/>
      <c r="AS1262" s="34"/>
      <c r="AT1262" s="34"/>
      <c r="AU1262" s="30"/>
      <c r="AV1262" s="34"/>
      <c r="AW1262" s="34"/>
      <c r="AX1262" s="30"/>
      <c r="AY1262" s="34"/>
      <c r="AZ1262" s="34"/>
      <c r="BA1262" s="30"/>
      <c r="BB1262" s="34"/>
      <c r="BC1262" s="34"/>
      <c r="BD1262" s="30"/>
      <c r="BE1262" s="34"/>
      <c r="BF1262" s="34"/>
      <c r="BG1262" s="30"/>
      <c r="BH1262" s="34"/>
      <c r="BI1262" s="34"/>
      <c r="BJ1262" s="30"/>
      <c r="BK1262" s="34"/>
      <c r="BL1262" s="34"/>
      <c r="BM1262" s="122"/>
      <c r="BN1262" s="28"/>
      <c r="BO1262" s="34"/>
      <c r="BP1262" s="30"/>
      <c r="BQ1262" s="30"/>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1"/>
      <c r="DD1262" s="31"/>
      <c r="DE1262" s="31"/>
      <c r="DF1262" s="31"/>
      <c r="DG1262" s="31"/>
      <c r="DH1262" s="31"/>
      <c r="DI1262" s="31"/>
      <c r="DJ1262" s="31"/>
      <c r="DK1262" s="31"/>
      <c r="DL1262" s="31"/>
      <c r="DM1262" s="31"/>
      <c r="DN1262" s="31"/>
      <c r="DO1262" s="31"/>
      <c r="DP1262" s="31"/>
      <c r="DQ1262" s="31"/>
      <c r="DR1262" s="31"/>
      <c r="DS1262" s="31"/>
      <c r="DT1262" s="31"/>
      <c r="DU1262" s="31"/>
      <c r="DV1262" s="31"/>
      <c r="DW1262" s="31"/>
      <c r="DX1262" s="31"/>
      <c r="DY1262" s="31"/>
      <c r="DZ1262" s="31"/>
      <c r="EA1262" s="31"/>
      <c r="EB1262" s="31"/>
      <c r="EC1262" s="31"/>
      <c r="ED1262" s="31"/>
      <c r="EE1262" s="31"/>
      <c r="EF1262" s="31"/>
      <c r="EG1262" s="31"/>
      <c r="EH1262" s="31"/>
      <c r="EI1262" s="31"/>
      <c r="EJ1262" s="31"/>
      <c r="EK1262" s="31"/>
      <c r="EL1262" s="31"/>
      <c r="EM1262" s="31"/>
      <c r="EN1262" s="31"/>
      <c r="EO1262" s="31"/>
      <c r="EP1262" s="31"/>
      <c r="EQ1262" s="31"/>
      <c r="ER1262" s="31"/>
      <c r="ES1262" s="31"/>
      <c r="ET1262" s="31"/>
      <c r="EU1262" s="31"/>
      <c r="EV1262" s="31"/>
      <c r="EW1262" s="31"/>
      <c r="EX1262" s="31"/>
      <c r="EY1262" s="31"/>
      <c r="EZ1262" s="31"/>
      <c r="FA1262" s="31"/>
      <c r="FB1262" s="31"/>
      <c r="FC1262" s="31"/>
      <c r="FD1262" s="31"/>
      <c r="FE1262" s="31"/>
      <c r="FF1262" s="31"/>
      <c r="FG1262" s="31"/>
      <c r="FH1262" s="31"/>
      <c r="FI1262" s="31"/>
      <c r="FJ1262" s="31"/>
      <c r="FK1262" s="31"/>
      <c r="FL1262" s="31"/>
      <c r="FM1262" s="31"/>
      <c r="FN1262" s="31"/>
      <c r="FO1262" s="31"/>
      <c r="FP1262" s="31"/>
      <c r="FQ1262" s="31"/>
      <c r="FR1262" s="31"/>
      <c r="FS1262" s="31"/>
      <c r="FT1262" s="31"/>
      <c r="FU1262" s="31"/>
      <c r="FV1262" s="31"/>
      <c r="FW1262" s="31"/>
      <c r="FX1262" s="31"/>
      <c r="FY1262" s="31"/>
      <c r="FZ1262" s="31"/>
      <c r="GA1262" s="31"/>
      <c r="GB1262" s="31"/>
      <c r="GC1262" s="31"/>
      <c r="GD1262" s="31"/>
      <c r="GE1262" s="31"/>
      <c r="GF1262" s="31"/>
      <c r="GG1262" s="31"/>
      <c r="GH1262" s="31"/>
      <c r="GI1262" s="31"/>
      <c r="GJ1262" s="31"/>
      <c r="GK1262" s="31"/>
      <c r="GL1262" s="31"/>
      <c r="GM1262" s="31"/>
      <c r="GN1262" s="31"/>
      <c r="GO1262" s="31"/>
      <c r="GP1262" s="31"/>
      <c r="GQ1262" s="31"/>
      <c r="GR1262" s="31"/>
      <c r="GS1262" s="31"/>
      <c r="GT1262" s="31"/>
      <c r="GU1262" s="31"/>
      <c r="GV1262" s="31"/>
      <c r="GW1262" s="31"/>
      <c r="GX1262" s="31"/>
      <c r="GY1262" s="31"/>
      <c r="GZ1262" s="31"/>
    </row>
    <row r="1263" spans="2:208" s="32" customFormat="1" x14ac:dyDescent="0.2">
      <c r="B1263" s="21"/>
      <c r="C1263" s="22"/>
      <c r="D1263" s="22"/>
      <c r="E1263" s="22"/>
      <c r="F1263" s="246"/>
      <c r="G1263" s="121"/>
      <c r="H1263" s="27"/>
      <c r="I1263" s="28"/>
      <c r="J1263" s="29"/>
      <c r="K1263" s="30"/>
      <c r="L1263" s="34"/>
      <c r="M1263" s="35"/>
      <c r="N1263" s="30"/>
      <c r="O1263" s="34"/>
      <c r="P1263" s="35"/>
      <c r="Q1263" s="30"/>
      <c r="R1263" s="34"/>
      <c r="S1263" s="35"/>
      <c r="T1263" s="30"/>
      <c r="U1263" s="34"/>
      <c r="V1263" s="35"/>
      <c r="W1263" s="30"/>
      <c r="X1263" s="34"/>
      <c r="Y1263" s="34"/>
      <c r="Z1263" s="30"/>
      <c r="AA1263" s="34"/>
      <c r="AB1263" s="34"/>
      <c r="AC1263" s="30"/>
      <c r="AD1263" s="34"/>
      <c r="AE1263" s="34"/>
      <c r="AF1263" s="30"/>
      <c r="AG1263" s="34"/>
      <c r="AH1263" s="34"/>
      <c r="AI1263" s="30"/>
      <c r="AJ1263" s="34"/>
      <c r="AK1263" s="34"/>
      <c r="AL1263" s="30"/>
      <c r="AM1263" s="34"/>
      <c r="AN1263" s="34"/>
      <c r="AO1263" s="30"/>
      <c r="AP1263" s="34"/>
      <c r="AQ1263" s="34"/>
      <c r="AR1263" s="30"/>
      <c r="AS1263" s="34"/>
      <c r="AT1263" s="34"/>
      <c r="AU1263" s="30"/>
      <c r="AV1263" s="34"/>
      <c r="AW1263" s="34"/>
      <c r="AX1263" s="30"/>
      <c r="AY1263" s="34"/>
      <c r="AZ1263" s="34"/>
      <c r="BA1263" s="30"/>
      <c r="BB1263" s="34"/>
      <c r="BC1263" s="34"/>
      <c r="BD1263" s="30"/>
      <c r="BE1263" s="34"/>
      <c r="BF1263" s="34"/>
      <c r="BG1263" s="30"/>
      <c r="BH1263" s="34"/>
      <c r="BI1263" s="34"/>
      <c r="BJ1263" s="30"/>
      <c r="BK1263" s="34"/>
      <c r="BL1263" s="34"/>
      <c r="BM1263" s="122"/>
      <c r="BN1263" s="28"/>
      <c r="BO1263" s="34"/>
      <c r="BP1263" s="30"/>
      <c r="BQ1263" s="30"/>
      <c r="BR1263" s="31"/>
      <c r="BS1263" s="31"/>
      <c r="BT1263" s="31"/>
      <c r="BU1263" s="31"/>
      <c r="BV1263" s="31"/>
      <c r="BW1263" s="31"/>
      <c r="BX1263" s="31"/>
      <c r="BY1263" s="31"/>
      <c r="BZ1263" s="31"/>
      <c r="CA1263" s="31"/>
      <c r="CB1263" s="31"/>
      <c r="CC1263" s="31"/>
      <c r="CD1263" s="31"/>
      <c r="CE1263" s="31"/>
      <c r="CF1263" s="31"/>
      <c r="CG1263" s="31"/>
      <c r="CH1263" s="31"/>
      <c r="CI1263" s="31"/>
      <c r="CJ1263" s="31"/>
      <c r="CK1263" s="31"/>
      <c r="CL1263" s="31"/>
      <c r="CM1263" s="31"/>
      <c r="CN1263" s="31"/>
      <c r="CO1263" s="31"/>
      <c r="CP1263" s="31"/>
      <c r="CQ1263" s="31"/>
      <c r="CR1263" s="31"/>
      <c r="CS1263" s="31"/>
      <c r="CT1263" s="31"/>
      <c r="CU1263" s="31"/>
      <c r="CV1263" s="31"/>
      <c r="CW1263" s="31"/>
      <c r="CX1263" s="31"/>
      <c r="CY1263" s="31"/>
      <c r="CZ1263" s="31"/>
      <c r="DA1263" s="31"/>
      <c r="DB1263" s="31"/>
      <c r="DC1263" s="31"/>
      <c r="DD1263" s="31"/>
      <c r="DE1263" s="31"/>
      <c r="DF1263" s="31"/>
      <c r="DG1263" s="31"/>
      <c r="DH1263" s="31"/>
      <c r="DI1263" s="31"/>
      <c r="DJ1263" s="31"/>
      <c r="DK1263" s="31"/>
      <c r="DL1263" s="31"/>
      <c r="DM1263" s="31"/>
      <c r="DN1263" s="31"/>
      <c r="DO1263" s="31"/>
      <c r="DP1263" s="31"/>
      <c r="DQ1263" s="31"/>
      <c r="DR1263" s="31"/>
      <c r="DS1263" s="31"/>
      <c r="DT1263" s="31"/>
      <c r="DU1263" s="31"/>
      <c r="DV1263" s="31"/>
      <c r="DW1263" s="31"/>
      <c r="DX1263" s="31"/>
      <c r="DY1263" s="31"/>
      <c r="DZ1263" s="31"/>
      <c r="EA1263" s="31"/>
      <c r="EB1263" s="31"/>
      <c r="EC1263" s="31"/>
      <c r="ED1263" s="31"/>
      <c r="EE1263" s="31"/>
      <c r="EF1263" s="31"/>
      <c r="EG1263" s="31"/>
      <c r="EH1263" s="31"/>
      <c r="EI1263" s="31"/>
      <c r="EJ1263" s="31"/>
      <c r="EK1263" s="31"/>
      <c r="EL1263" s="31"/>
      <c r="EM1263" s="31"/>
      <c r="EN1263" s="31"/>
      <c r="EO1263" s="31"/>
      <c r="EP1263" s="31"/>
      <c r="EQ1263" s="31"/>
      <c r="ER1263" s="31"/>
      <c r="ES1263" s="31"/>
      <c r="ET1263" s="31"/>
      <c r="EU1263" s="31"/>
      <c r="EV1263" s="31"/>
      <c r="EW1263" s="31"/>
      <c r="EX1263" s="31"/>
      <c r="EY1263" s="31"/>
      <c r="EZ1263" s="31"/>
      <c r="FA1263" s="31"/>
      <c r="FB1263" s="31"/>
      <c r="FC1263" s="31"/>
      <c r="FD1263" s="31"/>
      <c r="FE1263" s="31"/>
      <c r="FF1263" s="31"/>
      <c r="FG1263" s="31"/>
      <c r="FH1263" s="31"/>
      <c r="FI1263" s="31"/>
      <c r="FJ1263" s="31"/>
      <c r="FK1263" s="31"/>
      <c r="FL1263" s="31"/>
      <c r="FM1263" s="31"/>
      <c r="FN1263" s="31"/>
      <c r="FO1263" s="31"/>
      <c r="FP1263" s="31"/>
      <c r="FQ1263" s="31"/>
      <c r="FR1263" s="31"/>
      <c r="FS1263" s="31"/>
      <c r="FT1263" s="31"/>
      <c r="FU1263" s="31"/>
      <c r="FV1263" s="31"/>
      <c r="FW1263" s="31"/>
      <c r="FX1263" s="31"/>
      <c r="FY1263" s="31"/>
      <c r="FZ1263" s="31"/>
      <c r="GA1263" s="31"/>
      <c r="GB1263" s="31"/>
      <c r="GC1263" s="31"/>
      <c r="GD1263" s="31"/>
      <c r="GE1263" s="31"/>
      <c r="GF1263" s="31"/>
      <c r="GG1263" s="31"/>
      <c r="GH1263" s="31"/>
      <c r="GI1263" s="31"/>
      <c r="GJ1263" s="31"/>
      <c r="GK1263" s="31"/>
      <c r="GL1263" s="31"/>
      <c r="GM1263" s="31"/>
      <c r="GN1263" s="31"/>
      <c r="GO1263" s="31"/>
      <c r="GP1263" s="31"/>
      <c r="GQ1263" s="31"/>
      <c r="GR1263" s="31"/>
      <c r="GS1263" s="31"/>
      <c r="GT1263" s="31"/>
      <c r="GU1263" s="31"/>
      <c r="GV1263" s="31"/>
      <c r="GW1263" s="31"/>
      <c r="GX1263" s="31"/>
      <c r="GY1263" s="31"/>
      <c r="GZ1263" s="31"/>
    </row>
    <row r="1264" spans="2:208" s="32" customFormat="1" x14ac:dyDescent="0.2">
      <c r="B1264" s="21"/>
      <c r="C1264" s="22"/>
      <c r="D1264" s="22"/>
      <c r="E1264" s="22"/>
      <c r="F1264" s="246"/>
      <c r="G1264" s="121"/>
      <c r="H1264" s="27"/>
      <c r="I1264" s="28"/>
      <c r="J1264" s="29"/>
      <c r="K1264" s="30"/>
      <c r="L1264" s="34"/>
      <c r="M1264" s="35"/>
      <c r="N1264" s="30"/>
      <c r="O1264" s="34"/>
      <c r="P1264" s="35"/>
      <c r="Q1264" s="30"/>
      <c r="R1264" s="34"/>
      <c r="S1264" s="35"/>
      <c r="T1264" s="30"/>
      <c r="U1264" s="34"/>
      <c r="V1264" s="35"/>
      <c r="W1264" s="30"/>
      <c r="X1264" s="34"/>
      <c r="Y1264" s="34"/>
      <c r="Z1264" s="30"/>
      <c r="AA1264" s="34"/>
      <c r="AB1264" s="34"/>
      <c r="AC1264" s="30"/>
      <c r="AD1264" s="34"/>
      <c r="AE1264" s="34"/>
      <c r="AF1264" s="30"/>
      <c r="AG1264" s="34"/>
      <c r="AH1264" s="34"/>
      <c r="AI1264" s="30"/>
      <c r="AJ1264" s="34"/>
      <c r="AK1264" s="34"/>
      <c r="AL1264" s="30"/>
      <c r="AM1264" s="34"/>
      <c r="AN1264" s="34"/>
      <c r="AO1264" s="30"/>
      <c r="AP1264" s="34"/>
      <c r="AQ1264" s="34"/>
      <c r="AR1264" s="30"/>
      <c r="AS1264" s="34"/>
      <c r="AT1264" s="34"/>
      <c r="AU1264" s="30"/>
      <c r="AV1264" s="34"/>
      <c r="AW1264" s="34"/>
      <c r="AX1264" s="30"/>
      <c r="AY1264" s="34"/>
      <c r="AZ1264" s="34"/>
      <c r="BA1264" s="30"/>
      <c r="BB1264" s="34"/>
      <c r="BC1264" s="34"/>
      <c r="BD1264" s="30"/>
      <c r="BE1264" s="34"/>
      <c r="BF1264" s="34"/>
      <c r="BG1264" s="30"/>
      <c r="BH1264" s="34"/>
      <c r="BI1264" s="34"/>
      <c r="BJ1264" s="30"/>
      <c r="BK1264" s="34"/>
      <c r="BL1264" s="34"/>
      <c r="BM1264" s="122"/>
      <c r="BN1264" s="28"/>
      <c r="BO1264" s="34"/>
      <c r="BP1264" s="30"/>
      <c r="BQ1264" s="30"/>
      <c r="BR1264" s="31"/>
      <c r="BS1264" s="31"/>
      <c r="BT1264" s="31"/>
      <c r="BU1264" s="31"/>
      <c r="BV1264" s="31"/>
      <c r="BW1264" s="31"/>
      <c r="BX1264" s="31"/>
      <c r="BY1264" s="31"/>
      <c r="BZ1264" s="31"/>
      <c r="CA1264" s="31"/>
      <c r="CB1264" s="31"/>
      <c r="CC1264" s="31"/>
      <c r="CD1264" s="31"/>
      <c r="CE1264" s="31"/>
      <c r="CF1264" s="31"/>
      <c r="CG1264" s="31"/>
      <c r="CH1264" s="31"/>
      <c r="CI1264" s="31"/>
      <c r="CJ1264" s="31"/>
      <c r="CK1264" s="31"/>
      <c r="CL1264" s="31"/>
      <c r="CM1264" s="31"/>
      <c r="CN1264" s="31"/>
      <c r="CO1264" s="31"/>
      <c r="CP1264" s="31"/>
      <c r="CQ1264" s="31"/>
      <c r="CR1264" s="31"/>
      <c r="CS1264" s="31"/>
      <c r="CT1264" s="31"/>
      <c r="CU1264" s="31"/>
      <c r="CV1264" s="31"/>
      <c r="CW1264" s="31"/>
      <c r="CX1264" s="31"/>
      <c r="CY1264" s="31"/>
      <c r="CZ1264" s="31"/>
      <c r="DA1264" s="31"/>
      <c r="DB1264" s="31"/>
      <c r="DC1264" s="31"/>
      <c r="DD1264" s="31"/>
      <c r="DE1264" s="31"/>
      <c r="DF1264" s="31"/>
      <c r="DG1264" s="31"/>
      <c r="DH1264" s="31"/>
      <c r="DI1264" s="31"/>
      <c r="DJ1264" s="31"/>
      <c r="DK1264" s="31"/>
      <c r="DL1264" s="31"/>
      <c r="DM1264" s="31"/>
      <c r="DN1264" s="31"/>
      <c r="DO1264" s="31"/>
      <c r="DP1264" s="31"/>
      <c r="DQ1264" s="31"/>
      <c r="DR1264" s="31"/>
      <c r="DS1264" s="31"/>
      <c r="DT1264" s="31"/>
      <c r="DU1264" s="31"/>
      <c r="DV1264" s="31"/>
      <c r="DW1264" s="31"/>
      <c r="DX1264" s="31"/>
      <c r="DY1264" s="31"/>
      <c r="DZ1264" s="31"/>
      <c r="EA1264" s="31"/>
      <c r="EB1264" s="31"/>
      <c r="EC1264" s="31"/>
      <c r="ED1264" s="31"/>
      <c r="EE1264" s="31"/>
      <c r="EF1264" s="31"/>
      <c r="EG1264" s="31"/>
      <c r="EH1264" s="31"/>
      <c r="EI1264" s="31"/>
      <c r="EJ1264" s="31"/>
      <c r="EK1264" s="31"/>
      <c r="EL1264" s="31"/>
      <c r="EM1264" s="31"/>
      <c r="EN1264" s="31"/>
      <c r="EO1264" s="31"/>
      <c r="EP1264" s="31"/>
      <c r="EQ1264" s="31"/>
      <c r="ER1264" s="31"/>
      <c r="ES1264" s="31"/>
      <c r="ET1264" s="31"/>
      <c r="EU1264" s="31"/>
      <c r="EV1264" s="31"/>
      <c r="EW1264" s="31"/>
      <c r="EX1264" s="31"/>
      <c r="EY1264" s="31"/>
      <c r="EZ1264" s="31"/>
      <c r="FA1264" s="31"/>
      <c r="FB1264" s="31"/>
      <c r="FC1264" s="31"/>
      <c r="FD1264" s="31"/>
      <c r="FE1264" s="31"/>
      <c r="FF1264" s="31"/>
      <c r="FG1264" s="31"/>
      <c r="FH1264" s="31"/>
      <c r="FI1264" s="31"/>
      <c r="FJ1264" s="31"/>
      <c r="FK1264" s="31"/>
      <c r="FL1264" s="31"/>
      <c r="FM1264" s="31"/>
      <c r="FN1264" s="31"/>
      <c r="FO1264" s="31"/>
      <c r="FP1264" s="31"/>
      <c r="FQ1264" s="31"/>
      <c r="FR1264" s="31"/>
      <c r="FS1264" s="31"/>
      <c r="FT1264" s="31"/>
      <c r="FU1264" s="31"/>
      <c r="FV1264" s="31"/>
      <c r="FW1264" s="31"/>
      <c r="FX1264" s="31"/>
      <c r="FY1264" s="31"/>
      <c r="FZ1264" s="31"/>
      <c r="GA1264" s="31"/>
      <c r="GB1264" s="31"/>
      <c r="GC1264" s="31"/>
      <c r="GD1264" s="31"/>
      <c r="GE1264" s="31"/>
      <c r="GF1264" s="31"/>
      <c r="GG1264" s="31"/>
      <c r="GH1264" s="31"/>
      <c r="GI1264" s="31"/>
      <c r="GJ1264" s="31"/>
      <c r="GK1264" s="31"/>
      <c r="GL1264" s="31"/>
      <c r="GM1264" s="31"/>
      <c r="GN1264" s="31"/>
      <c r="GO1264" s="31"/>
      <c r="GP1264" s="31"/>
      <c r="GQ1264" s="31"/>
      <c r="GR1264" s="31"/>
      <c r="GS1264" s="31"/>
      <c r="GT1264" s="31"/>
      <c r="GU1264" s="31"/>
      <c r="GV1264" s="31"/>
      <c r="GW1264" s="31"/>
      <c r="GX1264" s="31"/>
      <c r="GY1264" s="31"/>
      <c r="GZ1264" s="31"/>
    </row>
    <row r="1265" spans="2:208" s="32" customFormat="1" x14ac:dyDescent="0.2">
      <c r="B1265" s="21"/>
      <c r="C1265" s="22"/>
      <c r="D1265" s="22"/>
      <c r="E1265" s="22"/>
      <c r="F1265" s="246"/>
      <c r="G1265" s="121"/>
      <c r="H1265" s="27"/>
      <c r="I1265" s="28"/>
      <c r="J1265" s="29"/>
      <c r="K1265" s="30"/>
      <c r="L1265" s="34"/>
      <c r="M1265" s="35"/>
      <c r="N1265" s="30"/>
      <c r="O1265" s="34"/>
      <c r="P1265" s="35"/>
      <c r="Q1265" s="30"/>
      <c r="R1265" s="34"/>
      <c r="S1265" s="35"/>
      <c r="T1265" s="30"/>
      <c r="U1265" s="34"/>
      <c r="V1265" s="35"/>
      <c r="W1265" s="30"/>
      <c r="X1265" s="34"/>
      <c r="Y1265" s="34"/>
      <c r="Z1265" s="30"/>
      <c r="AA1265" s="34"/>
      <c r="AB1265" s="34"/>
      <c r="AC1265" s="30"/>
      <c r="AD1265" s="34"/>
      <c r="AE1265" s="34"/>
      <c r="AF1265" s="30"/>
      <c r="AG1265" s="34"/>
      <c r="AH1265" s="34"/>
      <c r="AI1265" s="30"/>
      <c r="AJ1265" s="34"/>
      <c r="AK1265" s="34"/>
      <c r="AL1265" s="30"/>
      <c r="AM1265" s="34"/>
      <c r="AN1265" s="34"/>
      <c r="AO1265" s="30"/>
      <c r="AP1265" s="34"/>
      <c r="AQ1265" s="34"/>
      <c r="AR1265" s="30"/>
      <c r="AS1265" s="34"/>
      <c r="AT1265" s="34"/>
      <c r="AU1265" s="30"/>
      <c r="AV1265" s="34"/>
      <c r="AW1265" s="34"/>
      <c r="AX1265" s="30"/>
      <c r="AY1265" s="34"/>
      <c r="AZ1265" s="34"/>
      <c r="BA1265" s="30"/>
      <c r="BB1265" s="34"/>
      <c r="BC1265" s="34"/>
      <c r="BD1265" s="30"/>
      <c r="BE1265" s="34"/>
      <c r="BF1265" s="34"/>
      <c r="BG1265" s="30"/>
      <c r="BH1265" s="34"/>
      <c r="BI1265" s="34"/>
      <c r="BJ1265" s="30"/>
      <c r="BK1265" s="34"/>
      <c r="BL1265" s="34"/>
      <c r="BM1265" s="122"/>
      <c r="BN1265" s="28"/>
      <c r="BO1265" s="34"/>
      <c r="BP1265" s="30"/>
      <c r="BQ1265" s="30"/>
      <c r="BR1265" s="31"/>
      <c r="BS1265" s="31"/>
      <c r="BT1265" s="31"/>
      <c r="BU1265" s="31"/>
      <c r="BV1265" s="31"/>
      <c r="BW1265" s="31"/>
      <c r="BX1265" s="31"/>
      <c r="BY1265" s="31"/>
      <c r="BZ1265" s="31"/>
      <c r="CA1265" s="31"/>
      <c r="CB1265" s="31"/>
      <c r="CC1265" s="31"/>
      <c r="CD1265" s="31"/>
      <c r="CE1265" s="31"/>
      <c r="CF1265" s="31"/>
      <c r="CG1265" s="31"/>
      <c r="CH1265" s="31"/>
      <c r="CI1265" s="31"/>
      <c r="CJ1265" s="31"/>
      <c r="CK1265" s="31"/>
      <c r="CL1265" s="31"/>
      <c r="CM1265" s="31"/>
      <c r="CN1265" s="31"/>
      <c r="CO1265" s="31"/>
      <c r="CP1265" s="31"/>
      <c r="CQ1265" s="31"/>
      <c r="CR1265" s="31"/>
      <c r="CS1265" s="31"/>
      <c r="CT1265" s="31"/>
      <c r="CU1265" s="31"/>
      <c r="CV1265" s="31"/>
      <c r="CW1265" s="31"/>
      <c r="CX1265" s="31"/>
      <c r="CY1265" s="31"/>
      <c r="CZ1265" s="31"/>
      <c r="DA1265" s="31"/>
      <c r="DB1265" s="31"/>
      <c r="DC1265" s="31"/>
      <c r="DD1265" s="31"/>
      <c r="DE1265" s="31"/>
      <c r="DF1265" s="31"/>
      <c r="DG1265" s="31"/>
      <c r="DH1265" s="31"/>
      <c r="DI1265" s="31"/>
      <c r="DJ1265" s="31"/>
      <c r="DK1265" s="31"/>
      <c r="DL1265" s="31"/>
      <c r="DM1265" s="31"/>
      <c r="DN1265" s="31"/>
      <c r="DO1265" s="31"/>
      <c r="DP1265" s="31"/>
      <c r="DQ1265" s="31"/>
      <c r="DR1265" s="31"/>
      <c r="DS1265" s="31"/>
      <c r="DT1265" s="31"/>
      <c r="DU1265" s="31"/>
      <c r="DV1265" s="31"/>
      <c r="DW1265" s="31"/>
      <c r="DX1265" s="31"/>
      <c r="DY1265" s="31"/>
      <c r="DZ1265" s="31"/>
      <c r="EA1265" s="31"/>
      <c r="EB1265" s="31"/>
      <c r="EC1265" s="31"/>
      <c r="ED1265" s="31"/>
      <c r="EE1265" s="31"/>
      <c r="EF1265" s="31"/>
      <c r="EG1265" s="31"/>
      <c r="EH1265" s="31"/>
      <c r="EI1265" s="31"/>
      <c r="EJ1265" s="31"/>
      <c r="EK1265" s="31"/>
      <c r="EL1265" s="31"/>
      <c r="EM1265" s="31"/>
      <c r="EN1265" s="31"/>
      <c r="EO1265" s="31"/>
      <c r="EP1265" s="31"/>
      <c r="EQ1265" s="31"/>
      <c r="ER1265" s="31"/>
      <c r="ES1265" s="31"/>
      <c r="ET1265" s="31"/>
      <c r="EU1265" s="31"/>
      <c r="EV1265" s="31"/>
      <c r="EW1265" s="31"/>
      <c r="EX1265" s="31"/>
      <c r="EY1265" s="31"/>
      <c r="EZ1265" s="31"/>
      <c r="FA1265" s="31"/>
      <c r="FB1265" s="31"/>
      <c r="FC1265" s="31"/>
      <c r="FD1265" s="31"/>
      <c r="FE1265" s="31"/>
      <c r="FF1265" s="31"/>
      <c r="FG1265" s="31"/>
      <c r="FH1265" s="31"/>
      <c r="FI1265" s="31"/>
      <c r="FJ1265" s="31"/>
      <c r="FK1265" s="31"/>
      <c r="FL1265" s="31"/>
      <c r="FM1265" s="31"/>
      <c r="FN1265" s="31"/>
      <c r="FO1265" s="31"/>
      <c r="FP1265" s="31"/>
      <c r="FQ1265" s="31"/>
      <c r="FR1265" s="31"/>
      <c r="FS1265" s="31"/>
      <c r="FT1265" s="31"/>
      <c r="FU1265" s="31"/>
      <c r="FV1265" s="31"/>
      <c r="FW1265" s="31"/>
      <c r="FX1265" s="31"/>
      <c r="FY1265" s="31"/>
      <c r="FZ1265" s="31"/>
      <c r="GA1265" s="31"/>
      <c r="GB1265" s="31"/>
      <c r="GC1265" s="31"/>
      <c r="GD1265" s="31"/>
      <c r="GE1265" s="31"/>
      <c r="GF1265" s="31"/>
      <c r="GG1265" s="31"/>
      <c r="GH1265" s="31"/>
      <c r="GI1265" s="31"/>
      <c r="GJ1265" s="31"/>
      <c r="GK1265" s="31"/>
      <c r="GL1265" s="31"/>
      <c r="GM1265" s="31"/>
      <c r="GN1265" s="31"/>
      <c r="GO1265" s="31"/>
      <c r="GP1265" s="31"/>
      <c r="GQ1265" s="31"/>
      <c r="GR1265" s="31"/>
      <c r="GS1265" s="31"/>
      <c r="GT1265" s="31"/>
      <c r="GU1265" s="31"/>
      <c r="GV1265" s="31"/>
      <c r="GW1265" s="31"/>
      <c r="GX1265" s="31"/>
      <c r="GY1265" s="31"/>
      <c r="GZ1265" s="31"/>
    </row>
    <row r="1266" spans="2:208" s="32" customFormat="1" x14ac:dyDescent="0.2">
      <c r="B1266" s="21"/>
      <c r="C1266" s="22"/>
      <c r="D1266" s="22"/>
      <c r="E1266" s="22"/>
      <c r="F1266" s="246"/>
      <c r="G1266" s="121"/>
      <c r="H1266" s="27"/>
      <c r="I1266" s="28"/>
      <c r="J1266" s="29"/>
      <c r="K1266" s="30"/>
      <c r="L1266" s="34"/>
      <c r="M1266" s="35"/>
      <c r="N1266" s="30"/>
      <c r="O1266" s="34"/>
      <c r="P1266" s="35"/>
      <c r="Q1266" s="30"/>
      <c r="R1266" s="34"/>
      <c r="S1266" s="35"/>
      <c r="T1266" s="30"/>
      <c r="U1266" s="34"/>
      <c r="V1266" s="35"/>
      <c r="W1266" s="30"/>
      <c r="X1266" s="34"/>
      <c r="Y1266" s="34"/>
      <c r="Z1266" s="30"/>
      <c r="AA1266" s="34"/>
      <c r="AB1266" s="34"/>
      <c r="AC1266" s="30"/>
      <c r="AD1266" s="34"/>
      <c r="AE1266" s="34"/>
      <c r="AF1266" s="30"/>
      <c r="AG1266" s="34"/>
      <c r="AH1266" s="34"/>
      <c r="AI1266" s="30"/>
      <c r="AJ1266" s="34"/>
      <c r="AK1266" s="34"/>
      <c r="AL1266" s="30"/>
      <c r="AM1266" s="34"/>
      <c r="AN1266" s="34"/>
      <c r="AO1266" s="30"/>
      <c r="AP1266" s="34"/>
      <c r="AQ1266" s="34"/>
      <c r="AR1266" s="30"/>
      <c r="AS1266" s="34"/>
      <c r="AT1266" s="34"/>
      <c r="AU1266" s="30"/>
      <c r="AV1266" s="34"/>
      <c r="AW1266" s="34"/>
      <c r="AX1266" s="30"/>
      <c r="AY1266" s="34"/>
      <c r="AZ1266" s="34"/>
      <c r="BA1266" s="30"/>
      <c r="BB1266" s="34"/>
      <c r="BC1266" s="34"/>
      <c r="BD1266" s="30"/>
      <c r="BE1266" s="34"/>
      <c r="BF1266" s="34"/>
      <c r="BG1266" s="30"/>
      <c r="BH1266" s="34"/>
      <c r="BI1266" s="34"/>
      <c r="BJ1266" s="30"/>
      <c r="BK1266" s="34"/>
      <c r="BL1266" s="34"/>
      <c r="BM1266" s="122"/>
      <c r="BN1266" s="28"/>
      <c r="BO1266" s="34"/>
      <c r="BP1266" s="30"/>
      <c r="BQ1266" s="30"/>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c r="DP1266" s="31"/>
      <c r="DQ1266" s="31"/>
      <c r="DR1266" s="31"/>
      <c r="DS1266" s="31"/>
      <c r="DT1266" s="31"/>
      <c r="DU1266" s="31"/>
      <c r="DV1266" s="31"/>
      <c r="DW1266" s="31"/>
      <c r="DX1266" s="31"/>
      <c r="DY1266" s="31"/>
      <c r="DZ1266" s="31"/>
      <c r="EA1266" s="31"/>
      <c r="EB1266" s="31"/>
      <c r="EC1266" s="31"/>
      <c r="ED1266" s="31"/>
      <c r="EE1266" s="31"/>
      <c r="EF1266" s="31"/>
      <c r="EG1266" s="31"/>
      <c r="EH1266" s="31"/>
      <c r="EI1266" s="31"/>
      <c r="EJ1266" s="31"/>
      <c r="EK1266" s="31"/>
      <c r="EL1266" s="31"/>
      <c r="EM1266" s="31"/>
      <c r="EN1266" s="31"/>
      <c r="EO1266" s="31"/>
      <c r="EP1266" s="31"/>
      <c r="EQ1266" s="31"/>
      <c r="ER1266" s="31"/>
      <c r="ES1266" s="31"/>
      <c r="ET1266" s="31"/>
      <c r="EU1266" s="31"/>
      <c r="EV1266" s="31"/>
      <c r="EW1266" s="31"/>
      <c r="EX1266" s="31"/>
      <c r="EY1266" s="31"/>
      <c r="EZ1266" s="31"/>
      <c r="FA1266" s="31"/>
      <c r="FB1266" s="31"/>
      <c r="FC1266" s="31"/>
      <c r="FD1266" s="31"/>
      <c r="FE1266" s="31"/>
      <c r="FF1266" s="31"/>
      <c r="FG1266" s="31"/>
      <c r="FH1266" s="31"/>
      <c r="FI1266" s="31"/>
      <c r="FJ1266" s="31"/>
      <c r="FK1266" s="31"/>
      <c r="FL1266" s="31"/>
      <c r="FM1266" s="31"/>
      <c r="FN1266" s="31"/>
      <c r="FO1266" s="31"/>
      <c r="FP1266" s="31"/>
      <c r="FQ1266" s="31"/>
      <c r="FR1266" s="31"/>
      <c r="FS1266" s="31"/>
      <c r="FT1266" s="31"/>
      <c r="FU1266" s="31"/>
      <c r="FV1266" s="31"/>
      <c r="FW1266" s="31"/>
      <c r="FX1266" s="31"/>
      <c r="FY1266" s="31"/>
      <c r="FZ1266" s="31"/>
      <c r="GA1266" s="31"/>
      <c r="GB1266" s="31"/>
      <c r="GC1266" s="31"/>
      <c r="GD1266" s="31"/>
      <c r="GE1266" s="31"/>
      <c r="GF1266" s="31"/>
      <c r="GG1266" s="31"/>
      <c r="GH1266" s="31"/>
      <c r="GI1266" s="31"/>
      <c r="GJ1266" s="31"/>
      <c r="GK1266" s="31"/>
      <c r="GL1266" s="31"/>
      <c r="GM1266" s="31"/>
      <c r="GN1266" s="31"/>
      <c r="GO1266" s="31"/>
      <c r="GP1266" s="31"/>
      <c r="GQ1266" s="31"/>
      <c r="GR1266" s="31"/>
      <c r="GS1266" s="31"/>
      <c r="GT1266" s="31"/>
      <c r="GU1266" s="31"/>
      <c r="GV1266" s="31"/>
      <c r="GW1266" s="31"/>
      <c r="GX1266" s="31"/>
      <c r="GY1266" s="31"/>
      <c r="GZ1266" s="31"/>
    </row>
    <row r="1267" spans="2:208" s="32" customFormat="1" x14ac:dyDescent="0.2">
      <c r="B1267" s="21"/>
      <c r="C1267" s="22"/>
      <c r="D1267" s="22"/>
      <c r="E1267" s="22"/>
      <c r="F1267" s="246"/>
      <c r="G1267" s="121"/>
      <c r="H1267" s="27"/>
      <c r="I1267" s="28"/>
      <c r="J1267" s="29"/>
      <c r="K1267" s="30"/>
      <c r="L1267" s="34"/>
      <c r="M1267" s="35"/>
      <c r="N1267" s="30"/>
      <c r="O1267" s="34"/>
      <c r="P1267" s="35"/>
      <c r="Q1267" s="30"/>
      <c r="R1267" s="34"/>
      <c r="S1267" s="35"/>
      <c r="T1267" s="30"/>
      <c r="U1267" s="34"/>
      <c r="V1267" s="35"/>
      <c r="W1267" s="30"/>
      <c r="X1267" s="34"/>
      <c r="Y1267" s="34"/>
      <c r="Z1267" s="30"/>
      <c r="AA1267" s="34"/>
      <c r="AB1267" s="34"/>
      <c r="AC1267" s="30"/>
      <c r="AD1267" s="34"/>
      <c r="AE1267" s="34"/>
      <c r="AF1267" s="30"/>
      <c r="AG1267" s="34"/>
      <c r="AH1267" s="34"/>
      <c r="AI1267" s="30"/>
      <c r="AJ1267" s="34"/>
      <c r="AK1267" s="34"/>
      <c r="AL1267" s="30"/>
      <c r="AM1267" s="34"/>
      <c r="AN1267" s="34"/>
      <c r="AO1267" s="30"/>
      <c r="AP1267" s="34"/>
      <c r="AQ1267" s="34"/>
      <c r="AR1267" s="30"/>
      <c r="AS1267" s="34"/>
      <c r="AT1267" s="34"/>
      <c r="AU1267" s="30"/>
      <c r="AV1267" s="34"/>
      <c r="AW1267" s="34"/>
      <c r="AX1267" s="30"/>
      <c r="AY1267" s="34"/>
      <c r="AZ1267" s="34"/>
      <c r="BA1267" s="30"/>
      <c r="BB1267" s="34"/>
      <c r="BC1267" s="34"/>
      <c r="BD1267" s="30"/>
      <c r="BE1267" s="34"/>
      <c r="BF1267" s="34"/>
      <c r="BG1267" s="30"/>
      <c r="BH1267" s="34"/>
      <c r="BI1267" s="34"/>
      <c r="BJ1267" s="30"/>
      <c r="BK1267" s="34"/>
      <c r="BL1267" s="34"/>
      <c r="BM1267" s="122"/>
      <c r="BN1267" s="28"/>
      <c r="BO1267" s="34"/>
      <c r="BP1267" s="30"/>
      <c r="BQ1267" s="30"/>
      <c r="BR1267" s="31"/>
      <c r="BS1267" s="31"/>
      <c r="BT1267" s="31"/>
      <c r="BU1267" s="31"/>
      <c r="BV1267" s="31"/>
      <c r="BW1267" s="31"/>
      <c r="BX1267" s="31"/>
      <c r="BY1267" s="31"/>
      <c r="BZ1267" s="31"/>
      <c r="CA1267" s="31"/>
      <c r="CB1267" s="31"/>
      <c r="CC1267" s="31"/>
      <c r="CD1267" s="31"/>
      <c r="CE1267" s="31"/>
      <c r="CF1267" s="31"/>
      <c r="CG1267" s="31"/>
      <c r="CH1267" s="31"/>
      <c r="CI1267" s="31"/>
      <c r="CJ1267" s="31"/>
      <c r="CK1267" s="31"/>
      <c r="CL1267" s="31"/>
      <c r="CM1267" s="31"/>
      <c r="CN1267" s="31"/>
      <c r="CO1267" s="31"/>
      <c r="CP1267" s="31"/>
      <c r="CQ1267" s="31"/>
      <c r="CR1267" s="31"/>
      <c r="CS1267" s="31"/>
      <c r="CT1267" s="31"/>
      <c r="CU1267" s="31"/>
      <c r="CV1267" s="31"/>
      <c r="CW1267" s="31"/>
      <c r="CX1267" s="31"/>
      <c r="CY1267" s="31"/>
      <c r="CZ1267" s="31"/>
      <c r="DA1267" s="31"/>
      <c r="DB1267" s="31"/>
      <c r="DC1267" s="31"/>
      <c r="DD1267" s="31"/>
      <c r="DE1267" s="31"/>
      <c r="DF1267" s="31"/>
      <c r="DG1267" s="31"/>
      <c r="DH1267" s="31"/>
      <c r="DI1267" s="31"/>
      <c r="DJ1267" s="31"/>
      <c r="DK1267" s="31"/>
      <c r="DL1267" s="31"/>
      <c r="DM1267" s="31"/>
      <c r="DN1267" s="31"/>
      <c r="DO1267" s="31"/>
      <c r="DP1267" s="31"/>
      <c r="DQ1267" s="31"/>
      <c r="DR1267" s="31"/>
      <c r="DS1267" s="31"/>
      <c r="DT1267" s="31"/>
      <c r="DU1267" s="31"/>
      <c r="DV1267" s="31"/>
      <c r="DW1267" s="31"/>
      <c r="DX1267" s="31"/>
      <c r="DY1267" s="31"/>
      <c r="DZ1267" s="31"/>
      <c r="EA1267" s="31"/>
      <c r="EB1267" s="31"/>
      <c r="EC1267" s="31"/>
      <c r="ED1267" s="31"/>
      <c r="EE1267" s="31"/>
      <c r="EF1267" s="31"/>
      <c r="EG1267" s="31"/>
      <c r="EH1267" s="31"/>
      <c r="EI1267" s="31"/>
      <c r="EJ1267" s="31"/>
      <c r="EK1267" s="31"/>
      <c r="EL1267" s="31"/>
      <c r="EM1267" s="31"/>
      <c r="EN1267" s="31"/>
      <c r="EO1267" s="31"/>
      <c r="EP1267" s="31"/>
      <c r="EQ1267" s="31"/>
      <c r="ER1267" s="31"/>
      <c r="ES1267" s="31"/>
      <c r="ET1267" s="31"/>
      <c r="EU1267" s="31"/>
      <c r="EV1267" s="31"/>
      <c r="EW1267" s="31"/>
      <c r="EX1267" s="31"/>
      <c r="EY1267" s="31"/>
      <c r="EZ1267" s="31"/>
      <c r="FA1267" s="31"/>
      <c r="FB1267" s="31"/>
      <c r="FC1267" s="31"/>
      <c r="FD1267" s="31"/>
      <c r="FE1267" s="31"/>
      <c r="FF1267" s="31"/>
      <c r="FG1267" s="31"/>
      <c r="FH1267" s="31"/>
      <c r="FI1267" s="31"/>
      <c r="FJ1267" s="31"/>
      <c r="FK1267" s="31"/>
      <c r="FL1267" s="31"/>
      <c r="FM1267" s="31"/>
      <c r="FN1267" s="31"/>
      <c r="FO1267" s="31"/>
      <c r="FP1267" s="31"/>
      <c r="FQ1267" s="31"/>
      <c r="FR1267" s="31"/>
      <c r="FS1267" s="31"/>
      <c r="FT1267" s="31"/>
      <c r="FU1267" s="31"/>
      <c r="FV1267" s="31"/>
      <c r="FW1267" s="31"/>
      <c r="FX1267" s="31"/>
      <c r="FY1267" s="31"/>
      <c r="FZ1267" s="31"/>
      <c r="GA1267" s="31"/>
      <c r="GB1267" s="31"/>
      <c r="GC1267" s="31"/>
      <c r="GD1267" s="31"/>
      <c r="GE1267" s="31"/>
      <c r="GF1267" s="31"/>
      <c r="GG1267" s="31"/>
      <c r="GH1267" s="31"/>
      <c r="GI1267" s="31"/>
      <c r="GJ1267" s="31"/>
      <c r="GK1267" s="31"/>
      <c r="GL1267" s="31"/>
      <c r="GM1267" s="31"/>
      <c r="GN1267" s="31"/>
      <c r="GO1267" s="31"/>
      <c r="GP1267" s="31"/>
      <c r="GQ1267" s="31"/>
      <c r="GR1267" s="31"/>
      <c r="GS1267" s="31"/>
      <c r="GT1267" s="31"/>
      <c r="GU1267" s="31"/>
      <c r="GV1267" s="31"/>
      <c r="GW1267" s="31"/>
      <c r="GX1267" s="31"/>
      <c r="GY1267" s="31"/>
      <c r="GZ1267" s="31"/>
    </row>
    <row r="1268" spans="2:208" s="32" customFormat="1" x14ac:dyDescent="0.2">
      <c r="B1268" s="21"/>
      <c r="C1268" s="22"/>
      <c r="D1268" s="22"/>
      <c r="E1268" s="22"/>
      <c r="F1268" s="246"/>
      <c r="G1268" s="121"/>
      <c r="H1268" s="27"/>
      <c r="I1268" s="28"/>
      <c r="J1268" s="29"/>
      <c r="K1268" s="30"/>
      <c r="L1268" s="34"/>
      <c r="M1268" s="35"/>
      <c r="N1268" s="30"/>
      <c r="O1268" s="34"/>
      <c r="P1268" s="35"/>
      <c r="Q1268" s="30"/>
      <c r="R1268" s="34"/>
      <c r="S1268" s="35"/>
      <c r="T1268" s="30"/>
      <c r="U1268" s="34"/>
      <c r="V1268" s="35"/>
      <c r="W1268" s="30"/>
      <c r="X1268" s="34"/>
      <c r="Y1268" s="34"/>
      <c r="Z1268" s="30"/>
      <c r="AA1268" s="34"/>
      <c r="AB1268" s="34"/>
      <c r="AC1268" s="30"/>
      <c r="AD1268" s="34"/>
      <c r="AE1268" s="34"/>
      <c r="AF1268" s="30"/>
      <c r="AG1268" s="34"/>
      <c r="AH1268" s="34"/>
      <c r="AI1268" s="30"/>
      <c r="AJ1268" s="34"/>
      <c r="AK1268" s="34"/>
      <c r="AL1268" s="30"/>
      <c r="AM1268" s="34"/>
      <c r="AN1268" s="34"/>
      <c r="AO1268" s="30"/>
      <c r="AP1268" s="34"/>
      <c r="AQ1268" s="34"/>
      <c r="AR1268" s="30"/>
      <c r="AS1268" s="34"/>
      <c r="AT1268" s="34"/>
      <c r="AU1268" s="30"/>
      <c r="AV1268" s="34"/>
      <c r="AW1268" s="34"/>
      <c r="AX1268" s="30"/>
      <c r="AY1268" s="34"/>
      <c r="AZ1268" s="34"/>
      <c r="BA1268" s="30"/>
      <c r="BB1268" s="34"/>
      <c r="BC1268" s="34"/>
      <c r="BD1268" s="30"/>
      <c r="BE1268" s="34"/>
      <c r="BF1268" s="34"/>
      <c r="BG1268" s="30"/>
      <c r="BH1268" s="34"/>
      <c r="BI1268" s="34"/>
      <c r="BJ1268" s="30"/>
      <c r="BK1268" s="34"/>
      <c r="BL1268" s="34"/>
      <c r="BM1268" s="122"/>
      <c r="BN1268" s="28"/>
      <c r="BO1268" s="34"/>
      <c r="BP1268" s="30"/>
      <c r="BQ1268" s="30"/>
      <c r="BR1268" s="31"/>
      <c r="BS1268" s="31"/>
      <c r="BT1268" s="31"/>
      <c r="BU1268" s="31"/>
      <c r="BV1268" s="31"/>
      <c r="BW1268" s="31"/>
      <c r="BX1268" s="31"/>
      <c r="BY1268" s="31"/>
      <c r="BZ1268" s="31"/>
      <c r="CA1268" s="31"/>
      <c r="CB1268" s="31"/>
      <c r="CC1268" s="31"/>
      <c r="CD1268" s="31"/>
      <c r="CE1268" s="31"/>
      <c r="CF1268" s="31"/>
      <c r="CG1268" s="31"/>
      <c r="CH1268" s="31"/>
      <c r="CI1268" s="31"/>
      <c r="CJ1268" s="31"/>
      <c r="CK1268" s="31"/>
      <c r="CL1268" s="31"/>
      <c r="CM1268" s="31"/>
      <c r="CN1268" s="31"/>
      <c r="CO1268" s="31"/>
      <c r="CP1268" s="31"/>
      <c r="CQ1268" s="31"/>
      <c r="CR1268" s="31"/>
      <c r="CS1268" s="31"/>
      <c r="CT1268" s="31"/>
      <c r="CU1268" s="31"/>
      <c r="CV1268" s="31"/>
      <c r="CW1268" s="31"/>
      <c r="CX1268" s="31"/>
      <c r="CY1268" s="31"/>
      <c r="CZ1268" s="31"/>
      <c r="DA1268" s="31"/>
      <c r="DB1268" s="31"/>
      <c r="DC1268" s="31"/>
      <c r="DD1268" s="31"/>
      <c r="DE1268" s="31"/>
      <c r="DF1268" s="31"/>
      <c r="DG1268" s="31"/>
      <c r="DH1268" s="31"/>
      <c r="DI1268" s="31"/>
      <c r="DJ1268" s="31"/>
      <c r="DK1268" s="31"/>
      <c r="DL1268" s="31"/>
      <c r="DM1268" s="31"/>
      <c r="DN1268" s="31"/>
      <c r="DO1268" s="31"/>
      <c r="DP1268" s="31"/>
      <c r="DQ1268" s="31"/>
      <c r="DR1268" s="31"/>
      <c r="DS1268" s="31"/>
      <c r="DT1268" s="31"/>
      <c r="DU1268" s="31"/>
      <c r="DV1268" s="31"/>
      <c r="DW1268" s="31"/>
      <c r="DX1268" s="31"/>
      <c r="DY1268" s="31"/>
      <c r="DZ1268" s="31"/>
      <c r="EA1268" s="31"/>
      <c r="EB1268" s="31"/>
      <c r="EC1268" s="31"/>
      <c r="ED1268" s="31"/>
      <c r="EE1268" s="31"/>
      <c r="EF1268" s="31"/>
      <c r="EG1268" s="31"/>
      <c r="EH1268" s="31"/>
      <c r="EI1268" s="31"/>
      <c r="EJ1268" s="31"/>
      <c r="EK1268" s="31"/>
      <c r="EL1268" s="31"/>
      <c r="EM1268" s="31"/>
      <c r="EN1268" s="31"/>
      <c r="EO1268" s="31"/>
      <c r="EP1268" s="31"/>
      <c r="EQ1268" s="31"/>
      <c r="ER1268" s="31"/>
      <c r="ES1268" s="31"/>
      <c r="ET1268" s="31"/>
      <c r="EU1268" s="31"/>
      <c r="EV1268" s="31"/>
      <c r="EW1268" s="31"/>
      <c r="EX1268" s="31"/>
      <c r="EY1268" s="31"/>
      <c r="EZ1268" s="31"/>
      <c r="FA1268" s="31"/>
      <c r="FB1268" s="31"/>
      <c r="FC1268" s="31"/>
      <c r="FD1268" s="31"/>
      <c r="FE1268" s="31"/>
      <c r="FF1268" s="31"/>
      <c r="FG1268" s="31"/>
      <c r="FH1268" s="31"/>
      <c r="FI1268" s="31"/>
      <c r="FJ1268" s="31"/>
      <c r="FK1268" s="31"/>
      <c r="FL1268" s="31"/>
      <c r="FM1268" s="31"/>
      <c r="FN1268" s="31"/>
      <c r="FO1268" s="31"/>
      <c r="FP1268" s="31"/>
      <c r="FQ1268" s="31"/>
      <c r="FR1268" s="31"/>
      <c r="FS1268" s="31"/>
      <c r="FT1268" s="31"/>
      <c r="FU1268" s="31"/>
      <c r="FV1268" s="31"/>
      <c r="FW1268" s="31"/>
      <c r="FX1268" s="31"/>
      <c r="FY1268" s="31"/>
      <c r="FZ1268" s="31"/>
      <c r="GA1268" s="31"/>
      <c r="GB1268" s="31"/>
      <c r="GC1268" s="31"/>
      <c r="GD1268" s="31"/>
      <c r="GE1268" s="31"/>
      <c r="GF1268" s="31"/>
      <c r="GG1268" s="31"/>
      <c r="GH1268" s="31"/>
      <c r="GI1268" s="31"/>
      <c r="GJ1268" s="31"/>
      <c r="GK1268" s="31"/>
      <c r="GL1268" s="31"/>
      <c r="GM1268" s="31"/>
      <c r="GN1268" s="31"/>
      <c r="GO1268" s="31"/>
      <c r="GP1268" s="31"/>
      <c r="GQ1268" s="31"/>
      <c r="GR1268" s="31"/>
      <c r="GS1268" s="31"/>
      <c r="GT1268" s="31"/>
      <c r="GU1268" s="31"/>
      <c r="GV1268" s="31"/>
      <c r="GW1268" s="31"/>
      <c r="GX1268" s="31"/>
      <c r="GY1268" s="31"/>
      <c r="GZ1268" s="31"/>
    </row>
    <row r="1269" spans="2:208" s="32" customFormat="1" x14ac:dyDescent="0.2">
      <c r="B1269" s="21"/>
      <c r="C1269" s="22"/>
      <c r="D1269" s="22"/>
      <c r="E1269" s="22"/>
      <c r="F1269" s="246"/>
      <c r="G1269" s="121"/>
      <c r="H1269" s="27"/>
      <c r="I1269" s="28"/>
      <c r="J1269" s="29"/>
      <c r="K1269" s="30"/>
      <c r="L1269" s="34"/>
      <c r="M1269" s="35"/>
      <c r="N1269" s="30"/>
      <c r="O1269" s="34"/>
      <c r="P1269" s="35"/>
      <c r="Q1269" s="30"/>
      <c r="R1269" s="34"/>
      <c r="S1269" s="35"/>
      <c r="T1269" s="30"/>
      <c r="U1269" s="34"/>
      <c r="V1269" s="35"/>
      <c r="W1269" s="30"/>
      <c r="X1269" s="34"/>
      <c r="Y1269" s="34"/>
      <c r="Z1269" s="30"/>
      <c r="AA1269" s="34"/>
      <c r="AB1269" s="34"/>
      <c r="AC1269" s="30"/>
      <c r="AD1269" s="34"/>
      <c r="AE1269" s="34"/>
      <c r="AF1269" s="30"/>
      <c r="AG1269" s="34"/>
      <c r="AH1269" s="34"/>
      <c r="AI1269" s="30"/>
      <c r="AJ1269" s="34"/>
      <c r="AK1269" s="34"/>
      <c r="AL1269" s="30"/>
      <c r="AM1269" s="34"/>
      <c r="AN1269" s="34"/>
      <c r="AO1269" s="30"/>
      <c r="AP1269" s="34"/>
      <c r="AQ1269" s="34"/>
      <c r="AR1269" s="30"/>
      <c r="AS1269" s="34"/>
      <c r="AT1269" s="34"/>
      <c r="AU1269" s="30"/>
      <c r="AV1269" s="34"/>
      <c r="AW1269" s="34"/>
      <c r="AX1269" s="30"/>
      <c r="AY1269" s="34"/>
      <c r="AZ1269" s="34"/>
      <c r="BA1269" s="30"/>
      <c r="BB1269" s="34"/>
      <c r="BC1269" s="34"/>
      <c r="BD1269" s="30"/>
      <c r="BE1269" s="34"/>
      <c r="BF1269" s="34"/>
      <c r="BG1269" s="30"/>
      <c r="BH1269" s="34"/>
      <c r="BI1269" s="34"/>
      <c r="BJ1269" s="30"/>
      <c r="BK1269" s="34"/>
      <c r="BL1269" s="34"/>
      <c r="BM1269" s="122"/>
      <c r="BN1269" s="28"/>
      <c r="BO1269" s="34"/>
      <c r="BP1269" s="30"/>
      <c r="BQ1269" s="30"/>
      <c r="BR1269" s="31"/>
      <c r="BS1269" s="31"/>
      <c r="BT1269" s="31"/>
      <c r="BU1269" s="31"/>
      <c r="BV1269" s="31"/>
      <c r="BW1269" s="31"/>
      <c r="BX1269" s="31"/>
      <c r="BY1269" s="31"/>
      <c r="BZ1269" s="31"/>
      <c r="CA1269" s="31"/>
      <c r="CB1269" s="31"/>
      <c r="CC1269" s="31"/>
      <c r="CD1269" s="31"/>
      <c r="CE1269" s="31"/>
      <c r="CF1269" s="31"/>
      <c r="CG1269" s="31"/>
      <c r="CH1269" s="31"/>
      <c r="CI1269" s="31"/>
      <c r="CJ1269" s="31"/>
      <c r="CK1269" s="31"/>
      <c r="CL1269" s="31"/>
      <c r="CM1269" s="31"/>
      <c r="CN1269" s="31"/>
      <c r="CO1269" s="31"/>
      <c r="CP1269" s="31"/>
      <c r="CQ1269" s="31"/>
      <c r="CR1269" s="31"/>
      <c r="CS1269" s="31"/>
      <c r="CT1269" s="31"/>
      <c r="CU1269" s="31"/>
      <c r="CV1269" s="31"/>
      <c r="CW1269" s="31"/>
      <c r="CX1269" s="31"/>
      <c r="CY1269" s="31"/>
      <c r="CZ1269" s="31"/>
      <c r="DA1269" s="31"/>
      <c r="DB1269" s="31"/>
      <c r="DC1269" s="31"/>
      <c r="DD1269" s="31"/>
      <c r="DE1269" s="31"/>
      <c r="DF1269" s="31"/>
      <c r="DG1269" s="31"/>
      <c r="DH1269" s="31"/>
      <c r="DI1269" s="31"/>
      <c r="DJ1269" s="31"/>
      <c r="DK1269" s="31"/>
      <c r="DL1269" s="31"/>
      <c r="DM1269" s="31"/>
      <c r="DN1269" s="31"/>
      <c r="DO1269" s="31"/>
      <c r="DP1269" s="31"/>
      <c r="DQ1269" s="31"/>
      <c r="DR1269" s="31"/>
      <c r="DS1269" s="31"/>
      <c r="DT1269" s="31"/>
      <c r="DU1269" s="31"/>
      <c r="DV1269" s="31"/>
      <c r="DW1269" s="31"/>
      <c r="DX1269" s="31"/>
      <c r="DY1269" s="31"/>
      <c r="DZ1269" s="31"/>
      <c r="EA1269" s="31"/>
      <c r="EB1269" s="31"/>
      <c r="EC1269" s="31"/>
      <c r="ED1269" s="31"/>
      <c r="EE1269" s="31"/>
      <c r="EF1269" s="31"/>
      <c r="EG1269" s="31"/>
      <c r="EH1269" s="31"/>
      <c r="EI1269" s="31"/>
      <c r="EJ1269" s="31"/>
      <c r="EK1269" s="31"/>
      <c r="EL1269" s="31"/>
      <c r="EM1269" s="31"/>
      <c r="EN1269" s="31"/>
      <c r="EO1269" s="31"/>
      <c r="EP1269" s="31"/>
      <c r="EQ1269" s="31"/>
      <c r="ER1269" s="31"/>
      <c r="ES1269" s="31"/>
      <c r="ET1269" s="31"/>
      <c r="EU1269" s="31"/>
      <c r="EV1269" s="31"/>
      <c r="EW1269" s="31"/>
      <c r="EX1269" s="31"/>
      <c r="EY1269" s="31"/>
      <c r="EZ1269" s="31"/>
      <c r="FA1269" s="31"/>
      <c r="FB1269" s="31"/>
      <c r="FC1269" s="31"/>
      <c r="FD1269" s="31"/>
      <c r="FE1269" s="31"/>
      <c r="FF1269" s="31"/>
      <c r="FG1269" s="31"/>
      <c r="FH1269" s="31"/>
      <c r="FI1269" s="31"/>
      <c r="FJ1269" s="31"/>
      <c r="FK1269" s="31"/>
      <c r="FL1269" s="31"/>
      <c r="FM1269" s="31"/>
      <c r="FN1269" s="31"/>
      <c r="FO1269" s="31"/>
      <c r="FP1269" s="31"/>
      <c r="FQ1269" s="31"/>
      <c r="FR1269" s="31"/>
      <c r="FS1269" s="31"/>
      <c r="FT1269" s="31"/>
      <c r="FU1269" s="31"/>
      <c r="FV1269" s="31"/>
      <c r="FW1269" s="31"/>
      <c r="FX1269" s="31"/>
      <c r="FY1269" s="31"/>
      <c r="FZ1269" s="31"/>
      <c r="GA1269" s="31"/>
      <c r="GB1269" s="31"/>
      <c r="GC1269" s="31"/>
      <c r="GD1269" s="31"/>
      <c r="GE1269" s="31"/>
      <c r="GF1269" s="31"/>
      <c r="GG1269" s="31"/>
      <c r="GH1269" s="31"/>
      <c r="GI1269" s="31"/>
      <c r="GJ1269" s="31"/>
      <c r="GK1269" s="31"/>
      <c r="GL1269" s="31"/>
      <c r="GM1269" s="31"/>
      <c r="GN1269" s="31"/>
      <c r="GO1269" s="31"/>
      <c r="GP1269" s="31"/>
      <c r="GQ1269" s="31"/>
      <c r="GR1269" s="31"/>
      <c r="GS1269" s="31"/>
      <c r="GT1269" s="31"/>
      <c r="GU1269" s="31"/>
      <c r="GV1269" s="31"/>
      <c r="GW1269" s="31"/>
      <c r="GX1269" s="31"/>
      <c r="GY1269" s="31"/>
      <c r="GZ1269" s="31"/>
    </row>
    <row r="1270" spans="2:208" s="32" customFormat="1" x14ac:dyDescent="0.2">
      <c r="B1270" s="21"/>
      <c r="C1270" s="22"/>
      <c r="D1270" s="22"/>
      <c r="E1270" s="22"/>
      <c r="F1270" s="246"/>
      <c r="G1270" s="121"/>
      <c r="H1270" s="27"/>
      <c r="I1270" s="28"/>
      <c r="J1270" s="29"/>
      <c r="K1270" s="30"/>
      <c r="L1270" s="34"/>
      <c r="M1270" s="35"/>
      <c r="N1270" s="30"/>
      <c r="O1270" s="34"/>
      <c r="P1270" s="35"/>
      <c r="Q1270" s="30"/>
      <c r="R1270" s="34"/>
      <c r="S1270" s="35"/>
      <c r="T1270" s="30"/>
      <c r="U1270" s="34"/>
      <c r="V1270" s="35"/>
      <c r="W1270" s="30"/>
      <c r="X1270" s="34"/>
      <c r="Y1270" s="34"/>
      <c r="Z1270" s="30"/>
      <c r="AA1270" s="34"/>
      <c r="AB1270" s="34"/>
      <c r="AC1270" s="30"/>
      <c r="AD1270" s="34"/>
      <c r="AE1270" s="34"/>
      <c r="AF1270" s="30"/>
      <c r="AG1270" s="34"/>
      <c r="AH1270" s="34"/>
      <c r="AI1270" s="30"/>
      <c r="AJ1270" s="34"/>
      <c r="AK1270" s="34"/>
      <c r="AL1270" s="30"/>
      <c r="AM1270" s="34"/>
      <c r="AN1270" s="34"/>
      <c r="AO1270" s="30"/>
      <c r="AP1270" s="34"/>
      <c r="AQ1270" s="34"/>
      <c r="AR1270" s="30"/>
      <c r="AS1270" s="34"/>
      <c r="AT1270" s="34"/>
      <c r="AU1270" s="30"/>
      <c r="AV1270" s="34"/>
      <c r="AW1270" s="34"/>
      <c r="AX1270" s="30"/>
      <c r="AY1270" s="34"/>
      <c r="AZ1270" s="34"/>
      <c r="BA1270" s="30"/>
      <c r="BB1270" s="34"/>
      <c r="BC1270" s="34"/>
      <c r="BD1270" s="30"/>
      <c r="BE1270" s="34"/>
      <c r="BF1270" s="34"/>
      <c r="BG1270" s="30"/>
      <c r="BH1270" s="34"/>
      <c r="BI1270" s="34"/>
      <c r="BJ1270" s="30"/>
      <c r="BK1270" s="34"/>
      <c r="BL1270" s="34"/>
      <c r="BM1270" s="122"/>
      <c r="BN1270" s="28"/>
      <c r="BO1270" s="34"/>
      <c r="BP1270" s="30"/>
      <c r="BQ1270" s="30"/>
      <c r="BR1270" s="31"/>
      <c r="BS1270" s="31"/>
      <c r="BT1270" s="31"/>
      <c r="BU1270" s="31"/>
      <c r="BV1270" s="31"/>
      <c r="BW1270" s="31"/>
      <c r="BX1270" s="31"/>
      <c r="BY1270" s="31"/>
      <c r="BZ1270" s="31"/>
      <c r="CA1270" s="31"/>
      <c r="CB1270" s="31"/>
      <c r="CC1270" s="31"/>
      <c r="CD1270" s="31"/>
      <c r="CE1270" s="31"/>
      <c r="CF1270" s="31"/>
      <c r="CG1270" s="31"/>
      <c r="CH1270" s="31"/>
      <c r="CI1270" s="31"/>
      <c r="CJ1270" s="31"/>
      <c r="CK1270" s="31"/>
      <c r="CL1270" s="31"/>
      <c r="CM1270" s="31"/>
      <c r="CN1270" s="31"/>
      <c r="CO1270" s="31"/>
      <c r="CP1270" s="31"/>
      <c r="CQ1270" s="31"/>
      <c r="CR1270" s="31"/>
      <c r="CS1270" s="31"/>
      <c r="CT1270" s="31"/>
      <c r="CU1270" s="31"/>
      <c r="CV1270" s="31"/>
      <c r="CW1270" s="31"/>
      <c r="CX1270" s="31"/>
      <c r="CY1270" s="31"/>
      <c r="CZ1270" s="31"/>
      <c r="DA1270" s="31"/>
      <c r="DB1270" s="31"/>
      <c r="DC1270" s="31"/>
      <c r="DD1270" s="31"/>
      <c r="DE1270" s="31"/>
      <c r="DF1270" s="31"/>
      <c r="DG1270" s="31"/>
      <c r="DH1270" s="31"/>
      <c r="DI1270" s="31"/>
      <c r="DJ1270" s="31"/>
      <c r="DK1270" s="31"/>
      <c r="DL1270" s="31"/>
      <c r="DM1270" s="31"/>
      <c r="DN1270" s="31"/>
      <c r="DO1270" s="31"/>
      <c r="DP1270" s="31"/>
      <c r="DQ1270" s="31"/>
      <c r="DR1270" s="31"/>
      <c r="DS1270" s="31"/>
      <c r="DT1270" s="31"/>
      <c r="DU1270" s="31"/>
      <c r="DV1270" s="31"/>
      <c r="DW1270" s="31"/>
      <c r="DX1270" s="31"/>
      <c r="DY1270" s="31"/>
      <c r="DZ1270" s="31"/>
      <c r="EA1270" s="31"/>
      <c r="EB1270" s="31"/>
      <c r="EC1270" s="31"/>
      <c r="ED1270" s="31"/>
      <c r="EE1270" s="31"/>
      <c r="EF1270" s="31"/>
      <c r="EG1270" s="31"/>
      <c r="EH1270" s="31"/>
      <c r="EI1270" s="31"/>
      <c r="EJ1270" s="31"/>
      <c r="EK1270" s="31"/>
      <c r="EL1270" s="31"/>
      <c r="EM1270" s="31"/>
      <c r="EN1270" s="31"/>
      <c r="EO1270" s="31"/>
      <c r="EP1270" s="31"/>
      <c r="EQ1270" s="31"/>
      <c r="ER1270" s="31"/>
      <c r="ES1270" s="31"/>
      <c r="ET1270" s="31"/>
      <c r="EU1270" s="31"/>
      <c r="EV1270" s="31"/>
      <c r="EW1270" s="31"/>
      <c r="EX1270" s="31"/>
      <c r="EY1270" s="31"/>
      <c r="EZ1270" s="31"/>
      <c r="FA1270" s="31"/>
      <c r="FB1270" s="31"/>
      <c r="FC1270" s="31"/>
      <c r="FD1270" s="31"/>
      <c r="FE1270" s="31"/>
      <c r="FF1270" s="31"/>
      <c r="FG1270" s="31"/>
      <c r="FH1270" s="31"/>
      <c r="FI1270" s="31"/>
      <c r="FJ1270" s="31"/>
      <c r="FK1270" s="31"/>
      <c r="FL1270" s="31"/>
      <c r="FM1270" s="31"/>
      <c r="FN1270" s="31"/>
      <c r="FO1270" s="31"/>
      <c r="FP1270" s="31"/>
      <c r="FQ1270" s="31"/>
      <c r="FR1270" s="31"/>
      <c r="FS1270" s="31"/>
      <c r="FT1270" s="31"/>
      <c r="FU1270" s="31"/>
      <c r="FV1270" s="31"/>
      <c r="FW1270" s="31"/>
      <c r="FX1270" s="31"/>
      <c r="FY1270" s="31"/>
      <c r="FZ1270" s="31"/>
      <c r="GA1270" s="31"/>
      <c r="GB1270" s="31"/>
      <c r="GC1270" s="31"/>
      <c r="GD1270" s="31"/>
      <c r="GE1270" s="31"/>
      <c r="GF1270" s="31"/>
      <c r="GG1270" s="31"/>
      <c r="GH1270" s="31"/>
      <c r="GI1270" s="31"/>
      <c r="GJ1270" s="31"/>
      <c r="GK1270" s="31"/>
      <c r="GL1270" s="31"/>
      <c r="GM1270" s="31"/>
      <c r="GN1270" s="31"/>
      <c r="GO1270" s="31"/>
      <c r="GP1270" s="31"/>
      <c r="GQ1270" s="31"/>
      <c r="GR1270" s="31"/>
      <c r="GS1270" s="31"/>
      <c r="GT1270" s="31"/>
      <c r="GU1270" s="31"/>
      <c r="GV1270" s="31"/>
      <c r="GW1270" s="31"/>
      <c r="GX1270" s="31"/>
      <c r="GY1270" s="31"/>
      <c r="GZ1270" s="31"/>
    </row>
    <row r="1271" spans="2:208" s="32" customFormat="1" x14ac:dyDescent="0.2">
      <c r="B1271" s="21"/>
      <c r="C1271" s="22"/>
      <c r="D1271" s="22"/>
      <c r="E1271" s="22"/>
      <c r="F1271" s="246"/>
      <c r="G1271" s="121"/>
      <c r="H1271" s="27"/>
      <c r="I1271" s="28"/>
      <c r="J1271" s="29"/>
      <c r="K1271" s="30"/>
      <c r="L1271" s="34"/>
      <c r="M1271" s="35"/>
      <c r="N1271" s="30"/>
      <c r="O1271" s="34"/>
      <c r="P1271" s="35"/>
      <c r="Q1271" s="30"/>
      <c r="R1271" s="34"/>
      <c r="S1271" s="35"/>
      <c r="T1271" s="30"/>
      <c r="U1271" s="34"/>
      <c r="V1271" s="35"/>
      <c r="W1271" s="30"/>
      <c r="X1271" s="34"/>
      <c r="Y1271" s="34"/>
      <c r="Z1271" s="30"/>
      <c r="AA1271" s="34"/>
      <c r="AB1271" s="34"/>
      <c r="AC1271" s="30"/>
      <c r="AD1271" s="34"/>
      <c r="AE1271" s="34"/>
      <c r="AF1271" s="30"/>
      <c r="AG1271" s="34"/>
      <c r="AH1271" s="34"/>
      <c r="AI1271" s="30"/>
      <c r="AJ1271" s="34"/>
      <c r="AK1271" s="34"/>
      <c r="AL1271" s="30"/>
      <c r="AM1271" s="34"/>
      <c r="AN1271" s="34"/>
      <c r="AO1271" s="30"/>
      <c r="AP1271" s="34"/>
      <c r="AQ1271" s="34"/>
      <c r="AR1271" s="30"/>
      <c r="AS1271" s="34"/>
      <c r="AT1271" s="34"/>
      <c r="AU1271" s="30"/>
      <c r="AV1271" s="34"/>
      <c r="AW1271" s="34"/>
      <c r="AX1271" s="30"/>
      <c r="AY1271" s="34"/>
      <c r="AZ1271" s="34"/>
      <c r="BA1271" s="30"/>
      <c r="BB1271" s="34"/>
      <c r="BC1271" s="34"/>
      <c r="BD1271" s="30"/>
      <c r="BE1271" s="34"/>
      <c r="BF1271" s="34"/>
      <c r="BG1271" s="30"/>
      <c r="BH1271" s="34"/>
      <c r="BI1271" s="34"/>
      <c r="BJ1271" s="30"/>
      <c r="BK1271" s="34"/>
      <c r="BL1271" s="34"/>
      <c r="BM1271" s="122"/>
      <c r="BN1271" s="28"/>
      <c r="BO1271" s="34"/>
      <c r="BP1271" s="30"/>
      <c r="BQ1271" s="30"/>
      <c r="BR1271" s="31"/>
      <c r="BS1271" s="31"/>
      <c r="BT1271" s="31"/>
      <c r="BU1271" s="31"/>
      <c r="BV1271" s="31"/>
      <c r="BW1271" s="31"/>
      <c r="BX1271" s="31"/>
      <c r="BY1271" s="31"/>
      <c r="BZ1271" s="31"/>
      <c r="CA1271" s="31"/>
      <c r="CB1271" s="31"/>
      <c r="CC1271" s="31"/>
      <c r="CD1271" s="31"/>
      <c r="CE1271" s="31"/>
      <c r="CF1271" s="31"/>
      <c r="CG1271" s="31"/>
      <c r="CH1271" s="31"/>
      <c r="CI1271" s="31"/>
      <c r="CJ1271" s="31"/>
      <c r="CK1271" s="31"/>
      <c r="CL1271" s="31"/>
      <c r="CM1271" s="31"/>
      <c r="CN1271" s="31"/>
      <c r="CO1271" s="31"/>
      <c r="CP1271" s="31"/>
      <c r="CQ1271" s="31"/>
      <c r="CR1271" s="31"/>
      <c r="CS1271" s="31"/>
      <c r="CT1271" s="31"/>
      <c r="CU1271" s="31"/>
      <c r="CV1271" s="31"/>
      <c r="CW1271" s="31"/>
      <c r="CX1271" s="31"/>
      <c r="CY1271" s="31"/>
      <c r="CZ1271" s="31"/>
      <c r="DA1271" s="31"/>
      <c r="DB1271" s="31"/>
      <c r="DC1271" s="31"/>
      <c r="DD1271" s="31"/>
      <c r="DE1271" s="31"/>
      <c r="DF1271" s="31"/>
      <c r="DG1271" s="31"/>
      <c r="DH1271" s="31"/>
      <c r="DI1271" s="31"/>
      <c r="DJ1271" s="31"/>
      <c r="DK1271" s="31"/>
      <c r="DL1271" s="31"/>
      <c r="DM1271" s="31"/>
      <c r="DN1271" s="31"/>
      <c r="DO1271" s="31"/>
      <c r="DP1271" s="31"/>
      <c r="DQ1271" s="31"/>
      <c r="DR1271" s="31"/>
      <c r="DS1271" s="31"/>
      <c r="DT1271" s="31"/>
      <c r="DU1271" s="31"/>
      <c r="DV1271" s="31"/>
      <c r="DW1271" s="31"/>
      <c r="DX1271" s="31"/>
      <c r="DY1271" s="31"/>
      <c r="DZ1271" s="31"/>
      <c r="EA1271" s="31"/>
      <c r="EB1271" s="31"/>
      <c r="EC1271" s="31"/>
      <c r="ED1271" s="31"/>
      <c r="EE1271" s="31"/>
      <c r="EF1271" s="31"/>
      <c r="EG1271" s="31"/>
      <c r="EH1271" s="31"/>
      <c r="EI1271" s="31"/>
      <c r="EJ1271" s="31"/>
      <c r="EK1271" s="31"/>
      <c r="EL1271" s="31"/>
      <c r="EM1271" s="31"/>
      <c r="EN1271" s="31"/>
      <c r="EO1271" s="31"/>
      <c r="EP1271" s="31"/>
      <c r="EQ1271" s="31"/>
      <c r="ER1271" s="31"/>
      <c r="ES1271" s="31"/>
      <c r="ET1271" s="31"/>
      <c r="EU1271" s="31"/>
      <c r="EV1271" s="31"/>
      <c r="EW1271" s="31"/>
      <c r="EX1271" s="31"/>
      <c r="EY1271" s="31"/>
      <c r="EZ1271" s="31"/>
      <c r="FA1271" s="31"/>
      <c r="FB1271" s="31"/>
      <c r="FC1271" s="31"/>
      <c r="FD1271" s="31"/>
      <c r="FE1271" s="31"/>
      <c r="FF1271" s="31"/>
      <c r="FG1271" s="31"/>
      <c r="FH1271" s="31"/>
      <c r="FI1271" s="31"/>
      <c r="FJ1271" s="31"/>
      <c r="FK1271" s="31"/>
      <c r="FL1271" s="31"/>
      <c r="FM1271" s="31"/>
      <c r="FN1271" s="31"/>
      <c r="FO1271" s="31"/>
      <c r="FP1271" s="31"/>
      <c r="FQ1271" s="31"/>
      <c r="FR1271" s="31"/>
      <c r="FS1271" s="31"/>
      <c r="FT1271" s="31"/>
      <c r="FU1271" s="31"/>
      <c r="FV1271" s="31"/>
      <c r="FW1271" s="31"/>
      <c r="FX1271" s="31"/>
      <c r="FY1271" s="31"/>
      <c r="FZ1271" s="31"/>
      <c r="GA1271" s="31"/>
      <c r="GB1271" s="31"/>
      <c r="GC1271" s="31"/>
      <c r="GD1271" s="31"/>
      <c r="GE1271" s="31"/>
      <c r="GF1271" s="31"/>
      <c r="GG1271" s="31"/>
      <c r="GH1271" s="31"/>
      <c r="GI1271" s="31"/>
      <c r="GJ1271" s="31"/>
      <c r="GK1271" s="31"/>
      <c r="GL1271" s="31"/>
      <c r="GM1271" s="31"/>
      <c r="GN1271" s="31"/>
      <c r="GO1271" s="31"/>
      <c r="GP1271" s="31"/>
      <c r="GQ1271" s="31"/>
      <c r="GR1271" s="31"/>
      <c r="GS1271" s="31"/>
      <c r="GT1271" s="31"/>
      <c r="GU1271" s="31"/>
      <c r="GV1271" s="31"/>
      <c r="GW1271" s="31"/>
      <c r="GX1271" s="31"/>
      <c r="GY1271" s="31"/>
      <c r="GZ1271" s="31"/>
    </row>
    <row r="1272" spans="2:208" s="32" customFormat="1" x14ac:dyDescent="0.2">
      <c r="B1272" s="21"/>
      <c r="C1272" s="22"/>
      <c r="D1272" s="22"/>
      <c r="E1272" s="22"/>
      <c r="F1272" s="246"/>
      <c r="G1272" s="121"/>
      <c r="H1272" s="27"/>
      <c r="I1272" s="28"/>
      <c r="J1272" s="29"/>
      <c r="K1272" s="30"/>
      <c r="L1272" s="34"/>
      <c r="M1272" s="35"/>
      <c r="N1272" s="30"/>
      <c r="O1272" s="34"/>
      <c r="P1272" s="35"/>
      <c r="Q1272" s="30"/>
      <c r="R1272" s="34"/>
      <c r="S1272" s="35"/>
      <c r="T1272" s="30"/>
      <c r="U1272" s="34"/>
      <c r="V1272" s="35"/>
      <c r="W1272" s="30"/>
      <c r="X1272" s="34"/>
      <c r="Y1272" s="34"/>
      <c r="Z1272" s="30"/>
      <c r="AA1272" s="34"/>
      <c r="AB1272" s="34"/>
      <c r="AC1272" s="30"/>
      <c r="AD1272" s="34"/>
      <c r="AE1272" s="34"/>
      <c r="AF1272" s="30"/>
      <c r="AG1272" s="34"/>
      <c r="AH1272" s="34"/>
      <c r="AI1272" s="30"/>
      <c r="AJ1272" s="34"/>
      <c r="AK1272" s="34"/>
      <c r="AL1272" s="30"/>
      <c r="AM1272" s="34"/>
      <c r="AN1272" s="34"/>
      <c r="AO1272" s="30"/>
      <c r="AP1272" s="34"/>
      <c r="AQ1272" s="34"/>
      <c r="AR1272" s="30"/>
      <c r="AS1272" s="34"/>
      <c r="AT1272" s="34"/>
      <c r="AU1272" s="30"/>
      <c r="AV1272" s="34"/>
      <c r="AW1272" s="34"/>
      <c r="AX1272" s="30"/>
      <c r="AY1272" s="34"/>
      <c r="AZ1272" s="34"/>
      <c r="BA1272" s="30"/>
      <c r="BB1272" s="34"/>
      <c r="BC1272" s="34"/>
      <c r="BD1272" s="30"/>
      <c r="BE1272" s="34"/>
      <c r="BF1272" s="34"/>
      <c r="BG1272" s="30"/>
      <c r="BH1272" s="34"/>
      <c r="BI1272" s="34"/>
      <c r="BJ1272" s="30"/>
      <c r="BK1272" s="34"/>
      <c r="BL1272" s="34"/>
      <c r="BM1272" s="122"/>
      <c r="BN1272" s="28"/>
      <c r="BO1272" s="34"/>
      <c r="BP1272" s="30"/>
      <c r="BQ1272" s="30"/>
      <c r="BR1272" s="31"/>
      <c r="BS1272" s="31"/>
      <c r="BT1272" s="31"/>
      <c r="BU1272" s="31"/>
      <c r="BV1272" s="31"/>
      <c r="BW1272" s="31"/>
      <c r="BX1272" s="31"/>
      <c r="BY1272" s="31"/>
      <c r="BZ1272" s="31"/>
      <c r="CA1272" s="31"/>
      <c r="CB1272" s="31"/>
      <c r="CC1272" s="31"/>
      <c r="CD1272" s="31"/>
      <c r="CE1272" s="31"/>
      <c r="CF1272" s="31"/>
      <c r="CG1272" s="31"/>
      <c r="CH1272" s="31"/>
      <c r="CI1272" s="31"/>
      <c r="CJ1272" s="31"/>
      <c r="CK1272" s="31"/>
      <c r="CL1272" s="31"/>
      <c r="CM1272" s="31"/>
      <c r="CN1272" s="31"/>
      <c r="CO1272" s="31"/>
      <c r="CP1272" s="31"/>
      <c r="CQ1272" s="31"/>
      <c r="CR1272" s="31"/>
      <c r="CS1272" s="31"/>
      <c r="CT1272" s="31"/>
      <c r="CU1272" s="31"/>
      <c r="CV1272" s="31"/>
      <c r="CW1272" s="31"/>
      <c r="CX1272" s="31"/>
      <c r="CY1272" s="31"/>
      <c r="CZ1272" s="31"/>
      <c r="DA1272" s="31"/>
      <c r="DB1272" s="31"/>
      <c r="DC1272" s="31"/>
      <c r="DD1272" s="31"/>
      <c r="DE1272" s="31"/>
      <c r="DF1272" s="31"/>
      <c r="DG1272" s="31"/>
      <c r="DH1272" s="31"/>
      <c r="DI1272" s="31"/>
      <c r="DJ1272" s="31"/>
      <c r="DK1272" s="31"/>
      <c r="DL1272" s="31"/>
      <c r="DM1272" s="31"/>
      <c r="DN1272" s="31"/>
      <c r="DO1272" s="31"/>
      <c r="DP1272" s="31"/>
      <c r="DQ1272" s="31"/>
      <c r="DR1272" s="31"/>
      <c r="DS1272" s="31"/>
      <c r="DT1272" s="31"/>
      <c r="DU1272" s="31"/>
      <c r="DV1272" s="31"/>
      <c r="DW1272" s="31"/>
      <c r="DX1272" s="31"/>
      <c r="DY1272" s="31"/>
      <c r="DZ1272" s="31"/>
      <c r="EA1272" s="31"/>
      <c r="EB1272" s="31"/>
      <c r="EC1272" s="31"/>
      <c r="ED1272" s="31"/>
      <c r="EE1272" s="31"/>
      <c r="EF1272" s="31"/>
      <c r="EG1272" s="31"/>
      <c r="EH1272" s="31"/>
      <c r="EI1272" s="31"/>
      <c r="EJ1272" s="31"/>
      <c r="EK1272" s="31"/>
      <c r="EL1272" s="31"/>
      <c r="EM1272" s="31"/>
      <c r="EN1272" s="31"/>
      <c r="EO1272" s="31"/>
      <c r="EP1272" s="31"/>
      <c r="EQ1272" s="31"/>
      <c r="ER1272" s="31"/>
      <c r="ES1272" s="31"/>
      <c r="ET1272" s="31"/>
      <c r="EU1272" s="31"/>
      <c r="EV1272" s="31"/>
      <c r="EW1272" s="31"/>
      <c r="EX1272" s="31"/>
      <c r="EY1272" s="31"/>
      <c r="EZ1272" s="31"/>
      <c r="FA1272" s="31"/>
      <c r="FB1272" s="31"/>
      <c r="FC1272" s="31"/>
      <c r="FD1272" s="31"/>
      <c r="FE1272" s="31"/>
      <c r="FF1272" s="31"/>
      <c r="FG1272" s="31"/>
      <c r="FH1272" s="31"/>
      <c r="FI1272" s="31"/>
      <c r="FJ1272" s="31"/>
      <c r="FK1272" s="31"/>
      <c r="FL1272" s="31"/>
      <c r="FM1272" s="31"/>
      <c r="FN1272" s="31"/>
      <c r="FO1272" s="31"/>
      <c r="FP1272" s="31"/>
      <c r="FQ1272" s="31"/>
      <c r="FR1272" s="31"/>
      <c r="FS1272" s="31"/>
      <c r="FT1272" s="31"/>
      <c r="FU1272" s="31"/>
      <c r="FV1272" s="31"/>
      <c r="FW1272" s="31"/>
      <c r="FX1272" s="31"/>
      <c r="FY1272" s="31"/>
      <c r="FZ1272" s="31"/>
      <c r="GA1272" s="31"/>
      <c r="GB1272" s="31"/>
      <c r="GC1272" s="31"/>
      <c r="GD1272" s="31"/>
      <c r="GE1272" s="31"/>
      <c r="GF1272" s="31"/>
      <c r="GG1272" s="31"/>
      <c r="GH1272" s="31"/>
      <c r="GI1272" s="31"/>
      <c r="GJ1272" s="31"/>
      <c r="GK1272" s="31"/>
      <c r="GL1272" s="31"/>
      <c r="GM1272" s="31"/>
      <c r="GN1272" s="31"/>
      <c r="GO1272" s="31"/>
      <c r="GP1272" s="31"/>
      <c r="GQ1272" s="31"/>
      <c r="GR1272" s="31"/>
      <c r="GS1272" s="31"/>
      <c r="GT1272" s="31"/>
      <c r="GU1272" s="31"/>
      <c r="GV1272" s="31"/>
      <c r="GW1272" s="31"/>
      <c r="GX1272" s="31"/>
      <c r="GY1272" s="31"/>
      <c r="GZ1272" s="31"/>
    </row>
    <row r="1273" spans="2:208" s="32" customFormat="1" x14ac:dyDescent="0.2">
      <c r="B1273" s="21"/>
      <c r="C1273" s="22"/>
      <c r="D1273" s="22"/>
      <c r="E1273" s="22"/>
      <c r="F1273" s="246"/>
      <c r="G1273" s="121"/>
      <c r="H1273" s="27"/>
      <c r="I1273" s="28"/>
      <c r="J1273" s="29"/>
      <c r="K1273" s="30"/>
      <c r="L1273" s="34"/>
      <c r="M1273" s="35"/>
      <c r="N1273" s="30"/>
      <c r="O1273" s="34"/>
      <c r="P1273" s="35"/>
      <c r="Q1273" s="30"/>
      <c r="R1273" s="34"/>
      <c r="S1273" s="35"/>
      <c r="T1273" s="30"/>
      <c r="U1273" s="34"/>
      <c r="V1273" s="35"/>
      <c r="W1273" s="30"/>
      <c r="X1273" s="34"/>
      <c r="Y1273" s="34"/>
      <c r="Z1273" s="30"/>
      <c r="AA1273" s="34"/>
      <c r="AB1273" s="34"/>
      <c r="AC1273" s="30"/>
      <c r="AD1273" s="34"/>
      <c r="AE1273" s="34"/>
      <c r="AF1273" s="30"/>
      <c r="AG1273" s="34"/>
      <c r="AH1273" s="34"/>
      <c r="AI1273" s="30"/>
      <c r="AJ1273" s="34"/>
      <c r="AK1273" s="34"/>
      <c r="AL1273" s="30"/>
      <c r="AM1273" s="34"/>
      <c r="AN1273" s="34"/>
      <c r="AO1273" s="30"/>
      <c r="AP1273" s="34"/>
      <c r="AQ1273" s="34"/>
      <c r="AR1273" s="30"/>
      <c r="AS1273" s="34"/>
      <c r="AT1273" s="34"/>
      <c r="AU1273" s="30"/>
      <c r="AV1273" s="34"/>
      <c r="AW1273" s="34"/>
      <c r="AX1273" s="30"/>
      <c r="AY1273" s="34"/>
      <c r="AZ1273" s="34"/>
      <c r="BA1273" s="30"/>
      <c r="BB1273" s="34"/>
      <c r="BC1273" s="34"/>
      <c r="BD1273" s="30"/>
      <c r="BE1273" s="34"/>
      <c r="BF1273" s="34"/>
      <c r="BG1273" s="30"/>
      <c r="BH1273" s="34"/>
      <c r="BI1273" s="34"/>
      <c r="BJ1273" s="30"/>
      <c r="BK1273" s="34"/>
      <c r="BL1273" s="34"/>
      <c r="BM1273" s="122"/>
      <c r="BN1273" s="28"/>
      <c r="BO1273" s="34"/>
      <c r="BP1273" s="30"/>
      <c r="BQ1273" s="30"/>
      <c r="BR1273" s="31"/>
      <c r="BS1273" s="31"/>
      <c r="BT1273" s="31"/>
      <c r="BU1273" s="31"/>
      <c r="BV1273" s="31"/>
      <c r="BW1273" s="31"/>
      <c r="BX1273" s="31"/>
      <c r="BY1273" s="31"/>
      <c r="BZ1273" s="31"/>
      <c r="CA1273" s="31"/>
      <c r="CB1273" s="31"/>
      <c r="CC1273" s="31"/>
      <c r="CD1273" s="31"/>
      <c r="CE1273" s="31"/>
      <c r="CF1273" s="31"/>
      <c r="CG1273" s="31"/>
      <c r="CH1273" s="31"/>
      <c r="CI1273" s="31"/>
      <c r="CJ1273" s="31"/>
      <c r="CK1273" s="31"/>
      <c r="CL1273" s="31"/>
      <c r="CM1273" s="31"/>
      <c r="CN1273" s="31"/>
      <c r="CO1273" s="31"/>
      <c r="CP1273" s="31"/>
      <c r="CQ1273" s="31"/>
      <c r="CR1273" s="31"/>
      <c r="CS1273" s="31"/>
      <c r="CT1273" s="31"/>
      <c r="CU1273" s="31"/>
      <c r="CV1273" s="31"/>
      <c r="CW1273" s="31"/>
      <c r="CX1273" s="31"/>
      <c r="CY1273" s="31"/>
      <c r="CZ1273" s="31"/>
      <c r="DA1273" s="31"/>
      <c r="DB1273" s="31"/>
      <c r="DC1273" s="31"/>
      <c r="DD1273" s="31"/>
      <c r="DE1273" s="31"/>
      <c r="DF1273" s="31"/>
      <c r="DG1273" s="31"/>
      <c r="DH1273" s="31"/>
      <c r="DI1273" s="31"/>
      <c r="DJ1273" s="31"/>
      <c r="DK1273" s="31"/>
      <c r="DL1273" s="31"/>
      <c r="DM1273" s="31"/>
      <c r="DN1273" s="31"/>
      <c r="DO1273" s="31"/>
      <c r="DP1273" s="31"/>
      <c r="DQ1273" s="31"/>
      <c r="DR1273" s="31"/>
      <c r="DS1273" s="31"/>
      <c r="DT1273" s="31"/>
      <c r="DU1273" s="31"/>
      <c r="DV1273" s="31"/>
      <c r="DW1273" s="31"/>
      <c r="DX1273" s="31"/>
      <c r="DY1273" s="31"/>
      <c r="DZ1273" s="31"/>
      <c r="EA1273" s="31"/>
      <c r="EB1273" s="31"/>
      <c r="EC1273" s="31"/>
      <c r="ED1273" s="31"/>
      <c r="EE1273" s="31"/>
      <c r="EF1273" s="31"/>
      <c r="EG1273" s="31"/>
      <c r="EH1273" s="31"/>
      <c r="EI1273" s="31"/>
      <c r="EJ1273" s="31"/>
      <c r="EK1273" s="31"/>
      <c r="EL1273" s="31"/>
      <c r="EM1273" s="31"/>
      <c r="EN1273" s="31"/>
      <c r="EO1273" s="31"/>
      <c r="EP1273" s="31"/>
      <c r="EQ1273" s="31"/>
      <c r="ER1273" s="31"/>
      <c r="ES1273" s="31"/>
      <c r="ET1273" s="31"/>
      <c r="EU1273" s="31"/>
      <c r="EV1273" s="31"/>
      <c r="EW1273" s="31"/>
      <c r="EX1273" s="31"/>
      <c r="EY1273" s="31"/>
      <c r="EZ1273" s="31"/>
      <c r="FA1273" s="31"/>
      <c r="FB1273" s="31"/>
      <c r="FC1273" s="31"/>
      <c r="FD1273" s="31"/>
      <c r="FE1273" s="31"/>
      <c r="FF1273" s="31"/>
      <c r="FG1273" s="31"/>
      <c r="FH1273" s="31"/>
      <c r="FI1273" s="31"/>
      <c r="FJ1273" s="31"/>
      <c r="FK1273" s="31"/>
      <c r="FL1273" s="31"/>
      <c r="FM1273" s="31"/>
      <c r="FN1273" s="31"/>
      <c r="FO1273" s="31"/>
      <c r="FP1273" s="31"/>
      <c r="FQ1273" s="31"/>
      <c r="FR1273" s="31"/>
      <c r="FS1273" s="31"/>
      <c r="FT1273" s="31"/>
      <c r="FU1273" s="31"/>
      <c r="FV1273" s="31"/>
      <c r="FW1273" s="31"/>
      <c r="FX1273" s="31"/>
      <c r="FY1273" s="31"/>
      <c r="FZ1273" s="31"/>
      <c r="GA1273" s="31"/>
      <c r="GB1273" s="31"/>
      <c r="GC1273" s="31"/>
      <c r="GD1273" s="31"/>
      <c r="GE1273" s="31"/>
      <c r="GF1273" s="31"/>
      <c r="GG1273" s="31"/>
      <c r="GH1273" s="31"/>
      <c r="GI1273" s="31"/>
      <c r="GJ1273" s="31"/>
      <c r="GK1273" s="31"/>
      <c r="GL1273" s="31"/>
      <c r="GM1273" s="31"/>
      <c r="GN1273" s="31"/>
      <c r="GO1273" s="31"/>
      <c r="GP1273" s="31"/>
      <c r="GQ1273" s="31"/>
      <c r="GR1273" s="31"/>
      <c r="GS1273" s="31"/>
      <c r="GT1273" s="31"/>
      <c r="GU1273" s="31"/>
      <c r="GV1273" s="31"/>
      <c r="GW1273" s="31"/>
      <c r="GX1273" s="31"/>
      <c r="GY1273" s="31"/>
      <c r="GZ1273" s="31"/>
    </row>
    <row r="1274" spans="2:208" s="32" customFormat="1" x14ac:dyDescent="0.2">
      <c r="B1274" s="21"/>
      <c r="C1274" s="22"/>
      <c r="D1274" s="22"/>
      <c r="E1274" s="22"/>
      <c r="F1274" s="246"/>
      <c r="G1274" s="121"/>
      <c r="H1274" s="27"/>
      <c r="I1274" s="28"/>
      <c r="J1274" s="29"/>
      <c r="K1274" s="30"/>
      <c r="L1274" s="34"/>
      <c r="M1274" s="35"/>
      <c r="N1274" s="30"/>
      <c r="O1274" s="34"/>
      <c r="P1274" s="35"/>
      <c r="Q1274" s="30"/>
      <c r="R1274" s="34"/>
      <c r="S1274" s="35"/>
      <c r="T1274" s="30"/>
      <c r="U1274" s="34"/>
      <c r="V1274" s="35"/>
      <c r="W1274" s="30"/>
      <c r="X1274" s="34"/>
      <c r="Y1274" s="34"/>
      <c r="Z1274" s="30"/>
      <c r="AA1274" s="34"/>
      <c r="AB1274" s="34"/>
      <c r="AC1274" s="30"/>
      <c r="AD1274" s="34"/>
      <c r="AE1274" s="34"/>
      <c r="AF1274" s="30"/>
      <c r="AG1274" s="34"/>
      <c r="AH1274" s="34"/>
      <c r="AI1274" s="30"/>
      <c r="AJ1274" s="34"/>
      <c r="AK1274" s="34"/>
      <c r="AL1274" s="30"/>
      <c r="AM1274" s="34"/>
      <c r="AN1274" s="34"/>
      <c r="AO1274" s="30"/>
      <c r="AP1274" s="34"/>
      <c r="AQ1274" s="34"/>
      <c r="AR1274" s="30"/>
      <c r="AS1274" s="34"/>
      <c r="AT1274" s="34"/>
      <c r="AU1274" s="30"/>
      <c r="AV1274" s="34"/>
      <c r="AW1274" s="34"/>
      <c r="AX1274" s="30"/>
      <c r="AY1274" s="34"/>
      <c r="AZ1274" s="34"/>
      <c r="BA1274" s="30"/>
      <c r="BB1274" s="34"/>
      <c r="BC1274" s="34"/>
      <c r="BD1274" s="30"/>
      <c r="BE1274" s="34"/>
      <c r="BF1274" s="34"/>
      <c r="BG1274" s="30"/>
      <c r="BH1274" s="34"/>
      <c r="BI1274" s="34"/>
      <c r="BJ1274" s="30"/>
      <c r="BK1274" s="34"/>
      <c r="BL1274" s="34"/>
      <c r="BM1274" s="122"/>
      <c r="BN1274" s="28"/>
      <c r="BO1274" s="34"/>
      <c r="BP1274" s="30"/>
      <c r="BQ1274" s="30"/>
      <c r="BR1274" s="31"/>
      <c r="BS1274" s="31"/>
      <c r="BT1274" s="31"/>
      <c r="BU1274" s="31"/>
      <c r="BV1274" s="31"/>
      <c r="BW1274" s="31"/>
      <c r="BX1274" s="31"/>
      <c r="BY1274" s="31"/>
      <c r="BZ1274" s="31"/>
      <c r="CA1274" s="31"/>
      <c r="CB1274" s="31"/>
      <c r="CC1274" s="31"/>
      <c r="CD1274" s="31"/>
      <c r="CE1274" s="31"/>
      <c r="CF1274" s="31"/>
      <c r="CG1274" s="31"/>
      <c r="CH1274" s="31"/>
      <c r="CI1274" s="31"/>
      <c r="CJ1274" s="31"/>
      <c r="CK1274" s="31"/>
      <c r="CL1274" s="31"/>
      <c r="CM1274" s="31"/>
      <c r="CN1274" s="31"/>
      <c r="CO1274" s="31"/>
      <c r="CP1274" s="31"/>
      <c r="CQ1274" s="31"/>
      <c r="CR1274" s="31"/>
      <c r="CS1274" s="31"/>
      <c r="CT1274" s="31"/>
      <c r="CU1274" s="31"/>
      <c r="CV1274" s="31"/>
      <c r="CW1274" s="31"/>
      <c r="CX1274" s="31"/>
      <c r="CY1274" s="31"/>
      <c r="CZ1274" s="31"/>
      <c r="DA1274" s="31"/>
      <c r="DB1274" s="31"/>
      <c r="DC1274" s="31"/>
      <c r="DD1274" s="31"/>
      <c r="DE1274" s="31"/>
      <c r="DF1274" s="31"/>
      <c r="DG1274" s="31"/>
      <c r="DH1274" s="31"/>
      <c r="DI1274" s="31"/>
      <c r="DJ1274" s="31"/>
      <c r="DK1274" s="31"/>
      <c r="DL1274" s="31"/>
      <c r="DM1274" s="31"/>
      <c r="DN1274" s="31"/>
      <c r="DO1274" s="31"/>
      <c r="DP1274" s="31"/>
      <c r="DQ1274" s="31"/>
      <c r="DR1274" s="31"/>
      <c r="DS1274" s="31"/>
      <c r="DT1274" s="31"/>
      <c r="DU1274" s="31"/>
      <c r="DV1274" s="31"/>
      <c r="DW1274" s="31"/>
      <c r="DX1274" s="31"/>
      <c r="DY1274" s="31"/>
      <c r="DZ1274" s="31"/>
      <c r="EA1274" s="31"/>
      <c r="EB1274" s="31"/>
      <c r="EC1274" s="31"/>
      <c r="ED1274" s="31"/>
      <c r="EE1274" s="31"/>
      <c r="EF1274" s="31"/>
      <c r="EG1274" s="31"/>
      <c r="EH1274" s="31"/>
      <c r="EI1274" s="31"/>
      <c r="EJ1274" s="31"/>
      <c r="EK1274" s="31"/>
      <c r="EL1274" s="31"/>
      <c r="EM1274" s="31"/>
      <c r="EN1274" s="31"/>
      <c r="EO1274" s="31"/>
      <c r="EP1274" s="31"/>
      <c r="EQ1274" s="31"/>
      <c r="ER1274" s="31"/>
      <c r="ES1274" s="31"/>
      <c r="ET1274" s="31"/>
      <c r="EU1274" s="31"/>
      <c r="EV1274" s="31"/>
      <c r="EW1274" s="31"/>
      <c r="EX1274" s="31"/>
      <c r="EY1274" s="31"/>
      <c r="EZ1274" s="31"/>
      <c r="FA1274" s="31"/>
      <c r="FB1274" s="31"/>
      <c r="FC1274" s="31"/>
      <c r="FD1274" s="31"/>
      <c r="FE1274" s="31"/>
      <c r="FF1274" s="31"/>
      <c r="FG1274" s="31"/>
      <c r="FH1274" s="31"/>
      <c r="FI1274" s="31"/>
      <c r="FJ1274" s="31"/>
      <c r="FK1274" s="31"/>
      <c r="FL1274" s="31"/>
      <c r="FM1274" s="31"/>
      <c r="FN1274" s="31"/>
      <c r="FO1274" s="31"/>
      <c r="FP1274" s="31"/>
      <c r="FQ1274" s="31"/>
      <c r="FR1274" s="31"/>
      <c r="FS1274" s="31"/>
      <c r="FT1274" s="31"/>
      <c r="FU1274" s="31"/>
      <c r="FV1274" s="31"/>
      <c r="FW1274" s="31"/>
      <c r="FX1274" s="31"/>
      <c r="FY1274" s="31"/>
      <c r="FZ1274" s="31"/>
      <c r="GA1274" s="31"/>
      <c r="GB1274" s="31"/>
      <c r="GC1274" s="31"/>
      <c r="GD1274" s="31"/>
      <c r="GE1274" s="31"/>
      <c r="GF1274" s="31"/>
      <c r="GG1274" s="31"/>
      <c r="GH1274" s="31"/>
      <c r="GI1274" s="31"/>
      <c r="GJ1274" s="31"/>
      <c r="GK1274" s="31"/>
      <c r="GL1274" s="31"/>
      <c r="GM1274" s="31"/>
      <c r="GN1274" s="31"/>
      <c r="GO1274" s="31"/>
      <c r="GP1274" s="31"/>
      <c r="GQ1274" s="31"/>
      <c r="GR1274" s="31"/>
      <c r="GS1274" s="31"/>
      <c r="GT1274" s="31"/>
      <c r="GU1274" s="31"/>
      <c r="GV1274" s="31"/>
      <c r="GW1274" s="31"/>
      <c r="GX1274" s="31"/>
      <c r="GY1274" s="31"/>
      <c r="GZ1274" s="31"/>
    </row>
    <row r="1275" spans="2:208" s="32" customFormat="1" x14ac:dyDescent="0.2">
      <c r="B1275" s="21"/>
      <c r="C1275" s="22"/>
      <c r="D1275" s="22"/>
      <c r="E1275" s="22"/>
      <c r="F1275" s="246"/>
      <c r="G1275" s="121"/>
      <c r="H1275" s="27"/>
      <c r="I1275" s="28"/>
      <c r="J1275" s="29"/>
      <c r="K1275" s="30"/>
      <c r="L1275" s="34"/>
      <c r="M1275" s="35"/>
      <c r="N1275" s="30"/>
      <c r="O1275" s="34"/>
      <c r="P1275" s="35"/>
      <c r="Q1275" s="30"/>
      <c r="R1275" s="34"/>
      <c r="S1275" s="35"/>
      <c r="T1275" s="30"/>
      <c r="U1275" s="34"/>
      <c r="V1275" s="35"/>
      <c r="W1275" s="30"/>
      <c r="X1275" s="34"/>
      <c r="Y1275" s="34"/>
      <c r="Z1275" s="30"/>
      <c r="AA1275" s="34"/>
      <c r="AB1275" s="34"/>
      <c r="AC1275" s="30"/>
      <c r="AD1275" s="34"/>
      <c r="AE1275" s="34"/>
      <c r="AF1275" s="30"/>
      <c r="AG1275" s="34"/>
      <c r="AH1275" s="34"/>
      <c r="AI1275" s="30"/>
      <c r="AJ1275" s="34"/>
      <c r="AK1275" s="34"/>
      <c r="AL1275" s="30"/>
      <c r="AM1275" s="34"/>
      <c r="AN1275" s="34"/>
      <c r="AO1275" s="30"/>
      <c r="AP1275" s="34"/>
      <c r="AQ1275" s="34"/>
      <c r="AR1275" s="30"/>
      <c r="AS1275" s="34"/>
      <c r="AT1275" s="34"/>
      <c r="AU1275" s="30"/>
      <c r="AV1275" s="34"/>
      <c r="AW1275" s="34"/>
      <c r="AX1275" s="30"/>
      <c r="AY1275" s="34"/>
      <c r="AZ1275" s="34"/>
      <c r="BA1275" s="30"/>
      <c r="BB1275" s="34"/>
      <c r="BC1275" s="34"/>
      <c r="BD1275" s="30"/>
      <c r="BE1275" s="34"/>
      <c r="BF1275" s="34"/>
      <c r="BG1275" s="30"/>
      <c r="BH1275" s="34"/>
      <c r="BI1275" s="34"/>
      <c r="BJ1275" s="30"/>
      <c r="BK1275" s="34"/>
      <c r="BL1275" s="34"/>
      <c r="BM1275" s="122"/>
      <c r="BN1275" s="28"/>
      <c r="BO1275" s="34"/>
      <c r="BP1275" s="30"/>
      <c r="BQ1275" s="30"/>
      <c r="BR1275" s="31"/>
      <c r="BS1275" s="31"/>
      <c r="BT1275" s="31"/>
      <c r="BU1275" s="31"/>
      <c r="BV1275" s="31"/>
      <c r="BW1275" s="31"/>
      <c r="BX1275" s="31"/>
      <c r="BY1275" s="31"/>
      <c r="BZ1275" s="31"/>
      <c r="CA1275" s="31"/>
      <c r="CB1275" s="31"/>
      <c r="CC1275" s="31"/>
      <c r="CD1275" s="31"/>
      <c r="CE1275" s="31"/>
      <c r="CF1275" s="31"/>
      <c r="CG1275" s="31"/>
      <c r="CH1275" s="31"/>
      <c r="CI1275" s="31"/>
      <c r="CJ1275" s="31"/>
      <c r="CK1275" s="31"/>
      <c r="CL1275" s="31"/>
      <c r="CM1275" s="31"/>
      <c r="CN1275" s="31"/>
      <c r="CO1275" s="31"/>
      <c r="CP1275" s="31"/>
      <c r="CQ1275" s="31"/>
      <c r="CR1275" s="31"/>
      <c r="CS1275" s="31"/>
      <c r="CT1275" s="31"/>
      <c r="CU1275" s="31"/>
      <c r="CV1275" s="31"/>
      <c r="CW1275" s="31"/>
      <c r="CX1275" s="31"/>
      <c r="CY1275" s="31"/>
      <c r="CZ1275" s="31"/>
      <c r="DA1275" s="31"/>
      <c r="DB1275" s="31"/>
      <c r="DC1275" s="31"/>
      <c r="DD1275" s="31"/>
      <c r="DE1275" s="31"/>
      <c r="DF1275" s="31"/>
      <c r="DG1275" s="31"/>
      <c r="DH1275" s="31"/>
      <c r="DI1275" s="31"/>
      <c r="DJ1275" s="31"/>
      <c r="DK1275" s="31"/>
      <c r="DL1275" s="31"/>
      <c r="DM1275" s="31"/>
      <c r="DN1275" s="31"/>
      <c r="DO1275" s="31"/>
      <c r="DP1275" s="31"/>
      <c r="DQ1275" s="31"/>
      <c r="DR1275" s="31"/>
      <c r="DS1275" s="31"/>
      <c r="DT1275" s="31"/>
      <c r="DU1275" s="31"/>
      <c r="DV1275" s="31"/>
      <c r="DW1275" s="31"/>
      <c r="DX1275" s="31"/>
      <c r="DY1275" s="31"/>
      <c r="DZ1275" s="31"/>
      <c r="EA1275" s="31"/>
      <c r="EB1275" s="31"/>
      <c r="EC1275" s="31"/>
      <c r="ED1275" s="31"/>
      <c r="EE1275" s="31"/>
      <c r="EF1275" s="31"/>
      <c r="EG1275" s="31"/>
      <c r="EH1275" s="31"/>
      <c r="EI1275" s="31"/>
      <c r="EJ1275" s="31"/>
      <c r="EK1275" s="31"/>
      <c r="EL1275" s="31"/>
      <c r="EM1275" s="31"/>
      <c r="EN1275" s="31"/>
      <c r="EO1275" s="31"/>
      <c r="EP1275" s="31"/>
      <c r="EQ1275" s="31"/>
      <c r="ER1275" s="31"/>
      <c r="ES1275" s="31"/>
      <c r="ET1275" s="31"/>
      <c r="EU1275" s="31"/>
      <c r="EV1275" s="31"/>
      <c r="EW1275" s="31"/>
      <c r="EX1275" s="31"/>
      <c r="EY1275" s="31"/>
      <c r="EZ1275" s="31"/>
      <c r="FA1275" s="31"/>
      <c r="FB1275" s="31"/>
      <c r="FC1275" s="31"/>
      <c r="FD1275" s="31"/>
      <c r="FE1275" s="31"/>
      <c r="FF1275" s="31"/>
      <c r="FG1275" s="31"/>
      <c r="FH1275" s="31"/>
      <c r="FI1275" s="31"/>
      <c r="FJ1275" s="31"/>
      <c r="FK1275" s="31"/>
      <c r="FL1275" s="31"/>
      <c r="FM1275" s="31"/>
      <c r="FN1275" s="31"/>
      <c r="FO1275" s="31"/>
      <c r="FP1275" s="31"/>
      <c r="FQ1275" s="31"/>
      <c r="FR1275" s="31"/>
      <c r="FS1275" s="31"/>
      <c r="FT1275" s="31"/>
      <c r="FU1275" s="31"/>
      <c r="FV1275" s="31"/>
      <c r="FW1275" s="31"/>
      <c r="FX1275" s="31"/>
      <c r="FY1275" s="31"/>
      <c r="FZ1275" s="31"/>
      <c r="GA1275" s="31"/>
      <c r="GB1275" s="31"/>
      <c r="GC1275" s="31"/>
      <c r="GD1275" s="31"/>
      <c r="GE1275" s="31"/>
      <c r="GF1275" s="31"/>
      <c r="GG1275" s="31"/>
      <c r="GH1275" s="31"/>
      <c r="GI1275" s="31"/>
      <c r="GJ1275" s="31"/>
      <c r="GK1275" s="31"/>
      <c r="GL1275" s="31"/>
      <c r="GM1275" s="31"/>
      <c r="GN1275" s="31"/>
      <c r="GO1275" s="31"/>
      <c r="GP1275" s="31"/>
      <c r="GQ1275" s="31"/>
      <c r="GR1275" s="31"/>
      <c r="GS1275" s="31"/>
      <c r="GT1275" s="31"/>
      <c r="GU1275" s="31"/>
      <c r="GV1275" s="31"/>
      <c r="GW1275" s="31"/>
      <c r="GX1275" s="31"/>
      <c r="GY1275" s="31"/>
      <c r="GZ1275" s="31"/>
    </row>
    <row r="1276" spans="2:208" s="32" customFormat="1" x14ac:dyDescent="0.2">
      <c r="B1276" s="21"/>
      <c r="C1276" s="22"/>
      <c r="D1276" s="22"/>
      <c r="E1276" s="22"/>
      <c r="F1276" s="246"/>
      <c r="G1276" s="121"/>
      <c r="H1276" s="27"/>
      <c r="I1276" s="28"/>
      <c r="J1276" s="29"/>
      <c r="K1276" s="30"/>
      <c r="L1276" s="34"/>
      <c r="M1276" s="35"/>
      <c r="N1276" s="30"/>
      <c r="O1276" s="34"/>
      <c r="P1276" s="35"/>
      <c r="Q1276" s="30"/>
      <c r="R1276" s="34"/>
      <c r="S1276" s="35"/>
      <c r="T1276" s="30"/>
      <c r="U1276" s="34"/>
      <c r="V1276" s="35"/>
      <c r="W1276" s="30"/>
      <c r="X1276" s="34"/>
      <c r="Y1276" s="34"/>
      <c r="Z1276" s="30"/>
      <c r="AA1276" s="34"/>
      <c r="AB1276" s="34"/>
      <c r="AC1276" s="30"/>
      <c r="AD1276" s="34"/>
      <c r="AE1276" s="34"/>
      <c r="AF1276" s="30"/>
      <c r="AG1276" s="34"/>
      <c r="AH1276" s="34"/>
      <c r="AI1276" s="30"/>
      <c r="AJ1276" s="34"/>
      <c r="AK1276" s="34"/>
      <c r="AL1276" s="30"/>
      <c r="AM1276" s="34"/>
      <c r="AN1276" s="34"/>
      <c r="AO1276" s="30"/>
      <c r="AP1276" s="34"/>
      <c r="AQ1276" s="34"/>
      <c r="AR1276" s="30"/>
      <c r="AS1276" s="34"/>
      <c r="AT1276" s="34"/>
      <c r="AU1276" s="30"/>
      <c r="AV1276" s="34"/>
      <c r="AW1276" s="34"/>
      <c r="AX1276" s="30"/>
      <c r="AY1276" s="34"/>
      <c r="AZ1276" s="34"/>
      <c r="BA1276" s="30"/>
      <c r="BB1276" s="34"/>
      <c r="BC1276" s="34"/>
      <c r="BD1276" s="30"/>
      <c r="BE1276" s="34"/>
      <c r="BF1276" s="34"/>
      <c r="BG1276" s="30"/>
      <c r="BH1276" s="34"/>
      <c r="BI1276" s="34"/>
      <c r="BJ1276" s="30"/>
      <c r="BK1276" s="34"/>
      <c r="BL1276" s="34"/>
      <c r="BM1276" s="122"/>
      <c r="BN1276" s="28"/>
      <c r="BO1276" s="34"/>
      <c r="BP1276" s="30"/>
      <c r="BQ1276" s="30"/>
      <c r="BR1276" s="31"/>
      <c r="BS1276" s="31"/>
      <c r="BT1276" s="31"/>
      <c r="BU1276" s="31"/>
      <c r="BV1276" s="31"/>
      <c r="BW1276" s="31"/>
      <c r="BX1276" s="31"/>
      <c r="BY1276" s="31"/>
      <c r="BZ1276" s="31"/>
      <c r="CA1276" s="31"/>
      <c r="CB1276" s="31"/>
      <c r="CC1276" s="31"/>
      <c r="CD1276" s="31"/>
      <c r="CE1276" s="31"/>
      <c r="CF1276" s="31"/>
      <c r="CG1276" s="31"/>
      <c r="CH1276" s="31"/>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1"/>
      <c r="DD1276" s="31"/>
      <c r="DE1276" s="31"/>
      <c r="DF1276" s="31"/>
      <c r="DG1276" s="31"/>
      <c r="DH1276" s="31"/>
      <c r="DI1276" s="31"/>
      <c r="DJ1276" s="31"/>
      <c r="DK1276" s="31"/>
      <c r="DL1276" s="31"/>
      <c r="DM1276" s="31"/>
      <c r="DN1276" s="31"/>
      <c r="DO1276" s="31"/>
      <c r="DP1276" s="31"/>
      <c r="DQ1276" s="31"/>
      <c r="DR1276" s="31"/>
      <c r="DS1276" s="31"/>
      <c r="DT1276" s="31"/>
      <c r="DU1276" s="31"/>
      <c r="DV1276" s="31"/>
      <c r="DW1276" s="31"/>
      <c r="DX1276" s="31"/>
      <c r="DY1276" s="31"/>
      <c r="DZ1276" s="31"/>
      <c r="EA1276" s="31"/>
      <c r="EB1276" s="31"/>
      <c r="EC1276" s="31"/>
      <c r="ED1276" s="31"/>
      <c r="EE1276" s="31"/>
      <c r="EF1276" s="31"/>
      <c r="EG1276" s="31"/>
      <c r="EH1276" s="31"/>
      <c r="EI1276" s="31"/>
      <c r="EJ1276" s="31"/>
      <c r="EK1276" s="31"/>
      <c r="EL1276" s="31"/>
      <c r="EM1276" s="31"/>
      <c r="EN1276" s="31"/>
      <c r="EO1276" s="31"/>
      <c r="EP1276" s="31"/>
      <c r="EQ1276" s="31"/>
      <c r="ER1276" s="31"/>
      <c r="ES1276" s="31"/>
      <c r="ET1276" s="31"/>
      <c r="EU1276" s="31"/>
      <c r="EV1276" s="31"/>
      <c r="EW1276" s="31"/>
      <c r="EX1276" s="31"/>
      <c r="EY1276" s="31"/>
      <c r="EZ1276" s="31"/>
      <c r="FA1276" s="31"/>
      <c r="FB1276" s="31"/>
      <c r="FC1276" s="31"/>
      <c r="FD1276" s="31"/>
      <c r="FE1276" s="31"/>
      <c r="FF1276" s="31"/>
      <c r="FG1276" s="31"/>
      <c r="FH1276" s="31"/>
      <c r="FI1276" s="31"/>
      <c r="FJ1276" s="31"/>
      <c r="FK1276" s="31"/>
      <c r="FL1276" s="31"/>
      <c r="FM1276" s="31"/>
      <c r="FN1276" s="31"/>
      <c r="FO1276" s="31"/>
      <c r="FP1276" s="31"/>
      <c r="FQ1276" s="31"/>
      <c r="FR1276" s="31"/>
      <c r="FS1276" s="31"/>
      <c r="FT1276" s="31"/>
      <c r="FU1276" s="31"/>
      <c r="FV1276" s="31"/>
      <c r="FW1276" s="31"/>
      <c r="FX1276" s="31"/>
      <c r="FY1276" s="31"/>
      <c r="FZ1276" s="31"/>
      <c r="GA1276" s="31"/>
      <c r="GB1276" s="31"/>
      <c r="GC1276" s="31"/>
      <c r="GD1276" s="31"/>
      <c r="GE1276" s="31"/>
      <c r="GF1276" s="31"/>
      <c r="GG1276" s="31"/>
      <c r="GH1276" s="31"/>
      <c r="GI1276" s="31"/>
      <c r="GJ1276" s="31"/>
      <c r="GK1276" s="31"/>
      <c r="GL1276" s="31"/>
      <c r="GM1276" s="31"/>
      <c r="GN1276" s="31"/>
      <c r="GO1276" s="31"/>
      <c r="GP1276" s="31"/>
      <c r="GQ1276" s="31"/>
      <c r="GR1276" s="31"/>
      <c r="GS1276" s="31"/>
      <c r="GT1276" s="31"/>
      <c r="GU1276" s="31"/>
      <c r="GV1276" s="31"/>
      <c r="GW1276" s="31"/>
      <c r="GX1276" s="31"/>
      <c r="GY1276" s="31"/>
      <c r="GZ1276" s="31"/>
    </row>
    <row r="1277" spans="2:208" s="32" customFormat="1" x14ac:dyDescent="0.2">
      <c r="B1277" s="21"/>
      <c r="C1277" s="22"/>
      <c r="D1277" s="22"/>
      <c r="E1277" s="22"/>
      <c r="F1277" s="246"/>
      <c r="G1277" s="121"/>
      <c r="H1277" s="27"/>
      <c r="I1277" s="28"/>
      <c r="J1277" s="29"/>
      <c r="K1277" s="30"/>
      <c r="L1277" s="34"/>
      <c r="M1277" s="35"/>
      <c r="N1277" s="30"/>
      <c r="O1277" s="34"/>
      <c r="P1277" s="35"/>
      <c r="Q1277" s="30"/>
      <c r="R1277" s="34"/>
      <c r="S1277" s="35"/>
      <c r="T1277" s="30"/>
      <c r="U1277" s="34"/>
      <c r="V1277" s="35"/>
      <c r="W1277" s="30"/>
      <c r="X1277" s="34"/>
      <c r="Y1277" s="34"/>
      <c r="Z1277" s="30"/>
      <c r="AA1277" s="34"/>
      <c r="AB1277" s="34"/>
      <c r="AC1277" s="30"/>
      <c r="AD1277" s="34"/>
      <c r="AE1277" s="34"/>
      <c r="AF1277" s="30"/>
      <c r="AG1277" s="34"/>
      <c r="AH1277" s="34"/>
      <c r="AI1277" s="30"/>
      <c r="AJ1277" s="34"/>
      <c r="AK1277" s="34"/>
      <c r="AL1277" s="30"/>
      <c r="AM1277" s="34"/>
      <c r="AN1277" s="34"/>
      <c r="AO1277" s="30"/>
      <c r="AP1277" s="34"/>
      <c r="AQ1277" s="34"/>
      <c r="AR1277" s="30"/>
      <c r="AS1277" s="34"/>
      <c r="AT1277" s="34"/>
      <c r="AU1277" s="30"/>
      <c r="AV1277" s="34"/>
      <c r="AW1277" s="34"/>
      <c r="AX1277" s="30"/>
      <c r="AY1277" s="34"/>
      <c r="AZ1277" s="34"/>
      <c r="BA1277" s="30"/>
      <c r="BB1277" s="34"/>
      <c r="BC1277" s="34"/>
      <c r="BD1277" s="30"/>
      <c r="BE1277" s="34"/>
      <c r="BF1277" s="34"/>
      <c r="BG1277" s="30"/>
      <c r="BH1277" s="34"/>
      <c r="BI1277" s="34"/>
      <c r="BJ1277" s="30"/>
      <c r="BK1277" s="34"/>
      <c r="BL1277" s="34"/>
      <c r="BM1277" s="122"/>
      <c r="BN1277" s="28"/>
      <c r="BO1277" s="34"/>
      <c r="BP1277" s="30"/>
      <c r="BQ1277" s="30"/>
      <c r="BR1277" s="31"/>
      <c r="BS1277" s="31"/>
      <c r="BT1277" s="31"/>
      <c r="BU1277" s="31"/>
      <c r="BV1277" s="31"/>
      <c r="BW1277" s="31"/>
      <c r="BX1277" s="31"/>
      <c r="BY1277" s="31"/>
      <c r="BZ1277" s="31"/>
      <c r="CA1277" s="31"/>
      <c r="CB1277" s="31"/>
      <c r="CC1277" s="31"/>
      <c r="CD1277" s="31"/>
      <c r="CE1277" s="31"/>
      <c r="CF1277" s="31"/>
      <c r="CG1277" s="31"/>
      <c r="CH1277" s="31"/>
      <c r="CI1277" s="31"/>
      <c r="CJ1277" s="31"/>
      <c r="CK1277" s="31"/>
      <c r="CL1277" s="31"/>
      <c r="CM1277" s="31"/>
      <c r="CN1277" s="31"/>
      <c r="CO1277" s="31"/>
      <c r="CP1277" s="31"/>
      <c r="CQ1277" s="31"/>
      <c r="CR1277" s="31"/>
      <c r="CS1277" s="31"/>
      <c r="CT1277" s="31"/>
      <c r="CU1277" s="31"/>
      <c r="CV1277" s="31"/>
      <c r="CW1277" s="31"/>
      <c r="CX1277" s="31"/>
      <c r="CY1277" s="31"/>
      <c r="CZ1277" s="31"/>
      <c r="DA1277" s="31"/>
      <c r="DB1277" s="31"/>
      <c r="DC1277" s="31"/>
      <c r="DD1277" s="31"/>
      <c r="DE1277" s="31"/>
      <c r="DF1277" s="31"/>
      <c r="DG1277" s="31"/>
      <c r="DH1277" s="31"/>
      <c r="DI1277" s="31"/>
      <c r="DJ1277" s="31"/>
      <c r="DK1277" s="31"/>
      <c r="DL1277" s="31"/>
      <c r="DM1277" s="31"/>
      <c r="DN1277" s="31"/>
      <c r="DO1277" s="31"/>
      <c r="DP1277" s="31"/>
      <c r="DQ1277" s="31"/>
      <c r="DR1277" s="31"/>
      <c r="DS1277" s="31"/>
      <c r="DT1277" s="31"/>
      <c r="DU1277" s="31"/>
      <c r="DV1277" s="31"/>
      <c r="DW1277" s="31"/>
      <c r="DX1277" s="31"/>
      <c r="DY1277" s="31"/>
      <c r="DZ1277" s="31"/>
      <c r="EA1277" s="31"/>
      <c r="EB1277" s="31"/>
      <c r="EC1277" s="31"/>
      <c r="ED1277" s="31"/>
      <c r="EE1277" s="31"/>
      <c r="EF1277" s="31"/>
      <c r="EG1277" s="31"/>
      <c r="EH1277" s="31"/>
      <c r="EI1277" s="31"/>
      <c r="EJ1277" s="31"/>
      <c r="EK1277" s="31"/>
      <c r="EL1277" s="31"/>
      <c r="EM1277" s="31"/>
      <c r="EN1277" s="31"/>
      <c r="EO1277" s="31"/>
      <c r="EP1277" s="31"/>
      <c r="EQ1277" s="31"/>
      <c r="ER1277" s="31"/>
      <c r="ES1277" s="31"/>
      <c r="ET1277" s="31"/>
      <c r="EU1277" s="31"/>
      <c r="EV1277" s="31"/>
      <c r="EW1277" s="31"/>
      <c r="EX1277" s="31"/>
      <c r="EY1277" s="31"/>
      <c r="EZ1277" s="31"/>
      <c r="FA1277" s="31"/>
      <c r="FB1277" s="31"/>
      <c r="FC1277" s="31"/>
      <c r="FD1277" s="31"/>
      <c r="FE1277" s="31"/>
      <c r="FF1277" s="31"/>
      <c r="FG1277" s="31"/>
      <c r="FH1277" s="31"/>
      <c r="FI1277" s="31"/>
      <c r="FJ1277" s="31"/>
      <c r="FK1277" s="31"/>
      <c r="FL1277" s="31"/>
      <c r="FM1277" s="31"/>
      <c r="FN1277" s="31"/>
      <c r="FO1277" s="31"/>
      <c r="FP1277" s="31"/>
      <c r="FQ1277" s="31"/>
      <c r="FR1277" s="31"/>
      <c r="FS1277" s="31"/>
      <c r="FT1277" s="31"/>
      <c r="FU1277" s="31"/>
      <c r="FV1277" s="31"/>
      <c r="FW1277" s="31"/>
      <c r="FX1277" s="31"/>
      <c r="FY1277" s="31"/>
      <c r="FZ1277" s="31"/>
      <c r="GA1277" s="31"/>
      <c r="GB1277" s="31"/>
      <c r="GC1277" s="31"/>
      <c r="GD1277" s="31"/>
      <c r="GE1277" s="31"/>
      <c r="GF1277" s="31"/>
      <c r="GG1277" s="31"/>
      <c r="GH1277" s="31"/>
      <c r="GI1277" s="31"/>
      <c r="GJ1277" s="31"/>
      <c r="GK1277" s="31"/>
      <c r="GL1277" s="31"/>
      <c r="GM1277" s="31"/>
      <c r="GN1277" s="31"/>
      <c r="GO1277" s="31"/>
      <c r="GP1277" s="31"/>
      <c r="GQ1277" s="31"/>
      <c r="GR1277" s="31"/>
      <c r="GS1277" s="31"/>
      <c r="GT1277" s="31"/>
      <c r="GU1277" s="31"/>
      <c r="GV1277" s="31"/>
      <c r="GW1277" s="31"/>
      <c r="GX1277" s="31"/>
      <c r="GY1277" s="31"/>
      <c r="GZ1277" s="31"/>
    </row>
    <row r="1278" spans="2:208" s="32" customFormat="1" x14ac:dyDescent="0.2">
      <c r="B1278" s="21"/>
      <c r="C1278" s="22"/>
      <c r="D1278" s="22"/>
      <c r="E1278" s="22"/>
      <c r="F1278" s="246"/>
      <c r="G1278" s="121"/>
      <c r="H1278" s="27"/>
      <c r="I1278" s="28"/>
      <c r="J1278" s="29"/>
      <c r="K1278" s="30"/>
      <c r="L1278" s="34"/>
      <c r="M1278" s="35"/>
      <c r="N1278" s="30"/>
      <c r="O1278" s="34"/>
      <c r="P1278" s="35"/>
      <c r="Q1278" s="30"/>
      <c r="R1278" s="34"/>
      <c r="S1278" s="35"/>
      <c r="T1278" s="30"/>
      <c r="U1278" s="34"/>
      <c r="V1278" s="35"/>
      <c r="W1278" s="30"/>
      <c r="X1278" s="34"/>
      <c r="Y1278" s="34"/>
      <c r="Z1278" s="30"/>
      <c r="AA1278" s="34"/>
      <c r="AB1278" s="34"/>
      <c r="AC1278" s="30"/>
      <c r="AD1278" s="34"/>
      <c r="AE1278" s="34"/>
      <c r="AF1278" s="30"/>
      <c r="AG1278" s="34"/>
      <c r="AH1278" s="34"/>
      <c r="AI1278" s="30"/>
      <c r="AJ1278" s="34"/>
      <c r="AK1278" s="34"/>
      <c r="AL1278" s="30"/>
      <c r="AM1278" s="34"/>
      <c r="AN1278" s="34"/>
      <c r="AO1278" s="30"/>
      <c r="AP1278" s="34"/>
      <c r="AQ1278" s="34"/>
      <c r="AR1278" s="30"/>
      <c r="AS1278" s="34"/>
      <c r="AT1278" s="34"/>
      <c r="AU1278" s="30"/>
      <c r="AV1278" s="34"/>
      <c r="AW1278" s="34"/>
      <c r="AX1278" s="30"/>
      <c r="AY1278" s="34"/>
      <c r="AZ1278" s="34"/>
      <c r="BA1278" s="30"/>
      <c r="BB1278" s="34"/>
      <c r="BC1278" s="34"/>
      <c r="BD1278" s="30"/>
      <c r="BE1278" s="34"/>
      <c r="BF1278" s="34"/>
      <c r="BG1278" s="30"/>
      <c r="BH1278" s="34"/>
      <c r="BI1278" s="34"/>
      <c r="BJ1278" s="30"/>
      <c r="BK1278" s="34"/>
      <c r="BL1278" s="34"/>
      <c r="BM1278" s="122"/>
      <c r="BN1278" s="28"/>
      <c r="BO1278" s="34"/>
      <c r="BP1278" s="30"/>
      <c r="BQ1278" s="30"/>
      <c r="BR1278" s="31"/>
      <c r="BS1278" s="31"/>
      <c r="BT1278" s="31"/>
      <c r="BU1278" s="31"/>
      <c r="BV1278" s="31"/>
      <c r="BW1278" s="31"/>
      <c r="BX1278" s="31"/>
      <c r="BY1278" s="31"/>
      <c r="BZ1278" s="31"/>
      <c r="CA1278" s="31"/>
      <c r="CB1278" s="31"/>
      <c r="CC1278" s="31"/>
      <c r="CD1278" s="31"/>
      <c r="CE1278" s="31"/>
      <c r="CF1278" s="31"/>
      <c r="CG1278" s="31"/>
      <c r="CH1278" s="31"/>
      <c r="CI1278" s="31"/>
      <c r="CJ1278" s="31"/>
      <c r="CK1278" s="31"/>
      <c r="CL1278" s="31"/>
      <c r="CM1278" s="31"/>
      <c r="CN1278" s="31"/>
      <c r="CO1278" s="31"/>
      <c r="CP1278" s="31"/>
      <c r="CQ1278" s="31"/>
      <c r="CR1278" s="31"/>
      <c r="CS1278" s="31"/>
      <c r="CT1278" s="31"/>
      <c r="CU1278" s="31"/>
      <c r="CV1278" s="31"/>
      <c r="CW1278" s="31"/>
      <c r="CX1278" s="31"/>
      <c r="CY1278" s="31"/>
      <c r="CZ1278" s="31"/>
      <c r="DA1278" s="31"/>
      <c r="DB1278" s="31"/>
      <c r="DC1278" s="31"/>
      <c r="DD1278" s="31"/>
      <c r="DE1278" s="31"/>
      <c r="DF1278" s="31"/>
      <c r="DG1278" s="31"/>
      <c r="DH1278" s="31"/>
      <c r="DI1278" s="31"/>
      <c r="DJ1278" s="31"/>
      <c r="DK1278" s="31"/>
      <c r="DL1278" s="31"/>
      <c r="DM1278" s="31"/>
      <c r="DN1278" s="31"/>
      <c r="DO1278" s="31"/>
      <c r="DP1278" s="31"/>
      <c r="DQ1278" s="31"/>
      <c r="DR1278" s="31"/>
      <c r="DS1278" s="31"/>
      <c r="DT1278" s="31"/>
      <c r="DU1278" s="31"/>
      <c r="DV1278" s="31"/>
      <c r="DW1278" s="31"/>
      <c r="DX1278" s="31"/>
      <c r="DY1278" s="31"/>
      <c r="DZ1278" s="31"/>
      <c r="EA1278" s="31"/>
      <c r="EB1278" s="31"/>
      <c r="EC1278" s="31"/>
      <c r="ED1278" s="31"/>
      <c r="EE1278" s="31"/>
      <c r="EF1278" s="31"/>
      <c r="EG1278" s="31"/>
      <c r="EH1278" s="31"/>
      <c r="EI1278" s="31"/>
      <c r="EJ1278" s="31"/>
      <c r="EK1278" s="31"/>
      <c r="EL1278" s="31"/>
      <c r="EM1278" s="31"/>
      <c r="EN1278" s="31"/>
      <c r="EO1278" s="31"/>
      <c r="EP1278" s="31"/>
      <c r="EQ1278" s="31"/>
      <c r="ER1278" s="31"/>
      <c r="ES1278" s="31"/>
      <c r="ET1278" s="31"/>
      <c r="EU1278" s="31"/>
      <c r="EV1278" s="31"/>
      <c r="EW1278" s="31"/>
      <c r="EX1278" s="31"/>
      <c r="EY1278" s="31"/>
      <c r="EZ1278" s="31"/>
      <c r="FA1278" s="31"/>
      <c r="FB1278" s="31"/>
      <c r="FC1278" s="31"/>
      <c r="FD1278" s="31"/>
      <c r="FE1278" s="31"/>
      <c r="FF1278" s="31"/>
      <c r="FG1278" s="31"/>
      <c r="FH1278" s="31"/>
      <c r="FI1278" s="31"/>
      <c r="FJ1278" s="31"/>
      <c r="FK1278" s="31"/>
      <c r="FL1278" s="31"/>
      <c r="FM1278" s="31"/>
      <c r="FN1278" s="31"/>
      <c r="FO1278" s="31"/>
      <c r="FP1278" s="31"/>
      <c r="FQ1278" s="31"/>
      <c r="FR1278" s="31"/>
      <c r="FS1278" s="31"/>
      <c r="FT1278" s="31"/>
      <c r="FU1278" s="31"/>
      <c r="FV1278" s="31"/>
      <c r="FW1278" s="31"/>
      <c r="FX1278" s="31"/>
      <c r="FY1278" s="31"/>
      <c r="FZ1278" s="31"/>
      <c r="GA1278" s="31"/>
      <c r="GB1278" s="31"/>
      <c r="GC1278" s="31"/>
      <c r="GD1278" s="31"/>
      <c r="GE1278" s="31"/>
      <c r="GF1278" s="31"/>
      <c r="GG1278" s="31"/>
      <c r="GH1278" s="31"/>
      <c r="GI1278" s="31"/>
      <c r="GJ1278" s="31"/>
      <c r="GK1278" s="31"/>
      <c r="GL1278" s="31"/>
      <c r="GM1278" s="31"/>
      <c r="GN1278" s="31"/>
      <c r="GO1278" s="31"/>
      <c r="GP1278" s="31"/>
      <c r="GQ1278" s="31"/>
      <c r="GR1278" s="31"/>
      <c r="GS1278" s="31"/>
      <c r="GT1278" s="31"/>
      <c r="GU1278" s="31"/>
      <c r="GV1278" s="31"/>
      <c r="GW1278" s="31"/>
      <c r="GX1278" s="31"/>
      <c r="GY1278" s="31"/>
      <c r="GZ1278" s="31"/>
    </row>
    <row r="1279" spans="2:208" s="32" customFormat="1" x14ac:dyDescent="0.2">
      <c r="B1279" s="21"/>
      <c r="C1279" s="22"/>
      <c r="D1279" s="22"/>
      <c r="E1279" s="22"/>
      <c r="F1279" s="246"/>
      <c r="G1279" s="121"/>
      <c r="H1279" s="27"/>
      <c r="I1279" s="28"/>
      <c r="J1279" s="29"/>
      <c r="K1279" s="30"/>
      <c r="L1279" s="34"/>
      <c r="M1279" s="35"/>
      <c r="N1279" s="30"/>
      <c r="O1279" s="34"/>
      <c r="P1279" s="35"/>
      <c r="Q1279" s="30"/>
      <c r="R1279" s="34"/>
      <c r="S1279" s="35"/>
      <c r="T1279" s="30"/>
      <c r="U1279" s="34"/>
      <c r="V1279" s="35"/>
      <c r="W1279" s="30"/>
      <c r="X1279" s="34"/>
      <c r="Y1279" s="34"/>
      <c r="Z1279" s="30"/>
      <c r="AA1279" s="34"/>
      <c r="AB1279" s="34"/>
      <c r="AC1279" s="30"/>
      <c r="AD1279" s="34"/>
      <c r="AE1279" s="34"/>
      <c r="AF1279" s="30"/>
      <c r="AG1279" s="34"/>
      <c r="AH1279" s="34"/>
      <c r="AI1279" s="30"/>
      <c r="AJ1279" s="34"/>
      <c r="AK1279" s="34"/>
      <c r="AL1279" s="30"/>
      <c r="AM1279" s="34"/>
      <c r="AN1279" s="34"/>
      <c r="AO1279" s="30"/>
      <c r="AP1279" s="34"/>
      <c r="AQ1279" s="34"/>
      <c r="AR1279" s="30"/>
      <c r="AS1279" s="34"/>
      <c r="AT1279" s="34"/>
      <c r="AU1279" s="30"/>
      <c r="AV1279" s="34"/>
      <c r="AW1279" s="34"/>
      <c r="AX1279" s="30"/>
      <c r="AY1279" s="34"/>
      <c r="AZ1279" s="34"/>
      <c r="BA1279" s="30"/>
      <c r="BB1279" s="34"/>
      <c r="BC1279" s="34"/>
      <c r="BD1279" s="30"/>
      <c r="BE1279" s="34"/>
      <c r="BF1279" s="34"/>
      <c r="BG1279" s="30"/>
      <c r="BH1279" s="34"/>
      <c r="BI1279" s="34"/>
      <c r="BJ1279" s="30"/>
      <c r="BK1279" s="34"/>
      <c r="BL1279" s="34"/>
      <c r="BM1279" s="122"/>
      <c r="BN1279" s="28"/>
      <c r="BO1279" s="34"/>
      <c r="BP1279" s="30"/>
      <c r="BQ1279" s="30"/>
      <c r="BR1279" s="31"/>
      <c r="BS1279" s="31"/>
      <c r="BT1279" s="31"/>
      <c r="BU1279" s="31"/>
      <c r="BV1279" s="31"/>
      <c r="BW1279" s="31"/>
      <c r="BX1279" s="31"/>
      <c r="BY1279" s="31"/>
      <c r="BZ1279" s="31"/>
      <c r="CA1279" s="31"/>
      <c r="CB1279" s="31"/>
      <c r="CC1279" s="31"/>
      <c r="CD1279" s="31"/>
      <c r="CE1279" s="31"/>
      <c r="CF1279" s="31"/>
      <c r="CG1279" s="31"/>
      <c r="CH1279" s="31"/>
      <c r="CI1279" s="31"/>
      <c r="CJ1279" s="31"/>
      <c r="CK1279" s="31"/>
      <c r="CL1279" s="31"/>
      <c r="CM1279" s="31"/>
      <c r="CN1279" s="31"/>
      <c r="CO1279" s="31"/>
      <c r="CP1279" s="31"/>
      <c r="CQ1279" s="31"/>
      <c r="CR1279" s="31"/>
      <c r="CS1279" s="31"/>
      <c r="CT1279" s="31"/>
      <c r="CU1279" s="31"/>
      <c r="CV1279" s="31"/>
      <c r="CW1279" s="31"/>
      <c r="CX1279" s="31"/>
      <c r="CY1279" s="31"/>
      <c r="CZ1279" s="31"/>
      <c r="DA1279" s="31"/>
      <c r="DB1279" s="31"/>
      <c r="DC1279" s="31"/>
      <c r="DD1279" s="31"/>
      <c r="DE1279" s="31"/>
      <c r="DF1279" s="31"/>
      <c r="DG1279" s="31"/>
      <c r="DH1279" s="31"/>
      <c r="DI1279" s="31"/>
      <c r="DJ1279" s="31"/>
      <c r="DK1279" s="31"/>
      <c r="DL1279" s="31"/>
      <c r="DM1279" s="31"/>
      <c r="DN1279" s="31"/>
      <c r="DO1279" s="31"/>
      <c r="DP1279" s="31"/>
      <c r="DQ1279" s="31"/>
      <c r="DR1279" s="31"/>
      <c r="DS1279" s="31"/>
      <c r="DT1279" s="31"/>
      <c r="DU1279" s="31"/>
      <c r="DV1279" s="31"/>
      <c r="DW1279" s="31"/>
      <c r="DX1279" s="31"/>
      <c r="DY1279" s="31"/>
      <c r="DZ1279" s="31"/>
      <c r="EA1279" s="31"/>
      <c r="EB1279" s="31"/>
      <c r="EC1279" s="31"/>
      <c r="ED1279" s="31"/>
      <c r="EE1279" s="31"/>
      <c r="EF1279" s="31"/>
      <c r="EG1279" s="31"/>
      <c r="EH1279" s="31"/>
      <c r="EI1279" s="31"/>
      <c r="EJ1279" s="31"/>
      <c r="EK1279" s="31"/>
      <c r="EL1279" s="31"/>
      <c r="EM1279" s="31"/>
      <c r="EN1279" s="31"/>
      <c r="EO1279" s="31"/>
      <c r="EP1279" s="31"/>
      <c r="EQ1279" s="31"/>
      <c r="ER1279" s="31"/>
      <c r="ES1279" s="31"/>
      <c r="ET1279" s="31"/>
      <c r="EU1279" s="31"/>
      <c r="EV1279" s="31"/>
      <c r="EW1279" s="31"/>
      <c r="EX1279" s="31"/>
      <c r="EY1279" s="31"/>
      <c r="EZ1279" s="31"/>
      <c r="FA1279" s="31"/>
      <c r="FB1279" s="31"/>
      <c r="FC1279" s="31"/>
      <c r="FD1279" s="31"/>
      <c r="FE1279" s="31"/>
      <c r="FF1279" s="31"/>
      <c r="FG1279" s="31"/>
      <c r="FH1279" s="31"/>
      <c r="FI1279" s="31"/>
      <c r="FJ1279" s="31"/>
      <c r="FK1279" s="31"/>
      <c r="FL1279" s="31"/>
      <c r="FM1279" s="31"/>
      <c r="FN1279" s="31"/>
      <c r="FO1279" s="31"/>
      <c r="FP1279" s="31"/>
      <c r="FQ1279" s="31"/>
      <c r="FR1279" s="31"/>
      <c r="FS1279" s="31"/>
      <c r="FT1279" s="31"/>
      <c r="FU1279" s="31"/>
      <c r="FV1279" s="31"/>
      <c r="FW1279" s="31"/>
      <c r="FX1279" s="31"/>
      <c r="FY1279" s="31"/>
      <c r="FZ1279" s="31"/>
      <c r="GA1279" s="31"/>
      <c r="GB1279" s="31"/>
      <c r="GC1279" s="31"/>
      <c r="GD1279" s="31"/>
      <c r="GE1279" s="31"/>
      <c r="GF1279" s="31"/>
      <c r="GG1279" s="31"/>
      <c r="GH1279" s="31"/>
      <c r="GI1279" s="31"/>
      <c r="GJ1279" s="31"/>
      <c r="GK1279" s="31"/>
      <c r="GL1279" s="31"/>
      <c r="GM1279" s="31"/>
      <c r="GN1279" s="31"/>
      <c r="GO1279" s="31"/>
      <c r="GP1279" s="31"/>
      <c r="GQ1279" s="31"/>
      <c r="GR1279" s="31"/>
      <c r="GS1279" s="31"/>
      <c r="GT1279" s="31"/>
      <c r="GU1279" s="31"/>
      <c r="GV1279" s="31"/>
      <c r="GW1279" s="31"/>
      <c r="GX1279" s="31"/>
      <c r="GY1279" s="31"/>
      <c r="GZ1279" s="31"/>
    </row>
    <row r="1280" spans="2:208" s="32" customFormat="1" x14ac:dyDescent="0.2">
      <c r="B1280" s="21"/>
      <c r="C1280" s="22"/>
      <c r="D1280" s="22"/>
      <c r="E1280" s="22"/>
      <c r="F1280" s="246"/>
      <c r="G1280" s="121"/>
      <c r="H1280" s="27"/>
      <c r="I1280" s="28"/>
      <c r="J1280" s="29"/>
      <c r="K1280" s="30"/>
      <c r="L1280" s="34"/>
      <c r="M1280" s="35"/>
      <c r="N1280" s="30"/>
      <c r="O1280" s="34"/>
      <c r="P1280" s="35"/>
      <c r="Q1280" s="30"/>
      <c r="R1280" s="34"/>
      <c r="S1280" s="35"/>
      <c r="T1280" s="30"/>
      <c r="U1280" s="34"/>
      <c r="V1280" s="35"/>
      <c r="W1280" s="30"/>
      <c r="X1280" s="34"/>
      <c r="Y1280" s="34"/>
      <c r="Z1280" s="30"/>
      <c r="AA1280" s="34"/>
      <c r="AB1280" s="34"/>
      <c r="AC1280" s="30"/>
      <c r="AD1280" s="34"/>
      <c r="AE1280" s="34"/>
      <c r="AF1280" s="30"/>
      <c r="AG1280" s="34"/>
      <c r="AH1280" s="34"/>
      <c r="AI1280" s="30"/>
      <c r="AJ1280" s="34"/>
      <c r="AK1280" s="34"/>
      <c r="AL1280" s="30"/>
      <c r="AM1280" s="34"/>
      <c r="AN1280" s="34"/>
      <c r="AO1280" s="30"/>
      <c r="AP1280" s="34"/>
      <c r="AQ1280" s="34"/>
      <c r="AR1280" s="30"/>
      <c r="AS1280" s="34"/>
      <c r="AT1280" s="34"/>
      <c r="AU1280" s="30"/>
      <c r="AV1280" s="34"/>
      <c r="AW1280" s="34"/>
      <c r="AX1280" s="30"/>
      <c r="AY1280" s="34"/>
      <c r="AZ1280" s="34"/>
      <c r="BA1280" s="30"/>
      <c r="BB1280" s="34"/>
      <c r="BC1280" s="34"/>
      <c r="BD1280" s="30"/>
      <c r="BE1280" s="34"/>
      <c r="BF1280" s="34"/>
      <c r="BG1280" s="30"/>
      <c r="BH1280" s="34"/>
      <c r="BI1280" s="34"/>
      <c r="BJ1280" s="30"/>
      <c r="BK1280" s="34"/>
      <c r="BL1280" s="34"/>
      <c r="BM1280" s="122"/>
      <c r="BN1280" s="28"/>
      <c r="BO1280" s="34"/>
      <c r="BP1280" s="30"/>
      <c r="BQ1280" s="30"/>
      <c r="BR1280" s="31"/>
      <c r="BS1280" s="31"/>
      <c r="BT1280" s="31"/>
      <c r="BU1280" s="31"/>
      <c r="BV1280" s="31"/>
      <c r="BW1280" s="31"/>
      <c r="BX1280" s="31"/>
      <c r="BY1280" s="31"/>
      <c r="BZ1280" s="31"/>
      <c r="CA1280" s="31"/>
      <c r="CB1280" s="31"/>
      <c r="CC1280" s="31"/>
      <c r="CD1280" s="31"/>
      <c r="CE1280" s="31"/>
      <c r="CF1280" s="31"/>
      <c r="CG1280" s="31"/>
      <c r="CH1280" s="31"/>
      <c r="CI1280" s="31"/>
      <c r="CJ1280" s="31"/>
      <c r="CK1280" s="31"/>
      <c r="CL1280" s="31"/>
      <c r="CM1280" s="31"/>
      <c r="CN1280" s="31"/>
      <c r="CO1280" s="31"/>
      <c r="CP1280" s="31"/>
      <c r="CQ1280" s="31"/>
      <c r="CR1280" s="31"/>
      <c r="CS1280" s="31"/>
      <c r="CT1280" s="31"/>
      <c r="CU1280" s="31"/>
      <c r="CV1280" s="31"/>
      <c r="CW1280" s="31"/>
      <c r="CX1280" s="31"/>
      <c r="CY1280" s="31"/>
      <c r="CZ1280" s="31"/>
      <c r="DA1280" s="31"/>
      <c r="DB1280" s="31"/>
      <c r="DC1280" s="31"/>
      <c r="DD1280" s="31"/>
      <c r="DE1280" s="31"/>
      <c r="DF1280" s="31"/>
      <c r="DG1280" s="31"/>
      <c r="DH1280" s="31"/>
      <c r="DI1280" s="31"/>
      <c r="DJ1280" s="31"/>
      <c r="DK1280" s="31"/>
      <c r="DL1280" s="31"/>
      <c r="DM1280" s="31"/>
      <c r="DN1280" s="31"/>
      <c r="DO1280" s="31"/>
      <c r="DP1280" s="31"/>
      <c r="DQ1280" s="31"/>
      <c r="DR1280" s="31"/>
      <c r="DS1280" s="31"/>
      <c r="DT1280" s="31"/>
      <c r="DU1280" s="31"/>
      <c r="DV1280" s="31"/>
      <c r="DW1280" s="31"/>
      <c r="DX1280" s="31"/>
      <c r="DY1280" s="31"/>
      <c r="DZ1280" s="31"/>
      <c r="EA1280" s="31"/>
      <c r="EB1280" s="31"/>
      <c r="EC1280" s="31"/>
      <c r="ED1280" s="31"/>
      <c r="EE1280" s="31"/>
      <c r="EF1280" s="31"/>
      <c r="EG1280" s="31"/>
      <c r="EH1280" s="31"/>
      <c r="EI1280" s="31"/>
      <c r="EJ1280" s="31"/>
      <c r="EK1280" s="31"/>
      <c r="EL1280" s="31"/>
      <c r="EM1280" s="31"/>
      <c r="EN1280" s="31"/>
      <c r="EO1280" s="31"/>
      <c r="EP1280" s="31"/>
      <c r="EQ1280" s="31"/>
      <c r="ER1280" s="31"/>
      <c r="ES1280" s="31"/>
      <c r="ET1280" s="31"/>
      <c r="EU1280" s="31"/>
      <c r="EV1280" s="31"/>
      <c r="EW1280" s="31"/>
      <c r="EX1280" s="31"/>
      <c r="EY1280" s="31"/>
      <c r="EZ1280" s="31"/>
      <c r="FA1280" s="31"/>
      <c r="FB1280" s="31"/>
      <c r="FC1280" s="31"/>
      <c r="FD1280" s="31"/>
      <c r="FE1280" s="31"/>
      <c r="FF1280" s="31"/>
      <c r="FG1280" s="31"/>
      <c r="FH1280" s="31"/>
      <c r="FI1280" s="31"/>
      <c r="FJ1280" s="31"/>
      <c r="FK1280" s="31"/>
      <c r="FL1280" s="31"/>
      <c r="FM1280" s="31"/>
      <c r="FN1280" s="31"/>
      <c r="FO1280" s="31"/>
      <c r="FP1280" s="31"/>
      <c r="FQ1280" s="31"/>
      <c r="FR1280" s="31"/>
      <c r="FS1280" s="31"/>
      <c r="FT1280" s="31"/>
      <c r="FU1280" s="31"/>
      <c r="FV1280" s="31"/>
      <c r="FW1280" s="31"/>
      <c r="FX1280" s="31"/>
      <c r="FY1280" s="31"/>
      <c r="FZ1280" s="31"/>
      <c r="GA1280" s="31"/>
      <c r="GB1280" s="31"/>
      <c r="GC1280" s="31"/>
      <c r="GD1280" s="31"/>
      <c r="GE1280" s="31"/>
      <c r="GF1280" s="31"/>
      <c r="GG1280" s="31"/>
      <c r="GH1280" s="31"/>
      <c r="GI1280" s="31"/>
      <c r="GJ1280" s="31"/>
      <c r="GK1280" s="31"/>
      <c r="GL1280" s="31"/>
      <c r="GM1280" s="31"/>
      <c r="GN1280" s="31"/>
      <c r="GO1280" s="31"/>
      <c r="GP1280" s="31"/>
      <c r="GQ1280" s="31"/>
      <c r="GR1280" s="31"/>
      <c r="GS1280" s="31"/>
      <c r="GT1280" s="31"/>
      <c r="GU1280" s="31"/>
      <c r="GV1280" s="31"/>
      <c r="GW1280" s="31"/>
      <c r="GX1280" s="31"/>
      <c r="GY1280" s="31"/>
      <c r="GZ1280" s="31"/>
    </row>
    <row r="1281" spans="2:208" s="32" customFormat="1" x14ac:dyDescent="0.2">
      <c r="B1281" s="21"/>
      <c r="C1281" s="22"/>
      <c r="D1281" s="22"/>
      <c r="E1281" s="22"/>
      <c r="F1281" s="246"/>
      <c r="G1281" s="121"/>
      <c r="H1281" s="27"/>
      <c r="I1281" s="28"/>
      <c r="J1281" s="29"/>
      <c r="K1281" s="30"/>
      <c r="L1281" s="34"/>
      <c r="M1281" s="35"/>
      <c r="N1281" s="30"/>
      <c r="O1281" s="34"/>
      <c r="P1281" s="35"/>
      <c r="Q1281" s="30"/>
      <c r="R1281" s="34"/>
      <c r="S1281" s="35"/>
      <c r="T1281" s="30"/>
      <c r="U1281" s="34"/>
      <c r="V1281" s="35"/>
      <c r="W1281" s="30"/>
      <c r="X1281" s="34"/>
      <c r="Y1281" s="34"/>
      <c r="Z1281" s="30"/>
      <c r="AA1281" s="34"/>
      <c r="AB1281" s="34"/>
      <c r="AC1281" s="30"/>
      <c r="AD1281" s="34"/>
      <c r="AE1281" s="34"/>
      <c r="AF1281" s="30"/>
      <c r="AG1281" s="34"/>
      <c r="AH1281" s="34"/>
      <c r="AI1281" s="30"/>
      <c r="AJ1281" s="34"/>
      <c r="AK1281" s="34"/>
      <c r="AL1281" s="30"/>
      <c r="AM1281" s="34"/>
      <c r="AN1281" s="34"/>
      <c r="AO1281" s="30"/>
      <c r="AP1281" s="34"/>
      <c r="AQ1281" s="34"/>
      <c r="AR1281" s="30"/>
      <c r="AS1281" s="34"/>
      <c r="AT1281" s="34"/>
      <c r="AU1281" s="30"/>
      <c r="AV1281" s="34"/>
      <c r="AW1281" s="34"/>
      <c r="AX1281" s="30"/>
      <c r="AY1281" s="34"/>
      <c r="AZ1281" s="34"/>
      <c r="BA1281" s="30"/>
      <c r="BB1281" s="34"/>
      <c r="BC1281" s="34"/>
      <c r="BD1281" s="30"/>
      <c r="BE1281" s="34"/>
      <c r="BF1281" s="34"/>
      <c r="BG1281" s="30"/>
      <c r="BH1281" s="34"/>
      <c r="BI1281" s="34"/>
      <c r="BJ1281" s="30"/>
      <c r="BK1281" s="34"/>
      <c r="BL1281" s="34"/>
      <c r="BM1281" s="122"/>
      <c r="BN1281" s="28"/>
      <c r="BO1281" s="34"/>
      <c r="BP1281" s="30"/>
      <c r="BQ1281" s="30"/>
      <c r="BR1281" s="31"/>
      <c r="BS1281" s="31"/>
      <c r="BT1281" s="31"/>
      <c r="BU1281" s="31"/>
      <c r="BV1281" s="31"/>
      <c r="BW1281" s="31"/>
      <c r="BX1281" s="31"/>
      <c r="BY1281" s="31"/>
      <c r="BZ1281" s="31"/>
      <c r="CA1281" s="31"/>
      <c r="CB1281" s="31"/>
      <c r="CC1281" s="31"/>
      <c r="CD1281" s="31"/>
      <c r="CE1281" s="31"/>
      <c r="CF1281" s="31"/>
      <c r="CG1281" s="31"/>
      <c r="CH1281" s="31"/>
      <c r="CI1281" s="31"/>
      <c r="CJ1281" s="31"/>
      <c r="CK1281" s="31"/>
      <c r="CL1281" s="31"/>
      <c r="CM1281" s="31"/>
      <c r="CN1281" s="31"/>
      <c r="CO1281" s="31"/>
      <c r="CP1281" s="31"/>
      <c r="CQ1281" s="31"/>
      <c r="CR1281" s="31"/>
      <c r="CS1281" s="31"/>
      <c r="CT1281" s="31"/>
      <c r="CU1281" s="31"/>
      <c r="CV1281" s="31"/>
      <c r="CW1281" s="31"/>
      <c r="CX1281" s="31"/>
      <c r="CY1281" s="31"/>
      <c r="CZ1281" s="31"/>
      <c r="DA1281" s="31"/>
      <c r="DB1281" s="31"/>
      <c r="DC1281" s="31"/>
      <c r="DD1281" s="31"/>
      <c r="DE1281" s="31"/>
      <c r="DF1281" s="31"/>
      <c r="DG1281" s="31"/>
      <c r="DH1281" s="31"/>
      <c r="DI1281" s="31"/>
      <c r="DJ1281" s="31"/>
      <c r="DK1281" s="31"/>
      <c r="DL1281" s="31"/>
      <c r="DM1281" s="31"/>
      <c r="DN1281" s="31"/>
      <c r="DO1281" s="31"/>
      <c r="DP1281" s="31"/>
      <c r="DQ1281" s="31"/>
      <c r="DR1281" s="31"/>
      <c r="DS1281" s="31"/>
      <c r="DT1281" s="31"/>
      <c r="DU1281" s="31"/>
      <c r="DV1281" s="31"/>
      <c r="DW1281" s="31"/>
      <c r="DX1281" s="31"/>
      <c r="DY1281" s="31"/>
      <c r="DZ1281" s="31"/>
      <c r="EA1281" s="31"/>
      <c r="EB1281" s="31"/>
      <c r="EC1281" s="31"/>
      <c r="ED1281" s="31"/>
      <c r="EE1281" s="31"/>
      <c r="EF1281" s="31"/>
      <c r="EG1281" s="31"/>
      <c r="EH1281" s="31"/>
      <c r="EI1281" s="31"/>
      <c r="EJ1281" s="31"/>
      <c r="EK1281" s="31"/>
      <c r="EL1281" s="31"/>
      <c r="EM1281" s="31"/>
      <c r="EN1281" s="31"/>
      <c r="EO1281" s="31"/>
      <c r="EP1281" s="31"/>
      <c r="EQ1281" s="31"/>
      <c r="ER1281" s="31"/>
      <c r="ES1281" s="31"/>
      <c r="ET1281" s="31"/>
      <c r="EU1281" s="31"/>
      <c r="EV1281" s="31"/>
      <c r="EW1281" s="31"/>
      <c r="EX1281" s="31"/>
      <c r="EY1281" s="31"/>
      <c r="EZ1281" s="31"/>
      <c r="FA1281" s="31"/>
      <c r="FB1281" s="31"/>
      <c r="FC1281" s="31"/>
      <c r="FD1281" s="31"/>
      <c r="FE1281" s="31"/>
      <c r="FF1281" s="31"/>
      <c r="FG1281" s="31"/>
      <c r="FH1281" s="31"/>
      <c r="FI1281" s="31"/>
      <c r="FJ1281" s="31"/>
      <c r="FK1281" s="31"/>
      <c r="FL1281" s="31"/>
      <c r="FM1281" s="31"/>
      <c r="FN1281" s="31"/>
      <c r="FO1281" s="31"/>
      <c r="FP1281" s="31"/>
      <c r="FQ1281" s="31"/>
      <c r="FR1281" s="31"/>
      <c r="FS1281" s="31"/>
      <c r="FT1281" s="31"/>
      <c r="FU1281" s="31"/>
      <c r="FV1281" s="31"/>
      <c r="FW1281" s="31"/>
      <c r="FX1281" s="31"/>
      <c r="FY1281" s="31"/>
      <c r="FZ1281" s="31"/>
      <c r="GA1281" s="31"/>
      <c r="GB1281" s="31"/>
      <c r="GC1281" s="31"/>
      <c r="GD1281" s="31"/>
      <c r="GE1281" s="31"/>
      <c r="GF1281" s="31"/>
      <c r="GG1281" s="31"/>
      <c r="GH1281" s="31"/>
      <c r="GI1281" s="31"/>
      <c r="GJ1281" s="31"/>
      <c r="GK1281" s="31"/>
      <c r="GL1281" s="31"/>
      <c r="GM1281" s="31"/>
      <c r="GN1281" s="31"/>
      <c r="GO1281" s="31"/>
      <c r="GP1281" s="31"/>
      <c r="GQ1281" s="31"/>
      <c r="GR1281" s="31"/>
      <c r="GS1281" s="31"/>
      <c r="GT1281" s="31"/>
      <c r="GU1281" s="31"/>
      <c r="GV1281" s="31"/>
      <c r="GW1281" s="31"/>
      <c r="GX1281" s="31"/>
      <c r="GY1281" s="31"/>
      <c r="GZ1281" s="31"/>
    </row>
    <row r="1282" spans="2:208" s="32" customFormat="1" x14ac:dyDescent="0.2">
      <c r="B1282" s="21"/>
      <c r="C1282" s="22"/>
      <c r="D1282" s="22"/>
      <c r="E1282" s="22"/>
      <c r="F1282" s="246"/>
      <c r="G1282" s="121"/>
      <c r="H1282" s="27"/>
      <c r="I1282" s="28"/>
      <c r="J1282" s="29"/>
      <c r="K1282" s="30"/>
      <c r="L1282" s="34"/>
      <c r="M1282" s="35"/>
      <c r="N1282" s="30"/>
      <c r="O1282" s="34"/>
      <c r="P1282" s="35"/>
      <c r="Q1282" s="30"/>
      <c r="R1282" s="34"/>
      <c r="S1282" s="35"/>
      <c r="T1282" s="30"/>
      <c r="U1282" s="34"/>
      <c r="V1282" s="35"/>
      <c r="W1282" s="30"/>
      <c r="X1282" s="34"/>
      <c r="Y1282" s="34"/>
      <c r="Z1282" s="30"/>
      <c r="AA1282" s="34"/>
      <c r="AB1282" s="34"/>
      <c r="AC1282" s="30"/>
      <c r="AD1282" s="34"/>
      <c r="AE1282" s="34"/>
      <c r="AF1282" s="30"/>
      <c r="AG1282" s="34"/>
      <c r="AH1282" s="34"/>
      <c r="AI1282" s="30"/>
      <c r="AJ1282" s="34"/>
      <c r="AK1282" s="34"/>
      <c r="AL1282" s="30"/>
      <c r="AM1282" s="34"/>
      <c r="AN1282" s="34"/>
      <c r="AO1282" s="30"/>
      <c r="AP1282" s="34"/>
      <c r="AQ1282" s="34"/>
      <c r="AR1282" s="30"/>
      <c r="AS1282" s="34"/>
      <c r="AT1282" s="34"/>
      <c r="AU1282" s="30"/>
      <c r="AV1282" s="34"/>
      <c r="AW1282" s="34"/>
      <c r="AX1282" s="30"/>
      <c r="AY1282" s="34"/>
      <c r="AZ1282" s="34"/>
      <c r="BA1282" s="30"/>
      <c r="BB1282" s="34"/>
      <c r="BC1282" s="34"/>
      <c r="BD1282" s="30"/>
      <c r="BE1282" s="34"/>
      <c r="BF1282" s="34"/>
      <c r="BG1282" s="30"/>
      <c r="BH1282" s="34"/>
      <c r="BI1282" s="34"/>
      <c r="BJ1282" s="30"/>
      <c r="BK1282" s="34"/>
      <c r="BL1282" s="34"/>
      <c r="BM1282" s="122"/>
      <c r="BN1282" s="28"/>
      <c r="BO1282" s="34"/>
      <c r="BP1282" s="30"/>
      <c r="BQ1282" s="30"/>
      <c r="BR1282" s="31"/>
      <c r="BS1282" s="31"/>
      <c r="BT1282" s="31"/>
      <c r="BU1282" s="31"/>
      <c r="BV1282" s="31"/>
      <c r="BW1282" s="31"/>
      <c r="BX1282" s="31"/>
      <c r="BY1282" s="31"/>
      <c r="BZ1282" s="31"/>
      <c r="CA1282" s="31"/>
      <c r="CB1282" s="31"/>
      <c r="CC1282" s="31"/>
      <c r="CD1282" s="31"/>
      <c r="CE1282" s="31"/>
      <c r="CF1282" s="31"/>
      <c r="CG1282" s="31"/>
      <c r="CH1282" s="31"/>
      <c r="CI1282" s="31"/>
      <c r="CJ1282" s="31"/>
      <c r="CK1282" s="31"/>
      <c r="CL1282" s="31"/>
      <c r="CM1282" s="31"/>
      <c r="CN1282" s="31"/>
      <c r="CO1282" s="31"/>
      <c r="CP1282" s="31"/>
      <c r="CQ1282" s="31"/>
      <c r="CR1282" s="31"/>
      <c r="CS1282" s="31"/>
      <c r="CT1282" s="31"/>
      <c r="CU1282" s="31"/>
      <c r="CV1282" s="31"/>
      <c r="CW1282" s="31"/>
      <c r="CX1282" s="31"/>
      <c r="CY1282" s="31"/>
      <c r="CZ1282" s="31"/>
      <c r="DA1282" s="31"/>
      <c r="DB1282" s="31"/>
      <c r="DC1282" s="31"/>
      <c r="DD1282" s="31"/>
      <c r="DE1282" s="31"/>
      <c r="DF1282" s="31"/>
      <c r="DG1282" s="31"/>
      <c r="DH1282" s="31"/>
      <c r="DI1282" s="31"/>
      <c r="DJ1282" s="31"/>
      <c r="DK1282" s="31"/>
      <c r="DL1282" s="31"/>
      <c r="DM1282" s="31"/>
      <c r="DN1282" s="31"/>
      <c r="DO1282" s="31"/>
      <c r="DP1282" s="31"/>
      <c r="DQ1282" s="31"/>
      <c r="DR1282" s="31"/>
      <c r="DS1282" s="31"/>
      <c r="DT1282" s="31"/>
      <c r="DU1282" s="31"/>
      <c r="DV1282" s="31"/>
      <c r="DW1282" s="31"/>
      <c r="DX1282" s="31"/>
      <c r="DY1282" s="31"/>
      <c r="DZ1282" s="31"/>
      <c r="EA1282" s="31"/>
      <c r="EB1282" s="31"/>
      <c r="EC1282" s="31"/>
      <c r="ED1282" s="31"/>
      <c r="EE1282" s="31"/>
      <c r="EF1282" s="31"/>
      <c r="EG1282" s="31"/>
      <c r="EH1282" s="31"/>
      <c r="EI1282" s="31"/>
      <c r="EJ1282" s="31"/>
      <c r="EK1282" s="31"/>
      <c r="EL1282" s="31"/>
      <c r="EM1282" s="31"/>
      <c r="EN1282" s="31"/>
      <c r="EO1282" s="31"/>
      <c r="EP1282" s="31"/>
      <c r="EQ1282" s="31"/>
      <c r="ER1282" s="31"/>
      <c r="ES1282" s="31"/>
      <c r="ET1282" s="31"/>
      <c r="EU1282" s="31"/>
      <c r="EV1282" s="31"/>
      <c r="EW1282" s="31"/>
      <c r="EX1282" s="31"/>
      <c r="EY1282" s="31"/>
      <c r="EZ1282" s="31"/>
      <c r="FA1282" s="31"/>
      <c r="FB1282" s="31"/>
      <c r="FC1282" s="31"/>
      <c r="FD1282" s="31"/>
      <c r="FE1282" s="31"/>
      <c r="FF1282" s="31"/>
      <c r="FG1282" s="31"/>
      <c r="FH1282" s="31"/>
      <c r="FI1282" s="31"/>
      <c r="FJ1282" s="31"/>
      <c r="FK1282" s="31"/>
      <c r="FL1282" s="31"/>
      <c r="FM1282" s="31"/>
      <c r="FN1282" s="31"/>
      <c r="FO1282" s="31"/>
      <c r="FP1282" s="31"/>
      <c r="FQ1282" s="31"/>
      <c r="FR1282" s="31"/>
      <c r="FS1282" s="31"/>
      <c r="FT1282" s="31"/>
      <c r="FU1282" s="31"/>
      <c r="FV1282" s="31"/>
      <c r="FW1282" s="31"/>
      <c r="FX1282" s="31"/>
      <c r="FY1282" s="31"/>
      <c r="FZ1282" s="31"/>
      <c r="GA1282" s="31"/>
      <c r="GB1282" s="31"/>
      <c r="GC1282" s="31"/>
      <c r="GD1282" s="31"/>
      <c r="GE1282" s="31"/>
      <c r="GF1282" s="31"/>
      <c r="GG1282" s="31"/>
      <c r="GH1282" s="31"/>
      <c r="GI1282" s="31"/>
      <c r="GJ1282" s="31"/>
      <c r="GK1282" s="31"/>
      <c r="GL1282" s="31"/>
      <c r="GM1282" s="31"/>
      <c r="GN1282" s="31"/>
      <c r="GO1282" s="31"/>
      <c r="GP1282" s="31"/>
      <c r="GQ1282" s="31"/>
      <c r="GR1282" s="31"/>
      <c r="GS1282" s="31"/>
      <c r="GT1282" s="31"/>
      <c r="GU1282" s="31"/>
      <c r="GV1282" s="31"/>
      <c r="GW1282" s="31"/>
      <c r="GX1282" s="31"/>
      <c r="GY1282" s="31"/>
      <c r="GZ1282" s="31"/>
    </row>
    <row r="1283" spans="2:208" s="32" customFormat="1" x14ac:dyDescent="0.2">
      <c r="B1283" s="21"/>
      <c r="C1283" s="22"/>
      <c r="D1283" s="22"/>
      <c r="E1283" s="22"/>
      <c r="F1283" s="246"/>
      <c r="G1283" s="121"/>
      <c r="H1283" s="27"/>
      <c r="I1283" s="28"/>
      <c r="J1283" s="29"/>
      <c r="K1283" s="30"/>
      <c r="L1283" s="34"/>
      <c r="M1283" s="35"/>
      <c r="N1283" s="30"/>
      <c r="O1283" s="34"/>
      <c r="P1283" s="35"/>
      <c r="Q1283" s="30"/>
      <c r="R1283" s="34"/>
      <c r="S1283" s="35"/>
      <c r="T1283" s="30"/>
      <c r="U1283" s="34"/>
      <c r="V1283" s="35"/>
      <c r="W1283" s="30"/>
      <c r="X1283" s="34"/>
      <c r="Y1283" s="34"/>
      <c r="Z1283" s="30"/>
      <c r="AA1283" s="34"/>
      <c r="AB1283" s="34"/>
      <c r="AC1283" s="30"/>
      <c r="AD1283" s="34"/>
      <c r="AE1283" s="34"/>
      <c r="AF1283" s="30"/>
      <c r="AG1283" s="34"/>
      <c r="AH1283" s="34"/>
      <c r="AI1283" s="30"/>
      <c r="AJ1283" s="34"/>
      <c r="AK1283" s="34"/>
      <c r="AL1283" s="30"/>
      <c r="AM1283" s="34"/>
      <c r="AN1283" s="34"/>
      <c r="AO1283" s="30"/>
      <c r="AP1283" s="34"/>
      <c r="AQ1283" s="34"/>
      <c r="AR1283" s="30"/>
      <c r="AS1283" s="34"/>
      <c r="AT1283" s="34"/>
      <c r="AU1283" s="30"/>
      <c r="AV1283" s="34"/>
      <c r="AW1283" s="34"/>
      <c r="AX1283" s="30"/>
      <c r="AY1283" s="34"/>
      <c r="AZ1283" s="34"/>
      <c r="BA1283" s="30"/>
      <c r="BB1283" s="34"/>
      <c r="BC1283" s="34"/>
      <c r="BD1283" s="30"/>
      <c r="BE1283" s="34"/>
      <c r="BF1283" s="34"/>
      <c r="BG1283" s="30"/>
      <c r="BH1283" s="34"/>
      <c r="BI1283" s="34"/>
      <c r="BJ1283" s="30"/>
      <c r="BK1283" s="34"/>
      <c r="BL1283" s="34"/>
      <c r="BM1283" s="122"/>
      <c r="BN1283" s="28"/>
      <c r="BO1283" s="34"/>
      <c r="BP1283" s="30"/>
      <c r="BQ1283" s="30"/>
      <c r="BR1283" s="31"/>
      <c r="BS1283" s="31"/>
      <c r="BT1283" s="31"/>
      <c r="BU1283" s="31"/>
      <c r="BV1283" s="31"/>
      <c r="BW1283" s="31"/>
      <c r="BX1283" s="31"/>
      <c r="BY1283" s="31"/>
      <c r="BZ1283" s="31"/>
      <c r="CA1283" s="31"/>
      <c r="CB1283" s="31"/>
      <c r="CC1283" s="31"/>
      <c r="CD1283" s="31"/>
      <c r="CE1283" s="31"/>
      <c r="CF1283" s="31"/>
      <c r="CG1283" s="31"/>
      <c r="CH1283" s="31"/>
      <c r="CI1283" s="31"/>
      <c r="CJ1283" s="31"/>
      <c r="CK1283" s="31"/>
      <c r="CL1283" s="31"/>
      <c r="CM1283" s="31"/>
      <c r="CN1283" s="31"/>
      <c r="CO1283" s="31"/>
      <c r="CP1283" s="31"/>
      <c r="CQ1283" s="31"/>
      <c r="CR1283" s="31"/>
      <c r="CS1283" s="31"/>
      <c r="CT1283" s="31"/>
      <c r="CU1283" s="31"/>
      <c r="CV1283" s="31"/>
      <c r="CW1283" s="31"/>
      <c r="CX1283" s="31"/>
      <c r="CY1283" s="31"/>
      <c r="CZ1283" s="31"/>
      <c r="DA1283" s="31"/>
      <c r="DB1283" s="31"/>
      <c r="DC1283" s="31"/>
      <c r="DD1283" s="31"/>
      <c r="DE1283" s="31"/>
      <c r="DF1283" s="31"/>
      <c r="DG1283" s="31"/>
      <c r="DH1283" s="31"/>
      <c r="DI1283" s="31"/>
      <c r="DJ1283" s="31"/>
      <c r="DK1283" s="31"/>
      <c r="DL1283" s="31"/>
      <c r="DM1283" s="31"/>
      <c r="DN1283" s="31"/>
      <c r="DO1283" s="31"/>
      <c r="DP1283" s="31"/>
      <c r="DQ1283" s="31"/>
      <c r="DR1283" s="31"/>
      <c r="DS1283" s="31"/>
      <c r="DT1283" s="31"/>
      <c r="DU1283" s="31"/>
      <c r="DV1283" s="31"/>
      <c r="DW1283" s="31"/>
      <c r="DX1283" s="31"/>
      <c r="DY1283" s="31"/>
      <c r="DZ1283" s="31"/>
      <c r="EA1283" s="31"/>
      <c r="EB1283" s="31"/>
      <c r="EC1283" s="31"/>
      <c r="ED1283" s="31"/>
      <c r="EE1283" s="31"/>
      <c r="EF1283" s="31"/>
      <c r="EG1283" s="31"/>
      <c r="EH1283" s="31"/>
      <c r="EI1283" s="31"/>
      <c r="EJ1283" s="31"/>
      <c r="EK1283" s="31"/>
      <c r="EL1283" s="31"/>
      <c r="EM1283" s="31"/>
      <c r="EN1283" s="31"/>
      <c r="EO1283" s="31"/>
      <c r="EP1283" s="31"/>
      <c r="EQ1283" s="31"/>
      <c r="ER1283" s="31"/>
      <c r="ES1283" s="31"/>
      <c r="ET1283" s="31"/>
      <c r="EU1283" s="31"/>
      <c r="EV1283" s="31"/>
      <c r="EW1283" s="31"/>
      <c r="EX1283" s="31"/>
      <c r="EY1283" s="31"/>
      <c r="EZ1283" s="31"/>
      <c r="FA1283" s="31"/>
      <c r="FB1283" s="31"/>
      <c r="FC1283" s="31"/>
      <c r="FD1283" s="31"/>
      <c r="FE1283" s="31"/>
      <c r="FF1283" s="31"/>
      <c r="FG1283" s="31"/>
      <c r="FH1283" s="31"/>
      <c r="FI1283" s="31"/>
      <c r="FJ1283" s="31"/>
      <c r="FK1283" s="31"/>
      <c r="FL1283" s="31"/>
      <c r="FM1283" s="31"/>
      <c r="FN1283" s="31"/>
      <c r="FO1283" s="31"/>
      <c r="FP1283" s="31"/>
      <c r="FQ1283" s="31"/>
      <c r="FR1283" s="31"/>
      <c r="FS1283" s="31"/>
      <c r="FT1283" s="31"/>
      <c r="FU1283" s="31"/>
      <c r="FV1283" s="31"/>
      <c r="FW1283" s="31"/>
      <c r="FX1283" s="31"/>
      <c r="FY1283" s="31"/>
      <c r="FZ1283" s="31"/>
      <c r="GA1283" s="31"/>
      <c r="GB1283" s="31"/>
      <c r="GC1283" s="31"/>
      <c r="GD1283" s="31"/>
      <c r="GE1283" s="31"/>
      <c r="GF1283" s="31"/>
      <c r="GG1283" s="31"/>
      <c r="GH1283" s="31"/>
      <c r="GI1283" s="31"/>
      <c r="GJ1283" s="31"/>
      <c r="GK1283" s="31"/>
      <c r="GL1283" s="31"/>
      <c r="GM1283" s="31"/>
      <c r="GN1283" s="31"/>
      <c r="GO1283" s="31"/>
      <c r="GP1283" s="31"/>
      <c r="GQ1283" s="31"/>
      <c r="GR1283" s="31"/>
      <c r="GS1283" s="31"/>
      <c r="GT1283" s="31"/>
      <c r="GU1283" s="31"/>
      <c r="GV1283" s="31"/>
      <c r="GW1283" s="31"/>
      <c r="GX1283" s="31"/>
      <c r="GY1283" s="31"/>
      <c r="GZ1283" s="31"/>
    </row>
    <row r="1284" spans="2:208" s="32" customFormat="1" x14ac:dyDescent="0.2">
      <c r="B1284" s="21"/>
      <c r="C1284" s="22"/>
      <c r="D1284" s="22"/>
      <c r="E1284" s="22"/>
      <c r="F1284" s="246"/>
      <c r="G1284" s="121"/>
      <c r="H1284" s="27"/>
      <c r="I1284" s="28"/>
      <c r="J1284" s="29"/>
      <c r="K1284" s="30"/>
      <c r="L1284" s="34"/>
      <c r="M1284" s="35"/>
      <c r="N1284" s="30"/>
      <c r="O1284" s="34"/>
      <c r="P1284" s="35"/>
      <c r="Q1284" s="30"/>
      <c r="R1284" s="34"/>
      <c r="S1284" s="35"/>
      <c r="T1284" s="30"/>
      <c r="U1284" s="34"/>
      <c r="V1284" s="35"/>
      <c r="W1284" s="30"/>
      <c r="X1284" s="34"/>
      <c r="Y1284" s="34"/>
      <c r="Z1284" s="30"/>
      <c r="AA1284" s="34"/>
      <c r="AB1284" s="34"/>
      <c r="AC1284" s="30"/>
      <c r="AD1284" s="34"/>
      <c r="AE1284" s="34"/>
      <c r="AF1284" s="30"/>
      <c r="AG1284" s="34"/>
      <c r="AH1284" s="34"/>
      <c r="AI1284" s="30"/>
      <c r="AJ1284" s="34"/>
      <c r="AK1284" s="34"/>
      <c r="AL1284" s="30"/>
      <c r="AM1284" s="34"/>
      <c r="AN1284" s="34"/>
      <c r="AO1284" s="30"/>
      <c r="AP1284" s="34"/>
      <c r="AQ1284" s="34"/>
      <c r="AR1284" s="30"/>
      <c r="AS1284" s="34"/>
      <c r="AT1284" s="34"/>
      <c r="AU1284" s="30"/>
      <c r="AV1284" s="34"/>
      <c r="AW1284" s="34"/>
      <c r="AX1284" s="30"/>
      <c r="AY1284" s="34"/>
      <c r="AZ1284" s="34"/>
      <c r="BA1284" s="30"/>
      <c r="BB1284" s="34"/>
      <c r="BC1284" s="34"/>
      <c r="BD1284" s="30"/>
      <c r="BE1284" s="34"/>
      <c r="BF1284" s="34"/>
      <c r="BG1284" s="30"/>
      <c r="BH1284" s="34"/>
      <c r="BI1284" s="34"/>
      <c r="BJ1284" s="30"/>
      <c r="BK1284" s="34"/>
      <c r="BL1284" s="34"/>
      <c r="BM1284" s="122"/>
      <c r="BN1284" s="28"/>
      <c r="BO1284" s="34"/>
      <c r="BP1284" s="30"/>
      <c r="BQ1284" s="30"/>
      <c r="BR1284" s="31"/>
      <c r="BS1284" s="31"/>
      <c r="BT1284" s="31"/>
      <c r="BU1284" s="31"/>
      <c r="BV1284" s="31"/>
      <c r="BW1284" s="31"/>
      <c r="BX1284" s="31"/>
      <c r="BY1284" s="31"/>
      <c r="BZ1284" s="31"/>
      <c r="CA1284" s="31"/>
      <c r="CB1284" s="31"/>
      <c r="CC1284" s="31"/>
      <c r="CD1284" s="31"/>
      <c r="CE1284" s="31"/>
      <c r="CF1284" s="31"/>
      <c r="CG1284" s="31"/>
      <c r="CH1284" s="31"/>
      <c r="CI1284" s="31"/>
      <c r="CJ1284" s="31"/>
      <c r="CK1284" s="31"/>
      <c r="CL1284" s="31"/>
      <c r="CM1284" s="31"/>
      <c r="CN1284" s="31"/>
      <c r="CO1284" s="31"/>
      <c r="CP1284" s="31"/>
      <c r="CQ1284" s="31"/>
      <c r="CR1284" s="31"/>
      <c r="CS1284" s="31"/>
      <c r="CT1284" s="31"/>
      <c r="CU1284" s="31"/>
      <c r="CV1284" s="31"/>
      <c r="CW1284" s="31"/>
      <c r="CX1284" s="31"/>
      <c r="CY1284" s="31"/>
      <c r="CZ1284" s="31"/>
      <c r="DA1284" s="31"/>
      <c r="DB1284" s="31"/>
      <c r="DC1284" s="31"/>
      <c r="DD1284" s="31"/>
      <c r="DE1284" s="31"/>
      <c r="DF1284" s="31"/>
      <c r="DG1284" s="31"/>
      <c r="DH1284" s="31"/>
      <c r="DI1284" s="31"/>
      <c r="DJ1284" s="31"/>
      <c r="DK1284" s="31"/>
      <c r="DL1284" s="31"/>
      <c r="DM1284" s="31"/>
      <c r="DN1284" s="31"/>
      <c r="DO1284" s="31"/>
      <c r="DP1284" s="31"/>
      <c r="DQ1284" s="31"/>
      <c r="DR1284" s="31"/>
      <c r="DS1284" s="31"/>
      <c r="DT1284" s="31"/>
      <c r="DU1284" s="31"/>
      <c r="DV1284" s="31"/>
      <c r="DW1284" s="31"/>
      <c r="DX1284" s="31"/>
      <c r="DY1284" s="31"/>
      <c r="DZ1284" s="31"/>
      <c r="EA1284" s="31"/>
      <c r="EB1284" s="31"/>
      <c r="EC1284" s="31"/>
      <c r="ED1284" s="31"/>
      <c r="EE1284" s="31"/>
      <c r="EF1284" s="31"/>
      <c r="EG1284" s="31"/>
      <c r="EH1284" s="31"/>
      <c r="EI1284" s="31"/>
      <c r="EJ1284" s="31"/>
      <c r="EK1284" s="31"/>
      <c r="EL1284" s="31"/>
      <c r="EM1284" s="31"/>
      <c r="EN1284" s="31"/>
      <c r="EO1284" s="31"/>
      <c r="EP1284" s="31"/>
      <c r="EQ1284" s="31"/>
      <c r="ER1284" s="31"/>
      <c r="ES1284" s="31"/>
      <c r="ET1284" s="31"/>
      <c r="EU1284" s="31"/>
      <c r="EV1284" s="31"/>
      <c r="EW1284" s="31"/>
      <c r="EX1284" s="31"/>
      <c r="EY1284" s="31"/>
      <c r="EZ1284" s="31"/>
      <c r="FA1284" s="31"/>
      <c r="FB1284" s="31"/>
      <c r="FC1284" s="31"/>
      <c r="FD1284" s="31"/>
      <c r="FE1284" s="31"/>
      <c r="FF1284" s="31"/>
      <c r="FG1284" s="31"/>
      <c r="FH1284" s="31"/>
      <c r="FI1284" s="31"/>
      <c r="FJ1284" s="31"/>
      <c r="FK1284" s="31"/>
      <c r="FL1284" s="31"/>
      <c r="FM1284" s="31"/>
      <c r="FN1284" s="31"/>
      <c r="FO1284" s="31"/>
      <c r="FP1284" s="31"/>
      <c r="FQ1284" s="31"/>
      <c r="FR1284" s="31"/>
      <c r="FS1284" s="31"/>
      <c r="FT1284" s="31"/>
      <c r="FU1284" s="31"/>
      <c r="FV1284" s="31"/>
      <c r="FW1284" s="31"/>
      <c r="FX1284" s="31"/>
      <c r="FY1284" s="31"/>
      <c r="FZ1284" s="31"/>
      <c r="GA1284" s="31"/>
      <c r="GB1284" s="31"/>
      <c r="GC1284" s="31"/>
      <c r="GD1284" s="31"/>
      <c r="GE1284" s="31"/>
      <c r="GF1284" s="31"/>
      <c r="GG1284" s="31"/>
      <c r="GH1284" s="31"/>
      <c r="GI1284" s="31"/>
      <c r="GJ1284" s="31"/>
      <c r="GK1284" s="31"/>
      <c r="GL1284" s="31"/>
      <c r="GM1284" s="31"/>
      <c r="GN1284" s="31"/>
      <c r="GO1284" s="31"/>
      <c r="GP1284" s="31"/>
      <c r="GQ1284" s="31"/>
      <c r="GR1284" s="31"/>
      <c r="GS1284" s="31"/>
      <c r="GT1284" s="31"/>
      <c r="GU1284" s="31"/>
      <c r="GV1284" s="31"/>
      <c r="GW1284" s="31"/>
      <c r="GX1284" s="31"/>
      <c r="GY1284" s="31"/>
      <c r="GZ1284" s="31"/>
    </row>
    <row r="1285" spans="2:208" s="32" customFormat="1" x14ac:dyDescent="0.2">
      <c r="B1285" s="21"/>
      <c r="C1285" s="22"/>
      <c r="D1285" s="22"/>
      <c r="E1285" s="22"/>
      <c r="F1285" s="246"/>
      <c r="G1285" s="121"/>
      <c r="H1285" s="27"/>
      <c r="I1285" s="28"/>
      <c r="J1285" s="29"/>
      <c r="K1285" s="30"/>
      <c r="L1285" s="34"/>
      <c r="M1285" s="35"/>
      <c r="N1285" s="30"/>
      <c r="O1285" s="34"/>
      <c r="P1285" s="35"/>
      <c r="Q1285" s="30"/>
      <c r="R1285" s="34"/>
      <c r="S1285" s="35"/>
      <c r="T1285" s="30"/>
      <c r="U1285" s="34"/>
      <c r="V1285" s="35"/>
      <c r="W1285" s="30"/>
      <c r="X1285" s="34"/>
      <c r="Y1285" s="34"/>
      <c r="Z1285" s="30"/>
      <c r="AA1285" s="34"/>
      <c r="AB1285" s="34"/>
      <c r="AC1285" s="30"/>
      <c r="AD1285" s="34"/>
      <c r="AE1285" s="34"/>
      <c r="AF1285" s="30"/>
      <c r="AG1285" s="34"/>
      <c r="AH1285" s="34"/>
      <c r="AI1285" s="30"/>
      <c r="AJ1285" s="34"/>
      <c r="AK1285" s="34"/>
      <c r="AL1285" s="30"/>
      <c r="AM1285" s="34"/>
      <c r="AN1285" s="34"/>
      <c r="AO1285" s="30"/>
      <c r="AP1285" s="34"/>
      <c r="AQ1285" s="34"/>
      <c r="AR1285" s="30"/>
      <c r="AS1285" s="34"/>
      <c r="AT1285" s="34"/>
      <c r="AU1285" s="30"/>
      <c r="AV1285" s="34"/>
      <c r="AW1285" s="34"/>
      <c r="AX1285" s="30"/>
      <c r="AY1285" s="34"/>
      <c r="AZ1285" s="34"/>
      <c r="BA1285" s="30"/>
      <c r="BB1285" s="34"/>
      <c r="BC1285" s="34"/>
      <c r="BD1285" s="30"/>
      <c r="BE1285" s="34"/>
      <c r="BF1285" s="34"/>
      <c r="BG1285" s="30"/>
      <c r="BH1285" s="34"/>
      <c r="BI1285" s="34"/>
      <c r="BJ1285" s="30"/>
      <c r="BK1285" s="34"/>
      <c r="BL1285" s="34"/>
      <c r="BM1285" s="122"/>
      <c r="BN1285" s="28"/>
      <c r="BO1285" s="34"/>
      <c r="BP1285" s="30"/>
      <c r="BQ1285" s="30"/>
      <c r="BR1285" s="31"/>
      <c r="BS1285" s="31"/>
      <c r="BT1285" s="31"/>
      <c r="BU1285" s="31"/>
      <c r="BV1285" s="31"/>
      <c r="BW1285" s="31"/>
      <c r="BX1285" s="31"/>
      <c r="BY1285" s="31"/>
      <c r="BZ1285" s="31"/>
      <c r="CA1285" s="31"/>
      <c r="CB1285" s="31"/>
      <c r="CC1285" s="31"/>
      <c r="CD1285" s="31"/>
      <c r="CE1285" s="31"/>
      <c r="CF1285" s="31"/>
      <c r="CG1285" s="31"/>
      <c r="CH1285" s="31"/>
      <c r="CI1285" s="31"/>
      <c r="CJ1285" s="31"/>
      <c r="CK1285" s="31"/>
      <c r="CL1285" s="31"/>
      <c r="CM1285" s="31"/>
      <c r="CN1285" s="31"/>
      <c r="CO1285" s="31"/>
      <c r="CP1285" s="31"/>
      <c r="CQ1285" s="31"/>
      <c r="CR1285" s="31"/>
      <c r="CS1285" s="31"/>
      <c r="CT1285" s="31"/>
      <c r="CU1285" s="31"/>
      <c r="CV1285" s="31"/>
      <c r="CW1285" s="31"/>
      <c r="CX1285" s="31"/>
      <c r="CY1285" s="31"/>
      <c r="CZ1285" s="31"/>
      <c r="DA1285" s="31"/>
      <c r="DB1285" s="31"/>
      <c r="DC1285" s="31"/>
      <c r="DD1285" s="31"/>
      <c r="DE1285" s="31"/>
      <c r="DF1285" s="31"/>
      <c r="DG1285" s="31"/>
      <c r="DH1285" s="31"/>
      <c r="DI1285" s="31"/>
      <c r="DJ1285" s="31"/>
      <c r="DK1285" s="31"/>
      <c r="DL1285" s="31"/>
      <c r="DM1285" s="31"/>
      <c r="DN1285" s="31"/>
      <c r="DO1285" s="31"/>
      <c r="DP1285" s="31"/>
      <c r="DQ1285" s="31"/>
      <c r="DR1285" s="31"/>
      <c r="DS1285" s="31"/>
      <c r="DT1285" s="31"/>
      <c r="DU1285" s="31"/>
      <c r="DV1285" s="31"/>
      <c r="DW1285" s="31"/>
      <c r="DX1285" s="31"/>
      <c r="DY1285" s="31"/>
      <c r="DZ1285" s="31"/>
      <c r="EA1285" s="31"/>
      <c r="EB1285" s="31"/>
      <c r="EC1285" s="31"/>
      <c r="ED1285" s="31"/>
      <c r="EE1285" s="31"/>
      <c r="EF1285" s="31"/>
      <c r="EG1285" s="31"/>
      <c r="EH1285" s="31"/>
      <c r="EI1285" s="31"/>
      <c r="EJ1285" s="31"/>
      <c r="EK1285" s="31"/>
      <c r="EL1285" s="31"/>
      <c r="EM1285" s="31"/>
      <c r="EN1285" s="31"/>
      <c r="EO1285" s="31"/>
      <c r="EP1285" s="31"/>
      <c r="EQ1285" s="31"/>
      <c r="ER1285" s="31"/>
      <c r="ES1285" s="31"/>
      <c r="ET1285" s="31"/>
      <c r="EU1285" s="31"/>
      <c r="EV1285" s="31"/>
      <c r="EW1285" s="31"/>
      <c r="EX1285" s="31"/>
      <c r="EY1285" s="31"/>
      <c r="EZ1285" s="31"/>
      <c r="FA1285" s="31"/>
      <c r="FB1285" s="31"/>
      <c r="FC1285" s="31"/>
      <c r="FD1285" s="31"/>
      <c r="FE1285" s="31"/>
      <c r="FF1285" s="31"/>
      <c r="FG1285" s="31"/>
      <c r="FH1285" s="31"/>
      <c r="FI1285" s="31"/>
      <c r="FJ1285" s="31"/>
      <c r="FK1285" s="31"/>
      <c r="FL1285" s="31"/>
      <c r="FM1285" s="31"/>
      <c r="FN1285" s="31"/>
      <c r="FO1285" s="31"/>
      <c r="FP1285" s="31"/>
      <c r="FQ1285" s="31"/>
      <c r="FR1285" s="31"/>
      <c r="FS1285" s="31"/>
      <c r="FT1285" s="31"/>
      <c r="FU1285" s="31"/>
      <c r="FV1285" s="31"/>
      <c r="FW1285" s="31"/>
      <c r="FX1285" s="31"/>
      <c r="FY1285" s="31"/>
      <c r="FZ1285" s="31"/>
      <c r="GA1285" s="31"/>
      <c r="GB1285" s="31"/>
      <c r="GC1285" s="31"/>
      <c r="GD1285" s="31"/>
      <c r="GE1285" s="31"/>
      <c r="GF1285" s="31"/>
      <c r="GG1285" s="31"/>
      <c r="GH1285" s="31"/>
      <c r="GI1285" s="31"/>
      <c r="GJ1285" s="31"/>
      <c r="GK1285" s="31"/>
      <c r="GL1285" s="31"/>
      <c r="GM1285" s="31"/>
      <c r="GN1285" s="31"/>
      <c r="GO1285" s="31"/>
      <c r="GP1285" s="31"/>
      <c r="GQ1285" s="31"/>
      <c r="GR1285" s="31"/>
      <c r="GS1285" s="31"/>
      <c r="GT1285" s="31"/>
      <c r="GU1285" s="31"/>
      <c r="GV1285" s="31"/>
      <c r="GW1285" s="31"/>
      <c r="GX1285" s="31"/>
      <c r="GY1285" s="31"/>
      <c r="GZ1285" s="31"/>
    </row>
    <row r="1286" spans="2:208" s="32" customFormat="1" x14ac:dyDescent="0.2">
      <c r="B1286" s="21"/>
      <c r="C1286" s="22"/>
      <c r="D1286" s="22"/>
      <c r="E1286" s="22"/>
      <c r="F1286" s="246"/>
      <c r="G1286" s="121"/>
      <c r="H1286" s="27"/>
      <c r="I1286" s="28"/>
      <c r="J1286" s="29"/>
      <c r="K1286" s="30"/>
      <c r="L1286" s="34"/>
      <c r="M1286" s="35"/>
      <c r="N1286" s="30"/>
      <c r="O1286" s="34"/>
      <c r="P1286" s="35"/>
      <c r="Q1286" s="30"/>
      <c r="R1286" s="34"/>
      <c r="S1286" s="35"/>
      <c r="T1286" s="30"/>
      <c r="U1286" s="34"/>
      <c r="V1286" s="35"/>
      <c r="W1286" s="30"/>
      <c r="X1286" s="34"/>
      <c r="Y1286" s="34"/>
      <c r="Z1286" s="30"/>
      <c r="AA1286" s="34"/>
      <c r="AB1286" s="34"/>
      <c r="AC1286" s="30"/>
      <c r="AD1286" s="34"/>
      <c r="AE1286" s="34"/>
      <c r="AF1286" s="30"/>
      <c r="AG1286" s="34"/>
      <c r="AH1286" s="34"/>
      <c r="AI1286" s="30"/>
      <c r="AJ1286" s="34"/>
      <c r="AK1286" s="34"/>
      <c r="AL1286" s="30"/>
      <c r="AM1286" s="34"/>
      <c r="AN1286" s="34"/>
      <c r="AO1286" s="30"/>
      <c r="AP1286" s="34"/>
      <c r="AQ1286" s="34"/>
      <c r="AR1286" s="30"/>
      <c r="AS1286" s="34"/>
      <c r="AT1286" s="34"/>
      <c r="AU1286" s="30"/>
      <c r="AV1286" s="34"/>
      <c r="AW1286" s="34"/>
      <c r="AX1286" s="30"/>
      <c r="AY1286" s="34"/>
      <c r="AZ1286" s="34"/>
      <c r="BA1286" s="30"/>
      <c r="BB1286" s="34"/>
      <c r="BC1286" s="34"/>
      <c r="BD1286" s="30"/>
      <c r="BE1286" s="34"/>
      <c r="BF1286" s="34"/>
      <c r="BG1286" s="30"/>
      <c r="BH1286" s="34"/>
      <c r="BI1286" s="34"/>
      <c r="BJ1286" s="30"/>
      <c r="BK1286" s="34"/>
      <c r="BL1286" s="34"/>
      <c r="BM1286" s="122"/>
      <c r="BN1286" s="28"/>
      <c r="BO1286" s="34"/>
      <c r="BP1286" s="30"/>
      <c r="BQ1286" s="30"/>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c r="DP1286" s="31"/>
      <c r="DQ1286" s="31"/>
      <c r="DR1286" s="31"/>
      <c r="DS1286" s="31"/>
      <c r="DT1286" s="31"/>
      <c r="DU1286" s="31"/>
      <c r="DV1286" s="31"/>
      <c r="DW1286" s="31"/>
      <c r="DX1286" s="31"/>
      <c r="DY1286" s="31"/>
      <c r="DZ1286" s="31"/>
      <c r="EA1286" s="31"/>
      <c r="EB1286" s="31"/>
      <c r="EC1286" s="31"/>
      <c r="ED1286" s="31"/>
      <c r="EE1286" s="31"/>
      <c r="EF1286" s="31"/>
      <c r="EG1286" s="31"/>
      <c r="EH1286" s="31"/>
      <c r="EI1286" s="31"/>
      <c r="EJ1286" s="31"/>
      <c r="EK1286" s="31"/>
      <c r="EL1286" s="31"/>
      <c r="EM1286" s="31"/>
      <c r="EN1286" s="31"/>
      <c r="EO1286" s="31"/>
      <c r="EP1286" s="31"/>
      <c r="EQ1286" s="31"/>
      <c r="ER1286" s="31"/>
      <c r="ES1286" s="31"/>
      <c r="ET1286" s="31"/>
      <c r="EU1286" s="31"/>
      <c r="EV1286" s="31"/>
      <c r="EW1286" s="31"/>
      <c r="EX1286" s="31"/>
      <c r="EY1286" s="31"/>
      <c r="EZ1286" s="31"/>
      <c r="FA1286" s="31"/>
      <c r="FB1286" s="31"/>
      <c r="FC1286" s="31"/>
      <c r="FD1286" s="31"/>
      <c r="FE1286" s="31"/>
      <c r="FF1286" s="31"/>
      <c r="FG1286" s="31"/>
      <c r="FH1286" s="31"/>
      <c r="FI1286" s="31"/>
      <c r="FJ1286" s="31"/>
      <c r="FK1286" s="31"/>
      <c r="FL1286" s="31"/>
      <c r="FM1286" s="31"/>
      <c r="FN1286" s="31"/>
      <c r="FO1286" s="31"/>
      <c r="FP1286" s="31"/>
      <c r="FQ1286" s="31"/>
      <c r="FR1286" s="31"/>
      <c r="FS1286" s="31"/>
      <c r="FT1286" s="31"/>
      <c r="FU1286" s="31"/>
      <c r="FV1286" s="31"/>
      <c r="FW1286" s="31"/>
      <c r="FX1286" s="31"/>
      <c r="FY1286" s="31"/>
      <c r="FZ1286" s="31"/>
      <c r="GA1286" s="31"/>
      <c r="GB1286" s="31"/>
      <c r="GC1286" s="31"/>
      <c r="GD1286" s="31"/>
      <c r="GE1286" s="31"/>
      <c r="GF1286" s="31"/>
      <c r="GG1286" s="31"/>
      <c r="GH1286" s="31"/>
      <c r="GI1286" s="31"/>
      <c r="GJ1286" s="31"/>
      <c r="GK1286" s="31"/>
      <c r="GL1286" s="31"/>
      <c r="GM1286" s="31"/>
      <c r="GN1286" s="31"/>
      <c r="GO1286" s="31"/>
      <c r="GP1286" s="31"/>
      <c r="GQ1286" s="31"/>
      <c r="GR1286" s="31"/>
      <c r="GS1286" s="31"/>
      <c r="GT1286" s="31"/>
      <c r="GU1286" s="31"/>
      <c r="GV1286" s="31"/>
      <c r="GW1286" s="31"/>
      <c r="GX1286" s="31"/>
      <c r="GY1286" s="31"/>
      <c r="GZ1286" s="31"/>
    </row>
    <row r="1287" spans="2:208" s="32" customFormat="1" x14ac:dyDescent="0.2">
      <c r="B1287" s="21"/>
      <c r="C1287" s="22"/>
      <c r="D1287" s="22"/>
      <c r="E1287" s="22"/>
      <c r="F1287" s="246"/>
      <c r="G1287" s="121"/>
      <c r="H1287" s="27"/>
      <c r="I1287" s="28"/>
      <c r="J1287" s="29"/>
      <c r="K1287" s="30"/>
      <c r="L1287" s="34"/>
      <c r="M1287" s="35"/>
      <c r="N1287" s="30"/>
      <c r="O1287" s="34"/>
      <c r="P1287" s="35"/>
      <c r="Q1287" s="30"/>
      <c r="R1287" s="34"/>
      <c r="S1287" s="35"/>
      <c r="T1287" s="30"/>
      <c r="U1287" s="34"/>
      <c r="V1287" s="35"/>
      <c r="W1287" s="30"/>
      <c r="X1287" s="34"/>
      <c r="Y1287" s="34"/>
      <c r="Z1287" s="30"/>
      <c r="AA1287" s="34"/>
      <c r="AB1287" s="34"/>
      <c r="AC1287" s="30"/>
      <c r="AD1287" s="34"/>
      <c r="AE1287" s="34"/>
      <c r="AF1287" s="30"/>
      <c r="AG1287" s="34"/>
      <c r="AH1287" s="34"/>
      <c r="AI1287" s="30"/>
      <c r="AJ1287" s="34"/>
      <c r="AK1287" s="34"/>
      <c r="AL1287" s="30"/>
      <c r="AM1287" s="34"/>
      <c r="AN1287" s="34"/>
      <c r="AO1287" s="30"/>
      <c r="AP1287" s="34"/>
      <c r="AQ1287" s="34"/>
      <c r="AR1287" s="30"/>
      <c r="AS1287" s="34"/>
      <c r="AT1287" s="34"/>
      <c r="AU1287" s="30"/>
      <c r="AV1287" s="34"/>
      <c r="AW1287" s="34"/>
      <c r="AX1287" s="30"/>
      <c r="AY1287" s="34"/>
      <c r="AZ1287" s="34"/>
      <c r="BA1287" s="30"/>
      <c r="BB1287" s="34"/>
      <c r="BC1287" s="34"/>
      <c r="BD1287" s="30"/>
      <c r="BE1287" s="34"/>
      <c r="BF1287" s="34"/>
      <c r="BG1287" s="30"/>
      <c r="BH1287" s="34"/>
      <c r="BI1287" s="34"/>
      <c r="BJ1287" s="30"/>
      <c r="BK1287" s="34"/>
      <c r="BL1287" s="34"/>
      <c r="BM1287" s="122"/>
      <c r="BN1287" s="28"/>
      <c r="BO1287" s="34"/>
      <c r="BP1287" s="30"/>
      <c r="BQ1287" s="30"/>
      <c r="BR1287" s="31"/>
      <c r="BS1287" s="31"/>
      <c r="BT1287" s="31"/>
      <c r="BU1287" s="31"/>
      <c r="BV1287" s="31"/>
      <c r="BW1287" s="31"/>
      <c r="BX1287" s="31"/>
      <c r="BY1287" s="31"/>
      <c r="BZ1287" s="31"/>
      <c r="CA1287" s="31"/>
      <c r="CB1287" s="31"/>
      <c r="CC1287" s="31"/>
      <c r="CD1287" s="31"/>
      <c r="CE1287" s="31"/>
      <c r="CF1287" s="31"/>
      <c r="CG1287" s="31"/>
      <c r="CH1287" s="31"/>
      <c r="CI1287" s="31"/>
      <c r="CJ1287" s="31"/>
      <c r="CK1287" s="31"/>
      <c r="CL1287" s="31"/>
      <c r="CM1287" s="31"/>
      <c r="CN1287" s="31"/>
      <c r="CO1287" s="31"/>
      <c r="CP1287" s="31"/>
      <c r="CQ1287" s="31"/>
      <c r="CR1287" s="31"/>
      <c r="CS1287" s="31"/>
      <c r="CT1287" s="31"/>
      <c r="CU1287" s="31"/>
      <c r="CV1287" s="31"/>
      <c r="CW1287" s="31"/>
      <c r="CX1287" s="31"/>
      <c r="CY1287" s="31"/>
      <c r="CZ1287" s="31"/>
      <c r="DA1287" s="31"/>
      <c r="DB1287" s="31"/>
      <c r="DC1287" s="31"/>
      <c r="DD1287" s="31"/>
      <c r="DE1287" s="31"/>
      <c r="DF1287" s="31"/>
      <c r="DG1287" s="31"/>
      <c r="DH1287" s="31"/>
      <c r="DI1287" s="31"/>
      <c r="DJ1287" s="31"/>
      <c r="DK1287" s="31"/>
      <c r="DL1287" s="31"/>
      <c r="DM1287" s="31"/>
      <c r="DN1287" s="31"/>
      <c r="DO1287" s="31"/>
      <c r="DP1287" s="31"/>
      <c r="DQ1287" s="31"/>
      <c r="DR1287" s="31"/>
      <c r="DS1287" s="31"/>
      <c r="DT1287" s="31"/>
      <c r="DU1287" s="31"/>
      <c r="DV1287" s="31"/>
      <c r="DW1287" s="31"/>
      <c r="DX1287" s="31"/>
      <c r="DY1287" s="31"/>
      <c r="DZ1287" s="31"/>
      <c r="EA1287" s="31"/>
      <c r="EB1287" s="31"/>
      <c r="EC1287" s="31"/>
      <c r="ED1287" s="31"/>
      <c r="EE1287" s="31"/>
      <c r="EF1287" s="31"/>
      <c r="EG1287" s="31"/>
      <c r="EH1287" s="31"/>
      <c r="EI1287" s="31"/>
      <c r="EJ1287" s="31"/>
      <c r="EK1287" s="31"/>
      <c r="EL1287" s="31"/>
      <c r="EM1287" s="31"/>
      <c r="EN1287" s="31"/>
      <c r="EO1287" s="31"/>
      <c r="EP1287" s="31"/>
      <c r="EQ1287" s="31"/>
      <c r="ER1287" s="31"/>
      <c r="ES1287" s="31"/>
      <c r="ET1287" s="31"/>
      <c r="EU1287" s="31"/>
      <c r="EV1287" s="31"/>
      <c r="EW1287" s="31"/>
      <c r="EX1287" s="31"/>
      <c r="EY1287" s="31"/>
      <c r="EZ1287" s="31"/>
      <c r="FA1287" s="31"/>
      <c r="FB1287" s="31"/>
      <c r="FC1287" s="31"/>
      <c r="FD1287" s="31"/>
      <c r="FE1287" s="31"/>
      <c r="FF1287" s="31"/>
      <c r="FG1287" s="31"/>
      <c r="FH1287" s="31"/>
      <c r="FI1287" s="31"/>
      <c r="FJ1287" s="31"/>
      <c r="FK1287" s="31"/>
      <c r="FL1287" s="31"/>
      <c r="FM1287" s="31"/>
      <c r="FN1287" s="31"/>
      <c r="FO1287" s="31"/>
      <c r="FP1287" s="31"/>
      <c r="FQ1287" s="31"/>
      <c r="FR1287" s="31"/>
      <c r="FS1287" s="31"/>
      <c r="FT1287" s="31"/>
      <c r="FU1287" s="31"/>
      <c r="FV1287" s="31"/>
      <c r="FW1287" s="31"/>
      <c r="FX1287" s="31"/>
      <c r="FY1287" s="31"/>
      <c r="FZ1287" s="31"/>
      <c r="GA1287" s="31"/>
      <c r="GB1287" s="31"/>
      <c r="GC1287" s="31"/>
      <c r="GD1287" s="31"/>
      <c r="GE1287" s="31"/>
      <c r="GF1287" s="31"/>
      <c r="GG1287" s="31"/>
      <c r="GH1287" s="31"/>
      <c r="GI1287" s="31"/>
      <c r="GJ1287" s="31"/>
      <c r="GK1287" s="31"/>
      <c r="GL1287" s="31"/>
      <c r="GM1287" s="31"/>
      <c r="GN1287" s="31"/>
      <c r="GO1287" s="31"/>
      <c r="GP1287" s="31"/>
      <c r="GQ1287" s="31"/>
      <c r="GR1287" s="31"/>
      <c r="GS1287" s="31"/>
      <c r="GT1287" s="31"/>
      <c r="GU1287" s="31"/>
      <c r="GV1287" s="31"/>
      <c r="GW1287" s="31"/>
      <c r="GX1287" s="31"/>
      <c r="GY1287" s="31"/>
      <c r="GZ1287" s="31"/>
    </row>
    <row r="1288" spans="2:208" s="32" customFormat="1" x14ac:dyDescent="0.2">
      <c r="B1288" s="21"/>
      <c r="C1288" s="22"/>
      <c r="D1288" s="22"/>
      <c r="E1288" s="22"/>
      <c r="F1288" s="246"/>
      <c r="G1288" s="121"/>
      <c r="H1288" s="27"/>
      <c r="I1288" s="28"/>
      <c r="J1288" s="29"/>
      <c r="K1288" s="30"/>
      <c r="L1288" s="34"/>
      <c r="M1288" s="35"/>
      <c r="N1288" s="30"/>
      <c r="O1288" s="34"/>
      <c r="P1288" s="35"/>
      <c r="Q1288" s="30"/>
      <c r="R1288" s="34"/>
      <c r="S1288" s="35"/>
      <c r="T1288" s="30"/>
      <c r="U1288" s="34"/>
      <c r="V1288" s="35"/>
      <c r="W1288" s="30"/>
      <c r="X1288" s="34"/>
      <c r="Y1288" s="34"/>
      <c r="Z1288" s="30"/>
      <c r="AA1288" s="34"/>
      <c r="AB1288" s="34"/>
      <c r="AC1288" s="30"/>
      <c r="AD1288" s="34"/>
      <c r="AE1288" s="34"/>
      <c r="AF1288" s="30"/>
      <c r="AG1288" s="34"/>
      <c r="AH1288" s="34"/>
      <c r="AI1288" s="30"/>
      <c r="AJ1288" s="34"/>
      <c r="AK1288" s="34"/>
      <c r="AL1288" s="30"/>
      <c r="AM1288" s="34"/>
      <c r="AN1288" s="34"/>
      <c r="AO1288" s="30"/>
      <c r="AP1288" s="34"/>
      <c r="AQ1288" s="34"/>
      <c r="AR1288" s="30"/>
      <c r="AS1288" s="34"/>
      <c r="AT1288" s="34"/>
      <c r="AU1288" s="30"/>
      <c r="AV1288" s="34"/>
      <c r="AW1288" s="34"/>
      <c r="AX1288" s="30"/>
      <c r="AY1288" s="34"/>
      <c r="AZ1288" s="34"/>
      <c r="BA1288" s="30"/>
      <c r="BB1288" s="34"/>
      <c r="BC1288" s="34"/>
      <c r="BD1288" s="30"/>
      <c r="BE1288" s="34"/>
      <c r="BF1288" s="34"/>
      <c r="BG1288" s="30"/>
      <c r="BH1288" s="34"/>
      <c r="BI1288" s="34"/>
      <c r="BJ1288" s="30"/>
      <c r="BK1288" s="34"/>
      <c r="BL1288" s="34"/>
      <c r="BM1288" s="122"/>
      <c r="BN1288" s="28"/>
      <c r="BO1288" s="34"/>
      <c r="BP1288" s="30"/>
      <c r="BQ1288" s="30"/>
      <c r="BR1288" s="31"/>
      <c r="BS1288" s="31"/>
      <c r="BT1288" s="31"/>
      <c r="BU1288" s="31"/>
      <c r="BV1288" s="31"/>
      <c r="BW1288" s="31"/>
      <c r="BX1288" s="31"/>
      <c r="BY1288" s="31"/>
      <c r="BZ1288" s="31"/>
      <c r="CA1288" s="31"/>
      <c r="CB1288" s="31"/>
      <c r="CC1288" s="31"/>
      <c r="CD1288" s="31"/>
      <c r="CE1288" s="31"/>
      <c r="CF1288" s="31"/>
      <c r="CG1288" s="31"/>
      <c r="CH1288" s="31"/>
      <c r="CI1288" s="31"/>
      <c r="CJ1288" s="31"/>
      <c r="CK1288" s="31"/>
      <c r="CL1288" s="31"/>
      <c r="CM1288" s="31"/>
      <c r="CN1288" s="31"/>
      <c r="CO1288" s="31"/>
      <c r="CP1288" s="31"/>
      <c r="CQ1288" s="31"/>
      <c r="CR1288" s="31"/>
      <c r="CS1288" s="31"/>
      <c r="CT1288" s="31"/>
      <c r="CU1288" s="31"/>
      <c r="CV1288" s="31"/>
      <c r="CW1288" s="31"/>
      <c r="CX1288" s="31"/>
      <c r="CY1288" s="31"/>
      <c r="CZ1288" s="31"/>
      <c r="DA1288" s="31"/>
      <c r="DB1288" s="31"/>
      <c r="DC1288" s="31"/>
      <c r="DD1288" s="31"/>
      <c r="DE1288" s="31"/>
      <c r="DF1288" s="31"/>
      <c r="DG1288" s="31"/>
      <c r="DH1288" s="31"/>
      <c r="DI1288" s="31"/>
      <c r="DJ1288" s="31"/>
      <c r="DK1288" s="31"/>
      <c r="DL1288" s="31"/>
      <c r="DM1288" s="31"/>
      <c r="DN1288" s="31"/>
      <c r="DO1288" s="31"/>
      <c r="DP1288" s="31"/>
      <c r="DQ1288" s="31"/>
      <c r="DR1288" s="31"/>
      <c r="DS1288" s="31"/>
      <c r="DT1288" s="31"/>
      <c r="DU1288" s="31"/>
      <c r="DV1288" s="31"/>
      <c r="DW1288" s="31"/>
      <c r="DX1288" s="31"/>
      <c r="DY1288" s="31"/>
      <c r="DZ1288" s="31"/>
      <c r="EA1288" s="31"/>
      <c r="EB1288" s="31"/>
      <c r="EC1288" s="31"/>
      <c r="ED1288" s="31"/>
      <c r="EE1288" s="31"/>
      <c r="EF1288" s="31"/>
      <c r="EG1288" s="31"/>
      <c r="EH1288" s="31"/>
      <c r="EI1288" s="31"/>
      <c r="EJ1288" s="31"/>
      <c r="EK1288" s="31"/>
      <c r="EL1288" s="31"/>
      <c r="EM1288" s="31"/>
      <c r="EN1288" s="31"/>
      <c r="EO1288" s="31"/>
      <c r="EP1288" s="31"/>
      <c r="EQ1288" s="31"/>
      <c r="ER1288" s="31"/>
      <c r="ES1288" s="31"/>
      <c r="ET1288" s="31"/>
      <c r="EU1288" s="31"/>
      <c r="EV1288" s="31"/>
      <c r="EW1288" s="31"/>
      <c r="EX1288" s="31"/>
      <c r="EY1288" s="31"/>
      <c r="EZ1288" s="31"/>
      <c r="FA1288" s="31"/>
      <c r="FB1288" s="31"/>
      <c r="FC1288" s="31"/>
      <c r="FD1288" s="31"/>
      <c r="FE1288" s="31"/>
      <c r="FF1288" s="31"/>
      <c r="FG1288" s="31"/>
      <c r="FH1288" s="31"/>
      <c r="FI1288" s="31"/>
      <c r="FJ1288" s="31"/>
      <c r="FK1288" s="31"/>
      <c r="FL1288" s="31"/>
      <c r="FM1288" s="31"/>
      <c r="FN1288" s="31"/>
      <c r="FO1288" s="31"/>
      <c r="FP1288" s="31"/>
      <c r="FQ1288" s="31"/>
      <c r="FR1288" s="31"/>
      <c r="FS1288" s="31"/>
      <c r="FT1288" s="31"/>
      <c r="FU1288" s="31"/>
      <c r="FV1288" s="31"/>
      <c r="FW1288" s="31"/>
      <c r="FX1288" s="31"/>
      <c r="FY1288" s="31"/>
      <c r="FZ1288" s="31"/>
      <c r="GA1288" s="31"/>
      <c r="GB1288" s="31"/>
      <c r="GC1288" s="31"/>
      <c r="GD1288" s="31"/>
      <c r="GE1288" s="31"/>
      <c r="GF1288" s="31"/>
      <c r="GG1288" s="31"/>
      <c r="GH1288" s="31"/>
      <c r="GI1288" s="31"/>
      <c r="GJ1288" s="31"/>
      <c r="GK1288" s="31"/>
      <c r="GL1288" s="31"/>
      <c r="GM1288" s="31"/>
      <c r="GN1288" s="31"/>
      <c r="GO1288" s="31"/>
      <c r="GP1288" s="31"/>
      <c r="GQ1288" s="31"/>
      <c r="GR1288" s="31"/>
      <c r="GS1288" s="31"/>
      <c r="GT1288" s="31"/>
      <c r="GU1288" s="31"/>
      <c r="GV1288" s="31"/>
      <c r="GW1288" s="31"/>
      <c r="GX1288" s="31"/>
      <c r="GY1288" s="31"/>
      <c r="GZ1288" s="31"/>
    </row>
    <row r="1289" spans="2:208" s="32" customFormat="1" x14ac:dyDescent="0.2">
      <c r="B1289" s="21"/>
      <c r="C1289" s="22"/>
      <c r="D1289" s="22"/>
      <c r="E1289" s="22"/>
      <c r="F1289" s="246"/>
      <c r="G1289" s="121"/>
      <c r="H1289" s="27"/>
      <c r="I1289" s="28"/>
      <c r="J1289" s="29"/>
      <c r="K1289" s="30"/>
      <c r="L1289" s="34"/>
      <c r="M1289" s="35"/>
      <c r="N1289" s="30"/>
      <c r="O1289" s="34"/>
      <c r="P1289" s="35"/>
      <c r="Q1289" s="30"/>
      <c r="R1289" s="34"/>
      <c r="S1289" s="35"/>
      <c r="T1289" s="30"/>
      <c r="U1289" s="34"/>
      <c r="V1289" s="35"/>
      <c r="W1289" s="30"/>
      <c r="X1289" s="34"/>
      <c r="Y1289" s="34"/>
      <c r="Z1289" s="30"/>
      <c r="AA1289" s="34"/>
      <c r="AB1289" s="34"/>
      <c r="AC1289" s="30"/>
      <c r="AD1289" s="34"/>
      <c r="AE1289" s="34"/>
      <c r="AF1289" s="30"/>
      <c r="AG1289" s="34"/>
      <c r="AH1289" s="34"/>
      <c r="AI1289" s="30"/>
      <c r="AJ1289" s="34"/>
      <c r="AK1289" s="34"/>
      <c r="AL1289" s="30"/>
      <c r="AM1289" s="34"/>
      <c r="AN1289" s="34"/>
      <c r="AO1289" s="30"/>
      <c r="AP1289" s="34"/>
      <c r="AQ1289" s="34"/>
      <c r="AR1289" s="30"/>
      <c r="AS1289" s="34"/>
      <c r="AT1289" s="34"/>
      <c r="AU1289" s="30"/>
      <c r="AV1289" s="34"/>
      <c r="AW1289" s="34"/>
      <c r="AX1289" s="30"/>
      <c r="AY1289" s="34"/>
      <c r="AZ1289" s="34"/>
      <c r="BA1289" s="30"/>
      <c r="BB1289" s="34"/>
      <c r="BC1289" s="34"/>
      <c r="BD1289" s="30"/>
      <c r="BE1289" s="34"/>
      <c r="BF1289" s="34"/>
      <c r="BG1289" s="30"/>
      <c r="BH1289" s="34"/>
      <c r="BI1289" s="34"/>
      <c r="BJ1289" s="30"/>
      <c r="BK1289" s="34"/>
      <c r="BL1289" s="34"/>
      <c r="BM1289" s="122"/>
      <c r="BN1289" s="28"/>
      <c r="BO1289" s="34"/>
      <c r="BP1289" s="30"/>
      <c r="BQ1289" s="30"/>
      <c r="BR1289" s="31"/>
      <c r="BS1289" s="31"/>
      <c r="BT1289" s="31"/>
      <c r="BU1289" s="31"/>
      <c r="BV1289" s="31"/>
      <c r="BW1289" s="31"/>
      <c r="BX1289" s="31"/>
      <c r="BY1289" s="31"/>
      <c r="BZ1289" s="31"/>
      <c r="CA1289" s="31"/>
      <c r="CB1289" s="31"/>
      <c r="CC1289" s="31"/>
      <c r="CD1289" s="31"/>
      <c r="CE1289" s="31"/>
      <c r="CF1289" s="31"/>
      <c r="CG1289" s="31"/>
      <c r="CH1289" s="31"/>
      <c r="CI1289" s="31"/>
      <c r="CJ1289" s="31"/>
      <c r="CK1289" s="31"/>
      <c r="CL1289" s="31"/>
      <c r="CM1289" s="31"/>
      <c r="CN1289" s="31"/>
      <c r="CO1289" s="31"/>
      <c r="CP1289" s="31"/>
      <c r="CQ1289" s="31"/>
      <c r="CR1289" s="31"/>
      <c r="CS1289" s="31"/>
      <c r="CT1289" s="31"/>
      <c r="CU1289" s="31"/>
      <c r="CV1289" s="31"/>
      <c r="CW1289" s="31"/>
      <c r="CX1289" s="31"/>
      <c r="CY1289" s="31"/>
      <c r="CZ1289" s="31"/>
      <c r="DA1289" s="31"/>
      <c r="DB1289" s="31"/>
      <c r="DC1289" s="31"/>
      <c r="DD1289" s="31"/>
      <c r="DE1289" s="31"/>
      <c r="DF1289" s="31"/>
      <c r="DG1289" s="31"/>
      <c r="DH1289" s="31"/>
      <c r="DI1289" s="31"/>
      <c r="DJ1289" s="31"/>
      <c r="DK1289" s="31"/>
      <c r="DL1289" s="31"/>
      <c r="DM1289" s="31"/>
      <c r="DN1289" s="31"/>
      <c r="DO1289" s="31"/>
      <c r="DP1289" s="31"/>
      <c r="DQ1289" s="31"/>
      <c r="DR1289" s="31"/>
      <c r="DS1289" s="31"/>
      <c r="DT1289" s="31"/>
      <c r="DU1289" s="31"/>
      <c r="DV1289" s="31"/>
      <c r="DW1289" s="31"/>
      <c r="DX1289" s="31"/>
      <c r="DY1289" s="31"/>
      <c r="DZ1289" s="31"/>
      <c r="EA1289" s="31"/>
      <c r="EB1289" s="31"/>
      <c r="EC1289" s="31"/>
      <c r="ED1289" s="31"/>
      <c r="EE1289" s="31"/>
      <c r="EF1289" s="31"/>
      <c r="EG1289" s="31"/>
      <c r="EH1289" s="31"/>
      <c r="EI1289" s="31"/>
      <c r="EJ1289" s="31"/>
      <c r="EK1289" s="31"/>
      <c r="EL1289" s="31"/>
      <c r="EM1289" s="31"/>
      <c r="EN1289" s="31"/>
      <c r="EO1289" s="31"/>
      <c r="EP1289" s="31"/>
      <c r="EQ1289" s="31"/>
      <c r="ER1289" s="31"/>
      <c r="ES1289" s="31"/>
      <c r="ET1289" s="31"/>
      <c r="EU1289" s="31"/>
      <c r="EV1289" s="31"/>
      <c r="EW1289" s="31"/>
      <c r="EX1289" s="31"/>
      <c r="EY1289" s="31"/>
      <c r="EZ1289" s="31"/>
      <c r="FA1289" s="31"/>
      <c r="FB1289" s="31"/>
      <c r="FC1289" s="31"/>
      <c r="FD1289" s="31"/>
      <c r="FE1289" s="31"/>
      <c r="FF1289" s="31"/>
      <c r="FG1289" s="31"/>
      <c r="FH1289" s="31"/>
      <c r="FI1289" s="31"/>
      <c r="FJ1289" s="31"/>
      <c r="FK1289" s="31"/>
      <c r="FL1289" s="31"/>
      <c r="FM1289" s="31"/>
      <c r="FN1289" s="31"/>
      <c r="FO1289" s="31"/>
      <c r="FP1289" s="31"/>
      <c r="FQ1289" s="31"/>
      <c r="FR1289" s="31"/>
      <c r="FS1289" s="31"/>
      <c r="FT1289" s="31"/>
      <c r="FU1289" s="31"/>
      <c r="FV1289" s="31"/>
      <c r="FW1289" s="31"/>
      <c r="FX1289" s="31"/>
      <c r="FY1289" s="31"/>
      <c r="FZ1289" s="31"/>
      <c r="GA1289" s="31"/>
      <c r="GB1289" s="31"/>
      <c r="GC1289" s="31"/>
      <c r="GD1289" s="31"/>
      <c r="GE1289" s="31"/>
      <c r="GF1289" s="31"/>
      <c r="GG1289" s="31"/>
      <c r="GH1289" s="31"/>
      <c r="GI1289" s="31"/>
      <c r="GJ1289" s="31"/>
      <c r="GK1289" s="31"/>
      <c r="GL1289" s="31"/>
      <c r="GM1289" s="31"/>
      <c r="GN1289" s="31"/>
      <c r="GO1289" s="31"/>
      <c r="GP1289" s="31"/>
      <c r="GQ1289" s="31"/>
      <c r="GR1289" s="31"/>
      <c r="GS1289" s="31"/>
      <c r="GT1289" s="31"/>
      <c r="GU1289" s="31"/>
      <c r="GV1289" s="31"/>
      <c r="GW1289" s="31"/>
      <c r="GX1289" s="31"/>
      <c r="GY1289" s="31"/>
      <c r="GZ1289" s="31"/>
    </row>
    <row r="1290" spans="2:208" s="32" customFormat="1" x14ac:dyDescent="0.2">
      <c r="B1290" s="21"/>
      <c r="C1290" s="22"/>
      <c r="D1290" s="22"/>
      <c r="E1290" s="22"/>
      <c r="F1290" s="246"/>
      <c r="G1290" s="121"/>
      <c r="H1290" s="27"/>
      <c r="I1290" s="28"/>
      <c r="J1290" s="29"/>
      <c r="K1290" s="30"/>
      <c r="L1290" s="34"/>
      <c r="M1290" s="35"/>
      <c r="N1290" s="30"/>
      <c r="O1290" s="34"/>
      <c r="P1290" s="35"/>
      <c r="Q1290" s="30"/>
      <c r="R1290" s="34"/>
      <c r="S1290" s="35"/>
      <c r="T1290" s="30"/>
      <c r="U1290" s="34"/>
      <c r="V1290" s="35"/>
      <c r="W1290" s="30"/>
      <c r="X1290" s="34"/>
      <c r="Y1290" s="34"/>
      <c r="Z1290" s="30"/>
      <c r="AA1290" s="34"/>
      <c r="AB1290" s="34"/>
      <c r="AC1290" s="30"/>
      <c r="AD1290" s="34"/>
      <c r="AE1290" s="34"/>
      <c r="AF1290" s="30"/>
      <c r="AG1290" s="34"/>
      <c r="AH1290" s="34"/>
      <c r="AI1290" s="30"/>
      <c r="AJ1290" s="34"/>
      <c r="AK1290" s="34"/>
      <c r="AL1290" s="30"/>
      <c r="AM1290" s="34"/>
      <c r="AN1290" s="34"/>
      <c r="AO1290" s="30"/>
      <c r="AP1290" s="34"/>
      <c r="AQ1290" s="34"/>
      <c r="AR1290" s="30"/>
      <c r="AS1290" s="34"/>
      <c r="AT1290" s="34"/>
      <c r="AU1290" s="30"/>
      <c r="AV1290" s="34"/>
      <c r="AW1290" s="34"/>
      <c r="AX1290" s="30"/>
      <c r="AY1290" s="34"/>
      <c r="AZ1290" s="34"/>
      <c r="BA1290" s="30"/>
      <c r="BB1290" s="34"/>
      <c r="BC1290" s="34"/>
      <c r="BD1290" s="30"/>
      <c r="BE1290" s="34"/>
      <c r="BF1290" s="34"/>
      <c r="BG1290" s="30"/>
      <c r="BH1290" s="34"/>
      <c r="BI1290" s="34"/>
      <c r="BJ1290" s="30"/>
      <c r="BK1290" s="34"/>
      <c r="BL1290" s="34"/>
      <c r="BM1290" s="122"/>
      <c r="BN1290" s="28"/>
      <c r="BO1290" s="34"/>
      <c r="BP1290" s="30"/>
      <c r="BQ1290" s="30"/>
      <c r="BR1290" s="31"/>
      <c r="BS1290" s="31"/>
      <c r="BT1290" s="31"/>
      <c r="BU1290" s="31"/>
      <c r="BV1290" s="31"/>
      <c r="BW1290" s="31"/>
      <c r="BX1290" s="31"/>
      <c r="BY1290" s="31"/>
      <c r="BZ1290" s="31"/>
      <c r="CA1290" s="31"/>
      <c r="CB1290" s="31"/>
      <c r="CC1290" s="31"/>
      <c r="CD1290" s="31"/>
      <c r="CE1290" s="31"/>
      <c r="CF1290" s="31"/>
      <c r="CG1290" s="31"/>
      <c r="CH1290" s="31"/>
      <c r="CI1290" s="31"/>
      <c r="CJ1290" s="31"/>
      <c r="CK1290" s="31"/>
      <c r="CL1290" s="31"/>
      <c r="CM1290" s="31"/>
      <c r="CN1290" s="31"/>
      <c r="CO1290" s="31"/>
      <c r="CP1290" s="31"/>
      <c r="CQ1290" s="31"/>
      <c r="CR1290" s="31"/>
      <c r="CS1290" s="31"/>
      <c r="CT1290" s="31"/>
      <c r="CU1290" s="31"/>
      <c r="CV1290" s="31"/>
      <c r="CW1290" s="31"/>
      <c r="CX1290" s="31"/>
      <c r="CY1290" s="31"/>
      <c r="CZ1290" s="31"/>
      <c r="DA1290" s="31"/>
      <c r="DB1290" s="31"/>
      <c r="DC1290" s="31"/>
      <c r="DD1290" s="31"/>
      <c r="DE1290" s="31"/>
      <c r="DF1290" s="31"/>
      <c r="DG1290" s="31"/>
      <c r="DH1290" s="31"/>
      <c r="DI1290" s="31"/>
      <c r="DJ1290" s="31"/>
      <c r="DK1290" s="31"/>
      <c r="DL1290" s="31"/>
      <c r="DM1290" s="31"/>
      <c r="DN1290" s="31"/>
      <c r="DO1290" s="31"/>
      <c r="DP1290" s="31"/>
      <c r="DQ1290" s="31"/>
      <c r="DR1290" s="31"/>
      <c r="DS1290" s="31"/>
      <c r="DT1290" s="31"/>
      <c r="DU1290" s="31"/>
      <c r="DV1290" s="31"/>
      <c r="DW1290" s="31"/>
      <c r="DX1290" s="31"/>
      <c r="DY1290" s="31"/>
      <c r="DZ1290" s="31"/>
      <c r="EA1290" s="31"/>
      <c r="EB1290" s="31"/>
      <c r="EC1290" s="31"/>
      <c r="ED1290" s="31"/>
      <c r="EE1290" s="31"/>
      <c r="EF1290" s="31"/>
      <c r="EG1290" s="31"/>
      <c r="EH1290" s="31"/>
      <c r="EI1290" s="31"/>
      <c r="EJ1290" s="31"/>
      <c r="EK1290" s="31"/>
      <c r="EL1290" s="31"/>
      <c r="EM1290" s="31"/>
      <c r="EN1290" s="31"/>
      <c r="EO1290" s="31"/>
      <c r="EP1290" s="31"/>
      <c r="EQ1290" s="31"/>
      <c r="ER1290" s="31"/>
      <c r="ES1290" s="31"/>
      <c r="ET1290" s="31"/>
      <c r="EU1290" s="31"/>
      <c r="EV1290" s="31"/>
      <c r="EW1290" s="31"/>
      <c r="EX1290" s="31"/>
      <c r="EY1290" s="31"/>
      <c r="EZ1290" s="31"/>
      <c r="FA1290" s="31"/>
      <c r="FB1290" s="31"/>
      <c r="FC1290" s="31"/>
      <c r="FD1290" s="31"/>
      <c r="FE1290" s="31"/>
      <c r="FF1290" s="31"/>
      <c r="FG1290" s="31"/>
      <c r="FH1290" s="31"/>
      <c r="FI1290" s="31"/>
      <c r="FJ1290" s="31"/>
      <c r="FK1290" s="31"/>
      <c r="FL1290" s="31"/>
      <c r="FM1290" s="31"/>
      <c r="FN1290" s="31"/>
      <c r="FO1290" s="31"/>
      <c r="FP1290" s="31"/>
      <c r="FQ1290" s="31"/>
      <c r="FR1290" s="31"/>
      <c r="FS1290" s="31"/>
      <c r="FT1290" s="31"/>
      <c r="FU1290" s="31"/>
      <c r="FV1290" s="31"/>
      <c r="FW1290" s="31"/>
      <c r="FX1290" s="31"/>
      <c r="FY1290" s="31"/>
      <c r="FZ1290" s="31"/>
      <c r="GA1290" s="31"/>
      <c r="GB1290" s="31"/>
      <c r="GC1290" s="31"/>
      <c r="GD1290" s="31"/>
      <c r="GE1290" s="31"/>
      <c r="GF1290" s="31"/>
      <c r="GG1290" s="31"/>
      <c r="GH1290" s="31"/>
      <c r="GI1290" s="31"/>
      <c r="GJ1290" s="31"/>
      <c r="GK1290" s="31"/>
      <c r="GL1290" s="31"/>
      <c r="GM1290" s="31"/>
      <c r="GN1290" s="31"/>
      <c r="GO1290" s="31"/>
      <c r="GP1290" s="31"/>
      <c r="GQ1290" s="31"/>
      <c r="GR1290" s="31"/>
      <c r="GS1290" s="31"/>
      <c r="GT1290" s="31"/>
      <c r="GU1290" s="31"/>
      <c r="GV1290" s="31"/>
      <c r="GW1290" s="31"/>
      <c r="GX1290" s="31"/>
      <c r="GY1290" s="31"/>
      <c r="GZ1290" s="31"/>
    </row>
    <row r="1291" spans="2:208" s="32" customFormat="1" x14ac:dyDescent="0.2">
      <c r="B1291" s="21"/>
      <c r="C1291" s="22"/>
      <c r="D1291" s="22"/>
      <c r="E1291" s="22"/>
      <c r="F1291" s="246"/>
      <c r="G1291" s="121"/>
      <c r="H1291" s="27"/>
      <c r="I1291" s="28"/>
      <c r="J1291" s="29"/>
      <c r="K1291" s="30"/>
      <c r="L1291" s="34"/>
      <c r="M1291" s="35"/>
      <c r="N1291" s="30"/>
      <c r="O1291" s="34"/>
      <c r="P1291" s="35"/>
      <c r="Q1291" s="30"/>
      <c r="R1291" s="34"/>
      <c r="S1291" s="35"/>
      <c r="T1291" s="30"/>
      <c r="U1291" s="34"/>
      <c r="V1291" s="35"/>
      <c r="W1291" s="30"/>
      <c r="X1291" s="34"/>
      <c r="Y1291" s="34"/>
      <c r="Z1291" s="30"/>
      <c r="AA1291" s="34"/>
      <c r="AB1291" s="34"/>
      <c r="AC1291" s="30"/>
      <c r="AD1291" s="34"/>
      <c r="AE1291" s="34"/>
      <c r="AF1291" s="30"/>
      <c r="AG1291" s="34"/>
      <c r="AH1291" s="34"/>
      <c r="AI1291" s="30"/>
      <c r="AJ1291" s="34"/>
      <c r="AK1291" s="34"/>
      <c r="AL1291" s="30"/>
      <c r="AM1291" s="34"/>
      <c r="AN1291" s="34"/>
      <c r="AO1291" s="30"/>
      <c r="AP1291" s="34"/>
      <c r="AQ1291" s="34"/>
      <c r="AR1291" s="30"/>
      <c r="AS1291" s="34"/>
      <c r="AT1291" s="34"/>
      <c r="AU1291" s="30"/>
      <c r="AV1291" s="34"/>
      <c r="AW1291" s="34"/>
      <c r="AX1291" s="30"/>
      <c r="AY1291" s="34"/>
      <c r="AZ1291" s="34"/>
      <c r="BA1291" s="30"/>
      <c r="BB1291" s="34"/>
      <c r="BC1291" s="34"/>
      <c r="BD1291" s="30"/>
      <c r="BE1291" s="34"/>
      <c r="BF1291" s="34"/>
      <c r="BG1291" s="30"/>
      <c r="BH1291" s="34"/>
      <c r="BI1291" s="34"/>
      <c r="BJ1291" s="30"/>
      <c r="BK1291" s="34"/>
      <c r="BL1291" s="34"/>
      <c r="BM1291" s="122"/>
      <c r="BN1291" s="28"/>
      <c r="BO1291" s="34"/>
      <c r="BP1291" s="30"/>
      <c r="BQ1291" s="30"/>
      <c r="BR1291" s="31"/>
      <c r="BS1291" s="31"/>
      <c r="BT1291" s="31"/>
      <c r="BU1291" s="31"/>
      <c r="BV1291" s="31"/>
      <c r="BW1291" s="31"/>
      <c r="BX1291" s="31"/>
      <c r="BY1291" s="31"/>
      <c r="BZ1291" s="31"/>
      <c r="CA1291" s="31"/>
      <c r="CB1291" s="31"/>
      <c r="CC1291" s="31"/>
      <c r="CD1291" s="31"/>
      <c r="CE1291" s="31"/>
      <c r="CF1291" s="31"/>
      <c r="CG1291" s="31"/>
      <c r="CH1291" s="31"/>
      <c r="CI1291" s="31"/>
      <c r="CJ1291" s="31"/>
      <c r="CK1291" s="31"/>
      <c r="CL1291" s="31"/>
      <c r="CM1291" s="31"/>
      <c r="CN1291" s="31"/>
      <c r="CO1291" s="31"/>
      <c r="CP1291" s="31"/>
      <c r="CQ1291" s="31"/>
      <c r="CR1291" s="31"/>
      <c r="CS1291" s="31"/>
      <c r="CT1291" s="31"/>
      <c r="CU1291" s="31"/>
      <c r="CV1291" s="31"/>
      <c r="CW1291" s="31"/>
      <c r="CX1291" s="31"/>
      <c r="CY1291" s="31"/>
      <c r="CZ1291" s="31"/>
      <c r="DA1291" s="31"/>
      <c r="DB1291" s="31"/>
      <c r="DC1291" s="31"/>
      <c r="DD1291" s="31"/>
      <c r="DE1291" s="31"/>
      <c r="DF1291" s="31"/>
      <c r="DG1291" s="31"/>
      <c r="DH1291" s="31"/>
      <c r="DI1291" s="31"/>
      <c r="DJ1291" s="31"/>
      <c r="DK1291" s="31"/>
      <c r="DL1291" s="31"/>
      <c r="DM1291" s="31"/>
      <c r="DN1291" s="31"/>
      <c r="DO1291" s="31"/>
      <c r="DP1291" s="31"/>
      <c r="DQ1291" s="31"/>
      <c r="DR1291" s="31"/>
      <c r="DS1291" s="31"/>
      <c r="DT1291" s="31"/>
      <c r="DU1291" s="31"/>
      <c r="DV1291" s="31"/>
      <c r="DW1291" s="31"/>
      <c r="DX1291" s="31"/>
      <c r="DY1291" s="31"/>
      <c r="DZ1291" s="31"/>
      <c r="EA1291" s="31"/>
      <c r="EB1291" s="31"/>
      <c r="EC1291" s="31"/>
      <c r="ED1291" s="31"/>
      <c r="EE1291" s="31"/>
      <c r="EF1291" s="31"/>
      <c r="EG1291" s="31"/>
      <c r="EH1291" s="31"/>
      <c r="EI1291" s="31"/>
      <c r="EJ1291" s="31"/>
      <c r="EK1291" s="31"/>
      <c r="EL1291" s="31"/>
      <c r="EM1291" s="31"/>
      <c r="EN1291" s="31"/>
      <c r="EO1291" s="31"/>
      <c r="EP1291" s="31"/>
      <c r="EQ1291" s="31"/>
      <c r="ER1291" s="31"/>
      <c r="ES1291" s="31"/>
      <c r="ET1291" s="31"/>
      <c r="EU1291" s="31"/>
      <c r="EV1291" s="31"/>
      <c r="EW1291" s="31"/>
      <c r="EX1291" s="31"/>
      <c r="EY1291" s="31"/>
      <c r="EZ1291" s="31"/>
      <c r="FA1291" s="31"/>
      <c r="FB1291" s="31"/>
      <c r="FC1291" s="31"/>
      <c r="FD1291" s="31"/>
      <c r="FE1291" s="31"/>
      <c r="FF1291" s="31"/>
      <c r="FG1291" s="31"/>
      <c r="FH1291" s="31"/>
      <c r="FI1291" s="31"/>
      <c r="FJ1291" s="31"/>
      <c r="FK1291" s="31"/>
      <c r="FL1291" s="31"/>
      <c r="FM1291" s="31"/>
      <c r="FN1291" s="31"/>
      <c r="FO1291" s="31"/>
      <c r="FP1291" s="31"/>
      <c r="FQ1291" s="31"/>
      <c r="FR1291" s="31"/>
      <c r="FS1291" s="31"/>
      <c r="FT1291" s="31"/>
      <c r="FU1291" s="31"/>
      <c r="FV1291" s="31"/>
      <c r="FW1291" s="31"/>
      <c r="FX1291" s="31"/>
      <c r="FY1291" s="31"/>
      <c r="FZ1291" s="31"/>
      <c r="GA1291" s="31"/>
      <c r="GB1291" s="31"/>
      <c r="GC1291" s="31"/>
      <c r="GD1291" s="31"/>
      <c r="GE1291" s="31"/>
      <c r="GF1291" s="31"/>
      <c r="GG1291" s="31"/>
      <c r="GH1291" s="31"/>
      <c r="GI1291" s="31"/>
      <c r="GJ1291" s="31"/>
      <c r="GK1291" s="31"/>
      <c r="GL1291" s="31"/>
      <c r="GM1291" s="31"/>
      <c r="GN1291" s="31"/>
      <c r="GO1291" s="31"/>
      <c r="GP1291" s="31"/>
      <c r="GQ1291" s="31"/>
      <c r="GR1291" s="31"/>
      <c r="GS1291" s="31"/>
      <c r="GT1291" s="31"/>
      <c r="GU1291" s="31"/>
      <c r="GV1291" s="31"/>
      <c r="GW1291" s="31"/>
      <c r="GX1291" s="31"/>
      <c r="GY1291" s="31"/>
      <c r="GZ1291" s="31"/>
    </row>
    <row r="1292" spans="2:208" s="32" customFormat="1" x14ac:dyDescent="0.2">
      <c r="B1292" s="21"/>
      <c r="C1292" s="22"/>
      <c r="D1292" s="22"/>
      <c r="E1292" s="22"/>
      <c r="F1292" s="246"/>
      <c r="G1292" s="121"/>
      <c r="H1292" s="27"/>
      <c r="I1292" s="28"/>
      <c r="J1292" s="29"/>
      <c r="K1292" s="30"/>
      <c r="L1292" s="34"/>
      <c r="M1292" s="35"/>
      <c r="N1292" s="30"/>
      <c r="O1292" s="34"/>
      <c r="P1292" s="35"/>
      <c r="Q1292" s="30"/>
      <c r="R1292" s="34"/>
      <c r="S1292" s="35"/>
      <c r="T1292" s="30"/>
      <c r="U1292" s="34"/>
      <c r="V1292" s="35"/>
      <c r="W1292" s="30"/>
      <c r="X1292" s="34"/>
      <c r="Y1292" s="34"/>
      <c r="Z1292" s="30"/>
      <c r="AA1292" s="34"/>
      <c r="AB1292" s="34"/>
      <c r="AC1292" s="30"/>
      <c r="AD1292" s="34"/>
      <c r="AE1292" s="34"/>
      <c r="AF1292" s="30"/>
      <c r="AG1292" s="34"/>
      <c r="AH1292" s="34"/>
      <c r="AI1292" s="30"/>
      <c r="AJ1292" s="34"/>
      <c r="AK1292" s="34"/>
      <c r="AL1292" s="30"/>
      <c r="AM1292" s="34"/>
      <c r="AN1292" s="34"/>
      <c r="AO1292" s="30"/>
      <c r="AP1292" s="34"/>
      <c r="AQ1292" s="34"/>
      <c r="AR1292" s="30"/>
      <c r="AS1292" s="34"/>
      <c r="AT1292" s="34"/>
      <c r="AU1292" s="30"/>
      <c r="AV1292" s="34"/>
      <c r="AW1292" s="34"/>
      <c r="AX1292" s="30"/>
      <c r="AY1292" s="34"/>
      <c r="AZ1292" s="34"/>
      <c r="BA1292" s="30"/>
      <c r="BB1292" s="34"/>
      <c r="BC1292" s="34"/>
      <c r="BD1292" s="30"/>
      <c r="BE1292" s="34"/>
      <c r="BF1292" s="34"/>
      <c r="BG1292" s="30"/>
      <c r="BH1292" s="34"/>
      <c r="BI1292" s="34"/>
      <c r="BJ1292" s="30"/>
      <c r="BK1292" s="34"/>
      <c r="BL1292" s="34"/>
      <c r="BM1292" s="122"/>
      <c r="BN1292" s="28"/>
      <c r="BO1292" s="34"/>
      <c r="BP1292" s="30"/>
      <c r="BQ1292" s="30"/>
      <c r="BR1292" s="31"/>
      <c r="BS1292" s="31"/>
      <c r="BT1292" s="31"/>
      <c r="BU1292" s="31"/>
      <c r="BV1292" s="31"/>
      <c r="BW1292" s="31"/>
      <c r="BX1292" s="31"/>
      <c r="BY1292" s="31"/>
      <c r="BZ1292" s="31"/>
      <c r="CA1292" s="31"/>
      <c r="CB1292" s="31"/>
      <c r="CC1292" s="31"/>
      <c r="CD1292" s="31"/>
      <c r="CE1292" s="31"/>
      <c r="CF1292" s="31"/>
      <c r="CG1292" s="31"/>
      <c r="CH1292" s="31"/>
      <c r="CI1292" s="31"/>
      <c r="CJ1292" s="31"/>
      <c r="CK1292" s="31"/>
      <c r="CL1292" s="31"/>
      <c r="CM1292" s="31"/>
      <c r="CN1292" s="31"/>
      <c r="CO1292" s="31"/>
      <c r="CP1292" s="31"/>
      <c r="CQ1292" s="31"/>
      <c r="CR1292" s="31"/>
      <c r="CS1292" s="31"/>
      <c r="CT1292" s="31"/>
      <c r="CU1292" s="31"/>
      <c r="CV1292" s="31"/>
      <c r="CW1292" s="31"/>
      <c r="CX1292" s="31"/>
      <c r="CY1292" s="31"/>
      <c r="CZ1292" s="31"/>
      <c r="DA1292" s="31"/>
      <c r="DB1292" s="31"/>
      <c r="DC1292" s="31"/>
      <c r="DD1292" s="31"/>
      <c r="DE1292" s="31"/>
      <c r="DF1292" s="31"/>
      <c r="DG1292" s="31"/>
      <c r="DH1292" s="31"/>
      <c r="DI1292" s="31"/>
      <c r="DJ1292" s="31"/>
      <c r="DK1292" s="31"/>
      <c r="DL1292" s="31"/>
      <c r="DM1292" s="31"/>
      <c r="DN1292" s="31"/>
      <c r="DO1292" s="31"/>
      <c r="DP1292" s="31"/>
      <c r="DQ1292" s="31"/>
      <c r="DR1292" s="31"/>
      <c r="DS1292" s="31"/>
      <c r="DT1292" s="31"/>
      <c r="DU1292" s="31"/>
      <c r="DV1292" s="31"/>
      <c r="DW1292" s="31"/>
      <c r="DX1292" s="31"/>
      <c r="DY1292" s="31"/>
      <c r="DZ1292" s="31"/>
      <c r="EA1292" s="31"/>
      <c r="EB1292" s="31"/>
      <c r="EC1292" s="31"/>
      <c r="ED1292" s="31"/>
      <c r="EE1292" s="31"/>
      <c r="EF1292" s="31"/>
      <c r="EG1292" s="31"/>
      <c r="EH1292" s="31"/>
      <c r="EI1292" s="31"/>
      <c r="EJ1292" s="31"/>
      <c r="EK1292" s="31"/>
      <c r="EL1292" s="31"/>
      <c r="EM1292" s="31"/>
      <c r="EN1292" s="31"/>
      <c r="EO1292" s="31"/>
      <c r="EP1292" s="31"/>
      <c r="EQ1292" s="31"/>
      <c r="ER1292" s="31"/>
      <c r="ES1292" s="31"/>
      <c r="ET1292" s="31"/>
      <c r="EU1292" s="31"/>
      <c r="EV1292" s="31"/>
      <c r="EW1292" s="31"/>
      <c r="EX1292" s="31"/>
      <c r="EY1292" s="31"/>
      <c r="EZ1292" s="31"/>
      <c r="FA1292" s="31"/>
      <c r="FB1292" s="31"/>
      <c r="FC1292" s="31"/>
      <c r="FD1292" s="31"/>
      <c r="FE1292" s="31"/>
      <c r="FF1292" s="31"/>
      <c r="FG1292" s="31"/>
      <c r="FH1292" s="31"/>
      <c r="FI1292" s="31"/>
      <c r="FJ1292" s="31"/>
      <c r="FK1292" s="31"/>
      <c r="FL1292" s="31"/>
      <c r="FM1292" s="31"/>
      <c r="FN1292" s="31"/>
      <c r="FO1292" s="31"/>
      <c r="FP1292" s="31"/>
      <c r="FQ1292" s="31"/>
      <c r="FR1292" s="31"/>
      <c r="FS1292" s="31"/>
      <c r="FT1292" s="31"/>
      <c r="FU1292" s="31"/>
      <c r="FV1292" s="31"/>
      <c r="FW1292" s="31"/>
      <c r="FX1292" s="31"/>
      <c r="FY1292" s="31"/>
      <c r="FZ1292" s="31"/>
      <c r="GA1292" s="31"/>
      <c r="GB1292" s="31"/>
      <c r="GC1292" s="31"/>
      <c r="GD1292" s="31"/>
      <c r="GE1292" s="31"/>
      <c r="GF1292" s="31"/>
      <c r="GG1292" s="31"/>
      <c r="GH1292" s="31"/>
      <c r="GI1292" s="31"/>
      <c r="GJ1292" s="31"/>
      <c r="GK1292" s="31"/>
      <c r="GL1292" s="31"/>
      <c r="GM1292" s="31"/>
      <c r="GN1292" s="31"/>
      <c r="GO1292" s="31"/>
      <c r="GP1292" s="31"/>
      <c r="GQ1292" s="31"/>
      <c r="GR1292" s="31"/>
      <c r="GS1292" s="31"/>
      <c r="GT1292" s="31"/>
      <c r="GU1292" s="31"/>
      <c r="GV1292" s="31"/>
      <c r="GW1292" s="31"/>
      <c r="GX1292" s="31"/>
      <c r="GY1292" s="31"/>
      <c r="GZ1292" s="31"/>
    </row>
    <row r="1293" spans="2:208" s="32" customFormat="1" x14ac:dyDescent="0.2">
      <c r="B1293" s="21"/>
      <c r="C1293" s="22"/>
      <c r="D1293" s="22"/>
      <c r="E1293" s="22"/>
      <c r="F1293" s="246"/>
      <c r="G1293" s="121"/>
      <c r="H1293" s="27"/>
      <c r="I1293" s="28"/>
      <c r="J1293" s="29"/>
      <c r="K1293" s="30"/>
      <c r="L1293" s="34"/>
      <c r="M1293" s="35"/>
      <c r="N1293" s="30"/>
      <c r="O1293" s="34"/>
      <c r="P1293" s="35"/>
      <c r="Q1293" s="30"/>
      <c r="R1293" s="34"/>
      <c r="S1293" s="35"/>
      <c r="T1293" s="30"/>
      <c r="U1293" s="34"/>
      <c r="V1293" s="35"/>
      <c r="W1293" s="30"/>
      <c r="X1293" s="34"/>
      <c r="Y1293" s="34"/>
      <c r="Z1293" s="30"/>
      <c r="AA1293" s="34"/>
      <c r="AB1293" s="34"/>
      <c r="AC1293" s="30"/>
      <c r="AD1293" s="34"/>
      <c r="AE1293" s="34"/>
      <c r="AF1293" s="30"/>
      <c r="AG1293" s="34"/>
      <c r="AH1293" s="34"/>
      <c r="AI1293" s="30"/>
      <c r="AJ1293" s="34"/>
      <c r="AK1293" s="34"/>
      <c r="AL1293" s="30"/>
      <c r="AM1293" s="34"/>
      <c r="AN1293" s="34"/>
      <c r="AO1293" s="30"/>
      <c r="AP1293" s="34"/>
      <c r="AQ1293" s="34"/>
      <c r="AR1293" s="30"/>
      <c r="AS1293" s="34"/>
      <c r="AT1293" s="34"/>
      <c r="AU1293" s="30"/>
      <c r="AV1293" s="34"/>
      <c r="AW1293" s="34"/>
      <c r="AX1293" s="30"/>
      <c r="AY1293" s="34"/>
      <c r="AZ1293" s="34"/>
      <c r="BA1293" s="30"/>
      <c r="BB1293" s="34"/>
      <c r="BC1293" s="34"/>
      <c r="BD1293" s="30"/>
      <c r="BE1293" s="34"/>
      <c r="BF1293" s="34"/>
      <c r="BG1293" s="30"/>
      <c r="BH1293" s="34"/>
      <c r="BI1293" s="34"/>
      <c r="BJ1293" s="30"/>
      <c r="BK1293" s="34"/>
      <c r="BL1293" s="34"/>
      <c r="BM1293" s="122"/>
      <c r="BN1293" s="28"/>
      <c r="BO1293" s="34"/>
      <c r="BP1293" s="30"/>
      <c r="BQ1293" s="30"/>
      <c r="BR1293" s="31"/>
      <c r="BS1293" s="31"/>
      <c r="BT1293" s="31"/>
      <c r="BU1293" s="31"/>
      <c r="BV1293" s="31"/>
      <c r="BW1293" s="31"/>
      <c r="BX1293" s="31"/>
      <c r="BY1293" s="31"/>
      <c r="BZ1293" s="31"/>
      <c r="CA1293" s="31"/>
      <c r="CB1293" s="31"/>
      <c r="CC1293" s="31"/>
      <c r="CD1293" s="31"/>
      <c r="CE1293" s="31"/>
      <c r="CF1293" s="31"/>
      <c r="CG1293" s="31"/>
      <c r="CH1293" s="31"/>
      <c r="CI1293" s="31"/>
      <c r="CJ1293" s="31"/>
      <c r="CK1293" s="31"/>
      <c r="CL1293" s="31"/>
      <c r="CM1293" s="31"/>
      <c r="CN1293" s="31"/>
      <c r="CO1293" s="31"/>
      <c r="CP1293" s="31"/>
      <c r="CQ1293" s="31"/>
      <c r="CR1293" s="31"/>
      <c r="CS1293" s="31"/>
      <c r="CT1293" s="31"/>
      <c r="CU1293" s="31"/>
      <c r="CV1293" s="31"/>
      <c r="CW1293" s="31"/>
      <c r="CX1293" s="31"/>
      <c r="CY1293" s="31"/>
      <c r="CZ1293" s="31"/>
      <c r="DA1293" s="31"/>
      <c r="DB1293" s="31"/>
      <c r="DC1293" s="31"/>
      <c r="DD1293" s="31"/>
      <c r="DE1293" s="31"/>
      <c r="DF1293" s="31"/>
      <c r="DG1293" s="31"/>
      <c r="DH1293" s="31"/>
      <c r="DI1293" s="31"/>
      <c r="DJ1293" s="31"/>
      <c r="DK1293" s="31"/>
      <c r="DL1293" s="31"/>
      <c r="DM1293" s="31"/>
      <c r="DN1293" s="31"/>
      <c r="DO1293" s="31"/>
      <c r="DP1293" s="31"/>
      <c r="DQ1293" s="31"/>
      <c r="DR1293" s="31"/>
      <c r="DS1293" s="31"/>
      <c r="DT1293" s="31"/>
      <c r="DU1293" s="31"/>
      <c r="DV1293" s="31"/>
      <c r="DW1293" s="31"/>
      <c r="DX1293" s="31"/>
      <c r="DY1293" s="31"/>
      <c r="DZ1293" s="31"/>
      <c r="EA1293" s="31"/>
      <c r="EB1293" s="31"/>
      <c r="EC1293" s="31"/>
      <c r="ED1293" s="31"/>
      <c r="EE1293" s="31"/>
      <c r="EF1293" s="31"/>
      <c r="EG1293" s="31"/>
      <c r="EH1293" s="31"/>
      <c r="EI1293" s="31"/>
      <c r="EJ1293" s="31"/>
      <c r="EK1293" s="31"/>
      <c r="EL1293" s="31"/>
      <c r="EM1293" s="31"/>
      <c r="EN1293" s="31"/>
      <c r="EO1293" s="31"/>
      <c r="EP1293" s="31"/>
      <c r="EQ1293" s="31"/>
      <c r="ER1293" s="31"/>
      <c r="ES1293" s="31"/>
      <c r="ET1293" s="31"/>
      <c r="EU1293" s="31"/>
      <c r="EV1293" s="31"/>
      <c r="EW1293" s="31"/>
      <c r="EX1293" s="31"/>
      <c r="EY1293" s="31"/>
      <c r="EZ1293" s="31"/>
      <c r="FA1293" s="31"/>
      <c r="FB1293" s="31"/>
      <c r="FC1293" s="31"/>
      <c r="FD1293" s="31"/>
      <c r="FE1293" s="31"/>
      <c r="FF1293" s="31"/>
      <c r="FG1293" s="31"/>
      <c r="FH1293" s="31"/>
      <c r="FI1293" s="31"/>
      <c r="FJ1293" s="31"/>
      <c r="FK1293" s="31"/>
      <c r="FL1293" s="31"/>
      <c r="FM1293" s="31"/>
      <c r="FN1293" s="31"/>
      <c r="FO1293" s="31"/>
      <c r="FP1293" s="31"/>
      <c r="FQ1293" s="31"/>
      <c r="FR1293" s="31"/>
      <c r="FS1293" s="31"/>
      <c r="FT1293" s="31"/>
      <c r="FU1293" s="31"/>
      <c r="FV1293" s="31"/>
      <c r="FW1293" s="31"/>
      <c r="FX1293" s="31"/>
      <c r="FY1293" s="31"/>
      <c r="FZ1293" s="31"/>
      <c r="GA1293" s="31"/>
      <c r="GB1293" s="31"/>
      <c r="GC1293" s="31"/>
      <c r="GD1293" s="31"/>
      <c r="GE1293" s="31"/>
      <c r="GF1293" s="31"/>
      <c r="GG1293" s="31"/>
      <c r="GH1293" s="31"/>
      <c r="GI1293" s="31"/>
      <c r="GJ1293" s="31"/>
      <c r="GK1293" s="31"/>
      <c r="GL1293" s="31"/>
      <c r="GM1293" s="31"/>
      <c r="GN1293" s="31"/>
      <c r="GO1293" s="31"/>
      <c r="GP1293" s="31"/>
      <c r="GQ1293" s="31"/>
      <c r="GR1293" s="31"/>
      <c r="GS1293" s="31"/>
      <c r="GT1293" s="31"/>
      <c r="GU1293" s="31"/>
      <c r="GV1293" s="31"/>
      <c r="GW1293" s="31"/>
      <c r="GX1293" s="31"/>
      <c r="GY1293" s="31"/>
      <c r="GZ1293" s="31"/>
    </row>
    <row r="1294" spans="2:208" s="32" customFormat="1" x14ac:dyDescent="0.2">
      <c r="B1294" s="21"/>
      <c r="C1294" s="22"/>
      <c r="D1294" s="22"/>
      <c r="E1294" s="22"/>
      <c r="F1294" s="246"/>
      <c r="G1294" s="121"/>
      <c r="H1294" s="27"/>
      <c r="I1294" s="28"/>
      <c r="J1294" s="29"/>
      <c r="K1294" s="30"/>
      <c r="L1294" s="34"/>
      <c r="M1294" s="35"/>
      <c r="N1294" s="30"/>
      <c r="O1294" s="34"/>
      <c r="P1294" s="35"/>
      <c r="Q1294" s="30"/>
      <c r="R1294" s="34"/>
      <c r="S1294" s="35"/>
      <c r="T1294" s="30"/>
      <c r="U1294" s="34"/>
      <c r="V1294" s="35"/>
      <c r="W1294" s="30"/>
      <c r="X1294" s="34"/>
      <c r="Y1294" s="34"/>
      <c r="Z1294" s="30"/>
      <c r="AA1294" s="34"/>
      <c r="AB1294" s="34"/>
      <c r="AC1294" s="30"/>
      <c r="AD1294" s="34"/>
      <c r="AE1294" s="34"/>
      <c r="AF1294" s="30"/>
      <c r="AG1294" s="34"/>
      <c r="AH1294" s="34"/>
      <c r="AI1294" s="30"/>
      <c r="AJ1294" s="34"/>
      <c r="AK1294" s="34"/>
      <c r="AL1294" s="30"/>
      <c r="AM1294" s="34"/>
      <c r="AN1294" s="34"/>
      <c r="AO1294" s="30"/>
      <c r="AP1294" s="34"/>
      <c r="AQ1294" s="34"/>
      <c r="AR1294" s="30"/>
      <c r="AS1294" s="34"/>
      <c r="AT1294" s="34"/>
      <c r="AU1294" s="30"/>
      <c r="AV1294" s="34"/>
      <c r="AW1294" s="34"/>
      <c r="AX1294" s="30"/>
      <c r="AY1294" s="34"/>
      <c r="AZ1294" s="34"/>
      <c r="BA1294" s="30"/>
      <c r="BB1294" s="34"/>
      <c r="BC1294" s="34"/>
      <c r="BD1294" s="30"/>
      <c r="BE1294" s="34"/>
      <c r="BF1294" s="34"/>
      <c r="BG1294" s="30"/>
      <c r="BH1294" s="34"/>
      <c r="BI1294" s="34"/>
      <c r="BJ1294" s="30"/>
      <c r="BK1294" s="34"/>
      <c r="BL1294" s="34"/>
      <c r="BM1294" s="122"/>
      <c r="BN1294" s="28"/>
      <c r="BO1294" s="34"/>
      <c r="BP1294" s="30"/>
      <c r="BQ1294" s="30"/>
      <c r="BR1294" s="31"/>
      <c r="BS1294" s="31"/>
      <c r="BT1294" s="31"/>
      <c r="BU1294" s="31"/>
      <c r="BV1294" s="31"/>
      <c r="BW1294" s="31"/>
      <c r="BX1294" s="31"/>
      <c r="BY1294" s="31"/>
      <c r="BZ1294" s="31"/>
      <c r="CA1294" s="31"/>
      <c r="CB1294" s="31"/>
      <c r="CC1294" s="31"/>
      <c r="CD1294" s="31"/>
      <c r="CE1294" s="31"/>
      <c r="CF1294" s="31"/>
      <c r="CG1294" s="31"/>
      <c r="CH1294" s="31"/>
      <c r="CI1294" s="31"/>
      <c r="CJ1294" s="31"/>
      <c r="CK1294" s="31"/>
      <c r="CL1294" s="31"/>
      <c r="CM1294" s="31"/>
      <c r="CN1294" s="31"/>
      <c r="CO1294" s="31"/>
      <c r="CP1294" s="31"/>
      <c r="CQ1294" s="31"/>
      <c r="CR1294" s="31"/>
      <c r="CS1294" s="31"/>
      <c r="CT1294" s="31"/>
      <c r="CU1294" s="31"/>
      <c r="CV1294" s="31"/>
      <c r="CW1294" s="31"/>
      <c r="CX1294" s="31"/>
      <c r="CY1294" s="31"/>
      <c r="CZ1294" s="31"/>
      <c r="DA1294" s="31"/>
      <c r="DB1294" s="31"/>
      <c r="DC1294" s="31"/>
      <c r="DD1294" s="31"/>
      <c r="DE1294" s="31"/>
      <c r="DF1294" s="31"/>
      <c r="DG1294" s="31"/>
      <c r="DH1294" s="31"/>
      <c r="DI1294" s="31"/>
      <c r="DJ1294" s="31"/>
      <c r="DK1294" s="31"/>
      <c r="DL1294" s="31"/>
      <c r="DM1294" s="31"/>
      <c r="DN1294" s="31"/>
      <c r="DO1294" s="31"/>
      <c r="DP1294" s="31"/>
      <c r="DQ1294" s="31"/>
      <c r="DR1294" s="31"/>
      <c r="DS1294" s="31"/>
      <c r="DT1294" s="31"/>
      <c r="DU1294" s="31"/>
      <c r="DV1294" s="31"/>
      <c r="DW1294" s="31"/>
      <c r="DX1294" s="31"/>
      <c r="DY1294" s="31"/>
      <c r="DZ1294" s="31"/>
      <c r="EA1294" s="31"/>
      <c r="EB1294" s="31"/>
      <c r="EC1294" s="31"/>
      <c r="ED1294" s="31"/>
      <c r="EE1294" s="31"/>
      <c r="EF1294" s="31"/>
      <c r="EG1294" s="31"/>
      <c r="EH1294" s="31"/>
      <c r="EI1294" s="31"/>
      <c r="EJ1294" s="31"/>
      <c r="EK1294" s="31"/>
      <c r="EL1294" s="31"/>
      <c r="EM1294" s="31"/>
      <c r="EN1294" s="31"/>
      <c r="EO1294" s="31"/>
      <c r="EP1294" s="31"/>
      <c r="EQ1294" s="31"/>
      <c r="ER1294" s="31"/>
      <c r="ES1294" s="31"/>
      <c r="ET1294" s="31"/>
      <c r="EU1294" s="31"/>
      <c r="EV1294" s="31"/>
      <c r="EW1294" s="31"/>
      <c r="EX1294" s="31"/>
      <c r="EY1294" s="31"/>
      <c r="EZ1294" s="31"/>
      <c r="FA1294" s="31"/>
      <c r="FB1294" s="31"/>
      <c r="FC1294" s="31"/>
      <c r="FD1294" s="31"/>
      <c r="FE1294" s="31"/>
      <c r="FF1294" s="31"/>
      <c r="FG1294" s="31"/>
      <c r="FH1294" s="31"/>
      <c r="FI1294" s="31"/>
      <c r="FJ1294" s="31"/>
      <c r="FK1294" s="31"/>
      <c r="FL1294" s="31"/>
      <c r="FM1294" s="31"/>
      <c r="FN1294" s="31"/>
      <c r="FO1294" s="31"/>
      <c r="FP1294" s="31"/>
      <c r="FQ1294" s="31"/>
      <c r="FR1294" s="31"/>
      <c r="FS1294" s="31"/>
      <c r="FT1294" s="31"/>
      <c r="FU1294" s="31"/>
      <c r="FV1294" s="31"/>
      <c r="FW1294" s="31"/>
      <c r="FX1294" s="31"/>
      <c r="FY1294" s="31"/>
      <c r="FZ1294" s="31"/>
      <c r="GA1294" s="31"/>
      <c r="GB1294" s="31"/>
      <c r="GC1294" s="31"/>
      <c r="GD1294" s="31"/>
      <c r="GE1294" s="31"/>
      <c r="GF1294" s="31"/>
      <c r="GG1294" s="31"/>
      <c r="GH1294" s="31"/>
      <c r="GI1294" s="31"/>
      <c r="GJ1294" s="31"/>
      <c r="GK1294" s="31"/>
      <c r="GL1294" s="31"/>
      <c r="GM1294" s="31"/>
      <c r="GN1294" s="31"/>
      <c r="GO1294" s="31"/>
      <c r="GP1294" s="31"/>
      <c r="GQ1294" s="31"/>
      <c r="GR1294" s="31"/>
      <c r="GS1294" s="31"/>
      <c r="GT1294" s="31"/>
      <c r="GU1294" s="31"/>
      <c r="GV1294" s="31"/>
      <c r="GW1294" s="31"/>
      <c r="GX1294" s="31"/>
      <c r="GY1294" s="31"/>
      <c r="GZ1294" s="31"/>
    </row>
    <row r="1295" spans="2:208" s="32" customFormat="1" x14ac:dyDescent="0.2">
      <c r="B1295" s="21"/>
      <c r="C1295" s="22"/>
      <c r="D1295" s="22"/>
      <c r="E1295" s="22"/>
      <c r="F1295" s="246"/>
      <c r="G1295" s="121"/>
      <c r="H1295" s="27"/>
      <c r="I1295" s="28"/>
      <c r="J1295" s="29"/>
      <c r="K1295" s="30"/>
      <c r="L1295" s="34"/>
      <c r="M1295" s="35"/>
      <c r="N1295" s="30"/>
      <c r="O1295" s="34"/>
      <c r="P1295" s="35"/>
      <c r="Q1295" s="30"/>
      <c r="R1295" s="34"/>
      <c r="S1295" s="35"/>
      <c r="T1295" s="30"/>
      <c r="U1295" s="34"/>
      <c r="V1295" s="35"/>
      <c r="W1295" s="30"/>
      <c r="X1295" s="34"/>
      <c r="Y1295" s="34"/>
      <c r="Z1295" s="30"/>
      <c r="AA1295" s="34"/>
      <c r="AB1295" s="34"/>
      <c r="AC1295" s="30"/>
      <c r="AD1295" s="34"/>
      <c r="AE1295" s="34"/>
      <c r="AF1295" s="30"/>
      <c r="AG1295" s="34"/>
      <c r="AH1295" s="34"/>
      <c r="AI1295" s="30"/>
      <c r="AJ1295" s="34"/>
      <c r="AK1295" s="34"/>
      <c r="AL1295" s="30"/>
      <c r="AM1295" s="34"/>
      <c r="AN1295" s="34"/>
      <c r="AO1295" s="30"/>
      <c r="AP1295" s="34"/>
      <c r="AQ1295" s="34"/>
      <c r="AR1295" s="30"/>
      <c r="AS1295" s="34"/>
      <c r="AT1295" s="34"/>
      <c r="AU1295" s="30"/>
      <c r="AV1295" s="34"/>
      <c r="AW1295" s="34"/>
      <c r="AX1295" s="30"/>
      <c r="AY1295" s="34"/>
      <c r="AZ1295" s="34"/>
      <c r="BA1295" s="30"/>
      <c r="BB1295" s="34"/>
      <c r="BC1295" s="34"/>
      <c r="BD1295" s="30"/>
      <c r="BE1295" s="34"/>
      <c r="BF1295" s="34"/>
      <c r="BG1295" s="30"/>
      <c r="BH1295" s="34"/>
      <c r="BI1295" s="34"/>
      <c r="BJ1295" s="30"/>
      <c r="BK1295" s="34"/>
      <c r="BL1295" s="34"/>
      <c r="BM1295" s="122"/>
      <c r="BN1295" s="28"/>
      <c r="BO1295" s="34"/>
      <c r="BP1295" s="30"/>
      <c r="BQ1295" s="30"/>
      <c r="BR1295" s="31"/>
      <c r="BS1295" s="31"/>
      <c r="BT1295" s="31"/>
      <c r="BU1295" s="31"/>
      <c r="BV1295" s="31"/>
      <c r="BW1295" s="31"/>
      <c r="BX1295" s="31"/>
      <c r="BY1295" s="31"/>
      <c r="BZ1295" s="31"/>
      <c r="CA1295" s="31"/>
      <c r="CB1295" s="31"/>
      <c r="CC1295" s="31"/>
      <c r="CD1295" s="31"/>
      <c r="CE1295" s="31"/>
      <c r="CF1295" s="31"/>
      <c r="CG1295" s="31"/>
      <c r="CH1295" s="31"/>
      <c r="CI1295" s="31"/>
      <c r="CJ1295" s="31"/>
      <c r="CK1295" s="31"/>
      <c r="CL1295" s="31"/>
      <c r="CM1295" s="31"/>
      <c r="CN1295" s="31"/>
      <c r="CO1295" s="31"/>
      <c r="CP1295" s="31"/>
      <c r="CQ1295" s="31"/>
      <c r="CR1295" s="31"/>
      <c r="CS1295" s="31"/>
      <c r="CT1295" s="31"/>
      <c r="CU1295" s="31"/>
      <c r="CV1295" s="31"/>
      <c r="CW1295" s="31"/>
      <c r="CX1295" s="31"/>
      <c r="CY1295" s="31"/>
      <c r="CZ1295" s="31"/>
      <c r="DA1295" s="31"/>
      <c r="DB1295" s="31"/>
      <c r="DC1295" s="31"/>
      <c r="DD1295" s="31"/>
      <c r="DE1295" s="31"/>
      <c r="DF1295" s="31"/>
      <c r="DG1295" s="31"/>
      <c r="DH1295" s="31"/>
      <c r="DI1295" s="31"/>
      <c r="DJ1295" s="31"/>
      <c r="DK1295" s="31"/>
      <c r="DL1295" s="31"/>
      <c r="DM1295" s="31"/>
      <c r="DN1295" s="31"/>
      <c r="DO1295" s="31"/>
      <c r="DP1295" s="31"/>
      <c r="DQ1295" s="31"/>
      <c r="DR1295" s="31"/>
      <c r="DS1295" s="31"/>
      <c r="DT1295" s="31"/>
      <c r="DU1295" s="31"/>
      <c r="DV1295" s="31"/>
      <c r="DW1295" s="31"/>
      <c r="DX1295" s="31"/>
      <c r="DY1295" s="31"/>
      <c r="DZ1295" s="31"/>
      <c r="EA1295" s="31"/>
      <c r="EB1295" s="31"/>
      <c r="EC1295" s="31"/>
      <c r="ED1295" s="31"/>
      <c r="EE1295" s="31"/>
      <c r="EF1295" s="31"/>
      <c r="EG1295" s="31"/>
      <c r="EH1295" s="31"/>
      <c r="EI1295" s="31"/>
      <c r="EJ1295" s="31"/>
      <c r="EK1295" s="31"/>
      <c r="EL1295" s="31"/>
      <c r="EM1295" s="31"/>
      <c r="EN1295" s="31"/>
      <c r="EO1295" s="31"/>
      <c r="EP1295" s="31"/>
      <c r="EQ1295" s="31"/>
      <c r="ER1295" s="31"/>
      <c r="ES1295" s="31"/>
      <c r="ET1295" s="31"/>
      <c r="EU1295" s="31"/>
      <c r="EV1295" s="31"/>
      <c r="EW1295" s="31"/>
      <c r="EX1295" s="31"/>
      <c r="EY1295" s="31"/>
      <c r="EZ1295" s="31"/>
      <c r="FA1295" s="31"/>
      <c r="FB1295" s="31"/>
      <c r="FC1295" s="31"/>
      <c r="FD1295" s="31"/>
      <c r="FE1295" s="31"/>
      <c r="FF1295" s="31"/>
      <c r="FG1295" s="31"/>
      <c r="FH1295" s="31"/>
      <c r="FI1295" s="31"/>
      <c r="FJ1295" s="31"/>
      <c r="FK1295" s="31"/>
      <c r="FL1295" s="31"/>
      <c r="FM1295" s="31"/>
      <c r="FN1295" s="31"/>
      <c r="FO1295" s="31"/>
      <c r="FP1295" s="31"/>
      <c r="FQ1295" s="31"/>
      <c r="FR1295" s="31"/>
      <c r="FS1295" s="31"/>
      <c r="FT1295" s="31"/>
      <c r="FU1295" s="31"/>
      <c r="FV1295" s="31"/>
      <c r="FW1295" s="31"/>
      <c r="FX1295" s="31"/>
      <c r="FY1295" s="31"/>
      <c r="FZ1295" s="31"/>
      <c r="GA1295" s="31"/>
      <c r="GB1295" s="31"/>
      <c r="GC1295" s="31"/>
      <c r="GD1295" s="31"/>
      <c r="GE1295" s="31"/>
      <c r="GF1295" s="31"/>
      <c r="GG1295" s="31"/>
      <c r="GH1295" s="31"/>
      <c r="GI1295" s="31"/>
      <c r="GJ1295" s="31"/>
      <c r="GK1295" s="31"/>
      <c r="GL1295" s="31"/>
      <c r="GM1295" s="31"/>
      <c r="GN1295" s="31"/>
      <c r="GO1295" s="31"/>
      <c r="GP1295" s="31"/>
      <c r="GQ1295" s="31"/>
      <c r="GR1295" s="31"/>
      <c r="GS1295" s="31"/>
      <c r="GT1295" s="31"/>
      <c r="GU1295" s="31"/>
      <c r="GV1295" s="31"/>
      <c r="GW1295" s="31"/>
      <c r="GX1295" s="31"/>
      <c r="GY1295" s="31"/>
      <c r="GZ1295" s="31"/>
    </row>
    <row r="1296" spans="2:208" s="32" customFormat="1" x14ac:dyDescent="0.2">
      <c r="B1296" s="21"/>
      <c r="C1296" s="22"/>
      <c r="D1296" s="22"/>
      <c r="E1296" s="22"/>
      <c r="F1296" s="246"/>
      <c r="G1296" s="121"/>
      <c r="H1296" s="27"/>
      <c r="I1296" s="28"/>
      <c r="J1296" s="29"/>
      <c r="K1296" s="30"/>
      <c r="L1296" s="34"/>
      <c r="M1296" s="35"/>
      <c r="N1296" s="30"/>
      <c r="O1296" s="34"/>
      <c r="P1296" s="35"/>
      <c r="Q1296" s="30"/>
      <c r="R1296" s="34"/>
      <c r="S1296" s="35"/>
      <c r="T1296" s="30"/>
      <c r="U1296" s="34"/>
      <c r="V1296" s="35"/>
      <c r="W1296" s="30"/>
      <c r="X1296" s="34"/>
      <c r="Y1296" s="34"/>
      <c r="Z1296" s="30"/>
      <c r="AA1296" s="34"/>
      <c r="AB1296" s="34"/>
      <c r="AC1296" s="30"/>
      <c r="AD1296" s="34"/>
      <c r="AE1296" s="34"/>
      <c r="AF1296" s="30"/>
      <c r="AG1296" s="34"/>
      <c r="AH1296" s="34"/>
      <c r="AI1296" s="30"/>
      <c r="AJ1296" s="34"/>
      <c r="AK1296" s="34"/>
      <c r="AL1296" s="30"/>
      <c r="AM1296" s="34"/>
      <c r="AN1296" s="34"/>
      <c r="AO1296" s="30"/>
      <c r="AP1296" s="34"/>
      <c r="AQ1296" s="34"/>
      <c r="AR1296" s="30"/>
      <c r="AS1296" s="34"/>
      <c r="AT1296" s="34"/>
      <c r="AU1296" s="30"/>
      <c r="AV1296" s="34"/>
      <c r="AW1296" s="34"/>
      <c r="AX1296" s="30"/>
      <c r="AY1296" s="34"/>
      <c r="AZ1296" s="34"/>
      <c r="BA1296" s="30"/>
      <c r="BB1296" s="34"/>
      <c r="BC1296" s="34"/>
      <c r="BD1296" s="30"/>
      <c r="BE1296" s="34"/>
      <c r="BF1296" s="34"/>
      <c r="BG1296" s="30"/>
      <c r="BH1296" s="34"/>
      <c r="BI1296" s="34"/>
      <c r="BJ1296" s="30"/>
      <c r="BK1296" s="34"/>
      <c r="BL1296" s="34"/>
      <c r="BM1296" s="122"/>
      <c r="BN1296" s="28"/>
      <c r="BO1296" s="34"/>
      <c r="BP1296" s="30"/>
      <c r="BQ1296" s="30"/>
      <c r="BR1296" s="31"/>
      <c r="BS1296" s="31"/>
      <c r="BT1296" s="31"/>
      <c r="BU1296" s="31"/>
      <c r="BV1296" s="31"/>
      <c r="BW1296" s="31"/>
      <c r="BX1296" s="31"/>
      <c r="BY1296" s="31"/>
      <c r="BZ1296" s="31"/>
      <c r="CA1296" s="31"/>
      <c r="CB1296" s="31"/>
      <c r="CC1296" s="31"/>
      <c r="CD1296" s="31"/>
      <c r="CE1296" s="31"/>
      <c r="CF1296" s="31"/>
      <c r="CG1296" s="31"/>
      <c r="CH1296" s="31"/>
      <c r="CI1296" s="31"/>
      <c r="CJ1296" s="31"/>
      <c r="CK1296" s="31"/>
      <c r="CL1296" s="31"/>
      <c r="CM1296" s="31"/>
      <c r="CN1296" s="31"/>
      <c r="CO1296" s="31"/>
      <c r="CP1296" s="31"/>
      <c r="CQ1296" s="31"/>
      <c r="CR1296" s="31"/>
      <c r="CS1296" s="31"/>
      <c r="CT1296" s="31"/>
      <c r="CU1296" s="31"/>
      <c r="CV1296" s="31"/>
      <c r="CW1296" s="31"/>
      <c r="CX1296" s="31"/>
      <c r="CY1296" s="31"/>
      <c r="CZ1296" s="31"/>
      <c r="DA1296" s="31"/>
      <c r="DB1296" s="31"/>
      <c r="DC1296" s="31"/>
      <c r="DD1296" s="31"/>
      <c r="DE1296" s="31"/>
      <c r="DF1296" s="31"/>
      <c r="DG1296" s="31"/>
      <c r="DH1296" s="31"/>
      <c r="DI1296" s="31"/>
      <c r="DJ1296" s="31"/>
      <c r="DK1296" s="31"/>
      <c r="DL1296" s="31"/>
      <c r="DM1296" s="31"/>
      <c r="DN1296" s="31"/>
      <c r="DO1296" s="31"/>
      <c r="DP1296" s="31"/>
      <c r="DQ1296" s="31"/>
      <c r="DR1296" s="31"/>
      <c r="DS1296" s="31"/>
      <c r="DT1296" s="31"/>
      <c r="DU1296" s="31"/>
      <c r="DV1296" s="31"/>
      <c r="DW1296" s="31"/>
      <c r="DX1296" s="31"/>
      <c r="DY1296" s="31"/>
      <c r="DZ1296" s="31"/>
      <c r="EA1296" s="31"/>
      <c r="EB1296" s="31"/>
      <c r="EC1296" s="31"/>
      <c r="ED1296" s="31"/>
      <c r="EE1296" s="31"/>
      <c r="EF1296" s="31"/>
      <c r="EG1296" s="31"/>
      <c r="EH1296" s="31"/>
      <c r="EI1296" s="31"/>
      <c r="EJ1296" s="31"/>
      <c r="EK1296" s="31"/>
      <c r="EL1296" s="31"/>
      <c r="EM1296" s="31"/>
      <c r="EN1296" s="31"/>
      <c r="EO1296" s="31"/>
      <c r="EP1296" s="31"/>
      <c r="EQ1296" s="31"/>
      <c r="ER1296" s="31"/>
      <c r="ES1296" s="31"/>
      <c r="ET1296" s="31"/>
      <c r="EU1296" s="31"/>
      <c r="EV1296" s="31"/>
      <c r="EW1296" s="31"/>
      <c r="EX1296" s="31"/>
      <c r="EY1296" s="31"/>
      <c r="EZ1296" s="31"/>
      <c r="FA1296" s="31"/>
      <c r="FB1296" s="31"/>
      <c r="FC1296" s="31"/>
      <c r="FD1296" s="31"/>
      <c r="FE1296" s="31"/>
      <c r="FF1296" s="31"/>
      <c r="FG1296" s="31"/>
      <c r="FH1296" s="31"/>
      <c r="FI1296" s="31"/>
      <c r="FJ1296" s="31"/>
      <c r="FK1296" s="31"/>
      <c r="FL1296" s="31"/>
      <c r="FM1296" s="31"/>
      <c r="FN1296" s="31"/>
      <c r="FO1296" s="31"/>
      <c r="FP1296" s="31"/>
      <c r="FQ1296" s="31"/>
      <c r="FR1296" s="31"/>
      <c r="FS1296" s="31"/>
      <c r="FT1296" s="31"/>
      <c r="FU1296" s="31"/>
      <c r="FV1296" s="31"/>
      <c r="FW1296" s="31"/>
      <c r="FX1296" s="31"/>
      <c r="FY1296" s="31"/>
      <c r="FZ1296" s="31"/>
      <c r="GA1296" s="31"/>
      <c r="GB1296" s="31"/>
      <c r="GC1296" s="31"/>
      <c r="GD1296" s="31"/>
      <c r="GE1296" s="31"/>
      <c r="GF1296" s="31"/>
      <c r="GG1296" s="31"/>
      <c r="GH1296" s="31"/>
      <c r="GI1296" s="31"/>
      <c r="GJ1296" s="31"/>
      <c r="GK1296" s="31"/>
      <c r="GL1296" s="31"/>
      <c r="GM1296" s="31"/>
      <c r="GN1296" s="31"/>
      <c r="GO1296" s="31"/>
      <c r="GP1296" s="31"/>
      <c r="GQ1296" s="31"/>
      <c r="GR1296" s="31"/>
      <c r="GS1296" s="31"/>
      <c r="GT1296" s="31"/>
      <c r="GU1296" s="31"/>
      <c r="GV1296" s="31"/>
      <c r="GW1296" s="31"/>
      <c r="GX1296" s="31"/>
      <c r="GY1296" s="31"/>
      <c r="GZ1296" s="31"/>
    </row>
    <row r="1297" spans="2:208" s="32" customFormat="1" x14ac:dyDescent="0.2">
      <c r="B1297" s="21"/>
      <c r="C1297" s="22"/>
      <c r="D1297" s="22"/>
      <c r="E1297" s="22"/>
      <c r="F1297" s="246"/>
      <c r="G1297" s="121"/>
      <c r="H1297" s="27"/>
      <c r="I1297" s="28"/>
      <c r="J1297" s="29"/>
      <c r="K1297" s="30"/>
      <c r="L1297" s="34"/>
      <c r="M1297" s="35"/>
      <c r="N1297" s="30"/>
      <c r="O1297" s="34"/>
      <c r="P1297" s="35"/>
      <c r="Q1297" s="30"/>
      <c r="R1297" s="34"/>
      <c r="S1297" s="35"/>
      <c r="T1297" s="30"/>
      <c r="U1297" s="34"/>
      <c r="V1297" s="35"/>
      <c r="W1297" s="30"/>
      <c r="X1297" s="34"/>
      <c r="Y1297" s="34"/>
      <c r="Z1297" s="30"/>
      <c r="AA1297" s="34"/>
      <c r="AB1297" s="34"/>
      <c r="AC1297" s="30"/>
      <c r="AD1297" s="34"/>
      <c r="AE1297" s="34"/>
      <c r="AF1297" s="30"/>
      <c r="AG1297" s="34"/>
      <c r="AH1297" s="34"/>
      <c r="AI1297" s="30"/>
      <c r="AJ1297" s="34"/>
      <c r="AK1297" s="34"/>
      <c r="AL1297" s="30"/>
      <c r="AM1297" s="34"/>
      <c r="AN1297" s="34"/>
      <c r="AO1297" s="30"/>
      <c r="AP1297" s="34"/>
      <c r="AQ1297" s="34"/>
      <c r="AR1297" s="30"/>
      <c r="AS1297" s="34"/>
      <c r="AT1297" s="34"/>
      <c r="AU1297" s="30"/>
      <c r="AV1297" s="34"/>
      <c r="AW1297" s="34"/>
      <c r="AX1297" s="30"/>
      <c r="AY1297" s="34"/>
      <c r="AZ1297" s="34"/>
      <c r="BA1297" s="30"/>
      <c r="BB1297" s="34"/>
      <c r="BC1297" s="34"/>
      <c r="BD1297" s="30"/>
      <c r="BE1297" s="34"/>
      <c r="BF1297" s="34"/>
      <c r="BG1297" s="30"/>
      <c r="BH1297" s="34"/>
      <c r="BI1297" s="34"/>
      <c r="BJ1297" s="30"/>
      <c r="BK1297" s="34"/>
      <c r="BL1297" s="34"/>
      <c r="BM1297" s="122"/>
      <c r="BN1297" s="28"/>
      <c r="BO1297" s="34"/>
      <c r="BP1297" s="30"/>
      <c r="BQ1297" s="30"/>
      <c r="BR1297" s="31"/>
      <c r="BS1297" s="31"/>
      <c r="BT1297" s="31"/>
      <c r="BU1297" s="31"/>
      <c r="BV1297" s="31"/>
      <c r="BW1297" s="31"/>
      <c r="BX1297" s="31"/>
      <c r="BY1297" s="31"/>
      <c r="BZ1297" s="31"/>
      <c r="CA1297" s="31"/>
      <c r="CB1297" s="31"/>
      <c r="CC1297" s="31"/>
      <c r="CD1297" s="31"/>
      <c r="CE1297" s="31"/>
      <c r="CF1297" s="31"/>
      <c r="CG1297" s="31"/>
      <c r="CH1297" s="31"/>
      <c r="CI1297" s="31"/>
      <c r="CJ1297" s="31"/>
      <c r="CK1297" s="31"/>
      <c r="CL1297" s="31"/>
      <c r="CM1297" s="31"/>
      <c r="CN1297" s="31"/>
      <c r="CO1297" s="31"/>
      <c r="CP1297" s="31"/>
      <c r="CQ1297" s="31"/>
      <c r="CR1297" s="31"/>
      <c r="CS1297" s="31"/>
      <c r="CT1297" s="31"/>
      <c r="CU1297" s="31"/>
      <c r="CV1297" s="31"/>
      <c r="CW1297" s="31"/>
      <c r="CX1297" s="31"/>
      <c r="CY1297" s="31"/>
      <c r="CZ1297" s="31"/>
      <c r="DA1297" s="31"/>
      <c r="DB1297" s="31"/>
      <c r="DC1297" s="31"/>
      <c r="DD1297" s="31"/>
      <c r="DE1297" s="31"/>
      <c r="DF1297" s="31"/>
      <c r="DG1297" s="31"/>
      <c r="DH1297" s="31"/>
      <c r="DI1297" s="31"/>
      <c r="DJ1297" s="31"/>
      <c r="DK1297" s="31"/>
      <c r="DL1297" s="31"/>
      <c r="DM1297" s="31"/>
      <c r="DN1297" s="31"/>
      <c r="DO1297" s="31"/>
      <c r="DP1297" s="31"/>
      <c r="DQ1297" s="31"/>
      <c r="DR1297" s="31"/>
      <c r="DS1297" s="31"/>
      <c r="DT1297" s="31"/>
      <c r="DU1297" s="31"/>
      <c r="DV1297" s="31"/>
      <c r="DW1297" s="31"/>
      <c r="DX1297" s="31"/>
      <c r="DY1297" s="31"/>
      <c r="DZ1297" s="31"/>
      <c r="EA1297" s="31"/>
      <c r="EB1297" s="31"/>
      <c r="EC1297" s="31"/>
      <c r="ED1297" s="31"/>
      <c r="EE1297" s="31"/>
      <c r="EF1297" s="31"/>
      <c r="EG1297" s="31"/>
      <c r="EH1297" s="31"/>
      <c r="EI1297" s="31"/>
      <c r="EJ1297" s="31"/>
      <c r="EK1297" s="31"/>
      <c r="EL1297" s="31"/>
      <c r="EM1297" s="31"/>
      <c r="EN1297" s="31"/>
      <c r="EO1297" s="31"/>
      <c r="EP1297" s="31"/>
      <c r="EQ1297" s="31"/>
      <c r="ER1297" s="31"/>
      <c r="ES1297" s="31"/>
      <c r="ET1297" s="31"/>
      <c r="EU1297" s="31"/>
      <c r="EV1297" s="31"/>
      <c r="EW1297" s="31"/>
      <c r="EX1297" s="31"/>
      <c r="EY1297" s="31"/>
      <c r="EZ1297" s="31"/>
      <c r="FA1297" s="31"/>
      <c r="FB1297" s="31"/>
      <c r="FC1297" s="31"/>
      <c r="FD1297" s="31"/>
      <c r="FE1297" s="31"/>
      <c r="FF1297" s="31"/>
      <c r="FG1297" s="31"/>
      <c r="FH1297" s="31"/>
      <c r="FI1297" s="31"/>
      <c r="FJ1297" s="31"/>
      <c r="FK1297" s="31"/>
      <c r="FL1297" s="31"/>
      <c r="FM1297" s="31"/>
      <c r="FN1297" s="31"/>
      <c r="FO1297" s="31"/>
      <c r="FP1297" s="31"/>
      <c r="FQ1297" s="31"/>
      <c r="FR1297" s="31"/>
      <c r="FS1297" s="31"/>
      <c r="FT1297" s="31"/>
      <c r="FU1297" s="31"/>
      <c r="FV1297" s="31"/>
      <c r="FW1297" s="31"/>
      <c r="FX1297" s="31"/>
      <c r="FY1297" s="31"/>
      <c r="FZ1297" s="31"/>
      <c r="GA1297" s="31"/>
      <c r="GB1297" s="31"/>
      <c r="GC1297" s="31"/>
      <c r="GD1297" s="31"/>
      <c r="GE1297" s="31"/>
      <c r="GF1297" s="31"/>
      <c r="GG1297" s="31"/>
      <c r="GH1297" s="31"/>
      <c r="GI1297" s="31"/>
      <c r="GJ1297" s="31"/>
      <c r="GK1297" s="31"/>
      <c r="GL1297" s="31"/>
      <c r="GM1297" s="31"/>
      <c r="GN1297" s="31"/>
      <c r="GO1297" s="31"/>
      <c r="GP1297" s="31"/>
      <c r="GQ1297" s="31"/>
      <c r="GR1297" s="31"/>
      <c r="GS1297" s="31"/>
      <c r="GT1297" s="31"/>
      <c r="GU1297" s="31"/>
      <c r="GV1297" s="31"/>
      <c r="GW1297" s="31"/>
      <c r="GX1297" s="31"/>
      <c r="GY1297" s="31"/>
      <c r="GZ1297" s="31"/>
    </row>
    <row r="1298" spans="2:208" s="32" customFormat="1" x14ac:dyDescent="0.2">
      <c r="B1298" s="21"/>
      <c r="C1298" s="22"/>
      <c r="D1298" s="22"/>
      <c r="E1298" s="22"/>
      <c r="F1298" s="246"/>
      <c r="G1298" s="121"/>
      <c r="H1298" s="27"/>
      <c r="I1298" s="28"/>
      <c r="J1298" s="29"/>
      <c r="K1298" s="30"/>
      <c r="L1298" s="34"/>
      <c r="M1298" s="35"/>
      <c r="N1298" s="30"/>
      <c r="O1298" s="34"/>
      <c r="P1298" s="35"/>
      <c r="Q1298" s="30"/>
      <c r="R1298" s="34"/>
      <c r="S1298" s="35"/>
      <c r="T1298" s="30"/>
      <c r="U1298" s="34"/>
      <c r="V1298" s="35"/>
      <c r="W1298" s="30"/>
      <c r="X1298" s="34"/>
      <c r="Y1298" s="34"/>
      <c r="Z1298" s="30"/>
      <c r="AA1298" s="34"/>
      <c r="AB1298" s="34"/>
      <c r="AC1298" s="30"/>
      <c r="AD1298" s="34"/>
      <c r="AE1298" s="34"/>
      <c r="AF1298" s="30"/>
      <c r="AG1298" s="34"/>
      <c r="AH1298" s="34"/>
      <c r="AI1298" s="30"/>
      <c r="AJ1298" s="34"/>
      <c r="AK1298" s="34"/>
      <c r="AL1298" s="30"/>
      <c r="AM1298" s="34"/>
      <c r="AN1298" s="34"/>
      <c r="AO1298" s="30"/>
      <c r="AP1298" s="34"/>
      <c r="AQ1298" s="34"/>
      <c r="AR1298" s="30"/>
      <c r="AS1298" s="34"/>
      <c r="AT1298" s="34"/>
      <c r="AU1298" s="30"/>
      <c r="AV1298" s="34"/>
      <c r="AW1298" s="34"/>
      <c r="AX1298" s="30"/>
      <c r="AY1298" s="34"/>
      <c r="AZ1298" s="34"/>
      <c r="BA1298" s="30"/>
      <c r="BB1298" s="34"/>
      <c r="BC1298" s="34"/>
      <c r="BD1298" s="30"/>
      <c r="BE1298" s="34"/>
      <c r="BF1298" s="34"/>
      <c r="BG1298" s="30"/>
      <c r="BH1298" s="34"/>
      <c r="BI1298" s="34"/>
      <c r="BJ1298" s="30"/>
      <c r="BK1298" s="34"/>
      <c r="BL1298" s="34"/>
      <c r="BM1298" s="122"/>
      <c r="BN1298" s="28"/>
      <c r="BO1298" s="34"/>
      <c r="BP1298" s="30"/>
      <c r="BQ1298" s="30"/>
      <c r="BR1298" s="31"/>
      <c r="BS1298" s="31"/>
      <c r="BT1298" s="31"/>
      <c r="BU1298" s="31"/>
      <c r="BV1298" s="31"/>
      <c r="BW1298" s="31"/>
      <c r="BX1298" s="31"/>
      <c r="BY1298" s="31"/>
      <c r="BZ1298" s="31"/>
      <c r="CA1298" s="31"/>
      <c r="CB1298" s="31"/>
      <c r="CC1298" s="31"/>
      <c r="CD1298" s="31"/>
      <c r="CE1298" s="31"/>
      <c r="CF1298" s="31"/>
      <c r="CG1298" s="31"/>
      <c r="CH1298" s="31"/>
      <c r="CI1298" s="31"/>
      <c r="CJ1298" s="31"/>
      <c r="CK1298" s="31"/>
      <c r="CL1298" s="31"/>
      <c r="CM1298" s="31"/>
      <c r="CN1298" s="31"/>
      <c r="CO1298" s="31"/>
      <c r="CP1298" s="31"/>
      <c r="CQ1298" s="31"/>
      <c r="CR1298" s="31"/>
      <c r="CS1298" s="31"/>
      <c r="CT1298" s="31"/>
      <c r="CU1298" s="31"/>
      <c r="CV1298" s="31"/>
      <c r="CW1298" s="31"/>
      <c r="CX1298" s="31"/>
      <c r="CY1298" s="31"/>
      <c r="CZ1298" s="31"/>
      <c r="DA1298" s="31"/>
      <c r="DB1298" s="31"/>
      <c r="DC1298" s="31"/>
      <c r="DD1298" s="31"/>
      <c r="DE1298" s="31"/>
      <c r="DF1298" s="31"/>
      <c r="DG1298" s="31"/>
      <c r="DH1298" s="31"/>
      <c r="DI1298" s="31"/>
      <c r="DJ1298" s="31"/>
      <c r="DK1298" s="31"/>
      <c r="DL1298" s="31"/>
      <c r="DM1298" s="31"/>
      <c r="DN1298" s="31"/>
      <c r="DO1298" s="31"/>
      <c r="DP1298" s="31"/>
      <c r="DQ1298" s="31"/>
      <c r="DR1298" s="31"/>
      <c r="DS1298" s="31"/>
      <c r="DT1298" s="31"/>
      <c r="DU1298" s="31"/>
      <c r="DV1298" s="31"/>
      <c r="DW1298" s="31"/>
      <c r="DX1298" s="31"/>
      <c r="DY1298" s="31"/>
      <c r="DZ1298" s="31"/>
      <c r="EA1298" s="31"/>
      <c r="EB1298" s="31"/>
      <c r="EC1298" s="31"/>
      <c r="ED1298" s="31"/>
      <c r="EE1298" s="31"/>
      <c r="EF1298" s="31"/>
      <c r="EG1298" s="31"/>
      <c r="EH1298" s="31"/>
      <c r="EI1298" s="31"/>
      <c r="EJ1298" s="31"/>
      <c r="EK1298" s="31"/>
      <c r="EL1298" s="31"/>
      <c r="EM1298" s="31"/>
      <c r="EN1298" s="31"/>
      <c r="EO1298" s="31"/>
      <c r="EP1298" s="31"/>
      <c r="EQ1298" s="31"/>
      <c r="ER1298" s="31"/>
      <c r="ES1298" s="31"/>
      <c r="ET1298" s="31"/>
      <c r="EU1298" s="31"/>
      <c r="EV1298" s="31"/>
      <c r="EW1298" s="31"/>
      <c r="EX1298" s="31"/>
      <c r="EY1298" s="31"/>
      <c r="EZ1298" s="31"/>
      <c r="FA1298" s="31"/>
      <c r="FB1298" s="31"/>
      <c r="FC1298" s="31"/>
      <c r="FD1298" s="31"/>
      <c r="FE1298" s="31"/>
      <c r="FF1298" s="31"/>
      <c r="FG1298" s="31"/>
      <c r="FH1298" s="31"/>
      <c r="FI1298" s="31"/>
      <c r="FJ1298" s="31"/>
      <c r="FK1298" s="31"/>
      <c r="FL1298" s="31"/>
      <c r="FM1298" s="31"/>
      <c r="FN1298" s="31"/>
      <c r="FO1298" s="31"/>
      <c r="FP1298" s="31"/>
      <c r="FQ1298" s="31"/>
      <c r="FR1298" s="31"/>
      <c r="FS1298" s="31"/>
      <c r="FT1298" s="31"/>
      <c r="FU1298" s="31"/>
      <c r="FV1298" s="31"/>
      <c r="FW1298" s="31"/>
      <c r="FX1298" s="31"/>
      <c r="FY1298" s="31"/>
      <c r="FZ1298" s="31"/>
      <c r="GA1298" s="31"/>
      <c r="GB1298" s="31"/>
      <c r="GC1298" s="31"/>
      <c r="GD1298" s="31"/>
      <c r="GE1298" s="31"/>
      <c r="GF1298" s="31"/>
      <c r="GG1298" s="31"/>
      <c r="GH1298" s="31"/>
      <c r="GI1298" s="31"/>
      <c r="GJ1298" s="31"/>
      <c r="GK1298" s="31"/>
      <c r="GL1298" s="31"/>
      <c r="GM1298" s="31"/>
      <c r="GN1298" s="31"/>
      <c r="GO1298" s="31"/>
      <c r="GP1298" s="31"/>
      <c r="GQ1298" s="31"/>
      <c r="GR1298" s="31"/>
      <c r="GS1298" s="31"/>
      <c r="GT1298" s="31"/>
      <c r="GU1298" s="31"/>
      <c r="GV1298" s="31"/>
      <c r="GW1298" s="31"/>
      <c r="GX1298" s="31"/>
      <c r="GY1298" s="31"/>
      <c r="GZ1298" s="31"/>
    </row>
    <row r="1299" spans="2:208" s="32" customFormat="1" x14ac:dyDescent="0.2">
      <c r="B1299" s="21"/>
      <c r="C1299" s="22"/>
      <c r="D1299" s="22"/>
      <c r="E1299" s="22"/>
      <c r="F1299" s="246"/>
      <c r="G1299" s="121"/>
      <c r="H1299" s="27"/>
      <c r="I1299" s="28"/>
      <c r="J1299" s="29"/>
      <c r="K1299" s="30"/>
      <c r="L1299" s="34"/>
      <c r="M1299" s="35"/>
      <c r="N1299" s="30"/>
      <c r="O1299" s="34"/>
      <c r="P1299" s="35"/>
      <c r="Q1299" s="30"/>
      <c r="R1299" s="34"/>
      <c r="S1299" s="35"/>
      <c r="T1299" s="30"/>
      <c r="U1299" s="34"/>
      <c r="V1299" s="35"/>
      <c r="W1299" s="30"/>
      <c r="X1299" s="34"/>
      <c r="Y1299" s="34"/>
      <c r="Z1299" s="30"/>
      <c r="AA1299" s="34"/>
      <c r="AB1299" s="34"/>
      <c r="AC1299" s="30"/>
      <c r="AD1299" s="34"/>
      <c r="AE1299" s="34"/>
      <c r="AF1299" s="30"/>
      <c r="AG1299" s="34"/>
      <c r="AH1299" s="34"/>
      <c r="AI1299" s="30"/>
      <c r="AJ1299" s="34"/>
      <c r="AK1299" s="34"/>
      <c r="AL1299" s="30"/>
      <c r="AM1299" s="34"/>
      <c r="AN1299" s="34"/>
      <c r="AO1299" s="30"/>
      <c r="AP1299" s="34"/>
      <c r="AQ1299" s="34"/>
      <c r="AR1299" s="30"/>
      <c r="AS1299" s="34"/>
      <c r="AT1299" s="34"/>
      <c r="AU1299" s="30"/>
      <c r="AV1299" s="34"/>
      <c r="AW1299" s="34"/>
      <c r="AX1299" s="30"/>
      <c r="AY1299" s="34"/>
      <c r="AZ1299" s="34"/>
      <c r="BA1299" s="30"/>
      <c r="BB1299" s="34"/>
      <c r="BC1299" s="34"/>
      <c r="BD1299" s="30"/>
      <c r="BE1299" s="34"/>
      <c r="BF1299" s="34"/>
      <c r="BG1299" s="30"/>
      <c r="BH1299" s="34"/>
      <c r="BI1299" s="34"/>
      <c r="BJ1299" s="30"/>
      <c r="BK1299" s="34"/>
      <c r="BL1299" s="34"/>
      <c r="BM1299" s="122"/>
      <c r="BN1299" s="28"/>
      <c r="BO1299" s="34"/>
      <c r="BP1299" s="30"/>
      <c r="BQ1299" s="30"/>
      <c r="BR1299" s="31"/>
      <c r="BS1299" s="31"/>
      <c r="BT1299" s="31"/>
      <c r="BU1299" s="31"/>
      <c r="BV1299" s="31"/>
      <c r="BW1299" s="31"/>
      <c r="BX1299" s="31"/>
      <c r="BY1299" s="31"/>
      <c r="BZ1299" s="31"/>
      <c r="CA1299" s="31"/>
      <c r="CB1299" s="31"/>
      <c r="CC1299" s="31"/>
      <c r="CD1299" s="31"/>
      <c r="CE1299" s="31"/>
      <c r="CF1299" s="31"/>
      <c r="CG1299" s="31"/>
      <c r="CH1299" s="31"/>
      <c r="CI1299" s="31"/>
      <c r="CJ1299" s="31"/>
      <c r="CK1299" s="31"/>
      <c r="CL1299" s="31"/>
      <c r="CM1299" s="31"/>
      <c r="CN1299" s="31"/>
      <c r="CO1299" s="31"/>
      <c r="CP1299" s="31"/>
      <c r="CQ1299" s="31"/>
      <c r="CR1299" s="31"/>
      <c r="CS1299" s="31"/>
      <c r="CT1299" s="31"/>
      <c r="CU1299" s="31"/>
      <c r="CV1299" s="31"/>
      <c r="CW1299" s="31"/>
      <c r="CX1299" s="31"/>
      <c r="CY1299" s="31"/>
      <c r="CZ1299" s="31"/>
      <c r="DA1299" s="31"/>
      <c r="DB1299" s="31"/>
      <c r="DC1299" s="31"/>
      <c r="DD1299" s="31"/>
      <c r="DE1299" s="31"/>
      <c r="DF1299" s="31"/>
      <c r="DG1299" s="31"/>
      <c r="DH1299" s="31"/>
      <c r="DI1299" s="31"/>
      <c r="DJ1299" s="31"/>
      <c r="DK1299" s="31"/>
      <c r="DL1299" s="31"/>
      <c r="DM1299" s="31"/>
      <c r="DN1299" s="31"/>
      <c r="DO1299" s="31"/>
      <c r="DP1299" s="31"/>
      <c r="DQ1299" s="31"/>
      <c r="DR1299" s="31"/>
      <c r="DS1299" s="31"/>
      <c r="DT1299" s="31"/>
      <c r="DU1299" s="31"/>
      <c r="DV1299" s="31"/>
      <c r="DW1299" s="31"/>
      <c r="DX1299" s="31"/>
      <c r="DY1299" s="31"/>
      <c r="DZ1299" s="31"/>
      <c r="EA1299" s="31"/>
      <c r="EB1299" s="31"/>
      <c r="EC1299" s="31"/>
      <c r="ED1299" s="31"/>
      <c r="EE1299" s="31"/>
      <c r="EF1299" s="31"/>
      <c r="EG1299" s="31"/>
      <c r="EH1299" s="31"/>
      <c r="EI1299" s="31"/>
      <c r="EJ1299" s="31"/>
      <c r="EK1299" s="31"/>
      <c r="EL1299" s="31"/>
      <c r="EM1299" s="31"/>
      <c r="EN1299" s="31"/>
      <c r="EO1299" s="31"/>
      <c r="EP1299" s="31"/>
      <c r="EQ1299" s="31"/>
      <c r="ER1299" s="31"/>
      <c r="ES1299" s="31"/>
      <c r="ET1299" s="31"/>
      <c r="EU1299" s="31"/>
      <c r="EV1299" s="31"/>
      <c r="EW1299" s="31"/>
      <c r="EX1299" s="31"/>
      <c r="EY1299" s="31"/>
      <c r="EZ1299" s="31"/>
      <c r="FA1299" s="31"/>
      <c r="FB1299" s="31"/>
      <c r="FC1299" s="31"/>
      <c r="FD1299" s="31"/>
      <c r="FE1299" s="31"/>
      <c r="FF1299" s="31"/>
      <c r="FG1299" s="31"/>
      <c r="FH1299" s="31"/>
      <c r="FI1299" s="31"/>
      <c r="FJ1299" s="31"/>
      <c r="FK1299" s="31"/>
      <c r="FL1299" s="31"/>
      <c r="FM1299" s="31"/>
      <c r="FN1299" s="31"/>
      <c r="FO1299" s="31"/>
      <c r="FP1299" s="31"/>
      <c r="FQ1299" s="31"/>
      <c r="FR1299" s="31"/>
      <c r="FS1299" s="31"/>
      <c r="FT1299" s="31"/>
      <c r="FU1299" s="31"/>
      <c r="FV1299" s="31"/>
      <c r="FW1299" s="31"/>
      <c r="FX1299" s="31"/>
      <c r="FY1299" s="31"/>
      <c r="FZ1299" s="31"/>
      <c r="GA1299" s="31"/>
      <c r="GB1299" s="31"/>
      <c r="GC1299" s="31"/>
      <c r="GD1299" s="31"/>
      <c r="GE1299" s="31"/>
      <c r="GF1299" s="31"/>
      <c r="GG1299" s="31"/>
      <c r="GH1299" s="31"/>
      <c r="GI1299" s="31"/>
      <c r="GJ1299" s="31"/>
      <c r="GK1299" s="31"/>
      <c r="GL1299" s="31"/>
      <c r="GM1299" s="31"/>
      <c r="GN1299" s="31"/>
      <c r="GO1299" s="31"/>
      <c r="GP1299" s="31"/>
      <c r="GQ1299" s="31"/>
      <c r="GR1299" s="31"/>
      <c r="GS1299" s="31"/>
      <c r="GT1299" s="31"/>
      <c r="GU1299" s="31"/>
      <c r="GV1299" s="31"/>
      <c r="GW1299" s="31"/>
      <c r="GX1299" s="31"/>
      <c r="GY1299" s="31"/>
      <c r="GZ1299" s="31"/>
    </row>
    <row r="1300" spans="2:208" s="32" customFormat="1" x14ac:dyDescent="0.2">
      <c r="B1300" s="21"/>
      <c r="C1300" s="22"/>
      <c r="D1300" s="22"/>
      <c r="E1300" s="22"/>
      <c r="F1300" s="246"/>
      <c r="G1300" s="121"/>
      <c r="H1300" s="27"/>
      <c r="I1300" s="28"/>
      <c r="J1300" s="29"/>
      <c r="K1300" s="30"/>
      <c r="L1300" s="34"/>
      <c r="M1300" s="35"/>
      <c r="N1300" s="30"/>
      <c r="O1300" s="34"/>
      <c r="P1300" s="35"/>
      <c r="Q1300" s="30"/>
      <c r="R1300" s="34"/>
      <c r="S1300" s="35"/>
      <c r="T1300" s="30"/>
      <c r="U1300" s="34"/>
      <c r="V1300" s="35"/>
      <c r="W1300" s="30"/>
      <c r="X1300" s="34"/>
      <c r="Y1300" s="34"/>
      <c r="Z1300" s="30"/>
      <c r="AA1300" s="34"/>
      <c r="AB1300" s="34"/>
      <c r="AC1300" s="30"/>
      <c r="AD1300" s="34"/>
      <c r="AE1300" s="34"/>
      <c r="AF1300" s="30"/>
      <c r="AG1300" s="34"/>
      <c r="AH1300" s="34"/>
      <c r="AI1300" s="30"/>
      <c r="AJ1300" s="34"/>
      <c r="AK1300" s="34"/>
      <c r="AL1300" s="30"/>
      <c r="AM1300" s="34"/>
      <c r="AN1300" s="34"/>
      <c r="AO1300" s="30"/>
      <c r="AP1300" s="34"/>
      <c r="AQ1300" s="34"/>
      <c r="AR1300" s="30"/>
      <c r="AS1300" s="34"/>
      <c r="AT1300" s="34"/>
      <c r="AU1300" s="30"/>
      <c r="AV1300" s="34"/>
      <c r="AW1300" s="34"/>
      <c r="AX1300" s="30"/>
      <c r="AY1300" s="34"/>
      <c r="AZ1300" s="34"/>
      <c r="BA1300" s="30"/>
      <c r="BB1300" s="34"/>
      <c r="BC1300" s="34"/>
      <c r="BD1300" s="30"/>
      <c r="BE1300" s="34"/>
      <c r="BF1300" s="34"/>
      <c r="BG1300" s="30"/>
      <c r="BH1300" s="34"/>
      <c r="BI1300" s="34"/>
      <c r="BJ1300" s="30"/>
      <c r="BK1300" s="34"/>
      <c r="BL1300" s="34"/>
      <c r="BM1300" s="122"/>
      <c r="BN1300" s="28"/>
      <c r="BO1300" s="34"/>
      <c r="BP1300" s="30"/>
      <c r="BQ1300" s="30"/>
      <c r="BR1300" s="31"/>
      <c r="BS1300" s="31"/>
      <c r="BT1300" s="31"/>
      <c r="BU1300" s="31"/>
      <c r="BV1300" s="31"/>
      <c r="BW1300" s="31"/>
      <c r="BX1300" s="31"/>
      <c r="BY1300" s="31"/>
      <c r="BZ1300" s="31"/>
      <c r="CA1300" s="31"/>
      <c r="CB1300" s="31"/>
      <c r="CC1300" s="31"/>
      <c r="CD1300" s="31"/>
      <c r="CE1300" s="31"/>
      <c r="CF1300" s="31"/>
      <c r="CG1300" s="31"/>
      <c r="CH1300" s="31"/>
      <c r="CI1300" s="31"/>
      <c r="CJ1300" s="31"/>
      <c r="CK1300" s="31"/>
      <c r="CL1300" s="31"/>
      <c r="CM1300" s="31"/>
      <c r="CN1300" s="31"/>
      <c r="CO1300" s="31"/>
      <c r="CP1300" s="31"/>
      <c r="CQ1300" s="31"/>
      <c r="CR1300" s="31"/>
      <c r="CS1300" s="31"/>
      <c r="CT1300" s="31"/>
      <c r="CU1300" s="31"/>
      <c r="CV1300" s="31"/>
      <c r="CW1300" s="31"/>
      <c r="CX1300" s="31"/>
      <c r="CY1300" s="31"/>
      <c r="CZ1300" s="31"/>
      <c r="DA1300" s="31"/>
      <c r="DB1300" s="31"/>
      <c r="DC1300" s="31"/>
      <c r="DD1300" s="31"/>
      <c r="DE1300" s="31"/>
      <c r="DF1300" s="31"/>
      <c r="DG1300" s="31"/>
      <c r="DH1300" s="31"/>
      <c r="DI1300" s="31"/>
      <c r="DJ1300" s="31"/>
      <c r="DK1300" s="31"/>
      <c r="DL1300" s="31"/>
      <c r="DM1300" s="31"/>
      <c r="DN1300" s="31"/>
      <c r="DO1300" s="31"/>
      <c r="DP1300" s="31"/>
      <c r="DQ1300" s="31"/>
      <c r="DR1300" s="31"/>
      <c r="DS1300" s="31"/>
      <c r="DT1300" s="31"/>
      <c r="DU1300" s="31"/>
      <c r="DV1300" s="31"/>
      <c r="DW1300" s="31"/>
      <c r="DX1300" s="31"/>
      <c r="DY1300" s="31"/>
      <c r="DZ1300" s="31"/>
      <c r="EA1300" s="31"/>
      <c r="EB1300" s="31"/>
      <c r="EC1300" s="31"/>
      <c r="ED1300" s="31"/>
      <c r="EE1300" s="31"/>
      <c r="EF1300" s="31"/>
      <c r="EG1300" s="31"/>
      <c r="EH1300" s="31"/>
      <c r="EI1300" s="31"/>
      <c r="EJ1300" s="31"/>
      <c r="EK1300" s="31"/>
      <c r="EL1300" s="31"/>
      <c r="EM1300" s="31"/>
      <c r="EN1300" s="31"/>
      <c r="EO1300" s="31"/>
      <c r="EP1300" s="31"/>
      <c r="EQ1300" s="31"/>
      <c r="ER1300" s="31"/>
      <c r="ES1300" s="31"/>
      <c r="ET1300" s="31"/>
      <c r="EU1300" s="31"/>
      <c r="EV1300" s="31"/>
      <c r="EW1300" s="31"/>
      <c r="EX1300" s="31"/>
      <c r="EY1300" s="31"/>
      <c r="EZ1300" s="31"/>
      <c r="FA1300" s="31"/>
      <c r="FB1300" s="31"/>
      <c r="FC1300" s="31"/>
      <c r="FD1300" s="31"/>
      <c r="FE1300" s="31"/>
      <c r="FF1300" s="31"/>
      <c r="FG1300" s="31"/>
      <c r="FH1300" s="31"/>
      <c r="FI1300" s="31"/>
      <c r="FJ1300" s="31"/>
      <c r="FK1300" s="31"/>
      <c r="FL1300" s="31"/>
      <c r="FM1300" s="31"/>
      <c r="FN1300" s="31"/>
      <c r="FO1300" s="31"/>
      <c r="FP1300" s="31"/>
      <c r="FQ1300" s="31"/>
      <c r="FR1300" s="31"/>
      <c r="FS1300" s="31"/>
      <c r="FT1300" s="31"/>
      <c r="FU1300" s="31"/>
      <c r="FV1300" s="31"/>
      <c r="FW1300" s="31"/>
      <c r="FX1300" s="31"/>
      <c r="FY1300" s="31"/>
      <c r="FZ1300" s="31"/>
      <c r="GA1300" s="31"/>
      <c r="GB1300" s="31"/>
      <c r="GC1300" s="31"/>
      <c r="GD1300" s="31"/>
      <c r="GE1300" s="31"/>
      <c r="GF1300" s="31"/>
      <c r="GG1300" s="31"/>
      <c r="GH1300" s="31"/>
      <c r="GI1300" s="31"/>
      <c r="GJ1300" s="31"/>
      <c r="GK1300" s="31"/>
      <c r="GL1300" s="31"/>
      <c r="GM1300" s="31"/>
      <c r="GN1300" s="31"/>
      <c r="GO1300" s="31"/>
      <c r="GP1300" s="31"/>
      <c r="GQ1300" s="31"/>
      <c r="GR1300" s="31"/>
      <c r="GS1300" s="31"/>
      <c r="GT1300" s="31"/>
      <c r="GU1300" s="31"/>
      <c r="GV1300" s="31"/>
      <c r="GW1300" s="31"/>
      <c r="GX1300" s="31"/>
      <c r="GY1300" s="31"/>
      <c r="GZ1300" s="31"/>
    </row>
    <row r="1301" spans="2:208" s="32" customFormat="1" x14ac:dyDescent="0.2">
      <c r="B1301" s="21"/>
      <c r="C1301" s="22"/>
      <c r="D1301" s="22"/>
      <c r="E1301" s="22"/>
      <c r="F1301" s="246"/>
      <c r="G1301" s="121"/>
      <c r="H1301" s="27"/>
      <c r="I1301" s="28"/>
      <c r="J1301" s="29"/>
      <c r="K1301" s="30"/>
      <c r="L1301" s="34"/>
      <c r="M1301" s="35"/>
      <c r="N1301" s="30"/>
      <c r="O1301" s="34"/>
      <c r="P1301" s="35"/>
      <c r="Q1301" s="30"/>
      <c r="R1301" s="34"/>
      <c r="S1301" s="35"/>
      <c r="T1301" s="30"/>
      <c r="U1301" s="34"/>
      <c r="V1301" s="35"/>
      <c r="W1301" s="30"/>
      <c r="X1301" s="34"/>
      <c r="Y1301" s="34"/>
      <c r="Z1301" s="30"/>
      <c r="AA1301" s="34"/>
      <c r="AB1301" s="34"/>
      <c r="AC1301" s="30"/>
      <c r="AD1301" s="34"/>
      <c r="AE1301" s="34"/>
      <c r="AF1301" s="30"/>
      <c r="AG1301" s="34"/>
      <c r="AH1301" s="34"/>
      <c r="AI1301" s="30"/>
      <c r="AJ1301" s="34"/>
      <c r="AK1301" s="34"/>
      <c r="AL1301" s="30"/>
      <c r="AM1301" s="34"/>
      <c r="AN1301" s="34"/>
      <c r="AO1301" s="30"/>
      <c r="AP1301" s="34"/>
      <c r="AQ1301" s="34"/>
      <c r="AR1301" s="30"/>
      <c r="AS1301" s="34"/>
      <c r="AT1301" s="34"/>
      <c r="AU1301" s="30"/>
      <c r="AV1301" s="34"/>
      <c r="AW1301" s="34"/>
      <c r="AX1301" s="30"/>
      <c r="AY1301" s="34"/>
      <c r="AZ1301" s="34"/>
      <c r="BA1301" s="30"/>
      <c r="BB1301" s="34"/>
      <c r="BC1301" s="34"/>
      <c r="BD1301" s="30"/>
      <c r="BE1301" s="34"/>
      <c r="BF1301" s="34"/>
      <c r="BG1301" s="30"/>
      <c r="BH1301" s="34"/>
      <c r="BI1301" s="34"/>
      <c r="BJ1301" s="30"/>
      <c r="BK1301" s="34"/>
      <c r="BL1301" s="34"/>
      <c r="BM1301" s="122"/>
      <c r="BN1301" s="28"/>
      <c r="BO1301" s="34"/>
      <c r="BP1301" s="30"/>
      <c r="BQ1301" s="30"/>
      <c r="BR1301" s="31"/>
      <c r="BS1301" s="31"/>
      <c r="BT1301" s="31"/>
      <c r="BU1301" s="31"/>
      <c r="BV1301" s="31"/>
      <c r="BW1301" s="31"/>
      <c r="BX1301" s="31"/>
      <c r="BY1301" s="31"/>
      <c r="BZ1301" s="31"/>
      <c r="CA1301" s="31"/>
      <c r="CB1301" s="31"/>
      <c r="CC1301" s="31"/>
      <c r="CD1301" s="31"/>
      <c r="CE1301" s="31"/>
      <c r="CF1301" s="31"/>
      <c r="CG1301" s="31"/>
      <c r="CH1301" s="31"/>
      <c r="CI1301" s="31"/>
      <c r="CJ1301" s="31"/>
      <c r="CK1301" s="31"/>
      <c r="CL1301" s="31"/>
      <c r="CM1301" s="31"/>
      <c r="CN1301" s="31"/>
      <c r="CO1301" s="31"/>
      <c r="CP1301" s="31"/>
      <c r="CQ1301" s="31"/>
      <c r="CR1301" s="31"/>
      <c r="CS1301" s="31"/>
      <c r="CT1301" s="31"/>
      <c r="CU1301" s="31"/>
      <c r="CV1301" s="31"/>
      <c r="CW1301" s="31"/>
      <c r="CX1301" s="31"/>
      <c r="CY1301" s="31"/>
      <c r="CZ1301" s="31"/>
      <c r="DA1301" s="31"/>
      <c r="DB1301" s="31"/>
      <c r="DC1301" s="31"/>
      <c r="DD1301" s="31"/>
      <c r="DE1301" s="31"/>
      <c r="DF1301" s="31"/>
      <c r="DG1301" s="31"/>
      <c r="DH1301" s="31"/>
      <c r="DI1301" s="31"/>
      <c r="DJ1301" s="31"/>
      <c r="DK1301" s="31"/>
      <c r="DL1301" s="31"/>
      <c r="DM1301" s="31"/>
      <c r="DN1301" s="31"/>
      <c r="DO1301" s="31"/>
      <c r="DP1301" s="31"/>
      <c r="DQ1301" s="31"/>
      <c r="DR1301" s="31"/>
      <c r="DS1301" s="31"/>
      <c r="DT1301" s="31"/>
      <c r="DU1301" s="31"/>
      <c r="DV1301" s="31"/>
      <c r="DW1301" s="31"/>
      <c r="DX1301" s="31"/>
      <c r="DY1301" s="31"/>
      <c r="DZ1301" s="31"/>
      <c r="EA1301" s="31"/>
      <c r="EB1301" s="31"/>
      <c r="EC1301" s="31"/>
      <c r="ED1301" s="31"/>
      <c r="EE1301" s="31"/>
      <c r="EF1301" s="31"/>
      <c r="EG1301" s="31"/>
      <c r="EH1301" s="31"/>
      <c r="EI1301" s="31"/>
      <c r="EJ1301" s="31"/>
      <c r="EK1301" s="31"/>
      <c r="EL1301" s="31"/>
      <c r="EM1301" s="31"/>
      <c r="EN1301" s="31"/>
      <c r="EO1301" s="31"/>
      <c r="EP1301" s="31"/>
      <c r="EQ1301" s="31"/>
      <c r="ER1301" s="31"/>
      <c r="ES1301" s="31"/>
      <c r="ET1301" s="31"/>
      <c r="EU1301" s="31"/>
      <c r="EV1301" s="31"/>
      <c r="EW1301" s="31"/>
      <c r="EX1301" s="31"/>
      <c r="EY1301" s="31"/>
      <c r="EZ1301" s="31"/>
      <c r="FA1301" s="31"/>
      <c r="FB1301" s="31"/>
      <c r="FC1301" s="31"/>
      <c r="FD1301" s="31"/>
      <c r="FE1301" s="31"/>
      <c r="FF1301" s="31"/>
      <c r="FG1301" s="31"/>
      <c r="FH1301" s="31"/>
      <c r="FI1301" s="31"/>
      <c r="FJ1301" s="31"/>
      <c r="FK1301" s="31"/>
      <c r="FL1301" s="31"/>
      <c r="FM1301" s="31"/>
      <c r="FN1301" s="31"/>
      <c r="FO1301" s="31"/>
      <c r="FP1301" s="31"/>
      <c r="FQ1301" s="31"/>
      <c r="FR1301" s="31"/>
      <c r="FS1301" s="31"/>
      <c r="FT1301" s="31"/>
      <c r="FU1301" s="31"/>
      <c r="FV1301" s="31"/>
      <c r="FW1301" s="31"/>
      <c r="FX1301" s="31"/>
      <c r="FY1301" s="31"/>
      <c r="FZ1301" s="31"/>
      <c r="GA1301" s="31"/>
      <c r="GB1301" s="31"/>
      <c r="GC1301" s="31"/>
      <c r="GD1301" s="31"/>
      <c r="GE1301" s="31"/>
      <c r="GF1301" s="31"/>
      <c r="GG1301" s="31"/>
      <c r="GH1301" s="31"/>
      <c r="GI1301" s="31"/>
      <c r="GJ1301" s="31"/>
      <c r="GK1301" s="31"/>
      <c r="GL1301" s="31"/>
      <c r="GM1301" s="31"/>
      <c r="GN1301" s="31"/>
      <c r="GO1301" s="31"/>
      <c r="GP1301" s="31"/>
      <c r="GQ1301" s="31"/>
      <c r="GR1301" s="31"/>
      <c r="GS1301" s="31"/>
      <c r="GT1301" s="31"/>
      <c r="GU1301" s="31"/>
      <c r="GV1301" s="31"/>
      <c r="GW1301" s="31"/>
      <c r="GX1301" s="31"/>
      <c r="GY1301" s="31"/>
      <c r="GZ1301" s="31"/>
    </row>
    <row r="1302" spans="2:208" s="32" customFormat="1" x14ac:dyDescent="0.2">
      <c r="B1302" s="21"/>
      <c r="C1302" s="22"/>
      <c r="D1302" s="22"/>
      <c r="E1302" s="22"/>
      <c r="F1302" s="246"/>
      <c r="G1302" s="121"/>
      <c r="H1302" s="27"/>
      <c r="I1302" s="28"/>
      <c r="J1302" s="29"/>
      <c r="K1302" s="30"/>
      <c r="L1302" s="34"/>
      <c r="M1302" s="35"/>
      <c r="N1302" s="30"/>
      <c r="O1302" s="34"/>
      <c r="P1302" s="35"/>
      <c r="Q1302" s="30"/>
      <c r="R1302" s="34"/>
      <c r="S1302" s="35"/>
      <c r="T1302" s="30"/>
      <c r="U1302" s="34"/>
      <c r="V1302" s="35"/>
      <c r="W1302" s="30"/>
      <c r="X1302" s="34"/>
      <c r="Y1302" s="34"/>
      <c r="Z1302" s="30"/>
      <c r="AA1302" s="34"/>
      <c r="AB1302" s="34"/>
      <c r="AC1302" s="30"/>
      <c r="AD1302" s="34"/>
      <c r="AE1302" s="34"/>
      <c r="AF1302" s="30"/>
      <c r="AG1302" s="34"/>
      <c r="AH1302" s="34"/>
      <c r="AI1302" s="30"/>
      <c r="AJ1302" s="34"/>
      <c r="AK1302" s="34"/>
      <c r="AL1302" s="30"/>
      <c r="AM1302" s="34"/>
      <c r="AN1302" s="34"/>
      <c r="AO1302" s="30"/>
      <c r="AP1302" s="34"/>
      <c r="AQ1302" s="34"/>
      <c r="AR1302" s="30"/>
      <c r="AS1302" s="34"/>
      <c r="AT1302" s="34"/>
      <c r="AU1302" s="30"/>
      <c r="AV1302" s="34"/>
      <c r="AW1302" s="34"/>
      <c r="AX1302" s="30"/>
      <c r="AY1302" s="34"/>
      <c r="AZ1302" s="34"/>
      <c r="BA1302" s="30"/>
      <c r="BB1302" s="34"/>
      <c r="BC1302" s="34"/>
      <c r="BD1302" s="30"/>
      <c r="BE1302" s="34"/>
      <c r="BF1302" s="34"/>
      <c r="BG1302" s="30"/>
      <c r="BH1302" s="34"/>
      <c r="BI1302" s="34"/>
      <c r="BJ1302" s="30"/>
      <c r="BK1302" s="34"/>
      <c r="BL1302" s="34"/>
      <c r="BM1302" s="122"/>
      <c r="BN1302" s="28"/>
      <c r="BO1302" s="34"/>
      <c r="BP1302" s="30"/>
      <c r="BQ1302" s="30"/>
      <c r="BR1302" s="31"/>
      <c r="BS1302" s="31"/>
      <c r="BT1302" s="31"/>
      <c r="BU1302" s="31"/>
      <c r="BV1302" s="31"/>
      <c r="BW1302" s="31"/>
      <c r="BX1302" s="31"/>
      <c r="BY1302" s="31"/>
      <c r="BZ1302" s="31"/>
      <c r="CA1302" s="31"/>
      <c r="CB1302" s="31"/>
      <c r="CC1302" s="31"/>
      <c r="CD1302" s="31"/>
      <c r="CE1302" s="31"/>
      <c r="CF1302" s="31"/>
      <c r="CG1302" s="31"/>
      <c r="CH1302" s="31"/>
      <c r="CI1302" s="31"/>
      <c r="CJ1302" s="31"/>
      <c r="CK1302" s="31"/>
      <c r="CL1302" s="31"/>
      <c r="CM1302" s="31"/>
      <c r="CN1302" s="31"/>
      <c r="CO1302" s="31"/>
      <c r="CP1302" s="31"/>
      <c r="CQ1302" s="31"/>
      <c r="CR1302" s="31"/>
      <c r="CS1302" s="31"/>
      <c r="CT1302" s="31"/>
      <c r="CU1302" s="31"/>
      <c r="CV1302" s="31"/>
      <c r="CW1302" s="31"/>
      <c r="CX1302" s="31"/>
      <c r="CY1302" s="31"/>
      <c r="CZ1302" s="31"/>
      <c r="DA1302" s="31"/>
      <c r="DB1302" s="31"/>
      <c r="DC1302" s="31"/>
      <c r="DD1302" s="31"/>
      <c r="DE1302" s="31"/>
      <c r="DF1302" s="31"/>
      <c r="DG1302" s="31"/>
      <c r="DH1302" s="31"/>
      <c r="DI1302" s="31"/>
      <c r="DJ1302" s="31"/>
      <c r="DK1302" s="31"/>
      <c r="DL1302" s="31"/>
      <c r="DM1302" s="31"/>
      <c r="DN1302" s="31"/>
      <c r="DO1302" s="31"/>
      <c r="DP1302" s="31"/>
      <c r="DQ1302" s="31"/>
      <c r="DR1302" s="31"/>
      <c r="DS1302" s="31"/>
      <c r="DT1302" s="31"/>
      <c r="DU1302" s="31"/>
      <c r="DV1302" s="31"/>
      <c r="DW1302" s="31"/>
      <c r="DX1302" s="31"/>
      <c r="DY1302" s="31"/>
      <c r="DZ1302" s="31"/>
      <c r="EA1302" s="31"/>
      <c r="EB1302" s="31"/>
      <c r="EC1302" s="31"/>
      <c r="ED1302" s="31"/>
      <c r="EE1302" s="31"/>
      <c r="EF1302" s="31"/>
      <c r="EG1302" s="31"/>
      <c r="EH1302" s="31"/>
      <c r="EI1302" s="31"/>
      <c r="EJ1302" s="31"/>
      <c r="EK1302" s="31"/>
      <c r="EL1302" s="31"/>
      <c r="EM1302" s="31"/>
      <c r="EN1302" s="31"/>
      <c r="EO1302" s="31"/>
      <c r="EP1302" s="31"/>
      <c r="EQ1302" s="31"/>
      <c r="ER1302" s="31"/>
      <c r="ES1302" s="31"/>
      <c r="ET1302" s="31"/>
      <c r="EU1302" s="31"/>
      <c r="EV1302" s="31"/>
      <c r="EW1302" s="31"/>
      <c r="EX1302" s="31"/>
      <c r="EY1302" s="31"/>
      <c r="EZ1302" s="31"/>
      <c r="FA1302" s="31"/>
      <c r="FB1302" s="31"/>
      <c r="FC1302" s="31"/>
      <c r="FD1302" s="31"/>
      <c r="FE1302" s="31"/>
      <c r="FF1302" s="31"/>
      <c r="FG1302" s="31"/>
      <c r="FH1302" s="31"/>
      <c r="FI1302" s="31"/>
      <c r="FJ1302" s="31"/>
      <c r="FK1302" s="31"/>
      <c r="FL1302" s="31"/>
      <c r="FM1302" s="31"/>
      <c r="FN1302" s="31"/>
      <c r="FO1302" s="31"/>
      <c r="FP1302" s="31"/>
      <c r="FQ1302" s="31"/>
      <c r="FR1302" s="31"/>
      <c r="FS1302" s="31"/>
      <c r="FT1302" s="31"/>
      <c r="FU1302" s="31"/>
      <c r="FV1302" s="31"/>
      <c r="FW1302" s="31"/>
      <c r="FX1302" s="31"/>
      <c r="FY1302" s="31"/>
      <c r="FZ1302" s="31"/>
      <c r="GA1302" s="31"/>
      <c r="GB1302" s="31"/>
      <c r="GC1302" s="31"/>
      <c r="GD1302" s="31"/>
      <c r="GE1302" s="31"/>
      <c r="GF1302" s="31"/>
      <c r="GG1302" s="31"/>
      <c r="GH1302" s="31"/>
      <c r="GI1302" s="31"/>
      <c r="GJ1302" s="31"/>
      <c r="GK1302" s="31"/>
      <c r="GL1302" s="31"/>
      <c r="GM1302" s="31"/>
      <c r="GN1302" s="31"/>
      <c r="GO1302" s="31"/>
      <c r="GP1302" s="31"/>
      <c r="GQ1302" s="31"/>
      <c r="GR1302" s="31"/>
      <c r="GS1302" s="31"/>
      <c r="GT1302" s="31"/>
      <c r="GU1302" s="31"/>
      <c r="GV1302" s="31"/>
      <c r="GW1302" s="31"/>
      <c r="GX1302" s="31"/>
      <c r="GY1302" s="31"/>
      <c r="GZ1302" s="31"/>
    </row>
    <row r="1303" spans="2:208" s="32" customFormat="1" x14ac:dyDescent="0.2">
      <c r="B1303" s="21"/>
      <c r="C1303" s="22"/>
      <c r="D1303" s="22"/>
      <c r="E1303" s="22"/>
      <c r="F1303" s="246"/>
      <c r="G1303" s="121"/>
      <c r="H1303" s="27"/>
      <c r="I1303" s="28"/>
      <c r="J1303" s="29"/>
      <c r="K1303" s="30"/>
      <c r="L1303" s="34"/>
      <c r="M1303" s="35"/>
      <c r="N1303" s="30"/>
      <c r="O1303" s="34"/>
      <c r="P1303" s="35"/>
      <c r="Q1303" s="30"/>
      <c r="R1303" s="34"/>
      <c r="S1303" s="35"/>
      <c r="T1303" s="30"/>
      <c r="U1303" s="34"/>
      <c r="V1303" s="35"/>
      <c r="W1303" s="30"/>
      <c r="X1303" s="34"/>
      <c r="Y1303" s="34"/>
      <c r="Z1303" s="30"/>
      <c r="AA1303" s="34"/>
      <c r="AB1303" s="34"/>
      <c r="AC1303" s="30"/>
      <c r="AD1303" s="34"/>
      <c r="AE1303" s="34"/>
      <c r="AF1303" s="30"/>
      <c r="AG1303" s="34"/>
      <c r="AH1303" s="34"/>
      <c r="AI1303" s="30"/>
      <c r="AJ1303" s="34"/>
      <c r="AK1303" s="34"/>
      <c r="AL1303" s="30"/>
      <c r="AM1303" s="34"/>
      <c r="AN1303" s="34"/>
      <c r="AO1303" s="30"/>
      <c r="AP1303" s="34"/>
      <c r="AQ1303" s="34"/>
      <c r="AR1303" s="30"/>
      <c r="AS1303" s="34"/>
      <c r="AT1303" s="34"/>
      <c r="AU1303" s="30"/>
      <c r="AV1303" s="34"/>
      <c r="AW1303" s="34"/>
      <c r="AX1303" s="30"/>
      <c r="AY1303" s="34"/>
      <c r="AZ1303" s="34"/>
      <c r="BA1303" s="30"/>
      <c r="BB1303" s="34"/>
      <c r="BC1303" s="34"/>
      <c r="BD1303" s="30"/>
      <c r="BE1303" s="34"/>
      <c r="BF1303" s="34"/>
      <c r="BG1303" s="30"/>
      <c r="BH1303" s="34"/>
      <c r="BI1303" s="34"/>
      <c r="BJ1303" s="30"/>
      <c r="BK1303" s="34"/>
      <c r="BL1303" s="34"/>
      <c r="BM1303" s="122"/>
      <c r="BN1303" s="28"/>
      <c r="BO1303" s="34"/>
      <c r="BP1303" s="30"/>
      <c r="BQ1303" s="30"/>
      <c r="BR1303" s="31"/>
      <c r="BS1303" s="31"/>
      <c r="BT1303" s="31"/>
      <c r="BU1303" s="31"/>
      <c r="BV1303" s="31"/>
      <c r="BW1303" s="31"/>
      <c r="BX1303" s="31"/>
      <c r="BY1303" s="31"/>
      <c r="BZ1303" s="31"/>
      <c r="CA1303" s="31"/>
      <c r="CB1303" s="31"/>
      <c r="CC1303" s="31"/>
      <c r="CD1303" s="31"/>
      <c r="CE1303" s="31"/>
      <c r="CF1303" s="31"/>
      <c r="CG1303" s="31"/>
      <c r="CH1303" s="31"/>
      <c r="CI1303" s="31"/>
      <c r="CJ1303" s="31"/>
      <c r="CK1303" s="31"/>
      <c r="CL1303" s="31"/>
      <c r="CM1303" s="31"/>
      <c r="CN1303" s="31"/>
      <c r="CO1303" s="31"/>
      <c r="CP1303" s="31"/>
      <c r="CQ1303" s="31"/>
      <c r="CR1303" s="31"/>
      <c r="CS1303" s="31"/>
      <c r="CT1303" s="31"/>
      <c r="CU1303" s="31"/>
      <c r="CV1303" s="31"/>
      <c r="CW1303" s="31"/>
      <c r="CX1303" s="31"/>
      <c r="CY1303" s="31"/>
      <c r="CZ1303" s="31"/>
      <c r="DA1303" s="31"/>
      <c r="DB1303" s="31"/>
      <c r="DC1303" s="31"/>
      <c r="DD1303" s="31"/>
      <c r="DE1303" s="31"/>
      <c r="DF1303" s="31"/>
      <c r="DG1303" s="31"/>
      <c r="DH1303" s="31"/>
      <c r="DI1303" s="31"/>
      <c r="DJ1303" s="31"/>
      <c r="DK1303" s="31"/>
      <c r="DL1303" s="31"/>
      <c r="DM1303" s="31"/>
      <c r="DN1303" s="31"/>
      <c r="DO1303" s="31"/>
      <c r="DP1303" s="31"/>
      <c r="DQ1303" s="31"/>
      <c r="DR1303" s="31"/>
      <c r="DS1303" s="31"/>
      <c r="DT1303" s="31"/>
      <c r="DU1303" s="31"/>
      <c r="DV1303" s="31"/>
      <c r="DW1303" s="31"/>
      <c r="DX1303" s="31"/>
      <c r="DY1303" s="31"/>
      <c r="DZ1303" s="31"/>
      <c r="EA1303" s="31"/>
      <c r="EB1303" s="31"/>
      <c r="EC1303" s="31"/>
      <c r="ED1303" s="31"/>
      <c r="EE1303" s="31"/>
      <c r="EF1303" s="31"/>
      <c r="EG1303" s="31"/>
      <c r="EH1303" s="31"/>
      <c r="EI1303" s="31"/>
      <c r="EJ1303" s="31"/>
      <c r="EK1303" s="31"/>
      <c r="EL1303" s="31"/>
      <c r="EM1303" s="31"/>
      <c r="EN1303" s="31"/>
      <c r="EO1303" s="31"/>
      <c r="EP1303" s="31"/>
      <c r="EQ1303" s="31"/>
      <c r="ER1303" s="31"/>
      <c r="ES1303" s="31"/>
      <c r="ET1303" s="31"/>
      <c r="EU1303" s="31"/>
      <c r="EV1303" s="31"/>
      <c r="EW1303" s="31"/>
      <c r="EX1303" s="31"/>
      <c r="EY1303" s="31"/>
      <c r="EZ1303" s="31"/>
      <c r="FA1303" s="31"/>
      <c r="FB1303" s="31"/>
      <c r="FC1303" s="31"/>
      <c r="FD1303" s="31"/>
      <c r="FE1303" s="31"/>
      <c r="FF1303" s="31"/>
      <c r="FG1303" s="31"/>
      <c r="FH1303" s="31"/>
      <c r="FI1303" s="31"/>
      <c r="FJ1303" s="31"/>
      <c r="FK1303" s="31"/>
      <c r="FL1303" s="31"/>
      <c r="FM1303" s="31"/>
      <c r="FN1303" s="31"/>
      <c r="FO1303" s="31"/>
      <c r="FP1303" s="31"/>
      <c r="FQ1303" s="31"/>
      <c r="FR1303" s="31"/>
      <c r="FS1303" s="31"/>
      <c r="FT1303" s="31"/>
      <c r="FU1303" s="31"/>
      <c r="FV1303" s="31"/>
      <c r="FW1303" s="31"/>
      <c r="FX1303" s="31"/>
      <c r="FY1303" s="31"/>
      <c r="FZ1303" s="31"/>
      <c r="GA1303" s="31"/>
      <c r="GB1303" s="31"/>
      <c r="GC1303" s="31"/>
      <c r="GD1303" s="31"/>
      <c r="GE1303" s="31"/>
      <c r="GF1303" s="31"/>
      <c r="GG1303" s="31"/>
      <c r="GH1303" s="31"/>
      <c r="GI1303" s="31"/>
      <c r="GJ1303" s="31"/>
      <c r="GK1303" s="31"/>
      <c r="GL1303" s="31"/>
      <c r="GM1303" s="31"/>
      <c r="GN1303" s="31"/>
      <c r="GO1303" s="31"/>
      <c r="GP1303" s="31"/>
      <c r="GQ1303" s="31"/>
      <c r="GR1303" s="31"/>
      <c r="GS1303" s="31"/>
      <c r="GT1303" s="31"/>
      <c r="GU1303" s="31"/>
      <c r="GV1303" s="31"/>
      <c r="GW1303" s="31"/>
      <c r="GX1303" s="31"/>
      <c r="GY1303" s="31"/>
      <c r="GZ1303" s="31"/>
    </row>
    <row r="1304" spans="2:208" s="32" customFormat="1" x14ac:dyDescent="0.2">
      <c r="B1304" s="21"/>
      <c r="C1304" s="22"/>
      <c r="D1304" s="22"/>
      <c r="E1304" s="22"/>
      <c r="F1304" s="246"/>
      <c r="G1304" s="121"/>
      <c r="H1304" s="27"/>
      <c r="I1304" s="28"/>
      <c r="J1304" s="29"/>
      <c r="K1304" s="30"/>
      <c r="L1304" s="34"/>
      <c r="M1304" s="35"/>
      <c r="N1304" s="30"/>
      <c r="O1304" s="34"/>
      <c r="P1304" s="35"/>
      <c r="Q1304" s="30"/>
      <c r="R1304" s="34"/>
      <c r="S1304" s="35"/>
      <c r="T1304" s="30"/>
      <c r="U1304" s="34"/>
      <c r="V1304" s="35"/>
      <c r="W1304" s="30"/>
      <c r="X1304" s="34"/>
      <c r="Y1304" s="34"/>
      <c r="Z1304" s="30"/>
      <c r="AA1304" s="34"/>
      <c r="AB1304" s="34"/>
      <c r="AC1304" s="30"/>
      <c r="AD1304" s="34"/>
      <c r="AE1304" s="34"/>
      <c r="AF1304" s="30"/>
      <c r="AG1304" s="34"/>
      <c r="AH1304" s="34"/>
      <c r="AI1304" s="30"/>
      <c r="AJ1304" s="34"/>
      <c r="AK1304" s="34"/>
      <c r="AL1304" s="30"/>
      <c r="AM1304" s="34"/>
      <c r="AN1304" s="34"/>
      <c r="AO1304" s="30"/>
      <c r="AP1304" s="34"/>
      <c r="AQ1304" s="34"/>
      <c r="AR1304" s="30"/>
      <c r="AS1304" s="34"/>
      <c r="AT1304" s="34"/>
      <c r="AU1304" s="30"/>
      <c r="AV1304" s="34"/>
      <c r="AW1304" s="34"/>
      <c r="AX1304" s="30"/>
      <c r="AY1304" s="34"/>
      <c r="AZ1304" s="34"/>
      <c r="BA1304" s="30"/>
      <c r="BB1304" s="34"/>
      <c r="BC1304" s="34"/>
      <c r="BD1304" s="30"/>
      <c r="BE1304" s="34"/>
      <c r="BF1304" s="34"/>
      <c r="BG1304" s="30"/>
      <c r="BH1304" s="34"/>
      <c r="BI1304" s="34"/>
      <c r="BJ1304" s="30"/>
      <c r="BK1304" s="34"/>
      <c r="BL1304" s="34"/>
      <c r="BM1304" s="122"/>
      <c r="BN1304" s="28"/>
      <c r="BO1304" s="34"/>
      <c r="BP1304" s="30"/>
      <c r="BQ1304" s="30"/>
      <c r="BR1304" s="31"/>
      <c r="BS1304" s="31"/>
      <c r="BT1304" s="31"/>
      <c r="BU1304" s="31"/>
      <c r="BV1304" s="31"/>
      <c r="BW1304" s="31"/>
      <c r="BX1304" s="31"/>
      <c r="BY1304" s="31"/>
      <c r="BZ1304" s="31"/>
      <c r="CA1304" s="31"/>
      <c r="CB1304" s="31"/>
      <c r="CC1304" s="31"/>
      <c r="CD1304" s="31"/>
      <c r="CE1304" s="31"/>
      <c r="CF1304" s="31"/>
      <c r="CG1304" s="31"/>
      <c r="CH1304" s="31"/>
      <c r="CI1304" s="31"/>
      <c r="CJ1304" s="31"/>
      <c r="CK1304" s="31"/>
      <c r="CL1304" s="31"/>
      <c r="CM1304" s="31"/>
      <c r="CN1304" s="31"/>
      <c r="CO1304" s="31"/>
      <c r="CP1304" s="31"/>
      <c r="CQ1304" s="31"/>
      <c r="CR1304" s="31"/>
      <c r="CS1304" s="31"/>
      <c r="CT1304" s="31"/>
      <c r="CU1304" s="31"/>
      <c r="CV1304" s="31"/>
      <c r="CW1304" s="31"/>
      <c r="CX1304" s="31"/>
      <c r="CY1304" s="31"/>
      <c r="CZ1304" s="31"/>
      <c r="DA1304" s="31"/>
      <c r="DB1304" s="31"/>
      <c r="DC1304" s="31"/>
      <c r="DD1304" s="31"/>
      <c r="DE1304" s="31"/>
      <c r="DF1304" s="31"/>
      <c r="DG1304" s="31"/>
      <c r="DH1304" s="31"/>
      <c r="DI1304" s="31"/>
      <c r="DJ1304" s="31"/>
      <c r="DK1304" s="31"/>
      <c r="DL1304" s="31"/>
      <c r="DM1304" s="31"/>
      <c r="DN1304" s="31"/>
      <c r="DO1304" s="31"/>
      <c r="DP1304" s="31"/>
      <c r="DQ1304" s="31"/>
      <c r="DR1304" s="31"/>
      <c r="DS1304" s="31"/>
      <c r="DT1304" s="31"/>
      <c r="DU1304" s="31"/>
      <c r="DV1304" s="31"/>
      <c r="DW1304" s="31"/>
      <c r="DX1304" s="31"/>
      <c r="DY1304" s="31"/>
      <c r="DZ1304" s="31"/>
      <c r="EA1304" s="31"/>
      <c r="EB1304" s="31"/>
      <c r="EC1304" s="31"/>
      <c r="ED1304" s="31"/>
      <c r="EE1304" s="31"/>
      <c r="EF1304" s="31"/>
      <c r="EG1304" s="31"/>
      <c r="EH1304" s="31"/>
      <c r="EI1304" s="31"/>
      <c r="EJ1304" s="31"/>
      <c r="EK1304" s="31"/>
      <c r="EL1304" s="31"/>
      <c r="EM1304" s="31"/>
      <c r="EN1304" s="31"/>
      <c r="EO1304" s="31"/>
      <c r="EP1304" s="31"/>
      <c r="EQ1304" s="31"/>
      <c r="ER1304" s="31"/>
      <c r="ES1304" s="31"/>
      <c r="ET1304" s="31"/>
      <c r="EU1304" s="31"/>
      <c r="EV1304" s="31"/>
      <c r="EW1304" s="31"/>
      <c r="EX1304" s="31"/>
      <c r="EY1304" s="31"/>
      <c r="EZ1304" s="31"/>
      <c r="FA1304" s="31"/>
      <c r="FB1304" s="31"/>
      <c r="FC1304" s="31"/>
      <c r="FD1304" s="31"/>
      <c r="FE1304" s="31"/>
      <c r="FF1304" s="31"/>
      <c r="FG1304" s="31"/>
      <c r="FH1304" s="31"/>
      <c r="FI1304" s="31"/>
      <c r="FJ1304" s="31"/>
      <c r="FK1304" s="31"/>
      <c r="FL1304" s="31"/>
      <c r="FM1304" s="31"/>
      <c r="FN1304" s="31"/>
      <c r="FO1304" s="31"/>
      <c r="FP1304" s="31"/>
      <c r="FQ1304" s="31"/>
      <c r="FR1304" s="31"/>
      <c r="FS1304" s="31"/>
      <c r="FT1304" s="31"/>
      <c r="FU1304" s="31"/>
      <c r="FV1304" s="31"/>
      <c r="FW1304" s="31"/>
      <c r="FX1304" s="31"/>
      <c r="FY1304" s="31"/>
      <c r="FZ1304" s="31"/>
      <c r="GA1304" s="31"/>
      <c r="GB1304" s="31"/>
      <c r="GC1304" s="31"/>
      <c r="GD1304" s="31"/>
      <c r="GE1304" s="31"/>
      <c r="GF1304" s="31"/>
      <c r="GG1304" s="31"/>
      <c r="GH1304" s="31"/>
      <c r="GI1304" s="31"/>
      <c r="GJ1304" s="31"/>
      <c r="GK1304" s="31"/>
      <c r="GL1304" s="31"/>
      <c r="GM1304" s="31"/>
      <c r="GN1304" s="31"/>
      <c r="GO1304" s="31"/>
      <c r="GP1304" s="31"/>
      <c r="GQ1304" s="31"/>
      <c r="GR1304" s="31"/>
      <c r="GS1304" s="31"/>
      <c r="GT1304" s="31"/>
      <c r="GU1304" s="31"/>
      <c r="GV1304" s="31"/>
      <c r="GW1304" s="31"/>
      <c r="GX1304" s="31"/>
      <c r="GY1304" s="31"/>
      <c r="GZ1304" s="31"/>
    </row>
    <row r="1305" spans="2:208" s="32" customFormat="1" x14ac:dyDescent="0.2">
      <c r="B1305" s="21"/>
      <c r="C1305" s="22"/>
      <c r="D1305" s="22"/>
      <c r="E1305" s="22"/>
      <c r="F1305" s="246"/>
      <c r="G1305" s="121"/>
      <c r="H1305" s="27"/>
      <c r="I1305" s="28"/>
      <c r="J1305" s="29"/>
      <c r="K1305" s="30"/>
      <c r="L1305" s="34"/>
      <c r="M1305" s="35"/>
      <c r="N1305" s="30"/>
      <c r="O1305" s="34"/>
      <c r="P1305" s="35"/>
      <c r="Q1305" s="30"/>
      <c r="R1305" s="34"/>
      <c r="S1305" s="35"/>
      <c r="T1305" s="30"/>
      <c r="U1305" s="34"/>
      <c r="V1305" s="35"/>
      <c r="W1305" s="30"/>
      <c r="X1305" s="34"/>
      <c r="Y1305" s="34"/>
      <c r="Z1305" s="30"/>
      <c r="AA1305" s="34"/>
      <c r="AB1305" s="34"/>
      <c r="AC1305" s="30"/>
      <c r="AD1305" s="34"/>
      <c r="AE1305" s="34"/>
      <c r="AF1305" s="30"/>
      <c r="AG1305" s="34"/>
      <c r="AH1305" s="34"/>
      <c r="AI1305" s="30"/>
      <c r="AJ1305" s="34"/>
      <c r="AK1305" s="34"/>
      <c r="AL1305" s="30"/>
      <c r="AM1305" s="34"/>
      <c r="AN1305" s="34"/>
      <c r="AO1305" s="30"/>
      <c r="AP1305" s="34"/>
      <c r="AQ1305" s="34"/>
      <c r="AR1305" s="30"/>
      <c r="AS1305" s="34"/>
      <c r="AT1305" s="34"/>
      <c r="AU1305" s="30"/>
      <c r="AV1305" s="34"/>
      <c r="AW1305" s="34"/>
      <c r="AX1305" s="30"/>
      <c r="AY1305" s="34"/>
      <c r="AZ1305" s="34"/>
      <c r="BA1305" s="30"/>
      <c r="BB1305" s="34"/>
      <c r="BC1305" s="34"/>
      <c r="BD1305" s="30"/>
      <c r="BE1305" s="34"/>
      <c r="BF1305" s="34"/>
      <c r="BG1305" s="30"/>
      <c r="BH1305" s="34"/>
      <c r="BI1305" s="34"/>
      <c r="BJ1305" s="30"/>
      <c r="BK1305" s="34"/>
      <c r="BL1305" s="34"/>
      <c r="BM1305" s="122"/>
      <c r="BN1305" s="28"/>
      <c r="BO1305" s="34"/>
      <c r="BP1305" s="30"/>
      <c r="BQ1305" s="30"/>
      <c r="BR1305" s="31"/>
      <c r="BS1305" s="31"/>
      <c r="BT1305" s="31"/>
      <c r="BU1305" s="31"/>
      <c r="BV1305" s="31"/>
      <c r="BW1305" s="31"/>
      <c r="BX1305" s="31"/>
      <c r="BY1305" s="31"/>
      <c r="BZ1305" s="31"/>
      <c r="CA1305" s="31"/>
      <c r="CB1305" s="31"/>
      <c r="CC1305" s="31"/>
      <c r="CD1305" s="31"/>
      <c r="CE1305" s="31"/>
      <c r="CF1305" s="31"/>
      <c r="CG1305" s="31"/>
      <c r="CH1305" s="31"/>
      <c r="CI1305" s="31"/>
      <c r="CJ1305" s="31"/>
      <c r="CK1305" s="31"/>
      <c r="CL1305" s="31"/>
      <c r="CM1305" s="31"/>
      <c r="CN1305" s="31"/>
      <c r="CO1305" s="31"/>
      <c r="CP1305" s="31"/>
      <c r="CQ1305" s="31"/>
      <c r="CR1305" s="31"/>
      <c r="CS1305" s="31"/>
      <c r="CT1305" s="31"/>
      <c r="CU1305" s="31"/>
      <c r="CV1305" s="31"/>
      <c r="CW1305" s="31"/>
      <c r="CX1305" s="31"/>
      <c r="CY1305" s="31"/>
      <c r="CZ1305" s="31"/>
      <c r="DA1305" s="31"/>
      <c r="DB1305" s="31"/>
      <c r="DC1305" s="31"/>
      <c r="DD1305" s="31"/>
      <c r="DE1305" s="31"/>
      <c r="DF1305" s="31"/>
      <c r="DG1305" s="31"/>
      <c r="DH1305" s="31"/>
      <c r="DI1305" s="31"/>
      <c r="DJ1305" s="31"/>
      <c r="DK1305" s="31"/>
      <c r="DL1305" s="31"/>
      <c r="DM1305" s="31"/>
      <c r="DN1305" s="31"/>
      <c r="DO1305" s="31"/>
      <c r="DP1305" s="31"/>
      <c r="DQ1305" s="31"/>
      <c r="DR1305" s="31"/>
      <c r="DS1305" s="31"/>
      <c r="DT1305" s="31"/>
      <c r="DU1305" s="31"/>
      <c r="DV1305" s="31"/>
      <c r="DW1305" s="31"/>
      <c r="DX1305" s="31"/>
      <c r="DY1305" s="31"/>
      <c r="DZ1305" s="31"/>
      <c r="EA1305" s="31"/>
      <c r="EB1305" s="31"/>
      <c r="EC1305" s="31"/>
      <c r="ED1305" s="31"/>
      <c r="EE1305" s="31"/>
      <c r="EF1305" s="31"/>
      <c r="EG1305" s="31"/>
      <c r="EH1305" s="31"/>
      <c r="EI1305" s="31"/>
      <c r="EJ1305" s="31"/>
      <c r="EK1305" s="31"/>
      <c r="EL1305" s="31"/>
      <c r="EM1305" s="31"/>
      <c r="EN1305" s="31"/>
      <c r="EO1305" s="31"/>
      <c r="EP1305" s="31"/>
      <c r="EQ1305" s="31"/>
      <c r="ER1305" s="31"/>
      <c r="ES1305" s="31"/>
      <c r="ET1305" s="31"/>
      <c r="EU1305" s="31"/>
      <c r="EV1305" s="31"/>
      <c r="EW1305" s="31"/>
      <c r="EX1305" s="31"/>
      <c r="EY1305" s="31"/>
      <c r="EZ1305" s="31"/>
      <c r="FA1305" s="31"/>
      <c r="FB1305" s="31"/>
      <c r="FC1305" s="31"/>
      <c r="FD1305" s="31"/>
      <c r="FE1305" s="31"/>
      <c r="FF1305" s="31"/>
      <c r="FG1305" s="31"/>
      <c r="FH1305" s="31"/>
      <c r="FI1305" s="31"/>
      <c r="FJ1305" s="31"/>
      <c r="FK1305" s="31"/>
      <c r="FL1305" s="31"/>
      <c r="FM1305" s="31"/>
      <c r="FN1305" s="31"/>
      <c r="FO1305" s="31"/>
      <c r="FP1305" s="31"/>
      <c r="FQ1305" s="31"/>
      <c r="FR1305" s="31"/>
      <c r="FS1305" s="31"/>
      <c r="FT1305" s="31"/>
      <c r="FU1305" s="31"/>
      <c r="FV1305" s="31"/>
      <c r="FW1305" s="31"/>
      <c r="FX1305" s="31"/>
      <c r="FY1305" s="31"/>
      <c r="FZ1305" s="31"/>
      <c r="GA1305" s="31"/>
      <c r="GB1305" s="31"/>
      <c r="GC1305" s="31"/>
      <c r="GD1305" s="31"/>
      <c r="GE1305" s="31"/>
      <c r="GF1305" s="31"/>
      <c r="GG1305" s="31"/>
      <c r="GH1305" s="31"/>
      <c r="GI1305" s="31"/>
      <c r="GJ1305" s="31"/>
      <c r="GK1305" s="31"/>
      <c r="GL1305" s="31"/>
      <c r="GM1305" s="31"/>
      <c r="GN1305" s="31"/>
      <c r="GO1305" s="31"/>
      <c r="GP1305" s="31"/>
      <c r="GQ1305" s="31"/>
      <c r="GR1305" s="31"/>
      <c r="GS1305" s="31"/>
      <c r="GT1305" s="31"/>
      <c r="GU1305" s="31"/>
      <c r="GV1305" s="31"/>
      <c r="GW1305" s="31"/>
      <c r="GX1305" s="31"/>
      <c r="GY1305" s="31"/>
      <c r="GZ1305" s="31"/>
    </row>
    <row r="1306" spans="2:208" s="32" customFormat="1" x14ac:dyDescent="0.2">
      <c r="B1306" s="21"/>
      <c r="C1306" s="22"/>
      <c r="D1306" s="22"/>
      <c r="E1306" s="22"/>
      <c r="F1306" s="246"/>
      <c r="G1306" s="121"/>
      <c r="H1306" s="27"/>
      <c r="I1306" s="28"/>
      <c r="J1306" s="29"/>
      <c r="K1306" s="30"/>
      <c r="L1306" s="34"/>
      <c r="M1306" s="35"/>
      <c r="N1306" s="30"/>
      <c r="O1306" s="34"/>
      <c r="P1306" s="35"/>
      <c r="Q1306" s="30"/>
      <c r="R1306" s="34"/>
      <c r="S1306" s="35"/>
      <c r="T1306" s="30"/>
      <c r="U1306" s="34"/>
      <c r="V1306" s="35"/>
      <c r="W1306" s="30"/>
      <c r="X1306" s="34"/>
      <c r="Y1306" s="34"/>
      <c r="Z1306" s="30"/>
      <c r="AA1306" s="34"/>
      <c r="AB1306" s="34"/>
      <c r="AC1306" s="30"/>
      <c r="AD1306" s="34"/>
      <c r="AE1306" s="34"/>
      <c r="AF1306" s="30"/>
      <c r="AG1306" s="34"/>
      <c r="AH1306" s="34"/>
      <c r="AI1306" s="30"/>
      <c r="AJ1306" s="34"/>
      <c r="AK1306" s="34"/>
      <c r="AL1306" s="30"/>
      <c r="AM1306" s="34"/>
      <c r="AN1306" s="34"/>
      <c r="AO1306" s="30"/>
      <c r="AP1306" s="34"/>
      <c r="AQ1306" s="34"/>
      <c r="AR1306" s="30"/>
      <c r="AS1306" s="34"/>
      <c r="AT1306" s="34"/>
      <c r="AU1306" s="30"/>
      <c r="AV1306" s="34"/>
      <c r="AW1306" s="34"/>
      <c r="AX1306" s="30"/>
      <c r="AY1306" s="34"/>
      <c r="AZ1306" s="34"/>
      <c r="BA1306" s="30"/>
      <c r="BB1306" s="34"/>
      <c r="BC1306" s="34"/>
      <c r="BD1306" s="30"/>
      <c r="BE1306" s="34"/>
      <c r="BF1306" s="34"/>
      <c r="BG1306" s="30"/>
      <c r="BH1306" s="34"/>
      <c r="BI1306" s="34"/>
      <c r="BJ1306" s="30"/>
      <c r="BK1306" s="34"/>
      <c r="BL1306" s="34"/>
      <c r="BM1306" s="122"/>
      <c r="BN1306" s="28"/>
      <c r="BO1306" s="34"/>
      <c r="BP1306" s="30"/>
      <c r="BQ1306" s="30"/>
      <c r="BR1306" s="31"/>
      <c r="BS1306" s="31"/>
      <c r="BT1306" s="31"/>
      <c r="BU1306" s="31"/>
      <c r="BV1306" s="31"/>
      <c r="BW1306" s="31"/>
      <c r="BX1306" s="31"/>
      <c r="BY1306" s="31"/>
      <c r="BZ1306" s="31"/>
      <c r="CA1306" s="31"/>
      <c r="CB1306" s="31"/>
      <c r="CC1306" s="31"/>
      <c r="CD1306" s="31"/>
      <c r="CE1306" s="31"/>
      <c r="CF1306" s="31"/>
      <c r="CG1306" s="31"/>
      <c r="CH1306" s="31"/>
      <c r="CI1306" s="31"/>
      <c r="CJ1306" s="31"/>
      <c r="CK1306" s="31"/>
      <c r="CL1306" s="31"/>
      <c r="CM1306" s="31"/>
      <c r="CN1306" s="31"/>
      <c r="CO1306" s="31"/>
      <c r="CP1306" s="31"/>
      <c r="CQ1306" s="31"/>
      <c r="CR1306" s="31"/>
      <c r="CS1306" s="31"/>
      <c r="CT1306" s="31"/>
      <c r="CU1306" s="31"/>
      <c r="CV1306" s="31"/>
      <c r="CW1306" s="31"/>
      <c r="CX1306" s="31"/>
      <c r="CY1306" s="31"/>
      <c r="CZ1306" s="31"/>
      <c r="DA1306" s="31"/>
      <c r="DB1306" s="31"/>
      <c r="DC1306" s="31"/>
      <c r="DD1306" s="31"/>
      <c r="DE1306" s="31"/>
      <c r="DF1306" s="31"/>
      <c r="DG1306" s="31"/>
      <c r="DH1306" s="31"/>
      <c r="DI1306" s="31"/>
      <c r="DJ1306" s="31"/>
      <c r="DK1306" s="31"/>
      <c r="DL1306" s="31"/>
      <c r="DM1306" s="31"/>
      <c r="DN1306" s="31"/>
      <c r="DO1306" s="31"/>
      <c r="DP1306" s="31"/>
      <c r="DQ1306" s="31"/>
      <c r="DR1306" s="31"/>
      <c r="DS1306" s="31"/>
      <c r="DT1306" s="31"/>
      <c r="DU1306" s="31"/>
      <c r="DV1306" s="31"/>
      <c r="DW1306" s="31"/>
      <c r="DX1306" s="31"/>
      <c r="DY1306" s="31"/>
      <c r="DZ1306" s="31"/>
      <c r="EA1306" s="31"/>
      <c r="EB1306" s="31"/>
      <c r="EC1306" s="31"/>
      <c r="ED1306" s="31"/>
      <c r="EE1306" s="31"/>
      <c r="EF1306" s="31"/>
      <c r="EG1306" s="31"/>
      <c r="EH1306" s="31"/>
      <c r="EI1306" s="31"/>
      <c r="EJ1306" s="31"/>
      <c r="EK1306" s="31"/>
      <c r="EL1306" s="31"/>
      <c r="EM1306" s="31"/>
      <c r="EN1306" s="31"/>
      <c r="EO1306" s="31"/>
      <c r="EP1306" s="31"/>
      <c r="EQ1306" s="31"/>
      <c r="ER1306" s="31"/>
      <c r="ES1306" s="31"/>
      <c r="ET1306" s="31"/>
      <c r="EU1306" s="31"/>
      <c r="EV1306" s="31"/>
      <c r="EW1306" s="31"/>
      <c r="EX1306" s="31"/>
      <c r="EY1306" s="31"/>
      <c r="EZ1306" s="31"/>
      <c r="FA1306" s="31"/>
      <c r="FB1306" s="31"/>
      <c r="FC1306" s="31"/>
      <c r="FD1306" s="31"/>
      <c r="FE1306" s="31"/>
      <c r="FF1306" s="31"/>
      <c r="FG1306" s="31"/>
      <c r="FH1306" s="31"/>
      <c r="FI1306" s="31"/>
      <c r="FJ1306" s="31"/>
      <c r="FK1306" s="31"/>
      <c r="FL1306" s="31"/>
      <c r="FM1306" s="31"/>
      <c r="FN1306" s="31"/>
      <c r="FO1306" s="31"/>
      <c r="FP1306" s="31"/>
      <c r="FQ1306" s="31"/>
      <c r="FR1306" s="31"/>
      <c r="FS1306" s="31"/>
      <c r="FT1306" s="31"/>
      <c r="FU1306" s="31"/>
      <c r="FV1306" s="31"/>
      <c r="FW1306" s="31"/>
      <c r="FX1306" s="31"/>
      <c r="FY1306" s="31"/>
      <c r="FZ1306" s="31"/>
      <c r="GA1306" s="31"/>
      <c r="GB1306" s="31"/>
      <c r="GC1306" s="31"/>
      <c r="GD1306" s="31"/>
      <c r="GE1306" s="31"/>
      <c r="GF1306" s="31"/>
      <c r="GG1306" s="31"/>
      <c r="GH1306" s="31"/>
      <c r="GI1306" s="31"/>
      <c r="GJ1306" s="31"/>
      <c r="GK1306" s="31"/>
      <c r="GL1306" s="31"/>
      <c r="GM1306" s="31"/>
      <c r="GN1306" s="31"/>
      <c r="GO1306" s="31"/>
      <c r="GP1306" s="31"/>
      <c r="GQ1306" s="31"/>
      <c r="GR1306" s="31"/>
      <c r="GS1306" s="31"/>
      <c r="GT1306" s="31"/>
      <c r="GU1306" s="31"/>
      <c r="GV1306" s="31"/>
      <c r="GW1306" s="31"/>
      <c r="GX1306" s="31"/>
      <c r="GY1306" s="31"/>
      <c r="GZ1306" s="31"/>
    </row>
    <row r="1307" spans="2:208" s="32" customFormat="1" x14ac:dyDescent="0.2">
      <c r="B1307" s="21"/>
      <c r="C1307" s="22"/>
      <c r="D1307" s="22"/>
      <c r="E1307" s="22"/>
      <c r="F1307" s="246"/>
      <c r="G1307" s="121"/>
      <c r="H1307" s="27"/>
      <c r="I1307" s="28"/>
      <c r="J1307" s="29"/>
      <c r="K1307" s="30"/>
      <c r="L1307" s="34"/>
      <c r="M1307" s="35"/>
      <c r="N1307" s="30"/>
      <c r="O1307" s="34"/>
      <c r="P1307" s="35"/>
      <c r="Q1307" s="30"/>
      <c r="R1307" s="34"/>
      <c r="S1307" s="35"/>
      <c r="T1307" s="30"/>
      <c r="U1307" s="34"/>
      <c r="V1307" s="35"/>
      <c r="W1307" s="30"/>
      <c r="X1307" s="34"/>
      <c r="Y1307" s="34"/>
      <c r="Z1307" s="30"/>
      <c r="AA1307" s="34"/>
      <c r="AB1307" s="34"/>
      <c r="AC1307" s="30"/>
      <c r="AD1307" s="34"/>
      <c r="AE1307" s="34"/>
      <c r="AF1307" s="30"/>
      <c r="AG1307" s="34"/>
      <c r="AH1307" s="34"/>
      <c r="AI1307" s="30"/>
      <c r="AJ1307" s="34"/>
      <c r="AK1307" s="34"/>
      <c r="AL1307" s="30"/>
      <c r="AM1307" s="34"/>
      <c r="AN1307" s="34"/>
      <c r="AO1307" s="30"/>
      <c r="AP1307" s="34"/>
      <c r="AQ1307" s="34"/>
      <c r="AR1307" s="30"/>
      <c r="AS1307" s="34"/>
      <c r="AT1307" s="34"/>
      <c r="AU1307" s="30"/>
      <c r="AV1307" s="34"/>
      <c r="AW1307" s="34"/>
      <c r="AX1307" s="30"/>
      <c r="AY1307" s="34"/>
      <c r="AZ1307" s="34"/>
      <c r="BA1307" s="30"/>
      <c r="BB1307" s="34"/>
      <c r="BC1307" s="34"/>
      <c r="BD1307" s="30"/>
      <c r="BE1307" s="34"/>
      <c r="BF1307" s="34"/>
      <c r="BG1307" s="30"/>
      <c r="BH1307" s="34"/>
      <c r="BI1307" s="34"/>
      <c r="BJ1307" s="30"/>
      <c r="BK1307" s="34"/>
      <c r="BL1307" s="34"/>
      <c r="BM1307" s="122"/>
      <c r="BN1307" s="28"/>
      <c r="BO1307" s="34"/>
      <c r="BP1307" s="30"/>
      <c r="BQ1307" s="30"/>
      <c r="BR1307" s="31"/>
      <c r="BS1307" s="31"/>
      <c r="BT1307" s="31"/>
      <c r="BU1307" s="31"/>
      <c r="BV1307" s="31"/>
      <c r="BW1307" s="31"/>
      <c r="BX1307" s="31"/>
      <c r="BY1307" s="31"/>
      <c r="BZ1307" s="31"/>
      <c r="CA1307" s="31"/>
      <c r="CB1307" s="31"/>
      <c r="CC1307" s="31"/>
      <c r="CD1307" s="31"/>
      <c r="CE1307" s="31"/>
      <c r="CF1307" s="31"/>
      <c r="CG1307" s="31"/>
      <c r="CH1307" s="31"/>
      <c r="CI1307" s="31"/>
      <c r="CJ1307" s="31"/>
      <c r="CK1307" s="31"/>
      <c r="CL1307" s="31"/>
      <c r="CM1307" s="31"/>
      <c r="CN1307" s="31"/>
      <c r="CO1307" s="31"/>
      <c r="CP1307" s="31"/>
      <c r="CQ1307" s="31"/>
      <c r="CR1307" s="31"/>
      <c r="CS1307" s="31"/>
      <c r="CT1307" s="31"/>
      <c r="CU1307" s="31"/>
      <c r="CV1307" s="31"/>
      <c r="CW1307" s="31"/>
      <c r="CX1307" s="31"/>
      <c r="CY1307" s="31"/>
      <c r="CZ1307" s="31"/>
      <c r="DA1307" s="31"/>
      <c r="DB1307" s="31"/>
      <c r="DC1307" s="31"/>
      <c r="DD1307" s="31"/>
      <c r="DE1307" s="31"/>
      <c r="DF1307" s="31"/>
      <c r="DG1307" s="31"/>
      <c r="DH1307" s="31"/>
      <c r="DI1307" s="31"/>
      <c r="DJ1307" s="31"/>
      <c r="DK1307" s="31"/>
      <c r="DL1307" s="31"/>
      <c r="DM1307" s="31"/>
      <c r="DN1307" s="31"/>
      <c r="DO1307" s="31"/>
      <c r="DP1307" s="31"/>
      <c r="DQ1307" s="31"/>
      <c r="DR1307" s="31"/>
      <c r="DS1307" s="31"/>
      <c r="DT1307" s="31"/>
      <c r="DU1307" s="31"/>
      <c r="DV1307" s="31"/>
      <c r="DW1307" s="31"/>
      <c r="DX1307" s="31"/>
      <c r="DY1307" s="31"/>
      <c r="DZ1307" s="31"/>
      <c r="EA1307" s="31"/>
      <c r="EB1307" s="31"/>
      <c r="EC1307" s="31"/>
      <c r="ED1307" s="31"/>
      <c r="EE1307" s="31"/>
      <c r="EF1307" s="31"/>
      <c r="EG1307" s="31"/>
      <c r="EH1307" s="31"/>
      <c r="EI1307" s="31"/>
      <c r="EJ1307" s="31"/>
      <c r="EK1307" s="31"/>
      <c r="EL1307" s="31"/>
      <c r="EM1307" s="31"/>
      <c r="EN1307" s="31"/>
      <c r="EO1307" s="31"/>
      <c r="EP1307" s="31"/>
      <c r="EQ1307" s="31"/>
      <c r="ER1307" s="31"/>
      <c r="ES1307" s="31"/>
      <c r="ET1307" s="31"/>
      <c r="EU1307" s="31"/>
      <c r="EV1307" s="31"/>
      <c r="EW1307" s="31"/>
      <c r="EX1307" s="31"/>
      <c r="EY1307" s="31"/>
      <c r="EZ1307" s="31"/>
      <c r="FA1307" s="31"/>
      <c r="FB1307" s="31"/>
      <c r="FC1307" s="31"/>
      <c r="FD1307" s="31"/>
      <c r="FE1307" s="31"/>
      <c r="FF1307" s="31"/>
      <c r="FG1307" s="31"/>
      <c r="FH1307" s="31"/>
      <c r="FI1307" s="31"/>
      <c r="FJ1307" s="31"/>
      <c r="FK1307" s="31"/>
      <c r="FL1307" s="31"/>
      <c r="FM1307" s="31"/>
      <c r="FN1307" s="31"/>
      <c r="FO1307" s="31"/>
      <c r="FP1307" s="31"/>
      <c r="FQ1307" s="31"/>
      <c r="FR1307" s="31"/>
      <c r="FS1307" s="31"/>
      <c r="FT1307" s="31"/>
      <c r="FU1307" s="31"/>
      <c r="FV1307" s="31"/>
      <c r="FW1307" s="31"/>
      <c r="FX1307" s="31"/>
      <c r="FY1307" s="31"/>
      <c r="FZ1307" s="31"/>
      <c r="GA1307" s="31"/>
      <c r="GB1307" s="31"/>
      <c r="GC1307" s="31"/>
      <c r="GD1307" s="31"/>
      <c r="GE1307" s="31"/>
      <c r="GF1307" s="31"/>
      <c r="GG1307" s="31"/>
      <c r="GH1307" s="31"/>
      <c r="GI1307" s="31"/>
      <c r="GJ1307" s="31"/>
      <c r="GK1307" s="31"/>
      <c r="GL1307" s="31"/>
      <c r="GM1307" s="31"/>
      <c r="GN1307" s="31"/>
      <c r="GO1307" s="31"/>
      <c r="GP1307" s="31"/>
      <c r="GQ1307" s="31"/>
      <c r="GR1307" s="31"/>
      <c r="GS1307" s="31"/>
      <c r="GT1307" s="31"/>
      <c r="GU1307" s="31"/>
      <c r="GV1307" s="31"/>
      <c r="GW1307" s="31"/>
      <c r="GX1307" s="31"/>
      <c r="GY1307" s="31"/>
      <c r="GZ1307" s="31"/>
    </row>
    <row r="1308" spans="2:208" s="32" customFormat="1" x14ac:dyDescent="0.2">
      <c r="B1308" s="21"/>
      <c r="C1308" s="22"/>
      <c r="D1308" s="22"/>
      <c r="E1308" s="22"/>
      <c r="F1308" s="246"/>
      <c r="G1308" s="121"/>
      <c r="H1308" s="27"/>
      <c r="I1308" s="28"/>
      <c r="J1308" s="29"/>
      <c r="K1308" s="30"/>
      <c r="L1308" s="34"/>
      <c r="M1308" s="35"/>
      <c r="N1308" s="30"/>
      <c r="O1308" s="34"/>
      <c r="P1308" s="35"/>
      <c r="Q1308" s="30"/>
      <c r="R1308" s="34"/>
      <c r="S1308" s="35"/>
      <c r="T1308" s="30"/>
      <c r="U1308" s="34"/>
      <c r="V1308" s="35"/>
      <c r="W1308" s="30"/>
      <c r="X1308" s="34"/>
      <c r="Y1308" s="34"/>
      <c r="Z1308" s="30"/>
      <c r="AA1308" s="34"/>
      <c r="AB1308" s="34"/>
      <c r="AC1308" s="30"/>
      <c r="AD1308" s="34"/>
      <c r="AE1308" s="34"/>
      <c r="AF1308" s="30"/>
      <c r="AG1308" s="34"/>
      <c r="AH1308" s="34"/>
      <c r="AI1308" s="30"/>
      <c r="AJ1308" s="34"/>
      <c r="AK1308" s="34"/>
      <c r="AL1308" s="30"/>
      <c r="AM1308" s="34"/>
      <c r="AN1308" s="34"/>
      <c r="AO1308" s="30"/>
      <c r="AP1308" s="34"/>
      <c r="AQ1308" s="34"/>
      <c r="AR1308" s="30"/>
      <c r="AS1308" s="34"/>
      <c r="AT1308" s="34"/>
      <c r="AU1308" s="30"/>
      <c r="AV1308" s="34"/>
      <c r="AW1308" s="34"/>
      <c r="AX1308" s="30"/>
      <c r="AY1308" s="34"/>
      <c r="AZ1308" s="34"/>
      <c r="BA1308" s="30"/>
      <c r="BB1308" s="34"/>
      <c r="BC1308" s="34"/>
      <c r="BD1308" s="30"/>
      <c r="BE1308" s="34"/>
      <c r="BF1308" s="34"/>
      <c r="BG1308" s="30"/>
      <c r="BH1308" s="34"/>
      <c r="BI1308" s="34"/>
      <c r="BJ1308" s="30"/>
      <c r="BK1308" s="34"/>
      <c r="BL1308" s="34"/>
      <c r="BM1308" s="122"/>
      <c r="BN1308" s="28"/>
      <c r="BO1308" s="34"/>
      <c r="BP1308" s="30"/>
      <c r="BQ1308" s="30"/>
      <c r="BR1308" s="31"/>
      <c r="BS1308" s="31"/>
      <c r="BT1308" s="31"/>
      <c r="BU1308" s="31"/>
      <c r="BV1308" s="31"/>
      <c r="BW1308" s="31"/>
      <c r="BX1308" s="31"/>
      <c r="BY1308" s="31"/>
      <c r="BZ1308" s="31"/>
      <c r="CA1308" s="31"/>
      <c r="CB1308" s="31"/>
      <c r="CC1308" s="31"/>
      <c r="CD1308" s="31"/>
      <c r="CE1308" s="31"/>
      <c r="CF1308" s="31"/>
      <c r="CG1308" s="31"/>
      <c r="CH1308" s="31"/>
      <c r="CI1308" s="31"/>
      <c r="CJ1308" s="31"/>
      <c r="CK1308" s="31"/>
      <c r="CL1308" s="31"/>
      <c r="CM1308" s="31"/>
      <c r="CN1308" s="31"/>
      <c r="CO1308" s="31"/>
      <c r="CP1308" s="31"/>
      <c r="CQ1308" s="31"/>
      <c r="CR1308" s="31"/>
      <c r="CS1308" s="31"/>
      <c r="CT1308" s="31"/>
      <c r="CU1308" s="31"/>
      <c r="CV1308" s="31"/>
      <c r="CW1308" s="31"/>
      <c r="CX1308" s="31"/>
      <c r="CY1308" s="31"/>
      <c r="CZ1308" s="31"/>
      <c r="DA1308" s="31"/>
      <c r="DB1308" s="31"/>
      <c r="DC1308" s="31"/>
      <c r="DD1308" s="31"/>
      <c r="DE1308" s="31"/>
      <c r="DF1308" s="31"/>
      <c r="DG1308" s="31"/>
      <c r="DH1308" s="31"/>
      <c r="DI1308" s="31"/>
      <c r="DJ1308" s="31"/>
      <c r="DK1308" s="31"/>
      <c r="DL1308" s="31"/>
      <c r="DM1308" s="31"/>
      <c r="DN1308" s="31"/>
      <c r="DO1308" s="31"/>
      <c r="DP1308" s="31"/>
      <c r="DQ1308" s="31"/>
      <c r="DR1308" s="31"/>
      <c r="DS1308" s="31"/>
      <c r="DT1308" s="31"/>
      <c r="DU1308" s="31"/>
      <c r="DV1308" s="31"/>
      <c r="DW1308" s="31"/>
      <c r="DX1308" s="31"/>
      <c r="DY1308" s="31"/>
      <c r="DZ1308" s="31"/>
      <c r="EA1308" s="31"/>
      <c r="EB1308" s="31"/>
      <c r="EC1308" s="31"/>
      <c r="ED1308" s="31"/>
      <c r="EE1308" s="31"/>
      <c r="EF1308" s="31"/>
      <c r="EG1308" s="31"/>
      <c r="EH1308" s="31"/>
      <c r="EI1308" s="31"/>
      <c r="EJ1308" s="31"/>
      <c r="EK1308" s="31"/>
      <c r="EL1308" s="31"/>
      <c r="EM1308" s="31"/>
      <c r="EN1308" s="31"/>
      <c r="EO1308" s="31"/>
      <c r="EP1308" s="31"/>
      <c r="EQ1308" s="31"/>
      <c r="ER1308" s="31"/>
      <c r="ES1308" s="31"/>
      <c r="ET1308" s="31"/>
      <c r="EU1308" s="31"/>
      <c r="EV1308" s="31"/>
      <c r="EW1308" s="31"/>
      <c r="EX1308" s="31"/>
      <c r="EY1308" s="31"/>
      <c r="EZ1308" s="31"/>
      <c r="FA1308" s="31"/>
      <c r="FB1308" s="31"/>
      <c r="FC1308" s="31"/>
      <c r="FD1308" s="31"/>
      <c r="FE1308" s="31"/>
      <c r="FF1308" s="31"/>
      <c r="FG1308" s="31"/>
      <c r="FH1308" s="31"/>
      <c r="FI1308" s="31"/>
      <c r="FJ1308" s="31"/>
      <c r="FK1308" s="31"/>
      <c r="FL1308" s="31"/>
      <c r="FM1308" s="31"/>
      <c r="FN1308" s="31"/>
      <c r="FO1308" s="31"/>
      <c r="FP1308" s="31"/>
      <c r="FQ1308" s="31"/>
      <c r="FR1308" s="31"/>
      <c r="FS1308" s="31"/>
      <c r="FT1308" s="31"/>
      <c r="FU1308" s="31"/>
      <c r="FV1308" s="31"/>
      <c r="FW1308" s="31"/>
      <c r="FX1308" s="31"/>
      <c r="FY1308" s="31"/>
      <c r="FZ1308" s="31"/>
      <c r="GA1308" s="31"/>
      <c r="GB1308" s="31"/>
      <c r="GC1308" s="31"/>
      <c r="GD1308" s="31"/>
      <c r="GE1308" s="31"/>
      <c r="GF1308" s="31"/>
      <c r="GG1308" s="31"/>
      <c r="GH1308" s="31"/>
      <c r="GI1308" s="31"/>
      <c r="GJ1308" s="31"/>
      <c r="GK1308" s="31"/>
      <c r="GL1308" s="31"/>
      <c r="GM1308" s="31"/>
      <c r="GN1308" s="31"/>
      <c r="GO1308" s="31"/>
      <c r="GP1308" s="31"/>
      <c r="GQ1308" s="31"/>
      <c r="GR1308" s="31"/>
      <c r="GS1308" s="31"/>
      <c r="GT1308" s="31"/>
      <c r="GU1308" s="31"/>
      <c r="GV1308" s="31"/>
      <c r="GW1308" s="31"/>
      <c r="GX1308" s="31"/>
      <c r="GY1308" s="31"/>
      <c r="GZ1308" s="31"/>
    </row>
    <row r="1309" spans="2:208" s="32" customFormat="1" x14ac:dyDescent="0.2">
      <c r="B1309" s="21"/>
      <c r="C1309" s="22"/>
      <c r="D1309" s="22"/>
      <c r="E1309" s="22"/>
      <c r="F1309" s="246"/>
      <c r="G1309" s="121"/>
      <c r="H1309" s="27"/>
      <c r="I1309" s="28"/>
      <c r="J1309" s="29"/>
      <c r="K1309" s="30"/>
      <c r="L1309" s="34"/>
      <c r="M1309" s="35"/>
      <c r="N1309" s="30"/>
      <c r="O1309" s="34"/>
      <c r="P1309" s="35"/>
      <c r="Q1309" s="30"/>
      <c r="R1309" s="34"/>
      <c r="S1309" s="35"/>
      <c r="T1309" s="30"/>
      <c r="U1309" s="34"/>
      <c r="V1309" s="35"/>
      <c r="W1309" s="30"/>
      <c r="X1309" s="34"/>
      <c r="Y1309" s="34"/>
      <c r="Z1309" s="30"/>
      <c r="AA1309" s="34"/>
      <c r="AB1309" s="34"/>
      <c r="AC1309" s="30"/>
      <c r="AD1309" s="34"/>
      <c r="AE1309" s="34"/>
      <c r="AF1309" s="30"/>
      <c r="AG1309" s="34"/>
      <c r="AH1309" s="34"/>
      <c r="AI1309" s="30"/>
      <c r="AJ1309" s="34"/>
      <c r="AK1309" s="34"/>
      <c r="AL1309" s="30"/>
      <c r="AM1309" s="34"/>
      <c r="AN1309" s="34"/>
      <c r="AO1309" s="30"/>
      <c r="AP1309" s="34"/>
      <c r="AQ1309" s="34"/>
      <c r="AR1309" s="30"/>
      <c r="AS1309" s="34"/>
      <c r="AT1309" s="34"/>
      <c r="AU1309" s="30"/>
      <c r="AV1309" s="34"/>
      <c r="AW1309" s="34"/>
      <c r="AX1309" s="30"/>
      <c r="AY1309" s="34"/>
      <c r="AZ1309" s="34"/>
      <c r="BA1309" s="30"/>
      <c r="BB1309" s="34"/>
      <c r="BC1309" s="34"/>
      <c r="BD1309" s="30"/>
      <c r="BE1309" s="34"/>
      <c r="BF1309" s="34"/>
      <c r="BG1309" s="30"/>
      <c r="BH1309" s="34"/>
      <c r="BI1309" s="34"/>
      <c r="BJ1309" s="30"/>
      <c r="BK1309" s="34"/>
      <c r="BL1309" s="34"/>
      <c r="BM1309" s="122"/>
      <c r="BN1309" s="28"/>
      <c r="BO1309" s="34"/>
      <c r="BP1309" s="30"/>
      <c r="BQ1309" s="30"/>
      <c r="BR1309" s="31"/>
      <c r="BS1309" s="31"/>
      <c r="BT1309" s="31"/>
      <c r="BU1309" s="31"/>
      <c r="BV1309" s="31"/>
      <c r="BW1309" s="31"/>
      <c r="BX1309" s="31"/>
      <c r="BY1309" s="31"/>
      <c r="BZ1309" s="31"/>
      <c r="CA1309" s="31"/>
      <c r="CB1309" s="31"/>
      <c r="CC1309" s="31"/>
      <c r="CD1309" s="31"/>
      <c r="CE1309" s="31"/>
      <c r="CF1309" s="31"/>
      <c r="CG1309" s="31"/>
      <c r="CH1309" s="31"/>
      <c r="CI1309" s="31"/>
      <c r="CJ1309" s="31"/>
      <c r="CK1309" s="31"/>
      <c r="CL1309" s="31"/>
      <c r="CM1309" s="31"/>
      <c r="CN1309" s="31"/>
      <c r="CO1309" s="31"/>
      <c r="CP1309" s="31"/>
      <c r="CQ1309" s="31"/>
      <c r="CR1309" s="31"/>
      <c r="CS1309" s="31"/>
      <c r="CT1309" s="31"/>
      <c r="CU1309" s="31"/>
      <c r="CV1309" s="31"/>
      <c r="CW1309" s="31"/>
      <c r="CX1309" s="31"/>
      <c r="CY1309" s="31"/>
      <c r="CZ1309" s="31"/>
      <c r="DA1309" s="31"/>
      <c r="DB1309" s="31"/>
      <c r="DC1309" s="31"/>
      <c r="DD1309" s="31"/>
      <c r="DE1309" s="31"/>
      <c r="DF1309" s="31"/>
      <c r="DG1309" s="31"/>
      <c r="DH1309" s="31"/>
      <c r="DI1309" s="31"/>
      <c r="DJ1309" s="31"/>
      <c r="DK1309" s="31"/>
      <c r="DL1309" s="31"/>
      <c r="DM1309" s="31"/>
      <c r="DN1309" s="31"/>
      <c r="DO1309" s="31"/>
      <c r="DP1309" s="31"/>
      <c r="DQ1309" s="31"/>
      <c r="DR1309" s="31"/>
      <c r="DS1309" s="31"/>
      <c r="DT1309" s="31"/>
      <c r="DU1309" s="31"/>
      <c r="DV1309" s="31"/>
      <c r="DW1309" s="31"/>
      <c r="DX1309" s="31"/>
      <c r="DY1309" s="31"/>
      <c r="DZ1309" s="31"/>
      <c r="EA1309" s="31"/>
      <c r="EB1309" s="31"/>
      <c r="EC1309" s="31"/>
      <c r="ED1309" s="31"/>
      <c r="EE1309" s="31"/>
      <c r="EF1309" s="31"/>
      <c r="EG1309" s="31"/>
      <c r="EH1309" s="31"/>
      <c r="EI1309" s="31"/>
      <c r="EJ1309" s="31"/>
      <c r="EK1309" s="31"/>
      <c r="EL1309" s="31"/>
      <c r="EM1309" s="31"/>
      <c r="EN1309" s="31"/>
      <c r="EO1309" s="31"/>
      <c r="EP1309" s="31"/>
      <c r="EQ1309" s="31"/>
      <c r="ER1309" s="31"/>
      <c r="ES1309" s="31"/>
      <c r="ET1309" s="31"/>
      <c r="EU1309" s="31"/>
      <c r="EV1309" s="31"/>
      <c r="EW1309" s="31"/>
      <c r="EX1309" s="31"/>
      <c r="EY1309" s="31"/>
      <c r="EZ1309" s="31"/>
      <c r="FA1309" s="31"/>
      <c r="FB1309" s="31"/>
      <c r="FC1309" s="31"/>
      <c r="FD1309" s="31"/>
      <c r="FE1309" s="31"/>
      <c r="FF1309" s="31"/>
      <c r="FG1309" s="31"/>
      <c r="FH1309" s="31"/>
      <c r="FI1309" s="31"/>
      <c r="FJ1309" s="31"/>
      <c r="FK1309" s="31"/>
      <c r="FL1309" s="31"/>
      <c r="FM1309" s="31"/>
      <c r="FN1309" s="31"/>
      <c r="FO1309" s="31"/>
      <c r="FP1309" s="31"/>
      <c r="FQ1309" s="31"/>
      <c r="FR1309" s="31"/>
      <c r="FS1309" s="31"/>
      <c r="FT1309" s="31"/>
      <c r="FU1309" s="31"/>
      <c r="FV1309" s="31"/>
      <c r="FW1309" s="31"/>
      <c r="FX1309" s="31"/>
      <c r="FY1309" s="31"/>
      <c r="FZ1309" s="31"/>
      <c r="GA1309" s="31"/>
      <c r="GB1309" s="31"/>
      <c r="GC1309" s="31"/>
      <c r="GD1309" s="31"/>
      <c r="GE1309" s="31"/>
      <c r="GF1309" s="31"/>
      <c r="GG1309" s="31"/>
      <c r="GH1309" s="31"/>
      <c r="GI1309" s="31"/>
      <c r="GJ1309" s="31"/>
      <c r="GK1309" s="31"/>
      <c r="GL1309" s="31"/>
      <c r="GM1309" s="31"/>
      <c r="GN1309" s="31"/>
      <c r="GO1309" s="31"/>
      <c r="GP1309" s="31"/>
      <c r="GQ1309" s="31"/>
      <c r="GR1309" s="31"/>
      <c r="GS1309" s="31"/>
      <c r="GT1309" s="31"/>
      <c r="GU1309" s="31"/>
      <c r="GV1309" s="31"/>
      <c r="GW1309" s="31"/>
      <c r="GX1309" s="31"/>
      <c r="GY1309" s="31"/>
      <c r="GZ1309" s="31"/>
    </row>
    <row r="1310" spans="2:208" s="32" customFormat="1" x14ac:dyDescent="0.2">
      <c r="B1310" s="21"/>
      <c r="C1310" s="22"/>
      <c r="D1310" s="22"/>
      <c r="E1310" s="22"/>
      <c r="F1310" s="246"/>
      <c r="G1310" s="121"/>
      <c r="H1310" s="27"/>
      <c r="I1310" s="28"/>
      <c r="J1310" s="29"/>
      <c r="K1310" s="30"/>
      <c r="L1310" s="34"/>
      <c r="M1310" s="35"/>
      <c r="N1310" s="30"/>
      <c r="O1310" s="34"/>
      <c r="P1310" s="35"/>
      <c r="Q1310" s="30"/>
      <c r="R1310" s="34"/>
      <c r="S1310" s="35"/>
      <c r="T1310" s="30"/>
      <c r="U1310" s="34"/>
      <c r="V1310" s="35"/>
      <c r="W1310" s="30"/>
      <c r="X1310" s="34"/>
      <c r="Y1310" s="34"/>
      <c r="Z1310" s="30"/>
      <c r="AA1310" s="34"/>
      <c r="AB1310" s="34"/>
      <c r="AC1310" s="30"/>
      <c r="AD1310" s="34"/>
      <c r="AE1310" s="34"/>
      <c r="AF1310" s="30"/>
      <c r="AG1310" s="34"/>
      <c r="AH1310" s="34"/>
      <c r="AI1310" s="30"/>
      <c r="AJ1310" s="34"/>
      <c r="AK1310" s="34"/>
      <c r="AL1310" s="30"/>
      <c r="AM1310" s="34"/>
      <c r="AN1310" s="34"/>
      <c r="AO1310" s="30"/>
      <c r="AP1310" s="34"/>
      <c r="AQ1310" s="34"/>
      <c r="AR1310" s="30"/>
      <c r="AS1310" s="34"/>
      <c r="AT1310" s="34"/>
      <c r="AU1310" s="30"/>
      <c r="AV1310" s="34"/>
      <c r="AW1310" s="34"/>
      <c r="AX1310" s="30"/>
      <c r="AY1310" s="34"/>
      <c r="AZ1310" s="34"/>
      <c r="BA1310" s="30"/>
      <c r="BB1310" s="34"/>
      <c r="BC1310" s="34"/>
      <c r="BD1310" s="30"/>
      <c r="BE1310" s="34"/>
      <c r="BF1310" s="34"/>
      <c r="BG1310" s="30"/>
      <c r="BH1310" s="34"/>
      <c r="BI1310" s="34"/>
      <c r="BJ1310" s="30"/>
      <c r="BK1310" s="34"/>
      <c r="BL1310" s="34"/>
      <c r="BM1310" s="122"/>
      <c r="BN1310" s="28"/>
      <c r="BO1310" s="34"/>
      <c r="BP1310" s="30"/>
      <c r="BQ1310" s="30"/>
      <c r="BR1310" s="31"/>
      <c r="BS1310" s="31"/>
      <c r="BT1310" s="31"/>
      <c r="BU1310" s="31"/>
      <c r="BV1310" s="31"/>
      <c r="BW1310" s="31"/>
      <c r="BX1310" s="31"/>
      <c r="BY1310" s="31"/>
      <c r="BZ1310" s="31"/>
      <c r="CA1310" s="31"/>
      <c r="CB1310" s="31"/>
      <c r="CC1310" s="31"/>
      <c r="CD1310" s="31"/>
      <c r="CE1310" s="31"/>
      <c r="CF1310" s="31"/>
      <c r="CG1310" s="31"/>
      <c r="CH1310" s="31"/>
      <c r="CI1310" s="31"/>
      <c r="CJ1310" s="31"/>
      <c r="CK1310" s="31"/>
      <c r="CL1310" s="31"/>
      <c r="CM1310" s="31"/>
      <c r="CN1310" s="31"/>
      <c r="CO1310" s="31"/>
      <c r="CP1310" s="31"/>
      <c r="CQ1310" s="31"/>
      <c r="CR1310" s="31"/>
      <c r="CS1310" s="31"/>
      <c r="CT1310" s="31"/>
      <c r="CU1310" s="31"/>
      <c r="CV1310" s="31"/>
      <c r="CW1310" s="31"/>
      <c r="CX1310" s="31"/>
      <c r="CY1310" s="31"/>
      <c r="CZ1310" s="31"/>
      <c r="DA1310" s="31"/>
      <c r="DB1310" s="31"/>
      <c r="DC1310" s="31"/>
      <c r="DD1310" s="31"/>
      <c r="DE1310" s="31"/>
      <c r="DF1310" s="31"/>
      <c r="DG1310" s="31"/>
      <c r="DH1310" s="31"/>
      <c r="DI1310" s="31"/>
      <c r="DJ1310" s="31"/>
      <c r="DK1310" s="31"/>
      <c r="DL1310" s="31"/>
      <c r="DM1310" s="31"/>
      <c r="DN1310" s="31"/>
      <c r="DO1310" s="31"/>
      <c r="DP1310" s="31"/>
      <c r="DQ1310" s="31"/>
      <c r="DR1310" s="31"/>
      <c r="DS1310" s="31"/>
      <c r="DT1310" s="31"/>
      <c r="DU1310" s="31"/>
      <c r="DV1310" s="31"/>
      <c r="DW1310" s="31"/>
      <c r="DX1310" s="31"/>
      <c r="DY1310" s="31"/>
      <c r="DZ1310" s="31"/>
      <c r="EA1310" s="31"/>
      <c r="EB1310" s="31"/>
      <c r="EC1310" s="31"/>
      <c r="ED1310" s="31"/>
      <c r="EE1310" s="31"/>
      <c r="EF1310" s="31"/>
      <c r="EG1310" s="31"/>
      <c r="EH1310" s="31"/>
      <c r="EI1310" s="31"/>
      <c r="EJ1310" s="31"/>
      <c r="EK1310" s="31"/>
      <c r="EL1310" s="31"/>
      <c r="EM1310" s="31"/>
      <c r="EN1310" s="31"/>
      <c r="EO1310" s="31"/>
      <c r="EP1310" s="31"/>
      <c r="EQ1310" s="31"/>
      <c r="ER1310" s="31"/>
      <c r="ES1310" s="31"/>
      <c r="ET1310" s="31"/>
      <c r="EU1310" s="31"/>
      <c r="EV1310" s="31"/>
      <c r="EW1310" s="31"/>
      <c r="EX1310" s="31"/>
      <c r="EY1310" s="31"/>
      <c r="EZ1310" s="31"/>
      <c r="FA1310" s="31"/>
      <c r="FB1310" s="31"/>
      <c r="FC1310" s="31"/>
      <c r="FD1310" s="31"/>
      <c r="FE1310" s="31"/>
      <c r="FF1310" s="31"/>
      <c r="FG1310" s="31"/>
      <c r="FH1310" s="31"/>
      <c r="FI1310" s="31"/>
      <c r="FJ1310" s="31"/>
      <c r="FK1310" s="31"/>
      <c r="FL1310" s="31"/>
      <c r="FM1310" s="31"/>
      <c r="FN1310" s="31"/>
      <c r="FO1310" s="31"/>
      <c r="FP1310" s="31"/>
      <c r="FQ1310" s="31"/>
      <c r="FR1310" s="31"/>
      <c r="FS1310" s="31"/>
      <c r="FT1310" s="31"/>
      <c r="FU1310" s="31"/>
      <c r="FV1310" s="31"/>
      <c r="FW1310" s="31"/>
      <c r="FX1310" s="31"/>
      <c r="FY1310" s="31"/>
      <c r="FZ1310" s="31"/>
      <c r="GA1310" s="31"/>
      <c r="GB1310" s="31"/>
      <c r="GC1310" s="31"/>
      <c r="GD1310" s="31"/>
      <c r="GE1310" s="31"/>
      <c r="GF1310" s="31"/>
      <c r="GG1310" s="31"/>
      <c r="GH1310" s="31"/>
      <c r="GI1310" s="31"/>
      <c r="GJ1310" s="31"/>
      <c r="GK1310" s="31"/>
      <c r="GL1310" s="31"/>
      <c r="GM1310" s="31"/>
      <c r="GN1310" s="31"/>
      <c r="GO1310" s="31"/>
      <c r="GP1310" s="31"/>
      <c r="GQ1310" s="31"/>
      <c r="GR1310" s="31"/>
      <c r="GS1310" s="31"/>
      <c r="GT1310" s="31"/>
      <c r="GU1310" s="31"/>
      <c r="GV1310" s="31"/>
      <c r="GW1310" s="31"/>
      <c r="GX1310" s="31"/>
      <c r="GY1310" s="31"/>
      <c r="GZ1310" s="31"/>
    </row>
    <row r="1311" spans="2:208" s="32" customFormat="1" x14ac:dyDescent="0.2">
      <c r="B1311" s="21"/>
      <c r="C1311" s="22"/>
      <c r="D1311" s="22"/>
      <c r="E1311" s="22"/>
      <c r="F1311" s="246"/>
      <c r="G1311" s="121"/>
      <c r="H1311" s="27"/>
      <c r="I1311" s="28"/>
      <c r="J1311" s="29"/>
      <c r="K1311" s="30"/>
      <c r="L1311" s="34"/>
      <c r="M1311" s="35"/>
      <c r="N1311" s="30"/>
      <c r="O1311" s="34"/>
      <c r="P1311" s="35"/>
      <c r="Q1311" s="30"/>
      <c r="R1311" s="34"/>
      <c r="S1311" s="35"/>
      <c r="T1311" s="30"/>
      <c r="U1311" s="34"/>
      <c r="V1311" s="35"/>
      <c r="W1311" s="30"/>
      <c r="X1311" s="34"/>
      <c r="Y1311" s="34"/>
      <c r="Z1311" s="30"/>
      <c r="AA1311" s="34"/>
      <c r="AB1311" s="34"/>
      <c r="AC1311" s="30"/>
      <c r="AD1311" s="34"/>
      <c r="AE1311" s="34"/>
      <c r="AF1311" s="30"/>
      <c r="AG1311" s="34"/>
      <c r="AH1311" s="34"/>
      <c r="AI1311" s="30"/>
      <c r="AJ1311" s="34"/>
      <c r="AK1311" s="34"/>
      <c r="AL1311" s="30"/>
      <c r="AM1311" s="34"/>
      <c r="AN1311" s="34"/>
      <c r="AO1311" s="30"/>
      <c r="AP1311" s="34"/>
      <c r="AQ1311" s="34"/>
      <c r="AR1311" s="30"/>
      <c r="AS1311" s="34"/>
      <c r="AT1311" s="34"/>
      <c r="AU1311" s="30"/>
      <c r="AV1311" s="34"/>
      <c r="AW1311" s="34"/>
      <c r="AX1311" s="30"/>
      <c r="AY1311" s="34"/>
      <c r="AZ1311" s="34"/>
      <c r="BA1311" s="30"/>
      <c r="BB1311" s="34"/>
      <c r="BC1311" s="34"/>
      <c r="BD1311" s="30"/>
      <c r="BE1311" s="34"/>
      <c r="BF1311" s="34"/>
      <c r="BG1311" s="30"/>
      <c r="BH1311" s="34"/>
      <c r="BI1311" s="34"/>
      <c r="BJ1311" s="30"/>
      <c r="BK1311" s="34"/>
      <c r="BL1311" s="34"/>
      <c r="BM1311" s="122"/>
      <c r="BN1311" s="28"/>
      <c r="BO1311" s="34"/>
      <c r="BP1311" s="30"/>
      <c r="BQ1311" s="30"/>
      <c r="BR1311" s="31"/>
      <c r="BS1311" s="31"/>
      <c r="BT1311" s="31"/>
      <c r="BU1311" s="31"/>
      <c r="BV1311" s="31"/>
      <c r="BW1311" s="31"/>
      <c r="BX1311" s="31"/>
      <c r="BY1311" s="31"/>
      <c r="BZ1311" s="31"/>
      <c r="CA1311" s="31"/>
      <c r="CB1311" s="31"/>
      <c r="CC1311" s="31"/>
      <c r="CD1311" s="31"/>
      <c r="CE1311" s="31"/>
      <c r="CF1311" s="31"/>
      <c r="CG1311" s="31"/>
      <c r="CH1311" s="31"/>
      <c r="CI1311" s="31"/>
      <c r="CJ1311" s="31"/>
      <c r="CK1311" s="31"/>
      <c r="CL1311" s="31"/>
      <c r="CM1311" s="31"/>
      <c r="CN1311" s="31"/>
      <c r="CO1311" s="31"/>
      <c r="CP1311" s="31"/>
      <c r="CQ1311" s="31"/>
      <c r="CR1311" s="31"/>
      <c r="CS1311" s="31"/>
      <c r="CT1311" s="31"/>
      <c r="CU1311" s="31"/>
      <c r="CV1311" s="31"/>
      <c r="CW1311" s="31"/>
      <c r="CX1311" s="31"/>
      <c r="CY1311" s="31"/>
      <c r="CZ1311" s="31"/>
      <c r="DA1311" s="31"/>
      <c r="DB1311" s="31"/>
      <c r="DC1311" s="31"/>
      <c r="DD1311" s="31"/>
      <c r="DE1311" s="31"/>
      <c r="DF1311" s="31"/>
      <c r="DG1311" s="31"/>
      <c r="DH1311" s="31"/>
      <c r="DI1311" s="31"/>
      <c r="DJ1311" s="31"/>
      <c r="DK1311" s="31"/>
      <c r="DL1311" s="31"/>
      <c r="DM1311" s="31"/>
      <c r="DN1311" s="31"/>
      <c r="DO1311" s="31"/>
      <c r="DP1311" s="31"/>
      <c r="DQ1311" s="31"/>
      <c r="DR1311" s="31"/>
      <c r="DS1311" s="31"/>
      <c r="DT1311" s="31"/>
      <c r="DU1311" s="31"/>
      <c r="DV1311" s="31"/>
      <c r="DW1311" s="31"/>
      <c r="DX1311" s="31"/>
      <c r="DY1311" s="31"/>
      <c r="DZ1311" s="31"/>
      <c r="EA1311" s="31"/>
      <c r="EB1311" s="31"/>
      <c r="EC1311" s="31"/>
      <c r="ED1311" s="31"/>
      <c r="EE1311" s="31"/>
      <c r="EF1311" s="31"/>
      <c r="EG1311" s="31"/>
      <c r="EH1311" s="31"/>
      <c r="EI1311" s="31"/>
      <c r="EJ1311" s="31"/>
      <c r="EK1311" s="31"/>
      <c r="EL1311" s="31"/>
      <c r="EM1311" s="31"/>
      <c r="EN1311" s="31"/>
      <c r="EO1311" s="31"/>
      <c r="EP1311" s="31"/>
      <c r="EQ1311" s="31"/>
      <c r="ER1311" s="31"/>
      <c r="ES1311" s="31"/>
      <c r="ET1311" s="31"/>
      <c r="EU1311" s="31"/>
      <c r="EV1311" s="31"/>
      <c r="EW1311" s="31"/>
      <c r="EX1311" s="31"/>
      <c r="EY1311" s="31"/>
      <c r="EZ1311" s="31"/>
      <c r="FA1311" s="31"/>
      <c r="FB1311" s="31"/>
      <c r="FC1311" s="31"/>
      <c r="FD1311" s="31"/>
      <c r="FE1311" s="31"/>
      <c r="FF1311" s="31"/>
      <c r="FG1311" s="31"/>
      <c r="FH1311" s="31"/>
      <c r="FI1311" s="31"/>
      <c r="FJ1311" s="31"/>
      <c r="FK1311" s="31"/>
      <c r="FL1311" s="31"/>
      <c r="FM1311" s="31"/>
      <c r="FN1311" s="31"/>
      <c r="FO1311" s="31"/>
      <c r="FP1311" s="31"/>
      <c r="FQ1311" s="31"/>
      <c r="FR1311" s="31"/>
      <c r="FS1311" s="31"/>
      <c r="FT1311" s="31"/>
      <c r="FU1311" s="31"/>
      <c r="FV1311" s="31"/>
      <c r="FW1311" s="31"/>
      <c r="FX1311" s="31"/>
      <c r="FY1311" s="31"/>
      <c r="FZ1311" s="31"/>
      <c r="GA1311" s="31"/>
      <c r="GB1311" s="31"/>
      <c r="GC1311" s="31"/>
      <c r="GD1311" s="31"/>
      <c r="GE1311" s="31"/>
      <c r="GF1311" s="31"/>
      <c r="GG1311" s="31"/>
      <c r="GH1311" s="31"/>
      <c r="GI1311" s="31"/>
      <c r="GJ1311" s="31"/>
      <c r="GK1311" s="31"/>
      <c r="GL1311" s="31"/>
      <c r="GM1311" s="31"/>
      <c r="GN1311" s="31"/>
      <c r="GO1311" s="31"/>
      <c r="GP1311" s="31"/>
      <c r="GQ1311" s="31"/>
      <c r="GR1311" s="31"/>
      <c r="GS1311" s="31"/>
      <c r="GT1311" s="31"/>
      <c r="GU1311" s="31"/>
      <c r="GV1311" s="31"/>
      <c r="GW1311" s="31"/>
      <c r="GX1311" s="31"/>
      <c r="GY1311" s="31"/>
      <c r="GZ1311" s="31"/>
    </row>
    <row r="1312" spans="2:208" s="32" customFormat="1" x14ac:dyDescent="0.2">
      <c r="B1312" s="21"/>
      <c r="C1312" s="22"/>
      <c r="D1312" s="22"/>
      <c r="E1312" s="22"/>
      <c r="F1312" s="246"/>
      <c r="G1312" s="121"/>
      <c r="H1312" s="27"/>
      <c r="I1312" s="28"/>
      <c r="J1312" s="29"/>
      <c r="K1312" s="30"/>
      <c r="L1312" s="34"/>
      <c r="M1312" s="35"/>
      <c r="N1312" s="30"/>
      <c r="O1312" s="34"/>
      <c r="P1312" s="35"/>
      <c r="Q1312" s="30"/>
      <c r="R1312" s="34"/>
      <c r="S1312" s="35"/>
      <c r="T1312" s="30"/>
      <c r="U1312" s="34"/>
      <c r="V1312" s="35"/>
      <c r="W1312" s="30"/>
      <c r="X1312" s="34"/>
      <c r="Y1312" s="34"/>
      <c r="Z1312" s="30"/>
      <c r="AA1312" s="34"/>
      <c r="AB1312" s="34"/>
      <c r="AC1312" s="30"/>
      <c r="AD1312" s="34"/>
      <c r="AE1312" s="34"/>
      <c r="AF1312" s="30"/>
      <c r="AG1312" s="34"/>
      <c r="AH1312" s="34"/>
      <c r="AI1312" s="30"/>
      <c r="AJ1312" s="34"/>
      <c r="AK1312" s="34"/>
      <c r="AL1312" s="30"/>
      <c r="AM1312" s="34"/>
      <c r="AN1312" s="34"/>
      <c r="AO1312" s="30"/>
      <c r="AP1312" s="34"/>
      <c r="AQ1312" s="34"/>
      <c r="AR1312" s="30"/>
      <c r="AS1312" s="34"/>
      <c r="AT1312" s="34"/>
      <c r="AU1312" s="30"/>
      <c r="AV1312" s="34"/>
      <c r="AW1312" s="34"/>
      <c r="AX1312" s="30"/>
      <c r="AY1312" s="34"/>
      <c r="AZ1312" s="34"/>
      <c r="BA1312" s="30"/>
      <c r="BB1312" s="34"/>
      <c r="BC1312" s="34"/>
      <c r="BD1312" s="30"/>
      <c r="BE1312" s="34"/>
      <c r="BF1312" s="34"/>
      <c r="BG1312" s="30"/>
      <c r="BH1312" s="34"/>
      <c r="BI1312" s="34"/>
      <c r="BJ1312" s="30"/>
      <c r="BK1312" s="34"/>
      <c r="BL1312" s="34"/>
      <c r="BM1312" s="122"/>
      <c r="BN1312" s="28"/>
      <c r="BO1312" s="34"/>
      <c r="BP1312" s="30"/>
      <c r="BQ1312" s="30"/>
      <c r="BR1312" s="31"/>
      <c r="BS1312" s="31"/>
      <c r="BT1312" s="31"/>
      <c r="BU1312" s="31"/>
      <c r="BV1312" s="31"/>
      <c r="BW1312" s="31"/>
      <c r="BX1312" s="31"/>
      <c r="BY1312" s="31"/>
      <c r="BZ1312" s="31"/>
      <c r="CA1312" s="31"/>
      <c r="CB1312" s="31"/>
      <c r="CC1312" s="31"/>
      <c r="CD1312" s="31"/>
      <c r="CE1312" s="31"/>
      <c r="CF1312" s="31"/>
      <c r="CG1312" s="31"/>
      <c r="CH1312" s="31"/>
      <c r="CI1312" s="31"/>
      <c r="CJ1312" s="31"/>
      <c r="CK1312" s="31"/>
      <c r="CL1312" s="31"/>
      <c r="CM1312" s="31"/>
      <c r="CN1312" s="31"/>
      <c r="CO1312" s="31"/>
      <c r="CP1312" s="31"/>
      <c r="CQ1312" s="31"/>
      <c r="CR1312" s="31"/>
      <c r="CS1312" s="31"/>
      <c r="CT1312" s="31"/>
      <c r="CU1312" s="31"/>
      <c r="CV1312" s="31"/>
      <c r="CW1312" s="31"/>
      <c r="CX1312" s="31"/>
      <c r="CY1312" s="31"/>
      <c r="CZ1312" s="31"/>
      <c r="DA1312" s="31"/>
      <c r="DB1312" s="31"/>
      <c r="DC1312" s="31"/>
      <c r="DD1312" s="31"/>
      <c r="DE1312" s="31"/>
      <c r="DF1312" s="31"/>
      <c r="DG1312" s="31"/>
      <c r="DH1312" s="31"/>
      <c r="DI1312" s="31"/>
      <c r="DJ1312" s="31"/>
      <c r="DK1312" s="31"/>
      <c r="DL1312" s="31"/>
      <c r="DM1312" s="31"/>
      <c r="DN1312" s="31"/>
      <c r="DO1312" s="31"/>
      <c r="DP1312" s="31"/>
      <c r="DQ1312" s="31"/>
      <c r="DR1312" s="31"/>
      <c r="DS1312" s="31"/>
      <c r="DT1312" s="31"/>
      <c r="DU1312" s="31"/>
      <c r="DV1312" s="31"/>
      <c r="DW1312" s="31"/>
      <c r="DX1312" s="31"/>
      <c r="DY1312" s="31"/>
      <c r="DZ1312" s="31"/>
      <c r="EA1312" s="31"/>
      <c r="EB1312" s="31"/>
      <c r="EC1312" s="31"/>
      <c r="ED1312" s="31"/>
      <c r="EE1312" s="31"/>
      <c r="EF1312" s="31"/>
      <c r="EG1312" s="31"/>
      <c r="EH1312" s="31"/>
      <c r="EI1312" s="31"/>
      <c r="EJ1312" s="31"/>
      <c r="EK1312" s="31"/>
      <c r="EL1312" s="31"/>
      <c r="EM1312" s="31"/>
      <c r="EN1312" s="31"/>
      <c r="EO1312" s="31"/>
      <c r="EP1312" s="31"/>
      <c r="EQ1312" s="31"/>
      <c r="ER1312" s="31"/>
      <c r="ES1312" s="31"/>
      <c r="ET1312" s="31"/>
      <c r="EU1312" s="31"/>
      <c r="EV1312" s="31"/>
      <c r="EW1312" s="31"/>
      <c r="EX1312" s="31"/>
      <c r="EY1312" s="31"/>
      <c r="EZ1312" s="31"/>
      <c r="FA1312" s="31"/>
      <c r="FB1312" s="31"/>
      <c r="FC1312" s="31"/>
      <c r="FD1312" s="31"/>
      <c r="FE1312" s="31"/>
      <c r="FF1312" s="31"/>
      <c r="FG1312" s="31"/>
      <c r="FH1312" s="31"/>
      <c r="FI1312" s="31"/>
      <c r="FJ1312" s="31"/>
      <c r="FK1312" s="31"/>
      <c r="FL1312" s="31"/>
      <c r="FM1312" s="31"/>
      <c r="FN1312" s="31"/>
      <c r="FO1312" s="31"/>
      <c r="FP1312" s="31"/>
      <c r="FQ1312" s="31"/>
      <c r="FR1312" s="31"/>
      <c r="FS1312" s="31"/>
      <c r="FT1312" s="31"/>
      <c r="FU1312" s="31"/>
      <c r="FV1312" s="31"/>
      <c r="FW1312" s="31"/>
      <c r="FX1312" s="31"/>
      <c r="FY1312" s="31"/>
      <c r="FZ1312" s="31"/>
      <c r="GA1312" s="31"/>
      <c r="GB1312" s="31"/>
      <c r="GC1312" s="31"/>
      <c r="GD1312" s="31"/>
      <c r="GE1312" s="31"/>
      <c r="GF1312" s="31"/>
      <c r="GG1312" s="31"/>
      <c r="GH1312" s="31"/>
      <c r="GI1312" s="31"/>
      <c r="GJ1312" s="31"/>
      <c r="GK1312" s="31"/>
      <c r="GL1312" s="31"/>
      <c r="GM1312" s="31"/>
      <c r="GN1312" s="31"/>
      <c r="GO1312" s="31"/>
      <c r="GP1312" s="31"/>
      <c r="GQ1312" s="31"/>
      <c r="GR1312" s="31"/>
      <c r="GS1312" s="31"/>
      <c r="GT1312" s="31"/>
      <c r="GU1312" s="31"/>
      <c r="GV1312" s="31"/>
      <c r="GW1312" s="31"/>
      <c r="GX1312" s="31"/>
      <c r="GY1312" s="31"/>
      <c r="GZ1312" s="31"/>
    </row>
    <row r="1313" spans="2:208" s="32" customFormat="1" x14ac:dyDescent="0.2">
      <c r="B1313" s="21"/>
      <c r="C1313" s="22"/>
      <c r="D1313" s="22"/>
      <c r="E1313" s="22"/>
      <c r="F1313" s="246"/>
      <c r="G1313" s="121"/>
      <c r="H1313" s="27"/>
      <c r="I1313" s="28"/>
      <c r="J1313" s="29"/>
      <c r="K1313" s="30"/>
      <c r="L1313" s="34"/>
      <c r="M1313" s="35"/>
      <c r="N1313" s="30"/>
      <c r="O1313" s="34"/>
      <c r="P1313" s="35"/>
      <c r="Q1313" s="30"/>
      <c r="R1313" s="34"/>
      <c r="S1313" s="35"/>
      <c r="T1313" s="30"/>
      <c r="U1313" s="34"/>
      <c r="V1313" s="35"/>
      <c r="W1313" s="30"/>
      <c r="X1313" s="34"/>
      <c r="Y1313" s="34"/>
      <c r="Z1313" s="30"/>
      <c r="AA1313" s="34"/>
      <c r="AB1313" s="34"/>
      <c r="AC1313" s="30"/>
      <c r="AD1313" s="34"/>
      <c r="AE1313" s="34"/>
      <c r="AF1313" s="30"/>
      <c r="AG1313" s="34"/>
      <c r="AH1313" s="34"/>
      <c r="AI1313" s="30"/>
      <c r="AJ1313" s="34"/>
      <c r="AK1313" s="34"/>
      <c r="AL1313" s="30"/>
      <c r="AM1313" s="34"/>
      <c r="AN1313" s="34"/>
      <c r="AO1313" s="30"/>
      <c r="AP1313" s="34"/>
      <c r="AQ1313" s="34"/>
      <c r="AR1313" s="30"/>
      <c r="AS1313" s="34"/>
      <c r="AT1313" s="34"/>
      <c r="AU1313" s="30"/>
      <c r="AV1313" s="34"/>
      <c r="AW1313" s="34"/>
      <c r="AX1313" s="30"/>
      <c r="AY1313" s="34"/>
      <c r="AZ1313" s="34"/>
      <c r="BA1313" s="30"/>
      <c r="BB1313" s="34"/>
      <c r="BC1313" s="34"/>
      <c r="BD1313" s="30"/>
      <c r="BE1313" s="34"/>
      <c r="BF1313" s="34"/>
      <c r="BG1313" s="30"/>
      <c r="BH1313" s="34"/>
      <c r="BI1313" s="34"/>
      <c r="BJ1313" s="30"/>
      <c r="BK1313" s="34"/>
      <c r="BL1313" s="34"/>
      <c r="BM1313" s="122"/>
      <c r="BN1313" s="28"/>
      <c r="BO1313" s="34"/>
      <c r="BP1313" s="30"/>
      <c r="BQ1313" s="30"/>
      <c r="BR1313" s="31"/>
      <c r="BS1313" s="31"/>
      <c r="BT1313" s="31"/>
      <c r="BU1313" s="31"/>
      <c r="BV1313" s="31"/>
      <c r="BW1313" s="31"/>
      <c r="BX1313" s="31"/>
      <c r="BY1313" s="31"/>
      <c r="BZ1313" s="31"/>
      <c r="CA1313" s="31"/>
      <c r="CB1313" s="31"/>
      <c r="CC1313" s="31"/>
      <c r="CD1313" s="31"/>
      <c r="CE1313" s="31"/>
      <c r="CF1313" s="31"/>
      <c r="CG1313" s="31"/>
      <c r="CH1313" s="31"/>
      <c r="CI1313" s="31"/>
      <c r="CJ1313" s="31"/>
      <c r="CK1313" s="31"/>
      <c r="CL1313" s="31"/>
      <c r="CM1313" s="31"/>
      <c r="CN1313" s="31"/>
      <c r="CO1313" s="31"/>
      <c r="CP1313" s="31"/>
      <c r="CQ1313" s="31"/>
      <c r="CR1313" s="31"/>
      <c r="CS1313" s="31"/>
      <c r="CT1313" s="31"/>
      <c r="CU1313" s="31"/>
      <c r="CV1313" s="31"/>
      <c r="CW1313" s="31"/>
      <c r="CX1313" s="31"/>
      <c r="CY1313" s="31"/>
      <c r="CZ1313" s="31"/>
      <c r="DA1313" s="31"/>
      <c r="DB1313" s="31"/>
      <c r="DC1313" s="31"/>
      <c r="DD1313" s="31"/>
      <c r="DE1313" s="31"/>
      <c r="DF1313" s="31"/>
      <c r="DG1313" s="31"/>
      <c r="DH1313" s="31"/>
      <c r="DI1313" s="31"/>
      <c r="DJ1313" s="31"/>
      <c r="DK1313" s="31"/>
      <c r="DL1313" s="31"/>
      <c r="DM1313" s="31"/>
      <c r="DN1313" s="31"/>
      <c r="DO1313" s="31"/>
      <c r="DP1313" s="31"/>
      <c r="DQ1313" s="31"/>
      <c r="DR1313" s="31"/>
      <c r="DS1313" s="31"/>
      <c r="DT1313" s="31"/>
      <c r="DU1313" s="31"/>
      <c r="DV1313" s="31"/>
      <c r="DW1313" s="31"/>
      <c r="DX1313" s="31"/>
      <c r="DY1313" s="31"/>
      <c r="DZ1313" s="31"/>
      <c r="EA1313" s="31"/>
      <c r="EB1313" s="31"/>
      <c r="EC1313" s="31"/>
      <c r="ED1313" s="31"/>
      <c r="EE1313" s="31"/>
      <c r="EF1313" s="31"/>
      <c r="EG1313" s="31"/>
      <c r="EH1313" s="31"/>
      <c r="EI1313" s="31"/>
      <c r="EJ1313" s="31"/>
      <c r="EK1313" s="31"/>
      <c r="EL1313" s="31"/>
      <c r="EM1313" s="31"/>
      <c r="EN1313" s="31"/>
      <c r="EO1313" s="31"/>
      <c r="EP1313" s="31"/>
      <c r="EQ1313" s="31"/>
      <c r="ER1313" s="31"/>
      <c r="ES1313" s="31"/>
      <c r="ET1313" s="31"/>
      <c r="EU1313" s="31"/>
      <c r="EV1313" s="31"/>
      <c r="EW1313" s="31"/>
      <c r="EX1313" s="31"/>
      <c r="EY1313" s="31"/>
      <c r="EZ1313" s="31"/>
      <c r="FA1313" s="31"/>
      <c r="FB1313" s="31"/>
      <c r="FC1313" s="31"/>
      <c r="FD1313" s="31"/>
      <c r="FE1313" s="31"/>
      <c r="FF1313" s="31"/>
      <c r="FG1313" s="31"/>
      <c r="FH1313" s="31"/>
      <c r="FI1313" s="31"/>
      <c r="FJ1313" s="31"/>
      <c r="FK1313" s="31"/>
      <c r="FL1313" s="31"/>
      <c r="FM1313" s="31"/>
      <c r="FN1313" s="31"/>
      <c r="FO1313" s="31"/>
      <c r="FP1313" s="31"/>
      <c r="FQ1313" s="31"/>
      <c r="FR1313" s="31"/>
      <c r="FS1313" s="31"/>
      <c r="FT1313" s="31"/>
      <c r="FU1313" s="31"/>
      <c r="FV1313" s="31"/>
      <c r="FW1313" s="31"/>
      <c r="FX1313" s="31"/>
      <c r="FY1313" s="31"/>
      <c r="FZ1313" s="31"/>
      <c r="GA1313" s="31"/>
      <c r="GB1313" s="31"/>
      <c r="GC1313" s="31"/>
      <c r="GD1313" s="31"/>
      <c r="GE1313" s="31"/>
      <c r="GF1313" s="31"/>
      <c r="GG1313" s="31"/>
      <c r="GH1313" s="31"/>
      <c r="GI1313" s="31"/>
      <c r="GJ1313" s="31"/>
      <c r="GK1313" s="31"/>
      <c r="GL1313" s="31"/>
      <c r="GM1313" s="31"/>
      <c r="GN1313" s="31"/>
      <c r="GO1313" s="31"/>
      <c r="GP1313" s="31"/>
      <c r="GQ1313" s="31"/>
      <c r="GR1313" s="31"/>
      <c r="GS1313" s="31"/>
      <c r="GT1313" s="31"/>
      <c r="GU1313" s="31"/>
      <c r="GV1313" s="31"/>
      <c r="GW1313" s="31"/>
      <c r="GX1313" s="31"/>
      <c r="GY1313" s="31"/>
      <c r="GZ1313" s="31"/>
    </row>
    <row r="1314" spans="2:208" s="32" customFormat="1" x14ac:dyDescent="0.2">
      <c r="B1314" s="21"/>
      <c r="C1314" s="22"/>
      <c r="D1314" s="22"/>
      <c r="E1314" s="22"/>
      <c r="F1314" s="246"/>
      <c r="G1314" s="121"/>
      <c r="H1314" s="27"/>
      <c r="I1314" s="28"/>
      <c r="J1314" s="29"/>
      <c r="K1314" s="30"/>
      <c r="L1314" s="34"/>
      <c r="M1314" s="35"/>
      <c r="N1314" s="30"/>
      <c r="O1314" s="34"/>
      <c r="P1314" s="35"/>
      <c r="Q1314" s="30"/>
      <c r="R1314" s="34"/>
      <c r="S1314" s="35"/>
      <c r="T1314" s="30"/>
      <c r="U1314" s="34"/>
      <c r="V1314" s="35"/>
      <c r="W1314" s="30"/>
      <c r="X1314" s="34"/>
      <c r="Y1314" s="34"/>
      <c r="Z1314" s="30"/>
      <c r="AA1314" s="34"/>
      <c r="AB1314" s="34"/>
      <c r="AC1314" s="30"/>
      <c r="AD1314" s="34"/>
      <c r="AE1314" s="34"/>
      <c r="AF1314" s="30"/>
      <c r="AG1314" s="34"/>
      <c r="AH1314" s="34"/>
      <c r="AI1314" s="30"/>
      <c r="AJ1314" s="34"/>
      <c r="AK1314" s="34"/>
      <c r="AL1314" s="30"/>
      <c r="AM1314" s="34"/>
      <c r="AN1314" s="34"/>
      <c r="AO1314" s="30"/>
      <c r="AP1314" s="34"/>
      <c r="AQ1314" s="34"/>
      <c r="AR1314" s="30"/>
      <c r="AS1314" s="34"/>
      <c r="AT1314" s="34"/>
      <c r="AU1314" s="30"/>
      <c r="AV1314" s="34"/>
      <c r="AW1314" s="34"/>
      <c r="AX1314" s="30"/>
      <c r="AY1314" s="34"/>
      <c r="AZ1314" s="34"/>
      <c r="BA1314" s="30"/>
      <c r="BB1314" s="34"/>
      <c r="BC1314" s="34"/>
      <c r="BD1314" s="30"/>
      <c r="BE1314" s="34"/>
      <c r="BF1314" s="34"/>
      <c r="BG1314" s="30"/>
      <c r="BH1314" s="34"/>
      <c r="BI1314" s="34"/>
      <c r="BJ1314" s="30"/>
      <c r="BK1314" s="34"/>
      <c r="BL1314" s="34"/>
      <c r="BM1314" s="122"/>
      <c r="BN1314" s="28"/>
      <c r="BO1314" s="34"/>
      <c r="BP1314" s="30"/>
      <c r="BQ1314" s="30"/>
      <c r="BR1314" s="31"/>
      <c r="BS1314" s="31"/>
      <c r="BT1314" s="31"/>
      <c r="BU1314" s="31"/>
      <c r="BV1314" s="31"/>
      <c r="BW1314" s="31"/>
      <c r="BX1314" s="31"/>
      <c r="BY1314" s="31"/>
      <c r="BZ1314" s="31"/>
      <c r="CA1314" s="31"/>
      <c r="CB1314" s="31"/>
      <c r="CC1314" s="31"/>
      <c r="CD1314" s="31"/>
      <c r="CE1314" s="31"/>
      <c r="CF1314" s="31"/>
      <c r="CG1314" s="31"/>
      <c r="CH1314" s="31"/>
      <c r="CI1314" s="31"/>
      <c r="CJ1314" s="31"/>
      <c r="CK1314" s="31"/>
      <c r="CL1314" s="31"/>
      <c r="CM1314" s="31"/>
      <c r="CN1314" s="31"/>
      <c r="CO1314" s="31"/>
      <c r="CP1314" s="31"/>
      <c r="CQ1314" s="31"/>
      <c r="CR1314" s="31"/>
      <c r="CS1314" s="31"/>
      <c r="CT1314" s="31"/>
      <c r="CU1314" s="31"/>
      <c r="CV1314" s="31"/>
      <c r="CW1314" s="31"/>
      <c r="CX1314" s="31"/>
      <c r="CY1314" s="31"/>
      <c r="CZ1314" s="31"/>
      <c r="DA1314" s="31"/>
      <c r="DB1314" s="31"/>
      <c r="DC1314" s="31"/>
      <c r="DD1314" s="31"/>
      <c r="DE1314" s="31"/>
      <c r="DF1314" s="31"/>
      <c r="DG1314" s="31"/>
      <c r="DH1314" s="31"/>
      <c r="DI1314" s="31"/>
      <c r="DJ1314" s="31"/>
      <c r="DK1314" s="31"/>
      <c r="DL1314" s="31"/>
      <c r="DM1314" s="31"/>
      <c r="DN1314" s="31"/>
      <c r="DO1314" s="31"/>
      <c r="DP1314" s="31"/>
      <c r="DQ1314" s="31"/>
      <c r="DR1314" s="31"/>
      <c r="DS1314" s="31"/>
      <c r="DT1314" s="31"/>
      <c r="DU1314" s="31"/>
      <c r="DV1314" s="31"/>
      <c r="DW1314" s="31"/>
      <c r="DX1314" s="31"/>
      <c r="DY1314" s="31"/>
      <c r="DZ1314" s="31"/>
      <c r="EA1314" s="31"/>
      <c r="EB1314" s="31"/>
      <c r="EC1314" s="31"/>
      <c r="ED1314" s="31"/>
      <c r="EE1314" s="31"/>
      <c r="EF1314" s="31"/>
      <c r="EG1314" s="31"/>
      <c r="EH1314" s="31"/>
      <c r="EI1314" s="31"/>
      <c r="EJ1314" s="31"/>
      <c r="EK1314" s="31"/>
      <c r="EL1314" s="31"/>
      <c r="EM1314" s="31"/>
      <c r="EN1314" s="31"/>
      <c r="EO1314" s="31"/>
      <c r="EP1314" s="31"/>
      <c r="EQ1314" s="31"/>
      <c r="ER1314" s="31"/>
      <c r="ES1314" s="31"/>
      <c r="ET1314" s="31"/>
      <c r="EU1314" s="31"/>
      <c r="EV1314" s="31"/>
      <c r="EW1314" s="31"/>
      <c r="EX1314" s="31"/>
      <c r="EY1314" s="31"/>
      <c r="EZ1314" s="31"/>
      <c r="FA1314" s="31"/>
      <c r="FB1314" s="31"/>
      <c r="FC1314" s="31"/>
      <c r="FD1314" s="31"/>
      <c r="FE1314" s="31"/>
      <c r="FF1314" s="31"/>
      <c r="FG1314" s="31"/>
      <c r="FH1314" s="31"/>
      <c r="FI1314" s="31"/>
      <c r="FJ1314" s="31"/>
      <c r="FK1314" s="31"/>
      <c r="FL1314" s="31"/>
      <c r="FM1314" s="31"/>
      <c r="FN1314" s="31"/>
      <c r="FO1314" s="31"/>
      <c r="FP1314" s="31"/>
      <c r="FQ1314" s="31"/>
      <c r="FR1314" s="31"/>
      <c r="FS1314" s="31"/>
      <c r="FT1314" s="31"/>
      <c r="FU1314" s="31"/>
      <c r="FV1314" s="31"/>
      <c r="FW1314" s="31"/>
      <c r="FX1314" s="31"/>
      <c r="FY1314" s="31"/>
      <c r="FZ1314" s="31"/>
      <c r="GA1314" s="31"/>
      <c r="GB1314" s="31"/>
      <c r="GC1314" s="31"/>
      <c r="GD1314" s="31"/>
      <c r="GE1314" s="31"/>
      <c r="GF1314" s="31"/>
      <c r="GG1314" s="31"/>
      <c r="GH1314" s="31"/>
      <c r="GI1314" s="31"/>
      <c r="GJ1314" s="31"/>
      <c r="GK1314" s="31"/>
      <c r="GL1314" s="31"/>
      <c r="GM1314" s="31"/>
      <c r="GN1314" s="31"/>
      <c r="GO1314" s="31"/>
      <c r="GP1314" s="31"/>
      <c r="GQ1314" s="31"/>
      <c r="GR1314" s="31"/>
      <c r="GS1314" s="31"/>
      <c r="GT1314" s="31"/>
      <c r="GU1314" s="31"/>
      <c r="GV1314" s="31"/>
      <c r="GW1314" s="31"/>
      <c r="GX1314" s="31"/>
      <c r="GY1314" s="31"/>
      <c r="GZ1314" s="31"/>
    </row>
    <row r="1315" spans="2:208" s="32" customFormat="1" x14ac:dyDescent="0.2">
      <c r="B1315" s="21"/>
      <c r="C1315" s="22"/>
      <c r="D1315" s="22"/>
      <c r="E1315" s="22"/>
      <c r="F1315" s="246"/>
      <c r="G1315" s="121"/>
      <c r="H1315" s="27"/>
      <c r="I1315" s="28"/>
      <c r="J1315" s="29"/>
      <c r="K1315" s="30"/>
      <c r="L1315" s="34"/>
      <c r="M1315" s="35"/>
      <c r="N1315" s="30"/>
      <c r="O1315" s="34"/>
      <c r="P1315" s="35"/>
      <c r="Q1315" s="30"/>
      <c r="R1315" s="34"/>
      <c r="S1315" s="35"/>
      <c r="T1315" s="30"/>
      <c r="U1315" s="34"/>
      <c r="V1315" s="35"/>
      <c r="W1315" s="30"/>
      <c r="X1315" s="34"/>
      <c r="Y1315" s="34"/>
      <c r="Z1315" s="30"/>
      <c r="AA1315" s="34"/>
      <c r="AB1315" s="34"/>
      <c r="AC1315" s="30"/>
      <c r="AD1315" s="34"/>
      <c r="AE1315" s="34"/>
      <c r="AF1315" s="30"/>
      <c r="AG1315" s="34"/>
      <c r="AH1315" s="34"/>
      <c r="AI1315" s="30"/>
      <c r="AJ1315" s="34"/>
      <c r="AK1315" s="34"/>
      <c r="AL1315" s="30"/>
      <c r="AM1315" s="34"/>
      <c r="AN1315" s="34"/>
      <c r="AO1315" s="30"/>
      <c r="AP1315" s="34"/>
      <c r="AQ1315" s="34"/>
      <c r="AR1315" s="30"/>
      <c r="AS1315" s="34"/>
      <c r="AT1315" s="34"/>
      <c r="AU1315" s="30"/>
      <c r="AV1315" s="34"/>
      <c r="AW1315" s="34"/>
      <c r="AX1315" s="30"/>
      <c r="AY1315" s="34"/>
      <c r="AZ1315" s="34"/>
      <c r="BA1315" s="30"/>
      <c r="BB1315" s="34"/>
      <c r="BC1315" s="34"/>
      <c r="BD1315" s="30"/>
      <c r="BE1315" s="34"/>
      <c r="BF1315" s="34"/>
      <c r="BG1315" s="30"/>
      <c r="BH1315" s="34"/>
      <c r="BI1315" s="34"/>
      <c r="BJ1315" s="30"/>
      <c r="BK1315" s="34"/>
      <c r="BL1315" s="34"/>
      <c r="BM1315" s="122"/>
      <c r="BN1315" s="28"/>
      <c r="BO1315" s="34"/>
      <c r="BP1315" s="30"/>
      <c r="BQ1315" s="30"/>
      <c r="BR1315" s="31"/>
      <c r="BS1315" s="31"/>
      <c r="BT1315" s="31"/>
      <c r="BU1315" s="31"/>
      <c r="BV1315" s="31"/>
      <c r="BW1315" s="31"/>
      <c r="BX1315" s="31"/>
      <c r="BY1315" s="31"/>
      <c r="BZ1315" s="31"/>
      <c r="CA1315" s="31"/>
      <c r="CB1315" s="31"/>
      <c r="CC1315" s="31"/>
      <c r="CD1315" s="31"/>
      <c r="CE1315" s="31"/>
      <c r="CF1315" s="31"/>
      <c r="CG1315" s="31"/>
      <c r="CH1315" s="31"/>
      <c r="CI1315" s="31"/>
      <c r="CJ1315" s="31"/>
      <c r="CK1315" s="31"/>
      <c r="CL1315" s="31"/>
      <c r="CM1315" s="31"/>
      <c r="CN1315" s="31"/>
      <c r="CO1315" s="31"/>
      <c r="CP1315" s="31"/>
      <c r="CQ1315" s="31"/>
      <c r="CR1315" s="31"/>
      <c r="CS1315" s="31"/>
      <c r="CT1315" s="31"/>
      <c r="CU1315" s="31"/>
      <c r="CV1315" s="31"/>
      <c r="CW1315" s="31"/>
      <c r="CX1315" s="31"/>
      <c r="CY1315" s="31"/>
      <c r="CZ1315" s="31"/>
      <c r="DA1315" s="31"/>
      <c r="DB1315" s="31"/>
      <c r="DC1315" s="31"/>
      <c r="DD1315" s="31"/>
      <c r="DE1315" s="31"/>
      <c r="DF1315" s="31"/>
      <c r="DG1315" s="31"/>
      <c r="DH1315" s="31"/>
      <c r="DI1315" s="31"/>
      <c r="DJ1315" s="31"/>
      <c r="DK1315" s="31"/>
      <c r="DL1315" s="31"/>
      <c r="DM1315" s="31"/>
      <c r="DN1315" s="31"/>
      <c r="DO1315" s="31"/>
      <c r="DP1315" s="31"/>
      <c r="DQ1315" s="31"/>
      <c r="DR1315" s="31"/>
      <c r="DS1315" s="31"/>
      <c r="DT1315" s="31"/>
      <c r="DU1315" s="31"/>
      <c r="DV1315" s="31"/>
      <c r="DW1315" s="31"/>
      <c r="DX1315" s="31"/>
      <c r="DY1315" s="31"/>
      <c r="DZ1315" s="31"/>
      <c r="EA1315" s="31"/>
      <c r="EB1315" s="31"/>
      <c r="EC1315" s="31"/>
      <c r="ED1315" s="31"/>
      <c r="EE1315" s="31"/>
      <c r="EF1315" s="31"/>
      <c r="EG1315" s="31"/>
      <c r="EH1315" s="31"/>
      <c r="EI1315" s="31"/>
      <c r="EJ1315" s="31"/>
      <c r="EK1315" s="31"/>
      <c r="EL1315" s="31"/>
      <c r="EM1315" s="31"/>
      <c r="EN1315" s="31"/>
      <c r="EO1315" s="31"/>
      <c r="EP1315" s="31"/>
      <c r="EQ1315" s="31"/>
      <c r="ER1315" s="31"/>
      <c r="ES1315" s="31"/>
      <c r="ET1315" s="31"/>
      <c r="EU1315" s="31"/>
      <c r="EV1315" s="31"/>
      <c r="EW1315" s="31"/>
      <c r="EX1315" s="31"/>
      <c r="EY1315" s="31"/>
      <c r="EZ1315" s="31"/>
      <c r="FA1315" s="31"/>
      <c r="FB1315" s="31"/>
      <c r="FC1315" s="31"/>
      <c r="FD1315" s="31"/>
      <c r="FE1315" s="31"/>
      <c r="FF1315" s="31"/>
      <c r="FG1315" s="31"/>
      <c r="FH1315" s="31"/>
      <c r="FI1315" s="31"/>
      <c r="FJ1315" s="31"/>
      <c r="FK1315" s="31"/>
      <c r="FL1315" s="31"/>
      <c r="FM1315" s="31"/>
      <c r="FN1315" s="31"/>
      <c r="FO1315" s="31"/>
      <c r="FP1315" s="31"/>
      <c r="FQ1315" s="31"/>
      <c r="FR1315" s="31"/>
      <c r="FS1315" s="31"/>
      <c r="FT1315" s="31"/>
      <c r="FU1315" s="31"/>
      <c r="FV1315" s="31"/>
      <c r="FW1315" s="31"/>
      <c r="FX1315" s="31"/>
      <c r="FY1315" s="31"/>
      <c r="FZ1315" s="31"/>
      <c r="GA1315" s="31"/>
      <c r="GB1315" s="31"/>
      <c r="GC1315" s="31"/>
      <c r="GD1315" s="31"/>
      <c r="GE1315" s="31"/>
      <c r="GF1315" s="31"/>
      <c r="GG1315" s="31"/>
      <c r="GH1315" s="31"/>
      <c r="GI1315" s="31"/>
      <c r="GJ1315" s="31"/>
      <c r="GK1315" s="31"/>
      <c r="GL1315" s="31"/>
      <c r="GM1315" s="31"/>
      <c r="GN1315" s="31"/>
      <c r="GO1315" s="31"/>
      <c r="GP1315" s="31"/>
      <c r="GQ1315" s="31"/>
      <c r="GR1315" s="31"/>
      <c r="GS1315" s="31"/>
      <c r="GT1315" s="31"/>
      <c r="GU1315" s="31"/>
      <c r="GV1315" s="31"/>
      <c r="GW1315" s="31"/>
      <c r="GX1315" s="31"/>
      <c r="GY1315" s="31"/>
      <c r="GZ1315" s="31"/>
    </row>
    <row r="1316" spans="2:208" s="32" customFormat="1" x14ac:dyDescent="0.2">
      <c r="B1316" s="21"/>
      <c r="C1316" s="22"/>
      <c r="D1316" s="22"/>
      <c r="E1316" s="22"/>
      <c r="F1316" s="246"/>
      <c r="G1316" s="121"/>
      <c r="H1316" s="27"/>
      <c r="I1316" s="28"/>
      <c r="J1316" s="29"/>
      <c r="K1316" s="30"/>
      <c r="L1316" s="34"/>
      <c r="M1316" s="35"/>
      <c r="N1316" s="30"/>
      <c r="O1316" s="34"/>
      <c r="P1316" s="35"/>
      <c r="Q1316" s="30"/>
      <c r="R1316" s="34"/>
      <c r="S1316" s="35"/>
      <c r="T1316" s="30"/>
      <c r="U1316" s="34"/>
      <c r="V1316" s="35"/>
      <c r="W1316" s="30"/>
      <c r="X1316" s="34"/>
      <c r="Y1316" s="34"/>
      <c r="Z1316" s="30"/>
      <c r="AA1316" s="34"/>
      <c r="AB1316" s="34"/>
      <c r="AC1316" s="30"/>
      <c r="AD1316" s="34"/>
      <c r="AE1316" s="34"/>
      <c r="AF1316" s="30"/>
      <c r="AG1316" s="34"/>
      <c r="AH1316" s="34"/>
      <c r="AI1316" s="30"/>
      <c r="AJ1316" s="34"/>
      <c r="AK1316" s="34"/>
      <c r="AL1316" s="30"/>
      <c r="AM1316" s="34"/>
      <c r="AN1316" s="34"/>
      <c r="AO1316" s="30"/>
      <c r="AP1316" s="34"/>
      <c r="AQ1316" s="34"/>
      <c r="AR1316" s="30"/>
      <c r="AS1316" s="34"/>
      <c r="AT1316" s="34"/>
      <c r="AU1316" s="30"/>
      <c r="AV1316" s="34"/>
      <c r="AW1316" s="34"/>
      <c r="AX1316" s="30"/>
      <c r="AY1316" s="34"/>
      <c r="AZ1316" s="34"/>
      <c r="BA1316" s="30"/>
      <c r="BB1316" s="34"/>
      <c r="BC1316" s="34"/>
      <c r="BD1316" s="30"/>
      <c r="BE1316" s="34"/>
      <c r="BF1316" s="34"/>
      <c r="BG1316" s="30"/>
      <c r="BH1316" s="34"/>
      <c r="BI1316" s="34"/>
      <c r="BJ1316" s="30"/>
      <c r="BK1316" s="34"/>
      <c r="BL1316" s="34"/>
      <c r="BM1316" s="122"/>
      <c r="BN1316" s="28"/>
      <c r="BO1316" s="34"/>
      <c r="BP1316" s="30"/>
      <c r="BQ1316" s="30"/>
      <c r="BR1316" s="31"/>
      <c r="BS1316" s="31"/>
      <c r="BT1316" s="31"/>
      <c r="BU1316" s="31"/>
      <c r="BV1316" s="31"/>
      <c r="BW1316" s="31"/>
      <c r="BX1316" s="31"/>
      <c r="BY1316" s="31"/>
      <c r="BZ1316" s="31"/>
      <c r="CA1316" s="31"/>
      <c r="CB1316" s="31"/>
      <c r="CC1316" s="31"/>
      <c r="CD1316" s="31"/>
      <c r="CE1316" s="31"/>
      <c r="CF1316" s="31"/>
      <c r="CG1316" s="31"/>
      <c r="CH1316" s="31"/>
      <c r="CI1316" s="31"/>
      <c r="CJ1316" s="31"/>
      <c r="CK1316" s="31"/>
      <c r="CL1316" s="31"/>
      <c r="CM1316" s="31"/>
      <c r="CN1316" s="31"/>
      <c r="CO1316" s="31"/>
      <c r="CP1316" s="31"/>
      <c r="CQ1316" s="31"/>
      <c r="CR1316" s="31"/>
      <c r="CS1316" s="31"/>
      <c r="CT1316" s="31"/>
      <c r="CU1316" s="31"/>
      <c r="CV1316" s="31"/>
      <c r="CW1316" s="31"/>
      <c r="CX1316" s="31"/>
      <c r="CY1316" s="31"/>
      <c r="CZ1316" s="31"/>
      <c r="DA1316" s="31"/>
      <c r="DB1316" s="31"/>
      <c r="DC1316" s="31"/>
      <c r="DD1316" s="31"/>
      <c r="DE1316" s="31"/>
      <c r="DF1316" s="31"/>
      <c r="DG1316" s="31"/>
      <c r="DH1316" s="31"/>
      <c r="DI1316" s="31"/>
      <c r="DJ1316" s="31"/>
      <c r="DK1316" s="31"/>
      <c r="DL1316" s="31"/>
      <c r="DM1316" s="31"/>
      <c r="DN1316" s="31"/>
      <c r="DO1316" s="31"/>
      <c r="DP1316" s="31"/>
      <c r="DQ1316" s="31"/>
      <c r="DR1316" s="31"/>
      <c r="DS1316" s="31"/>
      <c r="DT1316" s="31"/>
      <c r="DU1316" s="31"/>
      <c r="DV1316" s="31"/>
      <c r="DW1316" s="31"/>
      <c r="DX1316" s="31"/>
      <c r="DY1316" s="31"/>
      <c r="DZ1316" s="31"/>
      <c r="EA1316" s="31"/>
      <c r="EB1316" s="31"/>
      <c r="EC1316" s="31"/>
      <c r="ED1316" s="31"/>
      <c r="EE1316" s="31"/>
      <c r="EF1316" s="31"/>
      <c r="EG1316" s="31"/>
      <c r="EH1316" s="31"/>
      <c r="EI1316" s="31"/>
      <c r="EJ1316" s="31"/>
      <c r="EK1316" s="31"/>
      <c r="EL1316" s="31"/>
      <c r="EM1316" s="31"/>
      <c r="EN1316" s="31"/>
      <c r="EO1316" s="31"/>
      <c r="EP1316" s="31"/>
      <c r="EQ1316" s="31"/>
      <c r="ER1316" s="31"/>
      <c r="ES1316" s="31"/>
      <c r="ET1316" s="31"/>
      <c r="EU1316" s="31"/>
      <c r="EV1316" s="31"/>
      <c r="EW1316" s="31"/>
      <c r="EX1316" s="31"/>
      <c r="EY1316" s="31"/>
      <c r="EZ1316" s="31"/>
      <c r="FA1316" s="31"/>
      <c r="FB1316" s="31"/>
      <c r="FC1316" s="31"/>
      <c r="FD1316" s="31"/>
      <c r="FE1316" s="31"/>
      <c r="FF1316" s="31"/>
      <c r="FG1316" s="31"/>
      <c r="FH1316" s="31"/>
      <c r="FI1316" s="31"/>
      <c r="FJ1316" s="31"/>
      <c r="FK1316" s="31"/>
      <c r="FL1316" s="31"/>
      <c r="FM1316" s="31"/>
      <c r="FN1316" s="31"/>
      <c r="FO1316" s="31"/>
      <c r="FP1316" s="31"/>
      <c r="FQ1316" s="31"/>
      <c r="FR1316" s="31"/>
      <c r="FS1316" s="31"/>
      <c r="FT1316" s="31"/>
      <c r="FU1316" s="31"/>
      <c r="FV1316" s="31"/>
      <c r="FW1316" s="31"/>
      <c r="FX1316" s="31"/>
      <c r="FY1316" s="31"/>
      <c r="FZ1316" s="31"/>
      <c r="GA1316" s="31"/>
      <c r="GB1316" s="31"/>
      <c r="GC1316" s="31"/>
      <c r="GD1316" s="31"/>
      <c r="GE1316" s="31"/>
      <c r="GF1316" s="31"/>
      <c r="GG1316" s="31"/>
      <c r="GH1316" s="31"/>
      <c r="GI1316" s="31"/>
      <c r="GJ1316" s="31"/>
      <c r="GK1316" s="31"/>
      <c r="GL1316" s="31"/>
      <c r="GM1316" s="31"/>
      <c r="GN1316" s="31"/>
      <c r="GO1316" s="31"/>
      <c r="GP1316" s="31"/>
      <c r="GQ1316" s="31"/>
      <c r="GR1316" s="31"/>
      <c r="GS1316" s="31"/>
      <c r="GT1316" s="31"/>
      <c r="GU1316" s="31"/>
      <c r="GV1316" s="31"/>
      <c r="GW1316" s="31"/>
      <c r="GX1316" s="31"/>
      <c r="GY1316" s="31"/>
      <c r="GZ1316" s="31"/>
    </row>
    <row r="1317" spans="2:208" s="32" customFormat="1" x14ac:dyDescent="0.2">
      <c r="B1317" s="21"/>
      <c r="C1317" s="22"/>
      <c r="D1317" s="22"/>
      <c r="E1317" s="22"/>
      <c r="F1317" s="246"/>
      <c r="G1317" s="121"/>
      <c r="H1317" s="27"/>
      <c r="I1317" s="28"/>
      <c r="J1317" s="29"/>
      <c r="K1317" s="30"/>
      <c r="L1317" s="34"/>
      <c r="M1317" s="35"/>
      <c r="N1317" s="30"/>
      <c r="O1317" s="34"/>
      <c r="P1317" s="35"/>
      <c r="Q1317" s="30"/>
      <c r="R1317" s="34"/>
      <c r="S1317" s="35"/>
      <c r="T1317" s="30"/>
      <c r="U1317" s="34"/>
      <c r="V1317" s="35"/>
      <c r="W1317" s="30"/>
      <c r="X1317" s="34"/>
      <c r="Y1317" s="34"/>
      <c r="Z1317" s="30"/>
      <c r="AA1317" s="34"/>
      <c r="AB1317" s="34"/>
      <c r="AC1317" s="30"/>
      <c r="AD1317" s="34"/>
      <c r="AE1317" s="34"/>
      <c r="AF1317" s="30"/>
      <c r="AG1317" s="34"/>
      <c r="AH1317" s="34"/>
      <c r="AI1317" s="30"/>
      <c r="AJ1317" s="34"/>
      <c r="AK1317" s="34"/>
      <c r="AL1317" s="30"/>
      <c r="AM1317" s="34"/>
      <c r="AN1317" s="34"/>
      <c r="AO1317" s="30"/>
      <c r="AP1317" s="34"/>
      <c r="AQ1317" s="34"/>
      <c r="AR1317" s="30"/>
      <c r="AS1317" s="34"/>
      <c r="AT1317" s="34"/>
      <c r="AU1317" s="30"/>
      <c r="AV1317" s="34"/>
      <c r="AW1317" s="34"/>
      <c r="AX1317" s="30"/>
      <c r="AY1317" s="34"/>
      <c r="AZ1317" s="34"/>
      <c r="BA1317" s="30"/>
      <c r="BB1317" s="34"/>
      <c r="BC1317" s="34"/>
      <c r="BD1317" s="30"/>
      <c r="BE1317" s="34"/>
      <c r="BF1317" s="34"/>
      <c r="BG1317" s="30"/>
      <c r="BH1317" s="34"/>
      <c r="BI1317" s="34"/>
      <c r="BJ1317" s="30"/>
      <c r="BK1317" s="34"/>
      <c r="BL1317" s="34"/>
      <c r="BM1317" s="122"/>
      <c r="BN1317" s="28"/>
      <c r="BO1317" s="34"/>
      <c r="BP1317" s="30"/>
      <c r="BQ1317" s="30"/>
      <c r="BR1317" s="31"/>
      <c r="BS1317" s="31"/>
      <c r="BT1317" s="31"/>
      <c r="BU1317" s="31"/>
      <c r="BV1317" s="31"/>
      <c r="BW1317" s="31"/>
      <c r="BX1317" s="31"/>
      <c r="BY1317" s="31"/>
      <c r="BZ1317" s="31"/>
      <c r="CA1317" s="31"/>
      <c r="CB1317" s="31"/>
      <c r="CC1317" s="31"/>
      <c r="CD1317" s="31"/>
      <c r="CE1317" s="31"/>
      <c r="CF1317" s="31"/>
      <c r="CG1317" s="31"/>
      <c r="CH1317" s="31"/>
      <c r="CI1317" s="31"/>
      <c r="CJ1317" s="31"/>
      <c r="CK1317" s="31"/>
      <c r="CL1317" s="31"/>
      <c r="CM1317" s="31"/>
      <c r="CN1317" s="31"/>
      <c r="CO1317" s="31"/>
      <c r="CP1317" s="31"/>
      <c r="CQ1317" s="31"/>
      <c r="CR1317" s="31"/>
      <c r="CS1317" s="31"/>
      <c r="CT1317" s="31"/>
      <c r="CU1317" s="31"/>
      <c r="CV1317" s="31"/>
      <c r="CW1317" s="31"/>
      <c r="CX1317" s="31"/>
      <c r="CY1317" s="31"/>
      <c r="CZ1317" s="31"/>
      <c r="DA1317" s="31"/>
      <c r="DB1317" s="31"/>
      <c r="DC1317" s="31"/>
      <c r="DD1317" s="31"/>
      <c r="DE1317" s="31"/>
      <c r="DF1317" s="31"/>
      <c r="DG1317" s="31"/>
      <c r="DH1317" s="31"/>
      <c r="DI1317" s="31"/>
      <c r="DJ1317" s="31"/>
      <c r="DK1317" s="31"/>
      <c r="DL1317" s="31"/>
      <c r="DM1317" s="31"/>
      <c r="DN1317" s="31"/>
      <c r="DO1317" s="31"/>
      <c r="DP1317" s="31"/>
      <c r="DQ1317" s="31"/>
      <c r="DR1317" s="31"/>
      <c r="DS1317" s="31"/>
      <c r="DT1317" s="31"/>
      <c r="DU1317" s="31"/>
      <c r="DV1317" s="31"/>
      <c r="DW1317" s="31"/>
      <c r="DX1317" s="31"/>
      <c r="DY1317" s="31"/>
      <c r="DZ1317" s="31"/>
      <c r="EA1317" s="31"/>
      <c r="EB1317" s="31"/>
      <c r="EC1317" s="31"/>
      <c r="ED1317" s="31"/>
      <c r="EE1317" s="31"/>
      <c r="EF1317" s="31"/>
      <c r="EG1317" s="31"/>
      <c r="EH1317" s="31"/>
      <c r="EI1317" s="31"/>
      <c r="EJ1317" s="31"/>
      <c r="EK1317" s="31"/>
      <c r="EL1317" s="31"/>
      <c r="EM1317" s="31"/>
      <c r="EN1317" s="31"/>
      <c r="EO1317" s="31"/>
      <c r="EP1317" s="31"/>
      <c r="EQ1317" s="31"/>
      <c r="ER1317" s="31"/>
      <c r="ES1317" s="31"/>
      <c r="ET1317" s="31"/>
      <c r="EU1317" s="31"/>
      <c r="EV1317" s="31"/>
      <c r="EW1317" s="31"/>
      <c r="EX1317" s="31"/>
      <c r="EY1317" s="31"/>
      <c r="EZ1317" s="31"/>
      <c r="FA1317" s="31"/>
      <c r="FB1317" s="31"/>
      <c r="FC1317" s="31"/>
      <c r="FD1317" s="31"/>
      <c r="FE1317" s="31"/>
      <c r="FF1317" s="31"/>
      <c r="FG1317" s="31"/>
      <c r="FH1317" s="31"/>
      <c r="FI1317" s="31"/>
      <c r="FJ1317" s="31"/>
      <c r="FK1317" s="31"/>
      <c r="FL1317" s="31"/>
      <c r="FM1317" s="31"/>
      <c r="FN1317" s="31"/>
      <c r="FO1317" s="31"/>
      <c r="FP1317" s="31"/>
      <c r="FQ1317" s="31"/>
      <c r="FR1317" s="31"/>
      <c r="FS1317" s="31"/>
      <c r="FT1317" s="31"/>
      <c r="FU1317" s="31"/>
      <c r="FV1317" s="31"/>
      <c r="FW1317" s="31"/>
      <c r="FX1317" s="31"/>
      <c r="FY1317" s="31"/>
      <c r="FZ1317" s="31"/>
      <c r="GA1317" s="31"/>
      <c r="GB1317" s="31"/>
      <c r="GC1317" s="31"/>
      <c r="GD1317" s="31"/>
      <c r="GE1317" s="31"/>
      <c r="GF1317" s="31"/>
      <c r="GG1317" s="31"/>
      <c r="GH1317" s="31"/>
      <c r="GI1317" s="31"/>
      <c r="GJ1317" s="31"/>
      <c r="GK1317" s="31"/>
      <c r="GL1317" s="31"/>
      <c r="GM1317" s="31"/>
      <c r="GN1317" s="31"/>
      <c r="GO1317" s="31"/>
      <c r="GP1317" s="31"/>
      <c r="GQ1317" s="31"/>
      <c r="GR1317" s="31"/>
      <c r="GS1317" s="31"/>
      <c r="GT1317" s="31"/>
      <c r="GU1317" s="31"/>
      <c r="GV1317" s="31"/>
      <c r="GW1317" s="31"/>
      <c r="GX1317" s="31"/>
      <c r="GY1317" s="31"/>
      <c r="GZ1317" s="31"/>
    </row>
    <row r="1318" spans="2:208" s="32" customFormat="1" x14ac:dyDescent="0.2">
      <c r="B1318" s="21"/>
      <c r="C1318" s="22"/>
      <c r="D1318" s="22"/>
      <c r="E1318" s="22"/>
      <c r="F1318" s="246"/>
      <c r="G1318" s="121"/>
      <c r="H1318" s="27"/>
      <c r="I1318" s="28"/>
      <c r="J1318" s="29"/>
      <c r="K1318" s="30"/>
      <c r="L1318" s="34"/>
      <c r="M1318" s="35"/>
      <c r="N1318" s="30"/>
      <c r="O1318" s="34"/>
      <c r="P1318" s="35"/>
      <c r="Q1318" s="30"/>
      <c r="R1318" s="34"/>
      <c r="S1318" s="35"/>
      <c r="T1318" s="30"/>
      <c r="U1318" s="34"/>
      <c r="V1318" s="35"/>
      <c r="W1318" s="30"/>
      <c r="X1318" s="34"/>
      <c r="Y1318" s="34"/>
      <c r="Z1318" s="30"/>
      <c r="AA1318" s="34"/>
      <c r="AB1318" s="34"/>
      <c r="AC1318" s="30"/>
      <c r="AD1318" s="34"/>
      <c r="AE1318" s="34"/>
      <c r="AF1318" s="30"/>
      <c r="AG1318" s="34"/>
      <c r="AH1318" s="34"/>
      <c r="AI1318" s="30"/>
      <c r="AJ1318" s="34"/>
      <c r="AK1318" s="34"/>
      <c r="AL1318" s="30"/>
      <c r="AM1318" s="34"/>
      <c r="AN1318" s="34"/>
      <c r="AO1318" s="30"/>
      <c r="AP1318" s="34"/>
      <c r="AQ1318" s="34"/>
      <c r="AR1318" s="30"/>
      <c r="AS1318" s="34"/>
      <c r="AT1318" s="34"/>
      <c r="AU1318" s="30"/>
      <c r="AV1318" s="34"/>
      <c r="AW1318" s="34"/>
      <c r="AX1318" s="30"/>
      <c r="AY1318" s="34"/>
      <c r="AZ1318" s="34"/>
      <c r="BA1318" s="30"/>
      <c r="BB1318" s="34"/>
      <c r="BC1318" s="34"/>
      <c r="BD1318" s="30"/>
      <c r="BE1318" s="34"/>
      <c r="BF1318" s="34"/>
      <c r="BG1318" s="30"/>
      <c r="BH1318" s="34"/>
      <c r="BI1318" s="34"/>
      <c r="BJ1318" s="30"/>
      <c r="BK1318" s="34"/>
      <c r="BL1318" s="34"/>
      <c r="BM1318" s="122"/>
      <c r="BN1318" s="28"/>
      <c r="BO1318" s="34"/>
      <c r="BP1318" s="30"/>
      <c r="BQ1318" s="30"/>
      <c r="BR1318" s="31"/>
      <c r="BS1318" s="31"/>
      <c r="BT1318" s="31"/>
      <c r="BU1318" s="31"/>
      <c r="BV1318" s="31"/>
      <c r="BW1318" s="31"/>
      <c r="BX1318" s="31"/>
      <c r="BY1318" s="31"/>
      <c r="BZ1318" s="31"/>
      <c r="CA1318" s="31"/>
      <c r="CB1318" s="31"/>
      <c r="CC1318" s="31"/>
      <c r="CD1318" s="31"/>
      <c r="CE1318" s="31"/>
      <c r="CF1318" s="31"/>
      <c r="CG1318" s="31"/>
      <c r="CH1318" s="31"/>
      <c r="CI1318" s="31"/>
      <c r="CJ1318" s="31"/>
      <c r="CK1318" s="31"/>
      <c r="CL1318" s="31"/>
      <c r="CM1318" s="31"/>
      <c r="CN1318" s="31"/>
      <c r="CO1318" s="31"/>
      <c r="CP1318" s="31"/>
      <c r="CQ1318" s="31"/>
      <c r="CR1318" s="31"/>
      <c r="CS1318" s="31"/>
      <c r="CT1318" s="31"/>
      <c r="CU1318" s="31"/>
      <c r="CV1318" s="31"/>
      <c r="CW1318" s="31"/>
      <c r="CX1318" s="31"/>
      <c r="CY1318" s="31"/>
      <c r="CZ1318" s="31"/>
      <c r="DA1318" s="31"/>
      <c r="DB1318" s="31"/>
      <c r="DC1318" s="31"/>
      <c r="DD1318" s="31"/>
      <c r="DE1318" s="31"/>
      <c r="DF1318" s="31"/>
      <c r="DG1318" s="31"/>
      <c r="DH1318" s="31"/>
      <c r="DI1318" s="31"/>
      <c r="DJ1318" s="31"/>
      <c r="DK1318" s="31"/>
      <c r="DL1318" s="31"/>
      <c r="DM1318" s="31"/>
      <c r="DN1318" s="31"/>
      <c r="DO1318" s="31"/>
      <c r="DP1318" s="31"/>
      <c r="DQ1318" s="31"/>
      <c r="DR1318" s="31"/>
      <c r="DS1318" s="31"/>
      <c r="DT1318" s="31"/>
      <c r="DU1318" s="31"/>
      <c r="DV1318" s="31"/>
      <c r="DW1318" s="31"/>
      <c r="DX1318" s="31"/>
      <c r="DY1318" s="31"/>
      <c r="DZ1318" s="31"/>
      <c r="EA1318" s="31"/>
      <c r="EB1318" s="31"/>
      <c r="EC1318" s="31"/>
      <c r="ED1318" s="31"/>
      <c r="EE1318" s="31"/>
      <c r="EF1318" s="31"/>
      <c r="EG1318" s="31"/>
      <c r="EH1318" s="31"/>
      <c r="EI1318" s="31"/>
      <c r="EJ1318" s="31"/>
      <c r="EK1318" s="31"/>
      <c r="EL1318" s="31"/>
      <c r="EM1318" s="31"/>
      <c r="EN1318" s="31"/>
      <c r="EO1318" s="31"/>
      <c r="EP1318" s="31"/>
      <c r="EQ1318" s="31"/>
      <c r="ER1318" s="31"/>
      <c r="ES1318" s="31"/>
      <c r="ET1318" s="31"/>
      <c r="EU1318" s="31"/>
      <c r="EV1318" s="31"/>
      <c r="EW1318" s="31"/>
      <c r="EX1318" s="31"/>
      <c r="EY1318" s="31"/>
      <c r="EZ1318" s="31"/>
      <c r="FA1318" s="31"/>
      <c r="FB1318" s="31"/>
      <c r="FC1318" s="31"/>
      <c r="FD1318" s="31"/>
      <c r="FE1318" s="31"/>
      <c r="FF1318" s="31"/>
      <c r="FG1318" s="31"/>
      <c r="FH1318" s="31"/>
      <c r="FI1318" s="31"/>
      <c r="FJ1318" s="31"/>
      <c r="FK1318" s="31"/>
      <c r="FL1318" s="31"/>
      <c r="FM1318" s="31"/>
      <c r="FN1318" s="31"/>
      <c r="FO1318" s="31"/>
      <c r="FP1318" s="31"/>
      <c r="FQ1318" s="31"/>
      <c r="FR1318" s="31"/>
      <c r="FS1318" s="31"/>
      <c r="FT1318" s="31"/>
      <c r="FU1318" s="31"/>
      <c r="FV1318" s="31"/>
      <c r="FW1318" s="31"/>
      <c r="FX1318" s="31"/>
      <c r="FY1318" s="31"/>
      <c r="FZ1318" s="31"/>
      <c r="GA1318" s="31"/>
      <c r="GB1318" s="31"/>
      <c r="GC1318" s="31"/>
      <c r="GD1318" s="31"/>
      <c r="GE1318" s="31"/>
      <c r="GF1318" s="31"/>
      <c r="GG1318" s="31"/>
      <c r="GH1318" s="31"/>
      <c r="GI1318" s="31"/>
      <c r="GJ1318" s="31"/>
      <c r="GK1318" s="31"/>
      <c r="GL1318" s="31"/>
      <c r="GM1318" s="31"/>
      <c r="GN1318" s="31"/>
      <c r="GO1318" s="31"/>
      <c r="GP1318" s="31"/>
      <c r="GQ1318" s="31"/>
      <c r="GR1318" s="31"/>
      <c r="GS1318" s="31"/>
      <c r="GT1318" s="31"/>
      <c r="GU1318" s="31"/>
      <c r="GV1318" s="31"/>
      <c r="GW1318" s="31"/>
      <c r="GX1318" s="31"/>
      <c r="GY1318" s="31"/>
      <c r="GZ1318" s="31"/>
    </row>
    <row r="1319" spans="2:208" s="32" customFormat="1" x14ac:dyDescent="0.2">
      <c r="B1319" s="21"/>
      <c r="C1319" s="22"/>
      <c r="D1319" s="22"/>
      <c r="E1319" s="22"/>
      <c r="F1319" s="246"/>
      <c r="G1319" s="121"/>
      <c r="H1319" s="27"/>
      <c r="I1319" s="28"/>
      <c r="J1319" s="29"/>
      <c r="K1319" s="30"/>
      <c r="L1319" s="34"/>
      <c r="M1319" s="35"/>
      <c r="N1319" s="30"/>
      <c r="O1319" s="34"/>
      <c r="P1319" s="35"/>
      <c r="Q1319" s="30"/>
      <c r="R1319" s="34"/>
      <c r="S1319" s="35"/>
      <c r="T1319" s="30"/>
      <c r="U1319" s="34"/>
      <c r="V1319" s="35"/>
      <c r="W1319" s="30"/>
      <c r="X1319" s="34"/>
      <c r="Y1319" s="34"/>
      <c r="Z1319" s="30"/>
      <c r="AA1319" s="34"/>
      <c r="AB1319" s="34"/>
      <c r="AC1319" s="30"/>
      <c r="AD1319" s="34"/>
      <c r="AE1319" s="34"/>
      <c r="AF1319" s="30"/>
      <c r="AG1319" s="34"/>
      <c r="AH1319" s="34"/>
      <c r="AI1319" s="30"/>
      <c r="AJ1319" s="34"/>
      <c r="AK1319" s="34"/>
      <c r="AL1319" s="30"/>
      <c r="AM1319" s="34"/>
      <c r="AN1319" s="34"/>
      <c r="AO1319" s="30"/>
      <c r="AP1319" s="34"/>
      <c r="AQ1319" s="34"/>
      <c r="AR1319" s="30"/>
      <c r="AS1319" s="34"/>
      <c r="AT1319" s="34"/>
      <c r="AU1319" s="30"/>
      <c r="AV1319" s="34"/>
      <c r="AW1319" s="34"/>
      <c r="AX1319" s="30"/>
      <c r="AY1319" s="34"/>
      <c r="AZ1319" s="34"/>
      <c r="BA1319" s="30"/>
      <c r="BB1319" s="34"/>
      <c r="BC1319" s="34"/>
      <c r="BD1319" s="30"/>
      <c r="BE1319" s="34"/>
      <c r="BF1319" s="34"/>
      <c r="BG1319" s="30"/>
      <c r="BH1319" s="34"/>
      <c r="BI1319" s="34"/>
      <c r="BJ1319" s="30"/>
      <c r="BK1319" s="34"/>
      <c r="BL1319" s="34"/>
      <c r="BM1319" s="122"/>
      <c r="BN1319" s="28"/>
      <c r="BO1319" s="34"/>
      <c r="BP1319" s="30"/>
      <c r="BQ1319" s="30"/>
      <c r="BR1319" s="31"/>
      <c r="BS1319" s="31"/>
      <c r="BT1319" s="31"/>
      <c r="BU1319" s="31"/>
      <c r="BV1319" s="31"/>
      <c r="BW1319" s="31"/>
      <c r="BX1319" s="31"/>
      <c r="BY1319" s="31"/>
      <c r="BZ1319" s="31"/>
      <c r="CA1319" s="31"/>
      <c r="CB1319" s="31"/>
      <c r="CC1319" s="31"/>
      <c r="CD1319" s="31"/>
      <c r="CE1319" s="31"/>
      <c r="CF1319" s="31"/>
      <c r="CG1319" s="31"/>
      <c r="CH1319" s="31"/>
      <c r="CI1319" s="31"/>
      <c r="CJ1319" s="31"/>
      <c r="CK1319" s="31"/>
      <c r="CL1319" s="31"/>
      <c r="CM1319" s="31"/>
      <c r="CN1319" s="31"/>
      <c r="CO1319" s="31"/>
      <c r="CP1319" s="31"/>
      <c r="CQ1319" s="31"/>
      <c r="CR1319" s="31"/>
      <c r="CS1319" s="31"/>
      <c r="CT1319" s="31"/>
      <c r="CU1319" s="31"/>
      <c r="CV1319" s="31"/>
      <c r="CW1319" s="31"/>
      <c r="CX1319" s="31"/>
      <c r="CY1319" s="31"/>
      <c r="CZ1319" s="31"/>
      <c r="DA1319" s="31"/>
      <c r="DB1319" s="31"/>
      <c r="DC1319" s="31"/>
      <c r="DD1319" s="31"/>
      <c r="DE1319" s="31"/>
      <c r="DF1319" s="31"/>
      <c r="DG1319" s="31"/>
      <c r="DH1319" s="31"/>
      <c r="DI1319" s="31"/>
      <c r="DJ1319" s="31"/>
      <c r="DK1319" s="31"/>
      <c r="DL1319" s="31"/>
      <c r="DM1319" s="31"/>
      <c r="DN1319" s="31"/>
      <c r="DO1319" s="31"/>
      <c r="DP1319" s="31"/>
      <c r="DQ1319" s="31"/>
      <c r="DR1319" s="31"/>
      <c r="DS1319" s="31"/>
      <c r="DT1319" s="31"/>
      <c r="DU1319" s="31"/>
      <c r="DV1319" s="31"/>
      <c r="DW1319" s="31"/>
      <c r="DX1319" s="31"/>
      <c r="DY1319" s="31"/>
      <c r="DZ1319" s="31"/>
      <c r="EA1319" s="31"/>
      <c r="EB1319" s="31"/>
      <c r="EC1319" s="31"/>
      <c r="ED1319" s="31"/>
      <c r="EE1319" s="31"/>
      <c r="EF1319" s="31"/>
      <c r="EG1319" s="31"/>
      <c r="EH1319" s="31"/>
      <c r="EI1319" s="31"/>
      <c r="EJ1319" s="31"/>
      <c r="EK1319" s="31"/>
      <c r="EL1319" s="31"/>
      <c r="EM1319" s="31"/>
      <c r="EN1319" s="31"/>
      <c r="EO1319" s="31"/>
      <c r="EP1319" s="31"/>
      <c r="EQ1319" s="31"/>
      <c r="ER1319" s="31"/>
      <c r="ES1319" s="31"/>
      <c r="ET1319" s="31"/>
      <c r="EU1319" s="31"/>
      <c r="EV1319" s="31"/>
      <c r="EW1319" s="31"/>
      <c r="EX1319" s="31"/>
      <c r="EY1319" s="31"/>
      <c r="EZ1319" s="31"/>
      <c r="FA1319" s="31"/>
      <c r="FB1319" s="31"/>
      <c r="FC1319" s="31"/>
      <c r="FD1319" s="31"/>
      <c r="FE1319" s="31"/>
      <c r="FF1319" s="31"/>
      <c r="FG1319" s="31"/>
      <c r="FH1319" s="31"/>
      <c r="FI1319" s="31"/>
      <c r="FJ1319" s="31"/>
      <c r="FK1319" s="31"/>
      <c r="FL1319" s="31"/>
      <c r="FM1319" s="31"/>
      <c r="FN1319" s="31"/>
      <c r="FO1319" s="31"/>
      <c r="FP1319" s="31"/>
      <c r="FQ1319" s="31"/>
      <c r="FR1319" s="31"/>
      <c r="FS1319" s="31"/>
      <c r="FT1319" s="31"/>
      <c r="FU1319" s="31"/>
      <c r="FV1319" s="31"/>
      <c r="FW1319" s="31"/>
      <c r="FX1319" s="31"/>
      <c r="FY1319" s="31"/>
      <c r="FZ1319" s="31"/>
      <c r="GA1319" s="31"/>
      <c r="GB1319" s="31"/>
      <c r="GC1319" s="31"/>
      <c r="GD1319" s="31"/>
      <c r="GE1319" s="31"/>
      <c r="GF1319" s="31"/>
      <c r="GG1319" s="31"/>
      <c r="GH1319" s="31"/>
      <c r="GI1319" s="31"/>
      <c r="GJ1319" s="31"/>
      <c r="GK1319" s="31"/>
      <c r="GL1319" s="31"/>
      <c r="GM1319" s="31"/>
      <c r="GN1319" s="31"/>
      <c r="GO1319" s="31"/>
      <c r="GP1319" s="31"/>
      <c r="GQ1319" s="31"/>
      <c r="GR1319" s="31"/>
      <c r="GS1319" s="31"/>
      <c r="GT1319" s="31"/>
      <c r="GU1319" s="31"/>
      <c r="GV1319" s="31"/>
      <c r="GW1319" s="31"/>
      <c r="GX1319" s="31"/>
      <c r="GY1319" s="31"/>
      <c r="GZ1319" s="31"/>
    </row>
    <row r="1320" spans="2:208" s="32" customFormat="1" x14ac:dyDescent="0.2">
      <c r="B1320" s="21"/>
      <c r="C1320" s="22"/>
      <c r="D1320" s="22"/>
      <c r="E1320" s="22"/>
      <c r="F1320" s="246"/>
      <c r="G1320" s="121"/>
      <c r="H1320" s="27"/>
      <c r="I1320" s="28"/>
      <c r="J1320" s="29"/>
      <c r="K1320" s="30"/>
      <c r="L1320" s="34"/>
      <c r="M1320" s="35"/>
      <c r="N1320" s="30"/>
      <c r="O1320" s="34"/>
      <c r="P1320" s="35"/>
      <c r="Q1320" s="30"/>
      <c r="R1320" s="34"/>
      <c r="S1320" s="35"/>
      <c r="T1320" s="30"/>
      <c r="U1320" s="34"/>
      <c r="V1320" s="35"/>
      <c r="W1320" s="30"/>
      <c r="X1320" s="34"/>
      <c r="Y1320" s="34"/>
      <c r="Z1320" s="30"/>
      <c r="AA1320" s="34"/>
      <c r="AB1320" s="34"/>
      <c r="AC1320" s="30"/>
      <c r="AD1320" s="34"/>
      <c r="AE1320" s="34"/>
      <c r="AF1320" s="30"/>
      <c r="AG1320" s="34"/>
      <c r="AH1320" s="34"/>
      <c r="AI1320" s="30"/>
      <c r="AJ1320" s="34"/>
      <c r="AK1320" s="34"/>
      <c r="AL1320" s="30"/>
      <c r="AM1320" s="34"/>
      <c r="AN1320" s="34"/>
      <c r="AO1320" s="30"/>
      <c r="AP1320" s="34"/>
      <c r="AQ1320" s="34"/>
      <c r="AR1320" s="30"/>
      <c r="AS1320" s="34"/>
      <c r="AT1320" s="34"/>
      <c r="AU1320" s="30"/>
      <c r="AV1320" s="34"/>
      <c r="AW1320" s="34"/>
      <c r="AX1320" s="30"/>
      <c r="AY1320" s="34"/>
      <c r="AZ1320" s="34"/>
      <c r="BA1320" s="30"/>
      <c r="BB1320" s="34"/>
      <c r="BC1320" s="34"/>
      <c r="BD1320" s="30"/>
      <c r="BE1320" s="34"/>
      <c r="BF1320" s="34"/>
      <c r="BG1320" s="30"/>
      <c r="BH1320" s="34"/>
      <c r="BI1320" s="34"/>
      <c r="BJ1320" s="30"/>
      <c r="BK1320" s="34"/>
      <c r="BL1320" s="34"/>
      <c r="BM1320" s="122"/>
      <c r="BN1320" s="28"/>
      <c r="BO1320" s="34"/>
      <c r="BP1320" s="30"/>
      <c r="BQ1320" s="30"/>
      <c r="BR1320" s="31"/>
      <c r="BS1320" s="31"/>
      <c r="BT1320" s="31"/>
      <c r="BU1320" s="31"/>
      <c r="BV1320" s="31"/>
      <c r="BW1320" s="31"/>
      <c r="BX1320" s="31"/>
      <c r="BY1320" s="31"/>
      <c r="BZ1320" s="31"/>
      <c r="CA1320" s="31"/>
      <c r="CB1320" s="31"/>
      <c r="CC1320" s="31"/>
      <c r="CD1320" s="31"/>
      <c r="CE1320" s="31"/>
      <c r="CF1320" s="31"/>
      <c r="CG1320" s="31"/>
      <c r="CH1320" s="31"/>
      <c r="CI1320" s="31"/>
      <c r="CJ1320" s="31"/>
      <c r="CK1320" s="31"/>
      <c r="CL1320" s="31"/>
      <c r="CM1320" s="31"/>
      <c r="CN1320" s="31"/>
      <c r="CO1320" s="31"/>
      <c r="CP1320" s="31"/>
      <c r="CQ1320" s="31"/>
      <c r="CR1320" s="31"/>
      <c r="CS1320" s="31"/>
      <c r="CT1320" s="31"/>
      <c r="CU1320" s="31"/>
      <c r="CV1320" s="31"/>
      <c r="CW1320" s="31"/>
      <c r="CX1320" s="31"/>
      <c r="CY1320" s="31"/>
      <c r="CZ1320" s="31"/>
      <c r="DA1320" s="31"/>
      <c r="DB1320" s="31"/>
      <c r="DC1320" s="31"/>
      <c r="DD1320" s="31"/>
      <c r="DE1320" s="31"/>
      <c r="DF1320" s="31"/>
      <c r="DG1320" s="31"/>
      <c r="DH1320" s="31"/>
      <c r="DI1320" s="31"/>
      <c r="DJ1320" s="31"/>
      <c r="DK1320" s="31"/>
      <c r="DL1320" s="31"/>
      <c r="DM1320" s="31"/>
      <c r="DN1320" s="31"/>
      <c r="DO1320" s="31"/>
      <c r="DP1320" s="31"/>
      <c r="DQ1320" s="31"/>
      <c r="DR1320" s="31"/>
      <c r="DS1320" s="31"/>
      <c r="DT1320" s="31"/>
      <c r="DU1320" s="31"/>
      <c r="DV1320" s="31"/>
      <c r="DW1320" s="31"/>
      <c r="DX1320" s="31"/>
      <c r="DY1320" s="31"/>
      <c r="DZ1320" s="31"/>
      <c r="EA1320" s="31"/>
      <c r="EB1320" s="31"/>
      <c r="EC1320" s="31"/>
      <c r="ED1320" s="31"/>
      <c r="EE1320" s="31"/>
      <c r="EF1320" s="31"/>
      <c r="EG1320" s="31"/>
      <c r="EH1320" s="31"/>
      <c r="EI1320" s="31"/>
      <c r="EJ1320" s="31"/>
      <c r="EK1320" s="31"/>
      <c r="EL1320" s="31"/>
      <c r="EM1320" s="31"/>
      <c r="EN1320" s="31"/>
      <c r="EO1320" s="31"/>
      <c r="EP1320" s="31"/>
      <c r="EQ1320" s="31"/>
      <c r="ER1320" s="31"/>
      <c r="ES1320" s="31"/>
      <c r="ET1320" s="31"/>
      <c r="EU1320" s="31"/>
      <c r="EV1320" s="31"/>
      <c r="EW1320" s="31"/>
      <c r="EX1320" s="31"/>
      <c r="EY1320" s="31"/>
      <c r="EZ1320" s="31"/>
      <c r="FA1320" s="31"/>
      <c r="FB1320" s="31"/>
      <c r="FC1320" s="31"/>
      <c r="FD1320" s="31"/>
      <c r="FE1320" s="31"/>
      <c r="FF1320" s="31"/>
      <c r="FG1320" s="31"/>
      <c r="FH1320" s="31"/>
      <c r="FI1320" s="31"/>
      <c r="FJ1320" s="31"/>
      <c r="FK1320" s="31"/>
      <c r="FL1320" s="31"/>
      <c r="FM1320" s="31"/>
      <c r="FN1320" s="31"/>
      <c r="FO1320" s="31"/>
      <c r="FP1320" s="31"/>
      <c r="FQ1320" s="31"/>
      <c r="FR1320" s="31"/>
      <c r="FS1320" s="31"/>
      <c r="FT1320" s="31"/>
      <c r="FU1320" s="31"/>
      <c r="FV1320" s="31"/>
      <c r="FW1320" s="31"/>
      <c r="FX1320" s="31"/>
      <c r="FY1320" s="31"/>
      <c r="FZ1320" s="31"/>
      <c r="GA1320" s="31"/>
      <c r="GB1320" s="31"/>
      <c r="GC1320" s="31"/>
      <c r="GD1320" s="31"/>
      <c r="GE1320" s="31"/>
      <c r="GF1320" s="31"/>
      <c r="GG1320" s="31"/>
      <c r="GH1320" s="31"/>
      <c r="GI1320" s="31"/>
      <c r="GJ1320" s="31"/>
      <c r="GK1320" s="31"/>
      <c r="GL1320" s="31"/>
      <c r="GM1320" s="31"/>
      <c r="GN1320" s="31"/>
      <c r="GO1320" s="31"/>
      <c r="GP1320" s="31"/>
      <c r="GQ1320" s="31"/>
      <c r="GR1320" s="31"/>
      <c r="GS1320" s="31"/>
      <c r="GT1320" s="31"/>
      <c r="GU1320" s="31"/>
      <c r="GV1320" s="31"/>
      <c r="GW1320" s="31"/>
      <c r="GX1320" s="31"/>
      <c r="GY1320" s="31"/>
      <c r="GZ1320" s="31"/>
    </row>
    <row r="1321" spans="2:208" s="32" customFormat="1" x14ac:dyDescent="0.2">
      <c r="B1321" s="21"/>
      <c r="C1321" s="22"/>
      <c r="D1321" s="22"/>
      <c r="E1321" s="22"/>
      <c r="F1321" s="246"/>
      <c r="G1321" s="121"/>
      <c r="H1321" s="27"/>
      <c r="I1321" s="28"/>
      <c r="J1321" s="29"/>
      <c r="K1321" s="30"/>
      <c r="L1321" s="34"/>
      <c r="M1321" s="35"/>
      <c r="N1321" s="30"/>
      <c r="O1321" s="34"/>
      <c r="P1321" s="35"/>
      <c r="Q1321" s="30"/>
      <c r="R1321" s="34"/>
      <c r="S1321" s="35"/>
      <c r="T1321" s="30"/>
      <c r="U1321" s="34"/>
      <c r="V1321" s="35"/>
      <c r="W1321" s="30"/>
      <c r="X1321" s="34"/>
      <c r="Y1321" s="34"/>
      <c r="Z1321" s="30"/>
      <c r="AA1321" s="34"/>
      <c r="AB1321" s="34"/>
      <c r="AC1321" s="30"/>
      <c r="AD1321" s="34"/>
      <c r="AE1321" s="34"/>
      <c r="AF1321" s="30"/>
      <c r="AG1321" s="34"/>
      <c r="AH1321" s="34"/>
      <c r="AI1321" s="30"/>
      <c r="AJ1321" s="34"/>
      <c r="AK1321" s="34"/>
      <c r="AL1321" s="30"/>
      <c r="AM1321" s="34"/>
      <c r="AN1321" s="34"/>
      <c r="AO1321" s="30"/>
      <c r="AP1321" s="34"/>
      <c r="AQ1321" s="34"/>
      <c r="AR1321" s="30"/>
      <c r="AS1321" s="34"/>
      <c r="AT1321" s="34"/>
      <c r="AU1321" s="30"/>
      <c r="AV1321" s="34"/>
      <c r="AW1321" s="34"/>
      <c r="AX1321" s="30"/>
      <c r="AY1321" s="34"/>
      <c r="AZ1321" s="34"/>
      <c r="BA1321" s="30"/>
      <c r="BB1321" s="34"/>
      <c r="BC1321" s="34"/>
      <c r="BD1321" s="30"/>
      <c r="BE1321" s="34"/>
      <c r="BF1321" s="34"/>
      <c r="BG1321" s="30"/>
      <c r="BH1321" s="34"/>
      <c r="BI1321" s="34"/>
      <c r="BJ1321" s="30"/>
      <c r="BK1321" s="34"/>
      <c r="BL1321" s="34"/>
      <c r="BM1321" s="122"/>
      <c r="BN1321" s="28"/>
      <c r="BO1321" s="34"/>
      <c r="BP1321" s="30"/>
      <c r="BQ1321" s="30"/>
      <c r="BR1321" s="31"/>
      <c r="BS1321" s="31"/>
      <c r="BT1321" s="31"/>
      <c r="BU1321" s="31"/>
      <c r="BV1321" s="31"/>
      <c r="BW1321" s="31"/>
      <c r="BX1321" s="31"/>
      <c r="BY1321" s="31"/>
      <c r="BZ1321" s="31"/>
      <c r="CA1321" s="31"/>
      <c r="CB1321" s="31"/>
      <c r="CC1321" s="31"/>
      <c r="CD1321" s="31"/>
      <c r="CE1321" s="31"/>
      <c r="CF1321" s="31"/>
      <c r="CG1321" s="31"/>
      <c r="CH1321" s="31"/>
      <c r="CI1321" s="31"/>
      <c r="CJ1321" s="31"/>
      <c r="CK1321" s="31"/>
      <c r="CL1321" s="31"/>
      <c r="CM1321" s="31"/>
      <c r="CN1321" s="31"/>
      <c r="CO1321" s="31"/>
      <c r="CP1321" s="31"/>
      <c r="CQ1321" s="31"/>
      <c r="CR1321" s="31"/>
      <c r="CS1321" s="31"/>
      <c r="CT1321" s="31"/>
      <c r="CU1321" s="31"/>
      <c r="CV1321" s="31"/>
      <c r="CW1321" s="31"/>
      <c r="CX1321" s="31"/>
      <c r="CY1321" s="31"/>
      <c r="CZ1321" s="31"/>
      <c r="DA1321" s="31"/>
      <c r="DB1321" s="31"/>
      <c r="DC1321" s="31"/>
      <c r="DD1321" s="31"/>
      <c r="DE1321" s="31"/>
      <c r="DF1321" s="31"/>
      <c r="DG1321" s="31"/>
      <c r="DH1321" s="31"/>
      <c r="DI1321" s="31"/>
      <c r="DJ1321" s="31"/>
      <c r="DK1321" s="31"/>
      <c r="DL1321" s="31"/>
      <c r="DM1321" s="31"/>
      <c r="DN1321" s="31"/>
      <c r="DO1321" s="31"/>
      <c r="DP1321" s="31"/>
      <c r="DQ1321" s="31"/>
      <c r="DR1321" s="31"/>
      <c r="DS1321" s="31"/>
      <c r="DT1321" s="31"/>
      <c r="DU1321" s="31"/>
      <c r="DV1321" s="31"/>
      <c r="DW1321" s="31"/>
      <c r="DX1321" s="31"/>
      <c r="DY1321" s="31"/>
      <c r="DZ1321" s="31"/>
      <c r="EA1321" s="31"/>
      <c r="EB1321" s="31"/>
      <c r="EC1321" s="31"/>
      <c r="ED1321" s="31"/>
      <c r="EE1321" s="31"/>
      <c r="EF1321" s="31"/>
      <c r="EG1321" s="31"/>
      <c r="EH1321" s="31"/>
      <c r="EI1321" s="31"/>
      <c r="EJ1321" s="31"/>
      <c r="EK1321" s="31"/>
      <c r="EL1321" s="31"/>
      <c r="EM1321" s="31"/>
      <c r="EN1321" s="31"/>
      <c r="EO1321" s="31"/>
      <c r="EP1321" s="31"/>
      <c r="EQ1321" s="31"/>
      <c r="ER1321" s="31"/>
      <c r="ES1321" s="31"/>
      <c r="ET1321" s="31"/>
      <c r="EU1321" s="31"/>
      <c r="EV1321" s="31"/>
      <c r="EW1321" s="31"/>
      <c r="EX1321" s="31"/>
      <c r="EY1321" s="31"/>
      <c r="EZ1321" s="31"/>
      <c r="FA1321" s="31"/>
      <c r="FB1321" s="31"/>
      <c r="FC1321" s="31"/>
      <c r="FD1321" s="31"/>
      <c r="FE1321" s="31"/>
      <c r="FF1321" s="31"/>
      <c r="FG1321" s="31"/>
      <c r="FH1321" s="31"/>
      <c r="FI1321" s="31"/>
      <c r="FJ1321" s="31"/>
      <c r="FK1321" s="31"/>
      <c r="FL1321" s="31"/>
      <c r="FM1321" s="31"/>
      <c r="FN1321" s="31"/>
      <c r="FO1321" s="31"/>
      <c r="FP1321" s="31"/>
      <c r="FQ1321" s="31"/>
      <c r="FR1321" s="31"/>
      <c r="FS1321" s="31"/>
      <c r="FT1321" s="31"/>
      <c r="FU1321" s="31"/>
      <c r="FV1321" s="31"/>
      <c r="FW1321" s="31"/>
      <c r="FX1321" s="31"/>
      <c r="FY1321" s="31"/>
      <c r="FZ1321" s="31"/>
      <c r="GA1321" s="31"/>
      <c r="GB1321" s="31"/>
      <c r="GC1321" s="31"/>
      <c r="GD1321" s="31"/>
      <c r="GE1321" s="31"/>
      <c r="GF1321" s="31"/>
      <c r="GG1321" s="31"/>
      <c r="GH1321" s="31"/>
      <c r="GI1321" s="31"/>
      <c r="GJ1321" s="31"/>
      <c r="GK1321" s="31"/>
      <c r="GL1321" s="31"/>
      <c r="GM1321" s="31"/>
      <c r="GN1321" s="31"/>
      <c r="GO1321" s="31"/>
      <c r="GP1321" s="31"/>
      <c r="GQ1321" s="31"/>
      <c r="GR1321" s="31"/>
      <c r="GS1321" s="31"/>
      <c r="GT1321" s="31"/>
      <c r="GU1321" s="31"/>
      <c r="GV1321" s="31"/>
      <c r="GW1321" s="31"/>
      <c r="GX1321" s="31"/>
      <c r="GY1321" s="31"/>
      <c r="GZ1321" s="31"/>
    </row>
    <row r="1322" spans="2:208" s="32" customFormat="1" x14ac:dyDescent="0.2">
      <c r="B1322" s="21"/>
      <c r="C1322" s="22"/>
      <c r="D1322" s="22"/>
      <c r="E1322" s="22"/>
      <c r="F1322" s="246"/>
      <c r="G1322" s="121"/>
      <c r="H1322" s="27"/>
      <c r="I1322" s="28"/>
      <c r="J1322" s="29"/>
      <c r="K1322" s="30"/>
      <c r="L1322" s="34"/>
      <c r="M1322" s="35"/>
      <c r="N1322" s="30"/>
      <c r="O1322" s="34"/>
      <c r="P1322" s="35"/>
      <c r="Q1322" s="30"/>
      <c r="R1322" s="34"/>
      <c r="S1322" s="35"/>
      <c r="T1322" s="30"/>
      <c r="U1322" s="34"/>
      <c r="V1322" s="35"/>
      <c r="W1322" s="30"/>
      <c r="X1322" s="34"/>
      <c r="Y1322" s="34"/>
      <c r="Z1322" s="30"/>
      <c r="AA1322" s="34"/>
      <c r="AB1322" s="34"/>
      <c r="AC1322" s="30"/>
      <c r="AD1322" s="34"/>
      <c r="AE1322" s="34"/>
      <c r="AF1322" s="30"/>
      <c r="AG1322" s="34"/>
      <c r="AH1322" s="34"/>
      <c r="AI1322" s="30"/>
      <c r="AJ1322" s="34"/>
      <c r="AK1322" s="34"/>
      <c r="AL1322" s="30"/>
      <c r="AM1322" s="34"/>
      <c r="AN1322" s="34"/>
      <c r="AO1322" s="30"/>
      <c r="AP1322" s="34"/>
      <c r="AQ1322" s="34"/>
      <c r="AR1322" s="30"/>
      <c r="AS1322" s="34"/>
      <c r="AT1322" s="34"/>
      <c r="AU1322" s="30"/>
      <c r="AV1322" s="34"/>
      <c r="AW1322" s="34"/>
      <c r="AX1322" s="30"/>
      <c r="AY1322" s="34"/>
      <c r="AZ1322" s="34"/>
      <c r="BA1322" s="30"/>
      <c r="BB1322" s="34"/>
      <c r="BC1322" s="34"/>
      <c r="BD1322" s="30"/>
      <c r="BE1322" s="34"/>
      <c r="BF1322" s="34"/>
      <c r="BG1322" s="30"/>
      <c r="BH1322" s="34"/>
      <c r="BI1322" s="34"/>
      <c r="BJ1322" s="30"/>
      <c r="BK1322" s="34"/>
      <c r="BL1322" s="34"/>
      <c r="BM1322" s="122"/>
      <c r="BN1322" s="28"/>
      <c r="BO1322" s="34"/>
      <c r="BP1322" s="30"/>
      <c r="BQ1322" s="30"/>
      <c r="BR1322" s="31"/>
      <c r="BS1322" s="31"/>
      <c r="BT1322" s="31"/>
      <c r="BU1322" s="31"/>
      <c r="BV1322" s="31"/>
      <c r="BW1322" s="31"/>
      <c r="BX1322" s="31"/>
      <c r="BY1322" s="31"/>
      <c r="BZ1322" s="31"/>
      <c r="CA1322" s="31"/>
      <c r="CB1322" s="31"/>
      <c r="CC1322" s="31"/>
      <c r="CD1322" s="31"/>
      <c r="CE1322" s="31"/>
      <c r="CF1322" s="31"/>
      <c r="CG1322" s="31"/>
      <c r="CH1322" s="31"/>
      <c r="CI1322" s="31"/>
      <c r="CJ1322" s="31"/>
      <c r="CK1322" s="31"/>
      <c r="CL1322" s="31"/>
      <c r="CM1322" s="31"/>
      <c r="CN1322" s="31"/>
      <c r="CO1322" s="31"/>
      <c r="CP1322" s="31"/>
      <c r="CQ1322" s="31"/>
      <c r="CR1322" s="31"/>
      <c r="CS1322" s="31"/>
      <c r="CT1322" s="31"/>
      <c r="CU1322" s="31"/>
      <c r="CV1322" s="31"/>
      <c r="CW1322" s="31"/>
      <c r="CX1322" s="31"/>
      <c r="CY1322" s="31"/>
      <c r="CZ1322" s="31"/>
      <c r="DA1322" s="31"/>
      <c r="DB1322" s="31"/>
      <c r="DC1322" s="31"/>
      <c r="DD1322" s="31"/>
      <c r="DE1322" s="31"/>
      <c r="DF1322" s="31"/>
      <c r="DG1322" s="31"/>
      <c r="DH1322" s="31"/>
      <c r="DI1322" s="31"/>
      <c r="DJ1322" s="31"/>
      <c r="DK1322" s="31"/>
      <c r="DL1322" s="31"/>
      <c r="DM1322" s="31"/>
      <c r="DN1322" s="31"/>
      <c r="DO1322" s="31"/>
      <c r="DP1322" s="31"/>
      <c r="DQ1322" s="31"/>
      <c r="DR1322" s="31"/>
      <c r="DS1322" s="31"/>
      <c r="DT1322" s="31"/>
      <c r="DU1322" s="31"/>
      <c r="DV1322" s="31"/>
      <c r="DW1322" s="31"/>
      <c r="DX1322" s="31"/>
      <c r="DY1322" s="31"/>
      <c r="DZ1322" s="31"/>
      <c r="EA1322" s="31"/>
      <c r="EB1322" s="31"/>
      <c r="EC1322" s="31"/>
      <c r="ED1322" s="31"/>
      <c r="EE1322" s="31"/>
      <c r="EF1322" s="31"/>
      <c r="EG1322" s="31"/>
      <c r="EH1322" s="31"/>
      <c r="EI1322" s="31"/>
      <c r="EJ1322" s="31"/>
      <c r="EK1322" s="31"/>
      <c r="EL1322" s="31"/>
      <c r="EM1322" s="31"/>
      <c r="EN1322" s="31"/>
      <c r="EO1322" s="31"/>
      <c r="EP1322" s="31"/>
      <c r="EQ1322" s="31"/>
      <c r="ER1322" s="31"/>
      <c r="ES1322" s="31"/>
      <c r="ET1322" s="31"/>
      <c r="EU1322" s="31"/>
      <c r="EV1322" s="31"/>
      <c r="EW1322" s="31"/>
      <c r="EX1322" s="31"/>
      <c r="EY1322" s="31"/>
      <c r="EZ1322" s="31"/>
      <c r="FA1322" s="31"/>
      <c r="FB1322" s="31"/>
      <c r="FC1322" s="31"/>
      <c r="FD1322" s="31"/>
      <c r="FE1322" s="31"/>
      <c r="FF1322" s="31"/>
      <c r="FG1322" s="31"/>
      <c r="FH1322" s="31"/>
      <c r="FI1322" s="31"/>
      <c r="FJ1322" s="31"/>
      <c r="FK1322" s="31"/>
      <c r="FL1322" s="31"/>
      <c r="FM1322" s="31"/>
      <c r="FN1322" s="31"/>
      <c r="FO1322" s="31"/>
      <c r="FP1322" s="31"/>
      <c r="FQ1322" s="31"/>
      <c r="FR1322" s="31"/>
      <c r="FS1322" s="31"/>
      <c r="FT1322" s="31"/>
      <c r="FU1322" s="31"/>
      <c r="FV1322" s="31"/>
      <c r="FW1322" s="31"/>
      <c r="FX1322" s="31"/>
      <c r="FY1322" s="31"/>
      <c r="FZ1322" s="31"/>
      <c r="GA1322" s="31"/>
      <c r="GB1322" s="31"/>
      <c r="GC1322" s="31"/>
      <c r="GD1322" s="31"/>
      <c r="GE1322" s="31"/>
      <c r="GF1322" s="31"/>
      <c r="GG1322" s="31"/>
      <c r="GH1322" s="31"/>
      <c r="GI1322" s="31"/>
      <c r="GJ1322" s="31"/>
      <c r="GK1322" s="31"/>
      <c r="GL1322" s="31"/>
      <c r="GM1322" s="31"/>
      <c r="GN1322" s="31"/>
      <c r="GO1322" s="31"/>
      <c r="GP1322" s="31"/>
      <c r="GQ1322" s="31"/>
      <c r="GR1322" s="31"/>
      <c r="GS1322" s="31"/>
      <c r="GT1322" s="31"/>
      <c r="GU1322" s="31"/>
      <c r="GV1322" s="31"/>
      <c r="GW1322" s="31"/>
      <c r="GX1322" s="31"/>
      <c r="GY1322" s="31"/>
      <c r="GZ1322" s="31"/>
    </row>
    <row r="1323" spans="2:208" s="32" customFormat="1" x14ac:dyDescent="0.2">
      <c r="B1323" s="21"/>
      <c r="C1323" s="22"/>
      <c r="D1323" s="22"/>
      <c r="E1323" s="22"/>
      <c r="F1323" s="246"/>
      <c r="G1323" s="121"/>
      <c r="H1323" s="27"/>
      <c r="I1323" s="28"/>
      <c r="J1323" s="29"/>
      <c r="K1323" s="30"/>
      <c r="L1323" s="34"/>
      <c r="M1323" s="35"/>
      <c r="N1323" s="30"/>
      <c r="O1323" s="34"/>
      <c r="P1323" s="35"/>
      <c r="Q1323" s="30"/>
      <c r="R1323" s="34"/>
      <c r="S1323" s="35"/>
      <c r="T1323" s="30"/>
      <c r="U1323" s="34"/>
      <c r="V1323" s="35"/>
      <c r="W1323" s="30"/>
      <c r="X1323" s="34"/>
      <c r="Y1323" s="34"/>
      <c r="Z1323" s="30"/>
      <c r="AA1323" s="34"/>
      <c r="AB1323" s="34"/>
      <c r="AC1323" s="30"/>
      <c r="AD1323" s="34"/>
      <c r="AE1323" s="34"/>
      <c r="AF1323" s="30"/>
      <c r="AG1323" s="34"/>
      <c r="AH1323" s="34"/>
      <c r="AI1323" s="30"/>
      <c r="AJ1323" s="34"/>
      <c r="AK1323" s="34"/>
      <c r="AL1323" s="30"/>
      <c r="AM1323" s="34"/>
      <c r="AN1323" s="34"/>
      <c r="AO1323" s="30"/>
      <c r="AP1323" s="34"/>
      <c r="AQ1323" s="34"/>
      <c r="AR1323" s="30"/>
      <c r="AS1323" s="34"/>
      <c r="AT1323" s="34"/>
      <c r="AU1323" s="30"/>
      <c r="AV1323" s="34"/>
      <c r="AW1323" s="34"/>
      <c r="AX1323" s="30"/>
      <c r="AY1323" s="34"/>
      <c r="AZ1323" s="34"/>
      <c r="BA1323" s="30"/>
      <c r="BB1323" s="34"/>
      <c r="BC1323" s="34"/>
      <c r="BD1323" s="30"/>
      <c r="BE1323" s="34"/>
      <c r="BF1323" s="34"/>
      <c r="BG1323" s="30"/>
      <c r="BH1323" s="34"/>
      <c r="BI1323" s="34"/>
      <c r="BJ1323" s="30"/>
      <c r="BK1323" s="34"/>
      <c r="BL1323" s="34"/>
      <c r="BM1323" s="122"/>
      <c r="BN1323" s="28"/>
      <c r="BO1323" s="34"/>
      <c r="BP1323" s="30"/>
      <c r="BQ1323" s="30"/>
      <c r="BR1323" s="31"/>
      <c r="BS1323" s="31"/>
      <c r="BT1323" s="31"/>
      <c r="BU1323" s="31"/>
      <c r="BV1323" s="31"/>
      <c r="BW1323" s="31"/>
      <c r="BX1323" s="31"/>
      <c r="BY1323" s="31"/>
      <c r="BZ1323" s="31"/>
      <c r="CA1323" s="31"/>
      <c r="CB1323" s="31"/>
      <c r="CC1323" s="31"/>
      <c r="CD1323" s="31"/>
      <c r="CE1323" s="31"/>
      <c r="CF1323" s="31"/>
      <c r="CG1323" s="31"/>
      <c r="CH1323" s="31"/>
      <c r="CI1323" s="31"/>
      <c r="CJ1323" s="31"/>
      <c r="CK1323" s="31"/>
      <c r="CL1323" s="31"/>
      <c r="CM1323" s="31"/>
      <c r="CN1323" s="31"/>
      <c r="CO1323" s="31"/>
      <c r="CP1323" s="31"/>
      <c r="CQ1323" s="31"/>
      <c r="CR1323" s="31"/>
      <c r="CS1323" s="31"/>
      <c r="CT1323" s="31"/>
      <c r="CU1323" s="31"/>
      <c r="CV1323" s="31"/>
      <c r="CW1323" s="31"/>
      <c r="CX1323" s="31"/>
      <c r="CY1323" s="31"/>
      <c r="CZ1323" s="31"/>
      <c r="DA1323" s="31"/>
      <c r="DB1323" s="31"/>
      <c r="DC1323" s="31"/>
      <c r="DD1323" s="31"/>
      <c r="DE1323" s="31"/>
      <c r="DF1323" s="31"/>
      <c r="DG1323" s="31"/>
      <c r="DH1323" s="31"/>
      <c r="DI1323" s="31"/>
      <c r="DJ1323" s="31"/>
      <c r="DK1323" s="31"/>
      <c r="DL1323" s="31"/>
      <c r="DM1323" s="31"/>
      <c r="DN1323" s="31"/>
      <c r="DO1323" s="31"/>
      <c r="DP1323" s="31"/>
      <c r="DQ1323" s="31"/>
      <c r="DR1323" s="31"/>
      <c r="DS1323" s="31"/>
      <c r="DT1323" s="31"/>
      <c r="DU1323" s="31"/>
      <c r="DV1323" s="31"/>
      <c r="DW1323" s="31"/>
      <c r="DX1323" s="31"/>
      <c r="DY1323" s="31"/>
      <c r="DZ1323" s="31"/>
      <c r="EA1323" s="31"/>
      <c r="EB1323" s="31"/>
      <c r="EC1323" s="31"/>
      <c r="ED1323" s="31"/>
      <c r="EE1323" s="31"/>
      <c r="EF1323" s="31"/>
      <c r="EG1323" s="31"/>
      <c r="EH1323" s="31"/>
      <c r="EI1323" s="31"/>
      <c r="EJ1323" s="31"/>
      <c r="EK1323" s="31"/>
      <c r="EL1323" s="31"/>
      <c r="EM1323" s="31"/>
      <c r="EN1323" s="31"/>
      <c r="EO1323" s="31"/>
      <c r="EP1323" s="31"/>
      <c r="EQ1323" s="31"/>
      <c r="ER1323" s="31"/>
      <c r="ES1323" s="31"/>
      <c r="ET1323" s="31"/>
      <c r="EU1323" s="31"/>
      <c r="EV1323" s="31"/>
      <c r="EW1323" s="31"/>
      <c r="EX1323" s="31"/>
      <c r="EY1323" s="31"/>
      <c r="EZ1323" s="31"/>
      <c r="FA1323" s="31"/>
      <c r="FB1323" s="31"/>
      <c r="FC1323" s="31"/>
      <c r="FD1323" s="31"/>
      <c r="FE1323" s="31"/>
      <c r="FF1323" s="31"/>
      <c r="FG1323" s="31"/>
      <c r="FH1323" s="31"/>
      <c r="FI1323" s="31"/>
      <c r="FJ1323" s="31"/>
      <c r="FK1323" s="31"/>
      <c r="FL1323" s="31"/>
      <c r="FM1323" s="31"/>
      <c r="FN1323" s="31"/>
      <c r="FO1323" s="31"/>
      <c r="FP1323" s="31"/>
      <c r="FQ1323" s="31"/>
      <c r="FR1323" s="31"/>
      <c r="FS1323" s="31"/>
      <c r="FT1323" s="31"/>
      <c r="FU1323" s="31"/>
      <c r="FV1323" s="31"/>
      <c r="FW1323" s="31"/>
      <c r="FX1323" s="31"/>
      <c r="FY1323" s="31"/>
      <c r="FZ1323" s="31"/>
      <c r="GA1323" s="31"/>
      <c r="GB1323" s="31"/>
      <c r="GC1323" s="31"/>
      <c r="GD1323" s="31"/>
      <c r="GE1323" s="31"/>
      <c r="GF1323" s="31"/>
      <c r="GG1323" s="31"/>
      <c r="GH1323" s="31"/>
      <c r="GI1323" s="31"/>
      <c r="GJ1323" s="31"/>
      <c r="GK1323" s="31"/>
      <c r="GL1323" s="31"/>
      <c r="GM1323" s="31"/>
      <c r="GN1323" s="31"/>
      <c r="GO1323" s="31"/>
      <c r="GP1323" s="31"/>
      <c r="GQ1323" s="31"/>
      <c r="GR1323" s="31"/>
      <c r="GS1323" s="31"/>
      <c r="GT1323" s="31"/>
      <c r="GU1323" s="31"/>
      <c r="GV1323" s="31"/>
      <c r="GW1323" s="31"/>
      <c r="GX1323" s="31"/>
      <c r="GY1323" s="31"/>
      <c r="GZ1323" s="31"/>
    </row>
    <row r="1324" spans="2:208" s="32" customFormat="1" x14ac:dyDescent="0.2">
      <c r="B1324" s="21"/>
      <c r="C1324" s="22"/>
      <c r="D1324" s="22"/>
      <c r="E1324" s="22"/>
      <c r="F1324" s="246"/>
      <c r="G1324" s="121"/>
      <c r="H1324" s="27"/>
      <c r="I1324" s="28"/>
      <c r="J1324" s="29"/>
      <c r="K1324" s="30"/>
      <c r="L1324" s="34"/>
      <c r="M1324" s="35"/>
      <c r="N1324" s="30"/>
      <c r="O1324" s="34"/>
      <c r="P1324" s="35"/>
      <c r="Q1324" s="30"/>
      <c r="R1324" s="34"/>
      <c r="S1324" s="35"/>
      <c r="T1324" s="30"/>
      <c r="U1324" s="34"/>
      <c r="V1324" s="35"/>
      <c r="W1324" s="30"/>
      <c r="X1324" s="34"/>
      <c r="Y1324" s="34"/>
      <c r="Z1324" s="30"/>
      <c r="AA1324" s="34"/>
      <c r="AB1324" s="34"/>
      <c r="AC1324" s="30"/>
      <c r="AD1324" s="34"/>
      <c r="AE1324" s="34"/>
      <c r="AF1324" s="30"/>
      <c r="AG1324" s="34"/>
      <c r="AH1324" s="34"/>
      <c r="AI1324" s="30"/>
      <c r="AJ1324" s="34"/>
      <c r="AK1324" s="34"/>
      <c r="AL1324" s="30"/>
      <c r="AM1324" s="34"/>
      <c r="AN1324" s="34"/>
      <c r="AO1324" s="30"/>
      <c r="AP1324" s="34"/>
      <c r="AQ1324" s="34"/>
      <c r="AR1324" s="30"/>
      <c r="AS1324" s="34"/>
      <c r="AT1324" s="34"/>
      <c r="AU1324" s="30"/>
      <c r="AV1324" s="34"/>
      <c r="AW1324" s="34"/>
      <c r="AX1324" s="30"/>
      <c r="AY1324" s="34"/>
      <c r="AZ1324" s="34"/>
      <c r="BA1324" s="30"/>
      <c r="BB1324" s="34"/>
      <c r="BC1324" s="34"/>
      <c r="BD1324" s="30"/>
      <c r="BE1324" s="34"/>
      <c r="BF1324" s="34"/>
      <c r="BG1324" s="30"/>
      <c r="BH1324" s="34"/>
      <c r="BI1324" s="34"/>
      <c r="BJ1324" s="30"/>
      <c r="BK1324" s="34"/>
      <c r="BL1324" s="34"/>
      <c r="BM1324" s="122"/>
      <c r="BN1324" s="28"/>
      <c r="BO1324" s="34"/>
      <c r="BP1324" s="30"/>
      <c r="BQ1324" s="30"/>
      <c r="BR1324" s="31"/>
      <c r="BS1324" s="31"/>
      <c r="BT1324" s="31"/>
      <c r="BU1324" s="31"/>
      <c r="BV1324" s="31"/>
      <c r="BW1324" s="31"/>
      <c r="BX1324" s="31"/>
      <c r="BY1324" s="31"/>
      <c r="BZ1324" s="31"/>
      <c r="CA1324" s="31"/>
      <c r="CB1324" s="31"/>
      <c r="CC1324" s="31"/>
      <c r="CD1324" s="31"/>
      <c r="CE1324" s="31"/>
      <c r="CF1324" s="31"/>
      <c r="CG1324" s="31"/>
      <c r="CH1324" s="31"/>
      <c r="CI1324" s="31"/>
      <c r="CJ1324" s="31"/>
      <c r="CK1324" s="31"/>
      <c r="CL1324" s="31"/>
      <c r="CM1324" s="31"/>
      <c r="CN1324" s="31"/>
      <c r="CO1324" s="31"/>
      <c r="CP1324" s="31"/>
      <c r="CQ1324" s="31"/>
      <c r="CR1324" s="31"/>
      <c r="CS1324" s="31"/>
      <c r="CT1324" s="31"/>
      <c r="CU1324" s="31"/>
      <c r="CV1324" s="31"/>
      <c r="CW1324" s="31"/>
      <c r="CX1324" s="31"/>
      <c r="CY1324" s="31"/>
      <c r="CZ1324" s="31"/>
      <c r="DA1324" s="31"/>
      <c r="DB1324" s="31"/>
      <c r="DC1324" s="31"/>
      <c r="DD1324" s="31"/>
      <c r="DE1324" s="31"/>
      <c r="DF1324" s="31"/>
      <c r="DG1324" s="31"/>
      <c r="DH1324" s="31"/>
      <c r="DI1324" s="31"/>
      <c r="DJ1324" s="31"/>
      <c r="DK1324" s="31"/>
      <c r="DL1324" s="31"/>
      <c r="DM1324" s="31"/>
      <c r="DN1324" s="31"/>
      <c r="DO1324" s="31"/>
      <c r="DP1324" s="31"/>
      <c r="DQ1324" s="31"/>
      <c r="DR1324" s="31"/>
      <c r="DS1324" s="31"/>
      <c r="DT1324" s="31"/>
      <c r="DU1324" s="31"/>
      <c r="DV1324" s="31"/>
      <c r="DW1324" s="31"/>
      <c r="DX1324" s="31"/>
      <c r="DY1324" s="31"/>
      <c r="DZ1324" s="31"/>
      <c r="EA1324" s="31"/>
      <c r="EB1324" s="31"/>
      <c r="EC1324" s="31"/>
      <c r="ED1324" s="31"/>
      <c r="EE1324" s="31"/>
      <c r="EF1324" s="31"/>
      <c r="EG1324" s="31"/>
      <c r="EH1324" s="31"/>
      <c r="EI1324" s="31"/>
      <c r="EJ1324" s="31"/>
      <c r="EK1324" s="31"/>
      <c r="EL1324" s="31"/>
      <c r="EM1324" s="31"/>
      <c r="EN1324" s="31"/>
      <c r="EO1324" s="31"/>
      <c r="EP1324" s="31"/>
      <c r="EQ1324" s="31"/>
      <c r="ER1324" s="31"/>
      <c r="ES1324" s="31"/>
      <c r="ET1324" s="31"/>
      <c r="EU1324" s="31"/>
      <c r="EV1324" s="31"/>
      <c r="EW1324" s="31"/>
      <c r="EX1324" s="31"/>
      <c r="EY1324" s="31"/>
      <c r="EZ1324" s="31"/>
      <c r="FA1324" s="31"/>
      <c r="FB1324" s="31"/>
      <c r="FC1324" s="31"/>
      <c r="FD1324" s="31"/>
      <c r="FE1324" s="31"/>
      <c r="FF1324" s="31"/>
      <c r="FG1324" s="31"/>
      <c r="FH1324" s="31"/>
      <c r="FI1324" s="31"/>
      <c r="FJ1324" s="31"/>
      <c r="FK1324" s="31"/>
      <c r="FL1324" s="31"/>
      <c r="FM1324" s="31"/>
      <c r="FN1324" s="31"/>
      <c r="FO1324" s="31"/>
      <c r="FP1324" s="31"/>
      <c r="FQ1324" s="31"/>
      <c r="FR1324" s="31"/>
      <c r="FS1324" s="31"/>
      <c r="FT1324" s="31"/>
      <c r="FU1324" s="31"/>
      <c r="FV1324" s="31"/>
      <c r="FW1324" s="31"/>
      <c r="FX1324" s="31"/>
      <c r="FY1324" s="31"/>
      <c r="FZ1324" s="31"/>
      <c r="GA1324" s="31"/>
      <c r="GB1324" s="31"/>
      <c r="GC1324" s="31"/>
      <c r="GD1324" s="31"/>
      <c r="GE1324" s="31"/>
      <c r="GF1324" s="31"/>
      <c r="GG1324" s="31"/>
      <c r="GH1324" s="31"/>
      <c r="GI1324" s="31"/>
      <c r="GJ1324" s="31"/>
      <c r="GK1324" s="31"/>
      <c r="GL1324" s="31"/>
      <c r="GM1324" s="31"/>
      <c r="GN1324" s="31"/>
      <c r="GO1324" s="31"/>
      <c r="GP1324" s="31"/>
      <c r="GQ1324" s="31"/>
      <c r="GR1324" s="31"/>
      <c r="GS1324" s="31"/>
      <c r="GT1324" s="31"/>
      <c r="GU1324" s="31"/>
      <c r="GV1324" s="31"/>
      <c r="GW1324" s="31"/>
      <c r="GX1324" s="31"/>
      <c r="GY1324" s="31"/>
      <c r="GZ1324" s="31"/>
    </row>
    <row r="1325" spans="2:208" s="32" customFormat="1" x14ac:dyDescent="0.2">
      <c r="B1325" s="21"/>
      <c r="C1325" s="22"/>
      <c r="D1325" s="22"/>
      <c r="E1325" s="22"/>
      <c r="F1325" s="246"/>
      <c r="G1325" s="121"/>
      <c r="H1325" s="27"/>
      <c r="I1325" s="28"/>
      <c r="J1325" s="29"/>
      <c r="K1325" s="30"/>
      <c r="L1325" s="34"/>
      <c r="M1325" s="35"/>
      <c r="N1325" s="30"/>
      <c r="O1325" s="34"/>
      <c r="P1325" s="35"/>
      <c r="Q1325" s="30"/>
      <c r="R1325" s="34"/>
      <c r="S1325" s="35"/>
      <c r="T1325" s="30"/>
      <c r="U1325" s="34"/>
      <c r="V1325" s="35"/>
      <c r="W1325" s="30"/>
      <c r="X1325" s="34"/>
      <c r="Y1325" s="34"/>
      <c r="Z1325" s="30"/>
      <c r="AA1325" s="34"/>
      <c r="AB1325" s="34"/>
      <c r="AC1325" s="30"/>
      <c r="AD1325" s="34"/>
      <c r="AE1325" s="34"/>
      <c r="AF1325" s="30"/>
      <c r="AG1325" s="34"/>
      <c r="AH1325" s="34"/>
      <c r="AI1325" s="30"/>
      <c r="AJ1325" s="34"/>
      <c r="AK1325" s="34"/>
      <c r="AL1325" s="30"/>
      <c r="AM1325" s="34"/>
      <c r="AN1325" s="34"/>
      <c r="AO1325" s="30"/>
      <c r="AP1325" s="34"/>
      <c r="AQ1325" s="34"/>
      <c r="AR1325" s="30"/>
      <c r="AS1325" s="34"/>
      <c r="AT1325" s="34"/>
      <c r="AU1325" s="30"/>
      <c r="AV1325" s="34"/>
      <c r="AW1325" s="34"/>
      <c r="AX1325" s="30"/>
      <c r="AY1325" s="34"/>
      <c r="AZ1325" s="34"/>
      <c r="BA1325" s="30"/>
      <c r="BB1325" s="34"/>
      <c r="BC1325" s="34"/>
      <c r="BD1325" s="30"/>
      <c r="BE1325" s="34"/>
      <c r="BF1325" s="34"/>
      <c r="BG1325" s="30"/>
      <c r="BH1325" s="34"/>
      <c r="BI1325" s="34"/>
      <c r="BJ1325" s="30"/>
      <c r="BK1325" s="34"/>
      <c r="BL1325" s="34"/>
      <c r="BM1325" s="122"/>
      <c r="BN1325" s="28"/>
      <c r="BO1325" s="34"/>
      <c r="BP1325" s="30"/>
      <c r="BQ1325" s="30"/>
      <c r="BR1325" s="31"/>
      <c r="BS1325" s="31"/>
      <c r="BT1325" s="31"/>
      <c r="BU1325" s="31"/>
      <c r="BV1325" s="31"/>
      <c r="BW1325" s="31"/>
      <c r="BX1325" s="31"/>
      <c r="BY1325" s="31"/>
      <c r="BZ1325" s="31"/>
      <c r="CA1325" s="31"/>
      <c r="CB1325" s="31"/>
      <c r="CC1325" s="31"/>
      <c r="CD1325" s="31"/>
      <c r="CE1325" s="31"/>
      <c r="CF1325" s="31"/>
      <c r="CG1325" s="31"/>
      <c r="CH1325" s="31"/>
      <c r="CI1325" s="31"/>
      <c r="CJ1325" s="31"/>
      <c r="CK1325" s="31"/>
      <c r="CL1325" s="31"/>
      <c r="CM1325" s="31"/>
      <c r="CN1325" s="31"/>
      <c r="CO1325" s="31"/>
      <c r="CP1325" s="31"/>
      <c r="CQ1325" s="31"/>
      <c r="CR1325" s="31"/>
      <c r="CS1325" s="31"/>
      <c r="CT1325" s="31"/>
      <c r="CU1325" s="31"/>
      <c r="CV1325" s="31"/>
      <c r="CW1325" s="31"/>
      <c r="CX1325" s="31"/>
      <c r="CY1325" s="31"/>
      <c r="CZ1325" s="31"/>
      <c r="DA1325" s="31"/>
      <c r="DB1325" s="31"/>
      <c r="DC1325" s="31"/>
      <c r="DD1325" s="31"/>
      <c r="DE1325" s="31"/>
      <c r="DF1325" s="31"/>
      <c r="DG1325" s="31"/>
      <c r="DH1325" s="31"/>
      <c r="DI1325" s="31"/>
      <c r="DJ1325" s="31"/>
      <c r="DK1325" s="31"/>
      <c r="DL1325" s="31"/>
      <c r="DM1325" s="31"/>
      <c r="DN1325" s="31"/>
      <c r="DO1325" s="31"/>
      <c r="DP1325" s="31"/>
      <c r="DQ1325" s="31"/>
      <c r="DR1325" s="31"/>
      <c r="DS1325" s="31"/>
      <c r="DT1325" s="31"/>
      <c r="DU1325" s="31"/>
      <c r="DV1325" s="31"/>
      <c r="DW1325" s="31"/>
      <c r="DX1325" s="31"/>
      <c r="DY1325" s="31"/>
      <c r="DZ1325" s="31"/>
      <c r="EA1325" s="31"/>
      <c r="EB1325" s="31"/>
      <c r="EC1325" s="31"/>
      <c r="ED1325" s="31"/>
      <c r="EE1325" s="31"/>
      <c r="EF1325" s="31"/>
      <c r="EG1325" s="31"/>
      <c r="EH1325" s="31"/>
      <c r="EI1325" s="31"/>
      <c r="EJ1325" s="31"/>
      <c r="EK1325" s="31"/>
      <c r="EL1325" s="31"/>
      <c r="EM1325" s="31"/>
      <c r="EN1325" s="31"/>
      <c r="EO1325" s="31"/>
      <c r="EP1325" s="31"/>
      <c r="EQ1325" s="31"/>
      <c r="ER1325" s="31"/>
      <c r="ES1325" s="31"/>
      <c r="ET1325" s="31"/>
      <c r="EU1325" s="31"/>
      <c r="EV1325" s="31"/>
      <c r="EW1325" s="31"/>
      <c r="EX1325" s="31"/>
      <c r="EY1325" s="31"/>
      <c r="EZ1325" s="31"/>
      <c r="FA1325" s="31"/>
      <c r="FB1325" s="31"/>
      <c r="FC1325" s="31"/>
      <c r="FD1325" s="31"/>
      <c r="FE1325" s="31"/>
      <c r="FF1325" s="31"/>
      <c r="FG1325" s="31"/>
      <c r="FH1325" s="31"/>
      <c r="FI1325" s="31"/>
      <c r="FJ1325" s="31"/>
      <c r="FK1325" s="31"/>
      <c r="FL1325" s="31"/>
      <c r="FM1325" s="31"/>
      <c r="FN1325" s="31"/>
      <c r="FO1325" s="31"/>
      <c r="FP1325" s="31"/>
      <c r="FQ1325" s="31"/>
      <c r="FR1325" s="31"/>
      <c r="FS1325" s="31"/>
      <c r="FT1325" s="31"/>
      <c r="FU1325" s="31"/>
      <c r="FV1325" s="31"/>
      <c r="FW1325" s="31"/>
      <c r="FX1325" s="31"/>
      <c r="FY1325" s="31"/>
      <c r="FZ1325" s="31"/>
      <c r="GA1325" s="31"/>
      <c r="GB1325" s="31"/>
      <c r="GC1325" s="31"/>
      <c r="GD1325" s="31"/>
      <c r="GE1325" s="31"/>
      <c r="GF1325" s="31"/>
      <c r="GG1325" s="31"/>
      <c r="GH1325" s="31"/>
      <c r="GI1325" s="31"/>
      <c r="GJ1325" s="31"/>
      <c r="GK1325" s="31"/>
      <c r="GL1325" s="31"/>
      <c r="GM1325" s="31"/>
      <c r="GN1325" s="31"/>
      <c r="GO1325" s="31"/>
      <c r="GP1325" s="31"/>
      <c r="GQ1325" s="31"/>
      <c r="GR1325" s="31"/>
      <c r="GS1325" s="31"/>
      <c r="GT1325" s="31"/>
      <c r="GU1325" s="31"/>
      <c r="GV1325" s="31"/>
      <c r="GW1325" s="31"/>
      <c r="GX1325" s="31"/>
      <c r="GY1325" s="31"/>
      <c r="GZ1325" s="31"/>
    </row>
    <row r="1326" spans="2:208" s="32" customFormat="1" x14ac:dyDescent="0.2">
      <c r="B1326" s="21"/>
      <c r="C1326" s="22"/>
      <c r="D1326" s="22"/>
      <c r="E1326" s="22"/>
      <c r="F1326" s="246"/>
      <c r="G1326" s="121"/>
      <c r="H1326" s="27"/>
      <c r="I1326" s="28"/>
      <c r="J1326" s="29"/>
      <c r="K1326" s="30"/>
      <c r="L1326" s="34"/>
      <c r="M1326" s="35"/>
      <c r="N1326" s="30"/>
      <c r="O1326" s="34"/>
      <c r="P1326" s="35"/>
      <c r="Q1326" s="30"/>
      <c r="R1326" s="34"/>
      <c r="S1326" s="35"/>
      <c r="T1326" s="30"/>
      <c r="U1326" s="34"/>
      <c r="V1326" s="35"/>
      <c r="W1326" s="30"/>
      <c r="X1326" s="34"/>
      <c r="Y1326" s="34"/>
      <c r="Z1326" s="30"/>
      <c r="AA1326" s="34"/>
      <c r="AB1326" s="34"/>
      <c r="AC1326" s="30"/>
      <c r="AD1326" s="34"/>
      <c r="AE1326" s="34"/>
      <c r="AF1326" s="30"/>
      <c r="AG1326" s="34"/>
      <c r="AH1326" s="34"/>
      <c r="AI1326" s="30"/>
      <c r="AJ1326" s="34"/>
      <c r="AK1326" s="34"/>
      <c r="AL1326" s="30"/>
      <c r="AM1326" s="34"/>
      <c r="AN1326" s="34"/>
      <c r="AO1326" s="30"/>
      <c r="AP1326" s="34"/>
      <c r="AQ1326" s="34"/>
      <c r="AR1326" s="30"/>
      <c r="AS1326" s="34"/>
      <c r="AT1326" s="34"/>
      <c r="AU1326" s="30"/>
      <c r="AV1326" s="34"/>
      <c r="AW1326" s="34"/>
      <c r="AX1326" s="30"/>
      <c r="AY1326" s="34"/>
      <c r="AZ1326" s="34"/>
      <c r="BA1326" s="30"/>
      <c r="BB1326" s="34"/>
      <c r="BC1326" s="34"/>
      <c r="BD1326" s="30"/>
      <c r="BE1326" s="34"/>
      <c r="BF1326" s="34"/>
      <c r="BG1326" s="30"/>
      <c r="BH1326" s="34"/>
      <c r="BI1326" s="34"/>
      <c r="BJ1326" s="30"/>
      <c r="BK1326" s="34"/>
      <c r="BL1326" s="34"/>
      <c r="BM1326" s="122"/>
      <c r="BN1326" s="28"/>
      <c r="BO1326" s="34"/>
      <c r="BP1326" s="30"/>
      <c r="BQ1326" s="30"/>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c r="DP1326" s="31"/>
      <c r="DQ1326" s="31"/>
      <c r="DR1326" s="31"/>
      <c r="DS1326" s="31"/>
      <c r="DT1326" s="31"/>
      <c r="DU1326" s="31"/>
      <c r="DV1326" s="31"/>
      <c r="DW1326" s="31"/>
      <c r="DX1326" s="31"/>
      <c r="DY1326" s="31"/>
      <c r="DZ1326" s="31"/>
      <c r="EA1326" s="31"/>
      <c r="EB1326" s="31"/>
      <c r="EC1326" s="31"/>
      <c r="ED1326" s="31"/>
      <c r="EE1326" s="31"/>
      <c r="EF1326" s="31"/>
      <c r="EG1326" s="31"/>
      <c r="EH1326" s="31"/>
      <c r="EI1326" s="31"/>
      <c r="EJ1326" s="31"/>
      <c r="EK1326" s="31"/>
      <c r="EL1326" s="31"/>
      <c r="EM1326" s="31"/>
      <c r="EN1326" s="31"/>
      <c r="EO1326" s="31"/>
      <c r="EP1326" s="31"/>
      <c r="EQ1326" s="31"/>
      <c r="ER1326" s="31"/>
      <c r="ES1326" s="31"/>
      <c r="ET1326" s="31"/>
      <c r="EU1326" s="31"/>
      <c r="EV1326" s="31"/>
      <c r="EW1326" s="31"/>
      <c r="EX1326" s="31"/>
      <c r="EY1326" s="31"/>
      <c r="EZ1326" s="31"/>
      <c r="FA1326" s="31"/>
      <c r="FB1326" s="31"/>
      <c r="FC1326" s="31"/>
      <c r="FD1326" s="31"/>
      <c r="FE1326" s="31"/>
      <c r="FF1326" s="31"/>
      <c r="FG1326" s="31"/>
      <c r="FH1326" s="31"/>
      <c r="FI1326" s="31"/>
      <c r="FJ1326" s="31"/>
      <c r="FK1326" s="31"/>
      <c r="FL1326" s="31"/>
      <c r="FM1326" s="31"/>
      <c r="FN1326" s="31"/>
      <c r="FO1326" s="31"/>
      <c r="FP1326" s="31"/>
      <c r="FQ1326" s="31"/>
      <c r="FR1326" s="31"/>
      <c r="FS1326" s="31"/>
      <c r="FT1326" s="31"/>
      <c r="FU1326" s="31"/>
      <c r="FV1326" s="31"/>
      <c r="FW1326" s="31"/>
      <c r="FX1326" s="31"/>
      <c r="FY1326" s="31"/>
      <c r="FZ1326" s="31"/>
      <c r="GA1326" s="31"/>
      <c r="GB1326" s="31"/>
      <c r="GC1326" s="31"/>
      <c r="GD1326" s="31"/>
      <c r="GE1326" s="31"/>
      <c r="GF1326" s="31"/>
      <c r="GG1326" s="31"/>
      <c r="GH1326" s="31"/>
      <c r="GI1326" s="31"/>
      <c r="GJ1326" s="31"/>
      <c r="GK1326" s="31"/>
      <c r="GL1326" s="31"/>
      <c r="GM1326" s="31"/>
      <c r="GN1326" s="31"/>
      <c r="GO1326" s="31"/>
      <c r="GP1326" s="31"/>
      <c r="GQ1326" s="31"/>
      <c r="GR1326" s="31"/>
      <c r="GS1326" s="31"/>
      <c r="GT1326" s="31"/>
      <c r="GU1326" s="31"/>
      <c r="GV1326" s="31"/>
      <c r="GW1326" s="31"/>
      <c r="GX1326" s="31"/>
      <c r="GY1326" s="31"/>
      <c r="GZ1326" s="31"/>
    </row>
    <row r="1327" spans="2:208" s="32" customFormat="1" x14ac:dyDescent="0.2">
      <c r="B1327" s="21"/>
      <c r="C1327" s="22"/>
      <c r="D1327" s="22"/>
      <c r="E1327" s="22"/>
      <c r="F1327" s="246"/>
      <c r="G1327" s="121"/>
      <c r="H1327" s="27"/>
      <c r="I1327" s="28"/>
      <c r="J1327" s="29"/>
      <c r="K1327" s="30"/>
      <c r="L1327" s="34"/>
      <c r="M1327" s="35"/>
      <c r="N1327" s="30"/>
      <c r="O1327" s="34"/>
      <c r="P1327" s="35"/>
      <c r="Q1327" s="30"/>
      <c r="R1327" s="34"/>
      <c r="S1327" s="35"/>
      <c r="T1327" s="30"/>
      <c r="U1327" s="34"/>
      <c r="V1327" s="35"/>
      <c r="W1327" s="30"/>
      <c r="X1327" s="34"/>
      <c r="Y1327" s="34"/>
      <c r="Z1327" s="30"/>
      <c r="AA1327" s="34"/>
      <c r="AB1327" s="34"/>
      <c r="AC1327" s="30"/>
      <c r="AD1327" s="34"/>
      <c r="AE1327" s="34"/>
      <c r="AF1327" s="30"/>
      <c r="AG1327" s="34"/>
      <c r="AH1327" s="34"/>
      <c r="AI1327" s="30"/>
      <c r="AJ1327" s="34"/>
      <c r="AK1327" s="34"/>
      <c r="AL1327" s="30"/>
      <c r="AM1327" s="34"/>
      <c r="AN1327" s="34"/>
      <c r="AO1327" s="30"/>
      <c r="AP1327" s="34"/>
      <c r="AQ1327" s="34"/>
      <c r="AR1327" s="30"/>
      <c r="AS1327" s="34"/>
      <c r="AT1327" s="34"/>
      <c r="AU1327" s="30"/>
      <c r="AV1327" s="34"/>
      <c r="AW1327" s="34"/>
      <c r="AX1327" s="30"/>
      <c r="AY1327" s="34"/>
      <c r="AZ1327" s="34"/>
      <c r="BA1327" s="30"/>
      <c r="BB1327" s="34"/>
      <c r="BC1327" s="34"/>
      <c r="BD1327" s="30"/>
      <c r="BE1327" s="34"/>
      <c r="BF1327" s="34"/>
      <c r="BG1327" s="30"/>
      <c r="BH1327" s="34"/>
      <c r="BI1327" s="34"/>
      <c r="BJ1327" s="30"/>
      <c r="BK1327" s="34"/>
      <c r="BL1327" s="34"/>
      <c r="BM1327" s="122"/>
      <c r="BN1327" s="28"/>
      <c r="BO1327" s="34"/>
      <c r="BP1327" s="30"/>
      <c r="BQ1327" s="30"/>
      <c r="BR1327" s="31"/>
      <c r="BS1327" s="31"/>
      <c r="BT1327" s="31"/>
      <c r="BU1327" s="31"/>
      <c r="BV1327" s="31"/>
      <c r="BW1327" s="31"/>
      <c r="BX1327" s="31"/>
      <c r="BY1327" s="31"/>
      <c r="BZ1327" s="31"/>
      <c r="CA1327" s="31"/>
      <c r="CB1327" s="31"/>
      <c r="CC1327" s="31"/>
      <c r="CD1327" s="31"/>
      <c r="CE1327" s="31"/>
      <c r="CF1327" s="31"/>
      <c r="CG1327" s="31"/>
      <c r="CH1327" s="31"/>
      <c r="CI1327" s="31"/>
      <c r="CJ1327" s="31"/>
      <c r="CK1327" s="31"/>
      <c r="CL1327" s="31"/>
      <c r="CM1327" s="31"/>
      <c r="CN1327" s="31"/>
      <c r="CO1327" s="31"/>
      <c r="CP1327" s="31"/>
      <c r="CQ1327" s="31"/>
      <c r="CR1327" s="31"/>
      <c r="CS1327" s="31"/>
      <c r="CT1327" s="31"/>
      <c r="CU1327" s="31"/>
      <c r="CV1327" s="31"/>
      <c r="CW1327" s="31"/>
      <c r="CX1327" s="31"/>
      <c r="CY1327" s="31"/>
      <c r="CZ1327" s="31"/>
      <c r="DA1327" s="31"/>
      <c r="DB1327" s="31"/>
      <c r="DC1327" s="31"/>
      <c r="DD1327" s="31"/>
      <c r="DE1327" s="31"/>
      <c r="DF1327" s="31"/>
      <c r="DG1327" s="31"/>
      <c r="DH1327" s="31"/>
      <c r="DI1327" s="31"/>
      <c r="DJ1327" s="31"/>
      <c r="DK1327" s="31"/>
      <c r="DL1327" s="31"/>
      <c r="DM1327" s="31"/>
      <c r="DN1327" s="31"/>
      <c r="DO1327" s="31"/>
      <c r="DP1327" s="31"/>
      <c r="DQ1327" s="31"/>
      <c r="DR1327" s="31"/>
      <c r="DS1327" s="31"/>
      <c r="DT1327" s="31"/>
      <c r="DU1327" s="31"/>
      <c r="DV1327" s="31"/>
      <c r="DW1327" s="31"/>
      <c r="DX1327" s="31"/>
      <c r="DY1327" s="31"/>
      <c r="DZ1327" s="31"/>
      <c r="EA1327" s="31"/>
      <c r="EB1327" s="31"/>
      <c r="EC1327" s="31"/>
      <c r="ED1327" s="31"/>
      <c r="EE1327" s="31"/>
      <c r="EF1327" s="31"/>
      <c r="EG1327" s="31"/>
      <c r="EH1327" s="31"/>
      <c r="EI1327" s="31"/>
      <c r="EJ1327" s="31"/>
      <c r="EK1327" s="31"/>
      <c r="EL1327" s="31"/>
      <c r="EM1327" s="31"/>
      <c r="EN1327" s="31"/>
      <c r="EO1327" s="31"/>
      <c r="EP1327" s="31"/>
      <c r="EQ1327" s="31"/>
      <c r="ER1327" s="31"/>
      <c r="ES1327" s="31"/>
      <c r="ET1327" s="31"/>
      <c r="EU1327" s="31"/>
      <c r="EV1327" s="31"/>
      <c r="EW1327" s="31"/>
      <c r="EX1327" s="31"/>
      <c r="EY1327" s="31"/>
      <c r="EZ1327" s="31"/>
      <c r="FA1327" s="31"/>
      <c r="FB1327" s="31"/>
      <c r="FC1327" s="31"/>
      <c r="FD1327" s="31"/>
      <c r="FE1327" s="31"/>
      <c r="FF1327" s="31"/>
      <c r="FG1327" s="31"/>
      <c r="FH1327" s="31"/>
      <c r="FI1327" s="31"/>
      <c r="FJ1327" s="31"/>
      <c r="FK1327" s="31"/>
      <c r="FL1327" s="31"/>
      <c r="FM1327" s="31"/>
      <c r="FN1327" s="31"/>
      <c r="FO1327" s="31"/>
      <c r="FP1327" s="31"/>
      <c r="FQ1327" s="31"/>
      <c r="FR1327" s="31"/>
      <c r="FS1327" s="31"/>
      <c r="FT1327" s="31"/>
      <c r="FU1327" s="31"/>
      <c r="FV1327" s="31"/>
      <c r="FW1327" s="31"/>
      <c r="FX1327" s="31"/>
      <c r="FY1327" s="31"/>
      <c r="FZ1327" s="31"/>
      <c r="GA1327" s="31"/>
      <c r="GB1327" s="31"/>
      <c r="GC1327" s="31"/>
      <c r="GD1327" s="31"/>
      <c r="GE1327" s="31"/>
      <c r="GF1327" s="31"/>
      <c r="GG1327" s="31"/>
      <c r="GH1327" s="31"/>
      <c r="GI1327" s="31"/>
      <c r="GJ1327" s="31"/>
      <c r="GK1327" s="31"/>
      <c r="GL1327" s="31"/>
      <c r="GM1327" s="31"/>
      <c r="GN1327" s="31"/>
      <c r="GO1327" s="31"/>
      <c r="GP1327" s="31"/>
      <c r="GQ1327" s="31"/>
      <c r="GR1327" s="31"/>
      <c r="GS1327" s="31"/>
      <c r="GT1327" s="31"/>
      <c r="GU1327" s="31"/>
      <c r="GV1327" s="31"/>
      <c r="GW1327" s="31"/>
      <c r="GX1327" s="31"/>
      <c r="GY1327" s="31"/>
      <c r="GZ1327" s="31"/>
    </row>
    <row r="1328" spans="2:208" s="32" customFormat="1" x14ac:dyDescent="0.2">
      <c r="B1328" s="21"/>
      <c r="C1328" s="22"/>
      <c r="D1328" s="22"/>
      <c r="E1328" s="22"/>
      <c r="F1328" s="246"/>
      <c r="G1328" s="121"/>
      <c r="H1328" s="27"/>
      <c r="I1328" s="28"/>
      <c r="J1328" s="29"/>
      <c r="K1328" s="30"/>
      <c r="L1328" s="34"/>
      <c r="M1328" s="35"/>
      <c r="N1328" s="30"/>
      <c r="O1328" s="34"/>
      <c r="P1328" s="35"/>
      <c r="Q1328" s="30"/>
      <c r="R1328" s="34"/>
      <c r="S1328" s="35"/>
      <c r="T1328" s="30"/>
      <c r="U1328" s="34"/>
      <c r="V1328" s="35"/>
      <c r="W1328" s="30"/>
      <c r="X1328" s="34"/>
      <c r="Y1328" s="34"/>
      <c r="Z1328" s="30"/>
      <c r="AA1328" s="34"/>
      <c r="AB1328" s="34"/>
      <c r="AC1328" s="30"/>
      <c r="AD1328" s="34"/>
      <c r="AE1328" s="34"/>
      <c r="AF1328" s="30"/>
      <c r="AG1328" s="34"/>
      <c r="AH1328" s="34"/>
      <c r="AI1328" s="30"/>
      <c r="AJ1328" s="34"/>
      <c r="AK1328" s="34"/>
      <c r="AL1328" s="30"/>
      <c r="AM1328" s="34"/>
      <c r="AN1328" s="34"/>
      <c r="AO1328" s="30"/>
      <c r="AP1328" s="34"/>
      <c r="AQ1328" s="34"/>
      <c r="AR1328" s="30"/>
      <c r="AS1328" s="34"/>
      <c r="AT1328" s="34"/>
      <c r="AU1328" s="30"/>
      <c r="AV1328" s="34"/>
      <c r="AW1328" s="34"/>
      <c r="AX1328" s="30"/>
      <c r="AY1328" s="34"/>
      <c r="AZ1328" s="34"/>
      <c r="BA1328" s="30"/>
      <c r="BB1328" s="34"/>
      <c r="BC1328" s="34"/>
      <c r="BD1328" s="30"/>
      <c r="BE1328" s="34"/>
      <c r="BF1328" s="34"/>
      <c r="BG1328" s="30"/>
      <c r="BH1328" s="34"/>
      <c r="BI1328" s="34"/>
      <c r="BJ1328" s="30"/>
      <c r="BK1328" s="34"/>
      <c r="BL1328" s="34"/>
      <c r="BM1328" s="122"/>
      <c r="BN1328" s="28"/>
      <c r="BO1328" s="34"/>
      <c r="BP1328" s="30"/>
      <c r="BQ1328" s="30"/>
      <c r="BR1328" s="31"/>
      <c r="BS1328" s="31"/>
      <c r="BT1328" s="31"/>
      <c r="BU1328" s="31"/>
      <c r="BV1328" s="31"/>
      <c r="BW1328" s="31"/>
      <c r="BX1328" s="31"/>
      <c r="BY1328" s="31"/>
      <c r="BZ1328" s="31"/>
      <c r="CA1328" s="31"/>
      <c r="CB1328" s="31"/>
      <c r="CC1328" s="31"/>
      <c r="CD1328" s="31"/>
      <c r="CE1328" s="31"/>
      <c r="CF1328" s="31"/>
      <c r="CG1328" s="31"/>
      <c r="CH1328" s="31"/>
      <c r="CI1328" s="31"/>
      <c r="CJ1328" s="31"/>
      <c r="CK1328" s="31"/>
      <c r="CL1328" s="31"/>
      <c r="CM1328" s="31"/>
      <c r="CN1328" s="31"/>
      <c r="CO1328" s="31"/>
      <c r="CP1328" s="31"/>
      <c r="CQ1328" s="31"/>
      <c r="CR1328" s="31"/>
      <c r="CS1328" s="31"/>
      <c r="CT1328" s="31"/>
      <c r="CU1328" s="31"/>
      <c r="CV1328" s="31"/>
      <c r="CW1328" s="31"/>
      <c r="CX1328" s="31"/>
      <c r="CY1328" s="31"/>
      <c r="CZ1328" s="31"/>
      <c r="DA1328" s="31"/>
      <c r="DB1328" s="31"/>
      <c r="DC1328" s="31"/>
      <c r="DD1328" s="31"/>
      <c r="DE1328" s="31"/>
      <c r="DF1328" s="31"/>
      <c r="DG1328" s="31"/>
      <c r="DH1328" s="31"/>
      <c r="DI1328" s="31"/>
      <c r="DJ1328" s="31"/>
      <c r="DK1328" s="31"/>
      <c r="DL1328" s="31"/>
      <c r="DM1328" s="31"/>
      <c r="DN1328" s="31"/>
      <c r="DO1328" s="31"/>
      <c r="DP1328" s="31"/>
      <c r="DQ1328" s="31"/>
      <c r="DR1328" s="31"/>
      <c r="DS1328" s="31"/>
      <c r="DT1328" s="31"/>
      <c r="DU1328" s="31"/>
      <c r="DV1328" s="31"/>
      <c r="DW1328" s="31"/>
      <c r="DX1328" s="31"/>
      <c r="DY1328" s="31"/>
      <c r="DZ1328" s="31"/>
      <c r="EA1328" s="31"/>
      <c r="EB1328" s="31"/>
      <c r="EC1328" s="31"/>
      <c r="ED1328" s="31"/>
      <c r="EE1328" s="31"/>
      <c r="EF1328" s="31"/>
      <c r="EG1328" s="31"/>
      <c r="EH1328" s="31"/>
      <c r="EI1328" s="31"/>
      <c r="EJ1328" s="31"/>
      <c r="EK1328" s="31"/>
      <c r="EL1328" s="31"/>
      <c r="EM1328" s="31"/>
      <c r="EN1328" s="31"/>
      <c r="EO1328" s="31"/>
      <c r="EP1328" s="31"/>
      <c r="EQ1328" s="31"/>
      <c r="ER1328" s="31"/>
      <c r="ES1328" s="31"/>
      <c r="ET1328" s="31"/>
      <c r="EU1328" s="31"/>
      <c r="EV1328" s="31"/>
      <c r="EW1328" s="31"/>
      <c r="EX1328" s="31"/>
      <c r="EY1328" s="31"/>
      <c r="EZ1328" s="31"/>
      <c r="FA1328" s="31"/>
      <c r="FB1328" s="31"/>
      <c r="FC1328" s="31"/>
      <c r="FD1328" s="31"/>
      <c r="FE1328" s="31"/>
      <c r="FF1328" s="31"/>
      <c r="FG1328" s="31"/>
      <c r="FH1328" s="31"/>
      <c r="FI1328" s="31"/>
      <c r="FJ1328" s="31"/>
      <c r="FK1328" s="31"/>
      <c r="FL1328" s="31"/>
      <c r="FM1328" s="31"/>
      <c r="FN1328" s="31"/>
      <c r="FO1328" s="31"/>
      <c r="FP1328" s="31"/>
      <c r="FQ1328" s="31"/>
      <c r="FR1328" s="31"/>
      <c r="FS1328" s="31"/>
      <c r="FT1328" s="31"/>
      <c r="FU1328" s="31"/>
      <c r="FV1328" s="31"/>
      <c r="FW1328" s="31"/>
      <c r="FX1328" s="31"/>
      <c r="FY1328" s="31"/>
      <c r="FZ1328" s="31"/>
      <c r="GA1328" s="31"/>
      <c r="GB1328" s="31"/>
      <c r="GC1328" s="31"/>
      <c r="GD1328" s="31"/>
      <c r="GE1328" s="31"/>
      <c r="GF1328" s="31"/>
      <c r="GG1328" s="31"/>
      <c r="GH1328" s="31"/>
      <c r="GI1328" s="31"/>
      <c r="GJ1328" s="31"/>
      <c r="GK1328" s="31"/>
      <c r="GL1328" s="31"/>
      <c r="GM1328" s="31"/>
      <c r="GN1328" s="31"/>
      <c r="GO1328" s="31"/>
      <c r="GP1328" s="31"/>
      <c r="GQ1328" s="31"/>
      <c r="GR1328" s="31"/>
      <c r="GS1328" s="31"/>
      <c r="GT1328" s="31"/>
      <c r="GU1328" s="31"/>
      <c r="GV1328" s="31"/>
      <c r="GW1328" s="31"/>
      <c r="GX1328" s="31"/>
      <c r="GY1328" s="31"/>
      <c r="GZ1328" s="31"/>
    </row>
    <row r="1329" spans="2:208" s="32" customFormat="1" x14ac:dyDescent="0.2">
      <c r="B1329" s="21"/>
      <c r="C1329" s="22"/>
      <c r="D1329" s="22"/>
      <c r="E1329" s="22"/>
      <c r="F1329" s="246"/>
      <c r="G1329" s="121"/>
      <c r="H1329" s="27"/>
      <c r="I1329" s="28"/>
      <c r="J1329" s="29"/>
      <c r="K1329" s="30"/>
      <c r="L1329" s="34"/>
      <c r="M1329" s="35"/>
      <c r="N1329" s="30"/>
      <c r="O1329" s="34"/>
      <c r="P1329" s="35"/>
      <c r="Q1329" s="30"/>
      <c r="R1329" s="34"/>
      <c r="S1329" s="35"/>
      <c r="T1329" s="30"/>
      <c r="U1329" s="34"/>
      <c r="V1329" s="35"/>
      <c r="W1329" s="30"/>
      <c r="X1329" s="34"/>
      <c r="Y1329" s="34"/>
      <c r="Z1329" s="30"/>
      <c r="AA1329" s="34"/>
      <c r="AB1329" s="34"/>
      <c r="AC1329" s="30"/>
      <c r="AD1329" s="34"/>
      <c r="AE1329" s="34"/>
      <c r="AF1329" s="30"/>
      <c r="AG1329" s="34"/>
      <c r="AH1329" s="34"/>
      <c r="AI1329" s="30"/>
      <c r="AJ1329" s="34"/>
      <c r="AK1329" s="34"/>
      <c r="AL1329" s="30"/>
      <c r="AM1329" s="34"/>
      <c r="AN1329" s="34"/>
      <c r="AO1329" s="30"/>
      <c r="AP1329" s="34"/>
      <c r="AQ1329" s="34"/>
      <c r="AR1329" s="30"/>
      <c r="AS1329" s="34"/>
      <c r="AT1329" s="34"/>
      <c r="AU1329" s="30"/>
      <c r="AV1329" s="34"/>
      <c r="AW1329" s="34"/>
      <c r="AX1329" s="30"/>
      <c r="AY1329" s="34"/>
      <c r="AZ1329" s="34"/>
      <c r="BA1329" s="30"/>
      <c r="BB1329" s="34"/>
      <c r="BC1329" s="34"/>
      <c r="BD1329" s="30"/>
      <c r="BE1329" s="34"/>
      <c r="BF1329" s="34"/>
      <c r="BG1329" s="30"/>
      <c r="BH1329" s="34"/>
      <c r="BI1329" s="34"/>
      <c r="BJ1329" s="30"/>
      <c r="BK1329" s="34"/>
      <c r="BL1329" s="34"/>
      <c r="BM1329" s="122"/>
      <c r="BN1329" s="28"/>
      <c r="BO1329" s="34"/>
      <c r="BP1329" s="30"/>
      <c r="BQ1329" s="30"/>
      <c r="BR1329" s="31"/>
      <c r="BS1329" s="31"/>
      <c r="BT1329" s="31"/>
      <c r="BU1329" s="31"/>
      <c r="BV1329" s="31"/>
      <c r="BW1329" s="31"/>
      <c r="BX1329" s="31"/>
      <c r="BY1329" s="31"/>
      <c r="BZ1329" s="31"/>
      <c r="CA1329" s="31"/>
      <c r="CB1329" s="31"/>
      <c r="CC1329" s="31"/>
      <c r="CD1329" s="31"/>
      <c r="CE1329" s="31"/>
      <c r="CF1329" s="31"/>
      <c r="CG1329" s="31"/>
      <c r="CH1329" s="31"/>
      <c r="CI1329" s="31"/>
      <c r="CJ1329" s="31"/>
      <c r="CK1329" s="31"/>
      <c r="CL1329" s="31"/>
      <c r="CM1329" s="31"/>
      <c r="CN1329" s="31"/>
      <c r="CO1329" s="31"/>
      <c r="CP1329" s="31"/>
      <c r="CQ1329" s="31"/>
      <c r="CR1329" s="31"/>
      <c r="CS1329" s="31"/>
      <c r="CT1329" s="31"/>
      <c r="CU1329" s="31"/>
      <c r="CV1329" s="31"/>
      <c r="CW1329" s="31"/>
      <c r="CX1329" s="31"/>
      <c r="CY1329" s="31"/>
      <c r="CZ1329" s="31"/>
      <c r="DA1329" s="31"/>
      <c r="DB1329" s="31"/>
      <c r="DC1329" s="31"/>
      <c r="DD1329" s="31"/>
      <c r="DE1329" s="31"/>
      <c r="DF1329" s="31"/>
      <c r="DG1329" s="31"/>
      <c r="DH1329" s="31"/>
      <c r="DI1329" s="31"/>
      <c r="DJ1329" s="31"/>
      <c r="DK1329" s="31"/>
      <c r="DL1329" s="31"/>
      <c r="DM1329" s="31"/>
      <c r="DN1329" s="31"/>
      <c r="DO1329" s="31"/>
      <c r="DP1329" s="31"/>
      <c r="DQ1329" s="31"/>
      <c r="DR1329" s="31"/>
      <c r="DS1329" s="31"/>
      <c r="DT1329" s="31"/>
      <c r="DU1329" s="31"/>
      <c r="DV1329" s="31"/>
      <c r="DW1329" s="31"/>
      <c r="DX1329" s="31"/>
      <c r="DY1329" s="31"/>
      <c r="DZ1329" s="31"/>
      <c r="EA1329" s="31"/>
      <c r="EB1329" s="31"/>
      <c r="EC1329" s="31"/>
      <c r="ED1329" s="31"/>
      <c r="EE1329" s="31"/>
      <c r="EF1329" s="31"/>
      <c r="EG1329" s="31"/>
      <c r="EH1329" s="31"/>
      <c r="EI1329" s="31"/>
      <c r="EJ1329" s="31"/>
      <c r="EK1329" s="31"/>
      <c r="EL1329" s="31"/>
      <c r="EM1329" s="31"/>
      <c r="EN1329" s="31"/>
      <c r="EO1329" s="31"/>
      <c r="EP1329" s="31"/>
      <c r="EQ1329" s="31"/>
      <c r="ER1329" s="31"/>
      <c r="ES1329" s="31"/>
      <c r="ET1329" s="31"/>
      <c r="EU1329" s="31"/>
      <c r="EV1329" s="31"/>
      <c r="EW1329" s="31"/>
      <c r="EX1329" s="31"/>
      <c r="EY1329" s="31"/>
      <c r="EZ1329" s="31"/>
      <c r="FA1329" s="31"/>
      <c r="FB1329" s="31"/>
      <c r="FC1329" s="31"/>
      <c r="FD1329" s="31"/>
      <c r="FE1329" s="31"/>
      <c r="FF1329" s="31"/>
      <c r="FG1329" s="31"/>
      <c r="FH1329" s="31"/>
      <c r="FI1329" s="31"/>
      <c r="FJ1329" s="31"/>
      <c r="FK1329" s="31"/>
      <c r="FL1329" s="31"/>
      <c r="FM1329" s="31"/>
      <c r="FN1329" s="31"/>
      <c r="FO1329" s="31"/>
      <c r="FP1329" s="31"/>
      <c r="FQ1329" s="31"/>
      <c r="FR1329" s="31"/>
      <c r="FS1329" s="31"/>
      <c r="FT1329" s="31"/>
      <c r="FU1329" s="31"/>
      <c r="FV1329" s="31"/>
      <c r="FW1329" s="31"/>
      <c r="FX1329" s="31"/>
      <c r="FY1329" s="31"/>
      <c r="FZ1329" s="31"/>
      <c r="GA1329" s="31"/>
      <c r="GB1329" s="31"/>
      <c r="GC1329" s="31"/>
      <c r="GD1329" s="31"/>
      <c r="GE1329" s="31"/>
      <c r="GF1329" s="31"/>
      <c r="GG1329" s="31"/>
      <c r="GH1329" s="31"/>
      <c r="GI1329" s="31"/>
      <c r="GJ1329" s="31"/>
      <c r="GK1329" s="31"/>
      <c r="GL1329" s="31"/>
      <c r="GM1329" s="31"/>
      <c r="GN1329" s="31"/>
      <c r="GO1329" s="31"/>
      <c r="GP1329" s="31"/>
      <c r="GQ1329" s="31"/>
      <c r="GR1329" s="31"/>
      <c r="GS1329" s="31"/>
      <c r="GT1329" s="31"/>
      <c r="GU1329" s="31"/>
      <c r="GV1329" s="31"/>
      <c r="GW1329" s="31"/>
      <c r="GX1329" s="31"/>
      <c r="GY1329" s="31"/>
      <c r="GZ1329" s="31"/>
    </row>
    <row r="1330" spans="2:208" s="32" customFormat="1" x14ac:dyDescent="0.2">
      <c r="B1330" s="21"/>
      <c r="C1330" s="22"/>
      <c r="D1330" s="22"/>
      <c r="E1330" s="22"/>
      <c r="F1330" s="246"/>
      <c r="G1330" s="121"/>
      <c r="H1330" s="27"/>
      <c r="I1330" s="28"/>
      <c r="J1330" s="29"/>
      <c r="K1330" s="30"/>
      <c r="L1330" s="34"/>
      <c r="M1330" s="35"/>
      <c r="N1330" s="30"/>
      <c r="O1330" s="34"/>
      <c r="P1330" s="35"/>
      <c r="Q1330" s="30"/>
      <c r="R1330" s="34"/>
      <c r="S1330" s="35"/>
      <c r="T1330" s="30"/>
      <c r="U1330" s="34"/>
      <c r="V1330" s="35"/>
      <c r="W1330" s="30"/>
      <c r="X1330" s="34"/>
      <c r="Y1330" s="34"/>
      <c r="Z1330" s="30"/>
      <c r="AA1330" s="34"/>
      <c r="AB1330" s="34"/>
      <c r="AC1330" s="30"/>
      <c r="AD1330" s="34"/>
      <c r="AE1330" s="34"/>
      <c r="AF1330" s="30"/>
      <c r="AG1330" s="34"/>
      <c r="AH1330" s="34"/>
      <c r="AI1330" s="30"/>
      <c r="AJ1330" s="34"/>
      <c r="AK1330" s="34"/>
      <c r="AL1330" s="30"/>
      <c r="AM1330" s="34"/>
      <c r="AN1330" s="34"/>
      <c r="AO1330" s="30"/>
      <c r="AP1330" s="34"/>
      <c r="AQ1330" s="34"/>
      <c r="AR1330" s="30"/>
      <c r="AS1330" s="34"/>
      <c r="AT1330" s="34"/>
      <c r="AU1330" s="30"/>
      <c r="AV1330" s="34"/>
      <c r="AW1330" s="34"/>
      <c r="AX1330" s="30"/>
      <c r="AY1330" s="34"/>
      <c r="AZ1330" s="34"/>
      <c r="BA1330" s="30"/>
      <c r="BB1330" s="34"/>
      <c r="BC1330" s="34"/>
      <c r="BD1330" s="30"/>
      <c r="BE1330" s="34"/>
      <c r="BF1330" s="34"/>
      <c r="BG1330" s="30"/>
      <c r="BH1330" s="34"/>
      <c r="BI1330" s="34"/>
      <c r="BJ1330" s="30"/>
      <c r="BK1330" s="34"/>
      <c r="BL1330" s="34"/>
      <c r="BM1330" s="122"/>
      <c r="BN1330" s="28"/>
      <c r="BO1330" s="34"/>
      <c r="BP1330" s="30"/>
      <c r="BQ1330" s="30"/>
      <c r="BR1330" s="31"/>
      <c r="BS1330" s="31"/>
      <c r="BT1330" s="31"/>
      <c r="BU1330" s="31"/>
      <c r="BV1330" s="31"/>
      <c r="BW1330" s="31"/>
      <c r="BX1330" s="31"/>
      <c r="BY1330" s="31"/>
      <c r="BZ1330" s="31"/>
      <c r="CA1330" s="31"/>
      <c r="CB1330" s="31"/>
      <c r="CC1330" s="31"/>
      <c r="CD1330" s="31"/>
      <c r="CE1330" s="31"/>
      <c r="CF1330" s="31"/>
      <c r="CG1330" s="31"/>
      <c r="CH1330" s="31"/>
      <c r="CI1330" s="31"/>
      <c r="CJ1330" s="31"/>
      <c r="CK1330" s="31"/>
      <c r="CL1330" s="31"/>
      <c r="CM1330" s="31"/>
      <c r="CN1330" s="31"/>
      <c r="CO1330" s="31"/>
      <c r="CP1330" s="31"/>
      <c r="CQ1330" s="31"/>
      <c r="CR1330" s="31"/>
      <c r="CS1330" s="31"/>
      <c r="CT1330" s="31"/>
      <c r="CU1330" s="31"/>
      <c r="CV1330" s="31"/>
      <c r="CW1330" s="31"/>
      <c r="CX1330" s="31"/>
      <c r="CY1330" s="31"/>
      <c r="CZ1330" s="31"/>
      <c r="DA1330" s="31"/>
      <c r="DB1330" s="31"/>
      <c r="DC1330" s="31"/>
      <c r="DD1330" s="31"/>
      <c r="DE1330" s="31"/>
      <c r="DF1330" s="31"/>
      <c r="DG1330" s="31"/>
      <c r="DH1330" s="31"/>
      <c r="DI1330" s="31"/>
      <c r="DJ1330" s="31"/>
      <c r="DK1330" s="31"/>
      <c r="DL1330" s="31"/>
      <c r="DM1330" s="31"/>
      <c r="DN1330" s="31"/>
      <c r="DO1330" s="31"/>
      <c r="DP1330" s="31"/>
      <c r="DQ1330" s="31"/>
      <c r="DR1330" s="31"/>
      <c r="DS1330" s="31"/>
      <c r="DT1330" s="31"/>
      <c r="DU1330" s="31"/>
      <c r="DV1330" s="31"/>
      <c r="DW1330" s="31"/>
      <c r="DX1330" s="31"/>
      <c r="DY1330" s="31"/>
      <c r="DZ1330" s="31"/>
      <c r="EA1330" s="31"/>
      <c r="EB1330" s="31"/>
      <c r="EC1330" s="31"/>
      <c r="ED1330" s="31"/>
      <c r="EE1330" s="31"/>
      <c r="EF1330" s="31"/>
      <c r="EG1330" s="31"/>
      <c r="EH1330" s="31"/>
      <c r="EI1330" s="31"/>
      <c r="EJ1330" s="31"/>
      <c r="EK1330" s="31"/>
      <c r="EL1330" s="31"/>
      <c r="EM1330" s="31"/>
      <c r="EN1330" s="31"/>
      <c r="EO1330" s="31"/>
      <c r="EP1330" s="31"/>
      <c r="EQ1330" s="31"/>
      <c r="ER1330" s="31"/>
      <c r="ES1330" s="31"/>
      <c r="ET1330" s="31"/>
      <c r="EU1330" s="31"/>
      <c r="EV1330" s="31"/>
      <c r="EW1330" s="31"/>
      <c r="EX1330" s="31"/>
      <c r="EY1330" s="31"/>
      <c r="EZ1330" s="31"/>
      <c r="FA1330" s="31"/>
      <c r="FB1330" s="31"/>
      <c r="FC1330" s="31"/>
      <c r="FD1330" s="31"/>
      <c r="FE1330" s="31"/>
      <c r="FF1330" s="31"/>
      <c r="FG1330" s="31"/>
      <c r="FH1330" s="31"/>
      <c r="FI1330" s="31"/>
      <c r="FJ1330" s="31"/>
      <c r="FK1330" s="31"/>
      <c r="FL1330" s="31"/>
      <c r="FM1330" s="31"/>
      <c r="FN1330" s="31"/>
      <c r="FO1330" s="31"/>
      <c r="FP1330" s="31"/>
      <c r="FQ1330" s="31"/>
      <c r="FR1330" s="31"/>
      <c r="FS1330" s="31"/>
      <c r="FT1330" s="31"/>
      <c r="FU1330" s="31"/>
      <c r="FV1330" s="31"/>
      <c r="FW1330" s="31"/>
      <c r="FX1330" s="31"/>
      <c r="FY1330" s="31"/>
      <c r="FZ1330" s="31"/>
      <c r="GA1330" s="31"/>
      <c r="GB1330" s="31"/>
      <c r="GC1330" s="31"/>
      <c r="GD1330" s="31"/>
      <c r="GE1330" s="31"/>
      <c r="GF1330" s="31"/>
      <c r="GG1330" s="31"/>
      <c r="GH1330" s="31"/>
      <c r="GI1330" s="31"/>
      <c r="GJ1330" s="31"/>
      <c r="GK1330" s="31"/>
      <c r="GL1330" s="31"/>
      <c r="GM1330" s="31"/>
      <c r="GN1330" s="31"/>
      <c r="GO1330" s="31"/>
      <c r="GP1330" s="31"/>
      <c r="GQ1330" s="31"/>
      <c r="GR1330" s="31"/>
      <c r="GS1330" s="31"/>
      <c r="GT1330" s="31"/>
      <c r="GU1330" s="31"/>
      <c r="GV1330" s="31"/>
      <c r="GW1330" s="31"/>
      <c r="GX1330" s="31"/>
      <c r="GY1330" s="31"/>
      <c r="GZ1330" s="31"/>
    </row>
    <row r="1331" spans="2:208" s="32" customFormat="1" x14ac:dyDescent="0.2">
      <c r="B1331" s="21"/>
      <c r="C1331" s="22"/>
      <c r="D1331" s="22"/>
      <c r="E1331" s="22"/>
      <c r="F1331" s="246"/>
      <c r="G1331" s="121"/>
      <c r="H1331" s="27"/>
      <c r="I1331" s="28"/>
      <c r="J1331" s="29"/>
      <c r="K1331" s="30"/>
      <c r="L1331" s="34"/>
      <c r="M1331" s="35"/>
      <c r="N1331" s="30"/>
      <c r="O1331" s="34"/>
      <c r="P1331" s="35"/>
      <c r="Q1331" s="30"/>
      <c r="R1331" s="34"/>
      <c r="S1331" s="35"/>
      <c r="T1331" s="30"/>
      <c r="U1331" s="34"/>
      <c r="V1331" s="35"/>
      <c r="W1331" s="30"/>
      <c r="X1331" s="34"/>
      <c r="Y1331" s="34"/>
      <c r="Z1331" s="30"/>
      <c r="AA1331" s="34"/>
      <c r="AB1331" s="34"/>
      <c r="AC1331" s="30"/>
      <c r="AD1331" s="34"/>
      <c r="AE1331" s="34"/>
      <c r="AF1331" s="30"/>
      <c r="AG1331" s="34"/>
      <c r="AH1331" s="34"/>
      <c r="AI1331" s="30"/>
      <c r="AJ1331" s="34"/>
      <c r="AK1331" s="34"/>
      <c r="AL1331" s="30"/>
      <c r="AM1331" s="34"/>
      <c r="AN1331" s="34"/>
      <c r="AO1331" s="30"/>
      <c r="AP1331" s="34"/>
      <c r="AQ1331" s="34"/>
      <c r="AR1331" s="30"/>
      <c r="AS1331" s="34"/>
      <c r="AT1331" s="34"/>
      <c r="AU1331" s="30"/>
      <c r="AV1331" s="34"/>
      <c r="AW1331" s="34"/>
      <c r="AX1331" s="30"/>
      <c r="AY1331" s="34"/>
      <c r="AZ1331" s="34"/>
      <c r="BA1331" s="30"/>
      <c r="BB1331" s="34"/>
      <c r="BC1331" s="34"/>
      <c r="BD1331" s="30"/>
      <c r="BE1331" s="34"/>
      <c r="BF1331" s="34"/>
      <c r="BG1331" s="30"/>
      <c r="BH1331" s="34"/>
      <c r="BI1331" s="34"/>
      <c r="BJ1331" s="30"/>
      <c r="BK1331" s="34"/>
      <c r="BL1331" s="34"/>
      <c r="BM1331" s="122"/>
      <c r="BN1331" s="28"/>
      <c r="BO1331" s="34"/>
      <c r="BP1331" s="30"/>
      <c r="BQ1331" s="30"/>
      <c r="BR1331" s="31"/>
      <c r="BS1331" s="31"/>
      <c r="BT1331" s="31"/>
      <c r="BU1331" s="31"/>
      <c r="BV1331" s="31"/>
      <c r="BW1331" s="31"/>
      <c r="BX1331" s="31"/>
      <c r="BY1331" s="31"/>
      <c r="BZ1331" s="31"/>
      <c r="CA1331" s="31"/>
      <c r="CB1331" s="31"/>
      <c r="CC1331" s="31"/>
      <c r="CD1331" s="31"/>
      <c r="CE1331" s="31"/>
      <c r="CF1331" s="31"/>
      <c r="CG1331" s="31"/>
      <c r="CH1331" s="31"/>
      <c r="CI1331" s="31"/>
      <c r="CJ1331" s="31"/>
      <c r="CK1331" s="31"/>
      <c r="CL1331" s="31"/>
      <c r="CM1331" s="31"/>
      <c r="CN1331" s="31"/>
      <c r="CO1331" s="31"/>
      <c r="CP1331" s="31"/>
      <c r="CQ1331" s="31"/>
      <c r="CR1331" s="31"/>
      <c r="CS1331" s="31"/>
      <c r="CT1331" s="31"/>
      <c r="CU1331" s="31"/>
      <c r="CV1331" s="31"/>
      <c r="CW1331" s="31"/>
      <c r="CX1331" s="31"/>
      <c r="CY1331" s="31"/>
      <c r="CZ1331" s="31"/>
      <c r="DA1331" s="31"/>
      <c r="DB1331" s="31"/>
      <c r="DC1331" s="31"/>
      <c r="DD1331" s="31"/>
      <c r="DE1331" s="31"/>
      <c r="DF1331" s="31"/>
      <c r="DG1331" s="31"/>
      <c r="DH1331" s="31"/>
      <c r="DI1331" s="31"/>
      <c r="DJ1331" s="31"/>
      <c r="DK1331" s="31"/>
      <c r="DL1331" s="31"/>
      <c r="DM1331" s="31"/>
      <c r="DN1331" s="31"/>
      <c r="DO1331" s="31"/>
      <c r="DP1331" s="31"/>
      <c r="DQ1331" s="31"/>
      <c r="DR1331" s="31"/>
      <c r="DS1331" s="31"/>
      <c r="DT1331" s="31"/>
      <c r="DU1331" s="31"/>
      <c r="DV1331" s="31"/>
      <c r="DW1331" s="31"/>
      <c r="DX1331" s="31"/>
      <c r="DY1331" s="31"/>
      <c r="DZ1331" s="31"/>
      <c r="EA1331" s="31"/>
      <c r="EB1331" s="31"/>
      <c r="EC1331" s="31"/>
      <c r="ED1331" s="31"/>
      <c r="EE1331" s="31"/>
      <c r="EF1331" s="31"/>
      <c r="EG1331" s="31"/>
      <c r="EH1331" s="31"/>
      <c r="EI1331" s="31"/>
      <c r="EJ1331" s="31"/>
      <c r="EK1331" s="31"/>
      <c r="EL1331" s="31"/>
      <c r="EM1331" s="31"/>
      <c r="EN1331" s="31"/>
      <c r="EO1331" s="31"/>
      <c r="EP1331" s="31"/>
      <c r="EQ1331" s="31"/>
      <c r="ER1331" s="31"/>
      <c r="ES1331" s="31"/>
      <c r="ET1331" s="31"/>
      <c r="EU1331" s="31"/>
      <c r="EV1331" s="31"/>
      <c r="EW1331" s="31"/>
      <c r="EX1331" s="31"/>
      <c r="EY1331" s="31"/>
      <c r="EZ1331" s="31"/>
      <c r="FA1331" s="31"/>
      <c r="FB1331" s="31"/>
      <c r="FC1331" s="31"/>
      <c r="FD1331" s="31"/>
      <c r="FE1331" s="31"/>
      <c r="FF1331" s="31"/>
      <c r="FG1331" s="31"/>
      <c r="FH1331" s="31"/>
      <c r="FI1331" s="31"/>
      <c r="FJ1331" s="31"/>
      <c r="FK1331" s="31"/>
      <c r="FL1331" s="31"/>
      <c r="FM1331" s="31"/>
      <c r="FN1331" s="31"/>
      <c r="FO1331" s="31"/>
      <c r="FP1331" s="31"/>
      <c r="FQ1331" s="31"/>
      <c r="FR1331" s="31"/>
      <c r="FS1331" s="31"/>
      <c r="FT1331" s="31"/>
      <c r="FU1331" s="31"/>
      <c r="FV1331" s="31"/>
      <c r="FW1331" s="31"/>
      <c r="FX1331" s="31"/>
      <c r="FY1331" s="31"/>
      <c r="FZ1331" s="31"/>
      <c r="GA1331" s="31"/>
      <c r="GB1331" s="31"/>
      <c r="GC1331" s="31"/>
      <c r="GD1331" s="31"/>
      <c r="GE1331" s="31"/>
      <c r="GF1331" s="31"/>
      <c r="GG1331" s="31"/>
      <c r="GH1331" s="31"/>
      <c r="GI1331" s="31"/>
      <c r="GJ1331" s="31"/>
      <c r="GK1331" s="31"/>
      <c r="GL1331" s="31"/>
      <c r="GM1331" s="31"/>
      <c r="GN1331" s="31"/>
      <c r="GO1331" s="31"/>
      <c r="GP1331" s="31"/>
      <c r="GQ1331" s="31"/>
      <c r="GR1331" s="31"/>
      <c r="GS1331" s="31"/>
      <c r="GT1331" s="31"/>
      <c r="GU1331" s="31"/>
      <c r="GV1331" s="31"/>
      <c r="GW1331" s="31"/>
      <c r="GX1331" s="31"/>
      <c r="GY1331" s="31"/>
      <c r="GZ1331" s="31"/>
    </row>
    <row r="1332" spans="2:208" s="32" customFormat="1" x14ac:dyDescent="0.2">
      <c r="B1332" s="21"/>
      <c r="C1332" s="22"/>
      <c r="D1332" s="22"/>
      <c r="E1332" s="22"/>
      <c r="F1332" s="246"/>
      <c r="G1332" s="121"/>
      <c r="H1332" s="27"/>
      <c r="I1332" s="28"/>
      <c r="J1332" s="29"/>
      <c r="K1332" s="30"/>
      <c r="L1332" s="34"/>
      <c r="M1332" s="35"/>
      <c r="N1332" s="30"/>
      <c r="O1332" s="34"/>
      <c r="P1332" s="35"/>
      <c r="Q1332" s="30"/>
      <c r="R1332" s="34"/>
      <c r="S1332" s="35"/>
      <c r="T1332" s="30"/>
      <c r="U1332" s="34"/>
      <c r="V1332" s="35"/>
      <c r="W1332" s="30"/>
      <c r="X1332" s="34"/>
      <c r="Y1332" s="34"/>
      <c r="Z1332" s="30"/>
      <c r="AA1332" s="34"/>
      <c r="AB1332" s="34"/>
      <c r="AC1332" s="30"/>
      <c r="AD1332" s="34"/>
      <c r="AE1332" s="34"/>
      <c r="AF1332" s="30"/>
      <c r="AG1332" s="34"/>
      <c r="AH1332" s="34"/>
      <c r="AI1332" s="30"/>
      <c r="AJ1332" s="34"/>
      <c r="AK1332" s="34"/>
      <c r="AL1332" s="30"/>
      <c r="AM1332" s="34"/>
      <c r="AN1332" s="34"/>
      <c r="AO1332" s="30"/>
      <c r="AP1332" s="34"/>
      <c r="AQ1332" s="34"/>
      <c r="AR1332" s="30"/>
      <c r="AS1332" s="34"/>
      <c r="AT1332" s="34"/>
      <c r="AU1332" s="30"/>
      <c r="AV1332" s="34"/>
      <c r="AW1332" s="34"/>
      <c r="AX1332" s="30"/>
      <c r="AY1332" s="34"/>
      <c r="AZ1332" s="34"/>
      <c r="BA1332" s="30"/>
      <c r="BB1332" s="34"/>
      <c r="BC1332" s="34"/>
      <c r="BD1332" s="30"/>
      <c r="BE1332" s="34"/>
      <c r="BF1332" s="34"/>
      <c r="BG1332" s="30"/>
      <c r="BH1332" s="34"/>
      <c r="BI1332" s="34"/>
      <c r="BJ1332" s="30"/>
      <c r="BK1332" s="34"/>
      <c r="BL1332" s="34"/>
      <c r="BM1332" s="122"/>
      <c r="BN1332" s="28"/>
      <c r="BO1332" s="34"/>
      <c r="BP1332" s="30"/>
      <c r="BQ1332" s="30"/>
      <c r="BR1332" s="31"/>
      <c r="BS1332" s="31"/>
      <c r="BT1332" s="31"/>
      <c r="BU1332" s="31"/>
      <c r="BV1332" s="31"/>
      <c r="BW1332" s="31"/>
      <c r="BX1332" s="31"/>
      <c r="BY1332" s="31"/>
      <c r="BZ1332" s="31"/>
      <c r="CA1332" s="31"/>
      <c r="CB1332" s="31"/>
      <c r="CC1332" s="31"/>
      <c r="CD1332" s="31"/>
      <c r="CE1332" s="31"/>
      <c r="CF1332" s="31"/>
      <c r="CG1332" s="31"/>
      <c r="CH1332" s="31"/>
      <c r="CI1332" s="31"/>
      <c r="CJ1332" s="31"/>
      <c r="CK1332" s="31"/>
      <c r="CL1332" s="31"/>
      <c r="CM1332" s="31"/>
      <c r="CN1332" s="31"/>
      <c r="CO1332" s="31"/>
      <c r="CP1332" s="31"/>
      <c r="CQ1332" s="31"/>
      <c r="CR1332" s="31"/>
      <c r="CS1332" s="31"/>
      <c r="CT1332" s="31"/>
      <c r="CU1332" s="31"/>
      <c r="CV1332" s="31"/>
      <c r="CW1332" s="31"/>
      <c r="CX1332" s="31"/>
      <c r="CY1332" s="31"/>
      <c r="CZ1332" s="31"/>
      <c r="DA1332" s="31"/>
      <c r="DB1332" s="31"/>
      <c r="DC1332" s="31"/>
      <c r="DD1332" s="31"/>
      <c r="DE1332" s="31"/>
      <c r="DF1332" s="31"/>
      <c r="DG1332" s="31"/>
      <c r="DH1332" s="31"/>
      <c r="DI1332" s="31"/>
      <c r="DJ1332" s="31"/>
      <c r="DK1332" s="31"/>
      <c r="DL1332" s="31"/>
      <c r="DM1332" s="31"/>
      <c r="DN1332" s="31"/>
      <c r="DO1332" s="31"/>
      <c r="DP1332" s="31"/>
      <c r="DQ1332" s="31"/>
      <c r="DR1332" s="31"/>
      <c r="DS1332" s="31"/>
      <c r="DT1332" s="31"/>
      <c r="DU1332" s="31"/>
      <c r="DV1332" s="31"/>
      <c r="DW1332" s="31"/>
      <c r="DX1332" s="31"/>
      <c r="DY1332" s="31"/>
      <c r="DZ1332" s="31"/>
      <c r="EA1332" s="31"/>
      <c r="EB1332" s="31"/>
      <c r="EC1332" s="31"/>
      <c r="ED1332" s="31"/>
      <c r="EE1332" s="31"/>
      <c r="EF1332" s="31"/>
      <c r="EG1332" s="31"/>
      <c r="EH1332" s="31"/>
      <c r="EI1332" s="31"/>
      <c r="EJ1332" s="31"/>
      <c r="EK1332" s="31"/>
      <c r="EL1332" s="31"/>
      <c r="EM1332" s="31"/>
      <c r="EN1332" s="31"/>
      <c r="EO1332" s="31"/>
      <c r="EP1332" s="31"/>
      <c r="EQ1332" s="31"/>
      <c r="ER1332" s="31"/>
      <c r="ES1332" s="31"/>
      <c r="ET1332" s="31"/>
      <c r="EU1332" s="31"/>
      <c r="EV1332" s="31"/>
      <c r="EW1332" s="31"/>
      <c r="EX1332" s="31"/>
      <c r="EY1332" s="31"/>
      <c r="EZ1332" s="31"/>
      <c r="FA1332" s="31"/>
      <c r="FB1332" s="31"/>
      <c r="FC1332" s="31"/>
      <c r="FD1332" s="31"/>
      <c r="FE1332" s="31"/>
      <c r="FF1332" s="31"/>
      <c r="FG1332" s="31"/>
      <c r="FH1332" s="31"/>
      <c r="FI1332" s="31"/>
      <c r="FJ1332" s="31"/>
      <c r="FK1332" s="31"/>
      <c r="FL1332" s="31"/>
      <c r="FM1332" s="31"/>
      <c r="FN1332" s="31"/>
      <c r="FO1332" s="31"/>
      <c r="FP1332" s="31"/>
      <c r="FQ1332" s="31"/>
      <c r="FR1332" s="31"/>
      <c r="FS1332" s="31"/>
      <c r="FT1332" s="31"/>
      <c r="FU1332" s="31"/>
      <c r="FV1332" s="31"/>
      <c r="FW1332" s="31"/>
      <c r="FX1332" s="31"/>
      <c r="FY1332" s="31"/>
      <c r="FZ1332" s="31"/>
      <c r="GA1332" s="31"/>
      <c r="GB1332" s="31"/>
      <c r="GC1332" s="31"/>
      <c r="GD1332" s="31"/>
      <c r="GE1332" s="31"/>
      <c r="GF1332" s="31"/>
      <c r="GG1332" s="31"/>
      <c r="GH1332" s="31"/>
      <c r="GI1332" s="31"/>
      <c r="GJ1332" s="31"/>
      <c r="GK1332" s="31"/>
      <c r="GL1332" s="31"/>
      <c r="GM1332" s="31"/>
      <c r="GN1332" s="31"/>
      <c r="GO1332" s="31"/>
      <c r="GP1332" s="31"/>
      <c r="GQ1332" s="31"/>
      <c r="GR1332" s="31"/>
      <c r="GS1332" s="31"/>
      <c r="GT1332" s="31"/>
      <c r="GU1332" s="31"/>
      <c r="GV1332" s="31"/>
      <c r="GW1332" s="31"/>
      <c r="GX1332" s="31"/>
      <c r="GY1332" s="31"/>
      <c r="GZ1332" s="31"/>
    </row>
    <row r="1333" spans="2:208" s="32" customFormat="1" x14ac:dyDescent="0.2">
      <c r="B1333" s="21"/>
      <c r="C1333" s="22"/>
      <c r="D1333" s="22"/>
      <c r="E1333" s="22"/>
      <c r="F1333" s="246"/>
      <c r="G1333" s="121"/>
      <c r="H1333" s="27"/>
      <c r="I1333" s="28"/>
      <c r="J1333" s="29"/>
      <c r="K1333" s="30"/>
      <c r="L1333" s="34"/>
      <c r="M1333" s="35"/>
      <c r="N1333" s="30"/>
      <c r="O1333" s="34"/>
      <c r="P1333" s="35"/>
      <c r="Q1333" s="30"/>
      <c r="R1333" s="34"/>
      <c r="S1333" s="35"/>
      <c r="T1333" s="30"/>
      <c r="U1333" s="34"/>
      <c r="V1333" s="35"/>
      <c r="W1333" s="30"/>
      <c r="X1333" s="34"/>
      <c r="Y1333" s="34"/>
      <c r="Z1333" s="30"/>
      <c r="AA1333" s="34"/>
      <c r="AB1333" s="34"/>
      <c r="AC1333" s="30"/>
      <c r="AD1333" s="34"/>
      <c r="AE1333" s="34"/>
      <c r="AF1333" s="30"/>
      <c r="AG1333" s="34"/>
      <c r="AH1333" s="34"/>
      <c r="AI1333" s="30"/>
      <c r="AJ1333" s="34"/>
      <c r="AK1333" s="34"/>
      <c r="AL1333" s="30"/>
      <c r="AM1333" s="34"/>
      <c r="AN1333" s="34"/>
      <c r="AO1333" s="30"/>
      <c r="AP1333" s="34"/>
      <c r="AQ1333" s="34"/>
      <c r="AR1333" s="30"/>
      <c r="AS1333" s="34"/>
      <c r="AT1333" s="34"/>
      <c r="AU1333" s="30"/>
      <c r="AV1333" s="34"/>
      <c r="AW1333" s="34"/>
      <c r="AX1333" s="30"/>
      <c r="AY1333" s="34"/>
      <c r="AZ1333" s="34"/>
      <c r="BA1333" s="30"/>
      <c r="BB1333" s="34"/>
      <c r="BC1333" s="34"/>
      <c r="BD1333" s="30"/>
      <c r="BE1333" s="34"/>
      <c r="BF1333" s="34"/>
      <c r="BG1333" s="30"/>
      <c r="BH1333" s="34"/>
      <c r="BI1333" s="34"/>
      <c r="BJ1333" s="30"/>
      <c r="BK1333" s="34"/>
      <c r="BL1333" s="34"/>
      <c r="BM1333" s="122"/>
      <c r="BN1333" s="28"/>
      <c r="BO1333" s="34"/>
      <c r="BP1333" s="30"/>
      <c r="BQ1333" s="30"/>
      <c r="BR1333" s="31"/>
      <c r="BS1333" s="31"/>
      <c r="BT1333" s="31"/>
      <c r="BU1333" s="31"/>
      <c r="BV1333" s="31"/>
      <c r="BW1333" s="31"/>
      <c r="BX1333" s="31"/>
      <c r="BY1333" s="31"/>
      <c r="BZ1333" s="31"/>
      <c r="CA1333" s="31"/>
      <c r="CB1333" s="31"/>
      <c r="CC1333" s="31"/>
      <c r="CD1333" s="31"/>
      <c r="CE1333" s="31"/>
      <c r="CF1333" s="31"/>
      <c r="CG1333" s="31"/>
      <c r="CH1333" s="31"/>
      <c r="CI1333" s="31"/>
      <c r="CJ1333" s="31"/>
      <c r="CK1333" s="31"/>
      <c r="CL1333" s="31"/>
      <c r="CM1333" s="31"/>
      <c r="CN1333" s="31"/>
      <c r="CO1333" s="31"/>
      <c r="CP1333" s="31"/>
      <c r="CQ1333" s="31"/>
      <c r="CR1333" s="31"/>
      <c r="CS1333" s="31"/>
      <c r="CT1333" s="31"/>
      <c r="CU1333" s="31"/>
      <c r="CV1333" s="31"/>
      <c r="CW1333" s="31"/>
      <c r="CX1333" s="31"/>
      <c r="CY1333" s="31"/>
      <c r="CZ1333" s="31"/>
      <c r="DA1333" s="31"/>
      <c r="DB1333" s="31"/>
      <c r="DC1333" s="31"/>
      <c r="DD1333" s="31"/>
      <c r="DE1333" s="31"/>
      <c r="DF1333" s="31"/>
      <c r="DG1333" s="31"/>
      <c r="DH1333" s="31"/>
      <c r="DI1333" s="31"/>
      <c r="DJ1333" s="31"/>
      <c r="DK1333" s="31"/>
      <c r="DL1333" s="31"/>
      <c r="DM1333" s="31"/>
      <c r="DN1333" s="31"/>
      <c r="DO1333" s="31"/>
      <c r="DP1333" s="31"/>
      <c r="DQ1333" s="31"/>
      <c r="DR1333" s="31"/>
      <c r="DS1333" s="31"/>
      <c r="DT1333" s="31"/>
      <c r="DU1333" s="31"/>
      <c r="DV1333" s="31"/>
      <c r="DW1333" s="31"/>
      <c r="DX1333" s="31"/>
      <c r="DY1333" s="31"/>
      <c r="DZ1333" s="31"/>
      <c r="EA1333" s="31"/>
      <c r="EB1333" s="31"/>
      <c r="EC1333" s="31"/>
      <c r="ED1333" s="31"/>
      <c r="EE1333" s="31"/>
      <c r="EF1333" s="31"/>
      <c r="EG1333" s="31"/>
      <c r="EH1333" s="31"/>
      <c r="EI1333" s="31"/>
      <c r="EJ1333" s="31"/>
      <c r="EK1333" s="31"/>
      <c r="EL1333" s="31"/>
      <c r="EM1333" s="31"/>
      <c r="EN1333" s="31"/>
      <c r="EO1333" s="31"/>
      <c r="EP1333" s="31"/>
      <c r="EQ1333" s="31"/>
      <c r="ER1333" s="31"/>
      <c r="ES1333" s="31"/>
      <c r="ET1333" s="31"/>
      <c r="EU1333" s="31"/>
      <c r="EV1333" s="31"/>
      <c r="EW1333" s="31"/>
      <c r="EX1333" s="31"/>
      <c r="EY1333" s="31"/>
      <c r="EZ1333" s="31"/>
      <c r="FA1333" s="31"/>
      <c r="FB1333" s="31"/>
      <c r="FC1333" s="31"/>
      <c r="FD1333" s="31"/>
      <c r="FE1333" s="31"/>
      <c r="FF1333" s="31"/>
      <c r="FG1333" s="31"/>
      <c r="FH1333" s="31"/>
      <c r="FI1333" s="31"/>
      <c r="FJ1333" s="31"/>
      <c r="FK1333" s="31"/>
      <c r="FL1333" s="31"/>
      <c r="FM1333" s="31"/>
      <c r="FN1333" s="31"/>
      <c r="FO1333" s="31"/>
      <c r="FP1333" s="31"/>
      <c r="FQ1333" s="31"/>
      <c r="FR1333" s="31"/>
      <c r="FS1333" s="31"/>
      <c r="FT1333" s="31"/>
      <c r="FU1333" s="31"/>
      <c r="FV1333" s="31"/>
      <c r="FW1333" s="31"/>
      <c r="FX1333" s="31"/>
      <c r="FY1333" s="31"/>
      <c r="FZ1333" s="31"/>
      <c r="GA1333" s="31"/>
      <c r="GB1333" s="31"/>
      <c r="GC1333" s="31"/>
      <c r="GD1333" s="31"/>
      <c r="GE1333" s="31"/>
      <c r="GF1333" s="31"/>
      <c r="GG1333" s="31"/>
      <c r="GH1333" s="31"/>
      <c r="GI1333" s="31"/>
      <c r="GJ1333" s="31"/>
      <c r="GK1333" s="31"/>
      <c r="GL1333" s="31"/>
      <c r="GM1333" s="31"/>
      <c r="GN1333" s="31"/>
      <c r="GO1333" s="31"/>
      <c r="GP1333" s="31"/>
      <c r="GQ1333" s="31"/>
      <c r="GR1333" s="31"/>
      <c r="GS1333" s="31"/>
      <c r="GT1333" s="31"/>
      <c r="GU1333" s="31"/>
      <c r="GV1333" s="31"/>
      <c r="GW1333" s="31"/>
      <c r="GX1333" s="31"/>
      <c r="GY1333" s="31"/>
      <c r="GZ1333" s="31"/>
    </row>
    <row r="1334" spans="2:208" s="32" customFormat="1" x14ac:dyDescent="0.2">
      <c r="B1334" s="21"/>
      <c r="C1334" s="22"/>
      <c r="D1334" s="22"/>
      <c r="E1334" s="22"/>
      <c r="F1334" s="246"/>
      <c r="G1334" s="121"/>
      <c r="H1334" s="27"/>
      <c r="I1334" s="28"/>
      <c r="J1334" s="29"/>
      <c r="K1334" s="30"/>
      <c r="L1334" s="34"/>
      <c r="M1334" s="35"/>
      <c r="N1334" s="30"/>
      <c r="O1334" s="34"/>
      <c r="P1334" s="35"/>
      <c r="Q1334" s="30"/>
      <c r="R1334" s="34"/>
      <c r="S1334" s="35"/>
      <c r="T1334" s="30"/>
      <c r="U1334" s="34"/>
      <c r="V1334" s="35"/>
      <c r="W1334" s="30"/>
      <c r="X1334" s="34"/>
      <c r="Y1334" s="34"/>
      <c r="Z1334" s="30"/>
      <c r="AA1334" s="34"/>
      <c r="AB1334" s="34"/>
      <c r="AC1334" s="30"/>
      <c r="AD1334" s="34"/>
      <c r="AE1334" s="34"/>
      <c r="AF1334" s="30"/>
      <c r="AG1334" s="34"/>
      <c r="AH1334" s="34"/>
      <c r="AI1334" s="30"/>
      <c r="AJ1334" s="34"/>
      <c r="AK1334" s="34"/>
      <c r="AL1334" s="30"/>
      <c r="AM1334" s="34"/>
      <c r="AN1334" s="34"/>
      <c r="AO1334" s="30"/>
      <c r="AP1334" s="34"/>
      <c r="AQ1334" s="34"/>
      <c r="AR1334" s="30"/>
      <c r="AS1334" s="34"/>
      <c r="AT1334" s="34"/>
      <c r="AU1334" s="30"/>
      <c r="AV1334" s="34"/>
      <c r="AW1334" s="34"/>
      <c r="AX1334" s="30"/>
      <c r="AY1334" s="34"/>
      <c r="AZ1334" s="34"/>
      <c r="BA1334" s="30"/>
      <c r="BB1334" s="34"/>
      <c r="BC1334" s="34"/>
      <c r="BD1334" s="30"/>
      <c r="BE1334" s="34"/>
      <c r="BF1334" s="34"/>
      <c r="BG1334" s="30"/>
      <c r="BH1334" s="34"/>
      <c r="BI1334" s="34"/>
      <c r="BJ1334" s="30"/>
      <c r="BK1334" s="34"/>
      <c r="BL1334" s="34"/>
      <c r="BM1334" s="122"/>
      <c r="BN1334" s="28"/>
      <c r="BO1334" s="34"/>
      <c r="BP1334" s="30"/>
      <c r="BQ1334" s="30"/>
      <c r="BR1334" s="31"/>
      <c r="BS1334" s="31"/>
      <c r="BT1334" s="31"/>
      <c r="BU1334" s="31"/>
      <c r="BV1334" s="31"/>
      <c r="BW1334" s="31"/>
      <c r="BX1334" s="31"/>
      <c r="BY1334" s="31"/>
      <c r="BZ1334" s="31"/>
      <c r="CA1334" s="31"/>
      <c r="CB1334" s="31"/>
      <c r="CC1334" s="31"/>
      <c r="CD1334" s="31"/>
      <c r="CE1334" s="31"/>
      <c r="CF1334" s="31"/>
      <c r="CG1334" s="31"/>
      <c r="CH1334" s="31"/>
      <c r="CI1334" s="31"/>
      <c r="CJ1334" s="31"/>
      <c r="CK1334" s="31"/>
      <c r="CL1334" s="31"/>
      <c r="CM1334" s="31"/>
      <c r="CN1334" s="31"/>
      <c r="CO1334" s="31"/>
      <c r="CP1334" s="31"/>
      <c r="CQ1334" s="31"/>
      <c r="CR1334" s="31"/>
      <c r="CS1334" s="31"/>
      <c r="CT1334" s="31"/>
      <c r="CU1334" s="31"/>
      <c r="CV1334" s="31"/>
      <c r="CW1334" s="31"/>
      <c r="CX1334" s="31"/>
      <c r="CY1334" s="31"/>
      <c r="CZ1334" s="31"/>
      <c r="DA1334" s="31"/>
      <c r="DB1334" s="31"/>
      <c r="DC1334" s="31"/>
      <c r="DD1334" s="31"/>
      <c r="DE1334" s="31"/>
      <c r="DF1334" s="31"/>
      <c r="DG1334" s="31"/>
      <c r="DH1334" s="31"/>
      <c r="DI1334" s="31"/>
      <c r="DJ1334" s="31"/>
      <c r="DK1334" s="31"/>
      <c r="DL1334" s="31"/>
      <c r="DM1334" s="31"/>
      <c r="DN1334" s="31"/>
      <c r="DO1334" s="31"/>
      <c r="DP1334" s="31"/>
      <c r="DQ1334" s="31"/>
      <c r="DR1334" s="31"/>
      <c r="DS1334" s="31"/>
      <c r="DT1334" s="31"/>
      <c r="DU1334" s="31"/>
      <c r="DV1334" s="31"/>
      <c r="DW1334" s="31"/>
      <c r="DX1334" s="31"/>
      <c r="DY1334" s="31"/>
      <c r="DZ1334" s="31"/>
      <c r="EA1334" s="31"/>
      <c r="EB1334" s="31"/>
      <c r="EC1334" s="31"/>
      <c r="ED1334" s="31"/>
      <c r="EE1334" s="31"/>
      <c r="EF1334" s="31"/>
      <c r="EG1334" s="31"/>
      <c r="EH1334" s="31"/>
      <c r="EI1334" s="31"/>
      <c r="EJ1334" s="31"/>
      <c r="EK1334" s="31"/>
      <c r="EL1334" s="31"/>
      <c r="EM1334" s="31"/>
      <c r="EN1334" s="31"/>
      <c r="EO1334" s="31"/>
      <c r="EP1334" s="31"/>
      <c r="EQ1334" s="31"/>
      <c r="ER1334" s="31"/>
      <c r="ES1334" s="31"/>
      <c r="ET1334" s="31"/>
      <c r="EU1334" s="31"/>
      <c r="EV1334" s="31"/>
      <c r="EW1334" s="31"/>
      <c r="EX1334" s="31"/>
      <c r="EY1334" s="31"/>
      <c r="EZ1334" s="31"/>
      <c r="FA1334" s="31"/>
      <c r="FB1334" s="31"/>
      <c r="FC1334" s="31"/>
      <c r="FD1334" s="31"/>
      <c r="FE1334" s="31"/>
      <c r="FF1334" s="31"/>
      <c r="FG1334" s="31"/>
      <c r="FH1334" s="31"/>
      <c r="FI1334" s="31"/>
      <c r="FJ1334" s="31"/>
      <c r="FK1334" s="31"/>
      <c r="FL1334" s="31"/>
      <c r="FM1334" s="31"/>
      <c r="FN1334" s="31"/>
      <c r="FO1334" s="31"/>
      <c r="FP1334" s="31"/>
      <c r="FQ1334" s="31"/>
      <c r="FR1334" s="31"/>
      <c r="FS1334" s="31"/>
      <c r="FT1334" s="31"/>
      <c r="FU1334" s="31"/>
      <c r="FV1334" s="31"/>
      <c r="FW1334" s="31"/>
      <c r="FX1334" s="31"/>
      <c r="FY1334" s="31"/>
      <c r="FZ1334" s="31"/>
      <c r="GA1334" s="31"/>
      <c r="GB1334" s="31"/>
      <c r="GC1334" s="31"/>
      <c r="GD1334" s="31"/>
      <c r="GE1334" s="31"/>
      <c r="GF1334" s="31"/>
      <c r="GG1334" s="31"/>
      <c r="GH1334" s="31"/>
      <c r="GI1334" s="31"/>
      <c r="GJ1334" s="31"/>
      <c r="GK1334" s="31"/>
      <c r="GL1334" s="31"/>
      <c r="GM1334" s="31"/>
      <c r="GN1334" s="31"/>
      <c r="GO1334" s="31"/>
      <c r="GP1334" s="31"/>
      <c r="GQ1334" s="31"/>
      <c r="GR1334" s="31"/>
      <c r="GS1334" s="31"/>
      <c r="GT1334" s="31"/>
      <c r="GU1334" s="31"/>
      <c r="GV1334" s="31"/>
      <c r="GW1334" s="31"/>
      <c r="GX1334" s="31"/>
      <c r="GY1334" s="31"/>
      <c r="GZ1334" s="31"/>
    </row>
    <row r="1335" spans="2:208" s="32" customFormat="1" x14ac:dyDescent="0.2">
      <c r="B1335" s="21"/>
      <c r="C1335" s="22"/>
      <c r="D1335" s="22"/>
      <c r="E1335" s="22"/>
      <c r="F1335" s="246"/>
      <c r="G1335" s="121"/>
      <c r="H1335" s="27"/>
      <c r="I1335" s="28"/>
      <c r="J1335" s="29"/>
      <c r="K1335" s="30"/>
      <c r="L1335" s="34"/>
      <c r="M1335" s="35"/>
      <c r="N1335" s="30"/>
      <c r="O1335" s="34"/>
      <c r="P1335" s="35"/>
      <c r="Q1335" s="30"/>
      <c r="R1335" s="34"/>
      <c r="S1335" s="35"/>
      <c r="T1335" s="30"/>
      <c r="U1335" s="34"/>
      <c r="V1335" s="35"/>
      <c r="W1335" s="30"/>
      <c r="X1335" s="34"/>
      <c r="Y1335" s="34"/>
      <c r="Z1335" s="30"/>
      <c r="AA1335" s="34"/>
      <c r="AB1335" s="34"/>
      <c r="AC1335" s="30"/>
      <c r="AD1335" s="34"/>
      <c r="AE1335" s="34"/>
      <c r="AF1335" s="30"/>
      <c r="AG1335" s="34"/>
      <c r="AH1335" s="34"/>
      <c r="AI1335" s="30"/>
      <c r="AJ1335" s="34"/>
      <c r="AK1335" s="34"/>
      <c r="AL1335" s="30"/>
      <c r="AM1335" s="34"/>
      <c r="AN1335" s="34"/>
      <c r="AO1335" s="30"/>
      <c r="AP1335" s="34"/>
      <c r="AQ1335" s="34"/>
      <c r="AR1335" s="30"/>
      <c r="AS1335" s="34"/>
      <c r="AT1335" s="34"/>
      <c r="AU1335" s="30"/>
      <c r="AV1335" s="34"/>
      <c r="AW1335" s="34"/>
      <c r="AX1335" s="30"/>
      <c r="AY1335" s="34"/>
      <c r="AZ1335" s="34"/>
      <c r="BA1335" s="30"/>
      <c r="BB1335" s="34"/>
      <c r="BC1335" s="34"/>
      <c r="BD1335" s="30"/>
      <c r="BE1335" s="34"/>
      <c r="BF1335" s="34"/>
      <c r="BG1335" s="30"/>
      <c r="BH1335" s="34"/>
      <c r="BI1335" s="34"/>
      <c r="BJ1335" s="30"/>
      <c r="BK1335" s="34"/>
      <c r="BL1335" s="34"/>
      <c r="BM1335" s="122"/>
      <c r="BN1335" s="28"/>
      <c r="BO1335" s="34"/>
      <c r="BP1335" s="30"/>
      <c r="BQ1335" s="30"/>
      <c r="BR1335" s="31"/>
      <c r="BS1335" s="31"/>
      <c r="BT1335" s="31"/>
      <c r="BU1335" s="31"/>
      <c r="BV1335" s="31"/>
      <c r="BW1335" s="31"/>
      <c r="BX1335" s="31"/>
      <c r="BY1335" s="31"/>
      <c r="BZ1335" s="31"/>
      <c r="CA1335" s="31"/>
      <c r="CB1335" s="31"/>
      <c r="CC1335" s="31"/>
      <c r="CD1335" s="31"/>
      <c r="CE1335" s="31"/>
      <c r="CF1335" s="31"/>
      <c r="CG1335" s="31"/>
      <c r="CH1335" s="31"/>
      <c r="CI1335" s="31"/>
      <c r="CJ1335" s="31"/>
      <c r="CK1335" s="31"/>
      <c r="CL1335" s="31"/>
      <c r="CM1335" s="31"/>
      <c r="CN1335" s="31"/>
      <c r="CO1335" s="31"/>
      <c r="CP1335" s="31"/>
      <c r="CQ1335" s="31"/>
      <c r="CR1335" s="31"/>
      <c r="CS1335" s="31"/>
      <c r="CT1335" s="31"/>
      <c r="CU1335" s="31"/>
      <c r="CV1335" s="31"/>
      <c r="CW1335" s="31"/>
      <c r="CX1335" s="31"/>
      <c r="CY1335" s="31"/>
      <c r="CZ1335" s="31"/>
      <c r="DA1335" s="31"/>
      <c r="DB1335" s="31"/>
      <c r="DC1335" s="31"/>
      <c r="DD1335" s="31"/>
      <c r="DE1335" s="31"/>
      <c r="DF1335" s="31"/>
      <c r="DG1335" s="31"/>
      <c r="DH1335" s="31"/>
      <c r="DI1335" s="31"/>
      <c r="DJ1335" s="31"/>
      <c r="DK1335" s="31"/>
      <c r="DL1335" s="31"/>
      <c r="DM1335" s="31"/>
      <c r="DN1335" s="31"/>
      <c r="DO1335" s="31"/>
      <c r="DP1335" s="31"/>
      <c r="DQ1335" s="31"/>
      <c r="DR1335" s="31"/>
      <c r="DS1335" s="31"/>
      <c r="DT1335" s="31"/>
      <c r="DU1335" s="31"/>
      <c r="DV1335" s="31"/>
      <c r="DW1335" s="31"/>
      <c r="DX1335" s="31"/>
      <c r="DY1335" s="31"/>
      <c r="DZ1335" s="31"/>
      <c r="EA1335" s="31"/>
      <c r="EB1335" s="31"/>
      <c r="EC1335" s="31"/>
      <c r="ED1335" s="31"/>
      <c r="EE1335" s="31"/>
      <c r="EF1335" s="31"/>
      <c r="EG1335" s="31"/>
      <c r="EH1335" s="31"/>
      <c r="EI1335" s="31"/>
      <c r="EJ1335" s="31"/>
      <c r="EK1335" s="31"/>
      <c r="EL1335" s="31"/>
      <c r="EM1335" s="31"/>
      <c r="EN1335" s="31"/>
      <c r="EO1335" s="31"/>
      <c r="EP1335" s="31"/>
      <c r="EQ1335" s="31"/>
      <c r="ER1335" s="31"/>
      <c r="ES1335" s="31"/>
      <c r="ET1335" s="31"/>
      <c r="EU1335" s="31"/>
      <c r="EV1335" s="31"/>
      <c r="EW1335" s="31"/>
      <c r="EX1335" s="31"/>
      <c r="EY1335" s="31"/>
      <c r="EZ1335" s="31"/>
      <c r="FA1335" s="31"/>
      <c r="FB1335" s="31"/>
      <c r="FC1335" s="31"/>
      <c r="FD1335" s="31"/>
      <c r="FE1335" s="31"/>
      <c r="FF1335" s="31"/>
      <c r="FG1335" s="31"/>
      <c r="FH1335" s="31"/>
      <c r="FI1335" s="31"/>
      <c r="FJ1335" s="31"/>
      <c r="FK1335" s="31"/>
      <c r="FL1335" s="31"/>
      <c r="FM1335" s="31"/>
      <c r="FN1335" s="31"/>
      <c r="FO1335" s="31"/>
      <c r="FP1335" s="31"/>
      <c r="FQ1335" s="31"/>
      <c r="FR1335" s="31"/>
      <c r="FS1335" s="31"/>
      <c r="FT1335" s="31"/>
      <c r="FU1335" s="31"/>
      <c r="FV1335" s="31"/>
      <c r="FW1335" s="31"/>
      <c r="FX1335" s="31"/>
      <c r="FY1335" s="31"/>
      <c r="FZ1335" s="31"/>
      <c r="GA1335" s="31"/>
      <c r="GB1335" s="31"/>
      <c r="GC1335" s="31"/>
      <c r="GD1335" s="31"/>
      <c r="GE1335" s="31"/>
      <c r="GF1335" s="31"/>
      <c r="GG1335" s="31"/>
      <c r="GH1335" s="31"/>
      <c r="GI1335" s="31"/>
      <c r="GJ1335" s="31"/>
      <c r="GK1335" s="31"/>
      <c r="GL1335" s="31"/>
      <c r="GM1335" s="31"/>
      <c r="GN1335" s="31"/>
      <c r="GO1335" s="31"/>
      <c r="GP1335" s="31"/>
      <c r="GQ1335" s="31"/>
      <c r="GR1335" s="31"/>
      <c r="GS1335" s="31"/>
      <c r="GT1335" s="31"/>
      <c r="GU1335" s="31"/>
      <c r="GV1335" s="31"/>
      <c r="GW1335" s="31"/>
      <c r="GX1335" s="31"/>
      <c r="GY1335" s="31"/>
      <c r="GZ1335" s="31"/>
    </row>
    <row r="1336" spans="2:208" s="32" customFormat="1" x14ac:dyDescent="0.2">
      <c r="B1336" s="21"/>
      <c r="C1336" s="22"/>
      <c r="D1336" s="22"/>
      <c r="E1336" s="22"/>
      <c r="F1336" s="246"/>
      <c r="G1336" s="121"/>
      <c r="H1336" s="27"/>
      <c r="I1336" s="28"/>
      <c r="J1336" s="29"/>
      <c r="K1336" s="30"/>
      <c r="L1336" s="34"/>
      <c r="M1336" s="35"/>
      <c r="N1336" s="30"/>
      <c r="O1336" s="34"/>
      <c r="P1336" s="35"/>
      <c r="Q1336" s="30"/>
      <c r="R1336" s="34"/>
      <c r="S1336" s="35"/>
      <c r="T1336" s="30"/>
      <c r="U1336" s="34"/>
      <c r="V1336" s="35"/>
      <c r="W1336" s="30"/>
      <c r="X1336" s="34"/>
      <c r="Y1336" s="34"/>
      <c r="Z1336" s="30"/>
      <c r="AA1336" s="34"/>
      <c r="AB1336" s="34"/>
      <c r="AC1336" s="30"/>
      <c r="AD1336" s="34"/>
      <c r="AE1336" s="34"/>
      <c r="AF1336" s="30"/>
      <c r="AG1336" s="34"/>
      <c r="AH1336" s="34"/>
      <c r="AI1336" s="30"/>
      <c r="AJ1336" s="34"/>
      <c r="AK1336" s="34"/>
      <c r="AL1336" s="30"/>
      <c r="AM1336" s="34"/>
      <c r="AN1336" s="34"/>
      <c r="AO1336" s="30"/>
      <c r="AP1336" s="34"/>
      <c r="AQ1336" s="34"/>
      <c r="AR1336" s="30"/>
      <c r="AS1336" s="34"/>
      <c r="AT1336" s="34"/>
      <c r="AU1336" s="30"/>
      <c r="AV1336" s="34"/>
      <c r="AW1336" s="34"/>
      <c r="AX1336" s="30"/>
      <c r="AY1336" s="34"/>
      <c r="AZ1336" s="34"/>
      <c r="BA1336" s="30"/>
      <c r="BB1336" s="34"/>
      <c r="BC1336" s="34"/>
      <c r="BD1336" s="30"/>
      <c r="BE1336" s="34"/>
      <c r="BF1336" s="34"/>
      <c r="BG1336" s="30"/>
      <c r="BH1336" s="34"/>
      <c r="BI1336" s="34"/>
      <c r="BJ1336" s="30"/>
      <c r="BK1336" s="34"/>
      <c r="BL1336" s="34"/>
      <c r="BM1336" s="122"/>
      <c r="BN1336" s="28"/>
      <c r="BO1336" s="34"/>
      <c r="BP1336" s="30"/>
      <c r="BQ1336" s="30"/>
      <c r="BR1336" s="31"/>
      <c r="BS1336" s="31"/>
      <c r="BT1336" s="31"/>
      <c r="BU1336" s="31"/>
      <c r="BV1336" s="31"/>
      <c r="BW1336" s="31"/>
      <c r="BX1336" s="31"/>
      <c r="BY1336" s="31"/>
      <c r="BZ1336" s="31"/>
      <c r="CA1336" s="31"/>
      <c r="CB1336" s="31"/>
      <c r="CC1336" s="31"/>
      <c r="CD1336" s="31"/>
      <c r="CE1336" s="31"/>
      <c r="CF1336" s="31"/>
      <c r="CG1336" s="31"/>
      <c r="CH1336" s="31"/>
      <c r="CI1336" s="31"/>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c r="DP1336" s="31"/>
      <c r="DQ1336" s="31"/>
      <c r="DR1336" s="31"/>
      <c r="DS1336" s="31"/>
      <c r="DT1336" s="31"/>
      <c r="DU1336" s="31"/>
      <c r="DV1336" s="31"/>
      <c r="DW1336" s="31"/>
      <c r="DX1336" s="31"/>
      <c r="DY1336" s="31"/>
      <c r="DZ1336" s="31"/>
      <c r="EA1336" s="31"/>
      <c r="EB1336" s="31"/>
      <c r="EC1336" s="31"/>
      <c r="ED1336" s="31"/>
      <c r="EE1336" s="31"/>
      <c r="EF1336" s="31"/>
      <c r="EG1336" s="31"/>
      <c r="EH1336" s="31"/>
      <c r="EI1336" s="31"/>
      <c r="EJ1336" s="31"/>
      <c r="EK1336" s="31"/>
      <c r="EL1336" s="31"/>
      <c r="EM1336" s="31"/>
      <c r="EN1336" s="31"/>
      <c r="EO1336" s="31"/>
      <c r="EP1336" s="31"/>
      <c r="EQ1336" s="31"/>
      <c r="ER1336" s="31"/>
      <c r="ES1336" s="31"/>
      <c r="ET1336" s="31"/>
      <c r="EU1336" s="31"/>
      <c r="EV1336" s="31"/>
      <c r="EW1336" s="31"/>
      <c r="EX1336" s="31"/>
      <c r="EY1336" s="31"/>
      <c r="EZ1336" s="31"/>
      <c r="FA1336" s="31"/>
      <c r="FB1336" s="31"/>
      <c r="FC1336" s="31"/>
      <c r="FD1336" s="31"/>
      <c r="FE1336" s="31"/>
      <c r="FF1336" s="31"/>
      <c r="FG1336" s="31"/>
      <c r="FH1336" s="31"/>
      <c r="FI1336" s="31"/>
      <c r="FJ1336" s="31"/>
      <c r="FK1336" s="31"/>
      <c r="FL1336" s="31"/>
      <c r="FM1336" s="31"/>
      <c r="FN1336" s="31"/>
      <c r="FO1336" s="31"/>
      <c r="FP1336" s="31"/>
      <c r="FQ1336" s="31"/>
      <c r="FR1336" s="31"/>
      <c r="FS1336" s="31"/>
      <c r="FT1336" s="31"/>
      <c r="FU1336" s="31"/>
      <c r="FV1336" s="31"/>
      <c r="FW1336" s="31"/>
      <c r="FX1336" s="31"/>
      <c r="FY1336" s="31"/>
      <c r="FZ1336" s="31"/>
      <c r="GA1336" s="31"/>
      <c r="GB1336" s="31"/>
      <c r="GC1336" s="31"/>
      <c r="GD1336" s="31"/>
      <c r="GE1336" s="31"/>
      <c r="GF1336" s="31"/>
      <c r="GG1336" s="31"/>
      <c r="GH1336" s="31"/>
      <c r="GI1336" s="31"/>
      <c r="GJ1336" s="31"/>
      <c r="GK1336" s="31"/>
      <c r="GL1336" s="31"/>
      <c r="GM1336" s="31"/>
      <c r="GN1336" s="31"/>
      <c r="GO1336" s="31"/>
      <c r="GP1336" s="31"/>
      <c r="GQ1336" s="31"/>
      <c r="GR1336" s="31"/>
      <c r="GS1336" s="31"/>
      <c r="GT1336" s="31"/>
      <c r="GU1336" s="31"/>
      <c r="GV1336" s="31"/>
      <c r="GW1336" s="31"/>
      <c r="GX1336" s="31"/>
      <c r="GY1336" s="31"/>
      <c r="GZ1336" s="31"/>
    </row>
    <row r="1337" spans="2:208" s="32" customFormat="1" x14ac:dyDescent="0.2">
      <c r="B1337" s="21"/>
      <c r="C1337" s="22"/>
      <c r="D1337" s="22"/>
      <c r="E1337" s="22"/>
      <c r="F1337" s="246"/>
      <c r="G1337" s="121"/>
      <c r="H1337" s="27"/>
      <c r="I1337" s="28"/>
      <c r="J1337" s="29"/>
      <c r="K1337" s="30"/>
      <c r="L1337" s="34"/>
      <c r="M1337" s="35"/>
      <c r="N1337" s="30"/>
      <c r="O1337" s="34"/>
      <c r="P1337" s="35"/>
      <c r="Q1337" s="30"/>
      <c r="R1337" s="34"/>
      <c r="S1337" s="35"/>
      <c r="T1337" s="30"/>
      <c r="U1337" s="34"/>
      <c r="V1337" s="35"/>
      <c r="W1337" s="30"/>
      <c r="X1337" s="34"/>
      <c r="Y1337" s="34"/>
      <c r="Z1337" s="30"/>
      <c r="AA1337" s="34"/>
      <c r="AB1337" s="34"/>
      <c r="AC1337" s="30"/>
      <c r="AD1337" s="34"/>
      <c r="AE1337" s="34"/>
      <c r="AF1337" s="30"/>
      <c r="AG1337" s="34"/>
      <c r="AH1337" s="34"/>
      <c r="AI1337" s="30"/>
      <c r="AJ1337" s="34"/>
      <c r="AK1337" s="34"/>
      <c r="AL1337" s="30"/>
      <c r="AM1337" s="34"/>
      <c r="AN1337" s="34"/>
      <c r="AO1337" s="30"/>
      <c r="AP1337" s="34"/>
      <c r="AQ1337" s="34"/>
      <c r="AR1337" s="30"/>
      <c r="AS1337" s="34"/>
      <c r="AT1337" s="34"/>
      <c r="AU1337" s="30"/>
      <c r="AV1337" s="34"/>
      <c r="AW1337" s="34"/>
      <c r="AX1337" s="30"/>
      <c r="AY1337" s="34"/>
      <c r="AZ1337" s="34"/>
      <c r="BA1337" s="30"/>
      <c r="BB1337" s="34"/>
      <c r="BC1337" s="34"/>
      <c r="BD1337" s="30"/>
      <c r="BE1337" s="34"/>
      <c r="BF1337" s="34"/>
      <c r="BG1337" s="30"/>
      <c r="BH1337" s="34"/>
      <c r="BI1337" s="34"/>
      <c r="BJ1337" s="30"/>
      <c r="BK1337" s="34"/>
      <c r="BL1337" s="34"/>
      <c r="BM1337" s="122"/>
      <c r="BN1337" s="28"/>
      <c r="BO1337" s="34"/>
      <c r="BP1337" s="30"/>
      <c r="BQ1337" s="30"/>
      <c r="BR1337" s="31"/>
      <c r="BS1337" s="31"/>
      <c r="BT1337" s="31"/>
      <c r="BU1337" s="31"/>
      <c r="BV1337" s="31"/>
      <c r="BW1337" s="31"/>
      <c r="BX1337" s="31"/>
      <c r="BY1337" s="31"/>
      <c r="BZ1337" s="31"/>
      <c r="CA1337" s="31"/>
      <c r="CB1337" s="31"/>
      <c r="CC1337" s="31"/>
      <c r="CD1337" s="31"/>
      <c r="CE1337" s="31"/>
      <c r="CF1337" s="31"/>
      <c r="CG1337" s="31"/>
      <c r="CH1337" s="31"/>
      <c r="CI1337" s="31"/>
      <c r="CJ1337" s="31"/>
      <c r="CK1337" s="31"/>
      <c r="CL1337" s="31"/>
      <c r="CM1337" s="31"/>
      <c r="CN1337" s="31"/>
      <c r="CO1337" s="31"/>
      <c r="CP1337" s="31"/>
      <c r="CQ1337" s="31"/>
      <c r="CR1337" s="31"/>
      <c r="CS1337" s="31"/>
      <c r="CT1337" s="31"/>
      <c r="CU1337" s="31"/>
      <c r="CV1337" s="31"/>
      <c r="CW1337" s="31"/>
      <c r="CX1337" s="31"/>
      <c r="CY1337" s="31"/>
      <c r="CZ1337" s="31"/>
      <c r="DA1337" s="31"/>
      <c r="DB1337" s="31"/>
      <c r="DC1337" s="31"/>
      <c r="DD1337" s="31"/>
      <c r="DE1337" s="31"/>
      <c r="DF1337" s="31"/>
      <c r="DG1337" s="31"/>
      <c r="DH1337" s="31"/>
      <c r="DI1337" s="31"/>
      <c r="DJ1337" s="31"/>
      <c r="DK1337" s="31"/>
      <c r="DL1337" s="31"/>
      <c r="DM1337" s="31"/>
      <c r="DN1337" s="31"/>
      <c r="DO1337" s="31"/>
      <c r="DP1337" s="31"/>
      <c r="DQ1337" s="31"/>
      <c r="DR1337" s="31"/>
      <c r="DS1337" s="31"/>
      <c r="DT1337" s="31"/>
      <c r="DU1337" s="31"/>
      <c r="DV1337" s="31"/>
      <c r="DW1337" s="31"/>
      <c r="DX1337" s="31"/>
      <c r="DY1337" s="31"/>
      <c r="DZ1337" s="31"/>
      <c r="EA1337" s="31"/>
      <c r="EB1337" s="31"/>
      <c r="EC1337" s="31"/>
      <c r="ED1337" s="31"/>
      <c r="EE1337" s="31"/>
      <c r="EF1337" s="31"/>
      <c r="EG1337" s="31"/>
      <c r="EH1337" s="31"/>
      <c r="EI1337" s="31"/>
      <c r="EJ1337" s="31"/>
      <c r="EK1337" s="31"/>
      <c r="EL1337" s="31"/>
      <c r="EM1337" s="31"/>
      <c r="EN1337" s="31"/>
      <c r="EO1337" s="31"/>
      <c r="EP1337" s="31"/>
      <c r="EQ1337" s="31"/>
      <c r="ER1337" s="31"/>
      <c r="ES1337" s="31"/>
      <c r="ET1337" s="31"/>
      <c r="EU1337" s="31"/>
      <c r="EV1337" s="31"/>
      <c r="EW1337" s="31"/>
      <c r="EX1337" s="31"/>
      <c r="EY1337" s="31"/>
      <c r="EZ1337" s="31"/>
      <c r="FA1337" s="31"/>
      <c r="FB1337" s="31"/>
      <c r="FC1337" s="31"/>
      <c r="FD1337" s="31"/>
      <c r="FE1337" s="31"/>
      <c r="FF1337" s="31"/>
      <c r="FG1337" s="31"/>
      <c r="FH1337" s="31"/>
      <c r="FI1337" s="31"/>
      <c r="FJ1337" s="31"/>
      <c r="FK1337" s="31"/>
      <c r="FL1337" s="31"/>
      <c r="FM1337" s="31"/>
      <c r="FN1337" s="31"/>
      <c r="FO1337" s="31"/>
      <c r="FP1337" s="31"/>
      <c r="FQ1337" s="31"/>
      <c r="FR1337" s="31"/>
      <c r="FS1337" s="31"/>
      <c r="FT1337" s="31"/>
      <c r="FU1337" s="31"/>
      <c r="FV1337" s="31"/>
      <c r="FW1337" s="31"/>
      <c r="FX1337" s="31"/>
      <c r="FY1337" s="31"/>
      <c r="FZ1337" s="31"/>
      <c r="GA1337" s="31"/>
      <c r="GB1337" s="31"/>
      <c r="GC1337" s="31"/>
      <c r="GD1337" s="31"/>
      <c r="GE1337" s="31"/>
      <c r="GF1337" s="31"/>
      <c r="GG1337" s="31"/>
      <c r="GH1337" s="31"/>
      <c r="GI1337" s="31"/>
      <c r="GJ1337" s="31"/>
      <c r="GK1337" s="31"/>
      <c r="GL1337" s="31"/>
      <c r="GM1337" s="31"/>
      <c r="GN1337" s="31"/>
      <c r="GO1337" s="31"/>
      <c r="GP1337" s="31"/>
      <c r="GQ1337" s="31"/>
      <c r="GR1337" s="31"/>
      <c r="GS1337" s="31"/>
      <c r="GT1337" s="31"/>
      <c r="GU1337" s="31"/>
      <c r="GV1337" s="31"/>
      <c r="GW1337" s="31"/>
      <c r="GX1337" s="31"/>
      <c r="GY1337" s="31"/>
      <c r="GZ1337" s="31"/>
    </row>
    <row r="1338" spans="2:208" s="32" customFormat="1" x14ac:dyDescent="0.2">
      <c r="B1338" s="21"/>
      <c r="C1338" s="22"/>
      <c r="D1338" s="22"/>
      <c r="E1338" s="22"/>
      <c r="F1338" s="246"/>
      <c r="G1338" s="121"/>
      <c r="H1338" s="27"/>
      <c r="I1338" s="28"/>
      <c r="J1338" s="29"/>
      <c r="K1338" s="30"/>
      <c r="L1338" s="34"/>
      <c r="M1338" s="35"/>
      <c r="N1338" s="30"/>
      <c r="O1338" s="34"/>
      <c r="P1338" s="35"/>
      <c r="Q1338" s="30"/>
      <c r="R1338" s="34"/>
      <c r="S1338" s="35"/>
      <c r="T1338" s="30"/>
      <c r="U1338" s="34"/>
      <c r="V1338" s="35"/>
      <c r="W1338" s="30"/>
      <c r="X1338" s="34"/>
      <c r="Y1338" s="34"/>
      <c r="Z1338" s="30"/>
      <c r="AA1338" s="34"/>
      <c r="AB1338" s="34"/>
      <c r="AC1338" s="30"/>
      <c r="AD1338" s="34"/>
      <c r="AE1338" s="34"/>
      <c r="AF1338" s="30"/>
      <c r="AG1338" s="34"/>
      <c r="AH1338" s="34"/>
      <c r="AI1338" s="30"/>
      <c r="AJ1338" s="34"/>
      <c r="AK1338" s="34"/>
      <c r="AL1338" s="30"/>
      <c r="AM1338" s="34"/>
      <c r="AN1338" s="34"/>
      <c r="AO1338" s="30"/>
      <c r="AP1338" s="34"/>
      <c r="AQ1338" s="34"/>
      <c r="AR1338" s="30"/>
      <c r="AS1338" s="34"/>
      <c r="AT1338" s="34"/>
      <c r="AU1338" s="30"/>
      <c r="AV1338" s="34"/>
      <c r="AW1338" s="34"/>
      <c r="AX1338" s="30"/>
      <c r="AY1338" s="34"/>
      <c r="AZ1338" s="34"/>
      <c r="BA1338" s="30"/>
      <c r="BB1338" s="34"/>
      <c r="BC1338" s="34"/>
      <c r="BD1338" s="30"/>
      <c r="BE1338" s="34"/>
      <c r="BF1338" s="34"/>
      <c r="BG1338" s="30"/>
      <c r="BH1338" s="34"/>
      <c r="BI1338" s="34"/>
      <c r="BJ1338" s="30"/>
      <c r="BK1338" s="34"/>
      <c r="BL1338" s="34"/>
      <c r="BM1338" s="122"/>
      <c r="BN1338" s="28"/>
      <c r="BO1338" s="34"/>
      <c r="BP1338" s="30"/>
      <c r="BQ1338" s="30"/>
      <c r="BR1338" s="31"/>
      <c r="BS1338" s="31"/>
      <c r="BT1338" s="31"/>
      <c r="BU1338" s="31"/>
      <c r="BV1338" s="31"/>
      <c r="BW1338" s="31"/>
      <c r="BX1338" s="31"/>
      <c r="BY1338" s="31"/>
      <c r="BZ1338" s="31"/>
      <c r="CA1338" s="31"/>
      <c r="CB1338" s="31"/>
      <c r="CC1338" s="31"/>
      <c r="CD1338" s="31"/>
      <c r="CE1338" s="31"/>
      <c r="CF1338" s="31"/>
      <c r="CG1338" s="31"/>
      <c r="CH1338" s="31"/>
      <c r="CI1338" s="31"/>
      <c r="CJ1338" s="31"/>
      <c r="CK1338" s="31"/>
      <c r="CL1338" s="31"/>
      <c r="CM1338" s="31"/>
      <c r="CN1338" s="31"/>
      <c r="CO1338" s="31"/>
      <c r="CP1338" s="31"/>
      <c r="CQ1338" s="31"/>
      <c r="CR1338" s="31"/>
      <c r="CS1338" s="31"/>
      <c r="CT1338" s="31"/>
      <c r="CU1338" s="31"/>
      <c r="CV1338" s="31"/>
      <c r="CW1338" s="31"/>
      <c r="CX1338" s="31"/>
      <c r="CY1338" s="31"/>
      <c r="CZ1338" s="31"/>
      <c r="DA1338" s="31"/>
      <c r="DB1338" s="31"/>
      <c r="DC1338" s="31"/>
      <c r="DD1338" s="31"/>
      <c r="DE1338" s="31"/>
      <c r="DF1338" s="31"/>
      <c r="DG1338" s="31"/>
      <c r="DH1338" s="31"/>
      <c r="DI1338" s="31"/>
      <c r="DJ1338" s="31"/>
      <c r="DK1338" s="31"/>
      <c r="DL1338" s="31"/>
      <c r="DM1338" s="31"/>
      <c r="DN1338" s="31"/>
      <c r="DO1338" s="31"/>
      <c r="DP1338" s="31"/>
      <c r="DQ1338" s="31"/>
      <c r="DR1338" s="31"/>
      <c r="DS1338" s="31"/>
      <c r="DT1338" s="31"/>
      <c r="DU1338" s="31"/>
      <c r="DV1338" s="31"/>
      <c r="DW1338" s="31"/>
      <c r="DX1338" s="31"/>
      <c r="DY1338" s="31"/>
      <c r="DZ1338" s="31"/>
      <c r="EA1338" s="31"/>
      <c r="EB1338" s="31"/>
      <c r="EC1338" s="31"/>
      <c r="ED1338" s="31"/>
      <c r="EE1338" s="31"/>
      <c r="EF1338" s="31"/>
      <c r="EG1338" s="31"/>
      <c r="EH1338" s="31"/>
      <c r="EI1338" s="31"/>
      <c r="EJ1338" s="31"/>
      <c r="EK1338" s="31"/>
      <c r="EL1338" s="31"/>
      <c r="EM1338" s="31"/>
      <c r="EN1338" s="31"/>
      <c r="EO1338" s="31"/>
      <c r="EP1338" s="31"/>
      <c r="EQ1338" s="31"/>
      <c r="ER1338" s="31"/>
      <c r="ES1338" s="31"/>
      <c r="ET1338" s="31"/>
      <c r="EU1338" s="31"/>
      <c r="EV1338" s="31"/>
      <c r="EW1338" s="31"/>
      <c r="EX1338" s="31"/>
      <c r="EY1338" s="31"/>
      <c r="EZ1338" s="31"/>
      <c r="FA1338" s="31"/>
      <c r="FB1338" s="31"/>
      <c r="FC1338" s="31"/>
      <c r="FD1338" s="31"/>
      <c r="FE1338" s="31"/>
      <c r="FF1338" s="31"/>
      <c r="FG1338" s="31"/>
      <c r="FH1338" s="31"/>
      <c r="FI1338" s="31"/>
      <c r="FJ1338" s="31"/>
      <c r="FK1338" s="31"/>
      <c r="FL1338" s="31"/>
      <c r="FM1338" s="31"/>
      <c r="FN1338" s="31"/>
      <c r="FO1338" s="31"/>
      <c r="FP1338" s="31"/>
      <c r="FQ1338" s="31"/>
      <c r="FR1338" s="31"/>
      <c r="FS1338" s="31"/>
      <c r="FT1338" s="31"/>
      <c r="FU1338" s="31"/>
      <c r="FV1338" s="31"/>
      <c r="FW1338" s="31"/>
      <c r="FX1338" s="31"/>
      <c r="FY1338" s="31"/>
      <c r="FZ1338" s="31"/>
      <c r="GA1338" s="31"/>
      <c r="GB1338" s="31"/>
      <c r="GC1338" s="31"/>
      <c r="GD1338" s="31"/>
      <c r="GE1338" s="31"/>
      <c r="GF1338" s="31"/>
      <c r="GG1338" s="31"/>
      <c r="GH1338" s="31"/>
      <c r="GI1338" s="31"/>
      <c r="GJ1338" s="31"/>
      <c r="GK1338" s="31"/>
      <c r="GL1338" s="31"/>
      <c r="GM1338" s="31"/>
      <c r="GN1338" s="31"/>
      <c r="GO1338" s="31"/>
      <c r="GP1338" s="31"/>
      <c r="GQ1338" s="31"/>
      <c r="GR1338" s="31"/>
      <c r="GS1338" s="31"/>
      <c r="GT1338" s="31"/>
      <c r="GU1338" s="31"/>
      <c r="GV1338" s="31"/>
      <c r="GW1338" s="31"/>
      <c r="GX1338" s="31"/>
      <c r="GY1338" s="31"/>
      <c r="GZ1338" s="31"/>
    </row>
    <row r="1339" spans="2:208" s="32" customFormat="1" x14ac:dyDescent="0.2">
      <c r="B1339" s="21"/>
      <c r="C1339" s="22"/>
      <c r="D1339" s="22"/>
      <c r="E1339" s="22"/>
      <c r="F1339" s="246"/>
      <c r="G1339" s="121"/>
      <c r="H1339" s="27"/>
      <c r="I1339" s="28"/>
      <c r="J1339" s="29"/>
      <c r="K1339" s="30"/>
      <c r="L1339" s="34"/>
      <c r="M1339" s="35"/>
      <c r="N1339" s="30"/>
      <c r="O1339" s="34"/>
      <c r="P1339" s="35"/>
      <c r="Q1339" s="30"/>
      <c r="R1339" s="34"/>
      <c r="S1339" s="35"/>
      <c r="T1339" s="30"/>
      <c r="U1339" s="34"/>
      <c r="V1339" s="35"/>
      <c r="W1339" s="30"/>
      <c r="X1339" s="34"/>
      <c r="Y1339" s="34"/>
      <c r="Z1339" s="30"/>
      <c r="AA1339" s="34"/>
      <c r="AB1339" s="34"/>
      <c r="AC1339" s="30"/>
      <c r="AD1339" s="34"/>
      <c r="AE1339" s="34"/>
      <c r="AF1339" s="30"/>
      <c r="AG1339" s="34"/>
      <c r="AH1339" s="34"/>
      <c r="AI1339" s="30"/>
      <c r="AJ1339" s="34"/>
      <c r="AK1339" s="34"/>
      <c r="AL1339" s="30"/>
      <c r="AM1339" s="34"/>
      <c r="AN1339" s="34"/>
      <c r="AO1339" s="30"/>
      <c r="AP1339" s="34"/>
      <c r="AQ1339" s="34"/>
      <c r="AR1339" s="30"/>
      <c r="AS1339" s="34"/>
      <c r="AT1339" s="34"/>
      <c r="AU1339" s="30"/>
      <c r="AV1339" s="34"/>
      <c r="AW1339" s="34"/>
      <c r="AX1339" s="30"/>
      <c r="AY1339" s="34"/>
      <c r="AZ1339" s="34"/>
      <c r="BA1339" s="30"/>
      <c r="BB1339" s="34"/>
      <c r="BC1339" s="34"/>
      <c r="BD1339" s="30"/>
      <c r="BE1339" s="34"/>
      <c r="BF1339" s="34"/>
      <c r="BG1339" s="30"/>
      <c r="BH1339" s="34"/>
      <c r="BI1339" s="34"/>
      <c r="BJ1339" s="30"/>
      <c r="BK1339" s="34"/>
      <c r="BL1339" s="34"/>
      <c r="BM1339" s="122"/>
      <c r="BN1339" s="28"/>
      <c r="BO1339" s="34"/>
      <c r="BP1339" s="30"/>
      <c r="BQ1339" s="30"/>
      <c r="BR1339" s="31"/>
      <c r="BS1339" s="31"/>
      <c r="BT1339" s="31"/>
      <c r="BU1339" s="31"/>
      <c r="BV1339" s="31"/>
      <c r="BW1339" s="31"/>
      <c r="BX1339" s="31"/>
      <c r="BY1339" s="31"/>
      <c r="BZ1339" s="31"/>
      <c r="CA1339" s="31"/>
      <c r="CB1339" s="31"/>
      <c r="CC1339" s="31"/>
      <c r="CD1339" s="31"/>
      <c r="CE1339" s="31"/>
      <c r="CF1339" s="31"/>
      <c r="CG1339" s="31"/>
      <c r="CH1339" s="31"/>
      <c r="CI1339" s="31"/>
      <c r="CJ1339" s="31"/>
      <c r="CK1339" s="31"/>
      <c r="CL1339" s="31"/>
      <c r="CM1339" s="31"/>
      <c r="CN1339" s="31"/>
      <c r="CO1339" s="31"/>
      <c r="CP1339" s="31"/>
      <c r="CQ1339" s="31"/>
      <c r="CR1339" s="31"/>
      <c r="CS1339" s="31"/>
      <c r="CT1339" s="31"/>
      <c r="CU1339" s="31"/>
      <c r="CV1339" s="31"/>
      <c r="CW1339" s="31"/>
      <c r="CX1339" s="31"/>
      <c r="CY1339" s="31"/>
      <c r="CZ1339" s="31"/>
      <c r="DA1339" s="31"/>
      <c r="DB1339" s="31"/>
      <c r="DC1339" s="31"/>
      <c r="DD1339" s="31"/>
      <c r="DE1339" s="31"/>
      <c r="DF1339" s="31"/>
      <c r="DG1339" s="31"/>
      <c r="DH1339" s="31"/>
      <c r="DI1339" s="31"/>
      <c r="DJ1339" s="31"/>
      <c r="DK1339" s="31"/>
      <c r="DL1339" s="31"/>
      <c r="DM1339" s="31"/>
      <c r="DN1339" s="31"/>
      <c r="DO1339" s="31"/>
      <c r="DP1339" s="31"/>
      <c r="DQ1339" s="31"/>
      <c r="DR1339" s="31"/>
      <c r="DS1339" s="31"/>
      <c r="DT1339" s="31"/>
      <c r="DU1339" s="31"/>
      <c r="DV1339" s="31"/>
      <c r="DW1339" s="31"/>
      <c r="DX1339" s="31"/>
      <c r="DY1339" s="31"/>
      <c r="DZ1339" s="31"/>
      <c r="EA1339" s="31"/>
      <c r="EB1339" s="31"/>
      <c r="EC1339" s="31"/>
      <c r="ED1339" s="31"/>
      <c r="EE1339" s="31"/>
      <c r="EF1339" s="31"/>
      <c r="EG1339" s="31"/>
      <c r="EH1339" s="31"/>
      <c r="EI1339" s="31"/>
      <c r="EJ1339" s="31"/>
      <c r="EK1339" s="31"/>
      <c r="EL1339" s="31"/>
      <c r="EM1339" s="31"/>
      <c r="EN1339" s="31"/>
      <c r="EO1339" s="31"/>
      <c r="EP1339" s="31"/>
      <c r="EQ1339" s="31"/>
      <c r="ER1339" s="31"/>
      <c r="ES1339" s="31"/>
      <c r="ET1339" s="31"/>
      <c r="EU1339" s="31"/>
      <c r="EV1339" s="31"/>
      <c r="EW1339" s="31"/>
      <c r="EX1339" s="31"/>
      <c r="EY1339" s="31"/>
      <c r="EZ1339" s="31"/>
      <c r="FA1339" s="31"/>
      <c r="FB1339" s="31"/>
      <c r="FC1339" s="31"/>
      <c r="FD1339" s="31"/>
      <c r="FE1339" s="31"/>
      <c r="FF1339" s="31"/>
      <c r="FG1339" s="31"/>
      <c r="FH1339" s="31"/>
      <c r="FI1339" s="31"/>
      <c r="FJ1339" s="31"/>
      <c r="FK1339" s="31"/>
      <c r="FL1339" s="31"/>
      <c r="FM1339" s="31"/>
      <c r="FN1339" s="31"/>
      <c r="FO1339" s="31"/>
      <c r="FP1339" s="31"/>
      <c r="FQ1339" s="31"/>
      <c r="FR1339" s="31"/>
      <c r="FS1339" s="31"/>
      <c r="FT1339" s="31"/>
      <c r="FU1339" s="31"/>
      <c r="FV1339" s="31"/>
      <c r="FW1339" s="31"/>
      <c r="FX1339" s="31"/>
      <c r="FY1339" s="31"/>
      <c r="FZ1339" s="31"/>
      <c r="GA1339" s="31"/>
      <c r="GB1339" s="31"/>
      <c r="GC1339" s="31"/>
      <c r="GD1339" s="31"/>
      <c r="GE1339" s="31"/>
      <c r="GF1339" s="31"/>
      <c r="GG1339" s="31"/>
      <c r="GH1339" s="31"/>
      <c r="GI1339" s="31"/>
      <c r="GJ1339" s="31"/>
      <c r="GK1339" s="31"/>
      <c r="GL1339" s="31"/>
      <c r="GM1339" s="31"/>
      <c r="GN1339" s="31"/>
      <c r="GO1339" s="31"/>
      <c r="GP1339" s="31"/>
      <c r="GQ1339" s="31"/>
      <c r="GR1339" s="31"/>
      <c r="GS1339" s="31"/>
      <c r="GT1339" s="31"/>
      <c r="GU1339" s="31"/>
      <c r="GV1339" s="31"/>
      <c r="GW1339" s="31"/>
      <c r="GX1339" s="31"/>
      <c r="GY1339" s="31"/>
      <c r="GZ1339" s="31"/>
    </row>
    <row r="1340" spans="2:208" s="32" customFormat="1" x14ac:dyDescent="0.2">
      <c r="B1340" s="21"/>
      <c r="C1340" s="22"/>
      <c r="D1340" s="22"/>
      <c r="E1340" s="22"/>
      <c r="F1340" s="246"/>
      <c r="G1340" s="121"/>
      <c r="H1340" s="27"/>
      <c r="I1340" s="28"/>
      <c r="J1340" s="29"/>
      <c r="K1340" s="30"/>
      <c r="L1340" s="34"/>
      <c r="M1340" s="35"/>
      <c r="N1340" s="30"/>
      <c r="O1340" s="34"/>
      <c r="P1340" s="35"/>
      <c r="Q1340" s="30"/>
      <c r="R1340" s="34"/>
      <c r="S1340" s="35"/>
      <c r="T1340" s="30"/>
      <c r="U1340" s="34"/>
      <c r="V1340" s="35"/>
      <c r="W1340" s="30"/>
      <c r="X1340" s="34"/>
      <c r="Y1340" s="34"/>
      <c r="Z1340" s="30"/>
      <c r="AA1340" s="34"/>
      <c r="AB1340" s="34"/>
      <c r="AC1340" s="30"/>
      <c r="AD1340" s="34"/>
      <c r="AE1340" s="34"/>
      <c r="AF1340" s="30"/>
      <c r="AG1340" s="34"/>
      <c r="AH1340" s="34"/>
      <c r="AI1340" s="30"/>
      <c r="AJ1340" s="34"/>
      <c r="AK1340" s="34"/>
      <c r="AL1340" s="30"/>
      <c r="AM1340" s="34"/>
      <c r="AN1340" s="34"/>
      <c r="AO1340" s="30"/>
      <c r="AP1340" s="34"/>
      <c r="AQ1340" s="34"/>
      <c r="AR1340" s="30"/>
      <c r="AS1340" s="34"/>
      <c r="AT1340" s="34"/>
      <c r="AU1340" s="30"/>
      <c r="AV1340" s="34"/>
      <c r="AW1340" s="34"/>
      <c r="AX1340" s="30"/>
      <c r="AY1340" s="34"/>
      <c r="AZ1340" s="34"/>
      <c r="BA1340" s="30"/>
      <c r="BB1340" s="34"/>
      <c r="BC1340" s="34"/>
      <c r="BD1340" s="30"/>
      <c r="BE1340" s="34"/>
      <c r="BF1340" s="34"/>
      <c r="BG1340" s="30"/>
      <c r="BH1340" s="34"/>
      <c r="BI1340" s="34"/>
      <c r="BJ1340" s="30"/>
      <c r="BK1340" s="34"/>
      <c r="BL1340" s="34"/>
      <c r="BM1340" s="122"/>
      <c r="BN1340" s="28"/>
      <c r="BO1340" s="34"/>
      <c r="BP1340" s="30"/>
      <c r="BQ1340" s="30"/>
      <c r="BR1340" s="31"/>
      <c r="BS1340" s="31"/>
      <c r="BT1340" s="31"/>
      <c r="BU1340" s="31"/>
      <c r="BV1340" s="31"/>
      <c r="BW1340" s="31"/>
      <c r="BX1340" s="31"/>
      <c r="BY1340" s="31"/>
      <c r="BZ1340" s="31"/>
      <c r="CA1340" s="31"/>
      <c r="CB1340" s="31"/>
      <c r="CC1340" s="31"/>
      <c r="CD1340" s="31"/>
      <c r="CE1340" s="31"/>
      <c r="CF1340" s="31"/>
      <c r="CG1340" s="31"/>
      <c r="CH1340" s="31"/>
      <c r="CI1340" s="31"/>
      <c r="CJ1340" s="31"/>
      <c r="CK1340" s="31"/>
      <c r="CL1340" s="31"/>
      <c r="CM1340" s="31"/>
      <c r="CN1340" s="31"/>
      <c r="CO1340" s="31"/>
      <c r="CP1340" s="31"/>
      <c r="CQ1340" s="31"/>
      <c r="CR1340" s="31"/>
      <c r="CS1340" s="31"/>
      <c r="CT1340" s="31"/>
      <c r="CU1340" s="31"/>
      <c r="CV1340" s="31"/>
      <c r="CW1340" s="31"/>
      <c r="CX1340" s="31"/>
      <c r="CY1340" s="31"/>
      <c r="CZ1340" s="31"/>
      <c r="DA1340" s="31"/>
      <c r="DB1340" s="31"/>
      <c r="DC1340" s="31"/>
      <c r="DD1340" s="31"/>
      <c r="DE1340" s="31"/>
      <c r="DF1340" s="31"/>
      <c r="DG1340" s="31"/>
      <c r="DH1340" s="31"/>
      <c r="DI1340" s="31"/>
      <c r="DJ1340" s="31"/>
      <c r="DK1340" s="31"/>
      <c r="DL1340" s="31"/>
      <c r="DM1340" s="31"/>
      <c r="DN1340" s="31"/>
      <c r="DO1340" s="31"/>
      <c r="DP1340" s="31"/>
      <c r="DQ1340" s="31"/>
      <c r="DR1340" s="31"/>
      <c r="DS1340" s="31"/>
      <c r="DT1340" s="31"/>
      <c r="DU1340" s="31"/>
      <c r="DV1340" s="31"/>
      <c r="DW1340" s="31"/>
      <c r="DX1340" s="31"/>
      <c r="DY1340" s="31"/>
      <c r="DZ1340" s="31"/>
      <c r="EA1340" s="31"/>
      <c r="EB1340" s="31"/>
      <c r="EC1340" s="31"/>
      <c r="ED1340" s="31"/>
      <c r="EE1340" s="31"/>
      <c r="EF1340" s="31"/>
      <c r="EG1340" s="31"/>
      <c r="EH1340" s="31"/>
      <c r="EI1340" s="31"/>
      <c r="EJ1340" s="31"/>
      <c r="EK1340" s="31"/>
      <c r="EL1340" s="31"/>
      <c r="EM1340" s="31"/>
      <c r="EN1340" s="31"/>
      <c r="EO1340" s="31"/>
      <c r="EP1340" s="31"/>
      <c r="EQ1340" s="31"/>
      <c r="ER1340" s="31"/>
      <c r="ES1340" s="31"/>
      <c r="ET1340" s="31"/>
      <c r="EU1340" s="31"/>
      <c r="EV1340" s="31"/>
      <c r="EW1340" s="31"/>
      <c r="EX1340" s="31"/>
      <c r="EY1340" s="31"/>
      <c r="EZ1340" s="31"/>
      <c r="FA1340" s="31"/>
      <c r="FB1340" s="31"/>
      <c r="FC1340" s="31"/>
      <c r="FD1340" s="31"/>
      <c r="FE1340" s="31"/>
      <c r="FF1340" s="31"/>
      <c r="FG1340" s="31"/>
      <c r="FH1340" s="31"/>
      <c r="FI1340" s="31"/>
      <c r="FJ1340" s="31"/>
      <c r="FK1340" s="31"/>
      <c r="FL1340" s="31"/>
      <c r="FM1340" s="31"/>
      <c r="FN1340" s="31"/>
      <c r="FO1340" s="31"/>
      <c r="FP1340" s="31"/>
      <c r="FQ1340" s="31"/>
      <c r="FR1340" s="31"/>
      <c r="FS1340" s="31"/>
      <c r="FT1340" s="31"/>
      <c r="FU1340" s="31"/>
      <c r="FV1340" s="31"/>
      <c r="FW1340" s="31"/>
      <c r="FX1340" s="31"/>
      <c r="FY1340" s="31"/>
      <c r="FZ1340" s="31"/>
      <c r="GA1340" s="31"/>
      <c r="GB1340" s="31"/>
      <c r="GC1340" s="31"/>
      <c r="GD1340" s="31"/>
      <c r="GE1340" s="31"/>
      <c r="GF1340" s="31"/>
      <c r="GG1340" s="31"/>
      <c r="GH1340" s="31"/>
      <c r="GI1340" s="31"/>
      <c r="GJ1340" s="31"/>
      <c r="GK1340" s="31"/>
      <c r="GL1340" s="31"/>
      <c r="GM1340" s="31"/>
      <c r="GN1340" s="31"/>
      <c r="GO1340" s="31"/>
      <c r="GP1340" s="31"/>
      <c r="GQ1340" s="31"/>
      <c r="GR1340" s="31"/>
      <c r="GS1340" s="31"/>
      <c r="GT1340" s="31"/>
      <c r="GU1340" s="31"/>
      <c r="GV1340" s="31"/>
      <c r="GW1340" s="31"/>
      <c r="GX1340" s="31"/>
      <c r="GY1340" s="31"/>
      <c r="GZ1340" s="31"/>
    </row>
    <row r="1341" spans="2:208" s="32" customFormat="1" x14ac:dyDescent="0.2">
      <c r="B1341" s="21"/>
      <c r="C1341" s="22"/>
      <c r="D1341" s="22"/>
      <c r="E1341" s="22"/>
      <c r="F1341" s="246"/>
      <c r="G1341" s="121"/>
      <c r="H1341" s="27"/>
      <c r="I1341" s="28"/>
      <c r="J1341" s="29"/>
      <c r="K1341" s="30"/>
      <c r="L1341" s="34"/>
      <c r="M1341" s="35"/>
      <c r="N1341" s="30"/>
      <c r="O1341" s="34"/>
      <c r="P1341" s="35"/>
      <c r="Q1341" s="30"/>
      <c r="R1341" s="34"/>
      <c r="S1341" s="35"/>
      <c r="T1341" s="30"/>
      <c r="U1341" s="34"/>
      <c r="V1341" s="35"/>
      <c r="W1341" s="30"/>
      <c r="X1341" s="34"/>
      <c r="Y1341" s="34"/>
      <c r="Z1341" s="30"/>
      <c r="AA1341" s="34"/>
      <c r="AB1341" s="34"/>
      <c r="AC1341" s="30"/>
      <c r="AD1341" s="34"/>
      <c r="AE1341" s="34"/>
      <c r="AF1341" s="30"/>
      <c r="AG1341" s="34"/>
      <c r="AH1341" s="34"/>
      <c r="AI1341" s="30"/>
      <c r="AJ1341" s="34"/>
      <c r="AK1341" s="34"/>
      <c r="AL1341" s="30"/>
      <c r="AM1341" s="34"/>
      <c r="AN1341" s="34"/>
      <c r="AO1341" s="30"/>
      <c r="AP1341" s="34"/>
      <c r="AQ1341" s="34"/>
      <c r="AR1341" s="30"/>
      <c r="AS1341" s="34"/>
      <c r="AT1341" s="34"/>
      <c r="AU1341" s="30"/>
      <c r="AV1341" s="34"/>
      <c r="AW1341" s="34"/>
      <c r="AX1341" s="30"/>
      <c r="AY1341" s="34"/>
      <c r="AZ1341" s="34"/>
      <c r="BA1341" s="30"/>
      <c r="BB1341" s="34"/>
      <c r="BC1341" s="34"/>
      <c r="BD1341" s="30"/>
      <c r="BE1341" s="34"/>
      <c r="BF1341" s="34"/>
      <c r="BG1341" s="30"/>
      <c r="BH1341" s="34"/>
      <c r="BI1341" s="34"/>
      <c r="BJ1341" s="30"/>
      <c r="BK1341" s="34"/>
      <c r="BL1341" s="34"/>
      <c r="BM1341" s="122"/>
      <c r="BN1341" s="28"/>
      <c r="BO1341" s="34"/>
      <c r="BP1341" s="30"/>
      <c r="BQ1341" s="30"/>
      <c r="BR1341" s="31"/>
      <c r="BS1341" s="31"/>
      <c r="BT1341" s="31"/>
      <c r="BU1341" s="31"/>
      <c r="BV1341" s="31"/>
      <c r="BW1341" s="31"/>
      <c r="BX1341" s="31"/>
      <c r="BY1341" s="31"/>
      <c r="BZ1341" s="31"/>
      <c r="CA1341" s="31"/>
      <c r="CB1341" s="31"/>
      <c r="CC1341" s="31"/>
      <c r="CD1341" s="31"/>
      <c r="CE1341" s="31"/>
      <c r="CF1341" s="31"/>
      <c r="CG1341" s="31"/>
      <c r="CH1341" s="31"/>
      <c r="CI1341" s="31"/>
      <c r="CJ1341" s="31"/>
      <c r="CK1341" s="31"/>
      <c r="CL1341" s="31"/>
      <c r="CM1341" s="31"/>
      <c r="CN1341" s="31"/>
      <c r="CO1341" s="31"/>
      <c r="CP1341" s="31"/>
      <c r="CQ1341" s="31"/>
      <c r="CR1341" s="31"/>
      <c r="CS1341" s="31"/>
      <c r="CT1341" s="31"/>
      <c r="CU1341" s="31"/>
      <c r="CV1341" s="31"/>
      <c r="CW1341" s="31"/>
      <c r="CX1341" s="31"/>
      <c r="CY1341" s="31"/>
      <c r="CZ1341" s="31"/>
      <c r="DA1341" s="31"/>
      <c r="DB1341" s="31"/>
      <c r="DC1341" s="31"/>
      <c r="DD1341" s="31"/>
      <c r="DE1341" s="31"/>
      <c r="DF1341" s="31"/>
      <c r="DG1341" s="31"/>
      <c r="DH1341" s="31"/>
      <c r="DI1341" s="31"/>
      <c r="DJ1341" s="31"/>
      <c r="DK1341" s="31"/>
      <c r="DL1341" s="31"/>
      <c r="DM1341" s="31"/>
      <c r="DN1341" s="31"/>
      <c r="DO1341" s="31"/>
      <c r="DP1341" s="31"/>
      <c r="DQ1341" s="31"/>
      <c r="DR1341" s="31"/>
      <c r="DS1341" s="31"/>
      <c r="DT1341" s="31"/>
      <c r="DU1341" s="31"/>
      <c r="DV1341" s="31"/>
      <c r="DW1341" s="31"/>
      <c r="DX1341" s="31"/>
      <c r="DY1341" s="31"/>
      <c r="DZ1341" s="31"/>
      <c r="EA1341" s="31"/>
      <c r="EB1341" s="31"/>
      <c r="EC1341" s="31"/>
      <c r="ED1341" s="31"/>
      <c r="EE1341" s="31"/>
      <c r="EF1341" s="31"/>
      <c r="EG1341" s="31"/>
      <c r="EH1341" s="31"/>
      <c r="EI1341" s="31"/>
      <c r="EJ1341" s="31"/>
      <c r="EK1341" s="31"/>
      <c r="EL1341" s="31"/>
      <c r="EM1341" s="31"/>
      <c r="EN1341" s="31"/>
      <c r="EO1341" s="31"/>
      <c r="EP1341" s="31"/>
      <c r="EQ1341" s="31"/>
      <c r="ER1341" s="31"/>
      <c r="ES1341" s="31"/>
      <c r="ET1341" s="31"/>
      <c r="EU1341" s="31"/>
      <c r="EV1341" s="31"/>
      <c r="EW1341" s="31"/>
      <c r="EX1341" s="31"/>
      <c r="EY1341" s="31"/>
      <c r="EZ1341" s="31"/>
      <c r="FA1341" s="31"/>
      <c r="FB1341" s="31"/>
      <c r="FC1341" s="31"/>
      <c r="FD1341" s="31"/>
      <c r="FE1341" s="31"/>
      <c r="FF1341" s="31"/>
      <c r="FG1341" s="31"/>
      <c r="FH1341" s="31"/>
      <c r="FI1341" s="31"/>
      <c r="FJ1341" s="31"/>
      <c r="FK1341" s="31"/>
      <c r="FL1341" s="31"/>
      <c r="FM1341" s="31"/>
      <c r="FN1341" s="31"/>
      <c r="FO1341" s="31"/>
      <c r="FP1341" s="31"/>
      <c r="FQ1341" s="31"/>
      <c r="FR1341" s="31"/>
      <c r="FS1341" s="31"/>
      <c r="FT1341" s="31"/>
      <c r="FU1341" s="31"/>
      <c r="FV1341" s="31"/>
      <c r="FW1341" s="31"/>
      <c r="FX1341" s="31"/>
      <c r="FY1341" s="31"/>
      <c r="FZ1341" s="31"/>
      <c r="GA1341" s="31"/>
      <c r="GB1341" s="31"/>
      <c r="GC1341" s="31"/>
      <c r="GD1341" s="31"/>
      <c r="GE1341" s="31"/>
      <c r="GF1341" s="31"/>
      <c r="GG1341" s="31"/>
      <c r="GH1341" s="31"/>
      <c r="GI1341" s="31"/>
      <c r="GJ1341" s="31"/>
      <c r="GK1341" s="31"/>
      <c r="GL1341" s="31"/>
      <c r="GM1341" s="31"/>
      <c r="GN1341" s="31"/>
      <c r="GO1341" s="31"/>
      <c r="GP1341" s="31"/>
      <c r="GQ1341" s="31"/>
      <c r="GR1341" s="31"/>
      <c r="GS1341" s="31"/>
      <c r="GT1341" s="31"/>
      <c r="GU1341" s="31"/>
      <c r="GV1341" s="31"/>
      <c r="GW1341" s="31"/>
      <c r="GX1341" s="31"/>
      <c r="GY1341" s="31"/>
      <c r="GZ1341" s="31"/>
    </row>
    <row r="1342" spans="2:208" s="32" customFormat="1" x14ac:dyDescent="0.2">
      <c r="B1342" s="21"/>
      <c r="C1342" s="22"/>
      <c r="D1342" s="22"/>
      <c r="E1342" s="22"/>
      <c r="F1342" s="246"/>
      <c r="G1342" s="121"/>
      <c r="H1342" s="27"/>
      <c r="I1342" s="28"/>
      <c r="J1342" s="29"/>
      <c r="K1342" s="30"/>
      <c r="L1342" s="34"/>
      <c r="M1342" s="35"/>
      <c r="N1342" s="30"/>
      <c r="O1342" s="34"/>
      <c r="P1342" s="35"/>
      <c r="Q1342" s="30"/>
      <c r="R1342" s="34"/>
      <c r="S1342" s="35"/>
      <c r="T1342" s="30"/>
      <c r="U1342" s="34"/>
      <c r="V1342" s="35"/>
      <c r="W1342" s="30"/>
      <c r="X1342" s="34"/>
      <c r="Y1342" s="34"/>
      <c r="Z1342" s="30"/>
      <c r="AA1342" s="34"/>
      <c r="AB1342" s="34"/>
      <c r="AC1342" s="30"/>
      <c r="AD1342" s="34"/>
      <c r="AE1342" s="34"/>
      <c r="AF1342" s="30"/>
      <c r="AG1342" s="34"/>
      <c r="AH1342" s="34"/>
      <c r="AI1342" s="30"/>
      <c r="AJ1342" s="34"/>
      <c r="AK1342" s="34"/>
      <c r="AL1342" s="30"/>
      <c r="AM1342" s="34"/>
      <c r="AN1342" s="34"/>
      <c r="AO1342" s="30"/>
      <c r="AP1342" s="34"/>
      <c r="AQ1342" s="34"/>
      <c r="AR1342" s="30"/>
      <c r="AS1342" s="34"/>
      <c r="AT1342" s="34"/>
      <c r="AU1342" s="30"/>
      <c r="AV1342" s="34"/>
      <c r="AW1342" s="34"/>
      <c r="AX1342" s="30"/>
      <c r="AY1342" s="34"/>
      <c r="AZ1342" s="34"/>
      <c r="BA1342" s="30"/>
      <c r="BB1342" s="34"/>
      <c r="BC1342" s="34"/>
      <c r="BD1342" s="30"/>
      <c r="BE1342" s="34"/>
      <c r="BF1342" s="34"/>
      <c r="BG1342" s="30"/>
      <c r="BH1342" s="34"/>
      <c r="BI1342" s="34"/>
      <c r="BJ1342" s="30"/>
      <c r="BK1342" s="34"/>
      <c r="BL1342" s="34"/>
      <c r="BM1342" s="122"/>
      <c r="BN1342" s="28"/>
      <c r="BO1342" s="34"/>
      <c r="BP1342" s="30"/>
      <c r="BQ1342" s="30"/>
      <c r="BR1342" s="31"/>
      <c r="BS1342" s="31"/>
      <c r="BT1342" s="31"/>
      <c r="BU1342" s="31"/>
      <c r="BV1342" s="31"/>
      <c r="BW1342" s="31"/>
      <c r="BX1342" s="31"/>
      <c r="BY1342" s="31"/>
      <c r="BZ1342" s="31"/>
      <c r="CA1342" s="31"/>
      <c r="CB1342" s="31"/>
      <c r="CC1342" s="31"/>
      <c r="CD1342" s="31"/>
      <c r="CE1342" s="31"/>
      <c r="CF1342" s="31"/>
      <c r="CG1342" s="31"/>
      <c r="CH1342" s="31"/>
      <c r="CI1342" s="31"/>
      <c r="CJ1342" s="31"/>
      <c r="CK1342" s="31"/>
      <c r="CL1342" s="31"/>
      <c r="CM1342" s="31"/>
      <c r="CN1342" s="31"/>
      <c r="CO1342" s="31"/>
      <c r="CP1342" s="31"/>
      <c r="CQ1342" s="31"/>
      <c r="CR1342" s="31"/>
      <c r="CS1342" s="31"/>
      <c r="CT1342" s="31"/>
      <c r="CU1342" s="31"/>
      <c r="CV1342" s="31"/>
      <c r="CW1342" s="31"/>
      <c r="CX1342" s="31"/>
      <c r="CY1342" s="31"/>
      <c r="CZ1342" s="31"/>
      <c r="DA1342" s="31"/>
      <c r="DB1342" s="31"/>
      <c r="DC1342" s="31"/>
      <c r="DD1342" s="31"/>
      <c r="DE1342" s="31"/>
      <c r="DF1342" s="31"/>
      <c r="DG1342" s="31"/>
      <c r="DH1342" s="31"/>
      <c r="DI1342" s="31"/>
      <c r="DJ1342" s="31"/>
      <c r="DK1342" s="31"/>
      <c r="DL1342" s="31"/>
      <c r="DM1342" s="31"/>
      <c r="DN1342" s="31"/>
      <c r="DO1342" s="31"/>
      <c r="DP1342" s="31"/>
      <c r="DQ1342" s="31"/>
      <c r="DR1342" s="31"/>
      <c r="DS1342" s="31"/>
      <c r="DT1342" s="31"/>
      <c r="DU1342" s="31"/>
      <c r="DV1342" s="31"/>
      <c r="DW1342" s="31"/>
      <c r="DX1342" s="31"/>
      <c r="DY1342" s="31"/>
      <c r="DZ1342" s="31"/>
      <c r="EA1342" s="31"/>
      <c r="EB1342" s="31"/>
      <c r="EC1342" s="31"/>
      <c r="ED1342" s="31"/>
      <c r="EE1342" s="31"/>
      <c r="EF1342" s="31"/>
      <c r="EG1342" s="31"/>
      <c r="EH1342" s="31"/>
      <c r="EI1342" s="31"/>
      <c r="EJ1342" s="31"/>
      <c r="EK1342" s="31"/>
      <c r="EL1342" s="31"/>
      <c r="EM1342" s="31"/>
      <c r="EN1342" s="31"/>
      <c r="EO1342" s="31"/>
      <c r="EP1342" s="31"/>
      <c r="EQ1342" s="31"/>
      <c r="ER1342" s="31"/>
      <c r="ES1342" s="31"/>
      <c r="ET1342" s="31"/>
      <c r="EU1342" s="31"/>
      <c r="EV1342" s="31"/>
      <c r="EW1342" s="31"/>
      <c r="EX1342" s="31"/>
      <c r="EY1342" s="31"/>
      <c r="EZ1342" s="31"/>
      <c r="FA1342" s="31"/>
      <c r="FB1342" s="31"/>
      <c r="FC1342" s="31"/>
      <c r="FD1342" s="31"/>
      <c r="FE1342" s="31"/>
      <c r="FF1342" s="31"/>
      <c r="FG1342" s="31"/>
      <c r="FH1342" s="31"/>
      <c r="FI1342" s="31"/>
      <c r="FJ1342" s="31"/>
      <c r="FK1342" s="31"/>
      <c r="FL1342" s="31"/>
      <c r="FM1342" s="31"/>
      <c r="FN1342" s="31"/>
      <c r="FO1342" s="31"/>
      <c r="FP1342" s="31"/>
      <c r="FQ1342" s="31"/>
      <c r="FR1342" s="31"/>
      <c r="FS1342" s="31"/>
      <c r="FT1342" s="31"/>
      <c r="FU1342" s="31"/>
      <c r="FV1342" s="31"/>
      <c r="FW1342" s="31"/>
      <c r="FX1342" s="31"/>
      <c r="FY1342" s="31"/>
      <c r="FZ1342" s="31"/>
      <c r="GA1342" s="31"/>
      <c r="GB1342" s="31"/>
      <c r="GC1342" s="31"/>
      <c r="GD1342" s="31"/>
      <c r="GE1342" s="31"/>
      <c r="GF1342" s="31"/>
      <c r="GG1342" s="31"/>
      <c r="GH1342" s="31"/>
      <c r="GI1342" s="31"/>
      <c r="GJ1342" s="31"/>
      <c r="GK1342" s="31"/>
      <c r="GL1342" s="31"/>
      <c r="GM1342" s="31"/>
      <c r="GN1342" s="31"/>
      <c r="GO1342" s="31"/>
      <c r="GP1342" s="31"/>
      <c r="GQ1342" s="31"/>
      <c r="GR1342" s="31"/>
      <c r="GS1342" s="31"/>
      <c r="GT1342" s="31"/>
      <c r="GU1342" s="31"/>
      <c r="GV1342" s="31"/>
      <c r="GW1342" s="31"/>
      <c r="GX1342" s="31"/>
      <c r="GY1342" s="31"/>
      <c r="GZ1342" s="31"/>
    </row>
    <row r="1343" spans="2:208" s="32" customFormat="1" x14ac:dyDescent="0.2">
      <c r="B1343" s="21"/>
      <c r="C1343" s="22"/>
      <c r="D1343" s="22"/>
      <c r="E1343" s="22"/>
      <c r="F1343" s="246"/>
      <c r="G1343" s="121"/>
      <c r="H1343" s="27"/>
      <c r="I1343" s="28"/>
      <c r="J1343" s="29"/>
      <c r="K1343" s="30"/>
      <c r="L1343" s="34"/>
      <c r="M1343" s="35"/>
      <c r="N1343" s="30"/>
      <c r="O1343" s="34"/>
      <c r="P1343" s="35"/>
      <c r="Q1343" s="30"/>
      <c r="R1343" s="34"/>
      <c r="S1343" s="35"/>
      <c r="T1343" s="30"/>
      <c r="U1343" s="34"/>
      <c r="V1343" s="35"/>
      <c r="W1343" s="30"/>
      <c r="X1343" s="34"/>
      <c r="Y1343" s="34"/>
      <c r="Z1343" s="30"/>
      <c r="AA1343" s="34"/>
      <c r="AB1343" s="34"/>
      <c r="AC1343" s="30"/>
      <c r="AD1343" s="34"/>
      <c r="AE1343" s="34"/>
      <c r="AF1343" s="30"/>
      <c r="AG1343" s="34"/>
      <c r="AH1343" s="34"/>
      <c r="AI1343" s="30"/>
      <c r="AJ1343" s="34"/>
      <c r="AK1343" s="34"/>
      <c r="AL1343" s="30"/>
      <c r="AM1343" s="34"/>
      <c r="AN1343" s="34"/>
      <c r="AO1343" s="30"/>
      <c r="AP1343" s="34"/>
      <c r="AQ1343" s="34"/>
      <c r="AR1343" s="30"/>
      <c r="AS1343" s="34"/>
      <c r="AT1343" s="34"/>
      <c r="AU1343" s="30"/>
      <c r="AV1343" s="34"/>
      <c r="AW1343" s="34"/>
      <c r="AX1343" s="30"/>
      <c r="AY1343" s="34"/>
      <c r="AZ1343" s="34"/>
      <c r="BA1343" s="30"/>
      <c r="BB1343" s="34"/>
      <c r="BC1343" s="34"/>
      <c r="BD1343" s="30"/>
      <c r="BE1343" s="34"/>
      <c r="BF1343" s="34"/>
      <c r="BG1343" s="30"/>
      <c r="BH1343" s="34"/>
      <c r="BI1343" s="34"/>
      <c r="BJ1343" s="30"/>
      <c r="BK1343" s="34"/>
      <c r="BL1343" s="34"/>
      <c r="BM1343" s="122"/>
      <c r="BN1343" s="28"/>
      <c r="BO1343" s="34"/>
      <c r="BP1343" s="30"/>
      <c r="BQ1343" s="30"/>
      <c r="BR1343" s="31"/>
      <c r="BS1343" s="31"/>
      <c r="BT1343" s="31"/>
      <c r="BU1343" s="31"/>
      <c r="BV1343" s="31"/>
      <c r="BW1343" s="31"/>
      <c r="BX1343" s="31"/>
      <c r="BY1343" s="31"/>
      <c r="BZ1343" s="31"/>
      <c r="CA1343" s="31"/>
      <c r="CB1343" s="31"/>
      <c r="CC1343" s="31"/>
      <c r="CD1343" s="31"/>
      <c r="CE1343" s="31"/>
      <c r="CF1343" s="31"/>
      <c r="CG1343" s="31"/>
      <c r="CH1343" s="31"/>
      <c r="CI1343" s="31"/>
      <c r="CJ1343" s="31"/>
      <c r="CK1343" s="31"/>
      <c r="CL1343" s="31"/>
      <c r="CM1343" s="31"/>
      <c r="CN1343" s="31"/>
      <c r="CO1343" s="31"/>
      <c r="CP1343" s="31"/>
      <c r="CQ1343" s="31"/>
      <c r="CR1343" s="31"/>
      <c r="CS1343" s="31"/>
      <c r="CT1343" s="31"/>
      <c r="CU1343" s="31"/>
      <c r="CV1343" s="31"/>
      <c r="CW1343" s="31"/>
      <c r="CX1343" s="31"/>
      <c r="CY1343" s="31"/>
      <c r="CZ1343" s="31"/>
      <c r="DA1343" s="31"/>
      <c r="DB1343" s="31"/>
      <c r="DC1343" s="31"/>
      <c r="DD1343" s="31"/>
      <c r="DE1343" s="31"/>
      <c r="DF1343" s="31"/>
      <c r="DG1343" s="31"/>
      <c r="DH1343" s="31"/>
      <c r="DI1343" s="31"/>
      <c r="DJ1343" s="31"/>
      <c r="DK1343" s="31"/>
      <c r="DL1343" s="31"/>
      <c r="DM1343" s="31"/>
      <c r="DN1343" s="31"/>
      <c r="DO1343" s="31"/>
      <c r="DP1343" s="31"/>
      <c r="DQ1343" s="31"/>
      <c r="DR1343" s="31"/>
      <c r="DS1343" s="31"/>
      <c r="DT1343" s="31"/>
      <c r="DU1343" s="31"/>
      <c r="DV1343" s="31"/>
      <c r="DW1343" s="31"/>
      <c r="DX1343" s="31"/>
      <c r="DY1343" s="31"/>
      <c r="DZ1343" s="31"/>
      <c r="EA1343" s="31"/>
      <c r="EB1343" s="31"/>
      <c r="EC1343" s="31"/>
      <c r="ED1343" s="31"/>
      <c r="EE1343" s="31"/>
      <c r="EF1343" s="31"/>
      <c r="EG1343" s="31"/>
      <c r="EH1343" s="31"/>
      <c r="EI1343" s="31"/>
      <c r="EJ1343" s="31"/>
      <c r="EK1343" s="31"/>
      <c r="EL1343" s="31"/>
      <c r="EM1343" s="31"/>
      <c r="EN1343" s="31"/>
      <c r="EO1343" s="31"/>
      <c r="EP1343" s="31"/>
      <c r="EQ1343" s="31"/>
      <c r="ER1343" s="31"/>
      <c r="ES1343" s="31"/>
      <c r="ET1343" s="31"/>
      <c r="EU1343" s="31"/>
      <c r="EV1343" s="31"/>
      <c r="EW1343" s="31"/>
      <c r="EX1343" s="31"/>
      <c r="EY1343" s="31"/>
      <c r="EZ1343" s="31"/>
      <c r="FA1343" s="31"/>
      <c r="FB1343" s="31"/>
      <c r="FC1343" s="31"/>
      <c r="FD1343" s="31"/>
      <c r="FE1343" s="31"/>
      <c r="FF1343" s="31"/>
      <c r="FG1343" s="31"/>
      <c r="FH1343" s="31"/>
      <c r="FI1343" s="31"/>
      <c r="FJ1343" s="31"/>
      <c r="FK1343" s="31"/>
      <c r="FL1343" s="31"/>
      <c r="FM1343" s="31"/>
      <c r="FN1343" s="31"/>
      <c r="FO1343" s="31"/>
      <c r="FP1343" s="31"/>
      <c r="FQ1343" s="31"/>
      <c r="FR1343" s="31"/>
      <c r="FS1343" s="31"/>
      <c r="FT1343" s="31"/>
      <c r="FU1343" s="31"/>
      <c r="FV1343" s="31"/>
      <c r="FW1343" s="31"/>
      <c r="FX1343" s="31"/>
      <c r="FY1343" s="31"/>
      <c r="FZ1343" s="31"/>
      <c r="GA1343" s="31"/>
      <c r="GB1343" s="31"/>
      <c r="GC1343" s="31"/>
      <c r="GD1343" s="31"/>
      <c r="GE1343" s="31"/>
      <c r="GF1343" s="31"/>
      <c r="GG1343" s="31"/>
      <c r="GH1343" s="31"/>
      <c r="GI1343" s="31"/>
      <c r="GJ1343" s="31"/>
      <c r="GK1343" s="31"/>
      <c r="GL1343" s="31"/>
      <c r="GM1343" s="31"/>
      <c r="GN1343" s="31"/>
      <c r="GO1343" s="31"/>
      <c r="GP1343" s="31"/>
      <c r="GQ1343" s="31"/>
      <c r="GR1343" s="31"/>
      <c r="GS1343" s="31"/>
      <c r="GT1343" s="31"/>
      <c r="GU1343" s="31"/>
      <c r="GV1343" s="31"/>
      <c r="GW1343" s="31"/>
      <c r="GX1343" s="31"/>
      <c r="GY1343" s="31"/>
      <c r="GZ1343" s="31"/>
    </row>
    <row r="1344" spans="2:208" s="32" customFormat="1" x14ac:dyDescent="0.2">
      <c r="B1344" s="21"/>
      <c r="C1344" s="22"/>
      <c r="D1344" s="22"/>
      <c r="E1344" s="22"/>
      <c r="F1344" s="246"/>
      <c r="G1344" s="121"/>
      <c r="H1344" s="27"/>
      <c r="I1344" s="28"/>
      <c r="J1344" s="29"/>
      <c r="K1344" s="30"/>
      <c r="L1344" s="34"/>
      <c r="M1344" s="35"/>
      <c r="N1344" s="30"/>
      <c r="O1344" s="34"/>
      <c r="P1344" s="35"/>
      <c r="Q1344" s="30"/>
      <c r="R1344" s="34"/>
      <c r="S1344" s="35"/>
      <c r="T1344" s="30"/>
      <c r="U1344" s="34"/>
      <c r="V1344" s="35"/>
      <c r="W1344" s="30"/>
      <c r="X1344" s="34"/>
      <c r="Y1344" s="34"/>
      <c r="Z1344" s="30"/>
      <c r="AA1344" s="34"/>
      <c r="AB1344" s="34"/>
      <c r="AC1344" s="30"/>
      <c r="AD1344" s="34"/>
      <c r="AE1344" s="34"/>
      <c r="AF1344" s="30"/>
      <c r="AG1344" s="34"/>
      <c r="AH1344" s="34"/>
      <c r="AI1344" s="30"/>
      <c r="AJ1344" s="34"/>
      <c r="AK1344" s="34"/>
      <c r="AL1344" s="30"/>
      <c r="AM1344" s="34"/>
      <c r="AN1344" s="34"/>
      <c r="AO1344" s="30"/>
      <c r="AP1344" s="34"/>
      <c r="AQ1344" s="34"/>
      <c r="AR1344" s="30"/>
      <c r="AS1344" s="34"/>
      <c r="AT1344" s="34"/>
      <c r="AU1344" s="30"/>
      <c r="AV1344" s="34"/>
      <c r="AW1344" s="34"/>
      <c r="AX1344" s="30"/>
      <c r="AY1344" s="34"/>
      <c r="AZ1344" s="34"/>
      <c r="BA1344" s="30"/>
      <c r="BB1344" s="34"/>
      <c r="BC1344" s="34"/>
      <c r="BD1344" s="30"/>
      <c r="BE1344" s="34"/>
      <c r="BF1344" s="34"/>
      <c r="BG1344" s="30"/>
      <c r="BH1344" s="34"/>
      <c r="BI1344" s="34"/>
      <c r="BJ1344" s="30"/>
      <c r="BK1344" s="34"/>
      <c r="BL1344" s="34"/>
      <c r="BM1344" s="122"/>
      <c r="BN1344" s="28"/>
      <c r="BO1344" s="34"/>
      <c r="BP1344" s="30"/>
      <c r="BQ1344" s="30"/>
      <c r="BR1344" s="31"/>
      <c r="BS1344" s="31"/>
      <c r="BT1344" s="31"/>
      <c r="BU1344" s="31"/>
      <c r="BV1344" s="31"/>
      <c r="BW1344" s="31"/>
      <c r="BX1344" s="31"/>
      <c r="BY1344" s="31"/>
      <c r="BZ1344" s="31"/>
      <c r="CA1344" s="31"/>
      <c r="CB1344" s="31"/>
      <c r="CC1344" s="31"/>
      <c r="CD1344" s="31"/>
      <c r="CE1344" s="31"/>
      <c r="CF1344" s="31"/>
      <c r="CG1344" s="31"/>
      <c r="CH1344" s="31"/>
      <c r="CI1344" s="31"/>
      <c r="CJ1344" s="31"/>
      <c r="CK1344" s="31"/>
      <c r="CL1344" s="31"/>
      <c r="CM1344" s="31"/>
      <c r="CN1344" s="31"/>
      <c r="CO1344" s="31"/>
      <c r="CP1344" s="31"/>
      <c r="CQ1344" s="31"/>
      <c r="CR1344" s="31"/>
      <c r="CS1344" s="31"/>
      <c r="CT1344" s="31"/>
      <c r="CU1344" s="31"/>
      <c r="CV1344" s="31"/>
      <c r="CW1344" s="31"/>
      <c r="CX1344" s="31"/>
      <c r="CY1344" s="31"/>
      <c r="CZ1344" s="31"/>
      <c r="DA1344" s="31"/>
      <c r="DB1344" s="31"/>
      <c r="DC1344" s="31"/>
      <c r="DD1344" s="31"/>
      <c r="DE1344" s="31"/>
      <c r="DF1344" s="31"/>
      <c r="DG1344" s="31"/>
      <c r="DH1344" s="31"/>
      <c r="DI1344" s="31"/>
      <c r="DJ1344" s="31"/>
      <c r="DK1344" s="31"/>
      <c r="DL1344" s="31"/>
      <c r="DM1344" s="31"/>
      <c r="DN1344" s="31"/>
      <c r="DO1344" s="31"/>
      <c r="DP1344" s="31"/>
      <c r="DQ1344" s="31"/>
      <c r="DR1344" s="31"/>
      <c r="DS1344" s="31"/>
      <c r="DT1344" s="31"/>
      <c r="DU1344" s="31"/>
      <c r="DV1344" s="31"/>
      <c r="DW1344" s="31"/>
      <c r="DX1344" s="31"/>
      <c r="DY1344" s="31"/>
      <c r="DZ1344" s="31"/>
      <c r="EA1344" s="31"/>
      <c r="EB1344" s="31"/>
      <c r="EC1344" s="31"/>
      <c r="ED1344" s="31"/>
      <c r="EE1344" s="31"/>
      <c r="EF1344" s="31"/>
      <c r="EG1344" s="31"/>
      <c r="EH1344" s="31"/>
      <c r="EI1344" s="31"/>
      <c r="EJ1344" s="31"/>
      <c r="EK1344" s="31"/>
      <c r="EL1344" s="31"/>
      <c r="EM1344" s="31"/>
      <c r="EN1344" s="31"/>
      <c r="EO1344" s="31"/>
      <c r="EP1344" s="31"/>
      <c r="EQ1344" s="31"/>
      <c r="ER1344" s="31"/>
      <c r="ES1344" s="31"/>
      <c r="ET1344" s="31"/>
      <c r="EU1344" s="31"/>
      <c r="EV1344" s="31"/>
      <c r="EW1344" s="31"/>
      <c r="EX1344" s="31"/>
      <c r="EY1344" s="31"/>
      <c r="EZ1344" s="31"/>
      <c r="FA1344" s="31"/>
      <c r="FB1344" s="31"/>
      <c r="FC1344" s="31"/>
      <c r="FD1344" s="31"/>
      <c r="FE1344" s="31"/>
      <c r="FF1344" s="31"/>
      <c r="FG1344" s="31"/>
      <c r="FH1344" s="31"/>
      <c r="FI1344" s="31"/>
      <c r="FJ1344" s="31"/>
      <c r="FK1344" s="31"/>
      <c r="FL1344" s="31"/>
      <c r="FM1344" s="31"/>
      <c r="FN1344" s="31"/>
      <c r="FO1344" s="31"/>
      <c r="FP1344" s="31"/>
      <c r="FQ1344" s="31"/>
      <c r="FR1344" s="31"/>
      <c r="FS1344" s="31"/>
      <c r="FT1344" s="31"/>
      <c r="FU1344" s="31"/>
      <c r="FV1344" s="31"/>
      <c r="FW1344" s="31"/>
      <c r="FX1344" s="31"/>
      <c r="FY1344" s="31"/>
      <c r="FZ1344" s="31"/>
      <c r="GA1344" s="31"/>
      <c r="GB1344" s="31"/>
      <c r="GC1344" s="31"/>
      <c r="GD1344" s="31"/>
      <c r="GE1344" s="31"/>
      <c r="GF1344" s="31"/>
      <c r="GG1344" s="31"/>
      <c r="GH1344" s="31"/>
      <c r="GI1344" s="31"/>
      <c r="GJ1344" s="31"/>
      <c r="GK1344" s="31"/>
      <c r="GL1344" s="31"/>
      <c r="GM1344" s="31"/>
      <c r="GN1344" s="31"/>
      <c r="GO1344" s="31"/>
      <c r="GP1344" s="31"/>
      <c r="GQ1344" s="31"/>
      <c r="GR1344" s="31"/>
      <c r="GS1344" s="31"/>
      <c r="GT1344" s="31"/>
      <c r="GU1344" s="31"/>
      <c r="GV1344" s="31"/>
      <c r="GW1344" s="31"/>
      <c r="GX1344" s="31"/>
      <c r="GY1344" s="31"/>
      <c r="GZ1344" s="31"/>
    </row>
    <row r="1345" spans="2:208" s="32" customFormat="1" x14ac:dyDescent="0.2">
      <c r="B1345" s="21"/>
      <c r="C1345" s="22"/>
      <c r="D1345" s="22"/>
      <c r="E1345" s="22"/>
      <c r="F1345" s="246"/>
      <c r="G1345" s="121"/>
      <c r="H1345" s="27"/>
      <c r="I1345" s="28"/>
      <c r="J1345" s="29"/>
      <c r="K1345" s="30"/>
      <c r="L1345" s="34"/>
      <c r="M1345" s="35"/>
      <c r="N1345" s="30"/>
      <c r="O1345" s="34"/>
      <c r="P1345" s="35"/>
      <c r="Q1345" s="30"/>
      <c r="R1345" s="34"/>
      <c r="S1345" s="35"/>
      <c r="T1345" s="30"/>
      <c r="U1345" s="34"/>
      <c r="V1345" s="35"/>
      <c r="W1345" s="30"/>
      <c r="X1345" s="34"/>
      <c r="Y1345" s="34"/>
      <c r="Z1345" s="30"/>
      <c r="AA1345" s="34"/>
      <c r="AB1345" s="34"/>
      <c r="AC1345" s="30"/>
      <c r="AD1345" s="34"/>
      <c r="AE1345" s="34"/>
      <c r="AF1345" s="30"/>
      <c r="AG1345" s="34"/>
      <c r="AH1345" s="34"/>
      <c r="AI1345" s="30"/>
      <c r="AJ1345" s="34"/>
      <c r="AK1345" s="34"/>
      <c r="AL1345" s="30"/>
      <c r="AM1345" s="34"/>
      <c r="AN1345" s="34"/>
      <c r="AO1345" s="30"/>
      <c r="AP1345" s="34"/>
      <c r="AQ1345" s="34"/>
      <c r="AR1345" s="30"/>
      <c r="AS1345" s="34"/>
      <c r="AT1345" s="34"/>
      <c r="AU1345" s="30"/>
      <c r="AV1345" s="34"/>
      <c r="AW1345" s="34"/>
      <c r="AX1345" s="30"/>
      <c r="AY1345" s="34"/>
      <c r="AZ1345" s="34"/>
      <c r="BA1345" s="30"/>
      <c r="BB1345" s="34"/>
      <c r="BC1345" s="34"/>
      <c r="BD1345" s="30"/>
      <c r="BE1345" s="34"/>
      <c r="BF1345" s="34"/>
      <c r="BG1345" s="30"/>
      <c r="BH1345" s="34"/>
      <c r="BI1345" s="34"/>
      <c r="BJ1345" s="30"/>
      <c r="BK1345" s="34"/>
      <c r="BL1345" s="34"/>
      <c r="BM1345" s="122"/>
      <c r="BN1345" s="28"/>
      <c r="BO1345" s="34"/>
      <c r="BP1345" s="30"/>
      <c r="BQ1345" s="30"/>
      <c r="BR1345" s="31"/>
      <c r="BS1345" s="31"/>
      <c r="BT1345" s="31"/>
      <c r="BU1345" s="31"/>
      <c r="BV1345" s="31"/>
      <c r="BW1345" s="31"/>
      <c r="BX1345" s="31"/>
      <c r="BY1345" s="31"/>
      <c r="BZ1345" s="31"/>
      <c r="CA1345" s="31"/>
      <c r="CB1345" s="31"/>
      <c r="CC1345" s="31"/>
      <c r="CD1345" s="31"/>
      <c r="CE1345" s="31"/>
      <c r="CF1345" s="31"/>
      <c r="CG1345" s="31"/>
      <c r="CH1345" s="31"/>
      <c r="CI1345" s="31"/>
      <c r="CJ1345" s="31"/>
      <c r="CK1345" s="31"/>
      <c r="CL1345" s="31"/>
      <c r="CM1345" s="31"/>
      <c r="CN1345" s="31"/>
      <c r="CO1345" s="31"/>
      <c r="CP1345" s="31"/>
      <c r="CQ1345" s="31"/>
      <c r="CR1345" s="31"/>
      <c r="CS1345" s="31"/>
      <c r="CT1345" s="31"/>
      <c r="CU1345" s="31"/>
      <c r="CV1345" s="31"/>
      <c r="CW1345" s="31"/>
      <c r="CX1345" s="31"/>
      <c r="CY1345" s="31"/>
      <c r="CZ1345" s="31"/>
      <c r="DA1345" s="31"/>
      <c r="DB1345" s="31"/>
      <c r="DC1345" s="31"/>
      <c r="DD1345" s="31"/>
      <c r="DE1345" s="31"/>
      <c r="DF1345" s="31"/>
      <c r="DG1345" s="31"/>
      <c r="DH1345" s="31"/>
      <c r="DI1345" s="31"/>
      <c r="DJ1345" s="31"/>
      <c r="DK1345" s="31"/>
      <c r="DL1345" s="31"/>
      <c r="DM1345" s="31"/>
      <c r="DN1345" s="31"/>
      <c r="DO1345" s="31"/>
      <c r="DP1345" s="31"/>
      <c r="DQ1345" s="31"/>
      <c r="DR1345" s="31"/>
      <c r="DS1345" s="31"/>
      <c r="DT1345" s="31"/>
      <c r="DU1345" s="31"/>
      <c r="DV1345" s="31"/>
      <c r="DW1345" s="31"/>
      <c r="DX1345" s="31"/>
      <c r="DY1345" s="31"/>
      <c r="DZ1345" s="31"/>
      <c r="EA1345" s="31"/>
      <c r="EB1345" s="31"/>
      <c r="EC1345" s="31"/>
      <c r="ED1345" s="31"/>
      <c r="EE1345" s="31"/>
      <c r="EF1345" s="31"/>
      <c r="EG1345" s="31"/>
      <c r="EH1345" s="31"/>
      <c r="EI1345" s="31"/>
      <c r="EJ1345" s="31"/>
      <c r="EK1345" s="31"/>
      <c r="EL1345" s="31"/>
      <c r="EM1345" s="31"/>
      <c r="EN1345" s="31"/>
      <c r="EO1345" s="31"/>
      <c r="EP1345" s="31"/>
      <c r="EQ1345" s="31"/>
      <c r="ER1345" s="31"/>
      <c r="ES1345" s="31"/>
      <c r="ET1345" s="31"/>
      <c r="EU1345" s="31"/>
      <c r="EV1345" s="31"/>
      <c r="EW1345" s="31"/>
      <c r="EX1345" s="31"/>
      <c r="EY1345" s="31"/>
      <c r="EZ1345" s="31"/>
      <c r="FA1345" s="31"/>
      <c r="FB1345" s="31"/>
      <c r="FC1345" s="31"/>
      <c r="FD1345" s="31"/>
      <c r="FE1345" s="31"/>
      <c r="FF1345" s="31"/>
      <c r="FG1345" s="31"/>
      <c r="FH1345" s="31"/>
      <c r="FI1345" s="31"/>
      <c r="FJ1345" s="31"/>
      <c r="FK1345" s="31"/>
      <c r="FL1345" s="31"/>
      <c r="FM1345" s="31"/>
      <c r="FN1345" s="31"/>
      <c r="FO1345" s="31"/>
      <c r="FP1345" s="31"/>
      <c r="FQ1345" s="31"/>
      <c r="FR1345" s="31"/>
      <c r="FS1345" s="31"/>
      <c r="FT1345" s="31"/>
      <c r="FU1345" s="31"/>
      <c r="FV1345" s="31"/>
      <c r="FW1345" s="31"/>
      <c r="FX1345" s="31"/>
      <c r="FY1345" s="31"/>
      <c r="FZ1345" s="31"/>
      <c r="GA1345" s="31"/>
      <c r="GB1345" s="31"/>
      <c r="GC1345" s="31"/>
      <c r="GD1345" s="31"/>
      <c r="GE1345" s="31"/>
      <c r="GF1345" s="31"/>
      <c r="GG1345" s="31"/>
      <c r="GH1345" s="31"/>
      <c r="GI1345" s="31"/>
      <c r="GJ1345" s="31"/>
      <c r="GK1345" s="31"/>
      <c r="GL1345" s="31"/>
      <c r="GM1345" s="31"/>
      <c r="GN1345" s="31"/>
      <c r="GO1345" s="31"/>
      <c r="GP1345" s="31"/>
      <c r="GQ1345" s="31"/>
      <c r="GR1345" s="31"/>
      <c r="GS1345" s="31"/>
      <c r="GT1345" s="31"/>
      <c r="GU1345" s="31"/>
      <c r="GV1345" s="31"/>
      <c r="GW1345" s="31"/>
      <c r="GX1345" s="31"/>
      <c r="GY1345" s="31"/>
      <c r="GZ1345" s="31"/>
    </row>
    <row r="1346" spans="2:208" s="32" customFormat="1" x14ac:dyDescent="0.2">
      <c r="B1346" s="21"/>
      <c r="C1346" s="22"/>
      <c r="D1346" s="22"/>
      <c r="E1346" s="22"/>
      <c r="F1346" s="246"/>
      <c r="G1346" s="121"/>
      <c r="H1346" s="27"/>
      <c r="I1346" s="28"/>
      <c r="J1346" s="29"/>
      <c r="K1346" s="30"/>
      <c r="L1346" s="34"/>
      <c r="M1346" s="35"/>
      <c r="N1346" s="30"/>
      <c r="O1346" s="34"/>
      <c r="P1346" s="35"/>
      <c r="Q1346" s="30"/>
      <c r="R1346" s="34"/>
      <c r="S1346" s="35"/>
      <c r="T1346" s="30"/>
      <c r="U1346" s="34"/>
      <c r="V1346" s="35"/>
      <c r="W1346" s="30"/>
      <c r="X1346" s="34"/>
      <c r="Y1346" s="34"/>
      <c r="Z1346" s="30"/>
      <c r="AA1346" s="34"/>
      <c r="AB1346" s="34"/>
      <c r="AC1346" s="30"/>
      <c r="AD1346" s="34"/>
      <c r="AE1346" s="34"/>
      <c r="AF1346" s="30"/>
      <c r="AG1346" s="34"/>
      <c r="AH1346" s="34"/>
      <c r="AI1346" s="30"/>
      <c r="AJ1346" s="34"/>
      <c r="AK1346" s="34"/>
      <c r="AL1346" s="30"/>
      <c r="AM1346" s="34"/>
      <c r="AN1346" s="34"/>
      <c r="AO1346" s="30"/>
      <c r="AP1346" s="34"/>
      <c r="AQ1346" s="34"/>
      <c r="AR1346" s="30"/>
      <c r="AS1346" s="34"/>
      <c r="AT1346" s="34"/>
      <c r="AU1346" s="30"/>
      <c r="AV1346" s="34"/>
      <c r="AW1346" s="34"/>
      <c r="AX1346" s="30"/>
      <c r="AY1346" s="34"/>
      <c r="AZ1346" s="34"/>
      <c r="BA1346" s="30"/>
      <c r="BB1346" s="34"/>
      <c r="BC1346" s="34"/>
      <c r="BD1346" s="30"/>
      <c r="BE1346" s="34"/>
      <c r="BF1346" s="34"/>
      <c r="BG1346" s="30"/>
      <c r="BH1346" s="34"/>
      <c r="BI1346" s="34"/>
      <c r="BJ1346" s="30"/>
      <c r="BK1346" s="34"/>
      <c r="BL1346" s="34"/>
      <c r="BM1346" s="122"/>
      <c r="BN1346" s="28"/>
      <c r="BO1346" s="34"/>
      <c r="BP1346" s="30"/>
      <c r="BQ1346" s="30"/>
      <c r="BR1346" s="31"/>
      <c r="BS1346" s="31"/>
      <c r="BT1346" s="31"/>
      <c r="BU1346" s="31"/>
      <c r="BV1346" s="31"/>
      <c r="BW1346" s="31"/>
      <c r="BX1346" s="31"/>
      <c r="BY1346" s="31"/>
      <c r="BZ1346" s="31"/>
      <c r="CA1346" s="31"/>
      <c r="CB1346" s="31"/>
      <c r="CC1346" s="31"/>
      <c r="CD1346" s="31"/>
      <c r="CE1346" s="31"/>
      <c r="CF1346" s="31"/>
      <c r="CG1346" s="31"/>
      <c r="CH1346" s="31"/>
      <c r="CI1346" s="31"/>
      <c r="CJ1346" s="31"/>
      <c r="CK1346" s="31"/>
      <c r="CL1346" s="31"/>
      <c r="CM1346" s="31"/>
      <c r="CN1346" s="31"/>
      <c r="CO1346" s="31"/>
      <c r="CP1346" s="31"/>
      <c r="CQ1346" s="31"/>
      <c r="CR1346" s="31"/>
      <c r="CS1346" s="31"/>
      <c r="CT1346" s="31"/>
      <c r="CU1346" s="31"/>
      <c r="CV1346" s="31"/>
      <c r="CW1346" s="31"/>
      <c r="CX1346" s="31"/>
      <c r="CY1346" s="31"/>
      <c r="CZ1346" s="31"/>
      <c r="DA1346" s="31"/>
      <c r="DB1346" s="31"/>
      <c r="DC1346" s="31"/>
      <c r="DD1346" s="31"/>
      <c r="DE1346" s="31"/>
      <c r="DF1346" s="31"/>
      <c r="DG1346" s="31"/>
      <c r="DH1346" s="31"/>
      <c r="DI1346" s="31"/>
      <c r="DJ1346" s="31"/>
      <c r="DK1346" s="31"/>
      <c r="DL1346" s="31"/>
      <c r="DM1346" s="31"/>
      <c r="DN1346" s="31"/>
      <c r="DO1346" s="31"/>
      <c r="DP1346" s="31"/>
      <c r="DQ1346" s="31"/>
      <c r="DR1346" s="31"/>
      <c r="DS1346" s="31"/>
      <c r="DT1346" s="31"/>
      <c r="DU1346" s="31"/>
      <c r="DV1346" s="31"/>
      <c r="DW1346" s="31"/>
      <c r="DX1346" s="31"/>
      <c r="DY1346" s="31"/>
      <c r="DZ1346" s="31"/>
      <c r="EA1346" s="31"/>
      <c r="EB1346" s="31"/>
      <c r="EC1346" s="31"/>
      <c r="ED1346" s="31"/>
      <c r="EE1346" s="31"/>
      <c r="EF1346" s="31"/>
      <c r="EG1346" s="31"/>
      <c r="EH1346" s="31"/>
      <c r="EI1346" s="31"/>
      <c r="EJ1346" s="31"/>
      <c r="EK1346" s="31"/>
      <c r="EL1346" s="31"/>
      <c r="EM1346" s="31"/>
      <c r="EN1346" s="31"/>
      <c r="EO1346" s="31"/>
      <c r="EP1346" s="31"/>
      <c r="EQ1346" s="31"/>
      <c r="ER1346" s="31"/>
      <c r="ES1346" s="31"/>
      <c r="ET1346" s="31"/>
      <c r="EU1346" s="31"/>
      <c r="EV1346" s="31"/>
      <c r="EW1346" s="31"/>
      <c r="EX1346" s="31"/>
      <c r="EY1346" s="31"/>
      <c r="EZ1346" s="31"/>
      <c r="FA1346" s="31"/>
      <c r="FB1346" s="31"/>
      <c r="FC1346" s="31"/>
      <c r="FD1346" s="31"/>
      <c r="FE1346" s="31"/>
      <c r="FF1346" s="31"/>
      <c r="FG1346" s="31"/>
      <c r="FH1346" s="31"/>
      <c r="FI1346" s="31"/>
      <c r="FJ1346" s="31"/>
      <c r="FK1346" s="31"/>
      <c r="FL1346" s="31"/>
      <c r="FM1346" s="31"/>
      <c r="FN1346" s="31"/>
      <c r="FO1346" s="31"/>
      <c r="FP1346" s="31"/>
      <c r="FQ1346" s="31"/>
      <c r="FR1346" s="31"/>
      <c r="FS1346" s="31"/>
      <c r="FT1346" s="31"/>
      <c r="FU1346" s="31"/>
      <c r="FV1346" s="31"/>
      <c r="FW1346" s="31"/>
      <c r="FX1346" s="31"/>
      <c r="FY1346" s="31"/>
      <c r="FZ1346" s="31"/>
      <c r="GA1346" s="31"/>
      <c r="GB1346" s="31"/>
      <c r="GC1346" s="31"/>
      <c r="GD1346" s="31"/>
      <c r="GE1346" s="31"/>
      <c r="GF1346" s="31"/>
      <c r="GG1346" s="31"/>
      <c r="GH1346" s="31"/>
      <c r="GI1346" s="31"/>
      <c r="GJ1346" s="31"/>
      <c r="GK1346" s="31"/>
      <c r="GL1346" s="31"/>
      <c r="GM1346" s="31"/>
      <c r="GN1346" s="31"/>
      <c r="GO1346" s="31"/>
      <c r="GP1346" s="31"/>
      <c r="GQ1346" s="31"/>
      <c r="GR1346" s="31"/>
      <c r="GS1346" s="31"/>
      <c r="GT1346" s="31"/>
      <c r="GU1346" s="31"/>
      <c r="GV1346" s="31"/>
      <c r="GW1346" s="31"/>
      <c r="GX1346" s="31"/>
      <c r="GY1346" s="31"/>
      <c r="GZ1346" s="31"/>
    </row>
    <row r="1347" spans="2:208" s="32" customFormat="1" x14ac:dyDescent="0.2">
      <c r="B1347" s="21"/>
      <c r="C1347" s="22"/>
      <c r="D1347" s="22"/>
      <c r="E1347" s="22"/>
      <c r="F1347" s="246"/>
      <c r="G1347" s="121"/>
      <c r="H1347" s="27"/>
      <c r="I1347" s="28"/>
      <c r="J1347" s="29"/>
      <c r="K1347" s="30"/>
      <c r="L1347" s="34"/>
      <c r="M1347" s="35"/>
      <c r="N1347" s="30"/>
      <c r="O1347" s="34"/>
      <c r="P1347" s="35"/>
      <c r="Q1347" s="30"/>
      <c r="R1347" s="34"/>
      <c r="S1347" s="35"/>
      <c r="T1347" s="30"/>
      <c r="U1347" s="34"/>
      <c r="V1347" s="35"/>
      <c r="W1347" s="30"/>
      <c r="X1347" s="34"/>
      <c r="Y1347" s="34"/>
      <c r="Z1347" s="30"/>
      <c r="AA1347" s="34"/>
      <c r="AB1347" s="34"/>
      <c r="AC1347" s="30"/>
      <c r="AD1347" s="34"/>
      <c r="AE1347" s="34"/>
      <c r="AF1347" s="30"/>
      <c r="AG1347" s="34"/>
      <c r="AH1347" s="34"/>
      <c r="AI1347" s="30"/>
      <c r="AJ1347" s="34"/>
      <c r="AK1347" s="34"/>
      <c r="AL1347" s="30"/>
      <c r="AM1347" s="34"/>
      <c r="AN1347" s="34"/>
      <c r="AO1347" s="30"/>
      <c r="AP1347" s="34"/>
      <c r="AQ1347" s="34"/>
      <c r="AR1347" s="30"/>
      <c r="AS1347" s="34"/>
      <c r="AT1347" s="34"/>
      <c r="AU1347" s="30"/>
      <c r="AV1347" s="34"/>
      <c r="AW1347" s="34"/>
      <c r="AX1347" s="30"/>
      <c r="AY1347" s="34"/>
      <c r="AZ1347" s="34"/>
      <c r="BA1347" s="30"/>
      <c r="BB1347" s="34"/>
      <c r="BC1347" s="34"/>
      <c r="BD1347" s="30"/>
      <c r="BE1347" s="34"/>
      <c r="BF1347" s="34"/>
      <c r="BG1347" s="30"/>
      <c r="BH1347" s="34"/>
      <c r="BI1347" s="34"/>
      <c r="BJ1347" s="30"/>
      <c r="BK1347" s="34"/>
      <c r="BL1347" s="34"/>
      <c r="BM1347" s="122"/>
      <c r="BN1347" s="28"/>
      <c r="BO1347" s="34"/>
      <c r="BP1347" s="30"/>
      <c r="BQ1347" s="30"/>
      <c r="BR1347" s="31"/>
      <c r="BS1347" s="31"/>
      <c r="BT1347" s="31"/>
      <c r="BU1347" s="31"/>
      <c r="BV1347" s="31"/>
      <c r="BW1347" s="31"/>
      <c r="BX1347" s="31"/>
      <c r="BY1347" s="31"/>
      <c r="BZ1347" s="31"/>
      <c r="CA1347" s="31"/>
      <c r="CB1347" s="31"/>
      <c r="CC1347" s="31"/>
      <c r="CD1347" s="31"/>
      <c r="CE1347" s="31"/>
      <c r="CF1347" s="31"/>
      <c r="CG1347" s="31"/>
      <c r="CH1347" s="31"/>
      <c r="CI1347" s="31"/>
      <c r="CJ1347" s="31"/>
      <c r="CK1347" s="31"/>
      <c r="CL1347" s="31"/>
      <c r="CM1347" s="31"/>
      <c r="CN1347" s="31"/>
      <c r="CO1347" s="31"/>
      <c r="CP1347" s="31"/>
      <c r="CQ1347" s="31"/>
      <c r="CR1347" s="31"/>
      <c r="CS1347" s="31"/>
      <c r="CT1347" s="31"/>
      <c r="CU1347" s="31"/>
      <c r="CV1347" s="31"/>
      <c r="CW1347" s="31"/>
      <c r="CX1347" s="31"/>
      <c r="CY1347" s="31"/>
      <c r="CZ1347" s="31"/>
      <c r="DA1347" s="31"/>
      <c r="DB1347" s="31"/>
      <c r="DC1347" s="31"/>
      <c r="DD1347" s="31"/>
      <c r="DE1347" s="31"/>
      <c r="DF1347" s="31"/>
      <c r="DG1347" s="31"/>
      <c r="DH1347" s="31"/>
      <c r="DI1347" s="31"/>
      <c r="DJ1347" s="31"/>
      <c r="DK1347" s="31"/>
      <c r="DL1347" s="31"/>
      <c r="DM1347" s="31"/>
      <c r="DN1347" s="31"/>
      <c r="DO1347" s="31"/>
      <c r="DP1347" s="31"/>
      <c r="DQ1347" s="31"/>
      <c r="DR1347" s="31"/>
      <c r="DS1347" s="31"/>
      <c r="DT1347" s="31"/>
      <c r="DU1347" s="31"/>
      <c r="DV1347" s="31"/>
      <c r="DW1347" s="31"/>
      <c r="DX1347" s="31"/>
      <c r="DY1347" s="31"/>
      <c r="DZ1347" s="31"/>
      <c r="EA1347" s="31"/>
      <c r="EB1347" s="31"/>
      <c r="EC1347" s="31"/>
      <c r="ED1347" s="31"/>
      <c r="EE1347" s="31"/>
      <c r="EF1347" s="31"/>
      <c r="EG1347" s="31"/>
      <c r="EH1347" s="31"/>
      <c r="EI1347" s="31"/>
      <c r="EJ1347" s="31"/>
      <c r="EK1347" s="31"/>
      <c r="EL1347" s="31"/>
      <c r="EM1347" s="31"/>
      <c r="EN1347" s="31"/>
      <c r="EO1347" s="31"/>
      <c r="EP1347" s="31"/>
      <c r="EQ1347" s="31"/>
      <c r="ER1347" s="31"/>
      <c r="ES1347" s="31"/>
      <c r="ET1347" s="31"/>
      <c r="EU1347" s="31"/>
      <c r="EV1347" s="31"/>
      <c r="EW1347" s="31"/>
      <c r="EX1347" s="31"/>
      <c r="EY1347" s="31"/>
      <c r="EZ1347" s="31"/>
      <c r="FA1347" s="31"/>
      <c r="FB1347" s="31"/>
      <c r="FC1347" s="31"/>
      <c r="FD1347" s="31"/>
      <c r="FE1347" s="31"/>
      <c r="FF1347" s="31"/>
      <c r="FG1347" s="31"/>
      <c r="FH1347" s="31"/>
      <c r="FI1347" s="31"/>
      <c r="FJ1347" s="31"/>
      <c r="FK1347" s="31"/>
      <c r="FL1347" s="31"/>
      <c r="FM1347" s="31"/>
      <c r="FN1347" s="31"/>
      <c r="FO1347" s="31"/>
      <c r="FP1347" s="31"/>
      <c r="FQ1347" s="31"/>
      <c r="FR1347" s="31"/>
      <c r="FS1347" s="31"/>
      <c r="FT1347" s="31"/>
      <c r="FU1347" s="31"/>
      <c r="FV1347" s="31"/>
      <c r="FW1347" s="31"/>
      <c r="FX1347" s="31"/>
      <c r="FY1347" s="31"/>
      <c r="FZ1347" s="31"/>
      <c r="GA1347" s="31"/>
      <c r="GB1347" s="31"/>
      <c r="GC1347" s="31"/>
      <c r="GD1347" s="31"/>
      <c r="GE1347" s="31"/>
      <c r="GF1347" s="31"/>
      <c r="GG1347" s="31"/>
      <c r="GH1347" s="31"/>
      <c r="GI1347" s="31"/>
      <c r="GJ1347" s="31"/>
      <c r="GK1347" s="31"/>
      <c r="GL1347" s="31"/>
      <c r="GM1347" s="31"/>
      <c r="GN1347" s="31"/>
      <c r="GO1347" s="31"/>
      <c r="GP1347" s="31"/>
      <c r="GQ1347" s="31"/>
      <c r="GR1347" s="31"/>
      <c r="GS1347" s="31"/>
      <c r="GT1347" s="31"/>
      <c r="GU1347" s="31"/>
      <c r="GV1347" s="31"/>
      <c r="GW1347" s="31"/>
      <c r="GX1347" s="31"/>
      <c r="GY1347" s="31"/>
      <c r="GZ1347" s="31"/>
    </row>
    <row r="1348" spans="2:208" s="32" customFormat="1" x14ac:dyDescent="0.2">
      <c r="B1348" s="21"/>
      <c r="C1348" s="22"/>
      <c r="D1348" s="22"/>
      <c r="E1348" s="22"/>
      <c r="F1348" s="246"/>
      <c r="G1348" s="121"/>
      <c r="H1348" s="27"/>
      <c r="I1348" s="28"/>
      <c r="J1348" s="29"/>
      <c r="K1348" s="30"/>
      <c r="L1348" s="34"/>
      <c r="M1348" s="35"/>
      <c r="N1348" s="30"/>
      <c r="O1348" s="34"/>
      <c r="P1348" s="35"/>
      <c r="Q1348" s="30"/>
      <c r="R1348" s="34"/>
      <c r="S1348" s="35"/>
      <c r="T1348" s="30"/>
      <c r="U1348" s="34"/>
      <c r="V1348" s="35"/>
      <c r="W1348" s="30"/>
      <c r="X1348" s="34"/>
      <c r="Y1348" s="34"/>
      <c r="Z1348" s="30"/>
      <c r="AA1348" s="34"/>
      <c r="AB1348" s="34"/>
      <c r="AC1348" s="30"/>
      <c r="AD1348" s="34"/>
      <c r="AE1348" s="34"/>
      <c r="AF1348" s="30"/>
      <c r="AG1348" s="34"/>
      <c r="AH1348" s="34"/>
      <c r="AI1348" s="30"/>
      <c r="AJ1348" s="34"/>
      <c r="AK1348" s="34"/>
      <c r="AL1348" s="30"/>
      <c r="AM1348" s="34"/>
      <c r="AN1348" s="34"/>
      <c r="AO1348" s="30"/>
      <c r="AP1348" s="34"/>
      <c r="AQ1348" s="34"/>
      <c r="AR1348" s="30"/>
      <c r="AS1348" s="34"/>
      <c r="AT1348" s="34"/>
      <c r="AU1348" s="30"/>
      <c r="AV1348" s="34"/>
      <c r="AW1348" s="34"/>
      <c r="AX1348" s="30"/>
      <c r="AY1348" s="34"/>
      <c r="AZ1348" s="34"/>
      <c r="BA1348" s="30"/>
      <c r="BB1348" s="34"/>
      <c r="BC1348" s="34"/>
      <c r="BD1348" s="30"/>
      <c r="BE1348" s="34"/>
      <c r="BF1348" s="34"/>
      <c r="BG1348" s="30"/>
      <c r="BH1348" s="34"/>
      <c r="BI1348" s="34"/>
      <c r="BJ1348" s="30"/>
      <c r="BK1348" s="34"/>
      <c r="BL1348" s="34"/>
      <c r="BM1348" s="122"/>
      <c r="BN1348" s="28"/>
      <c r="BO1348" s="34"/>
      <c r="BP1348" s="30"/>
      <c r="BQ1348" s="30"/>
      <c r="BR1348" s="31"/>
      <c r="BS1348" s="31"/>
      <c r="BT1348" s="31"/>
      <c r="BU1348" s="31"/>
      <c r="BV1348" s="31"/>
      <c r="BW1348" s="31"/>
      <c r="BX1348" s="31"/>
      <c r="BY1348" s="31"/>
      <c r="BZ1348" s="31"/>
      <c r="CA1348" s="31"/>
      <c r="CB1348" s="31"/>
      <c r="CC1348" s="31"/>
      <c r="CD1348" s="31"/>
      <c r="CE1348" s="31"/>
      <c r="CF1348" s="31"/>
      <c r="CG1348" s="31"/>
      <c r="CH1348" s="31"/>
      <c r="CI1348" s="31"/>
      <c r="CJ1348" s="31"/>
      <c r="CK1348" s="31"/>
      <c r="CL1348" s="31"/>
      <c r="CM1348" s="31"/>
      <c r="CN1348" s="31"/>
      <c r="CO1348" s="31"/>
      <c r="CP1348" s="31"/>
      <c r="CQ1348" s="31"/>
      <c r="CR1348" s="31"/>
      <c r="CS1348" s="31"/>
      <c r="CT1348" s="31"/>
      <c r="CU1348" s="31"/>
      <c r="CV1348" s="31"/>
      <c r="CW1348" s="31"/>
      <c r="CX1348" s="31"/>
      <c r="CY1348" s="31"/>
      <c r="CZ1348" s="31"/>
      <c r="DA1348" s="31"/>
      <c r="DB1348" s="31"/>
      <c r="DC1348" s="31"/>
      <c r="DD1348" s="31"/>
      <c r="DE1348" s="31"/>
      <c r="DF1348" s="31"/>
      <c r="DG1348" s="31"/>
      <c r="DH1348" s="31"/>
      <c r="DI1348" s="31"/>
      <c r="DJ1348" s="31"/>
      <c r="DK1348" s="31"/>
      <c r="DL1348" s="31"/>
      <c r="DM1348" s="31"/>
      <c r="DN1348" s="31"/>
      <c r="DO1348" s="31"/>
      <c r="DP1348" s="31"/>
      <c r="DQ1348" s="31"/>
      <c r="DR1348" s="31"/>
      <c r="DS1348" s="31"/>
      <c r="DT1348" s="31"/>
      <c r="DU1348" s="31"/>
      <c r="DV1348" s="31"/>
      <c r="DW1348" s="31"/>
      <c r="DX1348" s="31"/>
      <c r="DY1348" s="31"/>
      <c r="DZ1348" s="31"/>
      <c r="EA1348" s="31"/>
      <c r="EB1348" s="31"/>
      <c r="EC1348" s="31"/>
      <c r="ED1348" s="31"/>
      <c r="EE1348" s="31"/>
      <c r="EF1348" s="31"/>
      <c r="EG1348" s="31"/>
      <c r="EH1348" s="31"/>
      <c r="EI1348" s="31"/>
      <c r="EJ1348" s="31"/>
      <c r="EK1348" s="31"/>
      <c r="EL1348" s="31"/>
      <c r="EM1348" s="31"/>
      <c r="EN1348" s="31"/>
      <c r="EO1348" s="31"/>
      <c r="EP1348" s="31"/>
      <c r="EQ1348" s="31"/>
      <c r="ER1348" s="31"/>
      <c r="ES1348" s="31"/>
      <c r="ET1348" s="31"/>
      <c r="EU1348" s="31"/>
      <c r="EV1348" s="31"/>
      <c r="EW1348" s="31"/>
      <c r="EX1348" s="31"/>
      <c r="EY1348" s="31"/>
      <c r="EZ1348" s="31"/>
      <c r="FA1348" s="31"/>
      <c r="FB1348" s="31"/>
      <c r="FC1348" s="31"/>
      <c r="FD1348" s="31"/>
      <c r="FE1348" s="31"/>
      <c r="FF1348" s="31"/>
      <c r="FG1348" s="31"/>
      <c r="FH1348" s="31"/>
      <c r="FI1348" s="31"/>
      <c r="FJ1348" s="31"/>
      <c r="FK1348" s="31"/>
      <c r="FL1348" s="31"/>
      <c r="FM1348" s="31"/>
      <c r="FN1348" s="31"/>
      <c r="FO1348" s="31"/>
      <c r="FP1348" s="31"/>
      <c r="FQ1348" s="31"/>
      <c r="FR1348" s="31"/>
      <c r="FS1348" s="31"/>
      <c r="FT1348" s="31"/>
      <c r="FU1348" s="31"/>
      <c r="FV1348" s="31"/>
      <c r="FW1348" s="31"/>
      <c r="FX1348" s="31"/>
      <c r="FY1348" s="31"/>
      <c r="FZ1348" s="31"/>
      <c r="GA1348" s="31"/>
      <c r="GB1348" s="31"/>
      <c r="GC1348" s="31"/>
      <c r="GD1348" s="31"/>
      <c r="GE1348" s="31"/>
      <c r="GF1348" s="31"/>
      <c r="GG1348" s="31"/>
      <c r="GH1348" s="31"/>
      <c r="GI1348" s="31"/>
      <c r="GJ1348" s="31"/>
      <c r="GK1348" s="31"/>
      <c r="GL1348" s="31"/>
      <c r="GM1348" s="31"/>
      <c r="GN1348" s="31"/>
      <c r="GO1348" s="31"/>
      <c r="GP1348" s="31"/>
      <c r="GQ1348" s="31"/>
      <c r="GR1348" s="31"/>
      <c r="GS1348" s="31"/>
      <c r="GT1348" s="31"/>
      <c r="GU1348" s="31"/>
      <c r="GV1348" s="31"/>
      <c r="GW1348" s="31"/>
      <c r="GX1348" s="31"/>
      <c r="GY1348" s="31"/>
      <c r="GZ1348" s="31"/>
    </row>
    <row r="1349" spans="2:208" s="32" customFormat="1" x14ac:dyDescent="0.2">
      <c r="B1349" s="21"/>
      <c r="C1349" s="22"/>
      <c r="D1349" s="22"/>
      <c r="E1349" s="22"/>
      <c r="F1349" s="246"/>
      <c r="G1349" s="121"/>
      <c r="H1349" s="27"/>
      <c r="I1349" s="28"/>
      <c r="J1349" s="29"/>
      <c r="K1349" s="30"/>
      <c r="L1349" s="34"/>
      <c r="M1349" s="35"/>
      <c r="N1349" s="30"/>
      <c r="O1349" s="34"/>
      <c r="P1349" s="35"/>
      <c r="Q1349" s="30"/>
      <c r="R1349" s="34"/>
      <c r="S1349" s="35"/>
      <c r="T1349" s="30"/>
      <c r="U1349" s="34"/>
      <c r="V1349" s="35"/>
      <c r="W1349" s="30"/>
      <c r="X1349" s="34"/>
      <c r="Y1349" s="34"/>
      <c r="Z1349" s="30"/>
      <c r="AA1349" s="34"/>
      <c r="AB1349" s="34"/>
      <c r="AC1349" s="30"/>
      <c r="AD1349" s="34"/>
      <c r="AE1349" s="34"/>
      <c r="AF1349" s="30"/>
      <c r="AG1349" s="34"/>
      <c r="AH1349" s="34"/>
      <c r="AI1349" s="30"/>
      <c r="AJ1349" s="34"/>
      <c r="AK1349" s="34"/>
      <c r="AL1349" s="30"/>
      <c r="AM1349" s="34"/>
      <c r="AN1349" s="34"/>
      <c r="AO1349" s="30"/>
      <c r="AP1349" s="34"/>
      <c r="AQ1349" s="34"/>
      <c r="AR1349" s="30"/>
      <c r="AS1349" s="34"/>
      <c r="AT1349" s="34"/>
      <c r="AU1349" s="30"/>
      <c r="AV1349" s="34"/>
      <c r="AW1349" s="34"/>
      <c r="AX1349" s="30"/>
      <c r="AY1349" s="34"/>
      <c r="AZ1349" s="34"/>
      <c r="BA1349" s="30"/>
      <c r="BB1349" s="34"/>
      <c r="BC1349" s="34"/>
      <c r="BD1349" s="30"/>
      <c r="BE1349" s="34"/>
      <c r="BF1349" s="34"/>
      <c r="BG1349" s="30"/>
      <c r="BH1349" s="34"/>
      <c r="BI1349" s="34"/>
      <c r="BJ1349" s="30"/>
      <c r="BK1349" s="34"/>
      <c r="BL1349" s="34"/>
      <c r="BM1349" s="122"/>
      <c r="BN1349" s="28"/>
      <c r="BO1349" s="34"/>
      <c r="BP1349" s="30"/>
      <c r="BQ1349" s="30"/>
      <c r="BR1349" s="31"/>
      <c r="BS1349" s="31"/>
      <c r="BT1349" s="31"/>
      <c r="BU1349" s="31"/>
      <c r="BV1349" s="31"/>
      <c r="BW1349" s="31"/>
      <c r="BX1349" s="31"/>
      <c r="BY1349" s="31"/>
      <c r="BZ1349" s="31"/>
      <c r="CA1349" s="31"/>
      <c r="CB1349" s="31"/>
      <c r="CC1349" s="31"/>
      <c r="CD1349" s="31"/>
      <c r="CE1349" s="31"/>
      <c r="CF1349" s="31"/>
      <c r="CG1349" s="31"/>
      <c r="CH1349" s="31"/>
      <c r="CI1349" s="31"/>
      <c r="CJ1349" s="31"/>
      <c r="CK1349" s="31"/>
      <c r="CL1349" s="31"/>
      <c r="CM1349" s="31"/>
      <c r="CN1349" s="31"/>
      <c r="CO1349" s="31"/>
      <c r="CP1349" s="31"/>
      <c r="CQ1349" s="31"/>
      <c r="CR1349" s="31"/>
      <c r="CS1349" s="31"/>
      <c r="CT1349" s="31"/>
      <c r="CU1349" s="31"/>
      <c r="CV1349" s="31"/>
      <c r="CW1349" s="31"/>
      <c r="CX1349" s="31"/>
      <c r="CY1349" s="31"/>
      <c r="CZ1349" s="31"/>
      <c r="DA1349" s="31"/>
      <c r="DB1349" s="31"/>
      <c r="DC1349" s="31"/>
      <c r="DD1349" s="31"/>
      <c r="DE1349" s="31"/>
      <c r="DF1349" s="31"/>
      <c r="DG1349" s="31"/>
      <c r="DH1349" s="31"/>
      <c r="DI1349" s="31"/>
      <c r="DJ1349" s="31"/>
      <c r="DK1349" s="31"/>
      <c r="DL1349" s="31"/>
      <c r="DM1349" s="31"/>
      <c r="DN1349" s="31"/>
      <c r="DO1349" s="31"/>
      <c r="DP1349" s="31"/>
      <c r="DQ1349" s="31"/>
      <c r="DR1349" s="31"/>
      <c r="DS1349" s="31"/>
      <c r="DT1349" s="31"/>
      <c r="DU1349" s="31"/>
      <c r="DV1349" s="31"/>
      <c r="DW1349" s="31"/>
      <c r="DX1349" s="31"/>
      <c r="DY1349" s="31"/>
      <c r="DZ1349" s="31"/>
      <c r="EA1349" s="31"/>
      <c r="EB1349" s="31"/>
      <c r="EC1349" s="31"/>
      <c r="ED1349" s="31"/>
      <c r="EE1349" s="31"/>
      <c r="EF1349" s="31"/>
      <c r="EG1349" s="31"/>
      <c r="EH1349" s="31"/>
      <c r="EI1349" s="31"/>
      <c r="EJ1349" s="31"/>
      <c r="EK1349" s="31"/>
      <c r="EL1349" s="31"/>
      <c r="EM1349" s="31"/>
      <c r="EN1349" s="31"/>
      <c r="EO1349" s="31"/>
      <c r="EP1349" s="31"/>
      <c r="EQ1349" s="31"/>
      <c r="ER1349" s="31"/>
      <c r="ES1349" s="31"/>
      <c r="ET1349" s="31"/>
      <c r="EU1349" s="31"/>
      <c r="EV1349" s="31"/>
      <c r="EW1349" s="31"/>
      <c r="EX1349" s="31"/>
      <c r="EY1349" s="31"/>
      <c r="EZ1349" s="31"/>
      <c r="FA1349" s="31"/>
      <c r="FB1349" s="31"/>
      <c r="FC1349" s="31"/>
      <c r="FD1349" s="31"/>
      <c r="FE1349" s="31"/>
      <c r="FF1349" s="31"/>
      <c r="FG1349" s="31"/>
      <c r="FH1349" s="31"/>
      <c r="FI1349" s="31"/>
      <c r="FJ1349" s="31"/>
      <c r="FK1349" s="31"/>
      <c r="FL1349" s="31"/>
      <c r="FM1349" s="31"/>
      <c r="FN1349" s="31"/>
      <c r="FO1349" s="31"/>
      <c r="FP1349" s="31"/>
      <c r="FQ1349" s="31"/>
      <c r="FR1349" s="31"/>
      <c r="FS1349" s="31"/>
      <c r="FT1349" s="31"/>
      <c r="FU1349" s="31"/>
      <c r="FV1349" s="31"/>
      <c r="FW1349" s="31"/>
      <c r="FX1349" s="31"/>
      <c r="FY1349" s="31"/>
      <c r="FZ1349" s="31"/>
      <c r="GA1349" s="31"/>
      <c r="GB1349" s="31"/>
      <c r="GC1349" s="31"/>
      <c r="GD1349" s="31"/>
      <c r="GE1349" s="31"/>
      <c r="GF1349" s="31"/>
      <c r="GG1349" s="31"/>
      <c r="GH1349" s="31"/>
      <c r="GI1349" s="31"/>
      <c r="GJ1349" s="31"/>
      <c r="GK1349" s="31"/>
      <c r="GL1349" s="31"/>
      <c r="GM1349" s="31"/>
      <c r="GN1349" s="31"/>
      <c r="GO1349" s="31"/>
      <c r="GP1349" s="31"/>
      <c r="GQ1349" s="31"/>
      <c r="GR1349" s="31"/>
      <c r="GS1349" s="31"/>
      <c r="GT1349" s="31"/>
      <c r="GU1349" s="31"/>
      <c r="GV1349" s="31"/>
      <c r="GW1349" s="31"/>
      <c r="GX1349" s="31"/>
      <c r="GY1349" s="31"/>
      <c r="GZ1349" s="31"/>
    </row>
    <row r="1350" spans="2:208" s="32" customFormat="1" x14ac:dyDescent="0.2">
      <c r="B1350" s="21"/>
      <c r="C1350" s="22"/>
      <c r="D1350" s="22"/>
      <c r="E1350" s="22"/>
      <c r="F1350" s="246"/>
      <c r="G1350" s="121"/>
      <c r="H1350" s="27"/>
      <c r="I1350" s="28"/>
      <c r="J1350" s="29"/>
      <c r="K1350" s="30"/>
      <c r="L1350" s="34"/>
      <c r="M1350" s="35"/>
      <c r="N1350" s="30"/>
      <c r="O1350" s="34"/>
      <c r="P1350" s="35"/>
      <c r="Q1350" s="30"/>
      <c r="R1350" s="34"/>
      <c r="S1350" s="35"/>
      <c r="T1350" s="30"/>
      <c r="U1350" s="34"/>
      <c r="V1350" s="35"/>
      <c r="W1350" s="30"/>
      <c r="X1350" s="34"/>
      <c r="Y1350" s="34"/>
      <c r="Z1350" s="30"/>
      <c r="AA1350" s="34"/>
      <c r="AB1350" s="34"/>
      <c r="AC1350" s="30"/>
      <c r="AD1350" s="34"/>
      <c r="AE1350" s="34"/>
      <c r="AF1350" s="30"/>
      <c r="AG1350" s="34"/>
      <c r="AH1350" s="34"/>
      <c r="AI1350" s="30"/>
      <c r="AJ1350" s="34"/>
      <c r="AK1350" s="34"/>
      <c r="AL1350" s="30"/>
      <c r="AM1350" s="34"/>
      <c r="AN1350" s="34"/>
      <c r="AO1350" s="30"/>
      <c r="AP1350" s="34"/>
      <c r="AQ1350" s="34"/>
      <c r="AR1350" s="30"/>
      <c r="AS1350" s="34"/>
      <c r="AT1350" s="34"/>
      <c r="AU1350" s="30"/>
      <c r="AV1350" s="34"/>
      <c r="AW1350" s="34"/>
      <c r="AX1350" s="30"/>
      <c r="AY1350" s="34"/>
      <c r="AZ1350" s="34"/>
      <c r="BA1350" s="30"/>
      <c r="BB1350" s="34"/>
      <c r="BC1350" s="34"/>
      <c r="BD1350" s="30"/>
      <c r="BE1350" s="34"/>
      <c r="BF1350" s="34"/>
      <c r="BG1350" s="30"/>
      <c r="BH1350" s="34"/>
      <c r="BI1350" s="34"/>
      <c r="BJ1350" s="30"/>
      <c r="BK1350" s="34"/>
      <c r="BL1350" s="34"/>
      <c r="BM1350" s="122"/>
      <c r="BN1350" s="28"/>
      <c r="BO1350" s="34"/>
      <c r="BP1350" s="30"/>
      <c r="BQ1350" s="30"/>
      <c r="BR1350" s="31"/>
      <c r="BS1350" s="31"/>
      <c r="BT1350" s="31"/>
      <c r="BU1350" s="31"/>
      <c r="BV1350" s="31"/>
      <c r="BW1350" s="31"/>
      <c r="BX1350" s="31"/>
      <c r="BY1350" s="31"/>
      <c r="BZ1350" s="31"/>
      <c r="CA1350" s="31"/>
      <c r="CB1350" s="31"/>
      <c r="CC1350" s="31"/>
      <c r="CD1350" s="31"/>
      <c r="CE1350" s="31"/>
      <c r="CF1350" s="31"/>
      <c r="CG1350" s="31"/>
      <c r="CH1350" s="31"/>
      <c r="CI1350" s="31"/>
      <c r="CJ1350" s="31"/>
      <c r="CK1350" s="31"/>
      <c r="CL1350" s="31"/>
      <c r="CM1350" s="31"/>
      <c r="CN1350" s="31"/>
      <c r="CO1350" s="31"/>
      <c r="CP1350" s="31"/>
      <c r="CQ1350" s="31"/>
      <c r="CR1350" s="31"/>
      <c r="CS1350" s="31"/>
      <c r="CT1350" s="31"/>
      <c r="CU1350" s="31"/>
      <c r="CV1350" s="31"/>
      <c r="CW1350" s="31"/>
      <c r="CX1350" s="31"/>
      <c r="CY1350" s="31"/>
      <c r="CZ1350" s="31"/>
      <c r="DA1350" s="31"/>
      <c r="DB1350" s="31"/>
      <c r="DC1350" s="31"/>
      <c r="DD1350" s="31"/>
      <c r="DE1350" s="31"/>
      <c r="DF1350" s="31"/>
      <c r="DG1350" s="31"/>
      <c r="DH1350" s="31"/>
      <c r="DI1350" s="31"/>
      <c r="DJ1350" s="31"/>
      <c r="DK1350" s="31"/>
      <c r="DL1350" s="31"/>
      <c r="DM1350" s="31"/>
      <c r="DN1350" s="31"/>
      <c r="DO1350" s="31"/>
      <c r="DP1350" s="31"/>
      <c r="DQ1350" s="31"/>
      <c r="DR1350" s="31"/>
      <c r="DS1350" s="31"/>
      <c r="DT1350" s="31"/>
      <c r="DU1350" s="31"/>
      <c r="DV1350" s="31"/>
      <c r="DW1350" s="31"/>
      <c r="DX1350" s="31"/>
      <c r="DY1350" s="31"/>
      <c r="DZ1350" s="31"/>
      <c r="EA1350" s="31"/>
      <c r="EB1350" s="31"/>
      <c r="EC1350" s="31"/>
      <c r="ED1350" s="31"/>
      <c r="EE1350" s="31"/>
      <c r="EF1350" s="31"/>
      <c r="EG1350" s="31"/>
      <c r="EH1350" s="31"/>
      <c r="EI1350" s="31"/>
      <c r="EJ1350" s="31"/>
      <c r="EK1350" s="31"/>
      <c r="EL1350" s="31"/>
      <c r="EM1350" s="31"/>
      <c r="EN1350" s="31"/>
      <c r="EO1350" s="31"/>
      <c r="EP1350" s="31"/>
      <c r="EQ1350" s="31"/>
      <c r="ER1350" s="31"/>
      <c r="ES1350" s="31"/>
      <c r="ET1350" s="31"/>
      <c r="EU1350" s="31"/>
      <c r="EV1350" s="31"/>
      <c r="EW1350" s="31"/>
      <c r="EX1350" s="31"/>
      <c r="EY1350" s="31"/>
      <c r="EZ1350" s="31"/>
      <c r="FA1350" s="31"/>
      <c r="FB1350" s="31"/>
      <c r="FC1350" s="31"/>
      <c r="FD1350" s="31"/>
      <c r="FE1350" s="31"/>
      <c r="FF1350" s="31"/>
      <c r="FG1350" s="31"/>
      <c r="FH1350" s="31"/>
      <c r="FI1350" s="31"/>
      <c r="FJ1350" s="31"/>
      <c r="FK1350" s="31"/>
      <c r="FL1350" s="31"/>
      <c r="FM1350" s="31"/>
      <c r="FN1350" s="31"/>
      <c r="FO1350" s="31"/>
      <c r="FP1350" s="31"/>
      <c r="FQ1350" s="31"/>
      <c r="FR1350" s="31"/>
      <c r="FS1350" s="31"/>
      <c r="FT1350" s="31"/>
      <c r="FU1350" s="31"/>
      <c r="FV1350" s="31"/>
      <c r="FW1350" s="31"/>
      <c r="FX1350" s="31"/>
      <c r="FY1350" s="31"/>
      <c r="FZ1350" s="31"/>
      <c r="GA1350" s="31"/>
      <c r="GB1350" s="31"/>
      <c r="GC1350" s="31"/>
      <c r="GD1350" s="31"/>
      <c r="GE1350" s="31"/>
      <c r="GF1350" s="31"/>
      <c r="GG1350" s="31"/>
      <c r="GH1350" s="31"/>
      <c r="GI1350" s="31"/>
      <c r="GJ1350" s="31"/>
      <c r="GK1350" s="31"/>
      <c r="GL1350" s="31"/>
      <c r="GM1350" s="31"/>
      <c r="GN1350" s="31"/>
      <c r="GO1350" s="31"/>
      <c r="GP1350" s="31"/>
      <c r="GQ1350" s="31"/>
      <c r="GR1350" s="31"/>
      <c r="GS1350" s="31"/>
      <c r="GT1350" s="31"/>
      <c r="GU1350" s="31"/>
      <c r="GV1350" s="31"/>
      <c r="GW1350" s="31"/>
      <c r="GX1350" s="31"/>
      <c r="GY1350" s="31"/>
      <c r="GZ1350" s="31"/>
    </row>
    <row r="1351" spans="2:208" s="32" customFormat="1" x14ac:dyDescent="0.2">
      <c r="B1351" s="21"/>
      <c r="C1351" s="22"/>
      <c r="D1351" s="22"/>
      <c r="E1351" s="22"/>
      <c r="F1351" s="246"/>
      <c r="G1351" s="121"/>
      <c r="H1351" s="27"/>
      <c r="I1351" s="28"/>
      <c r="J1351" s="29"/>
      <c r="K1351" s="30"/>
      <c r="L1351" s="34"/>
      <c r="M1351" s="35"/>
      <c r="N1351" s="30"/>
      <c r="O1351" s="34"/>
      <c r="P1351" s="35"/>
      <c r="Q1351" s="30"/>
      <c r="R1351" s="34"/>
      <c r="S1351" s="35"/>
      <c r="T1351" s="30"/>
      <c r="U1351" s="34"/>
      <c r="V1351" s="35"/>
      <c r="W1351" s="30"/>
      <c r="X1351" s="34"/>
      <c r="Y1351" s="34"/>
      <c r="Z1351" s="30"/>
      <c r="AA1351" s="34"/>
      <c r="AB1351" s="34"/>
      <c r="AC1351" s="30"/>
      <c r="AD1351" s="34"/>
      <c r="AE1351" s="34"/>
      <c r="AF1351" s="30"/>
      <c r="AG1351" s="34"/>
      <c r="AH1351" s="34"/>
      <c r="AI1351" s="30"/>
      <c r="AJ1351" s="34"/>
      <c r="AK1351" s="34"/>
      <c r="AL1351" s="30"/>
      <c r="AM1351" s="34"/>
      <c r="AN1351" s="34"/>
      <c r="AO1351" s="30"/>
      <c r="AP1351" s="34"/>
      <c r="AQ1351" s="34"/>
      <c r="AR1351" s="30"/>
      <c r="AS1351" s="34"/>
      <c r="AT1351" s="34"/>
      <c r="AU1351" s="30"/>
      <c r="AV1351" s="34"/>
      <c r="AW1351" s="34"/>
      <c r="AX1351" s="30"/>
      <c r="AY1351" s="34"/>
      <c r="AZ1351" s="34"/>
      <c r="BA1351" s="30"/>
      <c r="BB1351" s="34"/>
      <c r="BC1351" s="34"/>
      <c r="BD1351" s="30"/>
      <c r="BE1351" s="34"/>
      <c r="BF1351" s="34"/>
      <c r="BG1351" s="30"/>
      <c r="BH1351" s="34"/>
      <c r="BI1351" s="34"/>
      <c r="BJ1351" s="30"/>
      <c r="BK1351" s="34"/>
      <c r="BL1351" s="34"/>
      <c r="BM1351" s="122"/>
      <c r="BN1351" s="28"/>
      <c r="BO1351" s="34"/>
      <c r="BP1351" s="30"/>
      <c r="BQ1351" s="30"/>
      <c r="BR1351" s="31"/>
      <c r="BS1351" s="31"/>
      <c r="BT1351" s="31"/>
      <c r="BU1351" s="31"/>
      <c r="BV1351" s="31"/>
      <c r="BW1351" s="31"/>
      <c r="BX1351" s="31"/>
      <c r="BY1351" s="31"/>
      <c r="BZ1351" s="31"/>
      <c r="CA1351" s="31"/>
      <c r="CB1351" s="31"/>
      <c r="CC1351" s="31"/>
      <c r="CD1351" s="31"/>
      <c r="CE1351" s="31"/>
      <c r="CF1351" s="31"/>
      <c r="CG1351" s="31"/>
      <c r="CH1351" s="31"/>
      <c r="CI1351" s="31"/>
      <c r="CJ1351" s="31"/>
      <c r="CK1351" s="31"/>
      <c r="CL1351" s="31"/>
      <c r="CM1351" s="31"/>
      <c r="CN1351" s="31"/>
      <c r="CO1351" s="31"/>
      <c r="CP1351" s="31"/>
      <c r="CQ1351" s="31"/>
      <c r="CR1351" s="31"/>
      <c r="CS1351" s="31"/>
      <c r="CT1351" s="31"/>
      <c r="CU1351" s="31"/>
      <c r="CV1351" s="31"/>
      <c r="CW1351" s="31"/>
      <c r="CX1351" s="31"/>
      <c r="CY1351" s="31"/>
      <c r="CZ1351" s="31"/>
      <c r="DA1351" s="31"/>
      <c r="DB1351" s="31"/>
      <c r="DC1351" s="31"/>
      <c r="DD1351" s="31"/>
      <c r="DE1351" s="31"/>
      <c r="DF1351" s="31"/>
      <c r="DG1351" s="31"/>
      <c r="DH1351" s="31"/>
      <c r="DI1351" s="31"/>
      <c r="DJ1351" s="31"/>
      <c r="DK1351" s="31"/>
      <c r="DL1351" s="31"/>
      <c r="DM1351" s="31"/>
      <c r="DN1351" s="31"/>
      <c r="DO1351" s="31"/>
      <c r="DP1351" s="31"/>
      <c r="DQ1351" s="31"/>
      <c r="DR1351" s="31"/>
      <c r="DS1351" s="31"/>
      <c r="DT1351" s="31"/>
      <c r="DU1351" s="31"/>
      <c r="DV1351" s="31"/>
      <c r="DW1351" s="31"/>
      <c r="DX1351" s="31"/>
      <c r="DY1351" s="31"/>
      <c r="DZ1351" s="31"/>
      <c r="EA1351" s="31"/>
      <c r="EB1351" s="31"/>
      <c r="EC1351" s="31"/>
      <c r="ED1351" s="31"/>
      <c r="EE1351" s="31"/>
      <c r="EF1351" s="31"/>
      <c r="EG1351" s="31"/>
      <c r="EH1351" s="31"/>
      <c r="EI1351" s="31"/>
      <c r="EJ1351" s="31"/>
      <c r="EK1351" s="31"/>
      <c r="EL1351" s="31"/>
      <c r="EM1351" s="31"/>
      <c r="EN1351" s="31"/>
      <c r="EO1351" s="31"/>
      <c r="EP1351" s="31"/>
      <c r="EQ1351" s="31"/>
      <c r="ER1351" s="31"/>
      <c r="ES1351" s="31"/>
      <c r="ET1351" s="31"/>
      <c r="EU1351" s="31"/>
      <c r="EV1351" s="31"/>
      <c r="EW1351" s="31"/>
      <c r="EX1351" s="31"/>
      <c r="EY1351" s="31"/>
      <c r="EZ1351" s="31"/>
      <c r="FA1351" s="31"/>
      <c r="FB1351" s="31"/>
      <c r="FC1351" s="31"/>
      <c r="FD1351" s="31"/>
      <c r="FE1351" s="31"/>
      <c r="FF1351" s="31"/>
      <c r="FG1351" s="31"/>
      <c r="FH1351" s="31"/>
      <c r="FI1351" s="31"/>
      <c r="FJ1351" s="31"/>
      <c r="FK1351" s="31"/>
      <c r="FL1351" s="31"/>
      <c r="FM1351" s="31"/>
      <c r="FN1351" s="31"/>
      <c r="FO1351" s="31"/>
      <c r="FP1351" s="31"/>
      <c r="FQ1351" s="31"/>
      <c r="FR1351" s="31"/>
      <c r="FS1351" s="31"/>
      <c r="FT1351" s="31"/>
      <c r="FU1351" s="31"/>
      <c r="FV1351" s="31"/>
      <c r="FW1351" s="31"/>
      <c r="FX1351" s="31"/>
      <c r="FY1351" s="31"/>
      <c r="FZ1351" s="31"/>
      <c r="GA1351" s="31"/>
      <c r="GB1351" s="31"/>
      <c r="GC1351" s="31"/>
      <c r="GD1351" s="31"/>
      <c r="GE1351" s="31"/>
      <c r="GF1351" s="31"/>
      <c r="GG1351" s="31"/>
      <c r="GH1351" s="31"/>
      <c r="GI1351" s="31"/>
      <c r="GJ1351" s="31"/>
      <c r="GK1351" s="31"/>
      <c r="GL1351" s="31"/>
      <c r="GM1351" s="31"/>
      <c r="GN1351" s="31"/>
      <c r="GO1351" s="31"/>
      <c r="GP1351" s="31"/>
      <c r="GQ1351" s="31"/>
      <c r="GR1351" s="31"/>
      <c r="GS1351" s="31"/>
      <c r="GT1351" s="31"/>
      <c r="GU1351" s="31"/>
      <c r="GV1351" s="31"/>
      <c r="GW1351" s="31"/>
      <c r="GX1351" s="31"/>
      <c r="GY1351" s="31"/>
      <c r="GZ1351" s="31"/>
    </row>
    <row r="1352" spans="2:208" s="32" customFormat="1" x14ac:dyDescent="0.2">
      <c r="B1352" s="21"/>
      <c r="C1352" s="22"/>
      <c r="D1352" s="22"/>
      <c r="E1352" s="22"/>
      <c r="F1352" s="246"/>
      <c r="G1352" s="121"/>
      <c r="H1352" s="27"/>
      <c r="I1352" s="28"/>
      <c r="J1352" s="29"/>
      <c r="K1352" s="30"/>
      <c r="L1352" s="34"/>
      <c r="M1352" s="35"/>
      <c r="N1352" s="30"/>
      <c r="O1352" s="34"/>
      <c r="P1352" s="35"/>
      <c r="Q1352" s="30"/>
      <c r="R1352" s="34"/>
      <c r="S1352" s="35"/>
      <c r="T1352" s="30"/>
      <c r="U1352" s="34"/>
      <c r="V1352" s="35"/>
      <c r="W1352" s="30"/>
      <c r="X1352" s="34"/>
      <c r="Y1352" s="34"/>
      <c r="Z1352" s="30"/>
      <c r="AA1352" s="34"/>
      <c r="AB1352" s="34"/>
      <c r="AC1352" s="30"/>
      <c r="AD1352" s="34"/>
      <c r="AE1352" s="34"/>
      <c r="AF1352" s="30"/>
      <c r="AG1352" s="34"/>
      <c r="AH1352" s="34"/>
      <c r="AI1352" s="30"/>
      <c r="AJ1352" s="34"/>
      <c r="AK1352" s="34"/>
      <c r="AL1352" s="30"/>
      <c r="AM1352" s="34"/>
      <c r="AN1352" s="34"/>
      <c r="AO1352" s="30"/>
      <c r="AP1352" s="34"/>
      <c r="AQ1352" s="34"/>
      <c r="AR1352" s="30"/>
      <c r="AS1352" s="34"/>
      <c r="AT1352" s="34"/>
      <c r="AU1352" s="30"/>
      <c r="AV1352" s="34"/>
      <c r="AW1352" s="34"/>
      <c r="AX1352" s="30"/>
      <c r="AY1352" s="34"/>
      <c r="AZ1352" s="34"/>
      <c r="BA1352" s="30"/>
      <c r="BB1352" s="34"/>
      <c r="BC1352" s="34"/>
      <c r="BD1352" s="30"/>
      <c r="BE1352" s="34"/>
      <c r="BF1352" s="34"/>
      <c r="BG1352" s="30"/>
      <c r="BH1352" s="34"/>
      <c r="BI1352" s="34"/>
      <c r="BJ1352" s="30"/>
      <c r="BK1352" s="34"/>
      <c r="BL1352" s="34"/>
      <c r="BM1352" s="122"/>
      <c r="BN1352" s="28"/>
      <c r="BO1352" s="34"/>
      <c r="BP1352" s="30"/>
      <c r="BQ1352" s="30"/>
      <c r="BR1352" s="31"/>
      <c r="BS1352" s="31"/>
      <c r="BT1352" s="31"/>
      <c r="BU1352" s="31"/>
      <c r="BV1352" s="31"/>
      <c r="BW1352" s="31"/>
      <c r="BX1352" s="31"/>
      <c r="BY1352" s="31"/>
      <c r="BZ1352" s="31"/>
      <c r="CA1352" s="31"/>
      <c r="CB1352" s="31"/>
      <c r="CC1352" s="31"/>
      <c r="CD1352" s="31"/>
      <c r="CE1352" s="31"/>
      <c r="CF1352" s="31"/>
      <c r="CG1352" s="31"/>
      <c r="CH1352" s="31"/>
      <c r="CI1352" s="31"/>
      <c r="CJ1352" s="31"/>
      <c r="CK1352" s="31"/>
      <c r="CL1352" s="31"/>
      <c r="CM1352" s="31"/>
      <c r="CN1352" s="31"/>
      <c r="CO1352" s="31"/>
      <c r="CP1352" s="31"/>
      <c r="CQ1352" s="31"/>
      <c r="CR1352" s="31"/>
      <c r="CS1352" s="31"/>
      <c r="CT1352" s="31"/>
      <c r="CU1352" s="31"/>
      <c r="CV1352" s="31"/>
      <c r="CW1352" s="31"/>
      <c r="CX1352" s="31"/>
      <c r="CY1352" s="31"/>
      <c r="CZ1352" s="31"/>
      <c r="DA1352" s="31"/>
      <c r="DB1352" s="31"/>
      <c r="DC1352" s="31"/>
      <c r="DD1352" s="31"/>
      <c r="DE1352" s="31"/>
      <c r="DF1352" s="31"/>
      <c r="DG1352" s="31"/>
      <c r="DH1352" s="31"/>
      <c r="DI1352" s="31"/>
      <c r="DJ1352" s="31"/>
      <c r="DK1352" s="31"/>
      <c r="DL1352" s="31"/>
      <c r="DM1352" s="31"/>
      <c r="DN1352" s="31"/>
      <c r="DO1352" s="31"/>
      <c r="DP1352" s="31"/>
      <c r="DQ1352" s="31"/>
      <c r="DR1352" s="31"/>
      <c r="DS1352" s="31"/>
      <c r="DT1352" s="31"/>
      <c r="DU1352" s="31"/>
      <c r="DV1352" s="31"/>
      <c r="DW1352" s="31"/>
      <c r="DX1352" s="31"/>
      <c r="DY1352" s="31"/>
      <c r="DZ1352" s="31"/>
      <c r="EA1352" s="31"/>
      <c r="EB1352" s="31"/>
      <c r="EC1352" s="31"/>
      <c r="ED1352" s="31"/>
      <c r="EE1352" s="31"/>
      <c r="EF1352" s="31"/>
      <c r="EG1352" s="31"/>
      <c r="EH1352" s="31"/>
      <c r="EI1352" s="31"/>
      <c r="EJ1352" s="31"/>
      <c r="EK1352" s="31"/>
      <c r="EL1352" s="31"/>
      <c r="EM1352" s="31"/>
      <c r="EN1352" s="31"/>
      <c r="EO1352" s="31"/>
      <c r="EP1352" s="31"/>
      <c r="EQ1352" s="31"/>
      <c r="ER1352" s="31"/>
      <c r="ES1352" s="31"/>
      <c r="ET1352" s="31"/>
      <c r="EU1352" s="31"/>
      <c r="EV1352" s="31"/>
      <c r="EW1352" s="31"/>
      <c r="EX1352" s="31"/>
      <c r="EY1352" s="31"/>
      <c r="EZ1352" s="31"/>
      <c r="FA1352" s="31"/>
      <c r="FB1352" s="31"/>
      <c r="FC1352" s="31"/>
      <c r="FD1352" s="31"/>
      <c r="FE1352" s="31"/>
      <c r="FF1352" s="31"/>
      <c r="FG1352" s="31"/>
      <c r="FH1352" s="31"/>
      <c r="FI1352" s="31"/>
      <c r="FJ1352" s="31"/>
      <c r="FK1352" s="31"/>
      <c r="FL1352" s="31"/>
      <c r="FM1352" s="31"/>
      <c r="FN1352" s="31"/>
      <c r="FO1352" s="31"/>
      <c r="FP1352" s="31"/>
      <c r="FQ1352" s="31"/>
      <c r="FR1352" s="31"/>
      <c r="FS1352" s="31"/>
      <c r="FT1352" s="31"/>
      <c r="FU1352" s="31"/>
      <c r="FV1352" s="31"/>
      <c r="FW1352" s="31"/>
      <c r="FX1352" s="31"/>
      <c r="FY1352" s="31"/>
      <c r="FZ1352" s="31"/>
      <c r="GA1352" s="31"/>
      <c r="GB1352" s="31"/>
      <c r="GC1352" s="31"/>
      <c r="GD1352" s="31"/>
      <c r="GE1352" s="31"/>
      <c r="GF1352" s="31"/>
      <c r="GG1352" s="31"/>
      <c r="GH1352" s="31"/>
      <c r="GI1352" s="31"/>
      <c r="GJ1352" s="31"/>
      <c r="GK1352" s="31"/>
      <c r="GL1352" s="31"/>
      <c r="GM1352" s="31"/>
      <c r="GN1352" s="31"/>
      <c r="GO1352" s="31"/>
      <c r="GP1352" s="31"/>
      <c r="GQ1352" s="31"/>
      <c r="GR1352" s="31"/>
      <c r="GS1352" s="31"/>
      <c r="GT1352" s="31"/>
      <c r="GU1352" s="31"/>
      <c r="GV1352" s="31"/>
      <c r="GW1352" s="31"/>
      <c r="GX1352" s="31"/>
      <c r="GY1352" s="31"/>
      <c r="GZ1352" s="31"/>
    </row>
    <row r="1353" spans="2:208" s="32" customFormat="1" x14ac:dyDescent="0.2">
      <c r="B1353" s="21"/>
      <c r="C1353" s="22"/>
      <c r="D1353" s="22"/>
      <c r="E1353" s="22"/>
      <c r="F1353" s="246"/>
      <c r="G1353" s="121"/>
      <c r="H1353" s="27"/>
      <c r="I1353" s="28"/>
      <c r="J1353" s="29"/>
      <c r="K1353" s="30"/>
      <c r="L1353" s="34"/>
      <c r="M1353" s="35"/>
      <c r="N1353" s="30"/>
      <c r="O1353" s="34"/>
      <c r="P1353" s="35"/>
      <c r="Q1353" s="30"/>
      <c r="R1353" s="34"/>
      <c r="S1353" s="35"/>
      <c r="T1353" s="30"/>
      <c r="U1353" s="34"/>
      <c r="V1353" s="35"/>
      <c r="W1353" s="30"/>
      <c r="X1353" s="34"/>
      <c r="Y1353" s="34"/>
      <c r="Z1353" s="30"/>
      <c r="AA1353" s="34"/>
      <c r="AB1353" s="34"/>
      <c r="AC1353" s="30"/>
      <c r="AD1353" s="34"/>
      <c r="AE1353" s="34"/>
      <c r="AF1353" s="30"/>
      <c r="AG1353" s="34"/>
      <c r="AH1353" s="34"/>
      <c r="AI1353" s="30"/>
      <c r="AJ1353" s="34"/>
      <c r="AK1353" s="34"/>
      <c r="AL1353" s="30"/>
      <c r="AM1353" s="34"/>
      <c r="AN1353" s="34"/>
      <c r="AO1353" s="30"/>
      <c r="AP1353" s="34"/>
      <c r="AQ1353" s="34"/>
      <c r="AR1353" s="30"/>
      <c r="AS1353" s="34"/>
      <c r="AT1353" s="34"/>
      <c r="AU1353" s="30"/>
      <c r="AV1353" s="34"/>
      <c r="AW1353" s="34"/>
      <c r="AX1353" s="30"/>
      <c r="AY1353" s="34"/>
      <c r="AZ1353" s="34"/>
      <c r="BA1353" s="30"/>
      <c r="BB1353" s="34"/>
      <c r="BC1353" s="34"/>
      <c r="BD1353" s="30"/>
      <c r="BE1353" s="34"/>
      <c r="BF1353" s="34"/>
      <c r="BG1353" s="30"/>
      <c r="BH1353" s="34"/>
      <c r="BI1353" s="34"/>
      <c r="BJ1353" s="30"/>
      <c r="BK1353" s="34"/>
      <c r="BL1353" s="34"/>
      <c r="BM1353" s="122"/>
      <c r="BN1353" s="28"/>
      <c r="BO1353" s="34"/>
      <c r="BP1353" s="30"/>
      <c r="BQ1353" s="30"/>
      <c r="BR1353" s="31"/>
      <c r="BS1353" s="31"/>
      <c r="BT1353" s="31"/>
      <c r="BU1353" s="31"/>
      <c r="BV1353" s="31"/>
      <c r="BW1353" s="31"/>
      <c r="BX1353" s="31"/>
      <c r="BY1353" s="31"/>
      <c r="BZ1353" s="31"/>
      <c r="CA1353" s="31"/>
      <c r="CB1353" s="31"/>
      <c r="CC1353" s="31"/>
      <c r="CD1353" s="31"/>
      <c r="CE1353" s="31"/>
      <c r="CF1353" s="31"/>
      <c r="CG1353" s="31"/>
      <c r="CH1353" s="31"/>
      <c r="CI1353" s="31"/>
      <c r="CJ1353" s="31"/>
      <c r="CK1353" s="31"/>
      <c r="CL1353" s="31"/>
      <c r="CM1353" s="31"/>
      <c r="CN1353" s="31"/>
      <c r="CO1353" s="31"/>
      <c r="CP1353" s="31"/>
      <c r="CQ1353" s="31"/>
      <c r="CR1353" s="31"/>
      <c r="CS1353" s="31"/>
      <c r="CT1353" s="31"/>
      <c r="CU1353" s="31"/>
      <c r="CV1353" s="31"/>
      <c r="CW1353" s="31"/>
      <c r="CX1353" s="31"/>
      <c r="CY1353" s="31"/>
      <c r="CZ1353" s="31"/>
      <c r="DA1353" s="31"/>
      <c r="DB1353" s="31"/>
      <c r="DC1353" s="31"/>
      <c r="DD1353" s="31"/>
      <c r="DE1353" s="31"/>
      <c r="DF1353" s="31"/>
      <c r="DG1353" s="31"/>
      <c r="DH1353" s="31"/>
      <c r="DI1353" s="31"/>
      <c r="DJ1353" s="31"/>
      <c r="DK1353" s="31"/>
      <c r="DL1353" s="31"/>
      <c r="DM1353" s="31"/>
      <c r="DN1353" s="31"/>
      <c r="DO1353" s="31"/>
      <c r="DP1353" s="31"/>
      <c r="DQ1353" s="31"/>
      <c r="DR1353" s="31"/>
      <c r="DS1353" s="31"/>
      <c r="DT1353" s="31"/>
      <c r="DU1353" s="31"/>
      <c r="DV1353" s="31"/>
      <c r="DW1353" s="31"/>
      <c r="DX1353" s="31"/>
      <c r="DY1353" s="31"/>
      <c r="DZ1353" s="31"/>
      <c r="EA1353" s="31"/>
      <c r="EB1353" s="31"/>
      <c r="EC1353" s="31"/>
      <c r="ED1353" s="31"/>
      <c r="EE1353" s="31"/>
      <c r="EF1353" s="31"/>
      <c r="EG1353" s="31"/>
      <c r="EH1353" s="31"/>
      <c r="EI1353" s="31"/>
      <c r="EJ1353" s="31"/>
      <c r="EK1353" s="31"/>
      <c r="EL1353" s="31"/>
      <c r="EM1353" s="31"/>
      <c r="EN1353" s="31"/>
      <c r="EO1353" s="31"/>
      <c r="EP1353" s="31"/>
      <c r="EQ1353" s="31"/>
      <c r="ER1353" s="31"/>
      <c r="ES1353" s="31"/>
      <c r="ET1353" s="31"/>
      <c r="EU1353" s="31"/>
      <c r="EV1353" s="31"/>
      <c r="EW1353" s="31"/>
      <c r="EX1353" s="31"/>
      <c r="EY1353" s="31"/>
      <c r="EZ1353" s="31"/>
      <c r="FA1353" s="31"/>
      <c r="FB1353" s="31"/>
      <c r="FC1353" s="31"/>
      <c r="FD1353" s="31"/>
      <c r="FE1353" s="31"/>
      <c r="FF1353" s="31"/>
      <c r="FG1353" s="31"/>
      <c r="FH1353" s="31"/>
      <c r="FI1353" s="31"/>
      <c r="FJ1353" s="31"/>
      <c r="FK1353" s="31"/>
      <c r="FL1353" s="31"/>
      <c r="FM1353" s="31"/>
      <c r="FN1353" s="31"/>
      <c r="FO1353" s="31"/>
      <c r="FP1353" s="31"/>
      <c r="FQ1353" s="31"/>
      <c r="FR1353" s="31"/>
      <c r="FS1353" s="31"/>
      <c r="FT1353" s="31"/>
      <c r="FU1353" s="31"/>
      <c r="FV1353" s="31"/>
      <c r="FW1353" s="31"/>
      <c r="FX1353" s="31"/>
      <c r="FY1353" s="31"/>
      <c r="FZ1353" s="31"/>
      <c r="GA1353" s="31"/>
      <c r="GB1353" s="31"/>
      <c r="GC1353" s="31"/>
      <c r="GD1353" s="31"/>
      <c r="GE1353" s="31"/>
      <c r="GF1353" s="31"/>
      <c r="GG1353" s="31"/>
      <c r="GH1353" s="31"/>
      <c r="GI1353" s="31"/>
      <c r="GJ1353" s="31"/>
      <c r="GK1353" s="31"/>
      <c r="GL1353" s="31"/>
      <c r="GM1353" s="31"/>
      <c r="GN1353" s="31"/>
      <c r="GO1353" s="31"/>
      <c r="GP1353" s="31"/>
      <c r="GQ1353" s="31"/>
      <c r="GR1353" s="31"/>
      <c r="GS1353" s="31"/>
      <c r="GT1353" s="31"/>
      <c r="GU1353" s="31"/>
      <c r="GV1353" s="31"/>
      <c r="GW1353" s="31"/>
      <c r="GX1353" s="31"/>
      <c r="GY1353" s="31"/>
      <c r="GZ1353" s="31"/>
    </row>
    <row r="1354" spans="2:208" s="32" customFormat="1" x14ac:dyDescent="0.2">
      <c r="B1354" s="21"/>
      <c r="C1354" s="22"/>
      <c r="D1354" s="22"/>
      <c r="E1354" s="22"/>
      <c r="F1354" s="246"/>
      <c r="G1354" s="121"/>
      <c r="H1354" s="27"/>
      <c r="I1354" s="28"/>
      <c r="J1354" s="29"/>
      <c r="K1354" s="30"/>
      <c r="L1354" s="34"/>
      <c r="M1354" s="35"/>
      <c r="N1354" s="30"/>
      <c r="O1354" s="34"/>
      <c r="P1354" s="35"/>
      <c r="Q1354" s="30"/>
      <c r="R1354" s="34"/>
      <c r="S1354" s="35"/>
      <c r="T1354" s="30"/>
      <c r="U1354" s="34"/>
      <c r="V1354" s="35"/>
      <c r="W1354" s="30"/>
      <c r="X1354" s="34"/>
      <c r="Y1354" s="34"/>
      <c r="Z1354" s="30"/>
      <c r="AA1354" s="34"/>
      <c r="AB1354" s="34"/>
      <c r="AC1354" s="30"/>
      <c r="AD1354" s="34"/>
      <c r="AE1354" s="34"/>
      <c r="AF1354" s="30"/>
      <c r="AG1354" s="34"/>
      <c r="AH1354" s="34"/>
      <c r="AI1354" s="30"/>
      <c r="AJ1354" s="34"/>
      <c r="AK1354" s="34"/>
      <c r="AL1354" s="30"/>
      <c r="AM1354" s="34"/>
      <c r="AN1354" s="34"/>
      <c r="AO1354" s="30"/>
      <c r="AP1354" s="34"/>
      <c r="AQ1354" s="34"/>
      <c r="AR1354" s="30"/>
      <c r="AS1354" s="34"/>
      <c r="AT1354" s="34"/>
      <c r="AU1354" s="30"/>
      <c r="AV1354" s="34"/>
      <c r="AW1354" s="34"/>
      <c r="AX1354" s="30"/>
      <c r="AY1354" s="34"/>
      <c r="AZ1354" s="34"/>
      <c r="BA1354" s="30"/>
      <c r="BB1354" s="34"/>
      <c r="BC1354" s="34"/>
      <c r="BD1354" s="30"/>
      <c r="BE1354" s="34"/>
      <c r="BF1354" s="34"/>
      <c r="BG1354" s="30"/>
      <c r="BH1354" s="34"/>
      <c r="BI1354" s="34"/>
      <c r="BJ1354" s="30"/>
      <c r="BK1354" s="34"/>
      <c r="BL1354" s="34"/>
      <c r="BM1354" s="122"/>
      <c r="BN1354" s="28"/>
      <c r="BO1354" s="34"/>
      <c r="BP1354" s="30"/>
      <c r="BQ1354" s="30"/>
      <c r="BR1354" s="31"/>
      <c r="BS1354" s="31"/>
      <c r="BT1354" s="31"/>
      <c r="BU1354" s="31"/>
      <c r="BV1354" s="31"/>
      <c r="BW1354" s="31"/>
      <c r="BX1354" s="31"/>
      <c r="BY1354" s="31"/>
      <c r="BZ1354" s="31"/>
      <c r="CA1354" s="31"/>
      <c r="CB1354" s="31"/>
      <c r="CC1354" s="31"/>
      <c r="CD1354" s="31"/>
      <c r="CE1354" s="31"/>
      <c r="CF1354" s="31"/>
      <c r="CG1354" s="31"/>
      <c r="CH1354" s="31"/>
      <c r="CI1354" s="31"/>
      <c r="CJ1354" s="31"/>
      <c r="CK1354" s="31"/>
      <c r="CL1354" s="31"/>
      <c r="CM1354" s="31"/>
      <c r="CN1354" s="31"/>
      <c r="CO1354" s="31"/>
      <c r="CP1354" s="31"/>
      <c r="CQ1354" s="31"/>
      <c r="CR1354" s="31"/>
      <c r="CS1354" s="31"/>
      <c r="CT1354" s="31"/>
      <c r="CU1354" s="31"/>
      <c r="CV1354" s="31"/>
      <c r="CW1354" s="31"/>
      <c r="CX1354" s="31"/>
      <c r="CY1354" s="31"/>
      <c r="CZ1354" s="31"/>
      <c r="DA1354" s="31"/>
      <c r="DB1354" s="31"/>
      <c r="DC1354" s="31"/>
      <c r="DD1354" s="31"/>
      <c r="DE1354" s="31"/>
      <c r="DF1354" s="31"/>
      <c r="DG1354" s="31"/>
      <c r="DH1354" s="31"/>
      <c r="DI1354" s="31"/>
      <c r="DJ1354" s="31"/>
      <c r="DK1354" s="31"/>
      <c r="DL1354" s="31"/>
      <c r="DM1354" s="31"/>
      <c r="DN1354" s="31"/>
      <c r="DO1354" s="31"/>
      <c r="DP1354" s="31"/>
      <c r="DQ1354" s="31"/>
      <c r="DR1354" s="31"/>
      <c r="DS1354" s="31"/>
      <c r="DT1354" s="31"/>
      <c r="DU1354" s="31"/>
      <c r="DV1354" s="31"/>
      <c r="DW1354" s="31"/>
      <c r="DX1354" s="31"/>
      <c r="DY1354" s="31"/>
      <c r="DZ1354" s="31"/>
      <c r="EA1354" s="31"/>
      <c r="EB1354" s="31"/>
      <c r="EC1354" s="31"/>
      <c r="ED1354" s="31"/>
      <c r="EE1354" s="31"/>
      <c r="EF1354" s="31"/>
      <c r="EG1354" s="31"/>
      <c r="EH1354" s="31"/>
      <c r="EI1354" s="31"/>
      <c r="EJ1354" s="31"/>
      <c r="EK1354" s="31"/>
      <c r="EL1354" s="31"/>
      <c r="EM1354" s="31"/>
      <c r="EN1354" s="31"/>
      <c r="EO1354" s="31"/>
      <c r="EP1354" s="31"/>
      <c r="EQ1354" s="31"/>
      <c r="ER1354" s="31"/>
      <c r="ES1354" s="31"/>
      <c r="ET1354" s="31"/>
      <c r="EU1354" s="31"/>
      <c r="EV1354" s="31"/>
      <c r="EW1354" s="31"/>
      <c r="EX1354" s="31"/>
      <c r="EY1354" s="31"/>
      <c r="EZ1354" s="31"/>
      <c r="FA1354" s="31"/>
      <c r="FB1354" s="31"/>
      <c r="FC1354" s="31"/>
      <c r="FD1354" s="31"/>
      <c r="FE1354" s="31"/>
      <c r="FF1354" s="31"/>
      <c r="FG1354" s="31"/>
      <c r="FH1354" s="31"/>
      <c r="FI1354" s="31"/>
      <c r="FJ1354" s="31"/>
      <c r="FK1354" s="31"/>
      <c r="FL1354" s="31"/>
      <c r="FM1354" s="31"/>
      <c r="FN1354" s="31"/>
      <c r="FO1354" s="31"/>
      <c r="FP1354" s="31"/>
      <c r="FQ1354" s="31"/>
      <c r="FR1354" s="31"/>
      <c r="FS1354" s="31"/>
      <c r="FT1354" s="31"/>
      <c r="FU1354" s="31"/>
      <c r="FV1354" s="31"/>
      <c r="FW1354" s="31"/>
      <c r="FX1354" s="31"/>
      <c r="FY1354" s="31"/>
      <c r="FZ1354" s="31"/>
      <c r="GA1354" s="31"/>
      <c r="GB1354" s="31"/>
      <c r="GC1354" s="31"/>
      <c r="GD1354" s="31"/>
      <c r="GE1354" s="31"/>
      <c r="GF1354" s="31"/>
      <c r="GG1354" s="31"/>
      <c r="GH1354" s="31"/>
      <c r="GI1354" s="31"/>
      <c r="GJ1354" s="31"/>
      <c r="GK1354" s="31"/>
      <c r="GL1354" s="31"/>
      <c r="GM1354" s="31"/>
      <c r="GN1354" s="31"/>
      <c r="GO1354" s="31"/>
      <c r="GP1354" s="31"/>
      <c r="GQ1354" s="31"/>
      <c r="GR1354" s="31"/>
      <c r="GS1354" s="31"/>
      <c r="GT1354" s="31"/>
      <c r="GU1354" s="31"/>
      <c r="GV1354" s="31"/>
      <c r="GW1354" s="31"/>
      <c r="GX1354" s="31"/>
      <c r="GY1354" s="31"/>
      <c r="GZ1354" s="31"/>
    </row>
    <row r="1355" spans="2:208" s="32" customFormat="1" x14ac:dyDescent="0.2">
      <c r="B1355" s="21"/>
      <c r="C1355" s="22"/>
      <c r="D1355" s="22"/>
      <c r="E1355" s="22"/>
      <c r="F1355" s="246"/>
      <c r="G1355" s="121"/>
      <c r="H1355" s="27"/>
      <c r="I1355" s="28"/>
      <c r="J1355" s="29"/>
      <c r="K1355" s="30"/>
      <c r="L1355" s="34"/>
      <c r="M1355" s="35"/>
      <c r="N1355" s="30"/>
      <c r="O1355" s="34"/>
      <c r="P1355" s="35"/>
      <c r="Q1355" s="30"/>
      <c r="R1355" s="34"/>
      <c r="S1355" s="35"/>
      <c r="T1355" s="30"/>
      <c r="U1355" s="34"/>
      <c r="V1355" s="35"/>
      <c r="W1355" s="30"/>
      <c r="X1355" s="34"/>
      <c r="Y1355" s="34"/>
      <c r="Z1355" s="30"/>
      <c r="AA1355" s="34"/>
      <c r="AB1355" s="34"/>
      <c r="AC1355" s="30"/>
      <c r="AD1355" s="34"/>
      <c r="AE1355" s="34"/>
      <c r="AF1355" s="30"/>
      <c r="AG1355" s="34"/>
      <c r="AH1355" s="34"/>
      <c r="AI1355" s="30"/>
      <c r="AJ1355" s="34"/>
      <c r="AK1355" s="34"/>
      <c r="AL1355" s="30"/>
      <c r="AM1355" s="34"/>
      <c r="AN1355" s="34"/>
      <c r="AO1355" s="30"/>
      <c r="AP1355" s="34"/>
      <c r="AQ1355" s="34"/>
      <c r="AR1355" s="30"/>
      <c r="AS1355" s="34"/>
      <c r="AT1355" s="34"/>
      <c r="AU1355" s="30"/>
      <c r="AV1355" s="34"/>
      <c r="AW1355" s="34"/>
      <c r="AX1355" s="30"/>
      <c r="AY1355" s="34"/>
      <c r="AZ1355" s="34"/>
      <c r="BA1355" s="30"/>
      <c r="BB1355" s="34"/>
      <c r="BC1355" s="34"/>
      <c r="BD1355" s="30"/>
      <c r="BE1355" s="34"/>
      <c r="BF1355" s="34"/>
      <c r="BG1355" s="30"/>
      <c r="BH1355" s="34"/>
      <c r="BI1355" s="34"/>
      <c r="BJ1355" s="30"/>
      <c r="BK1355" s="34"/>
      <c r="BL1355" s="34"/>
      <c r="BM1355" s="122"/>
      <c r="BN1355" s="28"/>
      <c r="BO1355" s="34"/>
      <c r="BP1355" s="30"/>
      <c r="BQ1355" s="30"/>
      <c r="BR1355" s="31"/>
      <c r="BS1355" s="31"/>
      <c r="BT1355" s="31"/>
      <c r="BU1355" s="31"/>
      <c r="BV1355" s="31"/>
      <c r="BW1355" s="31"/>
      <c r="BX1355" s="31"/>
      <c r="BY1355" s="31"/>
      <c r="BZ1355" s="31"/>
      <c r="CA1355" s="31"/>
      <c r="CB1355" s="31"/>
      <c r="CC1355" s="31"/>
      <c r="CD1355" s="31"/>
      <c r="CE1355" s="31"/>
      <c r="CF1355" s="31"/>
      <c r="CG1355" s="31"/>
      <c r="CH1355" s="31"/>
      <c r="CI1355" s="31"/>
      <c r="CJ1355" s="31"/>
      <c r="CK1355" s="31"/>
      <c r="CL1355" s="31"/>
      <c r="CM1355" s="31"/>
      <c r="CN1355" s="31"/>
      <c r="CO1355" s="31"/>
      <c r="CP1355" s="31"/>
      <c r="CQ1355" s="31"/>
      <c r="CR1355" s="31"/>
      <c r="CS1355" s="31"/>
      <c r="CT1355" s="31"/>
      <c r="CU1355" s="31"/>
      <c r="CV1355" s="31"/>
      <c r="CW1355" s="31"/>
      <c r="CX1355" s="31"/>
      <c r="CY1355" s="31"/>
      <c r="CZ1355" s="31"/>
      <c r="DA1355" s="31"/>
      <c r="DB1355" s="31"/>
      <c r="DC1355" s="31"/>
      <c r="DD1355" s="31"/>
      <c r="DE1355" s="31"/>
      <c r="DF1355" s="31"/>
      <c r="DG1355" s="31"/>
      <c r="DH1355" s="31"/>
      <c r="DI1355" s="31"/>
      <c r="DJ1355" s="31"/>
      <c r="DK1355" s="31"/>
      <c r="DL1355" s="31"/>
      <c r="DM1355" s="31"/>
      <c r="DN1355" s="31"/>
      <c r="DO1355" s="31"/>
      <c r="DP1355" s="31"/>
      <c r="DQ1355" s="31"/>
      <c r="DR1355" s="31"/>
      <c r="DS1355" s="31"/>
      <c r="DT1355" s="31"/>
      <c r="DU1355" s="31"/>
      <c r="DV1355" s="31"/>
      <c r="DW1355" s="31"/>
      <c r="DX1355" s="31"/>
      <c r="DY1355" s="31"/>
      <c r="DZ1355" s="31"/>
      <c r="EA1355" s="31"/>
      <c r="EB1355" s="31"/>
      <c r="EC1355" s="31"/>
      <c r="ED1355" s="31"/>
      <c r="EE1355" s="31"/>
      <c r="EF1355" s="31"/>
      <c r="EG1355" s="31"/>
      <c r="EH1355" s="31"/>
      <c r="EI1355" s="31"/>
      <c r="EJ1355" s="31"/>
      <c r="EK1355" s="31"/>
      <c r="EL1355" s="31"/>
      <c r="EM1355" s="31"/>
      <c r="EN1355" s="31"/>
      <c r="EO1355" s="31"/>
      <c r="EP1355" s="31"/>
      <c r="EQ1355" s="31"/>
      <c r="ER1355" s="31"/>
      <c r="ES1355" s="31"/>
      <c r="ET1355" s="31"/>
      <c r="EU1355" s="31"/>
      <c r="EV1355" s="31"/>
      <c r="EW1355" s="31"/>
      <c r="EX1355" s="31"/>
      <c r="EY1355" s="31"/>
      <c r="EZ1355" s="31"/>
      <c r="FA1355" s="31"/>
      <c r="FB1355" s="31"/>
      <c r="FC1355" s="31"/>
      <c r="FD1355" s="31"/>
      <c r="FE1355" s="31"/>
      <c r="FF1355" s="31"/>
      <c r="FG1355" s="31"/>
      <c r="FH1355" s="31"/>
      <c r="FI1355" s="31"/>
      <c r="FJ1355" s="31"/>
      <c r="FK1355" s="31"/>
      <c r="FL1355" s="31"/>
      <c r="FM1355" s="31"/>
      <c r="FN1355" s="31"/>
      <c r="FO1355" s="31"/>
      <c r="FP1355" s="31"/>
      <c r="FQ1355" s="31"/>
      <c r="FR1355" s="31"/>
      <c r="FS1355" s="31"/>
      <c r="FT1355" s="31"/>
      <c r="FU1355" s="31"/>
      <c r="FV1355" s="31"/>
      <c r="FW1355" s="31"/>
      <c r="FX1355" s="31"/>
      <c r="FY1355" s="31"/>
      <c r="FZ1355" s="31"/>
      <c r="GA1355" s="31"/>
      <c r="GB1355" s="31"/>
      <c r="GC1355" s="31"/>
      <c r="GD1355" s="31"/>
      <c r="GE1355" s="31"/>
      <c r="GF1355" s="31"/>
      <c r="GG1355" s="31"/>
      <c r="GH1355" s="31"/>
      <c r="GI1355" s="31"/>
      <c r="GJ1355" s="31"/>
      <c r="GK1355" s="31"/>
      <c r="GL1355" s="31"/>
      <c r="GM1355" s="31"/>
      <c r="GN1355" s="31"/>
      <c r="GO1355" s="31"/>
      <c r="GP1355" s="31"/>
      <c r="GQ1355" s="31"/>
      <c r="GR1355" s="31"/>
      <c r="GS1355" s="31"/>
      <c r="GT1355" s="31"/>
      <c r="GU1355" s="31"/>
      <c r="GV1355" s="31"/>
      <c r="GW1355" s="31"/>
      <c r="GX1355" s="31"/>
      <c r="GY1355" s="31"/>
      <c r="GZ1355" s="31"/>
    </row>
    <row r="1356" spans="2:208" s="32" customFormat="1" x14ac:dyDescent="0.2">
      <c r="B1356" s="21"/>
      <c r="C1356" s="22"/>
      <c r="D1356" s="22"/>
      <c r="E1356" s="22"/>
      <c r="F1356" s="246"/>
      <c r="G1356" s="121"/>
      <c r="H1356" s="27"/>
      <c r="I1356" s="28"/>
      <c r="J1356" s="29"/>
      <c r="K1356" s="30"/>
      <c r="L1356" s="34"/>
      <c r="M1356" s="35"/>
      <c r="N1356" s="30"/>
      <c r="O1356" s="34"/>
      <c r="P1356" s="35"/>
      <c r="Q1356" s="30"/>
      <c r="R1356" s="34"/>
      <c r="S1356" s="35"/>
      <c r="T1356" s="30"/>
      <c r="U1356" s="34"/>
      <c r="V1356" s="35"/>
      <c r="W1356" s="30"/>
      <c r="X1356" s="34"/>
      <c r="Y1356" s="34"/>
      <c r="Z1356" s="30"/>
      <c r="AA1356" s="34"/>
      <c r="AB1356" s="34"/>
      <c r="AC1356" s="30"/>
      <c r="AD1356" s="34"/>
      <c r="AE1356" s="34"/>
      <c r="AF1356" s="30"/>
      <c r="AG1356" s="34"/>
      <c r="AH1356" s="34"/>
      <c r="AI1356" s="30"/>
      <c r="AJ1356" s="34"/>
      <c r="AK1356" s="34"/>
      <c r="AL1356" s="30"/>
      <c r="AM1356" s="34"/>
      <c r="AN1356" s="34"/>
      <c r="AO1356" s="30"/>
      <c r="AP1356" s="34"/>
      <c r="AQ1356" s="34"/>
      <c r="AR1356" s="30"/>
      <c r="AS1356" s="34"/>
      <c r="AT1356" s="34"/>
      <c r="AU1356" s="30"/>
      <c r="AV1356" s="34"/>
      <c r="AW1356" s="34"/>
      <c r="AX1356" s="30"/>
      <c r="AY1356" s="34"/>
      <c r="AZ1356" s="34"/>
      <c r="BA1356" s="30"/>
      <c r="BB1356" s="34"/>
      <c r="BC1356" s="34"/>
      <c r="BD1356" s="30"/>
      <c r="BE1356" s="34"/>
      <c r="BF1356" s="34"/>
      <c r="BG1356" s="30"/>
      <c r="BH1356" s="34"/>
      <c r="BI1356" s="34"/>
      <c r="BJ1356" s="30"/>
      <c r="BK1356" s="34"/>
      <c r="BL1356" s="34"/>
      <c r="BM1356" s="122"/>
      <c r="BN1356" s="28"/>
      <c r="BO1356" s="34"/>
      <c r="BP1356" s="30"/>
      <c r="BQ1356" s="30"/>
      <c r="BR1356" s="31"/>
      <c r="BS1356" s="31"/>
      <c r="BT1356" s="31"/>
      <c r="BU1356" s="31"/>
      <c r="BV1356" s="31"/>
      <c r="BW1356" s="31"/>
      <c r="BX1356" s="31"/>
      <c r="BY1356" s="31"/>
      <c r="BZ1356" s="31"/>
      <c r="CA1356" s="31"/>
      <c r="CB1356" s="31"/>
      <c r="CC1356" s="31"/>
      <c r="CD1356" s="31"/>
      <c r="CE1356" s="31"/>
      <c r="CF1356" s="31"/>
      <c r="CG1356" s="31"/>
      <c r="CH1356" s="31"/>
      <c r="CI1356" s="31"/>
      <c r="CJ1356" s="31"/>
      <c r="CK1356" s="31"/>
      <c r="CL1356" s="31"/>
      <c r="CM1356" s="31"/>
      <c r="CN1356" s="31"/>
      <c r="CO1356" s="31"/>
      <c r="CP1356" s="31"/>
      <c r="CQ1356" s="31"/>
      <c r="CR1356" s="31"/>
      <c r="CS1356" s="31"/>
      <c r="CT1356" s="31"/>
      <c r="CU1356" s="31"/>
      <c r="CV1356" s="31"/>
      <c r="CW1356" s="31"/>
      <c r="CX1356" s="31"/>
      <c r="CY1356" s="31"/>
      <c r="CZ1356" s="31"/>
      <c r="DA1356" s="31"/>
      <c r="DB1356" s="31"/>
      <c r="DC1356" s="31"/>
      <c r="DD1356" s="31"/>
      <c r="DE1356" s="31"/>
      <c r="DF1356" s="31"/>
      <c r="DG1356" s="31"/>
      <c r="DH1356" s="31"/>
      <c r="DI1356" s="31"/>
      <c r="DJ1356" s="31"/>
      <c r="DK1356" s="31"/>
      <c r="DL1356" s="31"/>
      <c r="DM1356" s="31"/>
      <c r="DN1356" s="31"/>
      <c r="DO1356" s="31"/>
      <c r="DP1356" s="31"/>
      <c r="DQ1356" s="31"/>
      <c r="DR1356" s="31"/>
      <c r="DS1356" s="31"/>
      <c r="DT1356" s="31"/>
      <c r="DU1356" s="31"/>
      <c r="DV1356" s="31"/>
      <c r="DW1356" s="31"/>
      <c r="DX1356" s="31"/>
      <c r="DY1356" s="31"/>
      <c r="DZ1356" s="31"/>
      <c r="EA1356" s="31"/>
      <c r="EB1356" s="31"/>
      <c r="EC1356" s="31"/>
      <c r="ED1356" s="31"/>
      <c r="EE1356" s="31"/>
      <c r="EF1356" s="31"/>
      <c r="EG1356" s="31"/>
      <c r="EH1356" s="31"/>
      <c r="EI1356" s="31"/>
      <c r="EJ1356" s="31"/>
      <c r="EK1356" s="31"/>
      <c r="EL1356" s="31"/>
      <c r="EM1356" s="31"/>
      <c r="EN1356" s="31"/>
      <c r="EO1356" s="31"/>
      <c r="EP1356" s="31"/>
      <c r="EQ1356" s="31"/>
      <c r="ER1356" s="31"/>
      <c r="ES1356" s="31"/>
      <c r="ET1356" s="31"/>
      <c r="EU1356" s="31"/>
      <c r="EV1356" s="31"/>
      <c r="EW1356" s="31"/>
      <c r="EX1356" s="31"/>
      <c r="EY1356" s="31"/>
      <c r="EZ1356" s="31"/>
      <c r="FA1356" s="31"/>
      <c r="FB1356" s="31"/>
      <c r="FC1356" s="31"/>
      <c r="FD1356" s="31"/>
      <c r="FE1356" s="31"/>
      <c r="FF1356" s="31"/>
      <c r="FG1356" s="31"/>
      <c r="FH1356" s="31"/>
      <c r="FI1356" s="31"/>
      <c r="FJ1356" s="31"/>
      <c r="FK1356" s="31"/>
      <c r="FL1356" s="31"/>
      <c r="FM1356" s="31"/>
      <c r="FN1356" s="31"/>
      <c r="FO1356" s="31"/>
      <c r="FP1356" s="31"/>
      <c r="FQ1356" s="31"/>
      <c r="FR1356" s="31"/>
      <c r="FS1356" s="31"/>
      <c r="FT1356" s="31"/>
      <c r="FU1356" s="31"/>
      <c r="FV1356" s="31"/>
      <c r="FW1356" s="31"/>
      <c r="FX1356" s="31"/>
      <c r="FY1356" s="31"/>
      <c r="FZ1356" s="31"/>
      <c r="GA1356" s="31"/>
      <c r="GB1356" s="31"/>
      <c r="GC1356" s="31"/>
      <c r="GD1356" s="31"/>
      <c r="GE1356" s="31"/>
      <c r="GF1356" s="31"/>
      <c r="GG1356" s="31"/>
      <c r="GH1356" s="31"/>
      <c r="GI1356" s="31"/>
      <c r="GJ1356" s="31"/>
      <c r="GK1356" s="31"/>
      <c r="GL1356" s="31"/>
      <c r="GM1356" s="31"/>
      <c r="GN1356" s="31"/>
      <c r="GO1356" s="31"/>
      <c r="GP1356" s="31"/>
      <c r="GQ1356" s="31"/>
      <c r="GR1356" s="31"/>
      <c r="GS1356" s="31"/>
      <c r="GT1356" s="31"/>
      <c r="GU1356" s="31"/>
      <c r="GV1356" s="31"/>
      <c r="GW1356" s="31"/>
      <c r="GX1356" s="31"/>
      <c r="GY1356" s="31"/>
      <c r="GZ1356" s="31"/>
    </row>
    <row r="1357" spans="2:208" s="32" customFormat="1" x14ac:dyDescent="0.2">
      <c r="B1357" s="21"/>
      <c r="C1357" s="22"/>
      <c r="D1357" s="22"/>
      <c r="E1357" s="22"/>
      <c r="F1357" s="246"/>
      <c r="G1357" s="121"/>
      <c r="H1357" s="27"/>
      <c r="I1357" s="28"/>
      <c r="J1357" s="29"/>
      <c r="K1357" s="30"/>
      <c r="L1357" s="34"/>
      <c r="M1357" s="35"/>
      <c r="N1357" s="30"/>
      <c r="O1357" s="34"/>
      <c r="P1357" s="35"/>
      <c r="Q1357" s="30"/>
      <c r="R1357" s="34"/>
      <c r="S1357" s="35"/>
      <c r="T1357" s="30"/>
      <c r="U1357" s="34"/>
      <c r="V1357" s="35"/>
      <c r="W1357" s="30"/>
      <c r="X1357" s="34"/>
      <c r="Y1357" s="34"/>
      <c r="Z1357" s="30"/>
      <c r="AA1357" s="34"/>
      <c r="AB1357" s="34"/>
      <c r="AC1357" s="30"/>
      <c r="AD1357" s="34"/>
      <c r="AE1357" s="34"/>
      <c r="AF1357" s="30"/>
      <c r="AG1357" s="34"/>
      <c r="AH1357" s="34"/>
      <c r="AI1357" s="30"/>
      <c r="AJ1357" s="34"/>
      <c r="AK1357" s="34"/>
      <c r="AL1357" s="30"/>
      <c r="AM1357" s="34"/>
      <c r="AN1357" s="34"/>
      <c r="AO1357" s="30"/>
      <c r="AP1357" s="34"/>
      <c r="AQ1357" s="34"/>
      <c r="AR1357" s="30"/>
      <c r="AS1357" s="34"/>
      <c r="AT1357" s="34"/>
      <c r="AU1357" s="30"/>
      <c r="AV1357" s="34"/>
      <c r="AW1357" s="34"/>
      <c r="AX1357" s="30"/>
      <c r="AY1357" s="34"/>
      <c r="AZ1357" s="34"/>
      <c r="BA1357" s="30"/>
      <c r="BB1357" s="34"/>
      <c r="BC1357" s="34"/>
      <c r="BD1357" s="30"/>
      <c r="BE1357" s="34"/>
      <c r="BF1357" s="34"/>
      <c r="BG1357" s="30"/>
      <c r="BH1357" s="34"/>
      <c r="BI1357" s="34"/>
      <c r="BJ1357" s="30"/>
      <c r="BK1357" s="34"/>
      <c r="BL1357" s="34"/>
      <c r="BM1357" s="122"/>
      <c r="BN1357" s="28"/>
      <c r="BO1357" s="34"/>
      <c r="BP1357" s="30"/>
      <c r="BQ1357" s="30"/>
      <c r="BR1357" s="31"/>
      <c r="BS1357" s="31"/>
      <c r="BT1357" s="31"/>
      <c r="BU1357" s="31"/>
      <c r="BV1357" s="31"/>
      <c r="BW1357" s="31"/>
      <c r="BX1357" s="31"/>
      <c r="BY1357" s="31"/>
      <c r="BZ1357" s="31"/>
      <c r="CA1357" s="31"/>
      <c r="CB1357" s="31"/>
      <c r="CC1357" s="31"/>
      <c r="CD1357" s="31"/>
      <c r="CE1357" s="31"/>
      <c r="CF1357" s="31"/>
      <c r="CG1357" s="31"/>
      <c r="CH1357" s="31"/>
      <c r="CI1357" s="31"/>
      <c r="CJ1357" s="31"/>
      <c r="CK1357" s="31"/>
      <c r="CL1357" s="31"/>
      <c r="CM1357" s="31"/>
      <c r="CN1357" s="31"/>
      <c r="CO1357" s="31"/>
      <c r="CP1357" s="31"/>
      <c r="CQ1357" s="31"/>
      <c r="CR1357" s="31"/>
      <c r="CS1357" s="31"/>
      <c r="CT1357" s="31"/>
      <c r="CU1357" s="31"/>
      <c r="CV1357" s="31"/>
      <c r="CW1357" s="31"/>
      <c r="CX1357" s="31"/>
      <c r="CY1357" s="31"/>
      <c r="CZ1357" s="31"/>
      <c r="DA1357" s="31"/>
      <c r="DB1357" s="31"/>
      <c r="DC1357" s="31"/>
      <c r="DD1357" s="31"/>
      <c r="DE1357" s="31"/>
      <c r="DF1357" s="31"/>
      <c r="DG1357" s="31"/>
      <c r="DH1357" s="31"/>
      <c r="DI1357" s="31"/>
      <c r="DJ1357" s="31"/>
      <c r="DK1357" s="31"/>
      <c r="DL1357" s="31"/>
      <c r="DM1357" s="31"/>
      <c r="DN1357" s="31"/>
      <c r="DO1357" s="31"/>
      <c r="DP1357" s="31"/>
      <c r="DQ1357" s="31"/>
      <c r="DR1357" s="31"/>
      <c r="DS1357" s="31"/>
      <c r="DT1357" s="31"/>
      <c r="DU1357" s="31"/>
      <c r="DV1357" s="31"/>
      <c r="DW1357" s="31"/>
      <c r="DX1357" s="31"/>
      <c r="DY1357" s="31"/>
      <c r="DZ1357" s="31"/>
      <c r="EA1357" s="31"/>
      <c r="EB1357" s="31"/>
      <c r="EC1357" s="31"/>
      <c r="ED1357" s="31"/>
      <c r="EE1357" s="31"/>
      <c r="EF1357" s="31"/>
      <c r="EG1357" s="31"/>
      <c r="EH1357" s="31"/>
      <c r="EI1357" s="31"/>
      <c r="EJ1357" s="31"/>
      <c r="EK1357" s="31"/>
      <c r="EL1357" s="31"/>
      <c r="EM1357" s="31"/>
      <c r="EN1357" s="31"/>
      <c r="EO1357" s="31"/>
      <c r="EP1357" s="31"/>
      <c r="EQ1357" s="31"/>
      <c r="ER1357" s="31"/>
      <c r="ES1357" s="31"/>
      <c r="ET1357" s="31"/>
      <c r="EU1357" s="31"/>
      <c r="EV1357" s="31"/>
      <c r="EW1357" s="31"/>
      <c r="EX1357" s="31"/>
      <c r="EY1357" s="31"/>
      <c r="EZ1357" s="31"/>
      <c r="FA1357" s="31"/>
      <c r="FB1357" s="31"/>
      <c r="FC1357" s="31"/>
      <c r="FD1357" s="31"/>
      <c r="FE1357" s="31"/>
      <c r="FF1357" s="31"/>
      <c r="FG1357" s="31"/>
      <c r="FH1357" s="31"/>
      <c r="FI1357" s="31"/>
      <c r="FJ1357" s="31"/>
      <c r="FK1357" s="31"/>
      <c r="FL1357" s="31"/>
      <c r="FM1357" s="31"/>
      <c r="FN1357" s="31"/>
      <c r="FO1357" s="31"/>
      <c r="FP1357" s="31"/>
      <c r="FQ1357" s="31"/>
      <c r="FR1357" s="31"/>
      <c r="FS1357" s="31"/>
      <c r="FT1357" s="31"/>
      <c r="FU1357" s="31"/>
      <c r="FV1357" s="31"/>
      <c r="FW1357" s="31"/>
      <c r="FX1357" s="31"/>
      <c r="FY1357" s="31"/>
      <c r="FZ1357" s="31"/>
      <c r="GA1357" s="31"/>
      <c r="GB1357" s="31"/>
      <c r="GC1357" s="31"/>
      <c r="GD1357" s="31"/>
      <c r="GE1357" s="31"/>
      <c r="GF1357" s="31"/>
      <c r="GG1357" s="31"/>
      <c r="GH1357" s="31"/>
      <c r="GI1357" s="31"/>
      <c r="GJ1357" s="31"/>
      <c r="GK1357" s="31"/>
      <c r="GL1357" s="31"/>
      <c r="GM1357" s="31"/>
      <c r="GN1357" s="31"/>
      <c r="GO1357" s="31"/>
      <c r="GP1357" s="31"/>
      <c r="GQ1357" s="31"/>
      <c r="GR1357" s="31"/>
      <c r="GS1357" s="31"/>
      <c r="GT1357" s="31"/>
      <c r="GU1357" s="31"/>
      <c r="GV1357" s="31"/>
      <c r="GW1357" s="31"/>
      <c r="GX1357" s="31"/>
      <c r="GY1357" s="31"/>
      <c r="GZ1357" s="31"/>
    </row>
    <row r="1358" spans="2:208" s="32" customFormat="1" x14ac:dyDescent="0.2">
      <c r="B1358" s="21"/>
      <c r="C1358" s="22"/>
      <c r="D1358" s="22"/>
      <c r="E1358" s="22"/>
      <c r="F1358" s="246"/>
      <c r="G1358" s="121"/>
      <c r="H1358" s="27"/>
      <c r="I1358" s="28"/>
      <c r="J1358" s="29"/>
      <c r="K1358" s="30"/>
      <c r="L1358" s="34"/>
      <c r="M1358" s="35"/>
      <c r="N1358" s="30"/>
      <c r="O1358" s="34"/>
      <c r="P1358" s="35"/>
      <c r="Q1358" s="30"/>
      <c r="R1358" s="34"/>
      <c r="S1358" s="35"/>
      <c r="T1358" s="30"/>
      <c r="U1358" s="34"/>
      <c r="V1358" s="35"/>
      <c r="W1358" s="30"/>
      <c r="X1358" s="34"/>
      <c r="Y1358" s="34"/>
      <c r="Z1358" s="30"/>
      <c r="AA1358" s="34"/>
      <c r="AB1358" s="34"/>
      <c r="AC1358" s="30"/>
      <c r="AD1358" s="34"/>
      <c r="AE1358" s="34"/>
      <c r="AF1358" s="30"/>
      <c r="AG1358" s="34"/>
      <c r="AH1358" s="34"/>
      <c r="AI1358" s="30"/>
      <c r="AJ1358" s="34"/>
      <c r="AK1358" s="34"/>
      <c r="AL1358" s="30"/>
      <c r="AM1358" s="34"/>
      <c r="AN1358" s="34"/>
      <c r="AO1358" s="30"/>
      <c r="AP1358" s="34"/>
      <c r="AQ1358" s="34"/>
      <c r="AR1358" s="30"/>
      <c r="AS1358" s="34"/>
      <c r="AT1358" s="34"/>
      <c r="AU1358" s="30"/>
      <c r="AV1358" s="34"/>
      <c r="AW1358" s="34"/>
      <c r="AX1358" s="30"/>
      <c r="AY1358" s="34"/>
      <c r="AZ1358" s="34"/>
      <c r="BA1358" s="30"/>
      <c r="BB1358" s="34"/>
      <c r="BC1358" s="34"/>
      <c r="BD1358" s="30"/>
      <c r="BE1358" s="34"/>
      <c r="BF1358" s="34"/>
      <c r="BG1358" s="30"/>
      <c r="BH1358" s="34"/>
      <c r="BI1358" s="34"/>
      <c r="BJ1358" s="30"/>
      <c r="BK1358" s="34"/>
      <c r="BL1358" s="34"/>
      <c r="BM1358" s="122"/>
      <c r="BN1358" s="28"/>
      <c r="BO1358" s="34"/>
      <c r="BP1358" s="30"/>
      <c r="BQ1358" s="30"/>
      <c r="BR1358" s="31"/>
      <c r="BS1358" s="31"/>
      <c r="BT1358" s="31"/>
      <c r="BU1358" s="31"/>
      <c r="BV1358" s="31"/>
      <c r="BW1358" s="31"/>
      <c r="BX1358" s="31"/>
      <c r="BY1358" s="31"/>
      <c r="BZ1358" s="31"/>
      <c r="CA1358" s="31"/>
      <c r="CB1358" s="31"/>
      <c r="CC1358" s="31"/>
      <c r="CD1358" s="31"/>
      <c r="CE1358" s="31"/>
      <c r="CF1358" s="31"/>
      <c r="CG1358" s="31"/>
      <c r="CH1358" s="31"/>
      <c r="CI1358" s="31"/>
      <c r="CJ1358" s="31"/>
      <c r="CK1358" s="31"/>
      <c r="CL1358" s="31"/>
      <c r="CM1358" s="31"/>
      <c r="CN1358" s="31"/>
      <c r="CO1358" s="31"/>
      <c r="CP1358" s="31"/>
      <c r="CQ1358" s="31"/>
      <c r="CR1358" s="31"/>
      <c r="CS1358" s="31"/>
      <c r="CT1358" s="31"/>
      <c r="CU1358" s="31"/>
      <c r="CV1358" s="31"/>
      <c r="CW1358" s="31"/>
      <c r="CX1358" s="31"/>
      <c r="CY1358" s="31"/>
      <c r="CZ1358" s="31"/>
      <c r="DA1358" s="31"/>
      <c r="DB1358" s="31"/>
      <c r="DC1358" s="31"/>
      <c r="DD1358" s="31"/>
      <c r="DE1358" s="31"/>
      <c r="DF1358" s="31"/>
      <c r="DG1358" s="31"/>
      <c r="DH1358" s="31"/>
      <c r="DI1358" s="31"/>
      <c r="DJ1358" s="31"/>
      <c r="DK1358" s="31"/>
      <c r="DL1358" s="31"/>
      <c r="DM1358" s="31"/>
      <c r="DN1358" s="31"/>
      <c r="DO1358" s="31"/>
      <c r="DP1358" s="31"/>
      <c r="DQ1358" s="31"/>
      <c r="DR1358" s="31"/>
      <c r="DS1358" s="31"/>
      <c r="DT1358" s="31"/>
      <c r="DU1358" s="31"/>
      <c r="DV1358" s="31"/>
      <c r="DW1358" s="31"/>
      <c r="DX1358" s="31"/>
      <c r="DY1358" s="31"/>
      <c r="DZ1358" s="31"/>
      <c r="EA1358" s="31"/>
      <c r="EB1358" s="31"/>
      <c r="EC1358" s="31"/>
      <c r="ED1358" s="31"/>
      <c r="EE1358" s="31"/>
      <c r="EF1358" s="31"/>
      <c r="EG1358" s="31"/>
      <c r="EH1358" s="31"/>
      <c r="EI1358" s="31"/>
      <c r="EJ1358" s="31"/>
      <c r="EK1358" s="31"/>
      <c r="EL1358" s="31"/>
      <c r="EM1358" s="31"/>
      <c r="EN1358" s="31"/>
      <c r="EO1358" s="31"/>
      <c r="EP1358" s="31"/>
      <c r="EQ1358" s="31"/>
      <c r="ER1358" s="31"/>
      <c r="ES1358" s="31"/>
      <c r="ET1358" s="31"/>
      <c r="EU1358" s="31"/>
      <c r="EV1358" s="31"/>
      <c r="EW1358" s="31"/>
      <c r="EX1358" s="31"/>
      <c r="EY1358" s="31"/>
      <c r="EZ1358" s="31"/>
      <c r="FA1358" s="31"/>
      <c r="FB1358" s="31"/>
      <c r="FC1358" s="31"/>
      <c r="FD1358" s="31"/>
      <c r="FE1358" s="31"/>
      <c r="FF1358" s="31"/>
      <c r="FG1358" s="31"/>
      <c r="FH1358" s="31"/>
      <c r="FI1358" s="31"/>
      <c r="FJ1358" s="31"/>
      <c r="FK1358" s="31"/>
      <c r="FL1358" s="31"/>
      <c r="FM1358" s="31"/>
      <c r="FN1358" s="31"/>
      <c r="FO1358" s="31"/>
      <c r="FP1358" s="31"/>
      <c r="FQ1358" s="31"/>
      <c r="FR1358" s="31"/>
      <c r="FS1358" s="31"/>
      <c r="FT1358" s="31"/>
      <c r="FU1358" s="31"/>
      <c r="FV1358" s="31"/>
      <c r="FW1358" s="31"/>
      <c r="FX1358" s="31"/>
      <c r="FY1358" s="31"/>
      <c r="FZ1358" s="31"/>
      <c r="GA1358" s="31"/>
      <c r="GB1358" s="31"/>
      <c r="GC1358" s="31"/>
      <c r="GD1358" s="31"/>
      <c r="GE1358" s="31"/>
      <c r="GF1358" s="31"/>
      <c r="GG1358" s="31"/>
      <c r="GH1358" s="31"/>
      <c r="GI1358" s="31"/>
      <c r="GJ1358" s="31"/>
      <c r="GK1358" s="31"/>
      <c r="GL1358" s="31"/>
      <c r="GM1358" s="31"/>
      <c r="GN1358" s="31"/>
      <c r="GO1358" s="31"/>
      <c r="GP1358" s="31"/>
      <c r="GQ1358" s="31"/>
      <c r="GR1358" s="31"/>
      <c r="GS1358" s="31"/>
      <c r="GT1358" s="31"/>
      <c r="GU1358" s="31"/>
      <c r="GV1358" s="31"/>
      <c r="GW1358" s="31"/>
      <c r="GX1358" s="31"/>
      <c r="GY1358" s="31"/>
      <c r="GZ1358" s="31"/>
    </row>
    <row r="1359" spans="2:208" s="32" customFormat="1" x14ac:dyDescent="0.2">
      <c r="B1359" s="21"/>
      <c r="C1359" s="22"/>
      <c r="D1359" s="22"/>
      <c r="E1359" s="22"/>
      <c r="F1359" s="246"/>
      <c r="G1359" s="121"/>
      <c r="H1359" s="27"/>
      <c r="I1359" s="28"/>
      <c r="J1359" s="29"/>
      <c r="K1359" s="30"/>
      <c r="L1359" s="34"/>
      <c r="M1359" s="35"/>
      <c r="N1359" s="30"/>
      <c r="O1359" s="34"/>
      <c r="P1359" s="35"/>
      <c r="Q1359" s="30"/>
      <c r="R1359" s="34"/>
      <c r="S1359" s="35"/>
      <c r="T1359" s="30"/>
      <c r="U1359" s="34"/>
      <c r="V1359" s="35"/>
      <c r="W1359" s="30"/>
      <c r="X1359" s="34"/>
      <c r="Y1359" s="34"/>
      <c r="Z1359" s="30"/>
      <c r="AA1359" s="34"/>
      <c r="AB1359" s="34"/>
      <c r="AC1359" s="30"/>
      <c r="AD1359" s="34"/>
      <c r="AE1359" s="34"/>
      <c r="AF1359" s="30"/>
      <c r="AG1359" s="34"/>
      <c r="AH1359" s="34"/>
      <c r="AI1359" s="30"/>
      <c r="AJ1359" s="34"/>
      <c r="AK1359" s="34"/>
      <c r="AL1359" s="30"/>
      <c r="AM1359" s="34"/>
      <c r="AN1359" s="34"/>
      <c r="AO1359" s="30"/>
      <c r="AP1359" s="34"/>
      <c r="AQ1359" s="34"/>
      <c r="AR1359" s="30"/>
      <c r="AS1359" s="34"/>
      <c r="AT1359" s="34"/>
      <c r="AU1359" s="30"/>
      <c r="AV1359" s="34"/>
      <c r="AW1359" s="34"/>
      <c r="AX1359" s="30"/>
      <c r="AY1359" s="34"/>
      <c r="AZ1359" s="34"/>
      <c r="BA1359" s="30"/>
      <c r="BB1359" s="34"/>
      <c r="BC1359" s="34"/>
      <c r="BD1359" s="30"/>
      <c r="BE1359" s="34"/>
      <c r="BF1359" s="34"/>
      <c r="BG1359" s="30"/>
      <c r="BH1359" s="34"/>
      <c r="BI1359" s="34"/>
      <c r="BJ1359" s="30"/>
      <c r="BK1359" s="34"/>
      <c r="BL1359" s="34"/>
      <c r="BM1359" s="122"/>
      <c r="BN1359" s="28"/>
      <c r="BO1359" s="34"/>
      <c r="BP1359" s="30"/>
      <c r="BQ1359" s="30"/>
      <c r="BR1359" s="31"/>
      <c r="BS1359" s="31"/>
      <c r="BT1359" s="31"/>
      <c r="BU1359" s="31"/>
      <c r="BV1359" s="31"/>
      <c r="BW1359" s="31"/>
      <c r="BX1359" s="31"/>
      <c r="BY1359" s="31"/>
      <c r="BZ1359" s="31"/>
      <c r="CA1359" s="31"/>
      <c r="CB1359" s="31"/>
      <c r="CC1359" s="31"/>
      <c r="CD1359" s="31"/>
      <c r="CE1359" s="31"/>
      <c r="CF1359" s="31"/>
      <c r="CG1359" s="31"/>
      <c r="CH1359" s="31"/>
      <c r="CI1359" s="31"/>
      <c r="CJ1359" s="31"/>
      <c r="CK1359" s="31"/>
      <c r="CL1359" s="31"/>
      <c r="CM1359" s="31"/>
      <c r="CN1359" s="31"/>
      <c r="CO1359" s="31"/>
      <c r="CP1359" s="31"/>
      <c r="CQ1359" s="31"/>
      <c r="CR1359" s="31"/>
      <c r="CS1359" s="31"/>
      <c r="CT1359" s="31"/>
      <c r="CU1359" s="31"/>
      <c r="CV1359" s="31"/>
      <c r="CW1359" s="31"/>
      <c r="CX1359" s="31"/>
      <c r="CY1359" s="31"/>
      <c r="CZ1359" s="31"/>
      <c r="DA1359" s="31"/>
      <c r="DB1359" s="31"/>
      <c r="DC1359" s="31"/>
      <c r="DD1359" s="31"/>
      <c r="DE1359" s="31"/>
      <c r="DF1359" s="31"/>
      <c r="DG1359" s="31"/>
      <c r="DH1359" s="31"/>
      <c r="DI1359" s="31"/>
      <c r="DJ1359" s="31"/>
      <c r="DK1359" s="31"/>
      <c r="DL1359" s="31"/>
      <c r="DM1359" s="31"/>
      <c r="DN1359" s="31"/>
      <c r="DO1359" s="31"/>
      <c r="DP1359" s="31"/>
      <c r="DQ1359" s="31"/>
      <c r="DR1359" s="31"/>
      <c r="DS1359" s="31"/>
      <c r="DT1359" s="31"/>
      <c r="DU1359" s="31"/>
      <c r="DV1359" s="31"/>
      <c r="DW1359" s="31"/>
      <c r="DX1359" s="31"/>
      <c r="DY1359" s="31"/>
      <c r="DZ1359" s="31"/>
      <c r="EA1359" s="31"/>
      <c r="EB1359" s="31"/>
      <c r="EC1359" s="31"/>
      <c r="ED1359" s="31"/>
      <c r="EE1359" s="31"/>
      <c r="EF1359" s="31"/>
      <c r="EG1359" s="31"/>
      <c r="EH1359" s="31"/>
      <c r="EI1359" s="31"/>
      <c r="EJ1359" s="31"/>
      <c r="EK1359" s="31"/>
      <c r="EL1359" s="31"/>
      <c r="EM1359" s="31"/>
      <c r="EN1359" s="31"/>
      <c r="EO1359" s="31"/>
      <c r="EP1359" s="31"/>
      <c r="EQ1359" s="31"/>
      <c r="ER1359" s="31"/>
      <c r="ES1359" s="31"/>
      <c r="ET1359" s="31"/>
      <c r="EU1359" s="31"/>
      <c r="EV1359" s="31"/>
      <c r="EW1359" s="31"/>
      <c r="EX1359" s="31"/>
      <c r="EY1359" s="31"/>
      <c r="EZ1359" s="31"/>
      <c r="FA1359" s="31"/>
      <c r="FB1359" s="31"/>
      <c r="FC1359" s="31"/>
      <c r="FD1359" s="31"/>
      <c r="FE1359" s="31"/>
      <c r="FF1359" s="31"/>
      <c r="FG1359" s="31"/>
      <c r="FH1359" s="31"/>
      <c r="FI1359" s="31"/>
      <c r="FJ1359" s="31"/>
      <c r="FK1359" s="31"/>
      <c r="FL1359" s="31"/>
      <c r="FM1359" s="31"/>
      <c r="FN1359" s="31"/>
      <c r="FO1359" s="31"/>
      <c r="FP1359" s="31"/>
      <c r="FQ1359" s="31"/>
      <c r="FR1359" s="31"/>
      <c r="FS1359" s="31"/>
      <c r="FT1359" s="31"/>
      <c r="FU1359" s="31"/>
      <c r="FV1359" s="31"/>
      <c r="FW1359" s="31"/>
      <c r="FX1359" s="31"/>
      <c r="FY1359" s="31"/>
      <c r="FZ1359" s="31"/>
      <c r="GA1359" s="31"/>
      <c r="GB1359" s="31"/>
      <c r="GC1359" s="31"/>
      <c r="GD1359" s="31"/>
      <c r="GE1359" s="31"/>
      <c r="GF1359" s="31"/>
      <c r="GG1359" s="31"/>
      <c r="GH1359" s="31"/>
      <c r="GI1359" s="31"/>
      <c r="GJ1359" s="31"/>
      <c r="GK1359" s="31"/>
      <c r="GL1359" s="31"/>
      <c r="GM1359" s="31"/>
      <c r="GN1359" s="31"/>
      <c r="GO1359" s="31"/>
      <c r="GP1359" s="31"/>
      <c r="GQ1359" s="31"/>
      <c r="GR1359" s="31"/>
      <c r="GS1359" s="31"/>
      <c r="GT1359" s="31"/>
      <c r="GU1359" s="31"/>
      <c r="GV1359" s="31"/>
      <c r="GW1359" s="31"/>
      <c r="GX1359" s="31"/>
      <c r="GY1359" s="31"/>
      <c r="GZ1359" s="31"/>
    </row>
    <row r="1360" spans="2:208" s="32" customFormat="1" x14ac:dyDescent="0.2">
      <c r="B1360" s="21"/>
      <c r="C1360" s="22"/>
      <c r="D1360" s="22"/>
      <c r="E1360" s="22"/>
      <c r="F1360" s="246"/>
      <c r="G1360" s="121"/>
      <c r="H1360" s="27"/>
      <c r="I1360" s="28"/>
      <c r="J1360" s="29"/>
      <c r="K1360" s="30"/>
      <c r="L1360" s="34"/>
      <c r="M1360" s="35"/>
      <c r="N1360" s="30"/>
      <c r="O1360" s="34"/>
      <c r="P1360" s="35"/>
      <c r="Q1360" s="30"/>
      <c r="R1360" s="34"/>
      <c r="S1360" s="35"/>
      <c r="T1360" s="30"/>
      <c r="U1360" s="34"/>
      <c r="V1360" s="35"/>
      <c r="W1360" s="30"/>
      <c r="X1360" s="34"/>
      <c r="Y1360" s="34"/>
      <c r="Z1360" s="30"/>
      <c r="AA1360" s="34"/>
      <c r="AB1360" s="34"/>
      <c r="AC1360" s="30"/>
      <c r="AD1360" s="34"/>
      <c r="AE1360" s="34"/>
      <c r="AF1360" s="30"/>
      <c r="AG1360" s="34"/>
      <c r="AH1360" s="34"/>
      <c r="AI1360" s="30"/>
      <c r="AJ1360" s="34"/>
      <c r="AK1360" s="34"/>
      <c r="AL1360" s="30"/>
      <c r="AM1360" s="34"/>
      <c r="AN1360" s="34"/>
      <c r="AO1360" s="30"/>
      <c r="AP1360" s="34"/>
      <c r="AQ1360" s="34"/>
      <c r="AR1360" s="30"/>
      <c r="AS1360" s="34"/>
      <c r="AT1360" s="34"/>
      <c r="AU1360" s="30"/>
      <c r="AV1360" s="34"/>
      <c r="AW1360" s="34"/>
      <c r="AX1360" s="30"/>
      <c r="AY1360" s="34"/>
      <c r="AZ1360" s="34"/>
      <c r="BA1360" s="30"/>
      <c r="BB1360" s="34"/>
      <c r="BC1360" s="34"/>
      <c r="BD1360" s="30"/>
      <c r="BE1360" s="34"/>
      <c r="BF1360" s="34"/>
      <c r="BG1360" s="30"/>
      <c r="BH1360" s="34"/>
      <c r="BI1360" s="34"/>
      <c r="BJ1360" s="30"/>
      <c r="BK1360" s="34"/>
      <c r="BL1360" s="34"/>
      <c r="BM1360" s="122"/>
      <c r="BN1360" s="28"/>
      <c r="BO1360" s="34"/>
      <c r="BP1360" s="30"/>
      <c r="BQ1360" s="30"/>
      <c r="BR1360" s="31"/>
      <c r="BS1360" s="31"/>
      <c r="BT1360" s="31"/>
      <c r="BU1360" s="31"/>
      <c r="BV1360" s="31"/>
      <c r="BW1360" s="31"/>
      <c r="BX1360" s="31"/>
      <c r="BY1360" s="31"/>
      <c r="BZ1360" s="31"/>
      <c r="CA1360" s="31"/>
      <c r="CB1360" s="31"/>
      <c r="CC1360" s="31"/>
      <c r="CD1360" s="31"/>
      <c r="CE1360" s="31"/>
      <c r="CF1360" s="31"/>
      <c r="CG1360" s="31"/>
      <c r="CH1360" s="31"/>
      <c r="CI1360" s="31"/>
      <c r="CJ1360" s="31"/>
      <c r="CK1360" s="31"/>
      <c r="CL1360" s="31"/>
      <c r="CM1360" s="31"/>
      <c r="CN1360" s="31"/>
      <c r="CO1360" s="31"/>
      <c r="CP1360" s="31"/>
      <c r="CQ1360" s="31"/>
      <c r="CR1360" s="31"/>
      <c r="CS1360" s="31"/>
      <c r="CT1360" s="31"/>
      <c r="CU1360" s="31"/>
      <c r="CV1360" s="31"/>
      <c r="CW1360" s="31"/>
      <c r="CX1360" s="31"/>
      <c r="CY1360" s="31"/>
      <c r="CZ1360" s="31"/>
      <c r="DA1360" s="31"/>
      <c r="DB1360" s="31"/>
      <c r="DC1360" s="31"/>
      <c r="DD1360" s="31"/>
      <c r="DE1360" s="31"/>
      <c r="DF1360" s="31"/>
      <c r="DG1360" s="31"/>
      <c r="DH1360" s="31"/>
      <c r="DI1360" s="31"/>
      <c r="DJ1360" s="31"/>
      <c r="DK1360" s="31"/>
      <c r="DL1360" s="31"/>
      <c r="DM1360" s="31"/>
      <c r="DN1360" s="31"/>
      <c r="DO1360" s="31"/>
      <c r="DP1360" s="31"/>
      <c r="DQ1360" s="31"/>
      <c r="DR1360" s="31"/>
      <c r="DS1360" s="31"/>
      <c r="DT1360" s="31"/>
      <c r="DU1360" s="31"/>
      <c r="DV1360" s="31"/>
      <c r="DW1360" s="31"/>
      <c r="DX1360" s="31"/>
      <c r="DY1360" s="31"/>
      <c r="DZ1360" s="31"/>
      <c r="EA1360" s="31"/>
      <c r="EB1360" s="31"/>
      <c r="EC1360" s="31"/>
      <c r="ED1360" s="31"/>
      <c r="EE1360" s="31"/>
      <c r="EF1360" s="31"/>
      <c r="EG1360" s="31"/>
      <c r="EH1360" s="31"/>
      <c r="EI1360" s="31"/>
      <c r="EJ1360" s="31"/>
      <c r="EK1360" s="31"/>
      <c r="EL1360" s="31"/>
      <c r="EM1360" s="31"/>
      <c r="EN1360" s="31"/>
      <c r="EO1360" s="31"/>
      <c r="EP1360" s="31"/>
      <c r="EQ1360" s="31"/>
      <c r="ER1360" s="31"/>
      <c r="ES1360" s="31"/>
      <c r="ET1360" s="31"/>
      <c r="EU1360" s="31"/>
      <c r="EV1360" s="31"/>
      <c r="EW1360" s="31"/>
      <c r="EX1360" s="31"/>
      <c r="EY1360" s="31"/>
      <c r="EZ1360" s="31"/>
      <c r="FA1360" s="31"/>
      <c r="FB1360" s="31"/>
      <c r="FC1360" s="31"/>
      <c r="FD1360" s="31"/>
      <c r="FE1360" s="31"/>
      <c r="FF1360" s="31"/>
      <c r="FG1360" s="31"/>
      <c r="FH1360" s="31"/>
      <c r="FI1360" s="31"/>
      <c r="FJ1360" s="31"/>
      <c r="FK1360" s="31"/>
      <c r="FL1360" s="31"/>
      <c r="FM1360" s="31"/>
      <c r="FN1360" s="31"/>
      <c r="FO1360" s="31"/>
      <c r="FP1360" s="31"/>
      <c r="FQ1360" s="31"/>
      <c r="FR1360" s="31"/>
      <c r="FS1360" s="31"/>
      <c r="FT1360" s="31"/>
      <c r="FU1360" s="31"/>
      <c r="FV1360" s="31"/>
      <c r="FW1360" s="31"/>
      <c r="FX1360" s="31"/>
      <c r="FY1360" s="31"/>
      <c r="FZ1360" s="31"/>
      <c r="GA1360" s="31"/>
      <c r="GB1360" s="31"/>
      <c r="GC1360" s="31"/>
      <c r="GD1360" s="31"/>
      <c r="GE1360" s="31"/>
      <c r="GF1360" s="31"/>
      <c r="GG1360" s="31"/>
      <c r="GH1360" s="31"/>
      <c r="GI1360" s="31"/>
      <c r="GJ1360" s="31"/>
      <c r="GK1360" s="31"/>
      <c r="GL1360" s="31"/>
      <c r="GM1360" s="31"/>
      <c r="GN1360" s="31"/>
      <c r="GO1360" s="31"/>
      <c r="GP1360" s="31"/>
      <c r="GQ1360" s="31"/>
      <c r="GR1360" s="31"/>
      <c r="GS1360" s="31"/>
      <c r="GT1360" s="31"/>
      <c r="GU1360" s="31"/>
      <c r="GV1360" s="31"/>
      <c r="GW1360" s="31"/>
      <c r="GX1360" s="31"/>
      <c r="GY1360" s="31"/>
      <c r="GZ1360" s="31"/>
    </row>
    <row r="1361" spans="2:208" s="32" customFormat="1" x14ac:dyDescent="0.2">
      <c r="B1361" s="21"/>
      <c r="C1361" s="22"/>
      <c r="D1361" s="22"/>
      <c r="E1361" s="22"/>
      <c r="F1361" s="246"/>
      <c r="G1361" s="121"/>
      <c r="H1361" s="27"/>
      <c r="I1361" s="28"/>
      <c r="J1361" s="29"/>
      <c r="K1361" s="30"/>
      <c r="L1361" s="34"/>
      <c r="M1361" s="35"/>
      <c r="N1361" s="30"/>
      <c r="O1361" s="34"/>
      <c r="P1361" s="35"/>
      <c r="Q1361" s="30"/>
      <c r="R1361" s="34"/>
      <c r="S1361" s="35"/>
      <c r="T1361" s="30"/>
      <c r="U1361" s="34"/>
      <c r="V1361" s="35"/>
      <c r="W1361" s="30"/>
      <c r="X1361" s="34"/>
      <c r="Y1361" s="34"/>
      <c r="Z1361" s="30"/>
      <c r="AA1361" s="34"/>
      <c r="AB1361" s="34"/>
      <c r="AC1361" s="30"/>
      <c r="AD1361" s="34"/>
      <c r="AE1361" s="34"/>
      <c r="AF1361" s="30"/>
      <c r="AG1361" s="34"/>
      <c r="AH1361" s="34"/>
      <c r="AI1361" s="30"/>
      <c r="AJ1361" s="34"/>
      <c r="AK1361" s="34"/>
      <c r="AL1361" s="30"/>
      <c r="AM1361" s="34"/>
      <c r="AN1361" s="34"/>
      <c r="AO1361" s="30"/>
      <c r="AP1361" s="34"/>
      <c r="AQ1361" s="34"/>
      <c r="AR1361" s="30"/>
      <c r="AS1361" s="34"/>
      <c r="AT1361" s="34"/>
      <c r="AU1361" s="30"/>
      <c r="AV1361" s="34"/>
      <c r="AW1361" s="34"/>
      <c r="AX1361" s="30"/>
      <c r="AY1361" s="34"/>
      <c r="AZ1361" s="34"/>
      <c r="BA1361" s="30"/>
      <c r="BB1361" s="34"/>
      <c r="BC1361" s="34"/>
      <c r="BD1361" s="30"/>
      <c r="BE1361" s="34"/>
      <c r="BF1361" s="34"/>
      <c r="BG1361" s="30"/>
      <c r="BH1361" s="34"/>
      <c r="BI1361" s="34"/>
      <c r="BJ1361" s="30"/>
      <c r="BK1361" s="34"/>
      <c r="BL1361" s="34"/>
      <c r="BM1361" s="122"/>
      <c r="BN1361" s="28"/>
      <c r="BO1361" s="34"/>
      <c r="BP1361" s="30"/>
      <c r="BQ1361" s="30"/>
      <c r="BR1361" s="31"/>
      <c r="BS1361" s="31"/>
      <c r="BT1361" s="31"/>
      <c r="BU1361" s="31"/>
      <c r="BV1361" s="31"/>
      <c r="BW1361" s="31"/>
      <c r="BX1361" s="31"/>
      <c r="BY1361" s="31"/>
      <c r="BZ1361" s="31"/>
      <c r="CA1361" s="31"/>
      <c r="CB1361" s="31"/>
      <c r="CC1361" s="31"/>
      <c r="CD1361" s="31"/>
      <c r="CE1361" s="31"/>
      <c r="CF1361" s="31"/>
      <c r="CG1361" s="31"/>
      <c r="CH1361" s="31"/>
      <c r="CI1361" s="31"/>
      <c r="CJ1361" s="31"/>
      <c r="CK1361" s="31"/>
      <c r="CL1361" s="31"/>
      <c r="CM1361" s="31"/>
      <c r="CN1361" s="31"/>
      <c r="CO1361" s="31"/>
      <c r="CP1361" s="31"/>
      <c r="CQ1361" s="31"/>
      <c r="CR1361" s="31"/>
      <c r="CS1361" s="31"/>
      <c r="CT1361" s="31"/>
      <c r="CU1361" s="31"/>
      <c r="CV1361" s="31"/>
      <c r="CW1361" s="31"/>
      <c r="CX1361" s="31"/>
      <c r="CY1361" s="31"/>
      <c r="CZ1361" s="31"/>
      <c r="DA1361" s="31"/>
      <c r="DB1361" s="31"/>
      <c r="DC1361" s="31"/>
      <c r="DD1361" s="31"/>
      <c r="DE1361" s="31"/>
      <c r="DF1361" s="31"/>
      <c r="DG1361" s="31"/>
      <c r="DH1361" s="31"/>
      <c r="DI1361" s="31"/>
      <c r="DJ1361" s="31"/>
      <c r="DK1361" s="31"/>
      <c r="DL1361" s="31"/>
      <c r="DM1361" s="31"/>
      <c r="DN1361" s="31"/>
      <c r="DO1361" s="31"/>
      <c r="DP1361" s="31"/>
      <c r="DQ1361" s="31"/>
      <c r="DR1361" s="31"/>
      <c r="DS1361" s="31"/>
      <c r="DT1361" s="31"/>
      <c r="DU1361" s="31"/>
      <c r="DV1361" s="31"/>
      <c r="DW1361" s="31"/>
      <c r="DX1361" s="31"/>
      <c r="DY1361" s="31"/>
      <c r="DZ1361" s="31"/>
      <c r="EA1361" s="31"/>
      <c r="EB1361" s="31"/>
      <c r="EC1361" s="31"/>
      <c r="ED1361" s="31"/>
      <c r="EE1361" s="31"/>
      <c r="EF1361" s="31"/>
      <c r="EG1361" s="31"/>
      <c r="EH1361" s="31"/>
      <c r="EI1361" s="31"/>
      <c r="EJ1361" s="31"/>
      <c r="EK1361" s="31"/>
      <c r="EL1361" s="31"/>
      <c r="EM1361" s="31"/>
      <c r="EN1361" s="31"/>
      <c r="EO1361" s="31"/>
      <c r="EP1361" s="31"/>
      <c r="EQ1361" s="31"/>
      <c r="ER1361" s="31"/>
      <c r="ES1361" s="31"/>
      <c r="ET1361" s="31"/>
      <c r="EU1361" s="31"/>
      <c r="EV1361" s="31"/>
      <c r="EW1361" s="31"/>
      <c r="EX1361" s="31"/>
      <c r="EY1361" s="31"/>
      <c r="EZ1361" s="31"/>
      <c r="FA1361" s="31"/>
      <c r="FB1361" s="31"/>
      <c r="FC1361" s="31"/>
      <c r="FD1361" s="31"/>
      <c r="FE1361" s="31"/>
      <c r="FF1361" s="31"/>
      <c r="FG1361" s="31"/>
      <c r="FH1361" s="31"/>
      <c r="FI1361" s="31"/>
      <c r="FJ1361" s="31"/>
      <c r="FK1361" s="31"/>
      <c r="FL1361" s="31"/>
      <c r="FM1361" s="31"/>
      <c r="FN1361" s="31"/>
      <c r="FO1361" s="31"/>
      <c r="FP1361" s="31"/>
      <c r="FQ1361" s="31"/>
      <c r="FR1361" s="31"/>
      <c r="FS1361" s="31"/>
      <c r="FT1361" s="31"/>
      <c r="FU1361" s="31"/>
      <c r="FV1361" s="31"/>
      <c r="FW1361" s="31"/>
      <c r="FX1361" s="31"/>
      <c r="FY1361" s="31"/>
      <c r="FZ1361" s="31"/>
      <c r="GA1361" s="31"/>
      <c r="GB1361" s="31"/>
      <c r="GC1361" s="31"/>
      <c r="GD1361" s="31"/>
      <c r="GE1361" s="31"/>
      <c r="GF1361" s="31"/>
      <c r="GG1361" s="31"/>
      <c r="GH1361" s="31"/>
      <c r="GI1361" s="31"/>
      <c r="GJ1361" s="31"/>
      <c r="GK1361" s="31"/>
      <c r="GL1361" s="31"/>
      <c r="GM1361" s="31"/>
      <c r="GN1361" s="31"/>
      <c r="GO1361" s="31"/>
      <c r="GP1361" s="31"/>
      <c r="GQ1361" s="31"/>
      <c r="GR1361" s="31"/>
      <c r="GS1361" s="31"/>
      <c r="GT1361" s="31"/>
      <c r="GU1361" s="31"/>
      <c r="GV1361" s="31"/>
      <c r="GW1361" s="31"/>
      <c r="GX1361" s="31"/>
      <c r="GY1361" s="31"/>
      <c r="GZ1361" s="31"/>
    </row>
    <row r="1362" spans="2:208" s="32" customFormat="1" x14ac:dyDescent="0.2">
      <c r="B1362" s="21"/>
      <c r="C1362" s="22"/>
      <c r="D1362" s="22"/>
      <c r="E1362" s="22"/>
      <c r="F1362" s="246"/>
      <c r="G1362" s="121"/>
      <c r="H1362" s="27"/>
      <c r="I1362" s="28"/>
      <c r="J1362" s="29"/>
      <c r="K1362" s="30"/>
      <c r="L1362" s="34"/>
      <c r="M1362" s="35"/>
      <c r="N1362" s="30"/>
      <c r="O1362" s="34"/>
      <c r="P1362" s="35"/>
      <c r="Q1362" s="30"/>
      <c r="R1362" s="34"/>
      <c r="S1362" s="35"/>
      <c r="T1362" s="30"/>
      <c r="U1362" s="34"/>
      <c r="V1362" s="35"/>
      <c r="W1362" s="30"/>
      <c r="X1362" s="34"/>
      <c r="Y1362" s="34"/>
      <c r="Z1362" s="30"/>
      <c r="AA1362" s="34"/>
      <c r="AB1362" s="34"/>
      <c r="AC1362" s="30"/>
      <c r="AD1362" s="34"/>
      <c r="AE1362" s="34"/>
      <c r="AF1362" s="30"/>
      <c r="AG1362" s="34"/>
      <c r="AH1362" s="34"/>
      <c r="AI1362" s="30"/>
      <c r="AJ1362" s="34"/>
      <c r="AK1362" s="34"/>
      <c r="AL1362" s="30"/>
      <c r="AM1362" s="34"/>
      <c r="AN1362" s="34"/>
      <c r="AO1362" s="30"/>
      <c r="AP1362" s="34"/>
      <c r="AQ1362" s="34"/>
      <c r="AR1362" s="30"/>
      <c r="AS1362" s="34"/>
      <c r="AT1362" s="34"/>
      <c r="AU1362" s="30"/>
      <c r="AV1362" s="34"/>
      <c r="AW1362" s="34"/>
      <c r="AX1362" s="30"/>
      <c r="AY1362" s="34"/>
      <c r="AZ1362" s="34"/>
      <c r="BA1362" s="30"/>
      <c r="BB1362" s="34"/>
      <c r="BC1362" s="34"/>
      <c r="BD1362" s="30"/>
      <c r="BE1362" s="34"/>
      <c r="BF1362" s="34"/>
      <c r="BG1362" s="30"/>
      <c r="BH1362" s="34"/>
      <c r="BI1362" s="34"/>
      <c r="BJ1362" s="30"/>
      <c r="BK1362" s="34"/>
      <c r="BL1362" s="34"/>
      <c r="BM1362" s="122"/>
      <c r="BN1362" s="28"/>
      <c r="BO1362" s="34"/>
      <c r="BP1362" s="30"/>
      <c r="BQ1362" s="30"/>
      <c r="BR1362" s="31"/>
      <c r="BS1362" s="31"/>
      <c r="BT1362" s="31"/>
      <c r="BU1362" s="31"/>
      <c r="BV1362" s="31"/>
      <c r="BW1362" s="31"/>
      <c r="BX1362" s="31"/>
      <c r="BY1362" s="31"/>
      <c r="BZ1362" s="31"/>
      <c r="CA1362" s="31"/>
      <c r="CB1362" s="31"/>
      <c r="CC1362" s="31"/>
      <c r="CD1362" s="31"/>
      <c r="CE1362" s="31"/>
      <c r="CF1362" s="31"/>
      <c r="CG1362" s="31"/>
      <c r="CH1362" s="31"/>
      <c r="CI1362" s="31"/>
      <c r="CJ1362" s="31"/>
      <c r="CK1362" s="31"/>
      <c r="CL1362" s="31"/>
      <c r="CM1362" s="31"/>
      <c r="CN1362" s="31"/>
      <c r="CO1362" s="31"/>
      <c r="CP1362" s="31"/>
      <c r="CQ1362" s="31"/>
      <c r="CR1362" s="31"/>
      <c r="CS1362" s="31"/>
      <c r="CT1362" s="31"/>
      <c r="CU1362" s="31"/>
      <c r="CV1362" s="31"/>
      <c r="CW1362" s="31"/>
      <c r="CX1362" s="31"/>
      <c r="CY1362" s="31"/>
      <c r="CZ1362" s="31"/>
      <c r="DA1362" s="31"/>
      <c r="DB1362" s="31"/>
      <c r="DC1362" s="31"/>
      <c r="DD1362" s="31"/>
      <c r="DE1362" s="31"/>
      <c r="DF1362" s="31"/>
      <c r="DG1362" s="31"/>
      <c r="DH1362" s="31"/>
      <c r="DI1362" s="31"/>
      <c r="DJ1362" s="31"/>
      <c r="DK1362" s="31"/>
      <c r="DL1362" s="31"/>
      <c r="DM1362" s="31"/>
      <c r="DN1362" s="31"/>
      <c r="DO1362" s="31"/>
      <c r="DP1362" s="31"/>
      <c r="DQ1362" s="31"/>
      <c r="DR1362" s="31"/>
      <c r="DS1362" s="31"/>
      <c r="DT1362" s="31"/>
      <c r="DU1362" s="31"/>
      <c r="DV1362" s="31"/>
      <c r="DW1362" s="31"/>
      <c r="DX1362" s="31"/>
      <c r="DY1362" s="31"/>
      <c r="DZ1362" s="31"/>
      <c r="EA1362" s="31"/>
      <c r="EB1362" s="31"/>
      <c r="EC1362" s="31"/>
      <c r="ED1362" s="31"/>
      <c r="EE1362" s="31"/>
      <c r="EF1362" s="31"/>
      <c r="EG1362" s="31"/>
      <c r="EH1362" s="31"/>
      <c r="EI1362" s="31"/>
      <c r="EJ1362" s="31"/>
      <c r="EK1362" s="31"/>
      <c r="EL1362" s="31"/>
      <c r="EM1362" s="31"/>
      <c r="EN1362" s="31"/>
      <c r="EO1362" s="31"/>
      <c r="EP1362" s="31"/>
      <c r="EQ1362" s="31"/>
      <c r="ER1362" s="31"/>
      <c r="ES1362" s="31"/>
      <c r="ET1362" s="31"/>
      <c r="EU1362" s="31"/>
      <c r="EV1362" s="31"/>
      <c r="EW1362" s="31"/>
      <c r="EX1362" s="31"/>
      <c r="EY1362" s="31"/>
      <c r="EZ1362" s="31"/>
      <c r="FA1362" s="31"/>
      <c r="FB1362" s="31"/>
      <c r="FC1362" s="31"/>
      <c r="FD1362" s="31"/>
      <c r="FE1362" s="31"/>
      <c r="FF1362" s="31"/>
      <c r="FG1362" s="31"/>
      <c r="FH1362" s="31"/>
      <c r="FI1362" s="31"/>
      <c r="FJ1362" s="31"/>
      <c r="FK1362" s="31"/>
      <c r="FL1362" s="31"/>
      <c r="FM1362" s="31"/>
      <c r="FN1362" s="31"/>
      <c r="FO1362" s="31"/>
      <c r="FP1362" s="31"/>
      <c r="FQ1362" s="31"/>
      <c r="FR1362" s="31"/>
      <c r="FS1362" s="31"/>
      <c r="FT1362" s="31"/>
      <c r="FU1362" s="31"/>
      <c r="FV1362" s="31"/>
      <c r="FW1362" s="31"/>
      <c r="FX1362" s="31"/>
      <c r="FY1362" s="31"/>
      <c r="FZ1362" s="31"/>
      <c r="GA1362" s="31"/>
      <c r="GB1362" s="31"/>
      <c r="GC1362" s="31"/>
      <c r="GD1362" s="31"/>
      <c r="GE1362" s="31"/>
      <c r="GF1362" s="31"/>
      <c r="GG1362" s="31"/>
      <c r="GH1362" s="31"/>
      <c r="GI1362" s="31"/>
      <c r="GJ1362" s="31"/>
      <c r="GK1362" s="31"/>
      <c r="GL1362" s="31"/>
      <c r="GM1362" s="31"/>
      <c r="GN1362" s="31"/>
      <c r="GO1362" s="31"/>
      <c r="GP1362" s="31"/>
      <c r="GQ1362" s="31"/>
      <c r="GR1362" s="31"/>
      <c r="GS1362" s="31"/>
      <c r="GT1362" s="31"/>
      <c r="GU1362" s="31"/>
      <c r="GV1362" s="31"/>
      <c r="GW1362" s="31"/>
      <c r="GX1362" s="31"/>
      <c r="GY1362" s="31"/>
      <c r="GZ1362" s="31"/>
    </row>
    <row r="1363" spans="2:208" s="32" customFormat="1" x14ac:dyDescent="0.2">
      <c r="B1363" s="21"/>
      <c r="C1363" s="22"/>
      <c r="D1363" s="22"/>
      <c r="E1363" s="22"/>
      <c r="F1363" s="246"/>
      <c r="G1363" s="121"/>
      <c r="H1363" s="27"/>
      <c r="I1363" s="28"/>
      <c r="J1363" s="29"/>
      <c r="K1363" s="30"/>
      <c r="L1363" s="34"/>
      <c r="M1363" s="35"/>
      <c r="N1363" s="30"/>
      <c r="O1363" s="34"/>
      <c r="P1363" s="35"/>
      <c r="Q1363" s="30"/>
      <c r="R1363" s="34"/>
      <c r="S1363" s="35"/>
      <c r="T1363" s="30"/>
      <c r="U1363" s="34"/>
      <c r="V1363" s="35"/>
      <c r="W1363" s="30"/>
      <c r="X1363" s="34"/>
      <c r="Y1363" s="34"/>
      <c r="Z1363" s="30"/>
      <c r="AA1363" s="34"/>
      <c r="AB1363" s="34"/>
      <c r="AC1363" s="30"/>
      <c r="AD1363" s="34"/>
      <c r="AE1363" s="34"/>
      <c r="AF1363" s="30"/>
      <c r="AG1363" s="34"/>
      <c r="AH1363" s="34"/>
      <c r="AI1363" s="30"/>
      <c r="AJ1363" s="34"/>
      <c r="AK1363" s="34"/>
      <c r="AL1363" s="30"/>
      <c r="AM1363" s="34"/>
      <c r="AN1363" s="34"/>
      <c r="AO1363" s="30"/>
      <c r="AP1363" s="34"/>
      <c r="AQ1363" s="34"/>
      <c r="AR1363" s="30"/>
      <c r="AS1363" s="34"/>
      <c r="AT1363" s="34"/>
      <c r="AU1363" s="30"/>
      <c r="AV1363" s="34"/>
      <c r="AW1363" s="34"/>
      <c r="AX1363" s="30"/>
      <c r="AY1363" s="34"/>
      <c r="AZ1363" s="34"/>
      <c r="BA1363" s="30"/>
      <c r="BB1363" s="34"/>
      <c r="BC1363" s="34"/>
      <c r="BD1363" s="30"/>
      <c r="BE1363" s="34"/>
      <c r="BF1363" s="34"/>
      <c r="BG1363" s="30"/>
      <c r="BH1363" s="34"/>
      <c r="BI1363" s="34"/>
      <c r="BJ1363" s="30"/>
      <c r="BK1363" s="34"/>
      <c r="BL1363" s="34"/>
      <c r="BM1363" s="122"/>
      <c r="BN1363" s="28"/>
      <c r="BO1363" s="34"/>
      <c r="BP1363" s="30"/>
      <c r="BQ1363" s="30"/>
      <c r="BR1363" s="31"/>
      <c r="BS1363" s="31"/>
      <c r="BT1363" s="31"/>
      <c r="BU1363" s="31"/>
      <c r="BV1363" s="31"/>
      <c r="BW1363" s="31"/>
      <c r="BX1363" s="31"/>
      <c r="BY1363" s="31"/>
      <c r="BZ1363" s="31"/>
      <c r="CA1363" s="31"/>
      <c r="CB1363" s="31"/>
      <c r="CC1363" s="31"/>
      <c r="CD1363" s="31"/>
      <c r="CE1363" s="31"/>
      <c r="CF1363" s="31"/>
      <c r="CG1363" s="31"/>
      <c r="CH1363" s="31"/>
      <c r="CI1363" s="31"/>
      <c r="CJ1363" s="31"/>
      <c r="CK1363" s="31"/>
      <c r="CL1363" s="31"/>
      <c r="CM1363" s="31"/>
      <c r="CN1363" s="31"/>
      <c r="CO1363" s="31"/>
      <c r="CP1363" s="31"/>
      <c r="CQ1363" s="31"/>
      <c r="CR1363" s="31"/>
      <c r="CS1363" s="31"/>
      <c r="CT1363" s="31"/>
      <c r="CU1363" s="31"/>
      <c r="CV1363" s="31"/>
      <c r="CW1363" s="31"/>
      <c r="CX1363" s="31"/>
      <c r="CY1363" s="31"/>
      <c r="CZ1363" s="31"/>
      <c r="DA1363" s="31"/>
      <c r="DB1363" s="31"/>
      <c r="DC1363" s="31"/>
      <c r="DD1363" s="31"/>
      <c r="DE1363" s="31"/>
      <c r="DF1363" s="31"/>
      <c r="DG1363" s="31"/>
      <c r="DH1363" s="31"/>
      <c r="DI1363" s="31"/>
      <c r="DJ1363" s="31"/>
      <c r="DK1363" s="31"/>
      <c r="DL1363" s="31"/>
      <c r="DM1363" s="31"/>
      <c r="DN1363" s="31"/>
      <c r="DO1363" s="31"/>
      <c r="DP1363" s="31"/>
      <c r="DQ1363" s="31"/>
      <c r="DR1363" s="31"/>
      <c r="DS1363" s="31"/>
      <c r="DT1363" s="31"/>
      <c r="DU1363" s="31"/>
      <c r="DV1363" s="31"/>
      <c r="DW1363" s="31"/>
      <c r="DX1363" s="31"/>
      <c r="DY1363" s="31"/>
      <c r="DZ1363" s="31"/>
      <c r="EA1363" s="31"/>
      <c r="EB1363" s="31"/>
      <c r="EC1363" s="31"/>
      <c r="ED1363" s="31"/>
      <c r="EE1363" s="31"/>
      <c r="EF1363" s="31"/>
      <c r="EG1363" s="31"/>
      <c r="EH1363" s="31"/>
      <c r="EI1363" s="31"/>
      <c r="EJ1363" s="31"/>
      <c r="EK1363" s="31"/>
      <c r="EL1363" s="31"/>
      <c r="EM1363" s="31"/>
      <c r="EN1363" s="31"/>
      <c r="EO1363" s="31"/>
      <c r="EP1363" s="31"/>
      <c r="EQ1363" s="31"/>
      <c r="ER1363" s="31"/>
      <c r="ES1363" s="31"/>
      <c r="ET1363" s="31"/>
      <c r="EU1363" s="31"/>
      <c r="EV1363" s="31"/>
      <c r="EW1363" s="31"/>
      <c r="EX1363" s="31"/>
      <c r="EY1363" s="31"/>
      <c r="EZ1363" s="31"/>
      <c r="FA1363" s="31"/>
      <c r="FB1363" s="31"/>
      <c r="FC1363" s="31"/>
      <c r="FD1363" s="31"/>
      <c r="FE1363" s="31"/>
      <c r="FF1363" s="31"/>
      <c r="FG1363" s="31"/>
      <c r="FH1363" s="31"/>
      <c r="FI1363" s="31"/>
      <c r="FJ1363" s="31"/>
      <c r="FK1363" s="31"/>
      <c r="FL1363" s="31"/>
      <c r="FM1363" s="31"/>
      <c r="FN1363" s="31"/>
      <c r="FO1363" s="31"/>
      <c r="FP1363" s="31"/>
      <c r="FQ1363" s="31"/>
      <c r="FR1363" s="31"/>
      <c r="FS1363" s="31"/>
      <c r="FT1363" s="31"/>
      <c r="FU1363" s="31"/>
      <c r="FV1363" s="31"/>
      <c r="FW1363" s="31"/>
      <c r="FX1363" s="31"/>
      <c r="FY1363" s="31"/>
      <c r="FZ1363" s="31"/>
      <c r="GA1363" s="31"/>
      <c r="GB1363" s="31"/>
      <c r="GC1363" s="31"/>
      <c r="GD1363" s="31"/>
      <c r="GE1363" s="31"/>
      <c r="GF1363" s="31"/>
      <c r="GG1363" s="31"/>
      <c r="GH1363" s="31"/>
      <c r="GI1363" s="31"/>
      <c r="GJ1363" s="31"/>
      <c r="GK1363" s="31"/>
      <c r="GL1363" s="31"/>
      <c r="GM1363" s="31"/>
      <c r="GN1363" s="31"/>
      <c r="GO1363" s="31"/>
      <c r="GP1363" s="31"/>
      <c r="GQ1363" s="31"/>
      <c r="GR1363" s="31"/>
      <c r="GS1363" s="31"/>
      <c r="GT1363" s="31"/>
      <c r="GU1363" s="31"/>
      <c r="GV1363" s="31"/>
      <c r="GW1363" s="31"/>
      <c r="GX1363" s="31"/>
      <c r="GY1363" s="31"/>
      <c r="GZ1363" s="31"/>
    </row>
    <row r="1364" spans="2:208" s="32" customFormat="1" x14ac:dyDescent="0.2">
      <c r="B1364" s="21"/>
      <c r="C1364" s="22"/>
      <c r="D1364" s="22"/>
      <c r="E1364" s="22"/>
      <c r="F1364" s="246"/>
      <c r="G1364" s="121"/>
      <c r="H1364" s="27"/>
      <c r="I1364" s="28"/>
      <c r="J1364" s="29"/>
      <c r="K1364" s="30"/>
      <c r="L1364" s="34"/>
      <c r="M1364" s="35"/>
      <c r="N1364" s="30"/>
      <c r="O1364" s="34"/>
      <c r="P1364" s="35"/>
      <c r="Q1364" s="30"/>
      <c r="R1364" s="34"/>
      <c r="S1364" s="35"/>
      <c r="T1364" s="30"/>
      <c r="U1364" s="34"/>
      <c r="V1364" s="35"/>
      <c r="W1364" s="30"/>
      <c r="X1364" s="34"/>
      <c r="Y1364" s="34"/>
      <c r="Z1364" s="30"/>
      <c r="AA1364" s="34"/>
      <c r="AB1364" s="34"/>
      <c r="AC1364" s="30"/>
      <c r="AD1364" s="34"/>
      <c r="AE1364" s="34"/>
      <c r="AF1364" s="30"/>
      <c r="AG1364" s="34"/>
      <c r="AH1364" s="34"/>
      <c r="AI1364" s="30"/>
      <c r="AJ1364" s="34"/>
      <c r="AK1364" s="34"/>
      <c r="AL1364" s="30"/>
      <c r="AM1364" s="34"/>
      <c r="AN1364" s="34"/>
      <c r="AO1364" s="30"/>
      <c r="AP1364" s="34"/>
      <c r="AQ1364" s="34"/>
      <c r="AR1364" s="30"/>
      <c r="AS1364" s="34"/>
      <c r="AT1364" s="34"/>
      <c r="AU1364" s="30"/>
      <c r="AV1364" s="34"/>
      <c r="AW1364" s="34"/>
      <c r="AX1364" s="30"/>
      <c r="AY1364" s="34"/>
      <c r="AZ1364" s="34"/>
      <c r="BA1364" s="30"/>
      <c r="BB1364" s="34"/>
      <c r="BC1364" s="34"/>
      <c r="BD1364" s="30"/>
      <c r="BE1364" s="34"/>
      <c r="BF1364" s="34"/>
      <c r="BG1364" s="30"/>
      <c r="BH1364" s="34"/>
      <c r="BI1364" s="34"/>
      <c r="BJ1364" s="30"/>
      <c r="BK1364" s="34"/>
      <c r="BL1364" s="34"/>
      <c r="BM1364" s="122"/>
      <c r="BN1364" s="28"/>
      <c r="BO1364" s="34"/>
      <c r="BP1364" s="30"/>
      <c r="BQ1364" s="30"/>
      <c r="BR1364" s="31"/>
      <c r="BS1364" s="31"/>
      <c r="BT1364" s="31"/>
      <c r="BU1364" s="31"/>
      <c r="BV1364" s="31"/>
      <c r="BW1364" s="31"/>
      <c r="BX1364" s="31"/>
      <c r="BY1364" s="31"/>
      <c r="BZ1364" s="31"/>
      <c r="CA1364" s="31"/>
      <c r="CB1364" s="31"/>
      <c r="CC1364" s="31"/>
      <c r="CD1364" s="31"/>
      <c r="CE1364" s="31"/>
      <c r="CF1364" s="31"/>
      <c r="CG1364" s="31"/>
      <c r="CH1364" s="31"/>
      <c r="CI1364" s="31"/>
      <c r="CJ1364" s="31"/>
      <c r="CK1364" s="31"/>
      <c r="CL1364" s="31"/>
      <c r="CM1364" s="31"/>
      <c r="CN1364" s="31"/>
      <c r="CO1364" s="31"/>
      <c r="CP1364" s="31"/>
      <c r="CQ1364" s="31"/>
      <c r="CR1364" s="31"/>
      <c r="CS1364" s="31"/>
      <c r="CT1364" s="31"/>
      <c r="CU1364" s="31"/>
      <c r="CV1364" s="31"/>
      <c r="CW1364" s="31"/>
      <c r="CX1364" s="31"/>
      <c r="CY1364" s="31"/>
      <c r="CZ1364" s="31"/>
      <c r="DA1364" s="31"/>
      <c r="DB1364" s="31"/>
      <c r="DC1364" s="31"/>
      <c r="DD1364" s="31"/>
      <c r="DE1364" s="31"/>
      <c r="DF1364" s="31"/>
      <c r="DG1364" s="31"/>
      <c r="DH1364" s="31"/>
      <c r="DI1364" s="31"/>
      <c r="DJ1364" s="31"/>
      <c r="DK1364" s="31"/>
      <c r="DL1364" s="31"/>
      <c r="DM1364" s="31"/>
      <c r="DN1364" s="31"/>
      <c r="DO1364" s="31"/>
      <c r="DP1364" s="31"/>
      <c r="DQ1364" s="31"/>
      <c r="DR1364" s="31"/>
      <c r="DS1364" s="31"/>
      <c r="DT1364" s="31"/>
      <c r="DU1364" s="31"/>
      <c r="DV1364" s="31"/>
      <c r="DW1364" s="31"/>
      <c r="DX1364" s="31"/>
      <c r="DY1364" s="31"/>
      <c r="DZ1364" s="31"/>
      <c r="EA1364" s="31"/>
      <c r="EB1364" s="31"/>
      <c r="EC1364" s="31"/>
      <c r="ED1364" s="31"/>
      <c r="EE1364" s="31"/>
      <c r="EF1364" s="31"/>
      <c r="EG1364" s="31"/>
      <c r="EH1364" s="31"/>
      <c r="EI1364" s="31"/>
      <c r="EJ1364" s="31"/>
      <c r="EK1364" s="31"/>
      <c r="EL1364" s="31"/>
      <c r="EM1364" s="31"/>
      <c r="EN1364" s="31"/>
      <c r="EO1364" s="31"/>
      <c r="EP1364" s="31"/>
      <c r="EQ1364" s="31"/>
      <c r="ER1364" s="31"/>
      <c r="ES1364" s="31"/>
      <c r="ET1364" s="31"/>
      <c r="EU1364" s="31"/>
      <c r="EV1364" s="31"/>
      <c r="EW1364" s="31"/>
      <c r="EX1364" s="31"/>
      <c r="EY1364" s="31"/>
      <c r="EZ1364" s="31"/>
      <c r="FA1364" s="31"/>
      <c r="FB1364" s="31"/>
      <c r="FC1364" s="31"/>
      <c r="FD1364" s="31"/>
      <c r="FE1364" s="31"/>
      <c r="FF1364" s="31"/>
      <c r="FG1364" s="31"/>
      <c r="FH1364" s="31"/>
      <c r="FI1364" s="31"/>
      <c r="FJ1364" s="31"/>
      <c r="FK1364" s="31"/>
      <c r="FL1364" s="31"/>
      <c r="FM1364" s="31"/>
      <c r="FN1364" s="31"/>
      <c r="FO1364" s="31"/>
      <c r="FP1364" s="31"/>
      <c r="FQ1364" s="31"/>
      <c r="FR1364" s="31"/>
      <c r="FS1364" s="31"/>
      <c r="FT1364" s="31"/>
      <c r="FU1364" s="31"/>
      <c r="FV1364" s="31"/>
      <c r="FW1364" s="31"/>
      <c r="FX1364" s="31"/>
      <c r="FY1364" s="31"/>
      <c r="FZ1364" s="31"/>
      <c r="GA1364" s="31"/>
      <c r="GB1364" s="31"/>
      <c r="GC1364" s="31"/>
      <c r="GD1364" s="31"/>
      <c r="GE1364" s="31"/>
      <c r="GF1364" s="31"/>
      <c r="GG1364" s="31"/>
      <c r="GH1364" s="31"/>
      <c r="GI1364" s="31"/>
      <c r="GJ1364" s="31"/>
      <c r="GK1364" s="31"/>
      <c r="GL1364" s="31"/>
      <c r="GM1364" s="31"/>
      <c r="GN1364" s="31"/>
      <c r="GO1364" s="31"/>
      <c r="GP1364" s="31"/>
      <c r="GQ1364" s="31"/>
      <c r="GR1364" s="31"/>
      <c r="GS1364" s="31"/>
      <c r="GT1364" s="31"/>
      <c r="GU1364" s="31"/>
      <c r="GV1364" s="31"/>
      <c r="GW1364" s="31"/>
      <c r="GX1364" s="31"/>
      <c r="GY1364" s="31"/>
      <c r="GZ1364" s="31"/>
    </row>
    <row r="1365" spans="2:208" s="32" customFormat="1" x14ac:dyDescent="0.2">
      <c r="B1365" s="21"/>
      <c r="C1365" s="22"/>
      <c r="D1365" s="22"/>
      <c r="E1365" s="22"/>
      <c r="F1365" s="246"/>
      <c r="G1365" s="121"/>
      <c r="H1365" s="27"/>
      <c r="I1365" s="28"/>
      <c r="J1365" s="29"/>
      <c r="K1365" s="30"/>
      <c r="L1365" s="34"/>
      <c r="M1365" s="35"/>
      <c r="N1365" s="30"/>
      <c r="O1365" s="34"/>
      <c r="P1365" s="35"/>
      <c r="Q1365" s="30"/>
      <c r="R1365" s="34"/>
      <c r="S1365" s="35"/>
      <c r="T1365" s="30"/>
      <c r="U1365" s="34"/>
      <c r="V1365" s="35"/>
      <c r="W1365" s="30"/>
      <c r="X1365" s="34"/>
      <c r="Y1365" s="34"/>
      <c r="Z1365" s="30"/>
      <c r="AA1365" s="34"/>
      <c r="AB1365" s="34"/>
      <c r="AC1365" s="30"/>
      <c r="AD1365" s="34"/>
      <c r="AE1365" s="34"/>
      <c r="AF1365" s="30"/>
      <c r="AG1365" s="34"/>
      <c r="AH1365" s="34"/>
      <c r="AI1365" s="30"/>
      <c r="AJ1365" s="34"/>
      <c r="AK1365" s="34"/>
      <c r="AL1365" s="30"/>
      <c r="AM1365" s="34"/>
      <c r="AN1365" s="34"/>
      <c r="AO1365" s="30"/>
      <c r="AP1365" s="34"/>
      <c r="AQ1365" s="34"/>
      <c r="AR1365" s="30"/>
      <c r="AS1365" s="34"/>
      <c r="AT1365" s="34"/>
      <c r="AU1365" s="30"/>
      <c r="AV1365" s="34"/>
      <c r="AW1365" s="34"/>
      <c r="AX1365" s="30"/>
      <c r="AY1365" s="34"/>
      <c r="AZ1365" s="34"/>
      <c r="BA1365" s="30"/>
      <c r="BB1365" s="34"/>
      <c r="BC1365" s="34"/>
      <c r="BD1365" s="30"/>
      <c r="BE1365" s="34"/>
      <c r="BF1365" s="34"/>
      <c r="BG1365" s="30"/>
      <c r="BH1365" s="34"/>
      <c r="BI1365" s="34"/>
      <c r="BJ1365" s="30"/>
      <c r="BK1365" s="34"/>
      <c r="BL1365" s="34"/>
      <c r="BM1365" s="122"/>
      <c r="BN1365" s="28"/>
      <c r="BO1365" s="34"/>
      <c r="BP1365" s="30"/>
      <c r="BQ1365" s="30"/>
      <c r="BR1365" s="31"/>
      <c r="BS1365" s="31"/>
      <c r="BT1365" s="31"/>
      <c r="BU1365" s="31"/>
      <c r="BV1365" s="31"/>
      <c r="BW1365" s="31"/>
      <c r="BX1365" s="31"/>
      <c r="BY1365" s="31"/>
      <c r="BZ1365" s="31"/>
      <c r="CA1365" s="31"/>
      <c r="CB1365" s="31"/>
      <c r="CC1365" s="31"/>
      <c r="CD1365" s="31"/>
      <c r="CE1365" s="31"/>
      <c r="CF1365" s="31"/>
      <c r="CG1365" s="31"/>
      <c r="CH1365" s="31"/>
      <c r="CI1365" s="31"/>
      <c r="CJ1365" s="31"/>
      <c r="CK1365" s="31"/>
      <c r="CL1365" s="31"/>
      <c r="CM1365" s="31"/>
      <c r="CN1365" s="31"/>
      <c r="CO1365" s="31"/>
      <c r="CP1365" s="31"/>
      <c r="CQ1365" s="31"/>
      <c r="CR1365" s="31"/>
      <c r="CS1365" s="31"/>
      <c r="CT1365" s="31"/>
      <c r="CU1365" s="31"/>
      <c r="CV1365" s="31"/>
      <c r="CW1365" s="31"/>
      <c r="CX1365" s="31"/>
      <c r="CY1365" s="31"/>
      <c r="CZ1365" s="31"/>
      <c r="DA1365" s="31"/>
      <c r="DB1365" s="31"/>
      <c r="DC1365" s="31"/>
      <c r="DD1365" s="31"/>
      <c r="DE1365" s="31"/>
      <c r="DF1365" s="31"/>
      <c r="DG1365" s="31"/>
      <c r="DH1365" s="31"/>
      <c r="DI1365" s="31"/>
      <c r="DJ1365" s="31"/>
      <c r="DK1365" s="31"/>
      <c r="DL1365" s="31"/>
      <c r="DM1365" s="31"/>
      <c r="DN1365" s="31"/>
      <c r="DO1365" s="31"/>
      <c r="DP1365" s="31"/>
      <c r="DQ1365" s="31"/>
      <c r="DR1365" s="31"/>
      <c r="DS1365" s="31"/>
      <c r="DT1365" s="31"/>
      <c r="DU1365" s="31"/>
      <c r="DV1365" s="31"/>
      <c r="DW1365" s="31"/>
      <c r="DX1365" s="31"/>
      <c r="DY1365" s="31"/>
      <c r="DZ1365" s="31"/>
      <c r="EA1365" s="31"/>
      <c r="EB1365" s="31"/>
      <c r="EC1365" s="31"/>
      <c r="ED1365" s="31"/>
      <c r="EE1365" s="31"/>
      <c r="EF1365" s="31"/>
      <c r="EG1365" s="31"/>
      <c r="EH1365" s="31"/>
      <c r="EI1365" s="31"/>
      <c r="EJ1365" s="31"/>
      <c r="EK1365" s="31"/>
      <c r="EL1365" s="31"/>
      <c r="EM1365" s="31"/>
      <c r="EN1365" s="31"/>
      <c r="EO1365" s="31"/>
      <c r="EP1365" s="31"/>
      <c r="EQ1365" s="31"/>
      <c r="ER1365" s="31"/>
      <c r="ES1365" s="31"/>
      <c r="ET1365" s="31"/>
      <c r="EU1365" s="31"/>
      <c r="EV1365" s="31"/>
      <c r="EW1365" s="31"/>
      <c r="EX1365" s="31"/>
      <c r="EY1365" s="31"/>
      <c r="EZ1365" s="31"/>
      <c r="FA1365" s="31"/>
      <c r="FB1365" s="31"/>
      <c r="FC1365" s="31"/>
      <c r="FD1365" s="31"/>
      <c r="FE1365" s="31"/>
      <c r="FF1365" s="31"/>
      <c r="FG1365" s="31"/>
      <c r="FH1365" s="31"/>
      <c r="FI1365" s="31"/>
      <c r="FJ1365" s="31"/>
      <c r="FK1365" s="31"/>
      <c r="FL1365" s="31"/>
      <c r="FM1365" s="31"/>
      <c r="FN1365" s="31"/>
      <c r="FO1365" s="31"/>
      <c r="FP1365" s="31"/>
      <c r="FQ1365" s="31"/>
      <c r="FR1365" s="31"/>
      <c r="FS1365" s="31"/>
      <c r="FT1365" s="31"/>
      <c r="FU1365" s="31"/>
      <c r="FV1365" s="31"/>
      <c r="FW1365" s="31"/>
      <c r="FX1365" s="31"/>
      <c r="FY1365" s="31"/>
      <c r="FZ1365" s="31"/>
      <c r="GA1365" s="31"/>
      <c r="GB1365" s="31"/>
      <c r="GC1365" s="31"/>
      <c r="GD1365" s="31"/>
      <c r="GE1365" s="31"/>
      <c r="GF1365" s="31"/>
      <c r="GG1365" s="31"/>
      <c r="GH1365" s="31"/>
      <c r="GI1365" s="31"/>
      <c r="GJ1365" s="31"/>
      <c r="GK1365" s="31"/>
      <c r="GL1365" s="31"/>
      <c r="GM1365" s="31"/>
      <c r="GN1365" s="31"/>
      <c r="GO1365" s="31"/>
      <c r="GP1365" s="31"/>
      <c r="GQ1365" s="31"/>
      <c r="GR1365" s="31"/>
      <c r="GS1365" s="31"/>
      <c r="GT1365" s="31"/>
      <c r="GU1365" s="31"/>
      <c r="GV1365" s="31"/>
      <c r="GW1365" s="31"/>
      <c r="GX1365" s="31"/>
      <c r="GY1365" s="31"/>
      <c r="GZ1365" s="31"/>
    </row>
    <row r="1366" spans="2:208" s="32" customFormat="1" x14ac:dyDescent="0.2">
      <c r="B1366" s="21"/>
      <c r="C1366" s="22"/>
      <c r="D1366" s="22"/>
      <c r="E1366" s="22"/>
      <c r="F1366" s="246"/>
      <c r="G1366" s="121"/>
      <c r="H1366" s="27"/>
      <c r="I1366" s="28"/>
      <c r="J1366" s="29"/>
      <c r="K1366" s="30"/>
      <c r="L1366" s="34"/>
      <c r="M1366" s="35"/>
      <c r="N1366" s="30"/>
      <c r="O1366" s="34"/>
      <c r="P1366" s="35"/>
      <c r="Q1366" s="30"/>
      <c r="R1366" s="34"/>
      <c r="S1366" s="35"/>
      <c r="T1366" s="30"/>
      <c r="U1366" s="34"/>
      <c r="V1366" s="35"/>
      <c r="W1366" s="30"/>
      <c r="X1366" s="34"/>
      <c r="Y1366" s="34"/>
      <c r="Z1366" s="30"/>
      <c r="AA1366" s="34"/>
      <c r="AB1366" s="34"/>
      <c r="AC1366" s="30"/>
      <c r="AD1366" s="34"/>
      <c r="AE1366" s="34"/>
      <c r="AF1366" s="30"/>
      <c r="AG1366" s="34"/>
      <c r="AH1366" s="34"/>
      <c r="AI1366" s="30"/>
      <c r="AJ1366" s="34"/>
      <c r="AK1366" s="34"/>
      <c r="AL1366" s="30"/>
      <c r="AM1366" s="34"/>
      <c r="AN1366" s="34"/>
      <c r="AO1366" s="30"/>
      <c r="AP1366" s="34"/>
      <c r="AQ1366" s="34"/>
      <c r="AR1366" s="30"/>
      <c r="AS1366" s="34"/>
      <c r="AT1366" s="34"/>
      <c r="AU1366" s="30"/>
      <c r="AV1366" s="34"/>
      <c r="AW1366" s="34"/>
      <c r="AX1366" s="30"/>
      <c r="AY1366" s="34"/>
      <c r="AZ1366" s="34"/>
      <c r="BA1366" s="30"/>
      <c r="BB1366" s="34"/>
      <c r="BC1366" s="34"/>
      <c r="BD1366" s="30"/>
      <c r="BE1366" s="34"/>
      <c r="BF1366" s="34"/>
      <c r="BG1366" s="30"/>
      <c r="BH1366" s="34"/>
      <c r="BI1366" s="34"/>
      <c r="BJ1366" s="30"/>
      <c r="BK1366" s="34"/>
      <c r="BL1366" s="34"/>
      <c r="BM1366" s="122"/>
      <c r="BN1366" s="28"/>
      <c r="BO1366" s="34"/>
      <c r="BP1366" s="30"/>
      <c r="BQ1366" s="30"/>
      <c r="BR1366" s="31"/>
      <c r="BS1366" s="31"/>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c r="DP1366" s="31"/>
      <c r="DQ1366" s="31"/>
      <c r="DR1366" s="31"/>
      <c r="DS1366" s="31"/>
      <c r="DT1366" s="31"/>
      <c r="DU1366" s="31"/>
      <c r="DV1366" s="31"/>
      <c r="DW1366" s="31"/>
      <c r="DX1366" s="31"/>
      <c r="DY1366" s="31"/>
      <c r="DZ1366" s="31"/>
      <c r="EA1366" s="31"/>
      <c r="EB1366" s="31"/>
      <c r="EC1366" s="31"/>
      <c r="ED1366" s="31"/>
      <c r="EE1366" s="31"/>
      <c r="EF1366" s="31"/>
      <c r="EG1366" s="31"/>
      <c r="EH1366" s="31"/>
      <c r="EI1366" s="31"/>
      <c r="EJ1366" s="31"/>
      <c r="EK1366" s="31"/>
      <c r="EL1366" s="31"/>
      <c r="EM1366" s="31"/>
      <c r="EN1366" s="31"/>
      <c r="EO1366" s="31"/>
      <c r="EP1366" s="31"/>
      <c r="EQ1366" s="31"/>
      <c r="ER1366" s="31"/>
      <c r="ES1366" s="31"/>
      <c r="ET1366" s="31"/>
      <c r="EU1366" s="31"/>
      <c r="EV1366" s="31"/>
      <c r="EW1366" s="31"/>
      <c r="EX1366" s="31"/>
      <c r="EY1366" s="31"/>
      <c r="EZ1366" s="31"/>
      <c r="FA1366" s="31"/>
      <c r="FB1366" s="31"/>
      <c r="FC1366" s="31"/>
      <c r="FD1366" s="31"/>
      <c r="FE1366" s="31"/>
      <c r="FF1366" s="31"/>
      <c r="FG1366" s="31"/>
      <c r="FH1366" s="31"/>
      <c r="FI1366" s="31"/>
      <c r="FJ1366" s="31"/>
      <c r="FK1366" s="31"/>
      <c r="FL1366" s="31"/>
      <c r="FM1366" s="31"/>
      <c r="FN1366" s="31"/>
      <c r="FO1366" s="31"/>
      <c r="FP1366" s="31"/>
      <c r="FQ1366" s="31"/>
      <c r="FR1366" s="31"/>
      <c r="FS1366" s="31"/>
      <c r="FT1366" s="31"/>
      <c r="FU1366" s="31"/>
      <c r="FV1366" s="31"/>
      <c r="FW1366" s="31"/>
      <c r="FX1366" s="31"/>
      <c r="FY1366" s="31"/>
      <c r="FZ1366" s="31"/>
      <c r="GA1366" s="31"/>
      <c r="GB1366" s="31"/>
      <c r="GC1366" s="31"/>
      <c r="GD1366" s="31"/>
      <c r="GE1366" s="31"/>
      <c r="GF1366" s="31"/>
      <c r="GG1366" s="31"/>
      <c r="GH1366" s="31"/>
      <c r="GI1366" s="31"/>
      <c r="GJ1366" s="31"/>
      <c r="GK1366" s="31"/>
      <c r="GL1366" s="31"/>
      <c r="GM1366" s="31"/>
      <c r="GN1366" s="31"/>
      <c r="GO1366" s="31"/>
      <c r="GP1366" s="31"/>
      <c r="GQ1366" s="31"/>
      <c r="GR1366" s="31"/>
      <c r="GS1366" s="31"/>
      <c r="GT1366" s="31"/>
      <c r="GU1366" s="31"/>
      <c r="GV1366" s="31"/>
      <c r="GW1366" s="31"/>
      <c r="GX1366" s="31"/>
      <c r="GY1366" s="31"/>
      <c r="GZ1366" s="31"/>
    </row>
    <row r="1367" spans="2:208" s="32" customFormat="1" x14ac:dyDescent="0.2">
      <c r="B1367" s="21"/>
      <c r="C1367" s="22"/>
      <c r="D1367" s="22"/>
      <c r="E1367" s="22"/>
      <c r="F1367" s="246"/>
      <c r="G1367" s="121"/>
      <c r="H1367" s="27"/>
      <c r="I1367" s="28"/>
      <c r="J1367" s="29"/>
      <c r="K1367" s="30"/>
      <c r="L1367" s="34"/>
      <c r="M1367" s="35"/>
      <c r="N1367" s="30"/>
      <c r="O1367" s="34"/>
      <c r="P1367" s="35"/>
      <c r="Q1367" s="30"/>
      <c r="R1367" s="34"/>
      <c r="S1367" s="35"/>
      <c r="T1367" s="30"/>
      <c r="U1367" s="34"/>
      <c r="V1367" s="35"/>
      <c r="W1367" s="30"/>
      <c r="X1367" s="34"/>
      <c r="Y1367" s="34"/>
      <c r="Z1367" s="30"/>
      <c r="AA1367" s="34"/>
      <c r="AB1367" s="34"/>
      <c r="AC1367" s="30"/>
      <c r="AD1367" s="34"/>
      <c r="AE1367" s="34"/>
      <c r="AF1367" s="30"/>
      <c r="AG1367" s="34"/>
      <c r="AH1367" s="34"/>
      <c r="AI1367" s="30"/>
      <c r="AJ1367" s="34"/>
      <c r="AK1367" s="34"/>
      <c r="AL1367" s="30"/>
      <c r="AM1367" s="34"/>
      <c r="AN1367" s="34"/>
      <c r="AO1367" s="30"/>
      <c r="AP1367" s="34"/>
      <c r="AQ1367" s="34"/>
      <c r="AR1367" s="30"/>
      <c r="AS1367" s="34"/>
      <c r="AT1367" s="34"/>
      <c r="AU1367" s="30"/>
      <c r="AV1367" s="34"/>
      <c r="AW1367" s="34"/>
      <c r="AX1367" s="30"/>
      <c r="AY1367" s="34"/>
      <c r="AZ1367" s="34"/>
      <c r="BA1367" s="30"/>
      <c r="BB1367" s="34"/>
      <c r="BC1367" s="34"/>
      <c r="BD1367" s="30"/>
      <c r="BE1367" s="34"/>
      <c r="BF1367" s="34"/>
      <c r="BG1367" s="30"/>
      <c r="BH1367" s="34"/>
      <c r="BI1367" s="34"/>
      <c r="BJ1367" s="30"/>
      <c r="BK1367" s="34"/>
      <c r="BL1367" s="34"/>
      <c r="BM1367" s="122"/>
      <c r="BN1367" s="28"/>
      <c r="BO1367" s="34"/>
      <c r="BP1367" s="30"/>
      <c r="BQ1367" s="30"/>
      <c r="BR1367" s="31"/>
      <c r="BS1367" s="31"/>
      <c r="BT1367" s="31"/>
      <c r="BU1367" s="31"/>
      <c r="BV1367" s="31"/>
      <c r="BW1367" s="31"/>
      <c r="BX1367" s="31"/>
      <c r="BY1367" s="31"/>
      <c r="BZ1367" s="31"/>
      <c r="CA1367" s="31"/>
      <c r="CB1367" s="31"/>
      <c r="CC1367" s="31"/>
      <c r="CD1367" s="31"/>
      <c r="CE1367" s="31"/>
      <c r="CF1367" s="31"/>
      <c r="CG1367" s="31"/>
      <c r="CH1367" s="31"/>
      <c r="CI1367" s="31"/>
      <c r="CJ1367" s="31"/>
      <c r="CK1367" s="31"/>
      <c r="CL1367" s="31"/>
      <c r="CM1367" s="31"/>
      <c r="CN1367" s="31"/>
      <c r="CO1367" s="31"/>
      <c r="CP1367" s="31"/>
      <c r="CQ1367" s="31"/>
      <c r="CR1367" s="31"/>
      <c r="CS1367" s="31"/>
      <c r="CT1367" s="31"/>
      <c r="CU1367" s="31"/>
      <c r="CV1367" s="31"/>
      <c r="CW1367" s="31"/>
      <c r="CX1367" s="31"/>
      <c r="CY1367" s="31"/>
      <c r="CZ1367" s="31"/>
      <c r="DA1367" s="31"/>
      <c r="DB1367" s="31"/>
      <c r="DC1367" s="31"/>
      <c r="DD1367" s="31"/>
      <c r="DE1367" s="31"/>
      <c r="DF1367" s="31"/>
      <c r="DG1367" s="31"/>
      <c r="DH1367" s="31"/>
      <c r="DI1367" s="31"/>
      <c r="DJ1367" s="31"/>
      <c r="DK1367" s="31"/>
      <c r="DL1367" s="31"/>
      <c r="DM1367" s="31"/>
      <c r="DN1367" s="31"/>
      <c r="DO1367" s="31"/>
      <c r="DP1367" s="31"/>
      <c r="DQ1367" s="31"/>
      <c r="DR1367" s="31"/>
      <c r="DS1367" s="31"/>
      <c r="DT1367" s="31"/>
      <c r="DU1367" s="31"/>
      <c r="DV1367" s="31"/>
      <c r="DW1367" s="31"/>
      <c r="DX1367" s="31"/>
      <c r="DY1367" s="31"/>
      <c r="DZ1367" s="31"/>
      <c r="EA1367" s="31"/>
      <c r="EB1367" s="31"/>
      <c r="EC1367" s="31"/>
      <c r="ED1367" s="31"/>
      <c r="EE1367" s="31"/>
      <c r="EF1367" s="31"/>
      <c r="EG1367" s="31"/>
      <c r="EH1367" s="31"/>
      <c r="EI1367" s="31"/>
      <c r="EJ1367" s="31"/>
      <c r="EK1367" s="31"/>
      <c r="EL1367" s="31"/>
      <c r="EM1367" s="31"/>
      <c r="EN1367" s="31"/>
      <c r="EO1367" s="31"/>
      <c r="EP1367" s="31"/>
      <c r="EQ1367" s="31"/>
      <c r="ER1367" s="31"/>
      <c r="ES1367" s="31"/>
      <c r="ET1367" s="31"/>
      <c r="EU1367" s="31"/>
      <c r="EV1367" s="31"/>
      <c r="EW1367" s="31"/>
      <c r="EX1367" s="31"/>
      <c r="EY1367" s="31"/>
      <c r="EZ1367" s="31"/>
      <c r="FA1367" s="31"/>
      <c r="FB1367" s="31"/>
      <c r="FC1367" s="31"/>
      <c r="FD1367" s="31"/>
      <c r="FE1367" s="31"/>
      <c r="FF1367" s="31"/>
      <c r="FG1367" s="31"/>
      <c r="FH1367" s="31"/>
      <c r="FI1367" s="31"/>
      <c r="FJ1367" s="31"/>
      <c r="FK1367" s="31"/>
      <c r="FL1367" s="31"/>
      <c r="FM1367" s="31"/>
      <c r="FN1367" s="31"/>
      <c r="FO1367" s="31"/>
      <c r="FP1367" s="31"/>
      <c r="FQ1367" s="31"/>
      <c r="FR1367" s="31"/>
      <c r="FS1367" s="31"/>
      <c r="FT1367" s="31"/>
      <c r="FU1367" s="31"/>
      <c r="FV1367" s="31"/>
      <c r="FW1367" s="31"/>
      <c r="FX1367" s="31"/>
      <c r="FY1367" s="31"/>
      <c r="FZ1367" s="31"/>
      <c r="GA1367" s="31"/>
      <c r="GB1367" s="31"/>
      <c r="GC1367" s="31"/>
      <c r="GD1367" s="31"/>
      <c r="GE1367" s="31"/>
      <c r="GF1367" s="31"/>
      <c r="GG1367" s="31"/>
      <c r="GH1367" s="31"/>
      <c r="GI1367" s="31"/>
      <c r="GJ1367" s="31"/>
      <c r="GK1367" s="31"/>
      <c r="GL1367" s="31"/>
      <c r="GM1367" s="31"/>
      <c r="GN1367" s="31"/>
      <c r="GO1367" s="31"/>
      <c r="GP1367" s="31"/>
      <c r="GQ1367" s="31"/>
      <c r="GR1367" s="31"/>
      <c r="GS1367" s="31"/>
      <c r="GT1367" s="31"/>
      <c r="GU1367" s="31"/>
      <c r="GV1367" s="31"/>
      <c r="GW1367" s="31"/>
      <c r="GX1367" s="31"/>
      <c r="GY1367" s="31"/>
      <c r="GZ1367" s="31"/>
    </row>
    <row r="1368" spans="2:208" s="32" customFormat="1" x14ac:dyDescent="0.2">
      <c r="B1368" s="21"/>
      <c r="C1368" s="22"/>
      <c r="D1368" s="22"/>
      <c r="E1368" s="22"/>
      <c r="F1368" s="246"/>
      <c r="G1368" s="121"/>
      <c r="H1368" s="27"/>
      <c r="I1368" s="28"/>
      <c r="J1368" s="29"/>
      <c r="K1368" s="30"/>
      <c r="L1368" s="34"/>
      <c r="M1368" s="35"/>
      <c r="N1368" s="30"/>
      <c r="O1368" s="34"/>
      <c r="P1368" s="35"/>
      <c r="Q1368" s="30"/>
      <c r="R1368" s="34"/>
      <c r="S1368" s="35"/>
      <c r="T1368" s="30"/>
      <c r="U1368" s="34"/>
      <c r="V1368" s="35"/>
      <c r="W1368" s="30"/>
      <c r="X1368" s="34"/>
      <c r="Y1368" s="34"/>
      <c r="Z1368" s="30"/>
      <c r="AA1368" s="34"/>
      <c r="AB1368" s="34"/>
      <c r="AC1368" s="30"/>
      <c r="AD1368" s="34"/>
      <c r="AE1368" s="34"/>
      <c r="AF1368" s="30"/>
      <c r="AG1368" s="34"/>
      <c r="AH1368" s="34"/>
      <c r="AI1368" s="30"/>
      <c r="AJ1368" s="34"/>
      <c r="AK1368" s="34"/>
      <c r="AL1368" s="30"/>
      <c r="AM1368" s="34"/>
      <c r="AN1368" s="34"/>
      <c r="AO1368" s="30"/>
      <c r="AP1368" s="34"/>
      <c r="AQ1368" s="34"/>
      <c r="AR1368" s="30"/>
      <c r="AS1368" s="34"/>
      <c r="AT1368" s="34"/>
      <c r="AU1368" s="30"/>
      <c r="AV1368" s="34"/>
      <c r="AW1368" s="34"/>
      <c r="AX1368" s="30"/>
      <c r="AY1368" s="34"/>
      <c r="AZ1368" s="34"/>
      <c r="BA1368" s="30"/>
      <c r="BB1368" s="34"/>
      <c r="BC1368" s="34"/>
      <c r="BD1368" s="30"/>
      <c r="BE1368" s="34"/>
      <c r="BF1368" s="34"/>
      <c r="BG1368" s="30"/>
      <c r="BH1368" s="34"/>
      <c r="BI1368" s="34"/>
      <c r="BJ1368" s="30"/>
      <c r="BK1368" s="34"/>
      <c r="BL1368" s="34"/>
      <c r="BM1368" s="122"/>
      <c r="BN1368" s="28"/>
      <c r="BO1368" s="34"/>
      <c r="BP1368" s="30"/>
      <c r="BQ1368" s="30"/>
      <c r="BR1368" s="31"/>
      <c r="BS1368" s="31"/>
      <c r="BT1368" s="31"/>
      <c r="BU1368" s="31"/>
      <c r="BV1368" s="31"/>
      <c r="BW1368" s="31"/>
      <c r="BX1368" s="31"/>
      <c r="BY1368" s="31"/>
      <c r="BZ1368" s="31"/>
      <c r="CA1368" s="31"/>
      <c r="CB1368" s="31"/>
      <c r="CC1368" s="31"/>
      <c r="CD1368" s="31"/>
      <c r="CE1368" s="31"/>
      <c r="CF1368" s="31"/>
      <c r="CG1368" s="31"/>
      <c r="CH1368" s="31"/>
      <c r="CI1368" s="31"/>
      <c r="CJ1368" s="31"/>
      <c r="CK1368" s="31"/>
      <c r="CL1368" s="31"/>
      <c r="CM1368" s="31"/>
      <c r="CN1368" s="31"/>
      <c r="CO1368" s="31"/>
      <c r="CP1368" s="31"/>
      <c r="CQ1368" s="31"/>
      <c r="CR1368" s="31"/>
      <c r="CS1368" s="31"/>
      <c r="CT1368" s="31"/>
      <c r="CU1368" s="31"/>
      <c r="CV1368" s="31"/>
      <c r="CW1368" s="31"/>
      <c r="CX1368" s="31"/>
      <c r="CY1368" s="31"/>
      <c r="CZ1368" s="31"/>
      <c r="DA1368" s="31"/>
      <c r="DB1368" s="31"/>
      <c r="DC1368" s="31"/>
      <c r="DD1368" s="31"/>
      <c r="DE1368" s="31"/>
      <c r="DF1368" s="31"/>
      <c r="DG1368" s="31"/>
      <c r="DH1368" s="31"/>
      <c r="DI1368" s="31"/>
      <c r="DJ1368" s="31"/>
      <c r="DK1368" s="31"/>
      <c r="DL1368" s="31"/>
      <c r="DM1368" s="31"/>
      <c r="DN1368" s="31"/>
      <c r="DO1368" s="31"/>
      <c r="DP1368" s="31"/>
      <c r="DQ1368" s="31"/>
      <c r="DR1368" s="31"/>
      <c r="DS1368" s="31"/>
      <c r="DT1368" s="31"/>
      <c r="DU1368" s="31"/>
      <c r="DV1368" s="31"/>
      <c r="DW1368" s="31"/>
      <c r="DX1368" s="31"/>
      <c r="DY1368" s="31"/>
      <c r="DZ1368" s="31"/>
      <c r="EA1368" s="31"/>
      <c r="EB1368" s="31"/>
      <c r="EC1368" s="31"/>
      <c r="ED1368" s="31"/>
      <c r="EE1368" s="31"/>
      <c r="EF1368" s="31"/>
      <c r="EG1368" s="31"/>
      <c r="EH1368" s="31"/>
      <c r="EI1368" s="31"/>
      <c r="EJ1368" s="31"/>
      <c r="EK1368" s="31"/>
      <c r="EL1368" s="31"/>
      <c r="EM1368" s="31"/>
      <c r="EN1368" s="31"/>
      <c r="EO1368" s="31"/>
      <c r="EP1368" s="31"/>
      <c r="EQ1368" s="31"/>
      <c r="ER1368" s="31"/>
      <c r="ES1368" s="31"/>
      <c r="ET1368" s="31"/>
      <c r="EU1368" s="31"/>
      <c r="EV1368" s="31"/>
      <c r="EW1368" s="31"/>
      <c r="EX1368" s="31"/>
      <c r="EY1368" s="31"/>
      <c r="EZ1368" s="31"/>
      <c r="FA1368" s="31"/>
      <c r="FB1368" s="31"/>
      <c r="FC1368" s="31"/>
      <c r="FD1368" s="31"/>
      <c r="FE1368" s="31"/>
      <c r="FF1368" s="31"/>
      <c r="FG1368" s="31"/>
      <c r="FH1368" s="31"/>
      <c r="FI1368" s="31"/>
      <c r="FJ1368" s="31"/>
      <c r="FK1368" s="31"/>
      <c r="FL1368" s="31"/>
      <c r="FM1368" s="31"/>
      <c r="FN1368" s="31"/>
      <c r="FO1368" s="31"/>
      <c r="FP1368" s="31"/>
      <c r="FQ1368" s="31"/>
      <c r="FR1368" s="31"/>
      <c r="FS1368" s="31"/>
      <c r="FT1368" s="31"/>
      <c r="FU1368" s="31"/>
      <c r="FV1368" s="31"/>
      <c r="FW1368" s="31"/>
      <c r="FX1368" s="31"/>
      <c r="FY1368" s="31"/>
      <c r="FZ1368" s="31"/>
      <c r="GA1368" s="31"/>
      <c r="GB1368" s="31"/>
      <c r="GC1368" s="31"/>
      <c r="GD1368" s="31"/>
      <c r="GE1368" s="31"/>
      <c r="GF1368" s="31"/>
      <c r="GG1368" s="31"/>
      <c r="GH1368" s="31"/>
      <c r="GI1368" s="31"/>
      <c r="GJ1368" s="31"/>
      <c r="GK1368" s="31"/>
      <c r="GL1368" s="31"/>
      <c r="GM1368" s="31"/>
      <c r="GN1368" s="31"/>
      <c r="GO1368" s="31"/>
      <c r="GP1368" s="31"/>
      <c r="GQ1368" s="31"/>
      <c r="GR1368" s="31"/>
      <c r="GS1368" s="31"/>
      <c r="GT1368" s="31"/>
      <c r="GU1368" s="31"/>
      <c r="GV1368" s="31"/>
      <c r="GW1368" s="31"/>
      <c r="GX1368" s="31"/>
      <c r="GY1368" s="31"/>
      <c r="GZ1368" s="31"/>
    </row>
    <row r="1369" spans="2:208" s="32" customFormat="1" x14ac:dyDescent="0.2">
      <c r="B1369" s="21"/>
      <c r="C1369" s="22"/>
      <c r="D1369" s="22"/>
      <c r="E1369" s="22"/>
      <c r="F1369" s="246"/>
      <c r="G1369" s="121"/>
      <c r="H1369" s="27"/>
      <c r="I1369" s="28"/>
      <c r="J1369" s="29"/>
      <c r="K1369" s="30"/>
      <c r="L1369" s="34"/>
      <c r="M1369" s="35"/>
      <c r="N1369" s="30"/>
      <c r="O1369" s="34"/>
      <c r="P1369" s="35"/>
      <c r="Q1369" s="30"/>
      <c r="R1369" s="34"/>
      <c r="S1369" s="35"/>
      <c r="T1369" s="30"/>
      <c r="U1369" s="34"/>
      <c r="V1369" s="35"/>
      <c r="W1369" s="30"/>
      <c r="X1369" s="34"/>
      <c r="Y1369" s="34"/>
      <c r="Z1369" s="30"/>
      <c r="AA1369" s="34"/>
      <c r="AB1369" s="34"/>
      <c r="AC1369" s="30"/>
      <c r="AD1369" s="34"/>
      <c r="AE1369" s="34"/>
      <c r="AF1369" s="30"/>
      <c r="AG1369" s="34"/>
      <c r="AH1369" s="34"/>
      <c r="AI1369" s="30"/>
      <c r="AJ1369" s="34"/>
      <c r="AK1369" s="34"/>
      <c r="AL1369" s="30"/>
      <c r="AM1369" s="34"/>
      <c r="AN1369" s="34"/>
      <c r="AO1369" s="30"/>
      <c r="AP1369" s="34"/>
      <c r="AQ1369" s="34"/>
      <c r="AR1369" s="30"/>
      <c r="AS1369" s="34"/>
      <c r="AT1369" s="34"/>
      <c r="AU1369" s="30"/>
      <c r="AV1369" s="34"/>
      <c r="AW1369" s="34"/>
      <c r="AX1369" s="30"/>
      <c r="AY1369" s="34"/>
      <c r="AZ1369" s="34"/>
      <c r="BA1369" s="30"/>
      <c r="BB1369" s="34"/>
      <c r="BC1369" s="34"/>
      <c r="BD1369" s="30"/>
      <c r="BE1369" s="34"/>
      <c r="BF1369" s="34"/>
      <c r="BG1369" s="30"/>
      <c r="BH1369" s="34"/>
      <c r="BI1369" s="34"/>
      <c r="BJ1369" s="30"/>
      <c r="BK1369" s="34"/>
      <c r="BL1369" s="34"/>
      <c r="BM1369" s="122"/>
      <c r="BN1369" s="28"/>
      <c r="BO1369" s="34"/>
      <c r="BP1369" s="30"/>
      <c r="BQ1369" s="30"/>
      <c r="BR1369" s="31"/>
      <c r="BS1369" s="31"/>
      <c r="BT1369" s="31"/>
      <c r="BU1369" s="31"/>
      <c r="BV1369" s="31"/>
      <c r="BW1369" s="31"/>
      <c r="BX1369" s="31"/>
      <c r="BY1369" s="31"/>
      <c r="BZ1369" s="31"/>
      <c r="CA1369" s="31"/>
      <c r="CB1369" s="31"/>
      <c r="CC1369" s="31"/>
      <c r="CD1369" s="31"/>
      <c r="CE1369" s="31"/>
      <c r="CF1369" s="31"/>
      <c r="CG1369" s="31"/>
      <c r="CH1369" s="31"/>
      <c r="CI1369" s="31"/>
      <c r="CJ1369" s="31"/>
      <c r="CK1369" s="31"/>
      <c r="CL1369" s="31"/>
      <c r="CM1369" s="31"/>
      <c r="CN1369" s="31"/>
      <c r="CO1369" s="31"/>
      <c r="CP1369" s="31"/>
      <c r="CQ1369" s="31"/>
      <c r="CR1369" s="31"/>
      <c r="CS1369" s="31"/>
      <c r="CT1369" s="31"/>
      <c r="CU1369" s="31"/>
      <c r="CV1369" s="31"/>
      <c r="CW1369" s="31"/>
      <c r="CX1369" s="31"/>
      <c r="CY1369" s="31"/>
      <c r="CZ1369" s="31"/>
      <c r="DA1369" s="31"/>
      <c r="DB1369" s="31"/>
      <c r="DC1369" s="31"/>
      <c r="DD1369" s="31"/>
      <c r="DE1369" s="31"/>
      <c r="DF1369" s="31"/>
      <c r="DG1369" s="31"/>
      <c r="DH1369" s="31"/>
      <c r="DI1369" s="31"/>
      <c r="DJ1369" s="31"/>
      <c r="DK1369" s="31"/>
      <c r="DL1369" s="31"/>
      <c r="DM1369" s="31"/>
      <c r="DN1369" s="31"/>
      <c r="DO1369" s="31"/>
      <c r="DP1369" s="31"/>
      <c r="DQ1369" s="31"/>
      <c r="DR1369" s="31"/>
      <c r="DS1369" s="31"/>
      <c r="DT1369" s="31"/>
      <c r="DU1369" s="31"/>
      <c r="DV1369" s="31"/>
      <c r="DW1369" s="31"/>
      <c r="DX1369" s="31"/>
      <c r="DY1369" s="31"/>
      <c r="DZ1369" s="31"/>
      <c r="EA1369" s="31"/>
      <c r="EB1369" s="31"/>
      <c r="EC1369" s="31"/>
      <c r="ED1369" s="31"/>
      <c r="EE1369" s="31"/>
      <c r="EF1369" s="31"/>
      <c r="EG1369" s="31"/>
      <c r="EH1369" s="31"/>
      <c r="EI1369" s="31"/>
      <c r="EJ1369" s="31"/>
      <c r="EK1369" s="31"/>
      <c r="EL1369" s="31"/>
      <c r="EM1369" s="31"/>
      <c r="EN1369" s="31"/>
      <c r="EO1369" s="31"/>
      <c r="EP1369" s="31"/>
      <c r="EQ1369" s="31"/>
      <c r="ER1369" s="31"/>
      <c r="ES1369" s="31"/>
      <c r="ET1369" s="31"/>
      <c r="EU1369" s="31"/>
      <c r="EV1369" s="31"/>
      <c r="EW1369" s="31"/>
      <c r="EX1369" s="31"/>
      <c r="EY1369" s="31"/>
      <c r="EZ1369" s="31"/>
      <c r="FA1369" s="31"/>
      <c r="FB1369" s="31"/>
      <c r="FC1369" s="31"/>
      <c r="FD1369" s="31"/>
      <c r="FE1369" s="31"/>
      <c r="FF1369" s="31"/>
      <c r="FG1369" s="31"/>
      <c r="FH1369" s="31"/>
      <c r="FI1369" s="31"/>
      <c r="FJ1369" s="31"/>
      <c r="FK1369" s="31"/>
      <c r="FL1369" s="31"/>
      <c r="FM1369" s="31"/>
      <c r="FN1369" s="31"/>
      <c r="FO1369" s="31"/>
      <c r="FP1369" s="31"/>
      <c r="FQ1369" s="31"/>
      <c r="FR1369" s="31"/>
      <c r="FS1369" s="31"/>
      <c r="FT1369" s="31"/>
      <c r="FU1369" s="31"/>
      <c r="FV1369" s="31"/>
      <c r="FW1369" s="31"/>
      <c r="FX1369" s="31"/>
      <c r="FY1369" s="31"/>
      <c r="FZ1369" s="31"/>
      <c r="GA1369" s="31"/>
      <c r="GB1369" s="31"/>
      <c r="GC1369" s="31"/>
      <c r="GD1369" s="31"/>
      <c r="GE1369" s="31"/>
      <c r="GF1369" s="31"/>
      <c r="GG1369" s="31"/>
      <c r="GH1369" s="31"/>
      <c r="GI1369" s="31"/>
      <c r="GJ1369" s="31"/>
      <c r="GK1369" s="31"/>
      <c r="GL1369" s="31"/>
      <c r="GM1369" s="31"/>
      <c r="GN1369" s="31"/>
      <c r="GO1369" s="31"/>
      <c r="GP1369" s="31"/>
      <c r="GQ1369" s="31"/>
      <c r="GR1369" s="31"/>
      <c r="GS1369" s="31"/>
      <c r="GT1369" s="31"/>
      <c r="GU1369" s="31"/>
      <c r="GV1369" s="31"/>
      <c r="GW1369" s="31"/>
      <c r="GX1369" s="31"/>
      <c r="GY1369" s="31"/>
      <c r="GZ1369" s="31"/>
    </row>
    <row r="1370" spans="2:208" s="32" customFormat="1" x14ac:dyDescent="0.2">
      <c r="B1370" s="21"/>
      <c r="C1370" s="22"/>
      <c r="D1370" s="22"/>
      <c r="E1370" s="22"/>
      <c r="F1370" s="246"/>
      <c r="G1370" s="121"/>
      <c r="H1370" s="27"/>
      <c r="I1370" s="28"/>
      <c r="J1370" s="29"/>
      <c r="K1370" s="30"/>
      <c r="L1370" s="34"/>
      <c r="M1370" s="35"/>
      <c r="N1370" s="30"/>
      <c r="O1370" s="34"/>
      <c r="P1370" s="35"/>
      <c r="Q1370" s="30"/>
      <c r="R1370" s="34"/>
      <c r="S1370" s="35"/>
      <c r="T1370" s="30"/>
      <c r="U1370" s="34"/>
      <c r="V1370" s="35"/>
      <c r="W1370" s="30"/>
      <c r="X1370" s="34"/>
      <c r="Y1370" s="34"/>
      <c r="Z1370" s="30"/>
      <c r="AA1370" s="34"/>
      <c r="AB1370" s="34"/>
      <c r="AC1370" s="30"/>
      <c r="AD1370" s="34"/>
      <c r="AE1370" s="34"/>
      <c r="AF1370" s="30"/>
      <c r="AG1370" s="34"/>
      <c r="AH1370" s="34"/>
      <c r="AI1370" s="30"/>
      <c r="AJ1370" s="34"/>
      <c r="AK1370" s="34"/>
      <c r="AL1370" s="30"/>
      <c r="AM1370" s="34"/>
      <c r="AN1370" s="34"/>
      <c r="AO1370" s="30"/>
      <c r="AP1370" s="34"/>
      <c r="AQ1370" s="34"/>
      <c r="AR1370" s="30"/>
      <c r="AS1370" s="34"/>
      <c r="AT1370" s="34"/>
      <c r="AU1370" s="30"/>
      <c r="AV1370" s="34"/>
      <c r="AW1370" s="34"/>
      <c r="AX1370" s="30"/>
      <c r="AY1370" s="34"/>
      <c r="AZ1370" s="34"/>
      <c r="BA1370" s="30"/>
      <c r="BB1370" s="34"/>
      <c r="BC1370" s="34"/>
      <c r="BD1370" s="30"/>
      <c r="BE1370" s="34"/>
      <c r="BF1370" s="34"/>
      <c r="BG1370" s="30"/>
      <c r="BH1370" s="34"/>
      <c r="BI1370" s="34"/>
      <c r="BJ1370" s="30"/>
      <c r="BK1370" s="34"/>
      <c r="BL1370" s="34"/>
      <c r="BM1370" s="122"/>
      <c r="BN1370" s="28"/>
      <c r="BO1370" s="34"/>
      <c r="BP1370" s="30"/>
      <c r="BQ1370" s="30"/>
      <c r="BR1370" s="31"/>
      <c r="BS1370" s="31"/>
      <c r="BT1370" s="31"/>
      <c r="BU1370" s="31"/>
      <c r="BV1370" s="31"/>
      <c r="BW1370" s="31"/>
      <c r="BX1370" s="31"/>
      <c r="BY1370" s="31"/>
      <c r="BZ1370" s="31"/>
      <c r="CA1370" s="31"/>
      <c r="CB1370" s="31"/>
      <c r="CC1370" s="31"/>
      <c r="CD1370" s="31"/>
      <c r="CE1370" s="31"/>
      <c r="CF1370" s="31"/>
      <c r="CG1370" s="31"/>
      <c r="CH1370" s="31"/>
      <c r="CI1370" s="31"/>
      <c r="CJ1370" s="31"/>
      <c r="CK1370" s="31"/>
      <c r="CL1370" s="31"/>
      <c r="CM1370" s="31"/>
      <c r="CN1370" s="31"/>
      <c r="CO1370" s="31"/>
      <c r="CP1370" s="31"/>
      <c r="CQ1370" s="31"/>
      <c r="CR1370" s="31"/>
      <c r="CS1370" s="31"/>
      <c r="CT1370" s="31"/>
      <c r="CU1370" s="31"/>
      <c r="CV1370" s="31"/>
      <c r="CW1370" s="31"/>
      <c r="CX1370" s="31"/>
      <c r="CY1370" s="31"/>
      <c r="CZ1370" s="31"/>
      <c r="DA1370" s="31"/>
      <c r="DB1370" s="31"/>
      <c r="DC1370" s="31"/>
      <c r="DD1370" s="31"/>
      <c r="DE1370" s="31"/>
      <c r="DF1370" s="31"/>
      <c r="DG1370" s="31"/>
      <c r="DH1370" s="31"/>
      <c r="DI1370" s="31"/>
      <c r="DJ1370" s="31"/>
      <c r="DK1370" s="31"/>
      <c r="DL1370" s="31"/>
      <c r="DM1370" s="31"/>
      <c r="DN1370" s="31"/>
      <c r="DO1370" s="31"/>
      <c r="DP1370" s="31"/>
      <c r="DQ1370" s="31"/>
      <c r="DR1370" s="31"/>
      <c r="DS1370" s="31"/>
      <c r="DT1370" s="31"/>
      <c r="DU1370" s="31"/>
      <c r="DV1370" s="31"/>
      <c r="DW1370" s="31"/>
      <c r="DX1370" s="31"/>
      <c r="DY1370" s="31"/>
      <c r="DZ1370" s="31"/>
      <c r="EA1370" s="31"/>
      <c r="EB1370" s="31"/>
      <c r="EC1370" s="31"/>
      <c r="ED1370" s="31"/>
      <c r="EE1370" s="31"/>
      <c r="EF1370" s="31"/>
      <c r="EG1370" s="31"/>
      <c r="EH1370" s="31"/>
      <c r="EI1370" s="31"/>
      <c r="EJ1370" s="31"/>
      <c r="EK1370" s="31"/>
      <c r="EL1370" s="31"/>
      <c r="EM1370" s="31"/>
      <c r="EN1370" s="31"/>
      <c r="EO1370" s="31"/>
      <c r="EP1370" s="31"/>
      <c r="EQ1370" s="31"/>
      <c r="ER1370" s="31"/>
      <c r="ES1370" s="31"/>
      <c r="ET1370" s="31"/>
      <c r="EU1370" s="31"/>
      <c r="EV1370" s="31"/>
      <c r="EW1370" s="31"/>
      <c r="EX1370" s="31"/>
      <c r="EY1370" s="31"/>
      <c r="EZ1370" s="31"/>
      <c r="FA1370" s="31"/>
      <c r="FB1370" s="31"/>
      <c r="FC1370" s="31"/>
      <c r="FD1370" s="31"/>
      <c r="FE1370" s="31"/>
      <c r="FF1370" s="31"/>
      <c r="FG1370" s="31"/>
      <c r="FH1370" s="31"/>
      <c r="FI1370" s="31"/>
      <c r="FJ1370" s="31"/>
      <c r="FK1370" s="31"/>
      <c r="FL1370" s="31"/>
      <c r="FM1370" s="31"/>
      <c r="FN1370" s="31"/>
      <c r="FO1370" s="31"/>
      <c r="FP1370" s="31"/>
      <c r="FQ1370" s="31"/>
      <c r="FR1370" s="31"/>
      <c r="FS1370" s="31"/>
      <c r="FT1370" s="31"/>
      <c r="FU1370" s="31"/>
      <c r="FV1370" s="31"/>
      <c r="FW1370" s="31"/>
      <c r="FX1370" s="31"/>
      <c r="FY1370" s="31"/>
      <c r="FZ1370" s="31"/>
      <c r="GA1370" s="31"/>
      <c r="GB1370" s="31"/>
      <c r="GC1370" s="31"/>
      <c r="GD1370" s="31"/>
      <c r="GE1370" s="31"/>
      <c r="GF1370" s="31"/>
      <c r="GG1370" s="31"/>
      <c r="GH1370" s="31"/>
      <c r="GI1370" s="31"/>
      <c r="GJ1370" s="31"/>
      <c r="GK1370" s="31"/>
      <c r="GL1370" s="31"/>
      <c r="GM1370" s="31"/>
      <c r="GN1370" s="31"/>
      <c r="GO1370" s="31"/>
      <c r="GP1370" s="31"/>
      <c r="GQ1370" s="31"/>
      <c r="GR1370" s="31"/>
      <c r="GS1370" s="31"/>
      <c r="GT1370" s="31"/>
      <c r="GU1370" s="31"/>
      <c r="GV1370" s="31"/>
      <c r="GW1370" s="31"/>
      <c r="GX1370" s="31"/>
      <c r="GY1370" s="31"/>
      <c r="GZ1370" s="31"/>
    </row>
    <row r="1371" spans="2:208" s="32" customFormat="1" x14ac:dyDescent="0.2">
      <c r="B1371" s="21"/>
      <c r="C1371" s="22"/>
      <c r="D1371" s="22"/>
      <c r="E1371" s="22"/>
      <c r="F1371" s="246"/>
      <c r="G1371" s="121"/>
      <c r="H1371" s="27"/>
      <c r="I1371" s="28"/>
      <c r="J1371" s="29"/>
      <c r="K1371" s="30"/>
      <c r="L1371" s="34"/>
      <c r="M1371" s="35"/>
      <c r="N1371" s="30"/>
      <c r="O1371" s="34"/>
      <c r="P1371" s="35"/>
      <c r="Q1371" s="30"/>
      <c r="R1371" s="34"/>
      <c r="S1371" s="35"/>
      <c r="T1371" s="30"/>
      <c r="U1371" s="34"/>
      <c r="V1371" s="35"/>
      <c r="W1371" s="30"/>
      <c r="X1371" s="34"/>
      <c r="Y1371" s="34"/>
      <c r="Z1371" s="30"/>
      <c r="AA1371" s="34"/>
      <c r="AB1371" s="34"/>
      <c r="AC1371" s="30"/>
      <c r="AD1371" s="34"/>
      <c r="AE1371" s="34"/>
      <c r="AF1371" s="30"/>
      <c r="AG1371" s="34"/>
      <c r="AH1371" s="34"/>
      <c r="AI1371" s="30"/>
      <c r="AJ1371" s="34"/>
      <c r="AK1371" s="34"/>
      <c r="AL1371" s="30"/>
      <c r="AM1371" s="34"/>
      <c r="AN1371" s="34"/>
      <c r="AO1371" s="30"/>
      <c r="AP1371" s="34"/>
      <c r="AQ1371" s="34"/>
      <c r="AR1371" s="30"/>
      <c r="AS1371" s="34"/>
      <c r="AT1371" s="34"/>
      <c r="AU1371" s="30"/>
      <c r="AV1371" s="34"/>
      <c r="AW1371" s="34"/>
      <c r="AX1371" s="30"/>
      <c r="AY1371" s="34"/>
      <c r="AZ1371" s="34"/>
      <c r="BA1371" s="30"/>
      <c r="BB1371" s="34"/>
      <c r="BC1371" s="34"/>
      <c r="BD1371" s="30"/>
      <c r="BE1371" s="34"/>
      <c r="BF1371" s="34"/>
      <c r="BG1371" s="30"/>
      <c r="BH1371" s="34"/>
      <c r="BI1371" s="34"/>
      <c r="BJ1371" s="30"/>
      <c r="BK1371" s="34"/>
      <c r="BL1371" s="34"/>
      <c r="BM1371" s="122"/>
      <c r="BN1371" s="28"/>
      <c r="BO1371" s="34"/>
      <c r="BP1371" s="30"/>
      <c r="BQ1371" s="30"/>
      <c r="BR1371" s="31"/>
      <c r="BS1371" s="31"/>
      <c r="BT1371" s="31"/>
      <c r="BU1371" s="31"/>
      <c r="BV1371" s="31"/>
      <c r="BW1371" s="31"/>
      <c r="BX1371" s="31"/>
      <c r="BY1371" s="31"/>
      <c r="BZ1371" s="31"/>
      <c r="CA1371" s="31"/>
      <c r="CB1371" s="31"/>
      <c r="CC1371" s="31"/>
      <c r="CD1371" s="31"/>
      <c r="CE1371" s="31"/>
      <c r="CF1371" s="31"/>
      <c r="CG1371" s="31"/>
      <c r="CH1371" s="31"/>
      <c r="CI1371" s="31"/>
      <c r="CJ1371" s="31"/>
      <c r="CK1371" s="31"/>
      <c r="CL1371" s="31"/>
      <c r="CM1371" s="31"/>
      <c r="CN1371" s="31"/>
      <c r="CO1371" s="31"/>
      <c r="CP1371" s="31"/>
      <c r="CQ1371" s="31"/>
      <c r="CR1371" s="31"/>
      <c r="CS1371" s="31"/>
      <c r="CT1371" s="31"/>
      <c r="CU1371" s="31"/>
      <c r="CV1371" s="31"/>
      <c r="CW1371" s="31"/>
      <c r="CX1371" s="31"/>
      <c r="CY1371" s="31"/>
      <c r="CZ1371" s="31"/>
      <c r="DA1371" s="31"/>
      <c r="DB1371" s="31"/>
      <c r="DC1371" s="31"/>
      <c r="DD1371" s="31"/>
      <c r="DE1371" s="31"/>
      <c r="DF1371" s="31"/>
      <c r="DG1371" s="31"/>
      <c r="DH1371" s="31"/>
      <c r="DI1371" s="31"/>
      <c r="DJ1371" s="31"/>
      <c r="DK1371" s="31"/>
      <c r="DL1371" s="31"/>
      <c r="DM1371" s="31"/>
      <c r="DN1371" s="31"/>
      <c r="DO1371" s="31"/>
      <c r="DP1371" s="31"/>
      <c r="DQ1371" s="31"/>
      <c r="DR1371" s="31"/>
      <c r="DS1371" s="31"/>
      <c r="DT1371" s="31"/>
      <c r="DU1371" s="31"/>
      <c r="DV1371" s="31"/>
      <c r="DW1371" s="31"/>
      <c r="DX1371" s="31"/>
      <c r="DY1371" s="31"/>
      <c r="DZ1371" s="31"/>
      <c r="EA1371" s="31"/>
      <c r="EB1371" s="31"/>
      <c r="EC1371" s="31"/>
      <c r="ED1371" s="31"/>
      <c r="EE1371" s="31"/>
      <c r="EF1371" s="31"/>
      <c r="EG1371" s="31"/>
      <c r="EH1371" s="31"/>
      <c r="EI1371" s="31"/>
      <c r="EJ1371" s="31"/>
      <c r="EK1371" s="31"/>
      <c r="EL1371" s="31"/>
      <c r="EM1371" s="31"/>
      <c r="EN1371" s="31"/>
      <c r="EO1371" s="31"/>
      <c r="EP1371" s="31"/>
      <c r="EQ1371" s="31"/>
      <c r="ER1371" s="31"/>
      <c r="ES1371" s="31"/>
      <c r="ET1371" s="31"/>
      <c r="EU1371" s="31"/>
      <c r="EV1371" s="31"/>
      <c r="EW1371" s="31"/>
      <c r="EX1371" s="31"/>
      <c r="EY1371" s="31"/>
      <c r="EZ1371" s="31"/>
      <c r="FA1371" s="31"/>
      <c r="FB1371" s="31"/>
      <c r="FC1371" s="31"/>
      <c r="FD1371" s="31"/>
      <c r="FE1371" s="31"/>
      <c r="FF1371" s="31"/>
      <c r="FG1371" s="31"/>
      <c r="FH1371" s="31"/>
      <c r="FI1371" s="31"/>
      <c r="FJ1371" s="31"/>
      <c r="FK1371" s="31"/>
      <c r="FL1371" s="31"/>
      <c r="FM1371" s="31"/>
      <c r="FN1371" s="31"/>
      <c r="FO1371" s="31"/>
      <c r="FP1371" s="31"/>
      <c r="FQ1371" s="31"/>
      <c r="FR1371" s="31"/>
      <c r="FS1371" s="31"/>
      <c r="FT1371" s="31"/>
      <c r="FU1371" s="31"/>
      <c r="FV1371" s="31"/>
      <c r="FW1371" s="31"/>
      <c r="FX1371" s="31"/>
      <c r="FY1371" s="31"/>
      <c r="FZ1371" s="31"/>
      <c r="GA1371" s="31"/>
      <c r="GB1371" s="31"/>
      <c r="GC1371" s="31"/>
      <c r="GD1371" s="31"/>
      <c r="GE1371" s="31"/>
      <c r="GF1371" s="31"/>
      <c r="GG1371" s="31"/>
      <c r="GH1371" s="31"/>
      <c r="GI1371" s="31"/>
      <c r="GJ1371" s="31"/>
      <c r="GK1371" s="31"/>
      <c r="GL1371" s="31"/>
      <c r="GM1371" s="31"/>
      <c r="GN1371" s="31"/>
      <c r="GO1371" s="31"/>
      <c r="GP1371" s="31"/>
      <c r="GQ1371" s="31"/>
      <c r="GR1371" s="31"/>
      <c r="GS1371" s="31"/>
      <c r="GT1371" s="31"/>
      <c r="GU1371" s="31"/>
      <c r="GV1371" s="31"/>
      <c r="GW1371" s="31"/>
      <c r="GX1371" s="31"/>
      <c r="GY1371" s="31"/>
      <c r="GZ1371" s="31"/>
    </row>
    <row r="1372" spans="2:208" s="32" customFormat="1" x14ac:dyDescent="0.2">
      <c r="B1372" s="21"/>
      <c r="C1372" s="22"/>
      <c r="D1372" s="22"/>
      <c r="E1372" s="22"/>
      <c r="F1372" s="246"/>
      <c r="G1372" s="121"/>
      <c r="H1372" s="27"/>
      <c r="I1372" s="28"/>
      <c r="J1372" s="29"/>
      <c r="K1372" s="30"/>
      <c r="L1372" s="34"/>
      <c r="M1372" s="35"/>
      <c r="N1372" s="30"/>
      <c r="O1372" s="34"/>
      <c r="P1372" s="35"/>
      <c r="Q1372" s="30"/>
      <c r="R1372" s="34"/>
      <c r="S1372" s="35"/>
      <c r="T1372" s="30"/>
      <c r="U1372" s="34"/>
      <c r="V1372" s="35"/>
      <c r="W1372" s="30"/>
      <c r="X1372" s="34"/>
      <c r="Y1372" s="34"/>
      <c r="Z1372" s="30"/>
      <c r="AA1372" s="34"/>
      <c r="AB1372" s="34"/>
      <c r="AC1372" s="30"/>
      <c r="AD1372" s="34"/>
      <c r="AE1372" s="34"/>
      <c r="AF1372" s="30"/>
      <c r="AG1372" s="34"/>
      <c r="AH1372" s="34"/>
      <c r="AI1372" s="30"/>
      <c r="AJ1372" s="34"/>
      <c r="AK1372" s="34"/>
      <c r="AL1372" s="30"/>
      <c r="AM1372" s="34"/>
      <c r="AN1372" s="34"/>
      <c r="AO1372" s="30"/>
      <c r="AP1372" s="34"/>
      <c r="AQ1372" s="34"/>
      <c r="AR1372" s="30"/>
      <c r="AS1372" s="34"/>
      <c r="AT1372" s="34"/>
      <c r="AU1372" s="30"/>
      <c r="AV1372" s="34"/>
      <c r="AW1372" s="34"/>
      <c r="AX1372" s="30"/>
      <c r="AY1372" s="34"/>
      <c r="AZ1372" s="34"/>
      <c r="BA1372" s="30"/>
      <c r="BB1372" s="34"/>
      <c r="BC1372" s="34"/>
      <c r="BD1372" s="30"/>
      <c r="BE1372" s="34"/>
      <c r="BF1372" s="34"/>
      <c r="BG1372" s="30"/>
      <c r="BH1372" s="34"/>
      <c r="BI1372" s="34"/>
      <c r="BJ1372" s="30"/>
      <c r="BK1372" s="34"/>
      <c r="BL1372" s="34"/>
      <c r="BM1372" s="122"/>
      <c r="BN1372" s="28"/>
      <c r="BO1372" s="34"/>
      <c r="BP1372" s="30"/>
      <c r="BQ1372" s="30"/>
      <c r="BR1372" s="31"/>
      <c r="BS1372" s="31"/>
      <c r="BT1372" s="31"/>
      <c r="BU1372" s="31"/>
      <c r="BV1372" s="31"/>
      <c r="BW1372" s="31"/>
      <c r="BX1372" s="31"/>
      <c r="BY1372" s="31"/>
      <c r="BZ1372" s="31"/>
      <c r="CA1372" s="31"/>
      <c r="CB1372" s="31"/>
      <c r="CC1372" s="31"/>
      <c r="CD1372" s="31"/>
      <c r="CE1372" s="31"/>
      <c r="CF1372" s="31"/>
      <c r="CG1372" s="31"/>
      <c r="CH1372" s="31"/>
      <c r="CI1372" s="31"/>
      <c r="CJ1372" s="31"/>
      <c r="CK1372" s="31"/>
      <c r="CL1372" s="31"/>
      <c r="CM1372" s="31"/>
      <c r="CN1372" s="31"/>
      <c r="CO1372" s="31"/>
      <c r="CP1372" s="31"/>
      <c r="CQ1372" s="31"/>
      <c r="CR1372" s="31"/>
      <c r="CS1372" s="31"/>
      <c r="CT1372" s="31"/>
      <c r="CU1372" s="31"/>
      <c r="CV1372" s="31"/>
      <c r="CW1372" s="31"/>
      <c r="CX1372" s="31"/>
      <c r="CY1372" s="31"/>
      <c r="CZ1372" s="31"/>
      <c r="DA1372" s="31"/>
      <c r="DB1372" s="31"/>
      <c r="DC1372" s="31"/>
      <c r="DD1372" s="31"/>
      <c r="DE1372" s="31"/>
      <c r="DF1372" s="31"/>
      <c r="DG1372" s="31"/>
      <c r="DH1372" s="31"/>
      <c r="DI1372" s="31"/>
      <c r="DJ1372" s="31"/>
      <c r="DK1372" s="31"/>
      <c r="DL1372" s="31"/>
      <c r="DM1372" s="31"/>
      <c r="DN1372" s="31"/>
      <c r="DO1372" s="31"/>
      <c r="DP1372" s="31"/>
      <c r="DQ1372" s="31"/>
      <c r="DR1372" s="31"/>
      <c r="DS1372" s="31"/>
      <c r="DT1372" s="31"/>
      <c r="DU1372" s="31"/>
      <c r="DV1372" s="31"/>
      <c r="DW1372" s="31"/>
      <c r="DX1372" s="31"/>
      <c r="DY1372" s="31"/>
      <c r="DZ1372" s="31"/>
      <c r="EA1372" s="31"/>
      <c r="EB1372" s="31"/>
      <c r="EC1372" s="31"/>
      <c r="ED1372" s="31"/>
      <c r="EE1372" s="31"/>
      <c r="EF1372" s="31"/>
      <c r="EG1372" s="31"/>
      <c r="EH1372" s="31"/>
      <c r="EI1372" s="31"/>
      <c r="EJ1372" s="31"/>
      <c r="EK1372" s="31"/>
      <c r="EL1372" s="31"/>
      <c r="EM1372" s="31"/>
      <c r="EN1372" s="31"/>
      <c r="EO1372" s="31"/>
      <c r="EP1372" s="31"/>
      <c r="EQ1372" s="31"/>
      <c r="ER1372" s="31"/>
      <c r="ES1372" s="31"/>
      <c r="ET1372" s="31"/>
      <c r="EU1372" s="31"/>
      <c r="EV1372" s="31"/>
      <c r="EW1372" s="31"/>
      <c r="EX1372" s="31"/>
      <c r="EY1372" s="31"/>
      <c r="EZ1372" s="31"/>
      <c r="FA1372" s="31"/>
      <c r="FB1372" s="31"/>
      <c r="FC1372" s="31"/>
      <c r="FD1372" s="31"/>
      <c r="FE1372" s="31"/>
      <c r="FF1372" s="31"/>
      <c r="FG1372" s="31"/>
      <c r="FH1372" s="31"/>
      <c r="FI1372" s="31"/>
      <c r="FJ1372" s="31"/>
      <c r="FK1372" s="31"/>
      <c r="FL1372" s="31"/>
      <c r="FM1372" s="31"/>
      <c r="FN1372" s="31"/>
      <c r="FO1372" s="31"/>
      <c r="FP1372" s="31"/>
      <c r="FQ1372" s="31"/>
      <c r="FR1372" s="31"/>
      <c r="FS1372" s="31"/>
      <c r="FT1372" s="31"/>
      <c r="FU1372" s="31"/>
      <c r="FV1372" s="31"/>
      <c r="FW1372" s="31"/>
      <c r="FX1372" s="31"/>
      <c r="FY1372" s="31"/>
      <c r="FZ1372" s="31"/>
      <c r="GA1372" s="31"/>
      <c r="GB1372" s="31"/>
      <c r="GC1372" s="31"/>
      <c r="GD1372" s="31"/>
      <c r="GE1372" s="31"/>
      <c r="GF1372" s="31"/>
      <c r="GG1372" s="31"/>
      <c r="GH1372" s="31"/>
      <c r="GI1372" s="31"/>
      <c r="GJ1372" s="31"/>
      <c r="GK1372" s="31"/>
      <c r="GL1372" s="31"/>
      <c r="GM1372" s="31"/>
      <c r="GN1372" s="31"/>
      <c r="GO1372" s="31"/>
      <c r="GP1372" s="31"/>
      <c r="GQ1372" s="31"/>
      <c r="GR1372" s="31"/>
      <c r="GS1372" s="31"/>
      <c r="GT1372" s="31"/>
      <c r="GU1372" s="31"/>
      <c r="GV1372" s="31"/>
      <c r="GW1372" s="31"/>
      <c r="GX1372" s="31"/>
      <c r="GY1372" s="31"/>
      <c r="GZ1372" s="31"/>
    </row>
    <row r="1373" spans="2:208" s="32" customFormat="1" x14ac:dyDescent="0.2">
      <c r="B1373" s="21"/>
      <c r="C1373" s="22"/>
      <c r="D1373" s="22"/>
      <c r="E1373" s="22"/>
      <c r="F1373" s="246"/>
      <c r="G1373" s="121"/>
      <c r="H1373" s="27"/>
      <c r="I1373" s="28"/>
      <c r="J1373" s="29"/>
      <c r="K1373" s="30"/>
      <c r="L1373" s="34"/>
      <c r="M1373" s="35"/>
      <c r="N1373" s="30"/>
      <c r="O1373" s="34"/>
      <c r="P1373" s="35"/>
      <c r="Q1373" s="30"/>
      <c r="R1373" s="34"/>
      <c r="S1373" s="35"/>
      <c r="T1373" s="30"/>
      <c r="U1373" s="34"/>
      <c r="V1373" s="35"/>
      <c r="W1373" s="30"/>
      <c r="X1373" s="34"/>
      <c r="Y1373" s="34"/>
      <c r="Z1373" s="30"/>
      <c r="AA1373" s="34"/>
      <c r="AB1373" s="34"/>
      <c r="AC1373" s="30"/>
      <c r="AD1373" s="34"/>
      <c r="AE1373" s="34"/>
      <c r="AF1373" s="30"/>
      <c r="AG1373" s="34"/>
      <c r="AH1373" s="34"/>
      <c r="AI1373" s="30"/>
      <c r="AJ1373" s="34"/>
      <c r="AK1373" s="34"/>
      <c r="AL1373" s="30"/>
      <c r="AM1373" s="34"/>
      <c r="AN1373" s="34"/>
      <c r="AO1373" s="30"/>
      <c r="AP1373" s="34"/>
      <c r="AQ1373" s="34"/>
      <c r="AR1373" s="30"/>
      <c r="AS1373" s="34"/>
      <c r="AT1373" s="34"/>
      <c r="AU1373" s="30"/>
      <c r="AV1373" s="34"/>
      <c r="AW1373" s="34"/>
      <c r="AX1373" s="30"/>
      <c r="AY1373" s="34"/>
      <c r="AZ1373" s="34"/>
      <c r="BA1373" s="30"/>
      <c r="BB1373" s="34"/>
      <c r="BC1373" s="34"/>
      <c r="BD1373" s="30"/>
      <c r="BE1373" s="34"/>
      <c r="BF1373" s="34"/>
      <c r="BG1373" s="30"/>
      <c r="BH1373" s="34"/>
      <c r="BI1373" s="34"/>
      <c r="BJ1373" s="30"/>
      <c r="BK1373" s="34"/>
      <c r="BL1373" s="34"/>
      <c r="BM1373" s="122"/>
      <c r="BN1373" s="28"/>
      <c r="BO1373" s="34"/>
      <c r="BP1373" s="30"/>
      <c r="BQ1373" s="30"/>
      <c r="BR1373" s="31"/>
      <c r="BS1373" s="31"/>
      <c r="BT1373" s="31"/>
      <c r="BU1373" s="31"/>
      <c r="BV1373" s="31"/>
      <c r="BW1373" s="31"/>
      <c r="BX1373" s="31"/>
      <c r="BY1373" s="31"/>
      <c r="BZ1373" s="31"/>
      <c r="CA1373" s="31"/>
      <c r="CB1373" s="31"/>
      <c r="CC1373" s="31"/>
      <c r="CD1373" s="31"/>
      <c r="CE1373" s="31"/>
      <c r="CF1373" s="31"/>
      <c r="CG1373" s="31"/>
      <c r="CH1373" s="31"/>
      <c r="CI1373" s="31"/>
      <c r="CJ1373" s="31"/>
      <c r="CK1373" s="31"/>
      <c r="CL1373" s="31"/>
      <c r="CM1373" s="31"/>
      <c r="CN1373" s="31"/>
      <c r="CO1373" s="31"/>
      <c r="CP1373" s="31"/>
      <c r="CQ1373" s="31"/>
      <c r="CR1373" s="31"/>
      <c r="CS1373" s="31"/>
      <c r="CT1373" s="31"/>
      <c r="CU1373" s="31"/>
      <c r="CV1373" s="31"/>
      <c r="CW1373" s="31"/>
      <c r="CX1373" s="31"/>
      <c r="CY1373" s="31"/>
      <c r="CZ1373" s="31"/>
      <c r="DA1373" s="31"/>
      <c r="DB1373" s="31"/>
      <c r="DC1373" s="31"/>
      <c r="DD1373" s="31"/>
      <c r="DE1373" s="31"/>
      <c r="DF1373" s="31"/>
      <c r="DG1373" s="31"/>
      <c r="DH1373" s="31"/>
      <c r="DI1373" s="31"/>
      <c r="DJ1373" s="31"/>
      <c r="DK1373" s="31"/>
      <c r="DL1373" s="31"/>
      <c r="DM1373" s="31"/>
      <c r="DN1373" s="31"/>
      <c r="DO1373" s="31"/>
      <c r="DP1373" s="31"/>
      <c r="DQ1373" s="31"/>
      <c r="DR1373" s="31"/>
      <c r="DS1373" s="31"/>
      <c r="DT1373" s="31"/>
      <c r="DU1373" s="31"/>
      <c r="DV1373" s="31"/>
      <c r="DW1373" s="31"/>
      <c r="DX1373" s="31"/>
      <c r="DY1373" s="31"/>
      <c r="DZ1373" s="31"/>
      <c r="EA1373" s="31"/>
      <c r="EB1373" s="31"/>
      <c r="EC1373" s="31"/>
      <c r="ED1373" s="31"/>
      <c r="EE1373" s="31"/>
      <c r="EF1373" s="31"/>
      <c r="EG1373" s="31"/>
      <c r="EH1373" s="31"/>
      <c r="EI1373" s="31"/>
      <c r="EJ1373" s="31"/>
      <c r="EK1373" s="31"/>
      <c r="EL1373" s="31"/>
      <c r="EM1373" s="31"/>
      <c r="EN1373" s="31"/>
      <c r="EO1373" s="31"/>
      <c r="EP1373" s="31"/>
      <c r="EQ1373" s="31"/>
      <c r="ER1373" s="31"/>
      <c r="ES1373" s="31"/>
      <c r="ET1373" s="31"/>
      <c r="EU1373" s="31"/>
      <c r="EV1373" s="31"/>
      <c r="EW1373" s="31"/>
      <c r="EX1373" s="31"/>
      <c r="EY1373" s="31"/>
      <c r="EZ1373" s="31"/>
      <c r="FA1373" s="31"/>
      <c r="FB1373" s="31"/>
      <c r="FC1373" s="31"/>
      <c r="FD1373" s="31"/>
      <c r="FE1373" s="31"/>
      <c r="FF1373" s="31"/>
      <c r="FG1373" s="31"/>
      <c r="FH1373" s="31"/>
      <c r="FI1373" s="31"/>
      <c r="FJ1373" s="31"/>
      <c r="FK1373" s="31"/>
      <c r="FL1373" s="31"/>
      <c r="FM1373" s="31"/>
      <c r="FN1373" s="31"/>
      <c r="FO1373" s="31"/>
      <c r="FP1373" s="31"/>
      <c r="FQ1373" s="31"/>
      <c r="FR1373" s="31"/>
      <c r="FS1373" s="31"/>
      <c r="FT1373" s="31"/>
      <c r="FU1373" s="31"/>
      <c r="FV1373" s="31"/>
      <c r="FW1373" s="31"/>
      <c r="FX1373" s="31"/>
      <c r="FY1373" s="31"/>
      <c r="FZ1373" s="31"/>
      <c r="GA1373" s="31"/>
      <c r="GB1373" s="31"/>
      <c r="GC1373" s="31"/>
      <c r="GD1373" s="31"/>
      <c r="GE1373" s="31"/>
      <c r="GF1373" s="31"/>
      <c r="GG1373" s="31"/>
      <c r="GH1373" s="31"/>
      <c r="GI1373" s="31"/>
      <c r="GJ1373" s="31"/>
      <c r="GK1373" s="31"/>
      <c r="GL1373" s="31"/>
      <c r="GM1373" s="31"/>
      <c r="GN1373" s="31"/>
      <c r="GO1373" s="31"/>
      <c r="GP1373" s="31"/>
      <c r="GQ1373" s="31"/>
      <c r="GR1373" s="31"/>
      <c r="GS1373" s="31"/>
      <c r="GT1373" s="31"/>
      <c r="GU1373" s="31"/>
      <c r="GV1373" s="31"/>
      <c r="GW1373" s="31"/>
      <c r="GX1373" s="31"/>
      <c r="GY1373" s="31"/>
      <c r="GZ1373" s="31"/>
    </row>
    <row r="1374" spans="2:208" s="32" customFormat="1" x14ac:dyDescent="0.2">
      <c r="B1374" s="21"/>
      <c r="C1374" s="22"/>
      <c r="D1374" s="22"/>
      <c r="E1374" s="22"/>
      <c r="F1374" s="246"/>
      <c r="G1374" s="121"/>
      <c r="H1374" s="27"/>
      <c r="I1374" s="28"/>
      <c r="J1374" s="29"/>
      <c r="K1374" s="30"/>
      <c r="L1374" s="34"/>
      <c r="M1374" s="35"/>
      <c r="N1374" s="30"/>
      <c r="O1374" s="34"/>
      <c r="P1374" s="35"/>
      <c r="Q1374" s="30"/>
      <c r="R1374" s="34"/>
      <c r="S1374" s="35"/>
      <c r="T1374" s="30"/>
      <c r="U1374" s="34"/>
      <c r="V1374" s="35"/>
      <c r="W1374" s="30"/>
      <c r="X1374" s="34"/>
      <c r="Y1374" s="34"/>
      <c r="Z1374" s="30"/>
      <c r="AA1374" s="34"/>
      <c r="AB1374" s="34"/>
      <c r="AC1374" s="30"/>
      <c r="AD1374" s="34"/>
      <c r="AE1374" s="34"/>
      <c r="AF1374" s="30"/>
      <c r="AG1374" s="34"/>
      <c r="AH1374" s="34"/>
      <c r="AI1374" s="30"/>
      <c r="AJ1374" s="34"/>
      <c r="AK1374" s="34"/>
      <c r="AL1374" s="30"/>
      <c r="AM1374" s="34"/>
      <c r="AN1374" s="34"/>
      <c r="AO1374" s="30"/>
      <c r="AP1374" s="34"/>
      <c r="AQ1374" s="34"/>
      <c r="AR1374" s="30"/>
      <c r="AS1374" s="34"/>
      <c r="AT1374" s="34"/>
      <c r="AU1374" s="30"/>
      <c r="AV1374" s="34"/>
      <c r="AW1374" s="34"/>
      <c r="AX1374" s="30"/>
      <c r="AY1374" s="34"/>
      <c r="AZ1374" s="34"/>
      <c r="BA1374" s="30"/>
      <c r="BB1374" s="34"/>
      <c r="BC1374" s="34"/>
      <c r="BD1374" s="30"/>
      <c r="BE1374" s="34"/>
      <c r="BF1374" s="34"/>
      <c r="BG1374" s="30"/>
      <c r="BH1374" s="34"/>
      <c r="BI1374" s="34"/>
      <c r="BJ1374" s="30"/>
      <c r="BK1374" s="34"/>
      <c r="BL1374" s="34"/>
      <c r="BM1374" s="122"/>
      <c r="BN1374" s="28"/>
      <c r="BO1374" s="34"/>
      <c r="BP1374" s="30"/>
      <c r="BQ1374" s="30"/>
      <c r="BR1374" s="31"/>
      <c r="BS1374" s="31"/>
      <c r="BT1374" s="31"/>
      <c r="BU1374" s="31"/>
      <c r="BV1374" s="31"/>
      <c r="BW1374" s="31"/>
      <c r="BX1374" s="31"/>
      <c r="BY1374" s="31"/>
      <c r="BZ1374" s="31"/>
      <c r="CA1374" s="31"/>
      <c r="CB1374" s="31"/>
      <c r="CC1374" s="31"/>
      <c r="CD1374" s="31"/>
      <c r="CE1374" s="31"/>
      <c r="CF1374" s="31"/>
      <c r="CG1374" s="31"/>
      <c r="CH1374" s="31"/>
      <c r="CI1374" s="31"/>
      <c r="CJ1374" s="31"/>
      <c r="CK1374" s="31"/>
      <c r="CL1374" s="31"/>
      <c r="CM1374" s="31"/>
      <c r="CN1374" s="31"/>
      <c r="CO1374" s="31"/>
      <c r="CP1374" s="31"/>
      <c r="CQ1374" s="31"/>
      <c r="CR1374" s="31"/>
      <c r="CS1374" s="31"/>
      <c r="CT1374" s="31"/>
      <c r="CU1374" s="31"/>
      <c r="CV1374" s="31"/>
      <c r="CW1374" s="31"/>
      <c r="CX1374" s="31"/>
      <c r="CY1374" s="31"/>
      <c r="CZ1374" s="31"/>
      <c r="DA1374" s="31"/>
      <c r="DB1374" s="31"/>
      <c r="DC1374" s="31"/>
      <c r="DD1374" s="31"/>
      <c r="DE1374" s="31"/>
      <c r="DF1374" s="31"/>
      <c r="DG1374" s="31"/>
      <c r="DH1374" s="31"/>
      <c r="DI1374" s="31"/>
      <c r="DJ1374" s="31"/>
      <c r="DK1374" s="31"/>
      <c r="DL1374" s="31"/>
      <c r="DM1374" s="31"/>
      <c r="DN1374" s="31"/>
      <c r="DO1374" s="31"/>
      <c r="DP1374" s="31"/>
      <c r="DQ1374" s="31"/>
      <c r="DR1374" s="31"/>
      <c r="DS1374" s="31"/>
      <c r="DT1374" s="31"/>
      <c r="DU1374" s="31"/>
      <c r="DV1374" s="31"/>
      <c r="DW1374" s="31"/>
      <c r="DX1374" s="31"/>
      <c r="DY1374" s="31"/>
      <c r="DZ1374" s="31"/>
      <c r="EA1374" s="31"/>
      <c r="EB1374" s="31"/>
      <c r="EC1374" s="31"/>
      <c r="ED1374" s="31"/>
      <c r="EE1374" s="31"/>
      <c r="EF1374" s="31"/>
      <c r="EG1374" s="31"/>
      <c r="EH1374" s="31"/>
      <c r="EI1374" s="31"/>
      <c r="EJ1374" s="31"/>
      <c r="EK1374" s="31"/>
      <c r="EL1374" s="31"/>
      <c r="EM1374" s="31"/>
      <c r="EN1374" s="31"/>
      <c r="EO1374" s="31"/>
      <c r="EP1374" s="31"/>
      <c r="EQ1374" s="31"/>
      <c r="ER1374" s="31"/>
      <c r="ES1374" s="31"/>
      <c r="ET1374" s="31"/>
      <c r="EU1374" s="31"/>
      <c r="EV1374" s="31"/>
      <c r="EW1374" s="31"/>
      <c r="EX1374" s="31"/>
      <c r="EY1374" s="31"/>
      <c r="EZ1374" s="31"/>
      <c r="FA1374" s="31"/>
      <c r="FB1374" s="31"/>
      <c r="FC1374" s="31"/>
      <c r="FD1374" s="31"/>
      <c r="FE1374" s="31"/>
      <c r="FF1374" s="31"/>
      <c r="FG1374" s="31"/>
      <c r="FH1374" s="31"/>
      <c r="FI1374" s="31"/>
      <c r="FJ1374" s="31"/>
      <c r="FK1374" s="31"/>
      <c r="FL1374" s="31"/>
      <c r="FM1374" s="31"/>
      <c r="FN1374" s="31"/>
      <c r="FO1374" s="31"/>
      <c r="FP1374" s="31"/>
      <c r="FQ1374" s="31"/>
      <c r="FR1374" s="31"/>
      <c r="FS1374" s="31"/>
      <c r="FT1374" s="31"/>
      <c r="FU1374" s="31"/>
      <c r="FV1374" s="31"/>
      <c r="FW1374" s="31"/>
      <c r="FX1374" s="31"/>
      <c r="FY1374" s="31"/>
      <c r="FZ1374" s="31"/>
      <c r="GA1374" s="31"/>
      <c r="GB1374" s="31"/>
      <c r="GC1374" s="31"/>
      <c r="GD1374" s="31"/>
      <c r="GE1374" s="31"/>
      <c r="GF1374" s="31"/>
      <c r="GG1374" s="31"/>
      <c r="GH1374" s="31"/>
      <c r="GI1374" s="31"/>
      <c r="GJ1374" s="31"/>
      <c r="GK1374" s="31"/>
      <c r="GL1374" s="31"/>
      <c r="GM1374" s="31"/>
      <c r="GN1374" s="31"/>
      <c r="GO1374" s="31"/>
      <c r="GP1374" s="31"/>
      <c r="GQ1374" s="31"/>
      <c r="GR1374" s="31"/>
      <c r="GS1374" s="31"/>
      <c r="GT1374" s="31"/>
      <c r="GU1374" s="31"/>
      <c r="GV1374" s="31"/>
      <c r="GW1374" s="31"/>
      <c r="GX1374" s="31"/>
      <c r="GY1374" s="31"/>
      <c r="GZ1374" s="31"/>
    </row>
    <row r="1375" spans="2:208" s="32" customFormat="1" x14ac:dyDescent="0.2">
      <c r="B1375" s="21"/>
      <c r="C1375" s="22"/>
      <c r="D1375" s="22"/>
      <c r="E1375" s="22"/>
      <c r="F1375" s="246"/>
      <c r="G1375" s="121"/>
      <c r="H1375" s="27"/>
      <c r="I1375" s="28"/>
      <c r="J1375" s="29"/>
      <c r="K1375" s="30"/>
      <c r="L1375" s="34"/>
      <c r="M1375" s="35"/>
      <c r="N1375" s="30"/>
      <c r="O1375" s="34"/>
      <c r="P1375" s="35"/>
      <c r="Q1375" s="30"/>
      <c r="R1375" s="34"/>
      <c r="S1375" s="35"/>
      <c r="T1375" s="30"/>
      <c r="U1375" s="34"/>
      <c r="V1375" s="35"/>
      <c r="W1375" s="30"/>
      <c r="X1375" s="34"/>
      <c r="Y1375" s="34"/>
      <c r="Z1375" s="30"/>
      <c r="AA1375" s="34"/>
      <c r="AB1375" s="34"/>
      <c r="AC1375" s="30"/>
      <c r="AD1375" s="34"/>
      <c r="AE1375" s="34"/>
      <c r="AF1375" s="30"/>
      <c r="AG1375" s="34"/>
      <c r="AH1375" s="34"/>
      <c r="AI1375" s="30"/>
      <c r="AJ1375" s="34"/>
      <c r="AK1375" s="34"/>
      <c r="AL1375" s="30"/>
      <c r="AM1375" s="34"/>
      <c r="AN1375" s="34"/>
      <c r="AO1375" s="30"/>
      <c r="AP1375" s="34"/>
      <c r="AQ1375" s="34"/>
      <c r="AR1375" s="30"/>
      <c r="AS1375" s="34"/>
      <c r="AT1375" s="34"/>
      <c r="AU1375" s="30"/>
      <c r="AV1375" s="34"/>
      <c r="AW1375" s="34"/>
      <c r="AX1375" s="30"/>
      <c r="AY1375" s="34"/>
      <c r="AZ1375" s="34"/>
      <c r="BA1375" s="30"/>
      <c r="BB1375" s="34"/>
      <c r="BC1375" s="34"/>
      <c r="BD1375" s="30"/>
      <c r="BE1375" s="34"/>
      <c r="BF1375" s="34"/>
      <c r="BG1375" s="30"/>
      <c r="BH1375" s="34"/>
      <c r="BI1375" s="34"/>
      <c r="BJ1375" s="30"/>
      <c r="BK1375" s="34"/>
      <c r="BL1375" s="34"/>
      <c r="BM1375" s="122"/>
      <c r="BN1375" s="28"/>
      <c r="BO1375" s="34"/>
      <c r="BP1375" s="30"/>
      <c r="BQ1375" s="30"/>
      <c r="BR1375" s="31"/>
      <c r="BS1375" s="31"/>
      <c r="BT1375" s="31"/>
      <c r="BU1375" s="31"/>
      <c r="BV1375" s="31"/>
      <c r="BW1375" s="31"/>
      <c r="BX1375" s="31"/>
      <c r="BY1375" s="31"/>
      <c r="BZ1375" s="31"/>
      <c r="CA1375" s="31"/>
      <c r="CB1375" s="31"/>
      <c r="CC1375" s="31"/>
      <c r="CD1375" s="31"/>
      <c r="CE1375" s="31"/>
      <c r="CF1375" s="31"/>
      <c r="CG1375" s="31"/>
      <c r="CH1375" s="31"/>
      <c r="CI1375" s="31"/>
      <c r="CJ1375" s="31"/>
      <c r="CK1375" s="31"/>
      <c r="CL1375" s="31"/>
      <c r="CM1375" s="31"/>
      <c r="CN1375" s="31"/>
      <c r="CO1375" s="31"/>
      <c r="CP1375" s="31"/>
      <c r="CQ1375" s="31"/>
      <c r="CR1375" s="31"/>
      <c r="CS1375" s="31"/>
      <c r="CT1375" s="31"/>
      <c r="CU1375" s="31"/>
      <c r="CV1375" s="31"/>
      <c r="CW1375" s="31"/>
      <c r="CX1375" s="31"/>
      <c r="CY1375" s="31"/>
      <c r="CZ1375" s="31"/>
      <c r="DA1375" s="31"/>
      <c r="DB1375" s="31"/>
      <c r="DC1375" s="31"/>
      <c r="DD1375" s="31"/>
      <c r="DE1375" s="31"/>
      <c r="DF1375" s="31"/>
      <c r="DG1375" s="31"/>
      <c r="DH1375" s="31"/>
      <c r="DI1375" s="31"/>
      <c r="DJ1375" s="31"/>
      <c r="DK1375" s="31"/>
      <c r="DL1375" s="31"/>
      <c r="DM1375" s="31"/>
      <c r="DN1375" s="31"/>
      <c r="DO1375" s="31"/>
      <c r="DP1375" s="31"/>
      <c r="DQ1375" s="31"/>
      <c r="DR1375" s="31"/>
      <c r="DS1375" s="31"/>
      <c r="DT1375" s="31"/>
      <c r="DU1375" s="31"/>
      <c r="DV1375" s="31"/>
      <c r="DW1375" s="31"/>
      <c r="DX1375" s="31"/>
      <c r="DY1375" s="31"/>
      <c r="DZ1375" s="31"/>
      <c r="EA1375" s="31"/>
      <c r="EB1375" s="31"/>
      <c r="EC1375" s="31"/>
      <c r="ED1375" s="31"/>
      <c r="EE1375" s="31"/>
      <c r="EF1375" s="31"/>
      <c r="EG1375" s="31"/>
      <c r="EH1375" s="31"/>
      <c r="EI1375" s="31"/>
      <c r="EJ1375" s="31"/>
      <c r="EK1375" s="31"/>
      <c r="EL1375" s="31"/>
      <c r="EM1375" s="31"/>
      <c r="EN1375" s="31"/>
      <c r="EO1375" s="31"/>
      <c r="EP1375" s="31"/>
      <c r="EQ1375" s="31"/>
      <c r="ER1375" s="31"/>
      <c r="ES1375" s="31"/>
      <c r="ET1375" s="31"/>
      <c r="EU1375" s="31"/>
      <c r="EV1375" s="31"/>
      <c r="EW1375" s="31"/>
      <c r="EX1375" s="31"/>
      <c r="EY1375" s="31"/>
      <c r="EZ1375" s="31"/>
      <c r="FA1375" s="31"/>
      <c r="FB1375" s="31"/>
      <c r="FC1375" s="31"/>
      <c r="FD1375" s="31"/>
      <c r="FE1375" s="31"/>
      <c r="FF1375" s="31"/>
      <c r="FG1375" s="31"/>
      <c r="FH1375" s="31"/>
      <c r="FI1375" s="31"/>
      <c r="FJ1375" s="31"/>
      <c r="FK1375" s="31"/>
      <c r="FL1375" s="31"/>
      <c r="FM1375" s="31"/>
      <c r="FN1375" s="31"/>
      <c r="FO1375" s="31"/>
      <c r="FP1375" s="31"/>
      <c r="FQ1375" s="31"/>
      <c r="FR1375" s="31"/>
      <c r="FS1375" s="31"/>
      <c r="FT1375" s="31"/>
      <c r="FU1375" s="31"/>
      <c r="FV1375" s="31"/>
      <c r="FW1375" s="31"/>
      <c r="FX1375" s="31"/>
      <c r="FY1375" s="31"/>
      <c r="FZ1375" s="31"/>
      <c r="GA1375" s="31"/>
      <c r="GB1375" s="31"/>
      <c r="GC1375" s="31"/>
      <c r="GD1375" s="31"/>
      <c r="GE1375" s="31"/>
      <c r="GF1375" s="31"/>
      <c r="GG1375" s="31"/>
      <c r="GH1375" s="31"/>
      <c r="GI1375" s="31"/>
      <c r="GJ1375" s="31"/>
      <c r="GK1375" s="31"/>
      <c r="GL1375" s="31"/>
      <c r="GM1375" s="31"/>
      <c r="GN1375" s="31"/>
      <c r="GO1375" s="31"/>
      <c r="GP1375" s="31"/>
      <c r="GQ1375" s="31"/>
      <c r="GR1375" s="31"/>
      <c r="GS1375" s="31"/>
      <c r="GT1375" s="31"/>
      <c r="GU1375" s="31"/>
      <c r="GV1375" s="31"/>
      <c r="GW1375" s="31"/>
      <c r="GX1375" s="31"/>
      <c r="GY1375" s="31"/>
      <c r="GZ1375" s="31"/>
    </row>
    <row r="1376" spans="2:208" s="32" customFormat="1" x14ac:dyDescent="0.2">
      <c r="B1376" s="21"/>
      <c r="C1376" s="22"/>
      <c r="D1376" s="22"/>
      <c r="E1376" s="22"/>
      <c r="F1376" s="246"/>
      <c r="G1376" s="121"/>
      <c r="H1376" s="27"/>
      <c r="I1376" s="28"/>
      <c r="J1376" s="29"/>
      <c r="K1376" s="30"/>
      <c r="L1376" s="34"/>
      <c r="M1376" s="35"/>
      <c r="N1376" s="30"/>
      <c r="O1376" s="34"/>
      <c r="P1376" s="35"/>
      <c r="Q1376" s="30"/>
      <c r="R1376" s="34"/>
      <c r="S1376" s="35"/>
      <c r="T1376" s="30"/>
      <c r="U1376" s="34"/>
      <c r="V1376" s="35"/>
      <c r="W1376" s="30"/>
      <c r="X1376" s="34"/>
      <c r="Y1376" s="34"/>
      <c r="Z1376" s="30"/>
      <c r="AA1376" s="34"/>
      <c r="AB1376" s="34"/>
      <c r="AC1376" s="30"/>
      <c r="AD1376" s="34"/>
      <c r="AE1376" s="34"/>
      <c r="AF1376" s="30"/>
      <c r="AG1376" s="34"/>
      <c r="AH1376" s="34"/>
      <c r="AI1376" s="30"/>
      <c r="AJ1376" s="34"/>
      <c r="AK1376" s="34"/>
      <c r="AL1376" s="30"/>
      <c r="AM1376" s="34"/>
      <c r="AN1376" s="34"/>
      <c r="AO1376" s="30"/>
      <c r="AP1376" s="34"/>
      <c r="AQ1376" s="34"/>
      <c r="AR1376" s="30"/>
      <c r="AS1376" s="34"/>
      <c r="AT1376" s="34"/>
      <c r="AU1376" s="30"/>
      <c r="AV1376" s="34"/>
      <c r="AW1376" s="34"/>
      <c r="AX1376" s="30"/>
      <c r="AY1376" s="34"/>
      <c r="AZ1376" s="34"/>
      <c r="BA1376" s="30"/>
      <c r="BB1376" s="34"/>
      <c r="BC1376" s="34"/>
      <c r="BD1376" s="30"/>
      <c r="BE1376" s="34"/>
      <c r="BF1376" s="34"/>
      <c r="BG1376" s="30"/>
      <c r="BH1376" s="34"/>
      <c r="BI1376" s="34"/>
      <c r="BJ1376" s="30"/>
      <c r="BK1376" s="34"/>
      <c r="BL1376" s="34"/>
      <c r="BM1376" s="122"/>
      <c r="BN1376" s="28"/>
      <c r="BO1376" s="34"/>
      <c r="BP1376" s="30"/>
      <c r="BQ1376" s="30"/>
      <c r="BR1376" s="31"/>
      <c r="BS1376" s="31"/>
      <c r="BT1376" s="31"/>
      <c r="BU1376" s="31"/>
      <c r="BV1376" s="31"/>
      <c r="BW1376" s="31"/>
      <c r="BX1376" s="31"/>
      <c r="BY1376" s="31"/>
      <c r="BZ1376" s="31"/>
      <c r="CA1376" s="31"/>
      <c r="CB1376" s="31"/>
      <c r="CC1376" s="31"/>
      <c r="CD1376" s="31"/>
      <c r="CE1376" s="31"/>
      <c r="CF1376" s="31"/>
      <c r="CG1376" s="31"/>
      <c r="CH1376" s="31"/>
      <c r="CI1376" s="31"/>
      <c r="CJ1376" s="31"/>
      <c r="CK1376" s="31"/>
      <c r="CL1376" s="31"/>
      <c r="CM1376" s="31"/>
      <c r="CN1376" s="31"/>
      <c r="CO1376" s="31"/>
      <c r="CP1376" s="31"/>
      <c r="CQ1376" s="31"/>
      <c r="CR1376" s="31"/>
      <c r="CS1376" s="31"/>
      <c r="CT1376" s="31"/>
      <c r="CU1376" s="31"/>
      <c r="CV1376" s="31"/>
      <c r="CW1376" s="31"/>
      <c r="CX1376" s="31"/>
      <c r="CY1376" s="31"/>
      <c r="CZ1376" s="31"/>
      <c r="DA1376" s="31"/>
      <c r="DB1376" s="31"/>
      <c r="DC1376" s="31"/>
      <c r="DD1376" s="31"/>
      <c r="DE1376" s="31"/>
      <c r="DF1376" s="31"/>
      <c r="DG1376" s="31"/>
      <c r="DH1376" s="31"/>
      <c r="DI1376" s="31"/>
      <c r="DJ1376" s="31"/>
      <c r="DK1376" s="31"/>
      <c r="DL1376" s="31"/>
      <c r="DM1376" s="31"/>
      <c r="DN1376" s="31"/>
      <c r="DO1376" s="31"/>
      <c r="DP1376" s="31"/>
      <c r="DQ1376" s="31"/>
      <c r="DR1376" s="31"/>
      <c r="DS1376" s="31"/>
      <c r="DT1376" s="31"/>
      <c r="DU1376" s="31"/>
      <c r="DV1376" s="31"/>
      <c r="DW1376" s="31"/>
      <c r="DX1376" s="31"/>
      <c r="DY1376" s="31"/>
      <c r="DZ1376" s="31"/>
      <c r="EA1376" s="31"/>
      <c r="EB1376" s="31"/>
      <c r="EC1376" s="31"/>
      <c r="ED1376" s="31"/>
      <c r="EE1376" s="31"/>
      <c r="EF1376" s="31"/>
      <c r="EG1376" s="31"/>
      <c r="EH1376" s="31"/>
      <c r="EI1376" s="31"/>
      <c r="EJ1376" s="31"/>
      <c r="EK1376" s="31"/>
      <c r="EL1376" s="31"/>
      <c r="EM1376" s="31"/>
      <c r="EN1376" s="31"/>
      <c r="EO1376" s="31"/>
      <c r="EP1376" s="31"/>
      <c r="EQ1376" s="31"/>
      <c r="ER1376" s="31"/>
      <c r="ES1376" s="31"/>
      <c r="ET1376" s="31"/>
      <c r="EU1376" s="31"/>
      <c r="EV1376" s="31"/>
      <c r="EW1376" s="31"/>
      <c r="EX1376" s="31"/>
      <c r="EY1376" s="31"/>
      <c r="EZ1376" s="31"/>
      <c r="FA1376" s="31"/>
      <c r="FB1376" s="31"/>
      <c r="FC1376" s="31"/>
      <c r="FD1376" s="31"/>
      <c r="FE1376" s="31"/>
      <c r="FF1376" s="31"/>
      <c r="FG1376" s="31"/>
      <c r="FH1376" s="31"/>
      <c r="FI1376" s="31"/>
      <c r="FJ1376" s="31"/>
      <c r="FK1376" s="31"/>
      <c r="FL1376" s="31"/>
      <c r="FM1376" s="31"/>
      <c r="FN1376" s="31"/>
      <c r="FO1376" s="31"/>
      <c r="FP1376" s="31"/>
      <c r="FQ1376" s="31"/>
      <c r="FR1376" s="31"/>
      <c r="FS1376" s="31"/>
      <c r="FT1376" s="31"/>
      <c r="FU1376" s="31"/>
      <c r="FV1376" s="31"/>
      <c r="FW1376" s="31"/>
      <c r="FX1376" s="31"/>
      <c r="FY1376" s="31"/>
      <c r="FZ1376" s="31"/>
      <c r="GA1376" s="31"/>
      <c r="GB1376" s="31"/>
      <c r="GC1376" s="31"/>
      <c r="GD1376" s="31"/>
      <c r="GE1376" s="31"/>
      <c r="GF1376" s="31"/>
      <c r="GG1376" s="31"/>
      <c r="GH1376" s="31"/>
      <c r="GI1376" s="31"/>
      <c r="GJ1376" s="31"/>
      <c r="GK1376" s="31"/>
      <c r="GL1376" s="31"/>
      <c r="GM1376" s="31"/>
      <c r="GN1376" s="31"/>
      <c r="GO1376" s="31"/>
      <c r="GP1376" s="31"/>
      <c r="GQ1376" s="31"/>
      <c r="GR1376" s="31"/>
      <c r="GS1376" s="31"/>
      <c r="GT1376" s="31"/>
      <c r="GU1376" s="31"/>
      <c r="GV1376" s="31"/>
      <c r="GW1376" s="31"/>
      <c r="GX1376" s="31"/>
      <c r="GY1376" s="31"/>
      <c r="GZ1376" s="31"/>
    </row>
    <row r="1377" spans="2:208" s="32" customFormat="1" x14ac:dyDescent="0.2">
      <c r="B1377" s="21"/>
      <c r="C1377" s="22"/>
      <c r="D1377" s="22"/>
      <c r="E1377" s="22"/>
      <c r="F1377" s="246"/>
      <c r="G1377" s="121"/>
      <c r="H1377" s="27"/>
      <c r="I1377" s="28"/>
      <c r="J1377" s="29"/>
      <c r="K1377" s="30"/>
      <c r="L1377" s="34"/>
      <c r="M1377" s="35"/>
      <c r="N1377" s="30"/>
      <c r="O1377" s="34"/>
      <c r="P1377" s="35"/>
      <c r="Q1377" s="30"/>
      <c r="R1377" s="34"/>
      <c r="S1377" s="35"/>
      <c r="T1377" s="30"/>
      <c r="U1377" s="34"/>
      <c r="V1377" s="35"/>
      <c r="W1377" s="30"/>
      <c r="X1377" s="34"/>
      <c r="Y1377" s="34"/>
      <c r="Z1377" s="30"/>
      <c r="AA1377" s="34"/>
      <c r="AB1377" s="34"/>
      <c r="AC1377" s="30"/>
      <c r="AD1377" s="34"/>
      <c r="AE1377" s="34"/>
      <c r="AF1377" s="30"/>
      <c r="AG1377" s="34"/>
      <c r="AH1377" s="34"/>
      <c r="AI1377" s="30"/>
      <c r="AJ1377" s="34"/>
      <c r="AK1377" s="34"/>
      <c r="AL1377" s="30"/>
      <c r="AM1377" s="34"/>
      <c r="AN1377" s="34"/>
      <c r="AO1377" s="30"/>
      <c r="AP1377" s="34"/>
      <c r="AQ1377" s="34"/>
      <c r="AR1377" s="30"/>
      <c r="AS1377" s="34"/>
      <c r="AT1377" s="34"/>
      <c r="AU1377" s="30"/>
      <c r="AV1377" s="34"/>
      <c r="AW1377" s="34"/>
      <c r="AX1377" s="30"/>
      <c r="AY1377" s="34"/>
      <c r="AZ1377" s="34"/>
      <c r="BA1377" s="30"/>
      <c r="BB1377" s="34"/>
      <c r="BC1377" s="34"/>
      <c r="BD1377" s="30"/>
      <c r="BE1377" s="34"/>
      <c r="BF1377" s="34"/>
      <c r="BG1377" s="30"/>
      <c r="BH1377" s="34"/>
      <c r="BI1377" s="34"/>
      <c r="BJ1377" s="30"/>
      <c r="BK1377" s="34"/>
      <c r="BL1377" s="34"/>
      <c r="BM1377" s="122"/>
      <c r="BN1377" s="28"/>
      <c r="BO1377" s="34"/>
      <c r="BP1377" s="30"/>
      <c r="BQ1377" s="30"/>
      <c r="BR1377" s="31"/>
      <c r="BS1377" s="31"/>
      <c r="BT1377" s="31"/>
      <c r="BU1377" s="31"/>
      <c r="BV1377" s="31"/>
      <c r="BW1377" s="31"/>
      <c r="BX1377" s="31"/>
      <c r="BY1377" s="31"/>
      <c r="BZ1377" s="31"/>
      <c r="CA1377" s="31"/>
      <c r="CB1377" s="31"/>
      <c r="CC1377" s="31"/>
      <c r="CD1377" s="31"/>
      <c r="CE1377" s="31"/>
      <c r="CF1377" s="31"/>
      <c r="CG1377" s="31"/>
      <c r="CH1377" s="31"/>
      <c r="CI1377" s="31"/>
      <c r="CJ1377" s="31"/>
      <c r="CK1377" s="31"/>
      <c r="CL1377" s="31"/>
      <c r="CM1377" s="31"/>
      <c r="CN1377" s="31"/>
      <c r="CO1377" s="31"/>
      <c r="CP1377" s="31"/>
      <c r="CQ1377" s="31"/>
      <c r="CR1377" s="31"/>
      <c r="CS1377" s="31"/>
      <c r="CT1377" s="31"/>
      <c r="CU1377" s="31"/>
      <c r="CV1377" s="31"/>
      <c r="CW1377" s="31"/>
      <c r="CX1377" s="31"/>
      <c r="CY1377" s="31"/>
      <c r="CZ1377" s="31"/>
      <c r="DA1377" s="31"/>
      <c r="DB1377" s="31"/>
      <c r="DC1377" s="31"/>
      <c r="DD1377" s="31"/>
      <c r="DE1377" s="31"/>
      <c r="DF1377" s="31"/>
      <c r="DG1377" s="31"/>
      <c r="DH1377" s="31"/>
      <c r="DI1377" s="31"/>
      <c r="DJ1377" s="31"/>
      <c r="DK1377" s="31"/>
      <c r="DL1377" s="31"/>
      <c r="DM1377" s="31"/>
      <c r="DN1377" s="31"/>
      <c r="DO1377" s="31"/>
      <c r="DP1377" s="31"/>
      <c r="DQ1377" s="31"/>
      <c r="DR1377" s="31"/>
      <c r="DS1377" s="31"/>
      <c r="DT1377" s="31"/>
      <c r="DU1377" s="31"/>
      <c r="DV1377" s="31"/>
      <c r="DW1377" s="31"/>
      <c r="DX1377" s="31"/>
      <c r="DY1377" s="31"/>
      <c r="DZ1377" s="31"/>
      <c r="EA1377" s="31"/>
      <c r="EB1377" s="31"/>
      <c r="EC1377" s="31"/>
      <c r="ED1377" s="31"/>
      <c r="EE1377" s="31"/>
      <c r="EF1377" s="31"/>
      <c r="EG1377" s="31"/>
      <c r="EH1377" s="31"/>
      <c r="EI1377" s="31"/>
      <c r="EJ1377" s="31"/>
      <c r="EK1377" s="31"/>
      <c r="EL1377" s="31"/>
      <c r="EM1377" s="31"/>
      <c r="EN1377" s="31"/>
      <c r="EO1377" s="31"/>
      <c r="EP1377" s="31"/>
      <c r="EQ1377" s="31"/>
      <c r="ER1377" s="31"/>
      <c r="ES1377" s="31"/>
      <c r="ET1377" s="31"/>
      <c r="EU1377" s="31"/>
      <c r="EV1377" s="31"/>
      <c r="EW1377" s="31"/>
      <c r="EX1377" s="31"/>
      <c r="EY1377" s="31"/>
      <c r="EZ1377" s="31"/>
      <c r="FA1377" s="31"/>
      <c r="FB1377" s="31"/>
      <c r="FC1377" s="31"/>
      <c r="FD1377" s="31"/>
      <c r="FE1377" s="31"/>
      <c r="FF1377" s="31"/>
      <c r="FG1377" s="31"/>
      <c r="FH1377" s="31"/>
      <c r="FI1377" s="31"/>
      <c r="FJ1377" s="31"/>
      <c r="FK1377" s="31"/>
      <c r="FL1377" s="31"/>
      <c r="FM1377" s="31"/>
      <c r="FN1377" s="31"/>
      <c r="FO1377" s="31"/>
      <c r="FP1377" s="31"/>
      <c r="FQ1377" s="31"/>
      <c r="FR1377" s="31"/>
      <c r="FS1377" s="31"/>
      <c r="FT1377" s="31"/>
      <c r="FU1377" s="31"/>
      <c r="FV1377" s="31"/>
      <c r="FW1377" s="31"/>
      <c r="FX1377" s="31"/>
      <c r="FY1377" s="31"/>
      <c r="FZ1377" s="31"/>
      <c r="GA1377" s="31"/>
      <c r="GB1377" s="31"/>
      <c r="GC1377" s="31"/>
      <c r="GD1377" s="31"/>
      <c r="GE1377" s="31"/>
      <c r="GF1377" s="31"/>
      <c r="GG1377" s="31"/>
      <c r="GH1377" s="31"/>
      <c r="GI1377" s="31"/>
      <c r="GJ1377" s="31"/>
      <c r="GK1377" s="31"/>
      <c r="GL1377" s="31"/>
      <c r="GM1377" s="31"/>
      <c r="GN1377" s="31"/>
      <c r="GO1377" s="31"/>
      <c r="GP1377" s="31"/>
      <c r="GQ1377" s="31"/>
      <c r="GR1377" s="31"/>
      <c r="GS1377" s="31"/>
      <c r="GT1377" s="31"/>
      <c r="GU1377" s="31"/>
      <c r="GV1377" s="31"/>
      <c r="GW1377" s="31"/>
      <c r="GX1377" s="31"/>
      <c r="GY1377" s="31"/>
      <c r="GZ1377" s="31"/>
    </row>
    <row r="1378" spans="2:208" s="32" customFormat="1" x14ac:dyDescent="0.2">
      <c r="B1378" s="21"/>
      <c r="C1378" s="22"/>
      <c r="D1378" s="22"/>
      <c r="E1378" s="22"/>
      <c r="F1378" s="246"/>
      <c r="G1378" s="121"/>
      <c r="H1378" s="27"/>
      <c r="I1378" s="28"/>
      <c r="J1378" s="29"/>
      <c r="K1378" s="30"/>
      <c r="L1378" s="34"/>
      <c r="M1378" s="35"/>
      <c r="N1378" s="30"/>
      <c r="O1378" s="34"/>
      <c r="P1378" s="35"/>
      <c r="Q1378" s="30"/>
      <c r="R1378" s="34"/>
      <c r="S1378" s="35"/>
      <c r="T1378" s="30"/>
      <c r="U1378" s="34"/>
      <c r="V1378" s="35"/>
      <c r="W1378" s="30"/>
      <c r="X1378" s="34"/>
      <c r="Y1378" s="34"/>
      <c r="Z1378" s="30"/>
      <c r="AA1378" s="34"/>
      <c r="AB1378" s="34"/>
      <c r="AC1378" s="30"/>
      <c r="AD1378" s="34"/>
      <c r="AE1378" s="34"/>
      <c r="AF1378" s="30"/>
      <c r="AG1378" s="34"/>
      <c r="AH1378" s="34"/>
      <c r="AI1378" s="30"/>
      <c r="AJ1378" s="34"/>
      <c r="AK1378" s="34"/>
      <c r="AL1378" s="30"/>
      <c r="AM1378" s="34"/>
      <c r="AN1378" s="34"/>
      <c r="AO1378" s="30"/>
      <c r="AP1378" s="34"/>
      <c r="AQ1378" s="34"/>
      <c r="AR1378" s="30"/>
      <c r="AS1378" s="34"/>
      <c r="AT1378" s="34"/>
      <c r="AU1378" s="30"/>
      <c r="AV1378" s="34"/>
      <c r="AW1378" s="34"/>
      <c r="AX1378" s="30"/>
      <c r="AY1378" s="34"/>
      <c r="AZ1378" s="34"/>
      <c r="BA1378" s="30"/>
      <c r="BB1378" s="34"/>
      <c r="BC1378" s="34"/>
      <c r="BD1378" s="30"/>
      <c r="BE1378" s="34"/>
      <c r="BF1378" s="34"/>
      <c r="BG1378" s="30"/>
      <c r="BH1378" s="34"/>
      <c r="BI1378" s="34"/>
      <c r="BJ1378" s="30"/>
      <c r="BK1378" s="34"/>
      <c r="BL1378" s="34"/>
      <c r="BM1378" s="122"/>
      <c r="BN1378" s="28"/>
      <c r="BO1378" s="34"/>
      <c r="BP1378" s="30"/>
      <c r="BQ1378" s="30"/>
      <c r="BR1378" s="31"/>
      <c r="BS1378" s="31"/>
      <c r="BT1378" s="31"/>
      <c r="BU1378" s="31"/>
      <c r="BV1378" s="31"/>
      <c r="BW1378" s="31"/>
      <c r="BX1378" s="31"/>
      <c r="BY1378" s="31"/>
      <c r="BZ1378" s="31"/>
      <c r="CA1378" s="31"/>
      <c r="CB1378" s="31"/>
      <c r="CC1378" s="31"/>
      <c r="CD1378" s="31"/>
      <c r="CE1378" s="31"/>
      <c r="CF1378" s="31"/>
      <c r="CG1378" s="31"/>
      <c r="CH1378" s="31"/>
      <c r="CI1378" s="31"/>
      <c r="CJ1378" s="31"/>
      <c r="CK1378" s="31"/>
      <c r="CL1378" s="31"/>
      <c r="CM1378" s="31"/>
      <c r="CN1378" s="31"/>
      <c r="CO1378" s="31"/>
      <c r="CP1378" s="31"/>
      <c r="CQ1378" s="31"/>
      <c r="CR1378" s="31"/>
      <c r="CS1378" s="31"/>
      <c r="CT1378" s="31"/>
      <c r="CU1378" s="31"/>
      <c r="CV1378" s="31"/>
      <c r="CW1378" s="31"/>
      <c r="CX1378" s="31"/>
      <c r="CY1378" s="31"/>
      <c r="CZ1378" s="31"/>
      <c r="DA1378" s="31"/>
      <c r="DB1378" s="31"/>
      <c r="DC1378" s="31"/>
      <c r="DD1378" s="31"/>
      <c r="DE1378" s="31"/>
      <c r="DF1378" s="31"/>
      <c r="DG1378" s="31"/>
      <c r="DH1378" s="31"/>
      <c r="DI1378" s="31"/>
      <c r="DJ1378" s="31"/>
      <c r="DK1378" s="31"/>
      <c r="DL1378" s="31"/>
      <c r="DM1378" s="31"/>
      <c r="DN1378" s="31"/>
      <c r="DO1378" s="31"/>
      <c r="DP1378" s="31"/>
      <c r="DQ1378" s="31"/>
      <c r="DR1378" s="31"/>
      <c r="DS1378" s="31"/>
      <c r="DT1378" s="31"/>
      <c r="DU1378" s="31"/>
      <c r="DV1378" s="31"/>
      <c r="DW1378" s="31"/>
      <c r="DX1378" s="31"/>
      <c r="DY1378" s="31"/>
      <c r="DZ1378" s="31"/>
      <c r="EA1378" s="31"/>
      <c r="EB1378" s="31"/>
      <c r="EC1378" s="31"/>
      <c r="ED1378" s="31"/>
      <c r="EE1378" s="31"/>
      <c r="EF1378" s="31"/>
      <c r="EG1378" s="31"/>
      <c r="EH1378" s="31"/>
      <c r="EI1378" s="31"/>
      <c r="EJ1378" s="31"/>
      <c r="EK1378" s="31"/>
      <c r="EL1378" s="31"/>
      <c r="EM1378" s="31"/>
      <c r="EN1378" s="31"/>
      <c r="EO1378" s="31"/>
      <c r="EP1378" s="31"/>
      <c r="EQ1378" s="31"/>
      <c r="ER1378" s="31"/>
      <c r="ES1378" s="31"/>
      <c r="ET1378" s="31"/>
      <c r="EU1378" s="31"/>
      <c r="EV1378" s="31"/>
      <c r="EW1378" s="31"/>
      <c r="EX1378" s="31"/>
      <c r="EY1378" s="31"/>
      <c r="EZ1378" s="31"/>
      <c r="FA1378" s="31"/>
      <c r="FB1378" s="31"/>
      <c r="FC1378" s="31"/>
      <c r="FD1378" s="31"/>
      <c r="FE1378" s="31"/>
      <c r="FF1378" s="31"/>
      <c r="FG1378" s="31"/>
      <c r="FH1378" s="31"/>
      <c r="FI1378" s="31"/>
      <c r="FJ1378" s="31"/>
      <c r="FK1378" s="31"/>
      <c r="FL1378" s="31"/>
      <c r="FM1378" s="31"/>
      <c r="FN1378" s="31"/>
      <c r="FO1378" s="31"/>
      <c r="FP1378" s="31"/>
      <c r="FQ1378" s="31"/>
      <c r="FR1378" s="31"/>
      <c r="FS1378" s="31"/>
      <c r="FT1378" s="31"/>
      <c r="FU1378" s="31"/>
      <c r="FV1378" s="31"/>
      <c r="FW1378" s="31"/>
      <c r="FX1378" s="31"/>
      <c r="FY1378" s="31"/>
      <c r="FZ1378" s="31"/>
      <c r="GA1378" s="31"/>
      <c r="GB1378" s="31"/>
      <c r="GC1378" s="31"/>
      <c r="GD1378" s="31"/>
      <c r="GE1378" s="31"/>
      <c r="GF1378" s="31"/>
      <c r="GG1378" s="31"/>
      <c r="GH1378" s="31"/>
      <c r="GI1378" s="31"/>
      <c r="GJ1378" s="31"/>
      <c r="GK1378" s="31"/>
      <c r="GL1378" s="31"/>
      <c r="GM1378" s="31"/>
      <c r="GN1378" s="31"/>
      <c r="GO1378" s="31"/>
      <c r="GP1378" s="31"/>
      <c r="GQ1378" s="31"/>
      <c r="GR1378" s="31"/>
      <c r="GS1378" s="31"/>
      <c r="GT1378" s="31"/>
      <c r="GU1378" s="31"/>
      <c r="GV1378" s="31"/>
      <c r="GW1378" s="31"/>
      <c r="GX1378" s="31"/>
      <c r="GY1378" s="31"/>
      <c r="GZ1378" s="31"/>
    </row>
    <row r="1379" spans="2:208" s="32" customFormat="1" x14ac:dyDescent="0.2">
      <c r="B1379" s="21"/>
      <c r="C1379" s="22"/>
      <c r="D1379" s="22"/>
      <c r="E1379" s="22"/>
      <c r="F1379" s="246"/>
      <c r="G1379" s="121"/>
      <c r="H1379" s="27"/>
      <c r="I1379" s="28"/>
      <c r="J1379" s="29"/>
      <c r="K1379" s="30"/>
      <c r="L1379" s="34"/>
      <c r="M1379" s="35"/>
      <c r="N1379" s="30"/>
      <c r="O1379" s="34"/>
      <c r="P1379" s="35"/>
      <c r="Q1379" s="30"/>
      <c r="R1379" s="34"/>
      <c r="S1379" s="35"/>
      <c r="T1379" s="30"/>
      <c r="U1379" s="34"/>
      <c r="V1379" s="35"/>
      <c r="W1379" s="30"/>
      <c r="X1379" s="34"/>
      <c r="Y1379" s="34"/>
      <c r="Z1379" s="30"/>
      <c r="AA1379" s="34"/>
      <c r="AB1379" s="34"/>
      <c r="AC1379" s="30"/>
      <c r="AD1379" s="34"/>
      <c r="AE1379" s="34"/>
      <c r="AF1379" s="30"/>
      <c r="AG1379" s="34"/>
      <c r="AH1379" s="34"/>
      <c r="AI1379" s="30"/>
      <c r="AJ1379" s="34"/>
      <c r="AK1379" s="34"/>
      <c r="AL1379" s="30"/>
      <c r="AM1379" s="34"/>
      <c r="AN1379" s="34"/>
      <c r="AO1379" s="30"/>
      <c r="AP1379" s="34"/>
      <c r="AQ1379" s="34"/>
      <c r="AR1379" s="30"/>
      <c r="AS1379" s="34"/>
      <c r="AT1379" s="34"/>
      <c r="AU1379" s="30"/>
      <c r="AV1379" s="34"/>
      <c r="AW1379" s="34"/>
      <c r="AX1379" s="30"/>
      <c r="AY1379" s="34"/>
      <c r="AZ1379" s="34"/>
      <c r="BA1379" s="30"/>
      <c r="BB1379" s="34"/>
      <c r="BC1379" s="34"/>
      <c r="BD1379" s="30"/>
      <c r="BE1379" s="34"/>
      <c r="BF1379" s="34"/>
      <c r="BG1379" s="30"/>
      <c r="BH1379" s="34"/>
      <c r="BI1379" s="34"/>
      <c r="BJ1379" s="30"/>
      <c r="BK1379" s="34"/>
      <c r="BL1379" s="34"/>
      <c r="BM1379" s="122"/>
      <c r="BN1379" s="28"/>
      <c r="BO1379" s="34"/>
      <c r="BP1379" s="30"/>
      <c r="BQ1379" s="30"/>
      <c r="BR1379" s="31"/>
      <c r="BS1379" s="31"/>
      <c r="BT1379" s="31"/>
      <c r="BU1379" s="31"/>
      <c r="BV1379" s="31"/>
      <c r="BW1379" s="31"/>
      <c r="BX1379" s="31"/>
      <c r="BY1379" s="31"/>
      <c r="BZ1379" s="31"/>
      <c r="CA1379" s="31"/>
      <c r="CB1379" s="31"/>
      <c r="CC1379" s="31"/>
      <c r="CD1379" s="31"/>
      <c r="CE1379" s="31"/>
      <c r="CF1379" s="31"/>
      <c r="CG1379" s="31"/>
      <c r="CH1379" s="31"/>
      <c r="CI1379" s="31"/>
      <c r="CJ1379" s="31"/>
      <c r="CK1379" s="31"/>
      <c r="CL1379" s="31"/>
      <c r="CM1379" s="31"/>
      <c r="CN1379" s="31"/>
      <c r="CO1379" s="31"/>
      <c r="CP1379" s="31"/>
      <c r="CQ1379" s="31"/>
      <c r="CR1379" s="31"/>
      <c r="CS1379" s="31"/>
      <c r="CT1379" s="31"/>
      <c r="CU1379" s="31"/>
      <c r="CV1379" s="31"/>
      <c r="CW1379" s="31"/>
      <c r="CX1379" s="31"/>
      <c r="CY1379" s="31"/>
      <c r="CZ1379" s="31"/>
      <c r="DA1379" s="31"/>
      <c r="DB1379" s="31"/>
      <c r="DC1379" s="31"/>
      <c r="DD1379" s="31"/>
      <c r="DE1379" s="31"/>
      <c r="DF1379" s="31"/>
      <c r="DG1379" s="31"/>
      <c r="DH1379" s="31"/>
      <c r="DI1379" s="31"/>
      <c r="DJ1379" s="31"/>
      <c r="DK1379" s="31"/>
      <c r="DL1379" s="31"/>
      <c r="DM1379" s="31"/>
      <c r="DN1379" s="31"/>
      <c r="DO1379" s="31"/>
      <c r="DP1379" s="31"/>
      <c r="DQ1379" s="31"/>
      <c r="DR1379" s="31"/>
      <c r="DS1379" s="31"/>
      <c r="DT1379" s="31"/>
      <c r="DU1379" s="31"/>
      <c r="DV1379" s="31"/>
      <c r="DW1379" s="31"/>
      <c r="DX1379" s="31"/>
      <c r="DY1379" s="31"/>
      <c r="DZ1379" s="31"/>
      <c r="EA1379" s="31"/>
      <c r="EB1379" s="31"/>
      <c r="EC1379" s="31"/>
      <c r="ED1379" s="31"/>
      <c r="EE1379" s="31"/>
      <c r="EF1379" s="31"/>
      <c r="EG1379" s="31"/>
      <c r="EH1379" s="31"/>
      <c r="EI1379" s="31"/>
      <c r="EJ1379" s="31"/>
      <c r="EK1379" s="31"/>
      <c r="EL1379" s="31"/>
      <c r="EM1379" s="31"/>
      <c r="EN1379" s="31"/>
      <c r="EO1379" s="31"/>
      <c r="EP1379" s="31"/>
      <c r="EQ1379" s="31"/>
      <c r="ER1379" s="31"/>
      <c r="ES1379" s="31"/>
      <c r="ET1379" s="31"/>
      <c r="EU1379" s="31"/>
      <c r="EV1379" s="31"/>
      <c r="EW1379" s="31"/>
      <c r="EX1379" s="31"/>
      <c r="EY1379" s="31"/>
      <c r="EZ1379" s="31"/>
      <c r="FA1379" s="31"/>
      <c r="FB1379" s="31"/>
      <c r="FC1379" s="31"/>
      <c r="FD1379" s="31"/>
      <c r="FE1379" s="31"/>
      <c r="FF1379" s="31"/>
      <c r="FG1379" s="31"/>
      <c r="FH1379" s="31"/>
      <c r="FI1379" s="31"/>
      <c r="FJ1379" s="31"/>
      <c r="FK1379" s="31"/>
      <c r="FL1379" s="31"/>
      <c r="FM1379" s="31"/>
      <c r="FN1379" s="31"/>
      <c r="FO1379" s="31"/>
      <c r="FP1379" s="31"/>
      <c r="FQ1379" s="31"/>
      <c r="FR1379" s="31"/>
      <c r="FS1379" s="31"/>
      <c r="FT1379" s="31"/>
      <c r="FU1379" s="31"/>
      <c r="FV1379" s="31"/>
      <c r="FW1379" s="31"/>
      <c r="FX1379" s="31"/>
      <c r="FY1379" s="31"/>
      <c r="FZ1379" s="31"/>
      <c r="GA1379" s="31"/>
      <c r="GB1379" s="31"/>
      <c r="GC1379" s="31"/>
      <c r="GD1379" s="31"/>
      <c r="GE1379" s="31"/>
      <c r="GF1379" s="31"/>
      <c r="GG1379" s="31"/>
      <c r="GH1379" s="31"/>
      <c r="GI1379" s="31"/>
      <c r="GJ1379" s="31"/>
      <c r="GK1379" s="31"/>
      <c r="GL1379" s="31"/>
      <c r="GM1379" s="31"/>
      <c r="GN1379" s="31"/>
      <c r="GO1379" s="31"/>
      <c r="GP1379" s="31"/>
      <c r="GQ1379" s="31"/>
      <c r="GR1379" s="31"/>
      <c r="GS1379" s="31"/>
      <c r="GT1379" s="31"/>
      <c r="GU1379" s="31"/>
      <c r="GV1379" s="31"/>
      <c r="GW1379" s="31"/>
      <c r="GX1379" s="31"/>
      <c r="GY1379" s="31"/>
      <c r="GZ1379" s="31"/>
    </row>
    <row r="1380" spans="2:208" s="32" customFormat="1" x14ac:dyDescent="0.2">
      <c r="B1380" s="21"/>
      <c r="C1380" s="22"/>
      <c r="D1380" s="22"/>
      <c r="E1380" s="22"/>
      <c r="F1380" s="246"/>
      <c r="G1380" s="121"/>
      <c r="H1380" s="27"/>
      <c r="I1380" s="28"/>
      <c r="J1380" s="29"/>
      <c r="K1380" s="30"/>
      <c r="L1380" s="34"/>
      <c r="M1380" s="35"/>
      <c r="N1380" s="30"/>
      <c r="O1380" s="34"/>
      <c r="P1380" s="35"/>
      <c r="Q1380" s="30"/>
      <c r="R1380" s="34"/>
      <c r="S1380" s="35"/>
      <c r="T1380" s="30"/>
      <c r="U1380" s="34"/>
      <c r="V1380" s="35"/>
      <c r="W1380" s="30"/>
      <c r="X1380" s="34"/>
      <c r="Y1380" s="34"/>
      <c r="Z1380" s="30"/>
      <c r="AA1380" s="34"/>
      <c r="AB1380" s="34"/>
      <c r="AC1380" s="30"/>
      <c r="AD1380" s="34"/>
      <c r="AE1380" s="34"/>
      <c r="AF1380" s="30"/>
      <c r="AG1380" s="34"/>
      <c r="AH1380" s="34"/>
      <c r="AI1380" s="30"/>
      <c r="AJ1380" s="34"/>
      <c r="AK1380" s="34"/>
      <c r="AL1380" s="30"/>
      <c r="AM1380" s="34"/>
      <c r="AN1380" s="34"/>
      <c r="AO1380" s="30"/>
      <c r="AP1380" s="34"/>
      <c r="AQ1380" s="34"/>
      <c r="AR1380" s="30"/>
      <c r="AS1380" s="34"/>
      <c r="AT1380" s="34"/>
      <c r="AU1380" s="30"/>
      <c r="AV1380" s="34"/>
      <c r="AW1380" s="34"/>
      <c r="AX1380" s="30"/>
      <c r="AY1380" s="34"/>
      <c r="AZ1380" s="34"/>
      <c r="BA1380" s="30"/>
      <c r="BB1380" s="34"/>
      <c r="BC1380" s="34"/>
      <c r="BD1380" s="30"/>
      <c r="BE1380" s="34"/>
      <c r="BF1380" s="34"/>
      <c r="BG1380" s="30"/>
      <c r="BH1380" s="34"/>
      <c r="BI1380" s="34"/>
      <c r="BJ1380" s="30"/>
      <c r="BK1380" s="34"/>
      <c r="BL1380" s="34"/>
      <c r="BM1380" s="122"/>
      <c r="BN1380" s="28"/>
      <c r="BO1380" s="34"/>
      <c r="BP1380" s="30"/>
      <c r="BQ1380" s="30"/>
      <c r="BR1380" s="31"/>
      <c r="BS1380" s="31"/>
      <c r="BT1380" s="31"/>
      <c r="BU1380" s="31"/>
      <c r="BV1380" s="31"/>
      <c r="BW1380" s="31"/>
      <c r="BX1380" s="31"/>
      <c r="BY1380" s="31"/>
      <c r="BZ1380" s="31"/>
      <c r="CA1380" s="31"/>
      <c r="CB1380" s="31"/>
      <c r="CC1380" s="31"/>
      <c r="CD1380" s="31"/>
      <c r="CE1380" s="31"/>
      <c r="CF1380" s="31"/>
      <c r="CG1380" s="31"/>
      <c r="CH1380" s="31"/>
      <c r="CI1380" s="31"/>
      <c r="CJ1380" s="31"/>
      <c r="CK1380" s="31"/>
      <c r="CL1380" s="31"/>
      <c r="CM1380" s="31"/>
      <c r="CN1380" s="31"/>
      <c r="CO1380" s="31"/>
      <c r="CP1380" s="31"/>
      <c r="CQ1380" s="31"/>
      <c r="CR1380" s="31"/>
      <c r="CS1380" s="31"/>
      <c r="CT1380" s="31"/>
      <c r="CU1380" s="31"/>
      <c r="CV1380" s="31"/>
      <c r="CW1380" s="31"/>
      <c r="CX1380" s="31"/>
      <c r="CY1380" s="31"/>
      <c r="CZ1380" s="31"/>
      <c r="DA1380" s="31"/>
      <c r="DB1380" s="31"/>
      <c r="DC1380" s="31"/>
      <c r="DD1380" s="31"/>
      <c r="DE1380" s="31"/>
      <c r="DF1380" s="31"/>
      <c r="DG1380" s="31"/>
      <c r="DH1380" s="31"/>
      <c r="DI1380" s="31"/>
      <c r="DJ1380" s="31"/>
      <c r="DK1380" s="31"/>
      <c r="DL1380" s="31"/>
      <c r="DM1380" s="31"/>
      <c r="DN1380" s="31"/>
      <c r="DO1380" s="31"/>
      <c r="DP1380" s="31"/>
      <c r="DQ1380" s="31"/>
      <c r="DR1380" s="31"/>
      <c r="DS1380" s="31"/>
      <c r="DT1380" s="31"/>
      <c r="DU1380" s="31"/>
      <c r="DV1380" s="31"/>
      <c r="DW1380" s="31"/>
      <c r="DX1380" s="31"/>
      <c r="DY1380" s="31"/>
      <c r="DZ1380" s="31"/>
      <c r="EA1380" s="31"/>
      <c r="EB1380" s="31"/>
      <c r="EC1380" s="31"/>
      <c r="ED1380" s="31"/>
      <c r="EE1380" s="31"/>
      <c r="EF1380" s="31"/>
      <c r="EG1380" s="31"/>
      <c r="EH1380" s="31"/>
      <c r="EI1380" s="31"/>
      <c r="EJ1380" s="31"/>
      <c r="EK1380" s="31"/>
      <c r="EL1380" s="31"/>
      <c r="EM1380" s="31"/>
      <c r="EN1380" s="31"/>
      <c r="EO1380" s="31"/>
      <c r="EP1380" s="31"/>
      <c r="EQ1380" s="31"/>
      <c r="ER1380" s="31"/>
      <c r="ES1380" s="31"/>
      <c r="ET1380" s="31"/>
      <c r="EU1380" s="31"/>
      <c r="EV1380" s="31"/>
      <c r="EW1380" s="31"/>
      <c r="EX1380" s="31"/>
      <c r="EY1380" s="31"/>
      <c r="EZ1380" s="31"/>
      <c r="FA1380" s="31"/>
      <c r="FB1380" s="31"/>
      <c r="FC1380" s="31"/>
      <c r="FD1380" s="31"/>
      <c r="FE1380" s="31"/>
      <c r="FF1380" s="31"/>
      <c r="FG1380" s="31"/>
      <c r="FH1380" s="31"/>
      <c r="FI1380" s="31"/>
      <c r="FJ1380" s="31"/>
      <c r="FK1380" s="31"/>
      <c r="FL1380" s="31"/>
      <c r="FM1380" s="31"/>
      <c r="FN1380" s="31"/>
      <c r="FO1380" s="31"/>
      <c r="FP1380" s="31"/>
      <c r="FQ1380" s="31"/>
      <c r="FR1380" s="31"/>
      <c r="FS1380" s="31"/>
      <c r="FT1380" s="31"/>
      <c r="FU1380" s="31"/>
      <c r="FV1380" s="31"/>
      <c r="FW1380" s="31"/>
      <c r="FX1380" s="31"/>
      <c r="FY1380" s="31"/>
      <c r="FZ1380" s="31"/>
      <c r="GA1380" s="31"/>
      <c r="GB1380" s="31"/>
      <c r="GC1380" s="31"/>
      <c r="GD1380" s="31"/>
      <c r="GE1380" s="31"/>
      <c r="GF1380" s="31"/>
      <c r="GG1380" s="31"/>
      <c r="GH1380" s="31"/>
      <c r="GI1380" s="31"/>
      <c r="GJ1380" s="31"/>
      <c r="GK1380" s="31"/>
      <c r="GL1380" s="31"/>
      <c r="GM1380" s="31"/>
      <c r="GN1380" s="31"/>
      <c r="GO1380" s="31"/>
      <c r="GP1380" s="31"/>
      <c r="GQ1380" s="31"/>
      <c r="GR1380" s="31"/>
      <c r="GS1380" s="31"/>
      <c r="GT1380" s="31"/>
      <c r="GU1380" s="31"/>
      <c r="GV1380" s="31"/>
      <c r="GW1380" s="31"/>
      <c r="GX1380" s="31"/>
      <c r="GY1380" s="31"/>
      <c r="GZ1380" s="31"/>
    </row>
    <row r="1381" spans="2:208" s="32" customFormat="1" x14ac:dyDescent="0.2">
      <c r="B1381" s="21"/>
      <c r="C1381" s="22"/>
      <c r="D1381" s="22"/>
      <c r="E1381" s="22"/>
      <c r="F1381" s="246"/>
      <c r="G1381" s="121"/>
      <c r="H1381" s="27"/>
      <c r="I1381" s="28"/>
      <c r="J1381" s="29"/>
      <c r="K1381" s="30"/>
      <c r="L1381" s="34"/>
      <c r="M1381" s="35"/>
      <c r="N1381" s="30"/>
      <c r="O1381" s="34"/>
      <c r="P1381" s="35"/>
      <c r="Q1381" s="30"/>
      <c r="R1381" s="34"/>
      <c r="S1381" s="35"/>
      <c r="T1381" s="30"/>
      <c r="U1381" s="34"/>
      <c r="V1381" s="35"/>
      <c r="W1381" s="30"/>
      <c r="X1381" s="34"/>
      <c r="Y1381" s="34"/>
      <c r="Z1381" s="30"/>
      <c r="AA1381" s="34"/>
      <c r="AB1381" s="34"/>
      <c r="AC1381" s="30"/>
      <c r="AD1381" s="34"/>
      <c r="AE1381" s="34"/>
      <c r="AF1381" s="30"/>
      <c r="AG1381" s="34"/>
      <c r="AH1381" s="34"/>
      <c r="AI1381" s="30"/>
      <c r="AJ1381" s="34"/>
      <c r="AK1381" s="34"/>
      <c r="AL1381" s="30"/>
      <c r="AM1381" s="34"/>
      <c r="AN1381" s="34"/>
      <c r="AO1381" s="30"/>
      <c r="AP1381" s="34"/>
      <c r="AQ1381" s="34"/>
      <c r="AR1381" s="30"/>
      <c r="AS1381" s="34"/>
      <c r="AT1381" s="34"/>
      <c r="AU1381" s="30"/>
      <c r="AV1381" s="34"/>
      <c r="AW1381" s="34"/>
      <c r="AX1381" s="30"/>
      <c r="AY1381" s="34"/>
      <c r="AZ1381" s="34"/>
      <c r="BA1381" s="30"/>
      <c r="BB1381" s="34"/>
      <c r="BC1381" s="34"/>
      <c r="BD1381" s="30"/>
      <c r="BE1381" s="34"/>
      <c r="BF1381" s="34"/>
      <c r="BG1381" s="30"/>
      <c r="BH1381" s="34"/>
      <c r="BI1381" s="34"/>
      <c r="BJ1381" s="30"/>
      <c r="BK1381" s="34"/>
      <c r="BL1381" s="34"/>
      <c r="BM1381" s="122"/>
      <c r="BN1381" s="28"/>
      <c r="BO1381" s="34"/>
      <c r="BP1381" s="30"/>
      <c r="BQ1381" s="30"/>
      <c r="BR1381" s="31"/>
      <c r="BS1381" s="31"/>
      <c r="BT1381" s="31"/>
      <c r="BU1381" s="31"/>
      <c r="BV1381" s="31"/>
      <c r="BW1381" s="31"/>
      <c r="BX1381" s="31"/>
      <c r="BY1381" s="31"/>
      <c r="BZ1381" s="31"/>
      <c r="CA1381" s="31"/>
      <c r="CB1381" s="31"/>
      <c r="CC1381" s="31"/>
      <c r="CD1381" s="31"/>
      <c r="CE1381" s="31"/>
      <c r="CF1381" s="31"/>
      <c r="CG1381" s="31"/>
      <c r="CH1381" s="31"/>
      <c r="CI1381" s="31"/>
      <c r="CJ1381" s="31"/>
      <c r="CK1381" s="31"/>
      <c r="CL1381" s="31"/>
      <c r="CM1381" s="31"/>
      <c r="CN1381" s="31"/>
      <c r="CO1381" s="31"/>
      <c r="CP1381" s="31"/>
      <c r="CQ1381" s="31"/>
      <c r="CR1381" s="31"/>
      <c r="CS1381" s="31"/>
      <c r="CT1381" s="31"/>
      <c r="CU1381" s="31"/>
      <c r="CV1381" s="31"/>
      <c r="CW1381" s="31"/>
      <c r="CX1381" s="31"/>
      <c r="CY1381" s="31"/>
      <c r="CZ1381" s="31"/>
      <c r="DA1381" s="31"/>
      <c r="DB1381" s="31"/>
      <c r="DC1381" s="31"/>
      <c r="DD1381" s="31"/>
      <c r="DE1381" s="31"/>
      <c r="DF1381" s="31"/>
      <c r="DG1381" s="31"/>
      <c r="DH1381" s="31"/>
      <c r="DI1381" s="31"/>
      <c r="DJ1381" s="31"/>
      <c r="DK1381" s="31"/>
      <c r="DL1381" s="31"/>
      <c r="DM1381" s="31"/>
      <c r="DN1381" s="31"/>
      <c r="DO1381" s="31"/>
      <c r="DP1381" s="31"/>
      <c r="DQ1381" s="31"/>
      <c r="DR1381" s="31"/>
      <c r="DS1381" s="31"/>
      <c r="DT1381" s="31"/>
      <c r="DU1381" s="31"/>
      <c r="DV1381" s="31"/>
      <c r="DW1381" s="31"/>
      <c r="DX1381" s="31"/>
      <c r="DY1381" s="31"/>
      <c r="DZ1381" s="31"/>
      <c r="EA1381" s="31"/>
      <c r="EB1381" s="31"/>
      <c r="EC1381" s="31"/>
      <c r="ED1381" s="31"/>
      <c r="EE1381" s="31"/>
      <c r="EF1381" s="31"/>
      <c r="EG1381" s="31"/>
      <c r="EH1381" s="31"/>
      <c r="EI1381" s="31"/>
      <c r="EJ1381" s="31"/>
      <c r="EK1381" s="31"/>
      <c r="EL1381" s="31"/>
      <c r="EM1381" s="31"/>
      <c r="EN1381" s="31"/>
      <c r="EO1381" s="31"/>
      <c r="EP1381" s="31"/>
      <c r="EQ1381" s="31"/>
      <c r="ER1381" s="31"/>
      <c r="ES1381" s="31"/>
      <c r="ET1381" s="31"/>
      <c r="EU1381" s="31"/>
      <c r="EV1381" s="31"/>
      <c r="EW1381" s="31"/>
      <c r="EX1381" s="31"/>
      <c r="EY1381" s="31"/>
      <c r="EZ1381" s="31"/>
      <c r="FA1381" s="31"/>
      <c r="FB1381" s="31"/>
      <c r="FC1381" s="31"/>
      <c r="FD1381" s="31"/>
      <c r="FE1381" s="31"/>
      <c r="FF1381" s="31"/>
      <c r="FG1381" s="31"/>
      <c r="FH1381" s="31"/>
      <c r="FI1381" s="31"/>
      <c r="FJ1381" s="31"/>
      <c r="FK1381" s="31"/>
      <c r="FL1381" s="31"/>
      <c r="FM1381" s="31"/>
      <c r="FN1381" s="31"/>
      <c r="FO1381" s="31"/>
      <c r="FP1381" s="31"/>
      <c r="FQ1381" s="31"/>
      <c r="FR1381" s="31"/>
      <c r="FS1381" s="31"/>
      <c r="FT1381" s="31"/>
      <c r="FU1381" s="31"/>
      <c r="FV1381" s="31"/>
      <c r="FW1381" s="31"/>
      <c r="FX1381" s="31"/>
      <c r="FY1381" s="31"/>
      <c r="FZ1381" s="31"/>
      <c r="GA1381" s="31"/>
      <c r="GB1381" s="31"/>
      <c r="GC1381" s="31"/>
      <c r="GD1381" s="31"/>
      <c r="GE1381" s="31"/>
      <c r="GF1381" s="31"/>
      <c r="GG1381" s="31"/>
      <c r="GH1381" s="31"/>
      <c r="GI1381" s="31"/>
      <c r="GJ1381" s="31"/>
      <c r="GK1381" s="31"/>
      <c r="GL1381" s="31"/>
      <c r="GM1381" s="31"/>
      <c r="GN1381" s="31"/>
      <c r="GO1381" s="31"/>
      <c r="GP1381" s="31"/>
      <c r="GQ1381" s="31"/>
      <c r="GR1381" s="31"/>
      <c r="GS1381" s="31"/>
      <c r="GT1381" s="31"/>
      <c r="GU1381" s="31"/>
      <c r="GV1381" s="31"/>
      <c r="GW1381" s="31"/>
      <c r="GX1381" s="31"/>
      <c r="GY1381" s="31"/>
      <c r="GZ1381" s="31"/>
    </row>
    <row r="1382" spans="2:208" s="32" customFormat="1" x14ac:dyDescent="0.2">
      <c r="B1382" s="21"/>
      <c r="C1382" s="22"/>
      <c r="D1382" s="22"/>
      <c r="E1382" s="22"/>
      <c r="F1382" s="246"/>
      <c r="G1382" s="121"/>
      <c r="H1382" s="27"/>
      <c r="I1382" s="28"/>
      <c r="J1382" s="29"/>
      <c r="K1382" s="30"/>
      <c r="L1382" s="34"/>
      <c r="M1382" s="35"/>
      <c r="N1382" s="30"/>
      <c r="O1382" s="34"/>
      <c r="P1382" s="35"/>
      <c r="Q1382" s="30"/>
      <c r="R1382" s="34"/>
      <c r="S1382" s="35"/>
      <c r="T1382" s="30"/>
      <c r="U1382" s="34"/>
      <c r="V1382" s="35"/>
      <c r="W1382" s="30"/>
      <c r="X1382" s="34"/>
      <c r="Y1382" s="34"/>
      <c r="Z1382" s="30"/>
      <c r="AA1382" s="34"/>
      <c r="AB1382" s="34"/>
      <c r="AC1382" s="30"/>
      <c r="AD1382" s="34"/>
      <c r="AE1382" s="34"/>
      <c r="AF1382" s="30"/>
      <c r="AG1382" s="34"/>
      <c r="AH1382" s="34"/>
      <c r="AI1382" s="30"/>
      <c r="AJ1382" s="34"/>
      <c r="AK1382" s="34"/>
      <c r="AL1382" s="30"/>
      <c r="AM1382" s="34"/>
      <c r="AN1382" s="34"/>
      <c r="AO1382" s="30"/>
      <c r="AP1382" s="34"/>
      <c r="AQ1382" s="34"/>
      <c r="AR1382" s="30"/>
      <c r="AS1382" s="34"/>
      <c r="AT1382" s="34"/>
      <c r="AU1382" s="30"/>
      <c r="AV1382" s="34"/>
      <c r="AW1382" s="34"/>
      <c r="AX1382" s="30"/>
      <c r="AY1382" s="34"/>
      <c r="AZ1382" s="34"/>
      <c r="BA1382" s="30"/>
      <c r="BB1382" s="34"/>
      <c r="BC1382" s="34"/>
      <c r="BD1382" s="30"/>
      <c r="BE1382" s="34"/>
      <c r="BF1382" s="34"/>
      <c r="BG1382" s="30"/>
      <c r="BH1382" s="34"/>
      <c r="BI1382" s="34"/>
      <c r="BJ1382" s="30"/>
      <c r="BK1382" s="34"/>
      <c r="BL1382" s="34"/>
      <c r="BM1382" s="122"/>
      <c r="BN1382" s="28"/>
      <c r="BO1382" s="34"/>
      <c r="BP1382" s="30"/>
      <c r="BQ1382" s="30"/>
      <c r="BR1382" s="31"/>
      <c r="BS1382" s="31"/>
      <c r="BT1382" s="31"/>
      <c r="BU1382" s="31"/>
      <c r="BV1382" s="31"/>
      <c r="BW1382" s="31"/>
      <c r="BX1382" s="31"/>
      <c r="BY1382" s="31"/>
      <c r="BZ1382" s="31"/>
      <c r="CA1382" s="31"/>
      <c r="CB1382" s="31"/>
      <c r="CC1382" s="31"/>
      <c r="CD1382" s="31"/>
      <c r="CE1382" s="31"/>
      <c r="CF1382" s="31"/>
      <c r="CG1382" s="31"/>
      <c r="CH1382" s="31"/>
      <c r="CI1382" s="31"/>
      <c r="CJ1382" s="31"/>
      <c r="CK1382" s="31"/>
      <c r="CL1382" s="31"/>
      <c r="CM1382" s="31"/>
      <c r="CN1382" s="31"/>
      <c r="CO1382" s="31"/>
      <c r="CP1382" s="31"/>
      <c r="CQ1382" s="31"/>
      <c r="CR1382" s="31"/>
      <c r="CS1382" s="31"/>
      <c r="CT1382" s="31"/>
      <c r="CU1382" s="31"/>
      <c r="CV1382" s="31"/>
      <c r="CW1382" s="31"/>
      <c r="CX1382" s="31"/>
      <c r="CY1382" s="31"/>
      <c r="CZ1382" s="31"/>
      <c r="DA1382" s="31"/>
      <c r="DB1382" s="31"/>
      <c r="DC1382" s="31"/>
      <c r="DD1382" s="31"/>
      <c r="DE1382" s="31"/>
      <c r="DF1382" s="31"/>
      <c r="DG1382" s="31"/>
      <c r="DH1382" s="31"/>
      <c r="DI1382" s="31"/>
      <c r="DJ1382" s="31"/>
      <c r="DK1382" s="31"/>
      <c r="DL1382" s="31"/>
      <c r="DM1382" s="31"/>
      <c r="DN1382" s="31"/>
      <c r="DO1382" s="31"/>
      <c r="DP1382" s="31"/>
      <c r="DQ1382" s="31"/>
      <c r="DR1382" s="31"/>
      <c r="DS1382" s="31"/>
      <c r="DT1382" s="31"/>
      <c r="DU1382" s="31"/>
      <c r="DV1382" s="31"/>
      <c r="DW1382" s="31"/>
      <c r="DX1382" s="31"/>
      <c r="DY1382" s="31"/>
      <c r="DZ1382" s="31"/>
      <c r="EA1382" s="31"/>
      <c r="EB1382" s="31"/>
      <c r="EC1382" s="31"/>
      <c r="ED1382" s="31"/>
      <c r="EE1382" s="31"/>
      <c r="EF1382" s="31"/>
      <c r="EG1382" s="31"/>
      <c r="EH1382" s="31"/>
      <c r="EI1382" s="31"/>
      <c r="EJ1382" s="31"/>
      <c r="EK1382" s="31"/>
      <c r="EL1382" s="31"/>
      <c r="EM1382" s="31"/>
      <c r="EN1382" s="31"/>
      <c r="EO1382" s="31"/>
      <c r="EP1382" s="31"/>
      <c r="EQ1382" s="31"/>
      <c r="ER1382" s="31"/>
      <c r="ES1382" s="31"/>
      <c r="ET1382" s="31"/>
      <c r="EU1382" s="31"/>
      <c r="EV1382" s="31"/>
      <c r="EW1382" s="31"/>
      <c r="EX1382" s="31"/>
      <c r="EY1382" s="31"/>
      <c r="EZ1382" s="31"/>
      <c r="FA1382" s="31"/>
      <c r="FB1382" s="31"/>
      <c r="FC1382" s="31"/>
      <c r="FD1382" s="31"/>
      <c r="FE1382" s="31"/>
      <c r="FF1382" s="31"/>
      <c r="FG1382" s="31"/>
      <c r="FH1382" s="31"/>
      <c r="FI1382" s="31"/>
      <c r="FJ1382" s="31"/>
      <c r="FK1382" s="31"/>
      <c r="FL1382" s="31"/>
      <c r="FM1382" s="31"/>
      <c r="FN1382" s="31"/>
      <c r="FO1382" s="31"/>
      <c r="FP1382" s="31"/>
      <c r="FQ1382" s="31"/>
      <c r="FR1382" s="31"/>
      <c r="FS1382" s="31"/>
      <c r="FT1382" s="31"/>
      <c r="FU1382" s="31"/>
      <c r="FV1382" s="31"/>
      <c r="FW1382" s="31"/>
      <c r="FX1382" s="31"/>
      <c r="FY1382" s="31"/>
      <c r="FZ1382" s="31"/>
      <c r="GA1382" s="31"/>
      <c r="GB1382" s="31"/>
      <c r="GC1382" s="31"/>
      <c r="GD1382" s="31"/>
      <c r="GE1382" s="31"/>
      <c r="GF1382" s="31"/>
      <c r="GG1382" s="31"/>
      <c r="GH1382" s="31"/>
      <c r="GI1382" s="31"/>
      <c r="GJ1382" s="31"/>
      <c r="GK1382" s="31"/>
      <c r="GL1382" s="31"/>
      <c r="GM1382" s="31"/>
      <c r="GN1382" s="31"/>
      <c r="GO1382" s="31"/>
      <c r="GP1382" s="31"/>
      <c r="GQ1382" s="31"/>
      <c r="GR1382" s="31"/>
      <c r="GS1382" s="31"/>
      <c r="GT1382" s="31"/>
      <c r="GU1382" s="31"/>
      <c r="GV1382" s="31"/>
      <c r="GW1382" s="31"/>
      <c r="GX1382" s="31"/>
      <c r="GY1382" s="31"/>
      <c r="GZ1382" s="31"/>
    </row>
    <row r="1383" spans="2:208" s="32" customFormat="1" x14ac:dyDescent="0.2">
      <c r="B1383" s="21"/>
      <c r="C1383" s="22"/>
      <c r="D1383" s="22"/>
      <c r="E1383" s="22"/>
      <c r="F1383" s="246"/>
      <c r="G1383" s="121"/>
      <c r="H1383" s="27"/>
      <c r="I1383" s="28"/>
      <c r="J1383" s="29"/>
      <c r="K1383" s="30"/>
      <c r="L1383" s="34"/>
      <c r="M1383" s="35"/>
      <c r="N1383" s="30"/>
      <c r="O1383" s="34"/>
      <c r="P1383" s="35"/>
      <c r="Q1383" s="30"/>
      <c r="R1383" s="34"/>
      <c r="S1383" s="35"/>
      <c r="T1383" s="30"/>
      <c r="U1383" s="34"/>
      <c r="V1383" s="35"/>
      <c r="W1383" s="30"/>
      <c r="X1383" s="34"/>
      <c r="Y1383" s="34"/>
      <c r="Z1383" s="30"/>
      <c r="AA1383" s="34"/>
      <c r="AB1383" s="34"/>
      <c r="AC1383" s="30"/>
      <c r="AD1383" s="34"/>
      <c r="AE1383" s="34"/>
      <c r="AF1383" s="30"/>
      <c r="AG1383" s="34"/>
      <c r="AH1383" s="34"/>
      <c r="AI1383" s="30"/>
      <c r="AJ1383" s="34"/>
      <c r="AK1383" s="34"/>
      <c r="AL1383" s="30"/>
      <c r="AM1383" s="34"/>
      <c r="AN1383" s="34"/>
      <c r="AO1383" s="30"/>
      <c r="AP1383" s="34"/>
      <c r="AQ1383" s="34"/>
      <c r="AR1383" s="30"/>
      <c r="AS1383" s="34"/>
      <c r="AT1383" s="34"/>
      <c r="AU1383" s="30"/>
      <c r="AV1383" s="34"/>
      <c r="AW1383" s="34"/>
      <c r="AX1383" s="30"/>
      <c r="AY1383" s="34"/>
      <c r="AZ1383" s="34"/>
      <c r="BA1383" s="30"/>
      <c r="BB1383" s="34"/>
      <c r="BC1383" s="34"/>
      <c r="BD1383" s="30"/>
      <c r="BE1383" s="34"/>
      <c r="BF1383" s="34"/>
      <c r="BG1383" s="30"/>
      <c r="BH1383" s="34"/>
      <c r="BI1383" s="34"/>
      <c r="BJ1383" s="30"/>
      <c r="BK1383" s="34"/>
      <c r="BL1383" s="34"/>
      <c r="BM1383" s="122"/>
      <c r="BN1383" s="28"/>
      <c r="BO1383" s="34"/>
      <c r="BP1383" s="30"/>
      <c r="BQ1383" s="30"/>
      <c r="BR1383" s="31"/>
      <c r="BS1383" s="31"/>
      <c r="BT1383" s="31"/>
      <c r="BU1383" s="31"/>
      <c r="BV1383" s="31"/>
      <c r="BW1383" s="31"/>
      <c r="BX1383" s="31"/>
      <c r="BY1383" s="31"/>
      <c r="BZ1383" s="31"/>
      <c r="CA1383" s="31"/>
      <c r="CB1383" s="31"/>
      <c r="CC1383" s="31"/>
      <c r="CD1383" s="31"/>
      <c r="CE1383" s="31"/>
      <c r="CF1383" s="31"/>
      <c r="CG1383" s="31"/>
      <c r="CH1383" s="31"/>
      <c r="CI1383" s="31"/>
      <c r="CJ1383" s="31"/>
      <c r="CK1383" s="31"/>
      <c r="CL1383" s="31"/>
      <c r="CM1383" s="31"/>
      <c r="CN1383" s="31"/>
      <c r="CO1383" s="31"/>
      <c r="CP1383" s="31"/>
      <c r="CQ1383" s="31"/>
      <c r="CR1383" s="31"/>
      <c r="CS1383" s="31"/>
      <c r="CT1383" s="31"/>
      <c r="CU1383" s="31"/>
      <c r="CV1383" s="31"/>
      <c r="CW1383" s="31"/>
      <c r="CX1383" s="31"/>
      <c r="CY1383" s="31"/>
      <c r="CZ1383" s="31"/>
      <c r="DA1383" s="31"/>
      <c r="DB1383" s="31"/>
      <c r="DC1383" s="31"/>
      <c r="DD1383" s="31"/>
      <c r="DE1383" s="31"/>
      <c r="DF1383" s="31"/>
      <c r="DG1383" s="31"/>
      <c r="DH1383" s="31"/>
      <c r="DI1383" s="31"/>
      <c r="DJ1383" s="31"/>
      <c r="DK1383" s="31"/>
      <c r="DL1383" s="31"/>
      <c r="DM1383" s="31"/>
      <c r="DN1383" s="31"/>
      <c r="DO1383" s="31"/>
      <c r="DP1383" s="31"/>
      <c r="DQ1383" s="31"/>
      <c r="DR1383" s="31"/>
      <c r="DS1383" s="31"/>
      <c r="DT1383" s="31"/>
      <c r="DU1383" s="31"/>
      <c r="DV1383" s="31"/>
      <c r="DW1383" s="31"/>
      <c r="DX1383" s="31"/>
      <c r="DY1383" s="31"/>
      <c r="DZ1383" s="31"/>
      <c r="EA1383" s="31"/>
      <c r="EB1383" s="31"/>
      <c r="EC1383" s="31"/>
      <c r="ED1383" s="31"/>
      <c r="EE1383" s="31"/>
      <c r="EF1383" s="31"/>
      <c r="EG1383" s="31"/>
      <c r="EH1383" s="31"/>
      <c r="EI1383" s="31"/>
      <c r="EJ1383" s="31"/>
      <c r="EK1383" s="31"/>
      <c r="EL1383" s="31"/>
      <c r="EM1383" s="31"/>
      <c r="EN1383" s="31"/>
      <c r="EO1383" s="31"/>
      <c r="EP1383" s="31"/>
      <c r="EQ1383" s="31"/>
      <c r="ER1383" s="31"/>
      <c r="ES1383" s="31"/>
      <c r="ET1383" s="31"/>
      <c r="EU1383" s="31"/>
      <c r="EV1383" s="31"/>
      <c r="EW1383" s="31"/>
      <c r="EX1383" s="31"/>
      <c r="EY1383" s="31"/>
      <c r="EZ1383" s="31"/>
      <c r="FA1383" s="31"/>
      <c r="FB1383" s="31"/>
      <c r="FC1383" s="31"/>
      <c r="FD1383" s="31"/>
      <c r="FE1383" s="31"/>
      <c r="FF1383" s="31"/>
      <c r="FG1383" s="31"/>
      <c r="FH1383" s="31"/>
      <c r="FI1383" s="31"/>
      <c r="FJ1383" s="31"/>
      <c r="FK1383" s="31"/>
      <c r="FL1383" s="31"/>
      <c r="FM1383" s="31"/>
      <c r="FN1383" s="31"/>
      <c r="FO1383" s="31"/>
      <c r="FP1383" s="31"/>
      <c r="FQ1383" s="31"/>
      <c r="FR1383" s="31"/>
      <c r="FS1383" s="31"/>
      <c r="FT1383" s="31"/>
      <c r="FU1383" s="31"/>
      <c r="FV1383" s="31"/>
      <c r="FW1383" s="31"/>
      <c r="FX1383" s="31"/>
      <c r="FY1383" s="31"/>
      <c r="FZ1383" s="31"/>
      <c r="GA1383" s="31"/>
      <c r="GB1383" s="31"/>
      <c r="GC1383" s="31"/>
      <c r="GD1383" s="31"/>
      <c r="GE1383" s="31"/>
      <c r="GF1383" s="31"/>
      <c r="GG1383" s="31"/>
      <c r="GH1383" s="31"/>
      <c r="GI1383" s="31"/>
      <c r="GJ1383" s="31"/>
      <c r="GK1383" s="31"/>
      <c r="GL1383" s="31"/>
      <c r="GM1383" s="31"/>
      <c r="GN1383" s="31"/>
      <c r="GO1383" s="31"/>
      <c r="GP1383" s="31"/>
      <c r="GQ1383" s="31"/>
      <c r="GR1383" s="31"/>
      <c r="GS1383" s="31"/>
      <c r="GT1383" s="31"/>
      <c r="GU1383" s="31"/>
      <c r="GV1383" s="31"/>
      <c r="GW1383" s="31"/>
      <c r="GX1383" s="31"/>
      <c r="GY1383" s="31"/>
      <c r="GZ1383" s="31"/>
    </row>
    <row r="1384" spans="2:208" s="32" customFormat="1" x14ac:dyDescent="0.2">
      <c r="B1384" s="21"/>
      <c r="C1384" s="22"/>
      <c r="D1384" s="22"/>
      <c r="E1384" s="22"/>
      <c r="F1384" s="246"/>
      <c r="G1384" s="121"/>
      <c r="H1384" s="27"/>
      <c r="I1384" s="28"/>
      <c r="J1384" s="29"/>
      <c r="K1384" s="30"/>
      <c r="L1384" s="34"/>
      <c r="M1384" s="35"/>
      <c r="N1384" s="30"/>
      <c r="O1384" s="34"/>
      <c r="P1384" s="35"/>
      <c r="Q1384" s="30"/>
      <c r="R1384" s="34"/>
      <c r="S1384" s="35"/>
      <c r="T1384" s="30"/>
      <c r="U1384" s="34"/>
      <c r="V1384" s="35"/>
      <c r="W1384" s="30"/>
      <c r="X1384" s="34"/>
      <c r="Y1384" s="34"/>
      <c r="Z1384" s="30"/>
      <c r="AA1384" s="34"/>
      <c r="AB1384" s="34"/>
      <c r="AC1384" s="30"/>
      <c r="AD1384" s="34"/>
      <c r="AE1384" s="34"/>
      <c r="AF1384" s="30"/>
      <c r="AG1384" s="34"/>
      <c r="AH1384" s="34"/>
      <c r="AI1384" s="30"/>
      <c r="AJ1384" s="34"/>
      <c r="AK1384" s="34"/>
      <c r="AL1384" s="30"/>
      <c r="AM1384" s="34"/>
      <c r="AN1384" s="34"/>
      <c r="AO1384" s="30"/>
      <c r="AP1384" s="34"/>
      <c r="AQ1384" s="34"/>
      <c r="AR1384" s="30"/>
      <c r="AS1384" s="34"/>
      <c r="AT1384" s="34"/>
      <c r="AU1384" s="30"/>
      <c r="AV1384" s="34"/>
      <c r="AW1384" s="34"/>
      <c r="AX1384" s="30"/>
      <c r="AY1384" s="34"/>
      <c r="AZ1384" s="34"/>
      <c r="BA1384" s="30"/>
      <c r="BB1384" s="34"/>
      <c r="BC1384" s="34"/>
      <c r="BD1384" s="30"/>
      <c r="BE1384" s="34"/>
      <c r="BF1384" s="34"/>
      <c r="BG1384" s="30"/>
      <c r="BH1384" s="34"/>
      <c r="BI1384" s="34"/>
      <c r="BJ1384" s="30"/>
      <c r="BK1384" s="34"/>
      <c r="BL1384" s="34"/>
      <c r="BM1384" s="122"/>
      <c r="BN1384" s="28"/>
      <c r="BO1384" s="34"/>
      <c r="BP1384" s="30"/>
      <c r="BQ1384" s="30"/>
      <c r="BR1384" s="31"/>
      <c r="BS1384" s="31"/>
      <c r="BT1384" s="31"/>
      <c r="BU1384" s="31"/>
      <c r="BV1384" s="31"/>
      <c r="BW1384" s="31"/>
      <c r="BX1384" s="31"/>
      <c r="BY1384" s="31"/>
      <c r="BZ1384" s="31"/>
      <c r="CA1384" s="31"/>
      <c r="CB1384" s="31"/>
      <c r="CC1384" s="31"/>
      <c r="CD1384" s="31"/>
      <c r="CE1384" s="31"/>
      <c r="CF1384" s="31"/>
      <c r="CG1384" s="31"/>
      <c r="CH1384" s="31"/>
      <c r="CI1384" s="31"/>
      <c r="CJ1384" s="31"/>
      <c r="CK1384" s="31"/>
      <c r="CL1384" s="31"/>
      <c r="CM1384" s="31"/>
      <c r="CN1384" s="31"/>
      <c r="CO1384" s="31"/>
      <c r="CP1384" s="31"/>
      <c r="CQ1384" s="31"/>
      <c r="CR1384" s="31"/>
      <c r="CS1384" s="31"/>
      <c r="CT1384" s="31"/>
      <c r="CU1384" s="31"/>
      <c r="CV1384" s="31"/>
      <c r="CW1384" s="31"/>
      <c r="CX1384" s="31"/>
      <c r="CY1384" s="31"/>
      <c r="CZ1384" s="31"/>
      <c r="DA1384" s="31"/>
      <c r="DB1384" s="31"/>
      <c r="DC1384" s="31"/>
      <c r="DD1384" s="31"/>
      <c r="DE1384" s="31"/>
      <c r="DF1384" s="31"/>
      <c r="DG1384" s="31"/>
      <c r="DH1384" s="31"/>
      <c r="DI1384" s="31"/>
      <c r="DJ1384" s="31"/>
      <c r="DK1384" s="31"/>
      <c r="DL1384" s="31"/>
      <c r="DM1384" s="31"/>
      <c r="DN1384" s="31"/>
      <c r="DO1384" s="31"/>
      <c r="DP1384" s="31"/>
      <c r="DQ1384" s="31"/>
      <c r="DR1384" s="31"/>
      <c r="DS1384" s="31"/>
      <c r="DT1384" s="31"/>
      <c r="DU1384" s="31"/>
      <c r="DV1384" s="31"/>
      <c r="DW1384" s="31"/>
      <c r="DX1384" s="31"/>
      <c r="DY1384" s="31"/>
      <c r="DZ1384" s="31"/>
      <c r="EA1384" s="31"/>
      <c r="EB1384" s="31"/>
      <c r="EC1384" s="31"/>
      <c r="ED1384" s="31"/>
      <c r="EE1384" s="31"/>
      <c r="EF1384" s="31"/>
      <c r="EG1384" s="31"/>
      <c r="EH1384" s="31"/>
      <c r="EI1384" s="31"/>
      <c r="EJ1384" s="31"/>
      <c r="EK1384" s="31"/>
      <c r="EL1384" s="31"/>
      <c r="EM1384" s="31"/>
      <c r="EN1384" s="31"/>
      <c r="EO1384" s="31"/>
      <c r="EP1384" s="31"/>
      <c r="EQ1384" s="31"/>
      <c r="ER1384" s="31"/>
      <c r="ES1384" s="31"/>
      <c r="ET1384" s="31"/>
      <c r="EU1384" s="31"/>
      <c r="EV1384" s="31"/>
      <c r="EW1384" s="31"/>
      <c r="EX1384" s="31"/>
      <c r="EY1384" s="31"/>
      <c r="EZ1384" s="31"/>
      <c r="FA1384" s="31"/>
      <c r="FB1384" s="31"/>
      <c r="FC1384" s="31"/>
      <c r="FD1384" s="31"/>
      <c r="FE1384" s="31"/>
      <c r="FF1384" s="31"/>
      <c r="FG1384" s="31"/>
      <c r="FH1384" s="31"/>
      <c r="FI1384" s="31"/>
      <c r="FJ1384" s="31"/>
      <c r="FK1384" s="31"/>
      <c r="FL1384" s="31"/>
      <c r="FM1384" s="31"/>
      <c r="FN1384" s="31"/>
      <c r="FO1384" s="31"/>
      <c r="FP1384" s="31"/>
      <c r="FQ1384" s="31"/>
      <c r="FR1384" s="31"/>
      <c r="FS1384" s="31"/>
      <c r="FT1384" s="31"/>
      <c r="FU1384" s="31"/>
      <c r="FV1384" s="31"/>
      <c r="FW1384" s="31"/>
      <c r="FX1384" s="31"/>
      <c r="FY1384" s="31"/>
      <c r="FZ1384" s="31"/>
      <c r="GA1384" s="31"/>
      <c r="GB1384" s="31"/>
      <c r="GC1384" s="31"/>
      <c r="GD1384" s="31"/>
      <c r="GE1384" s="31"/>
      <c r="GF1384" s="31"/>
      <c r="GG1384" s="31"/>
      <c r="GH1384" s="31"/>
      <c r="GI1384" s="31"/>
      <c r="GJ1384" s="31"/>
      <c r="GK1384" s="31"/>
      <c r="GL1384" s="31"/>
      <c r="GM1384" s="31"/>
      <c r="GN1384" s="31"/>
      <c r="GO1384" s="31"/>
      <c r="GP1384" s="31"/>
      <c r="GQ1384" s="31"/>
      <c r="GR1384" s="31"/>
      <c r="GS1384" s="31"/>
      <c r="GT1384" s="31"/>
      <c r="GU1384" s="31"/>
      <c r="GV1384" s="31"/>
      <c r="GW1384" s="31"/>
      <c r="GX1384" s="31"/>
      <c r="GY1384" s="31"/>
      <c r="GZ1384" s="31"/>
    </row>
    <row r="1385" spans="2:208" s="32" customFormat="1" x14ac:dyDescent="0.2">
      <c r="B1385" s="21"/>
      <c r="C1385" s="22"/>
      <c r="D1385" s="22"/>
      <c r="E1385" s="22"/>
      <c r="F1385" s="246"/>
      <c r="G1385" s="121"/>
      <c r="H1385" s="27"/>
      <c r="I1385" s="28"/>
      <c r="J1385" s="29"/>
      <c r="K1385" s="30"/>
      <c r="L1385" s="34"/>
      <c r="M1385" s="35"/>
      <c r="N1385" s="30"/>
      <c r="O1385" s="34"/>
      <c r="P1385" s="35"/>
      <c r="Q1385" s="30"/>
      <c r="R1385" s="34"/>
      <c r="S1385" s="35"/>
      <c r="T1385" s="30"/>
      <c r="U1385" s="34"/>
      <c r="V1385" s="35"/>
      <c r="W1385" s="30"/>
      <c r="X1385" s="34"/>
      <c r="Y1385" s="34"/>
      <c r="Z1385" s="30"/>
      <c r="AA1385" s="34"/>
      <c r="AB1385" s="34"/>
      <c r="AC1385" s="30"/>
      <c r="AD1385" s="34"/>
      <c r="AE1385" s="34"/>
      <c r="AF1385" s="30"/>
      <c r="AG1385" s="34"/>
      <c r="AH1385" s="34"/>
      <c r="AI1385" s="30"/>
      <c r="AJ1385" s="34"/>
      <c r="AK1385" s="34"/>
      <c r="AL1385" s="30"/>
      <c r="AM1385" s="34"/>
      <c r="AN1385" s="34"/>
      <c r="AO1385" s="30"/>
      <c r="AP1385" s="34"/>
      <c r="AQ1385" s="34"/>
      <c r="AR1385" s="30"/>
      <c r="AS1385" s="34"/>
      <c r="AT1385" s="34"/>
      <c r="AU1385" s="30"/>
      <c r="AV1385" s="34"/>
      <c r="AW1385" s="34"/>
      <c r="AX1385" s="30"/>
      <c r="AY1385" s="34"/>
      <c r="AZ1385" s="34"/>
      <c r="BA1385" s="30"/>
      <c r="BB1385" s="34"/>
      <c r="BC1385" s="34"/>
      <c r="BD1385" s="30"/>
      <c r="BE1385" s="34"/>
      <c r="BF1385" s="34"/>
      <c r="BG1385" s="30"/>
      <c r="BH1385" s="34"/>
      <c r="BI1385" s="34"/>
      <c r="BJ1385" s="30"/>
      <c r="BK1385" s="34"/>
      <c r="BL1385" s="34"/>
      <c r="BM1385" s="122"/>
      <c r="BN1385" s="28"/>
      <c r="BO1385" s="34"/>
      <c r="BP1385" s="30"/>
      <c r="BQ1385" s="30"/>
      <c r="BR1385" s="31"/>
      <c r="BS1385" s="31"/>
      <c r="BT1385" s="31"/>
      <c r="BU1385" s="31"/>
      <c r="BV1385" s="31"/>
      <c r="BW1385" s="31"/>
      <c r="BX1385" s="31"/>
      <c r="BY1385" s="31"/>
      <c r="BZ1385" s="31"/>
      <c r="CA1385" s="31"/>
      <c r="CB1385" s="31"/>
      <c r="CC1385" s="31"/>
      <c r="CD1385" s="31"/>
      <c r="CE1385" s="31"/>
      <c r="CF1385" s="31"/>
      <c r="CG1385" s="31"/>
      <c r="CH1385" s="31"/>
      <c r="CI1385" s="31"/>
      <c r="CJ1385" s="31"/>
      <c r="CK1385" s="31"/>
      <c r="CL1385" s="31"/>
      <c r="CM1385" s="31"/>
      <c r="CN1385" s="31"/>
      <c r="CO1385" s="31"/>
      <c r="CP1385" s="31"/>
      <c r="CQ1385" s="31"/>
      <c r="CR1385" s="31"/>
      <c r="CS1385" s="31"/>
      <c r="CT1385" s="31"/>
      <c r="CU1385" s="31"/>
      <c r="CV1385" s="31"/>
      <c r="CW1385" s="31"/>
      <c r="CX1385" s="31"/>
      <c r="CY1385" s="31"/>
      <c r="CZ1385" s="31"/>
      <c r="DA1385" s="31"/>
      <c r="DB1385" s="31"/>
      <c r="DC1385" s="31"/>
      <c r="DD1385" s="31"/>
      <c r="DE1385" s="31"/>
      <c r="DF1385" s="31"/>
      <c r="DG1385" s="31"/>
      <c r="DH1385" s="31"/>
      <c r="DI1385" s="31"/>
      <c r="DJ1385" s="31"/>
      <c r="DK1385" s="31"/>
      <c r="DL1385" s="31"/>
      <c r="DM1385" s="31"/>
      <c r="DN1385" s="31"/>
      <c r="DO1385" s="31"/>
      <c r="DP1385" s="31"/>
      <c r="DQ1385" s="31"/>
      <c r="DR1385" s="31"/>
      <c r="DS1385" s="31"/>
      <c r="DT1385" s="31"/>
      <c r="DU1385" s="31"/>
      <c r="DV1385" s="31"/>
      <c r="DW1385" s="31"/>
      <c r="DX1385" s="31"/>
      <c r="DY1385" s="31"/>
      <c r="DZ1385" s="31"/>
      <c r="EA1385" s="31"/>
      <c r="EB1385" s="31"/>
      <c r="EC1385" s="31"/>
      <c r="ED1385" s="31"/>
      <c r="EE1385" s="31"/>
      <c r="EF1385" s="31"/>
      <c r="EG1385" s="31"/>
      <c r="EH1385" s="31"/>
      <c r="EI1385" s="31"/>
      <c r="EJ1385" s="31"/>
      <c r="EK1385" s="31"/>
      <c r="EL1385" s="31"/>
      <c r="EM1385" s="31"/>
      <c r="EN1385" s="31"/>
      <c r="EO1385" s="31"/>
      <c r="EP1385" s="31"/>
      <c r="EQ1385" s="31"/>
      <c r="ER1385" s="31"/>
      <c r="ES1385" s="31"/>
      <c r="ET1385" s="31"/>
      <c r="EU1385" s="31"/>
      <c r="EV1385" s="31"/>
      <c r="EW1385" s="31"/>
      <c r="EX1385" s="31"/>
      <c r="EY1385" s="31"/>
      <c r="EZ1385" s="31"/>
      <c r="FA1385" s="31"/>
      <c r="FB1385" s="31"/>
      <c r="FC1385" s="31"/>
      <c r="FD1385" s="31"/>
      <c r="FE1385" s="31"/>
      <c r="FF1385" s="31"/>
      <c r="FG1385" s="31"/>
      <c r="FH1385" s="31"/>
      <c r="FI1385" s="31"/>
      <c r="FJ1385" s="31"/>
      <c r="FK1385" s="31"/>
      <c r="FL1385" s="31"/>
      <c r="FM1385" s="31"/>
      <c r="FN1385" s="31"/>
      <c r="FO1385" s="31"/>
      <c r="FP1385" s="31"/>
      <c r="FQ1385" s="31"/>
      <c r="FR1385" s="31"/>
      <c r="FS1385" s="31"/>
      <c r="FT1385" s="31"/>
      <c r="FU1385" s="31"/>
      <c r="FV1385" s="31"/>
      <c r="FW1385" s="31"/>
      <c r="FX1385" s="31"/>
      <c r="FY1385" s="31"/>
      <c r="FZ1385" s="31"/>
      <c r="GA1385" s="31"/>
      <c r="GB1385" s="31"/>
      <c r="GC1385" s="31"/>
      <c r="GD1385" s="31"/>
      <c r="GE1385" s="31"/>
      <c r="GF1385" s="31"/>
      <c r="GG1385" s="31"/>
      <c r="GH1385" s="31"/>
      <c r="GI1385" s="31"/>
      <c r="GJ1385" s="31"/>
      <c r="GK1385" s="31"/>
      <c r="GL1385" s="31"/>
      <c r="GM1385" s="31"/>
      <c r="GN1385" s="31"/>
      <c r="GO1385" s="31"/>
      <c r="GP1385" s="31"/>
      <c r="GQ1385" s="31"/>
      <c r="GR1385" s="31"/>
      <c r="GS1385" s="31"/>
      <c r="GT1385" s="31"/>
      <c r="GU1385" s="31"/>
      <c r="GV1385" s="31"/>
      <c r="GW1385" s="31"/>
      <c r="GX1385" s="31"/>
      <c r="GY1385" s="31"/>
      <c r="GZ1385" s="31"/>
    </row>
    <row r="1386" spans="2:208" s="32" customFormat="1" x14ac:dyDescent="0.2">
      <c r="B1386" s="21"/>
      <c r="C1386" s="22"/>
      <c r="D1386" s="22"/>
      <c r="E1386" s="22"/>
      <c r="F1386" s="246"/>
      <c r="G1386" s="121"/>
      <c r="H1386" s="27"/>
      <c r="I1386" s="28"/>
      <c r="J1386" s="29"/>
      <c r="K1386" s="30"/>
      <c r="L1386" s="34"/>
      <c r="M1386" s="35"/>
      <c r="N1386" s="30"/>
      <c r="O1386" s="34"/>
      <c r="P1386" s="35"/>
      <c r="Q1386" s="30"/>
      <c r="R1386" s="34"/>
      <c r="S1386" s="35"/>
      <c r="T1386" s="30"/>
      <c r="U1386" s="34"/>
      <c r="V1386" s="35"/>
      <c r="W1386" s="30"/>
      <c r="X1386" s="34"/>
      <c r="Y1386" s="34"/>
      <c r="Z1386" s="30"/>
      <c r="AA1386" s="34"/>
      <c r="AB1386" s="34"/>
      <c r="AC1386" s="30"/>
      <c r="AD1386" s="34"/>
      <c r="AE1386" s="34"/>
      <c r="AF1386" s="30"/>
      <c r="AG1386" s="34"/>
      <c r="AH1386" s="34"/>
      <c r="AI1386" s="30"/>
      <c r="AJ1386" s="34"/>
      <c r="AK1386" s="34"/>
      <c r="AL1386" s="30"/>
      <c r="AM1386" s="34"/>
      <c r="AN1386" s="34"/>
      <c r="AO1386" s="30"/>
      <c r="AP1386" s="34"/>
      <c r="AQ1386" s="34"/>
      <c r="AR1386" s="30"/>
      <c r="AS1386" s="34"/>
      <c r="AT1386" s="34"/>
      <c r="AU1386" s="30"/>
      <c r="AV1386" s="34"/>
      <c r="AW1386" s="34"/>
      <c r="AX1386" s="30"/>
      <c r="AY1386" s="34"/>
      <c r="AZ1386" s="34"/>
      <c r="BA1386" s="30"/>
      <c r="BB1386" s="34"/>
      <c r="BC1386" s="34"/>
      <c r="BD1386" s="30"/>
      <c r="BE1386" s="34"/>
      <c r="BF1386" s="34"/>
      <c r="BG1386" s="30"/>
      <c r="BH1386" s="34"/>
      <c r="BI1386" s="34"/>
      <c r="BJ1386" s="30"/>
      <c r="BK1386" s="34"/>
      <c r="BL1386" s="34"/>
      <c r="BM1386" s="122"/>
      <c r="BN1386" s="28"/>
      <c r="BO1386" s="34"/>
      <c r="BP1386" s="30"/>
      <c r="BQ1386" s="30"/>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1"/>
      <c r="DD1386" s="31"/>
      <c r="DE1386" s="31"/>
      <c r="DF1386" s="31"/>
      <c r="DG1386" s="31"/>
      <c r="DH1386" s="31"/>
      <c r="DI1386" s="31"/>
      <c r="DJ1386" s="31"/>
      <c r="DK1386" s="31"/>
      <c r="DL1386" s="31"/>
      <c r="DM1386" s="31"/>
      <c r="DN1386" s="31"/>
      <c r="DO1386" s="31"/>
      <c r="DP1386" s="31"/>
      <c r="DQ1386" s="31"/>
      <c r="DR1386" s="31"/>
      <c r="DS1386" s="31"/>
      <c r="DT1386" s="31"/>
      <c r="DU1386" s="31"/>
      <c r="DV1386" s="31"/>
      <c r="DW1386" s="31"/>
      <c r="DX1386" s="31"/>
      <c r="DY1386" s="31"/>
      <c r="DZ1386" s="31"/>
      <c r="EA1386" s="31"/>
      <c r="EB1386" s="31"/>
      <c r="EC1386" s="31"/>
      <c r="ED1386" s="31"/>
      <c r="EE1386" s="31"/>
      <c r="EF1386" s="31"/>
      <c r="EG1386" s="31"/>
      <c r="EH1386" s="31"/>
      <c r="EI1386" s="31"/>
      <c r="EJ1386" s="31"/>
      <c r="EK1386" s="31"/>
      <c r="EL1386" s="31"/>
      <c r="EM1386" s="31"/>
      <c r="EN1386" s="31"/>
      <c r="EO1386" s="31"/>
      <c r="EP1386" s="31"/>
      <c r="EQ1386" s="31"/>
      <c r="ER1386" s="31"/>
      <c r="ES1386" s="31"/>
      <c r="ET1386" s="31"/>
      <c r="EU1386" s="31"/>
      <c r="EV1386" s="31"/>
      <c r="EW1386" s="31"/>
      <c r="EX1386" s="31"/>
      <c r="EY1386" s="31"/>
      <c r="EZ1386" s="31"/>
      <c r="FA1386" s="31"/>
      <c r="FB1386" s="31"/>
      <c r="FC1386" s="31"/>
      <c r="FD1386" s="31"/>
      <c r="FE1386" s="31"/>
      <c r="FF1386" s="31"/>
      <c r="FG1386" s="31"/>
      <c r="FH1386" s="31"/>
      <c r="FI1386" s="31"/>
      <c r="FJ1386" s="31"/>
      <c r="FK1386" s="31"/>
      <c r="FL1386" s="31"/>
      <c r="FM1386" s="31"/>
      <c r="FN1386" s="31"/>
      <c r="FO1386" s="31"/>
      <c r="FP1386" s="31"/>
      <c r="FQ1386" s="31"/>
      <c r="FR1386" s="31"/>
      <c r="FS1386" s="31"/>
      <c r="FT1386" s="31"/>
      <c r="FU1386" s="31"/>
      <c r="FV1386" s="31"/>
      <c r="FW1386" s="31"/>
      <c r="FX1386" s="31"/>
      <c r="FY1386" s="31"/>
      <c r="FZ1386" s="31"/>
      <c r="GA1386" s="31"/>
      <c r="GB1386" s="31"/>
      <c r="GC1386" s="31"/>
      <c r="GD1386" s="31"/>
      <c r="GE1386" s="31"/>
      <c r="GF1386" s="31"/>
      <c r="GG1386" s="31"/>
      <c r="GH1386" s="31"/>
      <c r="GI1386" s="31"/>
      <c r="GJ1386" s="31"/>
      <c r="GK1386" s="31"/>
      <c r="GL1386" s="31"/>
      <c r="GM1386" s="31"/>
      <c r="GN1386" s="31"/>
      <c r="GO1386" s="31"/>
      <c r="GP1386" s="31"/>
      <c r="GQ1386" s="31"/>
      <c r="GR1386" s="31"/>
      <c r="GS1386" s="31"/>
      <c r="GT1386" s="31"/>
      <c r="GU1386" s="31"/>
      <c r="GV1386" s="31"/>
      <c r="GW1386" s="31"/>
      <c r="GX1386" s="31"/>
      <c r="GY1386" s="31"/>
      <c r="GZ1386" s="31"/>
    </row>
    <row r="1387" spans="2:208" s="32" customFormat="1" x14ac:dyDescent="0.2">
      <c r="B1387" s="21"/>
      <c r="C1387" s="22"/>
      <c r="D1387" s="22"/>
      <c r="E1387" s="22"/>
      <c r="F1387" s="246"/>
      <c r="G1387" s="121"/>
      <c r="H1387" s="27"/>
      <c r="I1387" s="28"/>
      <c r="J1387" s="29"/>
      <c r="K1387" s="30"/>
      <c r="L1387" s="34"/>
      <c r="M1387" s="35"/>
      <c r="N1387" s="30"/>
      <c r="O1387" s="34"/>
      <c r="P1387" s="35"/>
      <c r="Q1387" s="30"/>
      <c r="R1387" s="34"/>
      <c r="S1387" s="35"/>
      <c r="T1387" s="30"/>
      <c r="U1387" s="34"/>
      <c r="V1387" s="35"/>
      <c r="W1387" s="30"/>
      <c r="X1387" s="34"/>
      <c r="Y1387" s="34"/>
      <c r="Z1387" s="30"/>
      <c r="AA1387" s="34"/>
      <c r="AB1387" s="34"/>
      <c r="AC1387" s="30"/>
      <c r="AD1387" s="34"/>
      <c r="AE1387" s="34"/>
      <c r="AF1387" s="30"/>
      <c r="AG1387" s="34"/>
      <c r="AH1387" s="34"/>
      <c r="AI1387" s="30"/>
      <c r="AJ1387" s="34"/>
      <c r="AK1387" s="34"/>
      <c r="AL1387" s="30"/>
      <c r="AM1387" s="34"/>
      <c r="AN1387" s="34"/>
      <c r="AO1387" s="30"/>
      <c r="AP1387" s="34"/>
      <c r="AQ1387" s="34"/>
      <c r="AR1387" s="30"/>
      <c r="AS1387" s="34"/>
      <c r="AT1387" s="34"/>
      <c r="AU1387" s="30"/>
      <c r="AV1387" s="34"/>
      <c r="AW1387" s="34"/>
      <c r="AX1387" s="30"/>
      <c r="AY1387" s="34"/>
      <c r="AZ1387" s="34"/>
      <c r="BA1387" s="30"/>
      <c r="BB1387" s="34"/>
      <c r="BC1387" s="34"/>
      <c r="BD1387" s="30"/>
      <c r="BE1387" s="34"/>
      <c r="BF1387" s="34"/>
      <c r="BG1387" s="30"/>
      <c r="BH1387" s="34"/>
      <c r="BI1387" s="34"/>
      <c r="BJ1387" s="30"/>
      <c r="BK1387" s="34"/>
      <c r="BL1387" s="34"/>
      <c r="BM1387" s="122"/>
      <c r="BN1387" s="28"/>
      <c r="BO1387" s="34"/>
      <c r="BP1387" s="30"/>
      <c r="BQ1387" s="30"/>
      <c r="BR1387" s="31"/>
      <c r="BS1387" s="31"/>
      <c r="BT1387" s="31"/>
      <c r="BU1387" s="31"/>
      <c r="BV1387" s="31"/>
      <c r="BW1387" s="31"/>
      <c r="BX1387" s="31"/>
      <c r="BY1387" s="31"/>
      <c r="BZ1387" s="31"/>
      <c r="CA1387" s="31"/>
      <c r="CB1387" s="31"/>
      <c r="CC1387" s="31"/>
      <c r="CD1387" s="31"/>
      <c r="CE1387" s="31"/>
      <c r="CF1387" s="31"/>
      <c r="CG1387" s="31"/>
      <c r="CH1387" s="31"/>
      <c r="CI1387" s="31"/>
      <c r="CJ1387" s="31"/>
      <c r="CK1387" s="31"/>
      <c r="CL1387" s="31"/>
      <c r="CM1387" s="31"/>
      <c r="CN1387" s="31"/>
      <c r="CO1387" s="31"/>
      <c r="CP1387" s="31"/>
      <c r="CQ1387" s="31"/>
      <c r="CR1387" s="31"/>
      <c r="CS1387" s="31"/>
      <c r="CT1387" s="31"/>
      <c r="CU1387" s="31"/>
      <c r="CV1387" s="31"/>
      <c r="CW1387" s="31"/>
      <c r="CX1387" s="31"/>
      <c r="CY1387" s="31"/>
      <c r="CZ1387" s="31"/>
      <c r="DA1387" s="31"/>
      <c r="DB1387" s="31"/>
      <c r="DC1387" s="31"/>
      <c r="DD1387" s="31"/>
      <c r="DE1387" s="31"/>
      <c r="DF1387" s="31"/>
      <c r="DG1387" s="31"/>
      <c r="DH1387" s="31"/>
      <c r="DI1387" s="31"/>
      <c r="DJ1387" s="31"/>
      <c r="DK1387" s="31"/>
      <c r="DL1387" s="31"/>
      <c r="DM1387" s="31"/>
      <c r="DN1387" s="31"/>
      <c r="DO1387" s="31"/>
      <c r="DP1387" s="31"/>
      <c r="DQ1387" s="31"/>
      <c r="DR1387" s="31"/>
      <c r="DS1387" s="31"/>
      <c r="DT1387" s="31"/>
      <c r="DU1387" s="31"/>
      <c r="DV1387" s="31"/>
      <c r="DW1387" s="31"/>
      <c r="DX1387" s="31"/>
      <c r="DY1387" s="31"/>
      <c r="DZ1387" s="31"/>
      <c r="EA1387" s="31"/>
      <c r="EB1387" s="31"/>
      <c r="EC1387" s="31"/>
      <c r="ED1387" s="31"/>
      <c r="EE1387" s="31"/>
      <c r="EF1387" s="31"/>
      <c r="EG1387" s="31"/>
      <c r="EH1387" s="31"/>
      <c r="EI1387" s="31"/>
      <c r="EJ1387" s="31"/>
      <c r="EK1387" s="31"/>
      <c r="EL1387" s="31"/>
      <c r="EM1387" s="31"/>
      <c r="EN1387" s="31"/>
      <c r="EO1387" s="31"/>
      <c r="EP1387" s="31"/>
      <c r="EQ1387" s="31"/>
      <c r="ER1387" s="31"/>
      <c r="ES1387" s="31"/>
      <c r="ET1387" s="31"/>
      <c r="EU1387" s="31"/>
      <c r="EV1387" s="31"/>
      <c r="EW1387" s="31"/>
      <c r="EX1387" s="31"/>
      <c r="EY1387" s="31"/>
      <c r="EZ1387" s="31"/>
      <c r="FA1387" s="31"/>
      <c r="FB1387" s="31"/>
      <c r="FC1387" s="31"/>
      <c r="FD1387" s="31"/>
      <c r="FE1387" s="31"/>
      <c r="FF1387" s="31"/>
      <c r="FG1387" s="31"/>
      <c r="FH1387" s="31"/>
      <c r="FI1387" s="31"/>
      <c r="FJ1387" s="31"/>
      <c r="FK1387" s="31"/>
      <c r="FL1387" s="31"/>
      <c r="FM1387" s="31"/>
      <c r="FN1387" s="31"/>
      <c r="FO1387" s="31"/>
      <c r="FP1387" s="31"/>
      <c r="FQ1387" s="31"/>
      <c r="FR1387" s="31"/>
      <c r="FS1387" s="31"/>
      <c r="FT1387" s="31"/>
      <c r="FU1387" s="31"/>
      <c r="FV1387" s="31"/>
      <c r="FW1387" s="31"/>
      <c r="FX1387" s="31"/>
      <c r="FY1387" s="31"/>
      <c r="FZ1387" s="31"/>
      <c r="GA1387" s="31"/>
      <c r="GB1387" s="31"/>
      <c r="GC1387" s="31"/>
      <c r="GD1387" s="31"/>
      <c r="GE1387" s="31"/>
      <c r="GF1387" s="31"/>
      <c r="GG1387" s="31"/>
      <c r="GH1387" s="31"/>
      <c r="GI1387" s="31"/>
      <c r="GJ1387" s="31"/>
      <c r="GK1387" s="31"/>
      <c r="GL1387" s="31"/>
      <c r="GM1387" s="31"/>
      <c r="GN1387" s="31"/>
      <c r="GO1387" s="31"/>
      <c r="GP1387" s="31"/>
      <c r="GQ1387" s="31"/>
      <c r="GR1387" s="31"/>
      <c r="GS1387" s="31"/>
      <c r="GT1387" s="31"/>
      <c r="GU1387" s="31"/>
      <c r="GV1387" s="31"/>
      <c r="GW1387" s="31"/>
      <c r="GX1387" s="31"/>
      <c r="GY1387" s="31"/>
      <c r="GZ1387" s="31"/>
    </row>
    <row r="1388" spans="2:208" s="32" customFormat="1" x14ac:dyDescent="0.2">
      <c r="B1388" s="21"/>
      <c r="C1388" s="22"/>
      <c r="D1388" s="22"/>
      <c r="E1388" s="22"/>
      <c r="F1388" s="246"/>
      <c r="G1388" s="121"/>
      <c r="H1388" s="27"/>
      <c r="I1388" s="28"/>
      <c r="J1388" s="29"/>
      <c r="K1388" s="30"/>
      <c r="L1388" s="34"/>
      <c r="M1388" s="35"/>
      <c r="N1388" s="30"/>
      <c r="O1388" s="34"/>
      <c r="P1388" s="35"/>
      <c r="Q1388" s="30"/>
      <c r="R1388" s="34"/>
      <c r="S1388" s="35"/>
      <c r="T1388" s="30"/>
      <c r="U1388" s="34"/>
      <c r="V1388" s="35"/>
      <c r="W1388" s="30"/>
      <c r="X1388" s="34"/>
      <c r="Y1388" s="34"/>
      <c r="Z1388" s="30"/>
      <c r="AA1388" s="34"/>
      <c r="AB1388" s="34"/>
      <c r="AC1388" s="30"/>
      <c r="AD1388" s="34"/>
      <c r="AE1388" s="34"/>
      <c r="AF1388" s="30"/>
      <c r="AG1388" s="34"/>
      <c r="AH1388" s="34"/>
      <c r="AI1388" s="30"/>
      <c r="AJ1388" s="34"/>
      <c r="AK1388" s="34"/>
      <c r="AL1388" s="30"/>
      <c r="AM1388" s="34"/>
      <c r="AN1388" s="34"/>
      <c r="AO1388" s="30"/>
      <c r="AP1388" s="34"/>
      <c r="AQ1388" s="34"/>
      <c r="AR1388" s="30"/>
      <c r="AS1388" s="34"/>
      <c r="AT1388" s="34"/>
      <c r="AU1388" s="30"/>
      <c r="AV1388" s="34"/>
      <c r="AW1388" s="34"/>
      <c r="AX1388" s="30"/>
      <c r="AY1388" s="34"/>
      <c r="AZ1388" s="34"/>
      <c r="BA1388" s="30"/>
      <c r="BB1388" s="34"/>
      <c r="BC1388" s="34"/>
      <c r="BD1388" s="30"/>
      <c r="BE1388" s="34"/>
      <c r="BF1388" s="34"/>
      <c r="BG1388" s="30"/>
      <c r="BH1388" s="34"/>
      <c r="BI1388" s="34"/>
      <c r="BJ1388" s="30"/>
      <c r="BK1388" s="34"/>
      <c r="BL1388" s="34"/>
      <c r="BM1388" s="122"/>
      <c r="BN1388" s="28"/>
      <c r="BO1388" s="34"/>
      <c r="BP1388" s="30"/>
      <c r="BQ1388" s="30"/>
      <c r="BR1388" s="31"/>
      <c r="BS1388" s="31"/>
      <c r="BT1388" s="31"/>
      <c r="BU1388" s="31"/>
      <c r="BV1388" s="31"/>
      <c r="BW1388" s="31"/>
      <c r="BX1388" s="31"/>
      <c r="BY1388" s="31"/>
      <c r="BZ1388" s="31"/>
      <c r="CA1388" s="31"/>
      <c r="CB1388" s="31"/>
      <c r="CC1388" s="31"/>
      <c r="CD1388" s="31"/>
      <c r="CE1388" s="31"/>
      <c r="CF1388" s="31"/>
      <c r="CG1388" s="31"/>
      <c r="CH1388" s="31"/>
      <c r="CI1388" s="31"/>
      <c r="CJ1388" s="31"/>
      <c r="CK1388" s="31"/>
      <c r="CL1388" s="31"/>
      <c r="CM1388" s="31"/>
      <c r="CN1388" s="31"/>
      <c r="CO1388" s="31"/>
      <c r="CP1388" s="31"/>
      <c r="CQ1388" s="31"/>
      <c r="CR1388" s="31"/>
      <c r="CS1388" s="31"/>
      <c r="CT1388" s="31"/>
      <c r="CU1388" s="31"/>
      <c r="CV1388" s="31"/>
      <c r="CW1388" s="31"/>
      <c r="CX1388" s="31"/>
      <c r="CY1388" s="31"/>
      <c r="CZ1388" s="31"/>
      <c r="DA1388" s="31"/>
      <c r="DB1388" s="31"/>
      <c r="DC1388" s="31"/>
      <c r="DD1388" s="31"/>
      <c r="DE1388" s="31"/>
      <c r="DF1388" s="31"/>
      <c r="DG1388" s="31"/>
      <c r="DH1388" s="31"/>
      <c r="DI1388" s="31"/>
      <c r="DJ1388" s="31"/>
      <c r="DK1388" s="31"/>
      <c r="DL1388" s="31"/>
      <c r="DM1388" s="31"/>
      <c r="DN1388" s="31"/>
      <c r="DO1388" s="31"/>
      <c r="DP1388" s="31"/>
      <c r="DQ1388" s="31"/>
      <c r="DR1388" s="31"/>
      <c r="DS1388" s="31"/>
      <c r="DT1388" s="31"/>
      <c r="DU1388" s="31"/>
      <c r="DV1388" s="31"/>
      <c r="DW1388" s="31"/>
      <c r="DX1388" s="31"/>
      <c r="DY1388" s="31"/>
      <c r="DZ1388" s="31"/>
      <c r="EA1388" s="31"/>
      <c r="EB1388" s="31"/>
      <c r="EC1388" s="31"/>
      <c r="ED1388" s="31"/>
      <c r="EE1388" s="31"/>
      <c r="EF1388" s="31"/>
      <c r="EG1388" s="31"/>
      <c r="EH1388" s="31"/>
      <c r="EI1388" s="31"/>
      <c r="EJ1388" s="31"/>
      <c r="EK1388" s="31"/>
      <c r="EL1388" s="31"/>
      <c r="EM1388" s="31"/>
      <c r="EN1388" s="31"/>
      <c r="EO1388" s="31"/>
      <c r="EP1388" s="31"/>
      <c r="EQ1388" s="31"/>
      <c r="ER1388" s="31"/>
      <c r="ES1388" s="31"/>
      <c r="ET1388" s="31"/>
      <c r="EU1388" s="31"/>
      <c r="EV1388" s="31"/>
      <c r="EW1388" s="31"/>
      <c r="EX1388" s="31"/>
      <c r="EY1388" s="31"/>
      <c r="EZ1388" s="31"/>
      <c r="FA1388" s="31"/>
      <c r="FB1388" s="31"/>
      <c r="FC1388" s="31"/>
      <c r="FD1388" s="31"/>
      <c r="FE1388" s="31"/>
      <c r="FF1388" s="31"/>
      <c r="FG1388" s="31"/>
      <c r="FH1388" s="31"/>
      <c r="FI1388" s="31"/>
      <c r="FJ1388" s="31"/>
      <c r="FK1388" s="31"/>
      <c r="FL1388" s="31"/>
      <c r="FM1388" s="31"/>
      <c r="FN1388" s="31"/>
      <c r="FO1388" s="31"/>
      <c r="FP1388" s="31"/>
      <c r="FQ1388" s="31"/>
      <c r="FR1388" s="31"/>
      <c r="FS1388" s="31"/>
      <c r="FT1388" s="31"/>
      <c r="FU1388" s="31"/>
      <c r="FV1388" s="31"/>
      <c r="FW1388" s="31"/>
      <c r="FX1388" s="31"/>
      <c r="FY1388" s="31"/>
      <c r="FZ1388" s="31"/>
      <c r="GA1388" s="31"/>
      <c r="GB1388" s="31"/>
      <c r="GC1388" s="31"/>
      <c r="GD1388" s="31"/>
      <c r="GE1388" s="31"/>
      <c r="GF1388" s="31"/>
      <c r="GG1388" s="31"/>
      <c r="GH1388" s="31"/>
      <c r="GI1388" s="31"/>
      <c r="GJ1388" s="31"/>
      <c r="GK1388" s="31"/>
      <c r="GL1388" s="31"/>
      <c r="GM1388" s="31"/>
      <c r="GN1388" s="31"/>
      <c r="GO1388" s="31"/>
      <c r="GP1388" s="31"/>
      <c r="GQ1388" s="31"/>
      <c r="GR1388" s="31"/>
      <c r="GS1388" s="31"/>
      <c r="GT1388" s="31"/>
      <c r="GU1388" s="31"/>
      <c r="GV1388" s="31"/>
      <c r="GW1388" s="31"/>
      <c r="GX1388" s="31"/>
      <c r="GY1388" s="31"/>
      <c r="GZ1388" s="31"/>
    </row>
    <row r="1389" spans="2:208" s="32" customFormat="1" x14ac:dyDescent="0.2">
      <c r="B1389" s="21"/>
      <c r="C1389" s="22"/>
      <c r="D1389" s="22"/>
      <c r="E1389" s="22"/>
      <c r="F1389" s="246"/>
      <c r="G1389" s="121"/>
      <c r="H1389" s="27"/>
      <c r="I1389" s="28"/>
      <c r="J1389" s="29"/>
      <c r="K1389" s="30"/>
      <c r="L1389" s="34"/>
      <c r="M1389" s="35"/>
      <c r="N1389" s="30"/>
      <c r="O1389" s="34"/>
      <c r="P1389" s="35"/>
      <c r="Q1389" s="30"/>
      <c r="R1389" s="34"/>
      <c r="S1389" s="35"/>
      <c r="T1389" s="30"/>
      <c r="U1389" s="34"/>
      <c r="V1389" s="35"/>
      <c r="W1389" s="30"/>
      <c r="X1389" s="34"/>
      <c r="Y1389" s="34"/>
      <c r="Z1389" s="30"/>
      <c r="AA1389" s="34"/>
      <c r="AB1389" s="34"/>
      <c r="AC1389" s="30"/>
      <c r="AD1389" s="34"/>
      <c r="AE1389" s="34"/>
      <c r="AF1389" s="30"/>
      <c r="AG1389" s="34"/>
      <c r="AH1389" s="34"/>
      <c r="AI1389" s="30"/>
      <c r="AJ1389" s="34"/>
      <c r="AK1389" s="34"/>
      <c r="AL1389" s="30"/>
      <c r="AM1389" s="34"/>
      <c r="AN1389" s="34"/>
      <c r="AO1389" s="30"/>
      <c r="AP1389" s="34"/>
      <c r="AQ1389" s="34"/>
      <c r="AR1389" s="30"/>
      <c r="AS1389" s="34"/>
      <c r="AT1389" s="34"/>
      <c r="AU1389" s="30"/>
      <c r="AV1389" s="34"/>
      <c r="AW1389" s="34"/>
      <c r="AX1389" s="30"/>
      <c r="AY1389" s="34"/>
      <c r="AZ1389" s="34"/>
      <c r="BA1389" s="30"/>
      <c r="BB1389" s="34"/>
      <c r="BC1389" s="34"/>
      <c r="BD1389" s="30"/>
      <c r="BE1389" s="34"/>
      <c r="BF1389" s="34"/>
      <c r="BG1389" s="30"/>
      <c r="BH1389" s="34"/>
      <c r="BI1389" s="34"/>
      <c r="BJ1389" s="30"/>
      <c r="BK1389" s="34"/>
      <c r="BL1389" s="34"/>
      <c r="BM1389" s="122"/>
      <c r="BN1389" s="28"/>
      <c r="BO1389" s="34"/>
      <c r="BP1389" s="30"/>
      <c r="BQ1389" s="30"/>
      <c r="BR1389" s="31"/>
      <c r="BS1389" s="31"/>
      <c r="BT1389" s="31"/>
      <c r="BU1389" s="31"/>
      <c r="BV1389" s="31"/>
      <c r="BW1389" s="31"/>
      <c r="BX1389" s="31"/>
      <c r="BY1389" s="31"/>
      <c r="BZ1389" s="31"/>
      <c r="CA1389" s="31"/>
      <c r="CB1389" s="31"/>
      <c r="CC1389" s="31"/>
      <c r="CD1389" s="31"/>
      <c r="CE1389" s="31"/>
      <c r="CF1389" s="31"/>
      <c r="CG1389" s="31"/>
      <c r="CH1389" s="31"/>
      <c r="CI1389" s="31"/>
      <c r="CJ1389" s="31"/>
      <c r="CK1389" s="31"/>
      <c r="CL1389" s="31"/>
      <c r="CM1389" s="31"/>
      <c r="CN1389" s="31"/>
      <c r="CO1389" s="31"/>
      <c r="CP1389" s="31"/>
      <c r="CQ1389" s="31"/>
      <c r="CR1389" s="31"/>
      <c r="CS1389" s="31"/>
      <c r="CT1389" s="31"/>
      <c r="CU1389" s="31"/>
      <c r="CV1389" s="31"/>
      <c r="CW1389" s="31"/>
      <c r="CX1389" s="31"/>
      <c r="CY1389" s="31"/>
      <c r="CZ1389" s="31"/>
      <c r="DA1389" s="31"/>
      <c r="DB1389" s="31"/>
      <c r="DC1389" s="31"/>
      <c r="DD1389" s="31"/>
      <c r="DE1389" s="31"/>
      <c r="DF1389" s="31"/>
      <c r="DG1389" s="31"/>
      <c r="DH1389" s="31"/>
      <c r="DI1389" s="31"/>
      <c r="DJ1389" s="31"/>
      <c r="DK1389" s="31"/>
      <c r="DL1389" s="31"/>
      <c r="DM1389" s="31"/>
      <c r="DN1389" s="31"/>
      <c r="DO1389" s="31"/>
      <c r="DP1389" s="31"/>
      <c r="DQ1389" s="31"/>
      <c r="DR1389" s="31"/>
      <c r="DS1389" s="31"/>
      <c r="DT1389" s="31"/>
      <c r="DU1389" s="31"/>
      <c r="DV1389" s="31"/>
      <c r="DW1389" s="31"/>
      <c r="DX1389" s="31"/>
      <c r="DY1389" s="31"/>
      <c r="DZ1389" s="31"/>
      <c r="EA1389" s="31"/>
      <c r="EB1389" s="31"/>
      <c r="EC1389" s="31"/>
      <c r="ED1389" s="31"/>
      <c r="EE1389" s="31"/>
      <c r="EF1389" s="31"/>
      <c r="EG1389" s="31"/>
      <c r="EH1389" s="31"/>
      <c r="EI1389" s="31"/>
      <c r="EJ1389" s="31"/>
      <c r="EK1389" s="31"/>
      <c r="EL1389" s="31"/>
      <c r="EM1389" s="31"/>
      <c r="EN1389" s="31"/>
      <c r="EO1389" s="31"/>
      <c r="EP1389" s="31"/>
      <c r="EQ1389" s="31"/>
      <c r="ER1389" s="31"/>
      <c r="ES1389" s="31"/>
      <c r="ET1389" s="31"/>
      <c r="EU1389" s="31"/>
      <c r="EV1389" s="31"/>
      <c r="EW1389" s="31"/>
      <c r="EX1389" s="31"/>
      <c r="EY1389" s="31"/>
      <c r="EZ1389" s="31"/>
      <c r="FA1389" s="31"/>
      <c r="FB1389" s="31"/>
      <c r="FC1389" s="31"/>
      <c r="FD1389" s="31"/>
      <c r="FE1389" s="31"/>
      <c r="FF1389" s="31"/>
      <c r="FG1389" s="31"/>
      <c r="FH1389" s="31"/>
      <c r="FI1389" s="31"/>
      <c r="FJ1389" s="31"/>
      <c r="FK1389" s="31"/>
      <c r="FL1389" s="31"/>
      <c r="FM1389" s="31"/>
      <c r="FN1389" s="31"/>
      <c r="FO1389" s="31"/>
      <c r="FP1389" s="31"/>
      <c r="FQ1389" s="31"/>
      <c r="FR1389" s="31"/>
      <c r="FS1389" s="31"/>
      <c r="FT1389" s="31"/>
      <c r="FU1389" s="31"/>
      <c r="FV1389" s="31"/>
      <c r="FW1389" s="31"/>
      <c r="FX1389" s="31"/>
      <c r="FY1389" s="31"/>
      <c r="FZ1389" s="31"/>
      <c r="GA1389" s="31"/>
      <c r="GB1389" s="31"/>
      <c r="GC1389" s="31"/>
      <c r="GD1389" s="31"/>
      <c r="GE1389" s="31"/>
      <c r="GF1389" s="31"/>
      <c r="GG1389" s="31"/>
      <c r="GH1389" s="31"/>
      <c r="GI1389" s="31"/>
      <c r="GJ1389" s="31"/>
      <c r="GK1389" s="31"/>
      <c r="GL1389" s="31"/>
      <c r="GM1389" s="31"/>
      <c r="GN1389" s="31"/>
      <c r="GO1389" s="31"/>
      <c r="GP1389" s="31"/>
      <c r="GQ1389" s="31"/>
      <c r="GR1389" s="31"/>
      <c r="GS1389" s="31"/>
      <c r="GT1389" s="31"/>
      <c r="GU1389" s="31"/>
      <c r="GV1389" s="31"/>
      <c r="GW1389" s="31"/>
      <c r="GX1389" s="31"/>
      <c r="GY1389" s="31"/>
      <c r="GZ1389" s="31"/>
    </row>
    <row r="1390" spans="2:208" s="32" customFormat="1" x14ac:dyDescent="0.2">
      <c r="B1390" s="21"/>
      <c r="C1390" s="22"/>
      <c r="D1390" s="22"/>
      <c r="E1390" s="22"/>
      <c r="F1390" s="246"/>
      <c r="G1390" s="121"/>
      <c r="H1390" s="27"/>
      <c r="I1390" s="28"/>
      <c r="J1390" s="29"/>
      <c r="K1390" s="30"/>
      <c r="L1390" s="34"/>
      <c r="M1390" s="35"/>
      <c r="N1390" s="30"/>
      <c r="O1390" s="34"/>
      <c r="P1390" s="35"/>
      <c r="Q1390" s="30"/>
      <c r="R1390" s="34"/>
      <c r="S1390" s="35"/>
      <c r="T1390" s="30"/>
      <c r="U1390" s="34"/>
      <c r="V1390" s="35"/>
      <c r="W1390" s="30"/>
      <c r="X1390" s="34"/>
      <c r="Y1390" s="34"/>
      <c r="Z1390" s="30"/>
      <c r="AA1390" s="34"/>
      <c r="AB1390" s="34"/>
      <c r="AC1390" s="30"/>
      <c r="AD1390" s="34"/>
      <c r="AE1390" s="34"/>
      <c r="AF1390" s="30"/>
      <c r="AG1390" s="34"/>
      <c r="AH1390" s="34"/>
      <c r="AI1390" s="30"/>
      <c r="AJ1390" s="34"/>
      <c r="AK1390" s="34"/>
      <c r="AL1390" s="30"/>
      <c r="AM1390" s="34"/>
      <c r="AN1390" s="34"/>
      <c r="AO1390" s="30"/>
      <c r="AP1390" s="34"/>
      <c r="AQ1390" s="34"/>
      <c r="AR1390" s="30"/>
      <c r="AS1390" s="34"/>
      <c r="AT1390" s="34"/>
      <c r="AU1390" s="30"/>
      <c r="AV1390" s="34"/>
      <c r="AW1390" s="34"/>
      <c r="AX1390" s="30"/>
      <c r="AY1390" s="34"/>
      <c r="AZ1390" s="34"/>
      <c r="BA1390" s="30"/>
      <c r="BB1390" s="34"/>
      <c r="BC1390" s="34"/>
      <c r="BD1390" s="30"/>
      <c r="BE1390" s="34"/>
      <c r="BF1390" s="34"/>
      <c r="BG1390" s="30"/>
      <c r="BH1390" s="34"/>
      <c r="BI1390" s="34"/>
      <c r="BJ1390" s="30"/>
      <c r="BK1390" s="34"/>
      <c r="BL1390" s="34"/>
      <c r="BM1390" s="122"/>
      <c r="BN1390" s="28"/>
      <c r="BO1390" s="34"/>
      <c r="BP1390" s="30"/>
      <c r="BQ1390" s="30"/>
      <c r="BR1390" s="31"/>
      <c r="BS1390" s="31"/>
      <c r="BT1390" s="31"/>
      <c r="BU1390" s="31"/>
      <c r="BV1390" s="31"/>
      <c r="BW1390" s="31"/>
      <c r="BX1390" s="31"/>
      <c r="BY1390" s="31"/>
      <c r="BZ1390" s="31"/>
      <c r="CA1390" s="31"/>
      <c r="CB1390" s="31"/>
      <c r="CC1390" s="31"/>
      <c r="CD1390" s="31"/>
      <c r="CE1390" s="31"/>
      <c r="CF1390" s="31"/>
      <c r="CG1390" s="31"/>
      <c r="CH1390" s="31"/>
      <c r="CI1390" s="31"/>
      <c r="CJ1390" s="31"/>
      <c r="CK1390" s="31"/>
      <c r="CL1390" s="31"/>
      <c r="CM1390" s="31"/>
      <c r="CN1390" s="31"/>
      <c r="CO1390" s="31"/>
      <c r="CP1390" s="31"/>
      <c r="CQ1390" s="31"/>
      <c r="CR1390" s="31"/>
      <c r="CS1390" s="31"/>
      <c r="CT1390" s="31"/>
      <c r="CU1390" s="31"/>
      <c r="CV1390" s="31"/>
      <c r="CW1390" s="31"/>
      <c r="CX1390" s="31"/>
      <c r="CY1390" s="31"/>
      <c r="CZ1390" s="31"/>
      <c r="DA1390" s="31"/>
      <c r="DB1390" s="31"/>
      <c r="DC1390" s="31"/>
      <c r="DD1390" s="31"/>
      <c r="DE1390" s="31"/>
      <c r="DF1390" s="31"/>
      <c r="DG1390" s="31"/>
      <c r="DH1390" s="31"/>
      <c r="DI1390" s="31"/>
      <c r="DJ1390" s="31"/>
      <c r="DK1390" s="31"/>
      <c r="DL1390" s="31"/>
      <c r="DM1390" s="31"/>
      <c r="DN1390" s="31"/>
      <c r="DO1390" s="31"/>
      <c r="DP1390" s="31"/>
      <c r="DQ1390" s="31"/>
      <c r="DR1390" s="31"/>
      <c r="DS1390" s="31"/>
      <c r="DT1390" s="31"/>
      <c r="DU1390" s="31"/>
      <c r="DV1390" s="31"/>
      <c r="DW1390" s="31"/>
      <c r="DX1390" s="31"/>
      <c r="DY1390" s="31"/>
      <c r="DZ1390" s="31"/>
      <c r="EA1390" s="31"/>
      <c r="EB1390" s="31"/>
      <c r="EC1390" s="31"/>
      <c r="ED1390" s="31"/>
      <c r="EE1390" s="31"/>
      <c r="EF1390" s="31"/>
      <c r="EG1390" s="31"/>
      <c r="EH1390" s="31"/>
      <c r="EI1390" s="31"/>
      <c r="EJ1390" s="31"/>
      <c r="EK1390" s="31"/>
      <c r="EL1390" s="31"/>
      <c r="EM1390" s="31"/>
      <c r="EN1390" s="31"/>
      <c r="EO1390" s="31"/>
      <c r="EP1390" s="31"/>
      <c r="EQ1390" s="31"/>
      <c r="ER1390" s="31"/>
      <c r="ES1390" s="31"/>
      <c r="ET1390" s="31"/>
      <c r="EU1390" s="31"/>
      <c r="EV1390" s="31"/>
      <c r="EW1390" s="31"/>
      <c r="EX1390" s="31"/>
      <c r="EY1390" s="31"/>
      <c r="EZ1390" s="31"/>
      <c r="FA1390" s="31"/>
      <c r="FB1390" s="31"/>
      <c r="FC1390" s="31"/>
      <c r="FD1390" s="31"/>
      <c r="FE1390" s="31"/>
      <c r="FF1390" s="31"/>
      <c r="FG1390" s="31"/>
      <c r="FH1390" s="31"/>
      <c r="FI1390" s="31"/>
      <c r="FJ1390" s="31"/>
      <c r="FK1390" s="31"/>
      <c r="FL1390" s="31"/>
      <c r="FM1390" s="31"/>
      <c r="FN1390" s="31"/>
      <c r="FO1390" s="31"/>
      <c r="FP1390" s="31"/>
      <c r="FQ1390" s="31"/>
      <c r="FR1390" s="31"/>
      <c r="FS1390" s="31"/>
      <c r="FT1390" s="31"/>
      <c r="FU1390" s="31"/>
      <c r="FV1390" s="31"/>
      <c r="FW1390" s="31"/>
      <c r="FX1390" s="31"/>
      <c r="FY1390" s="31"/>
      <c r="FZ1390" s="31"/>
      <c r="GA1390" s="31"/>
      <c r="GB1390" s="31"/>
      <c r="GC1390" s="31"/>
      <c r="GD1390" s="31"/>
      <c r="GE1390" s="31"/>
      <c r="GF1390" s="31"/>
      <c r="GG1390" s="31"/>
      <c r="GH1390" s="31"/>
      <c r="GI1390" s="31"/>
      <c r="GJ1390" s="31"/>
      <c r="GK1390" s="31"/>
      <c r="GL1390" s="31"/>
      <c r="GM1390" s="31"/>
      <c r="GN1390" s="31"/>
      <c r="GO1390" s="31"/>
      <c r="GP1390" s="31"/>
      <c r="GQ1390" s="31"/>
      <c r="GR1390" s="31"/>
      <c r="GS1390" s="31"/>
      <c r="GT1390" s="31"/>
      <c r="GU1390" s="31"/>
      <c r="GV1390" s="31"/>
      <c r="GW1390" s="31"/>
      <c r="GX1390" s="31"/>
      <c r="GY1390" s="31"/>
      <c r="GZ1390" s="31"/>
    </row>
    <row r="1391" spans="2:208" s="32" customFormat="1" x14ac:dyDescent="0.2">
      <c r="B1391" s="21"/>
      <c r="C1391" s="22"/>
      <c r="D1391" s="22"/>
      <c r="E1391" s="22"/>
      <c r="F1391" s="246"/>
      <c r="G1391" s="121"/>
      <c r="H1391" s="27"/>
      <c r="I1391" s="28"/>
      <c r="J1391" s="29"/>
      <c r="K1391" s="30"/>
      <c r="L1391" s="34"/>
      <c r="M1391" s="35"/>
      <c r="N1391" s="30"/>
      <c r="O1391" s="34"/>
      <c r="P1391" s="35"/>
      <c r="Q1391" s="30"/>
      <c r="R1391" s="34"/>
      <c r="S1391" s="35"/>
      <c r="T1391" s="30"/>
      <c r="U1391" s="34"/>
      <c r="V1391" s="35"/>
      <c r="W1391" s="30"/>
      <c r="X1391" s="34"/>
      <c r="Y1391" s="34"/>
      <c r="Z1391" s="30"/>
      <c r="AA1391" s="34"/>
      <c r="AB1391" s="34"/>
      <c r="AC1391" s="30"/>
      <c r="AD1391" s="34"/>
      <c r="AE1391" s="34"/>
      <c r="AF1391" s="30"/>
      <c r="AG1391" s="34"/>
      <c r="AH1391" s="34"/>
      <c r="AI1391" s="30"/>
      <c r="AJ1391" s="34"/>
      <c r="AK1391" s="34"/>
      <c r="AL1391" s="30"/>
      <c r="AM1391" s="34"/>
      <c r="AN1391" s="34"/>
      <c r="AO1391" s="30"/>
      <c r="AP1391" s="34"/>
      <c r="AQ1391" s="34"/>
      <c r="AR1391" s="30"/>
      <c r="AS1391" s="34"/>
      <c r="AT1391" s="34"/>
      <c r="AU1391" s="30"/>
      <c r="AV1391" s="34"/>
      <c r="AW1391" s="34"/>
      <c r="AX1391" s="30"/>
      <c r="AY1391" s="34"/>
      <c r="AZ1391" s="34"/>
      <c r="BA1391" s="30"/>
      <c r="BB1391" s="34"/>
      <c r="BC1391" s="34"/>
      <c r="BD1391" s="30"/>
      <c r="BE1391" s="34"/>
      <c r="BF1391" s="34"/>
      <c r="BG1391" s="30"/>
      <c r="BH1391" s="34"/>
      <c r="BI1391" s="34"/>
      <c r="BJ1391" s="30"/>
      <c r="BK1391" s="34"/>
      <c r="BL1391" s="34"/>
      <c r="BM1391" s="122"/>
      <c r="BN1391" s="28"/>
      <c r="BO1391" s="34"/>
      <c r="BP1391" s="30"/>
      <c r="BQ1391" s="30"/>
      <c r="BR1391" s="31"/>
      <c r="BS1391" s="31"/>
      <c r="BT1391" s="31"/>
      <c r="BU1391" s="31"/>
      <c r="BV1391" s="31"/>
      <c r="BW1391" s="31"/>
      <c r="BX1391" s="31"/>
      <c r="BY1391" s="31"/>
      <c r="BZ1391" s="31"/>
      <c r="CA1391" s="31"/>
      <c r="CB1391" s="31"/>
      <c r="CC1391" s="31"/>
      <c r="CD1391" s="31"/>
      <c r="CE1391" s="31"/>
      <c r="CF1391" s="31"/>
      <c r="CG1391" s="31"/>
      <c r="CH1391" s="31"/>
      <c r="CI1391" s="31"/>
      <c r="CJ1391" s="31"/>
      <c r="CK1391" s="31"/>
      <c r="CL1391" s="31"/>
      <c r="CM1391" s="31"/>
      <c r="CN1391" s="31"/>
      <c r="CO1391" s="31"/>
      <c r="CP1391" s="31"/>
      <c r="CQ1391" s="31"/>
      <c r="CR1391" s="31"/>
      <c r="CS1391" s="31"/>
      <c r="CT1391" s="31"/>
      <c r="CU1391" s="31"/>
      <c r="CV1391" s="31"/>
      <c r="CW1391" s="31"/>
      <c r="CX1391" s="31"/>
      <c r="CY1391" s="31"/>
      <c r="CZ1391" s="31"/>
      <c r="DA1391" s="31"/>
      <c r="DB1391" s="31"/>
      <c r="DC1391" s="31"/>
      <c r="DD1391" s="31"/>
      <c r="DE1391" s="31"/>
      <c r="DF1391" s="31"/>
      <c r="DG1391" s="31"/>
      <c r="DH1391" s="31"/>
      <c r="DI1391" s="31"/>
      <c r="DJ1391" s="31"/>
      <c r="DK1391" s="31"/>
      <c r="DL1391" s="31"/>
      <c r="DM1391" s="31"/>
      <c r="DN1391" s="31"/>
      <c r="DO1391" s="31"/>
      <c r="DP1391" s="31"/>
      <c r="DQ1391" s="31"/>
      <c r="DR1391" s="31"/>
      <c r="DS1391" s="31"/>
      <c r="DT1391" s="31"/>
      <c r="DU1391" s="31"/>
      <c r="DV1391" s="31"/>
      <c r="DW1391" s="31"/>
      <c r="DX1391" s="31"/>
      <c r="DY1391" s="31"/>
      <c r="DZ1391" s="31"/>
      <c r="EA1391" s="31"/>
      <c r="EB1391" s="31"/>
      <c r="EC1391" s="31"/>
      <c r="ED1391" s="31"/>
      <c r="EE1391" s="31"/>
      <c r="EF1391" s="31"/>
      <c r="EG1391" s="31"/>
      <c r="EH1391" s="31"/>
      <c r="EI1391" s="31"/>
      <c r="EJ1391" s="31"/>
      <c r="EK1391" s="31"/>
      <c r="EL1391" s="31"/>
      <c r="EM1391" s="31"/>
      <c r="EN1391" s="31"/>
      <c r="EO1391" s="31"/>
      <c r="EP1391" s="31"/>
      <c r="EQ1391" s="31"/>
      <c r="ER1391" s="31"/>
      <c r="ES1391" s="31"/>
      <c r="ET1391" s="31"/>
      <c r="EU1391" s="31"/>
      <c r="EV1391" s="31"/>
      <c r="EW1391" s="31"/>
      <c r="EX1391" s="31"/>
      <c r="EY1391" s="31"/>
      <c r="EZ1391" s="31"/>
      <c r="FA1391" s="31"/>
      <c r="FB1391" s="31"/>
      <c r="FC1391" s="31"/>
      <c r="FD1391" s="31"/>
      <c r="FE1391" s="31"/>
      <c r="FF1391" s="31"/>
      <c r="FG1391" s="31"/>
      <c r="FH1391" s="31"/>
      <c r="FI1391" s="31"/>
      <c r="FJ1391" s="31"/>
      <c r="FK1391" s="31"/>
      <c r="FL1391" s="31"/>
      <c r="FM1391" s="31"/>
      <c r="FN1391" s="31"/>
      <c r="FO1391" s="31"/>
      <c r="FP1391" s="31"/>
      <c r="FQ1391" s="31"/>
      <c r="FR1391" s="31"/>
      <c r="FS1391" s="31"/>
      <c r="FT1391" s="31"/>
      <c r="FU1391" s="31"/>
      <c r="FV1391" s="31"/>
      <c r="FW1391" s="31"/>
      <c r="FX1391" s="31"/>
      <c r="FY1391" s="31"/>
      <c r="FZ1391" s="31"/>
      <c r="GA1391" s="31"/>
      <c r="GB1391" s="31"/>
      <c r="GC1391" s="31"/>
      <c r="GD1391" s="31"/>
      <c r="GE1391" s="31"/>
      <c r="GF1391" s="31"/>
      <c r="GG1391" s="31"/>
      <c r="GH1391" s="31"/>
      <c r="GI1391" s="31"/>
      <c r="GJ1391" s="31"/>
      <c r="GK1391" s="31"/>
      <c r="GL1391" s="31"/>
      <c r="GM1391" s="31"/>
      <c r="GN1391" s="31"/>
      <c r="GO1391" s="31"/>
      <c r="GP1391" s="31"/>
      <c r="GQ1391" s="31"/>
      <c r="GR1391" s="31"/>
      <c r="GS1391" s="31"/>
      <c r="GT1391" s="31"/>
      <c r="GU1391" s="31"/>
      <c r="GV1391" s="31"/>
      <c r="GW1391" s="31"/>
      <c r="GX1391" s="31"/>
      <c r="GY1391" s="31"/>
      <c r="GZ1391" s="31"/>
    </row>
    <row r="1392" spans="2:208" s="32" customFormat="1" x14ac:dyDescent="0.2">
      <c r="B1392" s="21"/>
      <c r="C1392" s="22"/>
      <c r="D1392" s="22"/>
      <c r="E1392" s="22"/>
      <c r="F1392" s="246"/>
      <c r="G1392" s="121"/>
      <c r="H1392" s="27"/>
      <c r="I1392" s="28"/>
      <c r="J1392" s="29"/>
      <c r="K1392" s="30"/>
      <c r="L1392" s="34"/>
      <c r="M1392" s="35"/>
      <c r="N1392" s="30"/>
      <c r="O1392" s="34"/>
      <c r="P1392" s="35"/>
      <c r="Q1392" s="30"/>
      <c r="R1392" s="34"/>
      <c r="S1392" s="35"/>
      <c r="T1392" s="30"/>
      <c r="U1392" s="34"/>
      <c r="V1392" s="35"/>
      <c r="W1392" s="30"/>
      <c r="X1392" s="34"/>
      <c r="Y1392" s="34"/>
      <c r="Z1392" s="30"/>
      <c r="AA1392" s="34"/>
      <c r="AB1392" s="34"/>
      <c r="AC1392" s="30"/>
      <c r="AD1392" s="34"/>
      <c r="AE1392" s="34"/>
      <c r="AF1392" s="30"/>
      <c r="AG1392" s="34"/>
      <c r="AH1392" s="34"/>
      <c r="AI1392" s="30"/>
      <c r="AJ1392" s="34"/>
      <c r="AK1392" s="34"/>
      <c r="AL1392" s="30"/>
      <c r="AM1392" s="34"/>
      <c r="AN1392" s="34"/>
      <c r="AO1392" s="30"/>
      <c r="AP1392" s="34"/>
      <c r="AQ1392" s="34"/>
      <c r="AR1392" s="30"/>
      <c r="AS1392" s="34"/>
      <c r="AT1392" s="34"/>
      <c r="AU1392" s="30"/>
      <c r="AV1392" s="34"/>
      <c r="AW1392" s="34"/>
      <c r="AX1392" s="30"/>
      <c r="AY1392" s="34"/>
      <c r="AZ1392" s="34"/>
      <c r="BA1392" s="30"/>
      <c r="BB1392" s="34"/>
      <c r="BC1392" s="34"/>
      <c r="BD1392" s="30"/>
      <c r="BE1392" s="34"/>
      <c r="BF1392" s="34"/>
      <c r="BG1392" s="30"/>
      <c r="BH1392" s="34"/>
      <c r="BI1392" s="34"/>
      <c r="BJ1392" s="30"/>
      <c r="BK1392" s="34"/>
      <c r="BL1392" s="34"/>
      <c r="BM1392" s="122"/>
      <c r="BN1392" s="28"/>
      <c r="BO1392" s="34"/>
      <c r="BP1392" s="30"/>
      <c r="BQ1392" s="30"/>
      <c r="BR1392" s="31"/>
      <c r="BS1392" s="31"/>
      <c r="BT1392" s="31"/>
      <c r="BU1392" s="31"/>
      <c r="BV1392" s="31"/>
      <c r="BW1392" s="31"/>
      <c r="BX1392" s="31"/>
      <c r="BY1392" s="31"/>
      <c r="BZ1392" s="31"/>
      <c r="CA1392" s="31"/>
      <c r="CB1392" s="31"/>
      <c r="CC1392" s="31"/>
      <c r="CD1392" s="31"/>
      <c r="CE1392" s="31"/>
      <c r="CF1392" s="31"/>
      <c r="CG1392" s="31"/>
      <c r="CH1392" s="31"/>
      <c r="CI1392" s="31"/>
      <c r="CJ1392" s="31"/>
      <c r="CK1392" s="31"/>
      <c r="CL1392" s="31"/>
      <c r="CM1392" s="31"/>
      <c r="CN1392" s="31"/>
      <c r="CO1392" s="31"/>
      <c r="CP1392" s="31"/>
      <c r="CQ1392" s="31"/>
      <c r="CR1392" s="31"/>
      <c r="CS1392" s="31"/>
      <c r="CT1392" s="31"/>
      <c r="CU1392" s="31"/>
      <c r="CV1392" s="31"/>
      <c r="CW1392" s="31"/>
      <c r="CX1392" s="31"/>
      <c r="CY1392" s="31"/>
      <c r="CZ1392" s="31"/>
      <c r="DA1392" s="31"/>
      <c r="DB1392" s="31"/>
      <c r="DC1392" s="31"/>
      <c r="DD1392" s="31"/>
      <c r="DE1392" s="31"/>
      <c r="DF1392" s="31"/>
      <c r="DG1392" s="31"/>
      <c r="DH1392" s="31"/>
      <c r="DI1392" s="31"/>
      <c r="DJ1392" s="31"/>
      <c r="DK1392" s="31"/>
      <c r="DL1392" s="31"/>
      <c r="DM1392" s="31"/>
      <c r="DN1392" s="31"/>
      <c r="DO1392" s="31"/>
      <c r="DP1392" s="31"/>
      <c r="DQ1392" s="31"/>
      <c r="DR1392" s="31"/>
      <c r="DS1392" s="31"/>
      <c r="DT1392" s="31"/>
      <c r="DU1392" s="31"/>
      <c r="DV1392" s="31"/>
      <c r="DW1392" s="31"/>
      <c r="DX1392" s="31"/>
      <c r="DY1392" s="31"/>
      <c r="DZ1392" s="31"/>
      <c r="EA1392" s="31"/>
      <c r="EB1392" s="31"/>
      <c r="EC1392" s="31"/>
      <c r="ED1392" s="31"/>
      <c r="EE1392" s="31"/>
      <c r="EF1392" s="31"/>
      <c r="EG1392" s="31"/>
      <c r="EH1392" s="31"/>
      <c r="EI1392" s="31"/>
      <c r="EJ1392" s="31"/>
      <c r="EK1392" s="31"/>
      <c r="EL1392" s="31"/>
      <c r="EM1392" s="31"/>
      <c r="EN1392" s="31"/>
      <c r="EO1392" s="31"/>
      <c r="EP1392" s="31"/>
      <c r="EQ1392" s="31"/>
      <c r="ER1392" s="31"/>
      <c r="ES1392" s="31"/>
      <c r="ET1392" s="31"/>
      <c r="EU1392" s="31"/>
      <c r="EV1392" s="31"/>
      <c r="EW1392" s="31"/>
      <c r="EX1392" s="31"/>
      <c r="EY1392" s="31"/>
      <c r="EZ1392" s="31"/>
      <c r="FA1392" s="31"/>
      <c r="FB1392" s="31"/>
      <c r="FC1392" s="31"/>
      <c r="FD1392" s="31"/>
      <c r="FE1392" s="31"/>
      <c r="FF1392" s="31"/>
      <c r="FG1392" s="31"/>
      <c r="FH1392" s="31"/>
      <c r="FI1392" s="31"/>
      <c r="FJ1392" s="31"/>
      <c r="FK1392" s="31"/>
      <c r="FL1392" s="31"/>
      <c r="FM1392" s="31"/>
      <c r="FN1392" s="31"/>
      <c r="FO1392" s="31"/>
      <c r="FP1392" s="31"/>
      <c r="FQ1392" s="31"/>
      <c r="FR1392" s="31"/>
      <c r="FS1392" s="31"/>
      <c r="FT1392" s="31"/>
      <c r="FU1392" s="31"/>
      <c r="FV1392" s="31"/>
      <c r="FW1392" s="31"/>
      <c r="FX1392" s="31"/>
      <c r="FY1392" s="31"/>
      <c r="FZ1392" s="31"/>
      <c r="GA1392" s="31"/>
      <c r="GB1392" s="31"/>
      <c r="GC1392" s="31"/>
      <c r="GD1392" s="31"/>
      <c r="GE1392" s="31"/>
      <c r="GF1392" s="31"/>
      <c r="GG1392" s="31"/>
      <c r="GH1392" s="31"/>
      <c r="GI1392" s="31"/>
      <c r="GJ1392" s="31"/>
      <c r="GK1392" s="31"/>
      <c r="GL1392" s="31"/>
      <c r="GM1392" s="31"/>
      <c r="GN1392" s="31"/>
      <c r="GO1392" s="31"/>
      <c r="GP1392" s="31"/>
      <c r="GQ1392" s="31"/>
      <c r="GR1392" s="31"/>
      <c r="GS1392" s="31"/>
      <c r="GT1392" s="31"/>
      <c r="GU1392" s="31"/>
      <c r="GV1392" s="31"/>
      <c r="GW1392" s="31"/>
      <c r="GX1392" s="31"/>
      <c r="GY1392" s="31"/>
      <c r="GZ1392" s="31"/>
    </row>
    <row r="1393" spans="2:208" s="32" customFormat="1" x14ac:dyDescent="0.2">
      <c r="B1393" s="21"/>
      <c r="C1393" s="22"/>
      <c r="D1393" s="22"/>
      <c r="E1393" s="22"/>
      <c r="F1393" s="246"/>
      <c r="G1393" s="121"/>
      <c r="H1393" s="27"/>
      <c r="I1393" s="28"/>
      <c r="J1393" s="29"/>
      <c r="K1393" s="30"/>
      <c r="L1393" s="34"/>
      <c r="M1393" s="35"/>
      <c r="N1393" s="30"/>
      <c r="O1393" s="34"/>
      <c r="P1393" s="35"/>
      <c r="Q1393" s="30"/>
      <c r="R1393" s="34"/>
      <c r="S1393" s="35"/>
      <c r="T1393" s="30"/>
      <c r="U1393" s="34"/>
      <c r="V1393" s="35"/>
      <c r="W1393" s="30"/>
      <c r="X1393" s="34"/>
      <c r="Y1393" s="34"/>
      <c r="Z1393" s="30"/>
      <c r="AA1393" s="34"/>
      <c r="AB1393" s="34"/>
      <c r="AC1393" s="30"/>
      <c r="AD1393" s="34"/>
      <c r="AE1393" s="34"/>
      <c r="AF1393" s="30"/>
      <c r="AG1393" s="34"/>
      <c r="AH1393" s="34"/>
      <c r="AI1393" s="30"/>
      <c r="AJ1393" s="34"/>
      <c r="AK1393" s="34"/>
      <c r="AL1393" s="30"/>
      <c r="AM1393" s="34"/>
      <c r="AN1393" s="34"/>
      <c r="AO1393" s="30"/>
      <c r="AP1393" s="34"/>
      <c r="AQ1393" s="34"/>
      <c r="AR1393" s="30"/>
      <c r="AS1393" s="34"/>
      <c r="AT1393" s="34"/>
      <c r="AU1393" s="30"/>
      <c r="AV1393" s="34"/>
      <c r="AW1393" s="34"/>
      <c r="AX1393" s="30"/>
      <c r="AY1393" s="34"/>
      <c r="AZ1393" s="34"/>
      <c r="BA1393" s="30"/>
      <c r="BB1393" s="34"/>
      <c r="BC1393" s="34"/>
      <c r="BD1393" s="30"/>
      <c r="BE1393" s="34"/>
      <c r="BF1393" s="34"/>
      <c r="BG1393" s="30"/>
      <c r="BH1393" s="34"/>
      <c r="BI1393" s="34"/>
      <c r="BJ1393" s="30"/>
      <c r="BK1393" s="34"/>
      <c r="BL1393" s="34"/>
      <c r="BM1393" s="122"/>
      <c r="BN1393" s="28"/>
      <c r="BO1393" s="34"/>
      <c r="BP1393" s="30"/>
      <c r="BQ1393" s="30"/>
      <c r="BR1393" s="31"/>
      <c r="BS1393" s="31"/>
      <c r="BT1393" s="31"/>
      <c r="BU1393" s="31"/>
      <c r="BV1393" s="31"/>
      <c r="BW1393" s="31"/>
      <c r="BX1393" s="31"/>
      <c r="BY1393" s="31"/>
      <c r="BZ1393" s="31"/>
      <c r="CA1393" s="31"/>
      <c r="CB1393" s="31"/>
      <c r="CC1393" s="31"/>
      <c r="CD1393" s="31"/>
      <c r="CE1393" s="31"/>
      <c r="CF1393" s="31"/>
      <c r="CG1393" s="31"/>
      <c r="CH1393" s="31"/>
      <c r="CI1393" s="31"/>
      <c r="CJ1393" s="31"/>
      <c r="CK1393" s="31"/>
      <c r="CL1393" s="31"/>
      <c r="CM1393" s="31"/>
      <c r="CN1393" s="31"/>
      <c r="CO1393" s="31"/>
      <c r="CP1393" s="31"/>
      <c r="CQ1393" s="31"/>
      <c r="CR1393" s="31"/>
      <c r="CS1393" s="31"/>
      <c r="CT1393" s="31"/>
      <c r="CU1393" s="31"/>
      <c r="CV1393" s="31"/>
      <c r="CW1393" s="31"/>
      <c r="CX1393" s="31"/>
      <c r="CY1393" s="31"/>
      <c r="CZ1393" s="31"/>
      <c r="DA1393" s="31"/>
      <c r="DB1393" s="31"/>
      <c r="DC1393" s="31"/>
      <c r="DD1393" s="31"/>
      <c r="DE1393" s="31"/>
      <c r="DF1393" s="31"/>
      <c r="DG1393" s="31"/>
      <c r="DH1393" s="31"/>
      <c r="DI1393" s="31"/>
      <c r="DJ1393" s="31"/>
      <c r="DK1393" s="31"/>
      <c r="DL1393" s="31"/>
      <c r="DM1393" s="31"/>
      <c r="DN1393" s="31"/>
      <c r="DO1393" s="31"/>
      <c r="DP1393" s="31"/>
      <c r="DQ1393" s="31"/>
      <c r="DR1393" s="31"/>
      <c r="DS1393" s="31"/>
      <c r="DT1393" s="31"/>
      <c r="DU1393" s="31"/>
      <c r="DV1393" s="31"/>
      <c r="DW1393" s="31"/>
      <c r="DX1393" s="31"/>
      <c r="DY1393" s="31"/>
      <c r="DZ1393" s="31"/>
      <c r="EA1393" s="31"/>
      <c r="EB1393" s="31"/>
      <c r="EC1393" s="31"/>
      <c r="ED1393" s="31"/>
      <c r="EE1393" s="31"/>
      <c r="EF1393" s="31"/>
      <c r="EG1393" s="31"/>
      <c r="EH1393" s="31"/>
      <c r="EI1393" s="31"/>
      <c r="EJ1393" s="31"/>
      <c r="EK1393" s="31"/>
      <c r="EL1393" s="31"/>
      <c r="EM1393" s="31"/>
      <c r="EN1393" s="31"/>
      <c r="EO1393" s="31"/>
      <c r="EP1393" s="31"/>
      <c r="EQ1393" s="31"/>
      <c r="ER1393" s="31"/>
      <c r="ES1393" s="31"/>
      <c r="ET1393" s="31"/>
      <c r="EU1393" s="31"/>
      <c r="EV1393" s="31"/>
      <c r="EW1393" s="31"/>
      <c r="EX1393" s="31"/>
      <c r="EY1393" s="31"/>
      <c r="EZ1393" s="31"/>
      <c r="FA1393" s="31"/>
      <c r="FB1393" s="31"/>
      <c r="FC1393" s="31"/>
      <c r="FD1393" s="31"/>
      <c r="FE1393" s="31"/>
      <c r="FF1393" s="31"/>
      <c r="FG1393" s="31"/>
      <c r="FH1393" s="31"/>
      <c r="FI1393" s="31"/>
      <c r="FJ1393" s="31"/>
      <c r="FK1393" s="31"/>
      <c r="FL1393" s="31"/>
      <c r="FM1393" s="31"/>
      <c r="FN1393" s="31"/>
      <c r="FO1393" s="31"/>
      <c r="FP1393" s="31"/>
      <c r="FQ1393" s="31"/>
      <c r="FR1393" s="31"/>
      <c r="FS1393" s="31"/>
      <c r="FT1393" s="31"/>
      <c r="FU1393" s="31"/>
      <c r="FV1393" s="31"/>
      <c r="FW1393" s="31"/>
      <c r="FX1393" s="31"/>
      <c r="FY1393" s="31"/>
      <c r="FZ1393" s="31"/>
      <c r="GA1393" s="31"/>
      <c r="GB1393" s="31"/>
      <c r="GC1393" s="31"/>
      <c r="GD1393" s="31"/>
      <c r="GE1393" s="31"/>
      <c r="GF1393" s="31"/>
      <c r="GG1393" s="31"/>
      <c r="GH1393" s="31"/>
      <c r="GI1393" s="31"/>
      <c r="GJ1393" s="31"/>
      <c r="GK1393" s="31"/>
      <c r="GL1393" s="31"/>
      <c r="GM1393" s="31"/>
      <c r="GN1393" s="31"/>
      <c r="GO1393" s="31"/>
      <c r="GP1393" s="31"/>
      <c r="GQ1393" s="31"/>
      <c r="GR1393" s="31"/>
      <c r="GS1393" s="31"/>
      <c r="GT1393" s="31"/>
      <c r="GU1393" s="31"/>
      <c r="GV1393" s="31"/>
      <c r="GW1393" s="31"/>
      <c r="GX1393" s="31"/>
      <c r="GY1393" s="31"/>
      <c r="GZ1393" s="31"/>
    </row>
    <row r="1394" spans="2:208" s="32" customFormat="1" x14ac:dyDescent="0.2">
      <c r="B1394" s="21"/>
      <c r="C1394" s="22"/>
      <c r="D1394" s="22"/>
      <c r="E1394" s="22"/>
      <c r="F1394" s="246"/>
      <c r="G1394" s="121"/>
      <c r="H1394" s="27"/>
      <c r="I1394" s="28"/>
      <c r="J1394" s="29"/>
      <c r="K1394" s="30"/>
      <c r="L1394" s="34"/>
      <c r="M1394" s="35"/>
      <c r="N1394" s="30"/>
      <c r="O1394" s="34"/>
      <c r="P1394" s="35"/>
      <c r="Q1394" s="30"/>
      <c r="R1394" s="34"/>
      <c r="S1394" s="35"/>
      <c r="T1394" s="30"/>
      <c r="U1394" s="34"/>
      <c r="V1394" s="35"/>
      <c r="W1394" s="30"/>
      <c r="X1394" s="34"/>
      <c r="Y1394" s="34"/>
      <c r="Z1394" s="30"/>
      <c r="AA1394" s="34"/>
      <c r="AB1394" s="34"/>
      <c r="AC1394" s="30"/>
      <c r="AD1394" s="34"/>
      <c r="AE1394" s="34"/>
      <c r="AF1394" s="30"/>
      <c r="AG1394" s="34"/>
      <c r="AH1394" s="34"/>
      <c r="AI1394" s="30"/>
      <c r="AJ1394" s="34"/>
      <c r="AK1394" s="34"/>
      <c r="AL1394" s="30"/>
      <c r="AM1394" s="34"/>
      <c r="AN1394" s="34"/>
      <c r="AO1394" s="30"/>
      <c r="AP1394" s="34"/>
      <c r="AQ1394" s="34"/>
      <c r="AR1394" s="30"/>
      <c r="AS1394" s="34"/>
      <c r="AT1394" s="34"/>
      <c r="AU1394" s="30"/>
      <c r="AV1394" s="34"/>
      <c r="AW1394" s="34"/>
      <c r="AX1394" s="30"/>
      <c r="AY1394" s="34"/>
      <c r="AZ1394" s="34"/>
      <c r="BA1394" s="30"/>
      <c r="BB1394" s="34"/>
      <c r="BC1394" s="34"/>
      <c r="BD1394" s="30"/>
      <c r="BE1394" s="34"/>
      <c r="BF1394" s="34"/>
      <c r="BG1394" s="30"/>
      <c r="BH1394" s="34"/>
      <c r="BI1394" s="34"/>
      <c r="BJ1394" s="30"/>
      <c r="BK1394" s="34"/>
      <c r="BL1394" s="34"/>
      <c r="BM1394" s="122"/>
      <c r="BN1394" s="28"/>
      <c r="BO1394" s="34"/>
      <c r="BP1394" s="30"/>
      <c r="BQ1394" s="30"/>
      <c r="BR1394" s="31"/>
      <c r="BS1394" s="31"/>
      <c r="BT1394" s="31"/>
      <c r="BU1394" s="31"/>
      <c r="BV1394" s="31"/>
      <c r="BW1394" s="31"/>
      <c r="BX1394" s="31"/>
      <c r="BY1394" s="31"/>
      <c r="BZ1394" s="31"/>
      <c r="CA1394" s="31"/>
      <c r="CB1394" s="31"/>
      <c r="CC1394" s="31"/>
      <c r="CD1394" s="31"/>
      <c r="CE1394" s="31"/>
      <c r="CF1394" s="31"/>
      <c r="CG1394" s="31"/>
      <c r="CH1394" s="31"/>
      <c r="CI1394" s="31"/>
      <c r="CJ1394" s="31"/>
      <c r="CK1394" s="31"/>
      <c r="CL1394" s="31"/>
      <c r="CM1394" s="31"/>
      <c r="CN1394" s="31"/>
      <c r="CO1394" s="31"/>
      <c r="CP1394" s="31"/>
      <c r="CQ1394" s="31"/>
      <c r="CR1394" s="31"/>
      <c r="CS1394" s="31"/>
      <c r="CT1394" s="31"/>
      <c r="CU1394" s="31"/>
      <c r="CV1394" s="31"/>
      <c r="CW1394" s="31"/>
      <c r="CX1394" s="31"/>
      <c r="CY1394" s="31"/>
      <c r="CZ1394" s="31"/>
      <c r="DA1394" s="31"/>
      <c r="DB1394" s="31"/>
      <c r="DC1394" s="31"/>
      <c r="DD1394" s="31"/>
      <c r="DE1394" s="31"/>
      <c r="DF1394" s="31"/>
      <c r="DG1394" s="31"/>
      <c r="DH1394" s="31"/>
      <c r="DI1394" s="31"/>
      <c r="DJ1394" s="31"/>
      <c r="DK1394" s="31"/>
      <c r="DL1394" s="31"/>
      <c r="DM1394" s="31"/>
      <c r="DN1394" s="31"/>
      <c r="DO1394" s="31"/>
      <c r="DP1394" s="31"/>
      <c r="DQ1394" s="31"/>
      <c r="DR1394" s="31"/>
      <c r="DS1394" s="31"/>
      <c r="DT1394" s="31"/>
      <c r="DU1394" s="31"/>
      <c r="DV1394" s="31"/>
      <c r="DW1394" s="31"/>
      <c r="DX1394" s="31"/>
      <c r="DY1394" s="31"/>
      <c r="DZ1394" s="31"/>
      <c r="EA1394" s="31"/>
      <c r="EB1394" s="31"/>
      <c r="EC1394" s="31"/>
      <c r="ED1394" s="31"/>
      <c r="EE1394" s="31"/>
      <c r="EF1394" s="31"/>
      <c r="EG1394" s="31"/>
      <c r="EH1394" s="31"/>
      <c r="EI1394" s="31"/>
      <c r="EJ1394" s="31"/>
      <c r="EK1394" s="31"/>
      <c r="EL1394" s="31"/>
      <c r="EM1394" s="31"/>
      <c r="EN1394" s="31"/>
      <c r="EO1394" s="31"/>
      <c r="EP1394" s="31"/>
      <c r="EQ1394" s="31"/>
      <c r="ER1394" s="31"/>
      <c r="ES1394" s="31"/>
      <c r="ET1394" s="31"/>
      <c r="EU1394" s="31"/>
      <c r="EV1394" s="31"/>
      <c r="EW1394" s="31"/>
      <c r="EX1394" s="31"/>
      <c r="EY1394" s="31"/>
      <c r="EZ1394" s="31"/>
      <c r="FA1394" s="31"/>
      <c r="FB1394" s="31"/>
      <c r="FC1394" s="31"/>
      <c r="FD1394" s="31"/>
      <c r="FE1394" s="31"/>
      <c r="FF1394" s="31"/>
      <c r="FG1394" s="31"/>
      <c r="FH1394" s="31"/>
      <c r="FI1394" s="31"/>
      <c r="FJ1394" s="31"/>
      <c r="FK1394" s="31"/>
      <c r="FL1394" s="31"/>
      <c r="FM1394" s="31"/>
      <c r="FN1394" s="31"/>
      <c r="FO1394" s="31"/>
      <c r="FP1394" s="31"/>
      <c r="FQ1394" s="31"/>
      <c r="FR1394" s="31"/>
      <c r="FS1394" s="31"/>
      <c r="FT1394" s="31"/>
      <c r="FU1394" s="31"/>
      <c r="FV1394" s="31"/>
      <c r="FW1394" s="31"/>
      <c r="FX1394" s="31"/>
      <c r="FY1394" s="31"/>
      <c r="FZ1394" s="31"/>
      <c r="GA1394" s="31"/>
      <c r="GB1394" s="31"/>
      <c r="GC1394" s="31"/>
      <c r="GD1394" s="31"/>
      <c r="GE1394" s="31"/>
      <c r="GF1394" s="31"/>
      <c r="GG1394" s="31"/>
      <c r="GH1394" s="31"/>
      <c r="GI1394" s="31"/>
      <c r="GJ1394" s="31"/>
      <c r="GK1394" s="31"/>
      <c r="GL1394" s="31"/>
      <c r="GM1394" s="31"/>
      <c r="GN1394" s="31"/>
      <c r="GO1394" s="31"/>
      <c r="GP1394" s="31"/>
      <c r="GQ1394" s="31"/>
      <c r="GR1394" s="31"/>
      <c r="GS1394" s="31"/>
      <c r="GT1394" s="31"/>
      <c r="GU1394" s="31"/>
      <c r="GV1394" s="31"/>
      <c r="GW1394" s="31"/>
      <c r="GX1394" s="31"/>
      <c r="GY1394" s="31"/>
      <c r="GZ1394" s="31"/>
    </row>
    <row r="1395" spans="2:208" s="32" customFormat="1" x14ac:dyDescent="0.2">
      <c r="B1395" s="21"/>
      <c r="C1395" s="22"/>
      <c r="D1395" s="22"/>
      <c r="E1395" s="22"/>
      <c r="F1395" s="246"/>
      <c r="G1395" s="121"/>
      <c r="H1395" s="27"/>
      <c r="I1395" s="28"/>
      <c r="J1395" s="29"/>
      <c r="K1395" s="30"/>
      <c r="L1395" s="34"/>
      <c r="M1395" s="35"/>
      <c r="N1395" s="30"/>
      <c r="O1395" s="34"/>
      <c r="P1395" s="35"/>
      <c r="Q1395" s="30"/>
      <c r="R1395" s="34"/>
      <c r="S1395" s="35"/>
      <c r="T1395" s="30"/>
      <c r="U1395" s="34"/>
      <c r="V1395" s="35"/>
      <c r="W1395" s="30"/>
      <c r="X1395" s="34"/>
      <c r="Y1395" s="34"/>
      <c r="Z1395" s="30"/>
      <c r="AA1395" s="34"/>
      <c r="AB1395" s="34"/>
      <c r="AC1395" s="30"/>
      <c r="AD1395" s="34"/>
      <c r="AE1395" s="34"/>
      <c r="AF1395" s="30"/>
      <c r="AG1395" s="34"/>
      <c r="AH1395" s="34"/>
      <c r="AI1395" s="30"/>
      <c r="AJ1395" s="34"/>
      <c r="AK1395" s="34"/>
      <c r="AL1395" s="30"/>
      <c r="AM1395" s="34"/>
      <c r="AN1395" s="34"/>
      <c r="AO1395" s="30"/>
      <c r="AP1395" s="34"/>
      <c r="AQ1395" s="34"/>
      <c r="AR1395" s="30"/>
      <c r="AS1395" s="34"/>
      <c r="AT1395" s="34"/>
      <c r="AU1395" s="30"/>
      <c r="AV1395" s="34"/>
      <c r="AW1395" s="34"/>
      <c r="AX1395" s="30"/>
      <c r="AY1395" s="34"/>
      <c r="AZ1395" s="34"/>
      <c r="BA1395" s="30"/>
      <c r="BB1395" s="34"/>
      <c r="BC1395" s="34"/>
      <c r="BD1395" s="30"/>
      <c r="BE1395" s="34"/>
      <c r="BF1395" s="34"/>
      <c r="BG1395" s="30"/>
      <c r="BH1395" s="34"/>
      <c r="BI1395" s="34"/>
      <c r="BJ1395" s="30"/>
      <c r="BK1395" s="34"/>
      <c r="BL1395" s="34"/>
      <c r="BM1395" s="122"/>
      <c r="BN1395" s="28"/>
      <c r="BO1395" s="34"/>
      <c r="BP1395" s="30"/>
      <c r="BQ1395" s="30"/>
      <c r="BR1395" s="31"/>
      <c r="BS1395" s="31"/>
      <c r="BT1395" s="31"/>
      <c r="BU1395" s="31"/>
      <c r="BV1395" s="31"/>
      <c r="BW1395" s="31"/>
      <c r="BX1395" s="31"/>
      <c r="BY1395" s="31"/>
      <c r="BZ1395" s="31"/>
      <c r="CA1395" s="31"/>
      <c r="CB1395" s="31"/>
      <c r="CC1395" s="31"/>
      <c r="CD1395" s="31"/>
      <c r="CE1395" s="31"/>
      <c r="CF1395" s="31"/>
      <c r="CG1395" s="31"/>
      <c r="CH1395" s="31"/>
      <c r="CI1395" s="31"/>
      <c r="CJ1395" s="31"/>
      <c r="CK1395" s="31"/>
      <c r="CL1395" s="31"/>
      <c r="CM1395" s="31"/>
      <c r="CN1395" s="31"/>
      <c r="CO1395" s="31"/>
      <c r="CP1395" s="31"/>
      <c r="CQ1395" s="31"/>
      <c r="CR1395" s="31"/>
      <c r="CS1395" s="31"/>
      <c r="CT1395" s="31"/>
      <c r="CU1395" s="31"/>
      <c r="CV1395" s="31"/>
      <c r="CW1395" s="31"/>
      <c r="CX1395" s="31"/>
      <c r="CY1395" s="31"/>
      <c r="CZ1395" s="31"/>
      <c r="DA1395" s="31"/>
      <c r="DB1395" s="31"/>
      <c r="DC1395" s="31"/>
      <c r="DD1395" s="31"/>
      <c r="DE1395" s="31"/>
      <c r="DF1395" s="31"/>
      <c r="DG1395" s="31"/>
      <c r="DH1395" s="31"/>
      <c r="DI1395" s="31"/>
      <c r="DJ1395" s="31"/>
      <c r="DK1395" s="31"/>
      <c r="DL1395" s="31"/>
      <c r="DM1395" s="31"/>
      <c r="DN1395" s="31"/>
      <c r="DO1395" s="31"/>
      <c r="DP1395" s="31"/>
      <c r="DQ1395" s="31"/>
      <c r="DR1395" s="31"/>
      <c r="DS1395" s="31"/>
      <c r="DT1395" s="31"/>
      <c r="DU1395" s="31"/>
      <c r="DV1395" s="31"/>
      <c r="DW1395" s="31"/>
      <c r="DX1395" s="31"/>
      <c r="DY1395" s="31"/>
      <c r="DZ1395" s="31"/>
      <c r="EA1395" s="31"/>
      <c r="EB1395" s="31"/>
      <c r="EC1395" s="31"/>
      <c r="ED1395" s="31"/>
      <c r="EE1395" s="31"/>
      <c r="EF1395" s="31"/>
      <c r="EG1395" s="31"/>
      <c r="EH1395" s="31"/>
      <c r="EI1395" s="31"/>
      <c r="EJ1395" s="31"/>
      <c r="EK1395" s="31"/>
      <c r="EL1395" s="31"/>
      <c r="EM1395" s="31"/>
      <c r="EN1395" s="31"/>
      <c r="EO1395" s="31"/>
      <c r="EP1395" s="31"/>
      <c r="EQ1395" s="31"/>
      <c r="ER1395" s="31"/>
      <c r="ES1395" s="31"/>
      <c r="ET1395" s="31"/>
      <c r="EU1395" s="31"/>
      <c r="EV1395" s="31"/>
      <c r="EW1395" s="31"/>
      <c r="EX1395" s="31"/>
      <c r="EY1395" s="31"/>
      <c r="EZ1395" s="31"/>
      <c r="FA1395" s="31"/>
      <c r="FB1395" s="31"/>
      <c r="FC1395" s="31"/>
      <c r="FD1395" s="31"/>
      <c r="FE1395" s="31"/>
      <c r="FF1395" s="31"/>
      <c r="FG1395" s="31"/>
      <c r="FH1395" s="31"/>
      <c r="FI1395" s="31"/>
      <c r="FJ1395" s="31"/>
      <c r="FK1395" s="31"/>
      <c r="FL1395" s="31"/>
      <c r="FM1395" s="31"/>
      <c r="FN1395" s="31"/>
      <c r="FO1395" s="31"/>
      <c r="FP1395" s="31"/>
      <c r="FQ1395" s="31"/>
      <c r="FR1395" s="31"/>
      <c r="FS1395" s="31"/>
      <c r="FT1395" s="31"/>
      <c r="FU1395" s="31"/>
      <c r="FV1395" s="31"/>
      <c r="FW1395" s="31"/>
      <c r="FX1395" s="31"/>
      <c r="FY1395" s="31"/>
      <c r="FZ1395" s="31"/>
      <c r="GA1395" s="31"/>
      <c r="GB1395" s="31"/>
      <c r="GC1395" s="31"/>
      <c r="GD1395" s="31"/>
      <c r="GE1395" s="31"/>
      <c r="GF1395" s="31"/>
      <c r="GG1395" s="31"/>
      <c r="GH1395" s="31"/>
      <c r="GI1395" s="31"/>
      <c r="GJ1395" s="31"/>
      <c r="GK1395" s="31"/>
      <c r="GL1395" s="31"/>
      <c r="GM1395" s="31"/>
      <c r="GN1395" s="31"/>
      <c r="GO1395" s="31"/>
      <c r="GP1395" s="31"/>
      <c r="GQ1395" s="31"/>
      <c r="GR1395" s="31"/>
      <c r="GS1395" s="31"/>
      <c r="GT1395" s="31"/>
      <c r="GU1395" s="31"/>
      <c r="GV1395" s="31"/>
      <c r="GW1395" s="31"/>
      <c r="GX1395" s="31"/>
      <c r="GY1395" s="31"/>
      <c r="GZ1395" s="31"/>
    </row>
    <row r="1396" spans="2:208" s="32" customFormat="1" x14ac:dyDescent="0.2">
      <c r="B1396" s="21"/>
      <c r="C1396" s="22"/>
      <c r="D1396" s="22"/>
      <c r="E1396" s="22"/>
      <c r="F1396" s="246"/>
      <c r="G1396" s="121"/>
      <c r="H1396" s="27"/>
      <c r="I1396" s="28"/>
      <c r="J1396" s="29"/>
      <c r="K1396" s="30"/>
      <c r="L1396" s="34"/>
      <c r="M1396" s="35"/>
      <c r="N1396" s="30"/>
      <c r="O1396" s="34"/>
      <c r="P1396" s="35"/>
      <c r="Q1396" s="30"/>
      <c r="R1396" s="34"/>
      <c r="S1396" s="35"/>
      <c r="T1396" s="30"/>
      <c r="U1396" s="34"/>
      <c r="V1396" s="35"/>
      <c r="W1396" s="30"/>
      <c r="X1396" s="34"/>
      <c r="Y1396" s="34"/>
      <c r="Z1396" s="30"/>
      <c r="AA1396" s="34"/>
      <c r="AB1396" s="34"/>
      <c r="AC1396" s="30"/>
      <c r="AD1396" s="34"/>
      <c r="AE1396" s="34"/>
      <c r="AF1396" s="30"/>
      <c r="AG1396" s="34"/>
      <c r="AH1396" s="34"/>
      <c r="AI1396" s="30"/>
      <c r="AJ1396" s="34"/>
      <c r="AK1396" s="34"/>
      <c r="AL1396" s="30"/>
      <c r="AM1396" s="34"/>
      <c r="AN1396" s="34"/>
      <c r="AO1396" s="30"/>
      <c r="AP1396" s="34"/>
      <c r="AQ1396" s="34"/>
      <c r="AR1396" s="30"/>
      <c r="AS1396" s="34"/>
      <c r="AT1396" s="34"/>
      <c r="AU1396" s="30"/>
      <c r="AV1396" s="34"/>
      <c r="AW1396" s="34"/>
      <c r="AX1396" s="30"/>
      <c r="AY1396" s="34"/>
      <c r="AZ1396" s="34"/>
      <c r="BA1396" s="30"/>
      <c r="BB1396" s="34"/>
      <c r="BC1396" s="34"/>
      <c r="BD1396" s="30"/>
      <c r="BE1396" s="34"/>
      <c r="BF1396" s="34"/>
      <c r="BG1396" s="30"/>
      <c r="BH1396" s="34"/>
      <c r="BI1396" s="34"/>
      <c r="BJ1396" s="30"/>
      <c r="BK1396" s="34"/>
      <c r="BL1396" s="34"/>
      <c r="BM1396" s="122"/>
      <c r="BN1396" s="28"/>
      <c r="BO1396" s="34"/>
      <c r="BP1396" s="30"/>
      <c r="BQ1396" s="30"/>
      <c r="BR1396" s="31"/>
      <c r="BS1396" s="31"/>
      <c r="BT1396" s="31"/>
      <c r="BU1396" s="31"/>
      <c r="BV1396" s="31"/>
      <c r="BW1396" s="31"/>
      <c r="BX1396" s="31"/>
      <c r="BY1396" s="31"/>
      <c r="BZ1396" s="31"/>
      <c r="CA1396" s="31"/>
      <c r="CB1396" s="31"/>
      <c r="CC1396" s="31"/>
      <c r="CD1396" s="31"/>
      <c r="CE1396" s="31"/>
      <c r="CF1396" s="31"/>
      <c r="CG1396" s="31"/>
      <c r="CH1396" s="31"/>
      <c r="CI1396" s="31"/>
      <c r="CJ1396" s="31"/>
      <c r="CK1396" s="31"/>
      <c r="CL1396" s="31"/>
      <c r="CM1396" s="31"/>
      <c r="CN1396" s="31"/>
      <c r="CO1396" s="31"/>
      <c r="CP1396" s="31"/>
      <c r="CQ1396" s="31"/>
      <c r="CR1396" s="31"/>
      <c r="CS1396" s="31"/>
      <c r="CT1396" s="31"/>
      <c r="CU1396" s="31"/>
      <c r="CV1396" s="31"/>
      <c r="CW1396" s="31"/>
      <c r="CX1396" s="31"/>
      <c r="CY1396" s="31"/>
      <c r="CZ1396" s="31"/>
      <c r="DA1396" s="31"/>
      <c r="DB1396" s="31"/>
      <c r="DC1396" s="31"/>
      <c r="DD1396" s="31"/>
      <c r="DE1396" s="31"/>
      <c r="DF1396" s="31"/>
      <c r="DG1396" s="31"/>
      <c r="DH1396" s="31"/>
      <c r="DI1396" s="31"/>
      <c r="DJ1396" s="31"/>
      <c r="DK1396" s="31"/>
      <c r="DL1396" s="31"/>
      <c r="DM1396" s="31"/>
      <c r="DN1396" s="31"/>
      <c r="DO1396" s="31"/>
      <c r="DP1396" s="31"/>
      <c r="DQ1396" s="31"/>
      <c r="DR1396" s="31"/>
      <c r="DS1396" s="31"/>
      <c r="DT1396" s="31"/>
      <c r="DU1396" s="31"/>
      <c r="DV1396" s="31"/>
      <c r="DW1396" s="31"/>
      <c r="DX1396" s="31"/>
      <c r="DY1396" s="31"/>
      <c r="DZ1396" s="31"/>
      <c r="EA1396" s="31"/>
      <c r="EB1396" s="31"/>
      <c r="EC1396" s="31"/>
      <c r="ED1396" s="31"/>
      <c r="EE1396" s="31"/>
      <c r="EF1396" s="31"/>
      <c r="EG1396" s="31"/>
      <c r="EH1396" s="31"/>
      <c r="EI1396" s="31"/>
      <c r="EJ1396" s="31"/>
      <c r="EK1396" s="31"/>
      <c r="EL1396" s="31"/>
      <c r="EM1396" s="31"/>
      <c r="EN1396" s="31"/>
      <c r="EO1396" s="31"/>
      <c r="EP1396" s="31"/>
      <c r="EQ1396" s="31"/>
      <c r="ER1396" s="31"/>
      <c r="ES1396" s="31"/>
      <c r="ET1396" s="31"/>
      <c r="EU1396" s="31"/>
      <c r="EV1396" s="31"/>
      <c r="EW1396" s="31"/>
      <c r="EX1396" s="31"/>
      <c r="EY1396" s="31"/>
      <c r="EZ1396" s="31"/>
      <c r="FA1396" s="31"/>
      <c r="FB1396" s="31"/>
      <c r="FC1396" s="31"/>
      <c r="FD1396" s="31"/>
      <c r="FE1396" s="31"/>
      <c r="FF1396" s="31"/>
      <c r="FG1396" s="31"/>
      <c r="FH1396" s="31"/>
      <c r="FI1396" s="31"/>
      <c r="FJ1396" s="31"/>
      <c r="FK1396" s="31"/>
      <c r="FL1396" s="31"/>
      <c r="FM1396" s="31"/>
      <c r="FN1396" s="31"/>
      <c r="FO1396" s="31"/>
      <c r="FP1396" s="31"/>
      <c r="FQ1396" s="31"/>
      <c r="FR1396" s="31"/>
      <c r="FS1396" s="31"/>
      <c r="FT1396" s="31"/>
      <c r="FU1396" s="31"/>
      <c r="FV1396" s="31"/>
      <c r="FW1396" s="31"/>
      <c r="FX1396" s="31"/>
      <c r="FY1396" s="31"/>
      <c r="FZ1396" s="31"/>
      <c r="GA1396" s="31"/>
      <c r="GB1396" s="31"/>
      <c r="GC1396" s="31"/>
      <c r="GD1396" s="31"/>
      <c r="GE1396" s="31"/>
      <c r="GF1396" s="31"/>
      <c r="GG1396" s="31"/>
      <c r="GH1396" s="31"/>
      <c r="GI1396" s="31"/>
      <c r="GJ1396" s="31"/>
      <c r="GK1396" s="31"/>
      <c r="GL1396" s="31"/>
      <c r="GM1396" s="31"/>
      <c r="GN1396" s="31"/>
      <c r="GO1396" s="31"/>
      <c r="GP1396" s="31"/>
      <c r="GQ1396" s="31"/>
      <c r="GR1396" s="31"/>
      <c r="GS1396" s="31"/>
      <c r="GT1396" s="31"/>
      <c r="GU1396" s="31"/>
      <c r="GV1396" s="31"/>
      <c r="GW1396" s="31"/>
      <c r="GX1396" s="31"/>
      <c r="GY1396" s="31"/>
      <c r="GZ1396" s="31"/>
    </row>
    <row r="1397" spans="2:208" s="32" customFormat="1" x14ac:dyDescent="0.2">
      <c r="B1397" s="21"/>
      <c r="C1397" s="22"/>
      <c r="D1397" s="22"/>
      <c r="E1397" s="22"/>
      <c r="F1397" s="246"/>
      <c r="G1397" s="121"/>
      <c r="H1397" s="27"/>
      <c r="I1397" s="28"/>
      <c r="J1397" s="29"/>
      <c r="K1397" s="30"/>
      <c r="L1397" s="34"/>
      <c r="M1397" s="35"/>
      <c r="N1397" s="30"/>
      <c r="O1397" s="34"/>
      <c r="P1397" s="35"/>
      <c r="Q1397" s="30"/>
      <c r="R1397" s="34"/>
      <c r="S1397" s="35"/>
      <c r="T1397" s="30"/>
      <c r="U1397" s="34"/>
      <c r="V1397" s="35"/>
      <c r="W1397" s="30"/>
      <c r="X1397" s="34"/>
      <c r="Y1397" s="34"/>
      <c r="Z1397" s="30"/>
      <c r="AA1397" s="34"/>
      <c r="AB1397" s="34"/>
      <c r="AC1397" s="30"/>
      <c r="AD1397" s="34"/>
      <c r="AE1397" s="34"/>
      <c r="AF1397" s="30"/>
      <c r="AG1397" s="34"/>
      <c r="AH1397" s="34"/>
      <c r="AI1397" s="30"/>
      <c r="AJ1397" s="34"/>
      <c r="AK1397" s="34"/>
      <c r="AL1397" s="30"/>
      <c r="AM1397" s="34"/>
      <c r="AN1397" s="34"/>
      <c r="AO1397" s="30"/>
      <c r="AP1397" s="34"/>
      <c r="AQ1397" s="34"/>
      <c r="AR1397" s="30"/>
      <c r="AS1397" s="34"/>
      <c r="AT1397" s="34"/>
      <c r="AU1397" s="30"/>
      <c r="AV1397" s="34"/>
      <c r="AW1397" s="34"/>
      <c r="AX1397" s="30"/>
      <c r="AY1397" s="34"/>
      <c r="AZ1397" s="34"/>
      <c r="BA1397" s="30"/>
      <c r="BB1397" s="34"/>
      <c r="BC1397" s="34"/>
      <c r="BD1397" s="30"/>
      <c r="BE1397" s="34"/>
      <c r="BF1397" s="34"/>
      <c r="BG1397" s="30"/>
      <c r="BH1397" s="34"/>
      <c r="BI1397" s="34"/>
      <c r="BJ1397" s="30"/>
      <c r="BK1397" s="34"/>
      <c r="BL1397" s="34"/>
      <c r="BM1397" s="122"/>
      <c r="BN1397" s="28"/>
      <c r="BO1397" s="34"/>
      <c r="BP1397" s="30"/>
      <c r="BQ1397" s="30"/>
      <c r="BR1397" s="31"/>
      <c r="BS1397" s="31"/>
      <c r="BT1397" s="31"/>
      <c r="BU1397" s="31"/>
      <c r="BV1397" s="31"/>
      <c r="BW1397" s="31"/>
      <c r="BX1397" s="31"/>
      <c r="BY1397" s="31"/>
      <c r="BZ1397" s="31"/>
      <c r="CA1397" s="31"/>
      <c r="CB1397" s="31"/>
      <c r="CC1397" s="31"/>
      <c r="CD1397" s="31"/>
      <c r="CE1397" s="31"/>
      <c r="CF1397" s="31"/>
      <c r="CG1397" s="31"/>
      <c r="CH1397" s="31"/>
      <c r="CI1397" s="31"/>
      <c r="CJ1397" s="31"/>
      <c r="CK1397" s="31"/>
      <c r="CL1397" s="31"/>
      <c r="CM1397" s="31"/>
      <c r="CN1397" s="31"/>
      <c r="CO1397" s="31"/>
      <c r="CP1397" s="31"/>
      <c r="CQ1397" s="31"/>
      <c r="CR1397" s="31"/>
      <c r="CS1397" s="31"/>
      <c r="CT1397" s="31"/>
      <c r="CU1397" s="31"/>
      <c r="CV1397" s="31"/>
      <c r="CW1397" s="31"/>
      <c r="CX1397" s="31"/>
      <c r="CY1397" s="31"/>
      <c r="CZ1397" s="31"/>
      <c r="DA1397" s="31"/>
      <c r="DB1397" s="31"/>
      <c r="DC1397" s="31"/>
      <c r="DD1397" s="31"/>
      <c r="DE1397" s="31"/>
      <c r="DF1397" s="31"/>
      <c r="DG1397" s="31"/>
      <c r="DH1397" s="31"/>
      <c r="DI1397" s="31"/>
      <c r="DJ1397" s="31"/>
      <c r="DK1397" s="31"/>
      <c r="DL1397" s="31"/>
      <c r="DM1397" s="31"/>
      <c r="DN1397" s="31"/>
      <c r="DO1397" s="31"/>
      <c r="DP1397" s="31"/>
      <c r="DQ1397" s="31"/>
      <c r="DR1397" s="31"/>
      <c r="DS1397" s="31"/>
      <c r="DT1397" s="31"/>
      <c r="DU1397" s="31"/>
      <c r="DV1397" s="31"/>
      <c r="DW1397" s="31"/>
      <c r="DX1397" s="31"/>
      <c r="DY1397" s="31"/>
      <c r="DZ1397" s="31"/>
      <c r="EA1397" s="31"/>
      <c r="EB1397" s="31"/>
      <c r="EC1397" s="31"/>
      <c r="ED1397" s="31"/>
      <c r="EE1397" s="31"/>
      <c r="EF1397" s="31"/>
      <c r="EG1397" s="31"/>
      <c r="EH1397" s="31"/>
      <c r="EI1397" s="31"/>
      <c r="EJ1397" s="31"/>
      <c r="EK1397" s="31"/>
      <c r="EL1397" s="31"/>
      <c r="EM1397" s="31"/>
      <c r="EN1397" s="31"/>
      <c r="EO1397" s="31"/>
      <c r="EP1397" s="31"/>
      <c r="EQ1397" s="31"/>
      <c r="ER1397" s="31"/>
      <c r="ES1397" s="31"/>
      <c r="ET1397" s="31"/>
      <c r="EU1397" s="31"/>
      <c r="EV1397" s="31"/>
      <c r="EW1397" s="31"/>
      <c r="EX1397" s="31"/>
      <c r="EY1397" s="31"/>
      <c r="EZ1397" s="31"/>
      <c r="FA1397" s="31"/>
      <c r="FB1397" s="31"/>
      <c r="FC1397" s="31"/>
      <c r="FD1397" s="31"/>
      <c r="FE1397" s="31"/>
      <c r="FF1397" s="31"/>
      <c r="FG1397" s="31"/>
      <c r="FH1397" s="31"/>
      <c r="FI1397" s="31"/>
      <c r="FJ1397" s="31"/>
      <c r="FK1397" s="31"/>
      <c r="FL1397" s="31"/>
      <c r="FM1397" s="31"/>
      <c r="FN1397" s="31"/>
      <c r="FO1397" s="31"/>
      <c r="FP1397" s="31"/>
      <c r="FQ1397" s="31"/>
      <c r="FR1397" s="31"/>
      <c r="FS1397" s="31"/>
      <c r="FT1397" s="31"/>
      <c r="FU1397" s="31"/>
      <c r="FV1397" s="31"/>
      <c r="FW1397" s="31"/>
      <c r="FX1397" s="31"/>
      <c r="FY1397" s="31"/>
      <c r="FZ1397" s="31"/>
      <c r="GA1397" s="31"/>
      <c r="GB1397" s="31"/>
      <c r="GC1397" s="31"/>
      <c r="GD1397" s="31"/>
      <c r="GE1397" s="31"/>
      <c r="GF1397" s="31"/>
      <c r="GG1397" s="31"/>
      <c r="GH1397" s="31"/>
      <c r="GI1397" s="31"/>
      <c r="GJ1397" s="31"/>
      <c r="GK1397" s="31"/>
      <c r="GL1397" s="31"/>
      <c r="GM1397" s="31"/>
      <c r="GN1397" s="31"/>
      <c r="GO1397" s="31"/>
      <c r="GP1397" s="31"/>
      <c r="GQ1397" s="31"/>
      <c r="GR1397" s="31"/>
      <c r="GS1397" s="31"/>
      <c r="GT1397" s="31"/>
      <c r="GU1397" s="31"/>
      <c r="GV1397" s="31"/>
      <c r="GW1397" s="31"/>
      <c r="GX1397" s="31"/>
      <c r="GY1397" s="31"/>
      <c r="GZ1397" s="31"/>
    </row>
    <row r="1398" spans="2:208" s="32" customFormat="1" x14ac:dyDescent="0.2">
      <c r="B1398" s="21"/>
      <c r="C1398" s="22"/>
      <c r="D1398" s="22"/>
      <c r="E1398" s="22"/>
      <c r="F1398" s="246"/>
      <c r="G1398" s="121"/>
      <c r="H1398" s="27"/>
      <c r="I1398" s="28"/>
      <c r="J1398" s="29"/>
      <c r="K1398" s="30"/>
      <c r="L1398" s="34"/>
      <c r="M1398" s="35"/>
      <c r="N1398" s="30"/>
      <c r="O1398" s="34"/>
      <c r="P1398" s="35"/>
      <c r="Q1398" s="30"/>
      <c r="R1398" s="34"/>
      <c r="S1398" s="35"/>
      <c r="T1398" s="30"/>
      <c r="U1398" s="34"/>
      <c r="V1398" s="35"/>
      <c r="W1398" s="30"/>
      <c r="X1398" s="34"/>
      <c r="Y1398" s="34"/>
      <c r="Z1398" s="30"/>
      <c r="AA1398" s="34"/>
      <c r="AB1398" s="34"/>
      <c r="AC1398" s="30"/>
      <c r="AD1398" s="34"/>
      <c r="AE1398" s="34"/>
      <c r="AF1398" s="30"/>
      <c r="AG1398" s="34"/>
      <c r="AH1398" s="34"/>
      <c r="AI1398" s="30"/>
      <c r="AJ1398" s="34"/>
      <c r="AK1398" s="34"/>
      <c r="AL1398" s="30"/>
      <c r="AM1398" s="34"/>
      <c r="AN1398" s="34"/>
      <c r="AO1398" s="30"/>
      <c r="AP1398" s="34"/>
      <c r="AQ1398" s="34"/>
      <c r="AR1398" s="30"/>
      <c r="AS1398" s="34"/>
      <c r="AT1398" s="34"/>
      <c r="AU1398" s="30"/>
      <c r="AV1398" s="34"/>
      <c r="AW1398" s="34"/>
      <c r="AX1398" s="30"/>
      <c r="AY1398" s="34"/>
      <c r="AZ1398" s="34"/>
      <c r="BA1398" s="30"/>
      <c r="BB1398" s="34"/>
      <c r="BC1398" s="34"/>
      <c r="BD1398" s="30"/>
      <c r="BE1398" s="34"/>
      <c r="BF1398" s="34"/>
      <c r="BG1398" s="30"/>
      <c r="BH1398" s="34"/>
      <c r="BI1398" s="34"/>
      <c r="BJ1398" s="30"/>
      <c r="BK1398" s="34"/>
      <c r="BL1398" s="34"/>
      <c r="BM1398" s="122"/>
      <c r="BN1398" s="28"/>
      <c r="BO1398" s="34"/>
      <c r="BP1398" s="30"/>
      <c r="BQ1398" s="30"/>
      <c r="BR1398" s="31"/>
      <c r="BS1398" s="31"/>
      <c r="BT1398" s="31"/>
      <c r="BU1398" s="31"/>
      <c r="BV1398" s="31"/>
      <c r="BW1398" s="31"/>
      <c r="BX1398" s="31"/>
      <c r="BY1398" s="31"/>
      <c r="BZ1398" s="31"/>
      <c r="CA1398" s="31"/>
      <c r="CB1398" s="31"/>
      <c r="CC1398" s="31"/>
      <c r="CD1398" s="31"/>
      <c r="CE1398" s="31"/>
      <c r="CF1398" s="31"/>
      <c r="CG1398" s="31"/>
      <c r="CH1398" s="31"/>
      <c r="CI1398" s="31"/>
      <c r="CJ1398" s="31"/>
      <c r="CK1398" s="31"/>
      <c r="CL1398" s="31"/>
      <c r="CM1398" s="31"/>
      <c r="CN1398" s="31"/>
      <c r="CO1398" s="31"/>
      <c r="CP1398" s="31"/>
      <c r="CQ1398" s="31"/>
      <c r="CR1398" s="31"/>
      <c r="CS1398" s="31"/>
      <c r="CT1398" s="31"/>
      <c r="CU1398" s="31"/>
      <c r="CV1398" s="31"/>
      <c r="CW1398" s="31"/>
      <c r="CX1398" s="31"/>
      <c r="CY1398" s="31"/>
      <c r="CZ1398" s="31"/>
      <c r="DA1398" s="31"/>
      <c r="DB1398" s="31"/>
      <c r="DC1398" s="31"/>
      <c r="DD1398" s="31"/>
      <c r="DE1398" s="31"/>
      <c r="DF1398" s="31"/>
      <c r="DG1398" s="31"/>
      <c r="DH1398" s="31"/>
      <c r="DI1398" s="31"/>
      <c r="DJ1398" s="31"/>
      <c r="DK1398" s="31"/>
      <c r="DL1398" s="31"/>
      <c r="DM1398" s="31"/>
      <c r="DN1398" s="31"/>
      <c r="DO1398" s="31"/>
      <c r="DP1398" s="31"/>
      <c r="DQ1398" s="31"/>
      <c r="DR1398" s="31"/>
      <c r="DS1398" s="31"/>
      <c r="DT1398" s="31"/>
      <c r="DU1398" s="31"/>
      <c r="DV1398" s="31"/>
      <c r="DW1398" s="31"/>
      <c r="DX1398" s="31"/>
      <c r="DY1398" s="31"/>
      <c r="DZ1398" s="31"/>
      <c r="EA1398" s="31"/>
      <c r="EB1398" s="31"/>
      <c r="EC1398" s="31"/>
      <c r="ED1398" s="31"/>
      <c r="EE1398" s="31"/>
      <c r="EF1398" s="31"/>
      <c r="EG1398" s="31"/>
      <c r="EH1398" s="31"/>
      <c r="EI1398" s="31"/>
      <c r="EJ1398" s="31"/>
      <c r="EK1398" s="31"/>
      <c r="EL1398" s="31"/>
      <c r="EM1398" s="31"/>
      <c r="EN1398" s="31"/>
      <c r="EO1398" s="31"/>
      <c r="EP1398" s="31"/>
      <c r="EQ1398" s="31"/>
      <c r="ER1398" s="31"/>
      <c r="ES1398" s="31"/>
      <c r="ET1398" s="31"/>
      <c r="EU1398" s="31"/>
      <c r="EV1398" s="31"/>
      <c r="EW1398" s="31"/>
      <c r="EX1398" s="31"/>
      <c r="EY1398" s="31"/>
      <c r="EZ1398" s="31"/>
      <c r="FA1398" s="31"/>
      <c r="FB1398" s="31"/>
      <c r="FC1398" s="31"/>
      <c r="FD1398" s="31"/>
      <c r="FE1398" s="31"/>
      <c r="FF1398" s="31"/>
      <c r="FG1398" s="31"/>
      <c r="FH1398" s="31"/>
      <c r="FI1398" s="31"/>
      <c r="FJ1398" s="31"/>
      <c r="FK1398" s="31"/>
      <c r="FL1398" s="31"/>
      <c r="FM1398" s="31"/>
      <c r="FN1398" s="31"/>
      <c r="FO1398" s="31"/>
      <c r="FP1398" s="31"/>
      <c r="FQ1398" s="31"/>
      <c r="FR1398" s="31"/>
      <c r="FS1398" s="31"/>
      <c r="FT1398" s="31"/>
      <c r="FU1398" s="31"/>
      <c r="FV1398" s="31"/>
      <c r="FW1398" s="31"/>
      <c r="FX1398" s="31"/>
      <c r="FY1398" s="31"/>
      <c r="FZ1398" s="31"/>
      <c r="GA1398" s="31"/>
      <c r="GB1398" s="31"/>
      <c r="GC1398" s="31"/>
      <c r="GD1398" s="31"/>
      <c r="GE1398" s="31"/>
      <c r="GF1398" s="31"/>
      <c r="GG1398" s="31"/>
      <c r="GH1398" s="31"/>
      <c r="GI1398" s="31"/>
      <c r="GJ1398" s="31"/>
      <c r="GK1398" s="31"/>
      <c r="GL1398" s="31"/>
      <c r="GM1398" s="31"/>
      <c r="GN1398" s="31"/>
      <c r="GO1398" s="31"/>
      <c r="GP1398" s="31"/>
      <c r="GQ1398" s="31"/>
      <c r="GR1398" s="31"/>
      <c r="GS1398" s="31"/>
      <c r="GT1398" s="31"/>
      <c r="GU1398" s="31"/>
      <c r="GV1398" s="31"/>
      <c r="GW1398" s="31"/>
      <c r="GX1398" s="31"/>
      <c r="GY1398" s="31"/>
      <c r="GZ1398" s="31"/>
    </row>
    <row r="1399" spans="2:208" s="32" customFormat="1" x14ac:dyDescent="0.2">
      <c r="B1399" s="21"/>
      <c r="C1399" s="22"/>
      <c r="D1399" s="22"/>
      <c r="E1399" s="22"/>
      <c r="F1399" s="246"/>
      <c r="G1399" s="121"/>
      <c r="H1399" s="27"/>
      <c r="I1399" s="28"/>
      <c r="J1399" s="29"/>
      <c r="K1399" s="30"/>
      <c r="L1399" s="34"/>
      <c r="M1399" s="35"/>
      <c r="N1399" s="30"/>
      <c r="O1399" s="34"/>
      <c r="P1399" s="35"/>
      <c r="Q1399" s="30"/>
      <c r="R1399" s="34"/>
      <c r="S1399" s="35"/>
      <c r="T1399" s="30"/>
      <c r="U1399" s="34"/>
      <c r="V1399" s="35"/>
      <c r="W1399" s="30"/>
      <c r="X1399" s="34"/>
      <c r="Y1399" s="34"/>
      <c r="Z1399" s="30"/>
      <c r="AA1399" s="34"/>
      <c r="AB1399" s="34"/>
      <c r="AC1399" s="30"/>
      <c r="AD1399" s="34"/>
      <c r="AE1399" s="34"/>
      <c r="AF1399" s="30"/>
      <c r="AG1399" s="34"/>
      <c r="AH1399" s="34"/>
      <c r="AI1399" s="30"/>
      <c r="AJ1399" s="34"/>
      <c r="AK1399" s="34"/>
      <c r="AL1399" s="30"/>
      <c r="AM1399" s="34"/>
      <c r="AN1399" s="34"/>
      <c r="AO1399" s="30"/>
      <c r="AP1399" s="34"/>
      <c r="AQ1399" s="34"/>
      <c r="AR1399" s="30"/>
      <c r="AS1399" s="34"/>
      <c r="AT1399" s="34"/>
      <c r="AU1399" s="30"/>
      <c r="AV1399" s="34"/>
      <c r="AW1399" s="34"/>
      <c r="AX1399" s="30"/>
      <c r="AY1399" s="34"/>
      <c r="AZ1399" s="34"/>
      <c r="BA1399" s="30"/>
      <c r="BB1399" s="34"/>
      <c r="BC1399" s="34"/>
      <c r="BD1399" s="30"/>
      <c r="BE1399" s="34"/>
      <c r="BF1399" s="34"/>
      <c r="BG1399" s="30"/>
      <c r="BH1399" s="34"/>
      <c r="BI1399" s="34"/>
      <c r="BJ1399" s="30"/>
      <c r="BK1399" s="34"/>
      <c r="BL1399" s="34"/>
      <c r="BM1399" s="122"/>
      <c r="BN1399" s="28"/>
      <c r="BO1399" s="34"/>
      <c r="BP1399" s="30"/>
      <c r="BQ1399" s="30"/>
      <c r="BR1399" s="31"/>
      <c r="BS1399" s="31"/>
      <c r="BT1399" s="31"/>
      <c r="BU1399" s="31"/>
      <c r="BV1399" s="31"/>
      <c r="BW1399" s="31"/>
      <c r="BX1399" s="31"/>
      <c r="BY1399" s="31"/>
      <c r="BZ1399" s="31"/>
      <c r="CA1399" s="31"/>
      <c r="CB1399" s="31"/>
      <c r="CC1399" s="31"/>
      <c r="CD1399" s="31"/>
      <c r="CE1399" s="31"/>
      <c r="CF1399" s="31"/>
      <c r="CG1399" s="31"/>
      <c r="CH1399" s="31"/>
      <c r="CI1399" s="31"/>
      <c r="CJ1399" s="31"/>
      <c r="CK1399" s="31"/>
      <c r="CL1399" s="31"/>
      <c r="CM1399" s="31"/>
      <c r="CN1399" s="31"/>
      <c r="CO1399" s="31"/>
      <c r="CP1399" s="31"/>
      <c r="CQ1399" s="31"/>
      <c r="CR1399" s="31"/>
      <c r="CS1399" s="31"/>
      <c r="CT1399" s="31"/>
      <c r="CU1399" s="31"/>
      <c r="CV1399" s="31"/>
      <c r="CW1399" s="31"/>
      <c r="CX1399" s="31"/>
      <c r="CY1399" s="31"/>
      <c r="CZ1399" s="31"/>
      <c r="DA1399" s="31"/>
      <c r="DB1399" s="31"/>
      <c r="DC1399" s="31"/>
      <c r="DD1399" s="31"/>
      <c r="DE1399" s="31"/>
      <c r="DF1399" s="31"/>
      <c r="DG1399" s="31"/>
      <c r="DH1399" s="31"/>
      <c r="DI1399" s="31"/>
      <c r="DJ1399" s="31"/>
      <c r="DK1399" s="31"/>
      <c r="DL1399" s="31"/>
      <c r="DM1399" s="31"/>
      <c r="DN1399" s="31"/>
      <c r="DO1399" s="31"/>
      <c r="DP1399" s="31"/>
      <c r="DQ1399" s="31"/>
      <c r="DR1399" s="31"/>
      <c r="DS1399" s="31"/>
      <c r="DT1399" s="31"/>
      <c r="DU1399" s="31"/>
      <c r="DV1399" s="31"/>
      <c r="DW1399" s="31"/>
      <c r="DX1399" s="31"/>
      <c r="DY1399" s="31"/>
      <c r="DZ1399" s="31"/>
      <c r="EA1399" s="31"/>
      <c r="EB1399" s="31"/>
      <c r="EC1399" s="31"/>
      <c r="ED1399" s="31"/>
      <c r="EE1399" s="31"/>
      <c r="EF1399" s="31"/>
      <c r="EG1399" s="31"/>
      <c r="EH1399" s="31"/>
      <c r="EI1399" s="31"/>
      <c r="EJ1399" s="31"/>
      <c r="EK1399" s="31"/>
      <c r="EL1399" s="31"/>
      <c r="EM1399" s="31"/>
      <c r="EN1399" s="31"/>
      <c r="EO1399" s="31"/>
      <c r="EP1399" s="31"/>
      <c r="EQ1399" s="31"/>
      <c r="ER1399" s="31"/>
      <c r="ES1399" s="31"/>
      <c r="ET1399" s="31"/>
      <c r="EU1399" s="31"/>
      <c r="EV1399" s="31"/>
      <c r="EW1399" s="31"/>
      <c r="EX1399" s="31"/>
      <c r="EY1399" s="31"/>
      <c r="EZ1399" s="31"/>
      <c r="FA1399" s="31"/>
      <c r="FB1399" s="31"/>
      <c r="FC1399" s="31"/>
      <c r="FD1399" s="31"/>
      <c r="FE1399" s="31"/>
      <c r="FF1399" s="31"/>
      <c r="FG1399" s="31"/>
      <c r="FH1399" s="31"/>
      <c r="FI1399" s="31"/>
      <c r="FJ1399" s="31"/>
      <c r="FK1399" s="31"/>
      <c r="FL1399" s="31"/>
      <c r="FM1399" s="31"/>
      <c r="FN1399" s="31"/>
      <c r="FO1399" s="31"/>
      <c r="FP1399" s="31"/>
      <c r="FQ1399" s="31"/>
      <c r="FR1399" s="31"/>
      <c r="FS1399" s="31"/>
      <c r="FT1399" s="31"/>
      <c r="FU1399" s="31"/>
      <c r="FV1399" s="31"/>
      <c r="FW1399" s="31"/>
      <c r="FX1399" s="31"/>
      <c r="FY1399" s="31"/>
      <c r="FZ1399" s="31"/>
      <c r="GA1399" s="31"/>
      <c r="GB1399" s="31"/>
      <c r="GC1399" s="31"/>
      <c r="GD1399" s="31"/>
      <c r="GE1399" s="31"/>
      <c r="GF1399" s="31"/>
      <c r="GG1399" s="31"/>
      <c r="GH1399" s="31"/>
      <c r="GI1399" s="31"/>
      <c r="GJ1399" s="31"/>
      <c r="GK1399" s="31"/>
      <c r="GL1399" s="31"/>
      <c r="GM1399" s="31"/>
      <c r="GN1399" s="31"/>
      <c r="GO1399" s="31"/>
      <c r="GP1399" s="31"/>
      <c r="GQ1399" s="31"/>
      <c r="GR1399" s="31"/>
      <c r="GS1399" s="31"/>
      <c r="GT1399" s="31"/>
      <c r="GU1399" s="31"/>
      <c r="GV1399" s="31"/>
      <c r="GW1399" s="31"/>
      <c r="GX1399" s="31"/>
      <c r="GY1399" s="31"/>
      <c r="GZ1399" s="31"/>
    </row>
    <row r="1400" spans="2:208" s="32" customFormat="1" x14ac:dyDescent="0.2">
      <c r="B1400" s="21"/>
      <c r="C1400" s="22"/>
      <c r="D1400" s="22"/>
      <c r="E1400" s="22"/>
      <c r="F1400" s="246"/>
      <c r="G1400" s="121"/>
      <c r="H1400" s="27"/>
      <c r="I1400" s="28"/>
      <c r="J1400" s="29"/>
      <c r="K1400" s="30"/>
      <c r="L1400" s="34"/>
      <c r="M1400" s="35"/>
      <c r="N1400" s="30"/>
      <c r="O1400" s="34"/>
      <c r="P1400" s="35"/>
      <c r="Q1400" s="30"/>
      <c r="R1400" s="34"/>
      <c r="S1400" s="35"/>
      <c r="T1400" s="30"/>
      <c r="U1400" s="34"/>
      <c r="V1400" s="35"/>
      <c r="W1400" s="30"/>
      <c r="X1400" s="34"/>
      <c r="Y1400" s="34"/>
      <c r="Z1400" s="30"/>
      <c r="AA1400" s="34"/>
      <c r="AB1400" s="34"/>
      <c r="AC1400" s="30"/>
      <c r="AD1400" s="34"/>
      <c r="AE1400" s="34"/>
      <c r="AF1400" s="30"/>
      <c r="AG1400" s="34"/>
      <c r="AH1400" s="34"/>
      <c r="AI1400" s="30"/>
      <c r="AJ1400" s="34"/>
      <c r="AK1400" s="34"/>
      <c r="AL1400" s="30"/>
      <c r="AM1400" s="34"/>
      <c r="AN1400" s="34"/>
      <c r="AO1400" s="30"/>
      <c r="AP1400" s="34"/>
      <c r="AQ1400" s="34"/>
      <c r="AR1400" s="30"/>
      <c r="AS1400" s="34"/>
      <c r="AT1400" s="34"/>
      <c r="AU1400" s="30"/>
      <c r="AV1400" s="34"/>
      <c r="AW1400" s="34"/>
      <c r="AX1400" s="30"/>
      <c r="AY1400" s="34"/>
      <c r="AZ1400" s="34"/>
      <c r="BA1400" s="30"/>
      <c r="BB1400" s="34"/>
      <c r="BC1400" s="34"/>
      <c r="BD1400" s="30"/>
      <c r="BE1400" s="34"/>
      <c r="BF1400" s="34"/>
      <c r="BG1400" s="30"/>
      <c r="BH1400" s="34"/>
      <c r="BI1400" s="34"/>
      <c r="BJ1400" s="30"/>
      <c r="BK1400" s="34"/>
      <c r="BL1400" s="34"/>
      <c r="BM1400" s="122"/>
      <c r="BN1400" s="28"/>
      <c r="BO1400" s="34"/>
      <c r="BP1400" s="30"/>
      <c r="BQ1400" s="30"/>
      <c r="BR1400" s="31"/>
      <c r="BS1400" s="31"/>
      <c r="BT1400" s="31"/>
      <c r="BU1400" s="31"/>
      <c r="BV1400" s="31"/>
      <c r="BW1400" s="31"/>
      <c r="BX1400" s="31"/>
      <c r="BY1400" s="31"/>
      <c r="BZ1400" s="31"/>
      <c r="CA1400" s="31"/>
      <c r="CB1400" s="31"/>
      <c r="CC1400" s="31"/>
      <c r="CD1400" s="31"/>
      <c r="CE1400" s="31"/>
      <c r="CF1400" s="31"/>
      <c r="CG1400" s="31"/>
      <c r="CH1400" s="31"/>
      <c r="CI1400" s="31"/>
      <c r="CJ1400" s="31"/>
      <c r="CK1400" s="31"/>
      <c r="CL1400" s="31"/>
      <c r="CM1400" s="31"/>
      <c r="CN1400" s="31"/>
      <c r="CO1400" s="31"/>
      <c r="CP1400" s="31"/>
      <c r="CQ1400" s="31"/>
      <c r="CR1400" s="31"/>
      <c r="CS1400" s="31"/>
      <c r="CT1400" s="31"/>
      <c r="CU1400" s="31"/>
      <c r="CV1400" s="31"/>
      <c r="CW1400" s="31"/>
      <c r="CX1400" s="31"/>
      <c r="CY1400" s="31"/>
      <c r="CZ1400" s="31"/>
      <c r="DA1400" s="31"/>
      <c r="DB1400" s="31"/>
      <c r="DC1400" s="31"/>
      <c r="DD1400" s="31"/>
      <c r="DE1400" s="31"/>
      <c r="DF1400" s="31"/>
      <c r="DG1400" s="31"/>
      <c r="DH1400" s="31"/>
      <c r="DI1400" s="31"/>
      <c r="DJ1400" s="31"/>
      <c r="DK1400" s="31"/>
      <c r="DL1400" s="31"/>
      <c r="DM1400" s="31"/>
      <c r="DN1400" s="31"/>
      <c r="DO1400" s="31"/>
      <c r="DP1400" s="31"/>
      <c r="DQ1400" s="31"/>
      <c r="DR1400" s="31"/>
      <c r="DS1400" s="31"/>
      <c r="DT1400" s="31"/>
      <c r="DU1400" s="31"/>
      <c r="DV1400" s="31"/>
      <c r="DW1400" s="31"/>
      <c r="DX1400" s="31"/>
      <c r="DY1400" s="31"/>
      <c r="DZ1400" s="31"/>
      <c r="EA1400" s="31"/>
      <c r="EB1400" s="31"/>
      <c r="EC1400" s="31"/>
      <c r="ED1400" s="31"/>
      <c r="EE1400" s="31"/>
      <c r="EF1400" s="31"/>
      <c r="EG1400" s="31"/>
      <c r="EH1400" s="31"/>
      <c r="EI1400" s="31"/>
      <c r="EJ1400" s="31"/>
      <c r="EK1400" s="31"/>
      <c r="EL1400" s="31"/>
      <c r="EM1400" s="31"/>
      <c r="EN1400" s="31"/>
      <c r="EO1400" s="31"/>
      <c r="EP1400" s="31"/>
      <c r="EQ1400" s="31"/>
      <c r="ER1400" s="31"/>
      <c r="ES1400" s="31"/>
      <c r="ET1400" s="31"/>
      <c r="EU1400" s="31"/>
      <c r="EV1400" s="31"/>
      <c r="EW1400" s="31"/>
      <c r="EX1400" s="31"/>
      <c r="EY1400" s="31"/>
      <c r="EZ1400" s="31"/>
      <c r="FA1400" s="31"/>
      <c r="FB1400" s="31"/>
      <c r="FC1400" s="31"/>
      <c r="FD1400" s="31"/>
      <c r="FE1400" s="31"/>
      <c r="FF1400" s="31"/>
      <c r="FG1400" s="31"/>
      <c r="FH1400" s="31"/>
      <c r="FI1400" s="31"/>
      <c r="FJ1400" s="31"/>
      <c r="FK1400" s="31"/>
      <c r="FL1400" s="31"/>
      <c r="FM1400" s="31"/>
      <c r="FN1400" s="31"/>
      <c r="FO1400" s="31"/>
      <c r="FP1400" s="31"/>
      <c r="FQ1400" s="31"/>
      <c r="FR1400" s="31"/>
      <c r="FS1400" s="31"/>
      <c r="FT1400" s="31"/>
      <c r="FU1400" s="31"/>
      <c r="FV1400" s="31"/>
      <c r="FW1400" s="31"/>
      <c r="FX1400" s="31"/>
      <c r="FY1400" s="31"/>
      <c r="FZ1400" s="31"/>
      <c r="GA1400" s="31"/>
      <c r="GB1400" s="31"/>
      <c r="GC1400" s="31"/>
      <c r="GD1400" s="31"/>
      <c r="GE1400" s="31"/>
      <c r="GF1400" s="31"/>
      <c r="GG1400" s="31"/>
      <c r="GH1400" s="31"/>
      <c r="GI1400" s="31"/>
      <c r="GJ1400" s="31"/>
      <c r="GK1400" s="31"/>
      <c r="GL1400" s="31"/>
      <c r="GM1400" s="31"/>
      <c r="GN1400" s="31"/>
      <c r="GO1400" s="31"/>
      <c r="GP1400" s="31"/>
      <c r="GQ1400" s="31"/>
      <c r="GR1400" s="31"/>
      <c r="GS1400" s="31"/>
      <c r="GT1400" s="31"/>
      <c r="GU1400" s="31"/>
      <c r="GV1400" s="31"/>
      <c r="GW1400" s="31"/>
      <c r="GX1400" s="31"/>
      <c r="GY1400" s="31"/>
      <c r="GZ1400" s="31"/>
    </row>
    <row r="1401" spans="2:208" s="32" customFormat="1" x14ac:dyDescent="0.2">
      <c r="B1401" s="21"/>
      <c r="C1401" s="22"/>
      <c r="D1401" s="22"/>
      <c r="E1401" s="22"/>
      <c r="F1401" s="246"/>
      <c r="G1401" s="121"/>
      <c r="H1401" s="27"/>
      <c r="I1401" s="28"/>
      <c r="J1401" s="29"/>
      <c r="K1401" s="30"/>
      <c r="L1401" s="34"/>
      <c r="M1401" s="35"/>
      <c r="N1401" s="30"/>
      <c r="O1401" s="34"/>
      <c r="P1401" s="35"/>
      <c r="Q1401" s="30"/>
      <c r="R1401" s="34"/>
      <c r="S1401" s="35"/>
      <c r="T1401" s="30"/>
      <c r="U1401" s="34"/>
      <c r="V1401" s="35"/>
      <c r="W1401" s="30"/>
      <c r="X1401" s="34"/>
      <c r="Y1401" s="34"/>
      <c r="Z1401" s="30"/>
      <c r="AA1401" s="34"/>
      <c r="AB1401" s="34"/>
      <c r="AC1401" s="30"/>
      <c r="AD1401" s="34"/>
      <c r="AE1401" s="34"/>
      <c r="AF1401" s="30"/>
      <c r="AG1401" s="34"/>
      <c r="AH1401" s="34"/>
      <c r="AI1401" s="30"/>
      <c r="AJ1401" s="34"/>
      <c r="AK1401" s="34"/>
      <c r="AL1401" s="30"/>
      <c r="AM1401" s="34"/>
      <c r="AN1401" s="34"/>
      <c r="AO1401" s="30"/>
      <c r="AP1401" s="34"/>
      <c r="AQ1401" s="34"/>
      <c r="AR1401" s="30"/>
      <c r="AS1401" s="34"/>
      <c r="AT1401" s="34"/>
      <c r="AU1401" s="30"/>
      <c r="AV1401" s="34"/>
      <c r="AW1401" s="34"/>
      <c r="AX1401" s="30"/>
      <c r="AY1401" s="34"/>
      <c r="AZ1401" s="34"/>
      <c r="BA1401" s="30"/>
      <c r="BB1401" s="34"/>
      <c r="BC1401" s="34"/>
      <c r="BD1401" s="30"/>
      <c r="BE1401" s="34"/>
      <c r="BF1401" s="34"/>
      <c r="BG1401" s="30"/>
      <c r="BH1401" s="34"/>
      <c r="BI1401" s="34"/>
      <c r="BJ1401" s="30"/>
      <c r="BK1401" s="34"/>
      <c r="BL1401" s="34"/>
      <c r="BM1401" s="122"/>
      <c r="BN1401" s="28"/>
      <c r="BO1401" s="34"/>
      <c r="BP1401" s="30"/>
      <c r="BQ1401" s="30"/>
      <c r="BR1401" s="31"/>
      <c r="BS1401" s="31"/>
      <c r="BT1401" s="31"/>
      <c r="BU1401" s="31"/>
      <c r="BV1401" s="31"/>
      <c r="BW1401" s="31"/>
      <c r="BX1401" s="31"/>
      <c r="BY1401" s="31"/>
      <c r="BZ1401" s="31"/>
      <c r="CA1401" s="31"/>
      <c r="CB1401" s="31"/>
      <c r="CC1401" s="31"/>
      <c r="CD1401" s="31"/>
      <c r="CE1401" s="31"/>
      <c r="CF1401" s="31"/>
      <c r="CG1401" s="31"/>
      <c r="CH1401" s="31"/>
      <c r="CI1401" s="31"/>
      <c r="CJ1401" s="31"/>
      <c r="CK1401" s="31"/>
      <c r="CL1401" s="31"/>
      <c r="CM1401" s="31"/>
      <c r="CN1401" s="31"/>
      <c r="CO1401" s="31"/>
      <c r="CP1401" s="31"/>
      <c r="CQ1401" s="31"/>
      <c r="CR1401" s="31"/>
      <c r="CS1401" s="31"/>
      <c r="CT1401" s="31"/>
      <c r="CU1401" s="31"/>
      <c r="CV1401" s="31"/>
      <c r="CW1401" s="31"/>
      <c r="CX1401" s="31"/>
      <c r="CY1401" s="31"/>
      <c r="CZ1401" s="31"/>
      <c r="DA1401" s="31"/>
      <c r="DB1401" s="31"/>
      <c r="DC1401" s="31"/>
      <c r="DD1401" s="31"/>
      <c r="DE1401" s="31"/>
      <c r="DF1401" s="31"/>
      <c r="DG1401" s="31"/>
      <c r="DH1401" s="31"/>
      <c r="DI1401" s="31"/>
      <c r="DJ1401" s="31"/>
      <c r="DK1401" s="31"/>
      <c r="DL1401" s="31"/>
      <c r="DM1401" s="31"/>
      <c r="DN1401" s="31"/>
      <c r="DO1401" s="31"/>
      <c r="DP1401" s="31"/>
      <c r="DQ1401" s="31"/>
      <c r="DR1401" s="31"/>
      <c r="DS1401" s="31"/>
      <c r="DT1401" s="31"/>
      <c r="DU1401" s="31"/>
      <c r="DV1401" s="31"/>
      <c r="DW1401" s="31"/>
      <c r="DX1401" s="31"/>
      <c r="DY1401" s="31"/>
      <c r="DZ1401" s="31"/>
      <c r="EA1401" s="31"/>
      <c r="EB1401" s="31"/>
      <c r="EC1401" s="31"/>
      <c r="ED1401" s="31"/>
      <c r="EE1401" s="31"/>
      <c r="EF1401" s="31"/>
      <c r="EG1401" s="31"/>
      <c r="EH1401" s="31"/>
      <c r="EI1401" s="31"/>
      <c r="EJ1401" s="31"/>
      <c r="EK1401" s="31"/>
      <c r="EL1401" s="31"/>
      <c r="EM1401" s="31"/>
      <c r="EN1401" s="31"/>
      <c r="EO1401" s="31"/>
      <c r="EP1401" s="31"/>
      <c r="EQ1401" s="31"/>
      <c r="ER1401" s="31"/>
      <c r="ES1401" s="31"/>
      <c r="ET1401" s="31"/>
      <c r="EU1401" s="31"/>
      <c r="EV1401" s="31"/>
      <c r="EW1401" s="31"/>
      <c r="EX1401" s="31"/>
      <c r="EY1401" s="31"/>
      <c r="EZ1401" s="31"/>
      <c r="FA1401" s="31"/>
      <c r="FB1401" s="31"/>
      <c r="FC1401" s="31"/>
      <c r="FD1401" s="31"/>
      <c r="FE1401" s="31"/>
      <c r="FF1401" s="31"/>
      <c r="FG1401" s="31"/>
      <c r="FH1401" s="31"/>
      <c r="FI1401" s="31"/>
      <c r="FJ1401" s="31"/>
      <c r="FK1401" s="31"/>
      <c r="FL1401" s="31"/>
      <c r="FM1401" s="31"/>
      <c r="FN1401" s="31"/>
      <c r="FO1401" s="31"/>
      <c r="FP1401" s="31"/>
      <c r="FQ1401" s="31"/>
      <c r="FR1401" s="31"/>
      <c r="FS1401" s="31"/>
      <c r="FT1401" s="31"/>
      <c r="FU1401" s="31"/>
      <c r="FV1401" s="31"/>
      <c r="FW1401" s="31"/>
      <c r="FX1401" s="31"/>
      <c r="FY1401" s="31"/>
      <c r="FZ1401" s="31"/>
      <c r="GA1401" s="31"/>
      <c r="GB1401" s="31"/>
      <c r="GC1401" s="31"/>
      <c r="GD1401" s="31"/>
      <c r="GE1401" s="31"/>
      <c r="GF1401" s="31"/>
      <c r="GG1401" s="31"/>
      <c r="GH1401" s="31"/>
      <c r="GI1401" s="31"/>
      <c r="GJ1401" s="31"/>
      <c r="GK1401" s="31"/>
      <c r="GL1401" s="31"/>
      <c r="GM1401" s="31"/>
      <c r="GN1401" s="31"/>
      <c r="GO1401" s="31"/>
      <c r="GP1401" s="31"/>
      <c r="GQ1401" s="31"/>
      <c r="GR1401" s="31"/>
      <c r="GS1401" s="31"/>
      <c r="GT1401" s="31"/>
      <c r="GU1401" s="31"/>
      <c r="GV1401" s="31"/>
      <c r="GW1401" s="31"/>
      <c r="GX1401" s="31"/>
      <c r="GY1401" s="31"/>
      <c r="GZ1401" s="31"/>
    </row>
    <row r="1402" spans="2:208" s="32" customFormat="1" x14ac:dyDescent="0.2">
      <c r="B1402" s="21"/>
      <c r="C1402" s="22"/>
      <c r="D1402" s="22"/>
      <c r="E1402" s="22"/>
      <c r="F1402" s="246"/>
      <c r="G1402" s="121"/>
      <c r="H1402" s="27"/>
      <c r="I1402" s="28"/>
      <c r="J1402" s="29"/>
      <c r="K1402" s="30"/>
      <c r="L1402" s="34"/>
      <c r="M1402" s="35"/>
      <c r="N1402" s="30"/>
      <c r="O1402" s="34"/>
      <c r="P1402" s="35"/>
      <c r="Q1402" s="30"/>
      <c r="R1402" s="34"/>
      <c r="S1402" s="35"/>
      <c r="T1402" s="30"/>
      <c r="U1402" s="34"/>
      <c r="V1402" s="35"/>
      <c r="W1402" s="30"/>
      <c r="X1402" s="34"/>
      <c r="Y1402" s="34"/>
      <c r="Z1402" s="30"/>
      <c r="AA1402" s="34"/>
      <c r="AB1402" s="34"/>
      <c r="AC1402" s="30"/>
      <c r="AD1402" s="34"/>
      <c r="AE1402" s="34"/>
      <c r="AF1402" s="30"/>
      <c r="AG1402" s="34"/>
      <c r="AH1402" s="34"/>
      <c r="AI1402" s="30"/>
      <c r="AJ1402" s="34"/>
      <c r="AK1402" s="34"/>
      <c r="AL1402" s="30"/>
      <c r="AM1402" s="34"/>
      <c r="AN1402" s="34"/>
      <c r="AO1402" s="30"/>
      <c r="AP1402" s="34"/>
      <c r="AQ1402" s="34"/>
      <c r="AR1402" s="30"/>
      <c r="AS1402" s="34"/>
      <c r="AT1402" s="34"/>
      <c r="AU1402" s="30"/>
      <c r="AV1402" s="34"/>
      <c r="AW1402" s="34"/>
      <c r="AX1402" s="30"/>
      <c r="AY1402" s="34"/>
      <c r="AZ1402" s="34"/>
      <c r="BA1402" s="30"/>
      <c r="BB1402" s="34"/>
      <c r="BC1402" s="34"/>
      <c r="BD1402" s="30"/>
      <c r="BE1402" s="34"/>
      <c r="BF1402" s="34"/>
      <c r="BG1402" s="30"/>
      <c r="BH1402" s="34"/>
      <c r="BI1402" s="34"/>
      <c r="BJ1402" s="30"/>
      <c r="BK1402" s="34"/>
      <c r="BL1402" s="34"/>
      <c r="BM1402" s="122"/>
      <c r="BN1402" s="28"/>
      <c r="BO1402" s="34"/>
      <c r="BP1402" s="30"/>
      <c r="BQ1402" s="30"/>
      <c r="BR1402" s="31"/>
      <c r="BS1402" s="31"/>
      <c r="BT1402" s="31"/>
      <c r="BU1402" s="31"/>
      <c r="BV1402" s="31"/>
      <c r="BW1402" s="31"/>
      <c r="BX1402" s="31"/>
      <c r="BY1402" s="31"/>
      <c r="BZ1402" s="31"/>
      <c r="CA1402" s="31"/>
      <c r="CB1402" s="31"/>
      <c r="CC1402" s="31"/>
      <c r="CD1402" s="31"/>
      <c r="CE1402" s="31"/>
      <c r="CF1402" s="31"/>
      <c r="CG1402" s="31"/>
      <c r="CH1402" s="31"/>
      <c r="CI1402" s="31"/>
      <c r="CJ1402" s="31"/>
      <c r="CK1402" s="31"/>
      <c r="CL1402" s="31"/>
      <c r="CM1402" s="31"/>
      <c r="CN1402" s="31"/>
      <c r="CO1402" s="31"/>
      <c r="CP1402" s="31"/>
      <c r="CQ1402" s="31"/>
      <c r="CR1402" s="31"/>
      <c r="CS1402" s="31"/>
      <c r="CT1402" s="31"/>
      <c r="CU1402" s="31"/>
      <c r="CV1402" s="31"/>
      <c r="CW1402" s="31"/>
      <c r="CX1402" s="31"/>
      <c r="CY1402" s="31"/>
      <c r="CZ1402" s="31"/>
      <c r="DA1402" s="31"/>
      <c r="DB1402" s="31"/>
      <c r="DC1402" s="31"/>
      <c r="DD1402" s="31"/>
      <c r="DE1402" s="31"/>
      <c r="DF1402" s="31"/>
      <c r="DG1402" s="31"/>
      <c r="DH1402" s="31"/>
      <c r="DI1402" s="31"/>
      <c r="DJ1402" s="31"/>
      <c r="DK1402" s="31"/>
      <c r="DL1402" s="31"/>
      <c r="DM1402" s="31"/>
      <c r="DN1402" s="31"/>
      <c r="DO1402" s="31"/>
      <c r="DP1402" s="31"/>
      <c r="DQ1402" s="31"/>
      <c r="DR1402" s="31"/>
      <c r="DS1402" s="31"/>
      <c r="DT1402" s="31"/>
      <c r="DU1402" s="31"/>
      <c r="DV1402" s="31"/>
      <c r="DW1402" s="31"/>
      <c r="DX1402" s="31"/>
      <c r="DY1402" s="31"/>
      <c r="DZ1402" s="31"/>
      <c r="EA1402" s="31"/>
      <c r="EB1402" s="31"/>
      <c r="EC1402" s="31"/>
      <c r="ED1402" s="31"/>
      <c r="EE1402" s="31"/>
      <c r="EF1402" s="31"/>
      <c r="EG1402" s="31"/>
      <c r="EH1402" s="31"/>
      <c r="EI1402" s="31"/>
      <c r="EJ1402" s="31"/>
      <c r="EK1402" s="31"/>
      <c r="EL1402" s="31"/>
      <c r="EM1402" s="31"/>
      <c r="EN1402" s="31"/>
      <c r="EO1402" s="31"/>
      <c r="EP1402" s="31"/>
      <c r="EQ1402" s="31"/>
      <c r="ER1402" s="31"/>
      <c r="ES1402" s="31"/>
      <c r="ET1402" s="31"/>
      <c r="EU1402" s="31"/>
      <c r="EV1402" s="31"/>
      <c r="EW1402" s="31"/>
      <c r="EX1402" s="31"/>
      <c r="EY1402" s="31"/>
      <c r="EZ1402" s="31"/>
      <c r="FA1402" s="31"/>
      <c r="FB1402" s="31"/>
      <c r="FC1402" s="31"/>
      <c r="FD1402" s="31"/>
      <c r="FE1402" s="31"/>
      <c r="FF1402" s="31"/>
      <c r="FG1402" s="31"/>
      <c r="FH1402" s="31"/>
      <c r="FI1402" s="31"/>
      <c r="FJ1402" s="31"/>
      <c r="FK1402" s="31"/>
      <c r="FL1402" s="31"/>
      <c r="FM1402" s="31"/>
      <c r="FN1402" s="31"/>
      <c r="FO1402" s="31"/>
      <c r="FP1402" s="31"/>
      <c r="FQ1402" s="31"/>
      <c r="FR1402" s="31"/>
      <c r="FS1402" s="31"/>
      <c r="FT1402" s="31"/>
      <c r="FU1402" s="31"/>
      <c r="FV1402" s="31"/>
      <c r="FW1402" s="31"/>
      <c r="FX1402" s="31"/>
      <c r="FY1402" s="31"/>
      <c r="FZ1402" s="31"/>
      <c r="GA1402" s="31"/>
      <c r="GB1402" s="31"/>
      <c r="GC1402" s="31"/>
      <c r="GD1402" s="31"/>
      <c r="GE1402" s="31"/>
      <c r="GF1402" s="31"/>
      <c r="GG1402" s="31"/>
      <c r="GH1402" s="31"/>
      <c r="GI1402" s="31"/>
      <c r="GJ1402" s="31"/>
      <c r="GK1402" s="31"/>
      <c r="GL1402" s="31"/>
      <c r="GM1402" s="31"/>
      <c r="GN1402" s="31"/>
      <c r="GO1402" s="31"/>
      <c r="GP1402" s="31"/>
      <c r="GQ1402" s="31"/>
      <c r="GR1402" s="31"/>
      <c r="GS1402" s="31"/>
      <c r="GT1402" s="31"/>
      <c r="GU1402" s="31"/>
      <c r="GV1402" s="31"/>
      <c r="GW1402" s="31"/>
      <c r="GX1402" s="31"/>
      <c r="GY1402" s="31"/>
      <c r="GZ1402" s="31"/>
    </row>
    <row r="1403" spans="2:208" s="32" customFormat="1" x14ac:dyDescent="0.2">
      <c r="B1403" s="21"/>
      <c r="C1403" s="22"/>
      <c r="D1403" s="22"/>
      <c r="E1403" s="22"/>
      <c r="F1403" s="246"/>
      <c r="G1403" s="121"/>
      <c r="H1403" s="27"/>
      <c r="I1403" s="28"/>
      <c r="J1403" s="29"/>
      <c r="K1403" s="30"/>
      <c r="L1403" s="34"/>
      <c r="M1403" s="35"/>
      <c r="N1403" s="30"/>
      <c r="O1403" s="34"/>
      <c r="P1403" s="35"/>
      <c r="Q1403" s="30"/>
      <c r="R1403" s="34"/>
      <c r="S1403" s="35"/>
      <c r="T1403" s="30"/>
      <c r="U1403" s="34"/>
      <c r="V1403" s="35"/>
      <c r="W1403" s="30"/>
      <c r="X1403" s="34"/>
      <c r="Y1403" s="34"/>
      <c r="Z1403" s="30"/>
      <c r="AA1403" s="34"/>
      <c r="AB1403" s="34"/>
      <c r="AC1403" s="30"/>
      <c r="AD1403" s="34"/>
      <c r="AE1403" s="34"/>
      <c r="AF1403" s="30"/>
      <c r="AG1403" s="34"/>
      <c r="AH1403" s="34"/>
      <c r="AI1403" s="30"/>
      <c r="AJ1403" s="34"/>
      <c r="AK1403" s="34"/>
      <c r="AL1403" s="30"/>
      <c r="AM1403" s="34"/>
      <c r="AN1403" s="34"/>
      <c r="AO1403" s="30"/>
      <c r="AP1403" s="34"/>
      <c r="AQ1403" s="34"/>
      <c r="AR1403" s="30"/>
      <c r="AS1403" s="34"/>
      <c r="AT1403" s="34"/>
      <c r="AU1403" s="30"/>
      <c r="AV1403" s="34"/>
      <c r="AW1403" s="34"/>
      <c r="AX1403" s="30"/>
      <c r="AY1403" s="34"/>
      <c r="AZ1403" s="34"/>
      <c r="BA1403" s="30"/>
      <c r="BB1403" s="34"/>
      <c r="BC1403" s="34"/>
      <c r="BD1403" s="30"/>
      <c r="BE1403" s="34"/>
      <c r="BF1403" s="34"/>
      <c r="BG1403" s="30"/>
      <c r="BH1403" s="34"/>
      <c r="BI1403" s="34"/>
      <c r="BJ1403" s="30"/>
      <c r="BK1403" s="34"/>
      <c r="BL1403" s="34"/>
      <c r="BM1403" s="122"/>
      <c r="BN1403" s="28"/>
      <c r="BO1403" s="34"/>
      <c r="BP1403" s="30"/>
      <c r="BQ1403" s="30"/>
      <c r="BR1403" s="31"/>
      <c r="BS1403" s="31"/>
      <c r="BT1403" s="31"/>
      <c r="BU1403" s="31"/>
      <c r="BV1403" s="31"/>
      <c r="BW1403" s="31"/>
      <c r="BX1403" s="31"/>
      <c r="BY1403" s="31"/>
      <c r="BZ1403" s="31"/>
      <c r="CA1403" s="31"/>
      <c r="CB1403" s="31"/>
      <c r="CC1403" s="31"/>
      <c r="CD1403" s="31"/>
      <c r="CE1403" s="31"/>
      <c r="CF1403" s="31"/>
      <c r="CG1403" s="31"/>
      <c r="CH1403" s="31"/>
      <c r="CI1403" s="31"/>
      <c r="CJ1403" s="31"/>
      <c r="CK1403" s="31"/>
      <c r="CL1403" s="31"/>
      <c r="CM1403" s="31"/>
      <c r="CN1403" s="31"/>
      <c r="CO1403" s="31"/>
      <c r="CP1403" s="31"/>
      <c r="CQ1403" s="31"/>
      <c r="CR1403" s="31"/>
      <c r="CS1403" s="31"/>
      <c r="CT1403" s="31"/>
      <c r="CU1403" s="31"/>
      <c r="CV1403" s="31"/>
      <c r="CW1403" s="31"/>
      <c r="CX1403" s="31"/>
      <c r="CY1403" s="31"/>
      <c r="CZ1403" s="31"/>
      <c r="DA1403" s="31"/>
      <c r="DB1403" s="31"/>
      <c r="DC1403" s="31"/>
      <c r="DD1403" s="31"/>
      <c r="DE1403" s="31"/>
      <c r="DF1403" s="31"/>
      <c r="DG1403" s="31"/>
      <c r="DH1403" s="31"/>
      <c r="DI1403" s="31"/>
      <c r="DJ1403" s="31"/>
      <c r="DK1403" s="31"/>
      <c r="DL1403" s="31"/>
      <c r="DM1403" s="31"/>
      <c r="DN1403" s="31"/>
      <c r="DO1403" s="31"/>
      <c r="DP1403" s="31"/>
      <c r="DQ1403" s="31"/>
      <c r="DR1403" s="31"/>
      <c r="DS1403" s="31"/>
      <c r="DT1403" s="31"/>
      <c r="DU1403" s="31"/>
      <c r="DV1403" s="31"/>
      <c r="DW1403" s="31"/>
      <c r="DX1403" s="31"/>
      <c r="DY1403" s="31"/>
      <c r="DZ1403" s="31"/>
      <c r="EA1403" s="31"/>
      <c r="EB1403" s="31"/>
      <c r="EC1403" s="31"/>
      <c r="ED1403" s="31"/>
      <c r="EE1403" s="31"/>
      <c r="EF1403" s="31"/>
      <c r="EG1403" s="31"/>
      <c r="EH1403" s="31"/>
      <c r="EI1403" s="31"/>
      <c r="EJ1403" s="31"/>
      <c r="EK1403" s="31"/>
      <c r="EL1403" s="31"/>
      <c r="EM1403" s="31"/>
      <c r="EN1403" s="31"/>
      <c r="EO1403" s="31"/>
      <c r="EP1403" s="31"/>
      <c r="EQ1403" s="31"/>
      <c r="ER1403" s="31"/>
      <c r="ES1403" s="31"/>
      <c r="ET1403" s="31"/>
      <c r="EU1403" s="31"/>
      <c r="EV1403" s="31"/>
      <c r="EW1403" s="31"/>
      <c r="EX1403" s="31"/>
      <c r="EY1403" s="31"/>
      <c r="EZ1403" s="31"/>
      <c r="FA1403" s="31"/>
      <c r="FB1403" s="31"/>
      <c r="FC1403" s="31"/>
      <c r="FD1403" s="31"/>
      <c r="FE1403" s="31"/>
      <c r="FF1403" s="31"/>
      <c r="FG1403" s="31"/>
      <c r="FH1403" s="31"/>
      <c r="FI1403" s="31"/>
      <c r="FJ1403" s="31"/>
      <c r="FK1403" s="31"/>
      <c r="FL1403" s="31"/>
      <c r="FM1403" s="31"/>
      <c r="FN1403" s="31"/>
      <c r="FO1403" s="31"/>
      <c r="FP1403" s="31"/>
      <c r="FQ1403" s="31"/>
      <c r="FR1403" s="31"/>
      <c r="FS1403" s="31"/>
      <c r="FT1403" s="31"/>
      <c r="FU1403" s="31"/>
      <c r="FV1403" s="31"/>
      <c r="FW1403" s="31"/>
      <c r="FX1403" s="31"/>
      <c r="FY1403" s="31"/>
      <c r="FZ1403" s="31"/>
      <c r="GA1403" s="31"/>
      <c r="GB1403" s="31"/>
      <c r="GC1403" s="31"/>
      <c r="GD1403" s="31"/>
      <c r="GE1403" s="31"/>
      <c r="GF1403" s="31"/>
      <c r="GG1403" s="31"/>
      <c r="GH1403" s="31"/>
      <c r="GI1403" s="31"/>
      <c r="GJ1403" s="31"/>
      <c r="GK1403" s="31"/>
      <c r="GL1403" s="31"/>
      <c r="GM1403" s="31"/>
      <c r="GN1403" s="31"/>
      <c r="GO1403" s="31"/>
      <c r="GP1403" s="31"/>
      <c r="GQ1403" s="31"/>
      <c r="GR1403" s="31"/>
      <c r="GS1403" s="31"/>
      <c r="GT1403" s="31"/>
      <c r="GU1403" s="31"/>
      <c r="GV1403" s="31"/>
      <c r="GW1403" s="31"/>
      <c r="GX1403" s="31"/>
      <c r="GY1403" s="31"/>
      <c r="GZ1403" s="31"/>
    </row>
    <row r="1404" spans="2:208" s="32" customFormat="1" x14ac:dyDescent="0.2">
      <c r="B1404" s="21"/>
      <c r="C1404" s="22"/>
      <c r="D1404" s="22"/>
      <c r="E1404" s="22"/>
      <c r="F1404" s="246"/>
      <c r="G1404" s="121"/>
      <c r="H1404" s="27"/>
      <c r="I1404" s="28"/>
      <c r="J1404" s="29"/>
      <c r="K1404" s="30"/>
      <c r="L1404" s="34"/>
      <c r="M1404" s="35"/>
      <c r="N1404" s="30"/>
      <c r="O1404" s="34"/>
      <c r="P1404" s="35"/>
      <c r="Q1404" s="30"/>
      <c r="R1404" s="34"/>
      <c r="S1404" s="35"/>
      <c r="T1404" s="30"/>
      <c r="U1404" s="34"/>
      <c r="V1404" s="35"/>
      <c r="W1404" s="30"/>
      <c r="X1404" s="34"/>
      <c r="Y1404" s="34"/>
      <c r="Z1404" s="30"/>
      <c r="AA1404" s="34"/>
      <c r="AB1404" s="34"/>
      <c r="AC1404" s="30"/>
      <c r="AD1404" s="34"/>
      <c r="AE1404" s="34"/>
      <c r="AF1404" s="30"/>
      <c r="AG1404" s="34"/>
      <c r="AH1404" s="34"/>
      <c r="AI1404" s="30"/>
      <c r="AJ1404" s="34"/>
      <c r="AK1404" s="34"/>
      <c r="AL1404" s="30"/>
      <c r="AM1404" s="34"/>
      <c r="AN1404" s="34"/>
      <c r="AO1404" s="30"/>
      <c r="AP1404" s="34"/>
      <c r="AQ1404" s="34"/>
      <c r="AR1404" s="30"/>
      <c r="AS1404" s="34"/>
      <c r="AT1404" s="34"/>
      <c r="AU1404" s="30"/>
      <c r="AV1404" s="34"/>
      <c r="AW1404" s="34"/>
      <c r="AX1404" s="30"/>
      <c r="AY1404" s="34"/>
      <c r="AZ1404" s="34"/>
      <c r="BA1404" s="30"/>
      <c r="BB1404" s="34"/>
      <c r="BC1404" s="34"/>
      <c r="BD1404" s="30"/>
      <c r="BE1404" s="34"/>
      <c r="BF1404" s="34"/>
      <c r="BG1404" s="30"/>
      <c r="BH1404" s="34"/>
      <c r="BI1404" s="34"/>
      <c r="BJ1404" s="30"/>
      <c r="BK1404" s="34"/>
      <c r="BL1404" s="34"/>
      <c r="BM1404" s="122"/>
      <c r="BN1404" s="28"/>
      <c r="BO1404" s="34"/>
      <c r="BP1404" s="30"/>
      <c r="BQ1404" s="30"/>
      <c r="BR1404" s="31"/>
      <c r="BS1404" s="31"/>
      <c r="BT1404" s="31"/>
      <c r="BU1404" s="31"/>
      <c r="BV1404" s="31"/>
      <c r="BW1404" s="31"/>
      <c r="BX1404" s="31"/>
      <c r="BY1404" s="31"/>
      <c r="BZ1404" s="31"/>
      <c r="CA1404" s="31"/>
      <c r="CB1404" s="31"/>
      <c r="CC1404" s="31"/>
      <c r="CD1404" s="31"/>
      <c r="CE1404" s="31"/>
      <c r="CF1404" s="31"/>
      <c r="CG1404" s="31"/>
      <c r="CH1404" s="31"/>
      <c r="CI1404" s="31"/>
      <c r="CJ1404" s="31"/>
      <c r="CK1404" s="31"/>
      <c r="CL1404" s="31"/>
      <c r="CM1404" s="31"/>
      <c r="CN1404" s="31"/>
      <c r="CO1404" s="31"/>
      <c r="CP1404" s="31"/>
      <c r="CQ1404" s="31"/>
      <c r="CR1404" s="31"/>
      <c r="CS1404" s="31"/>
      <c r="CT1404" s="31"/>
      <c r="CU1404" s="31"/>
      <c r="CV1404" s="31"/>
      <c r="CW1404" s="31"/>
      <c r="CX1404" s="31"/>
      <c r="CY1404" s="31"/>
      <c r="CZ1404" s="31"/>
      <c r="DA1404" s="31"/>
      <c r="DB1404" s="31"/>
      <c r="DC1404" s="31"/>
      <c r="DD1404" s="31"/>
      <c r="DE1404" s="31"/>
      <c r="DF1404" s="31"/>
      <c r="DG1404" s="31"/>
      <c r="DH1404" s="31"/>
      <c r="DI1404" s="31"/>
      <c r="DJ1404" s="31"/>
      <c r="DK1404" s="31"/>
      <c r="DL1404" s="31"/>
      <c r="DM1404" s="31"/>
      <c r="DN1404" s="31"/>
      <c r="DO1404" s="31"/>
      <c r="DP1404" s="31"/>
      <c r="DQ1404" s="31"/>
      <c r="DR1404" s="31"/>
      <c r="DS1404" s="31"/>
      <c r="DT1404" s="31"/>
      <c r="DU1404" s="31"/>
      <c r="DV1404" s="31"/>
      <c r="DW1404" s="31"/>
      <c r="DX1404" s="31"/>
      <c r="DY1404" s="31"/>
      <c r="DZ1404" s="31"/>
      <c r="EA1404" s="31"/>
      <c r="EB1404" s="31"/>
      <c r="EC1404" s="31"/>
      <c r="ED1404" s="31"/>
      <c r="EE1404" s="31"/>
      <c r="EF1404" s="31"/>
      <c r="EG1404" s="31"/>
      <c r="EH1404" s="31"/>
      <c r="EI1404" s="31"/>
      <c r="EJ1404" s="31"/>
      <c r="EK1404" s="31"/>
      <c r="EL1404" s="31"/>
      <c r="EM1404" s="31"/>
      <c r="EN1404" s="31"/>
      <c r="EO1404" s="31"/>
      <c r="EP1404" s="31"/>
      <c r="EQ1404" s="31"/>
      <c r="ER1404" s="31"/>
      <c r="ES1404" s="31"/>
      <c r="ET1404" s="31"/>
      <c r="EU1404" s="31"/>
      <c r="EV1404" s="31"/>
      <c r="EW1404" s="31"/>
      <c r="EX1404" s="31"/>
      <c r="EY1404" s="31"/>
      <c r="EZ1404" s="31"/>
      <c r="FA1404" s="31"/>
      <c r="FB1404" s="31"/>
      <c r="FC1404" s="31"/>
      <c r="FD1404" s="31"/>
      <c r="FE1404" s="31"/>
      <c r="FF1404" s="31"/>
      <c r="FG1404" s="31"/>
      <c r="FH1404" s="31"/>
      <c r="FI1404" s="31"/>
      <c r="FJ1404" s="31"/>
      <c r="FK1404" s="31"/>
      <c r="FL1404" s="31"/>
      <c r="FM1404" s="31"/>
      <c r="FN1404" s="31"/>
      <c r="FO1404" s="31"/>
      <c r="FP1404" s="31"/>
      <c r="FQ1404" s="31"/>
      <c r="FR1404" s="31"/>
      <c r="FS1404" s="31"/>
      <c r="FT1404" s="31"/>
      <c r="FU1404" s="31"/>
      <c r="FV1404" s="31"/>
      <c r="FW1404" s="31"/>
      <c r="FX1404" s="31"/>
      <c r="FY1404" s="31"/>
      <c r="FZ1404" s="31"/>
      <c r="GA1404" s="31"/>
      <c r="GB1404" s="31"/>
      <c r="GC1404" s="31"/>
      <c r="GD1404" s="31"/>
      <c r="GE1404" s="31"/>
      <c r="GF1404" s="31"/>
      <c r="GG1404" s="31"/>
      <c r="GH1404" s="31"/>
      <c r="GI1404" s="31"/>
      <c r="GJ1404" s="31"/>
      <c r="GK1404" s="31"/>
      <c r="GL1404" s="31"/>
      <c r="GM1404" s="31"/>
      <c r="GN1404" s="31"/>
      <c r="GO1404" s="31"/>
      <c r="GP1404" s="31"/>
      <c r="GQ1404" s="31"/>
      <c r="GR1404" s="31"/>
      <c r="GS1404" s="31"/>
      <c r="GT1404" s="31"/>
      <c r="GU1404" s="31"/>
      <c r="GV1404" s="31"/>
      <c r="GW1404" s="31"/>
      <c r="GX1404" s="31"/>
      <c r="GY1404" s="31"/>
      <c r="GZ1404" s="31"/>
    </row>
    <row r="1405" spans="2:208" s="32" customFormat="1" x14ac:dyDescent="0.2">
      <c r="B1405" s="21"/>
      <c r="C1405" s="22"/>
      <c r="D1405" s="22"/>
      <c r="E1405" s="22"/>
      <c r="F1405" s="246"/>
      <c r="G1405" s="121"/>
      <c r="H1405" s="27"/>
      <c r="I1405" s="28"/>
      <c r="J1405" s="29"/>
      <c r="K1405" s="30"/>
      <c r="L1405" s="34"/>
      <c r="M1405" s="35"/>
      <c r="N1405" s="30"/>
      <c r="O1405" s="34"/>
      <c r="P1405" s="35"/>
      <c r="Q1405" s="30"/>
      <c r="R1405" s="34"/>
      <c r="S1405" s="35"/>
      <c r="T1405" s="30"/>
      <c r="U1405" s="34"/>
      <c r="V1405" s="35"/>
      <c r="W1405" s="30"/>
      <c r="X1405" s="34"/>
      <c r="Y1405" s="34"/>
      <c r="Z1405" s="30"/>
      <c r="AA1405" s="34"/>
      <c r="AB1405" s="34"/>
      <c r="AC1405" s="30"/>
      <c r="AD1405" s="34"/>
      <c r="AE1405" s="34"/>
      <c r="AF1405" s="30"/>
      <c r="AG1405" s="34"/>
      <c r="AH1405" s="34"/>
      <c r="AI1405" s="30"/>
      <c r="AJ1405" s="34"/>
      <c r="AK1405" s="34"/>
      <c r="AL1405" s="30"/>
      <c r="AM1405" s="34"/>
      <c r="AN1405" s="34"/>
      <c r="AO1405" s="30"/>
      <c r="AP1405" s="34"/>
      <c r="AQ1405" s="34"/>
      <c r="AR1405" s="30"/>
      <c r="AS1405" s="34"/>
      <c r="AT1405" s="34"/>
      <c r="AU1405" s="30"/>
      <c r="AV1405" s="34"/>
      <c r="AW1405" s="34"/>
      <c r="AX1405" s="30"/>
      <c r="AY1405" s="34"/>
      <c r="AZ1405" s="34"/>
      <c r="BA1405" s="30"/>
      <c r="BB1405" s="34"/>
      <c r="BC1405" s="34"/>
      <c r="BD1405" s="30"/>
      <c r="BE1405" s="34"/>
      <c r="BF1405" s="34"/>
      <c r="BG1405" s="30"/>
      <c r="BH1405" s="34"/>
      <c r="BI1405" s="34"/>
      <c r="BJ1405" s="30"/>
      <c r="BK1405" s="34"/>
      <c r="BL1405" s="34"/>
      <c r="BM1405" s="122"/>
      <c r="BN1405" s="28"/>
      <c r="BO1405" s="34"/>
      <c r="BP1405" s="30"/>
      <c r="BQ1405" s="30"/>
      <c r="BR1405" s="31"/>
      <c r="BS1405" s="31"/>
      <c r="BT1405" s="31"/>
      <c r="BU1405" s="31"/>
      <c r="BV1405" s="31"/>
      <c r="BW1405" s="31"/>
      <c r="BX1405" s="31"/>
      <c r="BY1405" s="31"/>
      <c r="BZ1405" s="31"/>
      <c r="CA1405" s="31"/>
      <c r="CB1405" s="31"/>
      <c r="CC1405" s="31"/>
      <c r="CD1405" s="31"/>
      <c r="CE1405" s="31"/>
      <c r="CF1405" s="31"/>
      <c r="CG1405" s="31"/>
      <c r="CH1405" s="31"/>
      <c r="CI1405" s="31"/>
      <c r="CJ1405" s="31"/>
      <c r="CK1405" s="31"/>
      <c r="CL1405" s="31"/>
      <c r="CM1405" s="31"/>
      <c r="CN1405" s="31"/>
      <c r="CO1405" s="31"/>
      <c r="CP1405" s="31"/>
      <c r="CQ1405" s="31"/>
      <c r="CR1405" s="31"/>
      <c r="CS1405" s="31"/>
      <c r="CT1405" s="31"/>
      <c r="CU1405" s="31"/>
      <c r="CV1405" s="31"/>
      <c r="CW1405" s="31"/>
      <c r="CX1405" s="31"/>
      <c r="CY1405" s="31"/>
      <c r="CZ1405" s="31"/>
      <c r="DA1405" s="31"/>
      <c r="DB1405" s="31"/>
      <c r="DC1405" s="31"/>
      <c r="DD1405" s="31"/>
      <c r="DE1405" s="31"/>
      <c r="DF1405" s="31"/>
      <c r="DG1405" s="31"/>
      <c r="DH1405" s="31"/>
      <c r="DI1405" s="31"/>
      <c r="DJ1405" s="31"/>
      <c r="DK1405" s="31"/>
      <c r="DL1405" s="31"/>
      <c r="DM1405" s="31"/>
      <c r="DN1405" s="31"/>
      <c r="DO1405" s="31"/>
      <c r="DP1405" s="31"/>
      <c r="DQ1405" s="31"/>
      <c r="DR1405" s="31"/>
      <c r="DS1405" s="31"/>
      <c r="DT1405" s="31"/>
      <c r="DU1405" s="31"/>
      <c r="DV1405" s="31"/>
      <c r="DW1405" s="31"/>
      <c r="DX1405" s="31"/>
      <c r="DY1405" s="31"/>
      <c r="DZ1405" s="31"/>
      <c r="EA1405" s="31"/>
      <c r="EB1405" s="31"/>
      <c r="EC1405" s="31"/>
      <c r="ED1405" s="31"/>
      <c r="EE1405" s="31"/>
      <c r="EF1405" s="31"/>
      <c r="EG1405" s="31"/>
      <c r="EH1405" s="31"/>
      <c r="EI1405" s="31"/>
      <c r="EJ1405" s="31"/>
      <c r="EK1405" s="31"/>
      <c r="EL1405" s="31"/>
      <c r="EM1405" s="31"/>
      <c r="EN1405" s="31"/>
      <c r="EO1405" s="31"/>
      <c r="EP1405" s="31"/>
      <c r="EQ1405" s="31"/>
      <c r="ER1405" s="31"/>
      <c r="ES1405" s="31"/>
      <c r="ET1405" s="31"/>
      <c r="EU1405" s="31"/>
      <c r="EV1405" s="31"/>
      <c r="EW1405" s="31"/>
      <c r="EX1405" s="31"/>
      <c r="EY1405" s="31"/>
      <c r="EZ1405" s="31"/>
      <c r="FA1405" s="31"/>
      <c r="FB1405" s="31"/>
      <c r="FC1405" s="31"/>
      <c r="FD1405" s="31"/>
      <c r="FE1405" s="31"/>
      <c r="FF1405" s="31"/>
      <c r="FG1405" s="31"/>
      <c r="FH1405" s="31"/>
      <c r="FI1405" s="31"/>
      <c r="FJ1405" s="31"/>
      <c r="FK1405" s="31"/>
      <c r="FL1405" s="31"/>
      <c r="FM1405" s="31"/>
      <c r="FN1405" s="31"/>
      <c r="FO1405" s="31"/>
      <c r="FP1405" s="31"/>
      <c r="FQ1405" s="31"/>
      <c r="FR1405" s="31"/>
      <c r="FS1405" s="31"/>
      <c r="FT1405" s="31"/>
      <c r="FU1405" s="31"/>
      <c r="FV1405" s="31"/>
      <c r="FW1405" s="31"/>
      <c r="FX1405" s="31"/>
      <c r="FY1405" s="31"/>
      <c r="FZ1405" s="31"/>
      <c r="GA1405" s="31"/>
      <c r="GB1405" s="31"/>
      <c r="GC1405" s="31"/>
      <c r="GD1405" s="31"/>
      <c r="GE1405" s="31"/>
      <c r="GF1405" s="31"/>
      <c r="GG1405" s="31"/>
      <c r="GH1405" s="31"/>
      <c r="GI1405" s="31"/>
      <c r="GJ1405" s="31"/>
      <c r="GK1405" s="31"/>
      <c r="GL1405" s="31"/>
      <c r="GM1405" s="31"/>
      <c r="GN1405" s="31"/>
      <c r="GO1405" s="31"/>
      <c r="GP1405" s="31"/>
      <c r="GQ1405" s="31"/>
      <c r="GR1405" s="31"/>
      <c r="GS1405" s="31"/>
      <c r="GT1405" s="31"/>
      <c r="GU1405" s="31"/>
      <c r="GV1405" s="31"/>
      <c r="GW1405" s="31"/>
      <c r="GX1405" s="31"/>
      <c r="GY1405" s="31"/>
      <c r="GZ1405" s="31"/>
    </row>
    <row r="1406" spans="2:208" s="32" customFormat="1" x14ac:dyDescent="0.2">
      <c r="B1406" s="21"/>
      <c r="C1406" s="22"/>
      <c r="D1406" s="22"/>
      <c r="E1406" s="22"/>
      <c r="F1406" s="246"/>
      <c r="G1406" s="121"/>
      <c r="H1406" s="27"/>
      <c r="I1406" s="28"/>
      <c r="J1406" s="29"/>
      <c r="K1406" s="30"/>
      <c r="L1406" s="34"/>
      <c r="M1406" s="35"/>
      <c r="N1406" s="30"/>
      <c r="O1406" s="34"/>
      <c r="P1406" s="35"/>
      <c r="Q1406" s="30"/>
      <c r="R1406" s="34"/>
      <c r="S1406" s="35"/>
      <c r="T1406" s="30"/>
      <c r="U1406" s="34"/>
      <c r="V1406" s="35"/>
      <c r="W1406" s="30"/>
      <c r="X1406" s="34"/>
      <c r="Y1406" s="34"/>
      <c r="Z1406" s="30"/>
      <c r="AA1406" s="34"/>
      <c r="AB1406" s="34"/>
      <c r="AC1406" s="30"/>
      <c r="AD1406" s="34"/>
      <c r="AE1406" s="34"/>
      <c r="AF1406" s="30"/>
      <c r="AG1406" s="34"/>
      <c r="AH1406" s="34"/>
      <c r="AI1406" s="30"/>
      <c r="AJ1406" s="34"/>
      <c r="AK1406" s="34"/>
      <c r="AL1406" s="30"/>
      <c r="AM1406" s="34"/>
      <c r="AN1406" s="34"/>
      <c r="AO1406" s="30"/>
      <c r="AP1406" s="34"/>
      <c r="AQ1406" s="34"/>
      <c r="AR1406" s="30"/>
      <c r="AS1406" s="34"/>
      <c r="AT1406" s="34"/>
      <c r="AU1406" s="30"/>
      <c r="AV1406" s="34"/>
      <c r="AW1406" s="34"/>
      <c r="AX1406" s="30"/>
      <c r="AY1406" s="34"/>
      <c r="AZ1406" s="34"/>
      <c r="BA1406" s="30"/>
      <c r="BB1406" s="34"/>
      <c r="BC1406" s="34"/>
      <c r="BD1406" s="30"/>
      <c r="BE1406" s="34"/>
      <c r="BF1406" s="34"/>
      <c r="BG1406" s="30"/>
      <c r="BH1406" s="34"/>
      <c r="BI1406" s="34"/>
      <c r="BJ1406" s="30"/>
      <c r="BK1406" s="34"/>
      <c r="BL1406" s="34"/>
      <c r="BM1406" s="122"/>
      <c r="BN1406" s="28"/>
      <c r="BO1406" s="34"/>
      <c r="BP1406" s="30"/>
      <c r="BQ1406" s="30"/>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1"/>
      <c r="EU1406" s="31"/>
      <c r="EV1406" s="31"/>
      <c r="EW1406" s="31"/>
      <c r="EX1406" s="31"/>
      <c r="EY1406" s="31"/>
      <c r="EZ1406" s="31"/>
      <c r="FA1406" s="31"/>
      <c r="FB1406" s="31"/>
      <c r="FC1406" s="31"/>
      <c r="FD1406" s="31"/>
      <c r="FE1406" s="31"/>
      <c r="FF1406" s="31"/>
      <c r="FG1406" s="31"/>
      <c r="FH1406" s="31"/>
      <c r="FI1406" s="31"/>
      <c r="FJ1406" s="31"/>
      <c r="FK1406" s="31"/>
      <c r="FL1406" s="31"/>
      <c r="FM1406" s="31"/>
      <c r="FN1406" s="31"/>
      <c r="FO1406" s="31"/>
      <c r="FP1406" s="31"/>
      <c r="FQ1406" s="31"/>
      <c r="FR1406" s="31"/>
      <c r="FS1406" s="31"/>
      <c r="FT1406" s="31"/>
      <c r="FU1406" s="31"/>
      <c r="FV1406" s="31"/>
      <c r="FW1406" s="31"/>
      <c r="FX1406" s="31"/>
      <c r="FY1406" s="31"/>
      <c r="FZ1406" s="31"/>
      <c r="GA1406" s="31"/>
      <c r="GB1406" s="31"/>
      <c r="GC1406" s="31"/>
      <c r="GD1406" s="31"/>
      <c r="GE1406" s="31"/>
      <c r="GF1406" s="31"/>
      <c r="GG1406" s="31"/>
      <c r="GH1406" s="31"/>
      <c r="GI1406" s="31"/>
      <c r="GJ1406" s="31"/>
      <c r="GK1406" s="31"/>
      <c r="GL1406" s="31"/>
      <c r="GM1406" s="31"/>
      <c r="GN1406" s="31"/>
      <c r="GO1406" s="31"/>
      <c r="GP1406" s="31"/>
      <c r="GQ1406" s="31"/>
      <c r="GR1406" s="31"/>
      <c r="GS1406" s="31"/>
      <c r="GT1406" s="31"/>
      <c r="GU1406" s="31"/>
      <c r="GV1406" s="31"/>
      <c r="GW1406" s="31"/>
      <c r="GX1406" s="31"/>
      <c r="GY1406" s="31"/>
      <c r="GZ1406" s="31"/>
    </row>
    <row r="1407" spans="2:208" s="32" customFormat="1" x14ac:dyDescent="0.2">
      <c r="B1407" s="21"/>
      <c r="C1407" s="22"/>
      <c r="D1407" s="22"/>
      <c r="E1407" s="22"/>
      <c r="F1407" s="246"/>
      <c r="G1407" s="121"/>
      <c r="H1407" s="27"/>
      <c r="I1407" s="28"/>
      <c r="J1407" s="29"/>
      <c r="K1407" s="30"/>
      <c r="L1407" s="34"/>
      <c r="M1407" s="35"/>
      <c r="N1407" s="30"/>
      <c r="O1407" s="34"/>
      <c r="P1407" s="35"/>
      <c r="Q1407" s="30"/>
      <c r="R1407" s="34"/>
      <c r="S1407" s="35"/>
      <c r="T1407" s="30"/>
      <c r="U1407" s="34"/>
      <c r="V1407" s="35"/>
      <c r="W1407" s="30"/>
      <c r="X1407" s="34"/>
      <c r="Y1407" s="34"/>
      <c r="Z1407" s="30"/>
      <c r="AA1407" s="34"/>
      <c r="AB1407" s="34"/>
      <c r="AC1407" s="30"/>
      <c r="AD1407" s="34"/>
      <c r="AE1407" s="34"/>
      <c r="AF1407" s="30"/>
      <c r="AG1407" s="34"/>
      <c r="AH1407" s="34"/>
      <c r="AI1407" s="30"/>
      <c r="AJ1407" s="34"/>
      <c r="AK1407" s="34"/>
      <c r="AL1407" s="30"/>
      <c r="AM1407" s="34"/>
      <c r="AN1407" s="34"/>
      <c r="AO1407" s="30"/>
      <c r="AP1407" s="34"/>
      <c r="AQ1407" s="34"/>
      <c r="AR1407" s="30"/>
      <c r="AS1407" s="34"/>
      <c r="AT1407" s="34"/>
      <c r="AU1407" s="30"/>
      <c r="AV1407" s="34"/>
      <c r="AW1407" s="34"/>
      <c r="AX1407" s="30"/>
      <c r="AY1407" s="34"/>
      <c r="AZ1407" s="34"/>
      <c r="BA1407" s="30"/>
      <c r="BB1407" s="34"/>
      <c r="BC1407" s="34"/>
      <c r="BD1407" s="30"/>
      <c r="BE1407" s="34"/>
      <c r="BF1407" s="34"/>
      <c r="BG1407" s="30"/>
      <c r="BH1407" s="34"/>
      <c r="BI1407" s="34"/>
      <c r="BJ1407" s="30"/>
      <c r="BK1407" s="34"/>
      <c r="BL1407" s="34"/>
      <c r="BM1407" s="122"/>
      <c r="BN1407" s="28"/>
      <c r="BO1407" s="34"/>
      <c r="BP1407" s="30"/>
      <c r="BQ1407" s="30"/>
      <c r="BR1407" s="31"/>
      <c r="BS1407" s="31"/>
      <c r="BT1407" s="31"/>
      <c r="BU1407" s="31"/>
      <c r="BV1407" s="31"/>
      <c r="BW1407" s="31"/>
      <c r="BX1407" s="31"/>
      <c r="BY1407" s="31"/>
      <c r="BZ1407" s="31"/>
      <c r="CA1407" s="31"/>
      <c r="CB1407" s="31"/>
      <c r="CC1407" s="31"/>
      <c r="CD1407" s="31"/>
      <c r="CE1407" s="31"/>
      <c r="CF1407" s="31"/>
      <c r="CG1407" s="31"/>
      <c r="CH1407" s="31"/>
      <c r="CI1407" s="31"/>
      <c r="CJ1407" s="31"/>
      <c r="CK1407" s="31"/>
      <c r="CL1407" s="31"/>
      <c r="CM1407" s="31"/>
      <c r="CN1407" s="31"/>
      <c r="CO1407" s="31"/>
      <c r="CP1407" s="31"/>
      <c r="CQ1407" s="31"/>
      <c r="CR1407" s="31"/>
      <c r="CS1407" s="31"/>
      <c r="CT1407" s="31"/>
      <c r="CU1407" s="31"/>
      <c r="CV1407" s="31"/>
      <c r="CW1407" s="31"/>
      <c r="CX1407" s="31"/>
      <c r="CY1407" s="31"/>
      <c r="CZ1407" s="31"/>
      <c r="DA1407" s="31"/>
      <c r="DB1407" s="31"/>
      <c r="DC1407" s="31"/>
      <c r="DD1407" s="31"/>
      <c r="DE1407" s="31"/>
      <c r="DF1407" s="31"/>
      <c r="DG1407" s="31"/>
      <c r="DH1407" s="31"/>
      <c r="DI1407" s="31"/>
      <c r="DJ1407" s="31"/>
      <c r="DK1407" s="31"/>
      <c r="DL1407" s="31"/>
      <c r="DM1407" s="31"/>
      <c r="DN1407" s="31"/>
      <c r="DO1407" s="31"/>
      <c r="DP1407" s="31"/>
      <c r="DQ1407" s="31"/>
      <c r="DR1407" s="31"/>
      <c r="DS1407" s="31"/>
      <c r="DT1407" s="31"/>
      <c r="DU1407" s="31"/>
      <c r="DV1407" s="31"/>
      <c r="DW1407" s="31"/>
      <c r="DX1407" s="31"/>
      <c r="DY1407" s="31"/>
      <c r="DZ1407" s="31"/>
      <c r="EA1407" s="31"/>
      <c r="EB1407" s="31"/>
      <c r="EC1407" s="31"/>
      <c r="ED1407" s="31"/>
      <c r="EE1407" s="31"/>
      <c r="EF1407" s="31"/>
      <c r="EG1407" s="31"/>
      <c r="EH1407" s="31"/>
      <c r="EI1407" s="31"/>
      <c r="EJ1407" s="31"/>
      <c r="EK1407" s="31"/>
      <c r="EL1407" s="31"/>
      <c r="EM1407" s="31"/>
      <c r="EN1407" s="31"/>
      <c r="EO1407" s="31"/>
      <c r="EP1407" s="31"/>
      <c r="EQ1407" s="31"/>
      <c r="ER1407" s="31"/>
      <c r="ES1407" s="31"/>
      <c r="ET1407" s="31"/>
      <c r="EU1407" s="31"/>
      <c r="EV1407" s="31"/>
      <c r="EW1407" s="31"/>
      <c r="EX1407" s="31"/>
      <c r="EY1407" s="31"/>
      <c r="EZ1407" s="31"/>
      <c r="FA1407" s="31"/>
      <c r="FB1407" s="31"/>
      <c r="FC1407" s="31"/>
      <c r="FD1407" s="31"/>
      <c r="FE1407" s="31"/>
      <c r="FF1407" s="31"/>
      <c r="FG1407" s="31"/>
      <c r="FH1407" s="31"/>
      <c r="FI1407" s="31"/>
      <c r="FJ1407" s="31"/>
      <c r="FK1407" s="31"/>
      <c r="FL1407" s="31"/>
      <c r="FM1407" s="31"/>
      <c r="FN1407" s="31"/>
      <c r="FO1407" s="31"/>
      <c r="FP1407" s="31"/>
      <c r="FQ1407" s="31"/>
      <c r="FR1407" s="31"/>
      <c r="FS1407" s="31"/>
      <c r="FT1407" s="31"/>
      <c r="FU1407" s="31"/>
      <c r="FV1407" s="31"/>
      <c r="FW1407" s="31"/>
      <c r="FX1407" s="31"/>
      <c r="FY1407" s="31"/>
      <c r="FZ1407" s="31"/>
      <c r="GA1407" s="31"/>
      <c r="GB1407" s="31"/>
      <c r="GC1407" s="31"/>
      <c r="GD1407" s="31"/>
      <c r="GE1407" s="31"/>
      <c r="GF1407" s="31"/>
      <c r="GG1407" s="31"/>
      <c r="GH1407" s="31"/>
      <c r="GI1407" s="31"/>
      <c r="GJ1407" s="31"/>
      <c r="GK1407" s="31"/>
      <c r="GL1407" s="31"/>
      <c r="GM1407" s="31"/>
      <c r="GN1407" s="31"/>
      <c r="GO1407" s="31"/>
      <c r="GP1407" s="31"/>
      <c r="GQ1407" s="31"/>
      <c r="GR1407" s="31"/>
      <c r="GS1407" s="31"/>
      <c r="GT1407" s="31"/>
      <c r="GU1407" s="31"/>
      <c r="GV1407" s="31"/>
      <c r="GW1407" s="31"/>
      <c r="GX1407" s="31"/>
      <c r="GY1407" s="31"/>
      <c r="GZ1407" s="31"/>
    </row>
    <row r="1408" spans="2:208" s="32" customFormat="1" x14ac:dyDescent="0.2">
      <c r="B1408" s="21"/>
      <c r="C1408" s="22"/>
      <c r="D1408" s="22"/>
      <c r="E1408" s="22"/>
      <c r="F1408" s="246"/>
      <c r="G1408" s="121"/>
      <c r="H1408" s="27"/>
      <c r="I1408" s="28"/>
      <c r="J1408" s="29"/>
      <c r="K1408" s="30"/>
      <c r="L1408" s="34"/>
      <c r="M1408" s="35"/>
      <c r="N1408" s="30"/>
      <c r="O1408" s="34"/>
      <c r="P1408" s="35"/>
      <c r="Q1408" s="30"/>
      <c r="R1408" s="34"/>
      <c r="S1408" s="35"/>
      <c r="T1408" s="30"/>
      <c r="U1408" s="34"/>
      <c r="V1408" s="35"/>
      <c r="W1408" s="30"/>
      <c r="X1408" s="34"/>
      <c r="Y1408" s="34"/>
      <c r="Z1408" s="30"/>
      <c r="AA1408" s="34"/>
      <c r="AB1408" s="34"/>
      <c r="AC1408" s="30"/>
      <c r="AD1408" s="34"/>
      <c r="AE1408" s="34"/>
      <c r="AF1408" s="30"/>
      <c r="AG1408" s="34"/>
      <c r="AH1408" s="34"/>
      <c r="AI1408" s="30"/>
      <c r="AJ1408" s="34"/>
      <c r="AK1408" s="34"/>
      <c r="AL1408" s="30"/>
      <c r="AM1408" s="34"/>
      <c r="AN1408" s="34"/>
      <c r="AO1408" s="30"/>
      <c r="AP1408" s="34"/>
      <c r="AQ1408" s="34"/>
      <c r="AR1408" s="30"/>
      <c r="AS1408" s="34"/>
      <c r="AT1408" s="34"/>
      <c r="AU1408" s="30"/>
      <c r="AV1408" s="34"/>
      <c r="AW1408" s="34"/>
      <c r="AX1408" s="30"/>
      <c r="AY1408" s="34"/>
      <c r="AZ1408" s="34"/>
      <c r="BA1408" s="30"/>
      <c r="BB1408" s="34"/>
      <c r="BC1408" s="34"/>
      <c r="BD1408" s="30"/>
      <c r="BE1408" s="34"/>
      <c r="BF1408" s="34"/>
      <c r="BG1408" s="30"/>
      <c r="BH1408" s="34"/>
      <c r="BI1408" s="34"/>
      <c r="BJ1408" s="30"/>
      <c r="BK1408" s="34"/>
      <c r="BL1408" s="34"/>
      <c r="BM1408" s="122"/>
      <c r="BN1408" s="28"/>
      <c r="BO1408" s="34"/>
      <c r="BP1408" s="30"/>
      <c r="BQ1408" s="30"/>
      <c r="BR1408" s="31"/>
      <c r="BS1408" s="31"/>
      <c r="BT1408" s="31"/>
      <c r="BU1408" s="31"/>
      <c r="BV1408" s="31"/>
      <c r="BW1408" s="31"/>
      <c r="BX1408" s="31"/>
      <c r="BY1408" s="31"/>
      <c r="BZ1408" s="31"/>
      <c r="CA1408" s="31"/>
      <c r="CB1408" s="31"/>
      <c r="CC1408" s="31"/>
      <c r="CD1408" s="31"/>
      <c r="CE1408" s="31"/>
      <c r="CF1408" s="31"/>
      <c r="CG1408" s="31"/>
      <c r="CH1408" s="31"/>
      <c r="CI1408" s="31"/>
      <c r="CJ1408" s="31"/>
      <c r="CK1408" s="31"/>
      <c r="CL1408" s="31"/>
      <c r="CM1408" s="31"/>
      <c r="CN1408" s="31"/>
      <c r="CO1408" s="31"/>
      <c r="CP1408" s="31"/>
      <c r="CQ1408" s="31"/>
      <c r="CR1408" s="31"/>
      <c r="CS1408" s="31"/>
      <c r="CT1408" s="31"/>
      <c r="CU1408" s="31"/>
      <c r="CV1408" s="31"/>
      <c r="CW1408" s="31"/>
      <c r="CX1408" s="31"/>
      <c r="CY1408" s="31"/>
      <c r="CZ1408" s="31"/>
      <c r="DA1408" s="31"/>
      <c r="DB1408" s="31"/>
      <c r="DC1408" s="31"/>
      <c r="DD1408" s="31"/>
      <c r="DE1408" s="31"/>
      <c r="DF1408" s="31"/>
      <c r="DG1408" s="31"/>
      <c r="DH1408" s="31"/>
      <c r="DI1408" s="31"/>
      <c r="DJ1408" s="31"/>
      <c r="DK1408" s="31"/>
      <c r="DL1408" s="31"/>
      <c r="DM1408" s="31"/>
      <c r="DN1408" s="31"/>
      <c r="DO1408" s="31"/>
      <c r="DP1408" s="31"/>
      <c r="DQ1408" s="31"/>
      <c r="DR1408" s="31"/>
      <c r="DS1408" s="31"/>
      <c r="DT1408" s="31"/>
      <c r="DU1408" s="31"/>
      <c r="DV1408" s="31"/>
      <c r="DW1408" s="31"/>
      <c r="DX1408" s="31"/>
      <c r="DY1408" s="31"/>
      <c r="DZ1408" s="31"/>
      <c r="EA1408" s="31"/>
      <c r="EB1408" s="31"/>
      <c r="EC1408" s="31"/>
      <c r="ED1408" s="31"/>
      <c r="EE1408" s="31"/>
      <c r="EF1408" s="31"/>
      <c r="EG1408" s="31"/>
      <c r="EH1408" s="31"/>
      <c r="EI1408" s="31"/>
      <c r="EJ1408" s="31"/>
      <c r="EK1408" s="31"/>
      <c r="EL1408" s="31"/>
      <c r="EM1408" s="31"/>
      <c r="EN1408" s="31"/>
      <c r="EO1408" s="31"/>
      <c r="EP1408" s="31"/>
      <c r="EQ1408" s="31"/>
      <c r="ER1408" s="31"/>
      <c r="ES1408" s="31"/>
      <c r="ET1408" s="31"/>
      <c r="EU1408" s="31"/>
      <c r="EV1408" s="31"/>
      <c r="EW1408" s="31"/>
      <c r="EX1408" s="31"/>
      <c r="EY1408" s="31"/>
      <c r="EZ1408" s="31"/>
      <c r="FA1408" s="31"/>
      <c r="FB1408" s="31"/>
      <c r="FC1408" s="31"/>
      <c r="FD1408" s="31"/>
      <c r="FE1408" s="31"/>
      <c r="FF1408" s="31"/>
      <c r="FG1408" s="31"/>
      <c r="FH1408" s="31"/>
      <c r="FI1408" s="31"/>
      <c r="FJ1408" s="31"/>
      <c r="FK1408" s="31"/>
      <c r="FL1408" s="31"/>
      <c r="FM1408" s="31"/>
      <c r="FN1408" s="31"/>
      <c r="FO1408" s="31"/>
      <c r="FP1408" s="31"/>
      <c r="FQ1408" s="31"/>
      <c r="FR1408" s="31"/>
      <c r="FS1408" s="31"/>
      <c r="FT1408" s="31"/>
      <c r="FU1408" s="31"/>
      <c r="FV1408" s="31"/>
      <c r="FW1408" s="31"/>
      <c r="FX1408" s="31"/>
      <c r="FY1408" s="31"/>
      <c r="FZ1408" s="31"/>
      <c r="GA1408" s="31"/>
      <c r="GB1408" s="31"/>
      <c r="GC1408" s="31"/>
      <c r="GD1408" s="31"/>
      <c r="GE1408" s="31"/>
      <c r="GF1408" s="31"/>
      <c r="GG1408" s="31"/>
      <c r="GH1408" s="31"/>
      <c r="GI1408" s="31"/>
      <c r="GJ1408" s="31"/>
      <c r="GK1408" s="31"/>
      <c r="GL1408" s="31"/>
      <c r="GM1408" s="31"/>
      <c r="GN1408" s="31"/>
      <c r="GO1408" s="31"/>
      <c r="GP1408" s="31"/>
      <c r="GQ1408" s="31"/>
      <c r="GR1408" s="31"/>
      <c r="GS1408" s="31"/>
      <c r="GT1408" s="31"/>
      <c r="GU1408" s="31"/>
      <c r="GV1408" s="31"/>
      <c r="GW1408" s="31"/>
      <c r="GX1408" s="31"/>
      <c r="GY1408" s="31"/>
      <c r="GZ1408" s="31"/>
    </row>
    <row r="1409" spans="2:208" s="32" customFormat="1" x14ac:dyDescent="0.2">
      <c r="B1409" s="21"/>
      <c r="C1409" s="22"/>
      <c r="D1409" s="22"/>
      <c r="E1409" s="22"/>
      <c r="F1409" s="246"/>
      <c r="G1409" s="121"/>
      <c r="H1409" s="27"/>
      <c r="I1409" s="28"/>
      <c r="J1409" s="29"/>
      <c r="K1409" s="30"/>
      <c r="L1409" s="34"/>
      <c r="M1409" s="35"/>
      <c r="N1409" s="30"/>
      <c r="O1409" s="34"/>
      <c r="P1409" s="35"/>
      <c r="Q1409" s="30"/>
      <c r="R1409" s="34"/>
      <c r="S1409" s="35"/>
      <c r="T1409" s="30"/>
      <c r="U1409" s="34"/>
      <c r="V1409" s="35"/>
      <c r="W1409" s="30"/>
      <c r="X1409" s="34"/>
      <c r="Y1409" s="34"/>
      <c r="Z1409" s="30"/>
      <c r="AA1409" s="34"/>
      <c r="AB1409" s="34"/>
      <c r="AC1409" s="30"/>
      <c r="AD1409" s="34"/>
      <c r="AE1409" s="34"/>
      <c r="AF1409" s="30"/>
      <c r="AG1409" s="34"/>
      <c r="AH1409" s="34"/>
      <c r="AI1409" s="30"/>
      <c r="AJ1409" s="34"/>
      <c r="AK1409" s="34"/>
      <c r="AL1409" s="30"/>
      <c r="AM1409" s="34"/>
      <c r="AN1409" s="34"/>
      <c r="AO1409" s="30"/>
      <c r="AP1409" s="34"/>
      <c r="AQ1409" s="34"/>
      <c r="AR1409" s="30"/>
      <c r="AS1409" s="34"/>
      <c r="AT1409" s="34"/>
      <c r="AU1409" s="30"/>
      <c r="AV1409" s="34"/>
      <c r="AW1409" s="34"/>
      <c r="AX1409" s="30"/>
      <c r="AY1409" s="34"/>
      <c r="AZ1409" s="34"/>
      <c r="BA1409" s="30"/>
      <c r="BB1409" s="34"/>
      <c r="BC1409" s="34"/>
      <c r="BD1409" s="30"/>
      <c r="BE1409" s="34"/>
      <c r="BF1409" s="34"/>
      <c r="BG1409" s="30"/>
      <c r="BH1409" s="34"/>
      <c r="BI1409" s="34"/>
      <c r="BJ1409" s="30"/>
      <c r="BK1409" s="34"/>
      <c r="BL1409" s="34"/>
      <c r="BM1409" s="122"/>
      <c r="BN1409" s="28"/>
      <c r="BO1409" s="34"/>
      <c r="BP1409" s="30"/>
      <c r="BQ1409" s="30"/>
      <c r="BR1409" s="31"/>
      <c r="BS1409" s="31"/>
      <c r="BT1409" s="31"/>
      <c r="BU1409" s="31"/>
      <c r="BV1409" s="31"/>
      <c r="BW1409" s="31"/>
      <c r="BX1409" s="31"/>
      <c r="BY1409" s="31"/>
      <c r="BZ1409" s="31"/>
      <c r="CA1409" s="31"/>
      <c r="CB1409" s="31"/>
      <c r="CC1409" s="31"/>
      <c r="CD1409" s="31"/>
      <c r="CE1409" s="31"/>
      <c r="CF1409" s="31"/>
      <c r="CG1409" s="31"/>
      <c r="CH1409" s="31"/>
      <c r="CI1409" s="31"/>
      <c r="CJ1409" s="31"/>
      <c r="CK1409" s="31"/>
      <c r="CL1409" s="31"/>
      <c r="CM1409" s="31"/>
      <c r="CN1409" s="31"/>
      <c r="CO1409" s="31"/>
      <c r="CP1409" s="31"/>
      <c r="CQ1409" s="31"/>
      <c r="CR1409" s="31"/>
      <c r="CS1409" s="31"/>
      <c r="CT1409" s="31"/>
      <c r="CU1409" s="31"/>
      <c r="CV1409" s="31"/>
      <c r="CW1409" s="31"/>
      <c r="CX1409" s="31"/>
      <c r="CY1409" s="31"/>
      <c r="CZ1409" s="31"/>
      <c r="DA1409" s="31"/>
      <c r="DB1409" s="31"/>
      <c r="DC1409" s="31"/>
      <c r="DD1409" s="31"/>
      <c r="DE1409" s="31"/>
      <c r="DF1409" s="31"/>
      <c r="DG1409" s="31"/>
      <c r="DH1409" s="31"/>
      <c r="DI1409" s="31"/>
      <c r="DJ1409" s="31"/>
      <c r="DK1409" s="31"/>
      <c r="DL1409" s="31"/>
      <c r="DM1409" s="31"/>
      <c r="DN1409" s="31"/>
      <c r="DO1409" s="31"/>
      <c r="DP1409" s="31"/>
      <c r="DQ1409" s="31"/>
      <c r="DR1409" s="31"/>
      <c r="DS1409" s="31"/>
      <c r="DT1409" s="31"/>
      <c r="DU1409" s="31"/>
      <c r="DV1409" s="31"/>
      <c r="DW1409" s="31"/>
      <c r="DX1409" s="31"/>
      <c r="DY1409" s="31"/>
      <c r="DZ1409" s="31"/>
      <c r="EA1409" s="31"/>
      <c r="EB1409" s="31"/>
      <c r="EC1409" s="31"/>
      <c r="ED1409" s="31"/>
      <c r="EE1409" s="31"/>
      <c r="EF1409" s="31"/>
      <c r="EG1409" s="31"/>
      <c r="EH1409" s="31"/>
      <c r="EI1409" s="31"/>
      <c r="EJ1409" s="31"/>
      <c r="EK1409" s="31"/>
      <c r="EL1409" s="31"/>
      <c r="EM1409" s="31"/>
      <c r="EN1409" s="31"/>
      <c r="EO1409" s="31"/>
      <c r="EP1409" s="31"/>
      <c r="EQ1409" s="31"/>
      <c r="ER1409" s="31"/>
      <c r="ES1409" s="31"/>
      <c r="ET1409" s="31"/>
      <c r="EU1409" s="31"/>
      <c r="EV1409" s="31"/>
      <c r="EW1409" s="31"/>
      <c r="EX1409" s="31"/>
      <c r="EY1409" s="31"/>
      <c r="EZ1409" s="31"/>
      <c r="FA1409" s="31"/>
      <c r="FB1409" s="31"/>
      <c r="FC1409" s="31"/>
      <c r="FD1409" s="31"/>
      <c r="FE1409" s="31"/>
      <c r="FF1409" s="31"/>
      <c r="FG1409" s="31"/>
      <c r="FH1409" s="31"/>
      <c r="FI1409" s="31"/>
      <c r="FJ1409" s="31"/>
      <c r="FK1409" s="31"/>
      <c r="FL1409" s="31"/>
      <c r="FM1409" s="31"/>
      <c r="FN1409" s="31"/>
      <c r="FO1409" s="31"/>
      <c r="FP1409" s="31"/>
      <c r="FQ1409" s="31"/>
      <c r="FR1409" s="31"/>
      <c r="FS1409" s="31"/>
      <c r="FT1409" s="31"/>
      <c r="FU1409" s="31"/>
      <c r="FV1409" s="31"/>
      <c r="FW1409" s="31"/>
      <c r="FX1409" s="31"/>
      <c r="FY1409" s="31"/>
      <c r="FZ1409" s="31"/>
      <c r="GA1409" s="31"/>
      <c r="GB1409" s="31"/>
      <c r="GC1409" s="31"/>
      <c r="GD1409" s="31"/>
      <c r="GE1409" s="31"/>
      <c r="GF1409" s="31"/>
      <c r="GG1409" s="31"/>
      <c r="GH1409" s="31"/>
      <c r="GI1409" s="31"/>
      <c r="GJ1409" s="31"/>
      <c r="GK1409" s="31"/>
      <c r="GL1409" s="31"/>
      <c r="GM1409" s="31"/>
      <c r="GN1409" s="31"/>
      <c r="GO1409" s="31"/>
      <c r="GP1409" s="31"/>
      <c r="GQ1409" s="31"/>
      <c r="GR1409" s="31"/>
      <c r="GS1409" s="31"/>
      <c r="GT1409" s="31"/>
      <c r="GU1409" s="31"/>
      <c r="GV1409" s="31"/>
      <c r="GW1409" s="31"/>
      <c r="GX1409" s="31"/>
      <c r="GY1409" s="31"/>
      <c r="GZ1409" s="31"/>
    </row>
    <row r="1410" spans="2:208" s="32" customFormat="1" x14ac:dyDescent="0.2">
      <c r="B1410" s="21"/>
      <c r="C1410" s="22"/>
      <c r="D1410" s="22"/>
      <c r="E1410" s="22"/>
      <c r="F1410" s="246"/>
      <c r="G1410" s="121"/>
      <c r="H1410" s="27"/>
      <c r="I1410" s="28"/>
      <c r="J1410" s="29"/>
      <c r="K1410" s="30"/>
      <c r="L1410" s="34"/>
      <c r="M1410" s="35"/>
      <c r="N1410" s="30"/>
      <c r="O1410" s="34"/>
      <c r="P1410" s="35"/>
      <c r="Q1410" s="30"/>
      <c r="R1410" s="34"/>
      <c r="S1410" s="35"/>
      <c r="T1410" s="30"/>
      <c r="U1410" s="34"/>
      <c r="V1410" s="35"/>
      <c r="W1410" s="30"/>
      <c r="X1410" s="34"/>
      <c r="Y1410" s="34"/>
      <c r="Z1410" s="30"/>
      <c r="AA1410" s="34"/>
      <c r="AB1410" s="34"/>
      <c r="AC1410" s="30"/>
      <c r="AD1410" s="34"/>
      <c r="AE1410" s="34"/>
      <c r="AF1410" s="30"/>
      <c r="AG1410" s="34"/>
      <c r="AH1410" s="34"/>
      <c r="AI1410" s="30"/>
      <c r="AJ1410" s="34"/>
      <c r="AK1410" s="34"/>
      <c r="AL1410" s="30"/>
      <c r="AM1410" s="34"/>
      <c r="AN1410" s="34"/>
      <c r="AO1410" s="30"/>
      <c r="AP1410" s="34"/>
      <c r="AQ1410" s="34"/>
      <c r="AR1410" s="30"/>
      <c r="AS1410" s="34"/>
      <c r="AT1410" s="34"/>
      <c r="AU1410" s="30"/>
      <c r="AV1410" s="34"/>
      <c r="AW1410" s="34"/>
      <c r="AX1410" s="30"/>
      <c r="AY1410" s="34"/>
      <c r="AZ1410" s="34"/>
      <c r="BA1410" s="30"/>
      <c r="BB1410" s="34"/>
      <c r="BC1410" s="34"/>
      <c r="BD1410" s="30"/>
      <c r="BE1410" s="34"/>
      <c r="BF1410" s="34"/>
      <c r="BG1410" s="30"/>
      <c r="BH1410" s="34"/>
      <c r="BI1410" s="34"/>
      <c r="BJ1410" s="30"/>
      <c r="BK1410" s="34"/>
      <c r="BL1410" s="34"/>
      <c r="BM1410" s="122"/>
      <c r="BN1410" s="28"/>
      <c r="BO1410" s="34"/>
      <c r="BP1410" s="30"/>
      <c r="BQ1410" s="30"/>
      <c r="BR1410" s="31"/>
      <c r="BS1410" s="31"/>
      <c r="BT1410" s="31"/>
      <c r="BU1410" s="31"/>
      <c r="BV1410" s="31"/>
      <c r="BW1410" s="31"/>
      <c r="BX1410" s="31"/>
      <c r="BY1410" s="31"/>
      <c r="BZ1410" s="31"/>
      <c r="CA1410" s="31"/>
      <c r="CB1410" s="31"/>
      <c r="CC1410" s="31"/>
      <c r="CD1410" s="31"/>
      <c r="CE1410" s="31"/>
      <c r="CF1410" s="31"/>
      <c r="CG1410" s="31"/>
      <c r="CH1410" s="31"/>
      <c r="CI1410" s="31"/>
      <c r="CJ1410" s="31"/>
      <c r="CK1410" s="31"/>
      <c r="CL1410" s="31"/>
      <c r="CM1410" s="31"/>
      <c r="CN1410" s="31"/>
      <c r="CO1410" s="31"/>
      <c r="CP1410" s="31"/>
      <c r="CQ1410" s="31"/>
      <c r="CR1410" s="31"/>
      <c r="CS1410" s="31"/>
      <c r="CT1410" s="31"/>
      <c r="CU1410" s="31"/>
      <c r="CV1410" s="31"/>
      <c r="CW1410" s="31"/>
      <c r="CX1410" s="31"/>
      <c r="CY1410" s="31"/>
      <c r="CZ1410" s="31"/>
      <c r="DA1410" s="31"/>
      <c r="DB1410" s="31"/>
      <c r="DC1410" s="31"/>
      <c r="DD1410" s="31"/>
      <c r="DE1410" s="31"/>
      <c r="DF1410" s="31"/>
      <c r="DG1410" s="31"/>
      <c r="DH1410" s="31"/>
      <c r="DI1410" s="31"/>
      <c r="DJ1410" s="31"/>
      <c r="DK1410" s="31"/>
      <c r="DL1410" s="31"/>
      <c r="DM1410" s="31"/>
      <c r="DN1410" s="31"/>
      <c r="DO1410" s="31"/>
      <c r="DP1410" s="31"/>
      <c r="DQ1410" s="31"/>
      <c r="DR1410" s="31"/>
      <c r="DS1410" s="31"/>
      <c r="DT1410" s="31"/>
      <c r="DU1410" s="31"/>
      <c r="DV1410" s="31"/>
      <c r="DW1410" s="31"/>
      <c r="DX1410" s="31"/>
      <c r="DY1410" s="31"/>
      <c r="DZ1410" s="31"/>
      <c r="EA1410" s="31"/>
      <c r="EB1410" s="31"/>
      <c r="EC1410" s="31"/>
      <c r="ED1410" s="31"/>
      <c r="EE1410" s="31"/>
      <c r="EF1410" s="31"/>
      <c r="EG1410" s="31"/>
      <c r="EH1410" s="31"/>
      <c r="EI1410" s="31"/>
      <c r="EJ1410" s="31"/>
      <c r="EK1410" s="31"/>
      <c r="EL1410" s="31"/>
      <c r="EM1410" s="31"/>
      <c r="EN1410" s="31"/>
      <c r="EO1410" s="31"/>
      <c r="EP1410" s="31"/>
      <c r="EQ1410" s="31"/>
      <c r="ER1410" s="31"/>
      <c r="ES1410" s="31"/>
      <c r="ET1410" s="31"/>
      <c r="EU1410" s="31"/>
      <c r="EV1410" s="31"/>
      <c r="EW1410" s="31"/>
      <c r="EX1410" s="31"/>
      <c r="EY1410" s="31"/>
      <c r="EZ1410" s="31"/>
      <c r="FA1410" s="31"/>
      <c r="FB1410" s="31"/>
      <c r="FC1410" s="31"/>
      <c r="FD1410" s="31"/>
      <c r="FE1410" s="31"/>
      <c r="FF1410" s="31"/>
      <c r="FG1410" s="31"/>
      <c r="FH1410" s="31"/>
      <c r="FI1410" s="31"/>
      <c r="FJ1410" s="31"/>
      <c r="FK1410" s="31"/>
      <c r="FL1410" s="31"/>
      <c r="FM1410" s="31"/>
      <c r="FN1410" s="31"/>
      <c r="FO1410" s="31"/>
      <c r="FP1410" s="31"/>
      <c r="FQ1410" s="31"/>
      <c r="FR1410" s="31"/>
      <c r="FS1410" s="31"/>
      <c r="FT1410" s="31"/>
      <c r="FU1410" s="31"/>
      <c r="FV1410" s="31"/>
      <c r="FW1410" s="31"/>
      <c r="FX1410" s="31"/>
      <c r="FY1410" s="31"/>
      <c r="FZ1410" s="31"/>
      <c r="GA1410" s="31"/>
      <c r="GB1410" s="31"/>
      <c r="GC1410" s="31"/>
      <c r="GD1410" s="31"/>
      <c r="GE1410" s="31"/>
      <c r="GF1410" s="31"/>
      <c r="GG1410" s="31"/>
      <c r="GH1410" s="31"/>
      <c r="GI1410" s="31"/>
      <c r="GJ1410" s="31"/>
      <c r="GK1410" s="31"/>
      <c r="GL1410" s="31"/>
      <c r="GM1410" s="31"/>
      <c r="GN1410" s="31"/>
      <c r="GO1410" s="31"/>
      <c r="GP1410" s="31"/>
      <c r="GQ1410" s="31"/>
      <c r="GR1410" s="31"/>
      <c r="GS1410" s="31"/>
      <c r="GT1410" s="31"/>
      <c r="GU1410" s="31"/>
      <c r="GV1410" s="31"/>
      <c r="GW1410" s="31"/>
      <c r="GX1410" s="31"/>
      <c r="GY1410" s="31"/>
      <c r="GZ1410" s="31"/>
    </row>
    <row r="1411" spans="2:208" s="32" customFormat="1" x14ac:dyDescent="0.2">
      <c r="B1411" s="21"/>
      <c r="C1411" s="22"/>
      <c r="D1411" s="22"/>
      <c r="E1411" s="22"/>
      <c r="F1411" s="246"/>
      <c r="G1411" s="121"/>
      <c r="H1411" s="27"/>
      <c r="I1411" s="28"/>
      <c r="J1411" s="29"/>
      <c r="K1411" s="30"/>
      <c r="L1411" s="34"/>
      <c r="M1411" s="35"/>
      <c r="N1411" s="30"/>
      <c r="O1411" s="34"/>
      <c r="P1411" s="35"/>
      <c r="Q1411" s="30"/>
      <c r="R1411" s="34"/>
      <c r="S1411" s="35"/>
      <c r="T1411" s="30"/>
      <c r="U1411" s="34"/>
      <c r="V1411" s="35"/>
      <c r="W1411" s="30"/>
      <c r="X1411" s="34"/>
      <c r="Y1411" s="34"/>
      <c r="Z1411" s="30"/>
      <c r="AA1411" s="34"/>
      <c r="AB1411" s="34"/>
      <c r="AC1411" s="30"/>
      <c r="AD1411" s="34"/>
      <c r="AE1411" s="34"/>
      <c r="AF1411" s="30"/>
      <c r="AG1411" s="34"/>
      <c r="AH1411" s="34"/>
      <c r="AI1411" s="30"/>
      <c r="AJ1411" s="34"/>
      <c r="AK1411" s="34"/>
      <c r="AL1411" s="30"/>
      <c r="AM1411" s="34"/>
      <c r="AN1411" s="34"/>
      <c r="AO1411" s="30"/>
      <c r="AP1411" s="34"/>
      <c r="AQ1411" s="34"/>
      <c r="AR1411" s="30"/>
      <c r="AS1411" s="34"/>
      <c r="AT1411" s="34"/>
      <c r="AU1411" s="30"/>
      <c r="AV1411" s="34"/>
      <c r="AW1411" s="34"/>
      <c r="AX1411" s="30"/>
      <c r="AY1411" s="34"/>
      <c r="AZ1411" s="34"/>
      <c r="BA1411" s="30"/>
      <c r="BB1411" s="34"/>
      <c r="BC1411" s="34"/>
      <c r="BD1411" s="30"/>
      <c r="BE1411" s="34"/>
      <c r="BF1411" s="34"/>
      <c r="BG1411" s="30"/>
      <c r="BH1411" s="34"/>
      <c r="BI1411" s="34"/>
      <c r="BJ1411" s="30"/>
      <c r="BK1411" s="34"/>
      <c r="BL1411" s="34"/>
      <c r="BM1411" s="122"/>
      <c r="BN1411" s="28"/>
      <c r="BO1411" s="34"/>
      <c r="BP1411" s="30"/>
      <c r="BQ1411" s="30"/>
      <c r="BR1411" s="31"/>
      <c r="BS1411" s="31"/>
      <c r="BT1411" s="31"/>
      <c r="BU1411" s="31"/>
      <c r="BV1411" s="31"/>
      <c r="BW1411" s="31"/>
      <c r="BX1411" s="31"/>
      <c r="BY1411" s="31"/>
      <c r="BZ1411" s="31"/>
      <c r="CA1411" s="31"/>
      <c r="CB1411" s="31"/>
      <c r="CC1411" s="31"/>
      <c r="CD1411" s="31"/>
      <c r="CE1411" s="31"/>
      <c r="CF1411" s="31"/>
      <c r="CG1411" s="31"/>
      <c r="CH1411" s="31"/>
      <c r="CI1411" s="31"/>
      <c r="CJ1411" s="31"/>
      <c r="CK1411" s="31"/>
      <c r="CL1411" s="31"/>
      <c r="CM1411" s="31"/>
      <c r="CN1411" s="31"/>
      <c r="CO1411" s="31"/>
      <c r="CP1411" s="31"/>
      <c r="CQ1411" s="31"/>
      <c r="CR1411" s="31"/>
      <c r="CS1411" s="31"/>
      <c r="CT1411" s="31"/>
      <c r="CU1411" s="31"/>
      <c r="CV1411" s="31"/>
      <c r="CW1411" s="31"/>
      <c r="CX1411" s="31"/>
      <c r="CY1411" s="31"/>
      <c r="CZ1411" s="31"/>
      <c r="DA1411" s="31"/>
      <c r="DB1411" s="31"/>
      <c r="DC1411" s="31"/>
      <c r="DD1411" s="31"/>
      <c r="DE1411" s="31"/>
      <c r="DF1411" s="31"/>
      <c r="DG1411" s="31"/>
      <c r="DH1411" s="31"/>
      <c r="DI1411" s="31"/>
      <c r="DJ1411" s="31"/>
      <c r="DK1411" s="31"/>
      <c r="DL1411" s="31"/>
      <c r="DM1411" s="31"/>
      <c r="DN1411" s="31"/>
      <c r="DO1411" s="31"/>
      <c r="DP1411" s="31"/>
      <c r="DQ1411" s="31"/>
      <c r="DR1411" s="31"/>
      <c r="DS1411" s="31"/>
      <c r="DT1411" s="31"/>
      <c r="DU1411" s="31"/>
      <c r="DV1411" s="31"/>
      <c r="DW1411" s="31"/>
      <c r="DX1411" s="31"/>
      <c r="DY1411" s="31"/>
      <c r="DZ1411" s="31"/>
      <c r="EA1411" s="31"/>
      <c r="EB1411" s="31"/>
      <c r="EC1411" s="31"/>
      <c r="ED1411" s="31"/>
      <c r="EE1411" s="31"/>
      <c r="EF1411" s="31"/>
      <c r="EG1411" s="31"/>
      <c r="EH1411" s="31"/>
      <c r="EI1411" s="31"/>
      <c r="EJ1411" s="31"/>
      <c r="EK1411" s="31"/>
      <c r="EL1411" s="31"/>
      <c r="EM1411" s="31"/>
      <c r="EN1411" s="31"/>
      <c r="EO1411" s="31"/>
      <c r="EP1411" s="31"/>
      <c r="EQ1411" s="31"/>
      <c r="ER1411" s="31"/>
      <c r="ES1411" s="31"/>
      <c r="ET1411" s="31"/>
      <c r="EU1411" s="31"/>
      <c r="EV1411" s="31"/>
      <c r="EW1411" s="31"/>
      <c r="EX1411" s="31"/>
      <c r="EY1411" s="31"/>
      <c r="EZ1411" s="31"/>
      <c r="FA1411" s="31"/>
      <c r="FB1411" s="31"/>
      <c r="FC1411" s="31"/>
      <c r="FD1411" s="31"/>
      <c r="FE1411" s="31"/>
      <c r="FF1411" s="31"/>
      <c r="FG1411" s="31"/>
      <c r="FH1411" s="31"/>
      <c r="FI1411" s="31"/>
      <c r="FJ1411" s="31"/>
      <c r="FK1411" s="31"/>
      <c r="FL1411" s="31"/>
      <c r="FM1411" s="31"/>
      <c r="FN1411" s="31"/>
      <c r="FO1411" s="31"/>
      <c r="FP1411" s="31"/>
      <c r="FQ1411" s="31"/>
      <c r="FR1411" s="31"/>
      <c r="FS1411" s="31"/>
      <c r="FT1411" s="31"/>
      <c r="FU1411" s="31"/>
      <c r="FV1411" s="31"/>
      <c r="FW1411" s="31"/>
      <c r="FX1411" s="31"/>
      <c r="FY1411" s="31"/>
      <c r="FZ1411" s="31"/>
      <c r="GA1411" s="31"/>
      <c r="GB1411" s="31"/>
      <c r="GC1411" s="31"/>
      <c r="GD1411" s="31"/>
      <c r="GE1411" s="31"/>
      <c r="GF1411" s="31"/>
      <c r="GG1411" s="31"/>
      <c r="GH1411" s="31"/>
      <c r="GI1411" s="31"/>
      <c r="GJ1411" s="31"/>
      <c r="GK1411" s="31"/>
      <c r="GL1411" s="31"/>
      <c r="GM1411" s="31"/>
      <c r="GN1411" s="31"/>
      <c r="GO1411" s="31"/>
      <c r="GP1411" s="31"/>
      <c r="GQ1411" s="31"/>
      <c r="GR1411" s="31"/>
      <c r="GS1411" s="31"/>
      <c r="GT1411" s="31"/>
      <c r="GU1411" s="31"/>
      <c r="GV1411" s="31"/>
      <c r="GW1411" s="31"/>
      <c r="GX1411" s="31"/>
      <c r="GY1411" s="31"/>
      <c r="GZ1411" s="31"/>
    </row>
    <row r="1412" spans="2:208" s="32" customFormat="1" x14ac:dyDescent="0.2">
      <c r="B1412" s="21"/>
      <c r="C1412" s="22"/>
      <c r="D1412" s="22"/>
      <c r="E1412" s="22"/>
      <c r="F1412" s="246"/>
      <c r="G1412" s="121"/>
      <c r="H1412" s="27"/>
      <c r="I1412" s="28"/>
      <c r="J1412" s="29"/>
      <c r="K1412" s="30"/>
      <c r="L1412" s="34"/>
      <c r="M1412" s="35"/>
      <c r="N1412" s="30"/>
      <c r="O1412" s="34"/>
      <c r="P1412" s="35"/>
      <c r="Q1412" s="30"/>
      <c r="R1412" s="34"/>
      <c r="S1412" s="35"/>
      <c r="T1412" s="30"/>
      <c r="U1412" s="34"/>
      <c r="V1412" s="35"/>
      <c r="W1412" s="30"/>
      <c r="X1412" s="34"/>
      <c r="Y1412" s="34"/>
      <c r="Z1412" s="30"/>
      <c r="AA1412" s="34"/>
      <c r="AB1412" s="34"/>
      <c r="AC1412" s="30"/>
      <c r="AD1412" s="34"/>
      <c r="AE1412" s="34"/>
      <c r="AF1412" s="30"/>
      <c r="AG1412" s="34"/>
      <c r="AH1412" s="34"/>
      <c r="AI1412" s="30"/>
      <c r="AJ1412" s="34"/>
      <c r="AK1412" s="34"/>
      <c r="AL1412" s="30"/>
      <c r="AM1412" s="34"/>
      <c r="AN1412" s="34"/>
      <c r="AO1412" s="30"/>
      <c r="AP1412" s="34"/>
      <c r="AQ1412" s="34"/>
      <c r="AR1412" s="30"/>
      <c r="AS1412" s="34"/>
      <c r="AT1412" s="34"/>
      <c r="AU1412" s="30"/>
      <c r="AV1412" s="34"/>
      <c r="AW1412" s="34"/>
      <c r="AX1412" s="30"/>
      <c r="AY1412" s="34"/>
      <c r="AZ1412" s="34"/>
      <c r="BA1412" s="30"/>
      <c r="BB1412" s="34"/>
      <c r="BC1412" s="34"/>
      <c r="BD1412" s="30"/>
      <c r="BE1412" s="34"/>
      <c r="BF1412" s="34"/>
      <c r="BG1412" s="30"/>
      <c r="BH1412" s="34"/>
      <c r="BI1412" s="34"/>
      <c r="BJ1412" s="30"/>
      <c r="BK1412" s="34"/>
      <c r="BL1412" s="34"/>
      <c r="BM1412" s="122"/>
      <c r="BN1412" s="28"/>
      <c r="BO1412" s="34"/>
      <c r="BP1412" s="30"/>
      <c r="BQ1412" s="30"/>
      <c r="BR1412" s="31"/>
      <c r="BS1412" s="31"/>
      <c r="BT1412" s="31"/>
      <c r="BU1412" s="31"/>
      <c r="BV1412" s="31"/>
      <c r="BW1412" s="31"/>
      <c r="BX1412" s="31"/>
      <c r="BY1412" s="31"/>
      <c r="BZ1412" s="31"/>
      <c r="CA1412" s="31"/>
      <c r="CB1412" s="31"/>
      <c r="CC1412" s="31"/>
      <c r="CD1412" s="31"/>
      <c r="CE1412" s="31"/>
      <c r="CF1412" s="31"/>
      <c r="CG1412" s="31"/>
      <c r="CH1412" s="31"/>
      <c r="CI1412" s="31"/>
      <c r="CJ1412" s="31"/>
      <c r="CK1412" s="31"/>
      <c r="CL1412" s="31"/>
      <c r="CM1412" s="31"/>
      <c r="CN1412" s="31"/>
      <c r="CO1412" s="31"/>
      <c r="CP1412" s="31"/>
      <c r="CQ1412" s="31"/>
      <c r="CR1412" s="31"/>
      <c r="CS1412" s="31"/>
      <c r="CT1412" s="31"/>
      <c r="CU1412" s="31"/>
      <c r="CV1412" s="31"/>
      <c r="CW1412" s="31"/>
      <c r="CX1412" s="31"/>
      <c r="CY1412" s="31"/>
      <c r="CZ1412" s="31"/>
      <c r="DA1412" s="31"/>
      <c r="DB1412" s="31"/>
      <c r="DC1412" s="31"/>
      <c r="DD1412" s="31"/>
      <c r="DE1412" s="31"/>
      <c r="DF1412" s="31"/>
      <c r="DG1412" s="31"/>
      <c r="DH1412" s="31"/>
      <c r="DI1412" s="31"/>
      <c r="DJ1412" s="31"/>
      <c r="DK1412" s="31"/>
      <c r="DL1412" s="31"/>
      <c r="DM1412" s="31"/>
      <c r="DN1412" s="31"/>
      <c r="DO1412" s="31"/>
      <c r="DP1412" s="31"/>
      <c r="DQ1412" s="31"/>
      <c r="DR1412" s="31"/>
      <c r="DS1412" s="31"/>
      <c r="DT1412" s="31"/>
      <c r="DU1412" s="31"/>
      <c r="DV1412" s="31"/>
      <c r="DW1412" s="31"/>
      <c r="DX1412" s="31"/>
      <c r="DY1412" s="31"/>
      <c r="DZ1412" s="31"/>
      <c r="EA1412" s="31"/>
      <c r="EB1412" s="31"/>
      <c r="EC1412" s="31"/>
      <c r="ED1412" s="31"/>
      <c r="EE1412" s="31"/>
      <c r="EF1412" s="31"/>
      <c r="EG1412" s="31"/>
      <c r="EH1412" s="31"/>
      <c r="EI1412" s="31"/>
      <c r="EJ1412" s="31"/>
      <c r="EK1412" s="31"/>
      <c r="EL1412" s="31"/>
      <c r="EM1412" s="31"/>
      <c r="EN1412" s="31"/>
      <c r="EO1412" s="31"/>
      <c r="EP1412" s="31"/>
      <c r="EQ1412" s="31"/>
      <c r="ER1412" s="31"/>
      <c r="ES1412" s="31"/>
      <c r="ET1412" s="31"/>
      <c r="EU1412" s="31"/>
      <c r="EV1412" s="31"/>
      <c r="EW1412" s="31"/>
      <c r="EX1412" s="31"/>
      <c r="EY1412" s="31"/>
      <c r="EZ1412" s="31"/>
      <c r="FA1412" s="31"/>
      <c r="FB1412" s="31"/>
      <c r="FC1412" s="31"/>
      <c r="FD1412" s="31"/>
      <c r="FE1412" s="31"/>
      <c r="FF1412" s="31"/>
      <c r="FG1412" s="31"/>
      <c r="FH1412" s="31"/>
      <c r="FI1412" s="31"/>
      <c r="FJ1412" s="31"/>
      <c r="FK1412" s="31"/>
      <c r="FL1412" s="31"/>
      <c r="FM1412" s="31"/>
      <c r="FN1412" s="31"/>
      <c r="FO1412" s="31"/>
      <c r="FP1412" s="31"/>
      <c r="FQ1412" s="31"/>
      <c r="FR1412" s="31"/>
      <c r="FS1412" s="31"/>
      <c r="FT1412" s="31"/>
      <c r="FU1412" s="31"/>
      <c r="FV1412" s="31"/>
      <c r="FW1412" s="31"/>
      <c r="FX1412" s="31"/>
      <c r="FY1412" s="31"/>
      <c r="FZ1412" s="31"/>
      <c r="GA1412" s="31"/>
      <c r="GB1412" s="31"/>
      <c r="GC1412" s="31"/>
      <c r="GD1412" s="31"/>
      <c r="GE1412" s="31"/>
      <c r="GF1412" s="31"/>
      <c r="GG1412" s="31"/>
      <c r="GH1412" s="31"/>
      <c r="GI1412" s="31"/>
      <c r="GJ1412" s="31"/>
      <c r="GK1412" s="31"/>
      <c r="GL1412" s="31"/>
      <c r="GM1412" s="31"/>
      <c r="GN1412" s="31"/>
      <c r="GO1412" s="31"/>
      <c r="GP1412" s="31"/>
      <c r="GQ1412" s="31"/>
      <c r="GR1412" s="31"/>
      <c r="GS1412" s="31"/>
      <c r="GT1412" s="31"/>
      <c r="GU1412" s="31"/>
      <c r="GV1412" s="31"/>
      <c r="GW1412" s="31"/>
      <c r="GX1412" s="31"/>
      <c r="GY1412" s="31"/>
      <c r="GZ1412" s="31"/>
    </row>
    <row r="1413" spans="2:208" s="32" customFormat="1" x14ac:dyDescent="0.2">
      <c r="B1413" s="21"/>
      <c r="C1413" s="22"/>
      <c r="D1413" s="22"/>
      <c r="E1413" s="22"/>
      <c r="F1413" s="246"/>
      <c r="G1413" s="121"/>
      <c r="H1413" s="27"/>
      <c r="I1413" s="28"/>
      <c r="J1413" s="29"/>
      <c r="K1413" s="30"/>
      <c r="L1413" s="34"/>
      <c r="M1413" s="35"/>
      <c r="N1413" s="30"/>
      <c r="O1413" s="34"/>
      <c r="P1413" s="35"/>
      <c r="Q1413" s="30"/>
      <c r="R1413" s="34"/>
      <c r="S1413" s="35"/>
      <c r="T1413" s="30"/>
      <c r="U1413" s="34"/>
      <c r="V1413" s="35"/>
      <c r="W1413" s="30"/>
      <c r="X1413" s="34"/>
      <c r="Y1413" s="34"/>
      <c r="Z1413" s="30"/>
      <c r="AA1413" s="34"/>
      <c r="AB1413" s="34"/>
      <c r="AC1413" s="30"/>
      <c r="AD1413" s="34"/>
      <c r="AE1413" s="34"/>
      <c r="AF1413" s="30"/>
      <c r="AG1413" s="34"/>
      <c r="AH1413" s="34"/>
      <c r="AI1413" s="30"/>
      <c r="AJ1413" s="34"/>
      <c r="AK1413" s="34"/>
      <c r="AL1413" s="30"/>
      <c r="AM1413" s="34"/>
      <c r="AN1413" s="34"/>
      <c r="AO1413" s="30"/>
      <c r="AP1413" s="34"/>
      <c r="AQ1413" s="34"/>
      <c r="AR1413" s="30"/>
      <c r="AS1413" s="34"/>
      <c r="AT1413" s="34"/>
      <c r="AU1413" s="30"/>
      <c r="AV1413" s="34"/>
      <c r="AW1413" s="34"/>
      <c r="AX1413" s="30"/>
      <c r="AY1413" s="34"/>
      <c r="AZ1413" s="34"/>
      <c r="BA1413" s="30"/>
      <c r="BB1413" s="34"/>
      <c r="BC1413" s="34"/>
      <c r="BD1413" s="30"/>
      <c r="BE1413" s="34"/>
      <c r="BF1413" s="34"/>
      <c r="BG1413" s="30"/>
      <c r="BH1413" s="34"/>
      <c r="BI1413" s="34"/>
      <c r="BJ1413" s="30"/>
      <c r="BK1413" s="34"/>
      <c r="BL1413" s="34"/>
      <c r="BM1413" s="122"/>
      <c r="BN1413" s="28"/>
      <c r="BO1413" s="34"/>
      <c r="BP1413" s="30"/>
      <c r="BQ1413" s="30"/>
      <c r="BR1413" s="31"/>
      <c r="BS1413" s="31"/>
      <c r="BT1413" s="31"/>
      <c r="BU1413" s="31"/>
      <c r="BV1413" s="31"/>
      <c r="BW1413" s="31"/>
      <c r="BX1413" s="31"/>
      <c r="BY1413" s="31"/>
      <c r="BZ1413" s="31"/>
      <c r="CA1413" s="31"/>
      <c r="CB1413" s="31"/>
      <c r="CC1413" s="31"/>
      <c r="CD1413" s="31"/>
      <c r="CE1413" s="31"/>
      <c r="CF1413" s="31"/>
      <c r="CG1413" s="31"/>
      <c r="CH1413" s="31"/>
      <c r="CI1413" s="31"/>
      <c r="CJ1413" s="31"/>
      <c r="CK1413" s="31"/>
      <c r="CL1413" s="31"/>
      <c r="CM1413" s="31"/>
      <c r="CN1413" s="31"/>
      <c r="CO1413" s="31"/>
      <c r="CP1413" s="31"/>
      <c r="CQ1413" s="31"/>
      <c r="CR1413" s="31"/>
      <c r="CS1413" s="31"/>
      <c r="CT1413" s="31"/>
      <c r="CU1413" s="31"/>
      <c r="CV1413" s="31"/>
      <c r="CW1413" s="31"/>
      <c r="CX1413" s="31"/>
      <c r="CY1413" s="31"/>
      <c r="CZ1413" s="31"/>
      <c r="DA1413" s="31"/>
      <c r="DB1413" s="31"/>
      <c r="DC1413" s="31"/>
      <c r="DD1413" s="31"/>
      <c r="DE1413" s="31"/>
      <c r="DF1413" s="31"/>
      <c r="DG1413" s="31"/>
      <c r="DH1413" s="31"/>
      <c r="DI1413" s="31"/>
      <c r="DJ1413" s="31"/>
      <c r="DK1413" s="31"/>
      <c r="DL1413" s="31"/>
      <c r="DM1413" s="31"/>
      <c r="DN1413" s="31"/>
      <c r="DO1413" s="31"/>
      <c r="DP1413" s="31"/>
      <c r="DQ1413" s="31"/>
      <c r="DR1413" s="31"/>
      <c r="DS1413" s="31"/>
      <c r="DT1413" s="31"/>
      <c r="DU1413" s="31"/>
      <c r="DV1413" s="31"/>
      <c r="DW1413" s="31"/>
      <c r="DX1413" s="31"/>
      <c r="DY1413" s="31"/>
      <c r="DZ1413" s="31"/>
      <c r="EA1413" s="31"/>
      <c r="EB1413" s="31"/>
      <c r="EC1413" s="31"/>
      <c r="ED1413" s="31"/>
      <c r="EE1413" s="31"/>
      <c r="EF1413" s="31"/>
      <c r="EG1413" s="31"/>
      <c r="EH1413" s="31"/>
      <c r="EI1413" s="31"/>
      <c r="EJ1413" s="31"/>
      <c r="EK1413" s="31"/>
      <c r="EL1413" s="31"/>
      <c r="EM1413" s="31"/>
      <c r="EN1413" s="31"/>
      <c r="EO1413" s="31"/>
      <c r="EP1413" s="31"/>
      <c r="EQ1413" s="31"/>
      <c r="ER1413" s="31"/>
      <c r="ES1413" s="31"/>
      <c r="ET1413" s="31"/>
      <c r="EU1413" s="31"/>
      <c r="EV1413" s="31"/>
      <c r="EW1413" s="31"/>
      <c r="EX1413" s="31"/>
      <c r="EY1413" s="31"/>
      <c r="EZ1413" s="31"/>
      <c r="FA1413" s="31"/>
      <c r="FB1413" s="31"/>
      <c r="FC1413" s="31"/>
      <c r="FD1413" s="31"/>
      <c r="FE1413" s="31"/>
      <c r="FF1413" s="31"/>
      <c r="FG1413" s="31"/>
      <c r="FH1413" s="31"/>
      <c r="FI1413" s="31"/>
      <c r="FJ1413" s="31"/>
      <c r="FK1413" s="31"/>
      <c r="FL1413" s="31"/>
      <c r="FM1413" s="31"/>
      <c r="FN1413" s="31"/>
      <c r="FO1413" s="31"/>
      <c r="FP1413" s="31"/>
      <c r="FQ1413" s="31"/>
      <c r="FR1413" s="31"/>
      <c r="FS1413" s="31"/>
      <c r="FT1413" s="31"/>
      <c r="FU1413" s="31"/>
      <c r="FV1413" s="31"/>
      <c r="FW1413" s="31"/>
      <c r="FX1413" s="31"/>
      <c r="FY1413" s="31"/>
      <c r="FZ1413" s="31"/>
      <c r="GA1413" s="31"/>
      <c r="GB1413" s="31"/>
      <c r="GC1413" s="31"/>
      <c r="GD1413" s="31"/>
      <c r="GE1413" s="31"/>
      <c r="GF1413" s="31"/>
      <c r="GG1413" s="31"/>
      <c r="GH1413" s="31"/>
      <c r="GI1413" s="31"/>
      <c r="GJ1413" s="31"/>
      <c r="GK1413" s="31"/>
      <c r="GL1413" s="31"/>
      <c r="GM1413" s="31"/>
      <c r="GN1413" s="31"/>
      <c r="GO1413" s="31"/>
      <c r="GP1413" s="31"/>
      <c r="GQ1413" s="31"/>
      <c r="GR1413" s="31"/>
      <c r="GS1413" s="31"/>
      <c r="GT1413" s="31"/>
      <c r="GU1413" s="31"/>
      <c r="GV1413" s="31"/>
      <c r="GW1413" s="31"/>
      <c r="GX1413" s="31"/>
      <c r="GY1413" s="31"/>
      <c r="GZ1413" s="31"/>
    </row>
    <row r="1414" spans="2:208" s="32" customFormat="1" x14ac:dyDescent="0.2">
      <c r="B1414" s="21"/>
      <c r="C1414" s="22"/>
      <c r="D1414" s="22"/>
      <c r="E1414" s="22"/>
      <c r="F1414" s="246"/>
      <c r="G1414" s="121"/>
      <c r="H1414" s="27"/>
      <c r="I1414" s="28"/>
      <c r="J1414" s="29"/>
      <c r="K1414" s="30"/>
      <c r="L1414" s="34"/>
      <c r="M1414" s="35"/>
      <c r="N1414" s="30"/>
      <c r="O1414" s="34"/>
      <c r="P1414" s="35"/>
      <c r="Q1414" s="30"/>
      <c r="R1414" s="34"/>
      <c r="S1414" s="35"/>
      <c r="T1414" s="30"/>
      <c r="U1414" s="34"/>
      <c r="V1414" s="35"/>
      <c r="W1414" s="30"/>
      <c r="X1414" s="34"/>
      <c r="Y1414" s="34"/>
      <c r="Z1414" s="30"/>
      <c r="AA1414" s="34"/>
      <c r="AB1414" s="34"/>
      <c r="AC1414" s="30"/>
      <c r="AD1414" s="34"/>
      <c r="AE1414" s="34"/>
      <c r="AF1414" s="30"/>
      <c r="AG1414" s="34"/>
      <c r="AH1414" s="34"/>
      <c r="AI1414" s="30"/>
      <c r="AJ1414" s="34"/>
      <c r="AK1414" s="34"/>
      <c r="AL1414" s="30"/>
      <c r="AM1414" s="34"/>
      <c r="AN1414" s="34"/>
      <c r="AO1414" s="30"/>
      <c r="AP1414" s="34"/>
      <c r="AQ1414" s="34"/>
      <c r="AR1414" s="30"/>
      <c r="AS1414" s="34"/>
      <c r="AT1414" s="34"/>
      <c r="AU1414" s="30"/>
      <c r="AV1414" s="34"/>
      <c r="AW1414" s="34"/>
      <c r="AX1414" s="30"/>
      <c r="AY1414" s="34"/>
      <c r="AZ1414" s="34"/>
      <c r="BA1414" s="30"/>
      <c r="BB1414" s="34"/>
      <c r="BC1414" s="34"/>
      <c r="BD1414" s="30"/>
      <c r="BE1414" s="34"/>
      <c r="BF1414" s="34"/>
      <c r="BG1414" s="30"/>
      <c r="BH1414" s="34"/>
      <c r="BI1414" s="34"/>
      <c r="BJ1414" s="30"/>
      <c r="BK1414" s="34"/>
      <c r="BL1414" s="34"/>
      <c r="BM1414" s="122"/>
      <c r="BN1414" s="28"/>
      <c r="BO1414" s="34"/>
      <c r="BP1414" s="30"/>
      <c r="BQ1414" s="30"/>
      <c r="BR1414" s="31"/>
      <c r="BS1414" s="31"/>
      <c r="BT1414" s="31"/>
      <c r="BU1414" s="31"/>
      <c r="BV1414" s="31"/>
      <c r="BW1414" s="31"/>
      <c r="BX1414" s="31"/>
      <c r="BY1414" s="31"/>
      <c r="BZ1414" s="31"/>
      <c r="CA1414" s="31"/>
      <c r="CB1414" s="31"/>
      <c r="CC1414" s="31"/>
      <c r="CD1414" s="31"/>
      <c r="CE1414" s="31"/>
      <c r="CF1414" s="31"/>
      <c r="CG1414" s="31"/>
      <c r="CH1414" s="31"/>
      <c r="CI1414" s="31"/>
      <c r="CJ1414" s="31"/>
      <c r="CK1414" s="31"/>
      <c r="CL1414" s="31"/>
      <c r="CM1414" s="31"/>
      <c r="CN1414" s="31"/>
      <c r="CO1414" s="31"/>
      <c r="CP1414" s="31"/>
      <c r="CQ1414" s="31"/>
      <c r="CR1414" s="31"/>
      <c r="CS1414" s="31"/>
      <c r="CT1414" s="31"/>
      <c r="CU1414" s="31"/>
      <c r="CV1414" s="31"/>
      <c r="CW1414" s="31"/>
      <c r="CX1414" s="31"/>
      <c r="CY1414" s="31"/>
      <c r="CZ1414" s="31"/>
      <c r="DA1414" s="31"/>
      <c r="DB1414" s="31"/>
      <c r="DC1414" s="31"/>
      <c r="DD1414" s="31"/>
      <c r="DE1414" s="31"/>
      <c r="DF1414" s="31"/>
      <c r="DG1414" s="31"/>
      <c r="DH1414" s="31"/>
      <c r="DI1414" s="31"/>
      <c r="DJ1414" s="31"/>
      <c r="DK1414" s="31"/>
      <c r="DL1414" s="31"/>
      <c r="DM1414" s="31"/>
      <c r="DN1414" s="31"/>
      <c r="DO1414" s="31"/>
      <c r="DP1414" s="31"/>
      <c r="DQ1414" s="31"/>
      <c r="DR1414" s="31"/>
      <c r="DS1414" s="31"/>
      <c r="DT1414" s="31"/>
      <c r="DU1414" s="31"/>
      <c r="DV1414" s="31"/>
      <c r="DW1414" s="31"/>
      <c r="DX1414" s="31"/>
      <c r="DY1414" s="31"/>
      <c r="DZ1414" s="31"/>
      <c r="EA1414" s="31"/>
      <c r="EB1414" s="31"/>
      <c r="EC1414" s="31"/>
      <c r="ED1414" s="31"/>
      <c r="EE1414" s="31"/>
      <c r="EF1414" s="31"/>
      <c r="EG1414" s="31"/>
      <c r="EH1414" s="31"/>
      <c r="EI1414" s="31"/>
      <c r="EJ1414" s="31"/>
      <c r="EK1414" s="31"/>
      <c r="EL1414" s="31"/>
      <c r="EM1414" s="31"/>
      <c r="EN1414" s="31"/>
      <c r="EO1414" s="31"/>
      <c r="EP1414" s="31"/>
      <c r="EQ1414" s="31"/>
      <c r="ER1414" s="31"/>
      <c r="ES1414" s="31"/>
      <c r="ET1414" s="31"/>
      <c r="EU1414" s="31"/>
      <c r="EV1414" s="31"/>
      <c r="EW1414" s="31"/>
      <c r="EX1414" s="31"/>
      <c r="EY1414" s="31"/>
      <c r="EZ1414" s="31"/>
      <c r="FA1414" s="31"/>
      <c r="FB1414" s="31"/>
      <c r="FC1414" s="31"/>
      <c r="FD1414" s="31"/>
      <c r="FE1414" s="31"/>
      <c r="FF1414" s="31"/>
      <c r="FG1414" s="31"/>
      <c r="FH1414" s="31"/>
      <c r="FI1414" s="31"/>
      <c r="FJ1414" s="31"/>
      <c r="FK1414" s="31"/>
      <c r="FL1414" s="31"/>
      <c r="FM1414" s="31"/>
      <c r="FN1414" s="31"/>
      <c r="FO1414" s="31"/>
      <c r="FP1414" s="31"/>
      <c r="FQ1414" s="31"/>
      <c r="FR1414" s="31"/>
      <c r="FS1414" s="31"/>
      <c r="FT1414" s="31"/>
      <c r="FU1414" s="31"/>
      <c r="FV1414" s="31"/>
      <c r="FW1414" s="31"/>
      <c r="FX1414" s="31"/>
      <c r="FY1414" s="31"/>
      <c r="FZ1414" s="31"/>
      <c r="GA1414" s="31"/>
      <c r="GB1414" s="31"/>
      <c r="GC1414" s="31"/>
      <c r="GD1414" s="31"/>
      <c r="GE1414" s="31"/>
      <c r="GF1414" s="31"/>
      <c r="GG1414" s="31"/>
      <c r="GH1414" s="31"/>
      <c r="GI1414" s="31"/>
      <c r="GJ1414" s="31"/>
      <c r="GK1414" s="31"/>
      <c r="GL1414" s="31"/>
      <c r="GM1414" s="31"/>
      <c r="GN1414" s="31"/>
      <c r="GO1414" s="31"/>
      <c r="GP1414" s="31"/>
      <c r="GQ1414" s="31"/>
      <c r="GR1414" s="31"/>
      <c r="GS1414" s="31"/>
      <c r="GT1414" s="31"/>
      <c r="GU1414" s="31"/>
      <c r="GV1414" s="31"/>
      <c r="GW1414" s="31"/>
      <c r="GX1414" s="31"/>
      <c r="GY1414" s="31"/>
      <c r="GZ1414" s="31"/>
    </row>
    <row r="1415" spans="2:208" s="32" customFormat="1" x14ac:dyDescent="0.2">
      <c r="B1415" s="21"/>
      <c r="C1415" s="22"/>
      <c r="D1415" s="22"/>
      <c r="E1415" s="22"/>
      <c r="F1415" s="246"/>
      <c r="G1415" s="121"/>
      <c r="H1415" s="27"/>
      <c r="I1415" s="28"/>
      <c r="J1415" s="29"/>
      <c r="K1415" s="30"/>
      <c r="L1415" s="34"/>
      <c r="M1415" s="35"/>
      <c r="N1415" s="30"/>
      <c r="O1415" s="34"/>
      <c r="P1415" s="35"/>
      <c r="Q1415" s="30"/>
      <c r="R1415" s="34"/>
      <c r="S1415" s="35"/>
      <c r="T1415" s="30"/>
      <c r="U1415" s="34"/>
      <c r="V1415" s="35"/>
      <c r="W1415" s="30"/>
      <c r="X1415" s="34"/>
      <c r="Y1415" s="34"/>
      <c r="Z1415" s="30"/>
      <c r="AA1415" s="34"/>
      <c r="AB1415" s="34"/>
      <c r="AC1415" s="30"/>
      <c r="AD1415" s="34"/>
      <c r="AE1415" s="34"/>
      <c r="AF1415" s="30"/>
      <c r="AG1415" s="34"/>
      <c r="AH1415" s="34"/>
      <c r="AI1415" s="30"/>
      <c r="AJ1415" s="34"/>
      <c r="AK1415" s="34"/>
      <c r="AL1415" s="30"/>
      <c r="AM1415" s="34"/>
      <c r="AN1415" s="34"/>
      <c r="AO1415" s="30"/>
      <c r="AP1415" s="34"/>
      <c r="AQ1415" s="34"/>
      <c r="AR1415" s="30"/>
      <c r="AS1415" s="34"/>
      <c r="AT1415" s="34"/>
      <c r="AU1415" s="30"/>
      <c r="AV1415" s="34"/>
      <c r="AW1415" s="34"/>
      <c r="AX1415" s="30"/>
      <c r="AY1415" s="34"/>
      <c r="AZ1415" s="34"/>
      <c r="BA1415" s="30"/>
      <c r="BB1415" s="34"/>
      <c r="BC1415" s="34"/>
      <c r="BD1415" s="30"/>
      <c r="BE1415" s="34"/>
      <c r="BF1415" s="34"/>
      <c r="BG1415" s="30"/>
      <c r="BH1415" s="34"/>
      <c r="BI1415" s="34"/>
      <c r="BJ1415" s="30"/>
      <c r="BK1415" s="34"/>
      <c r="BL1415" s="34"/>
      <c r="BM1415" s="122"/>
      <c r="BN1415" s="28"/>
      <c r="BO1415" s="34"/>
      <c r="BP1415" s="30"/>
      <c r="BQ1415" s="30"/>
      <c r="BR1415" s="31"/>
      <c r="BS1415" s="31"/>
      <c r="BT1415" s="31"/>
      <c r="BU1415" s="31"/>
      <c r="BV1415" s="31"/>
      <c r="BW1415" s="31"/>
      <c r="BX1415" s="31"/>
      <c r="BY1415" s="31"/>
      <c r="BZ1415" s="31"/>
      <c r="CA1415" s="31"/>
      <c r="CB1415" s="31"/>
      <c r="CC1415" s="31"/>
      <c r="CD1415" s="31"/>
      <c r="CE1415" s="31"/>
      <c r="CF1415" s="31"/>
      <c r="CG1415" s="31"/>
      <c r="CH1415" s="31"/>
      <c r="CI1415" s="31"/>
      <c r="CJ1415" s="31"/>
      <c r="CK1415" s="31"/>
      <c r="CL1415" s="31"/>
      <c r="CM1415" s="31"/>
      <c r="CN1415" s="31"/>
      <c r="CO1415" s="31"/>
      <c r="CP1415" s="31"/>
      <c r="CQ1415" s="31"/>
      <c r="CR1415" s="31"/>
      <c r="CS1415" s="31"/>
      <c r="CT1415" s="31"/>
      <c r="CU1415" s="31"/>
      <c r="CV1415" s="31"/>
      <c r="CW1415" s="31"/>
      <c r="CX1415" s="31"/>
      <c r="CY1415" s="31"/>
      <c r="CZ1415" s="31"/>
      <c r="DA1415" s="31"/>
      <c r="DB1415" s="31"/>
      <c r="DC1415" s="31"/>
      <c r="DD1415" s="31"/>
      <c r="DE1415" s="31"/>
      <c r="DF1415" s="31"/>
      <c r="DG1415" s="31"/>
      <c r="DH1415" s="31"/>
      <c r="DI1415" s="31"/>
      <c r="DJ1415" s="31"/>
      <c r="DK1415" s="31"/>
      <c r="DL1415" s="31"/>
      <c r="DM1415" s="31"/>
      <c r="DN1415" s="31"/>
      <c r="DO1415" s="31"/>
      <c r="DP1415" s="31"/>
      <c r="DQ1415" s="31"/>
      <c r="DR1415" s="31"/>
      <c r="DS1415" s="31"/>
      <c r="DT1415" s="31"/>
      <c r="DU1415" s="31"/>
      <c r="DV1415" s="31"/>
      <c r="DW1415" s="31"/>
      <c r="DX1415" s="31"/>
      <c r="DY1415" s="31"/>
      <c r="DZ1415" s="31"/>
      <c r="EA1415" s="31"/>
      <c r="EB1415" s="31"/>
      <c r="EC1415" s="31"/>
      <c r="ED1415" s="31"/>
      <c r="EE1415" s="31"/>
      <c r="EF1415" s="31"/>
      <c r="EG1415" s="31"/>
      <c r="EH1415" s="31"/>
      <c r="EI1415" s="31"/>
      <c r="EJ1415" s="31"/>
      <c r="EK1415" s="31"/>
      <c r="EL1415" s="31"/>
      <c r="EM1415" s="31"/>
      <c r="EN1415" s="31"/>
      <c r="EO1415" s="31"/>
      <c r="EP1415" s="31"/>
      <c r="EQ1415" s="31"/>
      <c r="ER1415" s="31"/>
      <c r="ES1415" s="31"/>
      <c r="ET1415" s="31"/>
      <c r="EU1415" s="31"/>
      <c r="EV1415" s="31"/>
      <c r="EW1415" s="31"/>
      <c r="EX1415" s="31"/>
      <c r="EY1415" s="31"/>
      <c r="EZ1415" s="31"/>
      <c r="FA1415" s="31"/>
      <c r="FB1415" s="31"/>
      <c r="FC1415" s="31"/>
      <c r="FD1415" s="31"/>
      <c r="FE1415" s="31"/>
      <c r="FF1415" s="31"/>
      <c r="FG1415" s="31"/>
      <c r="FH1415" s="31"/>
      <c r="FI1415" s="31"/>
      <c r="FJ1415" s="31"/>
      <c r="FK1415" s="31"/>
      <c r="FL1415" s="31"/>
      <c r="FM1415" s="31"/>
      <c r="FN1415" s="31"/>
      <c r="FO1415" s="31"/>
      <c r="FP1415" s="31"/>
      <c r="FQ1415" s="31"/>
      <c r="FR1415" s="31"/>
      <c r="FS1415" s="31"/>
      <c r="FT1415" s="31"/>
      <c r="FU1415" s="31"/>
      <c r="FV1415" s="31"/>
      <c r="FW1415" s="31"/>
      <c r="FX1415" s="31"/>
      <c r="FY1415" s="31"/>
      <c r="FZ1415" s="31"/>
      <c r="GA1415" s="31"/>
      <c r="GB1415" s="31"/>
      <c r="GC1415" s="31"/>
      <c r="GD1415" s="31"/>
      <c r="GE1415" s="31"/>
      <c r="GF1415" s="31"/>
      <c r="GG1415" s="31"/>
      <c r="GH1415" s="31"/>
      <c r="GI1415" s="31"/>
      <c r="GJ1415" s="31"/>
      <c r="GK1415" s="31"/>
      <c r="GL1415" s="31"/>
      <c r="GM1415" s="31"/>
      <c r="GN1415" s="31"/>
      <c r="GO1415" s="31"/>
      <c r="GP1415" s="31"/>
      <c r="GQ1415" s="31"/>
      <c r="GR1415" s="31"/>
      <c r="GS1415" s="31"/>
      <c r="GT1415" s="31"/>
      <c r="GU1415" s="31"/>
      <c r="GV1415" s="31"/>
      <c r="GW1415" s="31"/>
      <c r="GX1415" s="31"/>
      <c r="GY1415" s="31"/>
      <c r="GZ1415" s="31"/>
    </row>
    <row r="1416" spans="2:208" s="32" customFormat="1" x14ac:dyDescent="0.2">
      <c r="B1416" s="21"/>
      <c r="C1416" s="22"/>
      <c r="D1416" s="22"/>
      <c r="E1416" s="22"/>
      <c r="F1416" s="246"/>
      <c r="G1416" s="121"/>
      <c r="H1416" s="27"/>
      <c r="I1416" s="28"/>
      <c r="J1416" s="29"/>
      <c r="K1416" s="30"/>
      <c r="L1416" s="34"/>
      <c r="M1416" s="35"/>
      <c r="N1416" s="30"/>
      <c r="O1416" s="34"/>
      <c r="P1416" s="35"/>
      <c r="Q1416" s="30"/>
      <c r="R1416" s="34"/>
      <c r="S1416" s="35"/>
      <c r="T1416" s="30"/>
      <c r="U1416" s="34"/>
      <c r="V1416" s="35"/>
      <c r="W1416" s="30"/>
      <c r="X1416" s="34"/>
      <c r="Y1416" s="34"/>
      <c r="Z1416" s="30"/>
      <c r="AA1416" s="34"/>
      <c r="AB1416" s="34"/>
      <c r="AC1416" s="30"/>
      <c r="AD1416" s="34"/>
      <c r="AE1416" s="34"/>
      <c r="AF1416" s="30"/>
      <c r="AG1416" s="34"/>
      <c r="AH1416" s="34"/>
      <c r="AI1416" s="30"/>
      <c r="AJ1416" s="34"/>
      <c r="AK1416" s="34"/>
      <c r="AL1416" s="30"/>
      <c r="AM1416" s="34"/>
      <c r="AN1416" s="34"/>
      <c r="AO1416" s="30"/>
      <c r="AP1416" s="34"/>
      <c r="AQ1416" s="34"/>
      <c r="AR1416" s="30"/>
      <c r="AS1416" s="34"/>
      <c r="AT1416" s="34"/>
      <c r="AU1416" s="30"/>
      <c r="AV1416" s="34"/>
      <c r="AW1416" s="34"/>
      <c r="AX1416" s="30"/>
      <c r="AY1416" s="34"/>
      <c r="AZ1416" s="34"/>
      <c r="BA1416" s="30"/>
      <c r="BB1416" s="34"/>
      <c r="BC1416" s="34"/>
      <c r="BD1416" s="30"/>
      <c r="BE1416" s="34"/>
      <c r="BF1416" s="34"/>
      <c r="BG1416" s="30"/>
      <c r="BH1416" s="34"/>
      <c r="BI1416" s="34"/>
      <c r="BJ1416" s="30"/>
      <c r="BK1416" s="34"/>
      <c r="BL1416" s="34"/>
      <c r="BM1416" s="122"/>
      <c r="BN1416" s="28"/>
      <c r="BO1416" s="34"/>
      <c r="BP1416" s="30"/>
      <c r="BQ1416" s="30"/>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1"/>
      <c r="DD1416" s="31"/>
      <c r="DE1416" s="31"/>
      <c r="DF1416" s="31"/>
      <c r="DG1416" s="31"/>
      <c r="DH1416" s="31"/>
      <c r="DI1416" s="31"/>
      <c r="DJ1416" s="31"/>
      <c r="DK1416" s="31"/>
      <c r="DL1416" s="31"/>
      <c r="DM1416" s="31"/>
      <c r="DN1416" s="31"/>
      <c r="DO1416" s="31"/>
      <c r="DP1416" s="31"/>
      <c r="DQ1416" s="31"/>
      <c r="DR1416" s="31"/>
      <c r="DS1416" s="31"/>
      <c r="DT1416" s="31"/>
      <c r="DU1416" s="31"/>
      <c r="DV1416" s="31"/>
      <c r="DW1416" s="31"/>
      <c r="DX1416" s="31"/>
      <c r="DY1416" s="31"/>
      <c r="DZ1416" s="31"/>
      <c r="EA1416" s="31"/>
      <c r="EB1416" s="31"/>
      <c r="EC1416" s="31"/>
      <c r="ED1416" s="31"/>
      <c r="EE1416" s="31"/>
      <c r="EF1416" s="31"/>
      <c r="EG1416" s="31"/>
      <c r="EH1416" s="31"/>
      <c r="EI1416" s="31"/>
      <c r="EJ1416" s="31"/>
      <c r="EK1416" s="31"/>
      <c r="EL1416" s="31"/>
      <c r="EM1416" s="31"/>
      <c r="EN1416" s="31"/>
      <c r="EO1416" s="31"/>
      <c r="EP1416" s="31"/>
      <c r="EQ1416" s="31"/>
      <c r="ER1416" s="31"/>
      <c r="ES1416" s="31"/>
      <c r="ET1416" s="31"/>
      <c r="EU1416" s="31"/>
      <c r="EV1416" s="31"/>
      <c r="EW1416" s="31"/>
      <c r="EX1416" s="31"/>
      <c r="EY1416" s="31"/>
      <c r="EZ1416" s="31"/>
      <c r="FA1416" s="31"/>
      <c r="FB1416" s="31"/>
      <c r="FC1416" s="31"/>
      <c r="FD1416" s="31"/>
      <c r="FE1416" s="31"/>
      <c r="FF1416" s="31"/>
      <c r="FG1416" s="31"/>
      <c r="FH1416" s="31"/>
      <c r="FI1416" s="31"/>
      <c r="FJ1416" s="31"/>
      <c r="FK1416" s="31"/>
      <c r="FL1416" s="31"/>
      <c r="FM1416" s="31"/>
      <c r="FN1416" s="31"/>
      <c r="FO1416" s="31"/>
      <c r="FP1416" s="31"/>
      <c r="FQ1416" s="31"/>
      <c r="FR1416" s="31"/>
      <c r="FS1416" s="31"/>
      <c r="FT1416" s="31"/>
      <c r="FU1416" s="31"/>
      <c r="FV1416" s="31"/>
      <c r="FW1416" s="31"/>
      <c r="FX1416" s="31"/>
      <c r="FY1416" s="31"/>
      <c r="FZ1416" s="31"/>
      <c r="GA1416" s="31"/>
      <c r="GB1416" s="31"/>
      <c r="GC1416" s="31"/>
      <c r="GD1416" s="31"/>
      <c r="GE1416" s="31"/>
      <c r="GF1416" s="31"/>
      <c r="GG1416" s="31"/>
      <c r="GH1416" s="31"/>
      <c r="GI1416" s="31"/>
      <c r="GJ1416" s="31"/>
      <c r="GK1416" s="31"/>
      <c r="GL1416" s="31"/>
      <c r="GM1416" s="31"/>
      <c r="GN1416" s="31"/>
      <c r="GO1416" s="31"/>
      <c r="GP1416" s="31"/>
      <c r="GQ1416" s="31"/>
      <c r="GR1416" s="31"/>
      <c r="GS1416" s="31"/>
      <c r="GT1416" s="31"/>
      <c r="GU1416" s="31"/>
      <c r="GV1416" s="31"/>
      <c r="GW1416" s="31"/>
      <c r="GX1416" s="31"/>
      <c r="GY1416" s="31"/>
      <c r="GZ1416" s="31"/>
    </row>
    <row r="1417" spans="2:208" s="32" customFormat="1" x14ac:dyDescent="0.2">
      <c r="B1417" s="21"/>
      <c r="C1417" s="22"/>
      <c r="D1417" s="22"/>
      <c r="E1417" s="22"/>
      <c r="F1417" s="246"/>
      <c r="G1417" s="121"/>
      <c r="H1417" s="27"/>
      <c r="I1417" s="28"/>
      <c r="J1417" s="29"/>
      <c r="K1417" s="30"/>
      <c r="L1417" s="34"/>
      <c r="M1417" s="35"/>
      <c r="N1417" s="30"/>
      <c r="O1417" s="34"/>
      <c r="P1417" s="35"/>
      <c r="Q1417" s="30"/>
      <c r="R1417" s="34"/>
      <c r="S1417" s="35"/>
      <c r="T1417" s="30"/>
      <c r="U1417" s="34"/>
      <c r="V1417" s="35"/>
      <c r="W1417" s="30"/>
      <c r="X1417" s="34"/>
      <c r="Y1417" s="34"/>
      <c r="Z1417" s="30"/>
      <c r="AA1417" s="34"/>
      <c r="AB1417" s="34"/>
      <c r="AC1417" s="30"/>
      <c r="AD1417" s="34"/>
      <c r="AE1417" s="34"/>
      <c r="AF1417" s="30"/>
      <c r="AG1417" s="34"/>
      <c r="AH1417" s="34"/>
      <c r="AI1417" s="30"/>
      <c r="AJ1417" s="34"/>
      <c r="AK1417" s="34"/>
      <c r="AL1417" s="30"/>
      <c r="AM1417" s="34"/>
      <c r="AN1417" s="34"/>
      <c r="AO1417" s="30"/>
      <c r="AP1417" s="34"/>
      <c r="AQ1417" s="34"/>
      <c r="AR1417" s="30"/>
      <c r="AS1417" s="34"/>
      <c r="AT1417" s="34"/>
      <c r="AU1417" s="30"/>
      <c r="AV1417" s="34"/>
      <c r="AW1417" s="34"/>
      <c r="AX1417" s="30"/>
      <c r="AY1417" s="34"/>
      <c r="AZ1417" s="34"/>
      <c r="BA1417" s="30"/>
      <c r="BB1417" s="34"/>
      <c r="BC1417" s="34"/>
      <c r="BD1417" s="30"/>
      <c r="BE1417" s="34"/>
      <c r="BF1417" s="34"/>
      <c r="BG1417" s="30"/>
      <c r="BH1417" s="34"/>
      <c r="BI1417" s="34"/>
      <c r="BJ1417" s="30"/>
      <c r="BK1417" s="34"/>
      <c r="BL1417" s="34"/>
      <c r="BM1417" s="122"/>
      <c r="BN1417" s="28"/>
      <c r="BO1417" s="34"/>
      <c r="BP1417" s="30"/>
      <c r="BQ1417" s="30"/>
      <c r="BR1417" s="31"/>
      <c r="BS1417" s="31"/>
      <c r="BT1417" s="31"/>
      <c r="BU1417" s="31"/>
      <c r="BV1417" s="31"/>
      <c r="BW1417" s="31"/>
      <c r="BX1417" s="31"/>
      <c r="BY1417" s="31"/>
      <c r="BZ1417" s="31"/>
      <c r="CA1417" s="31"/>
      <c r="CB1417" s="31"/>
      <c r="CC1417" s="31"/>
      <c r="CD1417" s="31"/>
      <c r="CE1417" s="31"/>
      <c r="CF1417" s="31"/>
      <c r="CG1417" s="31"/>
      <c r="CH1417" s="31"/>
      <c r="CI1417" s="31"/>
      <c r="CJ1417" s="31"/>
      <c r="CK1417" s="31"/>
      <c r="CL1417" s="31"/>
      <c r="CM1417" s="31"/>
      <c r="CN1417" s="31"/>
      <c r="CO1417" s="31"/>
      <c r="CP1417" s="31"/>
      <c r="CQ1417" s="31"/>
      <c r="CR1417" s="31"/>
      <c r="CS1417" s="31"/>
      <c r="CT1417" s="31"/>
      <c r="CU1417" s="31"/>
      <c r="CV1417" s="31"/>
      <c r="CW1417" s="31"/>
      <c r="CX1417" s="31"/>
      <c r="CY1417" s="31"/>
      <c r="CZ1417" s="31"/>
      <c r="DA1417" s="31"/>
      <c r="DB1417" s="31"/>
      <c r="DC1417" s="31"/>
      <c r="DD1417" s="31"/>
      <c r="DE1417" s="31"/>
      <c r="DF1417" s="31"/>
      <c r="DG1417" s="31"/>
      <c r="DH1417" s="31"/>
      <c r="DI1417" s="31"/>
      <c r="DJ1417" s="31"/>
      <c r="DK1417" s="31"/>
      <c r="DL1417" s="31"/>
      <c r="DM1417" s="31"/>
      <c r="DN1417" s="31"/>
      <c r="DO1417" s="31"/>
      <c r="DP1417" s="31"/>
      <c r="DQ1417" s="31"/>
      <c r="DR1417" s="31"/>
      <c r="DS1417" s="31"/>
      <c r="DT1417" s="31"/>
      <c r="DU1417" s="31"/>
      <c r="DV1417" s="31"/>
      <c r="DW1417" s="31"/>
      <c r="DX1417" s="31"/>
      <c r="DY1417" s="31"/>
      <c r="DZ1417" s="31"/>
      <c r="EA1417" s="31"/>
      <c r="EB1417" s="31"/>
      <c r="EC1417" s="31"/>
      <c r="ED1417" s="31"/>
      <c r="EE1417" s="31"/>
      <c r="EF1417" s="31"/>
      <c r="EG1417" s="31"/>
      <c r="EH1417" s="31"/>
      <c r="EI1417" s="31"/>
      <c r="EJ1417" s="31"/>
      <c r="EK1417" s="31"/>
      <c r="EL1417" s="31"/>
      <c r="EM1417" s="31"/>
      <c r="EN1417" s="31"/>
      <c r="EO1417" s="31"/>
      <c r="EP1417" s="31"/>
      <c r="EQ1417" s="31"/>
      <c r="ER1417" s="31"/>
      <c r="ES1417" s="31"/>
      <c r="ET1417" s="31"/>
      <c r="EU1417" s="31"/>
      <c r="EV1417" s="31"/>
      <c r="EW1417" s="31"/>
      <c r="EX1417" s="31"/>
      <c r="EY1417" s="31"/>
      <c r="EZ1417" s="31"/>
      <c r="FA1417" s="31"/>
      <c r="FB1417" s="31"/>
      <c r="FC1417" s="31"/>
      <c r="FD1417" s="31"/>
      <c r="FE1417" s="31"/>
      <c r="FF1417" s="31"/>
      <c r="FG1417" s="31"/>
      <c r="FH1417" s="31"/>
      <c r="FI1417" s="31"/>
      <c r="FJ1417" s="31"/>
      <c r="FK1417" s="31"/>
      <c r="FL1417" s="31"/>
      <c r="FM1417" s="31"/>
      <c r="FN1417" s="31"/>
      <c r="FO1417" s="31"/>
      <c r="FP1417" s="31"/>
      <c r="FQ1417" s="31"/>
      <c r="FR1417" s="31"/>
      <c r="FS1417" s="31"/>
      <c r="FT1417" s="31"/>
      <c r="FU1417" s="31"/>
      <c r="FV1417" s="31"/>
      <c r="FW1417" s="31"/>
      <c r="FX1417" s="31"/>
      <c r="FY1417" s="31"/>
      <c r="FZ1417" s="31"/>
      <c r="GA1417" s="31"/>
      <c r="GB1417" s="31"/>
      <c r="GC1417" s="31"/>
      <c r="GD1417" s="31"/>
      <c r="GE1417" s="31"/>
      <c r="GF1417" s="31"/>
      <c r="GG1417" s="31"/>
      <c r="GH1417" s="31"/>
      <c r="GI1417" s="31"/>
      <c r="GJ1417" s="31"/>
      <c r="GK1417" s="31"/>
      <c r="GL1417" s="31"/>
      <c r="GM1417" s="31"/>
      <c r="GN1417" s="31"/>
      <c r="GO1417" s="31"/>
      <c r="GP1417" s="31"/>
      <c r="GQ1417" s="31"/>
      <c r="GR1417" s="31"/>
      <c r="GS1417" s="31"/>
      <c r="GT1417" s="31"/>
      <c r="GU1417" s="31"/>
      <c r="GV1417" s="31"/>
      <c r="GW1417" s="31"/>
      <c r="GX1417" s="31"/>
      <c r="GY1417" s="31"/>
      <c r="GZ1417" s="31"/>
    </row>
    <row r="1418" spans="2:208" s="32" customFormat="1" x14ac:dyDescent="0.2">
      <c r="B1418" s="21"/>
      <c r="C1418" s="22"/>
      <c r="D1418" s="22"/>
      <c r="E1418" s="22"/>
      <c r="F1418" s="246"/>
      <c r="G1418" s="121"/>
      <c r="H1418" s="27"/>
      <c r="I1418" s="28"/>
      <c r="J1418" s="29"/>
      <c r="K1418" s="30"/>
      <c r="L1418" s="34"/>
      <c r="M1418" s="35"/>
      <c r="N1418" s="30"/>
      <c r="O1418" s="34"/>
      <c r="P1418" s="35"/>
      <c r="Q1418" s="30"/>
      <c r="R1418" s="34"/>
      <c r="S1418" s="35"/>
      <c r="T1418" s="30"/>
      <c r="U1418" s="34"/>
      <c r="V1418" s="35"/>
      <c r="W1418" s="30"/>
      <c r="X1418" s="34"/>
      <c r="Y1418" s="34"/>
      <c r="Z1418" s="30"/>
      <c r="AA1418" s="34"/>
      <c r="AB1418" s="34"/>
      <c r="AC1418" s="30"/>
      <c r="AD1418" s="34"/>
      <c r="AE1418" s="34"/>
      <c r="AF1418" s="30"/>
      <c r="AG1418" s="34"/>
      <c r="AH1418" s="34"/>
      <c r="AI1418" s="30"/>
      <c r="AJ1418" s="34"/>
      <c r="AK1418" s="34"/>
      <c r="AL1418" s="30"/>
      <c r="AM1418" s="34"/>
      <c r="AN1418" s="34"/>
      <c r="AO1418" s="30"/>
      <c r="AP1418" s="34"/>
      <c r="AQ1418" s="34"/>
      <c r="AR1418" s="30"/>
      <c r="AS1418" s="34"/>
      <c r="AT1418" s="34"/>
      <c r="AU1418" s="30"/>
      <c r="AV1418" s="34"/>
      <c r="AW1418" s="34"/>
      <c r="AX1418" s="30"/>
      <c r="AY1418" s="34"/>
      <c r="AZ1418" s="34"/>
      <c r="BA1418" s="30"/>
      <c r="BB1418" s="34"/>
      <c r="BC1418" s="34"/>
      <c r="BD1418" s="30"/>
      <c r="BE1418" s="34"/>
      <c r="BF1418" s="34"/>
      <c r="BG1418" s="30"/>
      <c r="BH1418" s="34"/>
      <c r="BI1418" s="34"/>
      <c r="BJ1418" s="30"/>
      <c r="BK1418" s="34"/>
      <c r="BL1418" s="34"/>
      <c r="BM1418" s="122"/>
      <c r="BN1418" s="28"/>
      <c r="BO1418" s="34"/>
      <c r="BP1418" s="30"/>
      <c r="BQ1418" s="30"/>
      <c r="BR1418" s="31"/>
      <c r="BS1418" s="31"/>
      <c r="BT1418" s="31"/>
      <c r="BU1418" s="31"/>
      <c r="BV1418" s="31"/>
      <c r="BW1418" s="31"/>
      <c r="BX1418" s="31"/>
      <c r="BY1418" s="31"/>
      <c r="BZ1418" s="31"/>
      <c r="CA1418" s="31"/>
      <c r="CB1418" s="31"/>
      <c r="CC1418" s="31"/>
      <c r="CD1418" s="31"/>
      <c r="CE1418" s="31"/>
      <c r="CF1418" s="31"/>
      <c r="CG1418" s="31"/>
      <c r="CH1418" s="31"/>
      <c r="CI1418" s="31"/>
      <c r="CJ1418" s="31"/>
      <c r="CK1418" s="31"/>
      <c r="CL1418" s="31"/>
      <c r="CM1418" s="31"/>
      <c r="CN1418" s="31"/>
      <c r="CO1418" s="31"/>
      <c r="CP1418" s="31"/>
      <c r="CQ1418" s="31"/>
      <c r="CR1418" s="31"/>
      <c r="CS1418" s="31"/>
      <c r="CT1418" s="31"/>
      <c r="CU1418" s="31"/>
      <c r="CV1418" s="31"/>
      <c r="CW1418" s="31"/>
      <c r="CX1418" s="31"/>
      <c r="CY1418" s="31"/>
      <c r="CZ1418" s="31"/>
      <c r="DA1418" s="31"/>
      <c r="DB1418" s="31"/>
      <c r="DC1418" s="31"/>
      <c r="DD1418" s="31"/>
      <c r="DE1418" s="31"/>
      <c r="DF1418" s="31"/>
      <c r="DG1418" s="31"/>
      <c r="DH1418" s="31"/>
      <c r="DI1418" s="31"/>
      <c r="DJ1418" s="31"/>
      <c r="DK1418" s="31"/>
      <c r="DL1418" s="31"/>
      <c r="DM1418" s="31"/>
      <c r="DN1418" s="31"/>
      <c r="DO1418" s="31"/>
      <c r="DP1418" s="31"/>
      <c r="DQ1418" s="31"/>
      <c r="DR1418" s="31"/>
      <c r="DS1418" s="31"/>
      <c r="DT1418" s="31"/>
      <c r="DU1418" s="31"/>
      <c r="DV1418" s="31"/>
      <c r="DW1418" s="31"/>
      <c r="DX1418" s="31"/>
      <c r="DY1418" s="31"/>
      <c r="DZ1418" s="31"/>
      <c r="EA1418" s="31"/>
      <c r="EB1418" s="31"/>
      <c r="EC1418" s="31"/>
      <c r="ED1418" s="31"/>
      <c r="EE1418" s="31"/>
      <c r="EF1418" s="31"/>
      <c r="EG1418" s="31"/>
      <c r="EH1418" s="31"/>
      <c r="EI1418" s="31"/>
      <c r="EJ1418" s="31"/>
      <c r="EK1418" s="31"/>
      <c r="EL1418" s="31"/>
      <c r="EM1418" s="31"/>
      <c r="EN1418" s="31"/>
      <c r="EO1418" s="31"/>
      <c r="EP1418" s="31"/>
      <c r="EQ1418" s="31"/>
      <c r="ER1418" s="31"/>
      <c r="ES1418" s="31"/>
      <c r="ET1418" s="31"/>
      <c r="EU1418" s="31"/>
      <c r="EV1418" s="31"/>
      <c r="EW1418" s="31"/>
      <c r="EX1418" s="31"/>
      <c r="EY1418" s="31"/>
      <c r="EZ1418" s="31"/>
      <c r="FA1418" s="31"/>
      <c r="FB1418" s="31"/>
      <c r="FC1418" s="31"/>
      <c r="FD1418" s="31"/>
      <c r="FE1418" s="31"/>
      <c r="FF1418" s="31"/>
      <c r="FG1418" s="31"/>
      <c r="FH1418" s="31"/>
      <c r="FI1418" s="31"/>
      <c r="FJ1418" s="31"/>
      <c r="FK1418" s="31"/>
      <c r="FL1418" s="31"/>
      <c r="FM1418" s="31"/>
      <c r="FN1418" s="31"/>
      <c r="FO1418" s="31"/>
      <c r="FP1418" s="31"/>
      <c r="FQ1418" s="31"/>
      <c r="FR1418" s="31"/>
      <c r="FS1418" s="31"/>
      <c r="FT1418" s="31"/>
      <c r="FU1418" s="31"/>
      <c r="FV1418" s="31"/>
      <c r="FW1418" s="31"/>
      <c r="FX1418" s="31"/>
      <c r="FY1418" s="31"/>
      <c r="FZ1418" s="31"/>
      <c r="GA1418" s="31"/>
      <c r="GB1418" s="31"/>
      <c r="GC1418" s="31"/>
      <c r="GD1418" s="31"/>
      <c r="GE1418" s="31"/>
      <c r="GF1418" s="31"/>
      <c r="GG1418" s="31"/>
      <c r="GH1418" s="31"/>
      <c r="GI1418" s="31"/>
      <c r="GJ1418" s="31"/>
      <c r="GK1418" s="31"/>
      <c r="GL1418" s="31"/>
      <c r="GM1418" s="31"/>
      <c r="GN1418" s="31"/>
      <c r="GO1418" s="31"/>
      <c r="GP1418" s="31"/>
      <c r="GQ1418" s="31"/>
      <c r="GR1418" s="31"/>
      <c r="GS1418" s="31"/>
      <c r="GT1418" s="31"/>
      <c r="GU1418" s="31"/>
      <c r="GV1418" s="31"/>
      <c r="GW1418" s="31"/>
      <c r="GX1418" s="31"/>
      <c r="GY1418" s="31"/>
      <c r="GZ1418" s="31"/>
    </row>
    <row r="1419" spans="2:208" s="32" customFormat="1" x14ac:dyDescent="0.2">
      <c r="B1419" s="21"/>
      <c r="C1419" s="22"/>
      <c r="D1419" s="22"/>
      <c r="E1419" s="22"/>
      <c r="F1419" s="246"/>
      <c r="G1419" s="121"/>
      <c r="H1419" s="27"/>
      <c r="I1419" s="28"/>
      <c r="J1419" s="29"/>
      <c r="K1419" s="30"/>
      <c r="L1419" s="34"/>
      <c r="M1419" s="35"/>
      <c r="N1419" s="30"/>
      <c r="O1419" s="34"/>
      <c r="P1419" s="35"/>
      <c r="Q1419" s="30"/>
      <c r="R1419" s="34"/>
      <c r="S1419" s="35"/>
      <c r="T1419" s="30"/>
      <c r="U1419" s="34"/>
      <c r="V1419" s="35"/>
      <c r="W1419" s="30"/>
      <c r="X1419" s="34"/>
      <c r="Y1419" s="34"/>
      <c r="Z1419" s="30"/>
      <c r="AA1419" s="34"/>
      <c r="AB1419" s="34"/>
      <c r="AC1419" s="30"/>
      <c r="AD1419" s="34"/>
      <c r="AE1419" s="34"/>
      <c r="AF1419" s="30"/>
      <c r="AG1419" s="34"/>
      <c r="AH1419" s="34"/>
      <c r="AI1419" s="30"/>
      <c r="AJ1419" s="34"/>
      <c r="AK1419" s="34"/>
      <c r="AL1419" s="30"/>
      <c r="AM1419" s="34"/>
      <c r="AN1419" s="34"/>
      <c r="AO1419" s="30"/>
      <c r="AP1419" s="34"/>
      <c r="AQ1419" s="34"/>
      <c r="AR1419" s="30"/>
      <c r="AS1419" s="34"/>
      <c r="AT1419" s="34"/>
      <c r="AU1419" s="30"/>
      <c r="AV1419" s="34"/>
      <c r="AW1419" s="34"/>
      <c r="AX1419" s="30"/>
      <c r="AY1419" s="34"/>
      <c r="AZ1419" s="34"/>
      <c r="BA1419" s="30"/>
      <c r="BB1419" s="34"/>
      <c r="BC1419" s="34"/>
      <c r="BD1419" s="30"/>
      <c r="BE1419" s="34"/>
      <c r="BF1419" s="34"/>
      <c r="BG1419" s="30"/>
      <c r="BH1419" s="34"/>
      <c r="BI1419" s="34"/>
      <c r="BJ1419" s="30"/>
      <c r="BK1419" s="34"/>
      <c r="BL1419" s="34"/>
      <c r="BM1419" s="122"/>
      <c r="BN1419" s="28"/>
      <c r="BO1419" s="34"/>
      <c r="BP1419" s="30"/>
      <c r="BQ1419" s="30"/>
      <c r="BR1419" s="31"/>
      <c r="BS1419" s="31"/>
      <c r="BT1419" s="31"/>
      <c r="BU1419" s="31"/>
      <c r="BV1419" s="31"/>
      <c r="BW1419" s="31"/>
      <c r="BX1419" s="31"/>
      <c r="BY1419" s="31"/>
      <c r="BZ1419" s="31"/>
      <c r="CA1419" s="31"/>
      <c r="CB1419" s="31"/>
      <c r="CC1419" s="31"/>
      <c r="CD1419" s="31"/>
      <c r="CE1419" s="31"/>
      <c r="CF1419" s="31"/>
      <c r="CG1419" s="31"/>
      <c r="CH1419" s="31"/>
      <c r="CI1419" s="31"/>
      <c r="CJ1419" s="31"/>
      <c r="CK1419" s="31"/>
      <c r="CL1419" s="31"/>
      <c r="CM1419" s="31"/>
      <c r="CN1419" s="31"/>
      <c r="CO1419" s="31"/>
      <c r="CP1419" s="31"/>
      <c r="CQ1419" s="31"/>
      <c r="CR1419" s="31"/>
      <c r="CS1419" s="31"/>
      <c r="CT1419" s="31"/>
      <c r="CU1419" s="31"/>
      <c r="CV1419" s="31"/>
      <c r="CW1419" s="31"/>
      <c r="CX1419" s="31"/>
      <c r="CY1419" s="31"/>
      <c r="CZ1419" s="31"/>
      <c r="DA1419" s="31"/>
      <c r="DB1419" s="31"/>
      <c r="DC1419" s="31"/>
      <c r="DD1419" s="31"/>
      <c r="DE1419" s="31"/>
      <c r="DF1419" s="31"/>
      <c r="DG1419" s="31"/>
      <c r="DH1419" s="31"/>
      <c r="DI1419" s="31"/>
      <c r="DJ1419" s="31"/>
      <c r="DK1419" s="31"/>
      <c r="DL1419" s="31"/>
      <c r="DM1419" s="31"/>
      <c r="DN1419" s="31"/>
      <c r="DO1419" s="31"/>
      <c r="DP1419" s="31"/>
      <c r="DQ1419" s="31"/>
      <c r="DR1419" s="31"/>
      <c r="DS1419" s="31"/>
      <c r="DT1419" s="31"/>
      <c r="DU1419" s="31"/>
      <c r="DV1419" s="31"/>
      <c r="DW1419" s="31"/>
      <c r="DX1419" s="31"/>
      <c r="DY1419" s="31"/>
      <c r="DZ1419" s="31"/>
      <c r="EA1419" s="31"/>
      <c r="EB1419" s="31"/>
      <c r="EC1419" s="31"/>
      <c r="ED1419" s="31"/>
      <c r="EE1419" s="31"/>
      <c r="EF1419" s="31"/>
      <c r="EG1419" s="31"/>
      <c r="EH1419" s="31"/>
      <c r="EI1419" s="31"/>
      <c r="EJ1419" s="31"/>
      <c r="EK1419" s="31"/>
      <c r="EL1419" s="31"/>
      <c r="EM1419" s="31"/>
      <c r="EN1419" s="31"/>
      <c r="EO1419" s="31"/>
      <c r="EP1419" s="31"/>
      <c r="EQ1419" s="31"/>
      <c r="ER1419" s="31"/>
      <c r="ES1419" s="31"/>
      <c r="ET1419" s="31"/>
      <c r="EU1419" s="31"/>
      <c r="EV1419" s="31"/>
      <c r="EW1419" s="31"/>
      <c r="EX1419" s="31"/>
      <c r="EY1419" s="31"/>
      <c r="EZ1419" s="31"/>
      <c r="FA1419" s="31"/>
      <c r="FB1419" s="31"/>
      <c r="FC1419" s="31"/>
      <c r="FD1419" s="31"/>
      <c r="FE1419" s="31"/>
      <c r="FF1419" s="31"/>
      <c r="FG1419" s="31"/>
      <c r="FH1419" s="31"/>
      <c r="FI1419" s="31"/>
      <c r="FJ1419" s="31"/>
      <c r="FK1419" s="31"/>
      <c r="FL1419" s="31"/>
      <c r="FM1419" s="31"/>
      <c r="FN1419" s="31"/>
      <c r="FO1419" s="31"/>
      <c r="FP1419" s="31"/>
      <c r="FQ1419" s="31"/>
      <c r="FR1419" s="31"/>
      <c r="FS1419" s="31"/>
      <c r="FT1419" s="31"/>
      <c r="FU1419" s="31"/>
      <c r="FV1419" s="31"/>
      <c r="FW1419" s="31"/>
      <c r="FX1419" s="31"/>
      <c r="FY1419" s="31"/>
      <c r="FZ1419" s="31"/>
      <c r="GA1419" s="31"/>
      <c r="GB1419" s="31"/>
      <c r="GC1419" s="31"/>
      <c r="GD1419" s="31"/>
      <c r="GE1419" s="31"/>
      <c r="GF1419" s="31"/>
      <c r="GG1419" s="31"/>
      <c r="GH1419" s="31"/>
      <c r="GI1419" s="31"/>
      <c r="GJ1419" s="31"/>
      <c r="GK1419" s="31"/>
      <c r="GL1419" s="31"/>
      <c r="GM1419" s="31"/>
      <c r="GN1419" s="31"/>
      <c r="GO1419" s="31"/>
      <c r="GP1419" s="31"/>
      <c r="GQ1419" s="31"/>
      <c r="GR1419" s="31"/>
      <c r="GS1419" s="31"/>
      <c r="GT1419" s="31"/>
      <c r="GU1419" s="31"/>
      <c r="GV1419" s="31"/>
      <c r="GW1419" s="31"/>
      <c r="GX1419" s="31"/>
      <c r="GY1419" s="31"/>
      <c r="GZ1419" s="31"/>
    </row>
    <row r="1420" spans="2:208" s="32" customFormat="1" x14ac:dyDescent="0.2">
      <c r="B1420" s="21"/>
      <c r="C1420" s="22"/>
      <c r="D1420" s="22"/>
      <c r="E1420" s="22"/>
      <c r="F1420" s="246"/>
      <c r="G1420" s="121"/>
      <c r="H1420" s="27"/>
      <c r="I1420" s="28"/>
      <c r="J1420" s="29"/>
      <c r="K1420" s="30"/>
      <c r="L1420" s="34"/>
      <c r="M1420" s="35"/>
      <c r="N1420" s="30"/>
      <c r="O1420" s="34"/>
      <c r="P1420" s="35"/>
      <c r="Q1420" s="30"/>
      <c r="R1420" s="34"/>
      <c r="S1420" s="35"/>
      <c r="T1420" s="30"/>
      <c r="U1420" s="34"/>
      <c r="V1420" s="35"/>
      <c r="W1420" s="30"/>
      <c r="X1420" s="34"/>
      <c r="Y1420" s="34"/>
      <c r="Z1420" s="30"/>
      <c r="AA1420" s="34"/>
      <c r="AB1420" s="34"/>
      <c r="AC1420" s="30"/>
      <c r="AD1420" s="34"/>
      <c r="AE1420" s="34"/>
      <c r="AF1420" s="30"/>
      <c r="AG1420" s="34"/>
      <c r="AH1420" s="34"/>
      <c r="AI1420" s="30"/>
      <c r="AJ1420" s="34"/>
      <c r="AK1420" s="34"/>
      <c r="AL1420" s="30"/>
      <c r="AM1420" s="34"/>
      <c r="AN1420" s="34"/>
      <c r="AO1420" s="30"/>
      <c r="AP1420" s="34"/>
      <c r="AQ1420" s="34"/>
      <c r="AR1420" s="30"/>
      <c r="AS1420" s="34"/>
      <c r="AT1420" s="34"/>
      <c r="AU1420" s="30"/>
      <c r="AV1420" s="34"/>
      <c r="AW1420" s="34"/>
      <c r="AX1420" s="30"/>
      <c r="AY1420" s="34"/>
      <c r="AZ1420" s="34"/>
      <c r="BA1420" s="30"/>
      <c r="BB1420" s="34"/>
      <c r="BC1420" s="34"/>
      <c r="BD1420" s="30"/>
      <c r="BE1420" s="34"/>
      <c r="BF1420" s="34"/>
      <c r="BG1420" s="30"/>
      <c r="BH1420" s="34"/>
      <c r="BI1420" s="34"/>
      <c r="BJ1420" s="30"/>
      <c r="BK1420" s="34"/>
      <c r="BL1420" s="34"/>
      <c r="BM1420" s="122"/>
      <c r="BN1420" s="28"/>
      <c r="BO1420" s="34"/>
      <c r="BP1420" s="30"/>
      <c r="BQ1420" s="30"/>
      <c r="BR1420" s="31"/>
      <c r="BS1420" s="31"/>
      <c r="BT1420" s="31"/>
      <c r="BU1420" s="31"/>
      <c r="BV1420" s="31"/>
      <c r="BW1420" s="31"/>
      <c r="BX1420" s="31"/>
      <c r="BY1420" s="31"/>
      <c r="BZ1420" s="31"/>
      <c r="CA1420" s="31"/>
      <c r="CB1420" s="31"/>
      <c r="CC1420" s="31"/>
      <c r="CD1420" s="31"/>
      <c r="CE1420" s="31"/>
      <c r="CF1420" s="31"/>
      <c r="CG1420" s="31"/>
      <c r="CH1420" s="31"/>
      <c r="CI1420" s="31"/>
      <c r="CJ1420" s="31"/>
      <c r="CK1420" s="31"/>
      <c r="CL1420" s="31"/>
      <c r="CM1420" s="31"/>
      <c r="CN1420" s="31"/>
      <c r="CO1420" s="31"/>
      <c r="CP1420" s="31"/>
      <c r="CQ1420" s="31"/>
      <c r="CR1420" s="31"/>
      <c r="CS1420" s="31"/>
      <c r="CT1420" s="31"/>
      <c r="CU1420" s="31"/>
      <c r="CV1420" s="31"/>
      <c r="CW1420" s="31"/>
      <c r="CX1420" s="31"/>
      <c r="CY1420" s="31"/>
      <c r="CZ1420" s="31"/>
      <c r="DA1420" s="31"/>
      <c r="DB1420" s="31"/>
      <c r="DC1420" s="31"/>
      <c r="DD1420" s="31"/>
      <c r="DE1420" s="31"/>
      <c r="DF1420" s="31"/>
      <c r="DG1420" s="31"/>
      <c r="DH1420" s="31"/>
      <c r="DI1420" s="31"/>
      <c r="DJ1420" s="31"/>
      <c r="DK1420" s="31"/>
      <c r="DL1420" s="31"/>
      <c r="DM1420" s="31"/>
      <c r="DN1420" s="31"/>
      <c r="DO1420" s="31"/>
      <c r="DP1420" s="31"/>
      <c r="DQ1420" s="31"/>
      <c r="DR1420" s="31"/>
      <c r="DS1420" s="31"/>
      <c r="DT1420" s="31"/>
      <c r="DU1420" s="31"/>
      <c r="DV1420" s="31"/>
      <c r="DW1420" s="31"/>
      <c r="DX1420" s="31"/>
      <c r="DY1420" s="31"/>
      <c r="DZ1420" s="31"/>
      <c r="EA1420" s="31"/>
      <c r="EB1420" s="31"/>
      <c r="EC1420" s="31"/>
      <c r="ED1420" s="31"/>
      <c r="EE1420" s="31"/>
      <c r="EF1420" s="31"/>
      <c r="EG1420" s="31"/>
      <c r="EH1420" s="31"/>
      <c r="EI1420" s="31"/>
      <c r="EJ1420" s="31"/>
      <c r="EK1420" s="31"/>
      <c r="EL1420" s="31"/>
      <c r="EM1420" s="31"/>
      <c r="EN1420" s="31"/>
      <c r="EO1420" s="31"/>
      <c r="EP1420" s="31"/>
      <c r="EQ1420" s="31"/>
      <c r="ER1420" s="31"/>
      <c r="ES1420" s="31"/>
      <c r="ET1420" s="31"/>
      <c r="EU1420" s="31"/>
      <c r="EV1420" s="31"/>
      <c r="EW1420" s="31"/>
      <c r="EX1420" s="31"/>
      <c r="EY1420" s="31"/>
      <c r="EZ1420" s="31"/>
      <c r="FA1420" s="31"/>
      <c r="FB1420" s="31"/>
      <c r="FC1420" s="31"/>
      <c r="FD1420" s="31"/>
      <c r="FE1420" s="31"/>
      <c r="FF1420" s="31"/>
      <c r="FG1420" s="31"/>
      <c r="FH1420" s="31"/>
      <c r="FI1420" s="31"/>
      <c r="FJ1420" s="31"/>
      <c r="FK1420" s="31"/>
      <c r="FL1420" s="31"/>
      <c r="FM1420" s="31"/>
      <c r="FN1420" s="31"/>
      <c r="FO1420" s="31"/>
      <c r="FP1420" s="31"/>
      <c r="FQ1420" s="31"/>
      <c r="FR1420" s="31"/>
      <c r="FS1420" s="31"/>
      <c r="FT1420" s="31"/>
      <c r="FU1420" s="31"/>
      <c r="FV1420" s="31"/>
      <c r="FW1420" s="31"/>
      <c r="FX1420" s="31"/>
      <c r="FY1420" s="31"/>
      <c r="FZ1420" s="31"/>
      <c r="GA1420" s="31"/>
      <c r="GB1420" s="31"/>
      <c r="GC1420" s="31"/>
      <c r="GD1420" s="31"/>
      <c r="GE1420" s="31"/>
      <c r="GF1420" s="31"/>
      <c r="GG1420" s="31"/>
      <c r="GH1420" s="31"/>
      <c r="GI1420" s="31"/>
      <c r="GJ1420" s="31"/>
      <c r="GK1420" s="31"/>
      <c r="GL1420" s="31"/>
      <c r="GM1420" s="31"/>
      <c r="GN1420" s="31"/>
      <c r="GO1420" s="31"/>
      <c r="GP1420" s="31"/>
      <c r="GQ1420" s="31"/>
      <c r="GR1420" s="31"/>
      <c r="GS1420" s="31"/>
      <c r="GT1420" s="31"/>
      <c r="GU1420" s="31"/>
      <c r="GV1420" s="31"/>
      <c r="GW1420" s="31"/>
      <c r="GX1420" s="31"/>
      <c r="GY1420" s="31"/>
      <c r="GZ1420" s="31"/>
    </row>
    <row r="1421" spans="2:208" s="32" customFormat="1" x14ac:dyDescent="0.2">
      <c r="B1421" s="21"/>
      <c r="C1421" s="22"/>
      <c r="D1421" s="22"/>
      <c r="E1421" s="22"/>
      <c r="F1421" s="246"/>
      <c r="G1421" s="121"/>
      <c r="H1421" s="27"/>
      <c r="I1421" s="28"/>
      <c r="J1421" s="29"/>
      <c r="K1421" s="30"/>
      <c r="L1421" s="34"/>
      <c r="M1421" s="35"/>
      <c r="N1421" s="30"/>
      <c r="O1421" s="34"/>
      <c r="P1421" s="35"/>
      <c r="Q1421" s="30"/>
      <c r="R1421" s="34"/>
      <c r="S1421" s="35"/>
      <c r="T1421" s="30"/>
      <c r="U1421" s="34"/>
      <c r="V1421" s="35"/>
      <c r="W1421" s="30"/>
      <c r="X1421" s="34"/>
      <c r="Y1421" s="34"/>
      <c r="Z1421" s="30"/>
      <c r="AA1421" s="34"/>
      <c r="AB1421" s="34"/>
      <c r="AC1421" s="30"/>
      <c r="AD1421" s="34"/>
      <c r="AE1421" s="34"/>
      <c r="AF1421" s="30"/>
      <c r="AG1421" s="34"/>
      <c r="AH1421" s="34"/>
      <c r="AI1421" s="30"/>
      <c r="AJ1421" s="34"/>
      <c r="AK1421" s="34"/>
      <c r="AL1421" s="30"/>
      <c r="AM1421" s="34"/>
      <c r="AN1421" s="34"/>
      <c r="AO1421" s="30"/>
      <c r="AP1421" s="34"/>
      <c r="AQ1421" s="34"/>
      <c r="AR1421" s="30"/>
      <c r="AS1421" s="34"/>
      <c r="AT1421" s="34"/>
      <c r="AU1421" s="30"/>
      <c r="AV1421" s="34"/>
      <c r="AW1421" s="34"/>
      <c r="AX1421" s="30"/>
      <c r="AY1421" s="34"/>
      <c r="AZ1421" s="34"/>
      <c r="BA1421" s="30"/>
      <c r="BB1421" s="34"/>
      <c r="BC1421" s="34"/>
      <c r="BD1421" s="30"/>
      <c r="BE1421" s="34"/>
      <c r="BF1421" s="34"/>
      <c r="BG1421" s="30"/>
      <c r="BH1421" s="34"/>
      <c r="BI1421" s="34"/>
      <c r="BJ1421" s="30"/>
      <c r="BK1421" s="34"/>
      <c r="BL1421" s="34"/>
      <c r="BM1421" s="122"/>
      <c r="BN1421" s="28"/>
      <c r="BO1421" s="34"/>
      <c r="BP1421" s="30"/>
      <c r="BQ1421" s="30"/>
      <c r="BR1421" s="31"/>
      <c r="BS1421" s="31"/>
      <c r="BT1421" s="31"/>
      <c r="BU1421" s="31"/>
      <c r="BV1421" s="31"/>
      <c r="BW1421" s="31"/>
      <c r="BX1421" s="31"/>
      <c r="BY1421" s="31"/>
      <c r="BZ1421" s="31"/>
      <c r="CA1421" s="31"/>
      <c r="CB1421" s="31"/>
      <c r="CC1421" s="31"/>
      <c r="CD1421" s="31"/>
      <c r="CE1421" s="31"/>
      <c r="CF1421" s="31"/>
      <c r="CG1421" s="31"/>
      <c r="CH1421" s="31"/>
      <c r="CI1421" s="31"/>
      <c r="CJ1421" s="31"/>
      <c r="CK1421" s="31"/>
      <c r="CL1421" s="31"/>
      <c r="CM1421" s="31"/>
      <c r="CN1421" s="31"/>
      <c r="CO1421" s="31"/>
      <c r="CP1421" s="31"/>
      <c r="CQ1421" s="31"/>
      <c r="CR1421" s="31"/>
      <c r="CS1421" s="31"/>
      <c r="CT1421" s="31"/>
      <c r="CU1421" s="31"/>
      <c r="CV1421" s="31"/>
      <c r="CW1421" s="31"/>
      <c r="CX1421" s="31"/>
      <c r="CY1421" s="31"/>
      <c r="CZ1421" s="31"/>
      <c r="DA1421" s="31"/>
      <c r="DB1421" s="31"/>
      <c r="DC1421" s="31"/>
      <c r="DD1421" s="31"/>
      <c r="DE1421" s="31"/>
      <c r="DF1421" s="31"/>
      <c r="DG1421" s="31"/>
      <c r="DH1421" s="31"/>
      <c r="DI1421" s="31"/>
      <c r="DJ1421" s="31"/>
      <c r="DK1421" s="31"/>
      <c r="DL1421" s="31"/>
      <c r="DM1421" s="31"/>
      <c r="DN1421" s="31"/>
      <c r="DO1421" s="31"/>
      <c r="DP1421" s="31"/>
      <c r="DQ1421" s="31"/>
      <c r="DR1421" s="31"/>
      <c r="DS1421" s="31"/>
      <c r="DT1421" s="31"/>
      <c r="DU1421" s="31"/>
      <c r="DV1421" s="31"/>
      <c r="DW1421" s="31"/>
      <c r="DX1421" s="31"/>
      <c r="DY1421" s="31"/>
      <c r="DZ1421" s="31"/>
      <c r="EA1421" s="31"/>
      <c r="EB1421" s="31"/>
      <c r="EC1421" s="31"/>
      <c r="ED1421" s="31"/>
      <c r="EE1421" s="31"/>
      <c r="EF1421" s="31"/>
      <c r="EG1421" s="31"/>
      <c r="EH1421" s="31"/>
      <c r="EI1421" s="31"/>
      <c r="EJ1421" s="31"/>
      <c r="EK1421" s="31"/>
      <c r="EL1421" s="31"/>
      <c r="EM1421" s="31"/>
      <c r="EN1421" s="31"/>
      <c r="EO1421" s="31"/>
      <c r="EP1421" s="31"/>
      <c r="EQ1421" s="31"/>
      <c r="ER1421" s="31"/>
      <c r="ES1421" s="31"/>
      <c r="ET1421" s="31"/>
      <c r="EU1421" s="31"/>
      <c r="EV1421" s="31"/>
      <c r="EW1421" s="31"/>
      <c r="EX1421" s="31"/>
      <c r="EY1421" s="31"/>
      <c r="EZ1421" s="31"/>
      <c r="FA1421" s="31"/>
      <c r="FB1421" s="31"/>
      <c r="FC1421" s="31"/>
      <c r="FD1421" s="31"/>
      <c r="FE1421" s="31"/>
      <c r="FF1421" s="31"/>
      <c r="FG1421" s="31"/>
      <c r="FH1421" s="31"/>
      <c r="FI1421" s="31"/>
      <c r="FJ1421" s="31"/>
      <c r="FK1421" s="31"/>
      <c r="FL1421" s="31"/>
      <c r="FM1421" s="31"/>
      <c r="FN1421" s="31"/>
      <c r="FO1421" s="31"/>
      <c r="FP1421" s="31"/>
      <c r="FQ1421" s="31"/>
      <c r="FR1421" s="31"/>
      <c r="FS1421" s="31"/>
      <c r="FT1421" s="31"/>
      <c r="FU1421" s="31"/>
      <c r="FV1421" s="31"/>
      <c r="FW1421" s="31"/>
      <c r="FX1421" s="31"/>
      <c r="FY1421" s="31"/>
      <c r="FZ1421" s="31"/>
      <c r="GA1421" s="31"/>
      <c r="GB1421" s="31"/>
      <c r="GC1421" s="31"/>
      <c r="GD1421" s="31"/>
      <c r="GE1421" s="31"/>
      <c r="GF1421" s="31"/>
      <c r="GG1421" s="31"/>
      <c r="GH1421" s="31"/>
      <c r="GI1421" s="31"/>
      <c r="GJ1421" s="31"/>
      <c r="GK1421" s="31"/>
      <c r="GL1421" s="31"/>
      <c r="GM1421" s="31"/>
      <c r="GN1421" s="31"/>
      <c r="GO1421" s="31"/>
      <c r="GP1421" s="31"/>
      <c r="GQ1421" s="31"/>
      <c r="GR1421" s="31"/>
      <c r="GS1421" s="31"/>
      <c r="GT1421" s="31"/>
      <c r="GU1421" s="31"/>
      <c r="GV1421" s="31"/>
      <c r="GW1421" s="31"/>
      <c r="GX1421" s="31"/>
      <c r="GY1421" s="31"/>
      <c r="GZ1421" s="31"/>
    </row>
    <row r="1422" spans="2:208" s="32" customFormat="1" x14ac:dyDescent="0.2">
      <c r="B1422" s="21"/>
      <c r="C1422" s="22"/>
      <c r="D1422" s="22"/>
      <c r="E1422" s="22"/>
      <c r="F1422" s="246"/>
      <c r="G1422" s="121"/>
      <c r="H1422" s="27"/>
      <c r="I1422" s="28"/>
      <c r="J1422" s="29"/>
      <c r="K1422" s="30"/>
      <c r="L1422" s="34"/>
      <c r="M1422" s="35"/>
      <c r="N1422" s="30"/>
      <c r="O1422" s="34"/>
      <c r="P1422" s="35"/>
      <c r="Q1422" s="30"/>
      <c r="R1422" s="34"/>
      <c r="S1422" s="35"/>
      <c r="T1422" s="30"/>
      <c r="U1422" s="34"/>
      <c r="V1422" s="35"/>
      <c r="W1422" s="30"/>
      <c r="X1422" s="34"/>
      <c r="Y1422" s="34"/>
      <c r="Z1422" s="30"/>
      <c r="AA1422" s="34"/>
      <c r="AB1422" s="34"/>
      <c r="AC1422" s="30"/>
      <c r="AD1422" s="34"/>
      <c r="AE1422" s="34"/>
      <c r="AF1422" s="30"/>
      <c r="AG1422" s="34"/>
      <c r="AH1422" s="34"/>
      <c r="AI1422" s="30"/>
      <c r="AJ1422" s="34"/>
      <c r="AK1422" s="34"/>
      <c r="AL1422" s="30"/>
      <c r="AM1422" s="34"/>
      <c r="AN1422" s="34"/>
      <c r="AO1422" s="30"/>
      <c r="AP1422" s="34"/>
      <c r="AQ1422" s="34"/>
      <c r="AR1422" s="30"/>
      <c r="AS1422" s="34"/>
      <c r="AT1422" s="34"/>
      <c r="AU1422" s="30"/>
      <c r="AV1422" s="34"/>
      <c r="AW1422" s="34"/>
      <c r="AX1422" s="30"/>
      <c r="AY1422" s="34"/>
      <c r="AZ1422" s="34"/>
      <c r="BA1422" s="30"/>
      <c r="BB1422" s="34"/>
      <c r="BC1422" s="34"/>
      <c r="BD1422" s="30"/>
      <c r="BE1422" s="34"/>
      <c r="BF1422" s="34"/>
      <c r="BG1422" s="30"/>
      <c r="BH1422" s="34"/>
      <c r="BI1422" s="34"/>
      <c r="BJ1422" s="30"/>
      <c r="BK1422" s="34"/>
      <c r="BL1422" s="34"/>
      <c r="BM1422" s="122"/>
      <c r="BN1422" s="28"/>
      <c r="BO1422" s="34"/>
      <c r="BP1422" s="30"/>
      <c r="BQ1422" s="30"/>
      <c r="BR1422" s="31"/>
      <c r="BS1422" s="31"/>
      <c r="BT1422" s="31"/>
      <c r="BU1422" s="31"/>
      <c r="BV1422" s="31"/>
      <c r="BW1422" s="31"/>
      <c r="BX1422" s="31"/>
      <c r="BY1422" s="31"/>
      <c r="BZ1422" s="31"/>
      <c r="CA1422" s="31"/>
      <c r="CB1422" s="31"/>
      <c r="CC1422" s="31"/>
      <c r="CD1422" s="31"/>
      <c r="CE1422" s="31"/>
      <c r="CF1422" s="31"/>
      <c r="CG1422" s="31"/>
      <c r="CH1422" s="31"/>
      <c r="CI1422" s="31"/>
      <c r="CJ1422" s="31"/>
      <c r="CK1422" s="31"/>
      <c r="CL1422" s="31"/>
      <c r="CM1422" s="31"/>
      <c r="CN1422" s="31"/>
      <c r="CO1422" s="31"/>
      <c r="CP1422" s="31"/>
      <c r="CQ1422" s="31"/>
      <c r="CR1422" s="31"/>
      <c r="CS1422" s="31"/>
      <c r="CT1422" s="31"/>
      <c r="CU1422" s="31"/>
      <c r="CV1422" s="31"/>
      <c r="CW1422" s="31"/>
      <c r="CX1422" s="31"/>
      <c r="CY1422" s="31"/>
      <c r="CZ1422" s="31"/>
      <c r="DA1422" s="31"/>
      <c r="DB1422" s="31"/>
      <c r="DC1422" s="31"/>
      <c r="DD1422" s="31"/>
      <c r="DE1422" s="31"/>
      <c r="DF1422" s="31"/>
      <c r="DG1422" s="31"/>
      <c r="DH1422" s="31"/>
      <c r="DI1422" s="31"/>
      <c r="DJ1422" s="31"/>
      <c r="DK1422" s="31"/>
      <c r="DL1422" s="31"/>
      <c r="DM1422" s="31"/>
      <c r="DN1422" s="31"/>
      <c r="DO1422" s="31"/>
      <c r="DP1422" s="31"/>
      <c r="DQ1422" s="31"/>
      <c r="DR1422" s="31"/>
      <c r="DS1422" s="31"/>
      <c r="DT1422" s="31"/>
      <c r="DU1422" s="31"/>
      <c r="DV1422" s="31"/>
      <c r="DW1422" s="31"/>
      <c r="DX1422" s="31"/>
      <c r="DY1422" s="31"/>
      <c r="DZ1422" s="31"/>
      <c r="EA1422" s="31"/>
      <c r="EB1422" s="31"/>
      <c r="EC1422" s="31"/>
      <c r="ED1422" s="31"/>
      <c r="EE1422" s="31"/>
      <c r="EF1422" s="31"/>
      <c r="EG1422" s="31"/>
      <c r="EH1422" s="31"/>
      <c r="EI1422" s="31"/>
      <c r="EJ1422" s="31"/>
      <c r="EK1422" s="31"/>
      <c r="EL1422" s="31"/>
      <c r="EM1422" s="31"/>
      <c r="EN1422" s="31"/>
      <c r="EO1422" s="31"/>
      <c r="EP1422" s="31"/>
      <c r="EQ1422" s="31"/>
      <c r="ER1422" s="31"/>
      <c r="ES1422" s="31"/>
      <c r="ET1422" s="31"/>
      <c r="EU1422" s="31"/>
      <c r="EV1422" s="31"/>
      <c r="EW1422" s="31"/>
      <c r="EX1422" s="31"/>
      <c r="EY1422" s="31"/>
      <c r="EZ1422" s="31"/>
      <c r="FA1422" s="31"/>
      <c r="FB1422" s="31"/>
      <c r="FC1422" s="31"/>
      <c r="FD1422" s="31"/>
      <c r="FE1422" s="31"/>
      <c r="FF1422" s="31"/>
      <c r="FG1422" s="31"/>
      <c r="FH1422" s="31"/>
      <c r="FI1422" s="31"/>
      <c r="FJ1422" s="31"/>
      <c r="FK1422" s="31"/>
      <c r="FL1422" s="31"/>
      <c r="FM1422" s="31"/>
      <c r="FN1422" s="31"/>
      <c r="FO1422" s="31"/>
      <c r="FP1422" s="31"/>
      <c r="FQ1422" s="31"/>
      <c r="FR1422" s="31"/>
      <c r="FS1422" s="31"/>
      <c r="FT1422" s="31"/>
      <c r="FU1422" s="31"/>
      <c r="FV1422" s="31"/>
      <c r="FW1422" s="31"/>
      <c r="FX1422" s="31"/>
      <c r="FY1422" s="31"/>
      <c r="FZ1422" s="31"/>
      <c r="GA1422" s="31"/>
      <c r="GB1422" s="31"/>
      <c r="GC1422" s="31"/>
      <c r="GD1422" s="31"/>
      <c r="GE1422" s="31"/>
      <c r="GF1422" s="31"/>
      <c r="GG1422" s="31"/>
      <c r="GH1422" s="31"/>
      <c r="GI1422" s="31"/>
      <c r="GJ1422" s="31"/>
      <c r="GK1422" s="31"/>
      <c r="GL1422" s="31"/>
      <c r="GM1422" s="31"/>
      <c r="GN1422" s="31"/>
      <c r="GO1422" s="31"/>
      <c r="GP1422" s="31"/>
      <c r="GQ1422" s="31"/>
      <c r="GR1422" s="31"/>
      <c r="GS1422" s="31"/>
      <c r="GT1422" s="31"/>
      <c r="GU1422" s="31"/>
      <c r="GV1422" s="31"/>
      <c r="GW1422" s="31"/>
      <c r="GX1422" s="31"/>
      <c r="GY1422" s="31"/>
      <c r="GZ1422" s="31"/>
    </row>
    <row r="1423" spans="2:208" s="32" customFormat="1" x14ac:dyDescent="0.2">
      <c r="B1423" s="21"/>
      <c r="C1423" s="22"/>
      <c r="D1423" s="22"/>
      <c r="E1423" s="22"/>
      <c r="F1423" s="246"/>
      <c r="G1423" s="121"/>
      <c r="H1423" s="27"/>
      <c r="I1423" s="28"/>
      <c r="J1423" s="29"/>
      <c r="K1423" s="30"/>
      <c r="L1423" s="34"/>
      <c r="M1423" s="35"/>
      <c r="N1423" s="30"/>
      <c r="O1423" s="34"/>
      <c r="P1423" s="35"/>
      <c r="Q1423" s="30"/>
      <c r="R1423" s="34"/>
      <c r="S1423" s="35"/>
      <c r="T1423" s="30"/>
      <c r="U1423" s="34"/>
      <c r="V1423" s="35"/>
      <c r="W1423" s="30"/>
      <c r="X1423" s="34"/>
      <c r="Y1423" s="34"/>
      <c r="Z1423" s="30"/>
      <c r="AA1423" s="34"/>
      <c r="AB1423" s="34"/>
      <c r="AC1423" s="30"/>
      <c r="AD1423" s="34"/>
      <c r="AE1423" s="34"/>
      <c r="AF1423" s="30"/>
      <c r="AG1423" s="34"/>
      <c r="AH1423" s="34"/>
      <c r="AI1423" s="30"/>
      <c r="AJ1423" s="34"/>
      <c r="AK1423" s="34"/>
      <c r="AL1423" s="30"/>
      <c r="AM1423" s="34"/>
      <c r="AN1423" s="34"/>
      <c r="AO1423" s="30"/>
      <c r="AP1423" s="34"/>
      <c r="AQ1423" s="34"/>
      <c r="AR1423" s="30"/>
      <c r="AS1423" s="34"/>
      <c r="AT1423" s="34"/>
      <c r="AU1423" s="30"/>
      <c r="AV1423" s="34"/>
      <c r="AW1423" s="34"/>
      <c r="AX1423" s="30"/>
      <c r="AY1423" s="34"/>
      <c r="AZ1423" s="34"/>
      <c r="BA1423" s="30"/>
      <c r="BB1423" s="34"/>
      <c r="BC1423" s="34"/>
      <c r="BD1423" s="30"/>
      <c r="BE1423" s="34"/>
      <c r="BF1423" s="34"/>
      <c r="BG1423" s="30"/>
      <c r="BH1423" s="34"/>
      <c r="BI1423" s="34"/>
      <c r="BJ1423" s="30"/>
      <c r="BK1423" s="34"/>
      <c r="BL1423" s="34"/>
      <c r="BM1423" s="122"/>
      <c r="BN1423" s="28"/>
      <c r="BO1423" s="34"/>
      <c r="BP1423" s="30"/>
      <c r="BQ1423" s="30"/>
      <c r="BR1423" s="31"/>
      <c r="BS1423" s="31"/>
      <c r="BT1423" s="31"/>
      <c r="BU1423" s="31"/>
      <c r="BV1423" s="31"/>
      <c r="BW1423" s="31"/>
      <c r="BX1423" s="31"/>
      <c r="BY1423" s="31"/>
      <c r="BZ1423" s="31"/>
      <c r="CA1423" s="31"/>
      <c r="CB1423" s="31"/>
      <c r="CC1423" s="31"/>
      <c r="CD1423" s="31"/>
      <c r="CE1423" s="31"/>
      <c r="CF1423" s="31"/>
      <c r="CG1423" s="31"/>
      <c r="CH1423" s="31"/>
      <c r="CI1423" s="31"/>
      <c r="CJ1423" s="31"/>
      <c r="CK1423" s="31"/>
      <c r="CL1423" s="31"/>
      <c r="CM1423" s="31"/>
      <c r="CN1423" s="31"/>
      <c r="CO1423" s="31"/>
      <c r="CP1423" s="31"/>
      <c r="CQ1423" s="31"/>
      <c r="CR1423" s="31"/>
      <c r="CS1423" s="31"/>
      <c r="CT1423" s="31"/>
      <c r="CU1423" s="31"/>
      <c r="CV1423" s="31"/>
      <c r="CW1423" s="31"/>
      <c r="CX1423" s="31"/>
      <c r="CY1423" s="31"/>
      <c r="CZ1423" s="31"/>
      <c r="DA1423" s="31"/>
      <c r="DB1423" s="31"/>
      <c r="DC1423" s="31"/>
      <c r="DD1423" s="31"/>
      <c r="DE1423" s="31"/>
      <c r="DF1423" s="31"/>
      <c r="DG1423" s="31"/>
      <c r="DH1423" s="31"/>
      <c r="DI1423" s="31"/>
      <c r="DJ1423" s="31"/>
      <c r="DK1423" s="31"/>
      <c r="DL1423" s="31"/>
      <c r="DM1423" s="31"/>
      <c r="DN1423" s="31"/>
      <c r="DO1423" s="31"/>
      <c r="DP1423" s="31"/>
      <c r="DQ1423" s="31"/>
      <c r="DR1423" s="31"/>
      <c r="DS1423" s="31"/>
      <c r="DT1423" s="31"/>
      <c r="DU1423" s="31"/>
      <c r="DV1423" s="31"/>
      <c r="DW1423" s="31"/>
      <c r="DX1423" s="31"/>
      <c r="DY1423" s="31"/>
      <c r="DZ1423" s="31"/>
      <c r="EA1423" s="31"/>
      <c r="EB1423" s="31"/>
      <c r="EC1423" s="31"/>
      <c r="ED1423" s="31"/>
      <c r="EE1423" s="31"/>
      <c r="EF1423" s="31"/>
      <c r="EG1423" s="31"/>
      <c r="EH1423" s="31"/>
      <c r="EI1423" s="31"/>
      <c r="EJ1423" s="31"/>
      <c r="EK1423" s="31"/>
      <c r="EL1423" s="31"/>
      <c r="EM1423" s="31"/>
      <c r="EN1423" s="31"/>
      <c r="EO1423" s="31"/>
      <c r="EP1423" s="31"/>
      <c r="EQ1423" s="31"/>
      <c r="ER1423" s="31"/>
      <c r="ES1423" s="31"/>
      <c r="ET1423" s="31"/>
      <c r="EU1423" s="31"/>
      <c r="EV1423" s="31"/>
      <c r="EW1423" s="31"/>
      <c r="EX1423" s="31"/>
      <c r="EY1423" s="31"/>
      <c r="EZ1423" s="31"/>
      <c r="FA1423" s="31"/>
      <c r="FB1423" s="31"/>
      <c r="FC1423" s="31"/>
      <c r="FD1423" s="31"/>
      <c r="FE1423" s="31"/>
      <c r="FF1423" s="31"/>
      <c r="FG1423" s="31"/>
      <c r="FH1423" s="31"/>
      <c r="FI1423" s="31"/>
      <c r="FJ1423" s="31"/>
      <c r="FK1423" s="31"/>
      <c r="FL1423" s="31"/>
      <c r="FM1423" s="31"/>
      <c r="FN1423" s="31"/>
      <c r="FO1423" s="31"/>
      <c r="FP1423" s="31"/>
      <c r="FQ1423" s="31"/>
      <c r="FR1423" s="31"/>
      <c r="FS1423" s="31"/>
      <c r="FT1423" s="31"/>
      <c r="FU1423" s="31"/>
      <c r="FV1423" s="31"/>
      <c r="FW1423" s="31"/>
      <c r="FX1423" s="31"/>
      <c r="FY1423" s="31"/>
      <c r="FZ1423" s="31"/>
      <c r="GA1423" s="31"/>
      <c r="GB1423" s="31"/>
      <c r="GC1423" s="31"/>
      <c r="GD1423" s="31"/>
      <c r="GE1423" s="31"/>
      <c r="GF1423" s="31"/>
      <c r="GG1423" s="31"/>
      <c r="GH1423" s="31"/>
      <c r="GI1423" s="31"/>
      <c r="GJ1423" s="31"/>
      <c r="GK1423" s="31"/>
      <c r="GL1423" s="31"/>
      <c r="GM1423" s="31"/>
      <c r="GN1423" s="31"/>
      <c r="GO1423" s="31"/>
      <c r="GP1423" s="31"/>
      <c r="GQ1423" s="31"/>
      <c r="GR1423" s="31"/>
      <c r="GS1423" s="31"/>
      <c r="GT1423" s="31"/>
      <c r="GU1423" s="31"/>
      <c r="GV1423" s="31"/>
      <c r="GW1423" s="31"/>
      <c r="GX1423" s="31"/>
      <c r="GY1423" s="31"/>
      <c r="GZ1423" s="31"/>
    </row>
    <row r="1424" spans="2:208" s="32" customFormat="1" x14ac:dyDescent="0.2">
      <c r="B1424" s="21"/>
      <c r="C1424" s="22"/>
      <c r="D1424" s="22"/>
      <c r="E1424" s="22"/>
      <c r="F1424" s="246"/>
      <c r="G1424" s="121"/>
      <c r="H1424" s="27"/>
      <c r="I1424" s="28"/>
      <c r="J1424" s="29"/>
      <c r="K1424" s="30"/>
      <c r="L1424" s="34"/>
      <c r="M1424" s="35"/>
      <c r="N1424" s="30"/>
      <c r="O1424" s="34"/>
      <c r="P1424" s="35"/>
      <c r="Q1424" s="30"/>
      <c r="R1424" s="34"/>
      <c r="S1424" s="35"/>
      <c r="T1424" s="30"/>
      <c r="U1424" s="34"/>
      <c r="V1424" s="35"/>
      <c r="W1424" s="30"/>
      <c r="X1424" s="34"/>
      <c r="Y1424" s="34"/>
      <c r="Z1424" s="30"/>
      <c r="AA1424" s="34"/>
      <c r="AB1424" s="34"/>
      <c r="AC1424" s="30"/>
      <c r="AD1424" s="34"/>
      <c r="AE1424" s="34"/>
      <c r="AF1424" s="30"/>
      <c r="AG1424" s="34"/>
      <c r="AH1424" s="34"/>
      <c r="AI1424" s="30"/>
      <c r="AJ1424" s="34"/>
      <c r="AK1424" s="34"/>
      <c r="AL1424" s="30"/>
      <c r="AM1424" s="34"/>
      <c r="AN1424" s="34"/>
      <c r="AO1424" s="30"/>
      <c r="AP1424" s="34"/>
      <c r="AQ1424" s="34"/>
      <c r="AR1424" s="30"/>
      <c r="AS1424" s="34"/>
      <c r="AT1424" s="34"/>
      <c r="AU1424" s="30"/>
      <c r="AV1424" s="34"/>
      <c r="AW1424" s="34"/>
      <c r="AX1424" s="30"/>
      <c r="AY1424" s="34"/>
      <c r="AZ1424" s="34"/>
      <c r="BA1424" s="30"/>
      <c r="BB1424" s="34"/>
      <c r="BC1424" s="34"/>
      <c r="BD1424" s="30"/>
      <c r="BE1424" s="34"/>
      <c r="BF1424" s="34"/>
      <c r="BG1424" s="30"/>
      <c r="BH1424" s="34"/>
      <c r="BI1424" s="34"/>
      <c r="BJ1424" s="30"/>
      <c r="BK1424" s="34"/>
      <c r="BL1424" s="34"/>
      <c r="BM1424" s="122"/>
      <c r="BN1424" s="28"/>
      <c r="BO1424" s="34"/>
      <c r="BP1424" s="30"/>
      <c r="BQ1424" s="30"/>
      <c r="BR1424" s="31"/>
      <c r="BS1424" s="31"/>
      <c r="BT1424" s="31"/>
      <c r="BU1424" s="31"/>
      <c r="BV1424" s="31"/>
      <c r="BW1424" s="31"/>
      <c r="BX1424" s="31"/>
      <c r="BY1424" s="31"/>
      <c r="BZ1424" s="31"/>
      <c r="CA1424" s="31"/>
      <c r="CB1424" s="31"/>
      <c r="CC1424" s="31"/>
      <c r="CD1424" s="31"/>
      <c r="CE1424" s="31"/>
      <c r="CF1424" s="31"/>
      <c r="CG1424" s="31"/>
      <c r="CH1424" s="31"/>
      <c r="CI1424" s="31"/>
      <c r="CJ1424" s="31"/>
      <c r="CK1424" s="31"/>
      <c r="CL1424" s="31"/>
      <c r="CM1424" s="31"/>
      <c r="CN1424" s="31"/>
      <c r="CO1424" s="31"/>
      <c r="CP1424" s="31"/>
      <c r="CQ1424" s="31"/>
      <c r="CR1424" s="31"/>
      <c r="CS1424" s="31"/>
      <c r="CT1424" s="31"/>
      <c r="CU1424" s="31"/>
      <c r="CV1424" s="31"/>
      <c r="CW1424" s="31"/>
      <c r="CX1424" s="31"/>
      <c r="CY1424" s="31"/>
      <c r="CZ1424" s="31"/>
      <c r="DA1424" s="31"/>
      <c r="DB1424" s="31"/>
      <c r="DC1424" s="31"/>
      <c r="DD1424" s="31"/>
      <c r="DE1424" s="31"/>
      <c r="DF1424" s="31"/>
      <c r="DG1424" s="31"/>
      <c r="DH1424" s="31"/>
      <c r="DI1424" s="31"/>
      <c r="DJ1424" s="31"/>
      <c r="DK1424" s="31"/>
      <c r="DL1424" s="31"/>
      <c r="DM1424" s="31"/>
      <c r="DN1424" s="31"/>
      <c r="DO1424" s="31"/>
      <c r="DP1424" s="31"/>
      <c r="DQ1424" s="31"/>
      <c r="DR1424" s="31"/>
      <c r="DS1424" s="31"/>
      <c r="DT1424" s="31"/>
      <c r="DU1424" s="31"/>
      <c r="DV1424" s="31"/>
      <c r="DW1424" s="31"/>
      <c r="DX1424" s="31"/>
      <c r="DY1424" s="31"/>
      <c r="DZ1424" s="31"/>
      <c r="EA1424" s="31"/>
      <c r="EB1424" s="31"/>
      <c r="EC1424" s="31"/>
      <c r="ED1424" s="31"/>
      <c r="EE1424" s="31"/>
      <c r="EF1424" s="31"/>
      <c r="EG1424" s="31"/>
      <c r="EH1424" s="31"/>
      <c r="EI1424" s="31"/>
      <c r="EJ1424" s="31"/>
      <c r="EK1424" s="31"/>
      <c r="EL1424" s="31"/>
      <c r="EM1424" s="31"/>
      <c r="EN1424" s="31"/>
      <c r="EO1424" s="31"/>
      <c r="EP1424" s="31"/>
      <c r="EQ1424" s="31"/>
      <c r="ER1424" s="31"/>
      <c r="ES1424" s="31"/>
      <c r="ET1424" s="31"/>
      <c r="EU1424" s="31"/>
      <c r="EV1424" s="31"/>
      <c r="EW1424" s="31"/>
      <c r="EX1424" s="31"/>
      <c r="EY1424" s="31"/>
      <c r="EZ1424" s="31"/>
      <c r="FA1424" s="31"/>
      <c r="FB1424" s="31"/>
      <c r="FC1424" s="31"/>
      <c r="FD1424" s="31"/>
      <c r="FE1424" s="31"/>
      <c r="FF1424" s="31"/>
      <c r="FG1424" s="31"/>
      <c r="FH1424" s="31"/>
      <c r="FI1424" s="31"/>
      <c r="FJ1424" s="31"/>
      <c r="FK1424" s="31"/>
      <c r="FL1424" s="31"/>
      <c r="FM1424" s="31"/>
      <c r="FN1424" s="31"/>
      <c r="FO1424" s="31"/>
      <c r="FP1424" s="31"/>
      <c r="FQ1424" s="31"/>
      <c r="FR1424" s="31"/>
      <c r="FS1424" s="31"/>
      <c r="FT1424" s="31"/>
      <c r="FU1424" s="31"/>
      <c r="FV1424" s="31"/>
      <c r="FW1424" s="31"/>
      <c r="FX1424" s="31"/>
      <c r="FY1424" s="31"/>
      <c r="FZ1424" s="31"/>
      <c r="GA1424" s="31"/>
      <c r="GB1424" s="31"/>
      <c r="GC1424" s="31"/>
      <c r="GD1424" s="31"/>
      <c r="GE1424" s="31"/>
      <c r="GF1424" s="31"/>
      <c r="GG1424" s="31"/>
      <c r="GH1424" s="31"/>
      <c r="GI1424" s="31"/>
      <c r="GJ1424" s="31"/>
      <c r="GK1424" s="31"/>
      <c r="GL1424" s="31"/>
      <c r="GM1424" s="31"/>
      <c r="GN1424" s="31"/>
      <c r="GO1424" s="31"/>
      <c r="GP1424" s="31"/>
      <c r="GQ1424" s="31"/>
      <c r="GR1424" s="31"/>
      <c r="GS1424" s="31"/>
      <c r="GT1424" s="31"/>
      <c r="GU1424" s="31"/>
      <c r="GV1424" s="31"/>
      <c r="GW1424" s="31"/>
      <c r="GX1424" s="31"/>
      <c r="GY1424" s="31"/>
      <c r="GZ1424" s="31"/>
    </row>
    <row r="1425" spans="2:208" s="32" customFormat="1" x14ac:dyDescent="0.2">
      <c r="B1425" s="21"/>
      <c r="C1425" s="22"/>
      <c r="D1425" s="22"/>
      <c r="E1425" s="22"/>
      <c r="F1425" s="246"/>
      <c r="G1425" s="121"/>
      <c r="H1425" s="27"/>
      <c r="I1425" s="28"/>
      <c r="J1425" s="29"/>
      <c r="K1425" s="30"/>
      <c r="L1425" s="34"/>
      <c r="M1425" s="35"/>
      <c r="N1425" s="30"/>
      <c r="O1425" s="34"/>
      <c r="P1425" s="35"/>
      <c r="Q1425" s="30"/>
      <c r="R1425" s="34"/>
      <c r="S1425" s="35"/>
      <c r="T1425" s="30"/>
      <c r="U1425" s="34"/>
      <c r="V1425" s="35"/>
      <c r="W1425" s="30"/>
      <c r="X1425" s="34"/>
      <c r="Y1425" s="34"/>
      <c r="Z1425" s="30"/>
      <c r="AA1425" s="34"/>
      <c r="AB1425" s="34"/>
      <c r="AC1425" s="30"/>
      <c r="AD1425" s="34"/>
      <c r="AE1425" s="34"/>
      <c r="AF1425" s="30"/>
      <c r="AG1425" s="34"/>
      <c r="AH1425" s="34"/>
      <c r="AI1425" s="30"/>
      <c r="AJ1425" s="34"/>
      <c r="AK1425" s="34"/>
      <c r="AL1425" s="30"/>
      <c r="AM1425" s="34"/>
      <c r="AN1425" s="34"/>
      <c r="AO1425" s="30"/>
      <c r="AP1425" s="34"/>
      <c r="AQ1425" s="34"/>
      <c r="AR1425" s="30"/>
      <c r="AS1425" s="34"/>
      <c r="AT1425" s="34"/>
      <c r="AU1425" s="30"/>
      <c r="AV1425" s="34"/>
      <c r="AW1425" s="34"/>
      <c r="AX1425" s="30"/>
      <c r="AY1425" s="34"/>
      <c r="AZ1425" s="34"/>
      <c r="BA1425" s="30"/>
      <c r="BB1425" s="34"/>
      <c r="BC1425" s="34"/>
      <c r="BD1425" s="30"/>
      <c r="BE1425" s="34"/>
      <c r="BF1425" s="34"/>
      <c r="BG1425" s="30"/>
      <c r="BH1425" s="34"/>
      <c r="BI1425" s="34"/>
      <c r="BJ1425" s="30"/>
      <c r="BK1425" s="34"/>
      <c r="BL1425" s="34"/>
      <c r="BM1425" s="122"/>
      <c r="BN1425" s="28"/>
      <c r="BO1425" s="34"/>
      <c r="BP1425" s="30"/>
      <c r="BQ1425" s="30"/>
      <c r="BR1425" s="31"/>
      <c r="BS1425" s="31"/>
      <c r="BT1425" s="31"/>
      <c r="BU1425" s="31"/>
      <c r="BV1425" s="31"/>
      <c r="BW1425" s="31"/>
      <c r="BX1425" s="31"/>
      <c r="BY1425" s="31"/>
      <c r="BZ1425" s="31"/>
      <c r="CA1425" s="31"/>
      <c r="CB1425" s="31"/>
      <c r="CC1425" s="31"/>
      <c r="CD1425" s="31"/>
      <c r="CE1425" s="31"/>
      <c r="CF1425" s="31"/>
      <c r="CG1425" s="31"/>
      <c r="CH1425" s="31"/>
      <c r="CI1425" s="31"/>
      <c r="CJ1425" s="31"/>
      <c r="CK1425" s="31"/>
      <c r="CL1425" s="31"/>
      <c r="CM1425" s="31"/>
      <c r="CN1425" s="31"/>
      <c r="CO1425" s="31"/>
      <c r="CP1425" s="31"/>
      <c r="CQ1425" s="31"/>
      <c r="CR1425" s="31"/>
      <c r="CS1425" s="31"/>
      <c r="CT1425" s="31"/>
      <c r="CU1425" s="31"/>
      <c r="CV1425" s="31"/>
      <c r="CW1425" s="31"/>
      <c r="CX1425" s="31"/>
      <c r="CY1425" s="31"/>
      <c r="CZ1425" s="31"/>
      <c r="DA1425" s="31"/>
      <c r="DB1425" s="31"/>
      <c r="DC1425" s="31"/>
      <c r="DD1425" s="31"/>
      <c r="DE1425" s="31"/>
      <c r="DF1425" s="31"/>
      <c r="DG1425" s="31"/>
      <c r="DH1425" s="31"/>
      <c r="DI1425" s="31"/>
      <c r="DJ1425" s="31"/>
      <c r="DK1425" s="31"/>
      <c r="DL1425" s="31"/>
      <c r="DM1425" s="31"/>
      <c r="DN1425" s="31"/>
      <c r="DO1425" s="31"/>
      <c r="DP1425" s="31"/>
      <c r="DQ1425" s="31"/>
      <c r="DR1425" s="31"/>
      <c r="DS1425" s="31"/>
      <c r="DT1425" s="31"/>
      <c r="DU1425" s="31"/>
      <c r="DV1425" s="31"/>
      <c r="DW1425" s="31"/>
      <c r="DX1425" s="31"/>
      <c r="DY1425" s="31"/>
      <c r="DZ1425" s="31"/>
      <c r="EA1425" s="31"/>
      <c r="EB1425" s="31"/>
      <c r="EC1425" s="31"/>
      <c r="ED1425" s="31"/>
      <c r="EE1425" s="31"/>
      <c r="EF1425" s="31"/>
      <c r="EG1425" s="31"/>
      <c r="EH1425" s="31"/>
      <c r="EI1425" s="31"/>
      <c r="EJ1425" s="31"/>
      <c r="EK1425" s="31"/>
      <c r="EL1425" s="31"/>
      <c r="EM1425" s="31"/>
      <c r="EN1425" s="31"/>
      <c r="EO1425" s="31"/>
      <c r="EP1425" s="31"/>
      <c r="EQ1425" s="31"/>
      <c r="ER1425" s="31"/>
      <c r="ES1425" s="31"/>
      <c r="ET1425" s="31"/>
      <c r="EU1425" s="31"/>
      <c r="EV1425" s="31"/>
      <c r="EW1425" s="31"/>
      <c r="EX1425" s="31"/>
      <c r="EY1425" s="31"/>
      <c r="EZ1425" s="31"/>
      <c r="FA1425" s="31"/>
      <c r="FB1425" s="31"/>
      <c r="FC1425" s="31"/>
      <c r="FD1425" s="31"/>
      <c r="FE1425" s="31"/>
      <c r="FF1425" s="31"/>
      <c r="FG1425" s="31"/>
      <c r="FH1425" s="31"/>
      <c r="FI1425" s="31"/>
      <c r="FJ1425" s="31"/>
      <c r="FK1425" s="31"/>
      <c r="FL1425" s="31"/>
      <c r="FM1425" s="31"/>
      <c r="FN1425" s="31"/>
      <c r="FO1425" s="31"/>
      <c r="FP1425" s="31"/>
      <c r="FQ1425" s="31"/>
      <c r="FR1425" s="31"/>
      <c r="FS1425" s="31"/>
      <c r="FT1425" s="31"/>
      <c r="FU1425" s="31"/>
      <c r="FV1425" s="31"/>
      <c r="FW1425" s="31"/>
      <c r="FX1425" s="31"/>
      <c r="FY1425" s="31"/>
      <c r="FZ1425" s="31"/>
      <c r="GA1425" s="31"/>
      <c r="GB1425" s="31"/>
      <c r="GC1425" s="31"/>
      <c r="GD1425" s="31"/>
      <c r="GE1425" s="31"/>
      <c r="GF1425" s="31"/>
      <c r="GG1425" s="31"/>
      <c r="GH1425" s="31"/>
      <c r="GI1425" s="31"/>
      <c r="GJ1425" s="31"/>
      <c r="GK1425" s="31"/>
      <c r="GL1425" s="31"/>
      <c r="GM1425" s="31"/>
      <c r="GN1425" s="31"/>
      <c r="GO1425" s="31"/>
      <c r="GP1425" s="31"/>
      <c r="GQ1425" s="31"/>
      <c r="GR1425" s="31"/>
      <c r="GS1425" s="31"/>
      <c r="GT1425" s="31"/>
      <c r="GU1425" s="31"/>
      <c r="GV1425" s="31"/>
      <c r="GW1425" s="31"/>
      <c r="GX1425" s="31"/>
      <c r="GY1425" s="31"/>
      <c r="GZ1425" s="31"/>
    </row>
    <row r="1426" spans="2:208" s="32" customFormat="1" x14ac:dyDescent="0.2">
      <c r="B1426" s="21"/>
      <c r="C1426" s="22"/>
      <c r="D1426" s="22"/>
      <c r="E1426" s="22"/>
      <c r="F1426" s="246"/>
      <c r="G1426" s="121"/>
      <c r="H1426" s="27"/>
      <c r="I1426" s="28"/>
      <c r="J1426" s="29"/>
      <c r="K1426" s="30"/>
      <c r="L1426" s="34"/>
      <c r="M1426" s="35"/>
      <c r="N1426" s="30"/>
      <c r="O1426" s="34"/>
      <c r="P1426" s="35"/>
      <c r="Q1426" s="30"/>
      <c r="R1426" s="34"/>
      <c r="S1426" s="35"/>
      <c r="T1426" s="30"/>
      <c r="U1426" s="34"/>
      <c r="V1426" s="35"/>
      <c r="W1426" s="30"/>
      <c r="X1426" s="34"/>
      <c r="Y1426" s="34"/>
      <c r="Z1426" s="30"/>
      <c r="AA1426" s="34"/>
      <c r="AB1426" s="34"/>
      <c r="AC1426" s="30"/>
      <c r="AD1426" s="34"/>
      <c r="AE1426" s="34"/>
      <c r="AF1426" s="30"/>
      <c r="AG1426" s="34"/>
      <c r="AH1426" s="34"/>
      <c r="AI1426" s="30"/>
      <c r="AJ1426" s="34"/>
      <c r="AK1426" s="34"/>
      <c r="AL1426" s="30"/>
      <c r="AM1426" s="34"/>
      <c r="AN1426" s="34"/>
      <c r="AO1426" s="30"/>
      <c r="AP1426" s="34"/>
      <c r="AQ1426" s="34"/>
      <c r="AR1426" s="30"/>
      <c r="AS1426" s="34"/>
      <c r="AT1426" s="34"/>
      <c r="AU1426" s="30"/>
      <c r="AV1426" s="34"/>
      <c r="AW1426" s="34"/>
      <c r="AX1426" s="30"/>
      <c r="AY1426" s="34"/>
      <c r="AZ1426" s="34"/>
      <c r="BA1426" s="30"/>
      <c r="BB1426" s="34"/>
      <c r="BC1426" s="34"/>
      <c r="BD1426" s="30"/>
      <c r="BE1426" s="34"/>
      <c r="BF1426" s="34"/>
      <c r="BG1426" s="30"/>
      <c r="BH1426" s="34"/>
      <c r="BI1426" s="34"/>
      <c r="BJ1426" s="30"/>
      <c r="BK1426" s="34"/>
      <c r="BL1426" s="34"/>
      <c r="BM1426" s="122"/>
      <c r="BN1426" s="28"/>
      <c r="BO1426" s="34"/>
      <c r="BP1426" s="30"/>
      <c r="BQ1426" s="30"/>
      <c r="BR1426" s="31"/>
      <c r="BS1426" s="31"/>
      <c r="BT1426" s="31"/>
      <c r="BU1426" s="31"/>
      <c r="BV1426" s="31"/>
      <c r="BW1426" s="31"/>
      <c r="BX1426" s="31"/>
      <c r="BY1426" s="31"/>
      <c r="BZ1426" s="31"/>
      <c r="CA1426" s="31"/>
      <c r="CB1426" s="31"/>
      <c r="CC1426" s="31"/>
      <c r="CD1426" s="31"/>
      <c r="CE1426" s="31"/>
      <c r="CF1426" s="31"/>
      <c r="CG1426" s="31"/>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1"/>
      <c r="DD1426" s="31"/>
      <c r="DE1426" s="31"/>
      <c r="DF1426" s="31"/>
      <c r="DG1426" s="31"/>
      <c r="DH1426" s="31"/>
      <c r="DI1426" s="31"/>
      <c r="DJ1426" s="31"/>
      <c r="DK1426" s="31"/>
      <c r="DL1426" s="31"/>
      <c r="DM1426" s="31"/>
      <c r="DN1426" s="31"/>
      <c r="DO1426" s="31"/>
      <c r="DP1426" s="31"/>
      <c r="DQ1426" s="31"/>
      <c r="DR1426" s="31"/>
      <c r="DS1426" s="31"/>
      <c r="DT1426" s="31"/>
      <c r="DU1426" s="31"/>
      <c r="DV1426" s="31"/>
      <c r="DW1426" s="31"/>
      <c r="DX1426" s="31"/>
      <c r="DY1426" s="31"/>
      <c r="DZ1426" s="31"/>
      <c r="EA1426" s="31"/>
      <c r="EB1426" s="31"/>
      <c r="EC1426" s="31"/>
      <c r="ED1426" s="31"/>
      <c r="EE1426" s="31"/>
      <c r="EF1426" s="31"/>
      <c r="EG1426" s="31"/>
      <c r="EH1426" s="31"/>
      <c r="EI1426" s="31"/>
      <c r="EJ1426" s="31"/>
      <c r="EK1426" s="31"/>
      <c r="EL1426" s="31"/>
      <c r="EM1426" s="31"/>
      <c r="EN1426" s="31"/>
      <c r="EO1426" s="31"/>
      <c r="EP1426" s="31"/>
      <c r="EQ1426" s="31"/>
      <c r="ER1426" s="31"/>
      <c r="ES1426" s="31"/>
      <c r="ET1426" s="31"/>
      <c r="EU1426" s="31"/>
      <c r="EV1426" s="31"/>
      <c r="EW1426" s="31"/>
      <c r="EX1426" s="31"/>
      <c r="EY1426" s="31"/>
      <c r="EZ1426" s="31"/>
      <c r="FA1426" s="31"/>
      <c r="FB1426" s="31"/>
      <c r="FC1426" s="31"/>
      <c r="FD1426" s="31"/>
      <c r="FE1426" s="31"/>
      <c r="FF1426" s="31"/>
      <c r="FG1426" s="31"/>
      <c r="FH1426" s="31"/>
      <c r="FI1426" s="31"/>
      <c r="FJ1426" s="31"/>
      <c r="FK1426" s="31"/>
      <c r="FL1426" s="31"/>
      <c r="FM1426" s="31"/>
      <c r="FN1426" s="31"/>
      <c r="FO1426" s="31"/>
      <c r="FP1426" s="31"/>
      <c r="FQ1426" s="31"/>
      <c r="FR1426" s="31"/>
      <c r="FS1426" s="31"/>
      <c r="FT1426" s="31"/>
      <c r="FU1426" s="31"/>
      <c r="FV1426" s="31"/>
      <c r="FW1426" s="31"/>
      <c r="FX1426" s="31"/>
      <c r="FY1426" s="31"/>
      <c r="FZ1426" s="31"/>
      <c r="GA1426" s="31"/>
      <c r="GB1426" s="31"/>
      <c r="GC1426" s="31"/>
      <c r="GD1426" s="31"/>
      <c r="GE1426" s="31"/>
      <c r="GF1426" s="31"/>
      <c r="GG1426" s="31"/>
      <c r="GH1426" s="31"/>
      <c r="GI1426" s="31"/>
      <c r="GJ1426" s="31"/>
      <c r="GK1426" s="31"/>
      <c r="GL1426" s="31"/>
      <c r="GM1426" s="31"/>
      <c r="GN1426" s="31"/>
      <c r="GO1426" s="31"/>
      <c r="GP1426" s="31"/>
      <c r="GQ1426" s="31"/>
      <c r="GR1426" s="31"/>
      <c r="GS1426" s="31"/>
      <c r="GT1426" s="31"/>
      <c r="GU1426" s="31"/>
      <c r="GV1426" s="31"/>
      <c r="GW1426" s="31"/>
      <c r="GX1426" s="31"/>
      <c r="GY1426" s="31"/>
      <c r="GZ1426" s="31"/>
    </row>
    <row r="1427" spans="2:208" s="32" customFormat="1" x14ac:dyDescent="0.2">
      <c r="B1427" s="21"/>
      <c r="C1427" s="22"/>
      <c r="D1427" s="22"/>
      <c r="E1427" s="22"/>
      <c r="F1427" s="246"/>
      <c r="G1427" s="121"/>
      <c r="H1427" s="27"/>
      <c r="I1427" s="28"/>
      <c r="J1427" s="29"/>
      <c r="K1427" s="30"/>
      <c r="L1427" s="34"/>
      <c r="M1427" s="35"/>
      <c r="N1427" s="30"/>
      <c r="O1427" s="34"/>
      <c r="P1427" s="35"/>
      <c r="Q1427" s="30"/>
      <c r="R1427" s="34"/>
      <c r="S1427" s="35"/>
      <c r="T1427" s="30"/>
      <c r="U1427" s="34"/>
      <c r="V1427" s="35"/>
      <c r="W1427" s="30"/>
      <c r="X1427" s="34"/>
      <c r="Y1427" s="34"/>
      <c r="Z1427" s="30"/>
      <c r="AA1427" s="34"/>
      <c r="AB1427" s="34"/>
      <c r="AC1427" s="30"/>
      <c r="AD1427" s="34"/>
      <c r="AE1427" s="34"/>
      <c r="AF1427" s="30"/>
      <c r="AG1427" s="34"/>
      <c r="AH1427" s="34"/>
      <c r="AI1427" s="30"/>
      <c r="AJ1427" s="34"/>
      <c r="AK1427" s="34"/>
      <c r="AL1427" s="30"/>
      <c r="AM1427" s="34"/>
      <c r="AN1427" s="34"/>
      <c r="AO1427" s="30"/>
      <c r="AP1427" s="34"/>
      <c r="AQ1427" s="34"/>
      <c r="AR1427" s="30"/>
      <c r="AS1427" s="34"/>
      <c r="AT1427" s="34"/>
      <c r="AU1427" s="30"/>
      <c r="AV1427" s="34"/>
      <c r="AW1427" s="34"/>
      <c r="AX1427" s="30"/>
      <c r="AY1427" s="34"/>
      <c r="AZ1427" s="34"/>
      <c r="BA1427" s="30"/>
      <c r="BB1427" s="34"/>
      <c r="BC1427" s="34"/>
      <c r="BD1427" s="30"/>
      <c r="BE1427" s="34"/>
      <c r="BF1427" s="34"/>
      <c r="BG1427" s="30"/>
      <c r="BH1427" s="34"/>
      <c r="BI1427" s="34"/>
      <c r="BJ1427" s="30"/>
      <c r="BK1427" s="34"/>
      <c r="BL1427" s="34"/>
      <c r="BM1427" s="122"/>
      <c r="BN1427" s="28"/>
      <c r="BO1427" s="34"/>
      <c r="BP1427" s="30"/>
      <c r="BQ1427" s="30"/>
      <c r="BR1427" s="31"/>
      <c r="BS1427" s="31"/>
      <c r="BT1427" s="31"/>
      <c r="BU1427" s="31"/>
      <c r="BV1427" s="31"/>
      <c r="BW1427" s="31"/>
      <c r="BX1427" s="31"/>
      <c r="BY1427" s="31"/>
      <c r="BZ1427" s="31"/>
      <c r="CA1427" s="31"/>
      <c r="CB1427" s="31"/>
      <c r="CC1427" s="31"/>
      <c r="CD1427" s="31"/>
      <c r="CE1427" s="31"/>
      <c r="CF1427" s="31"/>
      <c r="CG1427" s="31"/>
      <c r="CH1427" s="31"/>
      <c r="CI1427" s="31"/>
      <c r="CJ1427" s="31"/>
      <c r="CK1427" s="31"/>
      <c r="CL1427" s="31"/>
      <c r="CM1427" s="31"/>
      <c r="CN1427" s="31"/>
      <c r="CO1427" s="31"/>
      <c r="CP1427" s="31"/>
      <c r="CQ1427" s="31"/>
      <c r="CR1427" s="31"/>
      <c r="CS1427" s="31"/>
      <c r="CT1427" s="31"/>
      <c r="CU1427" s="31"/>
      <c r="CV1427" s="31"/>
      <c r="CW1427" s="31"/>
      <c r="CX1427" s="31"/>
      <c r="CY1427" s="31"/>
      <c r="CZ1427" s="31"/>
      <c r="DA1427" s="31"/>
      <c r="DB1427" s="31"/>
      <c r="DC1427" s="31"/>
      <c r="DD1427" s="31"/>
      <c r="DE1427" s="31"/>
      <c r="DF1427" s="31"/>
      <c r="DG1427" s="31"/>
      <c r="DH1427" s="31"/>
      <c r="DI1427" s="31"/>
      <c r="DJ1427" s="31"/>
      <c r="DK1427" s="31"/>
      <c r="DL1427" s="31"/>
      <c r="DM1427" s="31"/>
      <c r="DN1427" s="31"/>
      <c r="DO1427" s="31"/>
      <c r="DP1427" s="31"/>
      <c r="DQ1427" s="31"/>
      <c r="DR1427" s="31"/>
      <c r="DS1427" s="31"/>
      <c r="DT1427" s="31"/>
      <c r="DU1427" s="31"/>
      <c r="DV1427" s="31"/>
      <c r="DW1427" s="31"/>
      <c r="DX1427" s="31"/>
      <c r="DY1427" s="31"/>
      <c r="DZ1427" s="31"/>
      <c r="EA1427" s="31"/>
      <c r="EB1427" s="31"/>
      <c r="EC1427" s="31"/>
      <c r="ED1427" s="31"/>
      <c r="EE1427" s="31"/>
      <c r="EF1427" s="31"/>
      <c r="EG1427" s="31"/>
      <c r="EH1427" s="31"/>
      <c r="EI1427" s="31"/>
      <c r="EJ1427" s="31"/>
      <c r="EK1427" s="31"/>
      <c r="EL1427" s="31"/>
      <c r="EM1427" s="31"/>
      <c r="EN1427" s="31"/>
      <c r="EO1427" s="31"/>
      <c r="EP1427" s="31"/>
      <c r="EQ1427" s="31"/>
      <c r="ER1427" s="31"/>
      <c r="ES1427" s="31"/>
      <c r="ET1427" s="31"/>
      <c r="EU1427" s="31"/>
      <c r="EV1427" s="31"/>
      <c r="EW1427" s="31"/>
      <c r="EX1427" s="31"/>
      <c r="EY1427" s="31"/>
      <c r="EZ1427" s="31"/>
      <c r="FA1427" s="31"/>
      <c r="FB1427" s="31"/>
      <c r="FC1427" s="31"/>
      <c r="FD1427" s="31"/>
      <c r="FE1427" s="31"/>
      <c r="FF1427" s="31"/>
      <c r="FG1427" s="31"/>
      <c r="FH1427" s="31"/>
      <c r="FI1427" s="31"/>
      <c r="FJ1427" s="31"/>
      <c r="FK1427" s="31"/>
      <c r="FL1427" s="31"/>
      <c r="FM1427" s="31"/>
      <c r="FN1427" s="31"/>
      <c r="FO1427" s="31"/>
      <c r="FP1427" s="31"/>
      <c r="FQ1427" s="31"/>
      <c r="FR1427" s="31"/>
      <c r="FS1427" s="31"/>
      <c r="FT1427" s="31"/>
      <c r="FU1427" s="31"/>
      <c r="FV1427" s="31"/>
      <c r="FW1427" s="31"/>
      <c r="FX1427" s="31"/>
      <c r="FY1427" s="31"/>
      <c r="FZ1427" s="31"/>
      <c r="GA1427" s="31"/>
      <c r="GB1427" s="31"/>
      <c r="GC1427" s="31"/>
      <c r="GD1427" s="31"/>
      <c r="GE1427" s="31"/>
      <c r="GF1427" s="31"/>
      <c r="GG1427" s="31"/>
      <c r="GH1427" s="31"/>
      <c r="GI1427" s="31"/>
      <c r="GJ1427" s="31"/>
      <c r="GK1427" s="31"/>
      <c r="GL1427" s="31"/>
      <c r="GM1427" s="31"/>
      <c r="GN1427" s="31"/>
      <c r="GO1427" s="31"/>
      <c r="GP1427" s="31"/>
      <c r="GQ1427" s="31"/>
      <c r="GR1427" s="31"/>
      <c r="GS1427" s="31"/>
      <c r="GT1427" s="31"/>
      <c r="GU1427" s="31"/>
      <c r="GV1427" s="31"/>
      <c r="GW1427" s="31"/>
      <c r="GX1427" s="31"/>
      <c r="GY1427" s="31"/>
      <c r="GZ1427" s="31"/>
    </row>
    <row r="1428" spans="2:208" s="32" customFormat="1" x14ac:dyDescent="0.2">
      <c r="B1428" s="21"/>
      <c r="C1428" s="22"/>
      <c r="D1428" s="22"/>
      <c r="E1428" s="22"/>
      <c r="F1428" s="246"/>
      <c r="G1428" s="121"/>
      <c r="H1428" s="27"/>
      <c r="I1428" s="28"/>
      <c r="J1428" s="29"/>
      <c r="K1428" s="30"/>
      <c r="L1428" s="34"/>
      <c r="M1428" s="35"/>
      <c r="N1428" s="30"/>
      <c r="O1428" s="34"/>
      <c r="P1428" s="35"/>
      <c r="Q1428" s="30"/>
      <c r="R1428" s="34"/>
      <c r="S1428" s="35"/>
      <c r="T1428" s="30"/>
      <c r="U1428" s="34"/>
      <c r="V1428" s="35"/>
      <c r="W1428" s="30"/>
      <c r="X1428" s="34"/>
      <c r="Y1428" s="34"/>
      <c r="Z1428" s="30"/>
      <c r="AA1428" s="34"/>
      <c r="AB1428" s="34"/>
      <c r="AC1428" s="30"/>
      <c r="AD1428" s="34"/>
      <c r="AE1428" s="34"/>
      <c r="AF1428" s="30"/>
      <c r="AG1428" s="34"/>
      <c r="AH1428" s="34"/>
      <c r="AI1428" s="30"/>
      <c r="AJ1428" s="34"/>
      <c r="AK1428" s="34"/>
      <c r="AL1428" s="30"/>
      <c r="AM1428" s="34"/>
      <c r="AN1428" s="34"/>
      <c r="AO1428" s="30"/>
      <c r="AP1428" s="34"/>
      <c r="AQ1428" s="34"/>
      <c r="AR1428" s="30"/>
      <c r="AS1428" s="34"/>
      <c r="AT1428" s="34"/>
      <c r="AU1428" s="30"/>
      <c r="AV1428" s="34"/>
      <c r="AW1428" s="34"/>
      <c r="AX1428" s="30"/>
      <c r="AY1428" s="34"/>
      <c r="AZ1428" s="34"/>
      <c r="BA1428" s="30"/>
      <c r="BB1428" s="34"/>
      <c r="BC1428" s="34"/>
      <c r="BD1428" s="30"/>
      <c r="BE1428" s="34"/>
      <c r="BF1428" s="34"/>
      <c r="BG1428" s="30"/>
      <c r="BH1428" s="34"/>
      <c r="BI1428" s="34"/>
      <c r="BJ1428" s="30"/>
      <c r="BK1428" s="34"/>
      <c r="BL1428" s="34"/>
      <c r="BM1428" s="122"/>
      <c r="BN1428" s="28"/>
      <c r="BO1428" s="34"/>
      <c r="BP1428" s="30"/>
      <c r="BQ1428" s="30"/>
      <c r="BR1428" s="31"/>
      <c r="BS1428" s="31"/>
      <c r="BT1428" s="31"/>
      <c r="BU1428" s="31"/>
      <c r="BV1428" s="31"/>
      <c r="BW1428" s="31"/>
      <c r="BX1428" s="31"/>
      <c r="BY1428" s="31"/>
      <c r="BZ1428" s="31"/>
      <c r="CA1428" s="31"/>
      <c r="CB1428" s="31"/>
      <c r="CC1428" s="31"/>
      <c r="CD1428" s="31"/>
      <c r="CE1428" s="31"/>
      <c r="CF1428" s="31"/>
      <c r="CG1428" s="31"/>
      <c r="CH1428" s="31"/>
      <c r="CI1428" s="31"/>
      <c r="CJ1428" s="31"/>
      <c r="CK1428" s="31"/>
      <c r="CL1428" s="31"/>
      <c r="CM1428" s="31"/>
      <c r="CN1428" s="31"/>
      <c r="CO1428" s="31"/>
      <c r="CP1428" s="31"/>
      <c r="CQ1428" s="31"/>
      <c r="CR1428" s="31"/>
      <c r="CS1428" s="31"/>
      <c r="CT1428" s="31"/>
      <c r="CU1428" s="31"/>
      <c r="CV1428" s="31"/>
      <c r="CW1428" s="31"/>
      <c r="CX1428" s="31"/>
      <c r="CY1428" s="31"/>
      <c r="CZ1428" s="31"/>
      <c r="DA1428" s="31"/>
      <c r="DB1428" s="31"/>
      <c r="DC1428" s="31"/>
      <c r="DD1428" s="31"/>
      <c r="DE1428" s="31"/>
      <c r="DF1428" s="31"/>
      <c r="DG1428" s="31"/>
      <c r="DH1428" s="31"/>
      <c r="DI1428" s="31"/>
      <c r="DJ1428" s="31"/>
      <c r="DK1428" s="31"/>
      <c r="DL1428" s="31"/>
      <c r="DM1428" s="31"/>
      <c r="DN1428" s="31"/>
      <c r="DO1428" s="31"/>
      <c r="DP1428" s="31"/>
      <c r="DQ1428" s="31"/>
      <c r="DR1428" s="31"/>
      <c r="DS1428" s="31"/>
      <c r="DT1428" s="31"/>
      <c r="DU1428" s="31"/>
      <c r="DV1428" s="31"/>
      <c r="DW1428" s="31"/>
      <c r="DX1428" s="31"/>
      <c r="DY1428" s="31"/>
      <c r="DZ1428" s="31"/>
      <c r="EA1428" s="31"/>
      <c r="EB1428" s="31"/>
      <c r="EC1428" s="31"/>
      <c r="ED1428" s="31"/>
      <c r="EE1428" s="31"/>
      <c r="EF1428" s="31"/>
      <c r="EG1428" s="31"/>
      <c r="EH1428" s="31"/>
      <c r="EI1428" s="31"/>
      <c r="EJ1428" s="31"/>
      <c r="EK1428" s="31"/>
      <c r="EL1428" s="31"/>
      <c r="EM1428" s="31"/>
      <c r="EN1428" s="31"/>
      <c r="EO1428" s="31"/>
      <c r="EP1428" s="31"/>
      <c r="EQ1428" s="31"/>
      <c r="ER1428" s="31"/>
      <c r="ES1428" s="31"/>
      <c r="ET1428" s="31"/>
      <c r="EU1428" s="31"/>
      <c r="EV1428" s="31"/>
      <c r="EW1428" s="31"/>
      <c r="EX1428" s="31"/>
      <c r="EY1428" s="31"/>
      <c r="EZ1428" s="31"/>
      <c r="FA1428" s="31"/>
      <c r="FB1428" s="31"/>
      <c r="FC1428" s="31"/>
      <c r="FD1428" s="31"/>
      <c r="FE1428" s="31"/>
      <c r="FF1428" s="31"/>
      <c r="FG1428" s="31"/>
      <c r="FH1428" s="31"/>
      <c r="FI1428" s="31"/>
      <c r="FJ1428" s="31"/>
      <c r="FK1428" s="31"/>
      <c r="FL1428" s="31"/>
      <c r="FM1428" s="31"/>
      <c r="FN1428" s="31"/>
      <c r="FO1428" s="31"/>
      <c r="FP1428" s="31"/>
      <c r="FQ1428" s="31"/>
      <c r="FR1428" s="31"/>
      <c r="FS1428" s="31"/>
      <c r="FT1428" s="31"/>
      <c r="FU1428" s="31"/>
      <c r="FV1428" s="31"/>
      <c r="FW1428" s="31"/>
      <c r="FX1428" s="31"/>
      <c r="FY1428" s="31"/>
      <c r="FZ1428" s="31"/>
      <c r="GA1428" s="31"/>
      <c r="GB1428" s="31"/>
      <c r="GC1428" s="31"/>
      <c r="GD1428" s="31"/>
      <c r="GE1428" s="31"/>
      <c r="GF1428" s="31"/>
      <c r="GG1428" s="31"/>
      <c r="GH1428" s="31"/>
      <c r="GI1428" s="31"/>
      <c r="GJ1428" s="31"/>
      <c r="GK1428" s="31"/>
      <c r="GL1428" s="31"/>
      <c r="GM1428" s="31"/>
      <c r="GN1428" s="31"/>
      <c r="GO1428" s="31"/>
      <c r="GP1428" s="31"/>
      <c r="GQ1428" s="31"/>
      <c r="GR1428" s="31"/>
      <c r="GS1428" s="31"/>
      <c r="GT1428" s="31"/>
      <c r="GU1428" s="31"/>
      <c r="GV1428" s="31"/>
      <c r="GW1428" s="31"/>
      <c r="GX1428" s="31"/>
      <c r="GY1428" s="31"/>
      <c r="GZ1428" s="31"/>
    </row>
    <row r="1429" spans="2:208" s="32" customFormat="1" x14ac:dyDescent="0.2">
      <c r="B1429" s="21"/>
      <c r="C1429" s="22"/>
      <c r="D1429" s="22"/>
      <c r="E1429" s="22"/>
      <c r="F1429" s="246"/>
      <c r="G1429" s="121"/>
      <c r="H1429" s="27"/>
      <c r="I1429" s="28"/>
      <c r="J1429" s="29"/>
      <c r="K1429" s="30"/>
      <c r="L1429" s="34"/>
      <c r="M1429" s="35"/>
      <c r="N1429" s="30"/>
      <c r="O1429" s="34"/>
      <c r="P1429" s="35"/>
      <c r="Q1429" s="30"/>
      <c r="R1429" s="34"/>
      <c r="S1429" s="35"/>
      <c r="T1429" s="30"/>
      <c r="U1429" s="34"/>
      <c r="V1429" s="35"/>
      <c r="W1429" s="30"/>
      <c r="X1429" s="34"/>
      <c r="Y1429" s="34"/>
      <c r="Z1429" s="30"/>
      <c r="AA1429" s="34"/>
      <c r="AB1429" s="34"/>
      <c r="AC1429" s="30"/>
      <c r="AD1429" s="34"/>
      <c r="AE1429" s="34"/>
      <c r="AF1429" s="30"/>
      <c r="AG1429" s="34"/>
      <c r="AH1429" s="34"/>
      <c r="AI1429" s="30"/>
      <c r="AJ1429" s="34"/>
      <c r="AK1429" s="34"/>
      <c r="AL1429" s="30"/>
      <c r="AM1429" s="34"/>
      <c r="AN1429" s="34"/>
      <c r="AO1429" s="30"/>
      <c r="AP1429" s="34"/>
      <c r="AQ1429" s="34"/>
      <c r="AR1429" s="30"/>
      <c r="AS1429" s="34"/>
      <c r="AT1429" s="34"/>
      <c r="AU1429" s="30"/>
      <c r="AV1429" s="34"/>
      <c r="AW1429" s="34"/>
      <c r="AX1429" s="30"/>
      <c r="AY1429" s="34"/>
      <c r="AZ1429" s="34"/>
      <c r="BA1429" s="30"/>
      <c r="BB1429" s="34"/>
      <c r="BC1429" s="34"/>
      <c r="BD1429" s="30"/>
      <c r="BE1429" s="34"/>
      <c r="BF1429" s="34"/>
      <c r="BG1429" s="30"/>
      <c r="BH1429" s="34"/>
      <c r="BI1429" s="34"/>
      <c r="BJ1429" s="30"/>
      <c r="BK1429" s="34"/>
      <c r="BL1429" s="34"/>
      <c r="BM1429" s="122"/>
      <c r="BN1429" s="28"/>
      <c r="BO1429" s="34"/>
      <c r="BP1429" s="30"/>
      <c r="BQ1429" s="30"/>
      <c r="BR1429" s="31"/>
      <c r="BS1429" s="31"/>
      <c r="BT1429" s="31"/>
      <c r="BU1429" s="31"/>
      <c r="BV1429" s="31"/>
      <c r="BW1429" s="31"/>
      <c r="BX1429" s="31"/>
      <c r="BY1429" s="31"/>
      <c r="BZ1429" s="31"/>
      <c r="CA1429" s="31"/>
      <c r="CB1429" s="31"/>
      <c r="CC1429" s="31"/>
      <c r="CD1429" s="31"/>
      <c r="CE1429" s="31"/>
      <c r="CF1429" s="31"/>
      <c r="CG1429" s="31"/>
      <c r="CH1429" s="31"/>
      <c r="CI1429" s="31"/>
      <c r="CJ1429" s="31"/>
      <c r="CK1429" s="31"/>
      <c r="CL1429" s="31"/>
      <c r="CM1429" s="31"/>
      <c r="CN1429" s="31"/>
      <c r="CO1429" s="31"/>
      <c r="CP1429" s="31"/>
      <c r="CQ1429" s="31"/>
      <c r="CR1429" s="31"/>
      <c r="CS1429" s="31"/>
      <c r="CT1429" s="31"/>
      <c r="CU1429" s="31"/>
      <c r="CV1429" s="31"/>
      <c r="CW1429" s="31"/>
      <c r="CX1429" s="31"/>
      <c r="CY1429" s="31"/>
      <c r="CZ1429" s="31"/>
      <c r="DA1429" s="31"/>
      <c r="DB1429" s="31"/>
      <c r="DC1429" s="31"/>
      <c r="DD1429" s="31"/>
      <c r="DE1429" s="31"/>
      <c r="DF1429" s="31"/>
      <c r="DG1429" s="31"/>
      <c r="DH1429" s="31"/>
      <c r="DI1429" s="31"/>
      <c r="DJ1429" s="31"/>
      <c r="DK1429" s="31"/>
      <c r="DL1429" s="31"/>
      <c r="DM1429" s="31"/>
      <c r="DN1429" s="31"/>
      <c r="DO1429" s="31"/>
      <c r="DP1429" s="31"/>
      <c r="DQ1429" s="31"/>
      <c r="DR1429" s="31"/>
      <c r="DS1429" s="31"/>
      <c r="DT1429" s="31"/>
      <c r="DU1429" s="31"/>
      <c r="DV1429" s="31"/>
      <c r="DW1429" s="31"/>
      <c r="DX1429" s="31"/>
      <c r="DY1429" s="31"/>
      <c r="DZ1429" s="31"/>
      <c r="EA1429" s="31"/>
      <c r="EB1429" s="31"/>
      <c r="EC1429" s="31"/>
      <c r="ED1429" s="31"/>
      <c r="EE1429" s="31"/>
      <c r="EF1429" s="31"/>
      <c r="EG1429" s="31"/>
      <c r="EH1429" s="31"/>
      <c r="EI1429" s="31"/>
      <c r="EJ1429" s="31"/>
      <c r="EK1429" s="31"/>
      <c r="EL1429" s="31"/>
      <c r="EM1429" s="31"/>
      <c r="EN1429" s="31"/>
      <c r="EO1429" s="31"/>
      <c r="EP1429" s="31"/>
      <c r="EQ1429" s="31"/>
      <c r="ER1429" s="31"/>
      <c r="ES1429" s="31"/>
      <c r="ET1429" s="31"/>
      <c r="EU1429" s="31"/>
      <c r="EV1429" s="31"/>
      <c r="EW1429" s="31"/>
      <c r="EX1429" s="31"/>
      <c r="EY1429" s="31"/>
      <c r="EZ1429" s="31"/>
      <c r="FA1429" s="31"/>
      <c r="FB1429" s="31"/>
      <c r="FC1429" s="31"/>
      <c r="FD1429" s="31"/>
      <c r="FE1429" s="31"/>
      <c r="FF1429" s="31"/>
      <c r="FG1429" s="31"/>
      <c r="FH1429" s="31"/>
      <c r="FI1429" s="31"/>
      <c r="FJ1429" s="31"/>
      <c r="FK1429" s="31"/>
      <c r="FL1429" s="31"/>
      <c r="FM1429" s="31"/>
      <c r="FN1429" s="31"/>
      <c r="FO1429" s="31"/>
      <c r="FP1429" s="31"/>
      <c r="FQ1429" s="31"/>
      <c r="FR1429" s="31"/>
      <c r="FS1429" s="31"/>
      <c r="FT1429" s="31"/>
      <c r="FU1429" s="31"/>
      <c r="FV1429" s="31"/>
      <c r="FW1429" s="31"/>
      <c r="FX1429" s="31"/>
      <c r="FY1429" s="31"/>
      <c r="FZ1429" s="31"/>
      <c r="GA1429" s="31"/>
      <c r="GB1429" s="31"/>
      <c r="GC1429" s="31"/>
      <c r="GD1429" s="31"/>
      <c r="GE1429" s="31"/>
      <c r="GF1429" s="31"/>
      <c r="GG1429" s="31"/>
      <c r="GH1429" s="31"/>
      <c r="GI1429" s="31"/>
      <c r="GJ1429" s="31"/>
      <c r="GK1429" s="31"/>
      <c r="GL1429" s="31"/>
      <c r="GM1429" s="31"/>
      <c r="GN1429" s="31"/>
      <c r="GO1429" s="31"/>
      <c r="GP1429" s="31"/>
      <c r="GQ1429" s="31"/>
      <c r="GR1429" s="31"/>
      <c r="GS1429" s="31"/>
      <c r="GT1429" s="31"/>
      <c r="GU1429" s="31"/>
      <c r="GV1429" s="31"/>
      <c r="GW1429" s="31"/>
      <c r="GX1429" s="31"/>
      <c r="GY1429" s="31"/>
      <c r="GZ1429" s="31"/>
    </row>
    <row r="1430" spans="2:208" s="32" customFormat="1" x14ac:dyDescent="0.2">
      <c r="B1430" s="21"/>
      <c r="C1430" s="22"/>
      <c r="D1430" s="22"/>
      <c r="E1430" s="22"/>
      <c r="F1430" s="246"/>
      <c r="G1430" s="121"/>
      <c r="H1430" s="27"/>
      <c r="I1430" s="28"/>
      <c r="J1430" s="29"/>
      <c r="K1430" s="30"/>
      <c r="L1430" s="34"/>
      <c r="M1430" s="35"/>
      <c r="N1430" s="30"/>
      <c r="O1430" s="34"/>
      <c r="P1430" s="35"/>
      <c r="Q1430" s="30"/>
      <c r="R1430" s="34"/>
      <c r="S1430" s="35"/>
      <c r="T1430" s="30"/>
      <c r="U1430" s="34"/>
      <c r="V1430" s="35"/>
      <c r="W1430" s="30"/>
      <c r="X1430" s="34"/>
      <c r="Y1430" s="34"/>
      <c r="Z1430" s="30"/>
      <c r="AA1430" s="34"/>
      <c r="AB1430" s="34"/>
      <c r="AC1430" s="30"/>
      <c r="AD1430" s="34"/>
      <c r="AE1430" s="34"/>
      <c r="AF1430" s="30"/>
      <c r="AG1430" s="34"/>
      <c r="AH1430" s="34"/>
      <c r="AI1430" s="30"/>
      <c r="AJ1430" s="34"/>
      <c r="AK1430" s="34"/>
      <c r="AL1430" s="30"/>
      <c r="AM1430" s="34"/>
      <c r="AN1430" s="34"/>
      <c r="AO1430" s="30"/>
      <c r="AP1430" s="34"/>
      <c r="AQ1430" s="34"/>
      <c r="AR1430" s="30"/>
      <c r="AS1430" s="34"/>
      <c r="AT1430" s="34"/>
      <c r="AU1430" s="30"/>
      <c r="AV1430" s="34"/>
      <c r="AW1430" s="34"/>
      <c r="AX1430" s="30"/>
      <c r="AY1430" s="34"/>
      <c r="AZ1430" s="34"/>
      <c r="BA1430" s="30"/>
      <c r="BB1430" s="34"/>
      <c r="BC1430" s="34"/>
      <c r="BD1430" s="30"/>
      <c r="BE1430" s="34"/>
      <c r="BF1430" s="34"/>
      <c r="BG1430" s="30"/>
      <c r="BH1430" s="34"/>
      <c r="BI1430" s="34"/>
      <c r="BJ1430" s="30"/>
      <c r="BK1430" s="34"/>
      <c r="BL1430" s="34"/>
      <c r="BM1430" s="122"/>
      <c r="BN1430" s="28"/>
      <c r="BO1430" s="34"/>
      <c r="BP1430" s="30"/>
      <c r="BQ1430" s="30"/>
      <c r="BR1430" s="31"/>
      <c r="BS1430" s="31"/>
      <c r="BT1430" s="31"/>
      <c r="BU1430" s="31"/>
      <c r="BV1430" s="31"/>
      <c r="BW1430" s="31"/>
      <c r="BX1430" s="31"/>
      <c r="BY1430" s="31"/>
      <c r="BZ1430" s="31"/>
      <c r="CA1430" s="31"/>
      <c r="CB1430" s="31"/>
      <c r="CC1430" s="31"/>
      <c r="CD1430" s="31"/>
      <c r="CE1430" s="31"/>
      <c r="CF1430" s="31"/>
      <c r="CG1430" s="31"/>
      <c r="CH1430" s="31"/>
      <c r="CI1430" s="31"/>
      <c r="CJ1430" s="31"/>
      <c r="CK1430" s="31"/>
      <c r="CL1430" s="31"/>
      <c r="CM1430" s="31"/>
      <c r="CN1430" s="31"/>
      <c r="CO1430" s="31"/>
      <c r="CP1430" s="31"/>
      <c r="CQ1430" s="31"/>
      <c r="CR1430" s="31"/>
      <c r="CS1430" s="31"/>
      <c r="CT1430" s="31"/>
      <c r="CU1430" s="31"/>
      <c r="CV1430" s="31"/>
      <c r="CW1430" s="31"/>
      <c r="CX1430" s="31"/>
      <c r="CY1430" s="31"/>
      <c r="CZ1430" s="31"/>
      <c r="DA1430" s="31"/>
      <c r="DB1430" s="31"/>
      <c r="DC1430" s="31"/>
      <c r="DD1430" s="31"/>
      <c r="DE1430" s="31"/>
      <c r="DF1430" s="31"/>
      <c r="DG1430" s="31"/>
      <c r="DH1430" s="31"/>
      <c r="DI1430" s="31"/>
      <c r="DJ1430" s="31"/>
      <c r="DK1430" s="31"/>
      <c r="DL1430" s="31"/>
      <c r="DM1430" s="31"/>
      <c r="DN1430" s="31"/>
      <c r="DO1430" s="31"/>
      <c r="DP1430" s="31"/>
      <c r="DQ1430" s="31"/>
      <c r="DR1430" s="31"/>
      <c r="DS1430" s="31"/>
      <c r="DT1430" s="31"/>
      <c r="DU1430" s="31"/>
      <c r="DV1430" s="31"/>
      <c r="DW1430" s="31"/>
      <c r="DX1430" s="31"/>
      <c r="DY1430" s="31"/>
      <c r="DZ1430" s="31"/>
      <c r="EA1430" s="31"/>
      <c r="EB1430" s="31"/>
      <c r="EC1430" s="31"/>
      <c r="ED1430" s="31"/>
      <c r="EE1430" s="31"/>
      <c r="EF1430" s="31"/>
      <c r="EG1430" s="31"/>
      <c r="EH1430" s="31"/>
      <c r="EI1430" s="31"/>
      <c r="EJ1430" s="31"/>
      <c r="EK1430" s="31"/>
      <c r="EL1430" s="31"/>
      <c r="EM1430" s="31"/>
      <c r="EN1430" s="31"/>
      <c r="EO1430" s="31"/>
      <c r="EP1430" s="31"/>
      <c r="EQ1430" s="31"/>
      <c r="ER1430" s="31"/>
      <c r="ES1430" s="31"/>
      <c r="ET1430" s="31"/>
      <c r="EU1430" s="31"/>
      <c r="EV1430" s="31"/>
      <c r="EW1430" s="31"/>
      <c r="EX1430" s="31"/>
      <c r="EY1430" s="31"/>
      <c r="EZ1430" s="31"/>
      <c r="FA1430" s="31"/>
      <c r="FB1430" s="31"/>
      <c r="FC1430" s="31"/>
      <c r="FD1430" s="31"/>
      <c r="FE1430" s="31"/>
      <c r="FF1430" s="31"/>
      <c r="FG1430" s="31"/>
      <c r="FH1430" s="31"/>
      <c r="FI1430" s="31"/>
      <c r="FJ1430" s="31"/>
      <c r="FK1430" s="31"/>
      <c r="FL1430" s="31"/>
      <c r="FM1430" s="31"/>
      <c r="FN1430" s="31"/>
      <c r="FO1430" s="31"/>
      <c r="FP1430" s="31"/>
      <c r="FQ1430" s="31"/>
      <c r="FR1430" s="31"/>
      <c r="FS1430" s="31"/>
      <c r="FT1430" s="31"/>
      <c r="FU1430" s="31"/>
      <c r="FV1430" s="31"/>
      <c r="FW1430" s="31"/>
      <c r="FX1430" s="31"/>
      <c r="FY1430" s="31"/>
      <c r="FZ1430" s="31"/>
      <c r="GA1430" s="31"/>
      <c r="GB1430" s="31"/>
      <c r="GC1430" s="31"/>
      <c r="GD1430" s="31"/>
      <c r="GE1430" s="31"/>
      <c r="GF1430" s="31"/>
      <c r="GG1430" s="31"/>
      <c r="GH1430" s="31"/>
      <c r="GI1430" s="31"/>
      <c r="GJ1430" s="31"/>
      <c r="GK1430" s="31"/>
      <c r="GL1430" s="31"/>
      <c r="GM1430" s="31"/>
      <c r="GN1430" s="31"/>
      <c r="GO1430" s="31"/>
      <c r="GP1430" s="31"/>
      <c r="GQ1430" s="31"/>
      <c r="GR1430" s="31"/>
      <c r="GS1430" s="31"/>
      <c r="GT1430" s="31"/>
      <c r="GU1430" s="31"/>
      <c r="GV1430" s="31"/>
      <c r="GW1430" s="31"/>
      <c r="GX1430" s="31"/>
      <c r="GY1430" s="31"/>
      <c r="GZ1430" s="31"/>
    </row>
    <row r="1431" spans="2:208" s="32" customFormat="1" x14ac:dyDescent="0.2">
      <c r="B1431" s="21"/>
      <c r="C1431" s="22"/>
      <c r="D1431" s="22"/>
      <c r="E1431" s="22"/>
      <c r="F1431" s="246"/>
      <c r="G1431" s="121"/>
      <c r="H1431" s="27"/>
      <c r="I1431" s="28"/>
      <c r="J1431" s="29"/>
      <c r="K1431" s="30"/>
      <c r="L1431" s="34"/>
      <c r="M1431" s="35"/>
      <c r="N1431" s="30"/>
      <c r="O1431" s="34"/>
      <c r="P1431" s="35"/>
      <c r="Q1431" s="30"/>
      <c r="R1431" s="34"/>
      <c r="S1431" s="35"/>
      <c r="T1431" s="30"/>
      <c r="U1431" s="34"/>
      <c r="V1431" s="35"/>
      <c r="W1431" s="30"/>
      <c r="X1431" s="34"/>
      <c r="Y1431" s="34"/>
      <c r="Z1431" s="30"/>
      <c r="AA1431" s="34"/>
      <c r="AB1431" s="34"/>
      <c r="AC1431" s="30"/>
      <c r="AD1431" s="34"/>
      <c r="AE1431" s="34"/>
      <c r="AF1431" s="30"/>
      <c r="AG1431" s="34"/>
      <c r="AH1431" s="34"/>
      <c r="AI1431" s="30"/>
      <c r="AJ1431" s="34"/>
      <c r="AK1431" s="34"/>
      <c r="AL1431" s="30"/>
      <c r="AM1431" s="34"/>
      <c r="AN1431" s="34"/>
      <c r="AO1431" s="30"/>
      <c r="AP1431" s="34"/>
      <c r="AQ1431" s="34"/>
      <c r="AR1431" s="30"/>
      <c r="AS1431" s="34"/>
      <c r="AT1431" s="34"/>
      <c r="AU1431" s="30"/>
      <c r="AV1431" s="34"/>
      <c r="AW1431" s="34"/>
      <c r="AX1431" s="30"/>
      <c r="AY1431" s="34"/>
      <c r="AZ1431" s="34"/>
      <c r="BA1431" s="30"/>
      <c r="BB1431" s="34"/>
      <c r="BC1431" s="34"/>
      <c r="BD1431" s="30"/>
      <c r="BE1431" s="34"/>
      <c r="BF1431" s="34"/>
      <c r="BG1431" s="30"/>
      <c r="BH1431" s="34"/>
      <c r="BI1431" s="34"/>
      <c r="BJ1431" s="30"/>
      <c r="BK1431" s="34"/>
      <c r="BL1431" s="34"/>
      <c r="BM1431" s="122"/>
      <c r="BN1431" s="28"/>
      <c r="BO1431" s="34"/>
      <c r="BP1431" s="30"/>
      <c r="BQ1431" s="30"/>
      <c r="BR1431" s="31"/>
      <c r="BS1431" s="31"/>
      <c r="BT1431" s="31"/>
      <c r="BU1431" s="31"/>
      <c r="BV1431" s="31"/>
      <c r="BW1431" s="31"/>
      <c r="BX1431" s="31"/>
      <c r="BY1431" s="31"/>
      <c r="BZ1431" s="31"/>
      <c r="CA1431" s="31"/>
      <c r="CB1431" s="31"/>
      <c r="CC1431" s="31"/>
      <c r="CD1431" s="31"/>
      <c r="CE1431" s="31"/>
      <c r="CF1431" s="31"/>
      <c r="CG1431" s="31"/>
      <c r="CH1431" s="31"/>
      <c r="CI1431" s="31"/>
      <c r="CJ1431" s="31"/>
      <c r="CK1431" s="31"/>
      <c r="CL1431" s="31"/>
      <c r="CM1431" s="31"/>
      <c r="CN1431" s="31"/>
      <c r="CO1431" s="31"/>
      <c r="CP1431" s="31"/>
      <c r="CQ1431" s="31"/>
      <c r="CR1431" s="31"/>
      <c r="CS1431" s="31"/>
      <c r="CT1431" s="31"/>
      <c r="CU1431" s="31"/>
      <c r="CV1431" s="31"/>
      <c r="CW1431" s="31"/>
      <c r="CX1431" s="31"/>
      <c r="CY1431" s="31"/>
      <c r="CZ1431" s="31"/>
      <c r="DA1431" s="31"/>
      <c r="DB1431" s="31"/>
      <c r="DC1431" s="31"/>
      <c r="DD1431" s="31"/>
      <c r="DE1431" s="31"/>
      <c r="DF1431" s="31"/>
      <c r="DG1431" s="31"/>
      <c r="DH1431" s="31"/>
      <c r="DI1431" s="31"/>
      <c r="DJ1431" s="31"/>
      <c r="DK1431" s="31"/>
      <c r="DL1431" s="31"/>
      <c r="DM1431" s="31"/>
      <c r="DN1431" s="31"/>
      <c r="DO1431" s="31"/>
      <c r="DP1431" s="31"/>
      <c r="DQ1431" s="31"/>
      <c r="DR1431" s="31"/>
      <c r="DS1431" s="31"/>
      <c r="DT1431" s="31"/>
      <c r="DU1431" s="31"/>
      <c r="DV1431" s="31"/>
      <c r="DW1431" s="31"/>
      <c r="DX1431" s="31"/>
      <c r="DY1431" s="31"/>
      <c r="DZ1431" s="31"/>
      <c r="EA1431" s="31"/>
      <c r="EB1431" s="31"/>
      <c r="EC1431" s="31"/>
      <c r="ED1431" s="31"/>
      <c r="EE1431" s="31"/>
      <c r="EF1431" s="31"/>
      <c r="EG1431" s="31"/>
      <c r="EH1431" s="31"/>
      <c r="EI1431" s="31"/>
      <c r="EJ1431" s="31"/>
      <c r="EK1431" s="31"/>
      <c r="EL1431" s="31"/>
      <c r="EM1431" s="31"/>
      <c r="EN1431" s="31"/>
      <c r="EO1431" s="31"/>
      <c r="EP1431" s="31"/>
      <c r="EQ1431" s="31"/>
      <c r="ER1431" s="31"/>
      <c r="ES1431" s="31"/>
      <c r="ET1431" s="31"/>
      <c r="EU1431" s="31"/>
      <c r="EV1431" s="31"/>
      <c r="EW1431" s="31"/>
      <c r="EX1431" s="31"/>
      <c r="EY1431" s="31"/>
      <c r="EZ1431" s="31"/>
      <c r="FA1431" s="31"/>
      <c r="FB1431" s="31"/>
      <c r="FC1431" s="31"/>
      <c r="FD1431" s="31"/>
      <c r="FE1431" s="31"/>
      <c r="FF1431" s="31"/>
      <c r="FG1431" s="31"/>
      <c r="FH1431" s="31"/>
      <c r="FI1431" s="31"/>
      <c r="FJ1431" s="31"/>
      <c r="FK1431" s="31"/>
      <c r="FL1431" s="31"/>
      <c r="FM1431" s="31"/>
      <c r="FN1431" s="31"/>
      <c r="FO1431" s="31"/>
      <c r="FP1431" s="31"/>
      <c r="FQ1431" s="31"/>
      <c r="FR1431" s="31"/>
      <c r="FS1431" s="31"/>
      <c r="FT1431" s="31"/>
      <c r="FU1431" s="31"/>
      <c r="FV1431" s="31"/>
      <c r="FW1431" s="31"/>
      <c r="FX1431" s="31"/>
      <c r="FY1431" s="31"/>
      <c r="FZ1431" s="31"/>
      <c r="GA1431" s="31"/>
      <c r="GB1431" s="31"/>
      <c r="GC1431" s="31"/>
      <c r="GD1431" s="31"/>
      <c r="GE1431" s="31"/>
      <c r="GF1431" s="31"/>
      <c r="GG1431" s="31"/>
      <c r="GH1431" s="31"/>
      <c r="GI1431" s="31"/>
      <c r="GJ1431" s="31"/>
      <c r="GK1431" s="31"/>
      <c r="GL1431" s="31"/>
      <c r="GM1431" s="31"/>
      <c r="GN1431" s="31"/>
      <c r="GO1431" s="31"/>
      <c r="GP1431" s="31"/>
      <c r="GQ1431" s="31"/>
      <c r="GR1431" s="31"/>
      <c r="GS1431" s="31"/>
      <c r="GT1431" s="31"/>
      <c r="GU1431" s="31"/>
      <c r="GV1431" s="31"/>
      <c r="GW1431" s="31"/>
      <c r="GX1431" s="31"/>
      <c r="GY1431" s="31"/>
      <c r="GZ1431" s="31"/>
    </row>
    <row r="1432" spans="2:208" s="32" customFormat="1" x14ac:dyDescent="0.2">
      <c r="B1432" s="21"/>
      <c r="C1432" s="22"/>
      <c r="D1432" s="22"/>
      <c r="E1432" s="22"/>
      <c r="F1432" s="246"/>
      <c r="G1432" s="121"/>
      <c r="H1432" s="27"/>
      <c r="I1432" s="28"/>
      <c r="J1432" s="29"/>
      <c r="K1432" s="30"/>
      <c r="L1432" s="34"/>
      <c r="M1432" s="35"/>
      <c r="N1432" s="30"/>
      <c r="O1432" s="34"/>
      <c r="P1432" s="35"/>
      <c r="Q1432" s="30"/>
      <c r="R1432" s="34"/>
      <c r="S1432" s="35"/>
      <c r="T1432" s="30"/>
      <c r="U1432" s="34"/>
      <c r="V1432" s="35"/>
      <c r="W1432" s="30"/>
      <c r="X1432" s="34"/>
      <c r="Y1432" s="34"/>
      <c r="Z1432" s="30"/>
      <c r="AA1432" s="34"/>
      <c r="AB1432" s="34"/>
      <c r="AC1432" s="30"/>
      <c r="AD1432" s="34"/>
      <c r="AE1432" s="34"/>
      <c r="AF1432" s="30"/>
      <c r="AG1432" s="34"/>
      <c r="AH1432" s="34"/>
      <c r="AI1432" s="30"/>
      <c r="AJ1432" s="34"/>
      <c r="AK1432" s="34"/>
      <c r="AL1432" s="30"/>
      <c r="AM1432" s="34"/>
      <c r="AN1432" s="34"/>
      <c r="AO1432" s="30"/>
      <c r="AP1432" s="34"/>
      <c r="AQ1432" s="34"/>
      <c r="AR1432" s="30"/>
      <c r="AS1432" s="34"/>
      <c r="AT1432" s="34"/>
      <c r="AU1432" s="30"/>
      <c r="AV1432" s="34"/>
      <c r="AW1432" s="34"/>
      <c r="AX1432" s="30"/>
      <c r="AY1432" s="34"/>
      <c r="AZ1432" s="34"/>
      <c r="BA1432" s="30"/>
      <c r="BB1432" s="34"/>
      <c r="BC1432" s="34"/>
      <c r="BD1432" s="30"/>
      <c r="BE1432" s="34"/>
      <c r="BF1432" s="34"/>
      <c r="BG1432" s="30"/>
      <c r="BH1432" s="34"/>
      <c r="BI1432" s="34"/>
      <c r="BJ1432" s="30"/>
      <c r="BK1432" s="34"/>
      <c r="BL1432" s="34"/>
      <c r="BM1432" s="122"/>
      <c r="BN1432" s="28"/>
      <c r="BO1432" s="34"/>
      <c r="BP1432" s="30"/>
      <c r="BQ1432" s="30"/>
      <c r="BR1432" s="31"/>
      <c r="BS1432" s="31"/>
      <c r="BT1432" s="31"/>
      <c r="BU1432" s="31"/>
      <c r="BV1432" s="31"/>
      <c r="BW1432" s="31"/>
      <c r="BX1432" s="31"/>
      <c r="BY1432" s="31"/>
      <c r="BZ1432" s="31"/>
      <c r="CA1432" s="31"/>
      <c r="CB1432" s="31"/>
      <c r="CC1432" s="31"/>
      <c r="CD1432" s="31"/>
      <c r="CE1432" s="31"/>
      <c r="CF1432" s="31"/>
      <c r="CG1432" s="31"/>
      <c r="CH1432" s="31"/>
      <c r="CI1432" s="31"/>
      <c r="CJ1432" s="31"/>
      <c r="CK1432" s="31"/>
      <c r="CL1432" s="31"/>
      <c r="CM1432" s="31"/>
      <c r="CN1432" s="31"/>
      <c r="CO1432" s="31"/>
      <c r="CP1432" s="31"/>
      <c r="CQ1432" s="31"/>
      <c r="CR1432" s="31"/>
      <c r="CS1432" s="31"/>
      <c r="CT1432" s="31"/>
      <c r="CU1432" s="31"/>
      <c r="CV1432" s="31"/>
      <c r="CW1432" s="31"/>
      <c r="CX1432" s="31"/>
      <c r="CY1432" s="31"/>
      <c r="CZ1432" s="31"/>
      <c r="DA1432" s="31"/>
      <c r="DB1432" s="31"/>
      <c r="DC1432" s="31"/>
      <c r="DD1432" s="31"/>
      <c r="DE1432" s="31"/>
      <c r="DF1432" s="31"/>
      <c r="DG1432" s="31"/>
      <c r="DH1432" s="31"/>
      <c r="DI1432" s="31"/>
      <c r="DJ1432" s="31"/>
      <c r="DK1432" s="31"/>
      <c r="DL1432" s="31"/>
      <c r="DM1432" s="31"/>
      <c r="DN1432" s="31"/>
      <c r="DO1432" s="31"/>
      <c r="DP1432" s="31"/>
      <c r="DQ1432" s="31"/>
      <c r="DR1432" s="31"/>
      <c r="DS1432" s="31"/>
      <c r="DT1432" s="31"/>
      <c r="DU1432" s="31"/>
      <c r="DV1432" s="31"/>
      <c r="DW1432" s="31"/>
      <c r="DX1432" s="31"/>
      <c r="DY1432" s="31"/>
      <c r="DZ1432" s="31"/>
      <c r="EA1432" s="31"/>
      <c r="EB1432" s="31"/>
      <c r="EC1432" s="31"/>
      <c r="ED1432" s="31"/>
      <c r="EE1432" s="31"/>
      <c r="EF1432" s="31"/>
      <c r="EG1432" s="31"/>
      <c r="EH1432" s="31"/>
      <c r="EI1432" s="31"/>
      <c r="EJ1432" s="31"/>
      <c r="EK1432" s="31"/>
      <c r="EL1432" s="31"/>
      <c r="EM1432" s="31"/>
      <c r="EN1432" s="31"/>
      <c r="EO1432" s="31"/>
      <c r="EP1432" s="31"/>
      <c r="EQ1432" s="31"/>
      <c r="ER1432" s="31"/>
      <c r="ES1432" s="31"/>
      <c r="ET1432" s="31"/>
      <c r="EU1432" s="31"/>
      <c r="EV1432" s="31"/>
      <c r="EW1432" s="31"/>
      <c r="EX1432" s="31"/>
      <c r="EY1432" s="31"/>
      <c r="EZ1432" s="31"/>
      <c r="FA1432" s="31"/>
      <c r="FB1432" s="31"/>
      <c r="FC1432" s="31"/>
      <c r="FD1432" s="31"/>
      <c r="FE1432" s="31"/>
      <c r="FF1432" s="31"/>
      <c r="FG1432" s="31"/>
      <c r="FH1432" s="31"/>
      <c r="FI1432" s="31"/>
      <c r="FJ1432" s="31"/>
      <c r="FK1432" s="31"/>
      <c r="FL1432" s="31"/>
      <c r="FM1432" s="31"/>
      <c r="FN1432" s="31"/>
      <c r="FO1432" s="31"/>
      <c r="FP1432" s="31"/>
      <c r="FQ1432" s="31"/>
      <c r="FR1432" s="31"/>
      <c r="FS1432" s="31"/>
      <c r="FT1432" s="31"/>
      <c r="FU1432" s="31"/>
      <c r="FV1432" s="31"/>
      <c r="FW1432" s="31"/>
      <c r="FX1432" s="31"/>
      <c r="FY1432" s="31"/>
      <c r="FZ1432" s="31"/>
      <c r="GA1432" s="31"/>
      <c r="GB1432" s="31"/>
      <c r="GC1432" s="31"/>
      <c r="GD1432" s="31"/>
      <c r="GE1432" s="31"/>
      <c r="GF1432" s="31"/>
      <c r="GG1432" s="31"/>
      <c r="GH1432" s="31"/>
      <c r="GI1432" s="31"/>
      <c r="GJ1432" s="31"/>
      <c r="GK1432" s="31"/>
      <c r="GL1432" s="31"/>
      <c r="GM1432" s="31"/>
      <c r="GN1432" s="31"/>
      <c r="GO1432" s="31"/>
      <c r="GP1432" s="31"/>
      <c r="GQ1432" s="31"/>
      <c r="GR1432" s="31"/>
      <c r="GS1432" s="31"/>
      <c r="GT1432" s="31"/>
      <c r="GU1432" s="31"/>
      <c r="GV1432" s="31"/>
      <c r="GW1432" s="31"/>
      <c r="GX1432" s="31"/>
      <c r="GY1432" s="31"/>
      <c r="GZ1432" s="31"/>
    </row>
    <row r="1433" spans="2:208" s="32" customFormat="1" x14ac:dyDescent="0.2">
      <c r="B1433" s="21"/>
      <c r="C1433" s="22"/>
      <c r="D1433" s="22"/>
      <c r="E1433" s="22"/>
      <c r="F1433" s="246"/>
      <c r="G1433" s="121"/>
      <c r="H1433" s="27"/>
      <c r="I1433" s="28"/>
      <c r="J1433" s="29"/>
      <c r="K1433" s="30"/>
      <c r="L1433" s="34"/>
      <c r="M1433" s="35"/>
      <c r="N1433" s="30"/>
      <c r="O1433" s="34"/>
      <c r="P1433" s="35"/>
      <c r="Q1433" s="30"/>
      <c r="R1433" s="34"/>
      <c r="S1433" s="35"/>
      <c r="T1433" s="30"/>
      <c r="U1433" s="34"/>
      <c r="V1433" s="35"/>
      <c r="W1433" s="30"/>
      <c r="X1433" s="34"/>
      <c r="Y1433" s="34"/>
      <c r="Z1433" s="30"/>
      <c r="AA1433" s="34"/>
      <c r="AB1433" s="34"/>
      <c r="AC1433" s="30"/>
      <c r="AD1433" s="34"/>
      <c r="AE1433" s="34"/>
      <c r="AF1433" s="30"/>
      <c r="AG1433" s="34"/>
      <c r="AH1433" s="34"/>
      <c r="AI1433" s="30"/>
      <c r="AJ1433" s="34"/>
      <c r="AK1433" s="34"/>
      <c r="AL1433" s="30"/>
      <c r="AM1433" s="34"/>
      <c r="AN1433" s="34"/>
      <c r="AO1433" s="30"/>
      <c r="AP1433" s="34"/>
      <c r="AQ1433" s="34"/>
      <c r="AR1433" s="30"/>
      <c r="AS1433" s="34"/>
      <c r="AT1433" s="34"/>
      <c r="AU1433" s="30"/>
      <c r="AV1433" s="34"/>
      <c r="AW1433" s="34"/>
      <c r="AX1433" s="30"/>
      <c r="AY1433" s="34"/>
      <c r="AZ1433" s="34"/>
      <c r="BA1433" s="30"/>
      <c r="BB1433" s="34"/>
      <c r="BC1433" s="34"/>
      <c r="BD1433" s="30"/>
      <c r="BE1433" s="34"/>
      <c r="BF1433" s="34"/>
      <c r="BG1433" s="30"/>
      <c r="BH1433" s="34"/>
      <c r="BI1433" s="34"/>
      <c r="BJ1433" s="30"/>
      <c r="BK1433" s="34"/>
      <c r="BL1433" s="34"/>
      <c r="BM1433" s="122"/>
      <c r="BN1433" s="28"/>
      <c r="BO1433" s="34"/>
      <c r="BP1433" s="30"/>
      <c r="BQ1433" s="30"/>
      <c r="BR1433" s="31"/>
      <c r="BS1433" s="31"/>
      <c r="BT1433" s="31"/>
      <c r="BU1433" s="31"/>
      <c r="BV1433" s="31"/>
      <c r="BW1433" s="31"/>
      <c r="BX1433" s="31"/>
      <c r="BY1433" s="31"/>
      <c r="BZ1433" s="31"/>
      <c r="CA1433" s="31"/>
      <c r="CB1433" s="31"/>
      <c r="CC1433" s="31"/>
      <c r="CD1433" s="31"/>
      <c r="CE1433" s="31"/>
      <c r="CF1433" s="31"/>
      <c r="CG1433" s="31"/>
      <c r="CH1433" s="31"/>
      <c r="CI1433" s="31"/>
      <c r="CJ1433" s="31"/>
      <c r="CK1433" s="31"/>
      <c r="CL1433" s="31"/>
      <c r="CM1433" s="31"/>
      <c r="CN1433" s="31"/>
      <c r="CO1433" s="31"/>
      <c r="CP1433" s="31"/>
      <c r="CQ1433" s="31"/>
      <c r="CR1433" s="31"/>
      <c r="CS1433" s="31"/>
      <c r="CT1433" s="31"/>
      <c r="CU1433" s="31"/>
      <c r="CV1433" s="31"/>
      <c r="CW1433" s="31"/>
      <c r="CX1433" s="31"/>
      <c r="CY1433" s="31"/>
      <c r="CZ1433" s="31"/>
      <c r="DA1433" s="31"/>
      <c r="DB1433" s="31"/>
      <c r="DC1433" s="31"/>
      <c r="DD1433" s="31"/>
      <c r="DE1433" s="31"/>
      <c r="DF1433" s="31"/>
      <c r="DG1433" s="31"/>
      <c r="DH1433" s="31"/>
      <c r="DI1433" s="31"/>
      <c r="DJ1433" s="31"/>
      <c r="DK1433" s="31"/>
      <c r="DL1433" s="31"/>
      <c r="DM1433" s="31"/>
      <c r="DN1433" s="31"/>
      <c r="DO1433" s="31"/>
      <c r="DP1433" s="31"/>
      <c r="DQ1433" s="31"/>
      <c r="DR1433" s="31"/>
      <c r="DS1433" s="31"/>
      <c r="DT1433" s="31"/>
      <c r="DU1433" s="31"/>
      <c r="DV1433" s="31"/>
      <c r="DW1433" s="31"/>
      <c r="DX1433" s="31"/>
      <c r="DY1433" s="31"/>
      <c r="DZ1433" s="31"/>
      <c r="EA1433" s="31"/>
      <c r="EB1433" s="31"/>
      <c r="EC1433" s="31"/>
      <c r="ED1433" s="31"/>
      <c r="EE1433" s="31"/>
      <c r="EF1433" s="31"/>
      <c r="EG1433" s="31"/>
      <c r="EH1433" s="31"/>
      <c r="EI1433" s="31"/>
      <c r="EJ1433" s="31"/>
      <c r="EK1433" s="31"/>
      <c r="EL1433" s="31"/>
      <c r="EM1433" s="31"/>
      <c r="EN1433" s="31"/>
      <c r="EO1433" s="31"/>
      <c r="EP1433" s="31"/>
      <c r="EQ1433" s="31"/>
      <c r="ER1433" s="31"/>
      <c r="ES1433" s="31"/>
      <c r="ET1433" s="31"/>
      <c r="EU1433" s="31"/>
      <c r="EV1433" s="31"/>
      <c r="EW1433" s="31"/>
      <c r="EX1433" s="31"/>
      <c r="EY1433" s="31"/>
      <c r="EZ1433" s="31"/>
      <c r="FA1433" s="31"/>
      <c r="FB1433" s="31"/>
      <c r="FC1433" s="31"/>
      <c r="FD1433" s="31"/>
      <c r="FE1433" s="31"/>
      <c r="FF1433" s="31"/>
      <c r="FG1433" s="31"/>
      <c r="FH1433" s="31"/>
      <c r="FI1433" s="31"/>
      <c r="FJ1433" s="31"/>
      <c r="FK1433" s="31"/>
      <c r="FL1433" s="31"/>
      <c r="FM1433" s="31"/>
      <c r="FN1433" s="31"/>
      <c r="FO1433" s="31"/>
      <c r="FP1433" s="31"/>
      <c r="FQ1433" s="31"/>
      <c r="FR1433" s="31"/>
      <c r="FS1433" s="31"/>
      <c r="FT1433" s="31"/>
      <c r="FU1433" s="31"/>
      <c r="FV1433" s="31"/>
      <c r="FW1433" s="31"/>
      <c r="FX1433" s="31"/>
      <c r="FY1433" s="31"/>
      <c r="FZ1433" s="31"/>
      <c r="GA1433" s="31"/>
      <c r="GB1433" s="31"/>
      <c r="GC1433" s="31"/>
      <c r="GD1433" s="31"/>
      <c r="GE1433" s="31"/>
      <c r="GF1433" s="31"/>
      <c r="GG1433" s="31"/>
      <c r="GH1433" s="31"/>
      <c r="GI1433" s="31"/>
      <c r="GJ1433" s="31"/>
      <c r="GK1433" s="31"/>
      <c r="GL1433" s="31"/>
      <c r="GM1433" s="31"/>
      <c r="GN1433" s="31"/>
      <c r="GO1433" s="31"/>
      <c r="GP1433" s="31"/>
      <c r="GQ1433" s="31"/>
      <c r="GR1433" s="31"/>
      <c r="GS1433" s="31"/>
      <c r="GT1433" s="31"/>
      <c r="GU1433" s="31"/>
      <c r="GV1433" s="31"/>
      <c r="GW1433" s="31"/>
      <c r="GX1433" s="31"/>
      <c r="GY1433" s="31"/>
      <c r="GZ1433" s="31"/>
    </row>
    <row r="1434" spans="2:208" s="32" customFormat="1" x14ac:dyDescent="0.2">
      <c r="B1434" s="21"/>
      <c r="C1434" s="22"/>
      <c r="D1434" s="22"/>
      <c r="E1434" s="22"/>
      <c r="F1434" s="246"/>
      <c r="G1434" s="121"/>
      <c r="H1434" s="27"/>
      <c r="I1434" s="28"/>
      <c r="J1434" s="29"/>
      <c r="K1434" s="30"/>
      <c r="L1434" s="34"/>
      <c r="M1434" s="35"/>
      <c r="N1434" s="30"/>
      <c r="O1434" s="34"/>
      <c r="P1434" s="35"/>
      <c r="Q1434" s="30"/>
      <c r="R1434" s="34"/>
      <c r="S1434" s="35"/>
      <c r="T1434" s="30"/>
      <c r="U1434" s="34"/>
      <c r="V1434" s="35"/>
      <c r="W1434" s="30"/>
      <c r="X1434" s="34"/>
      <c r="Y1434" s="34"/>
      <c r="Z1434" s="30"/>
      <c r="AA1434" s="34"/>
      <c r="AB1434" s="34"/>
      <c r="AC1434" s="30"/>
      <c r="AD1434" s="34"/>
      <c r="AE1434" s="34"/>
      <c r="AF1434" s="30"/>
      <c r="AG1434" s="34"/>
      <c r="AH1434" s="34"/>
      <c r="AI1434" s="30"/>
      <c r="AJ1434" s="34"/>
      <c r="AK1434" s="34"/>
      <c r="AL1434" s="30"/>
      <c r="AM1434" s="34"/>
      <c r="AN1434" s="34"/>
      <c r="AO1434" s="30"/>
      <c r="AP1434" s="34"/>
      <c r="AQ1434" s="34"/>
      <c r="AR1434" s="30"/>
      <c r="AS1434" s="34"/>
      <c r="AT1434" s="34"/>
      <c r="AU1434" s="30"/>
      <c r="AV1434" s="34"/>
      <c r="AW1434" s="34"/>
      <c r="AX1434" s="30"/>
      <c r="AY1434" s="34"/>
      <c r="AZ1434" s="34"/>
      <c r="BA1434" s="30"/>
      <c r="BB1434" s="34"/>
      <c r="BC1434" s="34"/>
      <c r="BD1434" s="30"/>
      <c r="BE1434" s="34"/>
      <c r="BF1434" s="34"/>
      <c r="BG1434" s="30"/>
      <c r="BH1434" s="34"/>
      <c r="BI1434" s="34"/>
      <c r="BJ1434" s="30"/>
      <c r="BK1434" s="34"/>
      <c r="BL1434" s="34"/>
      <c r="BM1434" s="122"/>
      <c r="BN1434" s="28"/>
      <c r="BO1434" s="34"/>
      <c r="BP1434" s="30"/>
      <c r="BQ1434" s="30"/>
      <c r="BR1434" s="31"/>
      <c r="BS1434" s="31"/>
      <c r="BT1434" s="31"/>
      <c r="BU1434" s="31"/>
      <c r="BV1434" s="31"/>
      <c r="BW1434" s="31"/>
      <c r="BX1434" s="31"/>
      <c r="BY1434" s="31"/>
      <c r="BZ1434" s="31"/>
      <c r="CA1434" s="31"/>
      <c r="CB1434" s="31"/>
      <c r="CC1434" s="31"/>
      <c r="CD1434" s="31"/>
      <c r="CE1434" s="31"/>
      <c r="CF1434" s="31"/>
      <c r="CG1434" s="31"/>
      <c r="CH1434" s="31"/>
      <c r="CI1434" s="31"/>
      <c r="CJ1434" s="31"/>
      <c r="CK1434" s="31"/>
      <c r="CL1434" s="31"/>
      <c r="CM1434" s="31"/>
      <c r="CN1434" s="31"/>
      <c r="CO1434" s="31"/>
      <c r="CP1434" s="31"/>
      <c r="CQ1434" s="31"/>
      <c r="CR1434" s="31"/>
      <c r="CS1434" s="31"/>
      <c r="CT1434" s="31"/>
      <c r="CU1434" s="31"/>
      <c r="CV1434" s="31"/>
      <c r="CW1434" s="31"/>
      <c r="CX1434" s="31"/>
      <c r="CY1434" s="31"/>
      <c r="CZ1434" s="31"/>
      <c r="DA1434" s="31"/>
      <c r="DB1434" s="31"/>
      <c r="DC1434" s="31"/>
      <c r="DD1434" s="31"/>
      <c r="DE1434" s="31"/>
      <c r="DF1434" s="31"/>
      <c r="DG1434" s="31"/>
      <c r="DH1434" s="31"/>
      <c r="DI1434" s="31"/>
      <c r="DJ1434" s="31"/>
      <c r="DK1434" s="31"/>
      <c r="DL1434" s="31"/>
      <c r="DM1434" s="31"/>
      <c r="DN1434" s="31"/>
      <c r="DO1434" s="31"/>
      <c r="DP1434" s="31"/>
      <c r="DQ1434" s="31"/>
      <c r="DR1434" s="31"/>
      <c r="DS1434" s="31"/>
      <c r="DT1434" s="31"/>
      <c r="DU1434" s="31"/>
      <c r="DV1434" s="31"/>
      <c r="DW1434" s="31"/>
      <c r="DX1434" s="31"/>
      <c r="DY1434" s="31"/>
      <c r="DZ1434" s="31"/>
      <c r="EA1434" s="31"/>
      <c r="EB1434" s="31"/>
      <c r="EC1434" s="31"/>
      <c r="ED1434" s="31"/>
      <c r="EE1434" s="31"/>
      <c r="EF1434" s="31"/>
      <c r="EG1434" s="31"/>
      <c r="EH1434" s="31"/>
      <c r="EI1434" s="31"/>
      <c r="EJ1434" s="31"/>
      <c r="EK1434" s="31"/>
      <c r="EL1434" s="31"/>
      <c r="EM1434" s="31"/>
      <c r="EN1434" s="31"/>
      <c r="EO1434" s="31"/>
      <c r="EP1434" s="31"/>
      <c r="EQ1434" s="31"/>
      <c r="ER1434" s="31"/>
      <c r="ES1434" s="31"/>
      <c r="ET1434" s="31"/>
      <c r="EU1434" s="31"/>
      <c r="EV1434" s="31"/>
      <c r="EW1434" s="31"/>
      <c r="EX1434" s="31"/>
      <c r="EY1434" s="31"/>
      <c r="EZ1434" s="31"/>
      <c r="FA1434" s="31"/>
      <c r="FB1434" s="31"/>
      <c r="FC1434" s="31"/>
      <c r="FD1434" s="31"/>
      <c r="FE1434" s="31"/>
      <c r="FF1434" s="31"/>
      <c r="FG1434" s="31"/>
      <c r="FH1434" s="31"/>
      <c r="FI1434" s="31"/>
      <c r="FJ1434" s="31"/>
      <c r="FK1434" s="31"/>
      <c r="FL1434" s="31"/>
      <c r="FM1434" s="31"/>
      <c r="FN1434" s="31"/>
      <c r="FO1434" s="31"/>
      <c r="FP1434" s="31"/>
      <c r="FQ1434" s="31"/>
      <c r="FR1434" s="31"/>
      <c r="FS1434" s="31"/>
      <c r="FT1434" s="31"/>
      <c r="FU1434" s="31"/>
      <c r="FV1434" s="31"/>
      <c r="FW1434" s="31"/>
      <c r="FX1434" s="31"/>
      <c r="FY1434" s="31"/>
      <c r="FZ1434" s="31"/>
      <c r="GA1434" s="31"/>
      <c r="GB1434" s="31"/>
      <c r="GC1434" s="31"/>
      <c r="GD1434" s="31"/>
      <c r="GE1434" s="31"/>
      <c r="GF1434" s="31"/>
      <c r="GG1434" s="31"/>
      <c r="GH1434" s="31"/>
      <c r="GI1434" s="31"/>
      <c r="GJ1434" s="31"/>
      <c r="GK1434" s="31"/>
      <c r="GL1434" s="31"/>
      <c r="GM1434" s="31"/>
      <c r="GN1434" s="31"/>
      <c r="GO1434" s="31"/>
      <c r="GP1434" s="31"/>
      <c r="GQ1434" s="31"/>
      <c r="GR1434" s="31"/>
      <c r="GS1434" s="31"/>
      <c r="GT1434" s="31"/>
      <c r="GU1434" s="31"/>
      <c r="GV1434" s="31"/>
      <c r="GW1434" s="31"/>
      <c r="GX1434" s="31"/>
      <c r="GY1434" s="31"/>
      <c r="GZ1434" s="31"/>
    </row>
    <row r="1435" spans="2:208" s="32" customFormat="1" x14ac:dyDescent="0.2">
      <c r="B1435" s="21"/>
      <c r="C1435" s="22"/>
      <c r="D1435" s="22"/>
      <c r="E1435" s="22"/>
      <c r="F1435" s="246"/>
      <c r="G1435" s="121"/>
      <c r="H1435" s="27"/>
      <c r="I1435" s="28"/>
      <c r="J1435" s="29"/>
      <c r="K1435" s="30"/>
      <c r="L1435" s="34"/>
      <c r="M1435" s="35"/>
      <c r="N1435" s="30"/>
      <c r="O1435" s="34"/>
      <c r="P1435" s="35"/>
      <c r="Q1435" s="30"/>
      <c r="R1435" s="34"/>
      <c r="S1435" s="35"/>
      <c r="T1435" s="30"/>
      <c r="U1435" s="34"/>
      <c r="V1435" s="35"/>
      <c r="W1435" s="30"/>
      <c r="X1435" s="34"/>
      <c r="Y1435" s="34"/>
      <c r="Z1435" s="30"/>
      <c r="AA1435" s="34"/>
      <c r="AB1435" s="34"/>
      <c r="AC1435" s="30"/>
      <c r="AD1435" s="34"/>
      <c r="AE1435" s="34"/>
      <c r="AF1435" s="30"/>
      <c r="AG1435" s="34"/>
      <c r="AH1435" s="34"/>
      <c r="AI1435" s="30"/>
      <c r="AJ1435" s="34"/>
      <c r="AK1435" s="34"/>
      <c r="AL1435" s="30"/>
      <c r="AM1435" s="34"/>
      <c r="AN1435" s="34"/>
      <c r="AO1435" s="30"/>
      <c r="AP1435" s="34"/>
      <c r="AQ1435" s="34"/>
      <c r="AR1435" s="30"/>
      <c r="AS1435" s="34"/>
      <c r="AT1435" s="34"/>
      <c r="AU1435" s="30"/>
      <c r="AV1435" s="34"/>
      <c r="AW1435" s="34"/>
      <c r="AX1435" s="30"/>
      <c r="AY1435" s="34"/>
      <c r="AZ1435" s="34"/>
      <c r="BA1435" s="30"/>
      <c r="BB1435" s="34"/>
      <c r="BC1435" s="34"/>
      <c r="BD1435" s="30"/>
      <c r="BE1435" s="34"/>
      <c r="BF1435" s="34"/>
      <c r="BG1435" s="30"/>
      <c r="BH1435" s="34"/>
      <c r="BI1435" s="34"/>
      <c r="BJ1435" s="30"/>
      <c r="BK1435" s="34"/>
      <c r="BL1435" s="34"/>
      <c r="BM1435" s="122"/>
      <c r="BN1435" s="28"/>
      <c r="BO1435" s="34"/>
      <c r="BP1435" s="30"/>
      <c r="BQ1435" s="30"/>
      <c r="BR1435" s="31"/>
      <c r="BS1435" s="31"/>
      <c r="BT1435" s="31"/>
      <c r="BU1435" s="31"/>
      <c r="BV1435" s="31"/>
      <c r="BW1435" s="31"/>
      <c r="BX1435" s="31"/>
      <c r="BY1435" s="31"/>
      <c r="BZ1435" s="31"/>
      <c r="CA1435" s="31"/>
      <c r="CB1435" s="31"/>
      <c r="CC1435" s="31"/>
      <c r="CD1435" s="31"/>
      <c r="CE1435" s="31"/>
      <c r="CF1435" s="31"/>
      <c r="CG1435" s="31"/>
      <c r="CH1435" s="31"/>
      <c r="CI1435" s="31"/>
      <c r="CJ1435" s="31"/>
      <c r="CK1435" s="31"/>
      <c r="CL1435" s="31"/>
      <c r="CM1435" s="31"/>
      <c r="CN1435" s="31"/>
      <c r="CO1435" s="31"/>
      <c r="CP1435" s="31"/>
      <c r="CQ1435" s="31"/>
      <c r="CR1435" s="31"/>
      <c r="CS1435" s="31"/>
      <c r="CT1435" s="31"/>
      <c r="CU1435" s="31"/>
      <c r="CV1435" s="31"/>
      <c r="CW1435" s="31"/>
      <c r="CX1435" s="31"/>
      <c r="CY1435" s="31"/>
      <c r="CZ1435" s="31"/>
      <c r="DA1435" s="31"/>
      <c r="DB1435" s="31"/>
      <c r="DC1435" s="31"/>
      <c r="DD1435" s="31"/>
      <c r="DE1435" s="31"/>
      <c r="DF1435" s="31"/>
      <c r="DG1435" s="31"/>
      <c r="DH1435" s="31"/>
      <c r="DI1435" s="31"/>
      <c r="DJ1435" s="31"/>
      <c r="DK1435" s="31"/>
      <c r="DL1435" s="31"/>
      <c r="DM1435" s="31"/>
      <c r="DN1435" s="31"/>
      <c r="DO1435" s="31"/>
      <c r="DP1435" s="31"/>
      <c r="DQ1435" s="31"/>
      <c r="DR1435" s="31"/>
      <c r="DS1435" s="31"/>
      <c r="DT1435" s="31"/>
      <c r="DU1435" s="31"/>
      <c r="DV1435" s="31"/>
      <c r="DW1435" s="31"/>
      <c r="DX1435" s="31"/>
      <c r="DY1435" s="31"/>
      <c r="DZ1435" s="31"/>
      <c r="EA1435" s="31"/>
      <c r="EB1435" s="31"/>
      <c r="EC1435" s="31"/>
      <c r="ED1435" s="31"/>
      <c r="EE1435" s="31"/>
      <c r="EF1435" s="31"/>
      <c r="EG1435" s="31"/>
      <c r="EH1435" s="31"/>
      <c r="EI1435" s="31"/>
      <c r="EJ1435" s="31"/>
      <c r="EK1435" s="31"/>
      <c r="EL1435" s="31"/>
      <c r="EM1435" s="31"/>
      <c r="EN1435" s="31"/>
      <c r="EO1435" s="31"/>
      <c r="EP1435" s="31"/>
      <c r="EQ1435" s="31"/>
      <c r="ER1435" s="31"/>
      <c r="ES1435" s="31"/>
      <c r="ET1435" s="31"/>
      <c r="EU1435" s="31"/>
      <c r="EV1435" s="31"/>
      <c r="EW1435" s="31"/>
      <c r="EX1435" s="31"/>
      <c r="EY1435" s="31"/>
      <c r="EZ1435" s="31"/>
      <c r="FA1435" s="31"/>
      <c r="FB1435" s="31"/>
      <c r="FC1435" s="31"/>
      <c r="FD1435" s="31"/>
      <c r="FE1435" s="31"/>
      <c r="FF1435" s="31"/>
      <c r="FG1435" s="31"/>
      <c r="FH1435" s="31"/>
      <c r="FI1435" s="31"/>
      <c r="FJ1435" s="31"/>
      <c r="FK1435" s="31"/>
      <c r="FL1435" s="31"/>
      <c r="FM1435" s="31"/>
      <c r="FN1435" s="31"/>
      <c r="FO1435" s="31"/>
      <c r="FP1435" s="31"/>
      <c r="FQ1435" s="31"/>
      <c r="FR1435" s="31"/>
      <c r="FS1435" s="31"/>
      <c r="FT1435" s="31"/>
      <c r="FU1435" s="31"/>
      <c r="FV1435" s="31"/>
      <c r="FW1435" s="31"/>
      <c r="FX1435" s="31"/>
      <c r="FY1435" s="31"/>
      <c r="FZ1435" s="31"/>
      <c r="GA1435" s="31"/>
      <c r="GB1435" s="31"/>
      <c r="GC1435" s="31"/>
      <c r="GD1435" s="31"/>
      <c r="GE1435" s="31"/>
      <c r="GF1435" s="31"/>
      <c r="GG1435" s="31"/>
      <c r="GH1435" s="31"/>
      <c r="GI1435" s="31"/>
      <c r="GJ1435" s="31"/>
      <c r="GK1435" s="31"/>
      <c r="GL1435" s="31"/>
      <c r="GM1435" s="31"/>
      <c r="GN1435" s="31"/>
      <c r="GO1435" s="31"/>
      <c r="GP1435" s="31"/>
      <c r="GQ1435" s="31"/>
      <c r="GR1435" s="31"/>
      <c r="GS1435" s="31"/>
      <c r="GT1435" s="31"/>
      <c r="GU1435" s="31"/>
      <c r="GV1435" s="31"/>
      <c r="GW1435" s="31"/>
      <c r="GX1435" s="31"/>
      <c r="GY1435" s="31"/>
      <c r="GZ1435" s="31"/>
    </row>
    <row r="1436" spans="2:208" s="32" customFormat="1" x14ac:dyDescent="0.2">
      <c r="B1436" s="21"/>
      <c r="C1436" s="22"/>
      <c r="D1436" s="22"/>
      <c r="E1436" s="22"/>
      <c r="F1436" s="246"/>
      <c r="G1436" s="121"/>
      <c r="H1436" s="27"/>
      <c r="I1436" s="28"/>
      <c r="J1436" s="29"/>
      <c r="K1436" s="30"/>
      <c r="L1436" s="34"/>
      <c r="M1436" s="35"/>
      <c r="N1436" s="30"/>
      <c r="O1436" s="34"/>
      <c r="P1436" s="35"/>
      <c r="Q1436" s="30"/>
      <c r="R1436" s="34"/>
      <c r="S1436" s="35"/>
      <c r="T1436" s="30"/>
      <c r="U1436" s="34"/>
      <c r="V1436" s="35"/>
      <c r="W1436" s="30"/>
      <c r="X1436" s="34"/>
      <c r="Y1436" s="34"/>
      <c r="Z1436" s="30"/>
      <c r="AA1436" s="34"/>
      <c r="AB1436" s="34"/>
      <c r="AC1436" s="30"/>
      <c r="AD1436" s="34"/>
      <c r="AE1436" s="34"/>
      <c r="AF1436" s="30"/>
      <c r="AG1436" s="34"/>
      <c r="AH1436" s="34"/>
      <c r="AI1436" s="30"/>
      <c r="AJ1436" s="34"/>
      <c r="AK1436" s="34"/>
      <c r="AL1436" s="30"/>
      <c r="AM1436" s="34"/>
      <c r="AN1436" s="34"/>
      <c r="AO1436" s="30"/>
      <c r="AP1436" s="34"/>
      <c r="AQ1436" s="34"/>
      <c r="AR1436" s="30"/>
      <c r="AS1436" s="34"/>
      <c r="AT1436" s="34"/>
      <c r="AU1436" s="30"/>
      <c r="AV1436" s="34"/>
      <c r="AW1436" s="34"/>
      <c r="AX1436" s="30"/>
      <c r="AY1436" s="34"/>
      <c r="AZ1436" s="34"/>
      <c r="BA1436" s="30"/>
      <c r="BB1436" s="34"/>
      <c r="BC1436" s="34"/>
      <c r="BD1436" s="30"/>
      <c r="BE1436" s="34"/>
      <c r="BF1436" s="34"/>
      <c r="BG1436" s="30"/>
      <c r="BH1436" s="34"/>
      <c r="BI1436" s="34"/>
      <c r="BJ1436" s="30"/>
      <c r="BK1436" s="34"/>
      <c r="BL1436" s="34"/>
      <c r="BM1436" s="122"/>
      <c r="BN1436" s="28"/>
      <c r="BO1436" s="34"/>
      <c r="BP1436" s="30"/>
      <c r="BQ1436" s="30"/>
      <c r="BR1436" s="31"/>
      <c r="BS1436" s="31"/>
      <c r="BT1436" s="31"/>
      <c r="BU1436" s="31"/>
      <c r="BV1436" s="31"/>
      <c r="BW1436" s="31"/>
      <c r="BX1436" s="31"/>
      <c r="BY1436" s="31"/>
      <c r="BZ1436" s="31"/>
      <c r="CA1436" s="31"/>
      <c r="CB1436" s="31"/>
      <c r="CC1436" s="31"/>
      <c r="CD1436" s="31"/>
      <c r="CE1436" s="31"/>
      <c r="CF1436" s="31"/>
      <c r="CG1436" s="31"/>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1"/>
      <c r="DD1436" s="31"/>
      <c r="DE1436" s="31"/>
      <c r="DF1436" s="31"/>
      <c r="DG1436" s="31"/>
      <c r="DH1436" s="31"/>
      <c r="DI1436" s="31"/>
      <c r="DJ1436" s="31"/>
      <c r="DK1436" s="31"/>
      <c r="DL1436" s="31"/>
      <c r="DM1436" s="31"/>
      <c r="DN1436" s="31"/>
      <c r="DO1436" s="31"/>
      <c r="DP1436" s="31"/>
      <c r="DQ1436" s="31"/>
      <c r="DR1436" s="31"/>
      <c r="DS1436" s="31"/>
      <c r="DT1436" s="31"/>
      <c r="DU1436" s="31"/>
      <c r="DV1436" s="31"/>
      <c r="DW1436" s="31"/>
      <c r="DX1436" s="31"/>
      <c r="DY1436" s="31"/>
      <c r="DZ1436" s="31"/>
      <c r="EA1436" s="31"/>
      <c r="EB1436" s="31"/>
      <c r="EC1436" s="31"/>
      <c r="ED1436" s="31"/>
      <c r="EE1436" s="31"/>
      <c r="EF1436" s="31"/>
      <c r="EG1436" s="31"/>
      <c r="EH1436" s="31"/>
      <c r="EI1436" s="31"/>
      <c r="EJ1436" s="31"/>
      <c r="EK1436" s="31"/>
      <c r="EL1436" s="31"/>
      <c r="EM1436" s="31"/>
      <c r="EN1436" s="31"/>
      <c r="EO1436" s="31"/>
      <c r="EP1436" s="31"/>
      <c r="EQ1436" s="31"/>
      <c r="ER1436" s="31"/>
      <c r="ES1436" s="31"/>
      <c r="ET1436" s="31"/>
      <c r="EU1436" s="31"/>
      <c r="EV1436" s="31"/>
      <c r="EW1436" s="31"/>
      <c r="EX1436" s="31"/>
      <c r="EY1436" s="31"/>
      <c r="EZ1436" s="31"/>
      <c r="FA1436" s="31"/>
      <c r="FB1436" s="31"/>
      <c r="FC1436" s="31"/>
      <c r="FD1436" s="31"/>
      <c r="FE1436" s="31"/>
      <c r="FF1436" s="31"/>
      <c r="FG1436" s="31"/>
      <c r="FH1436" s="31"/>
      <c r="FI1436" s="31"/>
      <c r="FJ1436" s="31"/>
      <c r="FK1436" s="31"/>
      <c r="FL1436" s="31"/>
      <c r="FM1436" s="31"/>
      <c r="FN1436" s="31"/>
      <c r="FO1436" s="31"/>
      <c r="FP1436" s="31"/>
      <c r="FQ1436" s="31"/>
      <c r="FR1436" s="31"/>
      <c r="FS1436" s="31"/>
      <c r="FT1436" s="31"/>
      <c r="FU1436" s="31"/>
      <c r="FV1436" s="31"/>
      <c r="FW1436" s="31"/>
      <c r="FX1436" s="31"/>
      <c r="FY1436" s="31"/>
      <c r="FZ1436" s="31"/>
      <c r="GA1436" s="31"/>
      <c r="GB1436" s="31"/>
      <c r="GC1436" s="31"/>
      <c r="GD1436" s="31"/>
      <c r="GE1436" s="31"/>
      <c r="GF1436" s="31"/>
      <c r="GG1436" s="31"/>
      <c r="GH1436" s="31"/>
      <c r="GI1436" s="31"/>
      <c r="GJ1436" s="31"/>
      <c r="GK1436" s="31"/>
      <c r="GL1436" s="31"/>
      <c r="GM1436" s="31"/>
      <c r="GN1436" s="31"/>
      <c r="GO1436" s="31"/>
      <c r="GP1436" s="31"/>
      <c r="GQ1436" s="31"/>
      <c r="GR1436" s="31"/>
      <c r="GS1436" s="31"/>
      <c r="GT1436" s="31"/>
      <c r="GU1436" s="31"/>
      <c r="GV1436" s="31"/>
      <c r="GW1436" s="31"/>
      <c r="GX1436" s="31"/>
      <c r="GY1436" s="31"/>
      <c r="GZ1436" s="31"/>
    </row>
    <row r="1437" spans="2:208" s="32" customFormat="1" x14ac:dyDescent="0.2">
      <c r="B1437" s="21"/>
      <c r="C1437" s="22"/>
      <c r="D1437" s="22"/>
      <c r="E1437" s="22"/>
      <c r="F1437" s="246"/>
      <c r="G1437" s="121"/>
      <c r="H1437" s="27"/>
      <c r="I1437" s="28"/>
      <c r="J1437" s="29"/>
      <c r="K1437" s="30"/>
      <c r="L1437" s="34"/>
      <c r="M1437" s="35"/>
      <c r="N1437" s="30"/>
      <c r="O1437" s="34"/>
      <c r="P1437" s="35"/>
      <c r="Q1437" s="30"/>
      <c r="R1437" s="34"/>
      <c r="S1437" s="35"/>
      <c r="T1437" s="30"/>
      <c r="U1437" s="34"/>
      <c r="V1437" s="35"/>
      <c r="W1437" s="30"/>
      <c r="X1437" s="34"/>
      <c r="Y1437" s="34"/>
      <c r="Z1437" s="30"/>
      <c r="AA1437" s="34"/>
      <c r="AB1437" s="34"/>
      <c r="AC1437" s="30"/>
      <c r="AD1437" s="34"/>
      <c r="AE1437" s="34"/>
      <c r="AF1437" s="30"/>
      <c r="AG1437" s="34"/>
      <c r="AH1437" s="34"/>
      <c r="AI1437" s="30"/>
      <c r="AJ1437" s="34"/>
      <c r="AK1437" s="34"/>
      <c r="AL1437" s="30"/>
      <c r="AM1437" s="34"/>
      <c r="AN1437" s="34"/>
      <c r="AO1437" s="30"/>
      <c r="AP1437" s="34"/>
      <c r="AQ1437" s="34"/>
      <c r="AR1437" s="30"/>
      <c r="AS1437" s="34"/>
      <c r="AT1437" s="34"/>
      <c r="AU1437" s="30"/>
      <c r="AV1437" s="34"/>
      <c r="AW1437" s="34"/>
      <c r="AX1437" s="30"/>
      <c r="AY1437" s="34"/>
      <c r="AZ1437" s="34"/>
      <c r="BA1437" s="30"/>
      <c r="BB1437" s="34"/>
      <c r="BC1437" s="34"/>
      <c r="BD1437" s="30"/>
      <c r="BE1437" s="34"/>
      <c r="BF1437" s="34"/>
      <c r="BG1437" s="30"/>
      <c r="BH1437" s="34"/>
      <c r="BI1437" s="34"/>
      <c r="BJ1437" s="30"/>
      <c r="BK1437" s="34"/>
      <c r="BL1437" s="34"/>
      <c r="BM1437" s="122"/>
      <c r="BN1437" s="28"/>
      <c r="BO1437" s="34"/>
      <c r="BP1437" s="30"/>
      <c r="BQ1437" s="30"/>
      <c r="BR1437" s="31"/>
      <c r="BS1437" s="31"/>
      <c r="BT1437" s="31"/>
      <c r="BU1437" s="31"/>
      <c r="BV1437" s="31"/>
      <c r="BW1437" s="31"/>
      <c r="BX1437" s="31"/>
      <c r="BY1437" s="31"/>
      <c r="BZ1437" s="31"/>
      <c r="CA1437" s="31"/>
      <c r="CB1437" s="31"/>
      <c r="CC1437" s="31"/>
      <c r="CD1437" s="31"/>
      <c r="CE1437" s="31"/>
      <c r="CF1437" s="31"/>
      <c r="CG1437" s="31"/>
      <c r="CH1437" s="31"/>
      <c r="CI1437" s="31"/>
      <c r="CJ1437" s="31"/>
      <c r="CK1437" s="31"/>
      <c r="CL1437" s="31"/>
      <c r="CM1437" s="31"/>
      <c r="CN1437" s="31"/>
      <c r="CO1437" s="31"/>
      <c r="CP1437" s="31"/>
      <c r="CQ1437" s="31"/>
      <c r="CR1437" s="31"/>
      <c r="CS1437" s="31"/>
      <c r="CT1437" s="31"/>
      <c r="CU1437" s="31"/>
      <c r="CV1437" s="31"/>
      <c r="CW1437" s="31"/>
      <c r="CX1437" s="31"/>
      <c r="CY1437" s="31"/>
      <c r="CZ1437" s="31"/>
      <c r="DA1437" s="31"/>
      <c r="DB1437" s="31"/>
      <c r="DC1437" s="31"/>
      <c r="DD1437" s="31"/>
      <c r="DE1437" s="31"/>
      <c r="DF1437" s="31"/>
      <c r="DG1437" s="31"/>
      <c r="DH1437" s="31"/>
      <c r="DI1437" s="31"/>
      <c r="DJ1437" s="31"/>
      <c r="DK1437" s="31"/>
      <c r="DL1437" s="31"/>
      <c r="DM1437" s="31"/>
      <c r="DN1437" s="31"/>
      <c r="DO1437" s="31"/>
      <c r="DP1437" s="31"/>
      <c r="DQ1437" s="31"/>
      <c r="DR1437" s="31"/>
      <c r="DS1437" s="31"/>
      <c r="DT1437" s="31"/>
      <c r="DU1437" s="31"/>
      <c r="DV1437" s="31"/>
      <c r="DW1437" s="31"/>
      <c r="DX1437" s="31"/>
      <c r="DY1437" s="31"/>
      <c r="DZ1437" s="31"/>
      <c r="EA1437" s="31"/>
      <c r="EB1437" s="31"/>
      <c r="EC1437" s="31"/>
      <c r="ED1437" s="31"/>
      <c r="EE1437" s="31"/>
      <c r="EF1437" s="31"/>
      <c r="EG1437" s="31"/>
      <c r="EH1437" s="31"/>
      <c r="EI1437" s="31"/>
      <c r="EJ1437" s="31"/>
      <c r="EK1437" s="31"/>
      <c r="EL1437" s="31"/>
      <c r="EM1437" s="31"/>
      <c r="EN1437" s="31"/>
      <c r="EO1437" s="31"/>
      <c r="EP1437" s="31"/>
      <c r="EQ1437" s="31"/>
      <c r="ER1437" s="31"/>
      <c r="ES1437" s="31"/>
      <c r="ET1437" s="31"/>
      <c r="EU1437" s="31"/>
      <c r="EV1437" s="31"/>
      <c r="EW1437" s="31"/>
      <c r="EX1437" s="31"/>
      <c r="EY1437" s="31"/>
      <c r="EZ1437" s="31"/>
      <c r="FA1437" s="31"/>
      <c r="FB1437" s="31"/>
      <c r="FC1437" s="31"/>
      <c r="FD1437" s="31"/>
      <c r="FE1437" s="31"/>
      <c r="FF1437" s="31"/>
      <c r="FG1437" s="31"/>
      <c r="FH1437" s="31"/>
      <c r="FI1437" s="31"/>
      <c r="FJ1437" s="31"/>
      <c r="FK1437" s="31"/>
      <c r="FL1437" s="31"/>
      <c r="FM1437" s="31"/>
      <c r="FN1437" s="31"/>
      <c r="FO1437" s="31"/>
      <c r="FP1437" s="31"/>
      <c r="FQ1437" s="31"/>
      <c r="FR1437" s="31"/>
      <c r="FS1437" s="31"/>
      <c r="FT1437" s="31"/>
      <c r="FU1437" s="31"/>
      <c r="FV1437" s="31"/>
      <c r="FW1437" s="31"/>
      <c r="FX1437" s="31"/>
      <c r="FY1437" s="31"/>
      <c r="FZ1437" s="31"/>
      <c r="GA1437" s="31"/>
      <c r="GB1437" s="31"/>
      <c r="GC1437" s="31"/>
      <c r="GD1437" s="31"/>
      <c r="GE1437" s="31"/>
      <c r="GF1437" s="31"/>
      <c r="GG1437" s="31"/>
      <c r="GH1437" s="31"/>
      <c r="GI1437" s="31"/>
      <c r="GJ1437" s="31"/>
      <c r="GK1437" s="31"/>
      <c r="GL1437" s="31"/>
      <c r="GM1437" s="31"/>
      <c r="GN1437" s="31"/>
      <c r="GO1437" s="31"/>
      <c r="GP1437" s="31"/>
      <c r="GQ1437" s="31"/>
      <c r="GR1437" s="31"/>
      <c r="GS1437" s="31"/>
      <c r="GT1437" s="31"/>
      <c r="GU1437" s="31"/>
      <c r="GV1437" s="31"/>
      <c r="GW1437" s="31"/>
      <c r="GX1437" s="31"/>
      <c r="GY1437" s="31"/>
      <c r="GZ1437" s="31"/>
    </row>
    <row r="1438" spans="2:208" s="32" customFormat="1" x14ac:dyDescent="0.2">
      <c r="B1438" s="21"/>
      <c r="C1438" s="22"/>
      <c r="D1438" s="22"/>
      <c r="E1438" s="22"/>
      <c r="F1438" s="246"/>
      <c r="G1438" s="121"/>
      <c r="H1438" s="27"/>
      <c r="I1438" s="28"/>
      <c r="J1438" s="29"/>
      <c r="K1438" s="30"/>
      <c r="L1438" s="34"/>
      <c r="M1438" s="35"/>
      <c r="N1438" s="30"/>
      <c r="O1438" s="34"/>
      <c r="P1438" s="35"/>
      <c r="Q1438" s="30"/>
      <c r="R1438" s="34"/>
      <c r="S1438" s="35"/>
      <c r="T1438" s="30"/>
      <c r="U1438" s="34"/>
      <c r="V1438" s="35"/>
      <c r="W1438" s="30"/>
      <c r="X1438" s="34"/>
      <c r="Y1438" s="34"/>
      <c r="Z1438" s="30"/>
      <c r="AA1438" s="34"/>
      <c r="AB1438" s="34"/>
      <c r="AC1438" s="30"/>
      <c r="AD1438" s="34"/>
      <c r="AE1438" s="34"/>
      <c r="AF1438" s="30"/>
      <c r="AG1438" s="34"/>
      <c r="AH1438" s="34"/>
      <c r="AI1438" s="30"/>
      <c r="AJ1438" s="34"/>
      <c r="AK1438" s="34"/>
      <c r="AL1438" s="30"/>
      <c r="AM1438" s="34"/>
      <c r="AN1438" s="34"/>
      <c r="AO1438" s="30"/>
      <c r="AP1438" s="34"/>
      <c r="AQ1438" s="34"/>
      <c r="AR1438" s="30"/>
      <c r="AS1438" s="34"/>
      <c r="AT1438" s="34"/>
      <c r="AU1438" s="30"/>
      <c r="AV1438" s="34"/>
      <c r="AW1438" s="34"/>
      <c r="AX1438" s="30"/>
      <c r="AY1438" s="34"/>
      <c r="AZ1438" s="34"/>
      <c r="BA1438" s="30"/>
      <c r="BB1438" s="34"/>
      <c r="BC1438" s="34"/>
      <c r="BD1438" s="30"/>
      <c r="BE1438" s="34"/>
      <c r="BF1438" s="34"/>
      <c r="BG1438" s="30"/>
      <c r="BH1438" s="34"/>
      <c r="BI1438" s="34"/>
      <c r="BJ1438" s="30"/>
      <c r="BK1438" s="34"/>
      <c r="BL1438" s="34"/>
      <c r="BM1438" s="122"/>
      <c r="BN1438" s="28"/>
      <c r="BO1438" s="34"/>
      <c r="BP1438" s="30"/>
      <c r="BQ1438" s="30"/>
      <c r="BR1438" s="31"/>
      <c r="BS1438" s="31"/>
      <c r="BT1438" s="31"/>
      <c r="BU1438" s="31"/>
      <c r="BV1438" s="31"/>
      <c r="BW1438" s="31"/>
      <c r="BX1438" s="31"/>
      <c r="BY1438" s="31"/>
      <c r="BZ1438" s="31"/>
      <c r="CA1438" s="31"/>
      <c r="CB1438" s="31"/>
      <c r="CC1438" s="31"/>
      <c r="CD1438" s="31"/>
      <c r="CE1438" s="31"/>
      <c r="CF1438" s="31"/>
      <c r="CG1438" s="31"/>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1"/>
      <c r="DD1438" s="31"/>
      <c r="DE1438" s="31"/>
      <c r="DF1438" s="31"/>
      <c r="DG1438" s="31"/>
      <c r="DH1438" s="31"/>
      <c r="DI1438" s="31"/>
      <c r="DJ1438" s="31"/>
      <c r="DK1438" s="31"/>
      <c r="DL1438" s="31"/>
      <c r="DM1438" s="31"/>
      <c r="DN1438" s="31"/>
      <c r="DO1438" s="31"/>
      <c r="DP1438" s="31"/>
      <c r="DQ1438" s="31"/>
      <c r="DR1438" s="31"/>
      <c r="DS1438" s="31"/>
      <c r="DT1438" s="31"/>
      <c r="DU1438" s="31"/>
      <c r="DV1438" s="31"/>
      <c r="DW1438" s="31"/>
      <c r="DX1438" s="31"/>
      <c r="DY1438" s="31"/>
      <c r="DZ1438" s="31"/>
      <c r="EA1438" s="31"/>
      <c r="EB1438" s="31"/>
      <c r="EC1438" s="31"/>
      <c r="ED1438" s="31"/>
      <c r="EE1438" s="31"/>
      <c r="EF1438" s="31"/>
      <c r="EG1438" s="31"/>
      <c r="EH1438" s="31"/>
      <c r="EI1438" s="31"/>
      <c r="EJ1438" s="31"/>
      <c r="EK1438" s="31"/>
      <c r="EL1438" s="31"/>
      <c r="EM1438" s="31"/>
      <c r="EN1438" s="31"/>
      <c r="EO1438" s="31"/>
      <c r="EP1438" s="31"/>
      <c r="EQ1438" s="31"/>
      <c r="ER1438" s="31"/>
      <c r="ES1438" s="31"/>
      <c r="ET1438" s="31"/>
      <c r="EU1438" s="31"/>
      <c r="EV1438" s="31"/>
      <c r="EW1438" s="31"/>
      <c r="EX1438" s="31"/>
      <c r="EY1438" s="31"/>
      <c r="EZ1438" s="31"/>
      <c r="FA1438" s="31"/>
      <c r="FB1438" s="31"/>
      <c r="FC1438" s="31"/>
      <c r="FD1438" s="31"/>
      <c r="FE1438" s="31"/>
      <c r="FF1438" s="31"/>
      <c r="FG1438" s="31"/>
      <c r="FH1438" s="31"/>
      <c r="FI1438" s="31"/>
      <c r="FJ1438" s="31"/>
      <c r="FK1438" s="31"/>
      <c r="FL1438" s="31"/>
      <c r="FM1438" s="31"/>
      <c r="FN1438" s="31"/>
      <c r="FO1438" s="31"/>
      <c r="FP1438" s="31"/>
      <c r="FQ1438" s="31"/>
      <c r="FR1438" s="31"/>
      <c r="FS1438" s="31"/>
      <c r="FT1438" s="31"/>
      <c r="FU1438" s="31"/>
      <c r="FV1438" s="31"/>
      <c r="FW1438" s="31"/>
      <c r="FX1438" s="31"/>
      <c r="FY1438" s="31"/>
      <c r="FZ1438" s="31"/>
      <c r="GA1438" s="31"/>
      <c r="GB1438" s="31"/>
      <c r="GC1438" s="31"/>
      <c r="GD1438" s="31"/>
      <c r="GE1438" s="31"/>
      <c r="GF1438" s="31"/>
      <c r="GG1438" s="31"/>
      <c r="GH1438" s="31"/>
      <c r="GI1438" s="31"/>
      <c r="GJ1438" s="31"/>
      <c r="GK1438" s="31"/>
      <c r="GL1438" s="31"/>
      <c r="GM1438" s="31"/>
      <c r="GN1438" s="31"/>
      <c r="GO1438" s="31"/>
      <c r="GP1438" s="31"/>
      <c r="GQ1438" s="31"/>
      <c r="GR1438" s="31"/>
      <c r="GS1438" s="31"/>
      <c r="GT1438" s="31"/>
      <c r="GU1438" s="31"/>
      <c r="GV1438" s="31"/>
      <c r="GW1438" s="31"/>
      <c r="GX1438" s="31"/>
      <c r="GY1438" s="31"/>
      <c r="GZ1438" s="31"/>
    </row>
    <row r="1439" spans="2:208" s="32" customFormat="1" x14ac:dyDescent="0.2">
      <c r="B1439" s="21"/>
      <c r="C1439" s="22"/>
      <c r="D1439" s="22"/>
      <c r="E1439" s="22"/>
      <c r="F1439" s="246"/>
      <c r="G1439" s="121"/>
      <c r="H1439" s="27"/>
      <c r="I1439" s="28"/>
      <c r="J1439" s="29"/>
      <c r="K1439" s="30"/>
      <c r="L1439" s="34"/>
      <c r="M1439" s="35"/>
      <c r="N1439" s="30"/>
      <c r="O1439" s="34"/>
      <c r="P1439" s="35"/>
      <c r="Q1439" s="30"/>
      <c r="R1439" s="34"/>
      <c r="S1439" s="35"/>
      <c r="T1439" s="30"/>
      <c r="U1439" s="34"/>
      <c r="V1439" s="35"/>
      <c r="W1439" s="30"/>
      <c r="X1439" s="34"/>
      <c r="Y1439" s="34"/>
      <c r="Z1439" s="30"/>
      <c r="AA1439" s="34"/>
      <c r="AB1439" s="34"/>
      <c r="AC1439" s="30"/>
      <c r="AD1439" s="34"/>
      <c r="AE1439" s="34"/>
      <c r="AF1439" s="30"/>
      <c r="AG1439" s="34"/>
      <c r="AH1439" s="34"/>
      <c r="AI1439" s="30"/>
      <c r="AJ1439" s="34"/>
      <c r="AK1439" s="34"/>
      <c r="AL1439" s="30"/>
      <c r="AM1439" s="34"/>
      <c r="AN1439" s="34"/>
      <c r="AO1439" s="30"/>
      <c r="AP1439" s="34"/>
      <c r="AQ1439" s="34"/>
      <c r="AR1439" s="30"/>
      <c r="AS1439" s="34"/>
      <c r="AT1439" s="34"/>
      <c r="AU1439" s="30"/>
      <c r="AV1439" s="34"/>
      <c r="AW1439" s="34"/>
      <c r="AX1439" s="30"/>
      <c r="AY1439" s="34"/>
      <c r="AZ1439" s="34"/>
      <c r="BA1439" s="30"/>
      <c r="BB1439" s="34"/>
      <c r="BC1439" s="34"/>
      <c r="BD1439" s="30"/>
      <c r="BE1439" s="34"/>
      <c r="BF1439" s="34"/>
      <c r="BG1439" s="30"/>
      <c r="BH1439" s="34"/>
      <c r="BI1439" s="34"/>
      <c r="BJ1439" s="30"/>
      <c r="BK1439" s="34"/>
      <c r="BL1439" s="34"/>
      <c r="BM1439" s="122"/>
      <c r="BN1439" s="28"/>
      <c r="BO1439" s="34"/>
      <c r="BP1439" s="30"/>
      <c r="BQ1439" s="30"/>
      <c r="BR1439" s="31"/>
      <c r="BS1439" s="31"/>
      <c r="BT1439" s="31"/>
      <c r="BU1439" s="31"/>
      <c r="BV1439" s="31"/>
      <c r="BW1439" s="31"/>
      <c r="BX1439" s="31"/>
      <c r="BY1439" s="31"/>
      <c r="BZ1439" s="31"/>
      <c r="CA1439" s="31"/>
      <c r="CB1439" s="31"/>
      <c r="CC1439" s="31"/>
      <c r="CD1439" s="31"/>
      <c r="CE1439" s="31"/>
      <c r="CF1439" s="31"/>
      <c r="CG1439" s="31"/>
      <c r="CH1439" s="31"/>
      <c r="CI1439" s="31"/>
      <c r="CJ1439" s="31"/>
      <c r="CK1439" s="31"/>
      <c r="CL1439" s="31"/>
      <c r="CM1439" s="31"/>
      <c r="CN1439" s="31"/>
      <c r="CO1439" s="31"/>
      <c r="CP1439" s="31"/>
      <c r="CQ1439" s="31"/>
      <c r="CR1439" s="31"/>
      <c r="CS1439" s="31"/>
      <c r="CT1439" s="31"/>
      <c r="CU1439" s="31"/>
      <c r="CV1439" s="31"/>
      <c r="CW1439" s="31"/>
      <c r="CX1439" s="31"/>
      <c r="CY1439" s="31"/>
      <c r="CZ1439" s="31"/>
      <c r="DA1439" s="31"/>
      <c r="DB1439" s="31"/>
      <c r="DC1439" s="31"/>
      <c r="DD1439" s="31"/>
      <c r="DE1439" s="31"/>
      <c r="DF1439" s="31"/>
      <c r="DG1439" s="31"/>
      <c r="DH1439" s="31"/>
      <c r="DI1439" s="31"/>
      <c r="DJ1439" s="31"/>
      <c r="DK1439" s="31"/>
      <c r="DL1439" s="31"/>
      <c r="DM1439" s="31"/>
      <c r="DN1439" s="31"/>
      <c r="DO1439" s="31"/>
      <c r="DP1439" s="31"/>
      <c r="DQ1439" s="31"/>
      <c r="DR1439" s="31"/>
      <c r="DS1439" s="31"/>
      <c r="DT1439" s="31"/>
      <c r="DU1439" s="31"/>
      <c r="DV1439" s="31"/>
      <c r="DW1439" s="31"/>
      <c r="DX1439" s="31"/>
      <c r="DY1439" s="31"/>
      <c r="DZ1439" s="31"/>
      <c r="EA1439" s="31"/>
      <c r="EB1439" s="31"/>
      <c r="EC1439" s="31"/>
      <c r="ED1439" s="31"/>
      <c r="EE1439" s="31"/>
      <c r="EF1439" s="31"/>
      <c r="EG1439" s="31"/>
      <c r="EH1439" s="31"/>
      <c r="EI1439" s="31"/>
      <c r="EJ1439" s="31"/>
      <c r="EK1439" s="31"/>
      <c r="EL1439" s="31"/>
      <c r="EM1439" s="31"/>
      <c r="EN1439" s="31"/>
      <c r="EO1439" s="31"/>
      <c r="EP1439" s="31"/>
      <c r="EQ1439" s="31"/>
      <c r="ER1439" s="31"/>
      <c r="ES1439" s="31"/>
      <c r="ET1439" s="31"/>
      <c r="EU1439" s="31"/>
      <c r="EV1439" s="31"/>
      <c r="EW1439" s="31"/>
      <c r="EX1439" s="31"/>
      <c r="EY1439" s="31"/>
      <c r="EZ1439" s="31"/>
      <c r="FA1439" s="31"/>
      <c r="FB1439" s="31"/>
      <c r="FC1439" s="31"/>
      <c r="FD1439" s="31"/>
      <c r="FE1439" s="31"/>
      <c r="FF1439" s="31"/>
      <c r="FG1439" s="31"/>
      <c r="FH1439" s="31"/>
      <c r="FI1439" s="31"/>
      <c r="FJ1439" s="31"/>
      <c r="FK1439" s="31"/>
      <c r="FL1439" s="31"/>
      <c r="FM1439" s="31"/>
      <c r="FN1439" s="31"/>
      <c r="FO1439" s="31"/>
      <c r="FP1439" s="31"/>
      <c r="FQ1439" s="31"/>
      <c r="FR1439" s="31"/>
      <c r="FS1439" s="31"/>
      <c r="FT1439" s="31"/>
      <c r="FU1439" s="31"/>
      <c r="FV1439" s="31"/>
      <c r="FW1439" s="31"/>
      <c r="FX1439" s="31"/>
      <c r="FY1439" s="31"/>
      <c r="FZ1439" s="31"/>
      <c r="GA1439" s="31"/>
      <c r="GB1439" s="31"/>
      <c r="GC1439" s="31"/>
      <c r="GD1439" s="31"/>
      <c r="GE1439" s="31"/>
      <c r="GF1439" s="31"/>
      <c r="GG1439" s="31"/>
      <c r="GH1439" s="31"/>
      <c r="GI1439" s="31"/>
      <c r="GJ1439" s="31"/>
      <c r="GK1439" s="31"/>
      <c r="GL1439" s="31"/>
      <c r="GM1439" s="31"/>
      <c r="GN1439" s="31"/>
      <c r="GO1439" s="31"/>
      <c r="GP1439" s="31"/>
      <c r="GQ1439" s="31"/>
      <c r="GR1439" s="31"/>
      <c r="GS1439" s="31"/>
      <c r="GT1439" s="31"/>
      <c r="GU1439" s="31"/>
      <c r="GV1439" s="31"/>
      <c r="GW1439" s="31"/>
      <c r="GX1439" s="31"/>
      <c r="GY1439" s="31"/>
      <c r="GZ1439" s="31"/>
    </row>
    <row r="1440" spans="2:208" s="32" customFormat="1" x14ac:dyDescent="0.2">
      <c r="B1440" s="21"/>
      <c r="C1440" s="22"/>
      <c r="D1440" s="22"/>
      <c r="E1440" s="22"/>
      <c r="F1440" s="246"/>
      <c r="G1440" s="121"/>
      <c r="H1440" s="27"/>
      <c r="I1440" s="28"/>
      <c r="J1440" s="29"/>
      <c r="K1440" s="30"/>
      <c r="L1440" s="34"/>
      <c r="M1440" s="35"/>
      <c r="N1440" s="30"/>
      <c r="O1440" s="34"/>
      <c r="P1440" s="35"/>
      <c r="Q1440" s="30"/>
      <c r="R1440" s="34"/>
      <c r="S1440" s="35"/>
      <c r="T1440" s="30"/>
      <c r="U1440" s="34"/>
      <c r="V1440" s="35"/>
      <c r="W1440" s="30"/>
      <c r="X1440" s="34"/>
      <c r="Y1440" s="34"/>
      <c r="Z1440" s="30"/>
      <c r="AA1440" s="34"/>
      <c r="AB1440" s="34"/>
      <c r="AC1440" s="30"/>
      <c r="AD1440" s="34"/>
      <c r="AE1440" s="34"/>
      <c r="AF1440" s="30"/>
      <c r="AG1440" s="34"/>
      <c r="AH1440" s="34"/>
      <c r="AI1440" s="30"/>
      <c r="AJ1440" s="34"/>
      <c r="AK1440" s="34"/>
      <c r="AL1440" s="30"/>
      <c r="AM1440" s="34"/>
      <c r="AN1440" s="34"/>
      <c r="AO1440" s="30"/>
      <c r="AP1440" s="34"/>
      <c r="AQ1440" s="34"/>
      <c r="AR1440" s="30"/>
      <c r="AS1440" s="34"/>
      <c r="AT1440" s="34"/>
      <c r="AU1440" s="30"/>
      <c r="AV1440" s="34"/>
      <c r="AW1440" s="34"/>
      <c r="AX1440" s="30"/>
      <c r="AY1440" s="34"/>
      <c r="AZ1440" s="34"/>
      <c r="BA1440" s="30"/>
      <c r="BB1440" s="34"/>
      <c r="BC1440" s="34"/>
      <c r="BD1440" s="30"/>
      <c r="BE1440" s="34"/>
      <c r="BF1440" s="34"/>
      <c r="BG1440" s="30"/>
      <c r="BH1440" s="34"/>
      <c r="BI1440" s="34"/>
      <c r="BJ1440" s="30"/>
      <c r="BK1440" s="34"/>
      <c r="BL1440" s="34"/>
      <c r="BM1440" s="122"/>
      <c r="BN1440" s="28"/>
      <c r="BO1440" s="34"/>
      <c r="BP1440" s="30"/>
      <c r="BQ1440" s="30"/>
      <c r="BR1440" s="31"/>
      <c r="BS1440" s="31"/>
      <c r="BT1440" s="31"/>
      <c r="BU1440" s="31"/>
      <c r="BV1440" s="31"/>
      <c r="BW1440" s="31"/>
      <c r="BX1440" s="31"/>
      <c r="BY1440" s="31"/>
      <c r="BZ1440" s="31"/>
      <c r="CA1440" s="31"/>
      <c r="CB1440" s="31"/>
      <c r="CC1440" s="31"/>
      <c r="CD1440" s="31"/>
      <c r="CE1440" s="31"/>
      <c r="CF1440" s="31"/>
      <c r="CG1440" s="31"/>
      <c r="CH1440" s="31"/>
      <c r="CI1440" s="31"/>
      <c r="CJ1440" s="31"/>
      <c r="CK1440" s="31"/>
      <c r="CL1440" s="31"/>
      <c r="CM1440" s="31"/>
      <c r="CN1440" s="31"/>
      <c r="CO1440" s="31"/>
      <c r="CP1440" s="31"/>
      <c r="CQ1440" s="31"/>
      <c r="CR1440" s="31"/>
      <c r="CS1440" s="31"/>
      <c r="CT1440" s="31"/>
      <c r="CU1440" s="31"/>
      <c r="CV1440" s="31"/>
      <c r="CW1440" s="31"/>
      <c r="CX1440" s="31"/>
      <c r="CY1440" s="31"/>
      <c r="CZ1440" s="31"/>
      <c r="DA1440" s="31"/>
      <c r="DB1440" s="31"/>
      <c r="DC1440" s="31"/>
      <c r="DD1440" s="31"/>
      <c r="DE1440" s="31"/>
      <c r="DF1440" s="31"/>
      <c r="DG1440" s="31"/>
      <c r="DH1440" s="31"/>
      <c r="DI1440" s="31"/>
      <c r="DJ1440" s="31"/>
      <c r="DK1440" s="31"/>
      <c r="DL1440" s="31"/>
      <c r="DM1440" s="31"/>
      <c r="DN1440" s="31"/>
      <c r="DO1440" s="31"/>
      <c r="DP1440" s="31"/>
      <c r="DQ1440" s="31"/>
      <c r="DR1440" s="31"/>
      <c r="DS1440" s="31"/>
      <c r="DT1440" s="31"/>
      <c r="DU1440" s="31"/>
      <c r="DV1440" s="31"/>
      <c r="DW1440" s="31"/>
      <c r="DX1440" s="31"/>
      <c r="DY1440" s="31"/>
      <c r="DZ1440" s="31"/>
      <c r="EA1440" s="31"/>
      <c r="EB1440" s="31"/>
      <c r="EC1440" s="31"/>
      <c r="ED1440" s="31"/>
      <c r="EE1440" s="31"/>
      <c r="EF1440" s="31"/>
      <c r="EG1440" s="31"/>
      <c r="EH1440" s="31"/>
      <c r="EI1440" s="31"/>
      <c r="EJ1440" s="31"/>
      <c r="EK1440" s="31"/>
      <c r="EL1440" s="31"/>
      <c r="EM1440" s="31"/>
      <c r="EN1440" s="31"/>
      <c r="EO1440" s="31"/>
      <c r="EP1440" s="31"/>
      <c r="EQ1440" s="31"/>
      <c r="ER1440" s="31"/>
      <c r="ES1440" s="31"/>
      <c r="ET1440" s="31"/>
      <c r="EU1440" s="31"/>
      <c r="EV1440" s="31"/>
      <c r="EW1440" s="31"/>
      <c r="EX1440" s="31"/>
      <c r="EY1440" s="31"/>
      <c r="EZ1440" s="31"/>
      <c r="FA1440" s="31"/>
      <c r="FB1440" s="31"/>
      <c r="FC1440" s="31"/>
      <c r="FD1440" s="31"/>
      <c r="FE1440" s="31"/>
      <c r="FF1440" s="31"/>
      <c r="FG1440" s="31"/>
      <c r="FH1440" s="31"/>
      <c r="FI1440" s="31"/>
      <c r="FJ1440" s="31"/>
      <c r="FK1440" s="31"/>
      <c r="FL1440" s="31"/>
      <c r="FM1440" s="31"/>
      <c r="FN1440" s="31"/>
      <c r="FO1440" s="31"/>
      <c r="FP1440" s="31"/>
      <c r="FQ1440" s="31"/>
      <c r="FR1440" s="31"/>
      <c r="FS1440" s="31"/>
      <c r="FT1440" s="31"/>
      <c r="FU1440" s="31"/>
      <c r="FV1440" s="31"/>
      <c r="FW1440" s="31"/>
      <c r="FX1440" s="31"/>
      <c r="FY1440" s="31"/>
      <c r="FZ1440" s="31"/>
      <c r="GA1440" s="31"/>
      <c r="GB1440" s="31"/>
      <c r="GC1440" s="31"/>
      <c r="GD1440" s="31"/>
      <c r="GE1440" s="31"/>
      <c r="GF1440" s="31"/>
      <c r="GG1440" s="31"/>
      <c r="GH1440" s="31"/>
      <c r="GI1440" s="31"/>
      <c r="GJ1440" s="31"/>
      <c r="GK1440" s="31"/>
      <c r="GL1440" s="31"/>
      <c r="GM1440" s="31"/>
      <c r="GN1440" s="31"/>
      <c r="GO1440" s="31"/>
      <c r="GP1440" s="31"/>
      <c r="GQ1440" s="31"/>
      <c r="GR1440" s="31"/>
      <c r="GS1440" s="31"/>
      <c r="GT1440" s="31"/>
      <c r="GU1440" s="31"/>
      <c r="GV1440" s="31"/>
      <c r="GW1440" s="31"/>
      <c r="GX1440" s="31"/>
      <c r="GY1440" s="31"/>
      <c r="GZ1440" s="31"/>
    </row>
    <row r="1441" spans="2:208" s="32" customFormat="1" x14ac:dyDescent="0.2">
      <c r="B1441" s="21"/>
      <c r="C1441" s="22"/>
      <c r="D1441" s="22"/>
      <c r="E1441" s="22"/>
      <c r="F1441" s="246"/>
      <c r="G1441" s="121"/>
      <c r="H1441" s="27"/>
      <c r="I1441" s="28"/>
      <c r="J1441" s="29"/>
      <c r="K1441" s="30"/>
      <c r="L1441" s="34"/>
      <c r="M1441" s="35"/>
      <c r="N1441" s="30"/>
      <c r="O1441" s="34"/>
      <c r="P1441" s="35"/>
      <c r="Q1441" s="30"/>
      <c r="R1441" s="34"/>
      <c r="S1441" s="35"/>
      <c r="T1441" s="30"/>
      <c r="U1441" s="34"/>
      <c r="V1441" s="35"/>
      <c r="W1441" s="30"/>
      <c r="X1441" s="34"/>
      <c r="Y1441" s="34"/>
      <c r="Z1441" s="30"/>
      <c r="AA1441" s="34"/>
      <c r="AB1441" s="34"/>
      <c r="AC1441" s="30"/>
      <c r="AD1441" s="34"/>
      <c r="AE1441" s="34"/>
      <c r="AF1441" s="30"/>
      <c r="AG1441" s="34"/>
      <c r="AH1441" s="34"/>
      <c r="AI1441" s="30"/>
      <c r="AJ1441" s="34"/>
      <c r="AK1441" s="34"/>
      <c r="AL1441" s="30"/>
      <c r="AM1441" s="34"/>
      <c r="AN1441" s="34"/>
      <c r="AO1441" s="30"/>
      <c r="AP1441" s="34"/>
      <c r="AQ1441" s="34"/>
      <c r="AR1441" s="30"/>
      <c r="AS1441" s="34"/>
      <c r="AT1441" s="34"/>
      <c r="AU1441" s="30"/>
      <c r="AV1441" s="34"/>
      <c r="AW1441" s="34"/>
      <c r="AX1441" s="30"/>
      <c r="AY1441" s="34"/>
      <c r="AZ1441" s="34"/>
      <c r="BA1441" s="30"/>
      <c r="BB1441" s="34"/>
      <c r="BC1441" s="34"/>
      <c r="BD1441" s="30"/>
      <c r="BE1441" s="34"/>
      <c r="BF1441" s="34"/>
      <c r="BG1441" s="30"/>
      <c r="BH1441" s="34"/>
      <c r="BI1441" s="34"/>
      <c r="BJ1441" s="30"/>
      <c r="BK1441" s="34"/>
      <c r="BL1441" s="34"/>
      <c r="BM1441" s="122"/>
      <c r="BN1441" s="28"/>
      <c r="BO1441" s="34"/>
      <c r="BP1441" s="30"/>
      <c r="BQ1441" s="30"/>
      <c r="BR1441" s="31"/>
      <c r="BS1441" s="31"/>
      <c r="BT1441" s="31"/>
      <c r="BU1441" s="31"/>
      <c r="BV1441" s="31"/>
      <c r="BW1441" s="31"/>
      <c r="BX1441" s="31"/>
      <c r="BY1441" s="31"/>
      <c r="BZ1441" s="31"/>
      <c r="CA1441" s="31"/>
      <c r="CB1441" s="31"/>
      <c r="CC1441" s="31"/>
      <c r="CD1441" s="31"/>
      <c r="CE1441" s="31"/>
      <c r="CF1441" s="31"/>
      <c r="CG1441" s="31"/>
      <c r="CH1441" s="31"/>
      <c r="CI1441" s="31"/>
      <c r="CJ1441" s="31"/>
      <c r="CK1441" s="31"/>
      <c r="CL1441" s="31"/>
      <c r="CM1441" s="31"/>
      <c r="CN1441" s="31"/>
      <c r="CO1441" s="31"/>
      <c r="CP1441" s="31"/>
      <c r="CQ1441" s="31"/>
      <c r="CR1441" s="31"/>
      <c r="CS1441" s="31"/>
      <c r="CT1441" s="31"/>
      <c r="CU1441" s="31"/>
      <c r="CV1441" s="31"/>
      <c r="CW1441" s="31"/>
      <c r="CX1441" s="31"/>
      <c r="CY1441" s="31"/>
      <c r="CZ1441" s="31"/>
      <c r="DA1441" s="31"/>
      <c r="DB1441" s="31"/>
      <c r="DC1441" s="31"/>
      <c r="DD1441" s="31"/>
      <c r="DE1441" s="31"/>
      <c r="DF1441" s="31"/>
      <c r="DG1441" s="31"/>
      <c r="DH1441" s="31"/>
      <c r="DI1441" s="31"/>
      <c r="DJ1441" s="31"/>
      <c r="DK1441" s="31"/>
      <c r="DL1441" s="31"/>
      <c r="DM1441" s="31"/>
      <c r="DN1441" s="31"/>
      <c r="DO1441" s="31"/>
      <c r="DP1441" s="31"/>
      <c r="DQ1441" s="31"/>
      <c r="DR1441" s="31"/>
      <c r="DS1441" s="31"/>
      <c r="DT1441" s="31"/>
      <c r="DU1441" s="31"/>
      <c r="DV1441" s="31"/>
      <c r="DW1441" s="31"/>
      <c r="DX1441" s="31"/>
      <c r="DY1441" s="31"/>
      <c r="DZ1441" s="31"/>
      <c r="EA1441" s="31"/>
      <c r="EB1441" s="31"/>
      <c r="EC1441" s="31"/>
      <c r="ED1441" s="31"/>
      <c r="EE1441" s="31"/>
      <c r="EF1441" s="31"/>
      <c r="EG1441" s="31"/>
      <c r="EH1441" s="31"/>
      <c r="EI1441" s="31"/>
      <c r="EJ1441" s="31"/>
      <c r="EK1441" s="31"/>
      <c r="EL1441" s="31"/>
      <c r="EM1441" s="31"/>
      <c r="EN1441" s="31"/>
      <c r="EO1441" s="31"/>
      <c r="EP1441" s="31"/>
      <c r="EQ1441" s="31"/>
      <c r="ER1441" s="31"/>
      <c r="ES1441" s="31"/>
      <c r="ET1441" s="31"/>
      <c r="EU1441" s="31"/>
      <c r="EV1441" s="31"/>
      <c r="EW1441" s="31"/>
      <c r="EX1441" s="31"/>
      <c r="EY1441" s="31"/>
      <c r="EZ1441" s="31"/>
      <c r="FA1441" s="31"/>
      <c r="FB1441" s="31"/>
      <c r="FC1441" s="31"/>
      <c r="FD1441" s="31"/>
      <c r="FE1441" s="31"/>
      <c r="FF1441" s="31"/>
      <c r="FG1441" s="31"/>
      <c r="FH1441" s="31"/>
      <c r="FI1441" s="31"/>
      <c r="FJ1441" s="31"/>
      <c r="FK1441" s="31"/>
      <c r="FL1441" s="31"/>
      <c r="FM1441" s="31"/>
      <c r="FN1441" s="31"/>
      <c r="FO1441" s="31"/>
      <c r="FP1441" s="31"/>
      <c r="FQ1441" s="31"/>
      <c r="FR1441" s="31"/>
      <c r="FS1441" s="31"/>
      <c r="FT1441" s="31"/>
      <c r="FU1441" s="31"/>
      <c r="FV1441" s="31"/>
      <c r="FW1441" s="31"/>
      <c r="FX1441" s="31"/>
      <c r="FY1441" s="31"/>
      <c r="FZ1441" s="31"/>
      <c r="GA1441" s="31"/>
      <c r="GB1441" s="31"/>
      <c r="GC1441" s="31"/>
      <c r="GD1441" s="31"/>
      <c r="GE1441" s="31"/>
      <c r="GF1441" s="31"/>
      <c r="GG1441" s="31"/>
      <c r="GH1441" s="31"/>
      <c r="GI1441" s="31"/>
      <c r="GJ1441" s="31"/>
      <c r="GK1441" s="31"/>
      <c r="GL1441" s="31"/>
      <c r="GM1441" s="31"/>
      <c r="GN1441" s="31"/>
      <c r="GO1441" s="31"/>
      <c r="GP1441" s="31"/>
      <c r="GQ1441" s="31"/>
      <c r="GR1441" s="31"/>
      <c r="GS1441" s="31"/>
      <c r="GT1441" s="31"/>
      <c r="GU1441" s="31"/>
      <c r="GV1441" s="31"/>
      <c r="GW1441" s="31"/>
      <c r="GX1441" s="31"/>
      <c r="GY1441" s="31"/>
      <c r="GZ1441" s="31"/>
    </row>
    <row r="1442" spans="2:208" s="32" customFormat="1" x14ac:dyDescent="0.2">
      <c r="B1442" s="21"/>
      <c r="C1442" s="22"/>
      <c r="D1442" s="22"/>
      <c r="E1442" s="22"/>
      <c r="F1442" s="246"/>
      <c r="G1442" s="121"/>
      <c r="H1442" s="27"/>
      <c r="I1442" s="28"/>
      <c r="J1442" s="29"/>
      <c r="K1442" s="30"/>
      <c r="L1442" s="34"/>
      <c r="M1442" s="35"/>
      <c r="N1442" s="30"/>
      <c r="O1442" s="34"/>
      <c r="P1442" s="35"/>
      <c r="Q1442" s="30"/>
      <c r="R1442" s="34"/>
      <c r="S1442" s="35"/>
      <c r="T1442" s="30"/>
      <c r="U1442" s="34"/>
      <c r="V1442" s="35"/>
      <c r="W1442" s="30"/>
      <c r="X1442" s="34"/>
      <c r="Y1442" s="34"/>
      <c r="Z1442" s="30"/>
      <c r="AA1442" s="34"/>
      <c r="AB1442" s="34"/>
      <c r="AC1442" s="30"/>
      <c r="AD1442" s="34"/>
      <c r="AE1442" s="34"/>
      <c r="AF1442" s="30"/>
      <c r="AG1442" s="34"/>
      <c r="AH1442" s="34"/>
      <c r="AI1442" s="30"/>
      <c r="AJ1442" s="34"/>
      <c r="AK1442" s="34"/>
      <c r="AL1442" s="30"/>
      <c r="AM1442" s="34"/>
      <c r="AN1442" s="34"/>
      <c r="AO1442" s="30"/>
      <c r="AP1442" s="34"/>
      <c r="AQ1442" s="34"/>
      <c r="AR1442" s="30"/>
      <c r="AS1442" s="34"/>
      <c r="AT1442" s="34"/>
      <c r="AU1442" s="30"/>
      <c r="AV1442" s="34"/>
      <c r="AW1442" s="34"/>
      <c r="AX1442" s="30"/>
      <c r="AY1442" s="34"/>
      <c r="AZ1442" s="34"/>
      <c r="BA1442" s="30"/>
      <c r="BB1442" s="34"/>
      <c r="BC1442" s="34"/>
      <c r="BD1442" s="30"/>
      <c r="BE1442" s="34"/>
      <c r="BF1442" s="34"/>
      <c r="BG1442" s="30"/>
      <c r="BH1442" s="34"/>
      <c r="BI1442" s="34"/>
      <c r="BJ1442" s="30"/>
      <c r="BK1442" s="34"/>
      <c r="BL1442" s="34"/>
      <c r="BM1442" s="122"/>
      <c r="BN1442" s="28"/>
      <c r="BO1442" s="34"/>
      <c r="BP1442" s="30"/>
      <c r="BQ1442" s="30"/>
      <c r="BR1442" s="31"/>
      <c r="BS1442" s="31"/>
      <c r="BT1442" s="31"/>
      <c r="BU1442" s="31"/>
      <c r="BV1442" s="31"/>
      <c r="BW1442" s="31"/>
      <c r="BX1442" s="31"/>
      <c r="BY1442" s="31"/>
      <c r="BZ1442" s="31"/>
      <c r="CA1442" s="31"/>
      <c r="CB1442" s="31"/>
      <c r="CC1442" s="31"/>
      <c r="CD1442" s="31"/>
      <c r="CE1442" s="31"/>
      <c r="CF1442" s="31"/>
      <c r="CG1442" s="31"/>
      <c r="CH1442" s="31"/>
      <c r="CI1442" s="31"/>
      <c r="CJ1442" s="31"/>
      <c r="CK1442" s="31"/>
      <c r="CL1442" s="31"/>
      <c r="CM1442" s="31"/>
      <c r="CN1442" s="31"/>
      <c r="CO1442" s="31"/>
      <c r="CP1442" s="31"/>
      <c r="CQ1442" s="31"/>
      <c r="CR1442" s="31"/>
      <c r="CS1442" s="31"/>
      <c r="CT1442" s="31"/>
      <c r="CU1442" s="31"/>
      <c r="CV1442" s="31"/>
      <c r="CW1442" s="31"/>
      <c r="CX1442" s="31"/>
      <c r="CY1442" s="31"/>
      <c r="CZ1442" s="31"/>
      <c r="DA1442" s="31"/>
      <c r="DB1442" s="31"/>
      <c r="DC1442" s="31"/>
      <c r="DD1442" s="31"/>
      <c r="DE1442" s="31"/>
      <c r="DF1442" s="31"/>
      <c r="DG1442" s="31"/>
      <c r="DH1442" s="31"/>
      <c r="DI1442" s="31"/>
      <c r="DJ1442" s="31"/>
      <c r="DK1442" s="31"/>
      <c r="DL1442" s="31"/>
      <c r="DM1442" s="31"/>
      <c r="DN1442" s="31"/>
      <c r="DO1442" s="31"/>
      <c r="DP1442" s="31"/>
      <c r="DQ1442" s="31"/>
      <c r="DR1442" s="31"/>
      <c r="DS1442" s="31"/>
      <c r="DT1442" s="31"/>
      <c r="DU1442" s="31"/>
      <c r="DV1442" s="31"/>
      <c r="DW1442" s="31"/>
      <c r="DX1442" s="31"/>
      <c r="DY1442" s="31"/>
      <c r="DZ1442" s="31"/>
      <c r="EA1442" s="31"/>
      <c r="EB1442" s="31"/>
      <c r="EC1442" s="31"/>
      <c r="ED1442" s="31"/>
      <c r="EE1442" s="31"/>
      <c r="EF1442" s="31"/>
      <c r="EG1442" s="31"/>
      <c r="EH1442" s="31"/>
      <c r="EI1442" s="31"/>
      <c r="EJ1442" s="31"/>
      <c r="EK1442" s="31"/>
      <c r="EL1442" s="31"/>
      <c r="EM1442" s="31"/>
      <c r="EN1442" s="31"/>
      <c r="EO1442" s="31"/>
      <c r="EP1442" s="31"/>
      <c r="EQ1442" s="31"/>
      <c r="ER1442" s="31"/>
      <c r="ES1442" s="31"/>
      <c r="ET1442" s="31"/>
      <c r="EU1442" s="31"/>
      <c r="EV1442" s="31"/>
      <c r="EW1442" s="31"/>
      <c r="EX1442" s="31"/>
      <c r="EY1442" s="31"/>
      <c r="EZ1442" s="31"/>
      <c r="FA1442" s="31"/>
      <c r="FB1442" s="31"/>
      <c r="FC1442" s="31"/>
      <c r="FD1442" s="31"/>
      <c r="FE1442" s="31"/>
      <c r="FF1442" s="31"/>
      <c r="FG1442" s="31"/>
      <c r="FH1442" s="31"/>
      <c r="FI1442" s="31"/>
      <c r="FJ1442" s="31"/>
      <c r="FK1442" s="31"/>
      <c r="FL1442" s="31"/>
      <c r="FM1442" s="31"/>
      <c r="FN1442" s="31"/>
      <c r="FO1442" s="31"/>
      <c r="FP1442" s="31"/>
      <c r="FQ1442" s="31"/>
      <c r="FR1442" s="31"/>
      <c r="FS1442" s="31"/>
      <c r="FT1442" s="31"/>
      <c r="FU1442" s="31"/>
      <c r="FV1442" s="31"/>
      <c r="FW1442" s="31"/>
      <c r="FX1442" s="31"/>
      <c r="FY1442" s="31"/>
      <c r="FZ1442" s="31"/>
      <c r="GA1442" s="31"/>
      <c r="GB1442" s="31"/>
      <c r="GC1442" s="31"/>
      <c r="GD1442" s="31"/>
      <c r="GE1442" s="31"/>
      <c r="GF1442" s="31"/>
      <c r="GG1442" s="31"/>
      <c r="GH1442" s="31"/>
      <c r="GI1442" s="31"/>
      <c r="GJ1442" s="31"/>
      <c r="GK1442" s="31"/>
      <c r="GL1442" s="31"/>
      <c r="GM1442" s="31"/>
      <c r="GN1442" s="31"/>
      <c r="GO1442" s="31"/>
      <c r="GP1442" s="31"/>
      <c r="GQ1442" s="31"/>
      <c r="GR1442" s="31"/>
      <c r="GS1442" s="31"/>
      <c r="GT1442" s="31"/>
      <c r="GU1442" s="31"/>
      <c r="GV1442" s="31"/>
      <c r="GW1442" s="31"/>
      <c r="GX1442" s="31"/>
      <c r="GY1442" s="31"/>
      <c r="GZ1442" s="31"/>
    </row>
    <row r="1443" spans="2:208" s="32" customFormat="1" x14ac:dyDescent="0.2">
      <c r="B1443" s="21"/>
      <c r="C1443" s="22"/>
      <c r="D1443" s="22"/>
      <c r="E1443" s="22"/>
      <c r="F1443" s="246"/>
      <c r="G1443" s="121"/>
      <c r="H1443" s="27"/>
      <c r="I1443" s="28"/>
      <c r="J1443" s="29"/>
      <c r="K1443" s="30"/>
      <c r="L1443" s="34"/>
      <c r="M1443" s="35"/>
      <c r="N1443" s="30"/>
      <c r="O1443" s="34"/>
      <c r="P1443" s="35"/>
      <c r="Q1443" s="30"/>
      <c r="R1443" s="34"/>
      <c r="S1443" s="35"/>
      <c r="T1443" s="30"/>
      <c r="U1443" s="34"/>
      <c r="V1443" s="35"/>
      <c r="W1443" s="30"/>
      <c r="X1443" s="34"/>
      <c r="Y1443" s="34"/>
      <c r="Z1443" s="30"/>
      <c r="AA1443" s="34"/>
      <c r="AB1443" s="34"/>
      <c r="AC1443" s="30"/>
      <c r="AD1443" s="34"/>
      <c r="AE1443" s="34"/>
      <c r="AF1443" s="30"/>
      <c r="AG1443" s="34"/>
      <c r="AH1443" s="34"/>
      <c r="AI1443" s="30"/>
      <c r="AJ1443" s="34"/>
      <c r="AK1443" s="34"/>
      <c r="AL1443" s="30"/>
      <c r="AM1443" s="34"/>
      <c r="AN1443" s="34"/>
      <c r="AO1443" s="30"/>
      <c r="AP1443" s="34"/>
      <c r="AQ1443" s="34"/>
      <c r="AR1443" s="30"/>
      <c r="AS1443" s="34"/>
      <c r="AT1443" s="34"/>
      <c r="AU1443" s="30"/>
      <c r="AV1443" s="34"/>
      <c r="AW1443" s="34"/>
      <c r="AX1443" s="30"/>
      <c r="AY1443" s="34"/>
      <c r="AZ1443" s="34"/>
      <c r="BA1443" s="30"/>
      <c r="BB1443" s="34"/>
      <c r="BC1443" s="34"/>
      <c r="BD1443" s="30"/>
      <c r="BE1443" s="34"/>
      <c r="BF1443" s="34"/>
      <c r="BG1443" s="30"/>
      <c r="BH1443" s="34"/>
      <c r="BI1443" s="34"/>
      <c r="BJ1443" s="30"/>
      <c r="BK1443" s="34"/>
      <c r="BL1443" s="34"/>
      <c r="BM1443" s="122"/>
      <c r="BN1443" s="28"/>
      <c r="BO1443" s="34"/>
      <c r="BP1443" s="30"/>
      <c r="BQ1443" s="30"/>
      <c r="BR1443" s="31"/>
      <c r="BS1443" s="31"/>
      <c r="BT1443" s="31"/>
      <c r="BU1443" s="31"/>
      <c r="BV1443" s="31"/>
      <c r="BW1443" s="31"/>
      <c r="BX1443" s="31"/>
      <c r="BY1443" s="31"/>
      <c r="BZ1443" s="31"/>
      <c r="CA1443" s="31"/>
      <c r="CB1443" s="31"/>
      <c r="CC1443" s="31"/>
      <c r="CD1443" s="31"/>
      <c r="CE1443" s="31"/>
      <c r="CF1443" s="31"/>
      <c r="CG1443" s="31"/>
      <c r="CH1443" s="31"/>
      <c r="CI1443" s="31"/>
      <c r="CJ1443" s="31"/>
      <c r="CK1443" s="31"/>
      <c r="CL1443" s="31"/>
      <c r="CM1443" s="31"/>
      <c r="CN1443" s="31"/>
      <c r="CO1443" s="31"/>
      <c r="CP1443" s="31"/>
      <c r="CQ1443" s="31"/>
      <c r="CR1443" s="31"/>
      <c r="CS1443" s="31"/>
      <c r="CT1443" s="31"/>
      <c r="CU1443" s="31"/>
      <c r="CV1443" s="31"/>
      <c r="CW1443" s="31"/>
      <c r="CX1443" s="31"/>
      <c r="CY1443" s="31"/>
      <c r="CZ1443" s="31"/>
      <c r="DA1443" s="31"/>
      <c r="DB1443" s="31"/>
      <c r="DC1443" s="31"/>
      <c r="DD1443" s="31"/>
      <c r="DE1443" s="31"/>
      <c r="DF1443" s="31"/>
      <c r="DG1443" s="31"/>
      <c r="DH1443" s="31"/>
      <c r="DI1443" s="31"/>
      <c r="DJ1443" s="31"/>
      <c r="DK1443" s="31"/>
      <c r="DL1443" s="31"/>
      <c r="DM1443" s="31"/>
      <c r="DN1443" s="31"/>
      <c r="DO1443" s="31"/>
      <c r="DP1443" s="31"/>
      <c r="DQ1443" s="31"/>
      <c r="DR1443" s="31"/>
      <c r="DS1443" s="31"/>
      <c r="DT1443" s="31"/>
      <c r="DU1443" s="31"/>
      <c r="DV1443" s="31"/>
      <c r="DW1443" s="31"/>
      <c r="DX1443" s="31"/>
      <c r="DY1443" s="31"/>
      <c r="DZ1443" s="31"/>
      <c r="EA1443" s="31"/>
      <c r="EB1443" s="31"/>
      <c r="EC1443" s="31"/>
      <c r="ED1443" s="31"/>
      <c r="EE1443" s="31"/>
      <c r="EF1443" s="31"/>
      <c r="EG1443" s="31"/>
      <c r="EH1443" s="31"/>
      <c r="EI1443" s="31"/>
      <c r="EJ1443" s="31"/>
      <c r="EK1443" s="31"/>
      <c r="EL1443" s="31"/>
      <c r="EM1443" s="31"/>
      <c r="EN1443" s="31"/>
      <c r="EO1443" s="31"/>
      <c r="EP1443" s="31"/>
      <c r="EQ1443" s="31"/>
      <c r="ER1443" s="31"/>
      <c r="ES1443" s="31"/>
      <c r="ET1443" s="31"/>
      <c r="EU1443" s="31"/>
      <c r="EV1443" s="31"/>
      <c r="EW1443" s="31"/>
      <c r="EX1443" s="31"/>
      <c r="EY1443" s="31"/>
      <c r="EZ1443" s="31"/>
      <c r="FA1443" s="31"/>
      <c r="FB1443" s="31"/>
      <c r="FC1443" s="31"/>
      <c r="FD1443" s="31"/>
      <c r="FE1443" s="31"/>
      <c r="FF1443" s="31"/>
      <c r="FG1443" s="31"/>
      <c r="FH1443" s="31"/>
      <c r="FI1443" s="31"/>
      <c r="FJ1443" s="31"/>
      <c r="FK1443" s="31"/>
      <c r="FL1443" s="31"/>
      <c r="FM1443" s="31"/>
      <c r="FN1443" s="31"/>
      <c r="FO1443" s="31"/>
      <c r="FP1443" s="31"/>
      <c r="FQ1443" s="31"/>
      <c r="FR1443" s="31"/>
      <c r="FS1443" s="31"/>
      <c r="FT1443" s="31"/>
      <c r="FU1443" s="31"/>
      <c r="FV1443" s="31"/>
      <c r="FW1443" s="31"/>
      <c r="FX1443" s="31"/>
      <c r="FY1443" s="31"/>
      <c r="FZ1443" s="31"/>
      <c r="GA1443" s="31"/>
      <c r="GB1443" s="31"/>
      <c r="GC1443" s="31"/>
      <c r="GD1443" s="31"/>
      <c r="GE1443" s="31"/>
      <c r="GF1443" s="31"/>
      <c r="GG1443" s="31"/>
      <c r="GH1443" s="31"/>
      <c r="GI1443" s="31"/>
      <c r="GJ1443" s="31"/>
      <c r="GK1443" s="31"/>
      <c r="GL1443" s="31"/>
      <c r="GM1443" s="31"/>
      <c r="GN1443" s="31"/>
      <c r="GO1443" s="31"/>
      <c r="GP1443" s="31"/>
      <c r="GQ1443" s="31"/>
      <c r="GR1443" s="31"/>
      <c r="GS1443" s="31"/>
      <c r="GT1443" s="31"/>
      <c r="GU1443" s="31"/>
      <c r="GV1443" s="31"/>
      <c r="GW1443" s="31"/>
      <c r="GX1443" s="31"/>
      <c r="GY1443" s="31"/>
      <c r="GZ1443" s="31"/>
    </row>
    <row r="1444" spans="2:208" s="32" customFormat="1" x14ac:dyDescent="0.2">
      <c r="B1444" s="21"/>
      <c r="C1444" s="22"/>
      <c r="D1444" s="22"/>
      <c r="E1444" s="22"/>
      <c r="F1444" s="246"/>
      <c r="G1444" s="121"/>
      <c r="H1444" s="27"/>
      <c r="I1444" s="28"/>
      <c r="J1444" s="29"/>
      <c r="K1444" s="30"/>
      <c r="L1444" s="34"/>
      <c r="M1444" s="35"/>
      <c r="N1444" s="30"/>
      <c r="O1444" s="34"/>
      <c r="P1444" s="35"/>
      <c r="Q1444" s="30"/>
      <c r="R1444" s="34"/>
      <c r="S1444" s="35"/>
      <c r="T1444" s="30"/>
      <c r="U1444" s="34"/>
      <c r="V1444" s="35"/>
      <c r="W1444" s="30"/>
      <c r="X1444" s="34"/>
      <c r="Y1444" s="34"/>
      <c r="Z1444" s="30"/>
      <c r="AA1444" s="34"/>
      <c r="AB1444" s="34"/>
      <c r="AC1444" s="30"/>
      <c r="AD1444" s="34"/>
      <c r="AE1444" s="34"/>
      <c r="AF1444" s="30"/>
      <c r="AG1444" s="34"/>
      <c r="AH1444" s="34"/>
      <c r="AI1444" s="30"/>
      <c r="AJ1444" s="34"/>
      <c r="AK1444" s="34"/>
      <c r="AL1444" s="30"/>
      <c r="AM1444" s="34"/>
      <c r="AN1444" s="34"/>
      <c r="AO1444" s="30"/>
      <c r="AP1444" s="34"/>
      <c r="AQ1444" s="34"/>
      <c r="AR1444" s="30"/>
      <c r="AS1444" s="34"/>
      <c r="AT1444" s="34"/>
      <c r="AU1444" s="30"/>
      <c r="AV1444" s="34"/>
      <c r="AW1444" s="34"/>
      <c r="AX1444" s="30"/>
      <c r="AY1444" s="34"/>
      <c r="AZ1444" s="34"/>
      <c r="BA1444" s="30"/>
      <c r="BB1444" s="34"/>
      <c r="BC1444" s="34"/>
      <c r="BD1444" s="30"/>
      <c r="BE1444" s="34"/>
      <c r="BF1444" s="34"/>
      <c r="BG1444" s="30"/>
      <c r="BH1444" s="34"/>
      <c r="BI1444" s="34"/>
      <c r="BJ1444" s="30"/>
      <c r="BK1444" s="34"/>
      <c r="BL1444" s="34"/>
      <c r="BM1444" s="122"/>
      <c r="BN1444" s="28"/>
      <c r="BO1444" s="34"/>
      <c r="BP1444" s="30"/>
      <c r="BQ1444" s="30"/>
      <c r="BR1444" s="31"/>
      <c r="BS1444" s="31"/>
      <c r="BT1444" s="31"/>
      <c r="BU1444" s="31"/>
      <c r="BV1444" s="31"/>
      <c r="BW1444" s="31"/>
      <c r="BX1444" s="31"/>
      <c r="BY1444" s="31"/>
      <c r="BZ1444" s="31"/>
      <c r="CA1444" s="31"/>
      <c r="CB1444" s="31"/>
      <c r="CC1444" s="31"/>
      <c r="CD1444" s="31"/>
      <c r="CE1444" s="31"/>
      <c r="CF1444" s="31"/>
      <c r="CG1444" s="31"/>
      <c r="CH1444" s="31"/>
      <c r="CI1444" s="31"/>
      <c r="CJ1444" s="31"/>
      <c r="CK1444" s="31"/>
      <c r="CL1444" s="31"/>
      <c r="CM1444" s="31"/>
      <c r="CN1444" s="31"/>
      <c r="CO1444" s="31"/>
      <c r="CP1444" s="31"/>
      <c r="CQ1444" s="31"/>
      <c r="CR1444" s="31"/>
      <c r="CS1444" s="31"/>
      <c r="CT1444" s="31"/>
      <c r="CU1444" s="31"/>
      <c r="CV1444" s="31"/>
      <c r="CW1444" s="31"/>
      <c r="CX1444" s="31"/>
      <c r="CY1444" s="31"/>
      <c r="CZ1444" s="31"/>
      <c r="DA1444" s="31"/>
      <c r="DB1444" s="31"/>
      <c r="DC1444" s="31"/>
      <c r="DD1444" s="31"/>
      <c r="DE1444" s="31"/>
      <c r="DF1444" s="31"/>
      <c r="DG1444" s="31"/>
      <c r="DH1444" s="31"/>
      <c r="DI1444" s="31"/>
      <c r="DJ1444" s="31"/>
      <c r="DK1444" s="31"/>
      <c r="DL1444" s="31"/>
      <c r="DM1444" s="31"/>
      <c r="DN1444" s="31"/>
      <c r="DO1444" s="31"/>
      <c r="DP1444" s="31"/>
      <c r="DQ1444" s="31"/>
      <c r="DR1444" s="31"/>
      <c r="DS1444" s="31"/>
      <c r="DT1444" s="31"/>
      <c r="DU1444" s="31"/>
      <c r="DV1444" s="31"/>
      <c r="DW1444" s="31"/>
      <c r="DX1444" s="31"/>
      <c r="DY1444" s="31"/>
      <c r="DZ1444" s="31"/>
      <c r="EA1444" s="31"/>
      <c r="EB1444" s="31"/>
      <c r="EC1444" s="31"/>
      <c r="ED1444" s="31"/>
      <c r="EE1444" s="31"/>
      <c r="EF1444" s="31"/>
      <c r="EG1444" s="31"/>
      <c r="EH1444" s="31"/>
      <c r="EI1444" s="31"/>
      <c r="EJ1444" s="31"/>
      <c r="EK1444" s="31"/>
      <c r="EL1444" s="31"/>
      <c r="EM1444" s="31"/>
      <c r="EN1444" s="31"/>
      <c r="EO1444" s="31"/>
      <c r="EP1444" s="31"/>
      <c r="EQ1444" s="31"/>
      <c r="ER1444" s="31"/>
      <c r="ES1444" s="31"/>
      <c r="ET1444" s="31"/>
      <c r="EU1444" s="31"/>
      <c r="EV1444" s="31"/>
      <c r="EW1444" s="31"/>
      <c r="EX1444" s="31"/>
      <c r="EY1444" s="31"/>
      <c r="EZ1444" s="31"/>
      <c r="FA1444" s="31"/>
      <c r="FB1444" s="31"/>
      <c r="FC1444" s="31"/>
      <c r="FD1444" s="31"/>
      <c r="FE1444" s="31"/>
      <c r="FF1444" s="31"/>
      <c r="FG1444" s="31"/>
      <c r="FH1444" s="31"/>
      <c r="FI1444" s="31"/>
      <c r="FJ1444" s="31"/>
      <c r="FK1444" s="31"/>
      <c r="FL1444" s="31"/>
      <c r="FM1444" s="31"/>
      <c r="FN1444" s="31"/>
      <c r="FO1444" s="31"/>
      <c r="FP1444" s="31"/>
      <c r="FQ1444" s="31"/>
      <c r="FR1444" s="31"/>
      <c r="FS1444" s="31"/>
      <c r="FT1444" s="31"/>
      <c r="FU1444" s="31"/>
      <c r="FV1444" s="31"/>
      <c r="FW1444" s="31"/>
      <c r="FX1444" s="31"/>
      <c r="FY1444" s="31"/>
      <c r="FZ1444" s="31"/>
      <c r="GA1444" s="31"/>
      <c r="GB1444" s="31"/>
      <c r="GC1444" s="31"/>
      <c r="GD1444" s="31"/>
      <c r="GE1444" s="31"/>
      <c r="GF1444" s="31"/>
      <c r="GG1444" s="31"/>
      <c r="GH1444" s="31"/>
      <c r="GI1444" s="31"/>
      <c r="GJ1444" s="31"/>
      <c r="GK1444" s="31"/>
      <c r="GL1444" s="31"/>
      <c r="GM1444" s="31"/>
      <c r="GN1444" s="31"/>
      <c r="GO1444" s="31"/>
      <c r="GP1444" s="31"/>
      <c r="GQ1444" s="31"/>
      <c r="GR1444" s="31"/>
      <c r="GS1444" s="31"/>
      <c r="GT1444" s="31"/>
      <c r="GU1444" s="31"/>
      <c r="GV1444" s="31"/>
      <c r="GW1444" s="31"/>
      <c r="GX1444" s="31"/>
      <c r="GY1444" s="31"/>
      <c r="GZ1444" s="31"/>
    </row>
    <row r="1445" spans="2:208" s="32" customFormat="1" x14ac:dyDescent="0.2">
      <c r="B1445" s="21"/>
      <c r="C1445" s="22"/>
      <c r="D1445" s="22"/>
      <c r="E1445" s="22"/>
      <c r="F1445" s="246"/>
      <c r="G1445" s="121"/>
      <c r="H1445" s="27"/>
      <c r="I1445" s="28"/>
      <c r="J1445" s="29"/>
      <c r="K1445" s="30"/>
      <c r="L1445" s="34"/>
      <c r="M1445" s="35"/>
      <c r="N1445" s="30"/>
      <c r="O1445" s="34"/>
      <c r="P1445" s="35"/>
      <c r="Q1445" s="30"/>
      <c r="R1445" s="34"/>
      <c r="S1445" s="35"/>
      <c r="T1445" s="30"/>
      <c r="U1445" s="34"/>
      <c r="V1445" s="35"/>
      <c r="W1445" s="30"/>
      <c r="X1445" s="34"/>
      <c r="Y1445" s="34"/>
      <c r="Z1445" s="30"/>
      <c r="AA1445" s="34"/>
      <c r="AB1445" s="34"/>
      <c r="AC1445" s="30"/>
      <c r="AD1445" s="34"/>
      <c r="AE1445" s="34"/>
      <c r="AF1445" s="30"/>
      <c r="AG1445" s="34"/>
      <c r="AH1445" s="34"/>
      <c r="AI1445" s="30"/>
      <c r="AJ1445" s="34"/>
      <c r="AK1445" s="34"/>
      <c r="AL1445" s="30"/>
      <c r="AM1445" s="34"/>
      <c r="AN1445" s="34"/>
      <c r="AO1445" s="30"/>
      <c r="AP1445" s="34"/>
      <c r="AQ1445" s="34"/>
      <c r="AR1445" s="30"/>
      <c r="AS1445" s="34"/>
      <c r="AT1445" s="34"/>
      <c r="AU1445" s="30"/>
      <c r="AV1445" s="34"/>
      <c r="AW1445" s="34"/>
      <c r="AX1445" s="30"/>
      <c r="AY1445" s="34"/>
      <c r="AZ1445" s="34"/>
      <c r="BA1445" s="30"/>
      <c r="BB1445" s="34"/>
      <c r="BC1445" s="34"/>
      <c r="BD1445" s="30"/>
      <c r="BE1445" s="34"/>
      <c r="BF1445" s="34"/>
      <c r="BG1445" s="30"/>
      <c r="BH1445" s="34"/>
      <c r="BI1445" s="34"/>
      <c r="BJ1445" s="30"/>
      <c r="BK1445" s="34"/>
      <c r="BL1445" s="34"/>
      <c r="BM1445" s="122"/>
      <c r="BN1445" s="28"/>
      <c r="BO1445" s="34"/>
      <c r="BP1445" s="30"/>
      <c r="BQ1445" s="30"/>
      <c r="BR1445" s="31"/>
      <c r="BS1445" s="31"/>
      <c r="BT1445" s="31"/>
      <c r="BU1445" s="31"/>
      <c r="BV1445" s="31"/>
      <c r="BW1445" s="31"/>
      <c r="BX1445" s="31"/>
      <c r="BY1445" s="31"/>
      <c r="BZ1445" s="31"/>
      <c r="CA1445" s="31"/>
      <c r="CB1445" s="31"/>
      <c r="CC1445" s="31"/>
      <c r="CD1445" s="31"/>
      <c r="CE1445" s="31"/>
      <c r="CF1445" s="31"/>
      <c r="CG1445" s="31"/>
      <c r="CH1445" s="31"/>
      <c r="CI1445" s="31"/>
      <c r="CJ1445" s="31"/>
      <c r="CK1445" s="31"/>
      <c r="CL1445" s="31"/>
      <c r="CM1445" s="31"/>
      <c r="CN1445" s="31"/>
      <c r="CO1445" s="31"/>
      <c r="CP1445" s="31"/>
      <c r="CQ1445" s="31"/>
      <c r="CR1445" s="31"/>
      <c r="CS1445" s="31"/>
      <c r="CT1445" s="31"/>
      <c r="CU1445" s="31"/>
      <c r="CV1445" s="31"/>
      <c r="CW1445" s="31"/>
      <c r="CX1445" s="31"/>
      <c r="CY1445" s="31"/>
      <c r="CZ1445" s="31"/>
      <c r="DA1445" s="31"/>
      <c r="DB1445" s="31"/>
      <c r="DC1445" s="31"/>
      <c r="DD1445" s="31"/>
      <c r="DE1445" s="31"/>
      <c r="DF1445" s="31"/>
      <c r="DG1445" s="31"/>
      <c r="DH1445" s="31"/>
      <c r="DI1445" s="31"/>
      <c r="DJ1445" s="31"/>
      <c r="DK1445" s="31"/>
      <c r="DL1445" s="31"/>
      <c r="DM1445" s="31"/>
      <c r="DN1445" s="31"/>
      <c r="DO1445" s="31"/>
      <c r="DP1445" s="31"/>
      <c r="DQ1445" s="31"/>
      <c r="DR1445" s="31"/>
      <c r="DS1445" s="31"/>
      <c r="DT1445" s="31"/>
      <c r="DU1445" s="31"/>
      <c r="DV1445" s="31"/>
      <c r="DW1445" s="31"/>
      <c r="DX1445" s="31"/>
      <c r="DY1445" s="31"/>
      <c r="DZ1445" s="31"/>
      <c r="EA1445" s="31"/>
      <c r="EB1445" s="31"/>
      <c r="EC1445" s="31"/>
      <c r="ED1445" s="31"/>
      <c r="EE1445" s="31"/>
      <c r="EF1445" s="31"/>
      <c r="EG1445" s="31"/>
      <c r="EH1445" s="31"/>
      <c r="EI1445" s="31"/>
      <c r="EJ1445" s="31"/>
      <c r="EK1445" s="31"/>
      <c r="EL1445" s="31"/>
      <c r="EM1445" s="31"/>
      <c r="EN1445" s="31"/>
      <c r="EO1445" s="31"/>
      <c r="EP1445" s="31"/>
      <c r="EQ1445" s="31"/>
      <c r="ER1445" s="31"/>
      <c r="ES1445" s="31"/>
      <c r="ET1445" s="31"/>
      <c r="EU1445" s="31"/>
      <c r="EV1445" s="31"/>
      <c r="EW1445" s="31"/>
      <c r="EX1445" s="31"/>
      <c r="EY1445" s="31"/>
      <c r="EZ1445" s="31"/>
      <c r="FA1445" s="31"/>
      <c r="FB1445" s="31"/>
      <c r="FC1445" s="31"/>
      <c r="FD1445" s="31"/>
      <c r="FE1445" s="31"/>
      <c r="FF1445" s="31"/>
      <c r="FG1445" s="31"/>
      <c r="FH1445" s="31"/>
      <c r="FI1445" s="31"/>
      <c r="FJ1445" s="31"/>
      <c r="FK1445" s="31"/>
      <c r="FL1445" s="31"/>
      <c r="FM1445" s="31"/>
      <c r="FN1445" s="31"/>
      <c r="FO1445" s="31"/>
      <c r="FP1445" s="31"/>
      <c r="FQ1445" s="31"/>
      <c r="FR1445" s="31"/>
      <c r="FS1445" s="31"/>
      <c r="FT1445" s="31"/>
      <c r="FU1445" s="31"/>
      <c r="FV1445" s="31"/>
      <c r="FW1445" s="31"/>
      <c r="FX1445" s="31"/>
      <c r="FY1445" s="31"/>
      <c r="FZ1445" s="31"/>
      <c r="GA1445" s="31"/>
      <c r="GB1445" s="31"/>
      <c r="GC1445" s="31"/>
      <c r="GD1445" s="31"/>
      <c r="GE1445" s="31"/>
      <c r="GF1445" s="31"/>
      <c r="GG1445" s="31"/>
      <c r="GH1445" s="31"/>
      <c r="GI1445" s="31"/>
      <c r="GJ1445" s="31"/>
      <c r="GK1445" s="31"/>
      <c r="GL1445" s="31"/>
      <c r="GM1445" s="31"/>
      <c r="GN1445" s="31"/>
      <c r="GO1445" s="31"/>
      <c r="GP1445" s="31"/>
      <c r="GQ1445" s="31"/>
      <c r="GR1445" s="31"/>
      <c r="GS1445" s="31"/>
      <c r="GT1445" s="31"/>
      <c r="GU1445" s="31"/>
      <c r="GV1445" s="31"/>
      <c r="GW1445" s="31"/>
      <c r="GX1445" s="31"/>
      <c r="GY1445" s="31"/>
      <c r="GZ1445" s="31"/>
    </row>
    <row r="1446" spans="2:208" s="32" customFormat="1" x14ac:dyDescent="0.2">
      <c r="B1446" s="21"/>
      <c r="C1446" s="22"/>
      <c r="D1446" s="22"/>
      <c r="E1446" s="22"/>
      <c r="F1446" s="246"/>
      <c r="G1446" s="121"/>
      <c r="H1446" s="27"/>
      <c r="I1446" s="28"/>
      <c r="J1446" s="29"/>
      <c r="K1446" s="30"/>
      <c r="L1446" s="34"/>
      <c r="M1446" s="35"/>
      <c r="N1446" s="30"/>
      <c r="O1446" s="34"/>
      <c r="P1446" s="35"/>
      <c r="Q1446" s="30"/>
      <c r="R1446" s="34"/>
      <c r="S1446" s="35"/>
      <c r="T1446" s="30"/>
      <c r="U1446" s="34"/>
      <c r="V1446" s="35"/>
      <c r="W1446" s="30"/>
      <c r="X1446" s="34"/>
      <c r="Y1446" s="34"/>
      <c r="Z1446" s="30"/>
      <c r="AA1446" s="34"/>
      <c r="AB1446" s="34"/>
      <c r="AC1446" s="30"/>
      <c r="AD1446" s="34"/>
      <c r="AE1446" s="34"/>
      <c r="AF1446" s="30"/>
      <c r="AG1446" s="34"/>
      <c r="AH1446" s="34"/>
      <c r="AI1446" s="30"/>
      <c r="AJ1446" s="34"/>
      <c r="AK1446" s="34"/>
      <c r="AL1446" s="30"/>
      <c r="AM1446" s="34"/>
      <c r="AN1446" s="34"/>
      <c r="AO1446" s="30"/>
      <c r="AP1446" s="34"/>
      <c r="AQ1446" s="34"/>
      <c r="AR1446" s="30"/>
      <c r="AS1446" s="34"/>
      <c r="AT1446" s="34"/>
      <c r="AU1446" s="30"/>
      <c r="AV1446" s="34"/>
      <c r="AW1446" s="34"/>
      <c r="AX1446" s="30"/>
      <c r="AY1446" s="34"/>
      <c r="AZ1446" s="34"/>
      <c r="BA1446" s="30"/>
      <c r="BB1446" s="34"/>
      <c r="BC1446" s="34"/>
      <c r="BD1446" s="30"/>
      <c r="BE1446" s="34"/>
      <c r="BF1446" s="34"/>
      <c r="BG1446" s="30"/>
      <c r="BH1446" s="34"/>
      <c r="BI1446" s="34"/>
      <c r="BJ1446" s="30"/>
      <c r="BK1446" s="34"/>
      <c r="BL1446" s="34"/>
      <c r="BM1446" s="122"/>
      <c r="BN1446" s="28"/>
      <c r="BO1446" s="34"/>
      <c r="BP1446" s="30"/>
      <c r="BQ1446" s="30"/>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c r="DP1446" s="31"/>
      <c r="DQ1446" s="31"/>
      <c r="DR1446" s="31"/>
      <c r="DS1446" s="31"/>
      <c r="DT1446" s="31"/>
      <c r="DU1446" s="31"/>
      <c r="DV1446" s="31"/>
      <c r="DW1446" s="31"/>
      <c r="DX1446" s="31"/>
      <c r="DY1446" s="31"/>
      <c r="DZ1446" s="31"/>
      <c r="EA1446" s="31"/>
      <c r="EB1446" s="31"/>
      <c r="EC1446" s="31"/>
      <c r="ED1446" s="31"/>
      <c r="EE1446" s="31"/>
      <c r="EF1446" s="31"/>
      <c r="EG1446" s="31"/>
      <c r="EH1446" s="31"/>
      <c r="EI1446" s="31"/>
      <c r="EJ1446" s="31"/>
      <c r="EK1446" s="31"/>
      <c r="EL1446" s="31"/>
      <c r="EM1446" s="31"/>
      <c r="EN1446" s="31"/>
      <c r="EO1446" s="31"/>
      <c r="EP1446" s="31"/>
      <c r="EQ1446" s="31"/>
      <c r="ER1446" s="31"/>
      <c r="ES1446" s="31"/>
      <c r="ET1446" s="31"/>
      <c r="EU1446" s="31"/>
      <c r="EV1446" s="31"/>
      <c r="EW1446" s="31"/>
      <c r="EX1446" s="31"/>
      <c r="EY1446" s="31"/>
      <c r="EZ1446" s="31"/>
      <c r="FA1446" s="31"/>
      <c r="FB1446" s="31"/>
      <c r="FC1446" s="31"/>
      <c r="FD1446" s="31"/>
      <c r="FE1446" s="31"/>
      <c r="FF1446" s="31"/>
      <c r="FG1446" s="31"/>
      <c r="FH1446" s="31"/>
      <c r="FI1446" s="31"/>
      <c r="FJ1446" s="31"/>
      <c r="FK1446" s="31"/>
      <c r="FL1446" s="31"/>
      <c r="FM1446" s="31"/>
      <c r="FN1446" s="31"/>
      <c r="FO1446" s="31"/>
      <c r="FP1446" s="31"/>
      <c r="FQ1446" s="31"/>
      <c r="FR1446" s="31"/>
      <c r="FS1446" s="31"/>
      <c r="FT1446" s="31"/>
      <c r="FU1446" s="31"/>
      <c r="FV1446" s="31"/>
      <c r="FW1446" s="31"/>
      <c r="FX1446" s="31"/>
      <c r="FY1446" s="31"/>
      <c r="FZ1446" s="31"/>
      <c r="GA1446" s="31"/>
      <c r="GB1446" s="31"/>
      <c r="GC1446" s="31"/>
      <c r="GD1446" s="31"/>
      <c r="GE1446" s="31"/>
      <c r="GF1446" s="31"/>
      <c r="GG1446" s="31"/>
      <c r="GH1446" s="31"/>
      <c r="GI1446" s="31"/>
      <c r="GJ1446" s="31"/>
      <c r="GK1446" s="31"/>
      <c r="GL1446" s="31"/>
      <c r="GM1446" s="31"/>
      <c r="GN1446" s="31"/>
      <c r="GO1446" s="31"/>
      <c r="GP1446" s="31"/>
      <c r="GQ1446" s="31"/>
      <c r="GR1446" s="31"/>
      <c r="GS1446" s="31"/>
      <c r="GT1446" s="31"/>
      <c r="GU1446" s="31"/>
      <c r="GV1446" s="31"/>
      <c r="GW1446" s="31"/>
      <c r="GX1446" s="31"/>
      <c r="GY1446" s="31"/>
      <c r="GZ1446" s="31"/>
    </row>
    <row r="1447" spans="2:208" s="32" customFormat="1" x14ac:dyDescent="0.2">
      <c r="B1447" s="21"/>
      <c r="C1447" s="22"/>
      <c r="D1447" s="22"/>
      <c r="E1447" s="22"/>
      <c r="F1447" s="246"/>
      <c r="G1447" s="121"/>
      <c r="H1447" s="27"/>
      <c r="I1447" s="28"/>
      <c r="J1447" s="29"/>
      <c r="K1447" s="30"/>
      <c r="L1447" s="34"/>
      <c r="M1447" s="35"/>
      <c r="N1447" s="30"/>
      <c r="O1447" s="34"/>
      <c r="P1447" s="35"/>
      <c r="Q1447" s="30"/>
      <c r="R1447" s="34"/>
      <c r="S1447" s="35"/>
      <c r="T1447" s="30"/>
      <c r="U1447" s="34"/>
      <c r="V1447" s="35"/>
      <c r="W1447" s="30"/>
      <c r="X1447" s="34"/>
      <c r="Y1447" s="34"/>
      <c r="Z1447" s="30"/>
      <c r="AA1447" s="34"/>
      <c r="AB1447" s="34"/>
      <c r="AC1447" s="30"/>
      <c r="AD1447" s="34"/>
      <c r="AE1447" s="34"/>
      <c r="AF1447" s="30"/>
      <c r="AG1447" s="34"/>
      <c r="AH1447" s="34"/>
      <c r="AI1447" s="30"/>
      <c r="AJ1447" s="34"/>
      <c r="AK1447" s="34"/>
      <c r="AL1447" s="30"/>
      <c r="AM1447" s="34"/>
      <c r="AN1447" s="34"/>
      <c r="AO1447" s="30"/>
      <c r="AP1447" s="34"/>
      <c r="AQ1447" s="34"/>
      <c r="AR1447" s="30"/>
      <c r="AS1447" s="34"/>
      <c r="AT1447" s="34"/>
      <c r="AU1447" s="30"/>
      <c r="AV1447" s="34"/>
      <c r="AW1447" s="34"/>
      <c r="AX1447" s="30"/>
      <c r="AY1447" s="34"/>
      <c r="AZ1447" s="34"/>
      <c r="BA1447" s="30"/>
      <c r="BB1447" s="34"/>
      <c r="BC1447" s="34"/>
      <c r="BD1447" s="30"/>
      <c r="BE1447" s="34"/>
      <c r="BF1447" s="34"/>
      <c r="BG1447" s="30"/>
      <c r="BH1447" s="34"/>
      <c r="BI1447" s="34"/>
      <c r="BJ1447" s="30"/>
      <c r="BK1447" s="34"/>
      <c r="BL1447" s="34"/>
      <c r="BM1447" s="122"/>
      <c r="BN1447" s="28"/>
      <c r="BO1447" s="34"/>
      <c r="BP1447" s="30"/>
      <c r="BQ1447" s="30"/>
      <c r="BR1447" s="31"/>
      <c r="BS1447" s="31"/>
      <c r="BT1447" s="31"/>
      <c r="BU1447" s="31"/>
      <c r="BV1447" s="31"/>
      <c r="BW1447" s="31"/>
      <c r="BX1447" s="31"/>
      <c r="BY1447" s="31"/>
      <c r="BZ1447" s="31"/>
      <c r="CA1447" s="31"/>
      <c r="CB1447" s="31"/>
      <c r="CC1447" s="31"/>
      <c r="CD1447" s="31"/>
      <c r="CE1447" s="31"/>
      <c r="CF1447" s="31"/>
      <c r="CG1447" s="31"/>
      <c r="CH1447" s="31"/>
      <c r="CI1447" s="31"/>
      <c r="CJ1447" s="31"/>
      <c r="CK1447" s="31"/>
      <c r="CL1447" s="31"/>
      <c r="CM1447" s="31"/>
      <c r="CN1447" s="31"/>
      <c r="CO1447" s="31"/>
      <c r="CP1447" s="31"/>
      <c r="CQ1447" s="31"/>
      <c r="CR1447" s="31"/>
      <c r="CS1447" s="31"/>
      <c r="CT1447" s="31"/>
      <c r="CU1447" s="31"/>
      <c r="CV1447" s="31"/>
      <c r="CW1447" s="31"/>
      <c r="CX1447" s="31"/>
      <c r="CY1447" s="31"/>
      <c r="CZ1447" s="31"/>
      <c r="DA1447" s="31"/>
      <c r="DB1447" s="31"/>
      <c r="DC1447" s="31"/>
      <c r="DD1447" s="31"/>
      <c r="DE1447" s="31"/>
      <c r="DF1447" s="31"/>
      <c r="DG1447" s="31"/>
      <c r="DH1447" s="31"/>
      <c r="DI1447" s="31"/>
      <c r="DJ1447" s="31"/>
      <c r="DK1447" s="31"/>
      <c r="DL1447" s="31"/>
      <c r="DM1447" s="31"/>
      <c r="DN1447" s="31"/>
      <c r="DO1447" s="31"/>
      <c r="DP1447" s="31"/>
      <c r="DQ1447" s="31"/>
      <c r="DR1447" s="31"/>
      <c r="DS1447" s="31"/>
      <c r="DT1447" s="31"/>
      <c r="DU1447" s="31"/>
      <c r="DV1447" s="31"/>
      <c r="DW1447" s="31"/>
      <c r="DX1447" s="31"/>
      <c r="DY1447" s="31"/>
      <c r="DZ1447" s="31"/>
      <c r="EA1447" s="31"/>
      <c r="EB1447" s="31"/>
      <c r="EC1447" s="31"/>
      <c r="ED1447" s="31"/>
      <c r="EE1447" s="31"/>
      <c r="EF1447" s="31"/>
      <c r="EG1447" s="31"/>
      <c r="EH1447" s="31"/>
      <c r="EI1447" s="31"/>
      <c r="EJ1447" s="31"/>
      <c r="EK1447" s="31"/>
      <c r="EL1447" s="31"/>
      <c r="EM1447" s="31"/>
      <c r="EN1447" s="31"/>
      <c r="EO1447" s="31"/>
      <c r="EP1447" s="31"/>
      <c r="EQ1447" s="31"/>
      <c r="ER1447" s="31"/>
      <c r="ES1447" s="31"/>
      <c r="ET1447" s="31"/>
      <c r="EU1447" s="31"/>
      <c r="EV1447" s="31"/>
      <c r="EW1447" s="31"/>
      <c r="EX1447" s="31"/>
      <c r="EY1447" s="31"/>
      <c r="EZ1447" s="31"/>
      <c r="FA1447" s="31"/>
      <c r="FB1447" s="31"/>
      <c r="FC1447" s="31"/>
      <c r="FD1447" s="31"/>
      <c r="FE1447" s="31"/>
      <c r="FF1447" s="31"/>
      <c r="FG1447" s="31"/>
      <c r="FH1447" s="31"/>
      <c r="FI1447" s="31"/>
      <c r="FJ1447" s="31"/>
      <c r="FK1447" s="31"/>
      <c r="FL1447" s="31"/>
      <c r="FM1447" s="31"/>
      <c r="FN1447" s="31"/>
      <c r="FO1447" s="31"/>
      <c r="FP1447" s="31"/>
      <c r="FQ1447" s="31"/>
      <c r="FR1447" s="31"/>
      <c r="FS1447" s="31"/>
      <c r="FT1447" s="31"/>
      <c r="FU1447" s="31"/>
      <c r="FV1447" s="31"/>
      <c r="FW1447" s="31"/>
      <c r="FX1447" s="31"/>
      <c r="FY1447" s="31"/>
      <c r="FZ1447" s="31"/>
      <c r="GA1447" s="31"/>
      <c r="GB1447" s="31"/>
      <c r="GC1447" s="31"/>
      <c r="GD1447" s="31"/>
      <c r="GE1447" s="31"/>
      <c r="GF1447" s="31"/>
      <c r="GG1447" s="31"/>
      <c r="GH1447" s="31"/>
      <c r="GI1447" s="31"/>
      <c r="GJ1447" s="31"/>
      <c r="GK1447" s="31"/>
      <c r="GL1447" s="31"/>
      <c r="GM1447" s="31"/>
      <c r="GN1447" s="31"/>
      <c r="GO1447" s="31"/>
      <c r="GP1447" s="31"/>
      <c r="GQ1447" s="31"/>
      <c r="GR1447" s="31"/>
      <c r="GS1447" s="31"/>
      <c r="GT1447" s="31"/>
      <c r="GU1447" s="31"/>
      <c r="GV1447" s="31"/>
      <c r="GW1447" s="31"/>
      <c r="GX1447" s="31"/>
      <c r="GY1447" s="31"/>
      <c r="GZ1447" s="31"/>
    </row>
    <row r="1448" spans="2:208" s="32" customFormat="1" x14ac:dyDescent="0.2">
      <c r="B1448" s="21"/>
      <c r="C1448" s="22"/>
      <c r="D1448" s="22"/>
      <c r="E1448" s="22"/>
      <c r="F1448" s="246"/>
      <c r="G1448" s="121"/>
      <c r="H1448" s="27"/>
      <c r="I1448" s="28"/>
      <c r="J1448" s="29"/>
      <c r="K1448" s="30"/>
      <c r="L1448" s="34"/>
      <c r="M1448" s="35"/>
      <c r="N1448" s="30"/>
      <c r="O1448" s="34"/>
      <c r="P1448" s="35"/>
      <c r="Q1448" s="30"/>
      <c r="R1448" s="34"/>
      <c r="S1448" s="35"/>
      <c r="T1448" s="30"/>
      <c r="U1448" s="34"/>
      <c r="V1448" s="35"/>
      <c r="W1448" s="30"/>
      <c r="X1448" s="34"/>
      <c r="Y1448" s="34"/>
      <c r="Z1448" s="30"/>
      <c r="AA1448" s="34"/>
      <c r="AB1448" s="34"/>
      <c r="AC1448" s="30"/>
      <c r="AD1448" s="34"/>
      <c r="AE1448" s="34"/>
      <c r="AF1448" s="30"/>
      <c r="AG1448" s="34"/>
      <c r="AH1448" s="34"/>
      <c r="AI1448" s="30"/>
      <c r="AJ1448" s="34"/>
      <c r="AK1448" s="34"/>
      <c r="AL1448" s="30"/>
      <c r="AM1448" s="34"/>
      <c r="AN1448" s="34"/>
      <c r="AO1448" s="30"/>
      <c r="AP1448" s="34"/>
      <c r="AQ1448" s="34"/>
      <c r="AR1448" s="30"/>
      <c r="AS1448" s="34"/>
      <c r="AT1448" s="34"/>
      <c r="AU1448" s="30"/>
      <c r="AV1448" s="34"/>
      <c r="AW1448" s="34"/>
      <c r="AX1448" s="30"/>
      <c r="AY1448" s="34"/>
      <c r="AZ1448" s="34"/>
      <c r="BA1448" s="30"/>
      <c r="BB1448" s="34"/>
      <c r="BC1448" s="34"/>
      <c r="BD1448" s="30"/>
      <c r="BE1448" s="34"/>
      <c r="BF1448" s="34"/>
      <c r="BG1448" s="30"/>
      <c r="BH1448" s="34"/>
      <c r="BI1448" s="34"/>
      <c r="BJ1448" s="30"/>
      <c r="BK1448" s="34"/>
      <c r="BL1448" s="34"/>
      <c r="BM1448" s="122"/>
      <c r="BN1448" s="28"/>
      <c r="BO1448" s="34"/>
      <c r="BP1448" s="30"/>
      <c r="BQ1448" s="30"/>
      <c r="BR1448" s="31"/>
      <c r="BS1448" s="31"/>
      <c r="BT1448" s="31"/>
      <c r="BU1448" s="31"/>
      <c r="BV1448" s="31"/>
      <c r="BW1448" s="31"/>
      <c r="BX1448" s="31"/>
      <c r="BY1448" s="31"/>
      <c r="BZ1448" s="31"/>
      <c r="CA1448" s="31"/>
      <c r="CB1448" s="31"/>
      <c r="CC1448" s="31"/>
      <c r="CD1448" s="31"/>
      <c r="CE1448" s="31"/>
      <c r="CF1448" s="31"/>
      <c r="CG1448" s="31"/>
      <c r="CH1448" s="31"/>
      <c r="CI1448" s="31"/>
      <c r="CJ1448" s="31"/>
      <c r="CK1448" s="31"/>
      <c r="CL1448" s="31"/>
      <c r="CM1448" s="31"/>
      <c r="CN1448" s="31"/>
      <c r="CO1448" s="31"/>
      <c r="CP1448" s="31"/>
      <c r="CQ1448" s="31"/>
      <c r="CR1448" s="31"/>
      <c r="CS1448" s="31"/>
      <c r="CT1448" s="31"/>
      <c r="CU1448" s="31"/>
      <c r="CV1448" s="31"/>
      <c r="CW1448" s="31"/>
      <c r="CX1448" s="31"/>
      <c r="CY1448" s="31"/>
      <c r="CZ1448" s="31"/>
      <c r="DA1448" s="31"/>
      <c r="DB1448" s="31"/>
      <c r="DC1448" s="31"/>
      <c r="DD1448" s="31"/>
      <c r="DE1448" s="31"/>
      <c r="DF1448" s="31"/>
      <c r="DG1448" s="31"/>
      <c r="DH1448" s="31"/>
      <c r="DI1448" s="31"/>
      <c r="DJ1448" s="31"/>
      <c r="DK1448" s="31"/>
      <c r="DL1448" s="31"/>
      <c r="DM1448" s="31"/>
      <c r="DN1448" s="31"/>
      <c r="DO1448" s="31"/>
      <c r="DP1448" s="31"/>
      <c r="DQ1448" s="31"/>
      <c r="DR1448" s="31"/>
      <c r="DS1448" s="31"/>
      <c r="DT1448" s="31"/>
      <c r="DU1448" s="31"/>
      <c r="DV1448" s="31"/>
      <c r="DW1448" s="31"/>
      <c r="DX1448" s="31"/>
      <c r="DY1448" s="31"/>
      <c r="DZ1448" s="31"/>
      <c r="EA1448" s="31"/>
      <c r="EB1448" s="31"/>
      <c r="EC1448" s="31"/>
      <c r="ED1448" s="31"/>
      <c r="EE1448" s="31"/>
      <c r="EF1448" s="31"/>
      <c r="EG1448" s="31"/>
      <c r="EH1448" s="31"/>
      <c r="EI1448" s="31"/>
      <c r="EJ1448" s="31"/>
      <c r="EK1448" s="31"/>
      <c r="EL1448" s="31"/>
      <c r="EM1448" s="31"/>
      <c r="EN1448" s="31"/>
      <c r="EO1448" s="31"/>
      <c r="EP1448" s="31"/>
      <c r="EQ1448" s="31"/>
      <c r="ER1448" s="31"/>
      <c r="ES1448" s="31"/>
      <c r="ET1448" s="31"/>
      <c r="EU1448" s="31"/>
      <c r="EV1448" s="31"/>
      <c r="EW1448" s="31"/>
      <c r="EX1448" s="31"/>
      <c r="EY1448" s="31"/>
      <c r="EZ1448" s="31"/>
      <c r="FA1448" s="31"/>
      <c r="FB1448" s="31"/>
      <c r="FC1448" s="31"/>
      <c r="FD1448" s="31"/>
      <c r="FE1448" s="31"/>
      <c r="FF1448" s="31"/>
      <c r="FG1448" s="31"/>
      <c r="FH1448" s="31"/>
      <c r="FI1448" s="31"/>
      <c r="FJ1448" s="31"/>
      <c r="FK1448" s="31"/>
      <c r="FL1448" s="31"/>
      <c r="FM1448" s="31"/>
      <c r="FN1448" s="31"/>
      <c r="FO1448" s="31"/>
      <c r="FP1448" s="31"/>
      <c r="FQ1448" s="31"/>
      <c r="FR1448" s="31"/>
      <c r="FS1448" s="31"/>
      <c r="FT1448" s="31"/>
      <c r="FU1448" s="31"/>
      <c r="FV1448" s="31"/>
      <c r="FW1448" s="31"/>
      <c r="FX1448" s="31"/>
      <c r="FY1448" s="31"/>
      <c r="FZ1448" s="31"/>
      <c r="GA1448" s="31"/>
      <c r="GB1448" s="31"/>
      <c r="GC1448" s="31"/>
      <c r="GD1448" s="31"/>
      <c r="GE1448" s="31"/>
      <c r="GF1448" s="31"/>
      <c r="GG1448" s="31"/>
      <c r="GH1448" s="31"/>
      <c r="GI1448" s="31"/>
      <c r="GJ1448" s="31"/>
      <c r="GK1448" s="31"/>
      <c r="GL1448" s="31"/>
      <c r="GM1448" s="31"/>
      <c r="GN1448" s="31"/>
      <c r="GO1448" s="31"/>
      <c r="GP1448" s="31"/>
      <c r="GQ1448" s="31"/>
      <c r="GR1448" s="31"/>
      <c r="GS1448" s="31"/>
      <c r="GT1448" s="31"/>
      <c r="GU1448" s="31"/>
      <c r="GV1448" s="31"/>
      <c r="GW1448" s="31"/>
      <c r="GX1448" s="31"/>
      <c r="GY1448" s="31"/>
      <c r="GZ1448" s="31"/>
    </row>
    <row r="1449" spans="2:208" s="32" customFormat="1" x14ac:dyDescent="0.2">
      <c r="B1449" s="21"/>
      <c r="C1449" s="22"/>
      <c r="D1449" s="22"/>
      <c r="E1449" s="22"/>
      <c r="F1449" s="246"/>
      <c r="G1449" s="121"/>
      <c r="H1449" s="27"/>
      <c r="I1449" s="28"/>
      <c r="J1449" s="29"/>
      <c r="K1449" s="30"/>
      <c r="L1449" s="34"/>
      <c r="M1449" s="35"/>
      <c r="N1449" s="30"/>
      <c r="O1449" s="34"/>
      <c r="P1449" s="35"/>
      <c r="Q1449" s="30"/>
      <c r="R1449" s="34"/>
      <c r="S1449" s="35"/>
      <c r="T1449" s="30"/>
      <c r="U1449" s="34"/>
      <c r="V1449" s="35"/>
      <c r="W1449" s="30"/>
      <c r="X1449" s="34"/>
      <c r="Y1449" s="34"/>
      <c r="Z1449" s="30"/>
      <c r="AA1449" s="34"/>
      <c r="AB1449" s="34"/>
      <c r="AC1449" s="30"/>
      <c r="AD1449" s="34"/>
      <c r="AE1449" s="34"/>
      <c r="AF1449" s="30"/>
      <c r="AG1449" s="34"/>
      <c r="AH1449" s="34"/>
      <c r="AI1449" s="30"/>
      <c r="AJ1449" s="34"/>
      <c r="AK1449" s="34"/>
      <c r="AL1449" s="30"/>
      <c r="AM1449" s="34"/>
      <c r="AN1449" s="34"/>
      <c r="AO1449" s="30"/>
      <c r="AP1449" s="34"/>
      <c r="AQ1449" s="34"/>
      <c r="AR1449" s="30"/>
      <c r="AS1449" s="34"/>
      <c r="AT1449" s="34"/>
      <c r="AU1449" s="30"/>
      <c r="AV1449" s="34"/>
      <c r="AW1449" s="34"/>
      <c r="AX1449" s="30"/>
      <c r="AY1449" s="34"/>
      <c r="AZ1449" s="34"/>
      <c r="BA1449" s="30"/>
      <c r="BB1449" s="34"/>
      <c r="BC1449" s="34"/>
      <c r="BD1449" s="30"/>
      <c r="BE1449" s="34"/>
      <c r="BF1449" s="34"/>
      <c r="BG1449" s="30"/>
      <c r="BH1449" s="34"/>
      <c r="BI1449" s="34"/>
      <c r="BJ1449" s="30"/>
      <c r="BK1449" s="34"/>
      <c r="BL1449" s="34"/>
      <c r="BM1449" s="122"/>
      <c r="BN1449" s="28"/>
      <c r="BO1449" s="34"/>
      <c r="BP1449" s="30"/>
      <c r="BQ1449" s="30"/>
      <c r="BR1449" s="31"/>
      <c r="BS1449" s="31"/>
      <c r="BT1449" s="31"/>
      <c r="BU1449" s="31"/>
      <c r="BV1449" s="31"/>
      <c r="BW1449" s="31"/>
      <c r="BX1449" s="31"/>
      <c r="BY1449" s="31"/>
      <c r="BZ1449" s="31"/>
      <c r="CA1449" s="31"/>
      <c r="CB1449" s="31"/>
      <c r="CC1449" s="31"/>
      <c r="CD1449" s="31"/>
      <c r="CE1449" s="31"/>
      <c r="CF1449" s="31"/>
      <c r="CG1449" s="31"/>
      <c r="CH1449" s="31"/>
      <c r="CI1449" s="31"/>
      <c r="CJ1449" s="31"/>
      <c r="CK1449" s="31"/>
      <c r="CL1449" s="31"/>
      <c r="CM1449" s="31"/>
      <c r="CN1449" s="31"/>
      <c r="CO1449" s="31"/>
      <c r="CP1449" s="31"/>
      <c r="CQ1449" s="31"/>
      <c r="CR1449" s="31"/>
      <c r="CS1449" s="31"/>
      <c r="CT1449" s="31"/>
      <c r="CU1449" s="31"/>
      <c r="CV1449" s="31"/>
      <c r="CW1449" s="31"/>
      <c r="CX1449" s="31"/>
      <c r="CY1449" s="31"/>
      <c r="CZ1449" s="31"/>
      <c r="DA1449" s="31"/>
      <c r="DB1449" s="31"/>
      <c r="DC1449" s="31"/>
      <c r="DD1449" s="31"/>
      <c r="DE1449" s="31"/>
      <c r="DF1449" s="31"/>
      <c r="DG1449" s="31"/>
      <c r="DH1449" s="31"/>
      <c r="DI1449" s="31"/>
      <c r="DJ1449" s="31"/>
      <c r="DK1449" s="31"/>
      <c r="DL1449" s="31"/>
      <c r="DM1449" s="31"/>
      <c r="DN1449" s="31"/>
      <c r="DO1449" s="31"/>
      <c r="DP1449" s="31"/>
      <c r="DQ1449" s="31"/>
      <c r="DR1449" s="31"/>
      <c r="DS1449" s="31"/>
      <c r="DT1449" s="31"/>
      <c r="DU1449" s="31"/>
      <c r="DV1449" s="31"/>
      <c r="DW1449" s="31"/>
      <c r="DX1449" s="31"/>
      <c r="DY1449" s="31"/>
      <c r="DZ1449" s="31"/>
      <c r="EA1449" s="31"/>
      <c r="EB1449" s="31"/>
      <c r="EC1449" s="31"/>
      <c r="ED1449" s="31"/>
      <c r="EE1449" s="31"/>
      <c r="EF1449" s="31"/>
      <c r="EG1449" s="31"/>
      <c r="EH1449" s="31"/>
      <c r="EI1449" s="31"/>
      <c r="EJ1449" s="31"/>
      <c r="EK1449" s="31"/>
      <c r="EL1449" s="31"/>
      <c r="EM1449" s="31"/>
      <c r="EN1449" s="31"/>
      <c r="EO1449" s="31"/>
      <c r="EP1449" s="31"/>
      <c r="EQ1449" s="31"/>
      <c r="ER1449" s="31"/>
      <c r="ES1449" s="31"/>
      <c r="ET1449" s="31"/>
      <c r="EU1449" s="31"/>
      <c r="EV1449" s="31"/>
      <c r="EW1449" s="31"/>
      <c r="EX1449" s="31"/>
      <c r="EY1449" s="31"/>
      <c r="EZ1449" s="31"/>
      <c r="FA1449" s="31"/>
      <c r="FB1449" s="31"/>
      <c r="FC1449" s="31"/>
      <c r="FD1449" s="31"/>
      <c r="FE1449" s="31"/>
      <c r="FF1449" s="31"/>
      <c r="FG1449" s="31"/>
      <c r="FH1449" s="31"/>
      <c r="FI1449" s="31"/>
      <c r="FJ1449" s="31"/>
      <c r="FK1449" s="31"/>
      <c r="FL1449" s="31"/>
      <c r="FM1449" s="31"/>
      <c r="FN1449" s="31"/>
      <c r="FO1449" s="31"/>
      <c r="FP1449" s="31"/>
      <c r="FQ1449" s="31"/>
      <c r="FR1449" s="31"/>
      <c r="FS1449" s="31"/>
      <c r="FT1449" s="31"/>
      <c r="FU1449" s="31"/>
      <c r="FV1449" s="31"/>
      <c r="FW1449" s="31"/>
      <c r="FX1449" s="31"/>
      <c r="FY1449" s="31"/>
      <c r="FZ1449" s="31"/>
      <c r="GA1449" s="31"/>
      <c r="GB1449" s="31"/>
      <c r="GC1449" s="31"/>
      <c r="GD1449" s="31"/>
      <c r="GE1449" s="31"/>
      <c r="GF1449" s="31"/>
      <c r="GG1449" s="31"/>
      <c r="GH1449" s="31"/>
      <c r="GI1449" s="31"/>
      <c r="GJ1449" s="31"/>
      <c r="GK1449" s="31"/>
      <c r="GL1449" s="31"/>
      <c r="GM1449" s="31"/>
      <c r="GN1449" s="31"/>
      <c r="GO1449" s="31"/>
      <c r="GP1449" s="31"/>
      <c r="GQ1449" s="31"/>
      <c r="GR1449" s="31"/>
      <c r="GS1449" s="31"/>
      <c r="GT1449" s="31"/>
      <c r="GU1449" s="31"/>
      <c r="GV1449" s="31"/>
      <c r="GW1449" s="31"/>
      <c r="GX1449" s="31"/>
      <c r="GY1449" s="31"/>
      <c r="GZ1449" s="31"/>
    </row>
    <row r="1450" spans="2:208" s="32" customFormat="1" x14ac:dyDescent="0.2">
      <c r="B1450" s="21"/>
      <c r="C1450" s="22"/>
      <c r="D1450" s="22"/>
      <c r="E1450" s="22"/>
      <c r="F1450" s="246"/>
      <c r="G1450" s="121"/>
      <c r="H1450" s="27"/>
      <c r="I1450" s="28"/>
      <c r="J1450" s="29"/>
      <c r="K1450" s="30"/>
      <c r="L1450" s="34"/>
      <c r="M1450" s="35"/>
      <c r="N1450" s="30"/>
      <c r="O1450" s="34"/>
      <c r="P1450" s="35"/>
      <c r="Q1450" s="30"/>
      <c r="R1450" s="34"/>
      <c r="S1450" s="35"/>
      <c r="T1450" s="30"/>
      <c r="U1450" s="34"/>
      <c r="V1450" s="35"/>
      <c r="W1450" s="30"/>
      <c r="X1450" s="34"/>
      <c r="Y1450" s="34"/>
      <c r="Z1450" s="30"/>
      <c r="AA1450" s="34"/>
      <c r="AB1450" s="34"/>
      <c r="AC1450" s="30"/>
      <c r="AD1450" s="34"/>
      <c r="AE1450" s="34"/>
      <c r="AF1450" s="30"/>
      <c r="AG1450" s="34"/>
      <c r="AH1450" s="34"/>
      <c r="AI1450" s="30"/>
      <c r="AJ1450" s="34"/>
      <c r="AK1450" s="34"/>
      <c r="AL1450" s="30"/>
      <c r="AM1450" s="34"/>
      <c r="AN1450" s="34"/>
      <c r="AO1450" s="30"/>
      <c r="AP1450" s="34"/>
      <c r="AQ1450" s="34"/>
      <c r="AR1450" s="30"/>
      <c r="AS1450" s="34"/>
      <c r="AT1450" s="34"/>
      <c r="AU1450" s="30"/>
      <c r="AV1450" s="34"/>
      <c r="AW1450" s="34"/>
      <c r="AX1450" s="30"/>
      <c r="AY1450" s="34"/>
      <c r="AZ1450" s="34"/>
      <c r="BA1450" s="30"/>
      <c r="BB1450" s="34"/>
      <c r="BC1450" s="34"/>
      <c r="BD1450" s="30"/>
      <c r="BE1450" s="34"/>
      <c r="BF1450" s="34"/>
      <c r="BG1450" s="30"/>
      <c r="BH1450" s="34"/>
      <c r="BI1450" s="34"/>
      <c r="BJ1450" s="30"/>
      <c r="BK1450" s="34"/>
      <c r="BL1450" s="34"/>
      <c r="BM1450" s="122"/>
      <c r="BN1450" s="28"/>
      <c r="BO1450" s="34"/>
      <c r="BP1450" s="30"/>
      <c r="BQ1450" s="30"/>
      <c r="BR1450" s="31"/>
      <c r="BS1450" s="31"/>
      <c r="BT1450" s="31"/>
      <c r="BU1450" s="31"/>
      <c r="BV1450" s="31"/>
      <c r="BW1450" s="31"/>
      <c r="BX1450" s="31"/>
      <c r="BY1450" s="31"/>
      <c r="BZ1450" s="31"/>
      <c r="CA1450" s="31"/>
      <c r="CB1450" s="31"/>
      <c r="CC1450" s="31"/>
      <c r="CD1450" s="31"/>
      <c r="CE1450" s="31"/>
      <c r="CF1450" s="31"/>
      <c r="CG1450" s="31"/>
      <c r="CH1450" s="31"/>
      <c r="CI1450" s="31"/>
      <c r="CJ1450" s="31"/>
      <c r="CK1450" s="31"/>
      <c r="CL1450" s="31"/>
      <c r="CM1450" s="31"/>
      <c r="CN1450" s="31"/>
      <c r="CO1450" s="31"/>
      <c r="CP1450" s="31"/>
      <c r="CQ1450" s="31"/>
      <c r="CR1450" s="31"/>
      <c r="CS1450" s="31"/>
      <c r="CT1450" s="31"/>
      <c r="CU1450" s="31"/>
      <c r="CV1450" s="31"/>
      <c r="CW1450" s="31"/>
      <c r="CX1450" s="31"/>
      <c r="CY1450" s="31"/>
      <c r="CZ1450" s="31"/>
      <c r="DA1450" s="31"/>
      <c r="DB1450" s="31"/>
      <c r="DC1450" s="31"/>
      <c r="DD1450" s="31"/>
      <c r="DE1450" s="31"/>
      <c r="DF1450" s="31"/>
      <c r="DG1450" s="31"/>
      <c r="DH1450" s="31"/>
      <c r="DI1450" s="31"/>
      <c r="DJ1450" s="31"/>
      <c r="DK1450" s="31"/>
      <c r="DL1450" s="31"/>
      <c r="DM1450" s="31"/>
      <c r="DN1450" s="31"/>
      <c r="DO1450" s="31"/>
      <c r="DP1450" s="31"/>
      <c r="DQ1450" s="31"/>
      <c r="DR1450" s="31"/>
      <c r="DS1450" s="31"/>
      <c r="DT1450" s="31"/>
      <c r="DU1450" s="31"/>
      <c r="DV1450" s="31"/>
      <c r="DW1450" s="31"/>
      <c r="DX1450" s="31"/>
      <c r="DY1450" s="31"/>
      <c r="DZ1450" s="31"/>
      <c r="EA1450" s="31"/>
      <c r="EB1450" s="31"/>
      <c r="EC1450" s="31"/>
      <c r="ED1450" s="31"/>
      <c r="EE1450" s="31"/>
      <c r="EF1450" s="31"/>
      <c r="EG1450" s="31"/>
      <c r="EH1450" s="31"/>
      <c r="EI1450" s="31"/>
      <c r="EJ1450" s="31"/>
      <c r="EK1450" s="31"/>
      <c r="EL1450" s="31"/>
      <c r="EM1450" s="31"/>
      <c r="EN1450" s="31"/>
      <c r="EO1450" s="31"/>
      <c r="EP1450" s="31"/>
      <c r="EQ1450" s="31"/>
      <c r="ER1450" s="31"/>
      <c r="ES1450" s="31"/>
      <c r="ET1450" s="31"/>
      <c r="EU1450" s="31"/>
      <c r="EV1450" s="31"/>
      <c r="EW1450" s="31"/>
      <c r="EX1450" s="31"/>
      <c r="EY1450" s="31"/>
      <c r="EZ1450" s="31"/>
      <c r="FA1450" s="31"/>
      <c r="FB1450" s="31"/>
      <c r="FC1450" s="31"/>
      <c r="FD1450" s="31"/>
      <c r="FE1450" s="31"/>
      <c r="FF1450" s="31"/>
      <c r="FG1450" s="31"/>
      <c r="FH1450" s="31"/>
      <c r="FI1450" s="31"/>
      <c r="FJ1450" s="31"/>
      <c r="FK1450" s="31"/>
      <c r="FL1450" s="31"/>
      <c r="FM1450" s="31"/>
      <c r="FN1450" s="31"/>
      <c r="FO1450" s="31"/>
      <c r="FP1450" s="31"/>
      <c r="FQ1450" s="31"/>
      <c r="FR1450" s="31"/>
      <c r="FS1450" s="31"/>
      <c r="FT1450" s="31"/>
      <c r="FU1450" s="31"/>
      <c r="FV1450" s="31"/>
      <c r="FW1450" s="31"/>
      <c r="FX1450" s="31"/>
      <c r="FY1450" s="31"/>
      <c r="FZ1450" s="31"/>
      <c r="GA1450" s="31"/>
      <c r="GB1450" s="31"/>
      <c r="GC1450" s="31"/>
      <c r="GD1450" s="31"/>
      <c r="GE1450" s="31"/>
      <c r="GF1450" s="31"/>
      <c r="GG1450" s="31"/>
      <c r="GH1450" s="31"/>
      <c r="GI1450" s="31"/>
      <c r="GJ1450" s="31"/>
      <c r="GK1450" s="31"/>
      <c r="GL1450" s="31"/>
      <c r="GM1450" s="31"/>
      <c r="GN1450" s="31"/>
      <c r="GO1450" s="31"/>
      <c r="GP1450" s="31"/>
      <c r="GQ1450" s="31"/>
      <c r="GR1450" s="31"/>
      <c r="GS1450" s="31"/>
      <c r="GT1450" s="31"/>
      <c r="GU1450" s="31"/>
      <c r="GV1450" s="31"/>
      <c r="GW1450" s="31"/>
      <c r="GX1450" s="31"/>
      <c r="GY1450" s="31"/>
      <c r="GZ1450" s="31"/>
    </row>
    <row r="1451" spans="2:208" s="32" customFormat="1" x14ac:dyDescent="0.2">
      <c r="B1451" s="21"/>
      <c r="C1451" s="22"/>
      <c r="D1451" s="22"/>
      <c r="E1451" s="22"/>
      <c r="F1451" s="246"/>
      <c r="G1451" s="121"/>
      <c r="H1451" s="27"/>
      <c r="I1451" s="28"/>
      <c r="J1451" s="29"/>
      <c r="K1451" s="30"/>
      <c r="L1451" s="34"/>
      <c r="M1451" s="35"/>
      <c r="N1451" s="30"/>
      <c r="O1451" s="34"/>
      <c r="P1451" s="35"/>
      <c r="Q1451" s="30"/>
      <c r="R1451" s="34"/>
      <c r="S1451" s="35"/>
      <c r="T1451" s="30"/>
      <c r="U1451" s="34"/>
      <c r="V1451" s="35"/>
      <c r="W1451" s="30"/>
      <c r="X1451" s="34"/>
      <c r="Y1451" s="34"/>
      <c r="Z1451" s="30"/>
      <c r="AA1451" s="34"/>
      <c r="AB1451" s="34"/>
      <c r="AC1451" s="30"/>
      <c r="AD1451" s="34"/>
      <c r="AE1451" s="34"/>
      <c r="AF1451" s="30"/>
      <c r="AG1451" s="34"/>
      <c r="AH1451" s="34"/>
      <c r="AI1451" s="30"/>
      <c r="AJ1451" s="34"/>
      <c r="AK1451" s="34"/>
      <c r="AL1451" s="30"/>
      <c r="AM1451" s="34"/>
      <c r="AN1451" s="34"/>
      <c r="AO1451" s="30"/>
      <c r="AP1451" s="34"/>
      <c r="AQ1451" s="34"/>
      <c r="AR1451" s="30"/>
      <c r="AS1451" s="34"/>
      <c r="AT1451" s="34"/>
      <c r="AU1451" s="30"/>
      <c r="AV1451" s="34"/>
      <c r="AW1451" s="34"/>
      <c r="AX1451" s="30"/>
      <c r="AY1451" s="34"/>
      <c r="AZ1451" s="34"/>
      <c r="BA1451" s="30"/>
      <c r="BB1451" s="34"/>
      <c r="BC1451" s="34"/>
      <c r="BD1451" s="30"/>
      <c r="BE1451" s="34"/>
      <c r="BF1451" s="34"/>
      <c r="BG1451" s="30"/>
      <c r="BH1451" s="34"/>
      <c r="BI1451" s="34"/>
      <c r="BJ1451" s="30"/>
      <c r="BK1451" s="34"/>
      <c r="BL1451" s="34"/>
      <c r="BM1451" s="122"/>
      <c r="BN1451" s="28"/>
      <c r="BO1451" s="34"/>
      <c r="BP1451" s="30"/>
      <c r="BQ1451" s="30"/>
      <c r="BR1451" s="31"/>
      <c r="BS1451" s="31"/>
      <c r="BT1451" s="31"/>
      <c r="BU1451" s="31"/>
      <c r="BV1451" s="31"/>
      <c r="BW1451" s="31"/>
      <c r="BX1451" s="31"/>
      <c r="BY1451" s="31"/>
      <c r="BZ1451" s="31"/>
      <c r="CA1451" s="31"/>
      <c r="CB1451" s="31"/>
      <c r="CC1451" s="31"/>
      <c r="CD1451" s="31"/>
      <c r="CE1451" s="31"/>
      <c r="CF1451" s="31"/>
      <c r="CG1451" s="31"/>
      <c r="CH1451" s="31"/>
      <c r="CI1451" s="31"/>
      <c r="CJ1451" s="31"/>
      <c r="CK1451" s="31"/>
      <c r="CL1451" s="31"/>
      <c r="CM1451" s="31"/>
      <c r="CN1451" s="31"/>
      <c r="CO1451" s="31"/>
      <c r="CP1451" s="31"/>
      <c r="CQ1451" s="31"/>
      <c r="CR1451" s="31"/>
      <c r="CS1451" s="31"/>
      <c r="CT1451" s="31"/>
      <c r="CU1451" s="31"/>
      <c r="CV1451" s="31"/>
      <c r="CW1451" s="31"/>
      <c r="CX1451" s="31"/>
      <c r="CY1451" s="31"/>
      <c r="CZ1451" s="31"/>
      <c r="DA1451" s="31"/>
      <c r="DB1451" s="31"/>
      <c r="DC1451" s="31"/>
      <c r="DD1451" s="31"/>
      <c r="DE1451" s="31"/>
      <c r="DF1451" s="31"/>
      <c r="DG1451" s="31"/>
      <c r="DH1451" s="31"/>
      <c r="DI1451" s="31"/>
      <c r="DJ1451" s="31"/>
      <c r="DK1451" s="31"/>
      <c r="DL1451" s="31"/>
      <c r="DM1451" s="31"/>
      <c r="DN1451" s="31"/>
      <c r="DO1451" s="31"/>
      <c r="DP1451" s="31"/>
      <c r="DQ1451" s="31"/>
      <c r="DR1451" s="31"/>
      <c r="DS1451" s="31"/>
      <c r="DT1451" s="31"/>
      <c r="DU1451" s="31"/>
      <c r="DV1451" s="31"/>
      <c r="DW1451" s="31"/>
      <c r="DX1451" s="31"/>
      <c r="DY1451" s="31"/>
      <c r="DZ1451" s="31"/>
      <c r="EA1451" s="31"/>
      <c r="EB1451" s="31"/>
      <c r="EC1451" s="31"/>
      <c r="ED1451" s="31"/>
      <c r="EE1451" s="31"/>
      <c r="EF1451" s="31"/>
      <c r="EG1451" s="31"/>
      <c r="EH1451" s="31"/>
      <c r="EI1451" s="31"/>
      <c r="EJ1451" s="31"/>
      <c r="EK1451" s="31"/>
      <c r="EL1451" s="31"/>
      <c r="EM1451" s="31"/>
      <c r="EN1451" s="31"/>
      <c r="EO1451" s="31"/>
      <c r="EP1451" s="31"/>
      <c r="EQ1451" s="31"/>
      <c r="ER1451" s="31"/>
      <c r="ES1451" s="31"/>
      <c r="ET1451" s="31"/>
      <c r="EU1451" s="31"/>
      <c r="EV1451" s="31"/>
      <c r="EW1451" s="31"/>
      <c r="EX1451" s="31"/>
      <c r="EY1451" s="31"/>
      <c r="EZ1451" s="31"/>
      <c r="FA1451" s="31"/>
      <c r="FB1451" s="31"/>
      <c r="FC1451" s="31"/>
      <c r="FD1451" s="31"/>
      <c r="FE1451" s="31"/>
      <c r="FF1451" s="31"/>
      <c r="FG1451" s="31"/>
      <c r="FH1451" s="31"/>
      <c r="FI1451" s="31"/>
      <c r="FJ1451" s="31"/>
      <c r="FK1451" s="31"/>
      <c r="FL1451" s="31"/>
      <c r="FM1451" s="31"/>
      <c r="FN1451" s="31"/>
      <c r="FO1451" s="31"/>
      <c r="FP1451" s="31"/>
      <c r="FQ1451" s="31"/>
      <c r="FR1451" s="31"/>
      <c r="FS1451" s="31"/>
      <c r="FT1451" s="31"/>
      <c r="FU1451" s="31"/>
      <c r="FV1451" s="31"/>
      <c r="FW1451" s="31"/>
      <c r="FX1451" s="31"/>
      <c r="FY1451" s="31"/>
      <c r="FZ1451" s="31"/>
      <c r="GA1451" s="31"/>
      <c r="GB1451" s="31"/>
      <c r="GC1451" s="31"/>
      <c r="GD1451" s="31"/>
      <c r="GE1451" s="31"/>
      <c r="GF1451" s="31"/>
      <c r="GG1451" s="31"/>
      <c r="GH1451" s="31"/>
      <c r="GI1451" s="31"/>
      <c r="GJ1451" s="31"/>
      <c r="GK1451" s="31"/>
      <c r="GL1451" s="31"/>
      <c r="GM1451" s="31"/>
      <c r="GN1451" s="31"/>
      <c r="GO1451" s="31"/>
      <c r="GP1451" s="31"/>
      <c r="GQ1451" s="31"/>
      <c r="GR1451" s="31"/>
      <c r="GS1451" s="31"/>
      <c r="GT1451" s="31"/>
      <c r="GU1451" s="31"/>
      <c r="GV1451" s="31"/>
      <c r="GW1451" s="31"/>
      <c r="GX1451" s="31"/>
      <c r="GY1451" s="31"/>
      <c r="GZ1451" s="31"/>
    </row>
    <row r="1452" spans="2:208" s="32" customFormat="1" x14ac:dyDescent="0.2">
      <c r="B1452" s="21"/>
      <c r="C1452" s="22"/>
      <c r="D1452" s="22"/>
      <c r="E1452" s="22"/>
      <c r="F1452" s="246"/>
      <c r="G1452" s="121"/>
      <c r="H1452" s="27"/>
      <c r="I1452" s="28"/>
      <c r="J1452" s="29"/>
      <c r="K1452" s="30"/>
      <c r="L1452" s="34"/>
      <c r="M1452" s="35"/>
      <c r="N1452" s="30"/>
      <c r="O1452" s="34"/>
      <c r="P1452" s="35"/>
      <c r="Q1452" s="30"/>
      <c r="R1452" s="34"/>
      <c r="S1452" s="35"/>
      <c r="T1452" s="30"/>
      <c r="U1452" s="34"/>
      <c r="V1452" s="35"/>
      <c r="W1452" s="30"/>
      <c r="X1452" s="34"/>
      <c r="Y1452" s="34"/>
      <c r="Z1452" s="30"/>
      <c r="AA1452" s="34"/>
      <c r="AB1452" s="34"/>
      <c r="AC1452" s="30"/>
      <c r="AD1452" s="34"/>
      <c r="AE1452" s="34"/>
      <c r="AF1452" s="30"/>
      <c r="AG1452" s="34"/>
      <c r="AH1452" s="34"/>
      <c r="AI1452" s="30"/>
      <c r="AJ1452" s="34"/>
      <c r="AK1452" s="34"/>
      <c r="AL1452" s="30"/>
      <c r="AM1452" s="34"/>
      <c r="AN1452" s="34"/>
      <c r="AO1452" s="30"/>
      <c r="AP1452" s="34"/>
      <c r="AQ1452" s="34"/>
      <c r="AR1452" s="30"/>
      <c r="AS1452" s="34"/>
      <c r="AT1452" s="34"/>
      <c r="AU1452" s="30"/>
      <c r="AV1452" s="34"/>
      <c r="AW1452" s="34"/>
      <c r="AX1452" s="30"/>
      <c r="AY1452" s="34"/>
      <c r="AZ1452" s="34"/>
      <c r="BA1452" s="30"/>
      <c r="BB1452" s="34"/>
      <c r="BC1452" s="34"/>
      <c r="BD1452" s="30"/>
      <c r="BE1452" s="34"/>
      <c r="BF1452" s="34"/>
      <c r="BG1452" s="30"/>
      <c r="BH1452" s="34"/>
      <c r="BI1452" s="34"/>
      <c r="BJ1452" s="30"/>
      <c r="BK1452" s="34"/>
      <c r="BL1452" s="34"/>
      <c r="BM1452" s="122"/>
      <c r="BN1452" s="28"/>
      <c r="BO1452" s="34"/>
      <c r="BP1452" s="30"/>
      <c r="BQ1452" s="30"/>
      <c r="BR1452" s="31"/>
      <c r="BS1452" s="31"/>
      <c r="BT1452" s="31"/>
      <c r="BU1452" s="31"/>
      <c r="BV1452" s="31"/>
      <c r="BW1452" s="31"/>
      <c r="BX1452" s="31"/>
      <c r="BY1452" s="31"/>
      <c r="BZ1452" s="31"/>
      <c r="CA1452" s="31"/>
      <c r="CB1452" s="31"/>
      <c r="CC1452" s="31"/>
      <c r="CD1452" s="31"/>
      <c r="CE1452" s="31"/>
      <c r="CF1452" s="31"/>
      <c r="CG1452" s="31"/>
      <c r="CH1452" s="31"/>
      <c r="CI1452" s="31"/>
      <c r="CJ1452" s="31"/>
      <c r="CK1452" s="31"/>
      <c r="CL1452" s="31"/>
      <c r="CM1452" s="31"/>
      <c r="CN1452" s="31"/>
      <c r="CO1452" s="31"/>
      <c r="CP1452" s="31"/>
      <c r="CQ1452" s="31"/>
      <c r="CR1452" s="31"/>
      <c r="CS1452" s="31"/>
      <c r="CT1452" s="31"/>
      <c r="CU1452" s="31"/>
      <c r="CV1452" s="31"/>
      <c r="CW1452" s="31"/>
      <c r="CX1452" s="31"/>
      <c r="CY1452" s="31"/>
      <c r="CZ1452" s="31"/>
      <c r="DA1452" s="31"/>
      <c r="DB1452" s="31"/>
      <c r="DC1452" s="31"/>
      <c r="DD1452" s="31"/>
      <c r="DE1452" s="31"/>
      <c r="DF1452" s="31"/>
      <c r="DG1452" s="31"/>
      <c r="DH1452" s="31"/>
      <c r="DI1452" s="31"/>
      <c r="DJ1452" s="31"/>
      <c r="DK1452" s="31"/>
      <c r="DL1452" s="31"/>
      <c r="DM1452" s="31"/>
      <c r="DN1452" s="31"/>
      <c r="DO1452" s="31"/>
      <c r="DP1452" s="31"/>
      <c r="DQ1452" s="31"/>
      <c r="DR1452" s="31"/>
      <c r="DS1452" s="31"/>
      <c r="DT1452" s="31"/>
      <c r="DU1452" s="31"/>
      <c r="DV1452" s="31"/>
      <c r="DW1452" s="31"/>
      <c r="DX1452" s="31"/>
      <c r="DY1452" s="31"/>
      <c r="DZ1452" s="31"/>
      <c r="EA1452" s="31"/>
      <c r="EB1452" s="31"/>
      <c r="EC1452" s="31"/>
      <c r="ED1452" s="31"/>
      <c r="EE1452" s="31"/>
      <c r="EF1452" s="31"/>
      <c r="EG1452" s="31"/>
      <c r="EH1452" s="31"/>
      <c r="EI1452" s="31"/>
      <c r="EJ1452" s="31"/>
      <c r="EK1452" s="31"/>
      <c r="EL1452" s="31"/>
      <c r="EM1452" s="31"/>
      <c r="EN1452" s="31"/>
      <c r="EO1452" s="31"/>
      <c r="EP1452" s="31"/>
      <c r="EQ1452" s="31"/>
      <c r="ER1452" s="31"/>
      <c r="ES1452" s="31"/>
      <c r="ET1452" s="31"/>
      <c r="EU1452" s="31"/>
      <c r="EV1452" s="31"/>
      <c r="EW1452" s="31"/>
      <c r="EX1452" s="31"/>
      <c r="EY1452" s="31"/>
      <c r="EZ1452" s="31"/>
      <c r="FA1452" s="31"/>
      <c r="FB1452" s="31"/>
      <c r="FC1452" s="31"/>
      <c r="FD1452" s="31"/>
      <c r="FE1452" s="31"/>
      <c r="FF1452" s="31"/>
      <c r="FG1452" s="31"/>
      <c r="FH1452" s="31"/>
      <c r="FI1452" s="31"/>
      <c r="FJ1452" s="31"/>
      <c r="FK1452" s="31"/>
      <c r="FL1452" s="31"/>
      <c r="FM1452" s="31"/>
      <c r="FN1452" s="31"/>
      <c r="FO1452" s="31"/>
      <c r="FP1452" s="31"/>
      <c r="FQ1452" s="31"/>
      <c r="FR1452" s="31"/>
      <c r="FS1452" s="31"/>
      <c r="FT1452" s="31"/>
      <c r="FU1452" s="31"/>
      <c r="FV1452" s="31"/>
      <c r="FW1452" s="31"/>
      <c r="FX1452" s="31"/>
      <c r="FY1452" s="31"/>
      <c r="FZ1452" s="31"/>
      <c r="GA1452" s="31"/>
      <c r="GB1452" s="31"/>
      <c r="GC1452" s="31"/>
      <c r="GD1452" s="31"/>
      <c r="GE1452" s="31"/>
      <c r="GF1452" s="31"/>
      <c r="GG1452" s="31"/>
      <c r="GH1452" s="31"/>
      <c r="GI1452" s="31"/>
      <c r="GJ1452" s="31"/>
      <c r="GK1452" s="31"/>
      <c r="GL1452" s="31"/>
      <c r="GM1452" s="31"/>
      <c r="GN1452" s="31"/>
      <c r="GO1452" s="31"/>
      <c r="GP1452" s="31"/>
      <c r="GQ1452" s="31"/>
      <c r="GR1452" s="31"/>
      <c r="GS1452" s="31"/>
      <c r="GT1452" s="31"/>
      <c r="GU1452" s="31"/>
      <c r="GV1452" s="31"/>
      <c r="GW1452" s="31"/>
      <c r="GX1452" s="31"/>
      <c r="GY1452" s="31"/>
      <c r="GZ1452" s="31"/>
    </row>
    <row r="1453" spans="2:208" s="32" customFormat="1" x14ac:dyDescent="0.2">
      <c r="B1453" s="21"/>
      <c r="C1453" s="22"/>
      <c r="D1453" s="22"/>
      <c r="E1453" s="22"/>
      <c r="F1453" s="246"/>
      <c r="G1453" s="121"/>
      <c r="H1453" s="27"/>
      <c r="I1453" s="28"/>
      <c r="J1453" s="29"/>
      <c r="K1453" s="30"/>
      <c r="L1453" s="34"/>
      <c r="M1453" s="35"/>
      <c r="N1453" s="30"/>
      <c r="O1453" s="34"/>
      <c r="P1453" s="35"/>
      <c r="Q1453" s="30"/>
      <c r="R1453" s="34"/>
      <c r="S1453" s="35"/>
      <c r="T1453" s="30"/>
      <c r="U1453" s="34"/>
      <c r="V1453" s="35"/>
      <c r="W1453" s="30"/>
      <c r="X1453" s="34"/>
      <c r="Y1453" s="34"/>
      <c r="Z1453" s="30"/>
      <c r="AA1453" s="34"/>
      <c r="AB1453" s="34"/>
      <c r="AC1453" s="30"/>
      <c r="AD1453" s="34"/>
      <c r="AE1453" s="34"/>
      <c r="AF1453" s="30"/>
      <c r="AG1453" s="34"/>
      <c r="AH1453" s="34"/>
      <c r="AI1453" s="30"/>
      <c r="AJ1453" s="34"/>
      <c r="AK1453" s="34"/>
      <c r="AL1453" s="30"/>
      <c r="AM1453" s="34"/>
      <c r="AN1453" s="34"/>
      <c r="AO1453" s="30"/>
      <c r="AP1453" s="34"/>
      <c r="AQ1453" s="34"/>
      <c r="AR1453" s="30"/>
      <c r="AS1453" s="34"/>
      <c r="AT1453" s="34"/>
      <c r="AU1453" s="30"/>
      <c r="AV1453" s="34"/>
      <c r="AW1453" s="34"/>
      <c r="AX1453" s="30"/>
      <c r="AY1453" s="34"/>
      <c r="AZ1453" s="34"/>
      <c r="BA1453" s="30"/>
      <c r="BB1453" s="34"/>
      <c r="BC1453" s="34"/>
      <c r="BD1453" s="30"/>
      <c r="BE1453" s="34"/>
      <c r="BF1453" s="34"/>
      <c r="BG1453" s="30"/>
      <c r="BH1453" s="34"/>
      <c r="BI1453" s="34"/>
      <c r="BJ1453" s="30"/>
      <c r="BK1453" s="34"/>
      <c r="BL1453" s="34"/>
      <c r="BM1453" s="122"/>
      <c r="BN1453" s="28"/>
      <c r="BO1453" s="34"/>
      <c r="BP1453" s="30"/>
      <c r="BQ1453" s="30"/>
      <c r="BR1453" s="31"/>
      <c r="BS1453" s="31"/>
      <c r="BT1453" s="31"/>
      <c r="BU1453" s="31"/>
      <c r="BV1453" s="31"/>
      <c r="BW1453" s="31"/>
      <c r="BX1453" s="31"/>
      <c r="BY1453" s="31"/>
      <c r="BZ1453" s="31"/>
      <c r="CA1453" s="31"/>
      <c r="CB1453" s="31"/>
      <c r="CC1453" s="31"/>
      <c r="CD1453" s="31"/>
      <c r="CE1453" s="31"/>
      <c r="CF1453" s="31"/>
      <c r="CG1453" s="31"/>
      <c r="CH1453" s="31"/>
      <c r="CI1453" s="31"/>
      <c r="CJ1453" s="31"/>
      <c r="CK1453" s="31"/>
      <c r="CL1453" s="31"/>
      <c r="CM1453" s="31"/>
      <c r="CN1453" s="31"/>
      <c r="CO1453" s="31"/>
      <c r="CP1453" s="31"/>
      <c r="CQ1453" s="31"/>
      <c r="CR1453" s="31"/>
      <c r="CS1453" s="31"/>
      <c r="CT1453" s="31"/>
      <c r="CU1453" s="31"/>
      <c r="CV1453" s="31"/>
      <c r="CW1453" s="31"/>
      <c r="CX1453" s="31"/>
      <c r="CY1453" s="31"/>
      <c r="CZ1453" s="31"/>
      <c r="DA1453" s="31"/>
      <c r="DB1453" s="31"/>
      <c r="DC1453" s="31"/>
      <c r="DD1453" s="31"/>
      <c r="DE1453" s="31"/>
      <c r="DF1453" s="31"/>
      <c r="DG1453" s="31"/>
      <c r="DH1453" s="31"/>
      <c r="DI1453" s="31"/>
      <c r="DJ1453" s="31"/>
      <c r="DK1453" s="31"/>
      <c r="DL1453" s="31"/>
      <c r="DM1453" s="31"/>
      <c r="DN1453" s="31"/>
      <c r="DO1453" s="31"/>
      <c r="DP1453" s="31"/>
      <c r="DQ1453" s="31"/>
      <c r="DR1453" s="31"/>
      <c r="DS1453" s="31"/>
      <c r="DT1453" s="31"/>
      <c r="DU1453" s="31"/>
      <c r="DV1453" s="31"/>
      <c r="DW1453" s="31"/>
      <c r="DX1453" s="31"/>
      <c r="DY1453" s="31"/>
      <c r="DZ1453" s="31"/>
      <c r="EA1453" s="31"/>
      <c r="EB1453" s="31"/>
      <c r="EC1453" s="31"/>
      <c r="ED1453" s="31"/>
      <c r="EE1453" s="31"/>
      <c r="EF1453" s="31"/>
      <c r="EG1453" s="31"/>
      <c r="EH1453" s="31"/>
      <c r="EI1453" s="31"/>
      <c r="EJ1453" s="31"/>
      <c r="EK1453" s="31"/>
      <c r="EL1453" s="31"/>
      <c r="EM1453" s="31"/>
      <c r="EN1453" s="31"/>
      <c r="EO1453" s="31"/>
      <c r="EP1453" s="31"/>
      <c r="EQ1453" s="31"/>
      <c r="ER1453" s="31"/>
      <c r="ES1453" s="31"/>
      <c r="ET1453" s="31"/>
      <c r="EU1453" s="31"/>
      <c r="EV1453" s="31"/>
      <c r="EW1453" s="31"/>
      <c r="EX1453" s="31"/>
      <c r="EY1453" s="31"/>
      <c r="EZ1453" s="31"/>
      <c r="FA1453" s="31"/>
      <c r="FB1453" s="31"/>
      <c r="FC1453" s="31"/>
      <c r="FD1453" s="31"/>
      <c r="FE1453" s="31"/>
      <c r="FF1453" s="31"/>
      <c r="FG1453" s="31"/>
      <c r="FH1453" s="31"/>
      <c r="FI1453" s="31"/>
      <c r="FJ1453" s="31"/>
      <c r="FK1453" s="31"/>
      <c r="FL1453" s="31"/>
      <c r="FM1453" s="31"/>
      <c r="FN1453" s="31"/>
      <c r="FO1453" s="31"/>
      <c r="FP1453" s="31"/>
      <c r="FQ1453" s="31"/>
      <c r="FR1453" s="31"/>
      <c r="FS1453" s="31"/>
      <c r="FT1453" s="31"/>
      <c r="FU1453" s="31"/>
      <c r="FV1453" s="31"/>
      <c r="FW1453" s="31"/>
      <c r="FX1453" s="31"/>
      <c r="FY1453" s="31"/>
      <c r="FZ1453" s="31"/>
      <c r="GA1453" s="31"/>
      <c r="GB1453" s="31"/>
      <c r="GC1453" s="31"/>
      <c r="GD1453" s="31"/>
      <c r="GE1453" s="31"/>
      <c r="GF1453" s="31"/>
      <c r="GG1453" s="31"/>
      <c r="GH1453" s="31"/>
      <c r="GI1453" s="31"/>
      <c r="GJ1453" s="31"/>
      <c r="GK1453" s="31"/>
      <c r="GL1453" s="31"/>
      <c r="GM1453" s="31"/>
      <c r="GN1453" s="31"/>
      <c r="GO1453" s="31"/>
      <c r="GP1453" s="31"/>
      <c r="GQ1453" s="31"/>
      <c r="GR1453" s="31"/>
      <c r="GS1453" s="31"/>
      <c r="GT1453" s="31"/>
      <c r="GU1453" s="31"/>
      <c r="GV1453" s="31"/>
      <c r="GW1453" s="31"/>
      <c r="GX1453" s="31"/>
      <c r="GY1453" s="31"/>
      <c r="GZ1453" s="31"/>
    </row>
    <row r="1454" spans="2:208" s="32" customFormat="1" x14ac:dyDescent="0.2">
      <c r="B1454" s="21"/>
      <c r="C1454" s="22"/>
      <c r="D1454" s="22"/>
      <c r="E1454" s="22"/>
      <c r="F1454" s="246"/>
      <c r="G1454" s="121"/>
      <c r="H1454" s="27"/>
      <c r="I1454" s="28"/>
      <c r="J1454" s="29"/>
      <c r="K1454" s="30"/>
      <c r="L1454" s="34"/>
      <c r="M1454" s="35"/>
      <c r="N1454" s="30"/>
      <c r="O1454" s="34"/>
      <c r="P1454" s="35"/>
      <c r="Q1454" s="30"/>
      <c r="R1454" s="34"/>
      <c r="S1454" s="35"/>
      <c r="T1454" s="30"/>
      <c r="U1454" s="34"/>
      <c r="V1454" s="35"/>
      <c r="W1454" s="30"/>
      <c r="X1454" s="34"/>
      <c r="Y1454" s="34"/>
      <c r="Z1454" s="30"/>
      <c r="AA1454" s="34"/>
      <c r="AB1454" s="34"/>
      <c r="AC1454" s="30"/>
      <c r="AD1454" s="34"/>
      <c r="AE1454" s="34"/>
      <c r="AF1454" s="30"/>
      <c r="AG1454" s="34"/>
      <c r="AH1454" s="34"/>
      <c r="AI1454" s="30"/>
      <c r="AJ1454" s="34"/>
      <c r="AK1454" s="34"/>
      <c r="AL1454" s="30"/>
      <c r="AM1454" s="34"/>
      <c r="AN1454" s="34"/>
      <c r="AO1454" s="30"/>
      <c r="AP1454" s="34"/>
      <c r="AQ1454" s="34"/>
      <c r="AR1454" s="30"/>
      <c r="AS1454" s="34"/>
      <c r="AT1454" s="34"/>
      <c r="AU1454" s="30"/>
      <c r="AV1454" s="34"/>
      <c r="AW1454" s="34"/>
      <c r="AX1454" s="30"/>
      <c r="AY1454" s="34"/>
      <c r="AZ1454" s="34"/>
      <c r="BA1454" s="30"/>
      <c r="BB1454" s="34"/>
      <c r="BC1454" s="34"/>
      <c r="BD1454" s="30"/>
      <c r="BE1454" s="34"/>
      <c r="BF1454" s="34"/>
      <c r="BG1454" s="30"/>
      <c r="BH1454" s="34"/>
      <c r="BI1454" s="34"/>
      <c r="BJ1454" s="30"/>
      <c r="BK1454" s="34"/>
      <c r="BL1454" s="34"/>
      <c r="BM1454" s="122"/>
      <c r="BN1454" s="28"/>
      <c r="BO1454" s="34"/>
      <c r="BP1454" s="30"/>
      <c r="BQ1454" s="30"/>
      <c r="BR1454" s="31"/>
      <c r="BS1454" s="31"/>
      <c r="BT1454" s="31"/>
      <c r="BU1454" s="31"/>
      <c r="BV1454" s="31"/>
      <c r="BW1454" s="31"/>
      <c r="BX1454" s="31"/>
      <c r="BY1454" s="31"/>
      <c r="BZ1454" s="31"/>
      <c r="CA1454" s="31"/>
      <c r="CB1454" s="31"/>
      <c r="CC1454" s="31"/>
      <c r="CD1454" s="31"/>
      <c r="CE1454" s="31"/>
      <c r="CF1454" s="31"/>
      <c r="CG1454" s="31"/>
      <c r="CH1454" s="31"/>
      <c r="CI1454" s="31"/>
      <c r="CJ1454" s="31"/>
      <c r="CK1454" s="31"/>
      <c r="CL1454" s="31"/>
      <c r="CM1454" s="31"/>
      <c r="CN1454" s="31"/>
      <c r="CO1454" s="31"/>
      <c r="CP1454" s="31"/>
      <c r="CQ1454" s="31"/>
      <c r="CR1454" s="31"/>
      <c r="CS1454" s="31"/>
      <c r="CT1454" s="31"/>
      <c r="CU1454" s="31"/>
      <c r="CV1454" s="31"/>
      <c r="CW1454" s="31"/>
      <c r="CX1454" s="31"/>
      <c r="CY1454" s="31"/>
      <c r="CZ1454" s="31"/>
      <c r="DA1454" s="31"/>
      <c r="DB1454" s="31"/>
      <c r="DC1454" s="31"/>
      <c r="DD1454" s="31"/>
      <c r="DE1454" s="31"/>
      <c r="DF1454" s="31"/>
      <c r="DG1454" s="31"/>
      <c r="DH1454" s="31"/>
      <c r="DI1454" s="31"/>
      <c r="DJ1454" s="31"/>
      <c r="DK1454" s="31"/>
      <c r="DL1454" s="31"/>
      <c r="DM1454" s="31"/>
      <c r="DN1454" s="31"/>
      <c r="DO1454" s="31"/>
      <c r="DP1454" s="31"/>
      <c r="DQ1454" s="31"/>
      <c r="DR1454" s="31"/>
      <c r="DS1454" s="31"/>
      <c r="DT1454" s="31"/>
      <c r="DU1454" s="31"/>
      <c r="DV1454" s="31"/>
      <c r="DW1454" s="31"/>
      <c r="DX1454" s="31"/>
      <c r="DY1454" s="31"/>
      <c r="DZ1454" s="31"/>
      <c r="EA1454" s="31"/>
      <c r="EB1454" s="31"/>
      <c r="EC1454" s="31"/>
      <c r="ED1454" s="31"/>
      <c r="EE1454" s="31"/>
      <c r="EF1454" s="31"/>
      <c r="EG1454" s="31"/>
      <c r="EH1454" s="31"/>
      <c r="EI1454" s="31"/>
      <c r="EJ1454" s="31"/>
      <c r="EK1454" s="31"/>
      <c r="EL1454" s="31"/>
      <c r="EM1454" s="31"/>
      <c r="EN1454" s="31"/>
      <c r="EO1454" s="31"/>
      <c r="EP1454" s="31"/>
      <c r="EQ1454" s="31"/>
      <c r="ER1454" s="31"/>
      <c r="ES1454" s="31"/>
      <c r="ET1454" s="31"/>
      <c r="EU1454" s="31"/>
      <c r="EV1454" s="31"/>
      <c r="EW1454" s="31"/>
      <c r="EX1454" s="31"/>
      <c r="EY1454" s="31"/>
      <c r="EZ1454" s="31"/>
      <c r="FA1454" s="31"/>
      <c r="FB1454" s="31"/>
      <c r="FC1454" s="31"/>
      <c r="FD1454" s="31"/>
      <c r="FE1454" s="31"/>
      <c r="FF1454" s="31"/>
      <c r="FG1454" s="31"/>
      <c r="FH1454" s="31"/>
      <c r="FI1454" s="31"/>
      <c r="FJ1454" s="31"/>
      <c r="FK1454" s="31"/>
      <c r="FL1454" s="31"/>
      <c r="FM1454" s="31"/>
      <c r="FN1454" s="31"/>
      <c r="FO1454" s="31"/>
      <c r="FP1454" s="31"/>
      <c r="FQ1454" s="31"/>
      <c r="FR1454" s="31"/>
      <c r="FS1454" s="31"/>
      <c r="FT1454" s="31"/>
      <c r="FU1454" s="31"/>
      <c r="FV1454" s="31"/>
      <c r="FW1454" s="31"/>
      <c r="FX1454" s="31"/>
      <c r="FY1454" s="31"/>
      <c r="FZ1454" s="31"/>
      <c r="GA1454" s="31"/>
      <c r="GB1454" s="31"/>
      <c r="GC1454" s="31"/>
      <c r="GD1454" s="31"/>
      <c r="GE1454" s="31"/>
      <c r="GF1454" s="31"/>
      <c r="GG1454" s="31"/>
      <c r="GH1454" s="31"/>
      <c r="GI1454" s="31"/>
      <c r="GJ1454" s="31"/>
      <c r="GK1454" s="31"/>
      <c r="GL1454" s="31"/>
      <c r="GM1454" s="31"/>
      <c r="GN1454" s="31"/>
      <c r="GO1454" s="31"/>
      <c r="GP1454" s="31"/>
      <c r="GQ1454" s="31"/>
      <c r="GR1454" s="31"/>
      <c r="GS1454" s="31"/>
      <c r="GT1454" s="31"/>
      <c r="GU1454" s="31"/>
      <c r="GV1454" s="31"/>
      <c r="GW1454" s="31"/>
      <c r="GX1454" s="31"/>
      <c r="GY1454" s="31"/>
      <c r="GZ1454" s="31"/>
    </row>
    <row r="1455" spans="2:208" s="32" customFormat="1" x14ac:dyDescent="0.2">
      <c r="B1455" s="21"/>
      <c r="C1455" s="22"/>
      <c r="D1455" s="22"/>
      <c r="E1455" s="22"/>
      <c r="F1455" s="246"/>
      <c r="G1455" s="121"/>
      <c r="H1455" s="27"/>
      <c r="I1455" s="28"/>
      <c r="J1455" s="29"/>
      <c r="K1455" s="30"/>
      <c r="L1455" s="34"/>
      <c r="M1455" s="35"/>
      <c r="N1455" s="30"/>
      <c r="O1455" s="34"/>
      <c r="P1455" s="35"/>
      <c r="Q1455" s="30"/>
      <c r="R1455" s="34"/>
      <c r="S1455" s="35"/>
      <c r="T1455" s="30"/>
      <c r="U1455" s="34"/>
      <c r="V1455" s="35"/>
      <c r="W1455" s="30"/>
      <c r="X1455" s="34"/>
      <c r="Y1455" s="34"/>
      <c r="Z1455" s="30"/>
      <c r="AA1455" s="34"/>
      <c r="AB1455" s="34"/>
      <c r="AC1455" s="30"/>
      <c r="AD1455" s="34"/>
      <c r="AE1455" s="34"/>
      <c r="AF1455" s="30"/>
      <c r="AG1455" s="34"/>
      <c r="AH1455" s="34"/>
      <c r="AI1455" s="30"/>
      <c r="AJ1455" s="34"/>
      <c r="AK1455" s="34"/>
      <c r="AL1455" s="30"/>
      <c r="AM1455" s="34"/>
      <c r="AN1455" s="34"/>
      <c r="AO1455" s="30"/>
      <c r="AP1455" s="34"/>
      <c r="AQ1455" s="34"/>
      <c r="AR1455" s="30"/>
      <c r="AS1455" s="34"/>
      <c r="AT1455" s="34"/>
      <c r="AU1455" s="30"/>
      <c r="AV1455" s="34"/>
      <c r="AW1455" s="34"/>
      <c r="AX1455" s="30"/>
      <c r="AY1455" s="34"/>
      <c r="AZ1455" s="34"/>
      <c r="BA1455" s="30"/>
      <c r="BB1455" s="34"/>
      <c r="BC1455" s="34"/>
      <c r="BD1455" s="30"/>
      <c r="BE1455" s="34"/>
      <c r="BF1455" s="34"/>
      <c r="BG1455" s="30"/>
      <c r="BH1455" s="34"/>
      <c r="BI1455" s="34"/>
      <c r="BJ1455" s="30"/>
      <c r="BK1455" s="34"/>
      <c r="BL1455" s="34"/>
      <c r="BM1455" s="122"/>
      <c r="BN1455" s="28"/>
      <c r="BO1455" s="34"/>
      <c r="BP1455" s="30"/>
      <c r="BQ1455" s="30"/>
      <c r="BR1455" s="31"/>
      <c r="BS1455" s="31"/>
      <c r="BT1455" s="31"/>
      <c r="BU1455" s="31"/>
      <c r="BV1455" s="31"/>
      <c r="BW1455" s="31"/>
      <c r="BX1455" s="31"/>
      <c r="BY1455" s="31"/>
      <c r="BZ1455" s="31"/>
      <c r="CA1455" s="31"/>
      <c r="CB1455" s="31"/>
      <c r="CC1455" s="31"/>
      <c r="CD1455" s="31"/>
      <c r="CE1455" s="31"/>
      <c r="CF1455" s="31"/>
      <c r="CG1455" s="31"/>
      <c r="CH1455" s="31"/>
      <c r="CI1455" s="31"/>
      <c r="CJ1455" s="31"/>
      <c r="CK1455" s="31"/>
      <c r="CL1455" s="31"/>
      <c r="CM1455" s="31"/>
      <c r="CN1455" s="31"/>
      <c r="CO1455" s="31"/>
      <c r="CP1455" s="31"/>
      <c r="CQ1455" s="31"/>
      <c r="CR1455" s="31"/>
      <c r="CS1455" s="31"/>
      <c r="CT1455" s="31"/>
      <c r="CU1455" s="31"/>
      <c r="CV1455" s="31"/>
      <c r="CW1455" s="31"/>
      <c r="CX1455" s="31"/>
      <c r="CY1455" s="31"/>
      <c r="CZ1455" s="31"/>
      <c r="DA1455" s="31"/>
      <c r="DB1455" s="31"/>
      <c r="DC1455" s="31"/>
      <c r="DD1455" s="31"/>
      <c r="DE1455" s="31"/>
      <c r="DF1455" s="31"/>
      <c r="DG1455" s="31"/>
      <c r="DH1455" s="31"/>
      <c r="DI1455" s="31"/>
      <c r="DJ1455" s="31"/>
      <c r="DK1455" s="31"/>
      <c r="DL1455" s="31"/>
      <c r="DM1455" s="31"/>
      <c r="DN1455" s="31"/>
      <c r="DO1455" s="31"/>
      <c r="DP1455" s="31"/>
      <c r="DQ1455" s="31"/>
      <c r="DR1455" s="31"/>
      <c r="DS1455" s="31"/>
      <c r="DT1455" s="31"/>
      <c r="DU1455" s="31"/>
      <c r="DV1455" s="31"/>
      <c r="DW1455" s="31"/>
      <c r="DX1455" s="31"/>
      <c r="DY1455" s="31"/>
      <c r="DZ1455" s="31"/>
      <c r="EA1455" s="31"/>
      <c r="EB1455" s="31"/>
      <c r="EC1455" s="31"/>
      <c r="ED1455" s="31"/>
      <c r="EE1455" s="31"/>
      <c r="EF1455" s="31"/>
      <c r="EG1455" s="31"/>
      <c r="EH1455" s="31"/>
      <c r="EI1455" s="31"/>
      <c r="EJ1455" s="31"/>
      <c r="EK1455" s="31"/>
      <c r="EL1455" s="31"/>
      <c r="EM1455" s="31"/>
      <c r="EN1455" s="31"/>
      <c r="EO1455" s="31"/>
      <c r="EP1455" s="31"/>
      <c r="EQ1455" s="31"/>
      <c r="ER1455" s="31"/>
      <c r="ES1455" s="31"/>
      <c r="ET1455" s="31"/>
      <c r="EU1455" s="31"/>
      <c r="EV1455" s="31"/>
      <c r="EW1455" s="31"/>
      <c r="EX1455" s="31"/>
      <c r="EY1455" s="31"/>
      <c r="EZ1455" s="31"/>
      <c r="FA1455" s="31"/>
      <c r="FB1455" s="31"/>
      <c r="FC1455" s="31"/>
      <c r="FD1455" s="31"/>
      <c r="FE1455" s="31"/>
      <c r="FF1455" s="31"/>
      <c r="FG1455" s="31"/>
      <c r="FH1455" s="31"/>
      <c r="FI1455" s="31"/>
      <c r="FJ1455" s="31"/>
      <c r="FK1455" s="31"/>
      <c r="FL1455" s="31"/>
      <c r="FM1455" s="31"/>
      <c r="FN1455" s="31"/>
      <c r="FO1455" s="31"/>
      <c r="FP1455" s="31"/>
      <c r="FQ1455" s="31"/>
      <c r="FR1455" s="31"/>
      <c r="FS1455" s="31"/>
      <c r="FT1455" s="31"/>
      <c r="FU1455" s="31"/>
      <c r="FV1455" s="31"/>
      <c r="FW1455" s="31"/>
      <c r="FX1455" s="31"/>
      <c r="FY1455" s="31"/>
      <c r="FZ1455" s="31"/>
      <c r="GA1455" s="31"/>
      <c r="GB1455" s="31"/>
      <c r="GC1455" s="31"/>
      <c r="GD1455" s="31"/>
      <c r="GE1455" s="31"/>
      <c r="GF1455" s="31"/>
      <c r="GG1455" s="31"/>
      <c r="GH1455" s="31"/>
      <c r="GI1455" s="31"/>
      <c r="GJ1455" s="31"/>
      <c r="GK1455" s="31"/>
      <c r="GL1455" s="31"/>
      <c r="GM1455" s="31"/>
      <c r="GN1455" s="31"/>
      <c r="GO1455" s="31"/>
      <c r="GP1455" s="31"/>
      <c r="GQ1455" s="31"/>
      <c r="GR1455" s="31"/>
      <c r="GS1455" s="31"/>
      <c r="GT1455" s="31"/>
      <c r="GU1455" s="31"/>
      <c r="GV1455" s="31"/>
      <c r="GW1455" s="31"/>
      <c r="GX1455" s="31"/>
      <c r="GY1455" s="31"/>
      <c r="GZ1455" s="31"/>
    </row>
    <row r="1456" spans="2:208" s="32" customFormat="1" x14ac:dyDescent="0.2">
      <c r="B1456" s="21"/>
      <c r="C1456" s="22"/>
      <c r="D1456" s="22"/>
      <c r="E1456" s="22"/>
      <c r="F1456" s="246"/>
      <c r="G1456" s="121"/>
      <c r="H1456" s="27"/>
      <c r="I1456" s="28"/>
      <c r="J1456" s="29"/>
      <c r="K1456" s="30"/>
      <c r="L1456" s="34"/>
      <c r="M1456" s="35"/>
      <c r="N1456" s="30"/>
      <c r="O1456" s="34"/>
      <c r="P1456" s="35"/>
      <c r="Q1456" s="30"/>
      <c r="R1456" s="34"/>
      <c r="S1456" s="35"/>
      <c r="T1456" s="30"/>
      <c r="U1456" s="34"/>
      <c r="V1456" s="35"/>
      <c r="W1456" s="30"/>
      <c r="X1456" s="34"/>
      <c r="Y1456" s="34"/>
      <c r="Z1456" s="30"/>
      <c r="AA1456" s="34"/>
      <c r="AB1456" s="34"/>
      <c r="AC1456" s="30"/>
      <c r="AD1456" s="34"/>
      <c r="AE1456" s="34"/>
      <c r="AF1456" s="30"/>
      <c r="AG1456" s="34"/>
      <c r="AH1456" s="34"/>
      <c r="AI1456" s="30"/>
      <c r="AJ1456" s="34"/>
      <c r="AK1456" s="34"/>
      <c r="AL1456" s="30"/>
      <c r="AM1456" s="34"/>
      <c r="AN1456" s="34"/>
      <c r="AO1456" s="30"/>
      <c r="AP1456" s="34"/>
      <c r="AQ1456" s="34"/>
      <c r="AR1456" s="30"/>
      <c r="AS1456" s="34"/>
      <c r="AT1456" s="34"/>
      <c r="AU1456" s="30"/>
      <c r="AV1456" s="34"/>
      <c r="AW1456" s="34"/>
      <c r="AX1456" s="30"/>
      <c r="AY1456" s="34"/>
      <c r="AZ1456" s="34"/>
      <c r="BA1456" s="30"/>
      <c r="BB1456" s="34"/>
      <c r="BC1456" s="34"/>
      <c r="BD1456" s="30"/>
      <c r="BE1456" s="34"/>
      <c r="BF1456" s="34"/>
      <c r="BG1456" s="30"/>
      <c r="BH1456" s="34"/>
      <c r="BI1456" s="34"/>
      <c r="BJ1456" s="30"/>
      <c r="BK1456" s="34"/>
      <c r="BL1456" s="34"/>
      <c r="BM1456" s="122"/>
      <c r="BN1456" s="28"/>
      <c r="BO1456" s="34"/>
      <c r="BP1456" s="30"/>
      <c r="BQ1456" s="30"/>
      <c r="BR1456" s="31"/>
      <c r="BS1456" s="31"/>
      <c r="BT1456" s="31"/>
      <c r="BU1456" s="31"/>
      <c r="BV1456" s="31"/>
      <c r="BW1456" s="31"/>
      <c r="BX1456" s="31"/>
      <c r="BY1456" s="31"/>
      <c r="BZ1456" s="31"/>
      <c r="CA1456" s="31"/>
      <c r="CB1456" s="31"/>
      <c r="CC1456" s="31"/>
      <c r="CD1456" s="31"/>
      <c r="CE1456" s="31"/>
      <c r="CF1456" s="31"/>
      <c r="CG1456" s="31"/>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1"/>
      <c r="DD1456" s="31"/>
      <c r="DE1456" s="31"/>
      <c r="DF1456" s="31"/>
      <c r="DG1456" s="31"/>
      <c r="DH1456" s="31"/>
      <c r="DI1456" s="31"/>
      <c r="DJ1456" s="31"/>
      <c r="DK1456" s="31"/>
      <c r="DL1456" s="31"/>
      <c r="DM1456" s="31"/>
      <c r="DN1456" s="31"/>
      <c r="DO1456" s="31"/>
      <c r="DP1456" s="31"/>
      <c r="DQ1456" s="31"/>
      <c r="DR1456" s="31"/>
      <c r="DS1456" s="31"/>
      <c r="DT1456" s="31"/>
      <c r="DU1456" s="31"/>
      <c r="DV1456" s="31"/>
      <c r="DW1456" s="31"/>
      <c r="DX1456" s="31"/>
      <c r="DY1456" s="31"/>
      <c r="DZ1456" s="31"/>
      <c r="EA1456" s="31"/>
      <c r="EB1456" s="31"/>
      <c r="EC1456" s="31"/>
      <c r="ED1456" s="31"/>
      <c r="EE1456" s="31"/>
      <c r="EF1456" s="31"/>
      <c r="EG1456" s="31"/>
      <c r="EH1456" s="31"/>
      <c r="EI1456" s="31"/>
      <c r="EJ1456" s="31"/>
      <c r="EK1456" s="31"/>
      <c r="EL1456" s="31"/>
      <c r="EM1456" s="31"/>
      <c r="EN1456" s="31"/>
      <c r="EO1456" s="31"/>
      <c r="EP1456" s="31"/>
      <c r="EQ1456" s="31"/>
      <c r="ER1456" s="31"/>
      <c r="ES1456" s="31"/>
      <c r="ET1456" s="31"/>
      <c r="EU1456" s="31"/>
      <c r="EV1456" s="31"/>
      <c r="EW1456" s="31"/>
      <c r="EX1456" s="31"/>
      <c r="EY1456" s="31"/>
      <c r="EZ1456" s="31"/>
      <c r="FA1456" s="31"/>
      <c r="FB1456" s="31"/>
      <c r="FC1456" s="31"/>
      <c r="FD1456" s="31"/>
      <c r="FE1456" s="31"/>
      <c r="FF1456" s="31"/>
      <c r="FG1456" s="31"/>
      <c r="FH1456" s="31"/>
      <c r="FI1456" s="31"/>
      <c r="FJ1456" s="31"/>
      <c r="FK1456" s="31"/>
      <c r="FL1456" s="31"/>
      <c r="FM1456" s="31"/>
      <c r="FN1456" s="31"/>
      <c r="FO1456" s="31"/>
      <c r="FP1456" s="31"/>
      <c r="FQ1456" s="31"/>
      <c r="FR1456" s="31"/>
      <c r="FS1456" s="31"/>
      <c r="FT1456" s="31"/>
      <c r="FU1456" s="31"/>
      <c r="FV1456" s="31"/>
      <c r="FW1456" s="31"/>
      <c r="FX1456" s="31"/>
      <c r="FY1456" s="31"/>
      <c r="FZ1456" s="31"/>
      <c r="GA1456" s="31"/>
      <c r="GB1456" s="31"/>
      <c r="GC1456" s="31"/>
      <c r="GD1456" s="31"/>
      <c r="GE1456" s="31"/>
      <c r="GF1456" s="31"/>
      <c r="GG1456" s="31"/>
      <c r="GH1456" s="31"/>
      <c r="GI1456" s="31"/>
      <c r="GJ1456" s="31"/>
      <c r="GK1456" s="31"/>
      <c r="GL1456" s="31"/>
      <c r="GM1456" s="31"/>
      <c r="GN1456" s="31"/>
      <c r="GO1456" s="31"/>
      <c r="GP1456" s="31"/>
      <c r="GQ1456" s="31"/>
      <c r="GR1456" s="31"/>
      <c r="GS1456" s="31"/>
      <c r="GT1456" s="31"/>
      <c r="GU1456" s="31"/>
      <c r="GV1456" s="31"/>
      <c r="GW1456" s="31"/>
      <c r="GX1456" s="31"/>
      <c r="GY1456" s="31"/>
      <c r="GZ1456" s="31"/>
    </row>
    <row r="1457" spans="2:208" s="32" customFormat="1" x14ac:dyDescent="0.2">
      <c r="B1457" s="21"/>
      <c r="C1457" s="22"/>
      <c r="D1457" s="22"/>
      <c r="E1457" s="22"/>
      <c r="F1457" s="246"/>
      <c r="G1457" s="121"/>
      <c r="H1457" s="27"/>
      <c r="I1457" s="28"/>
      <c r="J1457" s="29"/>
      <c r="K1457" s="30"/>
      <c r="L1457" s="34"/>
      <c r="M1457" s="35"/>
      <c r="N1457" s="30"/>
      <c r="O1457" s="34"/>
      <c r="P1457" s="35"/>
      <c r="Q1457" s="30"/>
      <c r="R1457" s="34"/>
      <c r="S1457" s="35"/>
      <c r="T1457" s="30"/>
      <c r="U1457" s="34"/>
      <c r="V1457" s="35"/>
      <c r="W1457" s="30"/>
      <c r="X1457" s="34"/>
      <c r="Y1457" s="34"/>
      <c r="Z1457" s="30"/>
      <c r="AA1457" s="34"/>
      <c r="AB1457" s="34"/>
      <c r="AC1457" s="30"/>
      <c r="AD1457" s="34"/>
      <c r="AE1457" s="34"/>
      <c r="AF1457" s="30"/>
      <c r="AG1457" s="34"/>
      <c r="AH1457" s="34"/>
      <c r="AI1457" s="30"/>
      <c r="AJ1457" s="34"/>
      <c r="AK1457" s="34"/>
      <c r="AL1457" s="30"/>
      <c r="AM1457" s="34"/>
      <c r="AN1457" s="34"/>
      <c r="AO1457" s="30"/>
      <c r="AP1457" s="34"/>
      <c r="AQ1457" s="34"/>
      <c r="AR1457" s="30"/>
      <c r="AS1457" s="34"/>
      <c r="AT1457" s="34"/>
      <c r="AU1457" s="30"/>
      <c r="AV1457" s="34"/>
      <c r="AW1457" s="34"/>
      <c r="AX1457" s="30"/>
      <c r="AY1457" s="34"/>
      <c r="AZ1457" s="34"/>
      <c r="BA1457" s="30"/>
      <c r="BB1457" s="34"/>
      <c r="BC1457" s="34"/>
      <c r="BD1457" s="30"/>
      <c r="BE1457" s="34"/>
      <c r="BF1457" s="34"/>
      <c r="BG1457" s="30"/>
      <c r="BH1457" s="34"/>
      <c r="BI1457" s="34"/>
      <c r="BJ1457" s="30"/>
      <c r="BK1457" s="34"/>
      <c r="BL1457" s="34"/>
      <c r="BM1457" s="122"/>
      <c r="BN1457" s="28"/>
      <c r="BO1457" s="34"/>
      <c r="BP1457" s="30"/>
      <c r="BQ1457" s="30"/>
      <c r="BR1457" s="31"/>
      <c r="BS1457" s="31"/>
      <c r="BT1457" s="31"/>
      <c r="BU1457" s="31"/>
      <c r="BV1457" s="31"/>
      <c r="BW1457" s="31"/>
      <c r="BX1457" s="31"/>
      <c r="BY1457" s="31"/>
      <c r="BZ1457" s="31"/>
      <c r="CA1457" s="31"/>
      <c r="CB1457" s="31"/>
      <c r="CC1457" s="31"/>
      <c r="CD1457" s="31"/>
      <c r="CE1457" s="31"/>
      <c r="CF1457" s="31"/>
      <c r="CG1457" s="31"/>
      <c r="CH1457" s="31"/>
      <c r="CI1457" s="31"/>
      <c r="CJ1457" s="31"/>
      <c r="CK1457" s="31"/>
      <c r="CL1457" s="31"/>
      <c r="CM1457" s="31"/>
      <c r="CN1457" s="31"/>
      <c r="CO1457" s="31"/>
      <c r="CP1457" s="31"/>
      <c r="CQ1457" s="31"/>
      <c r="CR1457" s="31"/>
      <c r="CS1457" s="31"/>
      <c r="CT1457" s="31"/>
      <c r="CU1457" s="31"/>
      <c r="CV1457" s="31"/>
      <c r="CW1457" s="31"/>
      <c r="CX1457" s="31"/>
      <c r="CY1457" s="31"/>
      <c r="CZ1457" s="31"/>
      <c r="DA1457" s="31"/>
      <c r="DB1457" s="31"/>
      <c r="DC1457" s="31"/>
      <c r="DD1457" s="31"/>
      <c r="DE1457" s="31"/>
      <c r="DF1457" s="31"/>
      <c r="DG1457" s="31"/>
      <c r="DH1457" s="31"/>
      <c r="DI1457" s="31"/>
      <c r="DJ1457" s="31"/>
      <c r="DK1457" s="31"/>
      <c r="DL1457" s="31"/>
      <c r="DM1457" s="31"/>
      <c r="DN1457" s="31"/>
      <c r="DO1457" s="31"/>
      <c r="DP1457" s="31"/>
      <c r="DQ1457" s="31"/>
      <c r="DR1457" s="31"/>
      <c r="DS1457" s="31"/>
      <c r="DT1457" s="31"/>
      <c r="DU1457" s="31"/>
      <c r="DV1457" s="31"/>
      <c r="DW1457" s="31"/>
      <c r="DX1457" s="31"/>
      <c r="DY1457" s="31"/>
      <c r="DZ1457" s="31"/>
      <c r="EA1457" s="31"/>
      <c r="EB1457" s="31"/>
      <c r="EC1457" s="31"/>
      <c r="ED1457" s="31"/>
      <c r="EE1457" s="31"/>
      <c r="EF1457" s="31"/>
      <c r="EG1457" s="31"/>
      <c r="EH1457" s="31"/>
      <c r="EI1457" s="31"/>
      <c r="EJ1457" s="31"/>
      <c r="EK1457" s="31"/>
      <c r="EL1457" s="31"/>
      <c r="EM1457" s="31"/>
      <c r="EN1457" s="31"/>
      <c r="EO1457" s="31"/>
      <c r="EP1457" s="31"/>
      <c r="EQ1457" s="31"/>
      <c r="ER1457" s="31"/>
      <c r="ES1457" s="31"/>
      <c r="ET1457" s="31"/>
      <c r="EU1457" s="31"/>
      <c r="EV1457" s="31"/>
      <c r="EW1457" s="31"/>
      <c r="EX1457" s="31"/>
      <c r="EY1457" s="31"/>
      <c r="EZ1457" s="31"/>
      <c r="FA1457" s="31"/>
      <c r="FB1457" s="31"/>
      <c r="FC1457" s="31"/>
      <c r="FD1457" s="31"/>
      <c r="FE1457" s="31"/>
      <c r="FF1457" s="31"/>
      <c r="FG1457" s="31"/>
      <c r="FH1457" s="31"/>
      <c r="FI1457" s="31"/>
      <c r="FJ1457" s="31"/>
      <c r="FK1457" s="31"/>
      <c r="FL1457" s="31"/>
      <c r="FM1457" s="31"/>
      <c r="FN1457" s="31"/>
      <c r="FO1457" s="31"/>
      <c r="FP1457" s="31"/>
      <c r="FQ1457" s="31"/>
      <c r="FR1457" s="31"/>
      <c r="FS1457" s="31"/>
      <c r="FT1457" s="31"/>
      <c r="FU1457" s="31"/>
      <c r="FV1457" s="31"/>
      <c r="FW1457" s="31"/>
      <c r="FX1457" s="31"/>
      <c r="FY1457" s="31"/>
      <c r="FZ1457" s="31"/>
      <c r="GA1457" s="31"/>
      <c r="GB1457" s="31"/>
      <c r="GC1457" s="31"/>
      <c r="GD1457" s="31"/>
      <c r="GE1457" s="31"/>
      <c r="GF1457" s="31"/>
      <c r="GG1457" s="31"/>
      <c r="GH1457" s="31"/>
      <c r="GI1457" s="31"/>
      <c r="GJ1457" s="31"/>
      <c r="GK1457" s="31"/>
      <c r="GL1457" s="31"/>
      <c r="GM1457" s="31"/>
      <c r="GN1457" s="31"/>
      <c r="GO1457" s="31"/>
      <c r="GP1457" s="31"/>
      <c r="GQ1457" s="31"/>
      <c r="GR1457" s="31"/>
      <c r="GS1457" s="31"/>
      <c r="GT1457" s="31"/>
      <c r="GU1457" s="31"/>
      <c r="GV1457" s="31"/>
      <c r="GW1457" s="31"/>
      <c r="GX1457" s="31"/>
      <c r="GY1457" s="31"/>
      <c r="GZ1457" s="31"/>
    </row>
    <row r="1458" spans="2:208" s="32" customFormat="1" x14ac:dyDescent="0.2">
      <c r="B1458" s="21"/>
      <c r="C1458" s="22"/>
      <c r="D1458" s="22"/>
      <c r="E1458" s="22"/>
      <c r="F1458" s="246"/>
      <c r="G1458" s="121"/>
      <c r="H1458" s="27"/>
      <c r="I1458" s="28"/>
      <c r="J1458" s="29"/>
      <c r="K1458" s="30"/>
      <c r="L1458" s="34"/>
      <c r="M1458" s="35"/>
      <c r="N1458" s="30"/>
      <c r="O1458" s="34"/>
      <c r="P1458" s="35"/>
      <c r="Q1458" s="30"/>
      <c r="R1458" s="34"/>
      <c r="S1458" s="35"/>
      <c r="T1458" s="30"/>
      <c r="U1458" s="34"/>
      <c r="V1458" s="35"/>
      <c r="W1458" s="30"/>
      <c r="X1458" s="34"/>
      <c r="Y1458" s="34"/>
      <c r="Z1458" s="30"/>
      <c r="AA1458" s="34"/>
      <c r="AB1458" s="34"/>
      <c r="AC1458" s="30"/>
      <c r="AD1458" s="34"/>
      <c r="AE1458" s="34"/>
      <c r="AF1458" s="30"/>
      <c r="AG1458" s="34"/>
      <c r="AH1458" s="34"/>
      <c r="AI1458" s="30"/>
      <c r="AJ1458" s="34"/>
      <c r="AK1458" s="34"/>
      <c r="AL1458" s="30"/>
      <c r="AM1458" s="34"/>
      <c r="AN1458" s="34"/>
      <c r="AO1458" s="30"/>
      <c r="AP1458" s="34"/>
      <c r="AQ1458" s="34"/>
      <c r="AR1458" s="30"/>
      <c r="AS1458" s="34"/>
      <c r="AT1458" s="34"/>
      <c r="AU1458" s="30"/>
      <c r="AV1458" s="34"/>
      <c r="AW1458" s="34"/>
      <c r="AX1458" s="30"/>
      <c r="AY1458" s="34"/>
      <c r="AZ1458" s="34"/>
      <c r="BA1458" s="30"/>
      <c r="BB1458" s="34"/>
      <c r="BC1458" s="34"/>
      <c r="BD1458" s="30"/>
      <c r="BE1458" s="34"/>
      <c r="BF1458" s="34"/>
      <c r="BG1458" s="30"/>
      <c r="BH1458" s="34"/>
      <c r="BI1458" s="34"/>
      <c r="BJ1458" s="30"/>
      <c r="BK1458" s="34"/>
      <c r="BL1458" s="34"/>
      <c r="BM1458" s="122"/>
      <c r="BN1458" s="28"/>
      <c r="BO1458" s="34"/>
      <c r="BP1458" s="30"/>
      <c r="BQ1458" s="30"/>
      <c r="BR1458" s="31"/>
      <c r="BS1458" s="31"/>
      <c r="BT1458" s="31"/>
      <c r="BU1458" s="31"/>
      <c r="BV1458" s="31"/>
      <c r="BW1458" s="31"/>
      <c r="BX1458" s="31"/>
      <c r="BY1458" s="31"/>
      <c r="BZ1458" s="31"/>
      <c r="CA1458" s="31"/>
      <c r="CB1458" s="31"/>
      <c r="CC1458" s="31"/>
      <c r="CD1458" s="31"/>
      <c r="CE1458" s="31"/>
      <c r="CF1458" s="31"/>
      <c r="CG1458" s="31"/>
      <c r="CH1458" s="31"/>
      <c r="CI1458" s="31"/>
      <c r="CJ1458" s="31"/>
      <c r="CK1458" s="31"/>
      <c r="CL1458" s="31"/>
      <c r="CM1458" s="31"/>
      <c r="CN1458" s="31"/>
      <c r="CO1458" s="31"/>
      <c r="CP1458" s="31"/>
      <c r="CQ1458" s="31"/>
      <c r="CR1458" s="31"/>
      <c r="CS1458" s="31"/>
      <c r="CT1458" s="31"/>
      <c r="CU1458" s="31"/>
      <c r="CV1458" s="31"/>
      <c r="CW1458" s="31"/>
      <c r="CX1458" s="31"/>
      <c r="CY1458" s="31"/>
      <c r="CZ1458" s="31"/>
      <c r="DA1458" s="31"/>
      <c r="DB1458" s="31"/>
      <c r="DC1458" s="31"/>
      <c r="DD1458" s="31"/>
      <c r="DE1458" s="31"/>
      <c r="DF1458" s="31"/>
      <c r="DG1458" s="31"/>
      <c r="DH1458" s="31"/>
      <c r="DI1458" s="31"/>
      <c r="DJ1458" s="31"/>
      <c r="DK1458" s="31"/>
      <c r="DL1458" s="31"/>
      <c r="DM1458" s="31"/>
      <c r="DN1458" s="31"/>
      <c r="DO1458" s="31"/>
      <c r="DP1458" s="31"/>
      <c r="DQ1458" s="31"/>
      <c r="DR1458" s="31"/>
      <c r="DS1458" s="31"/>
      <c r="DT1458" s="31"/>
      <c r="DU1458" s="31"/>
      <c r="DV1458" s="31"/>
      <c r="DW1458" s="31"/>
      <c r="DX1458" s="31"/>
      <c r="DY1458" s="31"/>
      <c r="DZ1458" s="31"/>
      <c r="EA1458" s="31"/>
      <c r="EB1458" s="31"/>
      <c r="EC1458" s="31"/>
      <c r="ED1458" s="31"/>
      <c r="EE1458" s="31"/>
      <c r="EF1458" s="31"/>
      <c r="EG1458" s="31"/>
      <c r="EH1458" s="31"/>
      <c r="EI1458" s="31"/>
      <c r="EJ1458" s="31"/>
      <c r="EK1458" s="31"/>
      <c r="EL1458" s="31"/>
      <c r="EM1458" s="31"/>
      <c r="EN1458" s="31"/>
      <c r="EO1458" s="31"/>
      <c r="EP1458" s="31"/>
      <c r="EQ1458" s="31"/>
      <c r="ER1458" s="31"/>
      <c r="ES1458" s="31"/>
      <c r="ET1458" s="31"/>
      <c r="EU1458" s="31"/>
      <c r="EV1458" s="31"/>
      <c r="EW1458" s="31"/>
      <c r="EX1458" s="31"/>
      <c r="EY1458" s="31"/>
      <c r="EZ1458" s="31"/>
      <c r="FA1458" s="31"/>
      <c r="FB1458" s="31"/>
      <c r="FC1458" s="31"/>
      <c r="FD1458" s="31"/>
      <c r="FE1458" s="31"/>
      <c r="FF1458" s="31"/>
      <c r="FG1458" s="31"/>
      <c r="FH1458" s="31"/>
      <c r="FI1458" s="31"/>
      <c r="FJ1458" s="31"/>
      <c r="FK1458" s="31"/>
      <c r="FL1458" s="31"/>
      <c r="FM1458" s="31"/>
      <c r="FN1458" s="31"/>
      <c r="FO1458" s="31"/>
      <c r="FP1458" s="31"/>
      <c r="FQ1458" s="31"/>
      <c r="FR1458" s="31"/>
      <c r="FS1458" s="31"/>
      <c r="FT1458" s="31"/>
      <c r="FU1458" s="31"/>
      <c r="FV1458" s="31"/>
      <c r="FW1458" s="31"/>
      <c r="FX1458" s="31"/>
      <c r="FY1458" s="31"/>
      <c r="FZ1458" s="31"/>
      <c r="GA1458" s="31"/>
      <c r="GB1458" s="31"/>
      <c r="GC1458" s="31"/>
      <c r="GD1458" s="31"/>
      <c r="GE1458" s="31"/>
      <c r="GF1458" s="31"/>
      <c r="GG1458" s="31"/>
      <c r="GH1458" s="31"/>
      <c r="GI1458" s="31"/>
      <c r="GJ1458" s="31"/>
      <c r="GK1458" s="31"/>
      <c r="GL1458" s="31"/>
      <c r="GM1458" s="31"/>
      <c r="GN1458" s="31"/>
      <c r="GO1458" s="31"/>
      <c r="GP1458" s="31"/>
      <c r="GQ1458" s="31"/>
      <c r="GR1458" s="31"/>
      <c r="GS1458" s="31"/>
      <c r="GT1458" s="31"/>
      <c r="GU1458" s="31"/>
      <c r="GV1458" s="31"/>
      <c r="GW1458" s="31"/>
      <c r="GX1458" s="31"/>
      <c r="GY1458" s="31"/>
      <c r="GZ1458" s="31"/>
    </row>
    <row r="1459" spans="2:208" s="32" customFormat="1" x14ac:dyDescent="0.2">
      <c r="B1459" s="21"/>
      <c r="C1459" s="22"/>
      <c r="D1459" s="22"/>
      <c r="E1459" s="22"/>
      <c r="F1459" s="246"/>
      <c r="G1459" s="121"/>
      <c r="H1459" s="27"/>
      <c r="I1459" s="28"/>
      <c r="J1459" s="29"/>
      <c r="K1459" s="30"/>
      <c r="L1459" s="34"/>
      <c r="M1459" s="35"/>
      <c r="N1459" s="30"/>
      <c r="O1459" s="34"/>
      <c r="P1459" s="35"/>
      <c r="Q1459" s="30"/>
      <c r="R1459" s="34"/>
      <c r="S1459" s="35"/>
      <c r="T1459" s="30"/>
      <c r="U1459" s="34"/>
      <c r="V1459" s="35"/>
      <c r="W1459" s="30"/>
      <c r="X1459" s="34"/>
      <c r="Y1459" s="34"/>
      <c r="Z1459" s="30"/>
      <c r="AA1459" s="34"/>
      <c r="AB1459" s="34"/>
      <c r="AC1459" s="30"/>
      <c r="AD1459" s="34"/>
      <c r="AE1459" s="34"/>
      <c r="AF1459" s="30"/>
      <c r="AG1459" s="34"/>
      <c r="AH1459" s="34"/>
      <c r="AI1459" s="30"/>
      <c r="AJ1459" s="34"/>
      <c r="AK1459" s="34"/>
      <c r="AL1459" s="30"/>
      <c r="AM1459" s="34"/>
      <c r="AN1459" s="34"/>
      <c r="AO1459" s="30"/>
      <c r="AP1459" s="34"/>
      <c r="AQ1459" s="34"/>
      <c r="AR1459" s="30"/>
      <c r="AS1459" s="34"/>
      <c r="AT1459" s="34"/>
      <c r="AU1459" s="30"/>
      <c r="AV1459" s="34"/>
      <c r="AW1459" s="34"/>
      <c r="AX1459" s="30"/>
      <c r="AY1459" s="34"/>
      <c r="AZ1459" s="34"/>
      <c r="BA1459" s="30"/>
      <c r="BB1459" s="34"/>
      <c r="BC1459" s="34"/>
      <c r="BD1459" s="30"/>
      <c r="BE1459" s="34"/>
      <c r="BF1459" s="34"/>
      <c r="BG1459" s="30"/>
      <c r="BH1459" s="34"/>
      <c r="BI1459" s="34"/>
      <c r="BJ1459" s="30"/>
      <c r="BK1459" s="34"/>
      <c r="BL1459" s="34"/>
      <c r="BM1459" s="122"/>
      <c r="BN1459" s="28"/>
      <c r="BO1459" s="34"/>
      <c r="BP1459" s="30"/>
      <c r="BQ1459" s="30"/>
      <c r="BR1459" s="31"/>
      <c r="BS1459" s="31"/>
      <c r="BT1459" s="31"/>
      <c r="BU1459" s="31"/>
      <c r="BV1459" s="31"/>
      <c r="BW1459" s="31"/>
      <c r="BX1459" s="31"/>
      <c r="BY1459" s="31"/>
      <c r="BZ1459" s="31"/>
      <c r="CA1459" s="31"/>
      <c r="CB1459" s="31"/>
      <c r="CC1459" s="31"/>
      <c r="CD1459" s="31"/>
      <c r="CE1459" s="31"/>
      <c r="CF1459" s="31"/>
      <c r="CG1459" s="31"/>
      <c r="CH1459" s="31"/>
      <c r="CI1459" s="31"/>
      <c r="CJ1459" s="31"/>
      <c r="CK1459" s="31"/>
      <c r="CL1459" s="31"/>
      <c r="CM1459" s="31"/>
      <c r="CN1459" s="31"/>
      <c r="CO1459" s="31"/>
      <c r="CP1459" s="31"/>
      <c r="CQ1459" s="31"/>
      <c r="CR1459" s="31"/>
      <c r="CS1459" s="31"/>
      <c r="CT1459" s="31"/>
      <c r="CU1459" s="31"/>
      <c r="CV1459" s="31"/>
      <c r="CW1459" s="31"/>
      <c r="CX1459" s="31"/>
      <c r="CY1459" s="31"/>
      <c r="CZ1459" s="31"/>
      <c r="DA1459" s="31"/>
      <c r="DB1459" s="31"/>
      <c r="DC1459" s="31"/>
      <c r="DD1459" s="31"/>
      <c r="DE1459" s="31"/>
      <c r="DF1459" s="31"/>
      <c r="DG1459" s="31"/>
      <c r="DH1459" s="31"/>
      <c r="DI1459" s="31"/>
      <c r="DJ1459" s="31"/>
      <c r="DK1459" s="31"/>
      <c r="DL1459" s="31"/>
      <c r="DM1459" s="31"/>
      <c r="DN1459" s="31"/>
      <c r="DO1459" s="31"/>
      <c r="DP1459" s="31"/>
      <c r="DQ1459" s="31"/>
      <c r="DR1459" s="31"/>
      <c r="DS1459" s="31"/>
      <c r="DT1459" s="31"/>
      <c r="DU1459" s="31"/>
      <c r="DV1459" s="31"/>
      <c r="DW1459" s="31"/>
      <c r="DX1459" s="31"/>
      <c r="DY1459" s="31"/>
      <c r="DZ1459" s="31"/>
      <c r="EA1459" s="31"/>
      <c r="EB1459" s="31"/>
      <c r="EC1459" s="31"/>
      <c r="ED1459" s="31"/>
      <c r="EE1459" s="31"/>
      <c r="EF1459" s="31"/>
      <c r="EG1459" s="31"/>
      <c r="EH1459" s="31"/>
      <c r="EI1459" s="31"/>
      <c r="EJ1459" s="31"/>
      <c r="EK1459" s="31"/>
      <c r="EL1459" s="31"/>
      <c r="EM1459" s="31"/>
      <c r="EN1459" s="31"/>
      <c r="EO1459" s="31"/>
      <c r="EP1459" s="31"/>
      <c r="EQ1459" s="31"/>
      <c r="ER1459" s="31"/>
      <c r="ES1459" s="31"/>
      <c r="ET1459" s="31"/>
      <c r="EU1459" s="31"/>
      <c r="EV1459" s="31"/>
      <c r="EW1459" s="31"/>
      <c r="EX1459" s="31"/>
      <c r="EY1459" s="31"/>
      <c r="EZ1459" s="31"/>
      <c r="FA1459" s="31"/>
      <c r="FB1459" s="31"/>
      <c r="FC1459" s="31"/>
      <c r="FD1459" s="31"/>
      <c r="FE1459" s="31"/>
      <c r="FF1459" s="31"/>
      <c r="FG1459" s="31"/>
      <c r="FH1459" s="31"/>
      <c r="FI1459" s="31"/>
      <c r="FJ1459" s="31"/>
      <c r="FK1459" s="31"/>
      <c r="FL1459" s="31"/>
      <c r="FM1459" s="31"/>
      <c r="FN1459" s="31"/>
      <c r="FO1459" s="31"/>
      <c r="FP1459" s="31"/>
      <c r="FQ1459" s="31"/>
      <c r="FR1459" s="31"/>
      <c r="FS1459" s="31"/>
      <c r="FT1459" s="31"/>
      <c r="FU1459" s="31"/>
      <c r="FV1459" s="31"/>
      <c r="FW1459" s="31"/>
      <c r="FX1459" s="31"/>
      <c r="FY1459" s="31"/>
      <c r="FZ1459" s="31"/>
      <c r="GA1459" s="31"/>
      <c r="GB1459" s="31"/>
      <c r="GC1459" s="31"/>
      <c r="GD1459" s="31"/>
      <c r="GE1459" s="31"/>
      <c r="GF1459" s="31"/>
      <c r="GG1459" s="31"/>
      <c r="GH1459" s="31"/>
      <c r="GI1459" s="31"/>
      <c r="GJ1459" s="31"/>
      <c r="GK1459" s="31"/>
      <c r="GL1459" s="31"/>
      <c r="GM1459" s="31"/>
      <c r="GN1459" s="31"/>
      <c r="GO1459" s="31"/>
      <c r="GP1459" s="31"/>
      <c r="GQ1459" s="31"/>
      <c r="GR1459" s="31"/>
      <c r="GS1459" s="31"/>
      <c r="GT1459" s="31"/>
      <c r="GU1459" s="31"/>
      <c r="GV1459" s="31"/>
      <c r="GW1459" s="31"/>
      <c r="GX1459" s="31"/>
      <c r="GY1459" s="31"/>
      <c r="GZ1459" s="31"/>
    </row>
    <row r="1460" spans="2:208" s="32" customFormat="1" x14ac:dyDescent="0.2">
      <c r="B1460" s="21"/>
      <c r="C1460" s="22"/>
      <c r="D1460" s="22"/>
      <c r="E1460" s="22"/>
      <c r="F1460" s="246"/>
      <c r="G1460" s="121"/>
      <c r="H1460" s="27"/>
      <c r="I1460" s="28"/>
      <c r="J1460" s="29"/>
      <c r="K1460" s="30"/>
      <c r="L1460" s="34"/>
      <c r="M1460" s="35"/>
      <c r="N1460" s="30"/>
      <c r="O1460" s="34"/>
      <c r="P1460" s="35"/>
      <c r="Q1460" s="30"/>
      <c r="R1460" s="34"/>
      <c r="S1460" s="35"/>
      <c r="T1460" s="30"/>
      <c r="U1460" s="34"/>
      <c r="V1460" s="35"/>
      <c r="W1460" s="30"/>
      <c r="X1460" s="34"/>
      <c r="Y1460" s="34"/>
      <c r="Z1460" s="30"/>
      <c r="AA1460" s="34"/>
      <c r="AB1460" s="34"/>
      <c r="AC1460" s="30"/>
      <c r="AD1460" s="34"/>
      <c r="AE1460" s="34"/>
      <c r="AF1460" s="30"/>
      <c r="AG1460" s="34"/>
      <c r="AH1460" s="34"/>
      <c r="AI1460" s="30"/>
      <c r="AJ1460" s="34"/>
      <c r="AK1460" s="34"/>
      <c r="AL1460" s="30"/>
      <c r="AM1460" s="34"/>
      <c r="AN1460" s="34"/>
      <c r="AO1460" s="30"/>
      <c r="AP1460" s="34"/>
      <c r="AQ1460" s="34"/>
      <c r="AR1460" s="30"/>
      <c r="AS1460" s="34"/>
      <c r="AT1460" s="34"/>
      <c r="AU1460" s="30"/>
      <c r="AV1460" s="34"/>
      <c r="AW1460" s="34"/>
      <c r="AX1460" s="30"/>
      <c r="AY1460" s="34"/>
      <c r="AZ1460" s="34"/>
      <c r="BA1460" s="30"/>
      <c r="BB1460" s="34"/>
      <c r="BC1460" s="34"/>
      <c r="BD1460" s="30"/>
      <c r="BE1460" s="34"/>
      <c r="BF1460" s="34"/>
      <c r="BG1460" s="30"/>
      <c r="BH1460" s="34"/>
      <c r="BI1460" s="34"/>
      <c r="BJ1460" s="30"/>
      <c r="BK1460" s="34"/>
      <c r="BL1460" s="34"/>
      <c r="BM1460" s="122"/>
      <c r="BN1460" s="28"/>
      <c r="BO1460" s="34"/>
      <c r="BP1460" s="30"/>
      <c r="BQ1460" s="30"/>
      <c r="BR1460" s="31"/>
      <c r="BS1460" s="31"/>
      <c r="BT1460" s="31"/>
      <c r="BU1460" s="31"/>
      <c r="BV1460" s="31"/>
      <c r="BW1460" s="31"/>
      <c r="BX1460" s="31"/>
      <c r="BY1460" s="31"/>
      <c r="BZ1460" s="31"/>
      <c r="CA1460" s="31"/>
      <c r="CB1460" s="31"/>
      <c r="CC1460" s="31"/>
      <c r="CD1460" s="31"/>
      <c r="CE1460" s="31"/>
      <c r="CF1460" s="31"/>
      <c r="CG1460" s="31"/>
      <c r="CH1460" s="31"/>
      <c r="CI1460" s="31"/>
      <c r="CJ1460" s="31"/>
      <c r="CK1460" s="31"/>
      <c r="CL1460" s="31"/>
      <c r="CM1460" s="31"/>
      <c r="CN1460" s="31"/>
      <c r="CO1460" s="31"/>
      <c r="CP1460" s="31"/>
      <c r="CQ1460" s="31"/>
      <c r="CR1460" s="31"/>
      <c r="CS1460" s="31"/>
      <c r="CT1460" s="31"/>
      <c r="CU1460" s="31"/>
      <c r="CV1460" s="31"/>
      <c r="CW1460" s="31"/>
      <c r="CX1460" s="31"/>
      <c r="CY1460" s="31"/>
      <c r="CZ1460" s="31"/>
      <c r="DA1460" s="31"/>
      <c r="DB1460" s="31"/>
      <c r="DC1460" s="31"/>
      <c r="DD1460" s="31"/>
      <c r="DE1460" s="31"/>
      <c r="DF1460" s="31"/>
      <c r="DG1460" s="31"/>
      <c r="DH1460" s="31"/>
      <c r="DI1460" s="31"/>
      <c r="DJ1460" s="31"/>
      <c r="DK1460" s="31"/>
      <c r="DL1460" s="31"/>
      <c r="DM1460" s="31"/>
      <c r="DN1460" s="31"/>
      <c r="DO1460" s="31"/>
      <c r="DP1460" s="31"/>
      <c r="DQ1460" s="31"/>
      <c r="DR1460" s="31"/>
      <c r="DS1460" s="31"/>
      <c r="DT1460" s="31"/>
      <c r="DU1460" s="31"/>
      <c r="DV1460" s="31"/>
      <c r="DW1460" s="31"/>
      <c r="DX1460" s="31"/>
      <c r="DY1460" s="31"/>
      <c r="DZ1460" s="31"/>
      <c r="EA1460" s="31"/>
      <c r="EB1460" s="31"/>
      <c r="EC1460" s="31"/>
      <c r="ED1460" s="31"/>
      <c r="EE1460" s="31"/>
      <c r="EF1460" s="31"/>
      <c r="EG1460" s="31"/>
      <c r="EH1460" s="31"/>
      <c r="EI1460" s="31"/>
      <c r="EJ1460" s="31"/>
      <c r="EK1460" s="31"/>
      <c r="EL1460" s="31"/>
      <c r="EM1460" s="31"/>
      <c r="EN1460" s="31"/>
      <c r="EO1460" s="31"/>
      <c r="EP1460" s="31"/>
      <c r="EQ1460" s="31"/>
      <c r="ER1460" s="31"/>
      <c r="ES1460" s="31"/>
      <c r="ET1460" s="31"/>
      <c r="EU1460" s="31"/>
      <c r="EV1460" s="31"/>
      <c r="EW1460" s="31"/>
      <c r="EX1460" s="31"/>
      <c r="EY1460" s="31"/>
      <c r="EZ1460" s="31"/>
      <c r="FA1460" s="31"/>
      <c r="FB1460" s="31"/>
      <c r="FC1460" s="31"/>
      <c r="FD1460" s="31"/>
      <c r="FE1460" s="31"/>
      <c r="FF1460" s="31"/>
      <c r="FG1460" s="31"/>
      <c r="FH1460" s="31"/>
      <c r="FI1460" s="31"/>
      <c r="FJ1460" s="31"/>
      <c r="FK1460" s="31"/>
      <c r="FL1460" s="31"/>
      <c r="FM1460" s="31"/>
      <c r="FN1460" s="31"/>
      <c r="FO1460" s="31"/>
      <c r="FP1460" s="31"/>
      <c r="FQ1460" s="31"/>
      <c r="FR1460" s="31"/>
      <c r="FS1460" s="31"/>
      <c r="FT1460" s="31"/>
      <c r="FU1460" s="31"/>
      <c r="FV1460" s="31"/>
      <c r="FW1460" s="31"/>
      <c r="FX1460" s="31"/>
      <c r="FY1460" s="31"/>
      <c r="FZ1460" s="31"/>
      <c r="GA1460" s="31"/>
      <c r="GB1460" s="31"/>
      <c r="GC1460" s="31"/>
      <c r="GD1460" s="31"/>
      <c r="GE1460" s="31"/>
      <c r="GF1460" s="31"/>
      <c r="GG1460" s="31"/>
      <c r="GH1460" s="31"/>
      <c r="GI1460" s="31"/>
      <c r="GJ1460" s="31"/>
      <c r="GK1460" s="31"/>
      <c r="GL1460" s="31"/>
      <c r="GM1460" s="31"/>
      <c r="GN1460" s="31"/>
      <c r="GO1460" s="31"/>
      <c r="GP1460" s="31"/>
      <c r="GQ1460" s="31"/>
      <c r="GR1460" s="31"/>
      <c r="GS1460" s="31"/>
      <c r="GT1460" s="31"/>
      <c r="GU1460" s="31"/>
      <c r="GV1460" s="31"/>
      <c r="GW1460" s="31"/>
      <c r="GX1460" s="31"/>
      <c r="GY1460" s="31"/>
      <c r="GZ1460" s="31"/>
    </row>
    <row r="1461" spans="2:208" s="32" customFormat="1" x14ac:dyDescent="0.2">
      <c r="B1461" s="21"/>
      <c r="C1461" s="22"/>
      <c r="D1461" s="22"/>
      <c r="E1461" s="22"/>
      <c r="F1461" s="246"/>
      <c r="G1461" s="121"/>
      <c r="H1461" s="27"/>
      <c r="I1461" s="28"/>
      <c r="J1461" s="29"/>
      <c r="K1461" s="30"/>
      <c r="L1461" s="34"/>
      <c r="M1461" s="35"/>
      <c r="N1461" s="30"/>
      <c r="O1461" s="34"/>
      <c r="P1461" s="35"/>
      <c r="Q1461" s="30"/>
      <c r="R1461" s="34"/>
      <c r="S1461" s="35"/>
      <c r="T1461" s="30"/>
      <c r="U1461" s="34"/>
      <c r="V1461" s="35"/>
      <c r="W1461" s="30"/>
      <c r="X1461" s="34"/>
      <c r="Y1461" s="34"/>
      <c r="Z1461" s="30"/>
      <c r="AA1461" s="34"/>
      <c r="AB1461" s="34"/>
      <c r="AC1461" s="30"/>
      <c r="AD1461" s="34"/>
      <c r="AE1461" s="34"/>
      <c r="AF1461" s="30"/>
      <c r="AG1461" s="34"/>
      <c r="AH1461" s="34"/>
      <c r="AI1461" s="30"/>
      <c r="AJ1461" s="34"/>
      <c r="AK1461" s="34"/>
      <c r="AL1461" s="30"/>
      <c r="AM1461" s="34"/>
      <c r="AN1461" s="34"/>
      <c r="AO1461" s="30"/>
      <c r="AP1461" s="34"/>
      <c r="AQ1461" s="34"/>
      <c r="AR1461" s="30"/>
      <c r="AS1461" s="34"/>
      <c r="AT1461" s="34"/>
      <c r="AU1461" s="30"/>
      <c r="AV1461" s="34"/>
      <c r="AW1461" s="34"/>
      <c r="AX1461" s="30"/>
      <c r="AY1461" s="34"/>
      <c r="AZ1461" s="34"/>
      <c r="BA1461" s="30"/>
      <c r="BB1461" s="34"/>
      <c r="BC1461" s="34"/>
      <c r="BD1461" s="30"/>
      <c r="BE1461" s="34"/>
      <c r="BF1461" s="34"/>
      <c r="BG1461" s="30"/>
      <c r="BH1461" s="34"/>
      <c r="BI1461" s="34"/>
      <c r="BJ1461" s="30"/>
      <c r="BK1461" s="34"/>
      <c r="BL1461" s="34"/>
      <c r="BM1461" s="122"/>
      <c r="BN1461" s="28"/>
      <c r="BO1461" s="34"/>
      <c r="BP1461" s="30"/>
      <c r="BQ1461" s="30"/>
      <c r="BR1461" s="31"/>
      <c r="BS1461" s="31"/>
      <c r="BT1461" s="31"/>
      <c r="BU1461" s="31"/>
      <c r="BV1461" s="31"/>
      <c r="BW1461" s="31"/>
      <c r="BX1461" s="31"/>
      <c r="BY1461" s="31"/>
      <c r="BZ1461" s="31"/>
      <c r="CA1461" s="31"/>
      <c r="CB1461" s="31"/>
      <c r="CC1461" s="31"/>
      <c r="CD1461" s="31"/>
      <c r="CE1461" s="31"/>
      <c r="CF1461" s="31"/>
      <c r="CG1461" s="31"/>
      <c r="CH1461" s="31"/>
      <c r="CI1461" s="31"/>
      <c r="CJ1461" s="31"/>
      <c r="CK1461" s="31"/>
      <c r="CL1461" s="31"/>
      <c r="CM1461" s="31"/>
      <c r="CN1461" s="31"/>
      <c r="CO1461" s="31"/>
      <c r="CP1461" s="31"/>
      <c r="CQ1461" s="31"/>
      <c r="CR1461" s="31"/>
      <c r="CS1461" s="31"/>
      <c r="CT1461" s="31"/>
      <c r="CU1461" s="31"/>
      <c r="CV1461" s="31"/>
      <c r="CW1461" s="31"/>
      <c r="CX1461" s="31"/>
      <c r="CY1461" s="31"/>
      <c r="CZ1461" s="31"/>
      <c r="DA1461" s="31"/>
      <c r="DB1461" s="31"/>
      <c r="DC1461" s="31"/>
      <c r="DD1461" s="31"/>
      <c r="DE1461" s="31"/>
      <c r="DF1461" s="31"/>
      <c r="DG1461" s="31"/>
      <c r="DH1461" s="31"/>
      <c r="DI1461" s="31"/>
      <c r="DJ1461" s="31"/>
      <c r="DK1461" s="31"/>
      <c r="DL1461" s="31"/>
      <c r="DM1461" s="31"/>
      <c r="DN1461" s="31"/>
      <c r="DO1461" s="31"/>
      <c r="DP1461" s="31"/>
      <c r="DQ1461" s="31"/>
      <c r="DR1461" s="31"/>
      <c r="DS1461" s="31"/>
      <c r="DT1461" s="31"/>
      <c r="DU1461" s="31"/>
      <c r="DV1461" s="31"/>
      <c r="DW1461" s="31"/>
      <c r="DX1461" s="31"/>
      <c r="DY1461" s="31"/>
      <c r="DZ1461" s="31"/>
      <c r="EA1461" s="31"/>
      <c r="EB1461" s="31"/>
      <c r="EC1461" s="31"/>
      <c r="ED1461" s="31"/>
      <c r="EE1461" s="31"/>
      <c r="EF1461" s="31"/>
      <c r="EG1461" s="31"/>
      <c r="EH1461" s="31"/>
      <c r="EI1461" s="31"/>
      <c r="EJ1461" s="31"/>
      <c r="EK1461" s="31"/>
      <c r="EL1461" s="31"/>
      <c r="EM1461" s="31"/>
      <c r="EN1461" s="31"/>
      <c r="EO1461" s="31"/>
      <c r="EP1461" s="31"/>
      <c r="EQ1461" s="31"/>
      <c r="ER1461" s="31"/>
      <c r="ES1461" s="31"/>
      <c r="ET1461" s="31"/>
      <c r="EU1461" s="31"/>
      <c r="EV1461" s="31"/>
      <c r="EW1461" s="31"/>
      <c r="EX1461" s="31"/>
      <c r="EY1461" s="31"/>
      <c r="EZ1461" s="31"/>
      <c r="FA1461" s="31"/>
      <c r="FB1461" s="31"/>
      <c r="FC1461" s="31"/>
      <c r="FD1461" s="31"/>
      <c r="FE1461" s="31"/>
      <c r="FF1461" s="31"/>
      <c r="FG1461" s="31"/>
      <c r="FH1461" s="31"/>
      <c r="FI1461" s="31"/>
      <c r="FJ1461" s="31"/>
      <c r="FK1461" s="31"/>
      <c r="FL1461" s="31"/>
      <c r="FM1461" s="31"/>
      <c r="FN1461" s="31"/>
      <c r="FO1461" s="31"/>
      <c r="FP1461" s="31"/>
      <c r="FQ1461" s="31"/>
      <c r="FR1461" s="31"/>
      <c r="FS1461" s="31"/>
      <c r="FT1461" s="31"/>
      <c r="FU1461" s="31"/>
      <c r="FV1461" s="31"/>
      <c r="FW1461" s="31"/>
      <c r="FX1461" s="31"/>
      <c r="FY1461" s="31"/>
      <c r="FZ1461" s="31"/>
      <c r="GA1461" s="31"/>
      <c r="GB1461" s="31"/>
      <c r="GC1461" s="31"/>
      <c r="GD1461" s="31"/>
      <c r="GE1461" s="31"/>
      <c r="GF1461" s="31"/>
      <c r="GG1461" s="31"/>
      <c r="GH1461" s="31"/>
      <c r="GI1461" s="31"/>
      <c r="GJ1461" s="31"/>
      <c r="GK1461" s="31"/>
      <c r="GL1461" s="31"/>
      <c r="GM1461" s="31"/>
      <c r="GN1461" s="31"/>
      <c r="GO1461" s="31"/>
      <c r="GP1461" s="31"/>
      <c r="GQ1461" s="31"/>
      <c r="GR1461" s="31"/>
      <c r="GS1461" s="31"/>
      <c r="GT1461" s="31"/>
      <c r="GU1461" s="31"/>
      <c r="GV1461" s="31"/>
      <c r="GW1461" s="31"/>
      <c r="GX1461" s="31"/>
      <c r="GY1461" s="31"/>
      <c r="GZ1461" s="31"/>
    </row>
    <row r="1462" spans="2:208" s="32" customFormat="1" x14ac:dyDescent="0.2">
      <c r="B1462" s="21"/>
      <c r="C1462" s="22"/>
      <c r="D1462" s="22"/>
      <c r="E1462" s="22"/>
      <c r="F1462" s="246"/>
      <c r="G1462" s="121"/>
      <c r="H1462" s="27"/>
      <c r="I1462" s="28"/>
      <c r="J1462" s="29"/>
      <c r="K1462" s="30"/>
      <c r="L1462" s="34"/>
      <c r="M1462" s="35"/>
      <c r="N1462" s="30"/>
      <c r="O1462" s="34"/>
      <c r="P1462" s="35"/>
      <c r="Q1462" s="30"/>
      <c r="R1462" s="34"/>
      <c r="S1462" s="35"/>
      <c r="T1462" s="30"/>
      <c r="U1462" s="34"/>
      <c r="V1462" s="35"/>
      <c r="W1462" s="30"/>
      <c r="X1462" s="34"/>
      <c r="Y1462" s="34"/>
      <c r="Z1462" s="30"/>
      <c r="AA1462" s="34"/>
      <c r="AB1462" s="34"/>
      <c r="AC1462" s="30"/>
      <c r="AD1462" s="34"/>
      <c r="AE1462" s="34"/>
      <c r="AF1462" s="30"/>
      <c r="AG1462" s="34"/>
      <c r="AH1462" s="34"/>
      <c r="AI1462" s="30"/>
      <c r="AJ1462" s="34"/>
      <c r="AK1462" s="34"/>
      <c r="AL1462" s="30"/>
      <c r="AM1462" s="34"/>
      <c r="AN1462" s="34"/>
      <c r="AO1462" s="30"/>
      <c r="AP1462" s="34"/>
      <c r="AQ1462" s="34"/>
      <c r="AR1462" s="30"/>
      <c r="AS1462" s="34"/>
      <c r="AT1462" s="34"/>
      <c r="AU1462" s="30"/>
      <c r="AV1462" s="34"/>
      <c r="AW1462" s="34"/>
      <c r="AX1462" s="30"/>
      <c r="AY1462" s="34"/>
      <c r="AZ1462" s="34"/>
      <c r="BA1462" s="30"/>
      <c r="BB1462" s="34"/>
      <c r="BC1462" s="34"/>
      <c r="BD1462" s="30"/>
      <c r="BE1462" s="34"/>
      <c r="BF1462" s="34"/>
      <c r="BG1462" s="30"/>
      <c r="BH1462" s="34"/>
      <c r="BI1462" s="34"/>
      <c r="BJ1462" s="30"/>
      <c r="BK1462" s="34"/>
      <c r="BL1462" s="34"/>
      <c r="BM1462" s="122"/>
      <c r="BN1462" s="28"/>
      <c r="BO1462" s="34"/>
      <c r="BP1462" s="30"/>
      <c r="BQ1462" s="30"/>
      <c r="BR1462" s="31"/>
      <c r="BS1462" s="31"/>
      <c r="BT1462" s="31"/>
      <c r="BU1462" s="31"/>
      <c r="BV1462" s="31"/>
      <c r="BW1462" s="31"/>
      <c r="BX1462" s="31"/>
      <c r="BY1462" s="31"/>
      <c r="BZ1462" s="31"/>
      <c r="CA1462" s="31"/>
      <c r="CB1462" s="31"/>
      <c r="CC1462" s="31"/>
      <c r="CD1462" s="31"/>
      <c r="CE1462" s="31"/>
      <c r="CF1462" s="31"/>
      <c r="CG1462" s="31"/>
      <c r="CH1462" s="31"/>
      <c r="CI1462" s="31"/>
      <c r="CJ1462" s="31"/>
      <c r="CK1462" s="31"/>
      <c r="CL1462" s="31"/>
      <c r="CM1462" s="31"/>
      <c r="CN1462" s="31"/>
      <c r="CO1462" s="31"/>
      <c r="CP1462" s="31"/>
      <c r="CQ1462" s="31"/>
      <c r="CR1462" s="31"/>
      <c r="CS1462" s="31"/>
      <c r="CT1462" s="31"/>
      <c r="CU1462" s="31"/>
      <c r="CV1462" s="31"/>
      <c r="CW1462" s="31"/>
      <c r="CX1462" s="31"/>
      <c r="CY1462" s="31"/>
      <c r="CZ1462" s="31"/>
      <c r="DA1462" s="31"/>
      <c r="DB1462" s="31"/>
      <c r="DC1462" s="31"/>
      <c r="DD1462" s="31"/>
      <c r="DE1462" s="31"/>
      <c r="DF1462" s="31"/>
      <c r="DG1462" s="31"/>
      <c r="DH1462" s="31"/>
      <c r="DI1462" s="31"/>
      <c r="DJ1462" s="31"/>
      <c r="DK1462" s="31"/>
      <c r="DL1462" s="31"/>
      <c r="DM1462" s="31"/>
      <c r="DN1462" s="31"/>
      <c r="DO1462" s="31"/>
      <c r="DP1462" s="31"/>
      <c r="DQ1462" s="31"/>
      <c r="DR1462" s="31"/>
      <c r="DS1462" s="31"/>
      <c r="DT1462" s="31"/>
      <c r="DU1462" s="31"/>
      <c r="DV1462" s="31"/>
      <c r="DW1462" s="31"/>
      <c r="DX1462" s="31"/>
      <c r="DY1462" s="31"/>
      <c r="DZ1462" s="31"/>
      <c r="EA1462" s="31"/>
      <c r="EB1462" s="31"/>
      <c r="EC1462" s="31"/>
      <c r="ED1462" s="31"/>
      <c r="EE1462" s="31"/>
      <c r="EF1462" s="31"/>
      <c r="EG1462" s="31"/>
      <c r="EH1462" s="31"/>
      <c r="EI1462" s="31"/>
      <c r="EJ1462" s="31"/>
      <c r="EK1462" s="31"/>
      <c r="EL1462" s="31"/>
      <c r="EM1462" s="31"/>
      <c r="EN1462" s="31"/>
      <c r="EO1462" s="31"/>
      <c r="EP1462" s="31"/>
      <c r="EQ1462" s="31"/>
      <c r="ER1462" s="31"/>
      <c r="ES1462" s="31"/>
      <c r="ET1462" s="31"/>
      <c r="EU1462" s="31"/>
      <c r="EV1462" s="31"/>
      <c r="EW1462" s="31"/>
      <c r="EX1462" s="31"/>
      <c r="EY1462" s="31"/>
      <c r="EZ1462" s="31"/>
      <c r="FA1462" s="31"/>
      <c r="FB1462" s="31"/>
      <c r="FC1462" s="31"/>
      <c r="FD1462" s="31"/>
      <c r="FE1462" s="31"/>
      <c r="FF1462" s="31"/>
      <c r="FG1462" s="31"/>
      <c r="FH1462" s="31"/>
      <c r="FI1462" s="31"/>
      <c r="FJ1462" s="31"/>
      <c r="FK1462" s="31"/>
      <c r="FL1462" s="31"/>
      <c r="FM1462" s="31"/>
      <c r="FN1462" s="31"/>
      <c r="FO1462" s="31"/>
      <c r="FP1462" s="31"/>
      <c r="FQ1462" s="31"/>
      <c r="FR1462" s="31"/>
      <c r="FS1462" s="31"/>
      <c r="FT1462" s="31"/>
      <c r="FU1462" s="31"/>
      <c r="FV1462" s="31"/>
      <c r="FW1462" s="31"/>
      <c r="FX1462" s="31"/>
      <c r="FY1462" s="31"/>
      <c r="FZ1462" s="31"/>
      <c r="GA1462" s="31"/>
      <c r="GB1462" s="31"/>
      <c r="GC1462" s="31"/>
      <c r="GD1462" s="31"/>
      <c r="GE1462" s="31"/>
      <c r="GF1462" s="31"/>
      <c r="GG1462" s="31"/>
      <c r="GH1462" s="31"/>
      <c r="GI1462" s="31"/>
      <c r="GJ1462" s="31"/>
      <c r="GK1462" s="31"/>
      <c r="GL1462" s="31"/>
      <c r="GM1462" s="31"/>
      <c r="GN1462" s="31"/>
      <c r="GO1462" s="31"/>
      <c r="GP1462" s="31"/>
      <c r="GQ1462" s="31"/>
      <c r="GR1462" s="31"/>
      <c r="GS1462" s="31"/>
      <c r="GT1462" s="31"/>
      <c r="GU1462" s="31"/>
      <c r="GV1462" s="31"/>
      <c r="GW1462" s="31"/>
      <c r="GX1462" s="31"/>
      <c r="GY1462" s="31"/>
      <c r="GZ1462" s="31"/>
    </row>
    <row r="1463" spans="2:208" s="32" customFormat="1" x14ac:dyDescent="0.2">
      <c r="B1463" s="21"/>
      <c r="C1463" s="22"/>
      <c r="D1463" s="22"/>
      <c r="E1463" s="22"/>
      <c r="F1463" s="246"/>
      <c r="G1463" s="121"/>
      <c r="H1463" s="27"/>
      <c r="I1463" s="28"/>
      <c r="J1463" s="29"/>
      <c r="K1463" s="30"/>
      <c r="L1463" s="34"/>
      <c r="M1463" s="35"/>
      <c r="N1463" s="30"/>
      <c r="O1463" s="34"/>
      <c r="P1463" s="35"/>
      <c r="Q1463" s="30"/>
      <c r="R1463" s="34"/>
      <c r="S1463" s="35"/>
      <c r="T1463" s="30"/>
      <c r="U1463" s="34"/>
      <c r="V1463" s="35"/>
      <c r="W1463" s="30"/>
      <c r="X1463" s="34"/>
      <c r="Y1463" s="34"/>
      <c r="Z1463" s="30"/>
      <c r="AA1463" s="34"/>
      <c r="AB1463" s="34"/>
      <c r="AC1463" s="30"/>
      <c r="AD1463" s="34"/>
      <c r="AE1463" s="34"/>
      <c r="AF1463" s="30"/>
      <c r="AG1463" s="34"/>
      <c r="AH1463" s="34"/>
      <c r="AI1463" s="30"/>
      <c r="AJ1463" s="34"/>
      <c r="AK1463" s="34"/>
      <c r="AL1463" s="30"/>
      <c r="AM1463" s="34"/>
      <c r="AN1463" s="34"/>
      <c r="AO1463" s="30"/>
      <c r="AP1463" s="34"/>
      <c r="AQ1463" s="34"/>
      <c r="AR1463" s="30"/>
      <c r="AS1463" s="34"/>
      <c r="AT1463" s="34"/>
      <c r="AU1463" s="30"/>
      <c r="AV1463" s="34"/>
      <c r="AW1463" s="34"/>
      <c r="AX1463" s="30"/>
      <c r="AY1463" s="34"/>
      <c r="AZ1463" s="34"/>
      <c r="BA1463" s="30"/>
      <c r="BB1463" s="34"/>
      <c r="BC1463" s="34"/>
      <c r="BD1463" s="30"/>
      <c r="BE1463" s="34"/>
      <c r="BF1463" s="34"/>
      <c r="BG1463" s="30"/>
      <c r="BH1463" s="34"/>
      <c r="BI1463" s="34"/>
      <c r="BJ1463" s="30"/>
      <c r="BK1463" s="34"/>
      <c r="BL1463" s="34"/>
      <c r="BM1463" s="122"/>
      <c r="BN1463" s="28"/>
      <c r="BO1463" s="34"/>
      <c r="BP1463" s="30"/>
      <c r="BQ1463" s="30"/>
      <c r="BR1463" s="31"/>
      <c r="BS1463" s="31"/>
      <c r="BT1463" s="31"/>
      <c r="BU1463" s="31"/>
      <c r="BV1463" s="31"/>
      <c r="BW1463" s="31"/>
      <c r="BX1463" s="31"/>
      <c r="BY1463" s="31"/>
      <c r="BZ1463" s="31"/>
      <c r="CA1463" s="31"/>
      <c r="CB1463" s="31"/>
      <c r="CC1463" s="31"/>
      <c r="CD1463" s="31"/>
      <c r="CE1463" s="31"/>
      <c r="CF1463" s="31"/>
      <c r="CG1463" s="31"/>
      <c r="CH1463" s="31"/>
      <c r="CI1463" s="31"/>
      <c r="CJ1463" s="31"/>
      <c r="CK1463" s="31"/>
      <c r="CL1463" s="31"/>
      <c r="CM1463" s="31"/>
      <c r="CN1463" s="31"/>
      <c r="CO1463" s="31"/>
      <c r="CP1463" s="31"/>
      <c r="CQ1463" s="31"/>
      <c r="CR1463" s="31"/>
      <c r="CS1463" s="31"/>
      <c r="CT1463" s="31"/>
      <c r="CU1463" s="31"/>
      <c r="CV1463" s="31"/>
      <c r="CW1463" s="31"/>
      <c r="CX1463" s="31"/>
      <c r="CY1463" s="31"/>
      <c r="CZ1463" s="31"/>
      <c r="DA1463" s="31"/>
      <c r="DB1463" s="31"/>
      <c r="DC1463" s="31"/>
      <c r="DD1463" s="31"/>
      <c r="DE1463" s="31"/>
      <c r="DF1463" s="31"/>
      <c r="DG1463" s="31"/>
      <c r="DH1463" s="31"/>
      <c r="DI1463" s="31"/>
      <c r="DJ1463" s="31"/>
      <c r="DK1463" s="31"/>
      <c r="DL1463" s="31"/>
      <c r="DM1463" s="31"/>
      <c r="DN1463" s="31"/>
      <c r="DO1463" s="31"/>
      <c r="DP1463" s="31"/>
      <c r="DQ1463" s="31"/>
      <c r="DR1463" s="31"/>
      <c r="DS1463" s="31"/>
      <c r="DT1463" s="31"/>
      <c r="DU1463" s="31"/>
      <c r="DV1463" s="31"/>
      <c r="DW1463" s="31"/>
      <c r="DX1463" s="31"/>
      <c r="DY1463" s="31"/>
      <c r="DZ1463" s="31"/>
      <c r="EA1463" s="31"/>
      <c r="EB1463" s="31"/>
      <c r="EC1463" s="31"/>
      <c r="ED1463" s="31"/>
      <c r="EE1463" s="31"/>
      <c r="EF1463" s="31"/>
      <c r="EG1463" s="31"/>
      <c r="EH1463" s="31"/>
      <c r="EI1463" s="31"/>
      <c r="EJ1463" s="31"/>
      <c r="EK1463" s="31"/>
      <c r="EL1463" s="31"/>
      <c r="EM1463" s="31"/>
      <c r="EN1463" s="31"/>
      <c r="EO1463" s="31"/>
      <c r="EP1463" s="31"/>
      <c r="EQ1463" s="31"/>
      <c r="ER1463" s="31"/>
      <c r="ES1463" s="31"/>
      <c r="ET1463" s="31"/>
      <c r="EU1463" s="31"/>
      <c r="EV1463" s="31"/>
      <c r="EW1463" s="31"/>
      <c r="EX1463" s="31"/>
      <c r="EY1463" s="31"/>
      <c r="EZ1463" s="31"/>
      <c r="FA1463" s="31"/>
      <c r="FB1463" s="31"/>
      <c r="FC1463" s="31"/>
      <c r="FD1463" s="31"/>
      <c r="FE1463" s="31"/>
      <c r="FF1463" s="31"/>
      <c r="FG1463" s="31"/>
      <c r="FH1463" s="31"/>
      <c r="FI1463" s="31"/>
      <c r="FJ1463" s="31"/>
      <c r="FK1463" s="31"/>
      <c r="FL1463" s="31"/>
      <c r="FM1463" s="31"/>
      <c r="FN1463" s="31"/>
      <c r="FO1463" s="31"/>
      <c r="FP1463" s="31"/>
      <c r="FQ1463" s="31"/>
      <c r="FR1463" s="31"/>
      <c r="FS1463" s="31"/>
      <c r="FT1463" s="31"/>
      <c r="FU1463" s="31"/>
      <c r="FV1463" s="31"/>
      <c r="FW1463" s="31"/>
      <c r="FX1463" s="31"/>
      <c r="FY1463" s="31"/>
      <c r="FZ1463" s="31"/>
      <c r="GA1463" s="31"/>
      <c r="GB1463" s="31"/>
      <c r="GC1463" s="31"/>
      <c r="GD1463" s="31"/>
      <c r="GE1463" s="31"/>
      <c r="GF1463" s="31"/>
      <c r="GG1463" s="31"/>
      <c r="GH1463" s="31"/>
      <c r="GI1463" s="31"/>
      <c r="GJ1463" s="31"/>
      <c r="GK1463" s="31"/>
      <c r="GL1463" s="31"/>
      <c r="GM1463" s="31"/>
      <c r="GN1463" s="31"/>
      <c r="GO1463" s="31"/>
      <c r="GP1463" s="31"/>
      <c r="GQ1463" s="31"/>
      <c r="GR1463" s="31"/>
      <c r="GS1463" s="31"/>
      <c r="GT1463" s="31"/>
      <c r="GU1463" s="31"/>
      <c r="GV1463" s="31"/>
      <c r="GW1463" s="31"/>
      <c r="GX1463" s="31"/>
      <c r="GY1463" s="31"/>
      <c r="GZ1463" s="31"/>
    </row>
    <row r="1464" spans="2:208" s="32" customFormat="1" x14ac:dyDescent="0.2">
      <c r="B1464" s="21"/>
      <c r="C1464" s="22"/>
      <c r="D1464" s="22"/>
      <c r="E1464" s="22"/>
      <c r="F1464" s="246"/>
      <c r="G1464" s="121"/>
      <c r="H1464" s="27"/>
      <c r="I1464" s="28"/>
      <c r="J1464" s="29"/>
      <c r="K1464" s="30"/>
      <c r="L1464" s="34"/>
      <c r="M1464" s="35"/>
      <c r="N1464" s="30"/>
      <c r="O1464" s="34"/>
      <c r="P1464" s="35"/>
      <c r="Q1464" s="30"/>
      <c r="R1464" s="34"/>
      <c r="S1464" s="35"/>
      <c r="T1464" s="30"/>
      <c r="U1464" s="34"/>
      <c r="V1464" s="35"/>
      <c r="W1464" s="30"/>
      <c r="X1464" s="34"/>
      <c r="Y1464" s="34"/>
      <c r="Z1464" s="30"/>
      <c r="AA1464" s="34"/>
      <c r="AB1464" s="34"/>
      <c r="AC1464" s="30"/>
      <c r="AD1464" s="34"/>
      <c r="AE1464" s="34"/>
      <c r="AF1464" s="30"/>
      <c r="AG1464" s="34"/>
      <c r="AH1464" s="34"/>
      <c r="AI1464" s="30"/>
      <c r="AJ1464" s="34"/>
      <c r="AK1464" s="34"/>
      <c r="AL1464" s="30"/>
      <c r="AM1464" s="34"/>
      <c r="AN1464" s="34"/>
      <c r="AO1464" s="30"/>
      <c r="AP1464" s="34"/>
      <c r="AQ1464" s="34"/>
      <c r="AR1464" s="30"/>
      <c r="AS1464" s="34"/>
      <c r="AT1464" s="34"/>
      <c r="AU1464" s="30"/>
      <c r="AV1464" s="34"/>
      <c r="AW1464" s="34"/>
      <c r="AX1464" s="30"/>
      <c r="AY1464" s="34"/>
      <c r="AZ1464" s="34"/>
      <c r="BA1464" s="30"/>
      <c r="BB1464" s="34"/>
      <c r="BC1464" s="34"/>
      <c r="BD1464" s="30"/>
      <c r="BE1464" s="34"/>
      <c r="BF1464" s="34"/>
      <c r="BG1464" s="30"/>
      <c r="BH1464" s="34"/>
      <c r="BI1464" s="34"/>
      <c r="BJ1464" s="30"/>
      <c r="BK1464" s="34"/>
      <c r="BL1464" s="34"/>
      <c r="BM1464" s="122"/>
      <c r="BN1464" s="28"/>
      <c r="BO1464" s="34"/>
      <c r="BP1464" s="30"/>
      <c r="BQ1464" s="30"/>
      <c r="BR1464" s="31"/>
      <c r="BS1464" s="31"/>
      <c r="BT1464" s="31"/>
      <c r="BU1464" s="31"/>
      <c r="BV1464" s="31"/>
      <c r="BW1464" s="31"/>
      <c r="BX1464" s="31"/>
      <c r="BY1464" s="31"/>
      <c r="BZ1464" s="31"/>
      <c r="CA1464" s="31"/>
      <c r="CB1464" s="31"/>
      <c r="CC1464" s="31"/>
      <c r="CD1464" s="31"/>
      <c r="CE1464" s="31"/>
      <c r="CF1464" s="31"/>
      <c r="CG1464" s="31"/>
      <c r="CH1464" s="31"/>
      <c r="CI1464" s="31"/>
      <c r="CJ1464" s="31"/>
      <c r="CK1464" s="31"/>
      <c r="CL1464" s="31"/>
      <c r="CM1464" s="31"/>
      <c r="CN1464" s="31"/>
      <c r="CO1464" s="31"/>
      <c r="CP1464" s="31"/>
      <c r="CQ1464" s="31"/>
      <c r="CR1464" s="31"/>
      <c r="CS1464" s="31"/>
      <c r="CT1464" s="31"/>
      <c r="CU1464" s="31"/>
      <c r="CV1464" s="31"/>
      <c r="CW1464" s="31"/>
      <c r="CX1464" s="31"/>
      <c r="CY1464" s="31"/>
      <c r="CZ1464" s="31"/>
      <c r="DA1464" s="31"/>
      <c r="DB1464" s="31"/>
      <c r="DC1464" s="31"/>
      <c r="DD1464" s="31"/>
      <c r="DE1464" s="31"/>
      <c r="DF1464" s="31"/>
      <c r="DG1464" s="31"/>
      <c r="DH1464" s="31"/>
      <c r="DI1464" s="31"/>
      <c r="DJ1464" s="31"/>
      <c r="DK1464" s="31"/>
      <c r="DL1464" s="31"/>
      <c r="DM1464" s="31"/>
      <c r="DN1464" s="31"/>
      <c r="DO1464" s="31"/>
      <c r="DP1464" s="31"/>
      <c r="DQ1464" s="31"/>
      <c r="DR1464" s="31"/>
      <c r="DS1464" s="31"/>
      <c r="DT1464" s="31"/>
      <c r="DU1464" s="31"/>
      <c r="DV1464" s="31"/>
      <c r="DW1464" s="31"/>
      <c r="DX1464" s="31"/>
      <c r="DY1464" s="31"/>
      <c r="DZ1464" s="31"/>
      <c r="EA1464" s="31"/>
      <c r="EB1464" s="31"/>
      <c r="EC1464" s="31"/>
      <c r="ED1464" s="31"/>
      <c r="EE1464" s="31"/>
      <c r="EF1464" s="31"/>
      <c r="EG1464" s="31"/>
      <c r="EH1464" s="31"/>
      <c r="EI1464" s="31"/>
      <c r="EJ1464" s="31"/>
      <c r="EK1464" s="31"/>
      <c r="EL1464" s="31"/>
      <c r="EM1464" s="31"/>
      <c r="EN1464" s="31"/>
      <c r="EO1464" s="31"/>
      <c r="EP1464" s="31"/>
      <c r="EQ1464" s="31"/>
      <c r="ER1464" s="31"/>
      <c r="ES1464" s="31"/>
      <c r="ET1464" s="31"/>
      <c r="EU1464" s="31"/>
      <c r="EV1464" s="31"/>
      <c r="EW1464" s="31"/>
      <c r="EX1464" s="31"/>
      <c r="EY1464" s="31"/>
      <c r="EZ1464" s="31"/>
      <c r="FA1464" s="31"/>
      <c r="FB1464" s="31"/>
      <c r="FC1464" s="31"/>
      <c r="FD1464" s="31"/>
      <c r="FE1464" s="31"/>
      <c r="FF1464" s="31"/>
      <c r="FG1464" s="31"/>
      <c r="FH1464" s="31"/>
      <c r="FI1464" s="31"/>
      <c r="FJ1464" s="31"/>
      <c r="FK1464" s="31"/>
      <c r="FL1464" s="31"/>
      <c r="FM1464" s="31"/>
      <c r="FN1464" s="31"/>
      <c r="FO1464" s="31"/>
      <c r="FP1464" s="31"/>
      <c r="FQ1464" s="31"/>
      <c r="FR1464" s="31"/>
      <c r="FS1464" s="31"/>
      <c r="FT1464" s="31"/>
      <c r="FU1464" s="31"/>
      <c r="FV1464" s="31"/>
      <c r="FW1464" s="31"/>
      <c r="FX1464" s="31"/>
      <c r="FY1464" s="31"/>
      <c r="FZ1464" s="31"/>
      <c r="GA1464" s="31"/>
      <c r="GB1464" s="31"/>
      <c r="GC1464" s="31"/>
      <c r="GD1464" s="31"/>
      <c r="GE1464" s="31"/>
      <c r="GF1464" s="31"/>
      <c r="GG1464" s="31"/>
      <c r="GH1464" s="31"/>
      <c r="GI1464" s="31"/>
      <c r="GJ1464" s="31"/>
      <c r="GK1464" s="31"/>
      <c r="GL1464" s="31"/>
      <c r="GM1464" s="31"/>
      <c r="GN1464" s="31"/>
      <c r="GO1464" s="31"/>
      <c r="GP1464" s="31"/>
      <c r="GQ1464" s="31"/>
      <c r="GR1464" s="31"/>
      <c r="GS1464" s="31"/>
      <c r="GT1464" s="31"/>
      <c r="GU1464" s="31"/>
      <c r="GV1464" s="31"/>
      <c r="GW1464" s="31"/>
      <c r="GX1464" s="31"/>
      <c r="GY1464" s="31"/>
      <c r="GZ1464" s="31"/>
    </row>
    <row r="1465" spans="2:208" s="32" customFormat="1" x14ac:dyDescent="0.2">
      <c r="B1465" s="21"/>
      <c r="C1465" s="22"/>
      <c r="D1465" s="22"/>
      <c r="E1465" s="22"/>
      <c r="F1465" s="246"/>
      <c r="G1465" s="121"/>
      <c r="H1465" s="27"/>
      <c r="I1465" s="28"/>
      <c r="J1465" s="29"/>
      <c r="K1465" s="30"/>
      <c r="L1465" s="34"/>
      <c r="M1465" s="35"/>
      <c r="N1465" s="30"/>
      <c r="O1465" s="34"/>
      <c r="P1465" s="35"/>
      <c r="Q1465" s="30"/>
      <c r="R1465" s="34"/>
      <c r="S1465" s="35"/>
      <c r="T1465" s="30"/>
      <c r="U1465" s="34"/>
      <c r="V1465" s="35"/>
      <c r="W1465" s="30"/>
      <c r="X1465" s="34"/>
      <c r="Y1465" s="34"/>
      <c r="Z1465" s="30"/>
      <c r="AA1465" s="34"/>
      <c r="AB1465" s="34"/>
      <c r="AC1465" s="30"/>
      <c r="AD1465" s="34"/>
      <c r="AE1465" s="34"/>
      <c r="AF1465" s="30"/>
      <c r="AG1465" s="34"/>
      <c r="AH1465" s="34"/>
      <c r="AI1465" s="30"/>
      <c r="AJ1465" s="34"/>
      <c r="AK1465" s="34"/>
      <c r="AL1465" s="30"/>
      <c r="AM1465" s="34"/>
      <c r="AN1465" s="34"/>
      <c r="AO1465" s="30"/>
      <c r="AP1465" s="34"/>
      <c r="AQ1465" s="34"/>
      <c r="AR1465" s="30"/>
      <c r="AS1465" s="34"/>
      <c r="AT1465" s="34"/>
      <c r="AU1465" s="30"/>
      <c r="AV1465" s="34"/>
      <c r="AW1465" s="34"/>
      <c r="AX1465" s="30"/>
      <c r="AY1465" s="34"/>
      <c r="AZ1465" s="34"/>
      <c r="BA1465" s="30"/>
      <c r="BB1465" s="34"/>
      <c r="BC1465" s="34"/>
      <c r="BD1465" s="30"/>
      <c r="BE1465" s="34"/>
      <c r="BF1465" s="34"/>
      <c r="BG1465" s="30"/>
      <c r="BH1465" s="34"/>
      <c r="BI1465" s="34"/>
      <c r="BJ1465" s="30"/>
      <c r="BK1465" s="34"/>
      <c r="BL1465" s="34"/>
      <c r="BM1465" s="122"/>
      <c r="BN1465" s="28"/>
      <c r="BO1465" s="34"/>
      <c r="BP1465" s="30"/>
      <c r="BQ1465" s="30"/>
      <c r="BR1465" s="31"/>
      <c r="BS1465" s="31"/>
      <c r="BT1465" s="31"/>
      <c r="BU1465" s="31"/>
      <c r="BV1465" s="31"/>
      <c r="BW1465" s="31"/>
      <c r="BX1465" s="31"/>
      <c r="BY1465" s="31"/>
      <c r="BZ1465" s="31"/>
      <c r="CA1465" s="31"/>
      <c r="CB1465" s="31"/>
      <c r="CC1465" s="31"/>
      <c r="CD1465" s="31"/>
      <c r="CE1465" s="31"/>
      <c r="CF1465" s="31"/>
      <c r="CG1465" s="31"/>
      <c r="CH1465" s="31"/>
      <c r="CI1465" s="31"/>
      <c r="CJ1465" s="31"/>
      <c r="CK1465" s="31"/>
      <c r="CL1465" s="31"/>
      <c r="CM1465" s="31"/>
      <c r="CN1465" s="31"/>
      <c r="CO1465" s="31"/>
      <c r="CP1465" s="31"/>
      <c r="CQ1465" s="31"/>
      <c r="CR1465" s="31"/>
      <c r="CS1465" s="31"/>
      <c r="CT1465" s="31"/>
      <c r="CU1465" s="31"/>
      <c r="CV1465" s="31"/>
      <c r="CW1465" s="31"/>
      <c r="CX1465" s="31"/>
      <c r="CY1465" s="31"/>
      <c r="CZ1465" s="31"/>
      <c r="DA1465" s="31"/>
      <c r="DB1465" s="31"/>
      <c r="DC1465" s="31"/>
      <c r="DD1465" s="31"/>
      <c r="DE1465" s="31"/>
      <c r="DF1465" s="31"/>
      <c r="DG1465" s="31"/>
      <c r="DH1465" s="31"/>
      <c r="DI1465" s="31"/>
      <c r="DJ1465" s="31"/>
      <c r="DK1465" s="31"/>
      <c r="DL1465" s="31"/>
      <c r="DM1465" s="31"/>
      <c r="DN1465" s="31"/>
      <c r="DO1465" s="31"/>
      <c r="DP1465" s="31"/>
      <c r="DQ1465" s="31"/>
      <c r="DR1465" s="31"/>
      <c r="DS1465" s="31"/>
      <c r="DT1465" s="31"/>
      <c r="DU1465" s="31"/>
      <c r="DV1465" s="31"/>
      <c r="DW1465" s="31"/>
      <c r="DX1465" s="31"/>
      <c r="DY1465" s="31"/>
      <c r="DZ1465" s="31"/>
      <c r="EA1465" s="31"/>
      <c r="EB1465" s="31"/>
      <c r="EC1465" s="31"/>
      <c r="ED1465" s="31"/>
      <c r="EE1465" s="31"/>
      <c r="EF1465" s="31"/>
      <c r="EG1465" s="31"/>
      <c r="EH1465" s="31"/>
      <c r="EI1465" s="31"/>
      <c r="EJ1465" s="31"/>
      <c r="EK1465" s="31"/>
      <c r="EL1465" s="31"/>
      <c r="EM1465" s="31"/>
      <c r="EN1465" s="31"/>
      <c r="EO1465" s="31"/>
      <c r="EP1465" s="31"/>
      <c r="EQ1465" s="31"/>
      <c r="ER1465" s="31"/>
      <c r="ES1465" s="31"/>
      <c r="ET1465" s="31"/>
      <c r="EU1465" s="31"/>
      <c r="EV1465" s="31"/>
      <c r="EW1465" s="31"/>
      <c r="EX1465" s="31"/>
      <c r="EY1465" s="31"/>
      <c r="EZ1465" s="31"/>
      <c r="FA1465" s="31"/>
      <c r="FB1465" s="31"/>
      <c r="FC1465" s="31"/>
      <c r="FD1465" s="31"/>
      <c r="FE1465" s="31"/>
      <c r="FF1465" s="31"/>
      <c r="FG1465" s="31"/>
      <c r="FH1465" s="31"/>
      <c r="FI1465" s="31"/>
      <c r="FJ1465" s="31"/>
      <c r="FK1465" s="31"/>
      <c r="FL1465" s="31"/>
      <c r="FM1465" s="31"/>
      <c r="FN1465" s="31"/>
      <c r="FO1465" s="31"/>
      <c r="FP1465" s="31"/>
      <c r="FQ1465" s="31"/>
      <c r="FR1465" s="31"/>
      <c r="FS1465" s="31"/>
      <c r="FT1465" s="31"/>
      <c r="FU1465" s="31"/>
      <c r="FV1465" s="31"/>
      <c r="FW1465" s="31"/>
      <c r="FX1465" s="31"/>
      <c r="FY1465" s="31"/>
      <c r="FZ1465" s="31"/>
      <c r="GA1465" s="31"/>
      <c r="GB1465" s="31"/>
      <c r="GC1465" s="31"/>
      <c r="GD1465" s="31"/>
      <c r="GE1465" s="31"/>
      <c r="GF1465" s="31"/>
      <c r="GG1465" s="31"/>
      <c r="GH1465" s="31"/>
      <c r="GI1465" s="31"/>
      <c r="GJ1465" s="31"/>
      <c r="GK1465" s="31"/>
      <c r="GL1465" s="31"/>
      <c r="GM1465" s="31"/>
      <c r="GN1465" s="31"/>
      <c r="GO1465" s="31"/>
      <c r="GP1465" s="31"/>
      <c r="GQ1465" s="31"/>
      <c r="GR1465" s="31"/>
      <c r="GS1465" s="31"/>
      <c r="GT1465" s="31"/>
      <c r="GU1465" s="31"/>
      <c r="GV1465" s="31"/>
      <c r="GW1465" s="31"/>
      <c r="GX1465" s="31"/>
      <c r="GY1465" s="31"/>
      <c r="GZ1465" s="31"/>
    </row>
    <row r="1466" spans="2:208" s="32" customFormat="1" x14ac:dyDescent="0.2">
      <c r="B1466" s="21"/>
      <c r="C1466" s="22"/>
      <c r="D1466" s="22"/>
      <c r="E1466" s="22"/>
      <c r="F1466" s="246"/>
      <c r="G1466" s="121"/>
      <c r="H1466" s="27"/>
      <c r="I1466" s="28"/>
      <c r="J1466" s="29"/>
      <c r="K1466" s="30"/>
      <c r="L1466" s="34"/>
      <c r="M1466" s="35"/>
      <c r="N1466" s="30"/>
      <c r="O1466" s="34"/>
      <c r="P1466" s="35"/>
      <c r="Q1466" s="30"/>
      <c r="R1466" s="34"/>
      <c r="S1466" s="35"/>
      <c r="T1466" s="30"/>
      <c r="U1466" s="34"/>
      <c r="V1466" s="35"/>
      <c r="W1466" s="30"/>
      <c r="X1466" s="34"/>
      <c r="Y1466" s="34"/>
      <c r="Z1466" s="30"/>
      <c r="AA1466" s="34"/>
      <c r="AB1466" s="34"/>
      <c r="AC1466" s="30"/>
      <c r="AD1466" s="34"/>
      <c r="AE1466" s="34"/>
      <c r="AF1466" s="30"/>
      <c r="AG1466" s="34"/>
      <c r="AH1466" s="34"/>
      <c r="AI1466" s="30"/>
      <c r="AJ1466" s="34"/>
      <c r="AK1466" s="34"/>
      <c r="AL1466" s="30"/>
      <c r="AM1466" s="34"/>
      <c r="AN1466" s="34"/>
      <c r="AO1466" s="30"/>
      <c r="AP1466" s="34"/>
      <c r="AQ1466" s="34"/>
      <c r="AR1466" s="30"/>
      <c r="AS1466" s="34"/>
      <c r="AT1466" s="34"/>
      <c r="AU1466" s="30"/>
      <c r="AV1466" s="34"/>
      <c r="AW1466" s="34"/>
      <c r="AX1466" s="30"/>
      <c r="AY1466" s="34"/>
      <c r="AZ1466" s="34"/>
      <c r="BA1466" s="30"/>
      <c r="BB1466" s="34"/>
      <c r="BC1466" s="34"/>
      <c r="BD1466" s="30"/>
      <c r="BE1466" s="34"/>
      <c r="BF1466" s="34"/>
      <c r="BG1466" s="30"/>
      <c r="BH1466" s="34"/>
      <c r="BI1466" s="34"/>
      <c r="BJ1466" s="30"/>
      <c r="BK1466" s="34"/>
      <c r="BL1466" s="34"/>
      <c r="BM1466" s="122"/>
      <c r="BN1466" s="28"/>
      <c r="BO1466" s="34"/>
      <c r="BP1466" s="30"/>
      <c r="BQ1466" s="30"/>
      <c r="BR1466" s="31"/>
      <c r="BS1466" s="31"/>
      <c r="BT1466" s="31"/>
      <c r="BU1466" s="31"/>
      <c r="BV1466" s="31"/>
      <c r="BW1466" s="31"/>
      <c r="BX1466" s="31"/>
      <c r="BY1466" s="31"/>
      <c r="BZ1466" s="31"/>
      <c r="CA1466" s="31"/>
      <c r="CB1466" s="31"/>
      <c r="CC1466" s="31"/>
      <c r="CD1466" s="31"/>
      <c r="CE1466" s="31"/>
      <c r="CF1466" s="31"/>
      <c r="CG1466" s="31"/>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1"/>
      <c r="DD1466" s="31"/>
      <c r="DE1466" s="31"/>
      <c r="DF1466" s="31"/>
      <c r="DG1466" s="31"/>
      <c r="DH1466" s="31"/>
      <c r="DI1466" s="31"/>
      <c r="DJ1466" s="31"/>
      <c r="DK1466" s="31"/>
      <c r="DL1466" s="31"/>
      <c r="DM1466" s="31"/>
      <c r="DN1466" s="31"/>
      <c r="DO1466" s="31"/>
      <c r="DP1466" s="31"/>
      <c r="DQ1466" s="31"/>
      <c r="DR1466" s="31"/>
      <c r="DS1466" s="31"/>
      <c r="DT1466" s="31"/>
      <c r="DU1466" s="31"/>
      <c r="DV1466" s="31"/>
      <c r="DW1466" s="31"/>
      <c r="DX1466" s="31"/>
      <c r="DY1466" s="31"/>
      <c r="DZ1466" s="31"/>
      <c r="EA1466" s="31"/>
      <c r="EB1466" s="31"/>
      <c r="EC1466" s="31"/>
      <c r="ED1466" s="31"/>
      <c r="EE1466" s="31"/>
      <c r="EF1466" s="31"/>
      <c r="EG1466" s="31"/>
      <c r="EH1466" s="31"/>
      <c r="EI1466" s="31"/>
      <c r="EJ1466" s="31"/>
      <c r="EK1466" s="31"/>
      <c r="EL1466" s="31"/>
      <c r="EM1466" s="31"/>
      <c r="EN1466" s="31"/>
      <c r="EO1466" s="31"/>
      <c r="EP1466" s="31"/>
      <c r="EQ1466" s="31"/>
      <c r="ER1466" s="31"/>
      <c r="ES1466" s="31"/>
      <c r="ET1466" s="31"/>
      <c r="EU1466" s="31"/>
      <c r="EV1466" s="31"/>
      <c r="EW1466" s="31"/>
      <c r="EX1466" s="31"/>
      <c r="EY1466" s="31"/>
      <c r="EZ1466" s="31"/>
      <c r="FA1466" s="31"/>
      <c r="FB1466" s="31"/>
      <c r="FC1466" s="31"/>
      <c r="FD1466" s="31"/>
      <c r="FE1466" s="31"/>
      <c r="FF1466" s="31"/>
      <c r="FG1466" s="31"/>
      <c r="FH1466" s="31"/>
      <c r="FI1466" s="31"/>
      <c r="FJ1466" s="31"/>
      <c r="FK1466" s="31"/>
      <c r="FL1466" s="31"/>
      <c r="FM1466" s="31"/>
      <c r="FN1466" s="31"/>
      <c r="FO1466" s="31"/>
      <c r="FP1466" s="31"/>
      <c r="FQ1466" s="31"/>
      <c r="FR1466" s="31"/>
      <c r="FS1466" s="31"/>
      <c r="FT1466" s="31"/>
      <c r="FU1466" s="31"/>
      <c r="FV1466" s="31"/>
      <c r="FW1466" s="31"/>
      <c r="FX1466" s="31"/>
      <c r="FY1466" s="31"/>
      <c r="FZ1466" s="31"/>
      <c r="GA1466" s="31"/>
      <c r="GB1466" s="31"/>
      <c r="GC1466" s="31"/>
      <c r="GD1466" s="31"/>
      <c r="GE1466" s="31"/>
      <c r="GF1466" s="31"/>
      <c r="GG1466" s="31"/>
      <c r="GH1466" s="31"/>
      <c r="GI1466" s="31"/>
      <c r="GJ1466" s="31"/>
      <c r="GK1466" s="31"/>
      <c r="GL1466" s="31"/>
      <c r="GM1466" s="31"/>
      <c r="GN1466" s="31"/>
      <c r="GO1466" s="31"/>
      <c r="GP1466" s="31"/>
      <c r="GQ1466" s="31"/>
      <c r="GR1466" s="31"/>
      <c r="GS1466" s="31"/>
      <c r="GT1466" s="31"/>
      <c r="GU1466" s="31"/>
      <c r="GV1466" s="31"/>
      <c r="GW1466" s="31"/>
      <c r="GX1466" s="31"/>
      <c r="GY1466" s="31"/>
      <c r="GZ1466" s="31"/>
    </row>
    <row r="1467" spans="2:208" s="32" customFormat="1" x14ac:dyDescent="0.2">
      <c r="B1467" s="21"/>
      <c r="C1467" s="22"/>
      <c r="D1467" s="22"/>
      <c r="E1467" s="22"/>
      <c r="F1467" s="246"/>
      <c r="G1467" s="121"/>
      <c r="H1467" s="27"/>
      <c r="I1467" s="28"/>
      <c r="J1467" s="29"/>
      <c r="K1467" s="30"/>
      <c r="L1467" s="34"/>
      <c r="M1467" s="35"/>
      <c r="N1467" s="30"/>
      <c r="O1467" s="34"/>
      <c r="P1467" s="35"/>
      <c r="Q1467" s="30"/>
      <c r="R1467" s="34"/>
      <c r="S1467" s="35"/>
      <c r="T1467" s="30"/>
      <c r="U1467" s="34"/>
      <c r="V1467" s="35"/>
      <c r="W1467" s="30"/>
      <c r="X1467" s="34"/>
      <c r="Y1467" s="34"/>
      <c r="Z1467" s="30"/>
      <c r="AA1467" s="34"/>
      <c r="AB1467" s="34"/>
      <c r="AC1467" s="30"/>
      <c r="AD1467" s="34"/>
      <c r="AE1467" s="34"/>
      <c r="AF1467" s="30"/>
      <c r="AG1467" s="34"/>
      <c r="AH1467" s="34"/>
      <c r="AI1467" s="30"/>
      <c r="AJ1467" s="34"/>
      <c r="AK1467" s="34"/>
      <c r="AL1467" s="30"/>
      <c r="AM1467" s="34"/>
      <c r="AN1467" s="34"/>
      <c r="AO1467" s="30"/>
      <c r="AP1467" s="34"/>
      <c r="AQ1467" s="34"/>
      <c r="AR1467" s="30"/>
      <c r="AS1467" s="34"/>
      <c r="AT1467" s="34"/>
      <c r="AU1467" s="30"/>
      <c r="AV1467" s="34"/>
      <c r="AW1467" s="34"/>
      <c r="AX1467" s="30"/>
      <c r="AY1467" s="34"/>
      <c r="AZ1467" s="34"/>
      <c r="BA1467" s="30"/>
      <c r="BB1467" s="34"/>
      <c r="BC1467" s="34"/>
      <c r="BD1467" s="30"/>
      <c r="BE1467" s="34"/>
      <c r="BF1467" s="34"/>
      <c r="BG1467" s="30"/>
      <c r="BH1467" s="34"/>
      <c r="BI1467" s="34"/>
      <c r="BJ1467" s="30"/>
      <c r="BK1467" s="34"/>
      <c r="BL1467" s="34"/>
      <c r="BM1467" s="122"/>
      <c r="BN1467" s="28"/>
      <c r="BO1467" s="34"/>
      <c r="BP1467" s="30"/>
      <c r="BQ1467" s="30"/>
      <c r="BR1467" s="31"/>
      <c r="BS1467" s="31"/>
      <c r="BT1467" s="31"/>
      <c r="BU1467" s="31"/>
      <c r="BV1467" s="31"/>
      <c r="BW1467" s="31"/>
      <c r="BX1467" s="31"/>
      <c r="BY1467" s="31"/>
      <c r="BZ1467" s="31"/>
      <c r="CA1467" s="31"/>
      <c r="CB1467" s="31"/>
      <c r="CC1467" s="31"/>
      <c r="CD1467" s="31"/>
      <c r="CE1467" s="31"/>
      <c r="CF1467" s="31"/>
      <c r="CG1467" s="31"/>
      <c r="CH1467" s="31"/>
      <c r="CI1467" s="31"/>
      <c r="CJ1467" s="31"/>
      <c r="CK1467" s="31"/>
      <c r="CL1467" s="31"/>
      <c r="CM1467" s="31"/>
      <c r="CN1467" s="31"/>
      <c r="CO1467" s="31"/>
      <c r="CP1467" s="31"/>
      <c r="CQ1467" s="31"/>
      <c r="CR1467" s="31"/>
      <c r="CS1467" s="31"/>
      <c r="CT1467" s="31"/>
      <c r="CU1467" s="31"/>
      <c r="CV1467" s="31"/>
      <c r="CW1467" s="31"/>
      <c r="CX1467" s="31"/>
      <c r="CY1467" s="31"/>
      <c r="CZ1467" s="31"/>
      <c r="DA1467" s="31"/>
      <c r="DB1467" s="31"/>
      <c r="DC1467" s="31"/>
      <c r="DD1467" s="31"/>
      <c r="DE1467" s="31"/>
      <c r="DF1467" s="31"/>
      <c r="DG1467" s="31"/>
      <c r="DH1467" s="31"/>
      <c r="DI1467" s="31"/>
      <c r="DJ1467" s="31"/>
      <c r="DK1467" s="31"/>
      <c r="DL1467" s="31"/>
      <c r="DM1467" s="31"/>
      <c r="DN1467" s="31"/>
      <c r="DO1467" s="31"/>
      <c r="DP1467" s="31"/>
      <c r="DQ1467" s="31"/>
      <c r="DR1467" s="31"/>
      <c r="DS1467" s="31"/>
      <c r="DT1467" s="31"/>
      <c r="DU1467" s="31"/>
      <c r="DV1467" s="31"/>
      <c r="DW1467" s="31"/>
      <c r="DX1467" s="31"/>
      <c r="DY1467" s="31"/>
      <c r="DZ1467" s="31"/>
      <c r="EA1467" s="31"/>
      <c r="EB1467" s="31"/>
      <c r="EC1467" s="31"/>
      <c r="ED1467" s="31"/>
      <c r="EE1467" s="31"/>
      <c r="EF1467" s="31"/>
      <c r="EG1467" s="31"/>
      <c r="EH1467" s="31"/>
      <c r="EI1467" s="31"/>
      <c r="EJ1467" s="31"/>
      <c r="EK1467" s="31"/>
      <c r="EL1467" s="31"/>
      <c r="EM1467" s="31"/>
      <c r="EN1467" s="31"/>
      <c r="EO1467" s="31"/>
      <c r="EP1467" s="31"/>
      <c r="EQ1467" s="31"/>
      <c r="ER1467" s="31"/>
      <c r="ES1467" s="31"/>
      <c r="ET1467" s="31"/>
      <c r="EU1467" s="31"/>
      <c r="EV1467" s="31"/>
      <c r="EW1467" s="31"/>
      <c r="EX1467" s="31"/>
      <c r="EY1467" s="31"/>
      <c r="EZ1467" s="31"/>
      <c r="FA1467" s="31"/>
      <c r="FB1467" s="31"/>
      <c r="FC1467" s="31"/>
      <c r="FD1467" s="31"/>
      <c r="FE1467" s="31"/>
      <c r="FF1467" s="31"/>
      <c r="FG1467" s="31"/>
      <c r="FH1467" s="31"/>
      <c r="FI1467" s="31"/>
      <c r="FJ1467" s="31"/>
      <c r="FK1467" s="31"/>
      <c r="FL1467" s="31"/>
      <c r="FM1467" s="31"/>
      <c r="FN1467" s="31"/>
      <c r="FO1467" s="31"/>
      <c r="FP1467" s="31"/>
      <c r="FQ1467" s="31"/>
      <c r="FR1467" s="31"/>
      <c r="FS1467" s="31"/>
      <c r="FT1467" s="31"/>
      <c r="FU1467" s="31"/>
      <c r="FV1467" s="31"/>
      <c r="FW1467" s="31"/>
      <c r="FX1467" s="31"/>
      <c r="FY1467" s="31"/>
      <c r="FZ1467" s="31"/>
      <c r="GA1467" s="31"/>
      <c r="GB1467" s="31"/>
      <c r="GC1467" s="31"/>
      <c r="GD1467" s="31"/>
      <c r="GE1467" s="31"/>
      <c r="GF1467" s="31"/>
      <c r="GG1467" s="31"/>
      <c r="GH1467" s="31"/>
      <c r="GI1467" s="31"/>
      <c r="GJ1467" s="31"/>
      <c r="GK1467" s="31"/>
      <c r="GL1467" s="31"/>
      <c r="GM1467" s="31"/>
      <c r="GN1467" s="31"/>
      <c r="GO1467" s="31"/>
      <c r="GP1467" s="31"/>
      <c r="GQ1467" s="31"/>
      <c r="GR1467" s="31"/>
      <c r="GS1467" s="31"/>
      <c r="GT1467" s="31"/>
      <c r="GU1467" s="31"/>
      <c r="GV1467" s="31"/>
      <c r="GW1467" s="31"/>
      <c r="GX1467" s="31"/>
      <c r="GY1467" s="31"/>
      <c r="GZ1467" s="31"/>
    </row>
    <row r="1468" spans="2:208" s="32" customFormat="1" x14ac:dyDescent="0.2">
      <c r="B1468" s="21"/>
      <c r="C1468" s="22"/>
      <c r="D1468" s="22"/>
      <c r="E1468" s="22"/>
      <c r="F1468" s="246"/>
      <c r="G1468" s="121"/>
      <c r="H1468" s="27"/>
      <c r="I1468" s="28"/>
      <c r="J1468" s="29"/>
      <c r="K1468" s="30"/>
      <c r="L1468" s="34"/>
      <c r="M1468" s="35"/>
      <c r="N1468" s="30"/>
      <c r="O1468" s="34"/>
      <c r="P1468" s="35"/>
      <c r="Q1468" s="30"/>
      <c r="R1468" s="34"/>
      <c r="S1468" s="35"/>
      <c r="T1468" s="30"/>
      <c r="U1468" s="34"/>
      <c r="V1468" s="35"/>
      <c r="W1468" s="30"/>
      <c r="X1468" s="34"/>
      <c r="Y1468" s="34"/>
      <c r="Z1468" s="30"/>
      <c r="AA1468" s="34"/>
      <c r="AB1468" s="34"/>
      <c r="AC1468" s="30"/>
      <c r="AD1468" s="34"/>
      <c r="AE1468" s="34"/>
      <c r="AF1468" s="30"/>
      <c r="AG1468" s="34"/>
      <c r="AH1468" s="34"/>
      <c r="AI1468" s="30"/>
      <c r="AJ1468" s="34"/>
      <c r="AK1468" s="34"/>
      <c r="AL1468" s="30"/>
      <c r="AM1468" s="34"/>
      <c r="AN1468" s="34"/>
      <c r="AO1468" s="30"/>
      <c r="AP1468" s="34"/>
      <c r="AQ1468" s="34"/>
      <c r="AR1468" s="30"/>
      <c r="AS1468" s="34"/>
      <c r="AT1468" s="34"/>
      <c r="AU1468" s="30"/>
      <c r="AV1468" s="34"/>
      <c r="AW1468" s="34"/>
      <c r="AX1468" s="30"/>
      <c r="AY1468" s="34"/>
      <c r="AZ1468" s="34"/>
      <c r="BA1468" s="30"/>
      <c r="BB1468" s="34"/>
      <c r="BC1468" s="34"/>
      <c r="BD1468" s="30"/>
      <c r="BE1468" s="34"/>
      <c r="BF1468" s="34"/>
      <c r="BG1468" s="30"/>
      <c r="BH1468" s="34"/>
      <c r="BI1468" s="34"/>
      <c r="BJ1468" s="30"/>
      <c r="BK1468" s="34"/>
      <c r="BL1468" s="34"/>
      <c r="BM1468" s="122"/>
      <c r="BN1468" s="28"/>
      <c r="BO1468" s="34"/>
      <c r="BP1468" s="30"/>
      <c r="BQ1468" s="30"/>
      <c r="BR1468" s="31"/>
      <c r="BS1468" s="31"/>
      <c r="BT1468" s="31"/>
      <c r="BU1468" s="31"/>
      <c r="BV1468" s="31"/>
      <c r="BW1468" s="31"/>
      <c r="BX1468" s="31"/>
      <c r="BY1468" s="31"/>
      <c r="BZ1468" s="31"/>
      <c r="CA1468" s="31"/>
      <c r="CB1468" s="31"/>
      <c r="CC1468" s="31"/>
      <c r="CD1468" s="31"/>
      <c r="CE1468" s="31"/>
      <c r="CF1468" s="31"/>
      <c r="CG1468" s="31"/>
      <c r="CH1468" s="31"/>
      <c r="CI1468" s="31"/>
      <c r="CJ1468" s="31"/>
      <c r="CK1468" s="31"/>
      <c r="CL1468" s="31"/>
      <c r="CM1468" s="31"/>
      <c r="CN1468" s="31"/>
      <c r="CO1468" s="31"/>
      <c r="CP1468" s="31"/>
      <c r="CQ1468" s="31"/>
      <c r="CR1468" s="31"/>
      <c r="CS1468" s="31"/>
      <c r="CT1468" s="31"/>
      <c r="CU1468" s="31"/>
      <c r="CV1468" s="31"/>
      <c r="CW1468" s="31"/>
      <c r="CX1468" s="31"/>
      <c r="CY1468" s="31"/>
      <c r="CZ1468" s="31"/>
      <c r="DA1468" s="31"/>
      <c r="DB1468" s="31"/>
      <c r="DC1468" s="31"/>
      <c r="DD1468" s="31"/>
      <c r="DE1468" s="31"/>
      <c r="DF1468" s="31"/>
      <c r="DG1468" s="31"/>
      <c r="DH1468" s="31"/>
      <c r="DI1468" s="31"/>
      <c r="DJ1468" s="31"/>
      <c r="DK1468" s="31"/>
      <c r="DL1468" s="31"/>
      <c r="DM1468" s="31"/>
      <c r="DN1468" s="31"/>
      <c r="DO1468" s="31"/>
      <c r="DP1468" s="31"/>
      <c r="DQ1468" s="31"/>
      <c r="DR1468" s="31"/>
      <c r="DS1468" s="31"/>
      <c r="DT1468" s="31"/>
      <c r="DU1468" s="31"/>
      <c r="DV1468" s="31"/>
      <c r="DW1468" s="31"/>
      <c r="DX1468" s="31"/>
      <c r="DY1468" s="31"/>
      <c r="DZ1468" s="31"/>
      <c r="EA1468" s="31"/>
      <c r="EB1468" s="31"/>
      <c r="EC1468" s="31"/>
      <c r="ED1468" s="31"/>
      <c r="EE1468" s="31"/>
      <c r="EF1468" s="31"/>
      <c r="EG1468" s="31"/>
      <c r="EH1468" s="31"/>
      <c r="EI1468" s="31"/>
      <c r="EJ1468" s="31"/>
      <c r="EK1468" s="31"/>
      <c r="EL1468" s="31"/>
      <c r="EM1468" s="31"/>
      <c r="EN1468" s="31"/>
      <c r="EO1468" s="31"/>
      <c r="EP1468" s="31"/>
      <c r="EQ1468" s="31"/>
      <c r="ER1468" s="31"/>
      <c r="ES1468" s="31"/>
      <c r="ET1468" s="31"/>
      <c r="EU1468" s="31"/>
      <c r="EV1468" s="31"/>
      <c r="EW1468" s="31"/>
      <c r="EX1468" s="31"/>
      <c r="EY1468" s="31"/>
      <c r="EZ1468" s="31"/>
      <c r="FA1468" s="31"/>
      <c r="FB1468" s="31"/>
      <c r="FC1468" s="31"/>
      <c r="FD1468" s="31"/>
      <c r="FE1468" s="31"/>
      <c r="FF1468" s="31"/>
      <c r="FG1468" s="31"/>
      <c r="FH1468" s="31"/>
      <c r="FI1468" s="31"/>
      <c r="FJ1468" s="31"/>
      <c r="FK1468" s="31"/>
      <c r="FL1468" s="31"/>
      <c r="FM1468" s="31"/>
      <c r="FN1468" s="31"/>
      <c r="FO1468" s="31"/>
      <c r="FP1468" s="31"/>
      <c r="FQ1468" s="31"/>
      <c r="FR1468" s="31"/>
      <c r="FS1468" s="31"/>
      <c r="FT1468" s="31"/>
      <c r="FU1468" s="31"/>
      <c r="FV1468" s="31"/>
      <c r="FW1468" s="31"/>
      <c r="FX1468" s="31"/>
      <c r="FY1468" s="31"/>
      <c r="FZ1468" s="31"/>
      <c r="GA1468" s="31"/>
      <c r="GB1468" s="31"/>
      <c r="GC1468" s="31"/>
      <c r="GD1468" s="31"/>
      <c r="GE1468" s="31"/>
      <c r="GF1468" s="31"/>
      <c r="GG1468" s="31"/>
      <c r="GH1468" s="31"/>
      <c r="GI1468" s="31"/>
      <c r="GJ1468" s="31"/>
      <c r="GK1468" s="31"/>
      <c r="GL1468" s="31"/>
      <c r="GM1468" s="31"/>
      <c r="GN1468" s="31"/>
      <c r="GO1468" s="31"/>
      <c r="GP1468" s="31"/>
      <c r="GQ1468" s="31"/>
      <c r="GR1468" s="31"/>
      <c r="GS1468" s="31"/>
      <c r="GT1468" s="31"/>
      <c r="GU1468" s="31"/>
      <c r="GV1468" s="31"/>
      <c r="GW1468" s="31"/>
      <c r="GX1468" s="31"/>
      <c r="GY1468" s="31"/>
      <c r="GZ1468" s="31"/>
    </row>
    <row r="1469" spans="2:208" s="32" customFormat="1" x14ac:dyDescent="0.2">
      <c r="B1469" s="21"/>
      <c r="C1469" s="22"/>
      <c r="D1469" s="22"/>
      <c r="E1469" s="22"/>
      <c r="F1469" s="246"/>
      <c r="G1469" s="121"/>
      <c r="H1469" s="27"/>
      <c r="I1469" s="28"/>
      <c r="J1469" s="29"/>
      <c r="K1469" s="30"/>
      <c r="L1469" s="34"/>
      <c r="M1469" s="35"/>
      <c r="N1469" s="30"/>
      <c r="O1469" s="34"/>
      <c r="P1469" s="35"/>
      <c r="Q1469" s="30"/>
      <c r="R1469" s="34"/>
      <c r="S1469" s="35"/>
      <c r="T1469" s="30"/>
      <c r="U1469" s="34"/>
      <c r="V1469" s="35"/>
      <c r="W1469" s="30"/>
      <c r="X1469" s="34"/>
      <c r="Y1469" s="34"/>
      <c r="Z1469" s="30"/>
      <c r="AA1469" s="34"/>
      <c r="AB1469" s="34"/>
      <c r="AC1469" s="30"/>
      <c r="AD1469" s="34"/>
      <c r="AE1469" s="34"/>
      <c r="AF1469" s="30"/>
      <c r="AG1469" s="34"/>
      <c r="AH1469" s="34"/>
      <c r="AI1469" s="30"/>
      <c r="AJ1469" s="34"/>
      <c r="AK1469" s="34"/>
      <c r="AL1469" s="30"/>
      <c r="AM1469" s="34"/>
      <c r="AN1469" s="34"/>
      <c r="AO1469" s="30"/>
      <c r="AP1469" s="34"/>
      <c r="AQ1469" s="34"/>
      <c r="AR1469" s="30"/>
      <c r="AS1469" s="34"/>
      <c r="AT1469" s="34"/>
      <c r="AU1469" s="30"/>
      <c r="AV1469" s="34"/>
      <c r="AW1469" s="34"/>
      <c r="AX1469" s="30"/>
      <c r="AY1469" s="34"/>
      <c r="AZ1469" s="34"/>
      <c r="BA1469" s="30"/>
      <c r="BB1469" s="34"/>
      <c r="BC1469" s="34"/>
      <c r="BD1469" s="30"/>
      <c r="BE1469" s="34"/>
      <c r="BF1469" s="34"/>
      <c r="BG1469" s="30"/>
      <c r="BH1469" s="34"/>
      <c r="BI1469" s="34"/>
      <c r="BJ1469" s="30"/>
      <c r="BK1469" s="34"/>
      <c r="BL1469" s="34"/>
      <c r="BM1469" s="122"/>
      <c r="BN1469" s="28"/>
      <c r="BO1469" s="34"/>
      <c r="BP1469" s="30"/>
      <c r="BQ1469" s="30"/>
      <c r="BR1469" s="31"/>
      <c r="BS1469" s="31"/>
      <c r="BT1469" s="31"/>
      <c r="BU1469" s="31"/>
      <c r="BV1469" s="31"/>
      <c r="BW1469" s="31"/>
      <c r="BX1469" s="31"/>
      <c r="BY1469" s="31"/>
      <c r="BZ1469" s="31"/>
      <c r="CA1469" s="31"/>
      <c r="CB1469" s="31"/>
      <c r="CC1469" s="31"/>
      <c r="CD1469" s="31"/>
      <c r="CE1469" s="31"/>
      <c r="CF1469" s="31"/>
      <c r="CG1469" s="31"/>
      <c r="CH1469" s="31"/>
      <c r="CI1469" s="31"/>
      <c r="CJ1469" s="31"/>
      <c r="CK1469" s="31"/>
      <c r="CL1469" s="31"/>
      <c r="CM1469" s="31"/>
      <c r="CN1469" s="31"/>
      <c r="CO1469" s="31"/>
      <c r="CP1469" s="31"/>
      <c r="CQ1469" s="31"/>
      <c r="CR1469" s="31"/>
      <c r="CS1469" s="31"/>
      <c r="CT1469" s="31"/>
      <c r="CU1469" s="31"/>
      <c r="CV1469" s="31"/>
      <c r="CW1469" s="31"/>
      <c r="CX1469" s="31"/>
      <c r="CY1469" s="31"/>
      <c r="CZ1469" s="31"/>
      <c r="DA1469" s="31"/>
      <c r="DB1469" s="31"/>
      <c r="DC1469" s="31"/>
      <c r="DD1469" s="31"/>
      <c r="DE1469" s="31"/>
      <c r="DF1469" s="31"/>
      <c r="DG1469" s="31"/>
      <c r="DH1469" s="31"/>
      <c r="DI1469" s="31"/>
      <c r="DJ1469" s="31"/>
      <c r="DK1469" s="31"/>
      <c r="DL1469" s="31"/>
      <c r="DM1469" s="31"/>
      <c r="DN1469" s="31"/>
      <c r="DO1469" s="31"/>
      <c r="DP1469" s="31"/>
      <c r="DQ1469" s="31"/>
      <c r="DR1469" s="31"/>
      <c r="DS1469" s="31"/>
      <c r="DT1469" s="31"/>
      <c r="DU1469" s="31"/>
      <c r="DV1469" s="31"/>
      <c r="DW1469" s="31"/>
      <c r="DX1469" s="31"/>
      <c r="DY1469" s="31"/>
      <c r="DZ1469" s="31"/>
      <c r="EA1469" s="31"/>
      <c r="EB1469" s="31"/>
      <c r="EC1469" s="31"/>
      <c r="ED1469" s="31"/>
      <c r="EE1469" s="31"/>
      <c r="EF1469" s="31"/>
      <c r="EG1469" s="31"/>
      <c r="EH1469" s="31"/>
      <c r="EI1469" s="31"/>
      <c r="EJ1469" s="31"/>
      <c r="EK1469" s="31"/>
      <c r="EL1469" s="31"/>
      <c r="EM1469" s="31"/>
      <c r="EN1469" s="31"/>
      <c r="EO1469" s="31"/>
      <c r="EP1469" s="31"/>
      <c r="EQ1469" s="31"/>
      <c r="ER1469" s="31"/>
      <c r="ES1469" s="31"/>
      <c r="ET1469" s="31"/>
      <c r="EU1469" s="31"/>
      <c r="EV1469" s="31"/>
      <c r="EW1469" s="31"/>
      <c r="EX1469" s="31"/>
      <c r="EY1469" s="31"/>
      <c r="EZ1469" s="31"/>
      <c r="FA1469" s="31"/>
      <c r="FB1469" s="31"/>
      <c r="FC1469" s="31"/>
      <c r="FD1469" s="31"/>
      <c r="FE1469" s="31"/>
      <c r="FF1469" s="31"/>
      <c r="FG1469" s="31"/>
      <c r="FH1469" s="31"/>
      <c r="FI1469" s="31"/>
      <c r="FJ1469" s="31"/>
      <c r="FK1469" s="31"/>
      <c r="FL1469" s="31"/>
      <c r="FM1469" s="31"/>
      <c r="FN1469" s="31"/>
      <c r="FO1469" s="31"/>
      <c r="FP1469" s="31"/>
      <c r="FQ1469" s="31"/>
      <c r="FR1469" s="31"/>
      <c r="FS1469" s="31"/>
      <c r="FT1469" s="31"/>
      <c r="FU1469" s="31"/>
      <c r="FV1469" s="31"/>
      <c r="FW1469" s="31"/>
      <c r="FX1469" s="31"/>
      <c r="FY1469" s="31"/>
      <c r="FZ1469" s="31"/>
      <c r="GA1469" s="31"/>
      <c r="GB1469" s="31"/>
      <c r="GC1469" s="31"/>
      <c r="GD1469" s="31"/>
      <c r="GE1469" s="31"/>
      <c r="GF1469" s="31"/>
      <c r="GG1469" s="31"/>
      <c r="GH1469" s="31"/>
      <c r="GI1469" s="31"/>
      <c r="GJ1469" s="31"/>
      <c r="GK1469" s="31"/>
      <c r="GL1469" s="31"/>
      <c r="GM1469" s="31"/>
      <c r="GN1469" s="31"/>
      <c r="GO1469" s="31"/>
      <c r="GP1469" s="31"/>
      <c r="GQ1469" s="31"/>
      <c r="GR1469" s="31"/>
      <c r="GS1469" s="31"/>
      <c r="GT1469" s="31"/>
      <c r="GU1469" s="31"/>
      <c r="GV1469" s="31"/>
      <c r="GW1469" s="31"/>
      <c r="GX1469" s="31"/>
      <c r="GY1469" s="31"/>
      <c r="GZ1469" s="31"/>
    </row>
    <row r="1470" spans="2:208" s="32" customFormat="1" x14ac:dyDescent="0.2">
      <c r="B1470" s="21"/>
      <c r="C1470" s="22"/>
      <c r="D1470" s="22"/>
      <c r="E1470" s="22"/>
      <c r="F1470" s="246"/>
      <c r="G1470" s="121"/>
      <c r="H1470" s="27"/>
      <c r="I1470" s="28"/>
      <c r="J1470" s="29"/>
      <c r="K1470" s="30"/>
      <c r="L1470" s="34"/>
      <c r="M1470" s="35"/>
      <c r="N1470" s="30"/>
      <c r="O1470" s="34"/>
      <c r="P1470" s="35"/>
      <c r="Q1470" s="30"/>
      <c r="R1470" s="34"/>
      <c r="S1470" s="35"/>
      <c r="T1470" s="30"/>
      <c r="U1470" s="34"/>
      <c r="V1470" s="35"/>
      <c r="W1470" s="30"/>
      <c r="X1470" s="34"/>
      <c r="Y1470" s="34"/>
      <c r="Z1470" s="30"/>
      <c r="AA1470" s="34"/>
      <c r="AB1470" s="34"/>
      <c r="AC1470" s="30"/>
      <c r="AD1470" s="34"/>
      <c r="AE1470" s="34"/>
      <c r="AF1470" s="30"/>
      <c r="AG1470" s="34"/>
      <c r="AH1470" s="34"/>
      <c r="AI1470" s="30"/>
      <c r="AJ1470" s="34"/>
      <c r="AK1470" s="34"/>
      <c r="AL1470" s="30"/>
      <c r="AM1470" s="34"/>
      <c r="AN1470" s="34"/>
      <c r="AO1470" s="30"/>
      <c r="AP1470" s="34"/>
      <c r="AQ1470" s="34"/>
      <c r="AR1470" s="30"/>
      <c r="AS1470" s="34"/>
      <c r="AT1470" s="34"/>
      <c r="AU1470" s="30"/>
      <c r="AV1470" s="34"/>
      <c r="AW1470" s="34"/>
      <c r="AX1470" s="30"/>
      <c r="AY1470" s="34"/>
      <c r="AZ1470" s="34"/>
      <c r="BA1470" s="30"/>
      <c r="BB1470" s="34"/>
      <c r="BC1470" s="34"/>
      <c r="BD1470" s="30"/>
      <c r="BE1470" s="34"/>
      <c r="BF1470" s="34"/>
      <c r="BG1470" s="30"/>
      <c r="BH1470" s="34"/>
      <c r="BI1470" s="34"/>
      <c r="BJ1470" s="30"/>
      <c r="BK1470" s="34"/>
      <c r="BL1470" s="34"/>
      <c r="BM1470" s="122"/>
      <c r="BN1470" s="28"/>
      <c r="BO1470" s="34"/>
      <c r="BP1470" s="30"/>
      <c r="BQ1470" s="30"/>
      <c r="BR1470" s="31"/>
      <c r="BS1470" s="31"/>
      <c r="BT1470" s="31"/>
      <c r="BU1470" s="31"/>
      <c r="BV1470" s="31"/>
      <c r="BW1470" s="31"/>
      <c r="BX1470" s="31"/>
      <c r="BY1470" s="31"/>
      <c r="BZ1470" s="31"/>
      <c r="CA1470" s="31"/>
      <c r="CB1470" s="31"/>
      <c r="CC1470" s="31"/>
      <c r="CD1470" s="31"/>
      <c r="CE1470" s="31"/>
      <c r="CF1470" s="31"/>
      <c r="CG1470" s="31"/>
      <c r="CH1470" s="31"/>
      <c r="CI1470" s="31"/>
      <c r="CJ1470" s="31"/>
      <c r="CK1470" s="31"/>
      <c r="CL1470" s="31"/>
      <c r="CM1470" s="31"/>
      <c r="CN1470" s="31"/>
      <c r="CO1470" s="31"/>
      <c r="CP1470" s="31"/>
      <c r="CQ1470" s="31"/>
      <c r="CR1470" s="31"/>
      <c r="CS1470" s="31"/>
      <c r="CT1470" s="31"/>
      <c r="CU1470" s="31"/>
      <c r="CV1470" s="31"/>
      <c r="CW1470" s="31"/>
      <c r="CX1470" s="31"/>
      <c r="CY1470" s="31"/>
      <c r="CZ1470" s="31"/>
      <c r="DA1470" s="31"/>
      <c r="DB1470" s="31"/>
      <c r="DC1470" s="31"/>
      <c r="DD1470" s="31"/>
      <c r="DE1470" s="31"/>
      <c r="DF1470" s="31"/>
      <c r="DG1470" s="31"/>
      <c r="DH1470" s="31"/>
      <c r="DI1470" s="31"/>
      <c r="DJ1470" s="31"/>
      <c r="DK1470" s="31"/>
      <c r="DL1470" s="31"/>
      <c r="DM1470" s="31"/>
      <c r="DN1470" s="31"/>
      <c r="DO1470" s="31"/>
      <c r="DP1470" s="31"/>
      <c r="DQ1470" s="31"/>
      <c r="DR1470" s="31"/>
      <c r="DS1470" s="31"/>
      <c r="DT1470" s="31"/>
      <c r="DU1470" s="31"/>
      <c r="DV1470" s="31"/>
      <c r="DW1470" s="31"/>
      <c r="DX1470" s="31"/>
      <c r="DY1470" s="31"/>
      <c r="DZ1470" s="31"/>
      <c r="EA1470" s="31"/>
      <c r="EB1470" s="31"/>
      <c r="EC1470" s="31"/>
      <c r="ED1470" s="31"/>
      <c r="EE1470" s="31"/>
      <c r="EF1470" s="31"/>
      <c r="EG1470" s="31"/>
      <c r="EH1470" s="31"/>
      <c r="EI1470" s="31"/>
      <c r="EJ1470" s="31"/>
      <c r="EK1470" s="31"/>
      <c r="EL1470" s="31"/>
      <c r="EM1470" s="31"/>
      <c r="EN1470" s="31"/>
      <c r="EO1470" s="31"/>
      <c r="EP1470" s="31"/>
      <c r="EQ1470" s="31"/>
      <c r="ER1470" s="31"/>
      <c r="ES1470" s="31"/>
      <c r="ET1470" s="31"/>
      <c r="EU1470" s="31"/>
      <c r="EV1470" s="31"/>
      <c r="EW1470" s="31"/>
      <c r="EX1470" s="31"/>
      <c r="EY1470" s="31"/>
      <c r="EZ1470" s="31"/>
      <c r="FA1470" s="31"/>
      <c r="FB1470" s="31"/>
      <c r="FC1470" s="31"/>
      <c r="FD1470" s="31"/>
      <c r="FE1470" s="31"/>
      <c r="FF1470" s="31"/>
      <c r="FG1470" s="31"/>
      <c r="FH1470" s="31"/>
      <c r="FI1470" s="31"/>
      <c r="FJ1470" s="31"/>
      <c r="FK1470" s="31"/>
      <c r="FL1470" s="31"/>
      <c r="FM1470" s="31"/>
      <c r="FN1470" s="31"/>
      <c r="FO1470" s="31"/>
      <c r="FP1470" s="31"/>
      <c r="FQ1470" s="31"/>
      <c r="FR1470" s="31"/>
      <c r="FS1470" s="31"/>
      <c r="FT1470" s="31"/>
      <c r="FU1470" s="31"/>
      <c r="FV1470" s="31"/>
      <c r="FW1470" s="31"/>
      <c r="FX1470" s="31"/>
      <c r="FY1470" s="31"/>
      <c r="FZ1470" s="31"/>
      <c r="GA1470" s="31"/>
      <c r="GB1470" s="31"/>
      <c r="GC1470" s="31"/>
      <c r="GD1470" s="31"/>
      <c r="GE1470" s="31"/>
      <c r="GF1470" s="31"/>
      <c r="GG1470" s="31"/>
      <c r="GH1470" s="31"/>
      <c r="GI1470" s="31"/>
      <c r="GJ1470" s="31"/>
      <c r="GK1470" s="31"/>
      <c r="GL1470" s="31"/>
      <c r="GM1470" s="31"/>
      <c r="GN1470" s="31"/>
      <c r="GO1470" s="31"/>
      <c r="GP1470" s="31"/>
      <c r="GQ1470" s="31"/>
      <c r="GR1470" s="31"/>
      <c r="GS1470" s="31"/>
      <c r="GT1470" s="31"/>
      <c r="GU1470" s="31"/>
      <c r="GV1470" s="31"/>
      <c r="GW1470" s="31"/>
      <c r="GX1470" s="31"/>
      <c r="GY1470" s="31"/>
      <c r="GZ1470" s="31"/>
    </row>
    <row r="1471" spans="2:208" s="32" customFormat="1" x14ac:dyDescent="0.2">
      <c r="B1471" s="21"/>
      <c r="C1471" s="22"/>
      <c r="D1471" s="22"/>
      <c r="E1471" s="22"/>
      <c r="F1471" s="246"/>
      <c r="G1471" s="121"/>
      <c r="H1471" s="27"/>
      <c r="I1471" s="28"/>
      <c r="J1471" s="29"/>
      <c r="K1471" s="30"/>
      <c r="L1471" s="34"/>
      <c r="M1471" s="35"/>
      <c r="N1471" s="30"/>
      <c r="O1471" s="34"/>
      <c r="P1471" s="35"/>
      <c r="Q1471" s="30"/>
      <c r="R1471" s="34"/>
      <c r="S1471" s="35"/>
      <c r="T1471" s="30"/>
      <c r="U1471" s="34"/>
      <c r="V1471" s="35"/>
      <c r="W1471" s="30"/>
      <c r="X1471" s="34"/>
      <c r="Y1471" s="34"/>
      <c r="Z1471" s="30"/>
      <c r="AA1471" s="34"/>
      <c r="AB1471" s="34"/>
      <c r="AC1471" s="30"/>
      <c r="AD1471" s="34"/>
      <c r="AE1471" s="34"/>
      <c r="AF1471" s="30"/>
      <c r="AG1471" s="34"/>
      <c r="AH1471" s="34"/>
      <c r="AI1471" s="30"/>
      <c r="AJ1471" s="34"/>
      <c r="AK1471" s="34"/>
      <c r="AL1471" s="30"/>
      <c r="AM1471" s="34"/>
      <c r="AN1471" s="34"/>
      <c r="AO1471" s="30"/>
      <c r="AP1471" s="34"/>
      <c r="AQ1471" s="34"/>
      <c r="AR1471" s="30"/>
      <c r="AS1471" s="34"/>
      <c r="AT1471" s="34"/>
      <c r="AU1471" s="30"/>
      <c r="AV1471" s="34"/>
      <c r="AW1471" s="34"/>
      <c r="AX1471" s="30"/>
      <c r="AY1471" s="34"/>
      <c r="AZ1471" s="34"/>
      <c r="BA1471" s="30"/>
      <c r="BB1471" s="34"/>
      <c r="BC1471" s="34"/>
      <c r="BD1471" s="30"/>
      <c r="BE1471" s="34"/>
      <c r="BF1471" s="34"/>
      <c r="BG1471" s="30"/>
      <c r="BH1471" s="34"/>
      <c r="BI1471" s="34"/>
      <c r="BJ1471" s="30"/>
      <c r="BK1471" s="34"/>
      <c r="BL1471" s="34"/>
      <c r="BM1471" s="122"/>
      <c r="BN1471" s="28"/>
      <c r="BO1471" s="34"/>
      <c r="BP1471" s="30"/>
      <c r="BQ1471" s="30"/>
      <c r="BR1471" s="31"/>
      <c r="BS1471" s="31"/>
      <c r="BT1471" s="31"/>
      <c r="BU1471" s="31"/>
      <c r="BV1471" s="31"/>
      <c r="BW1471" s="31"/>
      <c r="BX1471" s="31"/>
      <c r="BY1471" s="31"/>
      <c r="BZ1471" s="31"/>
      <c r="CA1471" s="31"/>
      <c r="CB1471" s="31"/>
      <c r="CC1471" s="31"/>
      <c r="CD1471" s="31"/>
      <c r="CE1471" s="31"/>
      <c r="CF1471" s="31"/>
      <c r="CG1471" s="31"/>
      <c r="CH1471" s="31"/>
      <c r="CI1471" s="31"/>
      <c r="CJ1471" s="31"/>
      <c r="CK1471" s="31"/>
      <c r="CL1471" s="31"/>
      <c r="CM1471" s="31"/>
      <c r="CN1471" s="31"/>
      <c r="CO1471" s="31"/>
      <c r="CP1471" s="31"/>
      <c r="CQ1471" s="31"/>
      <c r="CR1471" s="31"/>
      <c r="CS1471" s="31"/>
      <c r="CT1471" s="31"/>
      <c r="CU1471" s="31"/>
      <c r="CV1471" s="31"/>
      <c r="CW1471" s="31"/>
      <c r="CX1471" s="31"/>
      <c r="CY1471" s="31"/>
      <c r="CZ1471" s="31"/>
      <c r="DA1471" s="31"/>
      <c r="DB1471" s="31"/>
      <c r="DC1471" s="31"/>
      <c r="DD1471" s="31"/>
      <c r="DE1471" s="31"/>
      <c r="DF1471" s="31"/>
      <c r="DG1471" s="31"/>
      <c r="DH1471" s="31"/>
      <c r="DI1471" s="31"/>
      <c r="DJ1471" s="31"/>
      <c r="DK1471" s="31"/>
      <c r="DL1471" s="31"/>
      <c r="DM1471" s="31"/>
      <c r="DN1471" s="31"/>
      <c r="DO1471" s="31"/>
      <c r="DP1471" s="31"/>
      <c r="DQ1471" s="31"/>
      <c r="DR1471" s="31"/>
      <c r="DS1471" s="31"/>
      <c r="DT1471" s="31"/>
      <c r="DU1471" s="31"/>
      <c r="DV1471" s="31"/>
      <c r="DW1471" s="31"/>
      <c r="DX1471" s="31"/>
      <c r="DY1471" s="31"/>
      <c r="DZ1471" s="31"/>
      <c r="EA1471" s="31"/>
      <c r="EB1471" s="31"/>
      <c r="EC1471" s="31"/>
      <c r="ED1471" s="31"/>
      <c r="EE1471" s="31"/>
      <c r="EF1471" s="31"/>
      <c r="EG1471" s="31"/>
      <c r="EH1471" s="31"/>
      <c r="EI1471" s="31"/>
      <c r="EJ1471" s="31"/>
      <c r="EK1471" s="31"/>
      <c r="EL1471" s="31"/>
      <c r="EM1471" s="31"/>
      <c r="EN1471" s="31"/>
      <c r="EO1471" s="31"/>
      <c r="EP1471" s="31"/>
      <c r="EQ1471" s="31"/>
      <c r="ER1471" s="31"/>
      <c r="ES1471" s="31"/>
      <c r="ET1471" s="31"/>
      <c r="EU1471" s="31"/>
      <c r="EV1471" s="31"/>
      <c r="EW1471" s="31"/>
      <c r="EX1471" s="31"/>
      <c r="EY1471" s="31"/>
      <c r="EZ1471" s="31"/>
      <c r="FA1471" s="31"/>
      <c r="FB1471" s="31"/>
      <c r="FC1471" s="31"/>
      <c r="FD1471" s="31"/>
      <c r="FE1471" s="31"/>
      <c r="FF1471" s="31"/>
      <c r="FG1471" s="31"/>
      <c r="FH1471" s="31"/>
      <c r="FI1471" s="31"/>
      <c r="FJ1471" s="31"/>
      <c r="FK1471" s="31"/>
      <c r="FL1471" s="31"/>
      <c r="FM1471" s="31"/>
      <c r="FN1471" s="31"/>
      <c r="FO1471" s="31"/>
      <c r="FP1471" s="31"/>
      <c r="FQ1471" s="31"/>
      <c r="FR1471" s="31"/>
      <c r="FS1471" s="31"/>
      <c r="FT1471" s="31"/>
      <c r="FU1471" s="31"/>
      <c r="FV1471" s="31"/>
      <c r="FW1471" s="31"/>
      <c r="FX1471" s="31"/>
      <c r="FY1471" s="31"/>
      <c r="FZ1471" s="31"/>
      <c r="GA1471" s="31"/>
      <c r="GB1471" s="31"/>
      <c r="GC1471" s="31"/>
      <c r="GD1471" s="31"/>
      <c r="GE1471" s="31"/>
      <c r="GF1471" s="31"/>
      <c r="GG1471" s="31"/>
      <c r="GH1471" s="31"/>
      <c r="GI1471" s="31"/>
      <c r="GJ1471" s="31"/>
      <c r="GK1471" s="31"/>
      <c r="GL1471" s="31"/>
      <c r="GM1471" s="31"/>
      <c r="GN1471" s="31"/>
      <c r="GO1471" s="31"/>
      <c r="GP1471" s="31"/>
      <c r="GQ1471" s="31"/>
      <c r="GR1471" s="31"/>
      <c r="GS1471" s="31"/>
      <c r="GT1471" s="31"/>
      <c r="GU1471" s="31"/>
      <c r="GV1471" s="31"/>
      <c r="GW1471" s="31"/>
      <c r="GX1471" s="31"/>
      <c r="GY1471" s="31"/>
      <c r="GZ1471" s="31"/>
    </row>
    <row r="1472" spans="2:208" s="32" customFormat="1" x14ac:dyDescent="0.2">
      <c r="B1472" s="21"/>
      <c r="C1472" s="22"/>
      <c r="D1472" s="22"/>
      <c r="E1472" s="22"/>
      <c r="F1472" s="246"/>
      <c r="G1472" s="121"/>
      <c r="H1472" s="27"/>
      <c r="I1472" s="28"/>
      <c r="J1472" s="29"/>
      <c r="K1472" s="30"/>
      <c r="L1472" s="34"/>
      <c r="M1472" s="35"/>
      <c r="N1472" s="30"/>
      <c r="O1472" s="34"/>
      <c r="P1472" s="35"/>
      <c r="Q1472" s="30"/>
      <c r="R1472" s="34"/>
      <c r="S1472" s="35"/>
      <c r="T1472" s="30"/>
      <c r="U1472" s="34"/>
      <c r="V1472" s="35"/>
      <c r="W1472" s="30"/>
      <c r="X1472" s="34"/>
      <c r="Y1472" s="34"/>
      <c r="Z1472" s="30"/>
      <c r="AA1472" s="34"/>
      <c r="AB1472" s="34"/>
      <c r="AC1472" s="30"/>
      <c r="AD1472" s="34"/>
      <c r="AE1472" s="34"/>
      <c r="AF1472" s="30"/>
      <c r="AG1472" s="34"/>
      <c r="AH1472" s="34"/>
      <c r="AI1472" s="30"/>
      <c r="AJ1472" s="34"/>
      <c r="AK1472" s="34"/>
      <c r="AL1472" s="30"/>
      <c r="AM1472" s="34"/>
      <c r="AN1472" s="34"/>
      <c r="AO1472" s="30"/>
      <c r="AP1472" s="34"/>
      <c r="AQ1472" s="34"/>
      <c r="AR1472" s="30"/>
      <c r="AS1472" s="34"/>
      <c r="AT1472" s="34"/>
      <c r="AU1472" s="30"/>
      <c r="AV1472" s="34"/>
      <c r="AW1472" s="34"/>
      <c r="AX1472" s="30"/>
      <c r="AY1472" s="34"/>
      <c r="AZ1472" s="34"/>
      <c r="BA1472" s="30"/>
      <c r="BB1472" s="34"/>
      <c r="BC1472" s="34"/>
      <c r="BD1472" s="30"/>
      <c r="BE1472" s="34"/>
      <c r="BF1472" s="34"/>
      <c r="BG1472" s="30"/>
      <c r="BH1472" s="34"/>
      <c r="BI1472" s="34"/>
      <c r="BJ1472" s="30"/>
      <c r="BK1472" s="34"/>
      <c r="BL1472" s="34"/>
      <c r="BM1472" s="122"/>
      <c r="BN1472" s="28"/>
      <c r="BO1472" s="34"/>
      <c r="BP1472" s="30"/>
      <c r="BQ1472" s="30"/>
      <c r="BR1472" s="31"/>
      <c r="BS1472" s="31"/>
      <c r="BT1472" s="31"/>
      <c r="BU1472" s="31"/>
      <c r="BV1472" s="31"/>
      <c r="BW1472" s="31"/>
      <c r="BX1472" s="31"/>
      <c r="BY1472" s="31"/>
      <c r="BZ1472" s="31"/>
      <c r="CA1472" s="31"/>
      <c r="CB1472" s="31"/>
      <c r="CC1472" s="31"/>
      <c r="CD1472" s="31"/>
      <c r="CE1472" s="31"/>
      <c r="CF1472" s="31"/>
      <c r="CG1472" s="31"/>
      <c r="CH1472" s="31"/>
      <c r="CI1472" s="31"/>
      <c r="CJ1472" s="31"/>
      <c r="CK1472" s="31"/>
      <c r="CL1472" s="31"/>
      <c r="CM1472" s="31"/>
      <c r="CN1472" s="31"/>
      <c r="CO1472" s="31"/>
      <c r="CP1472" s="31"/>
      <c r="CQ1472" s="31"/>
      <c r="CR1472" s="31"/>
      <c r="CS1472" s="31"/>
      <c r="CT1472" s="31"/>
      <c r="CU1472" s="31"/>
      <c r="CV1472" s="31"/>
      <c r="CW1472" s="31"/>
      <c r="CX1472" s="31"/>
      <c r="CY1472" s="31"/>
      <c r="CZ1472" s="31"/>
      <c r="DA1472" s="31"/>
      <c r="DB1472" s="31"/>
      <c r="DC1472" s="31"/>
      <c r="DD1472" s="31"/>
      <c r="DE1472" s="31"/>
      <c r="DF1472" s="31"/>
      <c r="DG1472" s="31"/>
      <c r="DH1472" s="31"/>
      <c r="DI1472" s="31"/>
      <c r="DJ1472" s="31"/>
      <c r="DK1472" s="31"/>
      <c r="DL1472" s="31"/>
      <c r="DM1472" s="31"/>
      <c r="DN1472" s="31"/>
      <c r="DO1472" s="31"/>
      <c r="DP1472" s="31"/>
      <c r="DQ1472" s="31"/>
      <c r="DR1472" s="31"/>
      <c r="DS1472" s="31"/>
      <c r="DT1472" s="31"/>
      <c r="DU1472" s="31"/>
      <c r="DV1472" s="31"/>
      <c r="DW1472" s="31"/>
      <c r="DX1472" s="31"/>
      <c r="DY1472" s="31"/>
      <c r="DZ1472" s="31"/>
      <c r="EA1472" s="31"/>
      <c r="EB1472" s="31"/>
      <c r="EC1472" s="31"/>
      <c r="ED1472" s="31"/>
      <c r="EE1472" s="31"/>
      <c r="EF1472" s="31"/>
      <c r="EG1472" s="31"/>
      <c r="EH1472" s="31"/>
      <c r="EI1472" s="31"/>
      <c r="EJ1472" s="31"/>
      <c r="EK1472" s="31"/>
      <c r="EL1472" s="31"/>
      <c r="EM1472" s="31"/>
      <c r="EN1472" s="31"/>
      <c r="EO1472" s="31"/>
      <c r="EP1472" s="31"/>
      <c r="EQ1472" s="31"/>
      <c r="ER1472" s="31"/>
      <c r="ES1472" s="31"/>
      <c r="ET1472" s="31"/>
      <c r="EU1472" s="31"/>
      <c r="EV1472" s="31"/>
      <c r="EW1472" s="31"/>
      <c r="EX1472" s="31"/>
      <c r="EY1472" s="31"/>
      <c r="EZ1472" s="31"/>
      <c r="FA1472" s="31"/>
      <c r="FB1472" s="31"/>
      <c r="FC1472" s="31"/>
      <c r="FD1472" s="31"/>
      <c r="FE1472" s="31"/>
      <c r="FF1472" s="31"/>
      <c r="FG1472" s="31"/>
      <c r="FH1472" s="31"/>
      <c r="FI1472" s="31"/>
      <c r="FJ1472" s="31"/>
      <c r="FK1472" s="31"/>
      <c r="FL1472" s="31"/>
      <c r="FM1472" s="31"/>
      <c r="FN1472" s="31"/>
      <c r="FO1472" s="31"/>
      <c r="FP1472" s="31"/>
      <c r="FQ1472" s="31"/>
      <c r="FR1472" s="31"/>
      <c r="FS1472" s="31"/>
      <c r="FT1472" s="31"/>
      <c r="FU1472" s="31"/>
      <c r="FV1472" s="31"/>
      <c r="FW1472" s="31"/>
      <c r="FX1472" s="31"/>
      <c r="FY1472" s="31"/>
      <c r="FZ1472" s="31"/>
      <c r="GA1472" s="31"/>
      <c r="GB1472" s="31"/>
      <c r="GC1472" s="31"/>
      <c r="GD1472" s="31"/>
      <c r="GE1472" s="31"/>
      <c r="GF1472" s="31"/>
      <c r="GG1472" s="31"/>
      <c r="GH1472" s="31"/>
      <c r="GI1472" s="31"/>
      <c r="GJ1472" s="31"/>
      <c r="GK1472" s="31"/>
      <c r="GL1472" s="31"/>
      <c r="GM1472" s="31"/>
      <c r="GN1472" s="31"/>
      <c r="GO1472" s="31"/>
      <c r="GP1472" s="31"/>
      <c r="GQ1472" s="31"/>
      <c r="GR1472" s="31"/>
      <c r="GS1472" s="31"/>
      <c r="GT1472" s="31"/>
      <c r="GU1472" s="31"/>
      <c r="GV1472" s="31"/>
      <c r="GW1472" s="31"/>
      <c r="GX1472" s="31"/>
      <c r="GY1472" s="31"/>
      <c r="GZ1472" s="31"/>
    </row>
    <row r="1473" spans="2:208" s="32" customFormat="1" x14ac:dyDescent="0.2">
      <c r="B1473" s="21"/>
      <c r="C1473" s="22"/>
      <c r="D1473" s="22"/>
      <c r="E1473" s="22"/>
      <c r="F1473" s="246"/>
      <c r="G1473" s="121"/>
      <c r="H1473" s="27"/>
      <c r="I1473" s="28"/>
      <c r="J1473" s="29"/>
      <c r="K1473" s="30"/>
      <c r="L1473" s="34"/>
      <c r="M1473" s="35"/>
      <c r="N1473" s="30"/>
      <c r="O1473" s="34"/>
      <c r="P1473" s="35"/>
      <c r="Q1473" s="30"/>
      <c r="R1473" s="34"/>
      <c r="S1473" s="35"/>
      <c r="T1473" s="30"/>
      <c r="U1473" s="34"/>
      <c r="V1473" s="35"/>
      <c r="W1473" s="30"/>
      <c r="X1473" s="34"/>
      <c r="Y1473" s="34"/>
      <c r="Z1473" s="30"/>
      <c r="AA1473" s="34"/>
      <c r="AB1473" s="34"/>
      <c r="AC1473" s="30"/>
      <c r="AD1473" s="34"/>
      <c r="AE1473" s="34"/>
      <c r="AF1473" s="30"/>
      <c r="AG1473" s="34"/>
      <c r="AH1473" s="34"/>
      <c r="AI1473" s="30"/>
      <c r="AJ1473" s="34"/>
      <c r="AK1473" s="34"/>
      <c r="AL1473" s="30"/>
      <c r="AM1473" s="34"/>
      <c r="AN1473" s="34"/>
      <c r="AO1473" s="30"/>
      <c r="AP1473" s="34"/>
      <c r="AQ1473" s="34"/>
      <c r="AR1473" s="30"/>
      <c r="AS1473" s="34"/>
      <c r="AT1473" s="34"/>
      <c r="AU1473" s="30"/>
      <c r="AV1473" s="34"/>
      <c r="AW1473" s="34"/>
      <c r="AX1473" s="30"/>
      <c r="AY1473" s="34"/>
      <c r="AZ1473" s="34"/>
      <c r="BA1473" s="30"/>
      <c r="BB1473" s="34"/>
      <c r="BC1473" s="34"/>
      <c r="BD1473" s="30"/>
      <c r="BE1473" s="34"/>
      <c r="BF1473" s="34"/>
      <c r="BG1473" s="30"/>
      <c r="BH1473" s="34"/>
      <c r="BI1473" s="34"/>
      <c r="BJ1473" s="30"/>
      <c r="BK1473" s="34"/>
      <c r="BL1473" s="34"/>
      <c r="BM1473" s="122"/>
      <c r="BN1473" s="28"/>
      <c r="BO1473" s="34"/>
      <c r="BP1473" s="30"/>
      <c r="BQ1473" s="30"/>
      <c r="BR1473" s="31"/>
      <c r="BS1473" s="31"/>
      <c r="BT1473" s="31"/>
      <c r="BU1473" s="31"/>
      <c r="BV1473" s="31"/>
      <c r="BW1473" s="31"/>
      <c r="BX1473" s="31"/>
      <c r="BY1473" s="31"/>
      <c r="BZ1473" s="31"/>
      <c r="CA1473" s="31"/>
      <c r="CB1473" s="31"/>
      <c r="CC1473" s="31"/>
      <c r="CD1473" s="31"/>
      <c r="CE1473" s="31"/>
      <c r="CF1473" s="31"/>
      <c r="CG1473" s="31"/>
      <c r="CH1473" s="31"/>
      <c r="CI1473" s="31"/>
      <c r="CJ1473" s="31"/>
      <c r="CK1473" s="31"/>
      <c r="CL1473" s="31"/>
      <c r="CM1473" s="31"/>
      <c r="CN1473" s="31"/>
      <c r="CO1473" s="31"/>
      <c r="CP1473" s="31"/>
      <c r="CQ1473" s="31"/>
      <c r="CR1473" s="31"/>
      <c r="CS1473" s="31"/>
      <c r="CT1473" s="31"/>
      <c r="CU1473" s="31"/>
      <c r="CV1473" s="31"/>
      <c r="CW1473" s="31"/>
      <c r="CX1473" s="31"/>
      <c r="CY1473" s="31"/>
      <c r="CZ1473" s="31"/>
      <c r="DA1473" s="31"/>
      <c r="DB1473" s="31"/>
      <c r="DC1473" s="31"/>
      <c r="DD1473" s="31"/>
      <c r="DE1473" s="31"/>
      <c r="DF1473" s="31"/>
      <c r="DG1473" s="31"/>
      <c r="DH1473" s="31"/>
      <c r="DI1473" s="31"/>
      <c r="DJ1473" s="31"/>
      <c r="DK1473" s="31"/>
      <c r="DL1473" s="31"/>
      <c r="DM1473" s="31"/>
      <c r="DN1473" s="31"/>
      <c r="DO1473" s="31"/>
      <c r="DP1473" s="31"/>
      <c r="DQ1473" s="31"/>
      <c r="DR1473" s="31"/>
      <c r="DS1473" s="31"/>
      <c r="DT1473" s="31"/>
      <c r="DU1473" s="31"/>
      <c r="DV1473" s="31"/>
      <c r="DW1473" s="31"/>
      <c r="DX1473" s="31"/>
      <c r="DY1473" s="31"/>
      <c r="DZ1473" s="31"/>
      <c r="EA1473" s="31"/>
      <c r="EB1473" s="31"/>
      <c r="EC1473" s="31"/>
      <c r="ED1473" s="31"/>
      <c r="EE1473" s="31"/>
      <c r="EF1473" s="31"/>
      <c r="EG1473" s="31"/>
      <c r="EH1473" s="31"/>
      <c r="EI1473" s="31"/>
      <c r="EJ1473" s="31"/>
      <c r="EK1473" s="31"/>
      <c r="EL1473" s="31"/>
      <c r="EM1473" s="31"/>
      <c r="EN1473" s="31"/>
      <c r="EO1473" s="31"/>
      <c r="EP1473" s="31"/>
      <c r="EQ1473" s="31"/>
      <c r="ER1473" s="31"/>
      <c r="ES1473" s="31"/>
      <c r="ET1473" s="31"/>
      <c r="EU1473" s="31"/>
      <c r="EV1473" s="31"/>
      <c r="EW1473" s="31"/>
      <c r="EX1473" s="31"/>
      <c r="EY1473" s="31"/>
      <c r="EZ1473" s="31"/>
      <c r="FA1473" s="31"/>
      <c r="FB1473" s="31"/>
      <c r="FC1473" s="31"/>
      <c r="FD1473" s="31"/>
      <c r="FE1473" s="31"/>
      <c r="FF1473" s="31"/>
      <c r="FG1473" s="31"/>
      <c r="FH1473" s="31"/>
      <c r="FI1473" s="31"/>
      <c r="FJ1473" s="31"/>
      <c r="FK1473" s="31"/>
      <c r="FL1473" s="31"/>
      <c r="FM1473" s="31"/>
      <c r="FN1473" s="31"/>
      <c r="FO1473" s="31"/>
      <c r="FP1473" s="31"/>
      <c r="FQ1473" s="31"/>
      <c r="FR1473" s="31"/>
      <c r="FS1473" s="31"/>
      <c r="FT1473" s="31"/>
      <c r="FU1473" s="31"/>
      <c r="FV1473" s="31"/>
      <c r="FW1473" s="31"/>
      <c r="FX1473" s="31"/>
      <c r="FY1473" s="31"/>
      <c r="FZ1473" s="31"/>
      <c r="GA1473" s="31"/>
      <c r="GB1473" s="31"/>
      <c r="GC1473" s="31"/>
      <c r="GD1473" s="31"/>
      <c r="GE1473" s="31"/>
      <c r="GF1473" s="31"/>
      <c r="GG1473" s="31"/>
      <c r="GH1473" s="31"/>
      <c r="GI1473" s="31"/>
      <c r="GJ1473" s="31"/>
      <c r="GK1473" s="31"/>
      <c r="GL1473" s="31"/>
      <c r="GM1473" s="31"/>
      <c r="GN1473" s="31"/>
      <c r="GO1473" s="31"/>
      <c r="GP1473" s="31"/>
      <c r="GQ1473" s="31"/>
      <c r="GR1473" s="31"/>
      <c r="GS1473" s="31"/>
      <c r="GT1473" s="31"/>
      <c r="GU1473" s="31"/>
      <c r="GV1473" s="31"/>
      <c r="GW1473" s="31"/>
      <c r="GX1473" s="31"/>
      <c r="GY1473" s="31"/>
      <c r="GZ1473" s="31"/>
    </row>
    <row r="1474" spans="2:208" s="32" customFormat="1" x14ac:dyDescent="0.2">
      <c r="B1474" s="21"/>
      <c r="C1474" s="22"/>
      <c r="D1474" s="22"/>
      <c r="E1474" s="22"/>
      <c r="F1474" s="246"/>
      <c r="G1474" s="121"/>
      <c r="H1474" s="27"/>
      <c r="I1474" s="28"/>
      <c r="J1474" s="29"/>
      <c r="K1474" s="30"/>
      <c r="L1474" s="34"/>
      <c r="M1474" s="35"/>
      <c r="N1474" s="30"/>
      <c r="O1474" s="34"/>
      <c r="P1474" s="35"/>
      <c r="Q1474" s="30"/>
      <c r="R1474" s="34"/>
      <c r="S1474" s="35"/>
      <c r="T1474" s="30"/>
      <c r="U1474" s="34"/>
      <c r="V1474" s="35"/>
      <c r="W1474" s="30"/>
      <c r="X1474" s="34"/>
      <c r="Y1474" s="34"/>
      <c r="Z1474" s="30"/>
      <c r="AA1474" s="34"/>
      <c r="AB1474" s="34"/>
      <c r="AC1474" s="30"/>
      <c r="AD1474" s="34"/>
      <c r="AE1474" s="34"/>
      <c r="AF1474" s="30"/>
      <c r="AG1474" s="34"/>
      <c r="AH1474" s="34"/>
      <c r="AI1474" s="30"/>
      <c r="AJ1474" s="34"/>
      <c r="AK1474" s="34"/>
      <c r="AL1474" s="30"/>
      <c r="AM1474" s="34"/>
      <c r="AN1474" s="34"/>
      <c r="AO1474" s="30"/>
      <c r="AP1474" s="34"/>
      <c r="AQ1474" s="34"/>
      <c r="AR1474" s="30"/>
      <c r="AS1474" s="34"/>
      <c r="AT1474" s="34"/>
      <c r="AU1474" s="30"/>
      <c r="AV1474" s="34"/>
      <c r="AW1474" s="34"/>
      <c r="AX1474" s="30"/>
      <c r="AY1474" s="34"/>
      <c r="AZ1474" s="34"/>
      <c r="BA1474" s="30"/>
      <c r="BB1474" s="34"/>
      <c r="BC1474" s="34"/>
      <c r="BD1474" s="30"/>
      <c r="BE1474" s="34"/>
      <c r="BF1474" s="34"/>
      <c r="BG1474" s="30"/>
      <c r="BH1474" s="34"/>
      <c r="BI1474" s="34"/>
      <c r="BJ1474" s="30"/>
      <c r="BK1474" s="34"/>
      <c r="BL1474" s="34"/>
      <c r="BM1474" s="122"/>
      <c r="BN1474" s="28"/>
      <c r="BO1474" s="34"/>
      <c r="BP1474" s="30"/>
      <c r="BQ1474" s="30"/>
      <c r="BR1474" s="31"/>
      <c r="BS1474" s="31"/>
      <c r="BT1474" s="31"/>
      <c r="BU1474" s="31"/>
      <c r="BV1474" s="31"/>
      <c r="BW1474" s="31"/>
      <c r="BX1474" s="31"/>
      <c r="BY1474" s="31"/>
      <c r="BZ1474" s="31"/>
      <c r="CA1474" s="31"/>
      <c r="CB1474" s="31"/>
      <c r="CC1474" s="31"/>
      <c r="CD1474" s="31"/>
      <c r="CE1474" s="31"/>
      <c r="CF1474" s="31"/>
      <c r="CG1474" s="31"/>
      <c r="CH1474" s="31"/>
      <c r="CI1474" s="31"/>
      <c r="CJ1474" s="31"/>
      <c r="CK1474" s="31"/>
      <c r="CL1474" s="31"/>
      <c r="CM1474" s="31"/>
      <c r="CN1474" s="31"/>
      <c r="CO1474" s="31"/>
      <c r="CP1474" s="31"/>
      <c r="CQ1474" s="31"/>
      <c r="CR1474" s="31"/>
      <c r="CS1474" s="31"/>
      <c r="CT1474" s="31"/>
      <c r="CU1474" s="31"/>
      <c r="CV1474" s="31"/>
      <c r="CW1474" s="31"/>
      <c r="CX1474" s="31"/>
      <c r="CY1474" s="31"/>
      <c r="CZ1474" s="31"/>
      <c r="DA1474" s="31"/>
      <c r="DB1474" s="31"/>
      <c r="DC1474" s="31"/>
      <c r="DD1474" s="31"/>
      <c r="DE1474" s="31"/>
      <c r="DF1474" s="31"/>
      <c r="DG1474" s="31"/>
      <c r="DH1474" s="31"/>
      <c r="DI1474" s="31"/>
      <c r="DJ1474" s="31"/>
      <c r="DK1474" s="31"/>
      <c r="DL1474" s="31"/>
      <c r="DM1474" s="31"/>
      <c r="DN1474" s="31"/>
      <c r="DO1474" s="31"/>
      <c r="DP1474" s="31"/>
      <c r="DQ1474" s="31"/>
      <c r="DR1474" s="31"/>
      <c r="DS1474" s="31"/>
      <c r="DT1474" s="31"/>
      <c r="DU1474" s="31"/>
      <c r="DV1474" s="31"/>
      <c r="DW1474" s="31"/>
      <c r="DX1474" s="31"/>
      <c r="DY1474" s="31"/>
      <c r="DZ1474" s="31"/>
      <c r="EA1474" s="31"/>
      <c r="EB1474" s="31"/>
      <c r="EC1474" s="31"/>
      <c r="ED1474" s="31"/>
      <c r="EE1474" s="31"/>
      <c r="EF1474" s="31"/>
      <c r="EG1474" s="31"/>
      <c r="EH1474" s="31"/>
      <c r="EI1474" s="31"/>
      <c r="EJ1474" s="31"/>
      <c r="EK1474" s="31"/>
      <c r="EL1474" s="31"/>
      <c r="EM1474" s="31"/>
      <c r="EN1474" s="31"/>
      <c r="EO1474" s="31"/>
      <c r="EP1474" s="31"/>
      <c r="EQ1474" s="31"/>
      <c r="ER1474" s="31"/>
      <c r="ES1474" s="31"/>
      <c r="ET1474" s="31"/>
      <c r="EU1474" s="31"/>
      <c r="EV1474" s="31"/>
      <c r="EW1474" s="31"/>
      <c r="EX1474" s="31"/>
      <c r="EY1474" s="31"/>
      <c r="EZ1474" s="31"/>
      <c r="FA1474" s="31"/>
      <c r="FB1474" s="31"/>
      <c r="FC1474" s="31"/>
      <c r="FD1474" s="31"/>
      <c r="FE1474" s="31"/>
      <c r="FF1474" s="31"/>
      <c r="FG1474" s="31"/>
      <c r="FH1474" s="31"/>
      <c r="FI1474" s="31"/>
      <c r="FJ1474" s="31"/>
      <c r="FK1474" s="31"/>
      <c r="FL1474" s="31"/>
      <c r="FM1474" s="31"/>
      <c r="FN1474" s="31"/>
      <c r="FO1474" s="31"/>
      <c r="FP1474" s="31"/>
      <c r="FQ1474" s="31"/>
      <c r="FR1474" s="31"/>
      <c r="FS1474" s="31"/>
      <c r="FT1474" s="31"/>
      <c r="FU1474" s="31"/>
      <c r="FV1474" s="31"/>
      <c r="FW1474" s="31"/>
      <c r="FX1474" s="31"/>
      <c r="FY1474" s="31"/>
      <c r="FZ1474" s="31"/>
      <c r="GA1474" s="31"/>
      <c r="GB1474" s="31"/>
      <c r="GC1474" s="31"/>
      <c r="GD1474" s="31"/>
      <c r="GE1474" s="31"/>
      <c r="GF1474" s="31"/>
      <c r="GG1474" s="31"/>
      <c r="GH1474" s="31"/>
      <c r="GI1474" s="31"/>
      <c r="GJ1474" s="31"/>
      <c r="GK1474" s="31"/>
      <c r="GL1474" s="31"/>
      <c r="GM1474" s="31"/>
      <c r="GN1474" s="31"/>
      <c r="GO1474" s="31"/>
      <c r="GP1474" s="31"/>
      <c r="GQ1474" s="31"/>
      <c r="GR1474" s="31"/>
      <c r="GS1474" s="31"/>
      <c r="GT1474" s="31"/>
      <c r="GU1474" s="31"/>
      <c r="GV1474" s="31"/>
      <c r="GW1474" s="31"/>
      <c r="GX1474" s="31"/>
      <c r="GY1474" s="31"/>
      <c r="GZ1474" s="31"/>
    </row>
    <row r="1475" spans="2:208" s="32" customFormat="1" x14ac:dyDescent="0.2">
      <c r="B1475" s="21"/>
      <c r="C1475" s="22"/>
      <c r="D1475" s="22"/>
      <c r="E1475" s="22"/>
      <c r="F1475" s="246"/>
      <c r="G1475" s="121"/>
      <c r="H1475" s="27"/>
      <c r="I1475" s="28"/>
      <c r="J1475" s="29"/>
      <c r="K1475" s="30"/>
      <c r="L1475" s="34"/>
      <c r="M1475" s="35"/>
      <c r="N1475" s="30"/>
      <c r="O1475" s="34"/>
      <c r="P1475" s="35"/>
      <c r="Q1475" s="30"/>
      <c r="R1475" s="34"/>
      <c r="S1475" s="35"/>
      <c r="T1475" s="30"/>
      <c r="U1475" s="34"/>
      <c r="V1475" s="35"/>
      <c r="W1475" s="30"/>
      <c r="X1475" s="34"/>
      <c r="Y1475" s="34"/>
      <c r="Z1475" s="30"/>
      <c r="AA1475" s="34"/>
      <c r="AB1475" s="34"/>
      <c r="AC1475" s="30"/>
      <c r="AD1475" s="34"/>
      <c r="AE1475" s="34"/>
      <c r="AF1475" s="30"/>
      <c r="AG1475" s="34"/>
      <c r="AH1475" s="34"/>
      <c r="AI1475" s="30"/>
      <c r="AJ1475" s="34"/>
      <c r="AK1475" s="34"/>
      <c r="AL1475" s="30"/>
      <c r="AM1475" s="34"/>
      <c r="AN1475" s="34"/>
      <c r="AO1475" s="30"/>
      <c r="AP1475" s="34"/>
      <c r="AQ1475" s="34"/>
      <c r="AR1475" s="30"/>
      <c r="AS1475" s="34"/>
      <c r="AT1475" s="34"/>
      <c r="AU1475" s="30"/>
      <c r="AV1475" s="34"/>
      <c r="AW1475" s="34"/>
      <c r="AX1475" s="30"/>
      <c r="AY1475" s="34"/>
      <c r="AZ1475" s="34"/>
      <c r="BA1475" s="30"/>
      <c r="BB1475" s="34"/>
      <c r="BC1475" s="34"/>
      <c r="BD1475" s="30"/>
      <c r="BE1475" s="34"/>
      <c r="BF1475" s="34"/>
      <c r="BG1475" s="30"/>
      <c r="BH1475" s="34"/>
      <c r="BI1475" s="34"/>
      <c r="BJ1475" s="30"/>
      <c r="BK1475" s="34"/>
      <c r="BL1475" s="34"/>
      <c r="BM1475" s="122"/>
      <c r="BN1475" s="28"/>
      <c r="BO1475" s="34"/>
      <c r="BP1475" s="30"/>
      <c r="BQ1475" s="30"/>
      <c r="BR1475" s="31"/>
      <c r="BS1475" s="31"/>
      <c r="BT1475" s="31"/>
      <c r="BU1475" s="31"/>
      <c r="BV1475" s="31"/>
      <c r="BW1475" s="31"/>
      <c r="BX1475" s="31"/>
      <c r="BY1475" s="31"/>
      <c r="BZ1475" s="31"/>
      <c r="CA1475" s="31"/>
      <c r="CB1475" s="31"/>
      <c r="CC1475" s="31"/>
      <c r="CD1475" s="31"/>
      <c r="CE1475" s="31"/>
      <c r="CF1475" s="31"/>
      <c r="CG1475" s="31"/>
      <c r="CH1475" s="31"/>
      <c r="CI1475" s="31"/>
      <c r="CJ1475" s="31"/>
      <c r="CK1475" s="31"/>
      <c r="CL1475" s="31"/>
      <c r="CM1475" s="31"/>
      <c r="CN1475" s="31"/>
      <c r="CO1475" s="31"/>
      <c r="CP1475" s="31"/>
      <c r="CQ1475" s="31"/>
      <c r="CR1475" s="31"/>
      <c r="CS1475" s="31"/>
      <c r="CT1475" s="31"/>
      <c r="CU1475" s="31"/>
      <c r="CV1475" s="31"/>
      <c r="CW1475" s="31"/>
      <c r="CX1475" s="31"/>
      <c r="CY1475" s="31"/>
      <c r="CZ1475" s="31"/>
      <c r="DA1475" s="31"/>
      <c r="DB1475" s="31"/>
      <c r="DC1475" s="31"/>
      <c r="DD1475" s="31"/>
      <c r="DE1475" s="31"/>
      <c r="DF1475" s="31"/>
      <c r="DG1475" s="31"/>
      <c r="DH1475" s="31"/>
      <c r="DI1475" s="31"/>
      <c r="DJ1475" s="31"/>
      <c r="DK1475" s="31"/>
      <c r="DL1475" s="31"/>
      <c r="DM1475" s="31"/>
      <c r="DN1475" s="31"/>
      <c r="DO1475" s="31"/>
      <c r="DP1475" s="31"/>
      <c r="DQ1475" s="31"/>
      <c r="DR1475" s="31"/>
      <c r="DS1475" s="31"/>
      <c r="DT1475" s="31"/>
      <c r="DU1475" s="31"/>
      <c r="DV1475" s="31"/>
      <c r="DW1475" s="31"/>
      <c r="DX1475" s="31"/>
      <c r="DY1475" s="31"/>
      <c r="DZ1475" s="31"/>
      <c r="EA1475" s="31"/>
      <c r="EB1475" s="31"/>
      <c r="EC1475" s="31"/>
      <c r="ED1475" s="31"/>
      <c r="EE1475" s="31"/>
      <c r="EF1475" s="31"/>
      <c r="EG1475" s="31"/>
      <c r="EH1475" s="31"/>
      <c r="EI1475" s="31"/>
      <c r="EJ1475" s="31"/>
      <c r="EK1475" s="31"/>
      <c r="EL1475" s="31"/>
      <c r="EM1475" s="31"/>
      <c r="EN1475" s="31"/>
      <c r="EO1475" s="31"/>
      <c r="EP1475" s="31"/>
      <c r="EQ1475" s="31"/>
      <c r="ER1475" s="31"/>
      <c r="ES1475" s="31"/>
      <c r="ET1475" s="31"/>
      <c r="EU1475" s="31"/>
      <c r="EV1475" s="31"/>
      <c r="EW1475" s="31"/>
      <c r="EX1475" s="31"/>
      <c r="EY1475" s="31"/>
      <c r="EZ1475" s="31"/>
      <c r="FA1475" s="31"/>
      <c r="FB1475" s="31"/>
      <c r="FC1475" s="31"/>
      <c r="FD1475" s="31"/>
      <c r="FE1475" s="31"/>
      <c r="FF1475" s="31"/>
      <c r="FG1475" s="31"/>
      <c r="FH1475" s="31"/>
      <c r="FI1475" s="31"/>
      <c r="FJ1475" s="31"/>
      <c r="FK1475" s="31"/>
      <c r="FL1475" s="31"/>
      <c r="FM1475" s="31"/>
      <c r="FN1475" s="31"/>
      <c r="FO1475" s="31"/>
      <c r="FP1475" s="31"/>
      <c r="FQ1475" s="31"/>
      <c r="FR1475" s="31"/>
      <c r="FS1475" s="31"/>
      <c r="FT1475" s="31"/>
      <c r="FU1475" s="31"/>
      <c r="FV1475" s="31"/>
      <c r="FW1475" s="31"/>
      <c r="FX1475" s="31"/>
      <c r="FY1475" s="31"/>
      <c r="FZ1475" s="31"/>
      <c r="GA1475" s="31"/>
      <c r="GB1475" s="31"/>
      <c r="GC1475" s="31"/>
      <c r="GD1475" s="31"/>
      <c r="GE1475" s="31"/>
      <c r="GF1475" s="31"/>
      <c r="GG1475" s="31"/>
      <c r="GH1475" s="31"/>
      <c r="GI1475" s="31"/>
      <c r="GJ1475" s="31"/>
      <c r="GK1475" s="31"/>
      <c r="GL1475" s="31"/>
      <c r="GM1475" s="31"/>
      <c r="GN1475" s="31"/>
      <c r="GO1475" s="31"/>
      <c r="GP1475" s="31"/>
      <c r="GQ1475" s="31"/>
      <c r="GR1475" s="31"/>
      <c r="GS1475" s="31"/>
      <c r="GT1475" s="31"/>
      <c r="GU1475" s="31"/>
      <c r="GV1475" s="31"/>
      <c r="GW1475" s="31"/>
      <c r="GX1475" s="31"/>
      <c r="GY1475" s="31"/>
      <c r="GZ1475" s="31"/>
    </row>
    <row r="1476" spans="2:208" s="32" customFormat="1" x14ac:dyDescent="0.2">
      <c r="B1476" s="21"/>
      <c r="C1476" s="22"/>
      <c r="D1476" s="22"/>
      <c r="E1476" s="22"/>
      <c r="F1476" s="246"/>
      <c r="G1476" s="121"/>
      <c r="H1476" s="27"/>
      <c r="I1476" s="28"/>
      <c r="J1476" s="29"/>
      <c r="K1476" s="30"/>
      <c r="L1476" s="34"/>
      <c r="M1476" s="35"/>
      <c r="N1476" s="30"/>
      <c r="O1476" s="34"/>
      <c r="P1476" s="35"/>
      <c r="Q1476" s="30"/>
      <c r="R1476" s="34"/>
      <c r="S1476" s="35"/>
      <c r="T1476" s="30"/>
      <c r="U1476" s="34"/>
      <c r="V1476" s="35"/>
      <c r="W1476" s="30"/>
      <c r="X1476" s="34"/>
      <c r="Y1476" s="34"/>
      <c r="Z1476" s="30"/>
      <c r="AA1476" s="34"/>
      <c r="AB1476" s="34"/>
      <c r="AC1476" s="30"/>
      <c r="AD1476" s="34"/>
      <c r="AE1476" s="34"/>
      <c r="AF1476" s="30"/>
      <c r="AG1476" s="34"/>
      <c r="AH1476" s="34"/>
      <c r="AI1476" s="30"/>
      <c r="AJ1476" s="34"/>
      <c r="AK1476" s="34"/>
      <c r="AL1476" s="30"/>
      <c r="AM1476" s="34"/>
      <c r="AN1476" s="34"/>
      <c r="AO1476" s="30"/>
      <c r="AP1476" s="34"/>
      <c r="AQ1476" s="34"/>
      <c r="AR1476" s="30"/>
      <c r="AS1476" s="34"/>
      <c r="AT1476" s="34"/>
      <c r="AU1476" s="30"/>
      <c r="AV1476" s="34"/>
      <c r="AW1476" s="34"/>
      <c r="AX1476" s="30"/>
      <c r="AY1476" s="34"/>
      <c r="AZ1476" s="34"/>
      <c r="BA1476" s="30"/>
      <c r="BB1476" s="34"/>
      <c r="BC1476" s="34"/>
      <c r="BD1476" s="30"/>
      <c r="BE1476" s="34"/>
      <c r="BF1476" s="34"/>
      <c r="BG1476" s="30"/>
      <c r="BH1476" s="34"/>
      <c r="BI1476" s="34"/>
      <c r="BJ1476" s="30"/>
      <c r="BK1476" s="34"/>
      <c r="BL1476" s="34"/>
      <c r="BM1476" s="122"/>
      <c r="BN1476" s="28"/>
      <c r="BO1476" s="34"/>
      <c r="BP1476" s="30"/>
      <c r="BQ1476" s="30"/>
      <c r="BR1476" s="31"/>
      <c r="BS1476" s="31"/>
      <c r="BT1476" s="31"/>
      <c r="BU1476" s="31"/>
      <c r="BV1476" s="31"/>
      <c r="BW1476" s="31"/>
      <c r="BX1476" s="31"/>
      <c r="BY1476" s="31"/>
      <c r="BZ1476" s="31"/>
      <c r="CA1476" s="31"/>
      <c r="CB1476" s="31"/>
      <c r="CC1476" s="31"/>
      <c r="CD1476" s="31"/>
      <c r="CE1476" s="31"/>
      <c r="CF1476" s="31"/>
      <c r="CG1476" s="31"/>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1"/>
      <c r="DD1476" s="31"/>
      <c r="DE1476" s="31"/>
      <c r="DF1476" s="31"/>
      <c r="DG1476" s="31"/>
      <c r="DH1476" s="31"/>
      <c r="DI1476" s="31"/>
      <c r="DJ1476" s="31"/>
      <c r="DK1476" s="31"/>
      <c r="DL1476" s="31"/>
      <c r="DM1476" s="31"/>
      <c r="DN1476" s="31"/>
      <c r="DO1476" s="31"/>
      <c r="DP1476" s="31"/>
      <c r="DQ1476" s="31"/>
      <c r="DR1476" s="31"/>
      <c r="DS1476" s="31"/>
      <c r="DT1476" s="31"/>
      <c r="DU1476" s="31"/>
      <c r="DV1476" s="31"/>
      <c r="DW1476" s="31"/>
      <c r="DX1476" s="31"/>
      <c r="DY1476" s="31"/>
      <c r="DZ1476" s="31"/>
      <c r="EA1476" s="31"/>
      <c r="EB1476" s="31"/>
      <c r="EC1476" s="31"/>
      <c r="ED1476" s="31"/>
      <c r="EE1476" s="31"/>
      <c r="EF1476" s="31"/>
      <c r="EG1476" s="31"/>
      <c r="EH1476" s="31"/>
      <c r="EI1476" s="31"/>
      <c r="EJ1476" s="31"/>
      <c r="EK1476" s="31"/>
      <c r="EL1476" s="31"/>
      <c r="EM1476" s="31"/>
      <c r="EN1476" s="31"/>
      <c r="EO1476" s="31"/>
      <c r="EP1476" s="31"/>
      <c r="EQ1476" s="31"/>
      <c r="ER1476" s="31"/>
      <c r="ES1476" s="31"/>
      <c r="ET1476" s="31"/>
      <c r="EU1476" s="31"/>
      <c r="EV1476" s="31"/>
      <c r="EW1476" s="31"/>
      <c r="EX1476" s="31"/>
      <c r="EY1476" s="31"/>
      <c r="EZ1476" s="31"/>
      <c r="FA1476" s="31"/>
      <c r="FB1476" s="31"/>
      <c r="FC1476" s="31"/>
      <c r="FD1476" s="31"/>
      <c r="FE1476" s="31"/>
      <c r="FF1476" s="31"/>
      <c r="FG1476" s="31"/>
      <c r="FH1476" s="31"/>
      <c r="FI1476" s="31"/>
      <c r="FJ1476" s="31"/>
      <c r="FK1476" s="31"/>
      <c r="FL1476" s="31"/>
      <c r="FM1476" s="31"/>
      <c r="FN1476" s="31"/>
      <c r="FO1476" s="31"/>
      <c r="FP1476" s="31"/>
      <c r="FQ1476" s="31"/>
      <c r="FR1476" s="31"/>
      <c r="FS1476" s="31"/>
      <c r="FT1476" s="31"/>
      <c r="FU1476" s="31"/>
      <c r="FV1476" s="31"/>
      <c r="FW1476" s="31"/>
      <c r="FX1476" s="31"/>
      <c r="FY1476" s="31"/>
      <c r="FZ1476" s="31"/>
      <c r="GA1476" s="31"/>
      <c r="GB1476" s="31"/>
      <c r="GC1476" s="31"/>
      <c r="GD1476" s="31"/>
      <c r="GE1476" s="31"/>
      <c r="GF1476" s="31"/>
      <c r="GG1476" s="31"/>
      <c r="GH1476" s="31"/>
      <c r="GI1476" s="31"/>
      <c r="GJ1476" s="31"/>
      <c r="GK1476" s="31"/>
      <c r="GL1476" s="31"/>
      <c r="GM1476" s="31"/>
      <c r="GN1476" s="31"/>
      <c r="GO1476" s="31"/>
      <c r="GP1476" s="31"/>
      <c r="GQ1476" s="31"/>
      <c r="GR1476" s="31"/>
      <c r="GS1476" s="31"/>
      <c r="GT1476" s="31"/>
      <c r="GU1476" s="31"/>
      <c r="GV1476" s="31"/>
      <c r="GW1476" s="31"/>
      <c r="GX1476" s="31"/>
      <c r="GY1476" s="31"/>
      <c r="GZ1476" s="31"/>
    </row>
    <row r="1477" spans="2:208" s="32" customFormat="1" x14ac:dyDescent="0.2">
      <c r="B1477" s="21"/>
      <c r="C1477" s="22"/>
      <c r="D1477" s="22"/>
      <c r="E1477" s="22"/>
      <c r="F1477" s="246"/>
      <c r="G1477" s="121"/>
      <c r="H1477" s="27"/>
      <c r="I1477" s="28"/>
      <c r="J1477" s="29"/>
      <c r="K1477" s="30"/>
      <c r="L1477" s="34"/>
      <c r="M1477" s="35"/>
      <c r="N1477" s="30"/>
      <c r="O1477" s="34"/>
      <c r="P1477" s="35"/>
      <c r="Q1477" s="30"/>
      <c r="R1477" s="34"/>
      <c r="S1477" s="35"/>
      <c r="T1477" s="30"/>
      <c r="U1477" s="34"/>
      <c r="V1477" s="35"/>
      <c r="W1477" s="30"/>
      <c r="X1477" s="34"/>
      <c r="Y1477" s="34"/>
      <c r="Z1477" s="30"/>
      <c r="AA1477" s="34"/>
      <c r="AB1477" s="34"/>
      <c r="AC1477" s="30"/>
      <c r="AD1477" s="34"/>
      <c r="AE1477" s="34"/>
      <c r="AF1477" s="30"/>
      <c r="AG1477" s="34"/>
      <c r="AH1477" s="34"/>
      <c r="AI1477" s="30"/>
      <c r="AJ1477" s="34"/>
      <c r="AK1477" s="34"/>
      <c r="AL1477" s="30"/>
      <c r="AM1477" s="34"/>
      <c r="AN1477" s="34"/>
      <c r="AO1477" s="30"/>
      <c r="AP1477" s="34"/>
      <c r="AQ1477" s="34"/>
      <c r="AR1477" s="30"/>
      <c r="AS1477" s="34"/>
      <c r="AT1477" s="34"/>
      <c r="AU1477" s="30"/>
      <c r="AV1477" s="34"/>
      <c r="AW1477" s="34"/>
      <c r="AX1477" s="30"/>
      <c r="AY1477" s="34"/>
      <c r="AZ1477" s="34"/>
      <c r="BA1477" s="30"/>
      <c r="BB1477" s="34"/>
      <c r="BC1477" s="34"/>
      <c r="BD1477" s="30"/>
      <c r="BE1477" s="34"/>
      <c r="BF1477" s="34"/>
      <c r="BG1477" s="30"/>
      <c r="BH1477" s="34"/>
      <c r="BI1477" s="34"/>
      <c r="BJ1477" s="30"/>
      <c r="BK1477" s="34"/>
      <c r="BL1477" s="34"/>
      <c r="BM1477" s="122"/>
      <c r="BN1477" s="28"/>
      <c r="BO1477" s="34"/>
      <c r="BP1477" s="30"/>
      <c r="BQ1477" s="30"/>
      <c r="BR1477" s="31"/>
      <c r="BS1477" s="31"/>
      <c r="BT1477" s="31"/>
      <c r="BU1477" s="31"/>
      <c r="BV1477" s="31"/>
      <c r="BW1477" s="31"/>
      <c r="BX1477" s="31"/>
      <c r="BY1477" s="31"/>
      <c r="BZ1477" s="31"/>
      <c r="CA1477" s="31"/>
      <c r="CB1477" s="31"/>
      <c r="CC1477" s="31"/>
      <c r="CD1477" s="31"/>
      <c r="CE1477" s="31"/>
      <c r="CF1477" s="31"/>
      <c r="CG1477" s="31"/>
      <c r="CH1477" s="31"/>
      <c r="CI1477" s="31"/>
      <c r="CJ1477" s="31"/>
      <c r="CK1477" s="31"/>
      <c r="CL1477" s="31"/>
      <c r="CM1477" s="31"/>
      <c r="CN1477" s="31"/>
      <c r="CO1477" s="31"/>
      <c r="CP1477" s="31"/>
      <c r="CQ1477" s="31"/>
      <c r="CR1477" s="31"/>
      <c r="CS1477" s="31"/>
      <c r="CT1477" s="31"/>
      <c r="CU1477" s="31"/>
      <c r="CV1477" s="31"/>
      <c r="CW1477" s="31"/>
      <c r="CX1477" s="31"/>
      <c r="CY1477" s="31"/>
      <c r="CZ1477" s="31"/>
      <c r="DA1477" s="31"/>
      <c r="DB1477" s="31"/>
      <c r="DC1477" s="31"/>
      <c r="DD1477" s="31"/>
      <c r="DE1477" s="31"/>
      <c r="DF1477" s="31"/>
      <c r="DG1477" s="31"/>
      <c r="DH1477" s="31"/>
      <c r="DI1477" s="31"/>
      <c r="DJ1477" s="31"/>
      <c r="DK1477" s="31"/>
      <c r="DL1477" s="31"/>
      <c r="DM1477" s="31"/>
      <c r="DN1477" s="31"/>
      <c r="DO1477" s="31"/>
      <c r="DP1477" s="31"/>
      <c r="DQ1477" s="31"/>
      <c r="DR1477" s="31"/>
      <c r="DS1477" s="31"/>
      <c r="DT1477" s="31"/>
      <c r="DU1477" s="31"/>
      <c r="DV1477" s="31"/>
      <c r="DW1477" s="31"/>
      <c r="DX1477" s="31"/>
      <c r="DY1477" s="31"/>
      <c r="DZ1477" s="31"/>
      <c r="EA1477" s="31"/>
      <c r="EB1477" s="31"/>
      <c r="EC1477" s="31"/>
      <c r="ED1477" s="31"/>
      <c r="EE1477" s="31"/>
      <c r="EF1477" s="31"/>
      <c r="EG1477" s="31"/>
      <c r="EH1477" s="31"/>
      <c r="EI1477" s="31"/>
      <c r="EJ1477" s="31"/>
      <c r="EK1477" s="31"/>
      <c r="EL1477" s="31"/>
      <c r="EM1477" s="31"/>
      <c r="EN1477" s="31"/>
      <c r="EO1477" s="31"/>
      <c r="EP1477" s="31"/>
      <c r="EQ1477" s="31"/>
      <c r="ER1477" s="31"/>
      <c r="ES1477" s="31"/>
      <c r="ET1477" s="31"/>
      <c r="EU1477" s="31"/>
      <c r="EV1477" s="31"/>
      <c r="EW1477" s="31"/>
      <c r="EX1477" s="31"/>
      <c r="EY1477" s="31"/>
      <c r="EZ1477" s="31"/>
      <c r="FA1477" s="31"/>
      <c r="FB1477" s="31"/>
      <c r="FC1477" s="31"/>
      <c r="FD1477" s="31"/>
      <c r="FE1477" s="31"/>
      <c r="FF1477" s="31"/>
      <c r="FG1477" s="31"/>
      <c r="FH1477" s="31"/>
      <c r="FI1477" s="31"/>
      <c r="FJ1477" s="31"/>
      <c r="FK1477" s="31"/>
      <c r="FL1477" s="31"/>
      <c r="FM1477" s="31"/>
      <c r="FN1477" s="31"/>
      <c r="FO1477" s="31"/>
      <c r="FP1477" s="31"/>
      <c r="FQ1477" s="31"/>
      <c r="FR1477" s="31"/>
      <c r="FS1477" s="31"/>
      <c r="FT1477" s="31"/>
      <c r="FU1477" s="31"/>
      <c r="FV1477" s="31"/>
      <c r="FW1477" s="31"/>
      <c r="FX1477" s="31"/>
      <c r="FY1477" s="31"/>
      <c r="FZ1477" s="31"/>
      <c r="GA1477" s="31"/>
      <c r="GB1477" s="31"/>
      <c r="GC1477" s="31"/>
      <c r="GD1477" s="31"/>
      <c r="GE1477" s="31"/>
      <c r="GF1477" s="31"/>
      <c r="GG1477" s="31"/>
      <c r="GH1477" s="31"/>
      <c r="GI1477" s="31"/>
      <c r="GJ1477" s="31"/>
      <c r="GK1477" s="31"/>
      <c r="GL1477" s="31"/>
      <c r="GM1477" s="31"/>
      <c r="GN1477" s="31"/>
      <c r="GO1477" s="31"/>
      <c r="GP1477" s="31"/>
      <c r="GQ1477" s="31"/>
      <c r="GR1477" s="31"/>
      <c r="GS1477" s="31"/>
      <c r="GT1477" s="31"/>
      <c r="GU1477" s="31"/>
      <c r="GV1477" s="31"/>
      <c r="GW1477" s="31"/>
      <c r="GX1477" s="31"/>
      <c r="GY1477" s="31"/>
      <c r="GZ1477" s="31"/>
    </row>
    <row r="1478" spans="2:208" s="32" customFormat="1" x14ac:dyDescent="0.2">
      <c r="B1478" s="21"/>
      <c r="C1478" s="22"/>
      <c r="D1478" s="22"/>
      <c r="E1478" s="22"/>
      <c r="F1478" s="246"/>
      <c r="G1478" s="121"/>
      <c r="H1478" s="27"/>
      <c r="I1478" s="28"/>
      <c r="J1478" s="29"/>
      <c r="K1478" s="30"/>
      <c r="L1478" s="34"/>
      <c r="M1478" s="35"/>
      <c r="N1478" s="30"/>
      <c r="O1478" s="34"/>
      <c r="P1478" s="35"/>
      <c r="Q1478" s="30"/>
      <c r="R1478" s="34"/>
      <c r="S1478" s="35"/>
      <c r="T1478" s="30"/>
      <c r="U1478" s="34"/>
      <c r="V1478" s="35"/>
      <c r="W1478" s="30"/>
      <c r="X1478" s="34"/>
      <c r="Y1478" s="34"/>
      <c r="Z1478" s="30"/>
      <c r="AA1478" s="34"/>
      <c r="AB1478" s="34"/>
      <c r="AC1478" s="30"/>
      <c r="AD1478" s="34"/>
      <c r="AE1478" s="34"/>
      <c r="AF1478" s="30"/>
      <c r="AG1478" s="34"/>
      <c r="AH1478" s="34"/>
      <c r="AI1478" s="30"/>
      <c r="AJ1478" s="34"/>
      <c r="AK1478" s="34"/>
      <c r="AL1478" s="30"/>
      <c r="AM1478" s="34"/>
      <c r="AN1478" s="34"/>
      <c r="AO1478" s="30"/>
      <c r="AP1478" s="34"/>
      <c r="AQ1478" s="34"/>
      <c r="AR1478" s="30"/>
      <c r="AS1478" s="34"/>
      <c r="AT1478" s="34"/>
      <c r="AU1478" s="30"/>
      <c r="AV1478" s="34"/>
      <c r="AW1478" s="34"/>
      <c r="AX1478" s="30"/>
      <c r="AY1478" s="34"/>
      <c r="AZ1478" s="34"/>
      <c r="BA1478" s="30"/>
      <c r="BB1478" s="34"/>
      <c r="BC1478" s="34"/>
      <c r="BD1478" s="30"/>
      <c r="BE1478" s="34"/>
      <c r="BF1478" s="34"/>
      <c r="BG1478" s="30"/>
      <c r="BH1478" s="34"/>
      <c r="BI1478" s="34"/>
      <c r="BJ1478" s="30"/>
      <c r="BK1478" s="34"/>
      <c r="BL1478" s="34"/>
      <c r="BM1478" s="122"/>
      <c r="BN1478" s="28"/>
      <c r="BO1478" s="34"/>
      <c r="BP1478" s="30"/>
      <c r="BQ1478" s="30"/>
      <c r="BR1478" s="31"/>
      <c r="BS1478" s="31"/>
      <c r="BT1478" s="31"/>
      <c r="BU1478" s="31"/>
      <c r="BV1478" s="31"/>
      <c r="BW1478" s="31"/>
      <c r="BX1478" s="31"/>
      <c r="BY1478" s="31"/>
      <c r="BZ1478" s="31"/>
      <c r="CA1478" s="31"/>
      <c r="CB1478" s="31"/>
      <c r="CC1478" s="31"/>
      <c r="CD1478" s="31"/>
      <c r="CE1478" s="31"/>
      <c r="CF1478" s="31"/>
      <c r="CG1478" s="31"/>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1"/>
      <c r="DD1478" s="31"/>
      <c r="DE1478" s="31"/>
      <c r="DF1478" s="31"/>
      <c r="DG1478" s="31"/>
      <c r="DH1478" s="31"/>
      <c r="DI1478" s="31"/>
      <c r="DJ1478" s="31"/>
      <c r="DK1478" s="31"/>
      <c r="DL1478" s="31"/>
      <c r="DM1478" s="31"/>
      <c r="DN1478" s="31"/>
      <c r="DO1478" s="31"/>
      <c r="DP1478" s="31"/>
      <c r="DQ1478" s="31"/>
      <c r="DR1478" s="31"/>
      <c r="DS1478" s="31"/>
      <c r="DT1478" s="31"/>
      <c r="DU1478" s="31"/>
      <c r="DV1478" s="31"/>
      <c r="DW1478" s="31"/>
      <c r="DX1478" s="31"/>
      <c r="DY1478" s="31"/>
      <c r="DZ1478" s="31"/>
      <c r="EA1478" s="31"/>
      <c r="EB1478" s="31"/>
      <c r="EC1478" s="31"/>
      <c r="ED1478" s="31"/>
      <c r="EE1478" s="31"/>
      <c r="EF1478" s="31"/>
      <c r="EG1478" s="31"/>
      <c r="EH1478" s="31"/>
      <c r="EI1478" s="31"/>
      <c r="EJ1478" s="31"/>
      <c r="EK1478" s="31"/>
      <c r="EL1478" s="31"/>
      <c r="EM1478" s="31"/>
      <c r="EN1478" s="31"/>
      <c r="EO1478" s="31"/>
      <c r="EP1478" s="31"/>
      <c r="EQ1478" s="31"/>
      <c r="ER1478" s="31"/>
      <c r="ES1478" s="31"/>
      <c r="ET1478" s="31"/>
      <c r="EU1478" s="31"/>
      <c r="EV1478" s="31"/>
      <c r="EW1478" s="31"/>
      <c r="EX1478" s="31"/>
      <c r="EY1478" s="31"/>
      <c r="EZ1478" s="31"/>
      <c r="FA1478" s="31"/>
      <c r="FB1478" s="31"/>
      <c r="FC1478" s="31"/>
      <c r="FD1478" s="31"/>
      <c r="FE1478" s="31"/>
      <c r="FF1478" s="31"/>
      <c r="FG1478" s="31"/>
      <c r="FH1478" s="31"/>
      <c r="FI1478" s="31"/>
      <c r="FJ1478" s="31"/>
      <c r="FK1478" s="31"/>
      <c r="FL1478" s="31"/>
      <c r="FM1478" s="31"/>
      <c r="FN1478" s="31"/>
      <c r="FO1478" s="31"/>
      <c r="FP1478" s="31"/>
      <c r="FQ1478" s="31"/>
      <c r="FR1478" s="31"/>
      <c r="FS1478" s="31"/>
      <c r="FT1478" s="31"/>
      <c r="FU1478" s="31"/>
      <c r="FV1478" s="31"/>
      <c r="FW1478" s="31"/>
      <c r="FX1478" s="31"/>
      <c r="FY1478" s="31"/>
      <c r="FZ1478" s="31"/>
      <c r="GA1478" s="31"/>
      <c r="GB1478" s="31"/>
      <c r="GC1478" s="31"/>
      <c r="GD1478" s="31"/>
      <c r="GE1478" s="31"/>
      <c r="GF1478" s="31"/>
      <c r="GG1478" s="31"/>
      <c r="GH1478" s="31"/>
      <c r="GI1478" s="31"/>
      <c r="GJ1478" s="31"/>
      <c r="GK1478" s="31"/>
      <c r="GL1478" s="31"/>
      <c r="GM1478" s="31"/>
      <c r="GN1478" s="31"/>
      <c r="GO1478" s="31"/>
      <c r="GP1478" s="31"/>
      <c r="GQ1478" s="31"/>
      <c r="GR1478" s="31"/>
      <c r="GS1478" s="31"/>
      <c r="GT1478" s="31"/>
      <c r="GU1478" s="31"/>
      <c r="GV1478" s="31"/>
      <c r="GW1478" s="31"/>
      <c r="GX1478" s="31"/>
      <c r="GY1478" s="31"/>
      <c r="GZ1478" s="31"/>
    </row>
    <row r="1479" spans="2:208" s="32" customFormat="1" x14ac:dyDescent="0.2">
      <c r="B1479" s="21"/>
      <c r="C1479" s="22"/>
      <c r="D1479" s="22"/>
      <c r="E1479" s="22"/>
      <c r="F1479" s="246"/>
      <c r="G1479" s="121"/>
      <c r="H1479" s="27"/>
      <c r="I1479" s="28"/>
      <c r="J1479" s="29"/>
      <c r="K1479" s="30"/>
      <c r="L1479" s="34"/>
      <c r="M1479" s="35"/>
      <c r="N1479" s="30"/>
      <c r="O1479" s="34"/>
      <c r="P1479" s="35"/>
      <c r="Q1479" s="30"/>
      <c r="R1479" s="34"/>
      <c r="S1479" s="35"/>
      <c r="T1479" s="30"/>
      <c r="U1479" s="34"/>
      <c r="V1479" s="35"/>
      <c r="W1479" s="30"/>
      <c r="X1479" s="34"/>
      <c r="Y1479" s="34"/>
      <c r="Z1479" s="30"/>
      <c r="AA1479" s="34"/>
      <c r="AB1479" s="34"/>
      <c r="AC1479" s="30"/>
      <c r="AD1479" s="34"/>
      <c r="AE1479" s="34"/>
      <c r="AF1479" s="30"/>
      <c r="AG1479" s="34"/>
      <c r="AH1479" s="34"/>
      <c r="AI1479" s="30"/>
      <c r="AJ1479" s="34"/>
      <c r="AK1479" s="34"/>
      <c r="AL1479" s="30"/>
      <c r="AM1479" s="34"/>
      <c r="AN1479" s="34"/>
      <c r="AO1479" s="30"/>
      <c r="AP1479" s="34"/>
      <c r="AQ1479" s="34"/>
      <c r="AR1479" s="30"/>
      <c r="AS1479" s="34"/>
      <c r="AT1479" s="34"/>
      <c r="AU1479" s="30"/>
      <c r="AV1479" s="34"/>
      <c r="AW1479" s="34"/>
      <c r="AX1479" s="30"/>
      <c r="AY1479" s="34"/>
      <c r="AZ1479" s="34"/>
      <c r="BA1479" s="30"/>
      <c r="BB1479" s="34"/>
      <c r="BC1479" s="34"/>
      <c r="BD1479" s="30"/>
      <c r="BE1479" s="34"/>
      <c r="BF1479" s="34"/>
      <c r="BG1479" s="30"/>
      <c r="BH1479" s="34"/>
      <c r="BI1479" s="34"/>
      <c r="BJ1479" s="30"/>
      <c r="BK1479" s="34"/>
      <c r="BL1479" s="34"/>
      <c r="BM1479" s="122"/>
      <c r="BN1479" s="28"/>
      <c r="BO1479" s="34"/>
      <c r="BP1479" s="30"/>
      <c r="BQ1479" s="30"/>
      <c r="BR1479" s="31"/>
      <c r="BS1479" s="31"/>
      <c r="BT1479" s="31"/>
      <c r="BU1479" s="31"/>
      <c r="BV1479" s="31"/>
      <c r="BW1479" s="31"/>
      <c r="BX1479" s="31"/>
      <c r="BY1479" s="31"/>
      <c r="BZ1479" s="31"/>
      <c r="CA1479" s="31"/>
      <c r="CB1479" s="31"/>
      <c r="CC1479" s="31"/>
      <c r="CD1479" s="31"/>
      <c r="CE1479" s="31"/>
      <c r="CF1479" s="31"/>
      <c r="CG1479" s="31"/>
      <c r="CH1479" s="31"/>
      <c r="CI1479" s="31"/>
      <c r="CJ1479" s="31"/>
      <c r="CK1479" s="31"/>
      <c r="CL1479" s="31"/>
      <c r="CM1479" s="31"/>
      <c r="CN1479" s="31"/>
      <c r="CO1479" s="31"/>
      <c r="CP1479" s="31"/>
      <c r="CQ1479" s="31"/>
      <c r="CR1479" s="31"/>
      <c r="CS1479" s="31"/>
      <c r="CT1479" s="31"/>
      <c r="CU1479" s="31"/>
      <c r="CV1479" s="31"/>
      <c r="CW1479" s="31"/>
      <c r="CX1479" s="31"/>
      <c r="CY1479" s="31"/>
      <c r="CZ1479" s="31"/>
      <c r="DA1479" s="31"/>
      <c r="DB1479" s="31"/>
      <c r="DC1479" s="31"/>
      <c r="DD1479" s="31"/>
      <c r="DE1479" s="31"/>
      <c r="DF1479" s="31"/>
      <c r="DG1479" s="31"/>
      <c r="DH1479" s="31"/>
      <c r="DI1479" s="31"/>
      <c r="DJ1479" s="31"/>
      <c r="DK1479" s="31"/>
      <c r="DL1479" s="31"/>
      <c r="DM1479" s="31"/>
      <c r="DN1479" s="31"/>
      <c r="DO1479" s="31"/>
      <c r="DP1479" s="31"/>
      <c r="DQ1479" s="31"/>
      <c r="DR1479" s="31"/>
      <c r="DS1479" s="31"/>
      <c r="DT1479" s="31"/>
      <c r="DU1479" s="31"/>
      <c r="DV1479" s="31"/>
      <c r="DW1479" s="31"/>
      <c r="DX1479" s="31"/>
      <c r="DY1479" s="31"/>
      <c r="DZ1479" s="31"/>
      <c r="EA1479" s="31"/>
      <c r="EB1479" s="31"/>
      <c r="EC1479" s="31"/>
      <c r="ED1479" s="31"/>
      <c r="EE1479" s="31"/>
      <c r="EF1479" s="31"/>
      <c r="EG1479" s="31"/>
      <c r="EH1479" s="31"/>
      <c r="EI1479" s="31"/>
      <c r="EJ1479" s="31"/>
      <c r="EK1479" s="31"/>
      <c r="EL1479" s="31"/>
      <c r="EM1479" s="31"/>
      <c r="EN1479" s="31"/>
      <c r="EO1479" s="31"/>
      <c r="EP1479" s="31"/>
      <c r="EQ1479" s="31"/>
      <c r="ER1479" s="31"/>
      <c r="ES1479" s="31"/>
      <c r="ET1479" s="31"/>
      <c r="EU1479" s="31"/>
      <c r="EV1479" s="31"/>
      <c r="EW1479" s="31"/>
      <c r="EX1479" s="31"/>
      <c r="EY1479" s="31"/>
      <c r="EZ1479" s="31"/>
      <c r="FA1479" s="31"/>
      <c r="FB1479" s="31"/>
      <c r="FC1479" s="31"/>
      <c r="FD1479" s="31"/>
      <c r="FE1479" s="31"/>
      <c r="FF1479" s="31"/>
      <c r="FG1479" s="31"/>
      <c r="FH1479" s="31"/>
      <c r="FI1479" s="31"/>
      <c r="FJ1479" s="31"/>
      <c r="FK1479" s="31"/>
      <c r="FL1479" s="31"/>
      <c r="FM1479" s="31"/>
      <c r="FN1479" s="31"/>
      <c r="FO1479" s="31"/>
      <c r="FP1479" s="31"/>
      <c r="FQ1479" s="31"/>
      <c r="FR1479" s="31"/>
      <c r="FS1479" s="31"/>
      <c r="FT1479" s="31"/>
      <c r="FU1479" s="31"/>
      <c r="FV1479" s="31"/>
      <c r="FW1479" s="31"/>
      <c r="FX1479" s="31"/>
      <c r="FY1479" s="31"/>
      <c r="FZ1479" s="31"/>
      <c r="GA1479" s="31"/>
      <c r="GB1479" s="31"/>
      <c r="GC1479" s="31"/>
      <c r="GD1479" s="31"/>
      <c r="GE1479" s="31"/>
      <c r="GF1479" s="31"/>
      <c r="GG1479" s="31"/>
      <c r="GH1479" s="31"/>
      <c r="GI1479" s="31"/>
      <c r="GJ1479" s="31"/>
      <c r="GK1479" s="31"/>
      <c r="GL1479" s="31"/>
      <c r="GM1479" s="31"/>
      <c r="GN1479" s="31"/>
      <c r="GO1479" s="31"/>
      <c r="GP1479" s="31"/>
      <c r="GQ1479" s="31"/>
      <c r="GR1479" s="31"/>
      <c r="GS1479" s="31"/>
      <c r="GT1479" s="31"/>
      <c r="GU1479" s="31"/>
      <c r="GV1479" s="31"/>
      <c r="GW1479" s="31"/>
      <c r="GX1479" s="31"/>
      <c r="GY1479" s="31"/>
      <c r="GZ1479" s="31"/>
    </row>
    <row r="1480" spans="2:208" s="32" customFormat="1" x14ac:dyDescent="0.2">
      <c r="B1480" s="21"/>
      <c r="C1480" s="22"/>
      <c r="D1480" s="22"/>
      <c r="E1480" s="22"/>
      <c r="F1480" s="246"/>
      <c r="G1480" s="121"/>
      <c r="H1480" s="27"/>
      <c r="I1480" s="28"/>
      <c r="J1480" s="29"/>
      <c r="K1480" s="30"/>
      <c r="L1480" s="34"/>
      <c r="M1480" s="35"/>
      <c r="N1480" s="30"/>
      <c r="O1480" s="34"/>
      <c r="P1480" s="35"/>
      <c r="Q1480" s="30"/>
      <c r="R1480" s="34"/>
      <c r="S1480" s="35"/>
      <c r="T1480" s="30"/>
      <c r="U1480" s="34"/>
      <c r="V1480" s="35"/>
      <c r="W1480" s="30"/>
      <c r="X1480" s="34"/>
      <c r="Y1480" s="34"/>
      <c r="Z1480" s="30"/>
      <c r="AA1480" s="34"/>
      <c r="AB1480" s="34"/>
      <c r="AC1480" s="30"/>
      <c r="AD1480" s="34"/>
      <c r="AE1480" s="34"/>
      <c r="AF1480" s="30"/>
      <c r="AG1480" s="34"/>
      <c r="AH1480" s="34"/>
      <c r="AI1480" s="30"/>
      <c r="AJ1480" s="34"/>
      <c r="AK1480" s="34"/>
      <c r="AL1480" s="30"/>
      <c r="AM1480" s="34"/>
      <c r="AN1480" s="34"/>
      <c r="AO1480" s="30"/>
      <c r="AP1480" s="34"/>
      <c r="AQ1480" s="34"/>
      <c r="AR1480" s="30"/>
      <c r="AS1480" s="34"/>
      <c r="AT1480" s="34"/>
      <c r="AU1480" s="30"/>
      <c r="AV1480" s="34"/>
      <c r="AW1480" s="34"/>
      <c r="AX1480" s="30"/>
      <c r="AY1480" s="34"/>
      <c r="AZ1480" s="34"/>
      <c r="BA1480" s="30"/>
      <c r="BB1480" s="34"/>
      <c r="BC1480" s="34"/>
      <c r="BD1480" s="30"/>
      <c r="BE1480" s="34"/>
      <c r="BF1480" s="34"/>
      <c r="BG1480" s="30"/>
      <c r="BH1480" s="34"/>
      <c r="BI1480" s="34"/>
      <c r="BJ1480" s="30"/>
      <c r="BK1480" s="34"/>
      <c r="BL1480" s="34"/>
      <c r="BM1480" s="122"/>
      <c r="BN1480" s="28"/>
      <c r="BO1480" s="34"/>
      <c r="BP1480" s="30"/>
      <c r="BQ1480" s="30"/>
      <c r="BR1480" s="31"/>
      <c r="BS1480" s="31"/>
      <c r="BT1480" s="31"/>
      <c r="BU1480" s="31"/>
      <c r="BV1480" s="31"/>
      <c r="BW1480" s="31"/>
      <c r="BX1480" s="31"/>
      <c r="BY1480" s="31"/>
      <c r="BZ1480" s="31"/>
      <c r="CA1480" s="31"/>
      <c r="CB1480" s="31"/>
      <c r="CC1480" s="31"/>
      <c r="CD1480" s="31"/>
      <c r="CE1480" s="31"/>
      <c r="CF1480" s="31"/>
      <c r="CG1480" s="31"/>
      <c r="CH1480" s="31"/>
      <c r="CI1480" s="31"/>
      <c r="CJ1480" s="31"/>
      <c r="CK1480" s="31"/>
      <c r="CL1480" s="31"/>
      <c r="CM1480" s="31"/>
      <c r="CN1480" s="31"/>
      <c r="CO1480" s="31"/>
      <c r="CP1480" s="31"/>
      <c r="CQ1480" s="31"/>
      <c r="CR1480" s="31"/>
      <c r="CS1480" s="31"/>
      <c r="CT1480" s="31"/>
      <c r="CU1480" s="31"/>
      <c r="CV1480" s="31"/>
      <c r="CW1480" s="31"/>
      <c r="CX1480" s="31"/>
      <c r="CY1480" s="31"/>
      <c r="CZ1480" s="31"/>
      <c r="DA1480" s="31"/>
      <c r="DB1480" s="31"/>
      <c r="DC1480" s="31"/>
      <c r="DD1480" s="31"/>
      <c r="DE1480" s="31"/>
      <c r="DF1480" s="31"/>
      <c r="DG1480" s="31"/>
      <c r="DH1480" s="31"/>
      <c r="DI1480" s="31"/>
      <c r="DJ1480" s="31"/>
      <c r="DK1480" s="31"/>
      <c r="DL1480" s="31"/>
      <c r="DM1480" s="31"/>
      <c r="DN1480" s="31"/>
      <c r="DO1480" s="31"/>
      <c r="DP1480" s="31"/>
      <c r="DQ1480" s="31"/>
      <c r="DR1480" s="31"/>
      <c r="DS1480" s="31"/>
      <c r="DT1480" s="31"/>
      <c r="DU1480" s="31"/>
      <c r="DV1480" s="31"/>
      <c r="DW1480" s="31"/>
      <c r="DX1480" s="31"/>
      <c r="DY1480" s="31"/>
      <c r="DZ1480" s="31"/>
      <c r="EA1480" s="31"/>
      <c r="EB1480" s="31"/>
      <c r="EC1480" s="31"/>
      <c r="ED1480" s="31"/>
      <c r="EE1480" s="31"/>
      <c r="EF1480" s="31"/>
      <c r="EG1480" s="31"/>
      <c r="EH1480" s="31"/>
      <c r="EI1480" s="31"/>
      <c r="EJ1480" s="31"/>
      <c r="EK1480" s="31"/>
      <c r="EL1480" s="31"/>
      <c r="EM1480" s="31"/>
      <c r="EN1480" s="31"/>
      <c r="EO1480" s="31"/>
      <c r="EP1480" s="31"/>
      <c r="EQ1480" s="31"/>
      <c r="ER1480" s="31"/>
      <c r="ES1480" s="31"/>
      <c r="ET1480" s="31"/>
      <c r="EU1480" s="31"/>
      <c r="EV1480" s="31"/>
      <c r="EW1480" s="31"/>
      <c r="EX1480" s="31"/>
      <c r="EY1480" s="31"/>
      <c r="EZ1480" s="31"/>
      <c r="FA1480" s="31"/>
      <c r="FB1480" s="31"/>
      <c r="FC1480" s="31"/>
      <c r="FD1480" s="31"/>
      <c r="FE1480" s="31"/>
      <c r="FF1480" s="31"/>
      <c r="FG1480" s="31"/>
      <c r="FH1480" s="31"/>
      <c r="FI1480" s="31"/>
      <c r="FJ1480" s="31"/>
      <c r="FK1480" s="31"/>
      <c r="FL1480" s="31"/>
      <c r="FM1480" s="31"/>
      <c r="FN1480" s="31"/>
      <c r="FO1480" s="31"/>
      <c r="FP1480" s="31"/>
      <c r="FQ1480" s="31"/>
      <c r="FR1480" s="31"/>
      <c r="FS1480" s="31"/>
      <c r="FT1480" s="31"/>
      <c r="FU1480" s="31"/>
      <c r="FV1480" s="31"/>
      <c r="FW1480" s="31"/>
      <c r="FX1480" s="31"/>
      <c r="FY1480" s="31"/>
      <c r="FZ1480" s="31"/>
      <c r="GA1480" s="31"/>
      <c r="GB1480" s="31"/>
      <c r="GC1480" s="31"/>
      <c r="GD1480" s="31"/>
      <c r="GE1480" s="31"/>
      <c r="GF1480" s="31"/>
      <c r="GG1480" s="31"/>
      <c r="GH1480" s="31"/>
      <c r="GI1480" s="31"/>
      <c r="GJ1480" s="31"/>
      <c r="GK1480" s="31"/>
      <c r="GL1480" s="31"/>
      <c r="GM1480" s="31"/>
      <c r="GN1480" s="31"/>
      <c r="GO1480" s="31"/>
      <c r="GP1480" s="31"/>
      <c r="GQ1480" s="31"/>
      <c r="GR1480" s="31"/>
      <c r="GS1480" s="31"/>
      <c r="GT1480" s="31"/>
      <c r="GU1480" s="31"/>
      <c r="GV1480" s="31"/>
      <c r="GW1480" s="31"/>
      <c r="GX1480" s="31"/>
      <c r="GY1480" s="31"/>
      <c r="GZ1480" s="31"/>
    </row>
    <row r="1481" spans="2:208" s="32" customFormat="1" x14ac:dyDescent="0.2">
      <c r="B1481" s="21"/>
      <c r="C1481" s="22"/>
      <c r="D1481" s="22"/>
      <c r="E1481" s="22"/>
      <c r="F1481" s="246"/>
      <c r="G1481" s="121"/>
      <c r="H1481" s="27"/>
      <c r="I1481" s="28"/>
      <c r="J1481" s="29"/>
      <c r="K1481" s="30"/>
      <c r="L1481" s="34"/>
      <c r="M1481" s="35"/>
      <c r="N1481" s="30"/>
      <c r="O1481" s="34"/>
      <c r="P1481" s="35"/>
      <c r="Q1481" s="30"/>
      <c r="R1481" s="34"/>
      <c r="S1481" s="35"/>
      <c r="T1481" s="30"/>
      <c r="U1481" s="34"/>
      <c r="V1481" s="35"/>
      <c r="W1481" s="30"/>
      <c r="X1481" s="34"/>
      <c r="Y1481" s="34"/>
      <c r="Z1481" s="30"/>
      <c r="AA1481" s="34"/>
      <c r="AB1481" s="34"/>
      <c r="AC1481" s="30"/>
      <c r="AD1481" s="34"/>
      <c r="AE1481" s="34"/>
      <c r="AF1481" s="30"/>
      <c r="AG1481" s="34"/>
      <c r="AH1481" s="34"/>
      <c r="AI1481" s="30"/>
      <c r="AJ1481" s="34"/>
      <c r="AK1481" s="34"/>
      <c r="AL1481" s="30"/>
      <c r="AM1481" s="34"/>
      <c r="AN1481" s="34"/>
      <c r="AO1481" s="30"/>
      <c r="AP1481" s="34"/>
      <c r="AQ1481" s="34"/>
      <c r="AR1481" s="30"/>
      <c r="AS1481" s="34"/>
      <c r="AT1481" s="34"/>
      <c r="AU1481" s="30"/>
      <c r="AV1481" s="34"/>
      <c r="AW1481" s="34"/>
      <c r="AX1481" s="30"/>
      <c r="AY1481" s="34"/>
      <c r="AZ1481" s="34"/>
      <c r="BA1481" s="30"/>
      <c r="BB1481" s="34"/>
      <c r="BC1481" s="34"/>
      <c r="BD1481" s="30"/>
      <c r="BE1481" s="34"/>
      <c r="BF1481" s="34"/>
      <c r="BG1481" s="30"/>
      <c r="BH1481" s="34"/>
      <c r="BI1481" s="34"/>
      <c r="BJ1481" s="30"/>
      <c r="BK1481" s="34"/>
      <c r="BL1481" s="34"/>
      <c r="BM1481" s="122"/>
      <c r="BN1481" s="28"/>
      <c r="BO1481" s="34"/>
      <c r="BP1481" s="30"/>
      <c r="BQ1481" s="30"/>
      <c r="BR1481" s="31"/>
      <c r="BS1481" s="31"/>
      <c r="BT1481" s="31"/>
      <c r="BU1481" s="31"/>
      <c r="BV1481" s="31"/>
      <c r="BW1481" s="31"/>
      <c r="BX1481" s="31"/>
      <c r="BY1481" s="31"/>
      <c r="BZ1481" s="31"/>
      <c r="CA1481" s="31"/>
      <c r="CB1481" s="31"/>
      <c r="CC1481" s="31"/>
      <c r="CD1481" s="31"/>
      <c r="CE1481" s="31"/>
      <c r="CF1481" s="31"/>
      <c r="CG1481" s="31"/>
      <c r="CH1481" s="31"/>
      <c r="CI1481" s="31"/>
      <c r="CJ1481" s="31"/>
      <c r="CK1481" s="31"/>
      <c r="CL1481" s="31"/>
      <c r="CM1481" s="31"/>
      <c r="CN1481" s="31"/>
      <c r="CO1481" s="31"/>
      <c r="CP1481" s="31"/>
      <c r="CQ1481" s="31"/>
      <c r="CR1481" s="31"/>
      <c r="CS1481" s="31"/>
      <c r="CT1481" s="31"/>
      <c r="CU1481" s="31"/>
      <c r="CV1481" s="31"/>
      <c r="CW1481" s="31"/>
      <c r="CX1481" s="31"/>
      <c r="CY1481" s="31"/>
      <c r="CZ1481" s="31"/>
      <c r="DA1481" s="31"/>
      <c r="DB1481" s="31"/>
      <c r="DC1481" s="31"/>
      <c r="DD1481" s="31"/>
      <c r="DE1481" s="31"/>
      <c r="DF1481" s="31"/>
      <c r="DG1481" s="31"/>
      <c r="DH1481" s="31"/>
      <c r="DI1481" s="31"/>
      <c r="DJ1481" s="31"/>
      <c r="DK1481" s="31"/>
      <c r="DL1481" s="31"/>
      <c r="DM1481" s="31"/>
      <c r="DN1481" s="31"/>
      <c r="DO1481" s="31"/>
      <c r="DP1481" s="31"/>
      <c r="DQ1481" s="31"/>
      <c r="DR1481" s="31"/>
      <c r="DS1481" s="31"/>
      <c r="DT1481" s="31"/>
      <c r="DU1481" s="31"/>
      <c r="DV1481" s="31"/>
      <c r="DW1481" s="31"/>
      <c r="DX1481" s="31"/>
      <c r="DY1481" s="31"/>
      <c r="DZ1481" s="31"/>
      <c r="EA1481" s="31"/>
      <c r="EB1481" s="31"/>
      <c r="EC1481" s="31"/>
      <c r="ED1481" s="31"/>
      <c r="EE1481" s="31"/>
      <c r="EF1481" s="31"/>
      <c r="EG1481" s="31"/>
      <c r="EH1481" s="31"/>
      <c r="EI1481" s="31"/>
      <c r="EJ1481" s="31"/>
      <c r="EK1481" s="31"/>
      <c r="EL1481" s="31"/>
      <c r="EM1481" s="31"/>
      <c r="EN1481" s="31"/>
      <c r="EO1481" s="31"/>
      <c r="EP1481" s="31"/>
      <c r="EQ1481" s="31"/>
      <c r="ER1481" s="31"/>
      <c r="ES1481" s="31"/>
      <c r="ET1481" s="31"/>
      <c r="EU1481" s="31"/>
      <c r="EV1481" s="31"/>
      <c r="EW1481" s="31"/>
      <c r="EX1481" s="31"/>
      <c r="EY1481" s="31"/>
      <c r="EZ1481" s="31"/>
      <c r="FA1481" s="31"/>
      <c r="FB1481" s="31"/>
      <c r="FC1481" s="31"/>
      <c r="FD1481" s="31"/>
      <c r="FE1481" s="31"/>
      <c r="FF1481" s="31"/>
      <c r="FG1481" s="31"/>
      <c r="FH1481" s="31"/>
      <c r="FI1481" s="31"/>
      <c r="FJ1481" s="31"/>
      <c r="FK1481" s="31"/>
      <c r="FL1481" s="31"/>
      <c r="FM1481" s="31"/>
      <c r="FN1481" s="31"/>
      <c r="FO1481" s="31"/>
      <c r="FP1481" s="31"/>
      <c r="FQ1481" s="31"/>
      <c r="FR1481" s="31"/>
      <c r="FS1481" s="31"/>
      <c r="FT1481" s="31"/>
      <c r="FU1481" s="31"/>
      <c r="FV1481" s="31"/>
      <c r="FW1481" s="31"/>
      <c r="FX1481" s="31"/>
      <c r="FY1481" s="31"/>
      <c r="FZ1481" s="31"/>
      <c r="GA1481" s="31"/>
      <c r="GB1481" s="31"/>
      <c r="GC1481" s="31"/>
      <c r="GD1481" s="31"/>
      <c r="GE1481" s="31"/>
      <c r="GF1481" s="31"/>
      <c r="GG1481" s="31"/>
      <c r="GH1481" s="31"/>
      <c r="GI1481" s="31"/>
      <c r="GJ1481" s="31"/>
      <c r="GK1481" s="31"/>
      <c r="GL1481" s="31"/>
      <c r="GM1481" s="31"/>
      <c r="GN1481" s="31"/>
      <c r="GO1481" s="31"/>
      <c r="GP1481" s="31"/>
      <c r="GQ1481" s="31"/>
      <c r="GR1481" s="31"/>
      <c r="GS1481" s="31"/>
      <c r="GT1481" s="31"/>
      <c r="GU1481" s="31"/>
      <c r="GV1481" s="31"/>
      <c r="GW1481" s="31"/>
      <c r="GX1481" s="31"/>
      <c r="GY1481" s="31"/>
      <c r="GZ1481" s="31"/>
    </row>
    <row r="1482" spans="2:208" s="32" customFormat="1" x14ac:dyDescent="0.2">
      <c r="B1482" s="21"/>
      <c r="C1482" s="22"/>
      <c r="D1482" s="22"/>
      <c r="E1482" s="22"/>
      <c r="F1482" s="246"/>
      <c r="G1482" s="121"/>
      <c r="H1482" s="27"/>
      <c r="I1482" s="28"/>
      <c r="J1482" s="29"/>
      <c r="K1482" s="30"/>
      <c r="L1482" s="34"/>
      <c r="M1482" s="35"/>
      <c r="N1482" s="30"/>
      <c r="O1482" s="34"/>
      <c r="P1482" s="35"/>
      <c r="Q1482" s="30"/>
      <c r="R1482" s="34"/>
      <c r="S1482" s="35"/>
      <c r="T1482" s="30"/>
      <c r="U1482" s="34"/>
      <c r="V1482" s="35"/>
      <c r="W1482" s="30"/>
      <c r="X1482" s="34"/>
      <c r="Y1482" s="34"/>
      <c r="Z1482" s="30"/>
      <c r="AA1482" s="34"/>
      <c r="AB1482" s="34"/>
      <c r="AC1482" s="30"/>
      <c r="AD1482" s="34"/>
      <c r="AE1482" s="34"/>
      <c r="AF1482" s="30"/>
      <c r="AG1482" s="34"/>
      <c r="AH1482" s="34"/>
      <c r="AI1482" s="30"/>
      <c r="AJ1482" s="34"/>
      <c r="AK1482" s="34"/>
      <c r="AL1482" s="30"/>
      <c r="AM1482" s="34"/>
      <c r="AN1482" s="34"/>
      <c r="AO1482" s="30"/>
      <c r="AP1482" s="34"/>
      <c r="AQ1482" s="34"/>
      <c r="AR1482" s="30"/>
      <c r="AS1482" s="34"/>
      <c r="AT1482" s="34"/>
      <c r="AU1482" s="30"/>
      <c r="AV1482" s="34"/>
      <c r="AW1482" s="34"/>
      <c r="AX1482" s="30"/>
      <c r="AY1482" s="34"/>
      <c r="AZ1482" s="34"/>
      <c r="BA1482" s="30"/>
      <c r="BB1482" s="34"/>
      <c r="BC1482" s="34"/>
      <c r="BD1482" s="30"/>
      <c r="BE1482" s="34"/>
      <c r="BF1482" s="34"/>
      <c r="BG1482" s="30"/>
      <c r="BH1482" s="34"/>
      <c r="BI1482" s="34"/>
      <c r="BJ1482" s="30"/>
      <c r="BK1482" s="34"/>
      <c r="BL1482" s="34"/>
      <c r="BM1482" s="122"/>
      <c r="BN1482" s="28"/>
      <c r="BO1482" s="34"/>
      <c r="BP1482" s="30"/>
      <c r="BQ1482" s="30"/>
      <c r="BR1482" s="31"/>
      <c r="BS1482" s="31"/>
      <c r="BT1482" s="31"/>
      <c r="BU1482" s="31"/>
      <c r="BV1482" s="31"/>
      <c r="BW1482" s="31"/>
      <c r="BX1482" s="31"/>
      <c r="BY1482" s="31"/>
      <c r="BZ1482" s="31"/>
      <c r="CA1482" s="31"/>
      <c r="CB1482" s="31"/>
      <c r="CC1482" s="31"/>
      <c r="CD1482" s="31"/>
      <c r="CE1482" s="31"/>
      <c r="CF1482" s="31"/>
      <c r="CG1482" s="31"/>
      <c r="CH1482" s="31"/>
      <c r="CI1482" s="31"/>
      <c r="CJ1482" s="31"/>
      <c r="CK1482" s="31"/>
      <c r="CL1482" s="31"/>
      <c r="CM1482" s="31"/>
      <c r="CN1482" s="31"/>
      <c r="CO1482" s="31"/>
      <c r="CP1482" s="31"/>
      <c r="CQ1482" s="31"/>
      <c r="CR1482" s="31"/>
      <c r="CS1482" s="31"/>
      <c r="CT1482" s="31"/>
      <c r="CU1482" s="31"/>
      <c r="CV1482" s="31"/>
      <c r="CW1482" s="31"/>
      <c r="CX1482" s="31"/>
      <c r="CY1482" s="31"/>
      <c r="CZ1482" s="31"/>
      <c r="DA1482" s="31"/>
      <c r="DB1482" s="31"/>
      <c r="DC1482" s="31"/>
      <c r="DD1482" s="31"/>
      <c r="DE1482" s="31"/>
      <c r="DF1482" s="31"/>
      <c r="DG1482" s="31"/>
      <c r="DH1482" s="31"/>
      <c r="DI1482" s="31"/>
      <c r="DJ1482" s="31"/>
      <c r="DK1482" s="31"/>
      <c r="DL1482" s="31"/>
      <c r="DM1482" s="31"/>
      <c r="DN1482" s="31"/>
      <c r="DO1482" s="31"/>
      <c r="DP1482" s="31"/>
      <c r="DQ1482" s="31"/>
      <c r="DR1482" s="31"/>
      <c r="DS1482" s="31"/>
      <c r="DT1482" s="31"/>
      <c r="DU1482" s="31"/>
      <c r="DV1482" s="31"/>
      <c r="DW1482" s="31"/>
      <c r="DX1482" s="31"/>
      <c r="DY1482" s="31"/>
      <c r="DZ1482" s="31"/>
      <c r="EA1482" s="31"/>
      <c r="EB1482" s="31"/>
      <c r="EC1482" s="31"/>
      <c r="ED1482" s="31"/>
      <c r="EE1482" s="31"/>
      <c r="EF1482" s="31"/>
      <c r="EG1482" s="31"/>
      <c r="EH1482" s="31"/>
      <c r="EI1482" s="31"/>
      <c r="EJ1482" s="31"/>
      <c r="EK1482" s="31"/>
      <c r="EL1482" s="31"/>
      <c r="EM1482" s="31"/>
      <c r="EN1482" s="31"/>
      <c r="EO1482" s="31"/>
      <c r="EP1482" s="31"/>
      <c r="EQ1482" s="31"/>
      <c r="ER1482" s="31"/>
      <c r="ES1482" s="31"/>
      <c r="ET1482" s="31"/>
      <c r="EU1482" s="31"/>
      <c r="EV1482" s="31"/>
      <c r="EW1482" s="31"/>
      <c r="EX1482" s="31"/>
      <c r="EY1482" s="31"/>
      <c r="EZ1482" s="31"/>
      <c r="FA1482" s="31"/>
      <c r="FB1482" s="31"/>
      <c r="FC1482" s="31"/>
      <c r="FD1482" s="31"/>
      <c r="FE1482" s="31"/>
      <c r="FF1482" s="31"/>
      <c r="FG1482" s="31"/>
      <c r="FH1482" s="31"/>
      <c r="FI1482" s="31"/>
      <c r="FJ1482" s="31"/>
      <c r="FK1482" s="31"/>
      <c r="FL1482" s="31"/>
      <c r="FM1482" s="31"/>
      <c r="FN1482" s="31"/>
      <c r="FO1482" s="31"/>
      <c r="FP1482" s="31"/>
      <c r="FQ1482" s="31"/>
      <c r="FR1482" s="31"/>
      <c r="FS1482" s="31"/>
      <c r="FT1482" s="31"/>
      <c r="FU1482" s="31"/>
      <c r="FV1482" s="31"/>
      <c r="FW1482" s="31"/>
      <c r="FX1482" s="31"/>
      <c r="FY1482" s="31"/>
      <c r="FZ1482" s="31"/>
      <c r="GA1482" s="31"/>
      <c r="GB1482" s="31"/>
      <c r="GC1482" s="31"/>
      <c r="GD1482" s="31"/>
      <c r="GE1482" s="31"/>
      <c r="GF1482" s="31"/>
      <c r="GG1482" s="31"/>
      <c r="GH1482" s="31"/>
      <c r="GI1482" s="31"/>
      <c r="GJ1482" s="31"/>
      <c r="GK1482" s="31"/>
      <c r="GL1482" s="31"/>
      <c r="GM1482" s="31"/>
      <c r="GN1482" s="31"/>
      <c r="GO1482" s="31"/>
      <c r="GP1482" s="31"/>
      <c r="GQ1482" s="31"/>
      <c r="GR1482" s="31"/>
      <c r="GS1482" s="31"/>
      <c r="GT1482" s="31"/>
      <c r="GU1482" s="31"/>
      <c r="GV1482" s="31"/>
      <c r="GW1482" s="31"/>
      <c r="GX1482" s="31"/>
      <c r="GY1482" s="31"/>
      <c r="GZ1482" s="31"/>
    </row>
    <row r="1483" spans="2:208" s="32" customFormat="1" x14ac:dyDescent="0.2">
      <c r="B1483" s="21"/>
      <c r="C1483" s="22"/>
      <c r="D1483" s="22"/>
      <c r="E1483" s="22"/>
      <c r="F1483" s="246"/>
      <c r="G1483" s="121"/>
      <c r="H1483" s="27"/>
      <c r="I1483" s="28"/>
      <c r="J1483" s="29"/>
      <c r="K1483" s="30"/>
      <c r="L1483" s="34"/>
      <c r="M1483" s="35"/>
      <c r="N1483" s="30"/>
      <c r="O1483" s="34"/>
      <c r="P1483" s="35"/>
      <c r="Q1483" s="30"/>
      <c r="R1483" s="34"/>
      <c r="S1483" s="35"/>
      <c r="T1483" s="30"/>
      <c r="U1483" s="34"/>
      <c r="V1483" s="35"/>
      <c r="W1483" s="30"/>
      <c r="X1483" s="34"/>
      <c r="Y1483" s="34"/>
      <c r="Z1483" s="30"/>
      <c r="AA1483" s="34"/>
      <c r="AB1483" s="34"/>
      <c r="AC1483" s="30"/>
      <c r="AD1483" s="34"/>
      <c r="AE1483" s="34"/>
      <c r="AF1483" s="30"/>
      <c r="AG1483" s="34"/>
      <c r="AH1483" s="34"/>
      <c r="AI1483" s="30"/>
      <c r="AJ1483" s="34"/>
      <c r="AK1483" s="34"/>
      <c r="AL1483" s="30"/>
      <c r="AM1483" s="34"/>
      <c r="AN1483" s="34"/>
      <c r="AO1483" s="30"/>
      <c r="AP1483" s="34"/>
      <c r="AQ1483" s="34"/>
      <c r="AR1483" s="30"/>
      <c r="AS1483" s="34"/>
      <c r="AT1483" s="34"/>
      <c r="AU1483" s="30"/>
      <c r="AV1483" s="34"/>
      <c r="AW1483" s="34"/>
      <c r="AX1483" s="30"/>
      <c r="AY1483" s="34"/>
      <c r="AZ1483" s="34"/>
      <c r="BA1483" s="30"/>
      <c r="BB1483" s="34"/>
      <c r="BC1483" s="34"/>
      <c r="BD1483" s="30"/>
      <c r="BE1483" s="34"/>
      <c r="BF1483" s="34"/>
      <c r="BG1483" s="30"/>
      <c r="BH1483" s="34"/>
      <c r="BI1483" s="34"/>
      <c r="BJ1483" s="30"/>
      <c r="BK1483" s="34"/>
      <c r="BL1483" s="34"/>
      <c r="BM1483" s="122"/>
      <c r="BN1483" s="28"/>
      <c r="BO1483" s="34"/>
      <c r="BP1483" s="30"/>
      <c r="BQ1483" s="30"/>
      <c r="BR1483" s="31"/>
      <c r="BS1483" s="31"/>
      <c r="BT1483" s="31"/>
      <c r="BU1483" s="31"/>
      <c r="BV1483" s="31"/>
      <c r="BW1483" s="31"/>
      <c r="BX1483" s="31"/>
      <c r="BY1483" s="31"/>
      <c r="BZ1483" s="31"/>
      <c r="CA1483" s="31"/>
      <c r="CB1483" s="31"/>
      <c r="CC1483" s="31"/>
      <c r="CD1483" s="31"/>
      <c r="CE1483" s="31"/>
      <c r="CF1483" s="31"/>
      <c r="CG1483" s="31"/>
      <c r="CH1483" s="31"/>
      <c r="CI1483" s="31"/>
      <c r="CJ1483" s="31"/>
      <c r="CK1483" s="31"/>
      <c r="CL1483" s="31"/>
      <c r="CM1483" s="31"/>
      <c r="CN1483" s="31"/>
      <c r="CO1483" s="31"/>
      <c r="CP1483" s="31"/>
      <c r="CQ1483" s="31"/>
      <c r="CR1483" s="31"/>
      <c r="CS1483" s="31"/>
      <c r="CT1483" s="31"/>
      <c r="CU1483" s="31"/>
      <c r="CV1483" s="31"/>
      <c r="CW1483" s="31"/>
      <c r="CX1483" s="31"/>
      <c r="CY1483" s="31"/>
      <c r="CZ1483" s="31"/>
      <c r="DA1483" s="31"/>
      <c r="DB1483" s="31"/>
      <c r="DC1483" s="31"/>
      <c r="DD1483" s="31"/>
      <c r="DE1483" s="31"/>
      <c r="DF1483" s="31"/>
      <c r="DG1483" s="31"/>
      <c r="DH1483" s="31"/>
      <c r="DI1483" s="31"/>
      <c r="DJ1483" s="31"/>
      <c r="DK1483" s="31"/>
      <c r="DL1483" s="31"/>
      <c r="DM1483" s="31"/>
      <c r="DN1483" s="31"/>
      <c r="DO1483" s="31"/>
      <c r="DP1483" s="31"/>
      <c r="DQ1483" s="31"/>
      <c r="DR1483" s="31"/>
      <c r="DS1483" s="31"/>
      <c r="DT1483" s="31"/>
      <c r="DU1483" s="31"/>
      <c r="DV1483" s="31"/>
      <c r="DW1483" s="31"/>
      <c r="DX1483" s="31"/>
      <c r="DY1483" s="31"/>
      <c r="DZ1483" s="31"/>
      <c r="EA1483" s="31"/>
      <c r="EB1483" s="31"/>
      <c r="EC1483" s="31"/>
      <c r="ED1483" s="31"/>
      <c r="EE1483" s="31"/>
      <c r="EF1483" s="31"/>
      <c r="EG1483" s="31"/>
      <c r="EH1483" s="31"/>
      <c r="EI1483" s="31"/>
      <c r="EJ1483" s="31"/>
      <c r="EK1483" s="31"/>
      <c r="EL1483" s="31"/>
      <c r="EM1483" s="31"/>
      <c r="EN1483" s="31"/>
      <c r="EO1483" s="31"/>
      <c r="EP1483" s="31"/>
      <c r="EQ1483" s="31"/>
      <c r="ER1483" s="31"/>
      <c r="ES1483" s="31"/>
      <c r="ET1483" s="31"/>
      <c r="EU1483" s="31"/>
      <c r="EV1483" s="31"/>
      <c r="EW1483" s="31"/>
      <c r="EX1483" s="31"/>
      <c r="EY1483" s="31"/>
      <c r="EZ1483" s="31"/>
      <c r="FA1483" s="31"/>
      <c r="FB1483" s="31"/>
      <c r="FC1483" s="31"/>
      <c r="FD1483" s="31"/>
      <c r="FE1483" s="31"/>
      <c r="FF1483" s="31"/>
      <c r="FG1483" s="31"/>
      <c r="FH1483" s="31"/>
      <c r="FI1483" s="31"/>
      <c r="FJ1483" s="31"/>
      <c r="FK1483" s="31"/>
      <c r="FL1483" s="31"/>
      <c r="FM1483" s="31"/>
      <c r="FN1483" s="31"/>
      <c r="FO1483" s="31"/>
      <c r="FP1483" s="31"/>
      <c r="FQ1483" s="31"/>
      <c r="FR1483" s="31"/>
      <c r="FS1483" s="31"/>
      <c r="FT1483" s="31"/>
      <c r="FU1483" s="31"/>
      <c r="FV1483" s="31"/>
      <c r="FW1483" s="31"/>
      <c r="FX1483" s="31"/>
      <c r="FY1483" s="31"/>
      <c r="FZ1483" s="31"/>
      <c r="GA1483" s="31"/>
      <c r="GB1483" s="31"/>
      <c r="GC1483" s="31"/>
      <c r="GD1483" s="31"/>
      <c r="GE1483" s="31"/>
      <c r="GF1483" s="31"/>
      <c r="GG1483" s="31"/>
      <c r="GH1483" s="31"/>
      <c r="GI1483" s="31"/>
      <c r="GJ1483" s="31"/>
      <c r="GK1483" s="31"/>
      <c r="GL1483" s="31"/>
      <c r="GM1483" s="31"/>
      <c r="GN1483" s="31"/>
      <c r="GO1483" s="31"/>
      <c r="GP1483" s="31"/>
      <c r="GQ1483" s="31"/>
      <c r="GR1483" s="31"/>
      <c r="GS1483" s="31"/>
      <c r="GT1483" s="31"/>
      <c r="GU1483" s="31"/>
      <c r="GV1483" s="31"/>
      <c r="GW1483" s="31"/>
      <c r="GX1483" s="31"/>
      <c r="GY1483" s="31"/>
      <c r="GZ1483" s="31"/>
    </row>
    <row r="1484" spans="2:208" s="32" customFormat="1" x14ac:dyDescent="0.2">
      <c r="B1484" s="21"/>
      <c r="C1484" s="22"/>
      <c r="D1484" s="22"/>
      <c r="E1484" s="22"/>
      <c r="F1484" s="246"/>
      <c r="G1484" s="121"/>
      <c r="H1484" s="27"/>
      <c r="I1484" s="28"/>
      <c r="J1484" s="29"/>
      <c r="K1484" s="30"/>
      <c r="L1484" s="34"/>
      <c r="M1484" s="35"/>
      <c r="N1484" s="30"/>
      <c r="O1484" s="34"/>
      <c r="P1484" s="35"/>
      <c r="Q1484" s="30"/>
      <c r="R1484" s="34"/>
      <c r="S1484" s="35"/>
      <c r="T1484" s="30"/>
      <c r="U1484" s="34"/>
      <c r="V1484" s="35"/>
      <c r="W1484" s="30"/>
      <c r="X1484" s="34"/>
      <c r="Y1484" s="34"/>
      <c r="Z1484" s="30"/>
      <c r="AA1484" s="34"/>
      <c r="AB1484" s="34"/>
      <c r="AC1484" s="30"/>
      <c r="AD1484" s="34"/>
      <c r="AE1484" s="34"/>
      <c r="AF1484" s="30"/>
      <c r="AG1484" s="34"/>
      <c r="AH1484" s="34"/>
      <c r="AI1484" s="30"/>
      <c r="AJ1484" s="34"/>
      <c r="AK1484" s="34"/>
      <c r="AL1484" s="30"/>
      <c r="AM1484" s="34"/>
      <c r="AN1484" s="34"/>
      <c r="AO1484" s="30"/>
      <c r="AP1484" s="34"/>
      <c r="AQ1484" s="34"/>
      <c r="AR1484" s="30"/>
      <c r="AS1484" s="34"/>
      <c r="AT1484" s="34"/>
      <c r="AU1484" s="30"/>
      <c r="AV1484" s="34"/>
      <c r="AW1484" s="34"/>
      <c r="AX1484" s="30"/>
      <c r="AY1484" s="34"/>
      <c r="AZ1484" s="34"/>
      <c r="BA1484" s="30"/>
      <c r="BB1484" s="34"/>
      <c r="BC1484" s="34"/>
      <c r="BD1484" s="30"/>
      <c r="BE1484" s="34"/>
      <c r="BF1484" s="34"/>
      <c r="BG1484" s="30"/>
      <c r="BH1484" s="34"/>
      <c r="BI1484" s="34"/>
      <c r="BJ1484" s="30"/>
      <c r="BK1484" s="34"/>
      <c r="BL1484" s="34"/>
      <c r="BM1484" s="122"/>
      <c r="BN1484" s="28"/>
      <c r="BO1484" s="34"/>
      <c r="BP1484" s="30"/>
      <c r="BQ1484" s="30"/>
      <c r="BR1484" s="31"/>
      <c r="BS1484" s="31"/>
      <c r="BT1484" s="31"/>
      <c r="BU1484" s="31"/>
      <c r="BV1484" s="31"/>
      <c r="BW1484" s="31"/>
      <c r="BX1484" s="31"/>
      <c r="BY1484" s="31"/>
      <c r="BZ1484" s="31"/>
      <c r="CA1484" s="31"/>
      <c r="CB1484" s="31"/>
      <c r="CC1484" s="31"/>
      <c r="CD1484" s="31"/>
      <c r="CE1484" s="31"/>
      <c r="CF1484" s="31"/>
      <c r="CG1484" s="31"/>
      <c r="CH1484" s="31"/>
      <c r="CI1484" s="31"/>
      <c r="CJ1484" s="31"/>
      <c r="CK1484" s="31"/>
      <c r="CL1484" s="31"/>
      <c r="CM1484" s="31"/>
      <c r="CN1484" s="31"/>
      <c r="CO1484" s="31"/>
      <c r="CP1484" s="31"/>
      <c r="CQ1484" s="31"/>
      <c r="CR1484" s="31"/>
      <c r="CS1484" s="31"/>
      <c r="CT1484" s="31"/>
      <c r="CU1484" s="31"/>
      <c r="CV1484" s="31"/>
      <c r="CW1484" s="31"/>
      <c r="CX1484" s="31"/>
      <c r="CY1484" s="31"/>
      <c r="CZ1484" s="31"/>
      <c r="DA1484" s="31"/>
      <c r="DB1484" s="31"/>
      <c r="DC1484" s="31"/>
      <c r="DD1484" s="31"/>
      <c r="DE1484" s="31"/>
      <c r="DF1484" s="31"/>
      <c r="DG1484" s="31"/>
      <c r="DH1484" s="31"/>
      <c r="DI1484" s="31"/>
      <c r="DJ1484" s="31"/>
      <c r="DK1484" s="31"/>
      <c r="DL1484" s="31"/>
      <c r="DM1484" s="31"/>
      <c r="DN1484" s="31"/>
      <c r="DO1484" s="31"/>
      <c r="DP1484" s="31"/>
      <c r="DQ1484" s="31"/>
      <c r="DR1484" s="31"/>
      <c r="DS1484" s="31"/>
      <c r="DT1484" s="31"/>
      <c r="DU1484" s="31"/>
      <c r="DV1484" s="31"/>
      <c r="DW1484" s="31"/>
      <c r="DX1484" s="31"/>
      <c r="DY1484" s="31"/>
      <c r="DZ1484" s="31"/>
      <c r="EA1484" s="31"/>
      <c r="EB1484" s="31"/>
      <c r="EC1484" s="31"/>
      <c r="ED1484" s="31"/>
      <c r="EE1484" s="31"/>
      <c r="EF1484" s="31"/>
      <c r="EG1484" s="31"/>
      <c r="EH1484" s="31"/>
      <c r="EI1484" s="31"/>
      <c r="EJ1484" s="31"/>
      <c r="EK1484" s="31"/>
      <c r="EL1484" s="31"/>
      <c r="EM1484" s="31"/>
      <c r="EN1484" s="31"/>
      <c r="EO1484" s="31"/>
      <c r="EP1484" s="31"/>
      <c r="EQ1484" s="31"/>
      <c r="ER1484" s="31"/>
      <c r="ES1484" s="31"/>
      <c r="ET1484" s="31"/>
      <c r="EU1484" s="31"/>
      <c r="EV1484" s="31"/>
      <c r="EW1484" s="31"/>
      <c r="EX1484" s="31"/>
      <c r="EY1484" s="31"/>
      <c r="EZ1484" s="31"/>
      <c r="FA1484" s="31"/>
      <c r="FB1484" s="31"/>
      <c r="FC1484" s="31"/>
      <c r="FD1484" s="31"/>
      <c r="FE1484" s="31"/>
      <c r="FF1484" s="31"/>
      <c r="FG1484" s="31"/>
      <c r="FH1484" s="31"/>
      <c r="FI1484" s="31"/>
      <c r="FJ1484" s="31"/>
      <c r="FK1484" s="31"/>
      <c r="FL1484" s="31"/>
      <c r="FM1484" s="31"/>
      <c r="FN1484" s="31"/>
      <c r="FO1484" s="31"/>
      <c r="FP1484" s="31"/>
      <c r="FQ1484" s="31"/>
      <c r="FR1484" s="31"/>
      <c r="FS1484" s="31"/>
      <c r="FT1484" s="31"/>
      <c r="FU1484" s="31"/>
      <c r="FV1484" s="31"/>
      <c r="FW1484" s="31"/>
      <c r="FX1484" s="31"/>
      <c r="FY1484" s="31"/>
      <c r="FZ1484" s="31"/>
      <c r="GA1484" s="31"/>
      <c r="GB1484" s="31"/>
      <c r="GC1484" s="31"/>
      <c r="GD1484" s="31"/>
      <c r="GE1484" s="31"/>
      <c r="GF1484" s="31"/>
      <c r="GG1484" s="31"/>
      <c r="GH1484" s="31"/>
      <c r="GI1484" s="31"/>
      <c r="GJ1484" s="31"/>
      <c r="GK1484" s="31"/>
      <c r="GL1484" s="31"/>
      <c r="GM1484" s="31"/>
      <c r="GN1484" s="31"/>
      <c r="GO1484" s="31"/>
      <c r="GP1484" s="31"/>
      <c r="GQ1484" s="31"/>
      <c r="GR1484" s="31"/>
      <c r="GS1484" s="31"/>
      <c r="GT1484" s="31"/>
      <c r="GU1484" s="31"/>
      <c r="GV1484" s="31"/>
      <c r="GW1484" s="31"/>
      <c r="GX1484" s="31"/>
      <c r="GY1484" s="31"/>
      <c r="GZ1484" s="31"/>
    </row>
    <row r="1485" spans="2:208" s="32" customFormat="1" x14ac:dyDescent="0.2">
      <c r="B1485" s="21"/>
      <c r="C1485" s="22"/>
      <c r="D1485" s="22"/>
      <c r="E1485" s="22"/>
      <c r="F1485" s="246"/>
      <c r="G1485" s="121"/>
      <c r="H1485" s="27"/>
      <c r="I1485" s="28"/>
      <c r="J1485" s="29"/>
      <c r="K1485" s="30"/>
      <c r="L1485" s="34"/>
      <c r="M1485" s="35"/>
      <c r="N1485" s="30"/>
      <c r="O1485" s="34"/>
      <c r="P1485" s="35"/>
      <c r="Q1485" s="30"/>
      <c r="R1485" s="34"/>
      <c r="S1485" s="35"/>
      <c r="T1485" s="30"/>
      <c r="U1485" s="34"/>
      <c r="V1485" s="35"/>
      <c r="W1485" s="30"/>
      <c r="X1485" s="34"/>
      <c r="Y1485" s="34"/>
      <c r="Z1485" s="30"/>
      <c r="AA1485" s="34"/>
      <c r="AB1485" s="34"/>
      <c r="AC1485" s="30"/>
      <c r="AD1485" s="34"/>
      <c r="AE1485" s="34"/>
      <c r="AF1485" s="30"/>
      <c r="AG1485" s="34"/>
      <c r="AH1485" s="34"/>
      <c r="AI1485" s="30"/>
      <c r="AJ1485" s="34"/>
      <c r="AK1485" s="34"/>
      <c r="AL1485" s="30"/>
      <c r="AM1485" s="34"/>
      <c r="AN1485" s="34"/>
      <c r="AO1485" s="30"/>
      <c r="AP1485" s="34"/>
      <c r="AQ1485" s="34"/>
      <c r="AR1485" s="30"/>
      <c r="AS1485" s="34"/>
      <c r="AT1485" s="34"/>
      <c r="AU1485" s="30"/>
      <c r="AV1485" s="34"/>
      <c r="AW1485" s="34"/>
      <c r="AX1485" s="30"/>
      <c r="AY1485" s="34"/>
      <c r="AZ1485" s="34"/>
      <c r="BA1485" s="30"/>
      <c r="BB1485" s="34"/>
      <c r="BC1485" s="34"/>
      <c r="BD1485" s="30"/>
      <c r="BE1485" s="34"/>
      <c r="BF1485" s="34"/>
      <c r="BG1485" s="30"/>
      <c r="BH1485" s="34"/>
      <c r="BI1485" s="34"/>
      <c r="BJ1485" s="30"/>
      <c r="BK1485" s="34"/>
      <c r="BL1485" s="34"/>
      <c r="BM1485" s="122"/>
      <c r="BN1485" s="28"/>
      <c r="BO1485" s="34"/>
      <c r="BP1485" s="30"/>
      <c r="BQ1485" s="30"/>
      <c r="BR1485" s="31"/>
      <c r="BS1485" s="31"/>
      <c r="BT1485" s="31"/>
      <c r="BU1485" s="31"/>
      <c r="BV1485" s="31"/>
      <c r="BW1485" s="31"/>
      <c r="BX1485" s="31"/>
      <c r="BY1485" s="31"/>
      <c r="BZ1485" s="31"/>
      <c r="CA1485" s="31"/>
      <c r="CB1485" s="31"/>
      <c r="CC1485" s="31"/>
      <c r="CD1485" s="31"/>
      <c r="CE1485" s="31"/>
      <c r="CF1485" s="31"/>
      <c r="CG1485" s="31"/>
      <c r="CH1485" s="31"/>
      <c r="CI1485" s="31"/>
      <c r="CJ1485" s="31"/>
      <c r="CK1485" s="31"/>
      <c r="CL1485" s="31"/>
      <c r="CM1485" s="31"/>
      <c r="CN1485" s="31"/>
      <c r="CO1485" s="31"/>
      <c r="CP1485" s="31"/>
      <c r="CQ1485" s="31"/>
      <c r="CR1485" s="31"/>
      <c r="CS1485" s="31"/>
      <c r="CT1485" s="31"/>
      <c r="CU1485" s="31"/>
      <c r="CV1485" s="31"/>
      <c r="CW1485" s="31"/>
      <c r="CX1485" s="31"/>
      <c r="CY1485" s="31"/>
      <c r="CZ1485" s="31"/>
      <c r="DA1485" s="31"/>
      <c r="DB1485" s="31"/>
      <c r="DC1485" s="31"/>
      <c r="DD1485" s="31"/>
      <c r="DE1485" s="31"/>
      <c r="DF1485" s="31"/>
      <c r="DG1485" s="31"/>
      <c r="DH1485" s="31"/>
      <c r="DI1485" s="31"/>
      <c r="DJ1485" s="31"/>
      <c r="DK1485" s="31"/>
      <c r="DL1485" s="31"/>
      <c r="DM1485" s="31"/>
      <c r="DN1485" s="31"/>
      <c r="DO1485" s="31"/>
      <c r="DP1485" s="31"/>
      <c r="DQ1485" s="31"/>
      <c r="DR1485" s="31"/>
      <c r="DS1485" s="31"/>
      <c r="DT1485" s="31"/>
      <c r="DU1485" s="31"/>
      <c r="DV1485" s="31"/>
      <c r="DW1485" s="31"/>
      <c r="DX1485" s="31"/>
      <c r="DY1485" s="31"/>
      <c r="DZ1485" s="31"/>
      <c r="EA1485" s="31"/>
      <c r="EB1485" s="31"/>
      <c r="EC1485" s="31"/>
      <c r="ED1485" s="31"/>
      <c r="EE1485" s="31"/>
      <c r="EF1485" s="31"/>
      <c r="EG1485" s="31"/>
      <c r="EH1485" s="31"/>
      <c r="EI1485" s="31"/>
      <c r="EJ1485" s="31"/>
      <c r="EK1485" s="31"/>
      <c r="EL1485" s="31"/>
      <c r="EM1485" s="31"/>
      <c r="EN1485" s="31"/>
      <c r="EO1485" s="31"/>
      <c r="EP1485" s="31"/>
      <c r="EQ1485" s="31"/>
      <c r="ER1485" s="31"/>
      <c r="ES1485" s="31"/>
      <c r="ET1485" s="31"/>
      <c r="EU1485" s="31"/>
      <c r="EV1485" s="31"/>
      <c r="EW1485" s="31"/>
      <c r="EX1485" s="31"/>
      <c r="EY1485" s="31"/>
      <c r="EZ1485" s="31"/>
      <c r="FA1485" s="31"/>
      <c r="FB1485" s="31"/>
      <c r="FC1485" s="31"/>
      <c r="FD1485" s="31"/>
      <c r="FE1485" s="31"/>
      <c r="FF1485" s="31"/>
      <c r="FG1485" s="31"/>
      <c r="FH1485" s="31"/>
      <c r="FI1485" s="31"/>
      <c r="FJ1485" s="31"/>
      <c r="FK1485" s="31"/>
      <c r="FL1485" s="31"/>
      <c r="FM1485" s="31"/>
      <c r="FN1485" s="31"/>
      <c r="FO1485" s="31"/>
      <c r="FP1485" s="31"/>
      <c r="FQ1485" s="31"/>
      <c r="FR1485" s="31"/>
      <c r="FS1485" s="31"/>
      <c r="FT1485" s="31"/>
      <c r="FU1485" s="31"/>
      <c r="FV1485" s="31"/>
      <c r="FW1485" s="31"/>
      <c r="FX1485" s="31"/>
      <c r="FY1485" s="31"/>
      <c r="FZ1485" s="31"/>
      <c r="GA1485" s="31"/>
      <c r="GB1485" s="31"/>
      <c r="GC1485" s="31"/>
      <c r="GD1485" s="31"/>
      <c r="GE1485" s="31"/>
      <c r="GF1485" s="31"/>
      <c r="GG1485" s="31"/>
      <c r="GH1485" s="31"/>
      <c r="GI1485" s="31"/>
      <c r="GJ1485" s="31"/>
      <c r="GK1485" s="31"/>
      <c r="GL1485" s="31"/>
      <c r="GM1485" s="31"/>
      <c r="GN1485" s="31"/>
      <c r="GO1485" s="31"/>
      <c r="GP1485" s="31"/>
      <c r="GQ1485" s="31"/>
      <c r="GR1485" s="31"/>
      <c r="GS1485" s="31"/>
      <c r="GT1485" s="31"/>
      <c r="GU1485" s="31"/>
      <c r="GV1485" s="31"/>
      <c r="GW1485" s="31"/>
      <c r="GX1485" s="31"/>
      <c r="GY1485" s="31"/>
      <c r="GZ1485" s="31"/>
    </row>
    <row r="1486" spans="2:208" s="32" customFormat="1" x14ac:dyDescent="0.2">
      <c r="B1486" s="21"/>
      <c r="C1486" s="22"/>
      <c r="D1486" s="22"/>
      <c r="E1486" s="22"/>
      <c r="F1486" s="246"/>
      <c r="G1486" s="121"/>
      <c r="H1486" s="27"/>
      <c r="I1486" s="28"/>
      <c r="J1486" s="29"/>
      <c r="K1486" s="30"/>
      <c r="L1486" s="34"/>
      <c r="M1486" s="35"/>
      <c r="N1486" s="30"/>
      <c r="O1486" s="34"/>
      <c r="P1486" s="35"/>
      <c r="Q1486" s="30"/>
      <c r="R1486" s="34"/>
      <c r="S1486" s="35"/>
      <c r="T1486" s="30"/>
      <c r="U1486" s="34"/>
      <c r="V1486" s="35"/>
      <c r="W1486" s="30"/>
      <c r="X1486" s="34"/>
      <c r="Y1486" s="34"/>
      <c r="Z1486" s="30"/>
      <c r="AA1486" s="34"/>
      <c r="AB1486" s="34"/>
      <c r="AC1486" s="30"/>
      <c r="AD1486" s="34"/>
      <c r="AE1486" s="34"/>
      <c r="AF1486" s="30"/>
      <c r="AG1486" s="34"/>
      <c r="AH1486" s="34"/>
      <c r="AI1486" s="30"/>
      <c r="AJ1486" s="34"/>
      <c r="AK1486" s="34"/>
      <c r="AL1486" s="30"/>
      <c r="AM1486" s="34"/>
      <c r="AN1486" s="34"/>
      <c r="AO1486" s="30"/>
      <c r="AP1486" s="34"/>
      <c r="AQ1486" s="34"/>
      <c r="AR1486" s="30"/>
      <c r="AS1486" s="34"/>
      <c r="AT1486" s="34"/>
      <c r="AU1486" s="30"/>
      <c r="AV1486" s="34"/>
      <c r="AW1486" s="34"/>
      <c r="AX1486" s="30"/>
      <c r="AY1486" s="34"/>
      <c r="AZ1486" s="34"/>
      <c r="BA1486" s="30"/>
      <c r="BB1486" s="34"/>
      <c r="BC1486" s="34"/>
      <c r="BD1486" s="30"/>
      <c r="BE1486" s="34"/>
      <c r="BF1486" s="34"/>
      <c r="BG1486" s="30"/>
      <c r="BH1486" s="34"/>
      <c r="BI1486" s="34"/>
      <c r="BJ1486" s="30"/>
      <c r="BK1486" s="34"/>
      <c r="BL1486" s="34"/>
      <c r="BM1486" s="122"/>
      <c r="BN1486" s="28"/>
      <c r="BO1486" s="34"/>
      <c r="BP1486" s="30"/>
      <c r="BQ1486" s="30"/>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1"/>
      <c r="EU1486" s="31"/>
      <c r="EV1486" s="31"/>
      <c r="EW1486" s="31"/>
      <c r="EX1486" s="31"/>
      <c r="EY1486" s="31"/>
      <c r="EZ1486" s="31"/>
      <c r="FA1486" s="31"/>
      <c r="FB1486" s="31"/>
      <c r="FC1486" s="31"/>
      <c r="FD1486" s="31"/>
      <c r="FE1486" s="31"/>
      <c r="FF1486" s="31"/>
      <c r="FG1486" s="31"/>
      <c r="FH1486" s="31"/>
      <c r="FI1486" s="31"/>
      <c r="FJ1486" s="31"/>
      <c r="FK1486" s="31"/>
      <c r="FL1486" s="31"/>
      <c r="FM1486" s="31"/>
      <c r="FN1486" s="31"/>
      <c r="FO1486" s="31"/>
      <c r="FP1486" s="31"/>
      <c r="FQ1486" s="31"/>
      <c r="FR1486" s="31"/>
      <c r="FS1486" s="31"/>
      <c r="FT1486" s="31"/>
      <c r="FU1486" s="31"/>
      <c r="FV1486" s="31"/>
      <c r="FW1486" s="31"/>
      <c r="FX1486" s="31"/>
      <c r="FY1486" s="31"/>
      <c r="FZ1486" s="31"/>
      <c r="GA1486" s="31"/>
      <c r="GB1486" s="31"/>
      <c r="GC1486" s="31"/>
      <c r="GD1486" s="31"/>
      <c r="GE1486" s="31"/>
      <c r="GF1486" s="31"/>
      <c r="GG1486" s="31"/>
      <c r="GH1486" s="31"/>
      <c r="GI1486" s="31"/>
      <c r="GJ1486" s="31"/>
      <c r="GK1486" s="31"/>
      <c r="GL1486" s="31"/>
      <c r="GM1486" s="31"/>
      <c r="GN1486" s="31"/>
      <c r="GO1486" s="31"/>
      <c r="GP1486" s="31"/>
      <c r="GQ1486" s="31"/>
      <c r="GR1486" s="31"/>
      <c r="GS1486" s="31"/>
      <c r="GT1486" s="31"/>
      <c r="GU1486" s="31"/>
      <c r="GV1486" s="31"/>
      <c r="GW1486" s="31"/>
      <c r="GX1486" s="31"/>
      <c r="GY1486" s="31"/>
      <c r="GZ1486" s="31"/>
    </row>
    <row r="1487" spans="2:208" s="32" customFormat="1" x14ac:dyDescent="0.2">
      <c r="B1487" s="21"/>
      <c r="C1487" s="22"/>
      <c r="D1487" s="22"/>
      <c r="E1487" s="22"/>
      <c r="F1487" s="246"/>
      <c r="G1487" s="121"/>
      <c r="H1487" s="27"/>
      <c r="I1487" s="28"/>
      <c r="J1487" s="29"/>
      <c r="K1487" s="30"/>
      <c r="L1487" s="34"/>
      <c r="M1487" s="35"/>
      <c r="N1487" s="30"/>
      <c r="O1487" s="34"/>
      <c r="P1487" s="35"/>
      <c r="Q1487" s="30"/>
      <c r="R1487" s="34"/>
      <c r="S1487" s="35"/>
      <c r="T1487" s="30"/>
      <c r="U1487" s="34"/>
      <c r="V1487" s="35"/>
      <c r="W1487" s="30"/>
      <c r="X1487" s="34"/>
      <c r="Y1487" s="34"/>
      <c r="Z1487" s="30"/>
      <c r="AA1487" s="34"/>
      <c r="AB1487" s="34"/>
      <c r="AC1487" s="30"/>
      <c r="AD1487" s="34"/>
      <c r="AE1487" s="34"/>
      <c r="AF1487" s="30"/>
      <c r="AG1487" s="34"/>
      <c r="AH1487" s="34"/>
      <c r="AI1487" s="30"/>
      <c r="AJ1487" s="34"/>
      <c r="AK1487" s="34"/>
      <c r="AL1487" s="30"/>
      <c r="AM1487" s="34"/>
      <c r="AN1487" s="34"/>
      <c r="AO1487" s="30"/>
      <c r="AP1487" s="34"/>
      <c r="AQ1487" s="34"/>
      <c r="AR1487" s="30"/>
      <c r="AS1487" s="34"/>
      <c r="AT1487" s="34"/>
      <c r="AU1487" s="30"/>
      <c r="AV1487" s="34"/>
      <c r="AW1487" s="34"/>
      <c r="AX1487" s="30"/>
      <c r="AY1487" s="34"/>
      <c r="AZ1487" s="34"/>
      <c r="BA1487" s="30"/>
      <c r="BB1487" s="34"/>
      <c r="BC1487" s="34"/>
      <c r="BD1487" s="30"/>
      <c r="BE1487" s="34"/>
      <c r="BF1487" s="34"/>
      <c r="BG1487" s="30"/>
      <c r="BH1487" s="34"/>
      <c r="BI1487" s="34"/>
      <c r="BJ1487" s="30"/>
      <c r="BK1487" s="34"/>
      <c r="BL1487" s="34"/>
      <c r="BM1487" s="122"/>
      <c r="BN1487" s="28"/>
      <c r="BO1487" s="34"/>
      <c r="BP1487" s="30"/>
      <c r="BQ1487" s="30"/>
      <c r="BR1487" s="31"/>
      <c r="BS1487" s="31"/>
      <c r="BT1487" s="31"/>
      <c r="BU1487" s="31"/>
      <c r="BV1487" s="31"/>
      <c r="BW1487" s="31"/>
      <c r="BX1487" s="31"/>
      <c r="BY1487" s="31"/>
      <c r="BZ1487" s="31"/>
      <c r="CA1487" s="31"/>
      <c r="CB1487" s="31"/>
      <c r="CC1487" s="31"/>
      <c r="CD1487" s="31"/>
      <c r="CE1487" s="31"/>
      <c r="CF1487" s="31"/>
      <c r="CG1487" s="31"/>
      <c r="CH1487" s="31"/>
      <c r="CI1487" s="31"/>
      <c r="CJ1487" s="31"/>
      <c r="CK1487" s="31"/>
      <c r="CL1487" s="31"/>
      <c r="CM1487" s="31"/>
      <c r="CN1487" s="31"/>
      <c r="CO1487" s="31"/>
      <c r="CP1487" s="31"/>
      <c r="CQ1487" s="31"/>
      <c r="CR1487" s="31"/>
      <c r="CS1487" s="31"/>
      <c r="CT1487" s="31"/>
      <c r="CU1487" s="31"/>
      <c r="CV1487" s="31"/>
      <c r="CW1487" s="31"/>
      <c r="CX1487" s="31"/>
      <c r="CY1487" s="31"/>
      <c r="CZ1487" s="31"/>
      <c r="DA1487" s="31"/>
      <c r="DB1487" s="31"/>
      <c r="DC1487" s="31"/>
      <c r="DD1487" s="31"/>
      <c r="DE1487" s="31"/>
      <c r="DF1487" s="31"/>
      <c r="DG1487" s="31"/>
      <c r="DH1487" s="31"/>
      <c r="DI1487" s="31"/>
      <c r="DJ1487" s="31"/>
      <c r="DK1487" s="31"/>
      <c r="DL1487" s="31"/>
      <c r="DM1487" s="31"/>
      <c r="DN1487" s="31"/>
      <c r="DO1487" s="31"/>
      <c r="DP1487" s="31"/>
      <c r="DQ1487" s="31"/>
      <c r="DR1487" s="31"/>
      <c r="DS1487" s="31"/>
      <c r="DT1487" s="31"/>
      <c r="DU1487" s="31"/>
      <c r="DV1487" s="31"/>
      <c r="DW1487" s="31"/>
      <c r="DX1487" s="31"/>
      <c r="DY1487" s="31"/>
      <c r="DZ1487" s="31"/>
      <c r="EA1487" s="31"/>
      <c r="EB1487" s="31"/>
      <c r="EC1487" s="31"/>
      <c r="ED1487" s="31"/>
      <c r="EE1487" s="31"/>
      <c r="EF1487" s="31"/>
      <c r="EG1487" s="31"/>
      <c r="EH1487" s="31"/>
      <c r="EI1487" s="31"/>
      <c r="EJ1487" s="31"/>
      <c r="EK1487" s="31"/>
      <c r="EL1487" s="31"/>
      <c r="EM1487" s="31"/>
      <c r="EN1487" s="31"/>
      <c r="EO1487" s="31"/>
      <c r="EP1487" s="31"/>
      <c r="EQ1487" s="31"/>
      <c r="ER1487" s="31"/>
      <c r="ES1487" s="31"/>
      <c r="ET1487" s="31"/>
      <c r="EU1487" s="31"/>
      <c r="EV1487" s="31"/>
      <c r="EW1487" s="31"/>
      <c r="EX1487" s="31"/>
      <c r="EY1487" s="31"/>
      <c r="EZ1487" s="31"/>
      <c r="FA1487" s="31"/>
      <c r="FB1487" s="31"/>
      <c r="FC1487" s="31"/>
      <c r="FD1487" s="31"/>
      <c r="FE1487" s="31"/>
      <c r="FF1487" s="31"/>
      <c r="FG1487" s="31"/>
      <c r="FH1487" s="31"/>
      <c r="FI1487" s="31"/>
      <c r="FJ1487" s="31"/>
      <c r="FK1487" s="31"/>
      <c r="FL1487" s="31"/>
      <c r="FM1487" s="31"/>
      <c r="FN1487" s="31"/>
      <c r="FO1487" s="31"/>
      <c r="FP1487" s="31"/>
      <c r="FQ1487" s="31"/>
      <c r="FR1487" s="31"/>
      <c r="FS1487" s="31"/>
      <c r="FT1487" s="31"/>
      <c r="FU1487" s="31"/>
      <c r="FV1487" s="31"/>
      <c r="FW1487" s="31"/>
      <c r="FX1487" s="31"/>
      <c r="FY1487" s="31"/>
      <c r="FZ1487" s="31"/>
      <c r="GA1487" s="31"/>
      <c r="GB1487" s="31"/>
      <c r="GC1487" s="31"/>
      <c r="GD1487" s="31"/>
      <c r="GE1487" s="31"/>
      <c r="GF1487" s="31"/>
      <c r="GG1487" s="31"/>
      <c r="GH1487" s="31"/>
      <c r="GI1487" s="31"/>
      <c r="GJ1487" s="31"/>
      <c r="GK1487" s="31"/>
      <c r="GL1487" s="31"/>
      <c r="GM1487" s="31"/>
      <c r="GN1487" s="31"/>
      <c r="GO1487" s="31"/>
      <c r="GP1487" s="31"/>
      <c r="GQ1487" s="31"/>
      <c r="GR1487" s="31"/>
      <c r="GS1487" s="31"/>
      <c r="GT1487" s="31"/>
      <c r="GU1487" s="31"/>
      <c r="GV1487" s="31"/>
      <c r="GW1487" s="31"/>
      <c r="GX1487" s="31"/>
      <c r="GY1487" s="31"/>
      <c r="GZ1487" s="31"/>
    </row>
    <row r="1488" spans="2:208" s="32" customFormat="1" x14ac:dyDescent="0.2">
      <c r="B1488" s="21"/>
      <c r="C1488" s="22"/>
      <c r="D1488" s="22"/>
      <c r="E1488" s="22"/>
      <c r="F1488" s="246"/>
      <c r="G1488" s="121"/>
      <c r="H1488" s="27"/>
      <c r="I1488" s="28"/>
      <c r="J1488" s="29"/>
      <c r="K1488" s="30"/>
      <c r="L1488" s="34"/>
      <c r="M1488" s="35"/>
      <c r="N1488" s="30"/>
      <c r="O1488" s="34"/>
      <c r="P1488" s="35"/>
      <c r="Q1488" s="30"/>
      <c r="R1488" s="34"/>
      <c r="S1488" s="35"/>
      <c r="T1488" s="30"/>
      <c r="U1488" s="34"/>
      <c r="V1488" s="35"/>
      <c r="W1488" s="30"/>
      <c r="X1488" s="34"/>
      <c r="Y1488" s="34"/>
      <c r="Z1488" s="30"/>
      <c r="AA1488" s="34"/>
      <c r="AB1488" s="34"/>
      <c r="AC1488" s="30"/>
      <c r="AD1488" s="34"/>
      <c r="AE1488" s="34"/>
      <c r="AF1488" s="30"/>
      <c r="AG1488" s="34"/>
      <c r="AH1488" s="34"/>
      <c r="AI1488" s="30"/>
      <c r="AJ1488" s="34"/>
      <c r="AK1488" s="34"/>
      <c r="AL1488" s="30"/>
      <c r="AM1488" s="34"/>
      <c r="AN1488" s="34"/>
      <c r="AO1488" s="30"/>
      <c r="AP1488" s="34"/>
      <c r="AQ1488" s="34"/>
      <c r="AR1488" s="30"/>
      <c r="AS1488" s="34"/>
      <c r="AT1488" s="34"/>
      <c r="AU1488" s="30"/>
      <c r="AV1488" s="34"/>
      <c r="AW1488" s="34"/>
      <c r="AX1488" s="30"/>
      <c r="AY1488" s="34"/>
      <c r="AZ1488" s="34"/>
      <c r="BA1488" s="30"/>
      <c r="BB1488" s="34"/>
      <c r="BC1488" s="34"/>
      <c r="BD1488" s="30"/>
      <c r="BE1488" s="34"/>
      <c r="BF1488" s="34"/>
      <c r="BG1488" s="30"/>
      <c r="BH1488" s="34"/>
      <c r="BI1488" s="34"/>
      <c r="BJ1488" s="30"/>
      <c r="BK1488" s="34"/>
      <c r="BL1488" s="34"/>
      <c r="BM1488" s="122"/>
      <c r="BN1488" s="28"/>
      <c r="BO1488" s="34"/>
      <c r="BP1488" s="30"/>
      <c r="BQ1488" s="30"/>
      <c r="BR1488" s="31"/>
      <c r="BS1488" s="31"/>
      <c r="BT1488" s="31"/>
      <c r="BU1488" s="31"/>
      <c r="BV1488" s="31"/>
      <c r="BW1488" s="31"/>
      <c r="BX1488" s="31"/>
      <c r="BY1488" s="31"/>
      <c r="BZ1488" s="31"/>
      <c r="CA1488" s="31"/>
      <c r="CB1488" s="31"/>
      <c r="CC1488" s="31"/>
      <c r="CD1488" s="31"/>
      <c r="CE1488" s="31"/>
      <c r="CF1488" s="31"/>
      <c r="CG1488" s="31"/>
      <c r="CH1488" s="31"/>
      <c r="CI1488" s="31"/>
      <c r="CJ1488" s="31"/>
      <c r="CK1488" s="31"/>
      <c r="CL1488" s="31"/>
      <c r="CM1488" s="31"/>
      <c r="CN1488" s="31"/>
      <c r="CO1488" s="31"/>
      <c r="CP1488" s="31"/>
      <c r="CQ1488" s="31"/>
      <c r="CR1488" s="31"/>
      <c r="CS1488" s="31"/>
      <c r="CT1488" s="31"/>
      <c r="CU1488" s="31"/>
      <c r="CV1488" s="31"/>
      <c r="CW1488" s="31"/>
      <c r="CX1488" s="31"/>
      <c r="CY1488" s="31"/>
      <c r="CZ1488" s="31"/>
      <c r="DA1488" s="31"/>
      <c r="DB1488" s="31"/>
      <c r="DC1488" s="31"/>
      <c r="DD1488" s="31"/>
      <c r="DE1488" s="31"/>
      <c r="DF1488" s="31"/>
      <c r="DG1488" s="31"/>
      <c r="DH1488" s="31"/>
      <c r="DI1488" s="31"/>
      <c r="DJ1488" s="31"/>
      <c r="DK1488" s="31"/>
      <c r="DL1488" s="31"/>
      <c r="DM1488" s="31"/>
      <c r="DN1488" s="31"/>
      <c r="DO1488" s="31"/>
      <c r="DP1488" s="31"/>
      <c r="DQ1488" s="31"/>
      <c r="DR1488" s="31"/>
      <c r="DS1488" s="31"/>
      <c r="DT1488" s="31"/>
      <c r="DU1488" s="31"/>
      <c r="DV1488" s="31"/>
      <c r="DW1488" s="31"/>
      <c r="DX1488" s="31"/>
      <c r="DY1488" s="31"/>
      <c r="DZ1488" s="31"/>
      <c r="EA1488" s="31"/>
      <c r="EB1488" s="31"/>
      <c r="EC1488" s="31"/>
      <c r="ED1488" s="31"/>
      <c r="EE1488" s="31"/>
      <c r="EF1488" s="31"/>
      <c r="EG1488" s="31"/>
      <c r="EH1488" s="31"/>
      <c r="EI1488" s="31"/>
      <c r="EJ1488" s="31"/>
      <c r="EK1488" s="31"/>
      <c r="EL1488" s="31"/>
      <c r="EM1488" s="31"/>
      <c r="EN1488" s="31"/>
      <c r="EO1488" s="31"/>
      <c r="EP1488" s="31"/>
      <c r="EQ1488" s="31"/>
      <c r="ER1488" s="31"/>
      <c r="ES1488" s="31"/>
      <c r="ET1488" s="31"/>
      <c r="EU1488" s="31"/>
      <c r="EV1488" s="31"/>
      <c r="EW1488" s="31"/>
      <c r="EX1488" s="31"/>
      <c r="EY1488" s="31"/>
      <c r="EZ1488" s="31"/>
      <c r="FA1488" s="31"/>
      <c r="FB1488" s="31"/>
      <c r="FC1488" s="31"/>
      <c r="FD1488" s="31"/>
      <c r="FE1488" s="31"/>
      <c r="FF1488" s="31"/>
      <c r="FG1488" s="31"/>
      <c r="FH1488" s="31"/>
      <c r="FI1488" s="31"/>
      <c r="FJ1488" s="31"/>
      <c r="FK1488" s="31"/>
      <c r="FL1488" s="31"/>
      <c r="FM1488" s="31"/>
      <c r="FN1488" s="31"/>
      <c r="FO1488" s="31"/>
      <c r="FP1488" s="31"/>
      <c r="FQ1488" s="31"/>
      <c r="FR1488" s="31"/>
      <c r="FS1488" s="31"/>
      <c r="FT1488" s="31"/>
      <c r="FU1488" s="31"/>
      <c r="FV1488" s="31"/>
      <c r="FW1488" s="31"/>
      <c r="FX1488" s="31"/>
      <c r="FY1488" s="31"/>
      <c r="FZ1488" s="31"/>
      <c r="GA1488" s="31"/>
      <c r="GB1488" s="31"/>
      <c r="GC1488" s="31"/>
      <c r="GD1488" s="31"/>
      <c r="GE1488" s="31"/>
      <c r="GF1488" s="31"/>
      <c r="GG1488" s="31"/>
      <c r="GH1488" s="31"/>
      <c r="GI1488" s="31"/>
      <c r="GJ1488" s="31"/>
      <c r="GK1488" s="31"/>
      <c r="GL1488" s="31"/>
      <c r="GM1488" s="31"/>
      <c r="GN1488" s="31"/>
      <c r="GO1488" s="31"/>
      <c r="GP1488" s="31"/>
      <c r="GQ1488" s="31"/>
      <c r="GR1488" s="31"/>
      <c r="GS1488" s="31"/>
      <c r="GT1488" s="31"/>
      <c r="GU1488" s="31"/>
      <c r="GV1488" s="31"/>
      <c r="GW1488" s="31"/>
      <c r="GX1488" s="31"/>
      <c r="GY1488" s="31"/>
      <c r="GZ1488" s="31"/>
    </row>
    <row r="1489" spans="2:208" s="32" customFormat="1" x14ac:dyDescent="0.2">
      <c r="B1489" s="21"/>
      <c r="C1489" s="22"/>
      <c r="D1489" s="22"/>
      <c r="E1489" s="22"/>
      <c r="F1489" s="246"/>
      <c r="G1489" s="121"/>
      <c r="H1489" s="27"/>
      <c r="I1489" s="28"/>
      <c r="J1489" s="29"/>
      <c r="K1489" s="30"/>
      <c r="L1489" s="34"/>
      <c r="M1489" s="35"/>
      <c r="N1489" s="30"/>
      <c r="O1489" s="34"/>
      <c r="P1489" s="35"/>
      <c r="Q1489" s="30"/>
      <c r="R1489" s="34"/>
      <c r="S1489" s="35"/>
      <c r="T1489" s="30"/>
      <c r="U1489" s="34"/>
      <c r="V1489" s="35"/>
      <c r="W1489" s="30"/>
      <c r="X1489" s="34"/>
      <c r="Y1489" s="34"/>
      <c r="Z1489" s="30"/>
      <c r="AA1489" s="34"/>
      <c r="AB1489" s="34"/>
      <c r="AC1489" s="30"/>
      <c r="AD1489" s="34"/>
      <c r="AE1489" s="34"/>
      <c r="AF1489" s="30"/>
      <c r="AG1489" s="34"/>
      <c r="AH1489" s="34"/>
      <c r="AI1489" s="30"/>
      <c r="AJ1489" s="34"/>
      <c r="AK1489" s="34"/>
      <c r="AL1489" s="30"/>
      <c r="AM1489" s="34"/>
      <c r="AN1489" s="34"/>
      <c r="AO1489" s="30"/>
      <c r="AP1489" s="34"/>
      <c r="AQ1489" s="34"/>
      <c r="AR1489" s="30"/>
      <c r="AS1489" s="34"/>
      <c r="AT1489" s="34"/>
      <c r="AU1489" s="30"/>
      <c r="AV1489" s="34"/>
      <c r="AW1489" s="34"/>
      <c r="AX1489" s="30"/>
      <c r="AY1489" s="34"/>
      <c r="AZ1489" s="34"/>
      <c r="BA1489" s="30"/>
      <c r="BB1489" s="34"/>
      <c r="BC1489" s="34"/>
      <c r="BD1489" s="30"/>
      <c r="BE1489" s="34"/>
      <c r="BF1489" s="34"/>
      <c r="BG1489" s="30"/>
      <c r="BH1489" s="34"/>
      <c r="BI1489" s="34"/>
      <c r="BJ1489" s="30"/>
      <c r="BK1489" s="34"/>
      <c r="BL1489" s="34"/>
      <c r="BM1489" s="122"/>
      <c r="BN1489" s="28"/>
      <c r="BO1489" s="34"/>
      <c r="BP1489" s="30"/>
      <c r="BQ1489" s="30"/>
      <c r="BR1489" s="31"/>
      <c r="BS1489" s="31"/>
      <c r="BT1489" s="31"/>
      <c r="BU1489" s="31"/>
      <c r="BV1489" s="31"/>
      <c r="BW1489" s="31"/>
      <c r="BX1489" s="31"/>
      <c r="BY1489" s="31"/>
      <c r="BZ1489" s="31"/>
      <c r="CA1489" s="31"/>
      <c r="CB1489" s="31"/>
      <c r="CC1489" s="31"/>
      <c r="CD1489" s="31"/>
      <c r="CE1489" s="31"/>
      <c r="CF1489" s="31"/>
      <c r="CG1489" s="31"/>
      <c r="CH1489" s="31"/>
      <c r="CI1489" s="31"/>
      <c r="CJ1489" s="31"/>
      <c r="CK1489" s="31"/>
      <c r="CL1489" s="31"/>
      <c r="CM1489" s="31"/>
      <c r="CN1489" s="31"/>
      <c r="CO1489" s="31"/>
      <c r="CP1489" s="31"/>
      <c r="CQ1489" s="31"/>
      <c r="CR1489" s="31"/>
      <c r="CS1489" s="31"/>
      <c r="CT1489" s="31"/>
      <c r="CU1489" s="31"/>
      <c r="CV1489" s="31"/>
      <c r="CW1489" s="31"/>
      <c r="CX1489" s="31"/>
      <c r="CY1489" s="31"/>
      <c r="CZ1489" s="31"/>
      <c r="DA1489" s="31"/>
      <c r="DB1489" s="31"/>
      <c r="DC1489" s="31"/>
      <c r="DD1489" s="31"/>
      <c r="DE1489" s="31"/>
      <c r="DF1489" s="31"/>
      <c r="DG1489" s="31"/>
      <c r="DH1489" s="31"/>
      <c r="DI1489" s="31"/>
      <c r="DJ1489" s="31"/>
      <c r="DK1489" s="31"/>
      <c r="DL1489" s="31"/>
      <c r="DM1489" s="31"/>
      <c r="DN1489" s="31"/>
      <c r="DO1489" s="31"/>
      <c r="DP1489" s="31"/>
      <c r="DQ1489" s="31"/>
      <c r="DR1489" s="31"/>
      <c r="DS1489" s="31"/>
      <c r="DT1489" s="31"/>
      <c r="DU1489" s="31"/>
      <c r="DV1489" s="31"/>
      <c r="DW1489" s="31"/>
      <c r="DX1489" s="31"/>
      <c r="DY1489" s="31"/>
      <c r="DZ1489" s="31"/>
      <c r="EA1489" s="31"/>
      <c r="EB1489" s="31"/>
      <c r="EC1489" s="31"/>
      <c r="ED1489" s="31"/>
      <c r="EE1489" s="31"/>
      <c r="EF1489" s="31"/>
      <c r="EG1489" s="31"/>
      <c r="EH1489" s="31"/>
      <c r="EI1489" s="31"/>
      <c r="EJ1489" s="31"/>
      <c r="EK1489" s="31"/>
      <c r="EL1489" s="31"/>
      <c r="EM1489" s="31"/>
      <c r="EN1489" s="31"/>
      <c r="EO1489" s="31"/>
      <c r="EP1489" s="31"/>
      <c r="EQ1489" s="31"/>
      <c r="ER1489" s="31"/>
      <c r="ES1489" s="31"/>
      <c r="ET1489" s="31"/>
      <c r="EU1489" s="31"/>
      <c r="EV1489" s="31"/>
      <c r="EW1489" s="31"/>
      <c r="EX1489" s="31"/>
      <c r="EY1489" s="31"/>
      <c r="EZ1489" s="31"/>
      <c r="FA1489" s="31"/>
      <c r="FB1489" s="31"/>
      <c r="FC1489" s="31"/>
      <c r="FD1489" s="31"/>
      <c r="FE1489" s="31"/>
      <c r="FF1489" s="31"/>
      <c r="FG1489" s="31"/>
      <c r="FH1489" s="31"/>
      <c r="FI1489" s="31"/>
      <c r="FJ1489" s="31"/>
      <c r="FK1489" s="31"/>
      <c r="FL1489" s="31"/>
      <c r="FM1489" s="31"/>
      <c r="FN1489" s="31"/>
      <c r="FO1489" s="31"/>
      <c r="FP1489" s="31"/>
      <c r="FQ1489" s="31"/>
      <c r="FR1489" s="31"/>
      <c r="FS1489" s="31"/>
      <c r="FT1489" s="31"/>
      <c r="FU1489" s="31"/>
      <c r="FV1489" s="31"/>
      <c r="FW1489" s="31"/>
      <c r="FX1489" s="31"/>
      <c r="FY1489" s="31"/>
      <c r="FZ1489" s="31"/>
      <c r="GA1489" s="31"/>
      <c r="GB1489" s="31"/>
      <c r="GC1489" s="31"/>
      <c r="GD1489" s="31"/>
      <c r="GE1489" s="31"/>
      <c r="GF1489" s="31"/>
      <c r="GG1489" s="31"/>
      <c r="GH1489" s="31"/>
      <c r="GI1489" s="31"/>
      <c r="GJ1489" s="31"/>
      <c r="GK1489" s="31"/>
      <c r="GL1489" s="31"/>
      <c r="GM1489" s="31"/>
      <c r="GN1489" s="31"/>
      <c r="GO1489" s="31"/>
      <c r="GP1489" s="31"/>
      <c r="GQ1489" s="31"/>
      <c r="GR1489" s="31"/>
      <c r="GS1489" s="31"/>
      <c r="GT1489" s="31"/>
      <c r="GU1489" s="31"/>
      <c r="GV1489" s="31"/>
      <c r="GW1489" s="31"/>
      <c r="GX1489" s="31"/>
      <c r="GY1489" s="31"/>
      <c r="GZ1489" s="31"/>
    </row>
    <row r="1490" spans="2:208" s="32" customFormat="1" x14ac:dyDescent="0.2">
      <c r="B1490" s="21"/>
      <c r="C1490" s="22"/>
      <c r="D1490" s="22"/>
      <c r="E1490" s="22"/>
      <c r="F1490" s="246"/>
      <c r="G1490" s="121"/>
      <c r="H1490" s="27"/>
      <c r="I1490" s="28"/>
      <c r="J1490" s="29"/>
      <c r="K1490" s="30"/>
      <c r="L1490" s="34"/>
      <c r="M1490" s="35"/>
      <c r="N1490" s="30"/>
      <c r="O1490" s="34"/>
      <c r="P1490" s="35"/>
      <c r="Q1490" s="30"/>
      <c r="R1490" s="34"/>
      <c r="S1490" s="35"/>
      <c r="T1490" s="30"/>
      <c r="U1490" s="34"/>
      <c r="V1490" s="35"/>
      <c r="W1490" s="30"/>
      <c r="X1490" s="34"/>
      <c r="Y1490" s="34"/>
      <c r="Z1490" s="30"/>
      <c r="AA1490" s="34"/>
      <c r="AB1490" s="34"/>
      <c r="AC1490" s="30"/>
      <c r="AD1490" s="34"/>
      <c r="AE1490" s="34"/>
      <c r="AF1490" s="30"/>
      <c r="AG1490" s="34"/>
      <c r="AH1490" s="34"/>
      <c r="AI1490" s="30"/>
      <c r="AJ1490" s="34"/>
      <c r="AK1490" s="34"/>
      <c r="AL1490" s="30"/>
      <c r="AM1490" s="34"/>
      <c r="AN1490" s="34"/>
      <c r="AO1490" s="30"/>
      <c r="AP1490" s="34"/>
      <c r="AQ1490" s="34"/>
      <c r="AR1490" s="30"/>
      <c r="AS1490" s="34"/>
      <c r="AT1490" s="34"/>
      <c r="AU1490" s="30"/>
      <c r="AV1490" s="34"/>
      <c r="AW1490" s="34"/>
      <c r="AX1490" s="30"/>
      <c r="AY1490" s="34"/>
      <c r="AZ1490" s="34"/>
      <c r="BA1490" s="30"/>
      <c r="BB1490" s="34"/>
      <c r="BC1490" s="34"/>
      <c r="BD1490" s="30"/>
      <c r="BE1490" s="34"/>
      <c r="BF1490" s="34"/>
      <c r="BG1490" s="30"/>
      <c r="BH1490" s="34"/>
      <c r="BI1490" s="34"/>
      <c r="BJ1490" s="30"/>
      <c r="BK1490" s="34"/>
      <c r="BL1490" s="34"/>
      <c r="BM1490" s="122"/>
      <c r="BN1490" s="28"/>
      <c r="BO1490" s="34"/>
      <c r="BP1490" s="30"/>
      <c r="BQ1490" s="30"/>
      <c r="BR1490" s="31"/>
      <c r="BS1490" s="31"/>
      <c r="BT1490" s="31"/>
      <c r="BU1490" s="31"/>
      <c r="BV1490" s="31"/>
      <c r="BW1490" s="31"/>
      <c r="BX1490" s="31"/>
      <c r="BY1490" s="31"/>
      <c r="BZ1490" s="31"/>
      <c r="CA1490" s="31"/>
      <c r="CB1490" s="31"/>
      <c r="CC1490" s="31"/>
      <c r="CD1490" s="31"/>
      <c r="CE1490" s="31"/>
      <c r="CF1490" s="31"/>
      <c r="CG1490" s="31"/>
      <c r="CH1490" s="31"/>
      <c r="CI1490" s="31"/>
      <c r="CJ1490" s="31"/>
      <c r="CK1490" s="31"/>
      <c r="CL1490" s="31"/>
      <c r="CM1490" s="31"/>
      <c r="CN1490" s="31"/>
      <c r="CO1490" s="31"/>
      <c r="CP1490" s="31"/>
      <c r="CQ1490" s="31"/>
      <c r="CR1490" s="31"/>
      <c r="CS1490" s="31"/>
      <c r="CT1490" s="31"/>
      <c r="CU1490" s="31"/>
      <c r="CV1490" s="31"/>
      <c r="CW1490" s="31"/>
      <c r="CX1490" s="31"/>
      <c r="CY1490" s="31"/>
      <c r="CZ1490" s="31"/>
      <c r="DA1490" s="31"/>
      <c r="DB1490" s="31"/>
      <c r="DC1490" s="31"/>
      <c r="DD1490" s="31"/>
      <c r="DE1490" s="31"/>
      <c r="DF1490" s="31"/>
      <c r="DG1490" s="31"/>
      <c r="DH1490" s="31"/>
      <c r="DI1490" s="31"/>
      <c r="DJ1490" s="31"/>
      <c r="DK1490" s="31"/>
      <c r="DL1490" s="31"/>
      <c r="DM1490" s="31"/>
      <c r="DN1490" s="31"/>
      <c r="DO1490" s="31"/>
      <c r="DP1490" s="31"/>
      <c r="DQ1490" s="31"/>
      <c r="DR1490" s="31"/>
      <c r="DS1490" s="31"/>
      <c r="DT1490" s="31"/>
      <c r="DU1490" s="31"/>
      <c r="DV1490" s="31"/>
      <c r="DW1490" s="31"/>
      <c r="DX1490" s="31"/>
      <c r="DY1490" s="31"/>
      <c r="DZ1490" s="31"/>
      <c r="EA1490" s="31"/>
      <c r="EB1490" s="31"/>
      <c r="EC1490" s="31"/>
      <c r="ED1490" s="31"/>
      <c r="EE1490" s="31"/>
      <c r="EF1490" s="31"/>
      <c r="EG1490" s="31"/>
      <c r="EH1490" s="31"/>
      <c r="EI1490" s="31"/>
      <c r="EJ1490" s="31"/>
      <c r="EK1490" s="31"/>
      <c r="EL1490" s="31"/>
      <c r="EM1490" s="31"/>
      <c r="EN1490" s="31"/>
      <c r="EO1490" s="31"/>
      <c r="EP1490" s="31"/>
      <c r="EQ1490" s="31"/>
      <c r="ER1490" s="31"/>
      <c r="ES1490" s="31"/>
      <c r="ET1490" s="31"/>
      <c r="EU1490" s="31"/>
      <c r="EV1490" s="31"/>
      <c r="EW1490" s="31"/>
      <c r="EX1490" s="31"/>
      <c r="EY1490" s="31"/>
      <c r="EZ1490" s="31"/>
      <c r="FA1490" s="31"/>
      <c r="FB1490" s="31"/>
      <c r="FC1490" s="31"/>
      <c r="FD1490" s="31"/>
      <c r="FE1490" s="31"/>
      <c r="FF1490" s="31"/>
      <c r="FG1490" s="31"/>
      <c r="FH1490" s="31"/>
      <c r="FI1490" s="31"/>
      <c r="FJ1490" s="31"/>
      <c r="FK1490" s="31"/>
      <c r="FL1490" s="31"/>
      <c r="FM1490" s="31"/>
      <c r="FN1490" s="31"/>
      <c r="FO1490" s="31"/>
      <c r="FP1490" s="31"/>
      <c r="FQ1490" s="31"/>
      <c r="FR1490" s="31"/>
      <c r="FS1490" s="31"/>
      <c r="FT1490" s="31"/>
      <c r="FU1490" s="31"/>
      <c r="FV1490" s="31"/>
      <c r="FW1490" s="31"/>
      <c r="FX1490" s="31"/>
      <c r="FY1490" s="31"/>
      <c r="FZ1490" s="31"/>
      <c r="GA1490" s="31"/>
      <c r="GB1490" s="31"/>
      <c r="GC1490" s="31"/>
      <c r="GD1490" s="31"/>
      <c r="GE1490" s="31"/>
      <c r="GF1490" s="31"/>
      <c r="GG1490" s="31"/>
      <c r="GH1490" s="31"/>
      <c r="GI1490" s="31"/>
      <c r="GJ1490" s="31"/>
      <c r="GK1490" s="31"/>
      <c r="GL1490" s="31"/>
      <c r="GM1490" s="31"/>
      <c r="GN1490" s="31"/>
      <c r="GO1490" s="31"/>
      <c r="GP1490" s="31"/>
      <c r="GQ1490" s="31"/>
      <c r="GR1490" s="31"/>
      <c r="GS1490" s="31"/>
      <c r="GT1490" s="31"/>
      <c r="GU1490" s="31"/>
      <c r="GV1490" s="31"/>
      <c r="GW1490" s="31"/>
      <c r="GX1490" s="31"/>
      <c r="GY1490" s="31"/>
      <c r="GZ1490" s="31"/>
    </row>
    <row r="1491" spans="2:208" s="32" customFormat="1" x14ac:dyDescent="0.2">
      <c r="B1491" s="21"/>
      <c r="C1491" s="22"/>
      <c r="D1491" s="22"/>
      <c r="E1491" s="22"/>
      <c r="F1491" s="246"/>
      <c r="G1491" s="121"/>
      <c r="H1491" s="27"/>
      <c r="I1491" s="28"/>
      <c r="J1491" s="29"/>
      <c r="K1491" s="30"/>
      <c r="L1491" s="34"/>
      <c r="M1491" s="35"/>
      <c r="N1491" s="30"/>
      <c r="O1491" s="34"/>
      <c r="P1491" s="35"/>
      <c r="Q1491" s="30"/>
      <c r="R1491" s="34"/>
      <c r="S1491" s="35"/>
      <c r="T1491" s="30"/>
      <c r="U1491" s="34"/>
      <c r="V1491" s="35"/>
      <c r="W1491" s="30"/>
      <c r="X1491" s="34"/>
      <c r="Y1491" s="34"/>
      <c r="Z1491" s="30"/>
      <c r="AA1491" s="34"/>
      <c r="AB1491" s="34"/>
      <c r="AC1491" s="30"/>
      <c r="AD1491" s="34"/>
      <c r="AE1491" s="34"/>
      <c r="AF1491" s="30"/>
      <c r="AG1491" s="34"/>
      <c r="AH1491" s="34"/>
      <c r="AI1491" s="30"/>
      <c r="AJ1491" s="34"/>
      <c r="AK1491" s="34"/>
      <c r="AL1491" s="30"/>
      <c r="AM1491" s="34"/>
      <c r="AN1491" s="34"/>
      <c r="AO1491" s="30"/>
      <c r="AP1491" s="34"/>
      <c r="AQ1491" s="34"/>
      <c r="AR1491" s="30"/>
      <c r="AS1491" s="34"/>
      <c r="AT1491" s="34"/>
      <c r="AU1491" s="30"/>
      <c r="AV1491" s="34"/>
      <c r="AW1491" s="34"/>
      <c r="AX1491" s="30"/>
      <c r="AY1491" s="34"/>
      <c r="AZ1491" s="34"/>
      <c r="BA1491" s="30"/>
      <c r="BB1491" s="34"/>
      <c r="BC1491" s="34"/>
      <c r="BD1491" s="30"/>
      <c r="BE1491" s="34"/>
      <c r="BF1491" s="34"/>
      <c r="BG1491" s="30"/>
      <c r="BH1491" s="34"/>
      <c r="BI1491" s="34"/>
      <c r="BJ1491" s="30"/>
      <c r="BK1491" s="34"/>
      <c r="BL1491" s="34"/>
      <c r="BM1491" s="122"/>
      <c r="BN1491" s="28"/>
      <c r="BO1491" s="34"/>
      <c r="BP1491" s="30"/>
      <c r="BQ1491" s="30"/>
      <c r="BR1491" s="31"/>
      <c r="BS1491" s="31"/>
      <c r="BT1491" s="31"/>
      <c r="BU1491" s="31"/>
      <c r="BV1491" s="31"/>
      <c r="BW1491" s="31"/>
      <c r="BX1491" s="31"/>
      <c r="BY1491" s="31"/>
      <c r="BZ1491" s="31"/>
      <c r="CA1491" s="31"/>
      <c r="CB1491" s="31"/>
      <c r="CC1491" s="31"/>
      <c r="CD1491" s="31"/>
      <c r="CE1491" s="31"/>
      <c r="CF1491" s="31"/>
      <c r="CG1491" s="31"/>
      <c r="CH1491" s="31"/>
      <c r="CI1491" s="31"/>
      <c r="CJ1491" s="31"/>
      <c r="CK1491" s="31"/>
      <c r="CL1491" s="31"/>
      <c r="CM1491" s="31"/>
      <c r="CN1491" s="31"/>
      <c r="CO1491" s="31"/>
      <c r="CP1491" s="31"/>
      <c r="CQ1491" s="31"/>
      <c r="CR1491" s="31"/>
      <c r="CS1491" s="31"/>
      <c r="CT1491" s="31"/>
      <c r="CU1491" s="31"/>
      <c r="CV1491" s="31"/>
      <c r="CW1491" s="31"/>
      <c r="CX1491" s="31"/>
      <c r="CY1491" s="31"/>
      <c r="CZ1491" s="31"/>
      <c r="DA1491" s="31"/>
      <c r="DB1491" s="31"/>
      <c r="DC1491" s="31"/>
      <c r="DD1491" s="31"/>
      <c r="DE1491" s="31"/>
      <c r="DF1491" s="31"/>
      <c r="DG1491" s="31"/>
      <c r="DH1491" s="31"/>
      <c r="DI1491" s="31"/>
      <c r="DJ1491" s="31"/>
      <c r="DK1491" s="31"/>
      <c r="DL1491" s="31"/>
      <c r="DM1491" s="31"/>
      <c r="DN1491" s="31"/>
      <c r="DO1491" s="31"/>
      <c r="DP1491" s="31"/>
      <c r="DQ1491" s="31"/>
      <c r="DR1491" s="31"/>
      <c r="DS1491" s="31"/>
      <c r="DT1491" s="31"/>
      <c r="DU1491" s="31"/>
      <c r="DV1491" s="31"/>
      <c r="DW1491" s="31"/>
      <c r="DX1491" s="31"/>
      <c r="DY1491" s="31"/>
      <c r="DZ1491" s="31"/>
      <c r="EA1491" s="31"/>
      <c r="EB1491" s="31"/>
      <c r="EC1491" s="31"/>
      <c r="ED1491" s="31"/>
      <c r="EE1491" s="31"/>
      <c r="EF1491" s="31"/>
      <c r="EG1491" s="31"/>
      <c r="EH1491" s="31"/>
      <c r="EI1491" s="31"/>
      <c r="EJ1491" s="31"/>
      <c r="EK1491" s="31"/>
      <c r="EL1491" s="31"/>
      <c r="EM1491" s="31"/>
      <c r="EN1491" s="31"/>
      <c r="EO1491" s="31"/>
      <c r="EP1491" s="31"/>
      <c r="EQ1491" s="31"/>
      <c r="ER1491" s="31"/>
      <c r="ES1491" s="31"/>
      <c r="ET1491" s="31"/>
      <c r="EU1491" s="31"/>
      <c r="EV1491" s="31"/>
      <c r="EW1491" s="31"/>
      <c r="EX1491" s="31"/>
      <c r="EY1491" s="31"/>
      <c r="EZ1491" s="31"/>
      <c r="FA1491" s="31"/>
      <c r="FB1491" s="31"/>
      <c r="FC1491" s="31"/>
      <c r="FD1491" s="31"/>
      <c r="FE1491" s="31"/>
      <c r="FF1491" s="31"/>
      <c r="FG1491" s="31"/>
      <c r="FH1491" s="31"/>
      <c r="FI1491" s="31"/>
      <c r="FJ1491" s="31"/>
      <c r="FK1491" s="31"/>
      <c r="FL1491" s="31"/>
      <c r="FM1491" s="31"/>
      <c r="FN1491" s="31"/>
      <c r="FO1491" s="31"/>
      <c r="FP1491" s="31"/>
      <c r="FQ1491" s="31"/>
      <c r="FR1491" s="31"/>
      <c r="FS1491" s="31"/>
      <c r="FT1491" s="31"/>
      <c r="FU1491" s="31"/>
      <c r="FV1491" s="31"/>
      <c r="FW1491" s="31"/>
      <c r="FX1491" s="31"/>
      <c r="FY1491" s="31"/>
      <c r="FZ1491" s="31"/>
      <c r="GA1491" s="31"/>
      <c r="GB1491" s="31"/>
      <c r="GC1491" s="31"/>
      <c r="GD1491" s="31"/>
      <c r="GE1491" s="31"/>
      <c r="GF1491" s="31"/>
      <c r="GG1491" s="31"/>
      <c r="GH1491" s="31"/>
      <c r="GI1491" s="31"/>
      <c r="GJ1491" s="31"/>
      <c r="GK1491" s="31"/>
      <c r="GL1491" s="31"/>
      <c r="GM1491" s="31"/>
      <c r="GN1491" s="31"/>
      <c r="GO1491" s="31"/>
      <c r="GP1491" s="31"/>
      <c r="GQ1491" s="31"/>
      <c r="GR1491" s="31"/>
      <c r="GS1491" s="31"/>
      <c r="GT1491" s="31"/>
      <c r="GU1491" s="31"/>
      <c r="GV1491" s="31"/>
      <c r="GW1491" s="31"/>
      <c r="GX1491" s="31"/>
      <c r="GY1491" s="31"/>
      <c r="GZ1491" s="31"/>
    </row>
    <row r="1492" spans="2:208" s="32" customFormat="1" x14ac:dyDescent="0.2">
      <c r="B1492" s="21"/>
      <c r="C1492" s="22"/>
      <c r="D1492" s="22"/>
      <c r="E1492" s="22"/>
      <c r="F1492" s="246"/>
      <c r="G1492" s="121"/>
      <c r="H1492" s="27"/>
      <c r="I1492" s="28"/>
      <c r="J1492" s="29"/>
      <c r="K1492" s="30"/>
      <c r="L1492" s="34"/>
      <c r="M1492" s="35"/>
      <c r="N1492" s="30"/>
      <c r="O1492" s="34"/>
      <c r="P1492" s="35"/>
      <c r="Q1492" s="30"/>
      <c r="R1492" s="34"/>
      <c r="S1492" s="35"/>
      <c r="T1492" s="30"/>
      <c r="U1492" s="34"/>
      <c r="V1492" s="35"/>
      <c r="W1492" s="30"/>
      <c r="X1492" s="34"/>
      <c r="Y1492" s="34"/>
      <c r="Z1492" s="30"/>
      <c r="AA1492" s="34"/>
      <c r="AB1492" s="34"/>
      <c r="AC1492" s="30"/>
      <c r="AD1492" s="34"/>
      <c r="AE1492" s="34"/>
      <c r="AF1492" s="30"/>
      <c r="AG1492" s="34"/>
      <c r="AH1492" s="34"/>
      <c r="AI1492" s="30"/>
      <c r="AJ1492" s="34"/>
      <c r="AK1492" s="34"/>
      <c r="AL1492" s="30"/>
      <c r="AM1492" s="34"/>
      <c r="AN1492" s="34"/>
      <c r="AO1492" s="30"/>
      <c r="AP1492" s="34"/>
      <c r="AQ1492" s="34"/>
      <c r="AR1492" s="30"/>
      <c r="AS1492" s="34"/>
      <c r="AT1492" s="34"/>
      <c r="AU1492" s="30"/>
      <c r="AV1492" s="34"/>
      <c r="AW1492" s="34"/>
      <c r="AX1492" s="30"/>
      <c r="AY1492" s="34"/>
      <c r="AZ1492" s="34"/>
      <c r="BA1492" s="30"/>
      <c r="BB1492" s="34"/>
      <c r="BC1492" s="34"/>
      <c r="BD1492" s="30"/>
      <c r="BE1492" s="34"/>
      <c r="BF1492" s="34"/>
      <c r="BG1492" s="30"/>
      <c r="BH1492" s="34"/>
      <c r="BI1492" s="34"/>
      <c r="BJ1492" s="30"/>
      <c r="BK1492" s="34"/>
      <c r="BL1492" s="34"/>
      <c r="BM1492" s="122"/>
      <c r="BN1492" s="28"/>
      <c r="BO1492" s="34"/>
      <c r="BP1492" s="30"/>
      <c r="BQ1492" s="30"/>
      <c r="BR1492" s="31"/>
      <c r="BS1492" s="31"/>
      <c r="BT1492" s="31"/>
      <c r="BU1492" s="31"/>
      <c r="BV1492" s="31"/>
      <c r="BW1492" s="31"/>
      <c r="BX1492" s="31"/>
      <c r="BY1492" s="31"/>
      <c r="BZ1492" s="31"/>
      <c r="CA1492" s="31"/>
      <c r="CB1492" s="31"/>
      <c r="CC1492" s="31"/>
      <c r="CD1492" s="31"/>
      <c r="CE1492" s="31"/>
      <c r="CF1492" s="31"/>
      <c r="CG1492" s="31"/>
      <c r="CH1492" s="31"/>
      <c r="CI1492" s="31"/>
      <c r="CJ1492" s="31"/>
      <c r="CK1492" s="31"/>
      <c r="CL1492" s="31"/>
      <c r="CM1492" s="31"/>
      <c r="CN1492" s="31"/>
      <c r="CO1492" s="31"/>
      <c r="CP1492" s="31"/>
      <c r="CQ1492" s="31"/>
      <c r="CR1492" s="31"/>
      <c r="CS1492" s="31"/>
      <c r="CT1492" s="31"/>
      <c r="CU1492" s="31"/>
      <c r="CV1492" s="31"/>
      <c r="CW1492" s="31"/>
      <c r="CX1492" s="31"/>
      <c r="CY1492" s="31"/>
      <c r="CZ1492" s="31"/>
      <c r="DA1492" s="31"/>
      <c r="DB1492" s="31"/>
      <c r="DC1492" s="31"/>
      <c r="DD1492" s="31"/>
      <c r="DE1492" s="31"/>
      <c r="DF1492" s="31"/>
      <c r="DG1492" s="31"/>
      <c r="DH1492" s="31"/>
      <c r="DI1492" s="31"/>
      <c r="DJ1492" s="31"/>
      <c r="DK1492" s="31"/>
      <c r="DL1492" s="31"/>
      <c r="DM1492" s="31"/>
      <c r="DN1492" s="31"/>
      <c r="DO1492" s="31"/>
      <c r="DP1492" s="31"/>
      <c r="DQ1492" s="31"/>
      <c r="DR1492" s="31"/>
      <c r="DS1492" s="31"/>
      <c r="DT1492" s="31"/>
      <c r="DU1492" s="31"/>
      <c r="DV1492" s="31"/>
      <c r="DW1492" s="31"/>
      <c r="DX1492" s="31"/>
      <c r="DY1492" s="31"/>
      <c r="DZ1492" s="31"/>
      <c r="EA1492" s="31"/>
      <c r="EB1492" s="31"/>
      <c r="EC1492" s="31"/>
      <c r="ED1492" s="31"/>
      <c r="EE1492" s="31"/>
      <c r="EF1492" s="31"/>
      <c r="EG1492" s="31"/>
      <c r="EH1492" s="31"/>
      <c r="EI1492" s="31"/>
      <c r="EJ1492" s="31"/>
      <c r="EK1492" s="31"/>
      <c r="EL1492" s="31"/>
      <c r="EM1492" s="31"/>
      <c r="EN1492" s="31"/>
      <c r="EO1492" s="31"/>
      <c r="EP1492" s="31"/>
      <c r="EQ1492" s="31"/>
      <c r="ER1492" s="31"/>
      <c r="ES1492" s="31"/>
      <c r="ET1492" s="31"/>
      <c r="EU1492" s="31"/>
      <c r="EV1492" s="31"/>
      <c r="EW1492" s="31"/>
      <c r="EX1492" s="31"/>
      <c r="EY1492" s="31"/>
      <c r="EZ1492" s="31"/>
      <c r="FA1492" s="31"/>
      <c r="FB1492" s="31"/>
      <c r="FC1492" s="31"/>
      <c r="FD1492" s="31"/>
      <c r="FE1492" s="31"/>
      <c r="FF1492" s="31"/>
      <c r="FG1492" s="31"/>
      <c r="FH1492" s="31"/>
      <c r="FI1492" s="31"/>
      <c r="FJ1492" s="31"/>
      <c r="FK1492" s="31"/>
      <c r="FL1492" s="31"/>
      <c r="FM1492" s="31"/>
      <c r="FN1492" s="31"/>
      <c r="FO1492" s="31"/>
      <c r="FP1492" s="31"/>
      <c r="FQ1492" s="31"/>
      <c r="FR1492" s="31"/>
      <c r="FS1492" s="31"/>
      <c r="FT1492" s="31"/>
      <c r="FU1492" s="31"/>
      <c r="FV1492" s="31"/>
      <c r="FW1492" s="31"/>
      <c r="FX1492" s="31"/>
      <c r="FY1492" s="31"/>
      <c r="FZ1492" s="31"/>
      <c r="GA1492" s="31"/>
      <c r="GB1492" s="31"/>
      <c r="GC1492" s="31"/>
      <c r="GD1492" s="31"/>
      <c r="GE1492" s="31"/>
      <c r="GF1492" s="31"/>
      <c r="GG1492" s="31"/>
      <c r="GH1492" s="31"/>
      <c r="GI1492" s="31"/>
      <c r="GJ1492" s="31"/>
      <c r="GK1492" s="31"/>
      <c r="GL1492" s="31"/>
      <c r="GM1492" s="31"/>
      <c r="GN1492" s="31"/>
      <c r="GO1492" s="31"/>
      <c r="GP1492" s="31"/>
      <c r="GQ1492" s="31"/>
      <c r="GR1492" s="31"/>
      <c r="GS1492" s="31"/>
      <c r="GT1492" s="31"/>
      <c r="GU1492" s="31"/>
      <c r="GV1492" s="31"/>
      <c r="GW1492" s="31"/>
      <c r="GX1492" s="31"/>
      <c r="GY1492" s="31"/>
      <c r="GZ1492" s="31"/>
    </row>
    <row r="1493" spans="2:208" s="32" customFormat="1" x14ac:dyDescent="0.2">
      <c r="B1493" s="21"/>
      <c r="C1493" s="22"/>
      <c r="D1493" s="22"/>
      <c r="E1493" s="22"/>
      <c r="F1493" s="246"/>
      <c r="G1493" s="121"/>
      <c r="H1493" s="27"/>
      <c r="I1493" s="28"/>
      <c r="J1493" s="29"/>
      <c r="K1493" s="30"/>
      <c r="L1493" s="34"/>
      <c r="M1493" s="35"/>
      <c r="N1493" s="30"/>
      <c r="O1493" s="34"/>
      <c r="P1493" s="35"/>
      <c r="Q1493" s="30"/>
      <c r="R1493" s="34"/>
      <c r="S1493" s="35"/>
      <c r="T1493" s="30"/>
      <c r="U1493" s="34"/>
      <c r="V1493" s="35"/>
      <c r="W1493" s="30"/>
      <c r="X1493" s="34"/>
      <c r="Y1493" s="34"/>
      <c r="Z1493" s="30"/>
      <c r="AA1493" s="34"/>
      <c r="AB1493" s="34"/>
      <c r="AC1493" s="30"/>
      <c r="AD1493" s="34"/>
      <c r="AE1493" s="34"/>
      <c r="AF1493" s="30"/>
      <c r="AG1493" s="34"/>
      <c r="AH1493" s="34"/>
      <c r="AI1493" s="30"/>
      <c r="AJ1493" s="34"/>
      <c r="AK1493" s="34"/>
      <c r="AL1493" s="30"/>
      <c r="AM1493" s="34"/>
      <c r="AN1493" s="34"/>
      <c r="AO1493" s="30"/>
      <c r="AP1493" s="34"/>
      <c r="AQ1493" s="34"/>
      <c r="AR1493" s="30"/>
      <c r="AS1493" s="34"/>
      <c r="AT1493" s="34"/>
      <c r="AU1493" s="30"/>
      <c r="AV1493" s="34"/>
      <c r="AW1493" s="34"/>
      <c r="AX1493" s="30"/>
      <c r="AY1493" s="34"/>
      <c r="AZ1493" s="34"/>
      <c r="BA1493" s="30"/>
      <c r="BB1493" s="34"/>
      <c r="BC1493" s="34"/>
      <c r="BD1493" s="30"/>
      <c r="BE1493" s="34"/>
      <c r="BF1493" s="34"/>
      <c r="BG1493" s="30"/>
      <c r="BH1493" s="34"/>
      <c r="BI1493" s="34"/>
      <c r="BJ1493" s="30"/>
      <c r="BK1493" s="34"/>
      <c r="BL1493" s="34"/>
      <c r="BM1493" s="122"/>
      <c r="BN1493" s="28"/>
      <c r="BO1493" s="34"/>
      <c r="BP1493" s="30"/>
      <c r="BQ1493" s="30"/>
      <c r="BR1493" s="31"/>
      <c r="BS1493" s="31"/>
      <c r="BT1493" s="31"/>
      <c r="BU1493" s="31"/>
      <c r="BV1493" s="31"/>
      <c r="BW1493" s="31"/>
      <c r="BX1493" s="31"/>
      <c r="BY1493" s="31"/>
      <c r="BZ1493" s="31"/>
      <c r="CA1493" s="31"/>
      <c r="CB1493" s="31"/>
      <c r="CC1493" s="31"/>
      <c r="CD1493" s="31"/>
      <c r="CE1493" s="31"/>
      <c r="CF1493" s="31"/>
      <c r="CG1493" s="31"/>
      <c r="CH1493" s="31"/>
      <c r="CI1493" s="31"/>
      <c r="CJ1493" s="31"/>
      <c r="CK1493" s="31"/>
      <c r="CL1493" s="31"/>
      <c r="CM1493" s="31"/>
      <c r="CN1493" s="31"/>
      <c r="CO1493" s="31"/>
      <c r="CP1493" s="31"/>
      <c r="CQ1493" s="31"/>
      <c r="CR1493" s="31"/>
      <c r="CS1493" s="31"/>
      <c r="CT1493" s="31"/>
      <c r="CU1493" s="31"/>
      <c r="CV1493" s="31"/>
      <c r="CW1493" s="31"/>
      <c r="CX1493" s="31"/>
      <c r="CY1493" s="31"/>
      <c r="CZ1493" s="31"/>
      <c r="DA1493" s="31"/>
      <c r="DB1493" s="31"/>
      <c r="DC1493" s="31"/>
      <c r="DD1493" s="31"/>
      <c r="DE1493" s="31"/>
      <c r="DF1493" s="31"/>
      <c r="DG1493" s="31"/>
      <c r="DH1493" s="31"/>
      <c r="DI1493" s="31"/>
      <c r="DJ1493" s="31"/>
      <c r="DK1493" s="31"/>
      <c r="DL1493" s="31"/>
      <c r="DM1493" s="31"/>
      <c r="DN1493" s="31"/>
      <c r="DO1493" s="31"/>
      <c r="DP1493" s="31"/>
      <c r="DQ1493" s="31"/>
      <c r="DR1493" s="31"/>
      <c r="DS1493" s="31"/>
      <c r="DT1493" s="31"/>
      <c r="DU1493" s="31"/>
      <c r="DV1493" s="31"/>
      <c r="DW1493" s="31"/>
      <c r="DX1493" s="31"/>
      <c r="DY1493" s="31"/>
      <c r="DZ1493" s="31"/>
      <c r="EA1493" s="31"/>
      <c r="EB1493" s="31"/>
      <c r="EC1493" s="31"/>
      <c r="ED1493" s="31"/>
      <c r="EE1493" s="31"/>
      <c r="EF1493" s="31"/>
      <c r="EG1493" s="31"/>
      <c r="EH1493" s="31"/>
      <c r="EI1493" s="31"/>
      <c r="EJ1493" s="31"/>
      <c r="EK1493" s="31"/>
      <c r="EL1493" s="31"/>
      <c r="EM1493" s="31"/>
      <c r="EN1493" s="31"/>
      <c r="EO1493" s="31"/>
      <c r="EP1493" s="31"/>
      <c r="EQ1493" s="31"/>
      <c r="ER1493" s="31"/>
      <c r="ES1493" s="31"/>
      <c r="ET1493" s="31"/>
      <c r="EU1493" s="31"/>
      <c r="EV1493" s="31"/>
      <c r="EW1493" s="31"/>
      <c r="EX1493" s="31"/>
      <c r="EY1493" s="31"/>
      <c r="EZ1493" s="31"/>
      <c r="FA1493" s="31"/>
      <c r="FB1493" s="31"/>
      <c r="FC1493" s="31"/>
      <c r="FD1493" s="31"/>
      <c r="FE1493" s="31"/>
      <c r="FF1493" s="31"/>
      <c r="FG1493" s="31"/>
      <c r="FH1493" s="31"/>
      <c r="FI1493" s="31"/>
      <c r="FJ1493" s="31"/>
      <c r="FK1493" s="31"/>
      <c r="FL1493" s="31"/>
      <c r="FM1493" s="31"/>
      <c r="FN1493" s="31"/>
      <c r="FO1493" s="31"/>
      <c r="FP1493" s="31"/>
      <c r="FQ1493" s="31"/>
      <c r="FR1493" s="31"/>
      <c r="FS1493" s="31"/>
      <c r="FT1493" s="31"/>
      <c r="FU1493" s="31"/>
      <c r="FV1493" s="31"/>
      <c r="FW1493" s="31"/>
      <c r="FX1493" s="31"/>
      <c r="FY1493" s="31"/>
      <c r="FZ1493" s="31"/>
      <c r="GA1493" s="31"/>
      <c r="GB1493" s="31"/>
      <c r="GC1493" s="31"/>
      <c r="GD1493" s="31"/>
      <c r="GE1493" s="31"/>
      <c r="GF1493" s="31"/>
      <c r="GG1493" s="31"/>
      <c r="GH1493" s="31"/>
      <c r="GI1493" s="31"/>
      <c r="GJ1493" s="31"/>
      <c r="GK1493" s="31"/>
      <c r="GL1493" s="31"/>
      <c r="GM1493" s="31"/>
      <c r="GN1493" s="31"/>
      <c r="GO1493" s="31"/>
      <c r="GP1493" s="31"/>
      <c r="GQ1493" s="31"/>
      <c r="GR1493" s="31"/>
      <c r="GS1493" s="31"/>
      <c r="GT1493" s="31"/>
      <c r="GU1493" s="31"/>
      <c r="GV1493" s="31"/>
      <c r="GW1493" s="31"/>
      <c r="GX1493" s="31"/>
      <c r="GY1493" s="31"/>
      <c r="GZ1493" s="31"/>
    </row>
    <row r="1494" spans="2:208" s="32" customFormat="1" x14ac:dyDescent="0.2">
      <c r="B1494" s="21"/>
      <c r="C1494" s="22"/>
      <c r="D1494" s="22"/>
      <c r="E1494" s="22"/>
      <c r="F1494" s="246"/>
      <c r="G1494" s="121"/>
      <c r="H1494" s="27"/>
      <c r="I1494" s="28"/>
      <c r="J1494" s="29"/>
      <c r="K1494" s="30"/>
      <c r="L1494" s="34"/>
      <c r="M1494" s="35"/>
      <c r="N1494" s="30"/>
      <c r="O1494" s="34"/>
      <c r="P1494" s="35"/>
      <c r="Q1494" s="30"/>
      <c r="R1494" s="34"/>
      <c r="S1494" s="35"/>
      <c r="T1494" s="30"/>
      <c r="U1494" s="34"/>
      <c r="V1494" s="35"/>
      <c r="W1494" s="30"/>
      <c r="X1494" s="34"/>
      <c r="Y1494" s="34"/>
      <c r="Z1494" s="30"/>
      <c r="AA1494" s="34"/>
      <c r="AB1494" s="34"/>
      <c r="AC1494" s="30"/>
      <c r="AD1494" s="34"/>
      <c r="AE1494" s="34"/>
      <c r="AF1494" s="30"/>
      <c r="AG1494" s="34"/>
      <c r="AH1494" s="34"/>
      <c r="AI1494" s="30"/>
      <c r="AJ1494" s="34"/>
      <c r="AK1494" s="34"/>
      <c r="AL1494" s="30"/>
      <c r="AM1494" s="34"/>
      <c r="AN1494" s="34"/>
      <c r="AO1494" s="30"/>
      <c r="AP1494" s="34"/>
      <c r="AQ1494" s="34"/>
      <c r="AR1494" s="30"/>
      <c r="AS1494" s="34"/>
      <c r="AT1494" s="34"/>
      <c r="AU1494" s="30"/>
      <c r="AV1494" s="34"/>
      <c r="AW1494" s="34"/>
      <c r="AX1494" s="30"/>
      <c r="AY1494" s="34"/>
      <c r="AZ1494" s="34"/>
      <c r="BA1494" s="30"/>
      <c r="BB1494" s="34"/>
      <c r="BC1494" s="34"/>
      <c r="BD1494" s="30"/>
      <c r="BE1494" s="34"/>
      <c r="BF1494" s="34"/>
      <c r="BG1494" s="30"/>
      <c r="BH1494" s="34"/>
      <c r="BI1494" s="34"/>
      <c r="BJ1494" s="30"/>
      <c r="BK1494" s="34"/>
      <c r="BL1494" s="34"/>
      <c r="BM1494" s="122"/>
      <c r="BN1494" s="28"/>
      <c r="BO1494" s="34"/>
      <c r="BP1494" s="30"/>
      <c r="BQ1494" s="30"/>
      <c r="BR1494" s="31"/>
      <c r="BS1494" s="31"/>
      <c r="BT1494" s="31"/>
      <c r="BU1494" s="31"/>
      <c r="BV1494" s="31"/>
      <c r="BW1494" s="31"/>
      <c r="BX1494" s="31"/>
      <c r="BY1494" s="31"/>
      <c r="BZ1494" s="31"/>
      <c r="CA1494" s="31"/>
      <c r="CB1494" s="31"/>
      <c r="CC1494" s="31"/>
      <c r="CD1494" s="31"/>
      <c r="CE1494" s="31"/>
      <c r="CF1494" s="31"/>
      <c r="CG1494" s="31"/>
      <c r="CH1494" s="31"/>
      <c r="CI1494" s="31"/>
      <c r="CJ1494" s="31"/>
      <c r="CK1494" s="31"/>
      <c r="CL1494" s="31"/>
      <c r="CM1494" s="31"/>
      <c r="CN1494" s="31"/>
      <c r="CO1494" s="31"/>
      <c r="CP1494" s="31"/>
      <c r="CQ1494" s="31"/>
      <c r="CR1494" s="31"/>
      <c r="CS1494" s="31"/>
      <c r="CT1494" s="31"/>
      <c r="CU1494" s="31"/>
      <c r="CV1494" s="31"/>
      <c r="CW1494" s="31"/>
      <c r="CX1494" s="31"/>
      <c r="CY1494" s="31"/>
      <c r="CZ1494" s="31"/>
      <c r="DA1494" s="31"/>
      <c r="DB1494" s="31"/>
      <c r="DC1494" s="31"/>
      <c r="DD1494" s="31"/>
      <c r="DE1494" s="31"/>
      <c r="DF1494" s="31"/>
      <c r="DG1494" s="31"/>
      <c r="DH1494" s="31"/>
      <c r="DI1494" s="31"/>
      <c r="DJ1494" s="31"/>
      <c r="DK1494" s="31"/>
      <c r="DL1494" s="31"/>
      <c r="DM1494" s="31"/>
      <c r="DN1494" s="31"/>
      <c r="DO1494" s="31"/>
      <c r="DP1494" s="31"/>
      <c r="DQ1494" s="31"/>
      <c r="DR1494" s="31"/>
      <c r="DS1494" s="31"/>
      <c r="DT1494" s="31"/>
      <c r="DU1494" s="31"/>
      <c r="DV1494" s="31"/>
      <c r="DW1494" s="31"/>
      <c r="DX1494" s="31"/>
      <c r="DY1494" s="31"/>
      <c r="DZ1494" s="31"/>
      <c r="EA1494" s="31"/>
      <c r="EB1494" s="31"/>
      <c r="EC1494" s="31"/>
      <c r="ED1494" s="31"/>
      <c r="EE1494" s="31"/>
      <c r="EF1494" s="31"/>
      <c r="EG1494" s="31"/>
      <c r="EH1494" s="31"/>
      <c r="EI1494" s="31"/>
      <c r="EJ1494" s="31"/>
      <c r="EK1494" s="31"/>
      <c r="EL1494" s="31"/>
      <c r="EM1494" s="31"/>
      <c r="EN1494" s="31"/>
      <c r="EO1494" s="31"/>
      <c r="EP1494" s="31"/>
      <c r="EQ1494" s="31"/>
      <c r="ER1494" s="31"/>
      <c r="ES1494" s="31"/>
      <c r="ET1494" s="31"/>
      <c r="EU1494" s="31"/>
      <c r="EV1494" s="31"/>
      <c r="EW1494" s="31"/>
      <c r="EX1494" s="31"/>
      <c r="EY1494" s="31"/>
      <c r="EZ1494" s="31"/>
      <c r="FA1494" s="31"/>
      <c r="FB1494" s="31"/>
      <c r="FC1494" s="31"/>
      <c r="FD1494" s="31"/>
      <c r="FE1494" s="31"/>
      <c r="FF1494" s="31"/>
      <c r="FG1494" s="31"/>
      <c r="FH1494" s="31"/>
      <c r="FI1494" s="31"/>
      <c r="FJ1494" s="31"/>
      <c r="FK1494" s="31"/>
      <c r="FL1494" s="31"/>
      <c r="FM1494" s="31"/>
      <c r="FN1494" s="31"/>
      <c r="FO1494" s="31"/>
      <c r="FP1494" s="31"/>
      <c r="FQ1494" s="31"/>
      <c r="FR1494" s="31"/>
      <c r="FS1494" s="31"/>
      <c r="FT1494" s="31"/>
      <c r="FU1494" s="31"/>
      <c r="FV1494" s="31"/>
      <c r="FW1494" s="31"/>
      <c r="FX1494" s="31"/>
      <c r="FY1494" s="31"/>
      <c r="FZ1494" s="31"/>
      <c r="GA1494" s="31"/>
      <c r="GB1494" s="31"/>
      <c r="GC1494" s="31"/>
      <c r="GD1494" s="31"/>
      <c r="GE1494" s="31"/>
      <c r="GF1494" s="31"/>
      <c r="GG1494" s="31"/>
      <c r="GH1494" s="31"/>
      <c r="GI1494" s="31"/>
      <c r="GJ1494" s="31"/>
      <c r="GK1494" s="31"/>
      <c r="GL1494" s="31"/>
      <c r="GM1494" s="31"/>
      <c r="GN1494" s="31"/>
      <c r="GO1494" s="31"/>
      <c r="GP1494" s="31"/>
      <c r="GQ1494" s="31"/>
      <c r="GR1494" s="31"/>
      <c r="GS1494" s="31"/>
      <c r="GT1494" s="31"/>
      <c r="GU1494" s="31"/>
      <c r="GV1494" s="31"/>
      <c r="GW1494" s="31"/>
      <c r="GX1494" s="31"/>
      <c r="GY1494" s="31"/>
      <c r="GZ1494" s="31"/>
    </row>
    <row r="1495" spans="2:208" s="32" customFormat="1" x14ac:dyDescent="0.2">
      <c r="B1495" s="21"/>
      <c r="C1495" s="22"/>
      <c r="D1495" s="22"/>
      <c r="E1495" s="22"/>
      <c r="F1495" s="246"/>
      <c r="G1495" s="121"/>
      <c r="H1495" s="27"/>
      <c r="I1495" s="28"/>
      <c r="J1495" s="29"/>
      <c r="K1495" s="30"/>
      <c r="L1495" s="34"/>
      <c r="M1495" s="35"/>
      <c r="N1495" s="30"/>
      <c r="O1495" s="34"/>
      <c r="P1495" s="35"/>
      <c r="Q1495" s="30"/>
      <c r="R1495" s="34"/>
      <c r="S1495" s="35"/>
      <c r="T1495" s="30"/>
      <c r="U1495" s="34"/>
      <c r="V1495" s="35"/>
      <c r="W1495" s="30"/>
      <c r="X1495" s="34"/>
      <c r="Y1495" s="34"/>
      <c r="Z1495" s="30"/>
      <c r="AA1495" s="34"/>
      <c r="AB1495" s="34"/>
      <c r="AC1495" s="30"/>
      <c r="AD1495" s="34"/>
      <c r="AE1495" s="34"/>
      <c r="AF1495" s="30"/>
      <c r="AG1495" s="34"/>
      <c r="AH1495" s="34"/>
      <c r="AI1495" s="30"/>
      <c r="AJ1495" s="34"/>
      <c r="AK1495" s="34"/>
      <c r="AL1495" s="30"/>
      <c r="AM1495" s="34"/>
      <c r="AN1495" s="34"/>
      <c r="AO1495" s="30"/>
      <c r="AP1495" s="34"/>
      <c r="AQ1495" s="34"/>
      <c r="AR1495" s="30"/>
      <c r="AS1495" s="34"/>
      <c r="AT1495" s="34"/>
      <c r="AU1495" s="30"/>
      <c r="AV1495" s="34"/>
      <c r="AW1495" s="34"/>
      <c r="AX1495" s="30"/>
      <c r="AY1495" s="34"/>
      <c r="AZ1495" s="34"/>
      <c r="BA1495" s="30"/>
      <c r="BB1495" s="34"/>
      <c r="BC1495" s="34"/>
      <c r="BD1495" s="30"/>
      <c r="BE1495" s="34"/>
      <c r="BF1495" s="34"/>
      <c r="BG1495" s="30"/>
      <c r="BH1495" s="34"/>
      <c r="BI1495" s="34"/>
      <c r="BJ1495" s="30"/>
      <c r="BK1495" s="34"/>
      <c r="BL1495" s="34"/>
      <c r="BM1495" s="122"/>
      <c r="BN1495" s="28"/>
      <c r="BO1495" s="34"/>
      <c r="BP1495" s="30"/>
      <c r="BQ1495" s="30"/>
      <c r="BR1495" s="31"/>
      <c r="BS1495" s="31"/>
      <c r="BT1495" s="31"/>
      <c r="BU1495" s="31"/>
      <c r="BV1495" s="31"/>
      <c r="BW1495" s="31"/>
      <c r="BX1495" s="31"/>
      <c r="BY1495" s="31"/>
      <c r="BZ1495" s="31"/>
      <c r="CA1495" s="31"/>
      <c r="CB1495" s="31"/>
      <c r="CC1495" s="31"/>
      <c r="CD1495" s="31"/>
      <c r="CE1495" s="31"/>
      <c r="CF1495" s="31"/>
      <c r="CG1495" s="31"/>
      <c r="CH1495" s="31"/>
      <c r="CI1495" s="31"/>
      <c r="CJ1495" s="31"/>
      <c r="CK1495" s="31"/>
      <c r="CL1495" s="31"/>
      <c r="CM1495" s="31"/>
      <c r="CN1495" s="31"/>
      <c r="CO1495" s="31"/>
      <c r="CP1495" s="31"/>
      <c r="CQ1495" s="31"/>
      <c r="CR1495" s="31"/>
      <c r="CS1495" s="31"/>
      <c r="CT1495" s="31"/>
      <c r="CU1495" s="31"/>
      <c r="CV1495" s="31"/>
      <c r="CW1495" s="31"/>
      <c r="CX1495" s="31"/>
      <c r="CY1495" s="31"/>
      <c r="CZ1495" s="31"/>
      <c r="DA1495" s="31"/>
      <c r="DB1495" s="31"/>
      <c r="DC1495" s="31"/>
      <c r="DD1495" s="31"/>
      <c r="DE1495" s="31"/>
      <c r="DF1495" s="31"/>
      <c r="DG1495" s="31"/>
      <c r="DH1495" s="31"/>
      <c r="DI1495" s="31"/>
      <c r="DJ1495" s="31"/>
      <c r="DK1495" s="31"/>
      <c r="DL1495" s="31"/>
      <c r="DM1495" s="31"/>
      <c r="DN1495" s="31"/>
      <c r="DO1495" s="31"/>
      <c r="DP1495" s="31"/>
      <c r="DQ1495" s="31"/>
      <c r="DR1495" s="31"/>
      <c r="DS1495" s="31"/>
      <c r="DT1495" s="31"/>
      <c r="DU1495" s="31"/>
      <c r="DV1495" s="31"/>
      <c r="DW1495" s="31"/>
      <c r="DX1495" s="31"/>
      <c r="DY1495" s="31"/>
      <c r="DZ1495" s="31"/>
      <c r="EA1495" s="31"/>
      <c r="EB1495" s="31"/>
      <c r="EC1495" s="31"/>
      <c r="ED1495" s="31"/>
      <c r="EE1495" s="31"/>
      <c r="EF1495" s="31"/>
      <c r="EG1495" s="31"/>
      <c r="EH1495" s="31"/>
      <c r="EI1495" s="31"/>
      <c r="EJ1495" s="31"/>
      <c r="EK1495" s="31"/>
      <c r="EL1495" s="31"/>
      <c r="EM1495" s="31"/>
      <c r="EN1495" s="31"/>
      <c r="EO1495" s="31"/>
      <c r="EP1495" s="31"/>
      <c r="EQ1495" s="31"/>
      <c r="ER1495" s="31"/>
      <c r="ES1495" s="31"/>
      <c r="ET1495" s="31"/>
      <c r="EU1495" s="31"/>
      <c r="EV1495" s="31"/>
      <c r="EW1495" s="31"/>
      <c r="EX1495" s="31"/>
      <c r="EY1495" s="31"/>
      <c r="EZ1495" s="31"/>
      <c r="FA1495" s="31"/>
      <c r="FB1495" s="31"/>
      <c r="FC1495" s="31"/>
      <c r="FD1495" s="31"/>
      <c r="FE1495" s="31"/>
      <c r="FF1495" s="31"/>
      <c r="FG1495" s="31"/>
      <c r="FH1495" s="31"/>
      <c r="FI1495" s="31"/>
      <c r="FJ1495" s="31"/>
      <c r="FK1495" s="31"/>
      <c r="FL1495" s="31"/>
      <c r="FM1495" s="31"/>
      <c r="FN1495" s="31"/>
      <c r="FO1495" s="31"/>
      <c r="FP1495" s="31"/>
      <c r="FQ1495" s="31"/>
      <c r="FR1495" s="31"/>
      <c r="FS1495" s="31"/>
      <c r="FT1495" s="31"/>
      <c r="FU1495" s="31"/>
      <c r="FV1495" s="31"/>
      <c r="FW1495" s="31"/>
      <c r="FX1495" s="31"/>
      <c r="FY1495" s="31"/>
      <c r="FZ1495" s="31"/>
      <c r="GA1495" s="31"/>
      <c r="GB1495" s="31"/>
      <c r="GC1495" s="31"/>
      <c r="GD1495" s="31"/>
      <c r="GE1495" s="31"/>
      <c r="GF1495" s="31"/>
      <c r="GG1495" s="31"/>
      <c r="GH1495" s="31"/>
      <c r="GI1495" s="31"/>
      <c r="GJ1495" s="31"/>
      <c r="GK1495" s="31"/>
      <c r="GL1495" s="31"/>
      <c r="GM1495" s="31"/>
      <c r="GN1495" s="31"/>
      <c r="GO1495" s="31"/>
      <c r="GP1495" s="31"/>
      <c r="GQ1495" s="31"/>
      <c r="GR1495" s="31"/>
      <c r="GS1495" s="31"/>
      <c r="GT1495" s="31"/>
      <c r="GU1495" s="31"/>
      <c r="GV1495" s="31"/>
      <c r="GW1495" s="31"/>
      <c r="GX1495" s="31"/>
      <c r="GY1495" s="31"/>
      <c r="GZ1495" s="31"/>
    </row>
    <row r="1496" spans="2:208" s="32" customFormat="1" x14ac:dyDescent="0.2">
      <c r="B1496" s="21"/>
      <c r="C1496" s="22"/>
      <c r="D1496" s="22"/>
      <c r="E1496" s="22"/>
      <c r="F1496" s="246"/>
      <c r="G1496" s="121"/>
      <c r="H1496" s="27"/>
      <c r="I1496" s="28"/>
      <c r="J1496" s="29"/>
      <c r="K1496" s="30"/>
      <c r="L1496" s="34"/>
      <c r="M1496" s="35"/>
      <c r="N1496" s="30"/>
      <c r="O1496" s="34"/>
      <c r="P1496" s="35"/>
      <c r="Q1496" s="30"/>
      <c r="R1496" s="34"/>
      <c r="S1496" s="35"/>
      <c r="T1496" s="30"/>
      <c r="U1496" s="34"/>
      <c r="V1496" s="35"/>
      <c r="W1496" s="30"/>
      <c r="X1496" s="34"/>
      <c r="Y1496" s="34"/>
      <c r="Z1496" s="30"/>
      <c r="AA1496" s="34"/>
      <c r="AB1496" s="34"/>
      <c r="AC1496" s="30"/>
      <c r="AD1496" s="34"/>
      <c r="AE1496" s="34"/>
      <c r="AF1496" s="30"/>
      <c r="AG1496" s="34"/>
      <c r="AH1496" s="34"/>
      <c r="AI1496" s="30"/>
      <c r="AJ1496" s="34"/>
      <c r="AK1496" s="34"/>
      <c r="AL1496" s="30"/>
      <c r="AM1496" s="34"/>
      <c r="AN1496" s="34"/>
      <c r="AO1496" s="30"/>
      <c r="AP1496" s="34"/>
      <c r="AQ1496" s="34"/>
      <c r="AR1496" s="30"/>
      <c r="AS1496" s="34"/>
      <c r="AT1496" s="34"/>
      <c r="AU1496" s="30"/>
      <c r="AV1496" s="34"/>
      <c r="AW1496" s="34"/>
      <c r="AX1496" s="30"/>
      <c r="AY1496" s="34"/>
      <c r="AZ1496" s="34"/>
      <c r="BA1496" s="30"/>
      <c r="BB1496" s="34"/>
      <c r="BC1496" s="34"/>
      <c r="BD1496" s="30"/>
      <c r="BE1496" s="34"/>
      <c r="BF1496" s="34"/>
      <c r="BG1496" s="30"/>
      <c r="BH1496" s="34"/>
      <c r="BI1496" s="34"/>
      <c r="BJ1496" s="30"/>
      <c r="BK1496" s="34"/>
      <c r="BL1496" s="34"/>
      <c r="BM1496" s="122"/>
      <c r="BN1496" s="28"/>
      <c r="BO1496" s="34"/>
      <c r="BP1496" s="30"/>
      <c r="BQ1496" s="30"/>
      <c r="BR1496" s="31"/>
      <c r="BS1496" s="31"/>
      <c r="BT1496" s="31"/>
      <c r="BU1496" s="31"/>
      <c r="BV1496" s="31"/>
      <c r="BW1496" s="31"/>
      <c r="BX1496" s="31"/>
      <c r="BY1496" s="31"/>
      <c r="BZ1496" s="31"/>
      <c r="CA1496" s="31"/>
      <c r="CB1496" s="31"/>
      <c r="CC1496" s="31"/>
      <c r="CD1496" s="31"/>
      <c r="CE1496" s="31"/>
      <c r="CF1496" s="31"/>
      <c r="CG1496" s="31"/>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1"/>
      <c r="DD1496" s="31"/>
      <c r="DE1496" s="31"/>
      <c r="DF1496" s="31"/>
      <c r="DG1496" s="31"/>
      <c r="DH1496" s="31"/>
      <c r="DI1496" s="31"/>
      <c r="DJ1496" s="31"/>
      <c r="DK1496" s="31"/>
      <c r="DL1496" s="31"/>
      <c r="DM1496" s="31"/>
      <c r="DN1496" s="31"/>
      <c r="DO1496" s="31"/>
      <c r="DP1496" s="31"/>
      <c r="DQ1496" s="31"/>
      <c r="DR1496" s="31"/>
      <c r="DS1496" s="31"/>
      <c r="DT1496" s="31"/>
      <c r="DU1496" s="31"/>
      <c r="DV1496" s="31"/>
      <c r="DW1496" s="31"/>
      <c r="DX1496" s="31"/>
      <c r="DY1496" s="31"/>
      <c r="DZ1496" s="31"/>
      <c r="EA1496" s="31"/>
      <c r="EB1496" s="31"/>
      <c r="EC1496" s="31"/>
      <c r="ED1496" s="31"/>
      <c r="EE1496" s="31"/>
      <c r="EF1496" s="31"/>
      <c r="EG1496" s="31"/>
      <c r="EH1496" s="31"/>
      <c r="EI1496" s="31"/>
      <c r="EJ1496" s="31"/>
      <c r="EK1496" s="31"/>
      <c r="EL1496" s="31"/>
      <c r="EM1496" s="31"/>
      <c r="EN1496" s="31"/>
      <c r="EO1496" s="31"/>
      <c r="EP1496" s="31"/>
      <c r="EQ1496" s="31"/>
      <c r="ER1496" s="31"/>
      <c r="ES1496" s="31"/>
      <c r="ET1496" s="31"/>
      <c r="EU1496" s="31"/>
      <c r="EV1496" s="31"/>
      <c r="EW1496" s="31"/>
      <c r="EX1496" s="31"/>
      <c r="EY1496" s="31"/>
      <c r="EZ1496" s="31"/>
      <c r="FA1496" s="31"/>
      <c r="FB1496" s="31"/>
      <c r="FC1496" s="31"/>
      <c r="FD1496" s="31"/>
      <c r="FE1496" s="31"/>
      <c r="FF1496" s="31"/>
      <c r="FG1496" s="31"/>
      <c r="FH1496" s="31"/>
      <c r="FI1496" s="31"/>
      <c r="FJ1496" s="31"/>
      <c r="FK1496" s="31"/>
      <c r="FL1496" s="31"/>
      <c r="FM1496" s="31"/>
      <c r="FN1496" s="31"/>
      <c r="FO1496" s="31"/>
      <c r="FP1496" s="31"/>
      <c r="FQ1496" s="31"/>
      <c r="FR1496" s="31"/>
      <c r="FS1496" s="31"/>
      <c r="FT1496" s="31"/>
      <c r="FU1496" s="31"/>
      <c r="FV1496" s="31"/>
      <c r="FW1496" s="31"/>
      <c r="FX1496" s="31"/>
      <c r="FY1496" s="31"/>
      <c r="FZ1496" s="31"/>
      <c r="GA1496" s="31"/>
      <c r="GB1496" s="31"/>
      <c r="GC1496" s="31"/>
      <c r="GD1496" s="31"/>
      <c r="GE1496" s="31"/>
      <c r="GF1496" s="31"/>
      <c r="GG1496" s="31"/>
      <c r="GH1496" s="31"/>
      <c r="GI1496" s="31"/>
      <c r="GJ1496" s="31"/>
      <c r="GK1496" s="31"/>
      <c r="GL1496" s="31"/>
      <c r="GM1496" s="31"/>
      <c r="GN1496" s="31"/>
      <c r="GO1496" s="31"/>
      <c r="GP1496" s="31"/>
      <c r="GQ1496" s="31"/>
      <c r="GR1496" s="31"/>
      <c r="GS1496" s="31"/>
      <c r="GT1496" s="31"/>
      <c r="GU1496" s="31"/>
      <c r="GV1496" s="31"/>
      <c r="GW1496" s="31"/>
      <c r="GX1496" s="31"/>
      <c r="GY1496" s="31"/>
      <c r="GZ1496" s="31"/>
    </row>
    <row r="1497" spans="2:208" s="32" customFormat="1" x14ac:dyDescent="0.2">
      <c r="B1497" s="21"/>
      <c r="C1497" s="22"/>
      <c r="D1497" s="22"/>
      <c r="E1497" s="22"/>
      <c r="F1497" s="246"/>
      <c r="G1497" s="121"/>
      <c r="H1497" s="27"/>
      <c r="I1497" s="28"/>
      <c r="J1497" s="29"/>
      <c r="K1497" s="30"/>
      <c r="L1497" s="34"/>
      <c r="M1497" s="35"/>
      <c r="N1497" s="30"/>
      <c r="O1497" s="34"/>
      <c r="P1497" s="35"/>
      <c r="Q1497" s="30"/>
      <c r="R1497" s="34"/>
      <c r="S1497" s="35"/>
      <c r="T1497" s="30"/>
      <c r="U1497" s="34"/>
      <c r="V1497" s="35"/>
      <c r="W1497" s="30"/>
      <c r="X1497" s="34"/>
      <c r="Y1497" s="34"/>
      <c r="Z1497" s="30"/>
      <c r="AA1497" s="34"/>
      <c r="AB1497" s="34"/>
      <c r="AC1497" s="30"/>
      <c r="AD1497" s="34"/>
      <c r="AE1497" s="34"/>
      <c r="AF1497" s="30"/>
      <c r="AG1497" s="34"/>
      <c r="AH1497" s="34"/>
      <c r="AI1497" s="30"/>
      <c r="AJ1497" s="34"/>
      <c r="AK1497" s="34"/>
      <c r="AL1497" s="30"/>
      <c r="AM1497" s="34"/>
      <c r="AN1497" s="34"/>
      <c r="AO1497" s="30"/>
      <c r="AP1497" s="34"/>
      <c r="AQ1497" s="34"/>
      <c r="AR1497" s="30"/>
      <c r="AS1497" s="34"/>
      <c r="AT1497" s="34"/>
      <c r="AU1497" s="30"/>
      <c r="AV1497" s="34"/>
      <c r="AW1497" s="34"/>
      <c r="AX1497" s="30"/>
      <c r="AY1497" s="34"/>
      <c r="AZ1497" s="34"/>
      <c r="BA1497" s="30"/>
      <c r="BB1497" s="34"/>
      <c r="BC1497" s="34"/>
      <c r="BD1497" s="30"/>
      <c r="BE1497" s="34"/>
      <c r="BF1497" s="34"/>
      <c r="BG1497" s="30"/>
      <c r="BH1497" s="34"/>
      <c r="BI1497" s="34"/>
      <c r="BJ1497" s="30"/>
      <c r="BK1497" s="34"/>
      <c r="BL1497" s="34"/>
      <c r="BM1497" s="122"/>
      <c r="BN1497" s="28"/>
      <c r="BO1497" s="34"/>
      <c r="BP1497" s="30"/>
      <c r="BQ1497" s="30"/>
      <c r="BR1497" s="31"/>
      <c r="BS1497" s="31"/>
      <c r="BT1497" s="31"/>
      <c r="BU1497" s="31"/>
      <c r="BV1497" s="31"/>
      <c r="BW1497" s="31"/>
      <c r="BX1497" s="31"/>
      <c r="BY1497" s="31"/>
      <c r="BZ1497" s="31"/>
      <c r="CA1497" s="31"/>
      <c r="CB1497" s="31"/>
      <c r="CC1497" s="31"/>
      <c r="CD1497" s="31"/>
      <c r="CE1497" s="31"/>
      <c r="CF1497" s="31"/>
      <c r="CG1497" s="31"/>
      <c r="CH1497" s="31"/>
      <c r="CI1497" s="31"/>
      <c r="CJ1497" s="31"/>
      <c r="CK1497" s="31"/>
      <c r="CL1497" s="31"/>
      <c r="CM1497" s="31"/>
      <c r="CN1497" s="31"/>
      <c r="CO1497" s="31"/>
      <c r="CP1497" s="31"/>
      <c r="CQ1497" s="31"/>
      <c r="CR1497" s="31"/>
      <c r="CS1497" s="31"/>
      <c r="CT1497" s="31"/>
      <c r="CU1497" s="31"/>
      <c r="CV1497" s="31"/>
      <c r="CW1497" s="31"/>
      <c r="CX1497" s="31"/>
      <c r="CY1497" s="31"/>
      <c r="CZ1497" s="31"/>
      <c r="DA1497" s="31"/>
      <c r="DB1497" s="31"/>
      <c r="DC1497" s="31"/>
      <c r="DD1497" s="31"/>
      <c r="DE1497" s="31"/>
      <c r="DF1497" s="31"/>
      <c r="DG1497" s="31"/>
      <c r="DH1497" s="31"/>
      <c r="DI1497" s="31"/>
      <c r="DJ1497" s="31"/>
      <c r="DK1497" s="31"/>
      <c r="DL1497" s="31"/>
      <c r="DM1497" s="31"/>
      <c r="DN1497" s="31"/>
      <c r="DO1497" s="31"/>
      <c r="DP1497" s="31"/>
      <c r="DQ1497" s="31"/>
      <c r="DR1497" s="31"/>
      <c r="DS1497" s="31"/>
      <c r="DT1497" s="31"/>
      <c r="DU1497" s="31"/>
      <c r="DV1497" s="31"/>
      <c r="DW1497" s="31"/>
      <c r="DX1497" s="31"/>
      <c r="DY1497" s="31"/>
      <c r="DZ1497" s="31"/>
      <c r="EA1497" s="31"/>
      <c r="EB1497" s="31"/>
      <c r="EC1497" s="31"/>
      <c r="ED1497" s="31"/>
      <c r="EE1497" s="31"/>
      <c r="EF1497" s="31"/>
      <c r="EG1497" s="31"/>
      <c r="EH1497" s="31"/>
      <c r="EI1497" s="31"/>
      <c r="EJ1497" s="31"/>
      <c r="EK1497" s="31"/>
      <c r="EL1497" s="31"/>
      <c r="EM1497" s="31"/>
      <c r="EN1497" s="31"/>
      <c r="EO1497" s="31"/>
      <c r="EP1497" s="31"/>
      <c r="EQ1497" s="31"/>
      <c r="ER1497" s="31"/>
      <c r="ES1497" s="31"/>
      <c r="ET1497" s="31"/>
      <c r="EU1497" s="31"/>
      <c r="EV1497" s="31"/>
      <c r="EW1497" s="31"/>
      <c r="EX1497" s="31"/>
      <c r="EY1497" s="31"/>
      <c r="EZ1497" s="31"/>
      <c r="FA1497" s="31"/>
      <c r="FB1497" s="31"/>
      <c r="FC1497" s="31"/>
      <c r="FD1497" s="31"/>
      <c r="FE1497" s="31"/>
      <c r="FF1497" s="31"/>
      <c r="FG1497" s="31"/>
      <c r="FH1497" s="31"/>
      <c r="FI1497" s="31"/>
      <c r="FJ1497" s="31"/>
      <c r="FK1497" s="31"/>
      <c r="FL1497" s="31"/>
      <c r="FM1497" s="31"/>
      <c r="FN1497" s="31"/>
      <c r="FO1497" s="31"/>
      <c r="FP1497" s="31"/>
      <c r="FQ1497" s="31"/>
      <c r="FR1497" s="31"/>
      <c r="FS1497" s="31"/>
      <c r="FT1497" s="31"/>
      <c r="FU1497" s="31"/>
      <c r="FV1497" s="31"/>
      <c r="FW1497" s="31"/>
      <c r="FX1497" s="31"/>
      <c r="FY1497" s="31"/>
      <c r="FZ1497" s="31"/>
      <c r="GA1497" s="31"/>
      <c r="GB1497" s="31"/>
      <c r="GC1497" s="31"/>
      <c r="GD1497" s="31"/>
      <c r="GE1497" s="31"/>
      <c r="GF1497" s="31"/>
      <c r="GG1497" s="31"/>
      <c r="GH1497" s="31"/>
      <c r="GI1497" s="31"/>
      <c r="GJ1497" s="31"/>
      <c r="GK1497" s="31"/>
      <c r="GL1497" s="31"/>
      <c r="GM1497" s="31"/>
      <c r="GN1497" s="31"/>
      <c r="GO1497" s="31"/>
      <c r="GP1497" s="31"/>
      <c r="GQ1497" s="31"/>
      <c r="GR1497" s="31"/>
      <c r="GS1497" s="31"/>
      <c r="GT1497" s="31"/>
      <c r="GU1497" s="31"/>
      <c r="GV1497" s="31"/>
      <c r="GW1497" s="31"/>
      <c r="GX1497" s="31"/>
      <c r="GY1497" s="31"/>
      <c r="GZ1497" s="31"/>
    </row>
    <row r="1498" spans="2:208" s="32" customFormat="1" x14ac:dyDescent="0.2">
      <c r="B1498" s="21"/>
      <c r="C1498" s="22"/>
      <c r="D1498" s="22"/>
      <c r="E1498" s="22"/>
      <c r="F1498" s="246"/>
      <c r="G1498" s="121"/>
      <c r="H1498" s="27"/>
      <c r="I1498" s="28"/>
      <c r="J1498" s="29"/>
      <c r="K1498" s="30"/>
      <c r="L1498" s="34"/>
      <c r="M1498" s="35"/>
      <c r="N1498" s="30"/>
      <c r="O1498" s="34"/>
      <c r="P1498" s="35"/>
      <c r="Q1498" s="30"/>
      <c r="R1498" s="34"/>
      <c r="S1498" s="35"/>
      <c r="T1498" s="30"/>
      <c r="U1498" s="34"/>
      <c r="V1498" s="35"/>
      <c r="W1498" s="30"/>
      <c r="X1498" s="34"/>
      <c r="Y1498" s="34"/>
      <c r="Z1498" s="30"/>
      <c r="AA1498" s="34"/>
      <c r="AB1498" s="34"/>
      <c r="AC1498" s="30"/>
      <c r="AD1498" s="34"/>
      <c r="AE1498" s="34"/>
      <c r="AF1498" s="30"/>
      <c r="AG1498" s="34"/>
      <c r="AH1498" s="34"/>
      <c r="AI1498" s="30"/>
      <c r="AJ1498" s="34"/>
      <c r="AK1498" s="34"/>
      <c r="AL1498" s="30"/>
      <c r="AM1498" s="34"/>
      <c r="AN1498" s="34"/>
      <c r="AO1498" s="30"/>
      <c r="AP1498" s="34"/>
      <c r="AQ1498" s="34"/>
      <c r="AR1498" s="30"/>
      <c r="AS1498" s="34"/>
      <c r="AT1498" s="34"/>
      <c r="AU1498" s="30"/>
      <c r="AV1498" s="34"/>
      <c r="AW1498" s="34"/>
      <c r="AX1498" s="30"/>
      <c r="AY1498" s="34"/>
      <c r="AZ1498" s="34"/>
      <c r="BA1498" s="30"/>
      <c r="BB1498" s="34"/>
      <c r="BC1498" s="34"/>
      <c r="BD1498" s="30"/>
      <c r="BE1498" s="34"/>
      <c r="BF1498" s="34"/>
      <c r="BG1498" s="30"/>
      <c r="BH1498" s="34"/>
      <c r="BI1498" s="34"/>
      <c r="BJ1498" s="30"/>
      <c r="BK1498" s="34"/>
      <c r="BL1498" s="34"/>
      <c r="BM1498" s="122"/>
      <c r="BN1498" s="28"/>
      <c r="BO1498" s="34"/>
      <c r="BP1498" s="30"/>
      <c r="BQ1498" s="30"/>
      <c r="BR1498" s="31"/>
      <c r="BS1498" s="31"/>
      <c r="BT1498" s="31"/>
      <c r="BU1498" s="31"/>
      <c r="BV1498" s="31"/>
      <c r="BW1498" s="31"/>
      <c r="BX1498" s="31"/>
      <c r="BY1498" s="31"/>
      <c r="BZ1498" s="31"/>
      <c r="CA1498" s="31"/>
      <c r="CB1498" s="31"/>
      <c r="CC1498" s="31"/>
      <c r="CD1498" s="31"/>
      <c r="CE1498" s="31"/>
      <c r="CF1498" s="31"/>
      <c r="CG1498" s="31"/>
      <c r="CH1498" s="31"/>
      <c r="CI1498" s="31"/>
      <c r="CJ1498" s="31"/>
      <c r="CK1498" s="31"/>
      <c r="CL1498" s="31"/>
      <c r="CM1498" s="31"/>
      <c r="CN1498" s="31"/>
      <c r="CO1498" s="31"/>
      <c r="CP1498" s="31"/>
      <c r="CQ1498" s="31"/>
      <c r="CR1498" s="31"/>
      <c r="CS1498" s="31"/>
      <c r="CT1498" s="31"/>
      <c r="CU1498" s="31"/>
      <c r="CV1498" s="31"/>
      <c r="CW1498" s="31"/>
      <c r="CX1498" s="31"/>
      <c r="CY1498" s="31"/>
      <c r="CZ1498" s="31"/>
      <c r="DA1498" s="31"/>
      <c r="DB1498" s="31"/>
      <c r="DC1498" s="31"/>
      <c r="DD1498" s="31"/>
      <c r="DE1498" s="31"/>
      <c r="DF1498" s="31"/>
      <c r="DG1498" s="31"/>
      <c r="DH1498" s="31"/>
      <c r="DI1498" s="31"/>
      <c r="DJ1498" s="31"/>
      <c r="DK1498" s="31"/>
      <c r="DL1498" s="31"/>
      <c r="DM1498" s="31"/>
      <c r="DN1498" s="31"/>
      <c r="DO1498" s="31"/>
      <c r="DP1498" s="31"/>
      <c r="DQ1498" s="31"/>
      <c r="DR1498" s="31"/>
      <c r="DS1498" s="31"/>
      <c r="DT1498" s="31"/>
      <c r="DU1498" s="31"/>
      <c r="DV1498" s="31"/>
      <c r="DW1498" s="31"/>
      <c r="DX1498" s="31"/>
      <c r="DY1498" s="31"/>
      <c r="DZ1498" s="31"/>
      <c r="EA1498" s="31"/>
      <c r="EB1498" s="31"/>
      <c r="EC1498" s="31"/>
      <c r="ED1498" s="31"/>
      <c r="EE1498" s="31"/>
      <c r="EF1498" s="31"/>
      <c r="EG1498" s="31"/>
      <c r="EH1498" s="31"/>
      <c r="EI1498" s="31"/>
      <c r="EJ1498" s="31"/>
      <c r="EK1498" s="31"/>
      <c r="EL1498" s="31"/>
      <c r="EM1498" s="31"/>
      <c r="EN1498" s="31"/>
      <c r="EO1498" s="31"/>
      <c r="EP1498" s="31"/>
      <c r="EQ1498" s="31"/>
      <c r="ER1498" s="31"/>
      <c r="ES1498" s="31"/>
      <c r="ET1498" s="31"/>
      <c r="EU1498" s="31"/>
      <c r="EV1498" s="31"/>
      <c r="EW1498" s="31"/>
      <c r="EX1498" s="31"/>
      <c r="EY1498" s="31"/>
      <c r="EZ1498" s="31"/>
      <c r="FA1498" s="31"/>
      <c r="FB1498" s="31"/>
      <c r="FC1498" s="31"/>
      <c r="FD1498" s="31"/>
      <c r="FE1498" s="31"/>
      <c r="FF1498" s="31"/>
      <c r="FG1498" s="31"/>
      <c r="FH1498" s="31"/>
      <c r="FI1498" s="31"/>
      <c r="FJ1498" s="31"/>
      <c r="FK1498" s="31"/>
      <c r="FL1498" s="31"/>
      <c r="FM1498" s="31"/>
      <c r="FN1498" s="31"/>
      <c r="FO1498" s="31"/>
      <c r="FP1498" s="31"/>
      <c r="FQ1498" s="31"/>
      <c r="FR1498" s="31"/>
      <c r="FS1498" s="31"/>
      <c r="FT1498" s="31"/>
      <c r="FU1498" s="31"/>
      <c r="FV1498" s="31"/>
      <c r="FW1498" s="31"/>
      <c r="FX1498" s="31"/>
      <c r="FY1498" s="31"/>
      <c r="FZ1498" s="31"/>
      <c r="GA1498" s="31"/>
      <c r="GB1498" s="31"/>
      <c r="GC1498" s="31"/>
      <c r="GD1498" s="31"/>
      <c r="GE1498" s="31"/>
      <c r="GF1498" s="31"/>
      <c r="GG1498" s="31"/>
      <c r="GH1498" s="31"/>
      <c r="GI1498" s="31"/>
      <c r="GJ1498" s="31"/>
      <c r="GK1498" s="31"/>
      <c r="GL1498" s="31"/>
      <c r="GM1498" s="31"/>
      <c r="GN1498" s="31"/>
      <c r="GO1498" s="31"/>
      <c r="GP1498" s="31"/>
      <c r="GQ1498" s="31"/>
      <c r="GR1498" s="31"/>
      <c r="GS1498" s="31"/>
      <c r="GT1498" s="31"/>
      <c r="GU1498" s="31"/>
      <c r="GV1498" s="31"/>
      <c r="GW1498" s="31"/>
      <c r="GX1498" s="31"/>
      <c r="GY1498" s="31"/>
      <c r="GZ1498" s="31"/>
    </row>
    <row r="1499" spans="2:208" s="32" customFormat="1" x14ac:dyDescent="0.2">
      <c r="B1499" s="21"/>
      <c r="C1499" s="22"/>
      <c r="D1499" s="22"/>
      <c r="E1499" s="22"/>
      <c r="F1499" s="246"/>
      <c r="G1499" s="121"/>
      <c r="H1499" s="27"/>
      <c r="I1499" s="28"/>
      <c r="J1499" s="29"/>
      <c r="K1499" s="30"/>
      <c r="L1499" s="34"/>
      <c r="M1499" s="35"/>
      <c r="N1499" s="30"/>
      <c r="O1499" s="34"/>
      <c r="P1499" s="35"/>
      <c r="Q1499" s="30"/>
      <c r="R1499" s="34"/>
      <c r="S1499" s="35"/>
      <c r="T1499" s="30"/>
      <c r="U1499" s="34"/>
      <c r="V1499" s="35"/>
      <c r="W1499" s="30"/>
      <c r="X1499" s="34"/>
      <c r="Y1499" s="34"/>
      <c r="Z1499" s="30"/>
      <c r="AA1499" s="34"/>
      <c r="AB1499" s="34"/>
      <c r="AC1499" s="30"/>
      <c r="AD1499" s="34"/>
      <c r="AE1499" s="34"/>
      <c r="AF1499" s="30"/>
      <c r="AG1499" s="34"/>
      <c r="AH1499" s="34"/>
      <c r="AI1499" s="30"/>
      <c r="AJ1499" s="34"/>
      <c r="AK1499" s="34"/>
      <c r="AL1499" s="30"/>
      <c r="AM1499" s="34"/>
      <c r="AN1499" s="34"/>
      <c r="AO1499" s="30"/>
      <c r="AP1499" s="34"/>
      <c r="AQ1499" s="34"/>
      <c r="AR1499" s="30"/>
      <c r="AS1499" s="34"/>
      <c r="AT1499" s="34"/>
      <c r="AU1499" s="30"/>
      <c r="AV1499" s="34"/>
      <c r="AW1499" s="34"/>
      <c r="AX1499" s="30"/>
      <c r="AY1499" s="34"/>
      <c r="AZ1499" s="34"/>
      <c r="BA1499" s="30"/>
      <c r="BB1499" s="34"/>
      <c r="BC1499" s="34"/>
      <c r="BD1499" s="30"/>
      <c r="BE1499" s="34"/>
      <c r="BF1499" s="34"/>
      <c r="BG1499" s="30"/>
      <c r="BH1499" s="34"/>
      <c r="BI1499" s="34"/>
      <c r="BJ1499" s="30"/>
      <c r="BK1499" s="34"/>
      <c r="BL1499" s="34"/>
      <c r="BM1499" s="122"/>
      <c r="BN1499" s="28"/>
      <c r="BO1499" s="34"/>
      <c r="BP1499" s="30"/>
      <c r="BQ1499" s="30"/>
      <c r="BR1499" s="31"/>
      <c r="BS1499" s="31"/>
      <c r="BT1499" s="31"/>
      <c r="BU1499" s="31"/>
      <c r="BV1499" s="31"/>
      <c r="BW1499" s="31"/>
      <c r="BX1499" s="31"/>
      <c r="BY1499" s="31"/>
      <c r="BZ1499" s="31"/>
      <c r="CA1499" s="31"/>
      <c r="CB1499" s="31"/>
      <c r="CC1499" s="31"/>
      <c r="CD1499" s="31"/>
      <c r="CE1499" s="31"/>
      <c r="CF1499" s="31"/>
      <c r="CG1499" s="31"/>
      <c r="CH1499" s="31"/>
      <c r="CI1499" s="31"/>
      <c r="CJ1499" s="31"/>
      <c r="CK1499" s="31"/>
      <c r="CL1499" s="31"/>
      <c r="CM1499" s="31"/>
      <c r="CN1499" s="31"/>
      <c r="CO1499" s="31"/>
      <c r="CP1499" s="31"/>
      <c r="CQ1499" s="31"/>
      <c r="CR1499" s="31"/>
      <c r="CS1499" s="31"/>
      <c r="CT1499" s="31"/>
      <c r="CU1499" s="31"/>
      <c r="CV1499" s="31"/>
      <c r="CW1499" s="31"/>
      <c r="CX1499" s="31"/>
      <c r="CY1499" s="31"/>
      <c r="CZ1499" s="31"/>
      <c r="DA1499" s="31"/>
      <c r="DB1499" s="31"/>
      <c r="DC1499" s="31"/>
      <c r="DD1499" s="31"/>
      <c r="DE1499" s="31"/>
      <c r="DF1499" s="31"/>
      <c r="DG1499" s="31"/>
      <c r="DH1499" s="31"/>
      <c r="DI1499" s="31"/>
      <c r="DJ1499" s="31"/>
      <c r="DK1499" s="31"/>
      <c r="DL1499" s="31"/>
      <c r="DM1499" s="31"/>
      <c r="DN1499" s="31"/>
      <c r="DO1499" s="31"/>
      <c r="DP1499" s="31"/>
      <c r="DQ1499" s="31"/>
      <c r="DR1499" s="31"/>
      <c r="DS1499" s="31"/>
      <c r="DT1499" s="31"/>
      <c r="DU1499" s="31"/>
      <c r="DV1499" s="31"/>
      <c r="DW1499" s="31"/>
      <c r="DX1499" s="31"/>
      <c r="DY1499" s="31"/>
      <c r="DZ1499" s="31"/>
      <c r="EA1499" s="31"/>
      <c r="EB1499" s="31"/>
      <c r="EC1499" s="31"/>
      <c r="ED1499" s="31"/>
      <c r="EE1499" s="31"/>
      <c r="EF1499" s="31"/>
      <c r="EG1499" s="31"/>
      <c r="EH1499" s="31"/>
      <c r="EI1499" s="31"/>
      <c r="EJ1499" s="31"/>
      <c r="EK1499" s="31"/>
      <c r="EL1499" s="31"/>
      <c r="EM1499" s="31"/>
      <c r="EN1499" s="31"/>
      <c r="EO1499" s="31"/>
      <c r="EP1499" s="31"/>
      <c r="EQ1499" s="31"/>
      <c r="ER1499" s="31"/>
      <c r="ES1499" s="31"/>
      <c r="ET1499" s="31"/>
      <c r="EU1499" s="31"/>
      <c r="EV1499" s="31"/>
      <c r="EW1499" s="31"/>
      <c r="EX1499" s="31"/>
      <c r="EY1499" s="31"/>
      <c r="EZ1499" s="31"/>
      <c r="FA1499" s="31"/>
      <c r="FB1499" s="31"/>
      <c r="FC1499" s="31"/>
      <c r="FD1499" s="31"/>
      <c r="FE1499" s="31"/>
      <c r="FF1499" s="31"/>
      <c r="FG1499" s="31"/>
      <c r="FH1499" s="31"/>
      <c r="FI1499" s="31"/>
      <c r="FJ1499" s="31"/>
      <c r="FK1499" s="31"/>
      <c r="FL1499" s="31"/>
      <c r="FM1499" s="31"/>
      <c r="FN1499" s="31"/>
      <c r="FO1499" s="31"/>
      <c r="FP1499" s="31"/>
      <c r="FQ1499" s="31"/>
      <c r="FR1499" s="31"/>
      <c r="FS1499" s="31"/>
      <c r="FT1499" s="31"/>
      <c r="FU1499" s="31"/>
      <c r="FV1499" s="31"/>
      <c r="FW1499" s="31"/>
      <c r="FX1499" s="31"/>
      <c r="FY1499" s="31"/>
      <c r="FZ1499" s="31"/>
      <c r="GA1499" s="31"/>
      <c r="GB1499" s="31"/>
      <c r="GC1499" s="31"/>
      <c r="GD1499" s="31"/>
      <c r="GE1499" s="31"/>
      <c r="GF1499" s="31"/>
      <c r="GG1499" s="31"/>
      <c r="GH1499" s="31"/>
      <c r="GI1499" s="31"/>
      <c r="GJ1499" s="31"/>
      <c r="GK1499" s="31"/>
      <c r="GL1499" s="31"/>
      <c r="GM1499" s="31"/>
      <c r="GN1499" s="31"/>
      <c r="GO1499" s="31"/>
      <c r="GP1499" s="31"/>
      <c r="GQ1499" s="31"/>
      <c r="GR1499" s="31"/>
      <c r="GS1499" s="31"/>
      <c r="GT1499" s="31"/>
      <c r="GU1499" s="31"/>
      <c r="GV1499" s="31"/>
      <c r="GW1499" s="31"/>
      <c r="GX1499" s="31"/>
      <c r="GY1499" s="31"/>
      <c r="GZ1499" s="31"/>
    </row>
    <row r="1500" spans="2:208" s="32" customFormat="1" x14ac:dyDescent="0.2">
      <c r="B1500" s="21"/>
      <c r="C1500" s="22"/>
      <c r="D1500" s="22"/>
      <c r="E1500" s="22"/>
      <c r="F1500" s="246"/>
      <c r="G1500" s="121"/>
      <c r="H1500" s="27"/>
      <c r="I1500" s="28"/>
      <c r="J1500" s="29"/>
      <c r="K1500" s="30"/>
      <c r="L1500" s="34"/>
      <c r="M1500" s="35"/>
      <c r="N1500" s="30"/>
      <c r="O1500" s="34"/>
      <c r="P1500" s="35"/>
      <c r="Q1500" s="30"/>
      <c r="R1500" s="34"/>
      <c r="S1500" s="35"/>
      <c r="T1500" s="30"/>
      <c r="U1500" s="34"/>
      <c r="V1500" s="35"/>
      <c r="W1500" s="30"/>
      <c r="X1500" s="34"/>
      <c r="Y1500" s="34"/>
      <c r="Z1500" s="30"/>
      <c r="AA1500" s="34"/>
      <c r="AB1500" s="34"/>
      <c r="AC1500" s="30"/>
      <c r="AD1500" s="34"/>
      <c r="AE1500" s="34"/>
      <c r="AF1500" s="30"/>
      <c r="AG1500" s="34"/>
      <c r="AH1500" s="34"/>
      <c r="AI1500" s="30"/>
      <c r="AJ1500" s="34"/>
      <c r="AK1500" s="34"/>
      <c r="AL1500" s="30"/>
      <c r="AM1500" s="34"/>
      <c r="AN1500" s="34"/>
      <c r="AO1500" s="30"/>
      <c r="AP1500" s="34"/>
      <c r="AQ1500" s="34"/>
      <c r="AR1500" s="30"/>
      <c r="AS1500" s="34"/>
      <c r="AT1500" s="34"/>
      <c r="AU1500" s="30"/>
      <c r="AV1500" s="34"/>
      <c r="AW1500" s="34"/>
      <c r="AX1500" s="30"/>
      <c r="AY1500" s="34"/>
      <c r="AZ1500" s="34"/>
      <c r="BA1500" s="30"/>
      <c r="BB1500" s="34"/>
      <c r="BC1500" s="34"/>
      <c r="BD1500" s="30"/>
      <c r="BE1500" s="34"/>
      <c r="BF1500" s="34"/>
      <c r="BG1500" s="30"/>
      <c r="BH1500" s="34"/>
      <c r="BI1500" s="34"/>
      <c r="BJ1500" s="30"/>
      <c r="BK1500" s="34"/>
      <c r="BL1500" s="34"/>
      <c r="BM1500" s="122"/>
      <c r="BN1500" s="28"/>
      <c r="BO1500" s="34"/>
      <c r="BP1500" s="30"/>
      <c r="BQ1500" s="30"/>
      <c r="BR1500" s="31"/>
      <c r="BS1500" s="31"/>
      <c r="BT1500" s="31"/>
      <c r="BU1500" s="31"/>
      <c r="BV1500" s="31"/>
      <c r="BW1500" s="31"/>
      <c r="BX1500" s="31"/>
      <c r="BY1500" s="31"/>
      <c r="BZ1500" s="31"/>
      <c r="CA1500" s="31"/>
      <c r="CB1500" s="31"/>
      <c r="CC1500" s="31"/>
      <c r="CD1500" s="31"/>
      <c r="CE1500" s="31"/>
      <c r="CF1500" s="31"/>
      <c r="CG1500" s="31"/>
      <c r="CH1500" s="31"/>
      <c r="CI1500" s="31"/>
      <c r="CJ1500" s="31"/>
      <c r="CK1500" s="31"/>
      <c r="CL1500" s="31"/>
      <c r="CM1500" s="31"/>
      <c r="CN1500" s="31"/>
      <c r="CO1500" s="31"/>
      <c r="CP1500" s="31"/>
      <c r="CQ1500" s="31"/>
      <c r="CR1500" s="31"/>
      <c r="CS1500" s="31"/>
      <c r="CT1500" s="31"/>
      <c r="CU1500" s="31"/>
      <c r="CV1500" s="31"/>
      <c r="CW1500" s="31"/>
      <c r="CX1500" s="31"/>
      <c r="CY1500" s="31"/>
      <c r="CZ1500" s="31"/>
      <c r="DA1500" s="31"/>
      <c r="DB1500" s="31"/>
      <c r="DC1500" s="31"/>
      <c r="DD1500" s="31"/>
      <c r="DE1500" s="31"/>
      <c r="DF1500" s="31"/>
      <c r="DG1500" s="31"/>
      <c r="DH1500" s="31"/>
      <c r="DI1500" s="31"/>
      <c r="DJ1500" s="31"/>
      <c r="DK1500" s="31"/>
      <c r="DL1500" s="31"/>
      <c r="DM1500" s="31"/>
      <c r="DN1500" s="31"/>
      <c r="DO1500" s="31"/>
      <c r="DP1500" s="31"/>
      <c r="DQ1500" s="31"/>
      <c r="DR1500" s="31"/>
      <c r="DS1500" s="31"/>
      <c r="DT1500" s="31"/>
      <c r="DU1500" s="31"/>
      <c r="DV1500" s="31"/>
      <c r="DW1500" s="31"/>
      <c r="DX1500" s="31"/>
      <c r="DY1500" s="31"/>
      <c r="DZ1500" s="31"/>
      <c r="EA1500" s="31"/>
      <c r="EB1500" s="31"/>
      <c r="EC1500" s="31"/>
      <c r="ED1500" s="31"/>
      <c r="EE1500" s="31"/>
      <c r="EF1500" s="31"/>
      <c r="EG1500" s="31"/>
      <c r="EH1500" s="31"/>
      <c r="EI1500" s="31"/>
      <c r="EJ1500" s="31"/>
      <c r="EK1500" s="31"/>
      <c r="EL1500" s="31"/>
      <c r="EM1500" s="31"/>
      <c r="EN1500" s="31"/>
      <c r="EO1500" s="31"/>
      <c r="EP1500" s="31"/>
      <c r="EQ1500" s="31"/>
      <c r="ER1500" s="31"/>
      <c r="ES1500" s="31"/>
      <c r="ET1500" s="31"/>
      <c r="EU1500" s="31"/>
      <c r="EV1500" s="31"/>
      <c r="EW1500" s="31"/>
      <c r="EX1500" s="31"/>
      <c r="EY1500" s="31"/>
      <c r="EZ1500" s="31"/>
      <c r="FA1500" s="31"/>
      <c r="FB1500" s="31"/>
      <c r="FC1500" s="31"/>
      <c r="FD1500" s="31"/>
      <c r="FE1500" s="31"/>
      <c r="FF1500" s="31"/>
      <c r="FG1500" s="31"/>
      <c r="FH1500" s="31"/>
      <c r="FI1500" s="31"/>
      <c r="FJ1500" s="31"/>
      <c r="FK1500" s="31"/>
      <c r="FL1500" s="31"/>
      <c r="FM1500" s="31"/>
      <c r="FN1500" s="31"/>
      <c r="FO1500" s="31"/>
      <c r="FP1500" s="31"/>
      <c r="FQ1500" s="31"/>
      <c r="FR1500" s="31"/>
      <c r="FS1500" s="31"/>
      <c r="FT1500" s="31"/>
      <c r="FU1500" s="31"/>
      <c r="FV1500" s="31"/>
      <c r="FW1500" s="31"/>
      <c r="FX1500" s="31"/>
      <c r="FY1500" s="31"/>
      <c r="FZ1500" s="31"/>
      <c r="GA1500" s="31"/>
      <c r="GB1500" s="31"/>
      <c r="GC1500" s="31"/>
      <c r="GD1500" s="31"/>
      <c r="GE1500" s="31"/>
      <c r="GF1500" s="31"/>
      <c r="GG1500" s="31"/>
      <c r="GH1500" s="31"/>
      <c r="GI1500" s="31"/>
      <c r="GJ1500" s="31"/>
      <c r="GK1500" s="31"/>
      <c r="GL1500" s="31"/>
      <c r="GM1500" s="31"/>
      <c r="GN1500" s="31"/>
      <c r="GO1500" s="31"/>
      <c r="GP1500" s="31"/>
      <c r="GQ1500" s="31"/>
      <c r="GR1500" s="31"/>
      <c r="GS1500" s="31"/>
      <c r="GT1500" s="31"/>
      <c r="GU1500" s="31"/>
      <c r="GV1500" s="31"/>
      <c r="GW1500" s="31"/>
      <c r="GX1500" s="31"/>
      <c r="GY1500" s="31"/>
      <c r="GZ1500" s="31"/>
    </row>
    <row r="1501" spans="2:208" s="32" customFormat="1" x14ac:dyDescent="0.2">
      <c r="B1501" s="21"/>
      <c r="C1501" s="22"/>
      <c r="D1501" s="22"/>
      <c r="E1501" s="22"/>
      <c r="F1501" s="246"/>
      <c r="G1501" s="121"/>
      <c r="H1501" s="27"/>
      <c r="I1501" s="28"/>
      <c r="J1501" s="29"/>
      <c r="K1501" s="30"/>
      <c r="L1501" s="34"/>
      <c r="M1501" s="35"/>
      <c r="N1501" s="30"/>
      <c r="O1501" s="34"/>
      <c r="P1501" s="35"/>
      <c r="Q1501" s="30"/>
      <c r="R1501" s="34"/>
      <c r="S1501" s="35"/>
      <c r="T1501" s="30"/>
      <c r="U1501" s="34"/>
      <c r="V1501" s="35"/>
      <c r="W1501" s="30"/>
      <c r="X1501" s="34"/>
      <c r="Y1501" s="34"/>
      <c r="Z1501" s="30"/>
      <c r="AA1501" s="34"/>
      <c r="AB1501" s="34"/>
      <c r="AC1501" s="30"/>
      <c r="AD1501" s="34"/>
      <c r="AE1501" s="34"/>
      <c r="AF1501" s="30"/>
      <c r="AG1501" s="34"/>
      <c r="AH1501" s="34"/>
      <c r="AI1501" s="30"/>
      <c r="AJ1501" s="34"/>
      <c r="AK1501" s="34"/>
      <c r="AL1501" s="30"/>
      <c r="AM1501" s="34"/>
      <c r="AN1501" s="34"/>
      <c r="AO1501" s="30"/>
      <c r="AP1501" s="34"/>
      <c r="AQ1501" s="34"/>
      <c r="AR1501" s="30"/>
      <c r="AS1501" s="34"/>
      <c r="AT1501" s="34"/>
      <c r="AU1501" s="30"/>
      <c r="AV1501" s="34"/>
      <c r="AW1501" s="34"/>
      <c r="AX1501" s="30"/>
      <c r="AY1501" s="34"/>
      <c r="AZ1501" s="34"/>
      <c r="BA1501" s="30"/>
      <c r="BB1501" s="34"/>
      <c r="BC1501" s="34"/>
      <c r="BD1501" s="30"/>
      <c r="BE1501" s="34"/>
      <c r="BF1501" s="34"/>
      <c r="BG1501" s="30"/>
      <c r="BH1501" s="34"/>
      <c r="BI1501" s="34"/>
      <c r="BJ1501" s="30"/>
      <c r="BK1501" s="34"/>
      <c r="BL1501" s="34"/>
      <c r="BM1501" s="122"/>
      <c r="BN1501" s="28"/>
      <c r="BO1501" s="34"/>
      <c r="BP1501" s="30"/>
      <c r="BQ1501" s="30"/>
      <c r="BR1501" s="31"/>
      <c r="BS1501" s="31"/>
      <c r="BT1501" s="31"/>
      <c r="BU1501" s="31"/>
      <c r="BV1501" s="31"/>
      <c r="BW1501" s="31"/>
      <c r="BX1501" s="31"/>
      <c r="BY1501" s="31"/>
      <c r="BZ1501" s="31"/>
      <c r="CA1501" s="31"/>
      <c r="CB1501" s="31"/>
      <c r="CC1501" s="31"/>
      <c r="CD1501" s="31"/>
      <c r="CE1501" s="31"/>
      <c r="CF1501" s="31"/>
      <c r="CG1501" s="31"/>
      <c r="CH1501" s="31"/>
      <c r="CI1501" s="31"/>
      <c r="CJ1501" s="31"/>
      <c r="CK1501" s="31"/>
      <c r="CL1501" s="31"/>
      <c r="CM1501" s="31"/>
      <c r="CN1501" s="31"/>
      <c r="CO1501" s="31"/>
      <c r="CP1501" s="31"/>
      <c r="CQ1501" s="31"/>
      <c r="CR1501" s="31"/>
      <c r="CS1501" s="31"/>
      <c r="CT1501" s="31"/>
      <c r="CU1501" s="31"/>
      <c r="CV1501" s="31"/>
      <c r="CW1501" s="31"/>
      <c r="CX1501" s="31"/>
      <c r="CY1501" s="31"/>
      <c r="CZ1501" s="31"/>
      <c r="DA1501" s="31"/>
      <c r="DB1501" s="31"/>
      <c r="DC1501" s="31"/>
      <c r="DD1501" s="31"/>
      <c r="DE1501" s="31"/>
      <c r="DF1501" s="31"/>
      <c r="DG1501" s="31"/>
      <c r="DH1501" s="31"/>
      <c r="DI1501" s="31"/>
      <c r="DJ1501" s="31"/>
      <c r="DK1501" s="31"/>
      <c r="DL1501" s="31"/>
      <c r="DM1501" s="31"/>
      <c r="DN1501" s="31"/>
      <c r="DO1501" s="31"/>
      <c r="DP1501" s="31"/>
      <c r="DQ1501" s="31"/>
      <c r="DR1501" s="31"/>
      <c r="DS1501" s="31"/>
      <c r="DT1501" s="31"/>
      <c r="DU1501" s="31"/>
      <c r="DV1501" s="31"/>
      <c r="DW1501" s="31"/>
      <c r="DX1501" s="31"/>
      <c r="DY1501" s="31"/>
      <c r="DZ1501" s="31"/>
      <c r="EA1501" s="31"/>
      <c r="EB1501" s="31"/>
      <c r="EC1501" s="31"/>
      <c r="ED1501" s="31"/>
      <c r="EE1501" s="31"/>
      <c r="EF1501" s="31"/>
      <c r="EG1501" s="31"/>
      <c r="EH1501" s="31"/>
      <c r="EI1501" s="31"/>
      <c r="EJ1501" s="31"/>
      <c r="EK1501" s="31"/>
      <c r="EL1501" s="31"/>
      <c r="EM1501" s="31"/>
      <c r="EN1501" s="31"/>
      <c r="EO1501" s="31"/>
      <c r="EP1501" s="31"/>
      <c r="EQ1501" s="31"/>
      <c r="ER1501" s="31"/>
      <c r="ES1501" s="31"/>
      <c r="ET1501" s="31"/>
      <c r="EU1501" s="31"/>
      <c r="EV1501" s="31"/>
      <c r="EW1501" s="31"/>
      <c r="EX1501" s="31"/>
      <c r="EY1501" s="31"/>
      <c r="EZ1501" s="31"/>
      <c r="FA1501" s="31"/>
      <c r="FB1501" s="31"/>
      <c r="FC1501" s="31"/>
      <c r="FD1501" s="31"/>
      <c r="FE1501" s="31"/>
      <c r="FF1501" s="31"/>
      <c r="FG1501" s="31"/>
      <c r="FH1501" s="31"/>
      <c r="FI1501" s="31"/>
      <c r="FJ1501" s="31"/>
      <c r="FK1501" s="31"/>
      <c r="FL1501" s="31"/>
      <c r="FM1501" s="31"/>
      <c r="FN1501" s="31"/>
      <c r="FO1501" s="31"/>
      <c r="FP1501" s="31"/>
      <c r="FQ1501" s="31"/>
      <c r="FR1501" s="31"/>
      <c r="FS1501" s="31"/>
      <c r="FT1501" s="31"/>
      <c r="FU1501" s="31"/>
      <c r="FV1501" s="31"/>
      <c r="FW1501" s="31"/>
      <c r="FX1501" s="31"/>
      <c r="FY1501" s="31"/>
      <c r="FZ1501" s="31"/>
      <c r="GA1501" s="31"/>
      <c r="GB1501" s="31"/>
      <c r="GC1501" s="31"/>
      <c r="GD1501" s="31"/>
      <c r="GE1501" s="31"/>
      <c r="GF1501" s="31"/>
      <c r="GG1501" s="31"/>
      <c r="GH1501" s="31"/>
      <c r="GI1501" s="31"/>
      <c r="GJ1501" s="31"/>
      <c r="GK1501" s="31"/>
      <c r="GL1501" s="31"/>
      <c r="GM1501" s="31"/>
      <c r="GN1501" s="31"/>
      <c r="GO1501" s="31"/>
      <c r="GP1501" s="31"/>
      <c r="GQ1501" s="31"/>
      <c r="GR1501" s="31"/>
      <c r="GS1501" s="31"/>
      <c r="GT1501" s="31"/>
      <c r="GU1501" s="31"/>
      <c r="GV1501" s="31"/>
      <c r="GW1501" s="31"/>
      <c r="GX1501" s="31"/>
      <c r="GY1501" s="31"/>
      <c r="GZ1501" s="31"/>
    </row>
    <row r="1502" spans="2:208" s="32" customFormat="1" x14ac:dyDescent="0.2">
      <c r="B1502" s="21"/>
      <c r="C1502" s="22"/>
      <c r="D1502" s="22"/>
      <c r="E1502" s="22"/>
      <c r="F1502" s="246"/>
      <c r="G1502" s="121"/>
      <c r="H1502" s="27"/>
      <c r="I1502" s="28"/>
      <c r="J1502" s="29"/>
      <c r="K1502" s="30"/>
      <c r="L1502" s="34"/>
      <c r="M1502" s="35"/>
      <c r="N1502" s="30"/>
      <c r="O1502" s="34"/>
      <c r="P1502" s="35"/>
      <c r="Q1502" s="30"/>
      <c r="R1502" s="34"/>
      <c r="S1502" s="35"/>
      <c r="T1502" s="30"/>
      <c r="U1502" s="34"/>
      <c r="V1502" s="35"/>
      <c r="W1502" s="30"/>
      <c r="X1502" s="34"/>
      <c r="Y1502" s="34"/>
      <c r="Z1502" s="30"/>
      <c r="AA1502" s="34"/>
      <c r="AB1502" s="34"/>
      <c r="AC1502" s="30"/>
      <c r="AD1502" s="34"/>
      <c r="AE1502" s="34"/>
      <c r="AF1502" s="30"/>
      <c r="AG1502" s="34"/>
      <c r="AH1502" s="34"/>
      <c r="AI1502" s="30"/>
      <c r="AJ1502" s="34"/>
      <c r="AK1502" s="34"/>
      <c r="AL1502" s="30"/>
      <c r="AM1502" s="34"/>
      <c r="AN1502" s="34"/>
      <c r="AO1502" s="30"/>
      <c r="AP1502" s="34"/>
      <c r="AQ1502" s="34"/>
      <c r="AR1502" s="30"/>
      <c r="AS1502" s="34"/>
      <c r="AT1502" s="34"/>
      <c r="AU1502" s="30"/>
      <c r="AV1502" s="34"/>
      <c r="AW1502" s="34"/>
      <c r="AX1502" s="30"/>
      <c r="AY1502" s="34"/>
      <c r="AZ1502" s="34"/>
      <c r="BA1502" s="30"/>
      <c r="BB1502" s="34"/>
      <c r="BC1502" s="34"/>
      <c r="BD1502" s="30"/>
      <c r="BE1502" s="34"/>
      <c r="BF1502" s="34"/>
      <c r="BG1502" s="30"/>
      <c r="BH1502" s="34"/>
      <c r="BI1502" s="34"/>
      <c r="BJ1502" s="30"/>
      <c r="BK1502" s="34"/>
      <c r="BL1502" s="34"/>
      <c r="BM1502" s="122"/>
      <c r="BN1502" s="28"/>
      <c r="BO1502" s="34"/>
      <c r="BP1502" s="30"/>
      <c r="BQ1502" s="30"/>
      <c r="BR1502" s="31"/>
      <c r="BS1502" s="31"/>
      <c r="BT1502" s="31"/>
      <c r="BU1502" s="31"/>
      <c r="BV1502" s="31"/>
      <c r="BW1502" s="31"/>
      <c r="BX1502" s="31"/>
      <c r="BY1502" s="31"/>
      <c r="BZ1502" s="31"/>
      <c r="CA1502" s="31"/>
      <c r="CB1502" s="31"/>
      <c r="CC1502" s="31"/>
      <c r="CD1502" s="31"/>
      <c r="CE1502" s="31"/>
      <c r="CF1502" s="31"/>
      <c r="CG1502" s="31"/>
      <c r="CH1502" s="31"/>
      <c r="CI1502" s="31"/>
      <c r="CJ1502" s="31"/>
      <c r="CK1502" s="31"/>
      <c r="CL1502" s="31"/>
      <c r="CM1502" s="31"/>
      <c r="CN1502" s="31"/>
      <c r="CO1502" s="31"/>
      <c r="CP1502" s="31"/>
      <c r="CQ1502" s="31"/>
      <c r="CR1502" s="31"/>
      <c r="CS1502" s="31"/>
      <c r="CT1502" s="31"/>
      <c r="CU1502" s="31"/>
      <c r="CV1502" s="31"/>
      <c r="CW1502" s="31"/>
      <c r="CX1502" s="31"/>
      <c r="CY1502" s="31"/>
      <c r="CZ1502" s="31"/>
      <c r="DA1502" s="31"/>
      <c r="DB1502" s="31"/>
      <c r="DC1502" s="31"/>
      <c r="DD1502" s="31"/>
      <c r="DE1502" s="31"/>
      <c r="DF1502" s="31"/>
      <c r="DG1502" s="31"/>
      <c r="DH1502" s="31"/>
      <c r="DI1502" s="31"/>
      <c r="DJ1502" s="31"/>
      <c r="DK1502" s="31"/>
      <c r="DL1502" s="31"/>
      <c r="DM1502" s="31"/>
      <c r="DN1502" s="31"/>
      <c r="DO1502" s="31"/>
      <c r="DP1502" s="31"/>
      <c r="DQ1502" s="31"/>
      <c r="DR1502" s="31"/>
      <c r="DS1502" s="31"/>
      <c r="DT1502" s="31"/>
      <c r="DU1502" s="31"/>
      <c r="DV1502" s="31"/>
      <c r="DW1502" s="31"/>
      <c r="DX1502" s="31"/>
      <c r="DY1502" s="31"/>
      <c r="DZ1502" s="31"/>
      <c r="EA1502" s="31"/>
      <c r="EB1502" s="31"/>
      <c r="EC1502" s="31"/>
      <c r="ED1502" s="31"/>
      <c r="EE1502" s="31"/>
      <c r="EF1502" s="31"/>
      <c r="EG1502" s="31"/>
      <c r="EH1502" s="31"/>
      <c r="EI1502" s="31"/>
      <c r="EJ1502" s="31"/>
      <c r="EK1502" s="31"/>
      <c r="EL1502" s="31"/>
      <c r="EM1502" s="31"/>
      <c r="EN1502" s="31"/>
      <c r="EO1502" s="31"/>
      <c r="EP1502" s="31"/>
      <c r="EQ1502" s="31"/>
      <c r="ER1502" s="31"/>
      <c r="ES1502" s="31"/>
      <c r="ET1502" s="31"/>
      <c r="EU1502" s="31"/>
      <c r="EV1502" s="31"/>
      <c r="EW1502" s="31"/>
      <c r="EX1502" s="31"/>
      <c r="EY1502" s="31"/>
      <c r="EZ1502" s="31"/>
      <c r="FA1502" s="31"/>
      <c r="FB1502" s="31"/>
      <c r="FC1502" s="31"/>
      <c r="FD1502" s="31"/>
      <c r="FE1502" s="31"/>
      <c r="FF1502" s="31"/>
      <c r="FG1502" s="31"/>
      <c r="FH1502" s="31"/>
      <c r="FI1502" s="31"/>
      <c r="FJ1502" s="31"/>
      <c r="FK1502" s="31"/>
      <c r="FL1502" s="31"/>
      <c r="FM1502" s="31"/>
      <c r="FN1502" s="31"/>
      <c r="FO1502" s="31"/>
      <c r="FP1502" s="31"/>
      <c r="FQ1502" s="31"/>
      <c r="FR1502" s="31"/>
      <c r="FS1502" s="31"/>
      <c r="FT1502" s="31"/>
      <c r="FU1502" s="31"/>
      <c r="FV1502" s="31"/>
      <c r="FW1502" s="31"/>
      <c r="FX1502" s="31"/>
      <c r="FY1502" s="31"/>
      <c r="FZ1502" s="31"/>
      <c r="GA1502" s="31"/>
      <c r="GB1502" s="31"/>
      <c r="GC1502" s="31"/>
      <c r="GD1502" s="31"/>
      <c r="GE1502" s="31"/>
      <c r="GF1502" s="31"/>
      <c r="GG1502" s="31"/>
      <c r="GH1502" s="31"/>
      <c r="GI1502" s="31"/>
      <c r="GJ1502" s="31"/>
      <c r="GK1502" s="31"/>
      <c r="GL1502" s="31"/>
      <c r="GM1502" s="31"/>
      <c r="GN1502" s="31"/>
      <c r="GO1502" s="31"/>
      <c r="GP1502" s="31"/>
      <c r="GQ1502" s="31"/>
      <c r="GR1502" s="31"/>
      <c r="GS1502" s="31"/>
      <c r="GT1502" s="31"/>
      <c r="GU1502" s="31"/>
      <c r="GV1502" s="31"/>
      <c r="GW1502" s="31"/>
      <c r="GX1502" s="31"/>
      <c r="GY1502" s="31"/>
      <c r="GZ1502" s="31"/>
    </row>
    <row r="1503" spans="2:208" s="32" customFormat="1" x14ac:dyDescent="0.2">
      <c r="B1503" s="21"/>
      <c r="C1503" s="22"/>
      <c r="D1503" s="22"/>
      <c r="E1503" s="22"/>
      <c r="F1503" s="246"/>
      <c r="G1503" s="121"/>
      <c r="H1503" s="27"/>
      <c r="I1503" s="28"/>
      <c r="J1503" s="29"/>
      <c r="K1503" s="30"/>
      <c r="L1503" s="34"/>
      <c r="M1503" s="35"/>
      <c r="N1503" s="30"/>
      <c r="O1503" s="34"/>
      <c r="P1503" s="35"/>
      <c r="Q1503" s="30"/>
      <c r="R1503" s="34"/>
      <c r="S1503" s="35"/>
      <c r="T1503" s="30"/>
      <c r="U1503" s="34"/>
      <c r="V1503" s="35"/>
      <c r="W1503" s="30"/>
      <c r="X1503" s="34"/>
      <c r="Y1503" s="34"/>
      <c r="Z1503" s="30"/>
      <c r="AA1503" s="34"/>
      <c r="AB1503" s="34"/>
      <c r="AC1503" s="30"/>
      <c r="AD1503" s="34"/>
      <c r="AE1503" s="34"/>
      <c r="AF1503" s="30"/>
      <c r="AG1503" s="34"/>
      <c r="AH1503" s="34"/>
      <c r="AI1503" s="30"/>
      <c r="AJ1503" s="34"/>
      <c r="AK1503" s="34"/>
      <c r="AL1503" s="30"/>
      <c r="AM1503" s="34"/>
      <c r="AN1503" s="34"/>
      <c r="AO1503" s="30"/>
      <c r="AP1503" s="34"/>
      <c r="AQ1503" s="34"/>
      <c r="AR1503" s="30"/>
      <c r="AS1503" s="34"/>
      <c r="AT1503" s="34"/>
      <c r="AU1503" s="30"/>
      <c r="AV1503" s="34"/>
      <c r="AW1503" s="34"/>
      <c r="AX1503" s="30"/>
      <c r="AY1503" s="34"/>
      <c r="AZ1503" s="34"/>
      <c r="BA1503" s="30"/>
      <c r="BB1503" s="34"/>
      <c r="BC1503" s="34"/>
      <c r="BD1503" s="30"/>
      <c r="BE1503" s="34"/>
      <c r="BF1503" s="34"/>
      <c r="BG1503" s="30"/>
      <c r="BH1503" s="34"/>
      <c r="BI1503" s="34"/>
      <c r="BJ1503" s="30"/>
      <c r="BK1503" s="34"/>
      <c r="BL1503" s="34"/>
      <c r="BM1503" s="122"/>
      <c r="BN1503" s="28"/>
      <c r="BO1503" s="34"/>
      <c r="BP1503" s="30"/>
      <c r="BQ1503" s="30"/>
      <c r="BR1503" s="31"/>
      <c r="BS1503" s="31"/>
      <c r="BT1503" s="31"/>
      <c r="BU1503" s="31"/>
      <c r="BV1503" s="31"/>
      <c r="BW1503" s="31"/>
      <c r="BX1503" s="31"/>
      <c r="BY1503" s="31"/>
      <c r="BZ1503" s="31"/>
      <c r="CA1503" s="31"/>
      <c r="CB1503" s="31"/>
      <c r="CC1503" s="31"/>
      <c r="CD1503" s="31"/>
      <c r="CE1503" s="31"/>
      <c r="CF1503" s="31"/>
      <c r="CG1503" s="31"/>
      <c r="CH1503" s="31"/>
      <c r="CI1503" s="31"/>
      <c r="CJ1503" s="31"/>
      <c r="CK1503" s="31"/>
      <c r="CL1503" s="31"/>
      <c r="CM1503" s="31"/>
      <c r="CN1503" s="31"/>
      <c r="CO1503" s="31"/>
      <c r="CP1503" s="31"/>
      <c r="CQ1503" s="31"/>
      <c r="CR1503" s="31"/>
      <c r="CS1503" s="31"/>
      <c r="CT1503" s="31"/>
      <c r="CU1503" s="31"/>
      <c r="CV1503" s="31"/>
      <c r="CW1503" s="31"/>
      <c r="CX1503" s="31"/>
      <c r="CY1503" s="31"/>
      <c r="CZ1503" s="31"/>
      <c r="DA1503" s="31"/>
      <c r="DB1503" s="31"/>
      <c r="DC1503" s="31"/>
      <c r="DD1503" s="31"/>
      <c r="DE1503" s="31"/>
      <c r="DF1503" s="31"/>
      <c r="DG1503" s="31"/>
      <c r="DH1503" s="31"/>
      <c r="DI1503" s="31"/>
      <c r="DJ1503" s="31"/>
      <c r="DK1503" s="31"/>
      <c r="DL1503" s="31"/>
      <c r="DM1503" s="31"/>
      <c r="DN1503" s="31"/>
      <c r="DO1503" s="31"/>
      <c r="DP1503" s="31"/>
      <c r="DQ1503" s="31"/>
      <c r="DR1503" s="31"/>
      <c r="DS1503" s="31"/>
      <c r="DT1503" s="31"/>
      <c r="DU1503" s="31"/>
      <c r="DV1503" s="31"/>
      <c r="DW1503" s="31"/>
      <c r="DX1503" s="31"/>
      <c r="DY1503" s="31"/>
      <c r="DZ1503" s="31"/>
      <c r="EA1503" s="31"/>
      <c r="EB1503" s="31"/>
      <c r="EC1503" s="31"/>
      <c r="ED1503" s="31"/>
      <c r="EE1503" s="31"/>
      <c r="EF1503" s="31"/>
      <c r="EG1503" s="31"/>
      <c r="EH1503" s="31"/>
      <c r="EI1503" s="31"/>
      <c r="EJ1503" s="31"/>
      <c r="EK1503" s="31"/>
      <c r="EL1503" s="31"/>
      <c r="EM1503" s="31"/>
      <c r="EN1503" s="31"/>
      <c r="EO1503" s="31"/>
      <c r="EP1503" s="31"/>
      <c r="EQ1503" s="31"/>
      <c r="ER1503" s="31"/>
      <c r="ES1503" s="31"/>
      <c r="ET1503" s="31"/>
      <c r="EU1503" s="31"/>
      <c r="EV1503" s="31"/>
      <c r="EW1503" s="31"/>
      <c r="EX1503" s="31"/>
      <c r="EY1503" s="31"/>
      <c r="EZ1503" s="31"/>
      <c r="FA1503" s="31"/>
      <c r="FB1503" s="31"/>
      <c r="FC1503" s="31"/>
      <c r="FD1503" s="31"/>
      <c r="FE1503" s="31"/>
      <c r="FF1503" s="31"/>
      <c r="FG1503" s="31"/>
      <c r="FH1503" s="31"/>
      <c r="FI1503" s="31"/>
      <c r="FJ1503" s="31"/>
      <c r="FK1503" s="31"/>
      <c r="FL1503" s="31"/>
      <c r="FM1503" s="31"/>
      <c r="FN1503" s="31"/>
      <c r="FO1503" s="31"/>
      <c r="FP1503" s="31"/>
      <c r="FQ1503" s="31"/>
      <c r="FR1503" s="31"/>
      <c r="FS1503" s="31"/>
      <c r="FT1503" s="31"/>
      <c r="FU1503" s="31"/>
      <c r="FV1503" s="31"/>
      <c r="FW1503" s="31"/>
      <c r="FX1503" s="31"/>
      <c r="FY1503" s="31"/>
      <c r="FZ1503" s="31"/>
      <c r="GA1503" s="31"/>
      <c r="GB1503" s="31"/>
      <c r="GC1503" s="31"/>
      <c r="GD1503" s="31"/>
      <c r="GE1503" s="31"/>
      <c r="GF1503" s="31"/>
      <c r="GG1503" s="31"/>
      <c r="GH1503" s="31"/>
      <c r="GI1503" s="31"/>
      <c r="GJ1503" s="31"/>
      <c r="GK1503" s="31"/>
      <c r="GL1503" s="31"/>
      <c r="GM1503" s="31"/>
      <c r="GN1503" s="31"/>
      <c r="GO1503" s="31"/>
      <c r="GP1503" s="31"/>
      <c r="GQ1503" s="31"/>
      <c r="GR1503" s="31"/>
      <c r="GS1503" s="31"/>
      <c r="GT1503" s="31"/>
      <c r="GU1503" s="31"/>
      <c r="GV1503" s="31"/>
      <c r="GW1503" s="31"/>
      <c r="GX1503" s="31"/>
      <c r="GY1503" s="31"/>
      <c r="GZ1503" s="31"/>
    </row>
    <row r="1504" spans="2:208" s="32" customFormat="1" x14ac:dyDescent="0.2">
      <c r="B1504" s="21"/>
      <c r="C1504" s="22"/>
      <c r="D1504" s="22"/>
      <c r="E1504" s="22"/>
      <c r="F1504" s="246"/>
      <c r="G1504" s="121"/>
      <c r="H1504" s="27"/>
      <c r="I1504" s="28"/>
      <c r="J1504" s="29"/>
      <c r="K1504" s="30"/>
      <c r="L1504" s="34"/>
      <c r="M1504" s="35"/>
      <c r="N1504" s="30"/>
      <c r="O1504" s="34"/>
      <c r="P1504" s="35"/>
      <c r="Q1504" s="30"/>
      <c r="R1504" s="34"/>
      <c r="S1504" s="35"/>
      <c r="T1504" s="30"/>
      <c r="U1504" s="34"/>
      <c r="V1504" s="35"/>
      <c r="W1504" s="30"/>
      <c r="X1504" s="34"/>
      <c r="Y1504" s="34"/>
      <c r="Z1504" s="30"/>
      <c r="AA1504" s="34"/>
      <c r="AB1504" s="34"/>
      <c r="AC1504" s="30"/>
      <c r="AD1504" s="34"/>
      <c r="AE1504" s="34"/>
      <c r="AF1504" s="30"/>
      <c r="AG1504" s="34"/>
      <c r="AH1504" s="34"/>
      <c r="AI1504" s="30"/>
      <c r="AJ1504" s="34"/>
      <c r="AK1504" s="34"/>
      <c r="AL1504" s="30"/>
      <c r="AM1504" s="34"/>
      <c r="AN1504" s="34"/>
      <c r="AO1504" s="30"/>
      <c r="AP1504" s="34"/>
      <c r="AQ1504" s="34"/>
      <c r="AR1504" s="30"/>
      <c r="AS1504" s="34"/>
      <c r="AT1504" s="34"/>
      <c r="AU1504" s="30"/>
      <c r="AV1504" s="34"/>
      <c r="AW1504" s="34"/>
      <c r="AX1504" s="30"/>
      <c r="AY1504" s="34"/>
      <c r="AZ1504" s="34"/>
      <c r="BA1504" s="30"/>
      <c r="BB1504" s="34"/>
      <c r="BC1504" s="34"/>
      <c r="BD1504" s="30"/>
      <c r="BE1504" s="34"/>
      <c r="BF1504" s="34"/>
      <c r="BG1504" s="30"/>
      <c r="BH1504" s="34"/>
      <c r="BI1504" s="34"/>
      <c r="BJ1504" s="30"/>
      <c r="BK1504" s="34"/>
      <c r="BL1504" s="34"/>
      <c r="BM1504" s="122"/>
      <c r="BN1504" s="28"/>
      <c r="BO1504" s="34"/>
      <c r="BP1504" s="30"/>
      <c r="BQ1504" s="30"/>
      <c r="BR1504" s="31"/>
      <c r="BS1504" s="31"/>
      <c r="BT1504" s="31"/>
      <c r="BU1504" s="31"/>
      <c r="BV1504" s="31"/>
      <c r="BW1504" s="31"/>
      <c r="BX1504" s="31"/>
      <c r="BY1504" s="31"/>
      <c r="BZ1504" s="31"/>
      <c r="CA1504" s="31"/>
      <c r="CB1504" s="31"/>
      <c r="CC1504" s="31"/>
      <c r="CD1504" s="31"/>
      <c r="CE1504" s="31"/>
      <c r="CF1504" s="31"/>
      <c r="CG1504" s="31"/>
      <c r="CH1504" s="31"/>
      <c r="CI1504" s="31"/>
      <c r="CJ1504" s="31"/>
      <c r="CK1504" s="31"/>
      <c r="CL1504" s="31"/>
      <c r="CM1504" s="31"/>
      <c r="CN1504" s="31"/>
      <c r="CO1504" s="31"/>
      <c r="CP1504" s="31"/>
      <c r="CQ1504" s="31"/>
      <c r="CR1504" s="31"/>
      <c r="CS1504" s="31"/>
      <c r="CT1504" s="31"/>
      <c r="CU1504" s="31"/>
      <c r="CV1504" s="31"/>
      <c r="CW1504" s="31"/>
      <c r="CX1504" s="31"/>
      <c r="CY1504" s="31"/>
      <c r="CZ1504" s="31"/>
      <c r="DA1504" s="31"/>
      <c r="DB1504" s="31"/>
      <c r="DC1504" s="31"/>
      <c r="DD1504" s="31"/>
      <c r="DE1504" s="31"/>
      <c r="DF1504" s="31"/>
      <c r="DG1504" s="31"/>
      <c r="DH1504" s="31"/>
      <c r="DI1504" s="31"/>
      <c r="DJ1504" s="31"/>
      <c r="DK1504" s="31"/>
      <c r="DL1504" s="31"/>
      <c r="DM1504" s="31"/>
      <c r="DN1504" s="31"/>
      <c r="DO1504" s="31"/>
      <c r="DP1504" s="31"/>
      <c r="DQ1504" s="31"/>
      <c r="DR1504" s="31"/>
      <c r="DS1504" s="31"/>
      <c r="DT1504" s="31"/>
      <c r="DU1504" s="31"/>
      <c r="DV1504" s="31"/>
      <c r="DW1504" s="31"/>
      <c r="DX1504" s="31"/>
      <c r="DY1504" s="31"/>
      <c r="DZ1504" s="31"/>
      <c r="EA1504" s="31"/>
      <c r="EB1504" s="31"/>
      <c r="EC1504" s="31"/>
      <c r="ED1504" s="31"/>
      <c r="EE1504" s="31"/>
      <c r="EF1504" s="31"/>
      <c r="EG1504" s="31"/>
      <c r="EH1504" s="31"/>
      <c r="EI1504" s="31"/>
      <c r="EJ1504" s="31"/>
      <c r="EK1504" s="31"/>
      <c r="EL1504" s="31"/>
      <c r="EM1504" s="31"/>
      <c r="EN1504" s="31"/>
      <c r="EO1504" s="31"/>
      <c r="EP1504" s="31"/>
      <c r="EQ1504" s="31"/>
      <c r="ER1504" s="31"/>
      <c r="ES1504" s="31"/>
      <c r="ET1504" s="31"/>
      <c r="EU1504" s="31"/>
      <c r="EV1504" s="31"/>
      <c r="EW1504" s="31"/>
      <c r="EX1504" s="31"/>
      <c r="EY1504" s="31"/>
      <c r="EZ1504" s="31"/>
      <c r="FA1504" s="31"/>
      <c r="FB1504" s="31"/>
      <c r="FC1504" s="31"/>
      <c r="FD1504" s="31"/>
      <c r="FE1504" s="31"/>
      <c r="FF1504" s="31"/>
      <c r="FG1504" s="31"/>
      <c r="FH1504" s="31"/>
      <c r="FI1504" s="31"/>
      <c r="FJ1504" s="31"/>
      <c r="FK1504" s="31"/>
      <c r="FL1504" s="31"/>
      <c r="FM1504" s="31"/>
      <c r="FN1504" s="31"/>
      <c r="FO1504" s="31"/>
      <c r="FP1504" s="31"/>
      <c r="FQ1504" s="31"/>
      <c r="FR1504" s="31"/>
      <c r="FS1504" s="31"/>
      <c r="FT1504" s="31"/>
      <c r="FU1504" s="31"/>
      <c r="FV1504" s="31"/>
      <c r="FW1504" s="31"/>
      <c r="FX1504" s="31"/>
      <c r="FY1504" s="31"/>
      <c r="FZ1504" s="31"/>
      <c r="GA1504" s="31"/>
      <c r="GB1504" s="31"/>
      <c r="GC1504" s="31"/>
      <c r="GD1504" s="31"/>
      <c r="GE1504" s="31"/>
      <c r="GF1504" s="31"/>
      <c r="GG1504" s="31"/>
      <c r="GH1504" s="31"/>
      <c r="GI1504" s="31"/>
      <c r="GJ1504" s="31"/>
      <c r="GK1504" s="31"/>
      <c r="GL1504" s="31"/>
      <c r="GM1504" s="31"/>
      <c r="GN1504" s="31"/>
      <c r="GO1504" s="31"/>
      <c r="GP1504" s="31"/>
      <c r="GQ1504" s="31"/>
      <c r="GR1504" s="31"/>
      <c r="GS1504" s="31"/>
      <c r="GT1504" s="31"/>
      <c r="GU1504" s="31"/>
      <c r="GV1504" s="31"/>
      <c r="GW1504" s="31"/>
      <c r="GX1504" s="31"/>
      <c r="GY1504" s="31"/>
      <c r="GZ1504" s="31"/>
    </row>
    <row r="1505" spans="2:208" s="32" customFormat="1" x14ac:dyDescent="0.2">
      <c r="B1505" s="21"/>
      <c r="C1505" s="22"/>
      <c r="D1505" s="22"/>
      <c r="E1505" s="22"/>
      <c r="F1505" s="246"/>
      <c r="G1505" s="121"/>
      <c r="H1505" s="27"/>
      <c r="I1505" s="28"/>
      <c r="J1505" s="29"/>
      <c r="K1505" s="30"/>
      <c r="L1505" s="34"/>
      <c r="M1505" s="35"/>
      <c r="N1505" s="30"/>
      <c r="O1505" s="34"/>
      <c r="P1505" s="35"/>
      <c r="Q1505" s="30"/>
      <c r="R1505" s="34"/>
      <c r="S1505" s="35"/>
      <c r="T1505" s="30"/>
      <c r="U1505" s="34"/>
      <c r="V1505" s="35"/>
      <c r="W1505" s="30"/>
      <c r="X1505" s="34"/>
      <c r="Y1505" s="34"/>
      <c r="Z1505" s="30"/>
      <c r="AA1505" s="34"/>
      <c r="AB1505" s="34"/>
      <c r="AC1505" s="30"/>
      <c r="AD1505" s="34"/>
      <c r="AE1505" s="34"/>
      <c r="AF1505" s="30"/>
      <c r="AG1505" s="34"/>
      <c r="AH1505" s="34"/>
      <c r="AI1505" s="30"/>
      <c r="AJ1505" s="34"/>
      <c r="AK1505" s="34"/>
      <c r="AL1505" s="30"/>
      <c r="AM1505" s="34"/>
      <c r="AN1505" s="34"/>
      <c r="AO1505" s="30"/>
      <c r="AP1505" s="34"/>
      <c r="AQ1505" s="34"/>
      <c r="AR1505" s="30"/>
      <c r="AS1505" s="34"/>
      <c r="AT1505" s="34"/>
      <c r="AU1505" s="30"/>
      <c r="AV1505" s="34"/>
      <c r="AW1505" s="34"/>
      <c r="AX1505" s="30"/>
      <c r="AY1505" s="34"/>
      <c r="AZ1505" s="34"/>
      <c r="BA1505" s="30"/>
      <c r="BB1505" s="34"/>
      <c r="BC1505" s="34"/>
      <c r="BD1505" s="30"/>
      <c r="BE1505" s="34"/>
      <c r="BF1505" s="34"/>
      <c r="BG1505" s="30"/>
      <c r="BH1505" s="34"/>
      <c r="BI1505" s="34"/>
      <c r="BJ1505" s="30"/>
      <c r="BK1505" s="34"/>
      <c r="BL1505" s="34"/>
      <c r="BM1505" s="122"/>
      <c r="BN1505" s="28"/>
      <c r="BO1505" s="34"/>
      <c r="BP1505" s="30"/>
      <c r="BQ1505" s="30"/>
      <c r="BR1505" s="31"/>
      <c r="BS1505" s="31"/>
      <c r="BT1505" s="31"/>
      <c r="BU1505" s="31"/>
      <c r="BV1505" s="31"/>
      <c r="BW1505" s="31"/>
      <c r="BX1505" s="31"/>
      <c r="BY1505" s="31"/>
      <c r="BZ1505" s="31"/>
      <c r="CA1505" s="31"/>
      <c r="CB1505" s="31"/>
      <c r="CC1505" s="31"/>
      <c r="CD1505" s="31"/>
      <c r="CE1505" s="31"/>
      <c r="CF1505" s="31"/>
      <c r="CG1505" s="31"/>
      <c r="CH1505" s="31"/>
      <c r="CI1505" s="31"/>
      <c r="CJ1505" s="31"/>
      <c r="CK1505" s="31"/>
      <c r="CL1505" s="31"/>
      <c r="CM1505" s="31"/>
      <c r="CN1505" s="31"/>
      <c r="CO1505" s="31"/>
      <c r="CP1505" s="31"/>
      <c r="CQ1505" s="31"/>
      <c r="CR1505" s="31"/>
      <c r="CS1505" s="31"/>
      <c r="CT1505" s="31"/>
      <c r="CU1505" s="31"/>
      <c r="CV1505" s="31"/>
      <c r="CW1505" s="31"/>
      <c r="CX1505" s="31"/>
      <c r="CY1505" s="31"/>
      <c r="CZ1505" s="31"/>
      <c r="DA1505" s="31"/>
      <c r="DB1505" s="31"/>
      <c r="DC1505" s="31"/>
      <c r="DD1505" s="31"/>
      <c r="DE1505" s="31"/>
      <c r="DF1505" s="31"/>
      <c r="DG1505" s="31"/>
      <c r="DH1505" s="31"/>
      <c r="DI1505" s="31"/>
      <c r="DJ1505" s="31"/>
      <c r="DK1505" s="31"/>
      <c r="DL1505" s="31"/>
      <c r="DM1505" s="31"/>
      <c r="DN1505" s="31"/>
      <c r="DO1505" s="31"/>
      <c r="DP1505" s="31"/>
      <c r="DQ1505" s="31"/>
      <c r="DR1505" s="31"/>
      <c r="DS1505" s="31"/>
      <c r="DT1505" s="31"/>
      <c r="DU1505" s="31"/>
      <c r="DV1505" s="31"/>
      <c r="DW1505" s="31"/>
      <c r="DX1505" s="31"/>
      <c r="DY1505" s="31"/>
      <c r="DZ1505" s="31"/>
      <c r="EA1505" s="31"/>
      <c r="EB1505" s="31"/>
      <c r="EC1505" s="31"/>
      <c r="ED1505" s="31"/>
      <c r="EE1505" s="31"/>
      <c r="EF1505" s="31"/>
      <c r="EG1505" s="31"/>
      <c r="EH1505" s="31"/>
      <c r="EI1505" s="31"/>
      <c r="EJ1505" s="31"/>
      <c r="EK1505" s="31"/>
      <c r="EL1505" s="31"/>
      <c r="EM1505" s="31"/>
      <c r="EN1505" s="31"/>
      <c r="EO1505" s="31"/>
      <c r="EP1505" s="31"/>
      <c r="EQ1505" s="31"/>
      <c r="ER1505" s="31"/>
      <c r="ES1505" s="31"/>
      <c r="ET1505" s="31"/>
      <c r="EU1505" s="31"/>
      <c r="EV1505" s="31"/>
      <c r="EW1505" s="31"/>
      <c r="EX1505" s="31"/>
      <c r="EY1505" s="31"/>
      <c r="EZ1505" s="31"/>
      <c r="FA1505" s="31"/>
      <c r="FB1505" s="31"/>
      <c r="FC1505" s="31"/>
      <c r="FD1505" s="31"/>
      <c r="FE1505" s="31"/>
      <c r="FF1505" s="31"/>
      <c r="FG1505" s="31"/>
      <c r="FH1505" s="31"/>
      <c r="FI1505" s="31"/>
      <c r="FJ1505" s="31"/>
      <c r="FK1505" s="31"/>
      <c r="FL1505" s="31"/>
      <c r="FM1505" s="31"/>
      <c r="FN1505" s="31"/>
      <c r="FO1505" s="31"/>
      <c r="FP1505" s="31"/>
      <c r="FQ1505" s="31"/>
      <c r="FR1505" s="31"/>
      <c r="FS1505" s="31"/>
      <c r="FT1505" s="31"/>
      <c r="FU1505" s="31"/>
      <c r="FV1505" s="31"/>
      <c r="FW1505" s="31"/>
      <c r="FX1505" s="31"/>
      <c r="FY1505" s="31"/>
      <c r="FZ1505" s="31"/>
      <c r="GA1505" s="31"/>
      <c r="GB1505" s="31"/>
      <c r="GC1505" s="31"/>
      <c r="GD1505" s="31"/>
      <c r="GE1505" s="31"/>
      <c r="GF1505" s="31"/>
      <c r="GG1505" s="31"/>
      <c r="GH1505" s="31"/>
      <c r="GI1505" s="31"/>
      <c r="GJ1505" s="31"/>
      <c r="GK1505" s="31"/>
      <c r="GL1505" s="31"/>
      <c r="GM1505" s="31"/>
      <c r="GN1505" s="31"/>
      <c r="GO1505" s="31"/>
      <c r="GP1505" s="31"/>
      <c r="GQ1505" s="31"/>
      <c r="GR1505" s="31"/>
      <c r="GS1505" s="31"/>
      <c r="GT1505" s="31"/>
      <c r="GU1505" s="31"/>
      <c r="GV1505" s="31"/>
      <c r="GW1505" s="31"/>
      <c r="GX1505" s="31"/>
      <c r="GY1505" s="31"/>
      <c r="GZ1505" s="31"/>
    </row>
    <row r="1506" spans="2:208" s="32" customFormat="1" x14ac:dyDescent="0.2">
      <c r="B1506" s="21"/>
      <c r="C1506" s="22"/>
      <c r="D1506" s="22"/>
      <c r="E1506" s="22"/>
      <c r="F1506" s="246"/>
      <c r="G1506" s="121"/>
      <c r="H1506" s="27"/>
      <c r="I1506" s="28"/>
      <c r="J1506" s="29"/>
      <c r="K1506" s="30"/>
      <c r="L1506" s="34"/>
      <c r="M1506" s="35"/>
      <c r="N1506" s="30"/>
      <c r="O1506" s="34"/>
      <c r="P1506" s="35"/>
      <c r="Q1506" s="30"/>
      <c r="R1506" s="34"/>
      <c r="S1506" s="35"/>
      <c r="T1506" s="30"/>
      <c r="U1506" s="34"/>
      <c r="V1506" s="35"/>
      <c r="W1506" s="30"/>
      <c r="X1506" s="34"/>
      <c r="Y1506" s="34"/>
      <c r="Z1506" s="30"/>
      <c r="AA1506" s="34"/>
      <c r="AB1506" s="34"/>
      <c r="AC1506" s="30"/>
      <c r="AD1506" s="34"/>
      <c r="AE1506" s="34"/>
      <c r="AF1506" s="30"/>
      <c r="AG1506" s="34"/>
      <c r="AH1506" s="34"/>
      <c r="AI1506" s="30"/>
      <c r="AJ1506" s="34"/>
      <c r="AK1506" s="34"/>
      <c r="AL1506" s="30"/>
      <c r="AM1506" s="34"/>
      <c r="AN1506" s="34"/>
      <c r="AO1506" s="30"/>
      <c r="AP1506" s="34"/>
      <c r="AQ1506" s="34"/>
      <c r="AR1506" s="30"/>
      <c r="AS1506" s="34"/>
      <c r="AT1506" s="34"/>
      <c r="AU1506" s="30"/>
      <c r="AV1506" s="34"/>
      <c r="AW1506" s="34"/>
      <c r="AX1506" s="30"/>
      <c r="AY1506" s="34"/>
      <c r="AZ1506" s="34"/>
      <c r="BA1506" s="30"/>
      <c r="BB1506" s="34"/>
      <c r="BC1506" s="34"/>
      <c r="BD1506" s="30"/>
      <c r="BE1506" s="34"/>
      <c r="BF1506" s="34"/>
      <c r="BG1506" s="30"/>
      <c r="BH1506" s="34"/>
      <c r="BI1506" s="34"/>
      <c r="BJ1506" s="30"/>
      <c r="BK1506" s="34"/>
      <c r="BL1506" s="34"/>
      <c r="BM1506" s="122"/>
      <c r="BN1506" s="28"/>
      <c r="BO1506" s="34"/>
      <c r="BP1506" s="30"/>
      <c r="BQ1506" s="30"/>
      <c r="BR1506" s="31"/>
      <c r="BS1506" s="31"/>
      <c r="BT1506" s="31"/>
      <c r="BU1506" s="31"/>
      <c r="BV1506" s="31"/>
      <c r="BW1506" s="31"/>
      <c r="BX1506" s="31"/>
      <c r="BY1506" s="31"/>
      <c r="BZ1506" s="31"/>
      <c r="CA1506" s="31"/>
      <c r="CB1506" s="31"/>
      <c r="CC1506" s="31"/>
      <c r="CD1506" s="31"/>
      <c r="CE1506" s="31"/>
      <c r="CF1506" s="31"/>
      <c r="CG1506" s="31"/>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1"/>
      <c r="DD1506" s="31"/>
      <c r="DE1506" s="31"/>
      <c r="DF1506" s="31"/>
      <c r="DG1506" s="31"/>
      <c r="DH1506" s="31"/>
      <c r="DI1506" s="31"/>
      <c r="DJ1506" s="31"/>
      <c r="DK1506" s="31"/>
      <c r="DL1506" s="31"/>
      <c r="DM1506" s="31"/>
      <c r="DN1506" s="31"/>
      <c r="DO1506" s="31"/>
      <c r="DP1506" s="31"/>
      <c r="DQ1506" s="31"/>
      <c r="DR1506" s="31"/>
      <c r="DS1506" s="31"/>
      <c r="DT1506" s="31"/>
      <c r="DU1506" s="31"/>
      <c r="DV1506" s="31"/>
      <c r="DW1506" s="31"/>
      <c r="DX1506" s="31"/>
      <c r="DY1506" s="31"/>
      <c r="DZ1506" s="31"/>
      <c r="EA1506" s="31"/>
      <c r="EB1506" s="31"/>
      <c r="EC1506" s="31"/>
      <c r="ED1506" s="31"/>
      <c r="EE1506" s="31"/>
      <c r="EF1506" s="31"/>
      <c r="EG1506" s="31"/>
      <c r="EH1506" s="31"/>
      <c r="EI1506" s="31"/>
      <c r="EJ1506" s="31"/>
      <c r="EK1506" s="31"/>
      <c r="EL1506" s="31"/>
      <c r="EM1506" s="31"/>
      <c r="EN1506" s="31"/>
      <c r="EO1506" s="31"/>
      <c r="EP1506" s="31"/>
      <c r="EQ1506" s="31"/>
      <c r="ER1506" s="31"/>
      <c r="ES1506" s="31"/>
      <c r="ET1506" s="31"/>
      <c r="EU1506" s="31"/>
      <c r="EV1506" s="31"/>
      <c r="EW1506" s="31"/>
      <c r="EX1506" s="31"/>
      <c r="EY1506" s="31"/>
      <c r="EZ1506" s="31"/>
      <c r="FA1506" s="31"/>
      <c r="FB1506" s="31"/>
      <c r="FC1506" s="31"/>
      <c r="FD1506" s="31"/>
      <c r="FE1506" s="31"/>
      <c r="FF1506" s="31"/>
      <c r="FG1506" s="31"/>
      <c r="FH1506" s="31"/>
      <c r="FI1506" s="31"/>
      <c r="FJ1506" s="31"/>
      <c r="FK1506" s="31"/>
      <c r="FL1506" s="31"/>
      <c r="FM1506" s="31"/>
      <c r="FN1506" s="31"/>
      <c r="FO1506" s="31"/>
      <c r="FP1506" s="31"/>
      <c r="FQ1506" s="31"/>
      <c r="FR1506" s="31"/>
      <c r="FS1506" s="31"/>
      <c r="FT1506" s="31"/>
      <c r="FU1506" s="31"/>
      <c r="FV1506" s="31"/>
      <c r="FW1506" s="31"/>
      <c r="FX1506" s="31"/>
      <c r="FY1506" s="31"/>
      <c r="FZ1506" s="31"/>
      <c r="GA1506" s="31"/>
      <c r="GB1506" s="31"/>
      <c r="GC1506" s="31"/>
      <c r="GD1506" s="31"/>
      <c r="GE1506" s="31"/>
      <c r="GF1506" s="31"/>
      <c r="GG1506" s="31"/>
      <c r="GH1506" s="31"/>
      <c r="GI1506" s="31"/>
      <c r="GJ1506" s="31"/>
      <c r="GK1506" s="31"/>
      <c r="GL1506" s="31"/>
      <c r="GM1506" s="31"/>
      <c r="GN1506" s="31"/>
      <c r="GO1506" s="31"/>
      <c r="GP1506" s="31"/>
      <c r="GQ1506" s="31"/>
      <c r="GR1506" s="31"/>
      <c r="GS1506" s="31"/>
      <c r="GT1506" s="31"/>
      <c r="GU1506" s="31"/>
      <c r="GV1506" s="31"/>
      <c r="GW1506" s="31"/>
      <c r="GX1506" s="31"/>
      <c r="GY1506" s="31"/>
      <c r="GZ1506" s="31"/>
    </row>
    <row r="1507" spans="2:208" s="32" customFormat="1" x14ac:dyDescent="0.2">
      <c r="B1507" s="21"/>
      <c r="C1507" s="22"/>
      <c r="D1507" s="22"/>
      <c r="E1507" s="22"/>
      <c r="F1507" s="246"/>
      <c r="G1507" s="121"/>
      <c r="H1507" s="27"/>
      <c r="I1507" s="28"/>
      <c r="J1507" s="29"/>
      <c r="K1507" s="30"/>
      <c r="L1507" s="34"/>
      <c r="M1507" s="35"/>
      <c r="N1507" s="30"/>
      <c r="O1507" s="34"/>
      <c r="P1507" s="35"/>
      <c r="Q1507" s="30"/>
      <c r="R1507" s="34"/>
      <c r="S1507" s="35"/>
      <c r="T1507" s="30"/>
      <c r="U1507" s="34"/>
      <c r="V1507" s="35"/>
      <c r="W1507" s="30"/>
      <c r="X1507" s="34"/>
      <c r="Y1507" s="34"/>
      <c r="Z1507" s="30"/>
      <c r="AA1507" s="34"/>
      <c r="AB1507" s="34"/>
      <c r="AC1507" s="30"/>
      <c r="AD1507" s="34"/>
      <c r="AE1507" s="34"/>
      <c r="AF1507" s="30"/>
      <c r="AG1507" s="34"/>
      <c r="AH1507" s="34"/>
      <c r="AI1507" s="30"/>
      <c r="AJ1507" s="34"/>
      <c r="AK1507" s="34"/>
      <c r="AL1507" s="30"/>
      <c r="AM1507" s="34"/>
      <c r="AN1507" s="34"/>
      <c r="AO1507" s="30"/>
      <c r="AP1507" s="34"/>
      <c r="AQ1507" s="34"/>
      <c r="AR1507" s="30"/>
      <c r="AS1507" s="34"/>
      <c r="AT1507" s="34"/>
      <c r="AU1507" s="30"/>
      <c r="AV1507" s="34"/>
      <c r="AW1507" s="34"/>
      <c r="AX1507" s="30"/>
      <c r="AY1507" s="34"/>
      <c r="AZ1507" s="34"/>
      <c r="BA1507" s="30"/>
      <c r="BB1507" s="34"/>
      <c r="BC1507" s="34"/>
      <c r="BD1507" s="30"/>
      <c r="BE1507" s="34"/>
      <c r="BF1507" s="34"/>
      <c r="BG1507" s="30"/>
      <c r="BH1507" s="34"/>
      <c r="BI1507" s="34"/>
      <c r="BJ1507" s="30"/>
      <c r="BK1507" s="34"/>
      <c r="BL1507" s="34"/>
      <c r="BM1507" s="122"/>
      <c r="BN1507" s="28"/>
      <c r="BO1507" s="34"/>
      <c r="BP1507" s="30"/>
      <c r="BQ1507" s="30"/>
      <c r="BR1507" s="31"/>
      <c r="BS1507" s="31"/>
      <c r="BT1507" s="31"/>
      <c r="BU1507" s="31"/>
      <c r="BV1507" s="31"/>
      <c r="BW1507" s="31"/>
      <c r="BX1507" s="31"/>
      <c r="BY1507" s="31"/>
      <c r="BZ1507" s="31"/>
      <c r="CA1507" s="31"/>
      <c r="CB1507" s="31"/>
      <c r="CC1507" s="31"/>
      <c r="CD1507" s="31"/>
      <c r="CE1507" s="31"/>
      <c r="CF1507" s="31"/>
      <c r="CG1507" s="31"/>
      <c r="CH1507" s="31"/>
      <c r="CI1507" s="31"/>
      <c r="CJ1507" s="31"/>
      <c r="CK1507" s="31"/>
      <c r="CL1507" s="31"/>
      <c r="CM1507" s="31"/>
      <c r="CN1507" s="31"/>
      <c r="CO1507" s="31"/>
      <c r="CP1507" s="31"/>
      <c r="CQ1507" s="31"/>
      <c r="CR1507" s="31"/>
      <c r="CS1507" s="31"/>
      <c r="CT1507" s="31"/>
      <c r="CU1507" s="31"/>
      <c r="CV1507" s="31"/>
      <c r="CW1507" s="31"/>
      <c r="CX1507" s="31"/>
      <c r="CY1507" s="31"/>
      <c r="CZ1507" s="31"/>
      <c r="DA1507" s="31"/>
      <c r="DB1507" s="31"/>
      <c r="DC1507" s="31"/>
      <c r="DD1507" s="31"/>
      <c r="DE1507" s="31"/>
      <c r="DF1507" s="31"/>
      <c r="DG1507" s="31"/>
      <c r="DH1507" s="31"/>
      <c r="DI1507" s="31"/>
      <c r="DJ1507" s="31"/>
      <c r="DK1507" s="31"/>
      <c r="DL1507" s="31"/>
      <c r="DM1507" s="31"/>
      <c r="DN1507" s="31"/>
      <c r="DO1507" s="31"/>
      <c r="DP1507" s="31"/>
      <c r="DQ1507" s="31"/>
      <c r="DR1507" s="31"/>
      <c r="DS1507" s="31"/>
      <c r="DT1507" s="31"/>
      <c r="DU1507" s="31"/>
      <c r="DV1507" s="31"/>
      <c r="DW1507" s="31"/>
      <c r="DX1507" s="31"/>
      <c r="DY1507" s="31"/>
      <c r="DZ1507" s="31"/>
      <c r="EA1507" s="31"/>
      <c r="EB1507" s="31"/>
      <c r="EC1507" s="31"/>
      <c r="ED1507" s="31"/>
      <c r="EE1507" s="31"/>
      <c r="EF1507" s="31"/>
      <c r="EG1507" s="31"/>
      <c r="EH1507" s="31"/>
      <c r="EI1507" s="31"/>
      <c r="EJ1507" s="31"/>
      <c r="EK1507" s="31"/>
      <c r="EL1507" s="31"/>
      <c r="EM1507" s="31"/>
      <c r="EN1507" s="31"/>
      <c r="EO1507" s="31"/>
      <c r="EP1507" s="31"/>
      <c r="EQ1507" s="31"/>
      <c r="ER1507" s="31"/>
      <c r="ES1507" s="31"/>
      <c r="ET1507" s="31"/>
      <c r="EU1507" s="31"/>
      <c r="EV1507" s="31"/>
      <c r="EW1507" s="31"/>
      <c r="EX1507" s="31"/>
      <c r="EY1507" s="31"/>
      <c r="EZ1507" s="31"/>
      <c r="FA1507" s="31"/>
      <c r="FB1507" s="31"/>
      <c r="FC1507" s="31"/>
      <c r="FD1507" s="31"/>
      <c r="FE1507" s="31"/>
      <c r="FF1507" s="31"/>
      <c r="FG1507" s="31"/>
      <c r="FH1507" s="31"/>
      <c r="FI1507" s="31"/>
      <c r="FJ1507" s="31"/>
      <c r="FK1507" s="31"/>
      <c r="FL1507" s="31"/>
      <c r="FM1507" s="31"/>
      <c r="FN1507" s="31"/>
      <c r="FO1507" s="31"/>
      <c r="FP1507" s="31"/>
      <c r="FQ1507" s="31"/>
      <c r="FR1507" s="31"/>
      <c r="FS1507" s="31"/>
      <c r="FT1507" s="31"/>
      <c r="FU1507" s="31"/>
      <c r="FV1507" s="31"/>
      <c r="FW1507" s="31"/>
      <c r="FX1507" s="31"/>
      <c r="FY1507" s="31"/>
      <c r="FZ1507" s="31"/>
      <c r="GA1507" s="31"/>
      <c r="GB1507" s="31"/>
      <c r="GC1507" s="31"/>
      <c r="GD1507" s="31"/>
      <c r="GE1507" s="31"/>
      <c r="GF1507" s="31"/>
      <c r="GG1507" s="31"/>
      <c r="GH1507" s="31"/>
      <c r="GI1507" s="31"/>
      <c r="GJ1507" s="31"/>
      <c r="GK1507" s="31"/>
      <c r="GL1507" s="31"/>
      <c r="GM1507" s="31"/>
      <c r="GN1507" s="31"/>
      <c r="GO1507" s="31"/>
      <c r="GP1507" s="31"/>
      <c r="GQ1507" s="31"/>
      <c r="GR1507" s="31"/>
      <c r="GS1507" s="31"/>
      <c r="GT1507" s="31"/>
      <c r="GU1507" s="31"/>
      <c r="GV1507" s="31"/>
      <c r="GW1507" s="31"/>
      <c r="GX1507" s="31"/>
      <c r="GY1507" s="31"/>
      <c r="GZ1507" s="31"/>
    </row>
    <row r="1508" spans="2:208" s="32" customFormat="1" x14ac:dyDescent="0.2">
      <c r="B1508" s="21"/>
      <c r="C1508" s="22"/>
      <c r="D1508" s="22"/>
      <c r="E1508" s="22"/>
      <c r="F1508" s="246"/>
      <c r="G1508" s="121"/>
      <c r="H1508" s="27"/>
      <c r="I1508" s="28"/>
      <c r="J1508" s="29"/>
      <c r="K1508" s="30"/>
      <c r="L1508" s="34"/>
      <c r="M1508" s="35"/>
      <c r="N1508" s="30"/>
      <c r="O1508" s="34"/>
      <c r="P1508" s="35"/>
      <c r="Q1508" s="30"/>
      <c r="R1508" s="34"/>
      <c r="S1508" s="35"/>
      <c r="T1508" s="30"/>
      <c r="U1508" s="34"/>
      <c r="V1508" s="35"/>
      <c r="W1508" s="30"/>
      <c r="X1508" s="34"/>
      <c r="Y1508" s="34"/>
      <c r="Z1508" s="30"/>
      <c r="AA1508" s="34"/>
      <c r="AB1508" s="34"/>
      <c r="AC1508" s="30"/>
      <c r="AD1508" s="34"/>
      <c r="AE1508" s="34"/>
      <c r="AF1508" s="30"/>
      <c r="AG1508" s="34"/>
      <c r="AH1508" s="34"/>
      <c r="AI1508" s="30"/>
      <c r="AJ1508" s="34"/>
      <c r="AK1508" s="34"/>
      <c r="AL1508" s="30"/>
      <c r="AM1508" s="34"/>
      <c r="AN1508" s="34"/>
      <c r="AO1508" s="30"/>
      <c r="AP1508" s="34"/>
      <c r="AQ1508" s="34"/>
      <c r="AR1508" s="30"/>
      <c r="AS1508" s="34"/>
      <c r="AT1508" s="34"/>
      <c r="AU1508" s="30"/>
      <c r="AV1508" s="34"/>
      <c r="AW1508" s="34"/>
      <c r="AX1508" s="30"/>
      <c r="AY1508" s="34"/>
      <c r="AZ1508" s="34"/>
      <c r="BA1508" s="30"/>
      <c r="BB1508" s="34"/>
      <c r="BC1508" s="34"/>
      <c r="BD1508" s="30"/>
      <c r="BE1508" s="34"/>
      <c r="BF1508" s="34"/>
      <c r="BG1508" s="30"/>
      <c r="BH1508" s="34"/>
      <c r="BI1508" s="34"/>
      <c r="BJ1508" s="30"/>
      <c r="BK1508" s="34"/>
      <c r="BL1508" s="34"/>
      <c r="BM1508" s="122"/>
      <c r="BN1508" s="28"/>
      <c r="BO1508" s="34"/>
      <c r="BP1508" s="30"/>
      <c r="BQ1508" s="30"/>
      <c r="BR1508" s="31"/>
      <c r="BS1508" s="31"/>
      <c r="BT1508" s="31"/>
      <c r="BU1508" s="31"/>
      <c r="BV1508" s="31"/>
      <c r="BW1508" s="31"/>
      <c r="BX1508" s="31"/>
      <c r="BY1508" s="31"/>
      <c r="BZ1508" s="31"/>
      <c r="CA1508" s="31"/>
      <c r="CB1508" s="31"/>
      <c r="CC1508" s="31"/>
      <c r="CD1508" s="31"/>
      <c r="CE1508" s="31"/>
      <c r="CF1508" s="31"/>
      <c r="CG1508" s="31"/>
      <c r="CH1508" s="31"/>
      <c r="CI1508" s="31"/>
      <c r="CJ1508" s="31"/>
      <c r="CK1508" s="31"/>
      <c r="CL1508" s="31"/>
      <c r="CM1508" s="31"/>
      <c r="CN1508" s="31"/>
      <c r="CO1508" s="31"/>
      <c r="CP1508" s="31"/>
      <c r="CQ1508" s="31"/>
      <c r="CR1508" s="31"/>
      <c r="CS1508" s="31"/>
      <c r="CT1508" s="31"/>
      <c r="CU1508" s="31"/>
      <c r="CV1508" s="31"/>
      <c r="CW1508" s="31"/>
      <c r="CX1508" s="31"/>
      <c r="CY1508" s="31"/>
      <c r="CZ1508" s="31"/>
      <c r="DA1508" s="31"/>
      <c r="DB1508" s="31"/>
      <c r="DC1508" s="31"/>
      <c r="DD1508" s="31"/>
      <c r="DE1508" s="31"/>
      <c r="DF1508" s="31"/>
      <c r="DG1508" s="31"/>
      <c r="DH1508" s="31"/>
      <c r="DI1508" s="31"/>
      <c r="DJ1508" s="31"/>
      <c r="DK1508" s="31"/>
      <c r="DL1508" s="31"/>
      <c r="DM1508" s="31"/>
      <c r="DN1508" s="31"/>
      <c r="DO1508" s="31"/>
      <c r="DP1508" s="31"/>
      <c r="DQ1508" s="31"/>
      <c r="DR1508" s="31"/>
      <c r="DS1508" s="31"/>
      <c r="DT1508" s="31"/>
      <c r="DU1508" s="31"/>
      <c r="DV1508" s="31"/>
      <c r="DW1508" s="31"/>
      <c r="DX1508" s="31"/>
      <c r="DY1508" s="31"/>
      <c r="DZ1508" s="31"/>
      <c r="EA1508" s="31"/>
      <c r="EB1508" s="31"/>
      <c r="EC1508" s="31"/>
      <c r="ED1508" s="31"/>
      <c r="EE1508" s="31"/>
      <c r="EF1508" s="31"/>
      <c r="EG1508" s="31"/>
      <c r="EH1508" s="31"/>
      <c r="EI1508" s="31"/>
      <c r="EJ1508" s="31"/>
      <c r="EK1508" s="31"/>
      <c r="EL1508" s="31"/>
      <c r="EM1508" s="31"/>
      <c r="EN1508" s="31"/>
      <c r="EO1508" s="31"/>
      <c r="EP1508" s="31"/>
      <c r="EQ1508" s="31"/>
      <c r="ER1508" s="31"/>
      <c r="ES1508" s="31"/>
      <c r="ET1508" s="31"/>
      <c r="EU1508" s="31"/>
      <c r="EV1508" s="31"/>
      <c r="EW1508" s="31"/>
      <c r="EX1508" s="31"/>
      <c r="EY1508" s="31"/>
      <c r="EZ1508" s="31"/>
      <c r="FA1508" s="31"/>
      <c r="FB1508" s="31"/>
      <c r="FC1508" s="31"/>
      <c r="FD1508" s="31"/>
      <c r="FE1508" s="31"/>
      <c r="FF1508" s="31"/>
      <c r="FG1508" s="31"/>
      <c r="FH1508" s="31"/>
      <c r="FI1508" s="31"/>
      <c r="FJ1508" s="31"/>
      <c r="FK1508" s="31"/>
      <c r="FL1508" s="31"/>
      <c r="FM1508" s="31"/>
      <c r="FN1508" s="31"/>
      <c r="FO1508" s="31"/>
      <c r="FP1508" s="31"/>
      <c r="FQ1508" s="31"/>
      <c r="FR1508" s="31"/>
      <c r="FS1508" s="31"/>
      <c r="FT1508" s="31"/>
      <c r="FU1508" s="31"/>
      <c r="FV1508" s="31"/>
      <c r="FW1508" s="31"/>
      <c r="FX1508" s="31"/>
      <c r="FY1508" s="31"/>
      <c r="FZ1508" s="31"/>
      <c r="GA1508" s="31"/>
      <c r="GB1508" s="31"/>
      <c r="GC1508" s="31"/>
      <c r="GD1508" s="31"/>
      <c r="GE1508" s="31"/>
      <c r="GF1508" s="31"/>
      <c r="GG1508" s="31"/>
      <c r="GH1508" s="31"/>
      <c r="GI1508" s="31"/>
      <c r="GJ1508" s="31"/>
      <c r="GK1508" s="31"/>
      <c r="GL1508" s="31"/>
      <c r="GM1508" s="31"/>
      <c r="GN1508" s="31"/>
      <c r="GO1508" s="31"/>
      <c r="GP1508" s="31"/>
      <c r="GQ1508" s="31"/>
      <c r="GR1508" s="31"/>
      <c r="GS1508" s="31"/>
      <c r="GT1508" s="31"/>
      <c r="GU1508" s="31"/>
      <c r="GV1508" s="31"/>
      <c r="GW1508" s="31"/>
      <c r="GX1508" s="31"/>
      <c r="GY1508" s="31"/>
      <c r="GZ1508" s="31"/>
    </row>
    <row r="1509" spans="2:208" s="32" customFormat="1" x14ac:dyDescent="0.2">
      <c r="B1509" s="21"/>
      <c r="C1509" s="22"/>
      <c r="D1509" s="22"/>
      <c r="E1509" s="22"/>
      <c r="F1509" s="246"/>
      <c r="G1509" s="121"/>
      <c r="H1509" s="27"/>
      <c r="I1509" s="28"/>
      <c r="J1509" s="29"/>
      <c r="K1509" s="30"/>
      <c r="L1509" s="34"/>
      <c r="M1509" s="35"/>
      <c r="N1509" s="30"/>
      <c r="O1509" s="34"/>
      <c r="P1509" s="35"/>
      <c r="Q1509" s="30"/>
      <c r="R1509" s="34"/>
      <c r="S1509" s="35"/>
      <c r="T1509" s="30"/>
      <c r="U1509" s="34"/>
      <c r="V1509" s="35"/>
      <c r="W1509" s="30"/>
      <c r="X1509" s="34"/>
      <c r="Y1509" s="34"/>
      <c r="Z1509" s="30"/>
      <c r="AA1509" s="34"/>
      <c r="AB1509" s="34"/>
      <c r="AC1509" s="30"/>
      <c r="AD1509" s="34"/>
      <c r="AE1509" s="34"/>
      <c r="AF1509" s="30"/>
      <c r="AG1509" s="34"/>
      <c r="AH1509" s="34"/>
      <c r="AI1509" s="30"/>
      <c r="AJ1509" s="34"/>
      <c r="AK1509" s="34"/>
      <c r="AL1509" s="30"/>
      <c r="AM1509" s="34"/>
      <c r="AN1509" s="34"/>
      <c r="AO1509" s="30"/>
      <c r="AP1509" s="34"/>
      <c r="AQ1509" s="34"/>
      <c r="AR1509" s="30"/>
      <c r="AS1509" s="34"/>
      <c r="AT1509" s="34"/>
      <c r="AU1509" s="30"/>
      <c r="AV1509" s="34"/>
      <c r="AW1509" s="34"/>
      <c r="AX1509" s="30"/>
      <c r="AY1509" s="34"/>
      <c r="AZ1509" s="34"/>
      <c r="BA1509" s="30"/>
      <c r="BB1509" s="34"/>
      <c r="BC1509" s="34"/>
      <c r="BD1509" s="30"/>
      <c r="BE1509" s="34"/>
      <c r="BF1509" s="34"/>
      <c r="BG1509" s="30"/>
      <c r="BH1509" s="34"/>
      <c r="BI1509" s="34"/>
      <c r="BJ1509" s="30"/>
      <c r="BK1509" s="34"/>
      <c r="BL1509" s="34"/>
      <c r="BM1509" s="122"/>
      <c r="BN1509" s="28"/>
      <c r="BO1509" s="34"/>
      <c r="BP1509" s="30"/>
      <c r="BQ1509" s="30"/>
      <c r="BR1509" s="31"/>
      <c r="BS1509" s="31"/>
      <c r="BT1509" s="31"/>
      <c r="BU1509" s="31"/>
      <c r="BV1509" s="31"/>
      <c r="BW1509" s="31"/>
      <c r="BX1509" s="31"/>
      <c r="BY1509" s="31"/>
      <c r="BZ1509" s="31"/>
      <c r="CA1509" s="31"/>
      <c r="CB1509" s="31"/>
      <c r="CC1509" s="31"/>
      <c r="CD1509" s="31"/>
      <c r="CE1509" s="31"/>
      <c r="CF1509" s="31"/>
      <c r="CG1509" s="31"/>
      <c r="CH1509" s="31"/>
      <c r="CI1509" s="31"/>
      <c r="CJ1509" s="31"/>
      <c r="CK1509" s="31"/>
      <c r="CL1509" s="31"/>
      <c r="CM1509" s="31"/>
      <c r="CN1509" s="31"/>
      <c r="CO1509" s="31"/>
      <c r="CP1509" s="31"/>
      <c r="CQ1509" s="31"/>
      <c r="CR1509" s="31"/>
      <c r="CS1509" s="31"/>
      <c r="CT1509" s="31"/>
      <c r="CU1509" s="31"/>
      <c r="CV1509" s="31"/>
      <c r="CW1509" s="31"/>
      <c r="CX1509" s="31"/>
      <c r="CY1509" s="31"/>
      <c r="CZ1509" s="31"/>
      <c r="DA1509" s="31"/>
      <c r="DB1509" s="31"/>
      <c r="DC1509" s="31"/>
      <c r="DD1509" s="31"/>
      <c r="DE1509" s="31"/>
      <c r="DF1509" s="31"/>
      <c r="DG1509" s="31"/>
      <c r="DH1509" s="31"/>
      <c r="DI1509" s="31"/>
      <c r="DJ1509" s="31"/>
      <c r="DK1509" s="31"/>
      <c r="DL1509" s="31"/>
      <c r="DM1509" s="31"/>
      <c r="DN1509" s="31"/>
      <c r="DO1509" s="31"/>
      <c r="DP1509" s="31"/>
      <c r="DQ1509" s="31"/>
      <c r="DR1509" s="31"/>
      <c r="DS1509" s="31"/>
      <c r="DT1509" s="31"/>
      <c r="DU1509" s="31"/>
      <c r="DV1509" s="31"/>
      <c r="DW1509" s="31"/>
      <c r="DX1509" s="31"/>
      <c r="DY1509" s="31"/>
      <c r="DZ1509" s="31"/>
      <c r="EA1509" s="31"/>
      <c r="EB1509" s="31"/>
      <c r="EC1509" s="31"/>
      <c r="ED1509" s="31"/>
      <c r="EE1509" s="31"/>
      <c r="EF1509" s="31"/>
      <c r="EG1509" s="31"/>
      <c r="EH1509" s="31"/>
      <c r="EI1509" s="31"/>
      <c r="EJ1509" s="31"/>
      <c r="EK1509" s="31"/>
      <c r="EL1509" s="31"/>
      <c r="EM1509" s="31"/>
      <c r="EN1509" s="31"/>
      <c r="EO1509" s="31"/>
      <c r="EP1509" s="31"/>
      <c r="EQ1509" s="31"/>
      <c r="ER1509" s="31"/>
      <c r="ES1509" s="31"/>
      <c r="ET1509" s="31"/>
      <c r="EU1509" s="31"/>
      <c r="EV1509" s="31"/>
      <c r="EW1509" s="31"/>
      <c r="EX1509" s="31"/>
      <c r="EY1509" s="31"/>
      <c r="EZ1509" s="31"/>
      <c r="FA1509" s="31"/>
      <c r="FB1509" s="31"/>
      <c r="FC1509" s="31"/>
      <c r="FD1509" s="31"/>
      <c r="FE1509" s="31"/>
      <c r="FF1509" s="31"/>
      <c r="FG1509" s="31"/>
      <c r="FH1509" s="31"/>
      <c r="FI1509" s="31"/>
      <c r="FJ1509" s="31"/>
      <c r="FK1509" s="31"/>
      <c r="FL1509" s="31"/>
      <c r="FM1509" s="31"/>
      <c r="FN1509" s="31"/>
      <c r="FO1509" s="31"/>
      <c r="FP1509" s="31"/>
      <c r="FQ1509" s="31"/>
      <c r="FR1509" s="31"/>
      <c r="FS1509" s="31"/>
      <c r="FT1509" s="31"/>
      <c r="FU1509" s="31"/>
      <c r="FV1509" s="31"/>
      <c r="FW1509" s="31"/>
      <c r="FX1509" s="31"/>
      <c r="FY1509" s="31"/>
      <c r="FZ1509" s="31"/>
      <c r="GA1509" s="31"/>
      <c r="GB1509" s="31"/>
      <c r="GC1509" s="31"/>
      <c r="GD1509" s="31"/>
      <c r="GE1509" s="31"/>
      <c r="GF1509" s="31"/>
      <c r="GG1509" s="31"/>
      <c r="GH1509" s="31"/>
      <c r="GI1509" s="31"/>
      <c r="GJ1509" s="31"/>
      <c r="GK1509" s="31"/>
      <c r="GL1509" s="31"/>
      <c r="GM1509" s="31"/>
      <c r="GN1509" s="31"/>
      <c r="GO1509" s="31"/>
      <c r="GP1509" s="31"/>
      <c r="GQ1509" s="31"/>
      <c r="GR1509" s="31"/>
      <c r="GS1509" s="31"/>
      <c r="GT1509" s="31"/>
      <c r="GU1509" s="31"/>
      <c r="GV1509" s="31"/>
      <c r="GW1509" s="31"/>
      <c r="GX1509" s="31"/>
      <c r="GY1509" s="31"/>
      <c r="GZ1509" s="31"/>
    </row>
    <row r="1510" spans="2:208" s="32" customFormat="1" x14ac:dyDescent="0.2">
      <c r="B1510" s="21"/>
      <c r="C1510" s="22"/>
      <c r="D1510" s="22"/>
      <c r="E1510" s="22"/>
      <c r="F1510" s="246"/>
      <c r="G1510" s="121"/>
      <c r="H1510" s="27"/>
      <c r="I1510" s="28"/>
      <c r="J1510" s="29"/>
      <c r="K1510" s="30"/>
      <c r="L1510" s="34"/>
      <c r="M1510" s="35"/>
      <c r="N1510" s="30"/>
      <c r="O1510" s="34"/>
      <c r="P1510" s="35"/>
      <c r="Q1510" s="30"/>
      <c r="R1510" s="34"/>
      <c r="S1510" s="35"/>
      <c r="T1510" s="30"/>
      <c r="U1510" s="34"/>
      <c r="V1510" s="35"/>
      <c r="W1510" s="30"/>
      <c r="X1510" s="34"/>
      <c r="Y1510" s="34"/>
      <c r="Z1510" s="30"/>
      <c r="AA1510" s="34"/>
      <c r="AB1510" s="34"/>
      <c r="AC1510" s="30"/>
      <c r="AD1510" s="34"/>
      <c r="AE1510" s="34"/>
      <c r="AF1510" s="30"/>
      <c r="AG1510" s="34"/>
      <c r="AH1510" s="34"/>
      <c r="AI1510" s="30"/>
      <c r="AJ1510" s="34"/>
      <c r="AK1510" s="34"/>
      <c r="AL1510" s="30"/>
      <c r="AM1510" s="34"/>
      <c r="AN1510" s="34"/>
      <c r="AO1510" s="30"/>
      <c r="AP1510" s="34"/>
      <c r="AQ1510" s="34"/>
      <c r="AR1510" s="30"/>
      <c r="AS1510" s="34"/>
      <c r="AT1510" s="34"/>
      <c r="AU1510" s="30"/>
      <c r="AV1510" s="34"/>
      <c r="AW1510" s="34"/>
      <c r="AX1510" s="30"/>
      <c r="AY1510" s="34"/>
      <c r="AZ1510" s="34"/>
      <c r="BA1510" s="30"/>
      <c r="BB1510" s="34"/>
      <c r="BC1510" s="34"/>
      <c r="BD1510" s="30"/>
      <c r="BE1510" s="34"/>
      <c r="BF1510" s="34"/>
      <c r="BG1510" s="30"/>
      <c r="BH1510" s="34"/>
      <c r="BI1510" s="34"/>
      <c r="BJ1510" s="30"/>
      <c r="BK1510" s="34"/>
      <c r="BL1510" s="34"/>
      <c r="BM1510" s="122"/>
      <c r="BN1510" s="28"/>
      <c r="BO1510" s="34"/>
      <c r="BP1510" s="30"/>
      <c r="BQ1510" s="30"/>
      <c r="BR1510" s="31"/>
      <c r="BS1510" s="31"/>
      <c r="BT1510" s="31"/>
      <c r="BU1510" s="31"/>
      <c r="BV1510" s="31"/>
      <c r="BW1510" s="31"/>
      <c r="BX1510" s="31"/>
      <c r="BY1510" s="31"/>
      <c r="BZ1510" s="31"/>
      <c r="CA1510" s="31"/>
      <c r="CB1510" s="31"/>
      <c r="CC1510" s="31"/>
      <c r="CD1510" s="31"/>
      <c r="CE1510" s="31"/>
      <c r="CF1510" s="31"/>
      <c r="CG1510" s="31"/>
      <c r="CH1510" s="31"/>
      <c r="CI1510" s="31"/>
      <c r="CJ1510" s="31"/>
      <c r="CK1510" s="31"/>
      <c r="CL1510" s="31"/>
      <c r="CM1510" s="31"/>
      <c r="CN1510" s="31"/>
      <c r="CO1510" s="31"/>
      <c r="CP1510" s="31"/>
      <c r="CQ1510" s="31"/>
      <c r="CR1510" s="31"/>
      <c r="CS1510" s="31"/>
      <c r="CT1510" s="31"/>
      <c r="CU1510" s="31"/>
      <c r="CV1510" s="31"/>
      <c r="CW1510" s="31"/>
      <c r="CX1510" s="31"/>
      <c r="CY1510" s="31"/>
      <c r="CZ1510" s="31"/>
      <c r="DA1510" s="31"/>
      <c r="DB1510" s="31"/>
      <c r="DC1510" s="31"/>
      <c r="DD1510" s="31"/>
      <c r="DE1510" s="31"/>
      <c r="DF1510" s="31"/>
      <c r="DG1510" s="31"/>
      <c r="DH1510" s="31"/>
      <c r="DI1510" s="31"/>
      <c r="DJ1510" s="31"/>
      <c r="DK1510" s="31"/>
      <c r="DL1510" s="31"/>
      <c r="DM1510" s="31"/>
      <c r="DN1510" s="31"/>
      <c r="DO1510" s="31"/>
      <c r="DP1510" s="31"/>
      <c r="DQ1510" s="31"/>
      <c r="DR1510" s="31"/>
      <c r="DS1510" s="31"/>
      <c r="DT1510" s="31"/>
      <c r="DU1510" s="31"/>
      <c r="DV1510" s="31"/>
      <c r="DW1510" s="31"/>
      <c r="DX1510" s="31"/>
      <c r="DY1510" s="31"/>
      <c r="DZ1510" s="31"/>
      <c r="EA1510" s="31"/>
      <c r="EB1510" s="31"/>
      <c r="EC1510" s="31"/>
      <c r="ED1510" s="31"/>
      <c r="EE1510" s="31"/>
      <c r="EF1510" s="31"/>
      <c r="EG1510" s="31"/>
      <c r="EH1510" s="31"/>
      <c r="EI1510" s="31"/>
      <c r="EJ1510" s="31"/>
      <c r="EK1510" s="31"/>
      <c r="EL1510" s="31"/>
      <c r="EM1510" s="31"/>
      <c r="EN1510" s="31"/>
      <c r="EO1510" s="31"/>
      <c r="EP1510" s="31"/>
      <c r="EQ1510" s="31"/>
      <c r="ER1510" s="31"/>
      <c r="ES1510" s="31"/>
      <c r="ET1510" s="31"/>
      <c r="EU1510" s="31"/>
      <c r="EV1510" s="31"/>
      <c r="EW1510" s="31"/>
      <c r="EX1510" s="31"/>
      <c r="EY1510" s="31"/>
      <c r="EZ1510" s="31"/>
      <c r="FA1510" s="31"/>
      <c r="FB1510" s="31"/>
      <c r="FC1510" s="31"/>
      <c r="FD1510" s="31"/>
      <c r="FE1510" s="31"/>
      <c r="FF1510" s="31"/>
      <c r="FG1510" s="31"/>
      <c r="FH1510" s="31"/>
      <c r="FI1510" s="31"/>
      <c r="FJ1510" s="31"/>
      <c r="FK1510" s="31"/>
      <c r="FL1510" s="31"/>
      <c r="FM1510" s="31"/>
      <c r="FN1510" s="31"/>
      <c r="FO1510" s="31"/>
      <c r="FP1510" s="31"/>
      <c r="FQ1510" s="31"/>
      <c r="FR1510" s="31"/>
      <c r="FS1510" s="31"/>
      <c r="FT1510" s="31"/>
      <c r="FU1510" s="31"/>
      <c r="FV1510" s="31"/>
      <c r="FW1510" s="31"/>
      <c r="FX1510" s="31"/>
      <c r="FY1510" s="31"/>
      <c r="FZ1510" s="31"/>
      <c r="GA1510" s="31"/>
      <c r="GB1510" s="31"/>
      <c r="GC1510" s="31"/>
      <c r="GD1510" s="31"/>
      <c r="GE1510" s="31"/>
      <c r="GF1510" s="31"/>
      <c r="GG1510" s="31"/>
      <c r="GH1510" s="31"/>
      <c r="GI1510" s="31"/>
      <c r="GJ1510" s="31"/>
      <c r="GK1510" s="31"/>
      <c r="GL1510" s="31"/>
      <c r="GM1510" s="31"/>
      <c r="GN1510" s="31"/>
      <c r="GO1510" s="31"/>
      <c r="GP1510" s="31"/>
      <c r="GQ1510" s="31"/>
      <c r="GR1510" s="31"/>
      <c r="GS1510" s="31"/>
      <c r="GT1510" s="31"/>
      <c r="GU1510" s="31"/>
      <c r="GV1510" s="31"/>
      <c r="GW1510" s="31"/>
      <c r="GX1510" s="31"/>
      <c r="GY1510" s="31"/>
      <c r="GZ1510" s="31"/>
    </row>
    <row r="1511" spans="2:208" s="32" customFormat="1" x14ac:dyDescent="0.2">
      <c r="B1511" s="21"/>
      <c r="C1511" s="22"/>
      <c r="D1511" s="22"/>
      <c r="E1511" s="22"/>
      <c r="F1511" s="246"/>
      <c r="G1511" s="121"/>
      <c r="H1511" s="27"/>
      <c r="I1511" s="28"/>
      <c r="J1511" s="29"/>
      <c r="K1511" s="30"/>
      <c r="L1511" s="34"/>
      <c r="M1511" s="35"/>
      <c r="N1511" s="30"/>
      <c r="O1511" s="34"/>
      <c r="P1511" s="35"/>
      <c r="Q1511" s="30"/>
      <c r="R1511" s="34"/>
      <c r="S1511" s="35"/>
      <c r="T1511" s="30"/>
      <c r="U1511" s="34"/>
      <c r="V1511" s="35"/>
      <c r="W1511" s="30"/>
      <c r="X1511" s="34"/>
      <c r="Y1511" s="34"/>
      <c r="Z1511" s="30"/>
      <c r="AA1511" s="34"/>
      <c r="AB1511" s="34"/>
      <c r="AC1511" s="30"/>
      <c r="AD1511" s="34"/>
      <c r="AE1511" s="34"/>
      <c r="AF1511" s="30"/>
      <c r="AG1511" s="34"/>
      <c r="AH1511" s="34"/>
      <c r="AI1511" s="30"/>
      <c r="AJ1511" s="34"/>
      <c r="AK1511" s="34"/>
      <c r="AL1511" s="30"/>
      <c r="AM1511" s="34"/>
      <c r="AN1511" s="34"/>
      <c r="AO1511" s="30"/>
      <c r="AP1511" s="34"/>
      <c r="AQ1511" s="34"/>
      <c r="AR1511" s="30"/>
      <c r="AS1511" s="34"/>
      <c r="AT1511" s="34"/>
      <c r="AU1511" s="30"/>
      <c r="AV1511" s="34"/>
      <c r="AW1511" s="34"/>
      <c r="AX1511" s="30"/>
      <c r="AY1511" s="34"/>
      <c r="AZ1511" s="34"/>
      <c r="BA1511" s="30"/>
      <c r="BB1511" s="34"/>
      <c r="BC1511" s="34"/>
      <c r="BD1511" s="30"/>
      <c r="BE1511" s="34"/>
      <c r="BF1511" s="34"/>
      <c r="BG1511" s="30"/>
      <c r="BH1511" s="34"/>
      <c r="BI1511" s="34"/>
      <c r="BJ1511" s="30"/>
      <c r="BK1511" s="34"/>
      <c r="BL1511" s="34"/>
      <c r="BM1511" s="122"/>
      <c r="BN1511" s="28"/>
      <c r="BO1511" s="34"/>
      <c r="BP1511" s="30"/>
      <c r="BQ1511" s="30"/>
      <c r="BR1511" s="31"/>
      <c r="BS1511" s="31"/>
      <c r="BT1511" s="31"/>
      <c r="BU1511" s="31"/>
      <c r="BV1511" s="31"/>
      <c r="BW1511" s="31"/>
      <c r="BX1511" s="31"/>
      <c r="BY1511" s="31"/>
      <c r="BZ1511" s="31"/>
      <c r="CA1511" s="31"/>
      <c r="CB1511" s="31"/>
      <c r="CC1511" s="31"/>
      <c r="CD1511" s="31"/>
      <c r="CE1511" s="31"/>
      <c r="CF1511" s="31"/>
      <c r="CG1511" s="31"/>
      <c r="CH1511" s="31"/>
      <c r="CI1511" s="31"/>
      <c r="CJ1511" s="31"/>
      <c r="CK1511" s="31"/>
      <c r="CL1511" s="31"/>
      <c r="CM1511" s="31"/>
      <c r="CN1511" s="31"/>
      <c r="CO1511" s="31"/>
      <c r="CP1511" s="31"/>
      <c r="CQ1511" s="31"/>
      <c r="CR1511" s="31"/>
      <c r="CS1511" s="31"/>
      <c r="CT1511" s="31"/>
      <c r="CU1511" s="31"/>
      <c r="CV1511" s="31"/>
      <c r="CW1511" s="31"/>
      <c r="CX1511" s="31"/>
      <c r="CY1511" s="31"/>
      <c r="CZ1511" s="31"/>
      <c r="DA1511" s="31"/>
      <c r="DB1511" s="31"/>
      <c r="DC1511" s="31"/>
      <c r="DD1511" s="31"/>
      <c r="DE1511" s="31"/>
      <c r="DF1511" s="31"/>
      <c r="DG1511" s="31"/>
      <c r="DH1511" s="31"/>
      <c r="DI1511" s="31"/>
      <c r="DJ1511" s="31"/>
      <c r="DK1511" s="31"/>
      <c r="DL1511" s="31"/>
      <c r="DM1511" s="31"/>
      <c r="DN1511" s="31"/>
      <c r="DO1511" s="31"/>
      <c r="DP1511" s="31"/>
      <c r="DQ1511" s="31"/>
      <c r="DR1511" s="31"/>
      <c r="DS1511" s="31"/>
      <c r="DT1511" s="31"/>
      <c r="DU1511" s="31"/>
      <c r="DV1511" s="31"/>
      <c r="DW1511" s="31"/>
      <c r="DX1511" s="31"/>
      <c r="DY1511" s="31"/>
      <c r="DZ1511" s="31"/>
      <c r="EA1511" s="31"/>
      <c r="EB1511" s="31"/>
      <c r="EC1511" s="31"/>
      <c r="ED1511" s="31"/>
      <c r="EE1511" s="31"/>
      <c r="EF1511" s="31"/>
      <c r="EG1511" s="31"/>
      <c r="EH1511" s="31"/>
      <c r="EI1511" s="31"/>
      <c r="EJ1511" s="31"/>
      <c r="EK1511" s="31"/>
      <c r="EL1511" s="31"/>
      <c r="EM1511" s="31"/>
      <c r="EN1511" s="31"/>
      <c r="EO1511" s="31"/>
      <c r="EP1511" s="31"/>
      <c r="EQ1511" s="31"/>
      <c r="ER1511" s="31"/>
      <c r="ES1511" s="31"/>
      <c r="ET1511" s="31"/>
      <c r="EU1511" s="31"/>
      <c r="EV1511" s="31"/>
      <c r="EW1511" s="31"/>
      <c r="EX1511" s="31"/>
      <c r="EY1511" s="31"/>
      <c r="EZ1511" s="31"/>
      <c r="FA1511" s="31"/>
      <c r="FB1511" s="31"/>
      <c r="FC1511" s="31"/>
      <c r="FD1511" s="31"/>
      <c r="FE1511" s="31"/>
      <c r="FF1511" s="31"/>
      <c r="FG1511" s="31"/>
      <c r="FH1511" s="31"/>
      <c r="FI1511" s="31"/>
      <c r="FJ1511" s="31"/>
      <c r="FK1511" s="31"/>
      <c r="FL1511" s="31"/>
      <c r="FM1511" s="31"/>
      <c r="FN1511" s="31"/>
      <c r="FO1511" s="31"/>
      <c r="FP1511" s="31"/>
      <c r="FQ1511" s="31"/>
      <c r="FR1511" s="31"/>
      <c r="FS1511" s="31"/>
      <c r="FT1511" s="31"/>
      <c r="FU1511" s="31"/>
      <c r="FV1511" s="31"/>
      <c r="FW1511" s="31"/>
      <c r="FX1511" s="31"/>
      <c r="FY1511" s="31"/>
      <c r="FZ1511" s="31"/>
      <c r="GA1511" s="31"/>
      <c r="GB1511" s="31"/>
      <c r="GC1511" s="31"/>
      <c r="GD1511" s="31"/>
      <c r="GE1511" s="31"/>
      <c r="GF1511" s="31"/>
      <c r="GG1511" s="31"/>
      <c r="GH1511" s="31"/>
      <c r="GI1511" s="31"/>
      <c r="GJ1511" s="31"/>
      <c r="GK1511" s="31"/>
      <c r="GL1511" s="31"/>
      <c r="GM1511" s="31"/>
      <c r="GN1511" s="31"/>
      <c r="GO1511" s="31"/>
      <c r="GP1511" s="31"/>
      <c r="GQ1511" s="31"/>
      <c r="GR1511" s="31"/>
      <c r="GS1511" s="31"/>
      <c r="GT1511" s="31"/>
      <c r="GU1511" s="31"/>
      <c r="GV1511" s="31"/>
      <c r="GW1511" s="31"/>
      <c r="GX1511" s="31"/>
      <c r="GY1511" s="31"/>
      <c r="GZ1511" s="31"/>
    </row>
    <row r="1512" spans="2:208" s="32" customFormat="1" x14ac:dyDescent="0.2">
      <c r="B1512" s="21"/>
      <c r="C1512" s="22"/>
      <c r="D1512" s="22"/>
      <c r="E1512" s="22"/>
      <c r="F1512" s="246"/>
      <c r="G1512" s="121"/>
      <c r="H1512" s="27"/>
      <c r="I1512" s="28"/>
      <c r="J1512" s="29"/>
      <c r="K1512" s="30"/>
      <c r="L1512" s="34"/>
      <c r="M1512" s="35"/>
      <c r="N1512" s="30"/>
      <c r="O1512" s="34"/>
      <c r="P1512" s="35"/>
      <c r="Q1512" s="30"/>
      <c r="R1512" s="34"/>
      <c r="S1512" s="35"/>
      <c r="T1512" s="30"/>
      <c r="U1512" s="34"/>
      <c r="V1512" s="35"/>
      <c r="W1512" s="30"/>
      <c r="X1512" s="34"/>
      <c r="Y1512" s="34"/>
      <c r="Z1512" s="30"/>
      <c r="AA1512" s="34"/>
      <c r="AB1512" s="34"/>
      <c r="AC1512" s="30"/>
      <c r="AD1512" s="34"/>
      <c r="AE1512" s="34"/>
      <c r="AF1512" s="30"/>
      <c r="AG1512" s="34"/>
      <c r="AH1512" s="34"/>
      <c r="AI1512" s="30"/>
      <c r="AJ1512" s="34"/>
      <c r="AK1512" s="34"/>
      <c r="AL1512" s="30"/>
      <c r="AM1512" s="34"/>
      <c r="AN1512" s="34"/>
      <c r="AO1512" s="30"/>
      <c r="AP1512" s="34"/>
      <c r="AQ1512" s="34"/>
      <c r="AR1512" s="30"/>
      <c r="AS1512" s="34"/>
      <c r="AT1512" s="34"/>
      <c r="AU1512" s="30"/>
      <c r="AV1512" s="34"/>
      <c r="AW1512" s="34"/>
      <c r="AX1512" s="30"/>
      <c r="AY1512" s="34"/>
      <c r="AZ1512" s="34"/>
      <c r="BA1512" s="30"/>
      <c r="BB1512" s="34"/>
      <c r="BC1512" s="34"/>
      <c r="BD1512" s="30"/>
      <c r="BE1512" s="34"/>
      <c r="BF1512" s="34"/>
      <c r="BG1512" s="30"/>
      <c r="BH1512" s="34"/>
      <c r="BI1512" s="34"/>
      <c r="BJ1512" s="30"/>
      <c r="BK1512" s="34"/>
      <c r="BL1512" s="34"/>
      <c r="BM1512" s="122"/>
      <c r="BN1512" s="28"/>
      <c r="BO1512" s="34"/>
      <c r="BP1512" s="30"/>
      <c r="BQ1512" s="30"/>
      <c r="BR1512" s="31"/>
      <c r="BS1512" s="31"/>
      <c r="BT1512" s="31"/>
      <c r="BU1512" s="31"/>
      <c r="BV1512" s="31"/>
      <c r="BW1512" s="31"/>
      <c r="BX1512" s="31"/>
      <c r="BY1512" s="31"/>
      <c r="BZ1512" s="31"/>
      <c r="CA1512" s="31"/>
      <c r="CB1512" s="31"/>
      <c r="CC1512" s="31"/>
      <c r="CD1512" s="31"/>
      <c r="CE1512" s="31"/>
      <c r="CF1512" s="31"/>
      <c r="CG1512" s="31"/>
      <c r="CH1512" s="31"/>
      <c r="CI1512" s="31"/>
      <c r="CJ1512" s="31"/>
      <c r="CK1512" s="31"/>
      <c r="CL1512" s="31"/>
      <c r="CM1512" s="31"/>
      <c r="CN1512" s="31"/>
      <c r="CO1512" s="31"/>
      <c r="CP1512" s="31"/>
      <c r="CQ1512" s="31"/>
      <c r="CR1512" s="31"/>
      <c r="CS1512" s="31"/>
      <c r="CT1512" s="31"/>
      <c r="CU1512" s="31"/>
      <c r="CV1512" s="31"/>
      <c r="CW1512" s="31"/>
      <c r="CX1512" s="31"/>
      <c r="CY1512" s="31"/>
      <c r="CZ1512" s="31"/>
      <c r="DA1512" s="31"/>
      <c r="DB1512" s="31"/>
      <c r="DC1512" s="31"/>
      <c r="DD1512" s="31"/>
      <c r="DE1512" s="31"/>
      <c r="DF1512" s="31"/>
      <c r="DG1512" s="31"/>
      <c r="DH1512" s="31"/>
      <c r="DI1512" s="31"/>
      <c r="DJ1512" s="31"/>
      <c r="DK1512" s="31"/>
      <c r="DL1512" s="31"/>
      <c r="DM1512" s="31"/>
      <c r="DN1512" s="31"/>
      <c r="DO1512" s="31"/>
      <c r="DP1512" s="31"/>
      <c r="DQ1512" s="31"/>
      <c r="DR1512" s="31"/>
      <c r="DS1512" s="31"/>
      <c r="DT1512" s="31"/>
      <c r="DU1512" s="31"/>
      <c r="DV1512" s="31"/>
      <c r="DW1512" s="31"/>
      <c r="DX1512" s="31"/>
      <c r="DY1512" s="31"/>
      <c r="DZ1512" s="31"/>
      <c r="EA1512" s="31"/>
      <c r="EB1512" s="31"/>
      <c r="EC1512" s="31"/>
      <c r="ED1512" s="31"/>
      <c r="EE1512" s="31"/>
      <c r="EF1512" s="31"/>
      <c r="EG1512" s="31"/>
      <c r="EH1512" s="31"/>
      <c r="EI1512" s="31"/>
      <c r="EJ1512" s="31"/>
      <c r="EK1512" s="31"/>
      <c r="EL1512" s="31"/>
      <c r="EM1512" s="31"/>
      <c r="EN1512" s="31"/>
      <c r="EO1512" s="31"/>
      <c r="EP1512" s="31"/>
      <c r="EQ1512" s="31"/>
      <c r="ER1512" s="31"/>
      <c r="ES1512" s="31"/>
      <c r="ET1512" s="31"/>
      <c r="EU1512" s="31"/>
      <c r="EV1512" s="31"/>
      <c r="EW1512" s="31"/>
      <c r="EX1512" s="31"/>
      <c r="EY1512" s="31"/>
      <c r="EZ1512" s="31"/>
      <c r="FA1512" s="31"/>
      <c r="FB1512" s="31"/>
      <c r="FC1512" s="31"/>
      <c r="FD1512" s="31"/>
      <c r="FE1512" s="31"/>
      <c r="FF1512" s="31"/>
      <c r="FG1512" s="31"/>
      <c r="FH1512" s="31"/>
      <c r="FI1512" s="31"/>
      <c r="FJ1512" s="31"/>
      <c r="FK1512" s="31"/>
      <c r="FL1512" s="31"/>
      <c r="FM1512" s="31"/>
      <c r="FN1512" s="31"/>
      <c r="FO1512" s="31"/>
      <c r="FP1512" s="31"/>
      <c r="FQ1512" s="31"/>
      <c r="FR1512" s="31"/>
      <c r="FS1512" s="31"/>
      <c r="FT1512" s="31"/>
      <c r="FU1512" s="31"/>
      <c r="FV1512" s="31"/>
      <c r="FW1512" s="31"/>
      <c r="FX1512" s="31"/>
      <c r="FY1512" s="31"/>
      <c r="FZ1512" s="31"/>
      <c r="GA1512" s="31"/>
      <c r="GB1512" s="31"/>
      <c r="GC1512" s="31"/>
      <c r="GD1512" s="31"/>
      <c r="GE1512" s="31"/>
      <c r="GF1512" s="31"/>
      <c r="GG1512" s="31"/>
      <c r="GH1512" s="31"/>
      <c r="GI1512" s="31"/>
      <c r="GJ1512" s="31"/>
      <c r="GK1512" s="31"/>
      <c r="GL1512" s="31"/>
      <c r="GM1512" s="31"/>
      <c r="GN1512" s="31"/>
      <c r="GO1512" s="31"/>
      <c r="GP1512" s="31"/>
      <c r="GQ1512" s="31"/>
      <c r="GR1512" s="31"/>
      <c r="GS1512" s="31"/>
      <c r="GT1512" s="31"/>
      <c r="GU1512" s="31"/>
      <c r="GV1512" s="31"/>
      <c r="GW1512" s="31"/>
      <c r="GX1512" s="31"/>
      <c r="GY1512" s="31"/>
      <c r="GZ1512" s="31"/>
    </row>
    <row r="1513" spans="2:208" s="32" customFormat="1" x14ac:dyDescent="0.2">
      <c r="B1513" s="21"/>
      <c r="C1513" s="22"/>
      <c r="D1513" s="22"/>
      <c r="E1513" s="22"/>
      <c r="F1513" s="246"/>
      <c r="G1513" s="121"/>
      <c r="H1513" s="27"/>
      <c r="I1513" s="28"/>
      <c r="J1513" s="29"/>
      <c r="K1513" s="30"/>
      <c r="L1513" s="34"/>
      <c r="M1513" s="35"/>
      <c r="N1513" s="30"/>
      <c r="O1513" s="34"/>
      <c r="P1513" s="35"/>
      <c r="Q1513" s="30"/>
      <c r="R1513" s="34"/>
      <c r="S1513" s="35"/>
      <c r="T1513" s="30"/>
      <c r="U1513" s="34"/>
      <c r="V1513" s="35"/>
      <c r="W1513" s="30"/>
      <c r="X1513" s="34"/>
      <c r="Y1513" s="34"/>
      <c r="Z1513" s="30"/>
      <c r="AA1513" s="34"/>
      <c r="AB1513" s="34"/>
      <c r="AC1513" s="30"/>
      <c r="AD1513" s="34"/>
      <c r="AE1513" s="34"/>
      <c r="AF1513" s="30"/>
      <c r="AG1513" s="34"/>
      <c r="AH1513" s="34"/>
      <c r="AI1513" s="30"/>
      <c r="AJ1513" s="34"/>
      <c r="AK1513" s="34"/>
      <c r="AL1513" s="30"/>
      <c r="AM1513" s="34"/>
      <c r="AN1513" s="34"/>
      <c r="AO1513" s="30"/>
      <c r="AP1513" s="34"/>
      <c r="AQ1513" s="34"/>
      <c r="AR1513" s="30"/>
      <c r="AS1513" s="34"/>
      <c r="AT1513" s="34"/>
      <c r="AU1513" s="30"/>
      <c r="AV1513" s="34"/>
      <c r="AW1513" s="34"/>
      <c r="AX1513" s="30"/>
      <c r="AY1513" s="34"/>
      <c r="AZ1513" s="34"/>
      <c r="BA1513" s="30"/>
      <c r="BB1513" s="34"/>
      <c r="BC1513" s="34"/>
      <c r="BD1513" s="30"/>
      <c r="BE1513" s="34"/>
      <c r="BF1513" s="34"/>
      <c r="BG1513" s="30"/>
      <c r="BH1513" s="34"/>
      <c r="BI1513" s="34"/>
      <c r="BJ1513" s="30"/>
      <c r="BK1513" s="34"/>
      <c r="BL1513" s="34"/>
      <c r="BM1513" s="122"/>
      <c r="BN1513" s="28"/>
      <c r="BO1513" s="34"/>
      <c r="BP1513" s="30"/>
      <c r="BQ1513" s="30"/>
      <c r="BR1513" s="31"/>
      <c r="BS1513" s="31"/>
      <c r="BT1513" s="31"/>
      <c r="BU1513" s="31"/>
      <c r="BV1513" s="31"/>
      <c r="BW1513" s="31"/>
      <c r="BX1513" s="31"/>
      <c r="BY1513" s="31"/>
      <c r="BZ1513" s="31"/>
      <c r="CA1513" s="31"/>
      <c r="CB1513" s="31"/>
      <c r="CC1513" s="31"/>
      <c r="CD1513" s="31"/>
      <c r="CE1513" s="31"/>
      <c r="CF1513" s="31"/>
      <c r="CG1513" s="31"/>
      <c r="CH1513" s="31"/>
      <c r="CI1513" s="31"/>
      <c r="CJ1513" s="31"/>
      <c r="CK1513" s="31"/>
      <c r="CL1513" s="31"/>
      <c r="CM1513" s="31"/>
      <c r="CN1513" s="31"/>
      <c r="CO1513" s="31"/>
      <c r="CP1513" s="31"/>
      <c r="CQ1513" s="31"/>
      <c r="CR1513" s="31"/>
      <c r="CS1513" s="31"/>
      <c r="CT1513" s="31"/>
      <c r="CU1513" s="31"/>
      <c r="CV1513" s="31"/>
      <c r="CW1513" s="31"/>
      <c r="CX1513" s="31"/>
      <c r="CY1513" s="31"/>
      <c r="CZ1513" s="31"/>
      <c r="DA1513" s="31"/>
      <c r="DB1513" s="31"/>
      <c r="DC1513" s="31"/>
      <c r="DD1513" s="31"/>
      <c r="DE1513" s="31"/>
      <c r="DF1513" s="31"/>
      <c r="DG1513" s="31"/>
      <c r="DH1513" s="31"/>
      <c r="DI1513" s="31"/>
      <c r="DJ1513" s="31"/>
      <c r="DK1513" s="31"/>
      <c r="DL1513" s="31"/>
      <c r="DM1513" s="31"/>
      <c r="DN1513" s="31"/>
      <c r="DO1513" s="31"/>
      <c r="DP1513" s="31"/>
      <c r="DQ1513" s="31"/>
      <c r="DR1513" s="31"/>
      <c r="DS1513" s="31"/>
      <c r="DT1513" s="31"/>
      <c r="DU1513" s="31"/>
      <c r="DV1513" s="31"/>
      <c r="DW1513" s="31"/>
      <c r="DX1513" s="31"/>
      <c r="DY1513" s="31"/>
      <c r="DZ1513" s="31"/>
      <c r="EA1513" s="31"/>
      <c r="EB1513" s="31"/>
      <c r="EC1513" s="31"/>
      <c r="ED1513" s="31"/>
      <c r="EE1513" s="31"/>
      <c r="EF1513" s="31"/>
      <c r="EG1513" s="31"/>
      <c r="EH1513" s="31"/>
      <c r="EI1513" s="31"/>
      <c r="EJ1513" s="31"/>
      <c r="EK1513" s="31"/>
      <c r="EL1513" s="31"/>
      <c r="EM1513" s="31"/>
      <c r="EN1513" s="31"/>
      <c r="EO1513" s="31"/>
      <c r="EP1513" s="31"/>
      <c r="EQ1513" s="31"/>
      <c r="ER1513" s="31"/>
      <c r="ES1513" s="31"/>
      <c r="ET1513" s="31"/>
      <c r="EU1513" s="31"/>
      <c r="EV1513" s="31"/>
      <c r="EW1513" s="31"/>
      <c r="EX1513" s="31"/>
      <c r="EY1513" s="31"/>
      <c r="EZ1513" s="31"/>
      <c r="FA1513" s="31"/>
      <c r="FB1513" s="31"/>
      <c r="FC1513" s="31"/>
      <c r="FD1513" s="31"/>
      <c r="FE1513" s="31"/>
      <c r="FF1513" s="31"/>
      <c r="FG1513" s="31"/>
      <c r="FH1513" s="31"/>
      <c r="FI1513" s="31"/>
      <c r="FJ1513" s="31"/>
      <c r="FK1513" s="31"/>
      <c r="FL1513" s="31"/>
      <c r="FM1513" s="31"/>
      <c r="FN1513" s="31"/>
      <c r="FO1513" s="31"/>
      <c r="FP1513" s="31"/>
      <c r="FQ1513" s="31"/>
      <c r="FR1513" s="31"/>
      <c r="FS1513" s="31"/>
      <c r="FT1513" s="31"/>
      <c r="FU1513" s="31"/>
      <c r="FV1513" s="31"/>
      <c r="FW1513" s="31"/>
      <c r="FX1513" s="31"/>
      <c r="FY1513" s="31"/>
      <c r="FZ1513" s="31"/>
      <c r="GA1513" s="31"/>
      <c r="GB1513" s="31"/>
      <c r="GC1513" s="31"/>
      <c r="GD1513" s="31"/>
      <c r="GE1513" s="31"/>
      <c r="GF1513" s="31"/>
      <c r="GG1513" s="31"/>
      <c r="GH1513" s="31"/>
      <c r="GI1513" s="31"/>
      <c r="GJ1513" s="31"/>
      <c r="GK1513" s="31"/>
      <c r="GL1513" s="31"/>
      <c r="GM1513" s="31"/>
      <c r="GN1513" s="31"/>
      <c r="GO1513" s="31"/>
      <c r="GP1513" s="31"/>
      <c r="GQ1513" s="31"/>
      <c r="GR1513" s="31"/>
      <c r="GS1513" s="31"/>
      <c r="GT1513" s="31"/>
      <c r="GU1513" s="31"/>
      <c r="GV1513" s="31"/>
      <c r="GW1513" s="31"/>
      <c r="GX1513" s="31"/>
      <c r="GY1513" s="31"/>
      <c r="GZ1513" s="31"/>
    </row>
    <row r="1514" spans="2:208" s="32" customFormat="1" x14ac:dyDescent="0.2">
      <c r="B1514" s="21"/>
      <c r="C1514" s="22"/>
      <c r="D1514" s="22"/>
      <c r="E1514" s="22"/>
      <c r="F1514" s="246"/>
      <c r="G1514" s="121"/>
      <c r="H1514" s="27"/>
      <c r="I1514" s="28"/>
      <c r="J1514" s="29"/>
      <c r="K1514" s="30"/>
      <c r="L1514" s="34"/>
      <c r="M1514" s="35"/>
      <c r="N1514" s="30"/>
      <c r="O1514" s="34"/>
      <c r="P1514" s="35"/>
      <c r="Q1514" s="30"/>
      <c r="R1514" s="34"/>
      <c r="S1514" s="35"/>
      <c r="T1514" s="30"/>
      <c r="U1514" s="34"/>
      <c r="V1514" s="35"/>
      <c r="W1514" s="30"/>
      <c r="X1514" s="34"/>
      <c r="Y1514" s="34"/>
      <c r="Z1514" s="30"/>
      <c r="AA1514" s="34"/>
      <c r="AB1514" s="34"/>
      <c r="AC1514" s="30"/>
      <c r="AD1514" s="34"/>
      <c r="AE1514" s="34"/>
      <c r="AF1514" s="30"/>
      <c r="AG1514" s="34"/>
      <c r="AH1514" s="34"/>
      <c r="AI1514" s="30"/>
      <c r="AJ1514" s="34"/>
      <c r="AK1514" s="34"/>
      <c r="AL1514" s="30"/>
      <c r="AM1514" s="34"/>
      <c r="AN1514" s="34"/>
      <c r="AO1514" s="30"/>
      <c r="AP1514" s="34"/>
      <c r="AQ1514" s="34"/>
      <c r="AR1514" s="30"/>
      <c r="AS1514" s="34"/>
      <c r="AT1514" s="34"/>
      <c r="AU1514" s="30"/>
      <c r="AV1514" s="34"/>
      <c r="AW1514" s="34"/>
      <c r="AX1514" s="30"/>
      <c r="AY1514" s="34"/>
      <c r="AZ1514" s="34"/>
      <c r="BA1514" s="30"/>
      <c r="BB1514" s="34"/>
      <c r="BC1514" s="34"/>
      <c r="BD1514" s="30"/>
      <c r="BE1514" s="34"/>
      <c r="BF1514" s="34"/>
      <c r="BG1514" s="30"/>
      <c r="BH1514" s="34"/>
      <c r="BI1514" s="34"/>
      <c r="BJ1514" s="30"/>
      <c r="BK1514" s="34"/>
      <c r="BL1514" s="34"/>
      <c r="BM1514" s="122"/>
      <c r="BN1514" s="28"/>
      <c r="BO1514" s="34"/>
      <c r="BP1514" s="30"/>
      <c r="BQ1514" s="30"/>
      <c r="BR1514" s="31"/>
      <c r="BS1514" s="31"/>
      <c r="BT1514" s="31"/>
      <c r="BU1514" s="31"/>
      <c r="BV1514" s="31"/>
      <c r="BW1514" s="31"/>
      <c r="BX1514" s="31"/>
      <c r="BY1514" s="31"/>
      <c r="BZ1514" s="31"/>
      <c r="CA1514" s="31"/>
      <c r="CB1514" s="31"/>
      <c r="CC1514" s="31"/>
      <c r="CD1514" s="31"/>
      <c r="CE1514" s="31"/>
      <c r="CF1514" s="31"/>
      <c r="CG1514" s="31"/>
      <c r="CH1514" s="31"/>
      <c r="CI1514" s="31"/>
      <c r="CJ1514" s="31"/>
      <c r="CK1514" s="31"/>
      <c r="CL1514" s="31"/>
      <c r="CM1514" s="31"/>
      <c r="CN1514" s="31"/>
      <c r="CO1514" s="31"/>
      <c r="CP1514" s="31"/>
      <c r="CQ1514" s="31"/>
      <c r="CR1514" s="31"/>
      <c r="CS1514" s="31"/>
      <c r="CT1514" s="31"/>
      <c r="CU1514" s="31"/>
      <c r="CV1514" s="31"/>
      <c r="CW1514" s="31"/>
      <c r="CX1514" s="31"/>
      <c r="CY1514" s="31"/>
      <c r="CZ1514" s="31"/>
      <c r="DA1514" s="31"/>
      <c r="DB1514" s="31"/>
      <c r="DC1514" s="31"/>
      <c r="DD1514" s="31"/>
      <c r="DE1514" s="31"/>
      <c r="DF1514" s="31"/>
      <c r="DG1514" s="31"/>
      <c r="DH1514" s="31"/>
      <c r="DI1514" s="31"/>
      <c r="DJ1514" s="31"/>
      <c r="DK1514" s="31"/>
      <c r="DL1514" s="31"/>
      <c r="DM1514" s="31"/>
      <c r="DN1514" s="31"/>
      <c r="DO1514" s="31"/>
      <c r="DP1514" s="31"/>
      <c r="DQ1514" s="31"/>
      <c r="DR1514" s="31"/>
      <c r="DS1514" s="31"/>
      <c r="DT1514" s="31"/>
      <c r="DU1514" s="31"/>
      <c r="DV1514" s="31"/>
      <c r="DW1514" s="31"/>
      <c r="DX1514" s="31"/>
      <c r="DY1514" s="31"/>
      <c r="DZ1514" s="31"/>
      <c r="EA1514" s="31"/>
      <c r="EB1514" s="31"/>
      <c r="EC1514" s="31"/>
      <c r="ED1514" s="31"/>
      <c r="EE1514" s="31"/>
      <c r="EF1514" s="31"/>
      <c r="EG1514" s="31"/>
      <c r="EH1514" s="31"/>
      <c r="EI1514" s="31"/>
      <c r="EJ1514" s="31"/>
      <c r="EK1514" s="31"/>
      <c r="EL1514" s="31"/>
      <c r="EM1514" s="31"/>
      <c r="EN1514" s="31"/>
      <c r="EO1514" s="31"/>
      <c r="EP1514" s="31"/>
      <c r="EQ1514" s="31"/>
      <c r="ER1514" s="31"/>
      <c r="ES1514" s="31"/>
      <c r="ET1514" s="31"/>
      <c r="EU1514" s="31"/>
      <c r="EV1514" s="31"/>
      <c r="EW1514" s="31"/>
      <c r="EX1514" s="31"/>
      <c r="EY1514" s="31"/>
      <c r="EZ1514" s="31"/>
      <c r="FA1514" s="31"/>
      <c r="FB1514" s="31"/>
      <c r="FC1514" s="31"/>
      <c r="FD1514" s="31"/>
      <c r="FE1514" s="31"/>
      <c r="FF1514" s="31"/>
      <c r="FG1514" s="31"/>
      <c r="FH1514" s="31"/>
      <c r="FI1514" s="31"/>
      <c r="FJ1514" s="31"/>
      <c r="FK1514" s="31"/>
      <c r="FL1514" s="31"/>
      <c r="FM1514" s="31"/>
      <c r="FN1514" s="31"/>
      <c r="FO1514" s="31"/>
      <c r="FP1514" s="31"/>
      <c r="FQ1514" s="31"/>
      <c r="FR1514" s="31"/>
      <c r="FS1514" s="31"/>
      <c r="FT1514" s="31"/>
      <c r="FU1514" s="31"/>
      <c r="FV1514" s="31"/>
      <c r="FW1514" s="31"/>
      <c r="FX1514" s="31"/>
      <c r="FY1514" s="31"/>
      <c r="FZ1514" s="31"/>
      <c r="GA1514" s="31"/>
      <c r="GB1514" s="31"/>
      <c r="GC1514" s="31"/>
      <c r="GD1514" s="31"/>
      <c r="GE1514" s="31"/>
      <c r="GF1514" s="31"/>
      <c r="GG1514" s="31"/>
      <c r="GH1514" s="31"/>
      <c r="GI1514" s="31"/>
      <c r="GJ1514" s="31"/>
      <c r="GK1514" s="31"/>
      <c r="GL1514" s="31"/>
      <c r="GM1514" s="31"/>
      <c r="GN1514" s="31"/>
      <c r="GO1514" s="31"/>
      <c r="GP1514" s="31"/>
      <c r="GQ1514" s="31"/>
      <c r="GR1514" s="31"/>
      <c r="GS1514" s="31"/>
      <c r="GT1514" s="31"/>
      <c r="GU1514" s="31"/>
      <c r="GV1514" s="31"/>
      <c r="GW1514" s="31"/>
      <c r="GX1514" s="31"/>
      <c r="GY1514" s="31"/>
      <c r="GZ1514" s="31"/>
    </row>
    <row r="1515" spans="2:208" s="32" customFormat="1" x14ac:dyDescent="0.2">
      <c r="B1515" s="21"/>
      <c r="C1515" s="22"/>
      <c r="D1515" s="22"/>
      <c r="E1515" s="22"/>
      <c r="F1515" s="246"/>
      <c r="G1515" s="121"/>
      <c r="H1515" s="27"/>
      <c r="I1515" s="28"/>
      <c r="J1515" s="29"/>
      <c r="K1515" s="30"/>
      <c r="L1515" s="34"/>
      <c r="M1515" s="35"/>
      <c r="N1515" s="30"/>
      <c r="O1515" s="34"/>
      <c r="P1515" s="35"/>
      <c r="Q1515" s="30"/>
      <c r="R1515" s="34"/>
      <c r="S1515" s="35"/>
      <c r="T1515" s="30"/>
      <c r="U1515" s="34"/>
      <c r="V1515" s="35"/>
      <c r="W1515" s="30"/>
      <c r="X1515" s="34"/>
      <c r="Y1515" s="34"/>
      <c r="Z1515" s="30"/>
      <c r="AA1515" s="34"/>
      <c r="AB1515" s="34"/>
      <c r="AC1515" s="30"/>
      <c r="AD1515" s="34"/>
      <c r="AE1515" s="34"/>
      <c r="AF1515" s="30"/>
      <c r="AG1515" s="34"/>
      <c r="AH1515" s="34"/>
      <c r="AI1515" s="30"/>
      <c r="AJ1515" s="34"/>
      <c r="AK1515" s="34"/>
      <c r="AL1515" s="30"/>
      <c r="AM1515" s="34"/>
      <c r="AN1515" s="34"/>
      <c r="AO1515" s="30"/>
      <c r="AP1515" s="34"/>
      <c r="AQ1515" s="34"/>
      <c r="AR1515" s="30"/>
      <c r="AS1515" s="34"/>
      <c r="AT1515" s="34"/>
      <c r="AU1515" s="30"/>
      <c r="AV1515" s="34"/>
      <c r="AW1515" s="34"/>
      <c r="AX1515" s="30"/>
      <c r="AY1515" s="34"/>
      <c r="AZ1515" s="34"/>
      <c r="BA1515" s="30"/>
      <c r="BB1515" s="34"/>
      <c r="BC1515" s="34"/>
      <c r="BD1515" s="30"/>
      <c r="BE1515" s="34"/>
      <c r="BF1515" s="34"/>
      <c r="BG1515" s="30"/>
      <c r="BH1515" s="34"/>
      <c r="BI1515" s="34"/>
      <c r="BJ1515" s="30"/>
      <c r="BK1515" s="34"/>
      <c r="BL1515" s="34"/>
      <c r="BM1515" s="122"/>
      <c r="BN1515" s="28"/>
      <c r="BO1515" s="34"/>
      <c r="BP1515" s="30"/>
      <c r="BQ1515" s="30"/>
      <c r="BR1515" s="31"/>
      <c r="BS1515" s="31"/>
      <c r="BT1515" s="31"/>
      <c r="BU1515" s="31"/>
      <c r="BV1515" s="31"/>
      <c r="BW1515" s="31"/>
      <c r="BX1515" s="31"/>
      <c r="BY1515" s="31"/>
      <c r="BZ1515" s="31"/>
      <c r="CA1515" s="31"/>
      <c r="CB1515" s="31"/>
      <c r="CC1515" s="31"/>
      <c r="CD1515" s="31"/>
      <c r="CE1515" s="31"/>
      <c r="CF1515" s="31"/>
      <c r="CG1515" s="31"/>
      <c r="CH1515" s="31"/>
      <c r="CI1515" s="31"/>
      <c r="CJ1515" s="31"/>
      <c r="CK1515" s="31"/>
      <c r="CL1515" s="31"/>
      <c r="CM1515" s="31"/>
      <c r="CN1515" s="31"/>
      <c r="CO1515" s="31"/>
      <c r="CP1515" s="31"/>
      <c r="CQ1515" s="31"/>
      <c r="CR1515" s="31"/>
      <c r="CS1515" s="31"/>
      <c r="CT1515" s="31"/>
      <c r="CU1515" s="31"/>
      <c r="CV1515" s="31"/>
      <c r="CW1515" s="31"/>
      <c r="CX1515" s="31"/>
      <c r="CY1515" s="31"/>
      <c r="CZ1515" s="31"/>
      <c r="DA1515" s="31"/>
      <c r="DB1515" s="31"/>
      <c r="DC1515" s="31"/>
      <c r="DD1515" s="31"/>
      <c r="DE1515" s="31"/>
      <c r="DF1515" s="31"/>
      <c r="DG1515" s="31"/>
      <c r="DH1515" s="31"/>
      <c r="DI1515" s="31"/>
      <c r="DJ1515" s="31"/>
      <c r="DK1515" s="31"/>
      <c r="DL1515" s="31"/>
      <c r="DM1515" s="31"/>
      <c r="DN1515" s="31"/>
      <c r="DO1515" s="31"/>
      <c r="DP1515" s="31"/>
      <c r="DQ1515" s="31"/>
      <c r="DR1515" s="31"/>
      <c r="DS1515" s="31"/>
      <c r="DT1515" s="31"/>
      <c r="DU1515" s="31"/>
      <c r="DV1515" s="31"/>
      <c r="DW1515" s="31"/>
      <c r="DX1515" s="31"/>
      <c r="DY1515" s="31"/>
      <c r="DZ1515" s="31"/>
      <c r="EA1515" s="31"/>
      <c r="EB1515" s="31"/>
      <c r="EC1515" s="31"/>
      <c r="ED1515" s="31"/>
      <c r="EE1515" s="31"/>
      <c r="EF1515" s="31"/>
      <c r="EG1515" s="31"/>
      <c r="EH1515" s="31"/>
      <c r="EI1515" s="31"/>
      <c r="EJ1515" s="31"/>
      <c r="EK1515" s="31"/>
      <c r="EL1515" s="31"/>
      <c r="EM1515" s="31"/>
      <c r="EN1515" s="31"/>
      <c r="EO1515" s="31"/>
      <c r="EP1515" s="31"/>
      <c r="EQ1515" s="31"/>
      <c r="ER1515" s="31"/>
      <c r="ES1515" s="31"/>
      <c r="ET1515" s="31"/>
      <c r="EU1515" s="31"/>
      <c r="EV1515" s="31"/>
      <c r="EW1515" s="31"/>
      <c r="EX1515" s="31"/>
      <c r="EY1515" s="31"/>
      <c r="EZ1515" s="31"/>
      <c r="FA1515" s="31"/>
      <c r="FB1515" s="31"/>
      <c r="FC1515" s="31"/>
      <c r="FD1515" s="31"/>
      <c r="FE1515" s="31"/>
      <c r="FF1515" s="31"/>
      <c r="FG1515" s="31"/>
      <c r="FH1515" s="31"/>
      <c r="FI1515" s="31"/>
      <c r="FJ1515" s="31"/>
      <c r="FK1515" s="31"/>
      <c r="FL1515" s="31"/>
      <c r="FM1515" s="31"/>
      <c r="FN1515" s="31"/>
      <c r="FO1515" s="31"/>
      <c r="FP1515" s="31"/>
      <c r="FQ1515" s="31"/>
      <c r="FR1515" s="31"/>
      <c r="FS1515" s="31"/>
      <c r="FT1515" s="31"/>
      <c r="FU1515" s="31"/>
      <c r="FV1515" s="31"/>
      <c r="FW1515" s="31"/>
      <c r="FX1515" s="31"/>
      <c r="FY1515" s="31"/>
      <c r="FZ1515" s="31"/>
      <c r="GA1515" s="31"/>
      <c r="GB1515" s="31"/>
      <c r="GC1515" s="31"/>
      <c r="GD1515" s="31"/>
      <c r="GE1515" s="31"/>
      <c r="GF1515" s="31"/>
      <c r="GG1515" s="31"/>
      <c r="GH1515" s="31"/>
      <c r="GI1515" s="31"/>
      <c r="GJ1515" s="31"/>
      <c r="GK1515" s="31"/>
      <c r="GL1515" s="31"/>
      <c r="GM1515" s="31"/>
      <c r="GN1515" s="31"/>
      <c r="GO1515" s="31"/>
      <c r="GP1515" s="31"/>
      <c r="GQ1515" s="31"/>
      <c r="GR1515" s="31"/>
      <c r="GS1515" s="31"/>
      <c r="GT1515" s="31"/>
      <c r="GU1515" s="31"/>
      <c r="GV1515" s="31"/>
      <c r="GW1515" s="31"/>
      <c r="GX1515" s="31"/>
      <c r="GY1515" s="31"/>
      <c r="GZ1515" s="31"/>
    </row>
    <row r="1516" spans="2:208" s="32" customFormat="1" x14ac:dyDescent="0.2">
      <c r="B1516" s="21"/>
      <c r="C1516" s="22"/>
      <c r="D1516" s="22"/>
      <c r="E1516" s="22"/>
      <c r="F1516" s="246"/>
      <c r="G1516" s="121"/>
      <c r="H1516" s="27"/>
      <c r="I1516" s="28"/>
      <c r="J1516" s="29"/>
      <c r="K1516" s="30"/>
      <c r="L1516" s="34"/>
      <c r="M1516" s="35"/>
      <c r="N1516" s="30"/>
      <c r="O1516" s="34"/>
      <c r="P1516" s="35"/>
      <c r="Q1516" s="30"/>
      <c r="R1516" s="34"/>
      <c r="S1516" s="35"/>
      <c r="T1516" s="30"/>
      <c r="U1516" s="34"/>
      <c r="V1516" s="35"/>
      <c r="W1516" s="30"/>
      <c r="X1516" s="34"/>
      <c r="Y1516" s="34"/>
      <c r="Z1516" s="30"/>
      <c r="AA1516" s="34"/>
      <c r="AB1516" s="34"/>
      <c r="AC1516" s="30"/>
      <c r="AD1516" s="34"/>
      <c r="AE1516" s="34"/>
      <c r="AF1516" s="30"/>
      <c r="AG1516" s="34"/>
      <c r="AH1516" s="34"/>
      <c r="AI1516" s="30"/>
      <c r="AJ1516" s="34"/>
      <c r="AK1516" s="34"/>
      <c r="AL1516" s="30"/>
      <c r="AM1516" s="34"/>
      <c r="AN1516" s="34"/>
      <c r="AO1516" s="30"/>
      <c r="AP1516" s="34"/>
      <c r="AQ1516" s="34"/>
      <c r="AR1516" s="30"/>
      <c r="AS1516" s="34"/>
      <c r="AT1516" s="34"/>
      <c r="AU1516" s="30"/>
      <c r="AV1516" s="34"/>
      <c r="AW1516" s="34"/>
      <c r="AX1516" s="30"/>
      <c r="AY1516" s="34"/>
      <c r="AZ1516" s="34"/>
      <c r="BA1516" s="30"/>
      <c r="BB1516" s="34"/>
      <c r="BC1516" s="34"/>
      <c r="BD1516" s="30"/>
      <c r="BE1516" s="34"/>
      <c r="BF1516" s="34"/>
      <c r="BG1516" s="30"/>
      <c r="BH1516" s="34"/>
      <c r="BI1516" s="34"/>
      <c r="BJ1516" s="30"/>
      <c r="BK1516" s="34"/>
      <c r="BL1516" s="34"/>
      <c r="BM1516" s="122"/>
      <c r="BN1516" s="28"/>
      <c r="BO1516" s="34"/>
      <c r="BP1516" s="30"/>
      <c r="BQ1516" s="30"/>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c r="DP1516" s="31"/>
      <c r="DQ1516" s="31"/>
      <c r="DR1516" s="31"/>
      <c r="DS1516" s="31"/>
      <c r="DT1516" s="31"/>
      <c r="DU1516" s="31"/>
      <c r="DV1516" s="31"/>
      <c r="DW1516" s="31"/>
      <c r="DX1516" s="31"/>
      <c r="DY1516" s="31"/>
      <c r="DZ1516" s="31"/>
      <c r="EA1516" s="31"/>
      <c r="EB1516" s="31"/>
      <c r="EC1516" s="31"/>
      <c r="ED1516" s="31"/>
      <c r="EE1516" s="31"/>
      <c r="EF1516" s="31"/>
      <c r="EG1516" s="31"/>
      <c r="EH1516" s="31"/>
      <c r="EI1516" s="31"/>
      <c r="EJ1516" s="31"/>
      <c r="EK1516" s="31"/>
      <c r="EL1516" s="31"/>
      <c r="EM1516" s="31"/>
      <c r="EN1516" s="31"/>
      <c r="EO1516" s="31"/>
      <c r="EP1516" s="31"/>
      <c r="EQ1516" s="31"/>
      <c r="ER1516" s="31"/>
      <c r="ES1516" s="31"/>
      <c r="ET1516" s="31"/>
      <c r="EU1516" s="31"/>
      <c r="EV1516" s="31"/>
      <c r="EW1516" s="31"/>
      <c r="EX1516" s="31"/>
      <c r="EY1516" s="31"/>
      <c r="EZ1516" s="31"/>
      <c r="FA1516" s="31"/>
      <c r="FB1516" s="31"/>
      <c r="FC1516" s="31"/>
      <c r="FD1516" s="31"/>
      <c r="FE1516" s="31"/>
      <c r="FF1516" s="31"/>
      <c r="FG1516" s="31"/>
      <c r="FH1516" s="31"/>
      <c r="FI1516" s="31"/>
      <c r="FJ1516" s="31"/>
      <c r="FK1516" s="31"/>
      <c r="FL1516" s="31"/>
      <c r="FM1516" s="31"/>
      <c r="FN1516" s="31"/>
      <c r="FO1516" s="31"/>
      <c r="FP1516" s="31"/>
      <c r="FQ1516" s="31"/>
      <c r="FR1516" s="31"/>
      <c r="FS1516" s="31"/>
      <c r="FT1516" s="31"/>
      <c r="FU1516" s="31"/>
      <c r="FV1516" s="31"/>
      <c r="FW1516" s="31"/>
      <c r="FX1516" s="31"/>
      <c r="FY1516" s="31"/>
      <c r="FZ1516" s="31"/>
      <c r="GA1516" s="31"/>
      <c r="GB1516" s="31"/>
      <c r="GC1516" s="31"/>
      <c r="GD1516" s="31"/>
      <c r="GE1516" s="31"/>
      <c r="GF1516" s="31"/>
      <c r="GG1516" s="31"/>
      <c r="GH1516" s="31"/>
      <c r="GI1516" s="31"/>
      <c r="GJ1516" s="31"/>
      <c r="GK1516" s="31"/>
      <c r="GL1516" s="31"/>
      <c r="GM1516" s="31"/>
      <c r="GN1516" s="31"/>
      <c r="GO1516" s="31"/>
      <c r="GP1516" s="31"/>
      <c r="GQ1516" s="31"/>
      <c r="GR1516" s="31"/>
      <c r="GS1516" s="31"/>
      <c r="GT1516" s="31"/>
      <c r="GU1516" s="31"/>
      <c r="GV1516" s="31"/>
      <c r="GW1516" s="31"/>
      <c r="GX1516" s="31"/>
      <c r="GY1516" s="31"/>
      <c r="GZ1516" s="31"/>
    </row>
    <row r="1517" spans="2:208" s="32" customFormat="1" x14ac:dyDescent="0.2">
      <c r="B1517" s="21"/>
      <c r="C1517" s="22"/>
      <c r="D1517" s="22"/>
      <c r="E1517" s="22"/>
      <c r="F1517" s="246"/>
      <c r="G1517" s="121"/>
      <c r="H1517" s="27"/>
      <c r="I1517" s="28"/>
      <c r="J1517" s="29"/>
      <c r="K1517" s="30"/>
      <c r="L1517" s="34"/>
      <c r="M1517" s="35"/>
      <c r="N1517" s="30"/>
      <c r="O1517" s="34"/>
      <c r="P1517" s="35"/>
      <c r="Q1517" s="30"/>
      <c r="R1517" s="34"/>
      <c r="S1517" s="35"/>
      <c r="T1517" s="30"/>
      <c r="U1517" s="34"/>
      <c r="V1517" s="35"/>
      <c r="W1517" s="30"/>
      <c r="X1517" s="34"/>
      <c r="Y1517" s="34"/>
      <c r="Z1517" s="30"/>
      <c r="AA1517" s="34"/>
      <c r="AB1517" s="34"/>
      <c r="AC1517" s="30"/>
      <c r="AD1517" s="34"/>
      <c r="AE1517" s="34"/>
      <c r="AF1517" s="30"/>
      <c r="AG1517" s="34"/>
      <c r="AH1517" s="34"/>
      <c r="AI1517" s="30"/>
      <c r="AJ1517" s="34"/>
      <c r="AK1517" s="34"/>
      <c r="AL1517" s="30"/>
      <c r="AM1517" s="34"/>
      <c r="AN1517" s="34"/>
      <c r="AO1517" s="30"/>
      <c r="AP1517" s="34"/>
      <c r="AQ1517" s="34"/>
      <c r="AR1517" s="30"/>
      <c r="AS1517" s="34"/>
      <c r="AT1517" s="34"/>
      <c r="AU1517" s="30"/>
      <c r="AV1517" s="34"/>
      <c r="AW1517" s="34"/>
      <c r="AX1517" s="30"/>
      <c r="AY1517" s="34"/>
      <c r="AZ1517" s="34"/>
      <c r="BA1517" s="30"/>
      <c r="BB1517" s="34"/>
      <c r="BC1517" s="34"/>
      <c r="BD1517" s="30"/>
      <c r="BE1517" s="34"/>
      <c r="BF1517" s="34"/>
      <c r="BG1517" s="30"/>
      <c r="BH1517" s="34"/>
      <c r="BI1517" s="34"/>
      <c r="BJ1517" s="30"/>
      <c r="BK1517" s="34"/>
      <c r="BL1517" s="34"/>
      <c r="BM1517" s="122"/>
      <c r="BN1517" s="28"/>
      <c r="BO1517" s="34"/>
      <c r="BP1517" s="30"/>
      <c r="BQ1517" s="30"/>
      <c r="BR1517" s="31"/>
      <c r="BS1517" s="31"/>
      <c r="BT1517" s="31"/>
      <c r="BU1517" s="31"/>
      <c r="BV1517" s="31"/>
      <c r="BW1517" s="31"/>
      <c r="BX1517" s="31"/>
      <c r="BY1517" s="31"/>
      <c r="BZ1517" s="31"/>
      <c r="CA1517" s="31"/>
      <c r="CB1517" s="31"/>
      <c r="CC1517" s="31"/>
      <c r="CD1517" s="31"/>
      <c r="CE1517" s="31"/>
      <c r="CF1517" s="31"/>
      <c r="CG1517" s="31"/>
      <c r="CH1517" s="31"/>
      <c r="CI1517" s="31"/>
      <c r="CJ1517" s="31"/>
      <c r="CK1517" s="31"/>
      <c r="CL1517" s="31"/>
      <c r="CM1517" s="31"/>
      <c r="CN1517" s="31"/>
      <c r="CO1517" s="31"/>
      <c r="CP1517" s="31"/>
      <c r="CQ1517" s="31"/>
      <c r="CR1517" s="31"/>
      <c r="CS1517" s="31"/>
      <c r="CT1517" s="31"/>
      <c r="CU1517" s="31"/>
      <c r="CV1517" s="31"/>
      <c r="CW1517" s="31"/>
      <c r="CX1517" s="31"/>
      <c r="CY1517" s="31"/>
      <c r="CZ1517" s="31"/>
      <c r="DA1517" s="31"/>
      <c r="DB1517" s="31"/>
      <c r="DC1517" s="31"/>
      <c r="DD1517" s="31"/>
      <c r="DE1517" s="31"/>
      <c r="DF1517" s="31"/>
      <c r="DG1517" s="31"/>
      <c r="DH1517" s="31"/>
      <c r="DI1517" s="31"/>
      <c r="DJ1517" s="31"/>
      <c r="DK1517" s="31"/>
      <c r="DL1517" s="31"/>
      <c r="DM1517" s="31"/>
      <c r="DN1517" s="31"/>
      <c r="DO1517" s="31"/>
      <c r="DP1517" s="31"/>
      <c r="DQ1517" s="31"/>
      <c r="DR1517" s="31"/>
      <c r="DS1517" s="31"/>
      <c r="DT1517" s="31"/>
      <c r="DU1517" s="31"/>
      <c r="DV1517" s="31"/>
      <c r="DW1517" s="31"/>
      <c r="DX1517" s="31"/>
      <c r="DY1517" s="31"/>
      <c r="DZ1517" s="31"/>
      <c r="EA1517" s="31"/>
      <c r="EB1517" s="31"/>
      <c r="EC1517" s="31"/>
      <c r="ED1517" s="31"/>
      <c r="EE1517" s="31"/>
      <c r="EF1517" s="31"/>
      <c r="EG1517" s="31"/>
      <c r="EH1517" s="31"/>
      <c r="EI1517" s="31"/>
      <c r="EJ1517" s="31"/>
      <c r="EK1517" s="31"/>
      <c r="EL1517" s="31"/>
      <c r="EM1517" s="31"/>
      <c r="EN1517" s="31"/>
      <c r="EO1517" s="31"/>
      <c r="EP1517" s="31"/>
      <c r="EQ1517" s="31"/>
      <c r="ER1517" s="31"/>
      <c r="ES1517" s="31"/>
      <c r="ET1517" s="31"/>
      <c r="EU1517" s="31"/>
      <c r="EV1517" s="31"/>
      <c r="EW1517" s="31"/>
      <c r="EX1517" s="31"/>
      <c r="EY1517" s="31"/>
      <c r="EZ1517" s="31"/>
      <c r="FA1517" s="31"/>
      <c r="FB1517" s="31"/>
      <c r="FC1517" s="31"/>
      <c r="FD1517" s="31"/>
      <c r="FE1517" s="31"/>
      <c r="FF1517" s="31"/>
      <c r="FG1517" s="31"/>
      <c r="FH1517" s="31"/>
      <c r="FI1517" s="31"/>
      <c r="FJ1517" s="31"/>
      <c r="FK1517" s="31"/>
      <c r="FL1517" s="31"/>
      <c r="FM1517" s="31"/>
      <c r="FN1517" s="31"/>
      <c r="FO1517" s="31"/>
      <c r="FP1517" s="31"/>
      <c r="FQ1517" s="31"/>
      <c r="FR1517" s="31"/>
      <c r="FS1517" s="31"/>
      <c r="FT1517" s="31"/>
      <c r="FU1517" s="31"/>
      <c r="FV1517" s="31"/>
      <c r="FW1517" s="31"/>
      <c r="FX1517" s="31"/>
      <c r="FY1517" s="31"/>
      <c r="FZ1517" s="31"/>
      <c r="GA1517" s="31"/>
      <c r="GB1517" s="31"/>
      <c r="GC1517" s="31"/>
      <c r="GD1517" s="31"/>
      <c r="GE1517" s="31"/>
      <c r="GF1517" s="31"/>
      <c r="GG1517" s="31"/>
      <c r="GH1517" s="31"/>
      <c r="GI1517" s="31"/>
      <c r="GJ1517" s="31"/>
      <c r="GK1517" s="31"/>
      <c r="GL1517" s="31"/>
      <c r="GM1517" s="31"/>
      <c r="GN1517" s="31"/>
      <c r="GO1517" s="31"/>
      <c r="GP1517" s="31"/>
      <c r="GQ1517" s="31"/>
      <c r="GR1517" s="31"/>
      <c r="GS1517" s="31"/>
      <c r="GT1517" s="31"/>
      <c r="GU1517" s="31"/>
      <c r="GV1517" s="31"/>
      <c r="GW1517" s="31"/>
      <c r="GX1517" s="31"/>
      <c r="GY1517" s="31"/>
      <c r="GZ1517" s="31"/>
    </row>
    <row r="1518" spans="2:208" s="32" customFormat="1" x14ac:dyDescent="0.2">
      <c r="B1518" s="21"/>
      <c r="C1518" s="22"/>
      <c r="D1518" s="22"/>
      <c r="E1518" s="22"/>
      <c r="F1518" s="246"/>
      <c r="G1518" s="121"/>
      <c r="H1518" s="27"/>
      <c r="I1518" s="28"/>
      <c r="J1518" s="29"/>
      <c r="K1518" s="30"/>
      <c r="L1518" s="34"/>
      <c r="M1518" s="35"/>
      <c r="N1518" s="30"/>
      <c r="O1518" s="34"/>
      <c r="P1518" s="35"/>
      <c r="Q1518" s="30"/>
      <c r="R1518" s="34"/>
      <c r="S1518" s="35"/>
      <c r="T1518" s="30"/>
      <c r="U1518" s="34"/>
      <c r="V1518" s="35"/>
      <c r="W1518" s="30"/>
      <c r="X1518" s="34"/>
      <c r="Y1518" s="34"/>
      <c r="Z1518" s="30"/>
      <c r="AA1518" s="34"/>
      <c r="AB1518" s="34"/>
      <c r="AC1518" s="30"/>
      <c r="AD1518" s="34"/>
      <c r="AE1518" s="34"/>
      <c r="AF1518" s="30"/>
      <c r="AG1518" s="34"/>
      <c r="AH1518" s="34"/>
      <c r="AI1518" s="30"/>
      <c r="AJ1518" s="34"/>
      <c r="AK1518" s="34"/>
      <c r="AL1518" s="30"/>
      <c r="AM1518" s="34"/>
      <c r="AN1518" s="34"/>
      <c r="AO1518" s="30"/>
      <c r="AP1518" s="34"/>
      <c r="AQ1518" s="34"/>
      <c r="AR1518" s="30"/>
      <c r="AS1518" s="34"/>
      <c r="AT1518" s="34"/>
      <c r="AU1518" s="30"/>
      <c r="AV1518" s="34"/>
      <c r="AW1518" s="34"/>
      <c r="AX1518" s="30"/>
      <c r="AY1518" s="34"/>
      <c r="AZ1518" s="34"/>
      <c r="BA1518" s="30"/>
      <c r="BB1518" s="34"/>
      <c r="BC1518" s="34"/>
      <c r="BD1518" s="30"/>
      <c r="BE1518" s="34"/>
      <c r="BF1518" s="34"/>
      <c r="BG1518" s="30"/>
      <c r="BH1518" s="34"/>
      <c r="BI1518" s="34"/>
      <c r="BJ1518" s="30"/>
      <c r="BK1518" s="34"/>
      <c r="BL1518" s="34"/>
      <c r="BM1518" s="122"/>
      <c r="BN1518" s="28"/>
      <c r="BO1518" s="34"/>
      <c r="BP1518" s="30"/>
      <c r="BQ1518" s="30"/>
      <c r="BR1518" s="31"/>
      <c r="BS1518" s="31"/>
      <c r="BT1518" s="31"/>
      <c r="BU1518" s="31"/>
      <c r="BV1518" s="31"/>
      <c r="BW1518" s="31"/>
      <c r="BX1518" s="31"/>
      <c r="BY1518" s="31"/>
      <c r="BZ1518" s="31"/>
      <c r="CA1518" s="31"/>
      <c r="CB1518" s="31"/>
      <c r="CC1518" s="31"/>
      <c r="CD1518" s="31"/>
      <c r="CE1518" s="31"/>
      <c r="CF1518" s="31"/>
      <c r="CG1518" s="31"/>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1"/>
      <c r="DD1518" s="31"/>
      <c r="DE1518" s="31"/>
      <c r="DF1518" s="31"/>
      <c r="DG1518" s="31"/>
      <c r="DH1518" s="31"/>
      <c r="DI1518" s="31"/>
      <c r="DJ1518" s="31"/>
      <c r="DK1518" s="31"/>
      <c r="DL1518" s="31"/>
      <c r="DM1518" s="31"/>
      <c r="DN1518" s="31"/>
      <c r="DO1518" s="31"/>
      <c r="DP1518" s="31"/>
      <c r="DQ1518" s="31"/>
      <c r="DR1518" s="31"/>
      <c r="DS1518" s="31"/>
      <c r="DT1518" s="31"/>
      <c r="DU1518" s="31"/>
      <c r="DV1518" s="31"/>
      <c r="DW1518" s="31"/>
      <c r="DX1518" s="31"/>
      <c r="DY1518" s="31"/>
      <c r="DZ1518" s="31"/>
      <c r="EA1518" s="31"/>
      <c r="EB1518" s="31"/>
      <c r="EC1518" s="31"/>
      <c r="ED1518" s="31"/>
      <c r="EE1518" s="31"/>
      <c r="EF1518" s="31"/>
      <c r="EG1518" s="31"/>
      <c r="EH1518" s="31"/>
      <c r="EI1518" s="31"/>
      <c r="EJ1518" s="31"/>
      <c r="EK1518" s="31"/>
      <c r="EL1518" s="31"/>
      <c r="EM1518" s="31"/>
      <c r="EN1518" s="31"/>
      <c r="EO1518" s="31"/>
      <c r="EP1518" s="31"/>
      <c r="EQ1518" s="31"/>
      <c r="ER1518" s="31"/>
      <c r="ES1518" s="31"/>
      <c r="ET1518" s="31"/>
      <c r="EU1518" s="31"/>
      <c r="EV1518" s="31"/>
      <c r="EW1518" s="31"/>
      <c r="EX1518" s="31"/>
      <c r="EY1518" s="31"/>
      <c r="EZ1518" s="31"/>
      <c r="FA1518" s="31"/>
      <c r="FB1518" s="31"/>
      <c r="FC1518" s="31"/>
      <c r="FD1518" s="31"/>
      <c r="FE1518" s="31"/>
      <c r="FF1518" s="31"/>
      <c r="FG1518" s="31"/>
      <c r="FH1518" s="31"/>
      <c r="FI1518" s="31"/>
      <c r="FJ1518" s="31"/>
      <c r="FK1518" s="31"/>
      <c r="FL1518" s="31"/>
      <c r="FM1518" s="31"/>
      <c r="FN1518" s="31"/>
      <c r="FO1518" s="31"/>
      <c r="FP1518" s="31"/>
      <c r="FQ1518" s="31"/>
      <c r="FR1518" s="31"/>
      <c r="FS1518" s="31"/>
      <c r="FT1518" s="31"/>
      <c r="FU1518" s="31"/>
      <c r="FV1518" s="31"/>
      <c r="FW1518" s="31"/>
      <c r="FX1518" s="31"/>
      <c r="FY1518" s="31"/>
      <c r="FZ1518" s="31"/>
      <c r="GA1518" s="31"/>
      <c r="GB1518" s="31"/>
      <c r="GC1518" s="31"/>
      <c r="GD1518" s="31"/>
      <c r="GE1518" s="31"/>
      <c r="GF1518" s="31"/>
      <c r="GG1518" s="31"/>
      <c r="GH1518" s="31"/>
      <c r="GI1518" s="31"/>
      <c r="GJ1518" s="31"/>
      <c r="GK1518" s="31"/>
      <c r="GL1518" s="31"/>
      <c r="GM1518" s="31"/>
      <c r="GN1518" s="31"/>
      <c r="GO1518" s="31"/>
      <c r="GP1518" s="31"/>
      <c r="GQ1518" s="31"/>
      <c r="GR1518" s="31"/>
      <c r="GS1518" s="31"/>
      <c r="GT1518" s="31"/>
      <c r="GU1518" s="31"/>
      <c r="GV1518" s="31"/>
      <c r="GW1518" s="31"/>
      <c r="GX1518" s="31"/>
      <c r="GY1518" s="31"/>
      <c r="GZ1518" s="31"/>
    </row>
    <row r="1519" spans="2:208" s="32" customFormat="1" x14ac:dyDescent="0.2">
      <c r="B1519" s="21"/>
      <c r="C1519" s="22"/>
      <c r="D1519" s="22"/>
      <c r="E1519" s="22"/>
      <c r="F1519" s="246"/>
      <c r="G1519" s="121"/>
      <c r="H1519" s="27"/>
      <c r="I1519" s="28"/>
      <c r="J1519" s="29"/>
      <c r="K1519" s="30"/>
      <c r="L1519" s="34"/>
      <c r="M1519" s="35"/>
      <c r="N1519" s="30"/>
      <c r="O1519" s="34"/>
      <c r="P1519" s="35"/>
      <c r="Q1519" s="30"/>
      <c r="R1519" s="34"/>
      <c r="S1519" s="35"/>
      <c r="T1519" s="30"/>
      <c r="U1519" s="34"/>
      <c r="V1519" s="35"/>
      <c r="W1519" s="30"/>
      <c r="X1519" s="34"/>
      <c r="Y1519" s="34"/>
      <c r="Z1519" s="30"/>
      <c r="AA1519" s="34"/>
      <c r="AB1519" s="34"/>
      <c r="AC1519" s="30"/>
      <c r="AD1519" s="34"/>
      <c r="AE1519" s="34"/>
      <c r="AF1519" s="30"/>
      <c r="AG1519" s="34"/>
      <c r="AH1519" s="34"/>
      <c r="AI1519" s="30"/>
      <c r="AJ1519" s="34"/>
      <c r="AK1519" s="34"/>
      <c r="AL1519" s="30"/>
      <c r="AM1519" s="34"/>
      <c r="AN1519" s="34"/>
      <c r="AO1519" s="30"/>
      <c r="AP1519" s="34"/>
      <c r="AQ1519" s="34"/>
      <c r="AR1519" s="30"/>
      <c r="AS1519" s="34"/>
      <c r="AT1519" s="34"/>
      <c r="AU1519" s="30"/>
      <c r="AV1519" s="34"/>
      <c r="AW1519" s="34"/>
      <c r="AX1519" s="30"/>
      <c r="AY1519" s="34"/>
      <c r="AZ1519" s="34"/>
      <c r="BA1519" s="30"/>
      <c r="BB1519" s="34"/>
      <c r="BC1519" s="34"/>
      <c r="BD1519" s="30"/>
      <c r="BE1519" s="34"/>
      <c r="BF1519" s="34"/>
      <c r="BG1519" s="30"/>
      <c r="BH1519" s="34"/>
      <c r="BI1519" s="34"/>
      <c r="BJ1519" s="30"/>
      <c r="BK1519" s="34"/>
      <c r="BL1519" s="34"/>
      <c r="BM1519" s="122"/>
      <c r="BN1519" s="28"/>
      <c r="BO1519" s="34"/>
      <c r="BP1519" s="30"/>
      <c r="BQ1519" s="30"/>
      <c r="BR1519" s="31"/>
      <c r="BS1519" s="31"/>
      <c r="BT1519" s="31"/>
      <c r="BU1519" s="31"/>
      <c r="BV1519" s="31"/>
      <c r="BW1519" s="31"/>
      <c r="BX1519" s="31"/>
      <c r="BY1519" s="31"/>
      <c r="BZ1519" s="31"/>
      <c r="CA1519" s="31"/>
      <c r="CB1519" s="31"/>
      <c r="CC1519" s="31"/>
      <c r="CD1519" s="31"/>
      <c r="CE1519" s="31"/>
      <c r="CF1519" s="31"/>
      <c r="CG1519" s="31"/>
      <c r="CH1519" s="31"/>
      <c r="CI1519" s="31"/>
      <c r="CJ1519" s="31"/>
      <c r="CK1519" s="31"/>
      <c r="CL1519" s="31"/>
      <c r="CM1519" s="31"/>
      <c r="CN1519" s="31"/>
      <c r="CO1519" s="31"/>
      <c r="CP1519" s="31"/>
      <c r="CQ1519" s="31"/>
      <c r="CR1519" s="31"/>
      <c r="CS1519" s="31"/>
      <c r="CT1519" s="31"/>
      <c r="CU1519" s="31"/>
      <c r="CV1519" s="31"/>
      <c r="CW1519" s="31"/>
      <c r="CX1519" s="31"/>
      <c r="CY1519" s="31"/>
      <c r="CZ1519" s="31"/>
      <c r="DA1519" s="31"/>
      <c r="DB1519" s="31"/>
      <c r="DC1519" s="31"/>
      <c r="DD1519" s="31"/>
      <c r="DE1519" s="31"/>
      <c r="DF1519" s="31"/>
      <c r="DG1519" s="31"/>
      <c r="DH1519" s="31"/>
      <c r="DI1519" s="31"/>
      <c r="DJ1519" s="31"/>
      <c r="DK1519" s="31"/>
      <c r="DL1519" s="31"/>
      <c r="DM1519" s="31"/>
      <c r="DN1519" s="31"/>
      <c r="DO1519" s="31"/>
      <c r="DP1519" s="31"/>
      <c r="DQ1519" s="31"/>
      <c r="DR1519" s="31"/>
      <c r="DS1519" s="31"/>
      <c r="DT1519" s="31"/>
      <c r="DU1519" s="31"/>
      <c r="DV1519" s="31"/>
      <c r="DW1519" s="31"/>
      <c r="DX1519" s="31"/>
      <c r="DY1519" s="31"/>
      <c r="DZ1519" s="31"/>
      <c r="EA1519" s="31"/>
      <c r="EB1519" s="31"/>
      <c r="EC1519" s="31"/>
      <c r="ED1519" s="31"/>
      <c r="EE1519" s="31"/>
      <c r="EF1519" s="31"/>
      <c r="EG1519" s="31"/>
      <c r="EH1519" s="31"/>
      <c r="EI1519" s="31"/>
      <c r="EJ1519" s="31"/>
      <c r="EK1519" s="31"/>
      <c r="EL1519" s="31"/>
      <c r="EM1519" s="31"/>
      <c r="EN1519" s="31"/>
      <c r="EO1519" s="31"/>
      <c r="EP1519" s="31"/>
      <c r="EQ1519" s="31"/>
      <c r="ER1519" s="31"/>
      <c r="ES1519" s="31"/>
      <c r="ET1519" s="31"/>
      <c r="EU1519" s="31"/>
      <c r="EV1519" s="31"/>
      <c r="EW1519" s="31"/>
      <c r="EX1519" s="31"/>
      <c r="EY1519" s="31"/>
      <c r="EZ1519" s="31"/>
      <c r="FA1519" s="31"/>
      <c r="FB1519" s="31"/>
      <c r="FC1519" s="31"/>
      <c r="FD1519" s="31"/>
      <c r="FE1519" s="31"/>
      <c r="FF1519" s="31"/>
      <c r="FG1519" s="31"/>
      <c r="FH1519" s="31"/>
      <c r="FI1519" s="31"/>
      <c r="FJ1519" s="31"/>
      <c r="FK1519" s="31"/>
      <c r="FL1519" s="31"/>
      <c r="FM1519" s="31"/>
      <c r="FN1519" s="31"/>
      <c r="FO1519" s="31"/>
      <c r="FP1519" s="31"/>
      <c r="FQ1519" s="31"/>
      <c r="FR1519" s="31"/>
      <c r="FS1519" s="31"/>
      <c r="FT1519" s="31"/>
      <c r="FU1519" s="31"/>
      <c r="FV1519" s="31"/>
      <c r="FW1519" s="31"/>
      <c r="FX1519" s="31"/>
      <c r="FY1519" s="31"/>
      <c r="FZ1519" s="31"/>
      <c r="GA1519" s="31"/>
      <c r="GB1519" s="31"/>
      <c r="GC1519" s="31"/>
      <c r="GD1519" s="31"/>
      <c r="GE1519" s="31"/>
      <c r="GF1519" s="31"/>
      <c r="GG1519" s="31"/>
      <c r="GH1519" s="31"/>
      <c r="GI1519" s="31"/>
      <c r="GJ1519" s="31"/>
      <c r="GK1519" s="31"/>
      <c r="GL1519" s="31"/>
      <c r="GM1519" s="31"/>
      <c r="GN1519" s="31"/>
      <c r="GO1519" s="31"/>
      <c r="GP1519" s="31"/>
      <c r="GQ1519" s="31"/>
      <c r="GR1519" s="31"/>
      <c r="GS1519" s="31"/>
      <c r="GT1519" s="31"/>
      <c r="GU1519" s="31"/>
      <c r="GV1519" s="31"/>
      <c r="GW1519" s="31"/>
      <c r="GX1519" s="31"/>
      <c r="GY1519" s="31"/>
      <c r="GZ1519" s="31"/>
    </row>
    <row r="1520" spans="2:208" s="32" customFormat="1" x14ac:dyDescent="0.2">
      <c r="B1520" s="21"/>
      <c r="C1520" s="22"/>
      <c r="D1520" s="22"/>
      <c r="E1520" s="22"/>
      <c r="F1520" s="246"/>
      <c r="G1520" s="121"/>
      <c r="H1520" s="27"/>
      <c r="I1520" s="28"/>
      <c r="J1520" s="29"/>
      <c r="K1520" s="30"/>
      <c r="L1520" s="34"/>
      <c r="M1520" s="35"/>
      <c r="N1520" s="30"/>
      <c r="O1520" s="34"/>
      <c r="P1520" s="35"/>
      <c r="Q1520" s="30"/>
      <c r="R1520" s="34"/>
      <c r="S1520" s="35"/>
      <c r="T1520" s="30"/>
      <c r="U1520" s="34"/>
      <c r="V1520" s="35"/>
      <c r="W1520" s="30"/>
      <c r="X1520" s="34"/>
      <c r="Y1520" s="34"/>
      <c r="Z1520" s="30"/>
      <c r="AA1520" s="34"/>
      <c r="AB1520" s="34"/>
      <c r="AC1520" s="30"/>
      <c r="AD1520" s="34"/>
      <c r="AE1520" s="34"/>
      <c r="AF1520" s="30"/>
      <c r="AG1520" s="34"/>
      <c r="AH1520" s="34"/>
      <c r="AI1520" s="30"/>
      <c r="AJ1520" s="34"/>
      <c r="AK1520" s="34"/>
      <c r="AL1520" s="30"/>
      <c r="AM1520" s="34"/>
      <c r="AN1520" s="34"/>
      <c r="AO1520" s="30"/>
      <c r="AP1520" s="34"/>
      <c r="AQ1520" s="34"/>
      <c r="AR1520" s="30"/>
      <c r="AS1520" s="34"/>
      <c r="AT1520" s="34"/>
      <c r="AU1520" s="30"/>
      <c r="AV1520" s="34"/>
      <c r="AW1520" s="34"/>
      <c r="AX1520" s="30"/>
      <c r="AY1520" s="34"/>
      <c r="AZ1520" s="34"/>
      <c r="BA1520" s="30"/>
      <c r="BB1520" s="34"/>
      <c r="BC1520" s="34"/>
      <c r="BD1520" s="30"/>
      <c r="BE1520" s="34"/>
      <c r="BF1520" s="34"/>
      <c r="BG1520" s="30"/>
      <c r="BH1520" s="34"/>
      <c r="BI1520" s="34"/>
      <c r="BJ1520" s="30"/>
      <c r="BK1520" s="34"/>
      <c r="BL1520" s="34"/>
      <c r="BM1520" s="122"/>
      <c r="BN1520" s="28"/>
      <c r="BO1520" s="34"/>
      <c r="BP1520" s="30"/>
      <c r="BQ1520" s="30"/>
      <c r="BR1520" s="31"/>
      <c r="BS1520" s="31"/>
      <c r="BT1520" s="31"/>
      <c r="BU1520" s="31"/>
      <c r="BV1520" s="31"/>
      <c r="BW1520" s="31"/>
      <c r="BX1520" s="31"/>
      <c r="BY1520" s="31"/>
      <c r="BZ1520" s="31"/>
      <c r="CA1520" s="31"/>
      <c r="CB1520" s="31"/>
      <c r="CC1520" s="31"/>
      <c r="CD1520" s="31"/>
      <c r="CE1520" s="31"/>
      <c r="CF1520" s="31"/>
      <c r="CG1520" s="31"/>
      <c r="CH1520" s="31"/>
      <c r="CI1520" s="31"/>
      <c r="CJ1520" s="31"/>
      <c r="CK1520" s="31"/>
      <c r="CL1520" s="31"/>
      <c r="CM1520" s="31"/>
      <c r="CN1520" s="31"/>
      <c r="CO1520" s="31"/>
      <c r="CP1520" s="31"/>
      <c r="CQ1520" s="31"/>
      <c r="CR1520" s="31"/>
      <c r="CS1520" s="31"/>
      <c r="CT1520" s="31"/>
      <c r="CU1520" s="31"/>
      <c r="CV1520" s="31"/>
      <c r="CW1520" s="31"/>
      <c r="CX1520" s="31"/>
      <c r="CY1520" s="31"/>
      <c r="CZ1520" s="31"/>
      <c r="DA1520" s="31"/>
      <c r="DB1520" s="31"/>
      <c r="DC1520" s="31"/>
      <c r="DD1520" s="31"/>
      <c r="DE1520" s="31"/>
      <c r="DF1520" s="31"/>
      <c r="DG1520" s="31"/>
      <c r="DH1520" s="31"/>
      <c r="DI1520" s="31"/>
      <c r="DJ1520" s="31"/>
      <c r="DK1520" s="31"/>
      <c r="DL1520" s="31"/>
      <c r="DM1520" s="31"/>
      <c r="DN1520" s="31"/>
      <c r="DO1520" s="31"/>
      <c r="DP1520" s="31"/>
      <c r="DQ1520" s="31"/>
      <c r="DR1520" s="31"/>
      <c r="DS1520" s="31"/>
      <c r="DT1520" s="31"/>
      <c r="DU1520" s="31"/>
      <c r="DV1520" s="31"/>
      <c r="DW1520" s="31"/>
      <c r="DX1520" s="31"/>
      <c r="DY1520" s="31"/>
      <c r="DZ1520" s="31"/>
      <c r="EA1520" s="31"/>
      <c r="EB1520" s="31"/>
      <c r="EC1520" s="31"/>
      <c r="ED1520" s="31"/>
      <c r="EE1520" s="31"/>
      <c r="EF1520" s="31"/>
      <c r="EG1520" s="31"/>
      <c r="EH1520" s="31"/>
      <c r="EI1520" s="31"/>
      <c r="EJ1520" s="31"/>
      <c r="EK1520" s="31"/>
      <c r="EL1520" s="31"/>
      <c r="EM1520" s="31"/>
      <c r="EN1520" s="31"/>
      <c r="EO1520" s="31"/>
      <c r="EP1520" s="31"/>
      <c r="EQ1520" s="31"/>
      <c r="ER1520" s="31"/>
      <c r="ES1520" s="31"/>
      <c r="ET1520" s="31"/>
      <c r="EU1520" s="31"/>
      <c r="EV1520" s="31"/>
      <c r="EW1520" s="31"/>
      <c r="EX1520" s="31"/>
      <c r="EY1520" s="31"/>
      <c r="EZ1520" s="31"/>
      <c r="FA1520" s="31"/>
      <c r="FB1520" s="31"/>
      <c r="FC1520" s="31"/>
      <c r="FD1520" s="31"/>
      <c r="FE1520" s="31"/>
      <c r="FF1520" s="31"/>
      <c r="FG1520" s="31"/>
      <c r="FH1520" s="31"/>
      <c r="FI1520" s="31"/>
      <c r="FJ1520" s="31"/>
      <c r="FK1520" s="31"/>
      <c r="FL1520" s="31"/>
      <c r="FM1520" s="31"/>
      <c r="FN1520" s="31"/>
      <c r="FO1520" s="31"/>
      <c r="FP1520" s="31"/>
      <c r="FQ1520" s="31"/>
      <c r="FR1520" s="31"/>
      <c r="FS1520" s="31"/>
      <c r="FT1520" s="31"/>
      <c r="FU1520" s="31"/>
      <c r="FV1520" s="31"/>
      <c r="FW1520" s="31"/>
      <c r="FX1520" s="31"/>
      <c r="FY1520" s="31"/>
      <c r="FZ1520" s="31"/>
      <c r="GA1520" s="31"/>
      <c r="GB1520" s="31"/>
      <c r="GC1520" s="31"/>
      <c r="GD1520" s="31"/>
      <c r="GE1520" s="31"/>
      <c r="GF1520" s="31"/>
      <c r="GG1520" s="31"/>
      <c r="GH1520" s="31"/>
      <c r="GI1520" s="31"/>
      <c r="GJ1520" s="31"/>
      <c r="GK1520" s="31"/>
      <c r="GL1520" s="31"/>
      <c r="GM1520" s="31"/>
      <c r="GN1520" s="31"/>
      <c r="GO1520" s="31"/>
      <c r="GP1520" s="31"/>
      <c r="GQ1520" s="31"/>
      <c r="GR1520" s="31"/>
      <c r="GS1520" s="31"/>
      <c r="GT1520" s="31"/>
      <c r="GU1520" s="31"/>
      <c r="GV1520" s="31"/>
      <c r="GW1520" s="31"/>
      <c r="GX1520" s="31"/>
      <c r="GY1520" s="31"/>
      <c r="GZ1520" s="31"/>
    </row>
    <row r="1521" spans="2:208" s="32" customFormat="1" x14ac:dyDescent="0.2">
      <c r="B1521" s="21"/>
      <c r="C1521" s="22"/>
      <c r="D1521" s="22"/>
      <c r="E1521" s="22"/>
      <c r="F1521" s="246"/>
      <c r="G1521" s="121"/>
      <c r="H1521" s="27"/>
      <c r="I1521" s="28"/>
      <c r="J1521" s="29"/>
      <c r="K1521" s="30"/>
      <c r="L1521" s="34"/>
      <c r="M1521" s="35"/>
      <c r="N1521" s="30"/>
      <c r="O1521" s="34"/>
      <c r="P1521" s="35"/>
      <c r="Q1521" s="30"/>
      <c r="R1521" s="34"/>
      <c r="S1521" s="35"/>
      <c r="T1521" s="30"/>
      <c r="U1521" s="34"/>
      <c r="V1521" s="35"/>
      <c r="W1521" s="30"/>
      <c r="X1521" s="34"/>
      <c r="Y1521" s="34"/>
      <c r="Z1521" s="30"/>
      <c r="AA1521" s="34"/>
      <c r="AB1521" s="34"/>
      <c r="AC1521" s="30"/>
      <c r="AD1521" s="34"/>
      <c r="AE1521" s="34"/>
      <c r="AF1521" s="30"/>
      <c r="AG1521" s="34"/>
      <c r="AH1521" s="34"/>
      <c r="AI1521" s="30"/>
      <c r="AJ1521" s="34"/>
      <c r="AK1521" s="34"/>
      <c r="AL1521" s="30"/>
      <c r="AM1521" s="34"/>
      <c r="AN1521" s="34"/>
      <c r="AO1521" s="30"/>
      <c r="AP1521" s="34"/>
      <c r="AQ1521" s="34"/>
      <c r="AR1521" s="30"/>
      <c r="AS1521" s="34"/>
      <c r="AT1521" s="34"/>
      <c r="AU1521" s="30"/>
      <c r="AV1521" s="34"/>
      <c r="AW1521" s="34"/>
      <c r="AX1521" s="30"/>
      <c r="AY1521" s="34"/>
      <c r="AZ1521" s="34"/>
      <c r="BA1521" s="30"/>
      <c r="BB1521" s="34"/>
      <c r="BC1521" s="34"/>
      <c r="BD1521" s="30"/>
      <c r="BE1521" s="34"/>
      <c r="BF1521" s="34"/>
      <c r="BG1521" s="30"/>
      <c r="BH1521" s="34"/>
      <c r="BI1521" s="34"/>
      <c r="BJ1521" s="30"/>
      <c r="BK1521" s="34"/>
      <c r="BL1521" s="34"/>
      <c r="BM1521" s="122"/>
      <c r="BN1521" s="28"/>
      <c r="BO1521" s="34"/>
      <c r="BP1521" s="30"/>
      <c r="BQ1521" s="30"/>
      <c r="BR1521" s="31"/>
      <c r="BS1521" s="31"/>
      <c r="BT1521" s="31"/>
      <c r="BU1521" s="31"/>
      <c r="BV1521" s="31"/>
      <c r="BW1521" s="31"/>
      <c r="BX1521" s="31"/>
      <c r="BY1521" s="31"/>
      <c r="BZ1521" s="31"/>
      <c r="CA1521" s="31"/>
      <c r="CB1521" s="31"/>
      <c r="CC1521" s="31"/>
      <c r="CD1521" s="31"/>
      <c r="CE1521" s="31"/>
      <c r="CF1521" s="31"/>
      <c r="CG1521" s="31"/>
      <c r="CH1521" s="31"/>
      <c r="CI1521" s="31"/>
      <c r="CJ1521" s="31"/>
      <c r="CK1521" s="31"/>
      <c r="CL1521" s="31"/>
      <c r="CM1521" s="31"/>
      <c r="CN1521" s="31"/>
      <c r="CO1521" s="31"/>
      <c r="CP1521" s="31"/>
      <c r="CQ1521" s="31"/>
      <c r="CR1521" s="31"/>
      <c r="CS1521" s="31"/>
      <c r="CT1521" s="31"/>
      <c r="CU1521" s="31"/>
      <c r="CV1521" s="31"/>
      <c r="CW1521" s="31"/>
      <c r="CX1521" s="31"/>
      <c r="CY1521" s="31"/>
      <c r="CZ1521" s="31"/>
      <c r="DA1521" s="31"/>
      <c r="DB1521" s="31"/>
      <c r="DC1521" s="31"/>
      <c r="DD1521" s="31"/>
      <c r="DE1521" s="31"/>
      <c r="DF1521" s="31"/>
      <c r="DG1521" s="31"/>
      <c r="DH1521" s="31"/>
      <c r="DI1521" s="31"/>
      <c r="DJ1521" s="31"/>
      <c r="DK1521" s="31"/>
      <c r="DL1521" s="31"/>
      <c r="DM1521" s="31"/>
      <c r="DN1521" s="31"/>
      <c r="DO1521" s="31"/>
      <c r="DP1521" s="31"/>
      <c r="DQ1521" s="31"/>
      <c r="DR1521" s="31"/>
      <c r="DS1521" s="31"/>
      <c r="DT1521" s="31"/>
      <c r="DU1521" s="31"/>
      <c r="DV1521" s="31"/>
      <c r="DW1521" s="31"/>
      <c r="DX1521" s="31"/>
      <c r="DY1521" s="31"/>
      <c r="DZ1521" s="31"/>
      <c r="EA1521" s="31"/>
      <c r="EB1521" s="31"/>
      <c r="EC1521" s="31"/>
      <c r="ED1521" s="31"/>
      <c r="EE1521" s="31"/>
      <c r="EF1521" s="31"/>
      <c r="EG1521" s="31"/>
      <c r="EH1521" s="31"/>
      <c r="EI1521" s="31"/>
      <c r="EJ1521" s="31"/>
      <c r="EK1521" s="31"/>
      <c r="EL1521" s="31"/>
      <c r="EM1521" s="31"/>
      <c r="EN1521" s="31"/>
      <c r="EO1521" s="31"/>
      <c r="EP1521" s="31"/>
      <c r="EQ1521" s="31"/>
      <c r="ER1521" s="31"/>
      <c r="ES1521" s="31"/>
      <c r="ET1521" s="31"/>
      <c r="EU1521" s="31"/>
      <c r="EV1521" s="31"/>
      <c r="EW1521" s="31"/>
      <c r="EX1521" s="31"/>
      <c r="EY1521" s="31"/>
      <c r="EZ1521" s="31"/>
      <c r="FA1521" s="31"/>
      <c r="FB1521" s="31"/>
      <c r="FC1521" s="31"/>
      <c r="FD1521" s="31"/>
      <c r="FE1521" s="31"/>
      <c r="FF1521" s="31"/>
      <c r="FG1521" s="31"/>
      <c r="FH1521" s="31"/>
      <c r="FI1521" s="31"/>
      <c r="FJ1521" s="31"/>
      <c r="FK1521" s="31"/>
      <c r="FL1521" s="31"/>
      <c r="FM1521" s="31"/>
      <c r="FN1521" s="31"/>
      <c r="FO1521" s="31"/>
      <c r="FP1521" s="31"/>
      <c r="FQ1521" s="31"/>
      <c r="FR1521" s="31"/>
      <c r="FS1521" s="31"/>
      <c r="FT1521" s="31"/>
      <c r="FU1521" s="31"/>
      <c r="FV1521" s="31"/>
      <c r="FW1521" s="31"/>
      <c r="FX1521" s="31"/>
      <c r="FY1521" s="31"/>
      <c r="FZ1521" s="31"/>
      <c r="GA1521" s="31"/>
      <c r="GB1521" s="31"/>
      <c r="GC1521" s="31"/>
      <c r="GD1521" s="31"/>
      <c r="GE1521" s="31"/>
      <c r="GF1521" s="31"/>
      <c r="GG1521" s="31"/>
      <c r="GH1521" s="31"/>
      <c r="GI1521" s="31"/>
      <c r="GJ1521" s="31"/>
      <c r="GK1521" s="31"/>
      <c r="GL1521" s="31"/>
      <c r="GM1521" s="31"/>
      <c r="GN1521" s="31"/>
      <c r="GO1521" s="31"/>
      <c r="GP1521" s="31"/>
      <c r="GQ1521" s="31"/>
      <c r="GR1521" s="31"/>
      <c r="GS1521" s="31"/>
      <c r="GT1521" s="31"/>
      <c r="GU1521" s="31"/>
      <c r="GV1521" s="31"/>
      <c r="GW1521" s="31"/>
      <c r="GX1521" s="31"/>
      <c r="GY1521" s="31"/>
      <c r="GZ1521" s="31"/>
    </row>
    <row r="1522" spans="2:208" s="32" customFormat="1" x14ac:dyDescent="0.2">
      <c r="B1522" s="21"/>
      <c r="C1522" s="22"/>
      <c r="D1522" s="22"/>
      <c r="E1522" s="22"/>
      <c r="F1522" s="246"/>
      <c r="G1522" s="121"/>
      <c r="H1522" s="27"/>
      <c r="I1522" s="28"/>
      <c r="J1522" s="29"/>
      <c r="K1522" s="30"/>
      <c r="L1522" s="34"/>
      <c r="M1522" s="35"/>
      <c r="N1522" s="30"/>
      <c r="O1522" s="34"/>
      <c r="P1522" s="35"/>
      <c r="Q1522" s="30"/>
      <c r="R1522" s="34"/>
      <c r="S1522" s="35"/>
      <c r="T1522" s="30"/>
      <c r="U1522" s="34"/>
      <c r="V1522" s="35"/>
      <c r="W1522" s="30"/>
      <c r="X1522" s="34"/>
      <c r="Y1522" s="34"/>
      <c r="Z1522" s="30"/>
      <c r="AA1522" s="34"/>
      <c r="AB1522" s="34"/>
      <c r="AC1522" s="30"/>
      <c r="AD1522" s="34"/>
      <c r="AE1522" s="34"/>
      <c r="AF1522" s="30"/>
      <c r="AG1522" s="34"/>
      <c r="AH1522" s="34"/>
      <c r="AI1522" s="30"/>
      <c r="AJ1522" s="34"/>
      <c r="AK1522" s="34"/>
      <c r="AL1522" s="30"/>
      <c r="AM1522" s="34"/>
      <c r="AN1522" s="34"/>
      <c r="AO1522" s="30"/>
      <c r="AP1522" s="34"/>
      <c r="AQ1522" s="34"/>
      <c r="AR1522" s="30"/>
      <c r="AS1522" s="34"/>
      <c r="AT1522" s="34"/>
      <c r="AU1522" s="30"/>
      <c r="AV1522" s="34"/>
      <c r="AW1522" s="34"/>
      <c r="AX1522" s="30"/>
      <c r="AY1522" s="34"/>
      <c r="AZ1522" s="34"/>
      <c r="BA1522" s="30"/>
      <c r="BB1522" s="34"/>
      <c r="BC1522" s="34"/>
      <c r="BD1522" s="30"/>
      <c r="BE1522" s="34"/>
      <c r="BF1522" s="34"/>
      <c r="BG1522" s="30"/>
      <c r="BH1522" s="34"/>
      <c r="BI1522" s="34"/>
      <c r="BJ1522" s="30"/>
      <c r="BK1522" s="34"/>
      <c r="BL1522" s="34"/>
      <c r="BM1522" s="122"/>
      <c r="BN1522" s="28"/>
      <c r="BO1522" s="34"/>
      <c r="BP1522" s="30"/>
      <c r="BQ1522" s="30"/>
      <c r="BR1522" s="31"/>
      <c r="BS1522" s="31"/>
      <c r="BT1522" s="31"/>
      <c r="BU1522" s="31"/>
      <c r="BV1522" s="31"/>
      <c r="BW1522" s="31"/>
      <c r="BX1522" s="31"/>
      <c r="BY1522" s="31"/>
      <c r="BZ1522" s="31"/>
      <c r="CA1522" s="31"/>
      <c r="CB1522" s="31"/>
      <c r="CC1522" s="31"/>
      <c r="CD1522" s="31"/>
      <c r="CE1522" s="31"/>
      <c r="CF1522" s="31"/>
      <c r="CG1522" s="31"/>
      <c r="CH1522" s="31"/>
      <c r="CI1522" s="31"/>
      <c r="CJ1522" s="31"/>
      <c r="CK1522" s="31"/>
      <c r="CL1522" s="31"/>
      <c r="CM1522" s="31"/>
      <c r="CN1522" s="31"/>
      <c r="CO1522" s="31"/>
      <c r="CP1522" s="31"/>
      <c r="CQ1522" s="31"/>
      <c r="CR1522" s="31"/>
      <c r="CS1522" s="31"/>
      <c r="CT1522" s="31"/>
      <c r="CU1522" s="31"/>
      <c r="CV1522" s="31"/>
      <c r="CW1522" s="31"/>
      <c r="CX1522" s="31"/>
      <c r="CY1522" s="31"/>
      <c r="CZ1522" s="31"/>
      <c r="DA1522" s="31"/>
      <c r="DB1522" s="31"/>
      <c r="DC1522" s="31"/>
      <c r="DD1522" s="31"/>
      <c r="DE1522" s="31"/>
      <c r="DF1522" s="31"/>
      <c r="DG1522" s="31"/>
      <c r="DH1522" s="31"/>
      <c r="DI1522" s="31"/>
      <c r="DJ1522" s="31"/>
      <c r="DK1522" s="31"/>
      <c r="DL1522" s="31"/>
      <c r="DM1522" s="31"/>
      <c r="DN1522" s="31"/>
      <c r="DO1522" s="31"/>
      <c r="DP1522" s="31"/>
      <c r="DQ1522" s="31"/>
      <c r="DR1522" s="31"/>
      <c r="DS1522" s="31"/>
      <c r="DT1522" s="31"/>
      <c r="DU1522" s="31"/>
      <c r="DV1522" s="31"/>
      <c r="DW1522" s="31"/>
      <c r="DX1522" s="31"/>
      <c r="DY1522" s="31"/>
      <c r="DZ1522" s="31"/>
      <c r="EA1522" s="31"/>
      <c r="EB1522" s="31"/>
      <c r="EC1522" s="31"/>
      <c r="ED1522" s="31"/>
      <c r="EE1522" s="31"/>
      <c r="EF1522" s="31"/>
      <c r="EG1522" s="31"/>
      <c r="EH1522" s="31"/>
      <c r="EI1522" s="31"/>
      <c r="EJ1522" s="31"/>
      <c r="EK1522" s="31"/>
      <c r="EL1522" s="31"/>
      <c r="EM1522" s="31"/>
      <c r="EN1522" s="31"/>
      <c r="EO1522" s="31"/>
      <c r="EP1522" s="31"/>
      <c r="EQ1522" s="31"/>
      <c r="ER1522" s="31"/>
      <c r="ES1522" s="31"/>
      <c r="ET1522" s="31"/>
      <c r="EU1522" s="31"/>
      <c r="EV1522" s="31"/>
      <c r="EW1522" s="31"/>
      <c r="EX1522" s="31"/>
      <c r="EY1522" s="31"/>
      <c r="EZ1522" s="31"/>
      <c r="FA1522" s="31"/>
      <c r="FB1522" s="31"/>
      <c r="FC1522" s="31"/>
      <c r="FD1522" s="31"/>
      <c r="FE1522" s="31"/>
      <c r="FF1522" s="31"/>
      <c r="FG1522" s="31"/>
      <c r="FH1522" s="31"/>
      <c r="FI1522" s="31"/>
      <c r="FJ1522" s="31"/>
      <c r="FK1522" s="31"/>
      <c r="FL1522" s="31"/>
      <c r="FM1522" s="31"/>
      <c r="FN1522" s="31"/>
      <c r="FO1522" s="31"/>
      <c r="FP1522" s="31"/>
      <c r="FQ1522" s="31"/>
      <c r="FR1522" s="31"/>
      <c r="FS1522" s="31"/>
      <c r="FT1522" s="31"/>
      <c r="FU1522" s="31"/>
      <c r="FV1522" s="31"/>
      <c r="FW1522" s="31"/>
      <c r="FX1522" s="31"/>
      <c r="FY1522" s="31"/>
      <c r="FZ1522" s="31"/>
      <c r="GA1522" s="31"/>
      <c r="GB1522" s="31"/>
      <c r="GC1522" s="31"/>
      <c r="GD1522" s="31"/>
      <c r="GE1522" s="31"/>
      <c r="GF1522" s="31"/>
      <c r="GG1522" s="31"/>
      <c r="GH1522" s="31"/>
      <c r="GI1522" s="31"/>
      <c r="GJ1522" s="31"/>
      <c r="GK1522" s="31"/>
      <c r="GL1522" s="31"/>
      <c r="GM1522" s="31"/>
      <c r="GN1522" s="31"/>
      <c r="GO1522" s="31"/>
      <c r="GP1522" s="31"/>
      <c r="GQ1522" s="31"/>
      <c r="GR1522" s="31"/>
      <c r="GS1522" s="31"/>
      <c r="GT1522" s="31"/>
      <c r="GU1522" s="31"/>
      <c r="GV1522" s="31"/>
      <c r="GW1522" s="31"/>
      <c r="GX1522" s="31"/>
      <c r="GY1522" s="31"/>
      <c r="GZ1522" s="31"/>
    </row>
    <row r="1523" spans="2:208" s="32" customFormat="1" x14ac:dyDescent="0.2">
      <c r="B1523" s="21"/>
      <c r="C1523" s="22"/>
      <c r="D1523" s="22"/>
      <c r="E1523" s="22"/>
      <c r="F1523" s="246"/>
      <c r="G1523" s="121"/>
      <c r="H1523" s="27"/>
      <c r="I1523" s="28"/>
      <c r="J1523" s="29"/>
      <c r="K1523" s="30"/>
      <c r="L1523" s="34"/>
      <c r="M1523" s="35"/>
      <c r="N1523" s="30"/>
      <c r="O1523" s="34"/>
      <c r="P1523" s="35"/>
      <c r="Q1523" s="30"/>
      <c r="R1523" s="34"/>
      <c r="S1523" s="35"/>
      <c r="T1523" s="30"/>
      <c r="U1523" s="34"/>
      <c r="V1523" s="35"/>
      <c r="W1523" s="30"/>
      <c r="X1523" s="34"/>
      <c r="Y1523" s="34"/>
      <c r="Z1523" s="30"/>
      <c r="AA1523" s="34"/>
      <c r="AB1523" s="34"/>
      <c r="AC1523" s="30"/>
      <c r="AD1523" s="34"/>
      <c r="AE1523" s="34"/>
      <c r="AF1523" s="30"/>
      <c r="AG1523" s="34"/>
      <c r="AH1523" s="34"/>
      <c r="AI1523" s="30"/>
      <c r="AJ1523" s="34"/>
      <c r="AK1523" s="34"/>
      <c r="AL1523" s="30"/>
      <c r="AM1523" s="34"/>
      <c r="AN1523" s="34"/>
      <c r="AO1523" s="30"/>
      <c r="AP1523" s="34"/>
      <c r="AQ1523" s="34"/>
      <c r="AR1523" s="30"/>
      <c r="AS1523" s="34"/>
      <c r="AT1523" s="34"/>
      <c r="AU1523" s="30"/>
      <c r="AV1523" s="34"/>
      <c r="AW1523" s="34"/>
      <c r="AX1523" s="30"/>
      <c r="AY1523" s="34"/>
      <c r="AZ1523" s="34"/>
      <c r="BA1523" s="30"/>
      <c r="BB1523" s="34"/>
      <c r="BC1523" s="34"/>
      <c r="BD1523" s="30"/>
      <c r="BE1523" s="34"/>
      <c r="BF1523" s="34"/>
      <c r="BG1523" s="30"/>
      <c r="BH1523" s="34"/>
      <c r="BI1523" s="34"/>
      <c r="BJ1523" s="30"/>
      <c r="BK1523" s="34"/>
      <c r="BL1523" s="34"/>
      <c r="BM1523" s="122"/>
      <c r="BN1523" s="28"/>
      <c r="BO1523" s="34"/>
      <c r="BP1523" s="30"/>
      <c r="BQ1523" s="30"/>
      <c r="BR1523" s="31"/>
      <c r="BS1523" s="31"/>
      <c r="BT1523" s="31"/>
      <c r="BU1523" s="31"/>
      <c r="BV1523" s="31"/>
      <c r="BW1523" s="31"/>
      <c r="BX1523" s="31"/>
      <c r="BY1523" s="31"/>
      <c r="BZ1523" s="31"/>
      <c r="CA1523" s="31"/>
      <c r="CB1523" s="31"/>
      <c r="CC1523" s="31"/>
      <c r="CD1523" s="31"/>
      <c r="CE1523" s="31"/>
      <c r="CF1523" s="31"/>
      <c r="CG1523" s="31"/>
      <c r="CH1523" s="31"/>
      <c r="CI1523" s="31"/>
      <c r="CJ1523" s="31"/>
      <c r="CK1523" s="31"/>
      <c r="CL1523" s="31"/>
      <c r="CM1523" s="31"/>
      <c r="CN1523" s="31"/>
      <c r="CO1523" s="31"/>
      <c r="CP1523" s="31"/>
      <c r="CQ1523" s="31"/>
      <c r="CR1523" s="31"/>
      <c r="CS1523" s="31"/>
      <c r="CT1523" s="31"/>
      <c r="CU1523" s="31"/>
      <c r="CV1523" s="31"/>
      <c r="CW1523" s="31"/>
      <c r="CX1523" s="31"/>
      <c r="CY1523" s="31"/>
      <c r="CZ1523" s="31"/>
      <c r="DA1523" s="31"/>
      <c r="DB1523" s="31"/>
      <c r="DC1523" s="31"/>
      <c r="DD1523" s="31"/>
      <c r="DE1523" s="31"/>
      <c r="DF1523" s="31"/>
      <c r="DG1523" s="31"/>
      <c r="DH1523" s="31"/>
      <c r="DI1523" s="31"/>
      <c r="DJ1523" s="31"/>
      <c r="DK1523" s="31"/>
      <c r="DL1523" s="31"/>
      <c r="DM1523" s="31"/>
      <c r="DN1523" s="31"/>
      <c r="DO1523" s="31"/>
      <c r="DP1523" s="31"/>
      <c r="DQ1523" s="31"/>
      <c r="DR1523" s="31"/>
      <c r="DS1523" s="31"/>
      <c r="DT1523" s="31"/>
      <c r="DU1523" s="31"/>
      <c r="DV1523" s="31"/>
      <c r="DW1523" s="31"/>
      <c r="DX1523" s="31"/>
      <c r="DY1523" s="31"/>
      <c r="DZ1523" s="31"/>
      <c r="EA1523" s="31"/>
      <c r="EB1523" s="31"/>
      <c r="EC1523" s="31"/>
      <c r="ED1523" s="31"/>
      <c r="EE1523" s="31"/>
      <c r="EF1523" s="31"/>
      <c r="EG1523" s="31"/>
      <c r="EH1523" s="31"/>
      <c r="EI1523" s="31"/>
      <c r="EJ1523" s="31"/>
      <c r="EK1523" s="31"/>
      <c r="EL1523" s="31"/>
      <c r="EM1523" s="31"/>
      <c r="EN1523" s="31"/>
      <c r="EO1523" s="31"/>
      <c r="EP1523" s="31"/>
      <c r="EQ1523" s="31"/>
      <c r="ER1523" s="31"/>
      <c r="ES1523" s="31"/>
      <c r="ET1523" s="31"/>
      <c r="EU1523" s="31"/>
      <c r="EV1523" s="31"/>
      <c r="EW1523" s="31"/>
      <c r="EX1523" s="31"/>
      <c r="EY1523" s="31"/>
      <c r="EZ1523" s="31"/>
      <c r="FA1523" s="31"/>
      <c r="FB1523" s="31"/>
      <c r="FC1523" s="31"/>
      <c r="FD1523" s="31"/>
      <c r="FE1523" s="31"/>
      <c r="FF1523" s="31"/>
      <c r="FG1523" s="31"/>
      <c r="FH1523" s="31"/>
      <c r="FI1523" s="31"/>
      <c r="FJ1523" s="31"/>
      <c r="FK1523" s="31"/>
      <c r="FL1523" s="31"/>
      <c r="FM1523" s="31"/>
      <c r="FN1523" s="31"/>
      <c r="FO1523" s="31"/>
      <c r="FP1523" s="31"/>
      <c r="FQ1523" s="31"/>
      <c r="FR1523" s="31"/>
      <c r="FS1523" s="31"/>
      <c r="FT1523" s="31"/>
      <c r="FU1523" s="31"/>
      <c r="FV1523" s="31"/>
      <c r="FW1523" s="31"/>
      <c r="FX1523" s="31"/>
      <c r="FY1523" s="31"/>
      <c r="FZ1523" s="31"/>
      <c r="GA1523" s="31"/>
      <c r="GB1523" s="31"/>
      <c r="GC1523" s="31"/>
      <c r="GD1523" s="31"/>
      <c r="GE1523" s="31"/>
      <c r="GF1523" s="31"/>
      <c r="GG1523" s="31"/>
      <c r="GH1523" s="31"/>
      <c r="GI1523" s="31"/>
      <c r="GJ1523" s="31"/>
      <c r="GK1523" s="31"/>
      <c r="GL1523" s="31"/>
      <c r="GM1523" s="31"/>
      <c r="GN1523" s="31"/>
      <c r="GO1523" s="31"/>
      <c r="GP1523" s="31"/>
      <c r="GQ1523" s="31"/>
      <c r="GR1523" s="31"/>
      <c r="GS1523" s="31"/>
      <c r="GT1523" s="31"/>
      <c r="GU1523" s="31"/>
      <c r="GV1523" s="31"/>
      <c r="GW1523" s="31"/>
      <c r="GX1523" s="31"/>
      <c r="GY1523" s="31"/>
      <c r="GZ1523" s="31"/>
    </row>
    <row r="1524" spans="2:208" s="32" customFormat="1" x14ac:dyDescent="0.2">
      <c r="B1524" s="21"/>
      <c r="C1524" s="22"/>
      <c r="D1524" s="22"/>
      <c r="E1524" s="22"/>
      <c r="F1524" s="246"/>
      <c r="G1524" s="121"/>
      <c r="H1524" s="27"/>
      <c r="I1524" s="28"/>
      <c r="J1524" s="29"/>
      <c r="K1524" s="30"/>
      <c r="L1524" s="34"/>
      <c r="M1524" s="35"/>
      <c r="N1524" s="30"/>
      <c r="O1524" s="34"/>
      <c r="P1524" s="35"/>
      <c r="Q1524" s="30"/>
      <c r="R1524" s="34"/>
      <c r="S1524" s="35"/>
      <c r="T1524" s="30"/>
      <c r="U1524" s="34"/>
      <c r="V1524" s="35"/>
      <c r="W1524" s="30"/>
      <c r="X1524" s="34"/>
      <c r="Y1524" s="34"/>
      <c r="Z1524" s="30"/>
      <c r="AA1524" s="34"/>
      <c r="AB1524" s="34"/>
      <c r="AC1524" s="30"/>
      <c r="AD1524" s="34"/>
      <c r="AE1524" s="34"/>
      <c r="AF1524" s="30"/>
      <c r="AG1524" s="34"/>
      <c r="AH1524" s="34"/>
      <c r="AI1524" s="30"/>
      <c r="AJ1524" s="34"/>
      <c r="AK1524" s="34"/>
      <c r="AL1524" s="30"/>
      <c r="AM1524" s="34"/>
      <c r="AN1524" s="34"/>
      <c r="AO1524" s="30"/>
      <c r="AP1524" s="34"/>
      <c r="AQ1524" s="34"/>
      <c r="AR1524" s="30"/>
      <c r="AS1524" s="34"/>
      <c r="AT1524" s="34"/>
      <c r="AU1524" s="30"/>
      <c r="AV1524" s="34"/>
      <c r="AW1524" s="34"/>
      <c r="AX1524" s="30"/>
      <c r="AY1524" s="34"/>
      <c r="AZ1524" s="34"/>
      <c r="BA1524" s="30"/>
      <c r="BB1524" s="34"/>
      <c r="BC1524" s="34"/>
      <c r="BD1524" s="30"/>
      <c r="BE1524" s="34"/>
      <c r="BF1524" s="34"/>
      <c r="BG1524" s="30"/>
      <c r="BH1524" s="34"/>
      <c r="BI1524" s="34"/>
      <c r="BJ1524" s="30"/>
      <c r="BK1524" s="34"/>
      <c r="BL1524" s="34"/>
      <c r="BM1524" s="122"/>
      <c r="BN1524" s="28"/>
      <c r="BO1524" s="34"/>
      <c r="BP1524" s="30"/>
      <c r="BQ1524" s="30"/>
      <c r="BR1524" s="31"/>
      <c r="BS1524" s="31"/>
      <c r="BT1524" s="31"/>
      <c r="BU1524" s="31"/>
      <c r="BV1524" s="31"/>
      <c r="BW1524" s="31"/>
      <c r="BX1524" s="31"/>
      <c r="BY1524" s="31"/>
      <c r="BZ1524" s="31"/>
      <c r="CA1524" s="31"/>
      <c r="CB1524" s="31"/>
      <c r="CC1524" s="31"/>
      <c r="CD1524" s="31"/>
      <c r="CE1524" s="31"/>
      <c r="CF1524" s="31"/>
      <c r="CG1524" s="31"/>
      <c r="CH1524" s="31"/>
      <c r="CI1524" s="31"/>
      <c r="CJ1524" s="31"/>
      <c r="CK1524" s="31"/>
      <c r="CL1524" s="31"/>
      <c r="CM1524" s="31"/>
      <c r="CN1524" s="31"/>
      <c r="CO1524" s="31"/>
      <c r="CP1524" s="31"/>
      <c r="CQ1524" s="31"/>
      <c r="CR1524" s="31"/>
      <c r="CS1524" s="31"/>
      <c r="CT1524" s="31"/>
      <c r="CU1524" s="31"/>
      <c r="CV1524" s="31"/>
      <c r="CW1524" s="31"/>
      <c r="CX1524" s="31"/>
      <c r="CY1524" s="31"/>
      <c r="CZ1524" s="31"/>
      <c r="DA1524" s="31"/>
      <c r="DB1524" s="31"/>
      <c r="DC1524" s="31"/>
      <c r="DD1524" s="31"/>
      <c r="DE1524" s="31"/>
      <c r="DF1524" s="31"/>
      <c r="DG1524" s="31"/>
      <c r="DH1524" s="31"/>
      <c r="DI1524" s="31"/>
      <c r="DJ1524" s="31"/>
      <c r="DK1524" s="31"/>
      <c r="DL1524" s="31"/>
      <c r="DM1524" s="31"/>
      <c r="DN1524" s="31"/>
      <c r="DO1524" s="31"/>
      <c r="DP1524" s="31"/>
      <c r="DQ1524" s="31"/>
      <c r="DR1524" s="31"/>
      <c r="DS1524" s="31"/>
      <c r="DT1524" s="31"/>
      <c r="DU1524" s="31"/>
      <c r="DV1524" s="31"/>
      <c r="DW1524" s="31"/>
      <c r="DX1524" s="31"/>
      <c r="DY1524" s="31"/>
      <c r="DZ1524" s="31"/>
      <c r="EA1524" s="31"/>
      <c r="EB1524" s="31"/>
      <c r="EC1524" s="31"/>
      <c r="ED1524" s="31"/>
      <c r="EE1524" s="31"/>
      <c r="EF1524" s="31"/>
      <c r="EG1524" s="31"/>
      <c r="EH1524" s="31"/>
      <c r="EI1524" s="31"/>
      <c r="EJ1524" s="31"/>
      <c r="EK1524" s="31"/>
      <c r="EL1524" s="31"/>
      <c r="EM1524" s="31"/>
      <c r="EN1524" s="31"/>
      <c r="EO1524" s="31"/>
      <c r="EP1524" s="31"/>
      <c r="EQ1524" s="31"/>
      <c r="ER1524" s="31"/>
      <c r="ES1524" s="31"/>
      <c r="ET1524" s="31"/>
      <c r="EU1524" s="31"/>
      <c r="EV1524" s="31"/>
      <c r="EW1524" s="31"/>
      <c r="EX1524" s="31"/>
      <c r="EY1524" s="31"/>
      <c r="EZ1524" s="31"/>
      <c r="FA1524" s="31"/>
      <c r="FB1524" s="31"/>
      <c r="FC1524" s="31"/>
      <c r="FD1524" s="31"/>
      <c r="FE1524" s="31"/>
      <c r="FF1524" s="31"/>
      <c r="FG1524" s="31"/>
      <c r="FH1524" s="31"/>
      <c r="FI1524" s="31"/>
      <c r="FJ1524" s="31"/>
      <c r="FK1524" s="31"/>
      <c r="FL1524" s="31"/>
      <c r="FM1524" s="31"/>
      <c r="FN1524" s="31"/>
      <c r="FO1524" s="31"/>
      <c r="FP1524" s="31"/>
      <c r="FQ1524" s="31"/>
      <c r="FR1524" s="31"/>
      <c r="FS1524" s="31"/>
      <c r="FT1524" s="31"/>
      <c r="FU1524" s="31"/>
      <c r="FV1524" s="31"/>
      <c r="FW1524" s="31"/>
      <c r="FX1524" s="31"/>
      <c r="FY1524" s="31"/>
      <c r="FZ1524" s="31"/>
      <c r="GA1524" s="31"/>
      <c r="GB1524" s="31"/>
      <c r="GC1524" s="31"/>
      <c r="GD1524" s="31"/>
      <c r="GE1524" s="31"/>
      <c r="GF1524" s="31"/>
      <c r="GG1524" s="31"/>
      <c r="GH1524" s="31"/>
      <c r="GI1524" s="31"/>
      <c r="GJ1524" s="31"/>
      <c r="GK1524" s="31"/>
      <c r="GL1524" s="31"/>
      <c r="GM1524" s="31"/>
      <c r="GN1524" s="31"/>
      <c r="GO1524" s="31"/>
      <c r="GP1524" s="31"/>
      <c r="GQ1524" s="31"/>
      <c r="GR1524" s="31"/>
      <c r="GS1524" s="31"/>
      <c r="GT1524" s="31"/>
      <c r="GU1524" s="31"/>
      <c r="GV1524" s="31"/>
      <c r="GW1524" s="31"/>
      <c r="GX1524" s="31"/>
      <c r="GY1524" s="31"/>
      <c r="GZ1524" s="31"/>
    </row>
    <row r="1525" spans="2:208" s="32" customFormat="1" x14ac:dyDescent="0.2">
      <c r="B1525" s="21"/>
      <c r="C1525" s="22"/>
      <c r="D1525" s="22"/>
      <c r="E1525" s="22"/>
      <c r="F1525" s="246"/>
      <c r="G1525" s="121"/>
      <c r="H1525" s="27"/>
      <c r="I1525" s="28"/>
      <c r="J1525" s="29"/>
      <c r="K1525" s="30"/>
      <c r="L1525" s="34"/>
      <c r="M1525" s="35"/>
      <c r="N1525" s="30"/>
      <c r="O1525" s="34"/>
      <c r="P1525" s="35"/>
      <c r="Q1525" s="30"/>
      <c r="R1525" s="34"/>
      <c r="S1525" s="35"/>
      <c r="T1525" s="30"/>
      <c r="U1525" s="34"/>
      <c r="V1525" s="35"/>
      <c r="W1525" s="30"/>
      <c r="X1525" s="34"/>
      <c r="Y1525" s="34"/>
      <c r="Z1525" s="30"/>
      <c r="AA1525" s="34"/>
      <c r="AB1525" s="34"/>
      <c r="AC1525" s="30"/>
      <c r="AD1525" s="34"/>
      <c r="AE1525" s="34"/>
      <c r="AF1525" s="30"/>
      <c r="AG1525" s="34"/>
      <c r="AH1525" s="34"/>
      <c r="AI1525" s="30"/>
      <c r="AJ1525" s="34"/>
      <c r="AK1525" s="34"/>
      <c r="AL1525" s="30"/>
      <c r="AM1525" s="34"/>
      <c r="AN1525" s="34"/>
      <c r="AO1525" s="30"/>
      <c r="AP1525" s="34"/>
      <c r="AQ1525" s="34"/>
      <c r="AR1525" s="30"/>
      <c r="AS1525" s="34"/>
      <c r="AT1525" s="34"/>
      <c r="AU1525" s="30"/>
      <c r="AV1525" s="34"/>
      <c r="AW1525" s="34"/>
      <c r="AX1525" s="30"/>
      <c r="AY1525" s="34"/>
      <c r="AZ1525" s="34"/>
      <c r="BA1525" s="30"/>
      <c r="BB1525" s="34"/>
      <c r="BC1525" s="34"/>
      <c r="BD1525" s="30"/>
      <c r="BE1525" s="34"/>
      <c r="BF1525" s="34"/>
      <c r="BG1525" s="30"/>
      <c r="BH1525" s="34"/>
      <c r="BI1525" s="34"/>
      <c r="BJ1525" s="30"/>
      <c r="BK1525" s="34"/>
      <c r="BL1525" s="34"/>
      <c r="BM1525" s="122"/>
      <c r="BN1525" s="28"/>
      <c r="BO1525" s="34"/>
      <c r="BP1525" s="30"/>
      <c r="BQ1525" s="30"/>
      <c r="BR1525" s="31"/>
      <c r="BS1525" s="31"/>
      <c r="BT1525" s="31"/>
      <c r="BU1525" s="31"/>
      <c r="BV1525" s="31"/>
      <c r="BW1525" s="31"/>
      <c r="BX1525" s="31"/>
      <c r="BY1525" s="31"/>
      <c r="BZ1525" s="31"/>
      <c r="CA1525" s="31"/>
      <c r="CB1525" s="31"/>
      <c r="CC1525" s="31"/>
      <c r="CD1525" s="31"/>
      <c r="CE1525" s="31"/>
      <c r="CF1525" s="31"/>
      <c r="CG1525" s="31"/>
      <c r="CH1525" s="31"/>
      <c r="CI1525" s="31"/>
      <c r="CJ1525" s="31"/>
      <c r="CK1525" s="31"/>
      <c r="CL1525" s="31"/>
      <c r="CM1525" s="31"/>
      <c r="CN1525" s="31"/>
      <c r="CO1525" s="31"/>
      <c r="CP1525" s="31"/>
      <c r="CQ1525" s="31"/>
      <c r="CR1525" s="31"/>
      <c r="CS1525" s="31"/>
      <c r="CT1525" s="31"/>
      <c r="CU1525" s="31"/>
      <c r="CV1525" s="31"/>
      <c r="CW1525" s="31"/>
      <c r="CX1525" s="31"/>
      <c r="CY1525" s="31"/>
      <c r="CZ1525" s="31"/>
      <c r="DA1525" s="31"/>
      <c r="DB1525" s="31"/>
      <c r="DC1525" s="31"/>
      <c r="DD1525" s="31"/>
      <c r="DE1525" s="31"/>
      <c r="DF1525" s="31"/>
      <c r="DG1525" s="31"/>
      <c r="DH1525" s="31"/>
      <c r="DI1525" s="31"/>
      <c r="DJ1525" s="31"/>
      <c r="DK1525" s="31"/>
      <c r="DL1525" s="31"/>
      <c r="DM1525" s="31"/>
      <c r="DN1525" s="31"/>
      <c r="DO1525" s="31"/>
      <c r="DP1525" s="31"/>
      <c r="DQ1525" s="31"/>
      <c r="DR1525" s="31"/>
      <c r="DS1525" s="31"/>
      <c r="DT1525" s="31"/>
      <c r="DU1525" s="31"/>
      <c r="DV1525" s="31"/>
      <c r="DW1525" s="31"/>
      <c r="DX1525" s="31"/>
      <c r="DY1525" s="31"/>
      <c r="DZ1525" s="31"/>
      <c r="EA1525" s="31"/>
      <c r="EB1525" s="31"/>
      <c r="EC1525" s="31"/>
      <c r="ED1525" s="31"/>
      <c r="EE1525" s="31"/>
      <c r="EF1525" s="31"/>
      <c r="EG1525" s="31"/>
      <c r="EH1525" s="31"/>
      <c r="EI1525" s="31"/>
      <c r="EJ1525" s="31"/>
      <c r="EK1525" s="31"/>
      <c r="EL1525" s="31"/>
      <c r="EM1525" s="31"/>
      <c r="EN1525" s="31"/>
      <c r="EO1525" s="31"/>
      <c r="EP1525" s="31"/>
      <c r="EQ1525" s="31"/>
      <c r="ER1525" s="31"/>
      <c r="ES1525" s="31"/>
      <c r="ET1525" s="31"/>
      <c r="EU1525" s="31"/>
      <c r="EV1525" s="31"/>
      <c r="EW1525" s="31"/>
      <c r="EX1525" s="31"/>
      <c r="EY1525" s="31"/>
      <c r="EZ1525" s="31"/>
      <c r="FA1525" s="31"/>
      <c r="FB1525" s="31"/>
      <c r="FC1525" s="31"/>
      <c r="FD1525" s="31"/>
      <c r="FE1525" s="31"/>
      <c r="FF1525" s="31"/>
      <c r="FG1525" s="31"/>
      <c r="FH1525" s="31"/>
      <c r="FI1525" s="31"/>
      <c r="FJ1525" s="31"/>
      <c r="FK1525" s="31"/>
      <c r="FL1525" s="31"/>
      <c r="FM1525" s="31"/>
      <c r="FN1525" s="31"/>
      <c r="FO1525" s="31"/>
      <c r="FP1525" s="31"/>
      <c r="FQ1525" s="31"/>
      <c r="FR1525" s="31"/>
      <c r="FS1525" s="31"/>
      <c r="FT1525" s="31"/>
      <c r="FU1525" s="31"/>
      <c r="FV1525" s="31"/>
      <c r="FW1525" s="31"/>
      <c r="FX1525" s="31"/>
      <c r="FY1525" s="31"/>
      <c r="FZ1525" s="31"/>
      <c r="GA1525" s="31"/>
      <c r="GB1525" s="31"/>
      <c r="GC1525" s="31"/>
      <c r="GD1525" s="31"/>
      <c r="GE1525" s="31"/>
      <c r="GF1525" s="31"/>
      <c r="GG1525" s="31"/>
      <c r="GH1525" s="31"/>
      <c r="GI1525" s="31"/>
      <c r="GJ1525" s="31"/>
      <c r="GK1525" s="31"/>
      <c r="GL1525" s="31"/>
      <c r="GM1525" s="31"/>
      <c r="GN1525" s="31"/>
      <c r="GO1525" s="31"/>
      <c r="GP1525" s="31"/>
      <c r="GQ1525" s="31"/>
      <c r="GR1525" s="31"/>
      <c r="GS1525" s="31"/>
      <c r="GT1525" s="31"/>
      <c r="GU1525" s="31"/>
      <c r="GV1525" s="31"/>
      <c r="GW1525" s="31"/>
      <c r="GX1525" s="31"/>
      <c r="GY1525" s="31"/>
      <c r="GZ1525" s="31"/>
    </row>
    <row r="1526" spans="2:208" s="32" customFormat="1" x14ac:dyDescent="0.2">
      <c r="B1526" s="21"/>
      <c r="C1526" s="22"/>
      <c r="D1526" s="22"/>
      <c r="E1526" s="22"/>
      <c r="F1526" s="246"/>
      <c r="G1526" s="121"/>
      <c r="H1526" s="27"/>
      <c r="I1526" s="28"/>
      <c r="J1526" s="29"/>
      <c r="K1526" s="30"/>
      <c r="L1526" s="34"/>
      <c r="M1526" s="35"/>
      <c r="N1526" s="30"/>
      <c r="O1526" s="34"/>
      <c r="P1526" s="35"/>
      <c r="Q1526" s="30"/>
      <c r="R1526" s="34"/>
      <c r="S1526" s="35"/>
      <c r="T1526" s="30"/>
      <c r="U1526" s="34"/>
      <c r="V1526" s="35"/>
      <c r="W1526" s="30"/>
      <c r="X1526" s="34"/>
      <c r="Y1526" s="34"/>
      <c r="Z1526" s="30"/>
      <c r="AA1526" s="34"/>
      <c r="AB1526" s="34"/>
      <c r="AC1526" s="30"/>
      <c r="AD1526" s="34"/>
      <c r="AE1526" s="34"/>
      <c r="AF1526" s="30"/>
      <c r="AG1526" s="34"/>
      <c r="AH1526" s="34"/>
      <c r="AI1526" s="30"/>
      <c r="AJ1526" s="34"/>
      <c r="AK1526" s="34"/>
      <c r="AL1526" s="30"/>
      <c r="AM1526" s="34"/>
      <c r="AN1526" s="34"/>
      <c r="AO1526" s="30"/>
      <c r="AP1526" s="34"/>
      <c r="AQ1526" s="34"/>
      <c r="AR1526" s="30"/>
      <c r="AS1526" s="34"/>
      <c r="AT1526" s="34"/>
      <c r="AU1526" s="30"/>
      <c r="AV1526" s="34"/>
      <c r="AW1526" s="34"/>
      <c r="AX1526" s="30"/>
      <c r="AY1526" s="34"/>
      <c r="AZ1526" s="34"/>
      <c r="BA1526" s="30"/>
      <c r="BB1526" s="34"/>
      <c r="BC1526" s="34"/>
      <c r="BD1526" s="30"/>
      <c r="BE1526" s="34"/>
      <c r="BF1526" s="34"/>
      <c r="BG1526" s="30"/>
      <c r="BH1526" s="34"/>
      <c r="BI1526" s="34"/>
      <c r="BJ1526" s="30"/>
      <c r="BK1526" s="34"/>
      <c r="BL1526" s="34"/>
      <c r="BM1526" s="122"/>
      <c r="BN1526" s="28"/>
      <c r="BO1526" s="34"/>
      <c r="BP1526" s="30"/>
      <c r="BQ1526" s="30"/>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1"/>
      <c r="DD1526" s="31"/>
      <c r="DE1526" s="31"/>
      <c r="DF1526" s="31"/>
      <c r="DG1526" s="31"/>
      <c r="DH1526" s="31"/>
      <c r="DI1526" s="31"/>
      <c r="DJ1526" s="31"/>
      <c r="DK1526" s="31"/>
      <c r="DL1526" s="31"/>
      <c r="DM1526" s="31"/>
      <c r="DN1526" s="31"/>
      <c r="DO1526" s="31"/>
      <c r="DP1526" s="31"/>
      <c r="DQ1526" s="31"/>
      <c r="DR1526" s="31"/>
      <c r="DS1526" s="31"/>
      <c r="DT1526" s="31"/>
      <c r="DU1526" s="31"/>
      <c r="DV1526" s="31"/>
      <c r="DW1526" s="31"/>
      <c r="DX1526" s="31"/>
      <c r="DY1526" s="31"/>
      <c r="DZ1526" s="31"/>
      <c r="EA1526" s="31"/>
      <c r="EB1526" s="31"/>
      <c r="EC1526" s="31"/>
      <c r="ED1526" s="31"/>
      <c r="EE1526" s="31"/>
      <c r="EF1526" s="31"/>
      <c r="EG1526" s="31"/>
      <c r="EH1526" s="31"/>
      <c r="EI1526" s="31"/>
      <c r="EJ1526" s="31"/>
      <c r="EK1526" s="31"/>
      <c r="EL1526" s="31"/>
      <c r="EM1526" s="31"/>
      <c r="EN1526" s="31"/>
      <c r="EO1526" s="31"/>
      <c r="EP1526" s="31"/>
      <c r="EQ1526" s="31"/>
      <c r="ER1526" s="31"/>
      <c r="ES1526" s="31"/>
      <c r="ET1526" s="31"/>
      <c r="EU1526" s="31"/>
      <c r="EV1526" s="31"/>
      <c r="EW1526" s="31"/>
      <c r="EX1526" s="31"/>
      <c r="EY1526" s="31"/>
      <c r="EZ1526" s="31"/>
      <c r="FA1526" s="31"/>
      <c r="FB1526" s="31"/>
      <c r="FC1526" s="31"/>
      <c r="FD1526" s="31"/>
      <c r="FE1526" s="31"/>
      <c r="FF1526" s="31"/>
      <c r="FG1526" s="31"/>
      <c r="FH1526" s="31"/>
      <c r="FI1526" s="31"/>
      <c r="FJ1526" s="31"/>
      <c r="FK1526" s="31"/>
      <c r="FL1526" s="31"/>
      <c r="FM1526" s="31"/>
      <c r="FN1526" s="31"/>
      <c r="FO1526" s="31"/>
      <c r="FP1526" s="31"/>
      <c r="FQ1526" s="31"/>
      <c r="FR1526" s="31"/>
      <c r="FS1526" s="31"/>
      <c r="FT1526" s="31"/>
      <c r="FU1526" s="31"/>
      <c r="FV1526" s="31"/>
      <c r="FW1526" s="31"/>
      <c r="FX1526" s="31"/>
      <c r="FY1526" s="31"/>
      <c r="FZ1526" s="31"/>
      <c r="GA1526" s="31"/>
      <c r="GB1526" s="31"/>
      <c r="GC1526" s="31"/>
      <c r="GD1526" s="31"/>
      <c r="GE1526" s="31"/>
      <c r="GF1526" s="31"/>
      <c r="GG1526" s="31"/>
      <c r="GH1526" s="31"/>
      <c r="GI1526" s="31"/>
      <c r="GJ1526" s="31"/>
      <c r="GK1526" s="31"/>
      <c r="GL1526" s="31"/>
      <c r="GM1526" s="31"/>
      <c r="GN1526" s="31"/>
      <c r="GO1526" s="31"/>
      <c r="GP1526" s="31"/>
      <c r="GQ1526" s="31"/>
      <c r="GR1526" s="31"/>
      <c r="GS1526" s="31"/>
      <c r="GT1526" s="31"/>
      <c r="GU1526" s="31"/>
      <c r="GV1526" s="31"/>
      <c r="GW1526" s="31"/>
      <c r="GX1526" s="31"/>
      <c r="GY1526" s="31"/>
      <c r="GZ1526" s="31"/>
    </row>
    <row r="1527" spans="2:208" s="32" customFormat="1" x14ac:dyDescent="0.2">
      <c r="B1527" s="21"/>
      <c r="C1527" s="22"/>
      <c r="D1527" s="22"/>
      <c r="E1527" s="22"/>
      <c r="F1527" s="246"/>
      <c r="G1527" s="121"/>
      <c r="H1527" s="27"/>
      <c r="I1527" s="28"/>
      <c r="J1527" s="29"/>
      <c r="K1527" s="30"/>
      <c r="L1527" s="34"/>
      <c r="M1527" s="35"/>
      <c r="N1527" s="30"/>
      <c r="O1527" s="34"/>
      <c r="P1527" s="35"/>
      <c r="Q1527" s="30"/>
      <c r="R1527" s="34"/>
      <c r="S1527" s="35"/>
      <c r="T1527" s="30"/>
      <c r="U1527" s="34"/>
      <c r="V1527" s="35"/>
      <c r="W1527" s="30"/>
      <c r="X1527" s="34"/>
      <c r="Y1527" s="34"/>
      <c r="Z1527" s="30"/>
      <c r="AA1527" s="34"/>
      <c r="AB1527" s="34"/>
      <c r="AC1527" s="30"/>
      <c r="AD1527" s="34"/>
      <c r="AE1527" s="34"/>
      <c r="AF1527" s="30"/>
      <c r="AG1527" s="34"/>
      <c r="AH1527" s="34"/>
      <c r="AI1527" s="30"/>
      <c r="AJ1527" s="34"/>
      <c r="AK1527" s="34"/>
      <c r="AL1527" s="30"/>
      <c r="AM1527" s="34"/>
      <c r="AN1527" s="34"/>
      <c r="AO1527" s="30"/>
      <c r="AP1527" s="34"/>
      <c r="AQ1527" s="34"/>
      <c r="AR1527" s="30"/>
      <c r="AS1527" s="34"/>
      <c r="AT1527" s="34"/>
      <c r="AU1527" s="30"/>
      <c r="AV1527" s="34"/>
      <c r="AW1527" s="34"/>
      <c r="AX1527" s="30"/>
      <c r="AY1527" s="34"/>
      <c r="AZ1527" s="34"/>
      <c r="BA1527" s="30"/>
      <c r="BB1527" s="34"/>
      <c r="BC1527" s="34"/>
      <c r="BD1527" s="30"/>
      <c r="BE1527" s="34"/>
      <c r="BF1527" s="34"/>
      <c r="BG1527" s="30"/>
      <c r="BH1527" s="34"/>
      <c r="BI1527" s="34"/>
      <c r="BJ1527" s="30"/>
      <c r="BK1527" s="34"/>
      <c r="BL1527" s="34"/>
      <c r="BM1527" s="122"/>
      <c r="BN1527" s="28"/>
      <c r="BO1527" s="34"/>
      <c r="BP1527" s="30"/>
      <c r="BQ1527" s="30"/>
      <c r="BR1527" s="31"/>
      <c r="BS1527" s="31"/>
      <c r="BT1527" s="31"/>
      <c r="BU1527" s="31"/>
      <c r="BV1527" s="31"/>
      <c r="BW1527" s="31"/>
      <c r="BX1527" s="31"/>
      <c r="BY1527" s="31"/>
      <c r="BZ1527" s="31"/>
      <c r="CA1527" s="31"/>
      <c r="CB1527" s="31"/>
      <c r="CC1527" s="31"/>
      <c r="CD1527" s="31"/>
      <c r="CE1527" s="31"/>
      <c r="CF1527" s="31"/>
      <c r="CG1527" s="31"/>
      <c r="CH1527" s="31"/>
      <c r="CI1527" s="31"/>
      <c r="CJ1527" s="31"/>
      <c r="CK1527" s="31"/>
      <c r="CL1527" s="31"/>
      <c r="CM1527" s="31"/>
      <c r="CN1527" s="31"/>
      <c r="CO1527" s="31"/>
      <c r="CP1527" s="31"/>
      <c r="CQ1527" s="31"/>
      <c r="CR1527" s="31"/>
      <c r="CS1527" s="31"/>
      <c r="CT1527" s="31"/>
      <c r="CU1527" s="31"/>
      <c r="CV1527" s="31"/>
      <c r="CW1527" s="31"/>
      <c r="CX1527" s="31"/>
      <c r="CY1527" s="31"/>
      <c r="CZ1527" s="31"/>
      <c r="DA1527" s="31"/>
      <c r="DB1527" s="31"/>
      <c r="DC1527" s="31"/>
      <c r="DD1527" s="31"/>
      <c r="DE1527" s="31"/>
      <c r="DF1527" s="31"/>
      <c r="DG1527" s="31"/>
      <c r="DH1527" s="31"/>
      <c r="DI1527" s="31"/>
      <c r="DJ1527" s="31"/>
      <c r="DK1527" s="31"/>
      <c r="DL1527" s="31"/>
      <c r="DM1527" s="31"/>
      <c r="DN1527" s="31"/>
      <c r="DO1527" s="31"/>
      <c r="DP1527" s="31"/>
      <c r="DQ1527" s="31"/>
      <c r="DR1527" s="31"/>
      <c r="DS1527" s="31"/>
      <c r="DT1527" s="31"/>
      <c r="DU1527" s="31"/>
      <c r="DV1527" s="31"/>
      <c r="DW1527" s="31"/>
      <c r="DX1527" s="31"/>
      <c r="DY1527" s="31"/>
      <c r="DZ1527" s="31"/>
      <c r="EA1527" s="31"/>
      <c r="EB1527" s="31"/>
      <c r="EC1527" s="31"/>
      <c r="ED1527" s="31"/>
      <c r="EE1527" s="31"/>
      <c r="EF1527" s="31"/>
      <c r="EG1527" s="31"/>
      <c r="EH1527" s="31"/>
      <c r="EI1527" s="31"/>
      <c r="EJ1527" s="31"/>
      <c r="EK1527" s="31"/>
      <c r="EL1527" s="31"/>
      <c r="EM1527" s="31"/>
      <c r="EN1527" s="31"/>
      <c r="EO1527" s="31"/>
      <c r="EP1527" s="31"/>
      <c r="EQ1527" s="31"/>
      <c r="ER1527" s="31"/>
      <c r="ES1527" s="31"/>
      <c r="ET1527" s="31"/>
      <c r="EU1527" s="31"/>
      <c r="EV1527" s="31"/>
      <c r="EW1527" s="31"/>
      <c r="EX1527" s="31"/>
      <c r="EY1527" s="31"/>
      <c r="EZ1527" s="31"/>
      <c r="FA1527" s="31"/>
      <c r="FB1527" s="31"/>
      <c r="FC1527" s="31"/>
      <c r="FD1527" s="31"/>
      <c r="FE1527" s="31"/>
      <c r="FF1527" s="31"/>
      <c r="FG1527" s="31"/>
      <c r="FH1527" s="31"/>
      <c r="FI1527" s="31"/>
      <c r="FJ1527" s="31"/>
      <c r="FK1527" s="31"/>
      <c r="FL1527" s="31"/>
      <c r="FM1527" s="31"/>
      <c r="FN1527" s="31"/>
      <c r="FO1527" s="31"/>
      <c r="FP1527" s="31"/>
      <c r="FQ1527" s="31"/>
      <c r="FR1527" s="31"/>
      <c r="FS1527" s="31"/>
      <c r="FT1527" s="31"/>
      <c r="FU1527" s="31"/>
      <c r="FV1527" s="31"/>
      <c r="FW1527" s="31"/>
      <c r="FX1527" s="31"/>
      <c r="FY1527" s="31"/>
      <c r="FZ1527" s="31"/>
      <c r="GA1527" s="31"/>
      <c r="GB1527" s="31"/>
      <c r="GC1527" s="31"/>
      <c r="GD1527" s="31"/>
      <c r="GE1527" s="31"/>
      <c r="GF1527" s="31"/>
      <c r="GG1527" s="31"/>
      <c r="GH1527" s="31"/>
      <c r="GI1527" s="31"/>
      <c r="GJ1527" s="31"/>
      <c r="GK1527" s="31"/>
      <c r="GL1527" s="31"/>
      <c r="GM1527" s="31"/>
      <c r="GN1527" s="31"/>
      <c r="GO1527" s="31"/>
      <c r="GP1527" s="31"/>
      <c r="GQ1527" s="31"/>
      <c r="GR1527" s="31"/>
      <c r="GS1527" s="31"/>
      <c r="GT1527" s="31"/>
      <c r="GU1527" s="31"/>
      <c r="GV1527" s="31"/>
      <c r="GW1527" s="31"/>
      <c r="GX1527" s="31"/>
      <c r="GY1527" s="31"/>
      <c r="GZ1527" s="31"/>
    </row>
    <row r="1528" spans="2:208" s="32" customFormat="1" x14ac:dyDescent="0.2">
      <c r="B1528" s="21"/>
      <c r="C1528" s="22"/>
      <c r="D1528" s="22"/>
      <c r="E1528" s="22"/>
      <c r="F1528" s="246"/>
      <c r="G1528" s="121"/>
      <c r="H1528" s="27"/>
      <c r="I1528" s="28"/>
      <c r="J1528" s="29"/>
      <c r="K1528" s="30"/>
      <c r="L1528" s="34"/>
      <c r="M1528" s="35"/>
      <c r="N1528" s="30"/>
      <c r="O1528" s="34"/>
      <c r="P1528" s="35"/>
      <c r="Q1528" s="30"/>
      <c r="R1528" s="34"/>
      <c r="S1528" s="35"/>
      <c r="T1528" s="30"/>
      <c r="U1528" s="34"/>
      <c r="V1528" s="35"/>
      <c r="W1528" s="30"/>
      <c r="X1528" s="34"/>
      <c r="Y1528" s="34"/>
      <c r="Z1528" s="30"/>
      <c r="AA1528" s="34"/>
      <c r="AB1528" s="34"/>
      <c r="AC1528" s="30"/>
      <c r="AD1528" s="34"/>
      <c r="AE1528" s="34"/>
      <c r="AF1528" s="30"/>
      <c r="AG1528" s="34"/>
      <c r="AH1528" s="34"/>
      <c r="AI1528" s="30"/>
      <c r="AJ1528" s="34"/>
      <c r="AK1528" s="34"/>
      <c r="AL1528" s="30"/>
      <c r="AM1528" s="34"/>
      <c r="AN1528" s="34"/>
      <c r="AO1528" s="30"/>
      <c r="AP1528" s="34"/>
      <c r="AQ1528" s="34"/>
      <c r="AR1528" s="30"/>
      <c r="AS1528" s="34"/>
      <c r="AT1528" s="34"/>
      <c r="AU1528" s="30"/>
      <c r="AV1528" s="34"/>
      <c r="AW1528" s="34"/>
      <c r="AX1528" s="30"/>
      <c r="AY1528" s="34"/>
      <c r="AZ1528" s="34"/>
      <c r="BA1528" s="30"/>
      <c r="BB1528" s="34"/>
      <c r="BC1528" s="34"/>
      <c r="BD1528" s="30"/>
      <c r="BE1528" s="34"/>
      <c r="BF1528" s="34"/>
      <c r="BG1528" s="30"/>
      <c r="BH1528" s="34"/>
      <c r="BI1528" s="34"/>
      <c r="BJ1528" s="30"/>
      <c r="BK1528" s="34"/>
      <c r="BL1528" s="34"/>
      <c r="BM1528" s="122"/>
      <c r="BN1528" s="28"/>
      <c r="BO1528" s="34"/>
      <c r="BP1528" s="30"/>
      <c r="BQ1528" s="30"/>
      <c r="BR1528" s="31"/>
      <c r="BS1528" s="31"/>
      <c r="BT1528" s="31"/>
      <c r="BU1528" s="31"/>
      <c r="BV1528" s="31"/>
      <c r="BW1528" s="31"/>
      <c r="BX1528" s="31"/>
      <c r="BY1528" s="31"/>
      <c r="BZ1528" s="31"/>
      <c r="CA1528" s="31"/>
      <c r="CB1528" s="31"/>
      <c r="CC1528" s="31"/>
      <c r="CD1528" s="31"/>
      <c r="CE1528" s="31"/>
      <c r="CF1528" s="31"/>
      <c r="CG1528" s="31"/>
      <c r="CH1528" s="31"/>
      <c r="CI1528" s="31"/>
      <c r="CJ1528" s="31"/>
      <c r="CK1528" s="31"/>
      <c r="CL1528" s="31"/>
      <c r="CM1528" s="31"/>
      <c r="CN1528" s="31"/>
      <c r="CO1528" s="31"/>
      <c r="CP1528" s="31"/>
      <c r="CQ1528" s="31"/>
      <c r="CR1528" s="31"/>
      <c r="CS1528" s="31"/>
      <c r="CT1528" s="31"/>
      <c r="CU1528" s="31"/>
      <c r="CV1528" s="31"/>
      <c r="CW1528" s="31"/>
      <c r="CX1528" s="31"/>
      <c r="CY1528" s="31"/>
      <c r="CZ1528" s="31"/>
      <c r="DA1528" s="31"/>
      <c r="DB1528" s="31"/>
      <c r="DC1528" s="31"/>
      <c r="DD1528" s="31"/>
      <c r="DE1528" s="31"/>
      <c r="DF1528" s="31"/>
      <c r="DG1528" s="31"/>
      <c r="DH1528" s="31"/>
      <c r="DI1528" s="31"/>
      <c r="DJ1528" s="31"/>
      <c r="DK1528" s="31"/>
      <c r="DL1528" s="31"/>
      <c r="DM1528" s="31"/>
      <c r="DN1528" s="31"/>
      <c r="DO1528" s="31"/>
      <c r="DP1528" s="31"/>
      <c r="DQ1528" s="31"/>
      <c r="DR1528" s="31"/>
      <c r="DS1528" s="31"/>
      <c r="DT1528" s="31"/>
      <c r="DU1528" s="31"/>
      <c r="DV1528" s="31"/>
      <c r="DW1528" s="31"/>
      <c r="DX1528" s="31"/>
      <c r="DY1528" s="31"/>
      <c r="DZ1528" s="31"/>
      <c r="EA1528" s="31"/>
      <c r="EB1528" s="31"/>
      <c r="EC1528" s="31"/>
      <c r="ED1528" s="31"/>
      <c r="EE1528" s="31"/>
      <c r="EF1528" s="31"/>
      <c r="EG1528" s="31"/>
      <c r="EH1528" s="31"/>
      <c r="EI1528" s="31"/>
      <c r="EJ1528" s="31"/>
      <c r="EK1528" s="31"/>
      <c r="EL1528" s="31"/>
      <c r="EM1528" s="31"/>
      <c r="EN1528" s="31"/>
      <c r="EO1528" s="31"/>
      <c r="EP1528" s="31"/>
      <c r="EQ1528" s="31"/>
      <c r="ER1528" s="31"/>
      <c r="ES1528" s="31"/>
      <c r="ET1528" s="31"/>
      <c r="EU1528" s="31"/>
      <c r="EV1528" s="31"/>
      <c r="EW1528" s="31"/>
      <c r="EX1528" s="31"/>
      <c r="EY1528" s="31"/>
      <c r="EZ1528" s="31"/>
      <c r="FA1528" s="31"/>
      <c r="FB1528" s="31"/>
      <c r="FC1528" s="31"/>
      <c r="FD1528" s="31"/>
      <c r="FE1528" s="31"/>
      <c r="FF1528" s="31"/>
      <c r="FG1528" s="31"/>
      <c r="FH1528" s="31"/>
      <c r="FI1528" s="31"/>
      <c r="FJ1528" s="31"/>
      <c r="FK1528" s="31"/>
      <c r="FL1528" s="31"/>
      <c r="FM1528" s="31"/>
      <c r="FN1528" s="31"/>
      <c r="FO1528" s="31"/>
      <c r="FP1528" s="31"/>
      <c r="FQ1528" s="31"/>
      <c r="FR1528" s="31"/>
      <c r="FS1528" s="31"/>
      <c r="FT1528" s="31"/>
      <c r="FU1528" s="31"/>
      <c r="FV1528" s="31"/>
      <c r="FW1528" s="31"/>
      <c r="FX1528" s="31"/>
      <c r="FY1528" s="31"/>
      <c r="FZ1528" s="31"/>
      <c r="GA1528" s="31"/>
      <c r="GB1528" s="31"/>
      <c r="GC1528" s="31"/>
      <c r="GD1528" s="31"/>
      <c r="GE1528" s="31"/>
      <c r="GF1528" s="31"/>
      <c r="GG1528" s="31"/>
      <c r="GH1528" s="31"/>
      <c r="GI1528" s="31"/>
      <c r="GJ1528" s="31"/>
      <c r="GK1528" s="31"/>
      <c r="GL1528" s="31"/>
      <c r="GM1528" s="31"/>
      <c r="GN1528" s="31"/>
      <c r="GO1528" s="31"/>
      <c r="GP1528" s="31"/>
      <c r="GQ1528" s="31"/>
      <c r="GR1528" s="31"/>
      <c r="GS1528" s="31"/>
      <c r="GT1528" s="31"/>
      <c r="GU1528" s="31"/>
      <c r="GV1528" s="31"/>
      <c r="GW1528" s="31"/>
      <c r="GX1528" s="31"/>
      <c r="GY1528" s="31"/>
      <c r="GZ1528" s="31"/>
    </row>
    <row r="1529" spans="2:208" s="32" customFormat="1" x14ac:dyDescent="0.2">
      <c r="B1529" s="21"/>
      <c r="C1529" s="22"/>
      <c r="D1529" s="22"/>
      <c r="E1529" s="22"/>
      <c r="F1529" s="246"/>
      <c r="G1529" s="121"/>
      <c r="H1529" s="27"/>
      <c r="I1529" s="28"/>
      <c r="J1529" s="29"/>
      <c r="K1529" s="30"/>
      <c r="L1529" s="34"/>
      <c r="M1529" s="35"/>
      <c r="N1529" s="30"/>
      <c r="O1529" s="34"/>
      <c r="P1529" s="35"/>
      <c r="Q1529" s="30"/>
      <c r="R1529" s="34"/>
      <c r="S1529" s="35"/>
      <c r="T1529" s="30"/>
      <c r="U1529" s="34"/>
      <c r="V1529" s="35"/>
      <c r="W1529" s="30"/>
      <c r="X1529" s="34"/>
      <c r="Y1529" s="34"/>
      <c r="Z1529" s="30"/>
      <c r="AA1529" s="34"/>
      <c r="AB1529" s="34"/>
      <c r="AC1529" s="30"/>
      <c r="AD1529" s="34"/>
      <c r="AE1529" s="34"/>
      <c r="AF1529" s="30"/>
      <c r="AG1529" s="34"/>
      <c r="AH1529" s="34"/>
      <c r="AI1529" s="30"/>
      <c r="AJ1529" s="34"/>
      <c r="AK1529" s="34"/>
      <c r="AL1529" s="30"/>
      <c r="AM1529" s="34"/>
      <c r="AN1529" s="34"/>
      <c r="AO1529" s="30"/>
      <c r="AP1529" s="34"/>
      <c r="AQ1529" s="34"/>
      <c r="AR1529" s="30"/>
      <c r="AS1529" s="34"/>
      <c r="AT1529" s="34"/>
      <c r="AU1529" s="30"/>
      <c r="AV1529" s="34"/>
      <c r="AW1529" s="34"/>
      <c r="AX1529" s="30"/>
      <c r="AY1529" s="34"/>
      <c r="AZ1529" s="34"/>
      <c r="BA1529" s="30"/>
      <c r="BB1529" s="34"/>
      <c r="BC1529" s="34"/>
      <c r="BD1529" s="30"/>
      <c r="BE1529" s="34"/>
      <c r="BF1529" s="34"/>
      <c r="BG1529" s="30"/>
      <c r="BH1529" s="34"/>
      <c r="BI1529" s="34"/>
      <c r="BJ1529" s="30"/>
      <c r="BK1529" s="34"/>
      <c r="BL1529" s="34"/>
      <c r="BM1529" s="122"/>
      <c r="BN1529" s="28"/>
      <c r="BO1529" s="34"/>
      <c r="BP1529" s="30"/>
      <c r="BQ1529" s="30"/>
      <c r="BR1529" s="31"/>
      <c r="BS1529" s="31"/>
      <c r="BT1529" s="31"/>
      <c r="BU1529" s="31"/>
      <c r="BV1529" s="31"/>
      <c r="BW1529" s="31"/>
      <c r="BX1529" s="31"/>
      <c r="BY1529" s="31"/>
      <c r="BZ1529" s="31"/>
      <c r="CA1529" s="31"/>
      <c r="CB1529" s="31"/>
      <c r="CC1529" s="31"/>
      <c r="CD1529" s="31"/>
      <c r="CE1529" s="31"/>
      <c r="CF1529" s="31"/>
      <c r="CG1529" s="31"/>
      <c r="CH1529" s="31"/>
      <c r="CI1529" s="31"/>
      <c r="CJ1529" s="31"/>
      <c r="CK1529" s="31"/>
      <c r="CL1529" s="31"/>
      <c r="CM1529" s="31"/>
      <c r="CN1529" s="31"/>
      <c r="CO1529" s="31"/>
      <c r="CP1529" s="31"/>
      <c r="CQ1529" s="31"/>
      <c r="CR1529" s="31"/>
      <c r="CS1529" s="31"/>
      <c r="CT1529" s="31"/>
      <c r="CU1529" s="31"/>
      <c r="CV1529" s="31"/>
      <c r="CW1529" s="31"/>
      <c r="CX1529" s="31"/>
      <c r="CY1529" s="31"/>
      <c r="CZ1529" s="31"/>
      <c r="DA1529" s="31"/>
      <c r="DB1529" s="31"/>
      <c r="DC1529" s="31"/>
      <c r="DD1529" s="31"/>
      <c r="DE1529" s="31"/>
      <c r="DF1529" s="31"/>
      <c r="DG1529" s="31"/>
      <c r="DH1529" s="31"/>
      <c r="DI1529" s="31"/>
      <c r="DJ1529" s="31"/>
      <c r="DK1529" s="31"/>
      <c r="DL1529" s="31"/>
      <c r="DM1529" s="31"/>
      <c r="DN1529" s="31"/>
      <c r="DO1529" s="31"/>
      <c r="DP1529" s="31"/>
      <c r="DQ1529" s="31"/>
      <c r="DR1529" s="31"/>
      <c r="DS1529" s="31"/>
      <c r="DT1529" s="31"/>
      <c r="DU1529" s="31"/>
      <c r="DV1529" s="31"/>
      <c r="DW1529" s="31"/>
      <c r="DX1529" s="31"/>
      <c r="DY1529" s="31"/>
      <c r="DZ1529" s="31"/>
      <c r="EA1529" s="31"/>
      <c r="EB1529" s="31"/>
      <c r="EC1529" s="31"/>
      <c r="ED1529" s="31"/>
      <c r="EE1529" s="31"/>
      <c r="EF1529" s="31"/>
      <c r="EG1529" s="31"/>
      <c r="EH1529" s="31"/>
      <c r="EI1529" s="31"/>
      <c r="EJ1529" s="31"/>
      <c r="EK1529" s="31"/>
      <c r="EL1529" s="31"/>
      <c r="EM1529" s="31"/>
      <c r="EN1529" s="31"/>
      <c r="EO1529" s="31"/>
      <c r="EP1529" s="31"/>
      <c r="EQ1529" s="31"/>
      <c r="ER1529" s="31"/>
      <c r="ES1529" s="31"/>
      <c r="ET1529" s="31"/>
      <c r="EU1529" s="31"/>
      <c r="EV1529" s="31"/>
      <c r="EW1529" s="31"/>
      <c r="EX1529" s="31"/>
      <c r="EY1529" s="31"/>
      <c r="EZ1529" s="31"/>
      <c r="FA1529" s="31"/>
      <c r="FB1529" s="31"/>
      <c r="FC1529" s="31"/>
      <c r="FD1529" s="31"/>
      <c r="FE1529" s="31"/>
      <c r="FF1529" s="31"/>
      <c r="FG1529" s="31"/>
      <c r="FH1529" s="31"/>
      <c r="FI1529" s="31"/>
      <c r="FJ1529" s="31"/>
      <c r="FK1529" s="31"/>
      <c r="FL1529" s="31"/>
      <c r="FM1529" s="31"/>
      <c r="FN1529" s="31"/>
      <c r="FO1529" s="31"/>
      <c r="FP1529" s="31"/>
      <c r="FQ1529" s="31"/>
      <c r="FR1529" s="31"/>
      <c r="FS1529" s="31"/>
      <c r="FT1529" s="31"/>
      <c r="FU1529" s="31"/>
      <c r="FV1529" s="31"/>
      <c r="FW1529" s="31"/>
      <c r="FX1529" s="31"/>
      <c r="FY1529" s="31"/>
      <c r="FZ1529" s="31"/>
      <c r="GA1529" s="31"/>
      <c r="GB1529" s="31"/>
      <c r="GC1529" s="31"/>
      <c r="GD1529" s="31"/>
      <c r="GE1529" s="31"/>
      <c r="GF1529" s="31"/>
      <c r="GG1529" s="31"/>
      <c r="GH1529" s="31"/>
      <c r="GI1529" s="31"/>
      <c r="GJ1529" s="31"/>
      <c r="GK1529" s="31"/>
      <c r="GL1529" s="31"/>
      <c r="GM1529" s="31"/>
      <c r="GN1529" s="31"/>
      <c r="GO1529" s="31"/>
      <c r="GP1529" s="31"/>
      <c r="GQ1529" s="31"/>
      <c r="GR1529" s="31"/>
      <c r="GS1529" s="31"/>
      <c r="GT1529" s="31"/>
      <c r="GU1529" s="31"/>
      <c r="GV1529" s="31"/>
      <c r="GW1529" s="31"/>
      <c r="GX1529" s="31"/>
      <c r="GY1529" s="31"/>
      <c r="GZ1529" s="31"/>
    </row>
    <row r="1530" spans="2:208" s="32" customFormat="1" x14ac:dyDescent="0.2">
      <c r="B1530" s="21"/>
      <c r="C1530" s="22"/>
      <c r="D1530" s="22"/>
      <c r="E1530" s="22"/>
      <c r="F1530" s="246"/>
      <c r="G1530" s="121"/>
      <c r="H1530" s="27"/>
      <c r="I1530" s="28"/>
      <c r="J1530" s="29"/>
      <c r="K1530" s="30"/>
      <c r="L1530" s="34"/>
      <c r="M1530" s="35"/>
      <c r="N1530" s="30"/>
      <c r="O1530" s="34"/>
      <c r="P1530" s="35"/>
      <c r="Q1530" s="30"/>
      <c r="R1530" s="34"/>
      <c r="S1530" s="35"/>
      <c r="T1530" s="30"/>
      <c r="U1530" s="34"/>
      <c r="V1530" s="35"/>
      <c r="W1530" s="30"/>
      <c r="X1530" s="34"/>
      <c r="Y1530" s="34"/>
      <c r="Z1530" s="30"/>
      <c r="AA1530" s="34"/>
      <c r="AB1530" s="34"/>
      <c r="AC1530" s="30"/>
      <c r="AD1530" s="34"/>
      <c r="AE1530" s="34"/>
      <c r="AF1530" s="30"/>
      <c r="AG1530" s="34"/>
      <c r="AH1530" s="34"/>
      <c r="AI1530" s="30"/>
      <c r="AJ1530" s="34"/>
      <c r="AK1530" s="34"/>
      <c r="AL1530" s="30"/>
      <c r="AM1530" s="34"/>
      <c r="AN1530" s="34"/>
      <c r="AO1530" s="30"/>
      <c r="AP1530" s="34"/>
      <c r="AQ1530" s="34"/>
      <c r="AR1530" s="30"/>
      <c r="AS1530" s="34"/>
      <c r="AT1530" s="34"/>
      <c r="AU1530" s="30"/>
      <c r="AV1530" s="34"/>
      <c r="AW1530" s="34"/>
      <c r="AX1530" s="30"/>
      <c r="AY1530" s="34"/>
      <c r="AZ1530" s="34"/>
      <c r="BA1530" s="30"/>
      <c r="BB1530" s="34"/>
      <c r="BC1530" s="34"/>
      <c r="BD1530" s="30"/>
      <c r="BE1530" s="34"/>
      <c r="BF1530" s="34"/>
      <c r="BG1530" s="30"/>
      <c r="BH1530" s="34"/>
      <c r="BI1530" s="34"/>
      <c r="BJ1530" s="30"/>
      <c r="BK1530" s="34"/>
      <c r="BL1530" s="34"/>
      <c r="BM1530" s="122"/>
      <c r="BN1530" s="28"/>
      <c r="BO1530" s="34"/>
      <c r="BP1530" s="30"/>
      <c r="BQ1530" s="30"/>
      <c r="BR1530" s="31"/>
      <c r="BS1530" s="31"/>
      <c r="BT1530" s="31"/>
      <c r="BU1530" s="31"/>
      <c r="BV1530" s="31"/>
      <c r="BW1530" s="31"/>
      <c r="BX1530" s="31"/>
      <c r="BY1530" s="31"/>
      <c r="BZ1530" s="31"/>
      <c r="CA1530" s="31"/>
      <c r="CB1530" s="31"/>
      <c r="CC1530" s="31"/>
      <c r="CD1530" s="31"/>
      <c r="CE1530" s="31"/>
      <c r="CF1530" s="31"/>
      <c r="CG1530" s="31"/>
      <c r="CH1530" s="31"/>
      <c r="CI1530" s="31"/>
      <c r="CJ1530" s="31"/>
      <c r="CK1530" s="31"/>
      <c r="CL1530" s="31"/>
      <c r="CM1530" s="31"/>
      <c r="CN1530" s="31"/>
      <c r="CO1530" s="31"/>
      <c r="CP1530" s="31"/>
      <c r="CQ1530" s="31"/>
      <c r="CR1530" s="31"/>
      <c r="CS1530" s="31"/>
      <c r="CT1530" s="31"/>
      <c r="CU1530" s="31"/>
      <c r="CV1530" s="31"/>
      <c r="CW1530" s="31"/>
      <c r="CX1530" s="31"/>
      <c r="CY1530" s="31"/>
      <c r="CZ1530" s="31"/>
      <c r="DA1530" s="31"/>
      <c r="DB1530" s="31"/>
      <c r="DC1530" s="31"/>
      <c r="DD1530" s="31"/>
      <c r="DE1530" s="31"/>
      <c r="DF1530" s="31"/>
      <c r="DG1530" s="31"/>
      <c r="DH1530" s="31"/>
      <c r="DI1530" s="31"/>
      <c r="DJ1530" s="31"/>
      <c r="DK1530" s="31"/>
      <c r="DL1530" s="31"/>
      <c r="DM1530" s="31"/>
      <c r="DN1530" s="31"/>
      <c r="DO1530" s="31"/>
      <c r="DP1530" s="31"/>
      <c r="DQ1530" s="31"/>
      <c r="DR1530" s="31"/>
      <c r="DS1530" s="31"/>
      <c r="DT1530" s="31"/>
      <c r="DU1530" s="31"/>
      <c r="DV1530" s="31"/>
      <c r="DW1530" s="31"/>
      <c r="DX1530" s="31"/>
      <c r="DY1530" s="31"/>
      <c r="DZ1530" s="31"/>
      <c r="EA1530" s="31"/>
      <c r="EB1530" s="31"/>
      <c r="EC1530" s="31"/>
      <c r="ED1530" s="31"/>
      <c r="EE1530" s="31"/>
      <c r="EF1530" s="31"/>
      <c r="EG1530" s="31"/>
      <c r="EH1530" s="31"/>
      <c r="EI1530" s="31"/>
      <c r="EJ1530" s="31"/>
      <c r="EK1530" s="31"/>
      <c r="EL1530" s="31"/>
      <c r="EM1530" s="31"/>
      <c r="EN1530" s="31"/>
      <c r="EO1530" s="31"/>
      <c r="EP1530" s="31"/>
      <c r="EQ1530" s="31"/>
      <c r="ER1530" s="31"/>
      <c r="ES1530" s="31"/>
      <c r="ET1530" s="31"/>
      <c r="EU1530" s="31"/>
      <c r="EV1530" s="31"/>
      <c r="EW1530" s="31"/>
      <c r="EX1530" s="31"/>
      <c r="EY1530" s="31"/>
      <c r="EZ1530" s="31"/>
      <c r="FA1530" s="31"/>
      <c r="FB1530" s="31"/>
      <c r="FC1530" s="31"/>
      <c r="FD1530" s="31"/>
      <c r="FE1530" s="31"/>
      <c r="FF1530" s="31"/>
      <c r="FG1530" s="31"/>
      <c r="FH1530" s="31"/>
      <c r="FI1530" s="31"/>
      <c r="FJ1530" s="31"/>
      <c r="FK1530" s="31"/>
      <c r="FL1530" s="31"/>
      <c r="FM1530" s="31"/>
      <c r="FN1530" s="31"/>
      <c r="FO1530" s="31"/>
      <c r="FP1530" s="31"/>
      <c r="FQ1530" s="31"/>
      <c r="FR1530" s="31"/>
      <c r="FS1530" s="31"/>
      <c r="FT1530" s="31"/>
      <c r="FU1530" s="31"/>
      <c r="FV1530" s="31"/>
      <c r="FW1530" s="31"/>
      <c r="FX1530" s="31"/>
      <c r="FY1530" s="31"/>
      <c r="FZ1530" s="31"/>
      <c r="GA1530" s="31"/>
      <c r="GB1530" s="31"/>
      <c r="GC1530" s="31"/>
      <c r="GD1530" s="31"/>
      <c r="GE1530" s="31"/>
      <c r="GF1530" s="31"/>
      <c r="GG1530" s="31"/>
      <c r="GH1530" s="31"/>
      <c r="GI1530" s="31"/>
      <c r="GJ1530" s="31"/>
      <c r="GK1530" s="31"/>
      <c r="GL1530" s="31"/>
      <c r="GM1530" s="31"/>
      <c r="GN1530" s="31"/>
      <c r="GO1530" s="31"/>
      <c r="GP1530" s="31"/>
      <c r="GQ1530" s="31"/>
      <c r="GR1530" s="31"/>
      <c r="GS1530" s="31"/>
      <c r="GT1530" s="31"/>
      <c r="GU1530" s="31"/>
      <c r="GV1530" s="31"/>
      <c r="GW1530" s="31"/>
      <c r="GX1530" s="31"/>
      <c r="GY1530" s="31"/>
      <c r="GZ1530" s="31"/>
    </row>
    <row r="1531" spans="2:208" s="32" customFormat="1" x14ac:dyDescent="0.2">
      <c r="B1531" s="21"/>
      <c r="C1531" s="22"/>
      <c r="D1531" s="22"/>
      <c r="E1531" s="22"/>
      <c r="F1531" s="246"/>
      <c r="G1531" s="121"/>
      <c r="H1531" s="27"/>
      <c r="I1531" s="28"/>
      <c r="J1531" s="29"/>
      <c r="K1531" s="30"/>
      <c r="L1531" s="34"/>
      <c r="M1531" s="35"/>
      <c r="N1531" s="30"/>
      <c r="O1531" s="34"/>
      <c r="P1531" s="35"/>
      <c r="Q1531" s="30"/>
      <c r="R1531" s="34"/>
      <c r="S1531" s="35"/>
      <c r="T1531" s="30"/>
      <c r="U1531" s="34"/>
      <c r="V1531" s="35"/>
      <c r="W1531" s="30"/>
      <c r="X1531" s="34"/>
      <c r="Y1531" s="34"/>
      <c r="Z1531" s="30"/>
      <c r="AA1531" s="34"/>
      <c r="AB1531" s="34"/>
      <c r="AC1531" s="30"/>
      <c r="AD1531" s="34"/>
      <c r="AE1531" s="34"/>
      <c r="AF1531" s="30"/>
      <c r="AG1531" s="34"/>
      <c r="AH1531" s="34"/>
      <c r="AI1531" s="30"/>
      <c r="AJ1531" s="34"/>
      <c r="AK1531" s="34"/>
      <c r="AL1531" s="30"/>
      <c r="AM1531" s="34"/>
      <c r="AN1531" s="34"/>
      <c r="AO1531" s="30"/>
      <c r="AP1531" s="34"/>
      <c r="AQ1531" s="34"/>
      <c r="AR1531" s="30"/>
      <c r="AS1531" s="34"/>
      <c r="AT1531" s="34"/>
      <c r="AU1531" s="30"/>
      <c r="AV1531" s="34"/>
      <c r="AW1531" s="34"/>
      <c r="AX1531" s="30"/>
      <c r="AY1531" s="34"/>
      <c r="AZ1531" s="34"/>
      <c r="BA1531" s="30"/>
      <c r="BB1531" s="34"/>
      <c r="BC1531" s="34"/>
      <c r="BD1531" s="30"/>
      <c r="BE1531" s="34"/>
      <c r="BF1531" s="34"/>
      <c r="BG1531" s="30"/>
      <c r="BH1531" s="34"/>
      <c r="BI1531" s="34"/>
      <c r="BJ1531" s="30"/>
      <c r="BK1531" s="34"/>
      <c r="BL1531" s="34"/>
      <c r="BM1531" s="122"/>
      <c r="BN1531" s="28"/>
      <c r="BO1531" s="34"/>
      <c r="BP1531" s="30"/>
      <c r="BQ1531" s="30"/>
      <c r="BR1531" s="31"/>
      <c r="BS1531" s="31"/>
      <c r="BT1531" s="31"/>
      <c r="BU1531" s="31"/>
      <c r="BV1531" s="31"/>
      <c r="BW1531" s="31"/>
      <c r="BX1531" s="31"/>
      <c r="BY1531" s="31"/>
      <c r="BZ1531" s="31"/>
      <c r="CA1531" s="31"/>
      <c r="CB1531" s="31"/>
      <c r="CC1531" s="31"/>
      <c r="CD1531" s="31"/>
      <c r="CE1531" s="31"/>
      <c r="CF1531" s="31"/>
      <c r="CG1531" s="31"/>
      <c r="CH1531" s="31"/>
      <c r="CI1531" s="31"/>
      <c r="CJ1531" s="31"/>
      <c r="CK1531" s="31"/>
      <c r="CL1531" s="31"/>
      <c r="CM1531" s="31"/>
      <c r="CN1531" s="31"/>
      <c r="CO1531" s="31"/>
      <c r="CP1531" s="31"/>
      <c r="CQ1531" s="31"/>
      <c r="CR1531" s="31"/>
      <c r="CS1531" s="31"/>
      <c r="CT1531" s="31"/>
      <c r="CU1531" s="31"/>
      <c r="CV1531" s="31"/>
      <c r="CW1531" s="31"/>
      <c r="CX1531" s="31"/>
      <c r="CY1531" s="31"/>
      <c r="CZ1531" s="31"/>
      <c r="DA1531" s="31"/>
      <c r="DB1531" s="31"/>
      <c r="DC1531" s="31"/>
      <c r="DD1531" s="31"/>
      <c r="DE1531" s="31"/>
      <c r="DF1531" s="31"/>
      <c r="DG1531" s="31"/>
      <c r="DH1531" s="31"/>
      <c r="DI1531" s="31"/>
      <c r="DJ1531" s="31"/>
      <c r="DK1531" s="31"/>
      <c r="DL1531" s="31"/>
      <c r="DM1531" s="31"/>
      <c r="DN1531" s="31"/>
      <c r="DO1531" s="31"/>
      <c r="DP1531" s="31"/>
      <c r="DQ1531" s="31"/>
      <c r="DR1531" s="31"/>
      <c r="DS1531" s="31"/>
      <c r="DT1531" s="31"/>
      <c r="DU1531" s="31"/>
      <c r="DV1531" s="31"/>
      <c r="DW1531" s="31"/>
      <c r="DX1531" s="31"/>
      <c r="DY1531" s="31"/>
      <c r="DZ1531" s="31"/>
      <c r="EA1531" s="31"/>
      <c r="EB1531" s="31"/>
      <c r="EC1531" s="31"/>
      <c r="ED1531" s="31"/>
      <c r="EE1531" s="31"/>
      <c r="EF1531" s="31"/>
      <c r="EG1531" s="31"/>
      <c r="EH1531" s="31"/>
      <c r="EI1531" s="31"/>
      <c r="EJ1531" s="31"/>
      <c r="EK1531" s="31"/>
      <c r="EL1531" s="31"/>
      <c r="EM1531" s="31"/>
      <c r="EN1531" s="31"/>
      <c r="EO1531" s="31"/>
      <c r="EP1531" s="31"/>
      <c r="EQ1531" s="31"/>
      <c r="ER1531" s="31"/>
      <c r="ES1531" s="31"/>
      <c r="ET1531" s="31"/>
      <c r="EU1531" s="31"/>
      <c r="EV1531" s="31"/>
      <c r="EW1531" s="31"/>
      <c r="EX1531" s="31"/>
      <c r="EY1531" s="31"/>
      <c r="EZ1531" s="31"/>
      <c r="FA1531" s="31"/>
      <c r="FB1531" s="31"/>
      <c r="FC1531" s="31"/>
      <c r="FD1531" s="31"/>
      <c r="FE1531" s="31"/>
      <c r="FF1531" s="31"/>
      <c r="FG1531" s="31"/>
      <c r="FH1531" s="31"/>
      <c r="FI1531" s="31"/>
      <c r="FJ1531" s="31"/>
      <c r="FK1531" s="31"/>
      <c r="FL1531" s="31"/>
      <c r="FM1531" s="31"/>
      <c r="FN1531" s="31"/>
      <c r="FO1531" s="31"/>
      <c r="FP1531" s="31"/>
      <c r="FQ1531" s="31"/>
      <c r="FR1531" s="31"/>
      <c r="FS1531" s="31"/>
      <c r="FT1531" s="31"/>
      <c r="FU1531" s="31"/>
      <c r="FV1531" s="31"/>
      <c r="FW1531" s="31"/>
      <c r="FX1531" s="31"/>
      <c r="FY1531" s="31"/>
      <c r="FZ1531" s="31"/>
      <c r="GA1531" s="31"/>
      <c r="GB1531" s="31"/>
      <c r="GC1531" s="31"/>
      <c r="GD1531" s="31"/>
      <c r="GE1531" s="31"/>
      <c r="GF1531" s="31"/>
      <c r="GG1531" s="31"/>
      <c r="GH1531" s="31"/>
      <c r="GI1531" s="31"/>
      <c r="GJ1531" s="31"/>
      <c r="GK1531" s="31"/>
      <c r="GL1531" s="31"/>
      <c r="GM1531" s="31"/>
      <c r="GN1531" s="31"/>
      <c r="GO1531" s="31"/>
      <c r="GP1531" s="31"/>
      <c r="GQ1531" s="31"/>
      <c r="GR1531" s="31"/>
      <c r="GS1531" s="31"/>
      <c r="GT1531" s="31"/>
      <c r="GU1531" s="31"/>
      <c r="GV1531" s="31"/>
      <c r="GW1531" s="31"/>
      <c r="GX1531" s="31"/>
      <c r="GY1531" s="31"/>
      <c r="GZ1531" s="31"/>
    </row>
    <row r="1532" spans="2:208" s="32" customFormat="1" x14ac:dyDescent="0.2">
      <c r="B1532" s="21"/>
      <c r="C1532" s="22"/>
      <c r="D1532" s="22"/>
      <c r="E1532" s="22"/>
      <c r="F1532" s="246"/>
      <c r="G1532" s="121"/>
      <c r="H1532" s="27"/>
      <c r="I1532" s="28"/>
      <c r="J1532" s="29"/>
      <c r="K1532" s="30"/>
      <c r="L1532" s="34"/>
      <c r="M1532" s="35"/>
      <c r="N1532" s="30"/>
      <c r="O1532" s="34"/>
      <c r="P1532" s="35"/>
      <c r="Q1532" s="30"/>
      <c r="R1532" s="34"/>
      <c r="S1532" s="35"/>
      <c r="T1532" s="30"/>
      <c r="U1532" s="34"/>
      <c r="V1532" s="35"/>
      <c r="W1532" s="30"/>
      <c r="X1532" s="34"/>
      <c r="Y1532" s="34"/>
      <c r="Z1532" s="30"/>
      <c r="AA1532" s="34"/>
      <c r="AB1532" s="34"/>
      <c r="AC1532" s="30"/>
      <c r="AD1532" s="34"/>
      <c r="AE1532" s="34"/>
      <c r="AF1532" s="30"/>
      <c r="AG1532" s="34"/>
      <c r="AH1532" s="34"/>
      <c r="AI1532" s="30"/>
      <c r="AJ1532" s="34"/>
      <c r="AK1532" s="34"/>
      <c r="AL1532" s="30"/>
      <c r="AM1532" s="34"/>
      <c r="AN1532" s="34"/>
      <c r="AO1532" s="30"/>
      <c r="AP1532" s="34"/>
      <c r="AQ1532" s="34"/>
      <c r="AR1532" s="30"/>
      <c r="AS1532" s="34"/>
      <c r="AT1532" s="34"/>
      <c r="AU1532" s="30"/>
      <c r="AV1532" s="34"/>
      <c r="AW1532" s="34"/>
      <c r="AX1532" s="30"/>
      <c r="AY1532" s="34"/>
      <c r="AZ1532" s="34"/>
      <c r="BA1532" s="30"/>
      <c r="BB1532" s="34"/>
      <c r="BC1532" s="34"/>
      <c r="BD1532" s="30"/>
      <c r="BE1532" s="34"/>
      <c r="BF1532" s="34"/>
      <c r="BG1532" s="30"/>
      <c r="BH1532" s="34"/>
      <c r="BI1532" s="34"/>
      <c r="BJ1532" s="30"/>
      <c r="BK1532" s="34"/>
      <c r="BL1532" s="34"/>
      <c r="BM1532" s="122"/>
      <c r="BN1532" s="28"/>
      <c r="BO1532" s="34"/>
      <c r="BP1532" s="30"/>
      <c r="BQ1532" s="30"/>
      <c r="BR1532" s="31"/>
      <c r="BS1532" s="31"/>
      <c r="BT1532" s="31"/>
      <c r="BU1532" s="31"/>
      <c r="BV1532" s="31"/>
      <c r="BW1532" s="31"/>
      <c r="BX1532" s="31"/>
      <c r="BY1532" s="31"/>
      <c r="BZ1532" s="31"/>
      <c r="CA1532" s="31"/>
      <c r="CB1532" s="31"/>
      <c r="CC1532" s="31"/>
      <c r="CD1532" s="31"/>
      <c r="CE1532" s="31"/>
      <c r="CF1532" s="31"/>
      <c r="CG1532" s="31"/>
      <c r="CH1532" s="31"/>
      <c r="CI1532" s="31"/>
      <c r="CJ1532" s="31"/>
      <c r="CK1532" s="31"/>
      <c r="CL1532" s="31"/>
      <c r="CM1532" s="31"/>
      <c r="CN1532" s="31"/>
      <c r="CO1532" s="31"/>
      <c r="CP1532" s="31"/>
      <c r="CQ1532" s="31"/>
      <c r="CR1532" s="31"/>
      <c r="CS1532" s="31"/>
      <c r="CT1532" s="31"/>
      <c r="CU1532" s="31"/>
      <c r="CV1532" s="31"/>
      <c r="CW1532" s="31"/>
      <c r="CX1532" s="31"/>
      <c r="CY1532" s="31"/>
      <c r="CZ1532" s="31"/>
      <c r="DA1532" s="31"/>
      <c r="DB1532" s="31"/>
      <c r="DC1532" s="31"/>
      <c r="DD1532" s="31"/>
      <c r="DE1532" s="31"/>
      <c r="DF1532" s="31"/>
      <c r="DG1532" s="31"/>
      <c r="DH1532" s="31"/>
      <c r="DI1532" s="31"/>
      <c r="DJ1532" s="31"/>
      <c r="DK1532" s="31"/>
      <c r="DL1532" s="31"/>
      <c r="DM1532" s="31"/>
      <c r="DN1532" s="31"/>
      <c r="DO1532" s="31"/>
      <c r="DP1532" s="31"/>
      <c r="DQ1532" s="31"/>
      <c r="DR1532" s="31"/>
      <c r="DS1532" s="31"/>
      <c r="DT1532" s="31"/>
      <c r="DU1532" s="31"/>
      <c r="DV1532" s="31"/>
      <c r="DW1532" s="31"/>
      <c r="DX1532" s="31"/>
      <c r="DY1532" s="31"/>
      <c r="DZ1532" s="31"/>
      <c r="EA1532" s="31"/>
      <c r="EB1532" s="31"/>
      <c r="EC1532" s="31"/>
      <c r="ED1532" s="31"/>
      <c r="EE1532" s="31"/>
      <c r="EF1532" s="31"/>
      <c r="EG1532" s="31"/>
      <c r="EH1532" s="31"/>
      <c r="EI1532" s="31"/>
      <c r="EJ1532" s="31"/>
      <c r="EK1532" s="31"/>
      <c r="EL1532" s="31"/>
      <c r="EM1532" s="31"/>
      <c r="EN1532" s="31"/>
      <c r="EO1532" s="31"/>
      <c r="EP1532" s="31"/>
      <c r="EQ1532" s="31"/>
      <c r="ER1532" s="31"/>
      <c r="ES1532" s="31"/>
      <c r="ET1532" s="31"/>
      <c r="EU1532" s="31"/>
      <c r="EV1532" s="31"/>
      <c r="EW1532" s="31"/>
      <c r="EX1532" s="31"/>
      <c r="EY1532" s="31"/>
      <c r="EZ1532" s="31"/>
      <c r="FA1532" s="31"/>
      <c r="FB1532" s="31"/>
      <c r="FC1532" s="31"/>
      <c r="FD1532" s="31"/>
      <c r="FE1532" s="31"/>
      <c r="FF1532" s="31"/>
      <c r="FG1532" s="31"/>
      <c r="FH1532" s="31"/>
      <c r="FI1532" s="31"/>
      <c r="FJ1532" s="31"/>
      <c r="FK1532" s="31"/>
      <c r="FL1532" s="31"/>
      <c r="FM1532" s="31"/>
      <c r="FN1532" s="31"/>
      <c r="FO1532" s="31"/>
      <c r="FP1532" s="31"/>
      <c r="FQ1532" s="31"/>
      <c r="FR1532" s="31"/>
      <c r="FS1532" s="31"/>
      <c r="FT1532" s="31"/>
      <c r="FU1532" s="31"/>
      <c r="FV1532" s="31"/>
      <c r="FW1532" s="31"/>
      <c r="FX1532" s="31"/>
      <c r="FY1532" s="31"/>
      <c r="FZ1532" s="31"/>
      <c r="GA1532" s="31"/>
      <c r="GB1532" s="31"/>
      <c r="GC1532" s="31"/>
      <c r="GD1532" s="31"/>
      <c r="GE1532" s="31"/>
      <c r="GF1532" s="31"/>
      <c r="GG1532" s="31"/>
      <c r="GH1532" s="31"/>
      <c r="GI1532" s="31"/>
      <c r="GJ1532" s="31"/>
      <c r="GK1532" s="31"/>
      <c r="GL1532" s="31"/>
      <c r="GM1532" s="31"/>
      <c r="GN1532" s="31"/>
      <c r="GO1532" s="31"/>
      <c r="GP1532" s="31"/>
      <c r="GQ1532" s="31"/>
      <c r="GR1532" s="31"/>
      <c r="GS1532" s="31"/>
      <c r="GT1532" s="31"/>
      <c r="GU1532" s="31"/>
      <c r="GV1532" s="31"/>
      <c r="GW1532" s="31"/>
      <c r="GX1532" s="31"/>
      <c r="GY1532" s="31"/>
      <c r="GZ1532" s="31"/>
    </row>
    <row r="1533" spans="2:208" s="32" customFormat="1" x14ac:dyDescent="0.2">
      <c r="B1533" s="21"/>
      <c r="C1533" s="22"/>
      <c r="D1533" s="22"/>
      <c r="E1533" s="22"/>
      <c r="F1533" s="246"/>
      <c r="G1533" s="121"/>
      <c r="H1533" s="27"/>
      <c r="I1533" s="28"/>
      <c r="J1533" s="29"/>
      <c r="K1533" s="30"/>
      <c r="L1533" s="34"/>
      <c r="M1533" s="35"/>
      <c r="N1533" s="30"/>
      <c r="O1533" s="34"/>
      <c r="P1533" s="35"/>
      <c r="Q1533" s="30"/>
      <c r="R1533" s="34"/>
      <c r="S1533" s="35"/>
      <c r="T1533" s="30"/>
      <c r="U1533" s="34"/>
      <c r="V1533" s="35"/>
      <c r="W1533" s="30"/>
      <c r="X1533" s="34"/>
      <c r="Y1533" s="34"/>
      <c r="Z1533" s="30"/>
      <c r="AA1533" s="34"/>
      <c r="AB1533" s="34"/>
      <c r="AC1533" s="30"/>
      <c r="AD1533" s="34"/>
      <c r="AE1533" s="34"/>
      <c r="AF1533" s="30"/>
      <c r="AG1533" s="34"/>
      <c r="AH1533" s="34"/>
      <c r="AI1533" s="30"/>
      <c r="AJ1533" s="34"/>
      <c r="AK1533" s="34"/>
      <c r="AL1533" s="30"/>
      <c r="AM1533" s="34"/>
      <c r="AN1533" s="34"/>
      <c r="AO1533" s="30"/>
      <c r="AP1533" s="34"/>
      <c r="AQ1533" s="34"/>
      <c r="AR1533" s="30"/>
      <c r="AS1533" s="34"/>
      <c r="AT1533" s="34"/>
      <c r="AU1533" s="30"/>
      <c r="AV1533" s="34"/>
      <c r="AW1533" s="34"/>
      <c r="AX1533" s="30"/>
      <c r="AY1533" s="34"/>
      <c r="AZ1533" s="34"/>
      <c r="BA1533" s="30"/>
      <c r="BB1533" s="34"/>
      <c r="BC1533" s="34"/>
      <c r="BD1533" s="30"/>
      <c r="BE1533" s="34"/>
      <c r="BF1533" s="34"/>
      <c r="BG1533" s="30"/>
      <c r="BH1533" s="34"/>
      <c r="BI1533" s="34"/>
      <c r="BJ1533" s="30"/>
      <c r="BK1533" s="34"/>
      <c r="BL1533" s="34"/>
      <c r="BM1533" s="122"/>
      <c r="BN1533" s="28"/>
      <c r="BO1533" s="34"/>
      <c r="BP1533" s="30"/>
      <c r="BQ1533" s="30"/>
      <c r="BR1533" s="31"/>
      <c r="BS1533" s="31"/>
      <c r="BT1533" s="31"/>
      <c r="BU1533" s="31"/>
      <c r="BV1533" s="31"/>
      <c r="BW1533" s="31"/>
      <c r="BX1533" s="31"/>
      <c r="BY1533" s="31"/>
      <c r="BZ1533" s="31"/>
      <c r="CA1533" s="31"/>
      <c r="CB1533" s="31"/>
      <c r="CC1533" s="31"/>
      <c r="CD1533" s="31"/>
      <c r="CE1533" s="31"/>
      <c r="CF1533" s="31"/>
      <c r="CG1533" s="31"/>
      <c r="CH1533" s="31"/>
      <c r="CI1533" s="31"/>
      <c r="CJ1533" s="31"/>
      <c r="CK1533" s="31"/>
      <c r="CL1533" s="31"/>
      <c r="CM1533" s="31"/>
      <c r="CN1533" s="31"/>
      <c r="CO1533" s="31"/>
      <c r="CP1533" s="31"/>
      <c r="CQ1533" s="31"/>
      <c r="CR1533" s="31"/>
      <c r="CS1533" s="31"/>
      <c r="CT1533" s="31"/>
      <c r="CU1533" s="31"/>
      <c r="CV1533" s="31"/>
      <c r="CW1533" s="31"/>
      <c r="CX1533" s="31"/>
      <c r="CY1533" s="31"/>
      <c r="CZ1533" s="31"/>
      <c r="DA1533" s="31"/>
      <c r="DB1533" s="31"/>
      <c r="DC1533" s="31"/>
      <c r="DD1533" s="31"/>
      <c r="DE1533" s="31"/>
      <c r="DF1533" s="31"/>
      <c r="DG1533" s="31"/>
      <c r="DH1533" s="31"/>
      <c r="DI1533" s="31"/>
      <c r="DJ1533" s="31"/>
      <c r="DK1533" s="31"/>
      <c r="DL1533" s="31"/>
      <c r="DM1533" s="31"/>
      <c r="DN1533" s="31"/>
      <c r="DO1533" s="31"/>
      <c r="DP1533" s="31"/>
      <c r="DQ1533" s="31"/>
      <c r="DR1533" s="31"/>
      <c r="DS1533" s="31"/>
      <c r="DT1533" s="31"/>
      <c r="DU1533" s="31"/>
      <c r="DV1533" s="31"/>
      <c r="DW1533" s="31"/>
      <c r="DX1533" s="31"/>
      <c r="DY1533" s="31"/>
      <c r="DZ1533" s="31"/>
      <c r="EA1533" s="31"/>
      <c r="EB1533" s="31"/>
      <c r="EC1533" s="31"/>
      <c r="ED1533" s="31"/>
      <c r="EE1533" s="31"/>
      <c r="EF1533" s="31"/>
      <c r="EG1533" s="31"/>
      <c r="EH1533" s="31"/>
      <c r="EI1533" s="31"/>
      <c r="EJ1533" s="31"/>
      <c r="EK1533" s="31"/>
      <c r="EL1533" s="31"/>
      <c r="EM1533" s="31"/>
      <c r="EN1533" s="31"/>
      <c r="EO1533" s="31"/>
      <c r="EP1533" s="31"/>
      <c r="EQ1533" s="31"/>
      <c r="ER1533" s="31"/>
      <c r="ES1533" s="31"/>
      <c r="ET1533" s="31"/>
      <c r="EU1533" s="31"/>
      <c r="EV1533" s="31"/>
      <c r="EW1533" s="31"/>
      <c r="EX1533" s="31"/>
      <c r="EY1533" s="31"/>
      <c r="EZ1533" s="31"/>
      <c r="FA1533" s="31"/>
      <c r="FB1533" s="31"/>
      <c r="FC1533" s="31"/>
      <c r="FD1533" s="31"/>
      <c r="FE1533" s="31"/>
      <c r="FF1533" s="31"/>
      <c r="FG1533" s="31"/>
      <c r="FH1533" s="31"/>
      <c r="FI1533" s="31"/>
      <c r="FJ1533" s="31"/>
      <c r="FK1533" s="31"/>
      <c r="FL1533" s="31"/>
      <c r="FM1533" s="31"/>
      <c r="FN1533" s="31"/>
      <c r="FO1533" s="31"/>
      <c r="FP1533" s="31"/>
      <c r="FQ1533" s="31"/>
      <c r="FR1533" s="31"/>
      <c r="FS1533" s="31"/>
      <c r="FT1533" s="31"/>
      <c r="FU1533" s="31"/>
      <c r="FV1533" s="31"/>
      <c r="FW1533" s="31"/>
      <c r="FX1533" s="31"/>
      <c r="FY1533" s="31"/>
      <c r="FZ1533" s="31"/>
      <c r="GA1533" s="31"/>
      <c r="GB1533" s="31"/>
      <c r="GC1533" s="31"/>
      <c r="GD1533" s="31"/>
      <c r="GE1533" s="31"/>
      <c r="GF1533" s="31"/>
      <c r="GG1533" s="31"/>
      <c r="GH1533" s="31"/>
      <c r="GI1533" s="31"/>
      <c r="GJ1533" s="31"/>
      <c r="GK1533" s="31"/>
      <c r="GL1533" s="31"/>
      <c r="GM1533" s="31"/>
      <c r="GN1533" s="31"/>
      <c r="GO1533" s="31"/>
      <c r="GP1533" s="31"/>
      <c r="GQ1533" s="31"/>
      <c r="GR1533" s="31"/>
      <c r="GS1533" s="31"/>
      <c r="GT1533" s="31"/>
      <c r="GU1533" s="31"/>
      <c r="GV1533" s="31"/>
      <c r="GW1533" s="31"/>
      <c r="GX1533" s="31"/>
      <c r="GY1533" s="31"/>
      <c r="GZ1533" s="31"/>
    </row>
    <row r="1534" spans="2:208" s="32" customFormat="1" x14ac:dyDescent="0.2">
      <c r="B1534" s="21"/>
      <c r="C1534" s="22"/>
      <c r="D1534" s="22"/>
      <c r="E1534" s="22"/>
      <c r="F1534" s="246"/>
      <c r="G1534" s="121"/>
      <c r="H1534" s="27"/>
      <c r="I1534" s="28"/>
      <c r="J1534" s="29"/>
      <c r="K1534" s="30"/>
      <c r="L1534" s="34"/>
      <c r="M1534" s="35"/>
      <c r="N1534" s="30"/>
      <c r="O1534" s="34"/>
      <c r="P1534" s="35"/>
      <c r="Q1534" s="30"/>
      <c r="R1534" s="34"/>
      <c r="S1534" s="35"/>
      <c r="T1534" s="30"/>
      <c r="U1534" s="34"/>
      <c r="V1534" s="35"/>
      <c r="W1534" s="30"/>
      <c r="X1534" s="34"/>
      <c r="Y1534" s="34"/>
      <c r="Z1534" s="30"/>
      <c r="AA1534" s="34"/>
      <c r="AB1534" s="34"/>
      <c r="AC1534" s="30"/>
      <c r="AD1534" s="34"/>
      <c r="AE1534" s="34"/>
      <c r="AF1534" s="30"/>
      <c r="AG1534" s="34"/>
      <c r="AH1534" s="34"/>
      <c r="AI1534" s="30"/>
      <c r="AJ1534" s="34"/>
      <c r="AK1534" s="34"/>
      <c r="AL1534" s="30"/>
      <c r="AM1534" s="34"/>
      <c r="AN1534" s="34"/>
      <c r="AO1534" s="30"/>
      <c r="AP1534" s="34"/>
      <c r="AQ1534" s="34"/>
      <c r="AR1534" s="30"/>
      <c r="AS1534" s="34"/>
      <c r="AT1534" s="34"/>
      <c r="AU1534" s="30"/>
      <c r="AV1534" s="34"/>
      <c r="AW1534" s="34"/>
      <c r="AX1534" s="30"/>
      <c r="AY1534" s="34"/>
      <c r="AZ1534" s="34"/>
      <c r="BA1534" s="30"/>
      <c r="BB1534" s="34"/>
      <c r="BC1534" s="34"/>
      <c r="BD1534" s="30"/>
      <c r="BE1534" s="34"/>
      <c r="BF1534" s="34"/>
      <c r="BG1534" s="30"/>
      <c r="BH1534" s="34"/>
      <c r="BI1534" s="34"/>
      <c r="BJ1534" s="30"/>
      <c r="BK1534" s="34"/>
      <c r="BL1534" s="34"/>
      <c r="BM1534" s="122"/>
      <c r="BN1534" s="28"/>
      <c r="BO1534" s="34"/>
      <c r="BP1534" s="30"/>
      <c r="BQ1534" s="30"/>
      <c r="BR1534" s="31"/>
      <c r="BS1534" s="31"/>
      <c r="BT1534" s="31"/>
      <c r="BU1534" s="31"/>
      <c r="BV1534" s="31"/>
      <c r="BW1534" s="31"/>
      <c r="BX1534" s="31"/>
      <c r="BY1534" s="31"/>
      <c r="BZ1534" s="31"/>
      <c r="CA1534" s="31"/>
      <c r="CB1534" s="31"/>
      <c r="CC1534" s="31"/>
      <c r="CD1534" s="31"/>
      <c r="CE1534" s="31"/>
      <c r="CF1534" s="31"/>
      <c r="CG1534" s="31"/>
      <c r="CH1534" s="31"/>
      <c r="CI1534" s="31"/>
      <c r="CJ1534" s="31"/>
      <c r="CK1534" s="31"/>
      <c r="CL1534" s="31"/>
      <c r="CM1534" s="31"/>
      <c r="CN1534" s="31"/>
      <c r="CO1534" s="31"/>
      <c r="CP1534" s="31"/>
      <c r="CQ1534" s="31"/>
      <c r="CR1534" s="31"/>
      <c r="CS1534" s="31"/>
      <c r="CT1534" s="31"/>
      <c r="CU1534" s="31"/>
      <c r="CV1534" s="31"/>
      <c r="CW1534" s="31"/>
      <c r="CX1534" s="31"/>
      <c r="CY1534" s="31"/>
      <c r="CZ1534" s="31"/>
      <c r="DA1534" s="31"/>
      <c r="DB1534" s="31"/>
      <c r="DC1534" s="31"/>
      <c r="DD1534" s="31"/>
      <c r="DE1534" s="31"/>
      <c r="DF1534" s="31"/>
      <c r="DG1534" s="31"/>
      <c r="DH1534" s="31"/>
      <c r="DI1534" s="31"/>
      <c r="DJ1534" s="31"/>
      <c r="DK1534" s="31"/>
      <c r="DL1534" s="31"/>
      <c r="DM1534" s="31"/>
      <c r="DN1534" s="31"/>
      <c r="DO1534" s="31"/>
      <c r="DP1534" s="31"/>
      <c r="DQ1534" s="31"/>
      <c r="DR1534" s="31"/>
      <c r="DS1534" s="31"/>
      <c r="DT1534" s="31"/>
      <c r="DU1534" s="31"/>
      <c r="DV1534" s="31"/>
      <c r="DW1534" s="31"/>
      <c r="DX1534" s="31"/>
      <c r="DY1534" s="31"/>
      <c r="DZ1534" s="31"/>
      <c r="EA1534" s="31"/>
      <c r="EB1534" s="31"/>
      <c r="EC1534" s="31"/>
      <c r="ED1534" s="31"/>
      <c r="EE1534" s="31"/>
      <c r="EF1534" s="31"/>
      <c r="EG1534" s="31"/>
      <c r="EH1534" s="31"/>
      <c r="EI1534" s="31"/>
      <c r="EJ1534" s="31"/>
      <c r="EK1534" s="31"/>
      <c r="EL1534" s="31"/>
      <c r="EM1534" s="31"/>
      <c r="EN1534" s="31"/>
      <c r="EO1534" s="31"/>
      <c r="EP1534" s="31"/>
      <c r="EQ1534" s="31"/>
      <c r="ER1534" s="31"/>
      <c r="ES1534" s="31"/>
      <c r="ET1534" s="31"/>
      <c r="EU1534" s="31"/>
      <c r="EV1534" s="31"/>
      <c r="EW1534" s="31"/>
      <c r="EX1534" s="31"/>
      <c r="EY1534" s="31"/>
      <c r="EZ1534" s="31"/>
      <c r="FA1534" s="31"/>
      <c r="FB1534" s="31"/>
      <c r="FC1534" s="31"/>
      <c r="FD1534" s="31"/>
      <c r="FE1534" s="31"/>
      <c r="FF1534" s="31"/>
      <c r="FG1534" s="31"/>
      <c r="FH1534" s="31"/>
      <c r="FI1534" s="31"/>
      <c r="FJ1534" s="31"/>
      <c r="FK1534" s="31"/>
      <c r="FL1534" s="31"/>
      <c r="FM1534" s="31"/>
      <c r="FN1534" s="31"/>
      <c r="FO1534" s="31"/>
      <c r="FP1534" s="31"/>
      <c r="FQ1534" s="31"/>
      <c r="FR1534" s="31"/>
      <c r="FS1534" s="31"/>
      <c r="FT1534" s="31"/>
      <c r="FU1534" s="31"/>
      <c r="FV1534" s="31"/>
      <c r="FW1534" s="31"/>
      <c r="FX1534" s="31"/>
      <c r="FY1534" s="31"/>
      <c r="FZ1534" s="31"/>
      <c r="GA1534" s="31"/>
      <c r="GB1534" s="31"/>
      <c r="GC1534" s="31"/>
      <c r="GD1534" s="31"/>
      <c r="GE1534" s="31"/>
      <c r="GF1534" s="31"/>
      <c r="GG1534" s="31"/>
      <c r="GH1534" s="31"/>
      <c r="GI1534" s="31"/>
      <c r="GJ1534" s="31"/>
      <c r="GK1534" s="31"/>
      <c r="GL1534" s="31"/>
      <c r="GM1534" s="31"/>
      <c r="GN1534" s="31"/>
      <c r="GO1534" s="31"/>
      <c r="GP1534" s="31"/>
      <c r="GQ1534" s="31"/>
      <c r="GR1534" s="31"/>
      <c r="GS1534" s="31"/>
      <c r="GT1534" s="31"/>
      <c r="GU1534" s="31"/>
      <c r="GV1534" s="31"/>
      <c r="GW1534" s="31"/>
      <c r="GX1534" s="31"/>
      <c r="GY1534" s="31"/>
      <c r="GZ1534" s="31"/>
    </row>
    <row r="1535" spans="2:208" s="32" customFormat="1" x14ac:dyDescent="0.2">
      <c r="B1535" s="21"/>
      <c r="C1535" s="22"/>
      <c r="D1535" s="22"/>
      <c r="E1535" s="22"/>
      <c r="F1535" s="246"/>
      <c r="G1535" s="121"/>
      <c r="H1535" s="27"/>
      <c r="I1535" s="28"/>
      <c r="J1535" s="29"/>
      <c r="K1535" s="30"/>
      <c r="L1535" s="34"/>
      <c r="M1535" s="35"/>
      <c r="N1535" s="30"/>
      <c r="O1535" s="34"/>
      <c r="P1535" s="35"/>
      <c r="Q1535" s="30"/>
      <c r="R1535" s="34"/>
      <c r="S1535" s="35"/>
      <c r="T1535" s="30"/>
      <c r="U1535" s="34"/>
      <c r="V1535" s="35"/>
      <c r="W1535" s="30"/>
      <c r="X1535" s="34"/>
      <c r="Y1535" s="34"/>
      <c r="Z1535" s="30"/>
      <c r="AA1535" s="34"/>
      <c r="AB1535" s="34"/>
      <c r="AC1535" s="30"/>
      <c r="AD1535" s="34"/>
      <c r="AE1535" s="34"/>
      <c r="AF1535" s="30"/>
      <c r="AG1535" s="34"/>
      <c r="AH1535" s="34"/>
      <c r="AI1535" s="30"/>
      <c r="AJ1535" s="34"/>
      <c r="AK1535" s="34"/>
      <c r="AL1535" s="30"/>
      <c r="AM1535" s="34"/>
      <c r="AN1535" s="34"/>
      <c r="AO1535" s="30"/>
      <c r="AP1535" s="34"/>
      <c r="AQ1535" s="34"/>
      <c r="AR1535" s="30"/>
      <c r="AS1535" s="34"/>
      <c r="AT1535" s="34"/>
      <c r="AU1535" s="30"/>
      <c r="AV1535" s="34"/>
      <c r="AW1535" s="34"/>
      <c r="AX1535" s="30"/>
      <c r="AY1535" s="34"/>
      <c r="AZ1535" s="34"/>
      <c r="BA1535" s="30"/>
      <c r="BB1535" s="34"/>
      <c r="BC1535" s="34"/>
      <c r="BD1535" s="30"/>
      <c r="BE1535" s="34"/>
      <c r="BF1535" s="34"/>
      <c r="BG1535" s="30"/>
      <c r="BH1535" s="34"/>
      <c r="BI1535" s="34"/>
      <c r="BJ1535" s="30"/>
      <c r="BK1535" s="34"/>
      <c r="BL1535" s="34"/>
      <c r="BM1535" s="122"/>
      <c r="BN1535" s="28"/>
      <c r="BO1535" s="34"/>
      <c r="BP1535" s="30"/>
      <c r="BQ1535" s="30"/>
      <c r="BR1535" s="31"/>
      <c r="BS1535" s="31"/>
      <c r="BT1535" s="31"/>
      <c r="BU1535" s="31"/>
      <c r="BV1535" s="31"/>
      <c r="BW1535" s="31"/>
      <c r="BX1535" s="31"/>
      <c r="BY1535" s="31"/>
      <c r="BZ1535" s="31"/>
      <c r="CA1535" s="31"/>
      <c r="CB1535" s="31"/>
      <c r="CC1535" s="31"/>
      <c r="CD1535" s="31"/>
      <c r="CE1535" s="31"/>
      <c r="CF1535" s="31"/>
      <c r="CG1535" s="31"/>
      <c r="CH1535" s="31"/>
      <c r="CI1535" s="31"/>
      <c r="CJ1535" s="31"/>
      <c r="CK1535" s="31"/>
      <c r="CL1535" s="31"/>
      <c r="CM1535" s="31"/>
      <c r="CN1535" s="31"/>
      <c r="CO1535" s="31"/>
      <c r="CP1535" s="31"/>
      <c r="CQ1535" s="31"/>
      <c r="CR1535" s="31"/>
      <c r="CS1535" s="31"/>
      <c r="CT1535" s="31"/>
      <c r="CU1535" s="31"/>
      <c r="CV1535" s="31"/>
      <c r="CW1535" s="31"/>
      <c r="CX1535" s="31"/>
      <c r="CY1535" s="31"/>
      <c r="CZ1535" s="31"/>
      <c r="DA1535" s="31"/>
      <c r="DB1535" s="31"/>
      <c r="DC1535" s="31"/>
      <c r="DD1535" s="31"/>
      <c r="DE1535" s="31"/>
      <c r="DF1535" s="31"/>
      <c r="DG1535" s="31"/>
      <c r="DH1535" s="31"/>
      <c r="DI1535" s="31"/>
      <c r="DJ1535" s="31"/>
      <c r="DK1535" s="31"/>
      <c r="DL1535" s="31"/>
      <c r="DM1535" s="31"/>
      <c r="DN1535" s="31"/>
      <c r="DO1535" s="31"/>
      <c r="DP1535" s="31"/>
      <c r="DQ1535" s="31"/>
      <c r="DR1535" s="31"/>
      <c r="DS1535" s="31"/>
      <c r="DT1535" s="31"/>
      <c r="DU1535" s="31"/>
      <c r="DV1535" s="31"/>
      <c r="DW1535" s="31"/>
      <c r="DX1535" s="31"/>
      <c r="DY1535" s="31"/>
      <c r="DZ1535" s="31"/>
      <c r="EA1535" s="31"/>
      <c r="EB1535" s="31"/>
      <c r="EC1535" s="31"/>
      <c r="ED1535" s="31"/>
      <c r="EE1535" s="31"/>
      <c r="EF1535" s="31"/>
      <c r="EG1535" s="31"/>
      <c r="EH1535" s="31"/>
      <c r="EI1535" s="31"/>
      <c r="EJ1535" s="31"/>
      <c r="EK1535" s="31"/>
      <c r="EL1535" s="31"/>
      <c r="EM1535" s="31"/>
      <c r="EN1535" s="31"/>
      <c r="EO1535" s="31"/>
      <c r="EP1535" s="31"/>
      <c r="EQ1535" s="31"/>
      <c r="ER1535" s="31"/>
      <c r="ES1535" s="31"/>
      <c r="ET1535" s="31"/>
      <c r="EU1535" s="31"/>
      <c r="EV1535" s="31"/>
      <c r="EW1535" s="31"/>
      <c r="EX1535" s="31"/>
      <c r="EY1535" s="31"/>
      <c r="EZ1535" s="31"/>
      <c r="FA1535" s="31"/>
      <c r="FB1535" s="31"/>
      <c r="FC1535" s="31"/>
      <c r="FD1535" s="31"/>
      <c r="FE1535" s="31"/>
      <c r="FF1535" s="31"/>
      <c r="FG1535" s="31"/>
      <c r="FH1535" s="31"/>
      <c r="FI1535" s="31"/>
      <c r="FJ1535" s="31"/>
      <c r="FK1535" s="31"/>
      <c r="FL1535" s="31"/>
      <c r="FM1535" s="31"/>
      <c r="FN1535" s="31"/>
      <c r="FO1535" s="31"/>
      <c r="FP1535" s="31"/>
      <c r="FQ1535" s="31"/>
      <c r="FR1535" s="31"/>
      <c r="FS1535" s="31"/>
      <c r="FT1535" s="31"/>
      <c r="FU1535" s="31"/>
      <c r="FV1535" s="31"/>
      <c r="FW1535" s="31"/>
      <c r="FX1535" s="31"/>
      <c r="FY1535" s="31"/>
      <c r="FZ1535" s="31"/>
      <c r="GA1535" s="31"/>
      <c r="GB1535" s="31"/>
      <c r="GC1535" s="31"/>
      <c r="GD1535" s="31"/>
      <c r="GE1535" s="31"/>
      <c r="GF1535" s="31"/>
      <c r="GG1535" s="31"/>
      <c r="GH1535" s="31"/>
      <c r="GI1535" s="31"/>
      <c r="GJ1535" s="31"/>
      <c r="GK1535" s="31"/>
      <c r="GL1535" s="31"/>
      <c r="GM1535" s="31"/>
      <c r="GN1535" s="31"/>
      <c r="GO1535" s="31"/>
      <c r="GP1535" s="31"/>
      <c r="GQ1535" s="31"/>
      <c r="GR1535" s="31"/>
      <c r="GS1535" s="31"/>
      <c r="GT1535" s="31"/>
      <c r="GU1535" s="31"/>
      <c r="GV1535" s="31"/>
      <c r="GW1535" s="31"/>
      <c r="GX1535" s="31"/>
      <c r="GY1535" s="31"/>
      <c r="GZ1535" s="31"/>
    </row>
    <row r="1536" spans="2:208" s="32" customFormat="1" x14ac:dyDescent="0.2">
      <c r="B1536" s="21"/>
      <c r="C1536" s="22"/>
      <c r="D1536" s="22"/>
      <c r="E1536" s="22"/>
      <c r="F1536" s="246"/>
      <c r="G1536" s="121"/>
      <c r="H1536" s="27"/>
      <c r="I1536" s="28"/>
      <c r="J1536" s="29"/>
      <c r="K1536" s="30"/>
      <c r="L1536" s="34"/>
      <c r="M1536" s="35"/>
      <c r="N1536" s="30"/>
      <c r="O1536" s="34"/>
      <c r="P1536" s="35"/>
      <c r="Q1536" s="30"/>
      <c r="R1536" s="34"/>
      <c r="S1536" s="35"/>
      <c r="T1536" s="30"/>
      <c r="U1536" s="34"/>
      <c r="V1536" s="35"/>
      <c r="W1536" s="30"/>
      <c r="X1536" s="34"/>
      <c r="Y1536" s="34"/>
      <c r="Z1536" s="30"/>
      <c r="AA1536" s="34"/>
      <c r="AB1536" s="34"/>
      <c r="AC1536" s="30"/>
      <c r="AD1536" s="34"/>
      <c r="AE1536" s="34"/>
      <c r="AF1536" s="30"/>
      <c r="AG1536" s="34"/>
      <c r="AH1536" s="34"/>
      <c r="AI1536" s="30"/>
      <c r="AJ1536" s="34"/>
      <c r="AK1536" s="34"/>
      <c r="AL1536" s="30"/>
      <c r="AM1536" s="34"/>
      <c r="AN1536" s="34"/>
      <c r="AO1536" s="30"/>
      <c r="AP1536" s="34"/>
      <c r="AQ1536" s="34"/>
      <c r="AR1536" s="30"/>
      <c r="AS1536" s="34"/>
      <c r="AT1536" s="34"/>
      <c r="AU1536" s="30"/>
      <c r="AV1536" s="34"/>
      <c r="AW1536" s="34"/>
      <c r="AX1536" s="30"/>
      <c r="AY1536" s="34"/>
      <c r="AZ1536" s="34"/>
      <c r="BA1536" s="30"/>
      <c r="BB1536" s="34"/>
      <c r="BC1536" s="34"/>
      <c r="BD1536" s="30"/>
      <c r="BE1536" s="34"/>
      <c r="BF1536" s="34"/>
      <c r="BG1536" s="30"/>
      <c r="BH1536" s="34"/>
      <c r="BI1536" s="34"/>
      <c r="BJ1536" s="30"/>
      <c r="BK1536" s="34"/>
      <c r="BL1536" s="34"/>
      <c r="BM1536" s="122"/>
      <c r="BN1536" s="28"/>
      <c r="BO1536" s="34"/>
      <c r="BP1536" s="30"/>
      <c r="BQ1536" s="30"/>
      <c r="BR1536" s="31"/>
      <c r="BS1536" s="31"/>
      <c r="BT1536" s="31"/>
      <c r="BU1536" s="31"/>
      <c r="BV1536" s="31"/>
      <c r="BW1536" s="31"/>
      <c r="BX1536" s="31"/>
      <c r="BY1536" s="31"/>
      <c r="BZ1536" s="31"/>
      <c r="CA1536" s="31"/>
      <c r="CB1536" s="31"/>
      <c r="CC1536" s="31"/>
      <c r="CD1536" s="31"/>
      <c r="CE1536" s="31"/>
      <c r="CF1536" s="31"/>
      <c r="CG1536" s="31"/>
      <c r="CH1536" s="31"/>
      <c r="CI1536" s="31"/>
      <c r="CJ1536" s="31"/>
      <c r="CK1536" s="31"/>
      <c r="CL1536" s="31"/>
      <c r="CM1536" s="31"/>
      <c r="CN1536" s="31"/>
      <c r="CO1536" s="31"/>
      <c r="CP1536" s="31"/>
      <c r="CQ1536" s="31"/>
      <c r="CR1536" s="31"/>
      <c r="CS1536" s="31"/>
      <c r="CT1536" s="31"/>
      <c r="CU1536" s="31"/>
      <c r="CV1536" s="31"/>
      <c r="CW1536" s="31"/>
      <c r="CX1536" s="31"/>
      <c r="CY1536" s="31"/>
      <c r="CZ1536" s="31"/>
      <c r="DA1536" s="31"/>
      <c r="DB1536" s="31"/>
      <c r="DC1536" s="31"/>
      <c r="DD1536" s="31"/>
      <c r="DE1536" s="31"/>
      <c r="DF1536" s="31"/>
      <c r="DG1536" s="31"/>
      <c r="DH1536" s="31"/>
      <c r="DI1536" s="31"/>
      <c r="DJ1536" s="31"/>
      <c r="DK1536" s="31"/>
      <c r="DL1536" s="31"/>
      <c r="DM1536" s="31"/>
      <c r="DN1536" s="31"/>
      <c r="DO1536" s="31"/>
      <c r="DP1536" s="31"/>
      <c r="DQ1536" s="31"/>
      <c r="DR1536" s="31"/>
      <c r="DS1536" s="31"/>
      <c r="DT1536" s="31"/>
      <c r="DU1536" s="31"/>
      <c r="DV1536" s="31"/>
      <c r="DW1536" s="31"/>
      <c r="DX1536" s="31"/>
      <c r="DY1536" s="31"/>
      <c r="DZ1536" s="31"/>
      <c r="EA1536" s="31"/>
      <c r="EB1536" s="31"/>
      <c r="EC1536" s="31"/>
      <c r="ED1536" s="31"/>
      <c r="EE1536" s="31"/>
      <c r="EF1536" s="31"/>
      <c r="EG1536" s="31"/>
      <c r="EH1536" s="31"/>
      <c r="EI1536" s="31"/>
      <c r="EJ1536" s="31"/>
      <c r="EK1536" s="31"/>
      <c r="EL1536" s="31"/>
      <c r="EM1536" s="31"/>
      <c r="EN1536" s="31"/>
      <c r="EO1536" s="31"/>
      <c r="EP1536" s="31"/>
      <c r="EQ1536" s="31"/>
      <c r="ER1536" s="31"/>
      <c r="ES1536" s="31"/>
      <c r="ET1536" s="31"/>
      <c r="EU1536" s="31"/>
      <c r="EV1536" s="31"/>
      <c r="EW1536" s="31"/>
      <c r="EX1536" s="31"/>
      <c r="EY1536" s="31"/>
      <c r="EZ1536" s="31"/>
      <c r="FA1536" s="31"/>
      <c r="FB1536" s="31"/>
      <c r="FC1536" s="31"/>
      <c r="FD1536" s="31"/>
      <c r="FE1536" s="31"/>
      <c r="FF1536" s="31"/>
      <c r="FG1536" s="31"/>
      <c r="FH1536" s="31"/>
      <c r="FI1536" s="31"/>
      <c r="FJ1536" s="31"/>
      <c r="FK1536" s="31"/>
      <c r="FL1536" s="31"/>
      <c r="FM1536" s="31"/>
      <c r="FN1536" s="31"/>
      <c r="FO1536" s="31"/>
      <c r="FP1536" s="31"/>
      <c r="FQ1536" s="31"/>
      <c r="FR1536" s="31"/>
      <c r="FS1536" s="31"/>
      <c r="FT1536" s="31"/>
      <c r="FU1536" s="31"/>
      <c r="FV1536" s="31"/>
      <c r="FW1536" s="31"/>
      <c r="FX1536" s="31"/>
      <c r="FY1536" s="31"/>
      <c r="FZ1536" s="31"/>
      <c r="GA1536" s="31"/>
      <c r="GB1536" s="31"/>
      <c r="GC1536" s="31"/>
      <c r="GD1536" s="31"/>
      <c r="GE1536" s="31"/>
      <c r="GF1536" s="31"/>
      <c r="GG1536" s="31"/>
      <c r="GH1536" s="31"/>
      <c r="GI1536" s="31"/>
      <c r="GJ1536" s="31"/>
      <c r="GK1536" s="31"/>
      <c r="GL1536" s="31"/>
      <c r="GM1536" s="31"/>
      <c r="GN1536" s="31"/>
      <c r="GO1536" s="31"/>
      <c r="GP1536" s="31"/>
      <c r="GQ1536" s="31"/>
      <c r="GR1536" s="31"/>
      <c r="GS1536" s="31"/>
      <c r="GT1536" s="31"/>
      <c r="GU1536" s="31"/>
      <c r="GV1536" s="31"/>
      <c r="GW1536" s="31"/>
      <c r="GX1536" s="31"/>
      <c r="GY1536" s="31"/>
      <c r="GZ1536" s="31"/>
    </row>
    <row r="1537" spans="2:208" s="32" customFormat="1" x14ac:dyDescent="0.2">
      <c r="B1537" s="21"/>
      <c r="C1537" s="22"/>
      <c r="D1537" s="22"/>
      <c r="E1537" s="22"/>
      <c r="F1537" s="246"/>
      <c r="G1537" s="121"/>
      <c r="H1537" s="27"/>
      <c r="I1537" s="28"/>
      <c r="J1537" s="29"/>
      <c r="K1537" s="30"/>
      <c r="L1537" s="34"/>
      <c r="M1537" s="35"/>
      <c r="N1537" s="30"/>
      <c r="O1537" s="34"/>
      <c r="P1537" s="35"/>
      <c r="Q1537" s="30"/>
      <c r="R1537" s="34"/>
      <c r="S1537" s="35"/>
      <c r="T1537" s="30"/>
      <c r="U1537" s="34"/>
      <c r="V1537" s="35"/>
      <c r="W1537" s="30"/>
      <c r="X1537" s="34"/>
      <c r="Y1537" s="34"/>
      <c r="Z1537" s="30"/>
      <c r="AA1537" s="34"/>
      <c r="AB1537" s="34"/>
      <c r="AC1537" s="30"/>
      <c r="AD1537" s="34"/>
      <c r="AE1537" s="34"/>
      <c r="AF1537" s="30"/>
      <c r="AG1537" s="34"/>
      <c r="AH1537" s="34"/>
      <c r="AI1537" s="30"/>
      <c r="AJ1537" s="34"/>
      <c r="AK1537" s="34"/>
      <c r="AL1537" s="30"/>
      <c r="AM1537" s="34"/>
      <c r="AN1537" s="34"/>
      <c r="AO1537" s="30"/>
      <c r="AP1537" s="34"/>
      <c r="AQ1537" s="34"/>
      <c r="AR1537" s="30"/>
      <c r="AS1537" s="34"/>
      <c r="AT1537" s="34"/>
      <c r="AU1537" s="30"/>
      <c r="AV1537" s="34"/>
      <c r="AW1537" s="34"/>
      <c r="AX1537" s="30"/>
      <c r="AY1537" s="34"/>
      <c r="AZ1537" s="34"/>
      <c r="BA1537" s="30"/>
      <c r="BB1537" s="34"/>
      <c r="BC1537" s="34"/>
      <c r="BD1537" s="30"/>
      <c r="BE1537" s="34"/>
      <c r="BF1537" s="34"/>
      <c r="BG1537" s="30"/>
      <c r="BH1537" s="34"/>
      <c r="BI1537" s="34"/>
      <c r="BJ1537" s="30"/>
      <c r="BK1537" s="34"/>
      <c r="BL1537" s="34"/>
      <c r="BM1537" s="122"/>
      <c r="BN1537" s="28"/>
      <c r="BO1537" s="34"/>
      <c r="BP1537" s="30"/>
      <c r="BQ1537" s="30"/>
      <c r="BR1537" s="31"/>
      <c r="BS1537" s="31"/>
      <c r="BT1537" s="31"/>
      <c r="BU1537" s="31"/>
      <c r="BV1537" s="31"/>
      <c r="BW1537" s="31"/>
      <c r="BX1537" s="31"/>
      <c r="BY1537" s="31"/>
      <c r="BZ1537" s="31"/>
      <c r="CA1537" s="31"/>
      <c r="CB1537" s="31"/>
      <c r="CC1537" s="31"/>
      <c r="CD1537" s="31"/>
      <c r="CE1537" s="31"/>
      <c r="CF1537" s="31"/>
      <c r="CG1537" s="31"/>
      <c r="CH1537" s="31"/>
      <c r="CI1537" s="31"/>
      <c r="CJ1537" s="31"/>
      <c r="CK1537" s="31"/>
      <c r="CL1537" s="31"/>
      <c r="CM1537" s="31"/>
      <c r="CN1537" s="31"/>
      <c r="CO1537" s="31"/>
      <c r="CP1537" s="31"/>
      <c r="CQ1537" s="31"/>
      <c r="CR1537" s="31"/>
      <c r="CS1537" s="31"/>
      <c r="CT1537" s="31"/>
      <c r="CU1537" s="31"/>
      <c r="CV1537" s="31"/>
      <c r="CW1537" s="31"/>
      <c r="CX1537" s="31"/>
      <c r="CY1537" s="31"/>
      <c r="CZ1537" s="31"/>
      <c r="DA1537" s="31"/>
      <c r="DB1537" s="31"/>
      <c r="DC1537" s="31"/>
      <c r="DD1537" s="31"/>
      <c r="DE1537" s="31"/>
      <c r="DF1537" s="31"/>
      <c r="DG1537" s="31"/>
      <c r="DH1537" s="31"/>
      <c r="DI1537" s="31"/>
      <c r="DJ1537" s="31"/>
      <c r="DK1537" s="31"/>
      <c r="DL1537" s="31"/>
      <c r="DM1537" s="31"/>
      <c r="DN1537" s="31"/>
      <c r="DO1537" s="31"/>
      <c r="DP1537" s="31"/>
      <c r="DQ1537" s="31"/>
      <c r="DR1537" s="31"/>
      <c r="DS1537" s="31"/>
      <c r="DT1537" s="31"/>
      <c r="DU1537" s="31"/>
      <c r="DV1537" s="31"/>
      <c r="DW1537" s="31"/>
      <c r="DX1537" s="31"/>
      <c r="DY1537" s="31"/>
      <c r="DZ1537" s="31"/>
      <c r="EA1537" s="31"/>
      <c r="EB1537" s="31"/>
      <c r="EC1537" s="31"/>
      <c r="ED1537" s="31"/>
      <c r="EE1537" s="31"/>
      <c r="EF1537" s="31"/>
      <c r="EG1537" s="31"/>
      <c r="EH1537" s="31"/>
      <c r="EI1537" s="31"/>
      <c r="EJ1537" s="31"/>
      <c r="EK1537" s="31"/>
      <c r="EL1537" s="31"/>
      <c r="EM1537" s="31"/>
      <c r="EN1537" s="31"/>
      <c r="EO1537" s="31"/>
      <c r="EP1537" s="31"/>
      <c r="EQ1537" s="31"/>
      <c r="ER1537" s="31"/>
      <c r="ES1537" s="31"/>
      <c r="ET1537" s="31"/>
      <c r="EU1537" s="31"/>
      <c r="EV1537" s="31"/>
      <c r="EW1537" s="31"/>
      <c r="EX1537" s="31"/>
      <c r="EY1537" s="31"/>
      <c r="EZ1537" s="31"/>
      <c r="FA1537" s="31"/>
      <c r="FB1537" s="31"/>
      <c r="FC1537" s="31"/>
      <c r="FD1537" s="31"/>
      <c r="FE1537" s="31"/>
      <c r="FF1537" s="31"/>
      <c r="FG1537" s="31"/>
      <c r="FH1537" s="31"/>
      <c r="FI1537" s="31"/>
      <c r="FJ1537" s="31"/>
      <c r="FK1537" s="31"/>
      <c r="FL1537" s="31"/>
      <c r="FM1537" s="31"/>
      <c r="FN1537" s="31"/>
      <c r="FO1537" s="31"/>
      <c r="FP1537" s="31"/>
      <c r="FQ1537" s="31"/>
      <c r="FR1537" s="31"/>
      <c r="FS1537" s="31"/>
      <c r="FT1537" s="31"/>
      <c r="FU1537" s="31"/>
      <c r="FV1537" s="31"/>
      <c r="FW1537" s="31"/>
      <c r="FX1537" s="31"/>
      <c r="FY1537" s="31"/>
      <c r="FZ1537" s="31"/>
      <c r="GA1537" s="31"/>
      <c r="GB1537" s="31"/>
      <c r="GC1537" s="31"/>
      <c r="GD1537" s="31"/>
      <c r="GE1537" s="31"/>
      <c r="GF1537" s="31"/>
      <c r="GG1537" s="31"/>
      <c r="GH1537" s="31"/>
      <c r="GI1537" s="31"/>
      <c r="GJ1537" s="31"/>
      <c r="GK1537" s="31"/>
      <c r="GL1537" s="31"/>
      <c r="GM1537" s="31"/>
      <c r="GN1537" s="31"/>
      <c r="GO1537" s="31"/>
      <c r="GP1537" s="31"/>
      <c r="GQ1537" s="31"/>
      <c r="GR1537" s="31"/>
      <c r="GS1537" s="31"/>
      <c r="GT1537" s="31"/>
      <c r="GU1537" s="31"/>
      <c r="GV1537" s="31"/>
      <c r="GW1537" s="31"/>
      <c r="GX1537" s="31"/>
      <c r="GY1537" s="31"/>
      <c r="GZ1537" s="31"/>
    </row>
    <row r="1538" spans="2:208" s="32" customFormat="1" x14ac:dyDescent="0.2">
      <c r="B1538" s="21"/>
      <c r="C1538" s="22"/>
      <c r="D1538" s="22"/>
      <c r="E1538" s="22"/>
      <c r="F1538" s="246"/>
      <c r="G1538" s="121"/>
      <c r="H1538" s="27"/>
      <c r="I1538" s="28"/>
      <c r="J1538" s="29"/>
      <c r="K1538" s="30"/>
      <c r="L1538" s="34"/>
      <c r="M1538" s="35"/>
      <c r="N1538" s="30"/>
      <c r="O1538" s="34"/>
      <c r="P1538" s="35"/>
      <c r="Q1538" s="30"/>
      <c r="R1538" s="34"/>
      <c r="S1538" s="35"/>
      <c r="T1538" s="30"/>
      <c r="U1538" s="34"/>
      <c r="V1538" s="35"/>
      <c r="W1538" s="30"/>
      <c r="X1538" s="34"/>
      <c r="Y1538" s="34"/>
      <c r="Z1538" s="30"/>
      <c r="AA1538" s="34"/>
      <c r="AB1538" s="34"/>
      <c r="AC1538" s="30"/>
      <c r="AD1538" s="34"/>
      <c r="AE1538" s="34"/>
      <c r="AF1538" s="30"/>
      <c r="AG1538" s="34"/>
      <c r="AH1538" s="34"/>
      <c r="AI1538" s="30"/>
      <c r="AJ1538" s="34"/>
      <c r="AK1538" s="34"/>
      <c r="AL1538" s="30"/>
      <c r="AM1538" s="34"/>
      <c r="AN1538" s="34"/>
      <c r="AO1538" s="30"/>
      <c r="AP1538" s="34"/>
      <c r="AQ1538" s="34"/>
      <c r="AR1538" s="30"/>
      <c r="AS1538" s="34"/>
      <c r="AT1538" s="34"/>
      <c r="AU1538" s="30"/>
      <c r="AV1538" s="34"/>
      <c r="AW1538" s="34"/>
      <c r="AX1538" s="30"/>
      <c r="AY1538" s="34"/>
      <c r="AZ1538" s="34"/>
      <c r="BA1538" s="30"/>
      <c r="BB1538" s="34"/>
      <c r="BC1538" s="34"/>
      <c r="BD1538" s="30"/>
      <c r="BE1538" s="34"/>
      <c r="BF1538" s="34"/>
      <c r="BG1538" s="30"/>
      <c r="BH1538" s="34"/>
      <c r="BI1538" s="34"/>
      <c r="BJ1538" s="30"/>
      <c r="BK1538" s="34"/>
      <c r="BL1538" s="34"/>
      <c r="BM1538" s="122"/>
      <c r="BN1538" s="28"/>
      <c r="BO1538" s="34"/>
      <c r="BP1538" s="30"/>
      <c r="BQ1538" s="30"/>
      <c r="BR1538" s="31"/>
      <c r="BS1538" s="31"/>
      <c r="BT1538" s="31"/>
      <c r="BU1538" s="31"/>
      <c r="BV1538" s="31"/>
      <c r="BW1538" s="31"/>
      <c r="BX1538" s="31"/>
      <c r="BY1538" s="31"/>
      <c r="BZ1538" s="31"/>
      <c r="CA1538" s="31"/>
      <c r="CB1538" s="31"/>
      <c r="CC1538" s="31"/>
      <c r="CD1538" s="31"/>
      <c r="CE1538" s="31"/>
      <c r="CF1538" s="31"/>
      <c r="CG1538" s="31"/>
      <c r="CH1538" s="31"/>
      <c r="CI1538" s="31"/>
      <c r="CJ1538" s="31"/>
      <c r="CK1538" s="31"/>
      <c r="CL1538" s="31"/>
      <c r="CM1538" s="31"/>
      <c r="CN1538" s="31"/>
      <c r="CO1538" s="31"/>
      <c r="CP1538" s="31"/>
      <c r="CQ1538" s="31"/>
      <c r="CR1538" s="31"/>
      <c r="CS1538" s="31"/>
      <c r="CT1538" s="31"/>
      <c r="CU1538" s="31"/>
      <c r="CV1538" s="31"/>
      <c r="CW1538" s="31"/>
      <c r="CX1538" s="31"/>
      <c r="CY1538" s="31"/>
      <c r="CZ1538" s="31"/>
      <c r="DA1538" s="31"/>
      <c r="DB1538" s="31"/>
      <c r="DC1538" s="31"/>
      <c r="DD1538" s="31"/>
      <c r="DE1538" s="31"/>
      <c r="DF1538" s="31"/>
      <c r="DG1538" s="31"/>
      <c r="DH1538" s="31"/>
      <c r="DI1538" s="31"/>
      <c r="DJ1538" s="31"/>
      <c r="DK1538" s="31"/>
      <c r="DL1538" s="31"/>
      <c r="DM1538" s="31"/>
      <c r="DN1538" s="31"/>
      <c r="DO1538" s="31"/>
      <c r="DP1538" s="31"/>
      <c r="DQ1538" s="31"/>
      <c r="DR1538" s="31"/>
      <c r="DS1538" s="31"/>
      <c r="DT1538" s="31"/>
      <c r="DU1538" s="31"/>
      <c r="DV1538" s="31"/>
      <c r="DW1538" s="31"/>
      <c r="DX1538" s="31"/>
      <c r="DY1538" s="31"/>
      <c r="DZ1538" s="31"/>
      <c r="EA1538" s="31"/>
      <c r="EB1538" s="31"/>
      <c r="EC1538" s="31"/>
      <c r="ED1538" s="31"/>
      <c r="EE1538" s="31"/>
      <c r="EF1538" s="31"/>
      <c r="EG1538" s="31"/>
      <c r="EH1538" s="31"/>
      <c r="EI1538" s="31"/>
      <c r="EJ1538" s="31"/>
      <c r="EK1538" s="31"/>
      <c r="EL1538" s="31"/>
      <c r="EM1538" s="31"/>
      <c r="EN1538" s="31"/>
      <c r="EO1538" s="31"/>
      <c r="EP1538" s="31"/>
      <c r="EQ1538" s="31"/>
      <c r="ER1538" s="31"/>
      <c r="ES1538" s="31"/>
      <c r="ET1538" s="31"/>
      <c r="EU1538" s="31"/>
      <c r="EV1538" s="31"/>
      <c r="EW1538" s="31"/>
      <c r="EX1538" s="31"/>
      <c r="EY1538" s="31"/>
      <c r="EZ1538" s="31"/>
      <c r="FA1538" s="31"/>
      <c r="FB1538" s="31"/>
      <c r="FC1538" s="31"/>
      <c r="FD1538" s="31"/>
      <c r="FE1538" s="31"/>
      <c r="FF1538" s="31"/>
      <c r="FG1538" s="31"/>
      <c r="FH1538" s="31"/>
      <c r="FI1538" s="31"/>
      <c r="FJ1538" s="31"/>
      <c r="FK1538" s="31"/>
      <c r="FL1538" s="31"/>
      <c r="FM1538" s="31"/>
      <c r="FN1538" s="31"/>
      <c r="FO1538" s="31"/>
      <c r="FP1538" s="31"/>
      <c r="FQ1538" s="31"/>
      <c r="FR1538" s="31"/>
      <c r="FS1538" s="31"/>
      <c r="FT1538" s="31"/>
      <c r="FU1538" s="31"/>
      <c r="FV1538" s="31"/>
      <c r="FW1538" s="31"/>
      <c r="FX1538" s="31"/>
      <c r="FY1538" s="31"/>
      <c r="FZ1538" s="31"/>
      <c r="GA1538" s="31"/>
      <c r="GB1538" s="31"/>
      <c r="GC1538" s="31"/>
      <c r="GD1538" s="31"/>
      <c r="GE1538" s="31"/>
      <c r="GF1538" s="31"/>
      <c r="GG1538" s="31"/>
      <c r="GH1538" s="31"/>
      <c r="GI1538" s="31"/>
      <c r="GJ1538" s="31"/>
      <c r="GK1538" s="31"/>
      <c r="GL1538" s="31"/>
      <c r="GM1538" s="31"/>
      <c r="GN1538" s="31"/>
      <c r="GO1538" s="31"/>
      <c r="GP1538" s="31"/>
      <c r="GQ1538" s="31"/>
      <c r="GR1538" s="31"/>
      <c r="GS1538" s="31"/>
      <c r="GT1538" s="31"/>
      <c r="GU1538" s="31"/>
      <c r="GV1538" s="31"/>
      <c r="GW1538" s="31"/>
      <c r="GX1538" s="31"/>
      <c r="GY1538" s="31"/>
      <c r="GZ1538" s="31"/>
    </row>
    <row r="1539" spans="2:208" s="32" customFormat="1" x14ac:dyDescent="0.2">
      <c r="B1539" s="21"/>
      <c r="C1539" s="22"/>
      <c r="D1539" s="22"/>
      <c r="E1539" s="22"/>
      <c r="F1539" s="246"/>
      <c r="G1539" s="121"/>
      <c r="H1539" s="27"/>
      <c r="I1539" s="28"/>
      <c r="J1539" s="29"/>
      <c r="K1539" s="30"/>
      <c r="L1539" s="34"/>
      <c r="M1539" s="35"/>
      <c r="N1539" s="30"/>
      <c r="O1539" s="34"/>
      <c r="P1539" s="35"/>
      <c r="Q1539" s="30"/>
      <c r="R1539" s="34"/>
      <c r="S1539" s="35"/>
      <c r="T1539" s="30"/>
      <c r="U1539" s="34"/>
      <c r="V1539" s="35"/>
      <c r="W1539" s="30"/>
      <c r="X1539" s="34"/>
      <c r="Y1539" s="34"/>
      <c r="Z1539" s="30"/>
      <c r="AA1539" s="34"/>
      <c r="AB1539" s="34"/>
      <c r="AC1539" s="30"/>
      <c r="AD1539" s="34"/>
      <c r="AE1539" s="34"/>
      <c r="AF1539" s="30"/>
      <c r="AG1539" s="34"/>
      <c r="AH1539" s="34"/>
      <c r="AI1539" s="30"/>
      <c r="AJ1539" s="34"/>
      <c r="AK1539" s="34"/>
      <c r="AL1539" s="30"/>
      <c r="AM1539" s="34"/>
      <c r="AN1539" s="34"/>
      <c r="AO1539" s="30"/>
      <c r="AP1539" s="34"/>
      <c r="AQ1539" s="34"/>
      <c r="AR1539" s="30"/>
      <c r="AS1539" s="34"/>
      <c r="AT1539" s="34"/>
      <c r="AU1539" s="30"/>
      <c r="AV1539" s="34"/>
      <c r="AW1539" s="34"/>
      <c r="AX1539" s="30"/>
      <c r="AY1539" s="34"/>
      <c r="AZ1539" s="34"/>
      <c r="BA1539" s="30"/>
      <c r="BB1539" s="34"/>
      <c r="BC1539" s="34"/>
      <c r="BD1539" s="30"/>
      <c r="BE1539" s="34"/>
      <c r="BF1539" s="34"/>
      <c r="BG1539" s="30"/>
      <c r="BH1539" s="34"/>
      <c r="BI1539" s="34"/>
      <c r="BJ1539" s="30"/>
      <c r="BK1539" s="34"/>
      <c r="BL1539" s="34"/>
      <c r="BM1539" s="122"/>
      <c r="BN1539" s="28"/>
      <c r="BO1539" s="34"/>
      <c r="BP1539" s="30"/>
      <c r="BQ1539" s="30"/>
      <c r="BR1539" s="31"/>
      <c r="BS1539" s="31"/>
      <c r="BT1539" s="31"/>
      <c r="BU1539" s="31"/>
      <c r="BV1539" s="31"/>
      <c r="BW1539" s="31"/>
      <c r="BX1539" s="31"/>
      <c r="BY1539" s="31"/>
      <c r="BZ1539" s="31"/>
      <c r="CA1539" s="31"/>
      <c r="CB1539" s="31"/>
      <c r="CC1539" s="31"/>
      <c r="CD1539" s="31"/>
      <c r="CE1539" s="31"/>
      <c r="CF1539" s="31"/>
      <c r="CG1539" s="31"/>
      <c r="CH1539" s="31"/>
      <c r="CI1539" s="31"/>
      <c r="CJ1539" s="31"/>
      <c r="CK1539" s="31"/>
      <c r="CL1539" s="31"/>
      <c r="CM1539" s="31"/>
      <c r="CN1539" s="31"/>
      <c r="CO1539" s="31"/>
      <c r="CP1539" s="31"/>
      <c r="CQ1539" s="31"/>
      <c r="CR1539" s="31"/>
      <c r="CS1539" s="31"/>
      <c r="CT1539" s="31"/>
      <c r="CU1539" s="31"/>
      <c r="CV1539" s="31"/>
      <c r="CW1539" s="31"/>
      <c r="CX1539" s="31"/>
      <c r="CY1539" s="31"/>
      <c r="CZ1539" s="31"/>
      <c r="DA1539" s="31"/>
      <c r="DB1539" s="31"/>
      <c r="DC1539" s="31"/>
      <c r="DD1539" s="31"/>
      <c r="DE1539" s="31"/>
      <c r="DF1539" s="31"/>
      <c r="DG1539" s="31"/>
      <c r="DH1539" s="31"/>
      <c r="DI1539" s="31"/>
      <c r="DJ1539" s="31"/>
      <c r="DK1539" s="31"/>
      <c r="DL1539" s="31"/>
      <c r="DM1539" s="31"/>
      <c r="DN1539" s="31"/>
      <c r="DO1539" s="31"/>
      <c r="DP1539" s="31"/>
      <c r="DQ1539" s="31"/>
      <c r="DR1539" s="31"/>
      <c r="DS1539" s="31"/>
      <c r="DT1539" s="31"/>
      <c r="DU1539" s="31"/>
      <c r="DV1539" s="31"/>
      <c r="DW1539" s="31"/>
      <c r="DX1539" s="31"/>
      <c r="DY1539" s="31"/>
      <c r="DZ1539" s="31"/>
      <c r="EA1539" s="31"/>
      <c r="EB1539" s="31"/>
      <c r="EC1539" s="31"/>
      <c r="ED1539" s="31"/>
      <c r="EE1539" s="31"/>
      <c r="EF1539" s="31"/>
      <c r="EG1539" s="31"/>
      <c r="EH1539" s="31"/>
      <c r="EI1539" s="31"/>
      <c r="EJ1539" s="31"/>
      <c r="EK1539" s="31"/>
      <c r="EL1539" s="31"/>
      <c r="EM1539" s="31"/>
      <c r="EN1539" s="31"/>
      <c r="EO1539" s="31"/>
      <c r="EP1539" s="31"/>
      <c r="EQ1539" s="31"/>
      <c r="ER1539" s="31"/>
      <c r="ES1539" s="31"/>
      <c r="ET1539" s="31"/>
      <c r="EU1539" s="31"/>
      <c r="EV1539" s="31"/>
      <c r="EW1539" s="31"/>
      <c r="EX1539" s="31"/>
      <c r="EY1539" s="31"/>
      <c r="EZ1539" s="31"/>
      <c r="FA1539" s="31"/>
      <c r="FB1539" s="31"/>
      <c r="FC1539" s="31"/>
      <c r="FD1539" s="31"/>
      <c r="FE1539" s="31"/>
      <c r="FF1539" s="31"/>
      <c r="FG1539" s="31"/>
      <c r="FH1539" s="31"/>
      <c r="FI1539" s="31"/>
      <c r="FJ1539" s="31"/>
      <c r="FK1539" s="31"/>
      <c r="FL1539" s="31"/>
      <c r="FM1539" s="31"/>
      <c r="FN1539" s="31"/>
      <c r="FO1539" s="31"/>
      <c r="FP1539" s="31"/>
      <c r="FQ1539" s="31"/>
      <c r="FR1539" s="31"/>
      <c r="FS1539" s="31"/>
      <c r="FT1539" s="31"/>
      <c r="FU1539" s="31"/>
      <c r="FV1539" s="31"/>
      <c r="FW1539" s="31"/>
      <c r="FX1539" s="31"/>
      <c r="FY1539" s="31"/>
      <c r="FZ1539" s="31"/>
      <c r="GA1539" s="31"/>
      <c r="GB1539" s="31"/>
      <c r="GC1539" s="31"/>
      <c r="GD1539" s="31"/>
      <c r="GE1539" s="31"/>
      <c r="GF1539" s="31"/>
      <c r="GG1539" s="31"/>
      <c r="GH1539" s="31"/>
      <c r="GI1539" s="31"/>
      <c r="GJ1539" s="31"/>
      <c r="GK1539" s="31"/>
      <c r="GL1539" s="31"/>
      <c r="GM1539" s="31"/>
      <c r="GN1539" s="31"/>
      <c r="GO1539" s="31"/>
      <c r="GP1539" s="31"/>
      <c r="GQ1539" s="31"/>
      <c r="GR1539" s="31"/>
      <c r="GS1539" s="31"/>
      <c r="GT1539" s="31"/>
      <c r="GU1539" s="31"/>
      <c r="GV1539" s="31"/>
      <c r="GW1539" s="31"/>
      <c r="GX1539" s="31"/>
      <c r="GY1539" s="31"/>
      <c r="GZ1539" s="31"/>
    </row>
    <row r="1540" spans="2:208" s="32" customFormat="1" x14ac:dyDescent="0.2">
      <c r="B1540" s="21"/>
      <c r="C1540" s="22"/>
      <c r="D1540" s="22"/>
      <c r="E1540" s="22"/>
      <c r="F1540" s="246"/>
      <c r="G1540" s="121"/>
      <c r="H1540" s="27"/>
      <c r="I1540" s="28"/>
      <c r="J1540" s="29"/>
      <c r="K1540" s="30"/>
      <c r="L1540" s="34"/>
      <c r="M1540" s="35"/>
      <c r="N1540" s="30"/>
      <c r="O1540" s="34"/>
      <c r="P1540" s="35"/>
      <c r="Q1540" s="30"/>
      <c r="R1540" s="34"/>
      <c r="S1540" s="35"/>
      <c r="T1540" s="30"/>
      <c r="U1540" s="34"/>
      <c r="V1540" s="35"/>
      <c r="W1540" s="30"/>
      <c r="X1540" s="34"/>
      <c r="Y1540" s="34"/>
      <c r="Z1540" s="30"/>
      <c r="AA1540" s="34"/>
      <c r="AB1540" s="34"/>
      <c r="AC1540" s="30"/>
      <c r="AD1540" s="34"/>
      <c r="AE1540" s="34"/>
      <c r="AF1540" s="30"/>
      <c r="AG1540" s="34"/>
      <c r="AH1540" s="34"/>
      <c r="AI1540" s="30"/>
      <c r="AJ1540" s="34"/>
      <c r="AK1540" s="34"/>
      <c r="AL1540" s="30"/>
      <c r="AM1540" s="34"/>
      <c r="AN1540" s="34"/>
      <c r="AO1540" s="30"/>
      <c r="AP1540" s="34"/>
      <c r="AQ1540" s="34"/>
      <c r="AR1540" s="30"/>
      <c r="AS1540" s="34"/>
      <c r="AT1540" s="34"/>
      <c r="AU1540" s="30"/>
      <c r="AV1540" s="34"/>
      <c r="AW1540" s="34"/>
      <c r="AX1540" s="30"/>
      <c r="AY1540" s="34"/>
      <c r="AZ1540" s="34"/>
      <c r="BA1540" s="30"/>
      <c r="BB1540" s="34"/>
      <c r="BC1540" s="34"/>
      <c r="BD1540" s="30"/>
      <c r="BE1540" s="34"/>
      <c r="BF1540" s="34"/>
      <c r="BG1540" s="30"/>
      <c r="BH1540" s="34"/>
      <c r="BI1540" s="34"/>
      <c r="BJ1540" s="30"/>
      <c r="BK1540" s="34"/>
      <c r="BL1540" s="34"/>
      <c r="BM1540" s="122"/>
      <c r="BN1540" s="28"/>
      <c r="BO1540" s="34"/>
      <c r="BP1540" s="30"/>
      <c r="BQ1540" s="30"/>
      <c r="BR1540" s="31"/>
      <c r="BS1540" s="31"/>
      <c r="BT1540" s="31"/>
      <c r="BU1540" s="31"/>
      <c r="BV1540" s="31"/>
      <c r="BW1540" s="31"/>
      <c r="BX1540" s="31"/>
      <c r="BY1540" s="31"/>
      <c r="BZ1540" s="31"/>
      <c r="CA1540" s="31"/>
      <c r="CB1540" s="31"/>
      <c r="CC1540" s="31"/>
      <c r="CD1540" s="31"/>
      <c r="CE1540" s="31"/>
      <c r="CF1540" s="31"/>
      <c r="CG1540" s="31"/>
      <c r="CH1540" s="31"/>
      <c r="CI1540" s="31"/>
      <c r="CJ1540" s="31"/>
      <c r="CK1540" s="31"/>
      <c r="CL1540" s="31"/>
      <c r="CM1540" s="31"/>
      <c r="CN1540" s="31"/>
      <c r="CO1540" s="31"/>
      <c r="CP1540" s="31"/>
      <c r="CQ1540" s="31"/>
      <c r="CR1540" s="31"/>
      <c r="CS1540" s="31"/>
      <c r="CT1540" s="31"/>
      <c r="CU1540" s="31"/>
      <c r="CV1540" s="31"/>
      <c r="CW1540" s="31"/>
      <c r="CX1540" s="31"/>
      <c r="CY1540" s="31"/>
      <c r="CZ1540" s="31"/>
      <c r="DA1540" s="31"/>
      <c r="DB1540" s="31"/>
      <c r="DC1540" s="31"/>
      <c r="DD1540" s="31"/>
      <c r="DE1540" s="31"/>
      <c r="DF1540" s="31"/>
      <c r="DG1540" s="31"/>
      <c r="DH1540" s="31"/>
      <c r="DI1540" s="31"/>
      <c r="DJ1540" s="31"/>
      <c r="DK1540" s="31"/>
      <c r="DL1540" s="31"/>
      <c r="DM1540" s="31"/>
      <c r="DN1540" s="31"/>
      <c r="DO1540" s="31"/>
      <c r="DP1540" s="31"/>
      <c r="DQ1540" s="31"/>
      <c r="DR1540" s="31"/>
      <c r="DS1540" s="31"/>
      <c r="DT1540" s="31"/>
      <c r="DU1540" s="31"/>
      <c r="DV1540" s="31"/>
      <c r="DW1540" s="31"/>
      <c r="DX1540" s="31"/>
      <c r="DY1540" s="31"/>
      <c r="DZ1540" s="31"/>
      <c r="EA1540" s="31"/>
      <c r="EB1540" s="31"/>
      <c r="EC1540" s="31"/>
      <c r="ED1540" s="31"/>
      <c r="EE1540" s="31"/>
      <c r="EF1540" s="31"/>
      <c r="EG1540" s="31"/>
      <c r="EH1540" s="31"/>
      <c r="EI1540" s="31"/>
      <c r="EJ1540" s="31"/>
      <c r="EK1540" s="31"/>
      <c r="EL1540" s="31"/>
      <c r="EM1540" s="31"/>
      <c r="EN1540" s="31"/>
      <c r="EO1540" s="31"/>
      <c r="EP1540" s="31"/>
      <c r="EQ1540" s="31"/>
      <c r="ER1540" s="31"/>
      <c r="ES1540" s="31"/>
      <c r="ET1540" s="31"/>
      <c r="EU1540" s="31"/>
      <c r="EV1540" s="31"/>
      <c r="EW1540" s="31"/>
      <c r="EX1540" s="31"/>
      <c r="EY1540" s="31"/>
      <c r="EZ1540" s="31"/>
      <c r="FA1540" s="31"/>
      <c r="FB1540" s="31"/>
      <c r="FC1540" s="31"/>
      <c r="FD1540" s="31"/>
      <c r="FE1540" s="31"/>
      <c r="FF1540" s="31"/>
      <c r="FG1540" s="31"/>
      <c r="FH1540" s="31"/>
      <c r="FI1540" s="31"/>
      <c r="FJ1540" s="31"/>
      <c r="FK1540" s="31"/>
      <c r="FL1540" s="31"/>
      <c r="FM1540" s="31"/>
      <c r="FN1540" s="31"/>
      <c r="FO1540" s="31"/>
      <c r="FP1540" s="31"/>
      <c r="FQ1540" s="31"/>
      <c r="FR1540" s="31"/>
      <c r="FS1540" s="31"/>
      <c r="FT1540" s="31"/>
      <c r="FU1540" s="31"/>
      <c r="FV1540" s="31"/>
      <c r="FW1540" s="31"/>
      <c r="FX1540" s="31"/>
      <c r="FY1540" s="31"/>
      <c r="FZ1540" s="31"/>
      <c r="GA1540" s="31"/>
      <c r="GB1540" s="31"/>
      <c r="GC1540" s="31"/>
      <c r="GD1540" s="31"/>
      <c r="GE1540" s="31"/>
      <c r="GF1540" s="31"/>
      <c r="GG1540" s="31"/>
      <c r="GH1540" s="31"/>
      <c r="GI1540" s="31"/>
      <c r="GJ1540" s="31"/>
      <c r="GK1540" s="31"/>
      <c r="GL1540" s="31"/>
      <c r="GM1540" s="31"/>
      <c r="GN1540" s="31"/>
      <c r="GO1540" s="31"/>
      <c r="GP1540" s="31"/>
      <c r="GQ1540" s="31"/>
      <c r="GR1540" s="31"/>
      <c r="GS1540" s="31"/>
      <c r="GT1540" s="31"/>
      <c r="GU1540" s="31"/>
      <c r="GV1540" s="31"/>
      <c r="GW1540" s="31"/>
      <c r="GX1540" s="31"/>
      <c r="GY1540" s="31"/>
      <c r="GZ1540" s="31"/>
    </row>
    <row r="1541" spans="2:208" s="32" customFormat="1" x14ac:dyDescent="0.2">
      <c r="B1541" s="21"/>
      <c r="C1541" s="22"/>
      <c r="D1541" s="22"/>
      <c r="E1541" s="22"/>
      <c r="F1541" s="246"/>
      <c r="G1541" s="121"/>
      <c r="H1541" s="27"/>
      <c r="I1541" s="28"/>
      <c r="J1541" s="29"/>
      <c r="K1541" s="30"/>
      <c r="L1541" s="34"/>
      <c r="M1541" s="35"/>
      <c r="N1541" s="30"/>
      <c r="O1541" s="34"/>
      <c r="P1541" s="35"/>
      <c r="Q1541" s="30"/>
      <c r="R1541" s="34"/>
      <c r="S1541" s="35"/>
      <c r="T1541" s="30"/>
      <c r="U1541" s="34"/>
      <c r="V1541" s="35"/>
      <c r="W1541" s="30"/>
      <c r="X1541" s="34"/>
      <c r="Y1541" s="34"/>
      <c r="Z1541" s="30"/>
      <c r="AA1541" s="34"/>
      <c r="AB1541" s="34"/>
      <c r="AC1541" s="30"/>
      <c r="AD1541" s="34"/>
      <c r="AE1541" s="34"/>
      <c r="AF1541" s="30"/>
      <c r="AG1541" s="34"/>
      <c r="AH1541" s="34"/>
      <c r="AI1541" s="30"/>
      <c r="AJ1541" s="34"/>
      <c r="AK1541" s="34"/>
      <c r="AL1541" s="30"/>
      <c r="AM1541" s="34"/>
      <c r="AN1541" s="34"/>
      <c r="AO1541" s="30"/>
      <c r="AP1541" s="34"/>
      <c r="AQ1541" s="34"/>
      <c r="AR1541" s="30"/>
      <c r="AS1541" s="34"/>
      <c r="AT1541" s="34"/>
      <c r="AU1541" s="30"/>
      <c r="AV1541" s="34"/>
      <c r="AW1541" s="34"/>
      <c r="AX1541" s="30"/>
      <c r="AY1541" s="34"/>
      <c r="AZ1541" s="34"/>
      <c r="BA1541" s="30"/>
      <c r="BB1541" s="34"/>
      <c r="BC1541" s="34"/>
      <c r="BD1541" s="30"/>
      <c r="BE1541" s="34"/>
      <c r="BF1541" s="34"/>
      <c r="BG1541" s="30"/>
      <c r="BH1541" s="34"/>
      <c r="BI1541" s="34"/>
      <c r="BJ1541" s="30"/>
      <c r="BK1541" s="34"/>
      <c r="BL1541" s="34"/>
      <c r="BM1541" s="122"/>
      <c r="BN1541" s="28"/>
      <c r="BO1541" s="34"/>
      <c r="BP1541" s="30"/>
      <c r="BQ1541" s="30"/>
      <c r="BR1541" s="31"/>
      <c r="BS1541" s="31"/>
      <c r="BT1541" s="31"/>
      <c r="BU1541" s="31"/>
      <c r="BV1541" s="31"/>
      <c r="BW1541" s="31"/>
      <c r="BX1541" s="31"/>
      <c r="BY1541" s="31"/>
      <c r="BZ1541" s="31"/>
      <c r="CA1541" s="31"/>
      <c r="CB1541" s="31"/>
      <c r="CC1541" s="31"/>
      <c r="CD1541" s="31"/>
      <c r="CE1541" s="31"/>
      <c r="CF1541" s="31"/>
      <c r="CG1541" s="31"/>
      <c r="CH1541" s="31"/>
      <c r="CI1541" s="31"/>
      <c r="CJ1541" s="31"/>
      <c r="CK1541" s="31"/>
      <c r="CL1541" s="31"/>
      <c r="CM1541" s="31"/>
      <c r="CN1541" s="31"/>
      <c r="CO1541" s="31"/>
      <c r="CP1541" s="31"/>
      <c r="CQ1541" s="31"/>
      <c r="CR1541" s="31"/>
      <c r="CS1541" s="31"/>
      <c r="CT1541" s="31"/>
      <c r="CU1541" s="31"/>
      <c r="CV1541" s="31"/>
      <c r="CW1541" s="31"/>
      <c r="CX1541" s="31"/>
      <c r="CY1541" s="31"/>
      <c r="CZ1541" s="31"/>
      <c r="DA1541" s="31"/>
      <c r="DB1541" s="31"/>
      <c r="DC1541" s="31"/>
      <c r="DD1541" s="31"/>
      <c r="DE1541" s="31"/>
      <c r="DF1541" s="31"/>
      <c r="DG1541" s="31"/>
      <c r="DH1541" s="31"/>
      <c r="DI1541" s="31"/>
      <c r="DJ1541" s="31"/>
      <c r="DK1541" s="31"/>
      <c r="DL1541" s="31"/>
      <c r="DM1541" s="31"/>
      <c r="DN1541" s="31"/>
      <c r="DO1541" s="31"/>
      <c r="DP1541" s="31"/>
      <c r="DQ1541" s="31"/>
      <c r="DR1541" s="31"/>
      <c r="DS1541" s="31"/>
      <c r="DT1541" s="31"/>
      <c r="DU1541" s="31"/>
      <c r="DV1541" s="31"/>
      <c r="DW1541" s="31"/>
      <c r="DX1541" s="31"/>
      <c r="DY1541" s="31"/>
      <c r="DZ1541" s="31"/>
      <c r="EA1541" s="31"/>
      <c r="EB1541" s="31"/>
      <c r="EC1541" s="31"/>
      <c r="ED1541" s="31"/>
      <c r="EE1541" s="31"/>
      <c r="EF1541" s="31"/>
      <c r="EG1541" s="31"/>
      <c r="EH1541" s="31"/>
      <c r="EI1541" s="31"/>
      <c r="EJ1541" s="31"/>
      <c r="EK1541" s="31"/>
      <c r="EL1541" s="31"/>
      <c r="EM1541" s="31"/>
      <c r="EN1541" s="31"/>
      <c r="EO1541" s="31"/>
      <c r="EP1541" s="31"/>
      <c r="EQ1541" s="31"/>
      <c r="ER1541" s="31"/>
      <c r="ES1541" s="31"/>
      <c r="ET1541" s="31"/>
      <c r="EU1541" s="31"/>
      <c r="EV1541" s="31"/>
      <c r="EW1541" s="31"/>
      <c r="EX1541" s="31"/>
      <c r="EY1541" s="31"/>
      <c r="EZ1541" s="31"/>
      <c r="FA1541" s="31"/>
      <c r="FB1541" s="31"/>
      <c r="FC1541" s="31"/>
      <c r="FD1541" s="31"/>
      <c r="FE1541" s="31"/>
      <c r="FF1541" s="31"/>
      <c r="FG1541" s="31"/>
      <c r="FH1541" s="31"/>
      <c r="FI1541" s="31"/>
      <c r="FJ1541" s="31"/>
      <c r="FK1541" s="31"/>
      <c r="FL1541" s="31"/>
      <c r="FM1541" s="31"/>
      <c r="FN1541" s="31"/>
      <c r="FO1541" s="31"/>
      <c r="FP1541" s="31"/>
      <c r="FQ1541" s="31"/>
      <c r="FR1541" s="31"/>
      <c r="FS1541" s="31"/>
      <c r="FT1541" s="31"/>
      <c r="FU1541" s="31"/>
      <c r="FV1541" s="31"/>
      <c r="FW1541" s="31"/>
      <c r="FX1541" s="31"/>
      <c r="FY1541" s="31"/>
      <c r="FZ1541" s="31"/>
      <c r="GA1541" s="31"/>
      <c r="GB1541" s="31"/>
      <c r="GC1541" s="31"/>
      <c r="GD1541" s="31"/>
      <c r="GE1541" s="31"/>
      <c r="GF1541" s="31"/>
      <c r="GG1541" s="31"/>
      <c r="GH1541" s="31"/>
      <c r="GI1541" s="31"/>
      <c r="GJ1541" s="31"/>
      <c r="GK1541" s="31"/>
      <c r="GL1541" s="31"/>
      <c r="GM1541" s="31"/>
      <c r="GN1541" s="31"/>
      <c r="GO1541" s="31"/>
      <c r="GP1541" s="31"/>
      <c r="GQ1541" s="31"/>
      <c r="GR1541" s="31"/>
      <c r="GS1541" s="31"/>
      <c r="GT1541" s="31"/>
      <c r="GU1541" s="31"/>
      <c r="GV1541" s="31"/>
      <c r="GW1541" s="31"/>
      <c r="GX1541" s="31"/>
      <c r="GY1541" s="31"/>
      <c r="GZ1541" s="31"/>
    </row>
    <row r="1542" spans="2:208" s="32" customFormat="1" x14ac:dyDescent="0.2">
      <c r="B1542" s="21"/>
      <c r="C1542" s="22"/>
      <c r="D1542" s="22"/>
      <c r="E1542" s="22"/>
      <c r="F1542" s="246"/>
      <c r="G1542" s="121"/>
      <c r="H1542" s="27"/>
      <c r="I1542" s="28"/>
      <c r="J1542" s="29"/>
      <c r="K1542" s="30"/>
      <c r="L1542" s="34"/>
      <c r="M1542" s="35"/>
      <c r="N1542" s="30"/>
      <c r="O1542" s="34"/>
      <c r="P1542" s="35"/>
      <c r="Q1542" s="30"/>
      <c r="R1542" s="34"/>
      <c r="S1542" s="35"/>
      <c r="T1542" s="30"/>
      <c r="U1542" s="34"/>
      <c r="V1542" s="35"/>
      <c r="W1542" s="30"/>
      <c r="X1542" s="34"/>
      <c r="Y1542" s="34"/>
      <c r="Z1542" s="30"/>
      <c r="AA1542" s="34"/>
      <c r="AB1542" s="34"/>
      <c r="AC1542" s="30"/>
      <c r="AD1542" s="34"/>
      <c r="AE1542" s="34"/>
      <c r="AF1542" s="30"/>
      <c r="AG1542" s="34"/>
      <c r="AH1542" s="34"/>
      <c r="AI1542" s="30"/>
      <c r="AJ1542" s="34"/>
      <c r="AK1542" s="34"/>
      <c r="AL1542" s="30"/>
      <c r="AM1542" s="34"/>
      <c r="AN1542" s="34"/>
      <c r="AO1542" s="30"/>
      <c r="AP1542" s="34"/>
      <c r="AQ1542" s="34"/>
      <c r="AR1542" s="30"/>
      <c r="AS1542" s="34"/>
      <c r="AT1542" s="34"/>
      <c r="AU1542" s="30"/>
      <c r="AV1542" s="34"/>
      <c r="AW1542" s="34"/>
      <c r="AX1542" s="30"/>
      <c r="AY1542" s="34"/>
      <c r="AZ1542" s="34"/>
      <c r="BA1542" s="30"/>
      <c r="BB1542" s="34"/>
      <c r="BC1542" s="34"/>
      <c r="BD1542" s="30"/>
      <c r="BE1542" s="34"/>
      <c r="BF1542" s="34"/>
      <c r="BG1542" s="30"/>
      <c r="BH1542" s="34"/>
      <c r="BI1542" s="34"/>
      <c r="BJ1542" s="30"/>
      <c r="BK1542" s="34"/>
      <c r="BL1542" s="34"/>
      <c r="BM1542" s="122"/>
      <c r="BN1542" s="28"/>
      <c r="BO1542" s="34"/>
      <c r="BP1542" s="30"/>
      <c r="BQ1542" s="30"/>
      <c r="BR1542" s="31"/>
      <c r="BS1542" s="31"/>
      <c r="BT1542" s="31"/>
      <c r="BU1542" s="31"/>
      <c r="BV1542" s="31"/>
      <c r="BW1542" s="31"/>
      <c r="BX1542" s="31"/>
      <c r="BY1542" s="31"/>
      <c r="BZ1542" s="31"/>
      <c r="CA1542" s="31"/>
      <c r="CB1542" s="31"/>
      <c r="CC1542" s="31"/>
      <c r="CD1542" s="31"/>
      <c r="CE1542" s="31"/>
      <c r="CF1542" s="31"/>
      <c r="CG1542" s="31"/>
      <c r="CH1542" s="31"/>
      <c r="CI1542" s="31"/>
      <c r="CJ1542" s="31"/>
      <c r="CK1542" s="31"/>
      <c r="CL1542" s="31"/>
      <c r="CM1542" s="31"/>
      <c r="CN1542" s="31"/>
      <c r="CO1542" s="31"/>
      <c r="CP1542" s="31"/>
      <c r="CQ1542" s="31"/>
      <c r="CR1542" s="31"/>
      <c r="CS1542" s="31"/>
      <c r="CT1542" s="31"/>
      <c r="CU1542" s="31"/>
      <c r="CV1542" s="31"/>
      <c r="CW1542" s="31"/>
      <c r="CX1542" s="31"/>
      <c r="CY1542" s="31"/>
      <c r="CZ1542" s="31"/>
      <c r="DA1542" s="31"/>
      <c r="DB1542" s="31"/>
      <c r="DC1542" s="31"/>
      <c r="DD1542" s="31"/>
      <c r="DE1542" s="31"/>
      <c r="DF1542" s="31"/>
      <c r="DG1542" s="31"/>
      <c r="DH1542" s="31"/>
      <c r="DI1542" s="31"/>
      <c r="DJ1542" s="31"/>
      <c r="DK1542" s="31"/>
      <c r="DL1542" s="31"/>
      <c r="DM1542" s="31"/>
      <c r="DN1542" s="31"/>
      <c r="DO1542" s="31"/>
      <c r="DP1542" s="31"/>
      <c r="DQ1542" s="31"/>
      <c r="DR1542" s="31"/>
      <c r="DS1542" s="31"/>
      <c r="DT1542" s="31"/>
      <c r="DU1542" s="31"/>
      <c r="DV1542" s="31"/>
      <c r="DW1542" s="31"/>
      <c r="DX1542" s="31"/>
      <c r="DY1542" s="31"/>
      <c r="DZ1542" s="31"/>
      <c r="EA1542" s="31"/>
      <c r="EB1542" s="31"/>
      <c r="EC1542" s="31"/>
      <c r="ED1542" s="31"/>
      <c r="EE1542" s="31"/>
      <c r="EF1542" s="31"/>
      <c r="EG1542" s="31"/>
      <c r="EH1542" s="31"/>
      <c r="EI1542" s="31"/>
      <c r="EJ1542" s="31"/>
      <c r="EK1542" s="31"/>
      <c r="EL1542" s="31"/>
      <c r="EM1542" s="31"/>
      <c r="EN1542" s="31"/>
      <c r="EO1542" s="31"/>
      <c r="EP1542" s="31"/>
      <c r="EQ1542" s="31"/>
      <c r="ER1542" s="31"/>
      <c r="ES1542" s="31"/>
      <c r="ET1542" s="31"/>
      <c r="EU1542" s="31"/>
      <c r="EV1542" s="31"/>
      <c r="EW1542" s="31"/>
      <c r="EX1542" s="31"/>
      <c r="EY1542" s="31"/>
      <c r="EZ1542" s="31"/>
      <c r="FA1542" s="31"/>
      <c r="FB1542" s="31"/>
      <c r="FC1542" s="31"/>
      <c r="FD1542" s="31"/>
      <c r="FE1542" s="31"/>
      <c r="FF1542" s="31"/>
      <c r="FG1542" s="31"/>
      <c r="FH1542" s="31"/>
      <c r="FI1542" s="31"/>
      <c r="FJ1542" s="31"/>
      <c r="FK1542" s="31"/>
      <c r="FL1542" s="31"/>
      <c r="FM1542" s="31"/>
      <c r="FN1542" s="31"/>
      <c r="FO1542" s="31"/>
      <c r="FP1542" s="31"/>
      <c r="FQ1542" s="31"/>
      <c r="FR1542" s="31"/>
      <c r="FS1542" s="31"/>
      <c r="FT1542" s="31"/>
      <c r="FU1542" s="31"/>
      <c r="FV1542" s="31"/>
      <c r="FW1542" s="31"/>
      <c r="FX1542" s="31"/>
      <c r="FY1542" s="31"/>
      <c r="FZ1542" s="31"/>
      <c r="GA1542" s="31"/>
      <c r="GB1542" s="31"/>
      <c r="GC1542" s="31"/>
      <c r="GD1542" s="31"/>
      <c r="GE1542" s="31"/>
      <c r="GF1542" s="31"/>
      <c r="GG1542" s="31"/>
      <c r="GH1542" s="31"/>
      <c r="GI1542" s="31"/>
      <c r="GJ1542" s="31"/>
      <c r="GK1542" s="31"/>
      <c r="GL1542" s="31"/>
      <c r="GM1542" s="31"/>
      <c r="GN1542" s="31"/>
      <c r="GO1542" s="31"/>
      <c r="GP1542" s="31"/>
      <c r="GQ1542" s="31"/>
      <c r="GR1542" s="31"/>
      <c r="GS1542" s="31"/>
      <c r="GT1542" s="31"/>
      <c r="GU1542" s="31"/>
      <c r="GV1542" s="31"/>
      <c r="GW1542" s="31"/>
      <c r="GX1542" s="31"/>
      <c r="GY1542" s="31"/>
      <c r="GZ1542" s="31"/>
    </row>
    <row r="1543" spans="2:208" s="32" customFormat="1" x14ac:dyDescent="0.2">
      <c r="B1543" s="21"/>
      <c r="C1543" s="22"/>
      <c r="D1543" s="22"/>
      <c r="E1543" s="22"/>
      <c r="F1543" s="246"/>
      <c r="G1543" s="121"/>
      <c r="H1543" s="27"/>
      <c r="I1543" s="28"/>
      <c r="J1543" s="29"/>
      <c r="K1543" s="30"/>
      <c r="L1543" s="34"/>
      <c r="M1543" s="35"/>
      <c r="N1543" s="30"/>
      <c r="O1543" s="34"/>
      <c r="P1543" s="35"/>
      <c r="Q1543" s="30"/>
      <c r="R1543" s="34"/>
      <c r="S1543" s="35"/>
      <c r="T1543" s="30"/>
      <c r="U1543" s="34"/>
      <c r="V1543" s="35"/>
      <c r="W1543" s="30"/>
      <c r="X1543" s="34"/>
      <c r="Y1543" s="34"/>
      <c r="Z1543" s="30"/>
      <c r="AA1543" s="34"/>
      <c r="AB1543" s="34"/>
      <c r="AC1543" s="30"/>
      <c r="AD1543" s="34"/>
      <c r="AE1543" s="34"/>
      <c r="AF1543" s="30"/>
      <c r="AG1543" s="34"/>
      <c r="AH1543" s="34"/>
      <c r="AI1543" s="30"/>
      <c r="AJ1543" s="34"/>
      <c r="AK1543" s="34"/>
      <c r="AL1543" s="30"/>
      <c r="AM1543" s="34"/>
      <c r="AN1543" s="34"/>
      <c r="AO1543" s="30"/>
      <c r="AP1543" s="34"/>
      <c r="AQ1543" s="34"/>
      <c r="AR1543" s="30"/>
      <c r="AS1543" s="34"/>
      <c r="AT1543" s="34"/>
      <c r="AU1543" s="30"/>
      <c r="AV1543" s="34"/>
      <c r="AW1543" s="34"/>
      <c r="AX1543" s="30"/>
      <c r="AY1543" s="34"/>
      <c r="AZ1543" s="34"/>
      <c r="BA1543" s="30"/>
      <c r="BB1543" s="34"/>
      <c r="BC1543" s="34"/>
      <c r="BD1543" s="30"/>
      <c r="BE1543" s="34"/>
      <c r="BF1543" s="34"/>
      <c r="BG1543" s="30"/>
      <c r="BH1543" s="34"/>
      <c r="BI1543" s="34"/>
      <c r="BJ1543" s="30"/>
      <c r="BK1543" s="34"/>
      <c r="BL1543" s="34"/>
      <c r="BM1543" s="122"/>
      <c r="BN1543" s="28"/>
      <c r="BO1543" s="34"/>
      <c r="BP1543" s="30"/>
      <c r="BQ1543" s="30"/>
      <c r="BR1543" s="31"/>
      <c r="BS1543" s="31"/>
      <c r="BT1543" s="31"/>
      <c r="BU1543" s="31"/>
      <c r="BV1543" s="31"/>
      <c r="BW1543" s="31"/>
      <c r="BX1543" s="31"/>
      <c r="BY1543" s="31"/>
      <c r="BZ1543" s="31"/>
      <c r="CA1543" s="31"/>
      <c r="CB1543" s="31"/>
      <c r="CC1543" s="31"/>
      <c r="CD1543" s="31"/>
      <c r="CE1543" s="31"/>
      <c r="CF1543" s="31"/>
      <c r="CG1543" s="31"/>
      <c r="CH1543" s="31"/>
      <c r="CI1543" s="31"/>
      <c r="CJ1543" s="31"/>
      <c r="CK1543" s="31"/>
      <c r="CL1543" s="31"/>
      <c r="CM1543" s="31"/>
      <c r="CN1543" s="31"/>
      <c r="CO1543" s="31"/>
      <c r="CP1543" s="31"/>
      <c r="CQ1543" s="31"/>
      <c r="CR1543" s="31"/>
      <c r="CS1543" s="31"/>
      <c r="CT1543" s="31"/>
      <c r="CU1543" s="31"/>
      <c r="CV1543" s="31"/>
      <c r="CW1543" s="31"/>
      <c r="CX1543" s="31"/>
      <c r="CY1543" s="31"/>
      <c r="CZ1543" s="31"/>
      <c r="DA1543" s="31"/>
      <c r="DB1543" s="31"/>
      <c r="DC1543" s="31"/>
      <c r="DD1543" s="31"/>
      <c r="DE1543" s="31"/>
      <c r="DF1543" s="31"/>
      <c r="DG1543" s="31"/>
      <c r="DH1543" s="31"/>
      <c r="DI1543" s="31"/>
      <c r="DJ1543" s="31"/>
      <c r="DK1543" s="31"/>
      <c r="DL1543" s="31"/>
      <c r="DM1543" s="31"/>
      <c r="DN1543" s="31"/>
      <c r="DO1543" s="31"/>
      <c r="DP1543" s="31"/>
      <c r="DQ1543" s="31"/>
      <c r="DR1543" s="31"/>
      <c r="DS1543" s="31"/>
      <c r="DT1543" s="31"/>
      <c r="DU1543" s="31"/>
      <c r="DV1543" s="31"/>
      <c r="DW1543" s="31"/>
      <c r="DX1543" s="31"/>
      <c r="DY1543" s="31"/>
      <c r="DZ1543" s="31"/>
      <c r="EA1543" s="31"/>
      <c r="EB1543" s="31"/>
      <c r="EC1543" s="31"/>
      <c r="ED1543" s="31"/>
      <c r="EE1543" s="31"/>
      <c r="EF1543" s="31"/>
      <c r="EG1543" s="31"/>
      <c r="EH1543" s="31"/>
      <c r="EI1543" s="31"/>
      <c r="EJ1543" s="31"/>
      <c r="EK1543" s="31"/>
      <c r="EL1543" s="31"/>
      <c r="EM1543" s="31"/>
      <c r="EN1543" s="31"/>
      <c r="EO1543" s="31"/>
      <c r="EP1543" s="31"/>
      <c r="EQ1543" s="31"/>
      <c r="ER1543" s="31"/>
      <c r="ES1543" s="31"/>
      <c r="ET1543" s="31"/>
      <c r="EU1543" s="31"/>
      <c r="EV1543" s="31"/>
      <c r="EW1543" s="31"/>
      <c r="EX1543" s="31"/>
      <c r="EY1543" s="31"/>
      <c r="EZ1543" s="31"/>
      <c r="FA1543" s="31"/>
      <c r="FB1543" s="31"/>
      <c r="FC1543" s="31"/>
      <c r="FD1543" s="31"/>
      <c r="FE1543" s="31"/>
      <c r="FF1543" s="31"/>
      <c r="FG1543" s="31"/>
      <c r="FH1543" s="31"/>
      <c r="FI1543" s="31"/>
      <c r="FJ1543" s="31"/>
      <c r="FK1543" s="31"/>
      <c r="FL1543" s="31"/>
      <c r="FM1543" s="31"/>
      <c r="FN1543" s="31"/>
      <c r="FO1543" s="31"/>
      <c r="FP1543" s="31"/>
      <c r="FQ1543" s="31"/>
      <c r="FR1543" s="31"/>
      <c r="FS1543" s="31"/>
      <c r="FT1543" s="31"/>
      <c r="FU1543" s="31"/>
      <c r="FV1543" s="31"/>
      <c r="FW1543" s="31"/>
      <c r="FX1543" s="31"/>
      <c r="FY1543" s="31"/>
      <c r="FZ1543" s="31"/>
      <c r="GA1543" s="31"/>
      <c r="GB1543" s="31"/>
      <c r="GC1543" s="31"/>
      <c r="GD1543" s="31"/>
      <c r="GE1543" s="31"/>
      <c r="GF1543" s="31"/>
      <c r="GG1543" s="31"/>
      <c r="GH1543" s="31"/>
      <c r="GI1543" s="31"/>
      <c r="GJ1543" s="31"/>
      <c r="GK1543" s="31"/>
      <c r="GL1543" s="31"/>
      <c r="GM1543" s="31"/>
      <c r="GN1543" s="31"/>
      <c r="GO1543" s="31"/>
      <c r="GP1543" s="31"/>
      <c r="GQ1543" s="31"/>
      <c r="GR1543" s="31"/>
      <c r="GS1543" s="31"/>
      <c r="GT1543" s="31"/>
      <c r="GU1543" s="31"/>
      <c r="GV1543" s="31"/>
      <c r="GW1543" s="31"/>
      <c r="GX1543" s="31"/>
      <c r="GY1543" s="31"/>
      <c r="GZ1543" s="31"/>
    </row>
    <row r="1544" spans="2:208" s="32" customFormat="1" x14ac:dyDescent="0.2">
      <c r="B1544" s="21"/>
      <c r="C1544" s="22"/>
      <c r="D1544" s="22"/>
      <c r="E1544" s="22"/>
      <c r="F1544" s="246"/>
      <c r="G1544" s="121"/>
      <c r="H1544" s="27"/>
      <c r="I1544" s="28"/>
      <c r="J1544" s="29"/>
      <c r="K1544" s="30"/>
      <c r="L1544" s="34"/>
      <c r="M1544" s="35"/>
      <c r="N1544" s="30"/>
      <c r="O1544" s="34"/>
      <c r="P1544" s="35"/>
      <c r="Q1544" s="30"/>
      <c r="R1544" s="34"/>
      <c r="S1544" s="35"/>
      <c r="T1544" s="30"/>
      <c r="U1544" s="34"/>
      <c r="V1544" s="35"/>
      <c r="W1544" s="30"/>
      <c r="X1544" s="34"/>
      <c r="Y1544" s="34"/>
      <c r="Z1544" s="30"/>
      <c r="AA1544" s="34"/>
      <c r="AB1544" s="34"/>
      <c r="AC1544" s="30"/>
      <c r="AD1544" s="34"/>
      <c r="AE1544" s="34"/>
      <c r="AF1544" s="30"/>
      <c r="AG1544" s="34"/>
      <c r="AH1544" s="34"/>
      <c r="AI1544" s="30"/>
      <c r="AJ1544" s="34"/>
      <c r="AK1544" s="34"/>
      <c r="AL1544" s="30"/>
      <c r="AM1544" s="34"/>
      <c r="AN1544" s="34"/>
      <c r="AO1544" s="30"/>
      <c r="AP1544" s="34"/>
      <c r="AQ1544" s="34"/>
      <c r="AR1544" s="30"/>
      <c r="AS1544" s="34"/>
      <c r="AT1544" s="34"/>
      <c r="AU1544" s="30"/>
      <c r="AV1544" s="34"/>
      <c r="AW1544" s="34"/>
      <c r="AX1544" s="30"/>
      <c r="AY1544" s="34"/>
      <c r="AZ1544" s="34"/>
      <c r="BA1544" s="30"/>
      <c r="BB1544" s="34"/>
      <c r="BC1544" s="34"/>
      <c r="BD1544" s="30"/>
      <c r="BE1544" s="34"/>
      <c r="BF1544" s="34"/>
      <c r="BG1544" s="30"/>
      <c r="BH1544" s="34"/>
      <c r="BI1544" s="34"/>
      <c r="BJ1544" s="30"/>
      <c r="BK1544" s="34"/>
      <c r="BL1544" s="34"/>
      <c r="BM1544" s="122"/>
      <c r="BN1544" s="28"/>
      <c r="BO1544" s="34"/>
      <c r="BP1544" s="30"/>
      <c r="BQ1544" s="30"/>
      <c r="BR1544" s="31"/>
      <c r="BS1544" s="31"/>
      <c r="BT1544" s="31"/>
      <c r="BU1544" s="31"/>
      <c r="BV1544" s="31"/>
      <c r="BW1544" s="31"/>
      <c r="BX1544" s="31"/>
      <c r="BY1544" s="31"/>
      <c r="BZ1544" s="31"/>
      <c r="CA1544" s="31"/>
      <c r="CB1544" s="31"/>
      <c r="CC1544" s="31"/>
      <c r="CD1544" s="31"/>
      <c r="CE1544" s="31"/>
      <c r="CF1544" s="31"/>
      <c r="CG1544" s="31"/>
      <c r="CH1544" s="31"/>
      <c r="CI1544" s="31"/>
      <c r="CJ1544" s="31"/>
      <c r="CK1544" s="31"/>
      <c r="CL1544" s="31"/>
      <c r="CM1544" s="31"/>
      <c r="CN1544" s="31"/>
      <c r="CO1544" s="31"/>
      <c r="CP1544" s="31"/>
      <c r="CQ1544" s="31"/>
      <c r="CR1544" s="31"/>
      <c r="CS1544" s="31"/>
      <c r="CT1544" s="31"/>
      <c r="CU1544" s="31"/>
      <c r="CV1544" s="31"/>
      <c r="CW1544" s="31"/>
      <c r="CX1544" s="31"/>
      <c r="CY1544" s="31"/>
      <c r="CZ1544" s="31"/>
      <c r="DA1544" s="31"/>
      <c r="DB1544" s="31"/>
      <c r="DC1544" s="31"/>
      <c r="DD1544" s="31"/>
      <c r="DE1544" s="31"/>
      <c r="DF1544" s="31"/>
      <c r="DG1544" s="31"/>
      <c r="DH1544" s="31"/>
      <c r="DI1544" s="31"/>
      <c r="DJ1544" s="31"/>
      <c r="DK1544" s="31"/>
      <c r="DL1544" s="31"/>
      <c r="DM1544" s="31"/>
      <c r="DN1544" s="31"/>
      <c r="DO1544" s="31"/>
      <c r="DP1544" s="31"/>
      <c r="DQ1544" s="31"/>
      <c r="DR1544" s="31"/>
      <c r="DS1544" s="31"/>
      <c r="DT1544" s="31"/>
      <c r="DU1544" s="31"/>
      <c r="DV1544" s="31"/>
      <c r="DW1544" s="31"/>
      <c r="DX1544" s="31"/>
      <c r="DY1544" s="31"/>
      <c r="DZ1544" s="31"/>
      <c r="EA1544" s="31"/>
      <c r="EB1544" s="31"/>
      <c r="EC1544" s="31"/>
      <c r="ED1544" s="31"/>
      <c r="EE1544" s="31"/>
      <c r="EF1544" s="31"/>
      <c r="EG1544" s="31"/>
      <c r="EH1544" s="31"/>
      <c r="EI1544" s="31"/>
      <c r="EJ1544" s="31"/>
      <c r="EK1544" s="31"/>
      <c r="EL1544" s="31"/>
      <c r="EM1544" s="31"/>
      <c r="EN1544" s="31"/>
      <c r="EO1544" s="31"/>
      <c r="EP1544" s="31"/>
      <c r="EQ1544" s="31"/>
      <c r="ER1544" s="31"/>
      <c r="ES1544" s="31"/>
      <c r="ET1544" s="31"/>
      <c r="EU1544" s="31"/>
      <c r="EV1544" s="31"/>
      <c r="EW1544" s="31"/>
      <c r="EX1544" s="31"/>
      <c r="EY1544" s="31"/>
      <c r="EZ1544" s="31"/>
      <c r="FA1544" s="31"/>
      <c r="FB1544" s="31"/>
      <c r="FC1544" s="31"/>
      <c r="FD1544" s="31"/>
      <c r="FE1544" s="31"/>
      <c r="FF1544" s="31"/>
      <c r="FG1544" s="31"/>
      <c r="FH1544" s="31"/>
      <c r="FI1544" s="31"/>
      <c r="FJ1544" s="31"/>
      <c r="FK1544" s="31"/>
      <c r="FL1544" s="31"/>
      <c r="FM1544" s="31"/>
      <c r="FN1544" s="31"/>
      <c r="FO1544" s="31"/>
      <c r="FP1544" s="31"/>
      <c r="FQ1544" s="31"/>
      <c r="FR1544" s="31"/>
      <c r="FS1544" s="31"/>
      <c r="FT1544" s="31"/>
      <c r="FU1544" s="31"/>
      <c r="FV1544" s="31"/>
      <c r="FW1544" s="31"/>
      <c r="FX1544" s="31"/>
      <c r="FY1544" s="31"/>
      <c r="FZ1544" s="31"/>
      <c r="GA1544" s="31"/>
      <c r="GB1544" s="31"/>
      <c r="GC1544" s="31"/>
      <c r="GD1544" s="31"/>
      <c r="GE1544" s="31"/>
      <c r="GF1544" s="31"/>
      <c r="GG1544" s="31"/>
      <c r="GH1544" s="31"/>
      <c r="GI1544" s="31"/>
      <c r="GJ1544" s="31"/>
      <c r="GK1544" s="31"/>
      <c r="GL1544" s="31"/>
      <c r="GM1544" s="31"/>
      <c r="GN1544" s="31"/>
      <c r="GO1544" s="31"/>
      <c r="GP1544" s="31"/>
      <c r="GQ1544" s="31"/>
      <c r="GR1544" s="31"/>
      <c r="GS1544" s="31"/>
      <c r="GT1544" s="31"/>
      <c r="GU1544" s="31"/>
      <c r="GV1544" s="31"/>
      <c r="GW1544" s="31"/>
      <c r="GX1544" s="31"/>
      <c r="GY1544" s="31"/>
      <c r="GZ1544" s="31"/>
    </row>
    <row r="1545" spans="2:208" s="32" customFormat="1" x14ac:dyDescent="0.2">
      <c r="B1545" s="21"/>
      <c r="C1545" s="22"/>
      <c r="D1545" s="22"/>
      <c r="E1545" s="22"/>
      <c r="F1545" s="246"/>
      <c r="G1545" s="121"/>
      <c r="H1545" s="27"/>
      <c r="I1545" s="28"/>
      <c r="J1545" s="29"/>
      <c r="K1545" s="30"/>
      <c r="L1545" s="34"/>
      <c r="M1545" s="35"/>
      <c r="N1545" s="30"/>
      <c r="O1545" s="34"/>
      <c r="P1545" s="35"/>
      <c r="Q1545" s="30"/>
      <c r="R1545" s="34"/>
      <c r="S1545" s="35"/>
      <c r="T1545" s="30"/>
      <c r="U1545" s="34"/>
      <c r="V1545" s="35"/>
      <c r="W1545" s="30"/>
      <c r="X1545" s="34"/>
      <c r="Y1545" s="34"/>
      <c r="Z1545" s="30"/>
      <c r="AA1545" s="34"/>
      <c r="AB1545" s="34"/>
      <c r="AC1545" s="30"/>
      <c r="AD1545" s="34"/>
      <c r="AE1545" s="34"/>
      <c r="AF1545" s="30"/>
      <c r="AG1545" s="34"/>
      <c r="AH1545" s="34"/>
      <c r="AI1545" s="30"/>
      <c r="AJ1545" s="34"/>
      <c r="AK1545" s="34"/>
      <c r="AL1545" s="30"/>
      <c r="AM1545" s="34"/>
      <c r="AN1545" s="34"/>
      <c r="AO1545" s="30"/>
      <c r="AP1545" s="34"/>
      <c r="AQ1545" s="34"/>
      <c r="AR1545" s="30"/>
      <c r="AS1545" s="34"/>
      <c r="AT1545" s="34"/>
      <c r="AU1545" s="30"/>
      <c r="AV1545" s="34"/>
      <c r="AW1545" s="34"/>
      <c r="AX1545" s="30"/>
      <c r="AY1545" s="34"/>
      <c r="AZ1545" s="34"/>
      <c r="BA1545" s="30"/>
      <c r="BB1545" s="34"/>
      <c r="BC1545" s="34"/>
      <c r="BD1545" s="30"/>
      <c r="BE1545" s="34"/>
      <c r="BF1545" s="34"/>
      <c r="BG1545" s="30"/>
      <c r="BH1545" s="34"/>
      <c r="BI1545" s="34"/>
      <c r="BJ1545" s="30"/>
      <c r="BK1545" s="34"/>
      <c r="BL1545" s="34"/>
      <c r="BM1545" s="122"/>
      <c r="BN1545" s="28"/>
      <c r="BO1545" s="34"/>
      <c r="BP1545" s="30"/>
      <c r="BQ1545" s="30"/>
      <c r="BR1545" s="31"/>
      <c r="BS1545" s="31"/>
      <c r="BT1545" s="31"/>
      <c r="BU1545" s="31"/>
      <c r="BV1545" s="31"/>
      <c r="BW1545" s="31"/>
      <c r="BX1545" s="31"/>
      <c r="BY1545" s="31"/>
      <c r="BZ1545" s="31"/>
      <c r="CA1545" s="31"/>
      <c r="CB1545" s="31"/>
      <c r="CC1545" s="31"/>
      <c r="CD1545" s="31"/>
      <c r="CE1545" s="31"/>
      <c r="CF1545" s="31"/>
      <c r="CG1545" s="31"/>
      <c r="CH1545" s="31"/>
      <c r="CI1545" s="31"/>
      <c r="CJ1545" s="31"/>
      <c r="CK1545" s="31"/>
      <c r="CL1545" s="31"/>
      <c r="CM1545" s="31"/>
      <c r="CN1545" s="31"/>
      <c r="CO1545" s="31"/>
      <c r="CP1545" s="31"/>
      <c r="CQ1545" s="31"/>
      <c r="CR1545" s="31"/>
      <c r="CS1545" s="31"/>
      <c r="CT1545" s="31"/>
      <c r="CU1545" s="31"/>
      <c r="CV1545" s="31"/>
      <c r="CW1545" s="31"/>
      <c r="CX1545" s="31"/>
      <c r="CY1545" s="31"/>
      <c r="CZ1545" s="31"/>
      <c r="DA1545" s="31"/>
      <c r="DB1545" s="31"/>
      <c r="DC1545" s="31"/>
      <c r="DD1545" s="31"/>
      <c r="DE1545" s="31"/>
      <c r="DF1545" s="31"/>
      <c r="DG1545" s="31"/>
      <c r="DH1545" s="31"/>
      <c r="DI1545" s="31"/>
      <c r="DJ1545" s="31"/>
      <c r="DK1545" s="31"/>
      <c r="DL1545" s="31"/>
      <c r="DM1545" s="31"/>
      <c r="DN1545" s="31"/>
      <c r="DO1545" s="31"/>
      <c r="DP1545" s="31"/>
      <c r="DQ1545" s="31"/>
      <c r="DR1545" s="31"/>
      <c r="DS1545" s="31"/>
      <c r="DT1545" s="31"/>
      <c r="DU1545" s="31"/>
      <c r="DV1545" s="31"/>
      <c r="DW1545" s="31"/>
      <c r="DX1545" s="31"/>
      <c r="DY1545" s="31"/>
      <c r="DZ1545" s="31"/>
      <c r="EA1545" s="31"/>
      <c r="EB1545" s="31"/>
      <c r="EC1545" s="31"/>
      <c r="ED1545" s="31"/>
      <c r="EE1545" s="31"/>
      <c r="EF1545" s="31"/>
      <c r="EG1545" s="31"/>
      <c r="EH1545" s="31"/>
      <c r="EI1545" s="31"/>
      <c r="EJ1545" s="31"/>
      <c r="EK1545" s="31"/>
      <c r="EL1545" s="31"/>
      <c r="EM1545" s="31"/>
      <c r="EN1545" s="31"/>
      <c r="EO1545" s="31"/>
      <c r="EP1545" s="31"/>
      <c r="EQ1545" s="31"/>
      <c r="ER1545" s="31"/>
      <c r="ES1545" s="31"/>
      <c r="ET1545" s="31"/>
      <c r="EU1545" s="31"/>
      <c r="EV1545" s="31"/>
      <c r="EW1545" s="31"/>
      <c r="EX1545" s="31"/>
      <c r="EY1545" s="31"/>
      <c r="EZ1545" s="31"/>
      <c r="FA1545" s="31"/>
      <c r="FB1545" s="31"/>
      <c r="FC1545" s="31"/>
      <c r="FD1545" s="31"/>
      <c r="FE1545" s="31"/>
      <c r="FF1545" s="31"/>
      <c r="FG1545" s="31"/>
      <c r="FH1545" s="31"/>
      <c r="FI1545" s="31"/>
      <c r="FJ1545" s="31"/>
      <c r="FK1545" s="31"/>
      <c r="FL1545" s="31"/>
      <c r="FM1545" s="31"/>
      <c r="FN1545" s="31"/>
      <c r="FO1545" s="31"/>
      <c r="FP1545" s="31"/>
      <c r="FQ1545" s="31"/>
      <c r="FR1545" s="31"/>
      <c r="FS1545" s="31"/>
      <c r="FT1545" s="31"/>
      <c r="FU1545" s="31"/>
      <c r="FV1545" s="31"/>
      <c r="FW1545" s="31"/>
      <c r="FX1545" s="31"/>
      <c r="FY1545" s="31"/>
      <c r="FZ1545" s="31"/>
      <c r="GA1545" s="31"/>
      <c r="GB1545" s="31"/>
      <c r="GC1545" s="31"/>
      <c r="GD1545" s="31"/>
      <c r="GE1545" s="31"/>
      <c r="GF1545" s="31"/>
      <c r="GG1545" s="31"/>
      <c r="GH1545" s="31"/>
      <c r="GI1545" s="31"/>
      <c r="GJ1545" s="31"/>
      <c r="GK1545" s="31"/>
      <c r="GL1545" s="31"/>
      <c r="GM1545" s="31"/>
      <c r="GN1545" s="31"/>
      <c r="GO1545" s="31"/>
      <c r="GP1545" s="31"/>
      <c r="GQ1545" s="31"/>
      <c r="GR1545" s="31"/>
      <c r="GS1545" s="31"/>
      <c r="GT1545" s="31"/>
      <c r="GU1545" s="31"/>
      <c r="GV1545" s="31"/>
      <c r="GW1545" s="31"/>
      <c r="GX1545" s="31"/>
      <c r="GY1545" s="31"/>
      <c r="GZ1545" s="31"/>
    </row>
    <row r="1546" spans="2:208" s="32" customFormat="1" x14ac:dyDescent="0.2">
      <c r="B1546" s="21"/>
      <c r="C1546" s="22"/>
      <c r="D1546" s="22"/>
      <c r="E1546" s="22"/>
      <c r="F1546" s="246"/>
      <c r="G1546" s="121"/>
      <c r="H1546" s="27"/>
      <c r="I1546" s="28"/>
      <c r="J1546" s="29"/>
      <c r="K1546" s="30"/>
      <c r="L1546" s="34"/>
      <c r="M1546" s="35"/>
      <c r="N1546" s="30"/>
      <c r="O1546" s="34"/>
      <c r="P1546" s="35"/>
      <c r="Q1546" s="30"/>
      <c r="R1546" s="34"/>
      <c r="S1546" s="35"/>
      <c r="T1546" s="30"/>
      <c r="U1546" s="34"/>
      <c r="V1546" s="35"/>
      <c r="W1546" s="30"/>
      <c r="X1546" s="34"/>
      <c r="Y1546" s="34"/>
      <c r="Z1546" s="30"/>
      <c r="AA1546" s="34"/>
      <c r="AB1546" s="34"/>
      <c r="AC1546" s="30"/>
      <c r="AD1546" s="34"/>
      <c r="AE1546" s="34"/>
      <c r="AF1546" s="30"/>
      <c r="AG1546" s="34"/>
      <c r="AH1546" s="34"/>
      <c r="AI1546" s="30"/>
      <c r="AJ1546" s="34"/>
      <c r="AK1546" s="34"/>
      <c r="AL1546" s="30"/>
      <c r="AM1546" s="34"/>
      <c r="AN1546" s="34"/>
      <c r="AO1546" s="30"/>
      <c r="AP1546" s="34"/>
      <c r="AQ1546" s="34"/>
      <c r="AR1546" s="30"/>
      <c r="AS1546" s="34"/>
      <c r="AT1546" s="34"/>
      <c r="AU1546" s="30"/>
      <c r="AV1546" s="34"/>
      <c r="AW1546" s="34"/>
      <c r="AX1546" s="30"/>
      <c r="AY1546" s="34"/>
      <c r="AZ1546" s="34"/>
      <c r="BA1546" s="30"/>
      <c r="BB1546" s="34"/>
      <c r="BC1546" s="34"/>
      <c r="BD1546" s="30"/>
      <c r="BE1546" s="34"/>
      <c r="BF1546" s="34"/>
      <c r="BG1546" s="30"/>
      <c r="BH1546" s="34"/>
      <c r="BI1546" s="34"/>
      <c r="BJ1546" s="30"/>
      <c r="BK1546" s="34"/>
      <c r="BL1546" s="34"/>
      <c r="BM1546" s="122"/>
      <c r="BN1546" s="28"/>
      <c r="BO1546" s="34"/>
      <c r="BP1546" s="30"/>
      <c r="BQ1546" s="30"/>
      <c r="BR1546" s="31"/>
      <c r="BS1546" s="31"/>
      <c r="BT1546" s="31"/>
      <c r="BU1546" s="31"/>
      <c r="BV1546" s="31"/>
      <c r="BW1546" s="31"/>
      <c r="BX1546" s="31"/>
      <c r="BY1546" s="31"/>
      <c r="BZ1546" s="31"/>
      <c r="CA1546" s="31"/>
      <c r="CB1546" s="31"/>
      <c r="CC1546" s="31"/>
      <c r="CD1546" s="31"/>
      <c r="CE1546" s="31"/>
      <c r="CF1546" s="31"/>
      <c r="CG1546" s="31"/>
      <c r="CH1546" s="31"/>
      <c r="CI1546" s="31"/>
      <c r="CJ1546" s="31"/>
      <c r="CK1546" s="31"/>
      <c r="CL1546" s="31"/>
      <c r="CM1546" s="31"/>
      <c r="CN1546" s="31"/>
      <c r="CO1546" s="31"/>
      <c r="CP1546" s="31"/>
      <c r="CQ1546" s="31"/>
      <c r="CR1546" s="31"/>
      <c r="CS1546" s="31"/>
      <c r="CT1546" s="31"/>
      <c r="CU1546" s="31"/>
      <c r="CV1546" s="31"/>
      <c r="CW1546" s="31"/>
      <c r="CX1546" s="31"/>
      <c r="CY1546" s="31"/>
      <c r="CZ1546" s="31"/>
      <c r="DA1546" s="31"/>
      <c r="DB1546" s="31"/>
      <c r="DC1546" s="31"/>
      <c r="DD1546" s="31"/>
      <c r="DE1546" s="31"/>
      <c r="DF1546" s="31"/>
      <c r="DG1546" s="31"/>
      <c r="DH1546" s="31"/>
      <c r="DI1546" s="31"/>
      <c r="DJ1546" s="31"/>
      <c r="DK1546" s="31"/>
      <c r="DL1546" s="31"/>
      <c r="DM1546" s="31"/>
      <c r="DN1546" s="31"/>
      <c r="DO1546" s="31"/>
      <c r="DP1546" s="31"/>
      <c r="DQ1546" s="31"/>
      <c r="DR1546" s="31"/>
      <c r="DS1546" s="31"/>
      <c r="DT1546" s="31"/>
      <c r="DU1546" s="31"/>
      <c r="DV1546" s="31"/>
      <c r="DW1546" s="31"/>
      <c r="DX1546" s="31"/>
      <c r="DY1546" s="31"/>
      <c r="DZ1546" s="31"/>
      <c r="EA1546" s="31"/>
      <c r="EB1546" s="31"/>
      <c r="EC1546" s="31"/>
      <c r="ED1546" s="31"/>
      <c r="EE1546" s="31"/>
      <c r="EF1546" s="31"/>
      <c r="EG1546" s="31"/>
      <c r="EH1546" s="31"/>
      <c r="EI1546" s="31"/>
      <c r="EJ1546" s="31"/>
      <c r="EK1546" s="31"/>
      <c r="EL1546" s="31"/>
      <c r="EM1546" s="31"/>
      <c r="EN1546" s="31"/>
      <c r="EO1546" s="31"/>
      <c r="EP1546" s="31"/>
      <c r="EQ1546" s="31"/>
      <c r="ER1546" s="31"/>
      <c r="ES1546" s="31"/>
      <c r="ET1546" s="31"/>
      <c r="EU1546" s="31"/>
      <c r="EV1546" s="31"/>
      <c r="EW1546" s="31"/>
      <c r="EX1546" s="31"/>
      <c r="EY1546" s="31"/>
      <c r="EZ1546" s="31"/>
      <c r="FA1546" s="31"/>
      <c r="FB1546" s="31"/>
      <c r="FC1546" s="31"/>
      <c r="FD1546" s="31"/>
      <c r="FE1546" s="31"/>
      <c r="FF1546" s="31"/>
      <c r="FG1546" s="31"/>
      <c r="FH1546" s="31"/>
      <c r="FI1546" s="31"/>
      <c r="FJ1546" s="31"/>
      <c r="FK1546" s="31"/>
      <c r="FL1546" s="31"/>
      <c r="FM1546" s="31"/>
      <c r="FN1546" s="31"/>
      <c r="FO1546" s="31"/>
      <c r="FP1546" s="31"/>
      <c r="FQ1546" s="31"/>
      <c r="FR1546" s="31"/>
      <c r="FS1546" s="31"/>
      <c r="FT1546" s="31"/>
      <c r="FU1546" s="31"/>
      <c r="FV1546" s="31"/>
      <c r="FW1546" s="31"/>
      <c r="FX1546" s="31"/>
      <c r="FY1546" s="31"/>
      <c r="FZ1546" s="31"/>
      <c r="GA1546" s="31"/>
      <c r="GB1546" s="31"/>
      <c r="GC1546" s="31"/>
      <c r="GD1546" s="31"/>
      <c r="GE1546" s="31"/>
      <c r="GF1546" s="31"/>
      <c r="GG1546" s="31"/>
      <c r="GH1546" s="31"/>
      <c r="GI1546" s="31"/>
      <c r="GJ1546" s="31"/>
      <c r="GK1546" s="31"/>
      <c r="GL1546" s="31"/>
      <c r="GM1546" s="31"/>
      <c r="GN1546" s="31"/>
      <c r="GO1546" s="31"/>
      <c r="GP1546" s="31"/>
      <c r="GQ1546" s="31"/>
      <c r="GR1546" s="31"/>
      <c r="GS1546" s="31"/>
      <c r="GT1546" s="31"/>
      <c r="GU1546" s="31"/>
      <c r="GV1546" s="31"/>
      <c r="GW1546" s="31"/>
      <c r="GX1546" s="31"/>
      <c r="GY1546" s="31"/>
      <c r="GZ1546" s="31"/>
    </row>
    <row r="1547" spans="2:208" s="32" customFormat="1" x14ac:dyDescent="0.2">
      <c r="B1547" s="21"/>
      <c r="C1547" s="22"/>
      <c r="D1547" s="22"/>
      <c r="E1547" s="22"/>
      <c r="F1547" s="246"/>
      <c r="G1547" s="121"/>
      <c r="H1547" s="27"/>
      <c r="I1547" s="28"/>
      <c r="J1547" s="29"/>
      <c r="K1547" s="30"/>
      <c r="L1547" s="34"/>
      <c r="M1547" s="35"/>
      <c r="N1547" s="30"/>
      <c r="O1547" s="34"/>
      <c r="P1547" s="35"/>
      <c r="Q1547" s="30"/>
      <c r="R1547" s="34"/>
      <c r="S1547" s="35"/>
      <c r="T1547" s="30"/>
      <c r="U1547" s="34"/>
      <c r="V1547" s="35"/>
      <c r="W1547" s="30"/>
      <c r="X1547" s="34"/>
      <c r="Y1547" s="34"/>
      <c r="Z1547" s="30"/>
      <c r="AA1547" s="34"/>
      <c r="AB1547" s="34"/>
      <c r="AC1547" s="30"/>
      <c r="AD1547" s="34"/>
      <c r="AE1547" s="34"/>
      <c r="AF1547" s="30"/>
      <c r="AG1547" s="34"/>
      <c r="AH1547" s="34"/>
      <c r="AI1547" s="30"/>
      <c r="AJ1547" s="34"/>
      <c r="AK1547" s="34"/>
      <c r="AL1547" s="30"/>
      <c r="AM1547" s="34"/>
      <c r="AN1547" s="34"/>
      <c r="AO1547" s="30"/>
      <c r="AP1547" s="34"/>
      <c r="AQ1547" s="34"/>
      <c r="AR1547" s="30"/>
      <c r="AS1547" s="34"/>
      <c r="AT1547" s="34"/>
      <c r="AU1547" s="30"/>
      <c r="AV1547" s="34"/>
      <c r="AW1547" s="34"/>
      <c r="AX1547" s="30"/>
      <c r="AY1547" s="34"/>
      <c r="AZ1547" s="34"/>
      <c r="BA1547" s="30"/>
      <c r="BB1547" s="34"/>
      <c r="BC1547" s="34"/>
      <c r="BD1547" s="30"/>
      <c r="BE1547" s="34"/>
      <c r="BF1547" s="34"/>
      <c r="BG1547" s="30"/>
      <c r="BH1547" s="34"/>
      <c r="BI1547" s="34"/>
      <c r="BJ1547" s="30"/>
      <c r="BK1547" s="34"/>
      <c r="BL1547" s="34"/>
      <c r="BM1547" s="122"/>
      <c r="BN1547" s="28"/>
      <c r="BO1547" s="34"/>
      <c r="BP1547" s="30"/>
      <c r="BQ1547" s="30"/>
      <c r="BR1547" s="31"/>
      <c r="BS1547" s="31"/>
      <c r="BT1547" s="31"/>
      <c r="BU1547" s="31"/>
      <c r="BV1547" s="31"/>
      <c r="BW1547" s="31"/>
      <c r="BX1547" s="31"/>
      <c r="BY1547" s="31"/>
      <c r="BZ1547" s="31"/>
      <c r="CA1547" s="31"/>
      <c r="CB1547" s="31"/>
      <c r="CC1547" s="31"/>
      <c r="CD1547" s="31"/>
      <c r="CE1547" s="31"/>
      <c r="CF1547" s="31"/>
      <c r="CG1547" s="31"/>
      <c r="CH1547" s="31"/>
      <c r="CI1547" s="31"/>
      <c r="CJ1547" s="31"/>
      <c r="CK1547" s="31"/>
      <c r="CL1547" s="31"/>
      <c r="CM1547" s="31"/>
      <c r="CN1547" s="31"/>
      <c r="CO1547" s="31"/>
      <c r="CP1547" s="31"/>
      <c r="CQ1547" s="31"/>
      <c r="CR1547" s="31"/>
      <c r="CS1547" s="31"/>
      <c r="CT1547" s="31"/>
      <c r="CU1547" s="31"/>
      <c r="CV1547" s="31"/>
      <c r="CW1547" s="31"/>
      <c r="CX1547" s="31"/>
      <c r="CY1547" s="31"/>
      <c r="CZ1547" s="31"/>
      <c r="DA1547" s="31"/>
      <c r="DB1547" s="31"/>
      <c r="DC1547" s="31"/>
      <c r="DD1547" s="31"/>
      <c r="DE1547" s="31"/>
      <c r="DF1547" s="31"/>
      <c r="DG1547" s="31"/>
      <c r="DH1547" s="31"/>
      <c r="DI1547" s="31"/>
      <c r="DJ1547" s="31"/>
      <c r="DK1547" s="31"/>
      <c r="DL1547" s="31"/>
      <c r="DM1547" s="31"/>
      <c r="DN1547" s="31"/>
      <c r="DO1547" s="31"/>
      <c r="DP1547" s="31"/>
      <c r="DQ1547" s="31"/>
      <c r="DR1547" s="31"/>
      <c r="DS1547" s="31"/>
      <c r="DT1547" s="31"/>
      <c r="DU1547" s="31"/>
      <c r="DV1547" s="31"/>
      <c r="DW1547" s="31"/>
      <c r="DX1547" s="31"/>
      <c r="DY1547" s="31"/>
      <c r="DZ1547" s="31"/>
      <c r="EA1547" s="31"/>
      <c r="EB1547" s="31"/>
      <c r="EC1547" s="31"/>
      <c r="ED1547" s="31"/>
      <c r="EE1547" s="31"/>
      <c r="EF1547" s="31"/>
      <c r="EG1547" s="31"/>
      <c r="EH1547" s="31"/>
      <c r="EI1547" s="31"/>
      <c r="EJ1547" s="31"/>
      <c r="EK1547" s="31"/>
      <c r="EL1547" s="31"/>
      <c r="EM1547" s="31"/>
      <c r="EN1547" s="31"/>
      <c r="EO1547" s="31"/>
      <c r="EP1547" s="31"/>
      <c r="EQ1547" s="31"/>
      <c r="ER1547" s="31"/>
      <c r="ES1547" s="31"/>
      <c r="ET1547" s="31"/>
      <c r="EU1547" s="31"/>
      <c r="EV1547" s="31"/>
      <c r="EW1547" s="31"/>
      <c r="EX1547" s="31"/>
      <c r="EY1547" s="31"/>
      <c r="EZ1547" s="31"/>
      <c r="FA1547" s="31"/>
      <c r="FB1547" s="31"/>
      <c r="FC1547" s="31"/>
      <c r="FD1547" s="31"/>
      <c r="FE1547" s="31"/>
      <c r="FF1547" s="31"/>
      <c r="FG1547" s="31"/>
      <c r="FH1547" s="31"/>
      <c r="FI1547" s="31"/>
      <c r="FJ1547" s="31"/>
      <c r="FK1547" s="31"/>
      <c r="FL1547" s="31"/>
      <c r="FM1547" s="31"/>
      <c r="FN1547" s="31"/>
      <c r="FO1547" s="31"/>
      <c r="FP1547" s="31"/>
      <c r="FQ1547" s="31"/>
      <c r="FR1547" s="31"/>
      <c r="FS1547" s="31"/>
      <c r="FT1547" s="31"/>
      <c r="FU1547" s="31"/>
      <c r="FV1547" s="31"/>
      <c r="FW1547" s="31"/>
      <c r="FX1547" s="31"/>
      <c r="FY1547" s="31"/>
      <c r="FZ1547" s="31"/>
      <c r="GA1547" s="31"/>
      <c r="GB1547" s="31"/>
      <c r="GC1547" s="31"/>
      <c r="GD1547" s="31"/>
      <c r="GE1547" s="31"/>
      <c r="GF1547" s="31"/>
      <c r="GG1547" s="31"/>
      <c r="GH1547" s="31"/>
      <c r="GI1547" s="31"/>
      <c r="GJ1547" s="31"/>
      <c r="GK1547" s="31"/>
      <c r="GL1547" s="31"/>
      <c r="GM1547" s="31"/>
      <c r="GN1547" s="31"/>
      <c r="GO1547" s="31"/>
      <c r="GP1547" s="31"/>
      <c r="GQ1547" s="31"/>
      <c r="GR1547" s="31"/>
      <c r="GS1547" s="31"/>
      <c r="GT1547" s="31"/>
      <c r="GU1547" s="31"/>
      <c r="GV1547" s="31"/>
      <c r="GW1547" s="31"/>
      <c r="GX1547" s="31"/>
      <c r="GY1547" s="31"/>
      <c r="GZ1547" s="31"/>
    </row>
    <row r="1548" spans="2:208" s="32" customFormat="1" x14ac:dyDescent="0.2">
      <c r="B1548" s="21"/>
      <c r="C1548" s="22"/>
      <c r="D1548" s="22"/>
      <c r="E1548" s="22"/>
      <c r="F1548" s="246"/>
      <c r="G1548" s="121"/>
      <c r="H1548" s="27"/>
      <c r="I1548" s="28"/>
      <c r="J1548" s="29"/>
      <c r="K1548" s="30"/>
      <c r="L1548" s="34"/>
      <c r="M1548" s="35"/>
      <c r="N1548" s="30"/>
      <c r="O1548" s="34"/>
      <c r="P1548" s="35"/>
      <c r="Q1548" s="30"/>
      <c r="R1548" s="34"/>
      <c r="S1548" s="35"/>
      <c r="T1548" s="30"/>
      <c r="U1548" s="34"/>
      <c r="V1548" s="35"/>
      <c r="W1548" s="30"/>
      <c r="X1548" s="34"/>
      <c r="Y1548" s="34"/>
      <c r="Z1548" s="30"/>
      <c r="AA1548" s="34"/>
      <c r="AB1548" s="34"/>
      <c r="AC1548" s="30"/>
      <c r="AD1548" s="34"/>
      <c r="AE1548" s="34"/>
      <c r="AF1548" s="30"/>
      <c r="AG1548" s="34"/>
      <c r="AH1548" s="34"/>
      <c r="AI1548" s="30"/>
      <c r="AJ1548" s="34"/>
      <c r="AK1548" s="34"/>
      <c r="AL1548" s="30"/>
      <c r="AM1548" s="34"/>
      <c r="AN1548" s="34"/>
      <c r="AO1548" s="30"/>
      <c r="AP1548" s="34"/>
      <c r="AQ1548" s="34"/>
      <c r="AR1548" s="30"/>
      <c r="AS1548" s="34"/>
      <c r="AT1548" s="34"/>
      <c r="AU1548" s="30"/>
      <c r="AV1548" s="34"/>
      <c r="AW1548" s="34"/>
      <c r="AX1548" s="30"/>
      <c r="AY1548" s="34"/>
      <c r="AZ1548" s="34"/>
      <c r="BA1548" s="30"/>
      <c r="BB1548" s="34"/>
      <c r="BC1548" s="34"/>
      <c r="BD1548" s="30"/>
      <c r="BE1548" s="34"/>
      <c r="BF1548" s="34"/>
      <c r="BG1548" s="30"/>
      <c r="BH1548" s="34"/>
      <c r="BI1548" s="34"/>
      <c r="BJ1548" s="30"/>
      <c r="BK1548" s="34"/>
      <c r="BL1548" s="34"/>
      <c r="BM1548" s="122"/>
      <c r="BN1548" s="28"/>
      <c r="BO1548" s="34"/>
      <c r="BP1548" s="30"/>
      <c r="BQ1548" s="30"/>
      <c r="BR1548" s="31"/>
      <c r="BS1548" s="31"/>
      <c r="BT1548" s="31"/>
      <c r="BU1548" s="31"/>
      <c r="BV1548" s="31"/>
      <c r="BW1548" s="31"/>
      <c r="BX1548" s="31"/>
      <c r="BY1548" s="31"/>
      <c r="BZ1548" s="31"/>
      <c r="CA1548" s="31"/>
      <c r="CB1548" s="31"/>
      <c r="CC1548" s="31"/>
      <c r="CD1548" s="31"/>
      <c r="CE1548" s="31"/>
      <c r="CF1548" s="31"/>
      <c r="CG1548" s="31"/>
      <c r="CH1548" s="31"/>
      <c r="CI1548" s="31"/>
      <c r="CJ1548" s="31"/>
      <c r="CK1548" s="31"/>
      <c r="CL1548" s="31"/>
      <c r="CM1548" s="31"/>
      <c r="CN1548" s="31"/>
      <c r="CO1548" s="31"/>
      <c r="CP1548" s="31"/>
      <c r="CQ1548" s="31"/>
      <c r="CR1548" s="31"/>
      <c r="CS1548" s="31"/>
      <c r="CT1548" s="31"/>
      <c r="CU1548" s="31"/>
      <c r="CV1548" s="31"/>
      <c r="CW1548" s="31"/>
      <c r="CX1548" s="31"/>
      <c r="CY1548" s="31"/>
      <c r="CZ1548" s="31"/>
      <c r="DA1548" s="31"/>
      <c r="DB1548" s="31"/>
      <c r="DC1548" s="31"/>
      <c r="DD1548" s="31"/>
      <c r="DE1548" s="31"/>
      <c r="DF1548" s="31"/>
      <c r="DG1548" s="31"/>
      <c r="DH1548" s="31"/>
      <c r="DI1548" s="31"/>
      <c r="DJ1548" s="31"/>
      <c r="DK1548" s="31"/>
      <c r="DL1548" s="31"/>
      <c r="DM1548" s="31"/>
      <c r="DN1548" s="31"/>
      <c r="DO1548" s="31"/>
      <c r="DP1548" s="31"/>
      <c r="DQ1548" s="31"/>
      <c r="DR1548" s="31"/>
      <c r="DS1548" s="31"/>
      <c r="DT1548" s="31"/>
      <c r="DU1548" s="31"/>
      <c r="DV1548" s="31"/>
      <c r="DW1548" s="31"/>
      <c r="DX1548" s="31"/>
      <c r="DY1548" s="31"/>
      <c r="DZ1548" s="31"/>
      <c r="EA1548" s="31"/>
      <c r="EB1548" s="31"/>
      <c r="EC1548" s="31"/>
      <c r="ED1548" s="31"/>
      <c r="EE1548" s="31"/>
      <c r="EF1548" s="31"/>
      <c r="EG1548" s="31"/>
      <c r="EH1548" s="31"/>
      <c r="EI1548" s="31"/>
      <c r="EJ1548" s="31"/>
      <c r="EK1548" s="31"/>
      <c r="EL1548" s="31"/>
      <c r="EM1548" s="31"/>
      <c r="EN1548" s="31"/>
      <c r="EO1548" s="31"/>
      <c r="EP1548" s="31"/>
      <c r="EQ1548" s="31"/>
      <c r="ER1548" s="31"/>
      <c r="ES1548" s="31"/>
      <c r="ET1548" s="31"/>
      <c r="EU1548" s="31"/>
      <c r="EV1548" s="31"/>
      <c r="EW1548" s="31"/>
      <c r="EX1548" s="31"/>
      <c r="EY1548" s="31"/>
      <c r="EZ1548" s="31"/>
      <c r="FA1548" s="31"/>
      <c r="FB1548" s="31"/>
      <c r="FC1548" s="31"/>
      <c r="FD1548" s="31"/>
      <c r="FE1548" s="31"/>
      <c r="FF1548" s="31"/>
      <c r="FG1548" s="31"/>
      <c r="FH1548" s="31"/>
      <c r="FI1548" s="31"/>
      <c r="FJ1548" s="31"/>
      <c r="FK1548" s="31"/>
      <c r="FL1548" s="31"/>
      <c r="FM1548" s="31"/>
      <c r="FN1548" s="31"/>
      <c r="FO1548" s="31"/>
      <c r="FP1548" s="31"/>
      <c r="FQ1548" s="31"/>
      <c r="FR1548" s="31"/>
      <c r="FS1548" s="31"/>
      <c r="FT1548" s="31"/>
      <c r="FU1548" s="31"/>
      <c r="FV1548" s="31"/>
      <c r="FW1548" s="31"/>
      <c r="FX1548" s="31"/>
      <c r="FY1548" s="31"/>
      <c r="FZ1548" s="31"/>
      <c r="GA1548" s="31"/>
      <c r="GB1548" s="31"/>
      <c r="GC1548" s="31"/>
      <c r="GD1548" s="31"/>
      <c r="GE1548" s="31"/>
      <c r="GF1548" s="31"/>
      <c r="GG1548" s="31"/>
      <c r="GH1548" s="31"/>
      <c r="GI1548" s="31"/>
      <c r="GJ1548" s="31"/>
      <c r="GK1548" s="31"/>
      <c r="GL1548" s="31"/>
      <c r="GM1548" s="31"/>
      <c r="GN1548" s="31"/>
      <c r="GO1548" s="31"/>
      <c r="GP1548" s="31"/>
      <c r="GQ1548" s="31"/>
      <c r="GR1548" s="31"/>
      <c r="GS1548" s="31"/>
      <c r="GT1548" s="31"/>
      <c r="GU1548" s="31"/>
      <c r="GV1548" s="31"/>
      <c r="GW1548" s="31"/>
      <c r="GX1548" s="31"/>
      <c r="GY1548" s="31"/>
      <c r="GZ1548" s="31"/>
    </row>
    <row r="1549" spans="2:208" s="32" customFormat="1" x14ac:dyDescent="0.2">
      <c r="B1549" s="21"/>
      <c r="C1549" s="22"/>
      <c r="D1549" s="22"/>
      <c r="E1549" s="22"/>
      <c r="F1549" s="246"/>
      <c r="G1549" s="121"/>
      <c r="H1549" s="27"/>
      <c r="I1549" s="28"/>
      <c r="J1549" s="29"/>
      <c r="K1549" s="30"/>
      <c r="L1549" s="34"/>
      <c r="M1549" s="35"/>
      <c r="N1549" s="30"/>
      <c r="O1549" s="34"/>
      <c r="P1549" s="35"/>
      <c r="Q1549" s="30"/>
      <c r="R1549" s="34"/>
      <c r="S1549" s="35"/>
      <c r="T1549" s="30"/>
      <c r="U1549" s="34"/>
      <c r="V1549" s="35"/>
      <c r="W1549" s="30"/>
      <c r="X1549" s="34"/>
      <c r="Y1549" s="34"/>
      <c r="Z1549" s="30"/>
      <c r="AA1549" s="34"/>
      <c r="AB1549" s="34"/>
      <c r="AC1549" s="30"/>
      <c r="AD1549" s="34"/>
      <c r="AE1549" s="34"/>
      <c r="AF1549" s="30"/>
      <c r="AG1549" s="34"/>
      <c r="AH1549" s="34"/>
      <c r="AI1549" s="30"/>
      <c r="AJ1549" s="34"/>
      <c r="AK1549" s="34"/>
      <c r="AL1549" s="30"/>
      <c r="AM1549" s="34"/>
      <c r="AN1549" s="34"/>
      <c r="AO1549" s="30"/>
      <c r="AP1549" s="34"/>
      <c r="AQ1549" s="34"/>
      <c r="AR1549" s="30"/>
      <c r="AS1549" s="34"/>
      <c r="AT1549" s="34"/>
      <c r="AU1549" s="30"/>
      <c r="AV1549" s="34"/>
      <c r="AW1549" s="34"/>
      <c r="AX1549" s="30"/>
      <c r="AY1549" s="34"/>
      <c r="AZ1549" s="34"/>
      <c r="BA1549" s="30"/>
      <c r="BB1549" s="34"/>
      <c r="BC1549" s="34"/>
      <c r="BD1549" s="30"/>
      <c r="BE1549" s="34"/>
      <c r="BF1549" s="34"/>
      <c r="BG1549" s="30"/>
      <c r="BH1549" s="34"/>
      <c r="BI1549" s="34"/>
      <c r="BJ1549" s="30"/>
      <c r="BK1549" s="34"/>
      <c r="BL1549" s="34"/>
      <c r="BM1549" s="122"/>
      <c r="BN1549" s="28"/>
      <c r="BO1549" s="34"/>
      <c r="BP1549" s="30"/>
      <c r="BQ1549" s="30"/>
      <c r="BR1549" s="31"/>
      <c r="BS1549" s="31"/>
      <c r="BT1549" s="31"/>
      <c r="BU1549" s="31"/>
      <c r="BV1549" s="31"/>
      <c r="BW1549" s="31"/>
      <c r="BX1549" s="31"/>
      <c r="BY1549" s="31"/>
      <c r="BZ1549" s="31"/>
      <c r="CA1549" s="31"/>
      <c r="CB1549" s="31"/>
      <c r="CC1549" s="31"/>
      <c r="CD1549" s="31"/>
      <c r="CE1549" s="31"/>
      <c r="CF1549" s="31"/>
      <c r="CG1549" s="31"/>
      <c r="CH1549" s="31"/>
      <c r="CI1549" s="31"/>
      <c r="CJ1549" s="31"/>
      <c r="CK1549" s="31"/>
      <c r="CL1549" s="31"/>
      <c r="CM1549" s="31"/>
      <c r="CN1549" s="31"/>
      <c r="CO1549" s="31"/>
      <c r="CP1549" s="31"/>
      <c r="CQ1549" s="31"/>
      <c r="CR1549" s="31"/>
      <c r="CS1549" s="31"/>
      <c r="CT1549" s="31"/>
      <c r="CU1549" s="31"/>
      <c r="CV1549" s="31"/>
      <c r="CW1549" s="31"/>
      <c r="CX1549" s="31"/>
      <c r="CY1549" s="31"/>
      <c r="CZ1549" s="31"/>
      <c r="DA1549" s="31"/>
      <c r="DB1549" s="31"/>
      <c r="DC1549" s="31"/>
      <c r="DD1549" s="31"/>
      <c r="DE1549" s="31"/>
      <c r="DF1549" s="31"/>
      <c r="DG1549" s="31"/>
      <c r="DH1549" s="31"/>
      <c r="DI1549" s="31"/>
      <c r="DJ1549" s="31"/>
      <c r="DK1549" s="31"/>
      <c r="DL1549" s="31"/>
      <c r="DM1549" s="31"/>
      <c r="DN1549" s="31"/>
      <c r="DO1549" s="31"/>
      <c r="DP1549" s="31"/>
      <c r="DQ1549" s="31"/>
      <c r="DR1549" s="31"/>
      <c r="DS1549" s="31"/>
      <c r="DT1549" s="31"/>
      <c r="DU1549" s="31"/>
      <c r="DV1549" s="31"/>
      <c r="DW1549" s="31"/>
      <c r="DX1549" s="31"/>
      <c r="DY1549" s="31"/>
      <c r="DZ1549" s="31"/>
      <c r="EA1549" s="31"/>
      <c r="EB1549" s="31"/>
      <c r="EC1549" s="31"/>
      <c r="ED1549" s="31"/>
      <c r="EE1549" s="31"/>
      <c r="EF1549" s="31"/>
      <c r="EG1549" s="31"/>
      <c r="EH1549" s="31"/>
      <c r="EI1549" s="31"/>
      <c r="EJ1549" s="31"/>
      <c r="EK1549" s="31"/>
      <c r="EL1549" s="31"/>
      <c r="EM1549" s="31"/>
      <c r="EN1549" s="31"/>
      <c r="EO1549" s="31"/>
      <c r="EP1549" s="31"/>
      <c r="EQ1549" s="31"/>
      <c r="ER1549" s="31"/>
      <c r="ES1549" s="31"/>
      <c r="ET1549" s="31"/>
      <c r="EU1549" s="31"/>
      <c r="EV1549" s="31"/>
      <c r="EW1549" s="31"/>
      <c r="EX1549" s="31"/>
      <c r="EY1549" s="31"/>
      <c r="EZ1549" s="31"/>
      <c r="FA1549" s="31"/>
      <c r="FB1549" s="31"/>
      <c r="FC1549" s="31"/>
      <c r="FD1549" s="31"/>
      <c r="FE1549" s="31"/>
      <c r="FF1549" s="31"/>
      <c r="FG1549" s="31"/>
      <c r="FH1549" s="31"/>
      <c r="FI1549" s="31"/>
      <c r="FJ1549" s="31"/>
      <c r="FK1549" s="31"/>
      <c r="FL1549" s="31"/>
      <c r="FM1549" s="31"/>
      <c r="FN1549" s="31"/>
      <c r="FO1549" s="31"/>
      <c r="FP1549" s="31"/>
      <c r="FQ1549" s="31"/>
      <c r="FR1549" s="31"/>
      <c r="FS1549" s="31"/>
      <c r="FT1549" s="31"/>
      <c r="FU1549" s="31"/>
      <c r="FV1549" s="31"/>
      <c r="FW1549" s="31"/>
      <c r="FX1549" s="31"/>
      <c r="FY1549" s="31"/>
      <c r="FZ1549" s="31"/>
      <c r="GA1549" s="31"/>
      <c r="GB1549" s="31"/>
      <c r="GC1549" s="31"/>
      <c r="GD1549" s="31"/>
      <c r="GE1549" s="31"/>
      <c r="GF1549" s="31"/>
      <c r="GG1549" s="31"/>
      <c r="GH1549" s="31"/>
      <c r="GI1549" s="31"/>
      <c r="GJ1549" s="31"/>
      <c r="GK1549" s="31"/>
      <c r="GL1549" s="31"/>
      <c r="GM1549" s="31"/>
      <c r="GN1549" s="31"/>
      <c r="GO1549" s="31"/>
      <c r="GP1549" s="31"/>
      <c r="GQ1549" s="31"/>
      <c r="GR1549" s="31"/>
      <c r="GS1549" s="31"/>
      <c r="GT1549" s="31"/>
      <c r="GU1549" s="31"/>
      <c r="GV1549" s="31"/>
      <c r="GW1549" s="31"/>
      <c r="GX1549" s="31"/>
      <c r="GY1549" s="31"/>
      <c r="GZ1549" s="31"/>
    </row>
    <row r="1550" spans="2:208" s="32" customFormat="1" x14ac:dyDescent="0.2">
      <c r="B1550" s="21"/>
      <c r="C1550" s="22"/>
      <c r="D1550" s="22"/>
      <c r="E1550" s="22"/>
      <c r="F1550" s="246"/>
      <c r="G1550" s="121"/>
      <c r="H1550" s="27"/>
      <c r="I1550" s="28"/>
      <c r="J1550" s="29"/>
      <c r="K1550" s="30"/>
      <c r="L1550" s="34"/>
      <c r="M1550" s="35"/>
      <c r="N1550" s="30"/>
      <c r="O1550" s="34"/>
      <c r="P1550" s="35"/>
      <c r="Q1550" s="30"/>
      <c r="R1550" s="34"/>
      <c r="S1550" s="35"/>
      <c r="T1550" s="30"/>
      <c r="U1550" s="34"/>
      <c r="V1550" s="35"/>
      <c r="W1550" s="30"/>
      <c r="X1550" s="34"/>
      <c r="Y1550" s="34"/>
      <c r="Z1550" s="30"/>
      <c r="AA1550" s="34"/>
      <c r="AB1550" s="34"/>
      <c r="AC1550" s="30"/>
      <c r="AD1550" s="34"/>
      <c r="AE1550" s="34"/>
      <c r="AF1550" s="30"/>
      <c r="AG1550" s="34"/>
      <c r="AH1550" s="34"/>
      <c r="AI1550" s="30"/>
      <c r="AJ1550" s="34"/>
      <c r="AK1550" s="34"/>
      <c r="AL1550" s="30"/>
      <c r="AM1550" s="34"/>
      <c r="AN1550" s="34"/>
      <c r="AO1550" s="30"/>
      <c r="AP1550" s="34"/>
      <c r="AQ1550" s="34"/>
      <c r="AR1550" s="30"/>
      <c r="AS1550" s="34"/>
      <c r="AT1550" s="34"/>
      <c r="AU1550" s="30"/>
      <c r="AV1550" s="34"/>
      <c r="AW1550" s="34"/>
      <c r="AX1550" s="30"/>
      <c r="AY1550" s="34"/>
      <c r="AZ1550" s="34"/>
      <c r="BA1550" s="30"/>
      <c r="BB1550" s="34"/>
      <c r="BC1550" s="34"/>
      <c r="BD1550" s="30"/>
      <c r="BE1550" s="34"/>
      <c r="BF1550" s="34"/>
      <c r="BG1550" s="30"/>
      <c r="BH1550" s="34"/>
      <c r="BI1550" s="34"/>
      <c r="BJ1550" s="30"/>
      <c r="BK1550" s="34"/>
      <c r="BL1550" s="34"/>
      <c r="BM1550" s="122"/>
      <c r="BN1550" s="28"/>
      <c r="BO1550" s="34"/>
      <c r="BP1550" s="30"/>
      <c r="BQ1550" s="30"/>
      <c r="BR1550" s="31"/>
      <c r="BS1550" s="31"/>
      <c r="BT1550" s="31"/>
      <c r="BU1550" s="31"/>
      <c r="BV1550" s="31"/>
      <c r="BW1550" s="31"/>
      <c r="BX1550" s="31"/>
      <c r="BY1550" s="31"/>
      <c r="BZ1550" s="31"/>
      <c r="CA1550" s="31"/>
      <c r="CB1550" s="31"/>
      <c r="CC1550" s="31"/>
      <c r="CD1550" s="31"/>
      <c r="CE1550" s="31"/>
      <c r="CF1550" s="31"/>
      <c r="CG1550" s="31"/>
      <c r="CH1550" s="31"/>
      <c r="CI1550" s="31"/>
      <c r="CJ1550" s="31"/>
      <c r="CK1550" s="31"/>
      <c r="CL1550" s="31"/>
      <c r="CM1550" s="31"/>
      <c r="CN1550" s="31"/>
      <c r="CO1550" s="31"/>
      <c r="CP1550" s="31"/>
      <c r="CQ1550" s="31"/>
      <c r="CR1550" s="31"/>
      <c r="CS1550" s="31"/>
      <c r="CT1550" s="31"/>
      <c r="CU1550" s="31"/>
      <c r="CV1550" s="31"/>
      <c r="CW1550" s="31"/>
      <c r="CX1550" s="31"/>
      <c r="CY1550" s="31"/>
      <c r="CZ1550" s="31"/>
      <c r="DA1550" s="31"/>
      <c r="DB1550" s="31"/>
      <c r="DC1550" s="31"/>
      <c r="DD1550" s="31"/>
      <c r="DE1550" s="31"/>
      <c r="DF1550" s="31"/>
      <c r="DG1550" s="31"/>
      <c r="DH1550" s="31"/>
      <c r="DI1550" s="31"/>
      <c r="DJ1550" s="31"/>
      <c r="DK1550" s="31"/>
      <c r="DL1550" s="31"/>
      <c r="DM1550" s="31"/>
      <c r="DN1550" s="31"/>
      <c r="DO1550" s="31"/>
      <c r="DP1550" s="31"/>
      <c r="DQ1550" s="31"/>
      <c r="DR1550" s="31"/>
      <c r="DS1550" s="31"/>
      <c r="DT1550" s="31"/>
      <c r="DU1550" s="31"/>
      <c r="DV1550" s="31"/>
      <c r="DW1550" s="31"/>
      <c r="DX1550" s="31"/>
      <c r="DY1550" s="31"/>
      <c r="DZ1550" s="31"/>
      <c r="EA1550" s="31"/>
      <c r="EB1550" s="31"/>
      <c r="EC1550" s="31"/>
      <c r="ED1550" s="31"/>
      <c r="EE1550" s="31"/>
      <c r="EF1550" s="31"/>
      <c r="EG1550" s="31"/>
      <c r="EH1550" s="31"/>
      <c r="EI1550" s="31"/>
      <c r="EJ1550" s="31"/>
      <c r="EK1550" s="31"/>
      <c r="EL1550" s="31"/>
      <c r="EM1550" s="31"/>
      <c r="EN1550" s="31"/>
      <c r="EO1550" s="31"/>
      <c r="EP1550" s="31"/>
      <c r="EQ1550" s="31"/>
      <c r="ER1550" s="31"/>
      <c r="ES1550" s="31"/>
      <c r="ET1550" s="31"/>
      <c r="EU1550" s="31"/>
      <c r="EV1550" s="31"/>
      <c r="EW1550" s="31"/>
      <c r="EX1550" s="31"/>
      <c r="EY1550" s="31"/>
      <c r="EZ1550" s="31"/>
      <c r="FA1550" s="31"/>
      <c r="FB1550" s="31"/>
      <c r="FC1550" s="31"/>
      <c r="FD1550" s="31"/>
      <c r="FE1550" s="31"/>
      <c r="FF1550" s="31"/>
      <c r="FG1550" s="31"/>
      <c r="FH1550" s="31"/>
      <c r="FI1550" s="31"/>
      <c r="FJ1550" s="31"/>
      <c r="FK1550" s="31"/>
      <c r="FL1550" s="31"/>
      <c r="FM1550" s="31"/>
      <c r="FN1550" s="31"/>
      <c r="FO1550" s="31"/>
      <c r="FP1550" s="31"/>
      <c r="FQ1550" s="31"/>
      <c r="FR1550" s="31"/>
      <c r="FS1550" s="31"/>
      <c r="FT1550" s="31"/>
      <c r="FU1550" s="31"/>
      <c r="FV1550" s="31"/>
      <c r="FW1550" s="31"/>
      <c r="FX1550" s="31"/>
      <c r="FY1550" s="31"/>
      <c r="FZ1550" s="31"/>
      <c r="GA1550" s="31"/>
      <c r="GB1550" s="31"/>
      <c r="GC1550" s="31"/>
      <c r="GD1550" s="31"/>
      <c r="GE1550" s="31"/>
      <c r="GF1550" s="31"/>
      <c r="GG1550" s="31"/>
      <c r="GH1550" s="31"/>
      <c r="GI1550" s="31"/>
      <c r="GJ1550" s="31"/>
      <c r="GK1550" s="31"/>
      <c r="GL1550" s="31"/>
      <c r="GM1550" s="31"/>
      <c r="GN1550" s="31"/>
      <c r="GO1550" s="31"/>
      <c r="GP1550" s="31"/>
      <c r="GQ1550" s="31"/>
      <c r="GR1550" s="31"/>
      <c r="GS1550" s="31"/>
      <c r="GT1550" s="31"/>
      <c r="GU1550" s="31"/>
      <c r="GV1550" s="31"/>
      <c r="GW1550" s="31"/>
      <c r="GX1550" s="31"/>
      <c r="GY1550" s="31"/>
      <c r="GZ1550" s="31"/>
    </row>
    <row r="1551" spans="2:208" s="32" customFormat="1" x14ac:dyDescent="0.2">
      <c r="B1551" s="21"/>
      <c r="C1551" s="22"/>
      <c r="D1551" s="22"/>
      <c r="E1551" s="22"/>
      <c r="F1551" s="246"/>
      <c r="G1551" s="121"/>
      <c r="H1551" s="27"/>
      <c r="I1551" s="28"/>
      <c r="J1551" s="29"/>
      <c r="K1551" s="30"/>
      <c r="L1551" s="34"/>
      <c r="M1551" s="35"/>
      <c r="N1551" s="30"/>
      <c r="O1551" s="34"/>
      <c r="P1551" s="35"/>
      <c r="Q1551" s="30"/>
      <c r="R1551" s="34"/>
      <c r="S1551" s="35"/>
      <c r="T1551" s="30"/>
      <c r="U1551" s="34"/>
      <c r="V1551" s="35"/>
      <c r="W1551" s="30"/>
      <c r="X1551" s="34"/>
      <c r="Y1551" s="34"/>
      <c r="Z1551" s="30"/>
      <c r="AA1551" s="34"/>
      <c r="AB1551" s="34"/>
      <c r="AC1551" s="30"/>
      <c r="AD1551" s="34"/>
      <c r="AE1551" s="34"/>
      <c r="AF1551" s="30"/>
      <c r="AG1551" s="34"/>
      <c r="AH1551" s="34"/>
      <c r="AI1551" s="30"/>
      <c r="AJ1551" s="34"/>
      <c r="AK1551" s="34"/>
      <c r="AL1551" s="30"/>
      <c r="AM1551" s="34"/>
      <c r="AN1551" s="34"/>
      <c r="AO1551" s="30"/>
      <c r="AP1551" s="34"/>
      <c r="AQ1551" s="34"/>
      <c r="AR1551" s="30"/>
      <c r="AS1551" s="34"/>
      <c r="AT1551" s="34"/>
      <c r="AU1551" s="30"/>
      <c r="AV1551" s="34"/>
      <c r="AW1551" s="34"/>
      <c r="AX1551" s="30"/>
      <c r="AY1551" s="34"/>
      <c r="AZ1551" s="34"/>
      <c r="BA1551" s="30"/>
      <c r="BB1551" s="34"/>
      <c r="BC1551" s="34"/>
      <c r="BD1551" s="30"/>
      <c r="BE1551" s="34"/>
      <c r="BF1551" s="34"/>
      <c r="BG1551" s="30"/>
      <c r="BH1551" s="34"/>
      <c r="BI1551" s="34"/>
      <c r="BJ1551" s="30"/>
      <c r="BK1551" s="34"/>
      <c r="BL1551" s="34"/>
      <c r="BM1551" s="122"/>
      <c r="BN1551" s="28"/>
      <c r="BO1551" s="34"/>
      <c r="BP1551" s="30"/>
      <c r="BQ1551" s="30"/>
      <c r="BR1551" s="31"/>
      <c r="BS1551" s="31"/>
      <c r="BT1551" s="31"/>
      <c r="BU1551" s="31"/>
      <c r="BV1551" s="31"/>
      <c r="BW1551" s="31"/>
      <c r="BX1551" s="31"/>
      <c r="BY1551" s="31"/>
      <c r="BZ1551" s="31"/>
      <c r="CA1551" s="31"/>
      <c r="CB1551" s="31"/>
      <c r="CC1551" s="31"/>
      <c r="CD1551" s="31"/>
      <c r="CE1551" s="31"/>
      <c r="CF1551" s="31"/>
      <c r="CG1551" s="31"/>
      <c r="CH1551" s="31"/>
      <c r="CI1551" s="31"/>
      <c r="CJ1551" s="31"/>
      <c r="CK1551" s="31"/>
      <c r="CL1551" s="31"/>
      <c r="CM1551" s="31"/>
      <c r="CN1551" s="31"/>
      <c r="CO1551" s="31"/>
      <c r="CP1551" s="31"/>
      <c r="CQ1551" s="31"/>
      <c r="CR1551" s="31"/>
      <c r="CS1551" s="31"/>
      <c r="CT1551" s="31"/>
      <c r="CU1551" s="31"/>
      <c r="CV1551" s="31"/>
      <c r="CW1551" s="31"/>
      <c r="CX1551" s="31"/>
      <c r="CY1551" s="31"/>
      <c r="CZ1551" s="31"/>
      <c r="DA1551" s="31"/>
      <c r="DB1551" s="31"/>
      <c r="DC1551" s="31"/>
      <c r="DD1551" s="31"/>
      <c r="DE1551" s="31"/>
      <c r="DF1551" s="31"/>
      <c r="DG1551" s="31"/>
      <c r="DH1551" s="31"/>
      <c r="DI1551" s="31"/>
      <c r="DJ1551" s="31"/>
      <c r="DK1551" s="31"/>
      <c r="DL1551" s="31"/>
      <c r="DM1551" s="31"/>
      <c r="DN1551" s="31"/>
      <c r="DO1551" s="31"/>
      <c r="DP1551" s="31"/>
      <c r="DQ1551" s="31"/>
      <c r="DR1551" s="31"/>
      <c r="DS1551" s="31"/>
      <c r="DT1551" s="31"/>
      <c r="DU1551" s="31"/>
      <c r="DV1551" s="31"/>
      <c r="DW1551" s="31"/>
      <c r="DX1551" s="31"/>
      <c r="DY1551" s="31"/>
      <c r="DZ1551" s="31"/>
      <c r="EA1551" s="31"/>
      <c r="EB1551" s="31"/>
      <c r="EC1551" s="31"/>
      <c r="ED1551" s="31"/>
      <c r="EE1551" s="31"/>
      <c r="EF1551" s="31"/>
      <c r="EG1551" s="31"/>
      <c r="EH1551" s="31"/>
      <c r="EI1551" s="31"/>
      <c r="EJ1551" s="31"/>
      <c r="EK1551" s="31"/>
      <c r="EL1551" s="31"/>
      <c r="EM1551" s="31"/>
      <c r="EN1551" s="31"/>
      <c r="EO1551" s="31"/>
      <c r="EP1551" s="31"/>
      <c r="EQ1551" s="31"/>
      <c r="ER1551" s="31"/>
      <c r="ES1551" s="31"/>
      <c r="ET1551" s="31"/>
      <c r="EU1551" s="31"/>
      <c r="EV1551" s="31"/>
      <c r="EW1551" s="31"/>
      <c r="EX1551" s="31"/>
      <c r="EY1551" s="31"/>
      <c r="EZ1551" s="31"/>
      <c r="FA1551" s="31"/>
      <c r="FB1551" s="31"/>
      <c r="FC1551" s="31"/>
      <c r="FD1551" s="31"/>
      <c r="FE1551" s="31"/>
      <c r="FF1551" s="31"/>
      <c r="FG1551" s="31"/>
      <c r="FH1551" s="31"/>
      <c r="FI1551" s="31"/>
      <c r="FJ1551" s="31"/>
      <c r="FK1551" s="31"/>
      <c r="FL1551" s="31"/>
      <c r="FM1551" s="31"/>
      <c r="FN1551" s="31"/>
      <c r="FO1551" s="31"/>
      <c r="FP1551" s="31"/>
      <c r="FQ1551" s="31"/>
      <c r="FR1551" s="31"/>
      <c r="FS1551" s="31"/>
      <c r="FT1551" s="31"/>
      <c r="FU1551" s="31"/>
      <c r="FV1551" s="31"/>
      <c r="FW1551" s="31"/>
      <c r="FX1551" s="31"/>
      <c r="FY1551" s="31"/>
      <c r="FZ1551" s="31"/>
      <c r="GA1551" s="31"/>
      <c r="GB1551" s="31"/>
      <c r="GC1551" s="31"/>
      <c r="GD1551" s="31"/>
      <c r="GE1551" s="31"/>
      <c r="GF1551" s="31"/>
      <c r="GG1551" s="31"/>
      <c r="GH1551" s="31"/>
      <c r="GI1551" s="31"/>
      <c r="GJ1551" s="31"/>
      <c r="GK1551" s="31"/>
      <c r="GL1551" s="31"/>
      <c r="GM1551" s="31"/>
      <c r="GN1551" s="31"/>
      <c r="GO1551" s="31"/>
      <c r="GP1551" s="31"/>
      <c r="GQ1551" s="31"/>
      <c r="GR1551" s="31"/>
      <c r="GS1551" s="31"/>
      <c r="GT1551" s="31"/>
      <c r="GU1551" s="31"/>
      <c r="GV1551" s="31"/>
      <c r="GW1551" s="31"/>
      <c r="GX1551" s="31"/>
      <c r="GY1551" s="31"/>
      <c r="GZ1551" s="31"/>
    </row>
    <row r="1552" spans="2:208" s="32" customFormat="1" x14ac:dyDescent="0.2">
      <c r="B1552" s="21"/>
      <c r="C1552" s="22"/>
      <c r="D1552" s="22"/>
      <c r="E1552" s="22"/>
      <c r="F1552" s="246"/>
      <c r="G1552" s="121"/>
      <c r="H1552" s="27"/>
      <c r="I1552" s="28"/>
      <c r="J1552" s="29"/>
      <c r="K1552" s="30"/>
      <c r="L1552" s="34"/>
      <c r="M1552" s="35"/>
      <c r="N1552" s="30"/>
      <c r="O1552" s="34"/>
      <c r="P1552" s="35"/>
      <c r="Q1552" s="30"/>
      <c r="R1552" s="34"/>
      <c r="S1552" s="35"/>
      <c r="T1552" s="30"/>
      <c r="U1552" s="34"/>
      <c r="V1552" s="35"/>
      <c r="W1552" s="30"/>
      <c r="X1552" s="34"/>
      <c r="Y1552" s="34"/>
      <c r="Z1552" s="30"/>
      <c r="AA1552" s="34"/>
      <c r="AB1552" s="34"/>
      <c r="AC1552" s="30"/>
      <c r="AD1552" s="34"/>
      <c r="AE1552" s="34"/>
      <c r="AF1552" s="30"/>
      <c r="AG1552" s="34"/>
      <c r="AH1552" s="34"/>
      <c r="AI1552" s="30"/>
      <c r="AJ1552" s="34"/>
      <c r="AK1552" s="34"/>
      <c r="AL1552" s="30"/>
      <c r="AM1552" s="34"/>
      <c r="AN1552" s="34"/>
      <c r="AO1552" s="30"/>
      <c r="AP1552" s="34"/>
      <c r="AQ1552" s="34"/>
      <c r="AR1552" s="30"/>
      <c r="AS1552" s="34"/>
      <c r="AT1552" s="34"/>
      <c r="AU1552" s="30"/>
      <c r="AV1552" s="34"/>
      <c r="AW1552" s="34"/>
      <c r="AX1552" s="30"/>
      <c r="AY1552" s="34"/>
      <c r="AZ1552" s="34"/>
      <c r="BA1552" s="30"/>
      <c r="BB1552" s="34"/>
      <c r="BC1552" s="34"/>
      <c r="BD1552" s="30"/>
      <c r="BE1552" s="34"/>
      <c r="BF1552" s="34"/>
      <c r="BG1552" s="30"/>
      <c r="BH1552" s="34"/>
      <c r="BI1552" s="34"/>
      <c r="BJ1552" s="30"/>
      <c r="BK1552" s="34"/>
      <c r="BL1552" s="34"/>
      <c r="BM1552" s="122"/>
      <c r="BN1552" s="28"/>
      <c r="BO1552" s="34"/>
      <c r="BP1552" s="30"/>
      <c r="BQ1552" s="30"/>
      <c r="BR1552" s="31"/>
      <c r="BS1552" s="31"/>
      <c r="BT1552" s="31"/>
      <c r="BU1552" s="31"/>
      <c r="BV1552" s="31"/>
      <c r="BW1552" s="31"/>
      <c r="BX1552" s="31"/>
      <c r="BY1552" s="31"/>
      <c r="BZ1552" s="31"/>
      <c r="CA1552" s="31"/>
      <c r="CB1552" s="31"/>
      <c r="CC1552" s="31"/>
      <c r="CD1552" s="31"/>
      <c r="CE1552" s="31"/>
      <c r="CF1552" s="31"/>
      <c r="CG1552" s="31"/>
      <c r="CH1552" s="31"/>
      <c r="CI1552" s="31"/>
      <c r="CJ1552" s="31"/>
      <c r="CK1552" s="31"/>
      <c r="CL1552" s="31"/>
      <c r="CM1552" s="31"/>
      <c r="CN1552" s="31"/>
      <c r="CO1552" s="31"/>
      <c r="CP1552" s="31"/>
      <c r="CQ1552" s="31"/>
      <c r="CR1552" s="31"/>
      <c r="CS1552" s="31"/>
      <c r="CT1552" s="31"/>
      <c r="CU1552" s="31"/>
      <c r="CV1552" s="31"/>
      <c r="CW1552" s="31"/>
      <c r="CX1552" s="31"/>
      <c r="CY1552" s="31"/>
      <c r="CZ1552" s="31"/>
      <c r="DA1552" s="31"/>
      <c r="DB1552" s="31"/>
      <c r="DC1552" s="31"/>
      <c r="DD1552" s="31"/>
      <c r="DE1552" s="31"/>
      <c r="DF1552" s="31"/>
      <c r="DG1552" s="31"/>
      <c r="DH1552" s="31"/>
      <c r="DI1552" s="31"/>
      <c r="DJ1552" s="31"/>
      <c r="DK1552" s="31"/>
      <c r="DL1552" s="31"/>
      <c r="DM1552" s="31"/>
      <c r="DN1552" s="31"/>
      <c r="DO1552" s="31"/>
      <c r="DP1552" s="31"/>
      <c r="DQ1552" s="31"/>
      <c r="DR1552" s="31"/>
      <c r="DS1552" s="31"/>
      <c r="DT1552" s="31"/>
      <c r="DU1552" s="31"/>
      <c r="DV1552" s="31"/>
      <c r="DW1552" s="31"/>
      <c r="DX1552" s="31"/>
      <c r="DY1552" s="31"/>
      <c r="DZ1552" s="31"/>
      <c r="EA1552" s="31"/>
      <c r="EB1552" s="31"/>
      <c r="EC1552" s="31"/>
      <c r="ED1552" s="31"/>
      <c r="EE1552" s="31"/>
      <c r="EF1552" s="31"/>
      <c r="EG1552" s="31"/>
      <c r="EH1552" s="31"/>
      <c r="EI1552" s="31"/>
      <c r="EJ1552" s="31"/>
      <c r="EK1552" s="31"/>
      <c r="EL1552" s="31"/>
      <c r="EM1552" s="31"/>
      <c r="EN1552" s="31"/>
      <c r="EO1552" s="31"/>
      <c r="EP1552" s="31"/>
      <c r="EQ1552" s="31"/>
      <c r="ER1552" s="31"/>
      <c r="ES1552" s="31"/>
      <c r="ET1552" s="31"/>
      <c r="EU1552" s="31"/>
      <c r="EV1552" s="31"/>
      <c r="EW1552" s="31"/>
      <c r="EX1552" s="31"/>
      <c r="EY1552" s="31"/>
      <c r="EZ1552" s="31"/>
      <c r="FA1552" s="31"/>
      <c r="FB1552" s="31"/>
      <c r="FC1552" s="31"/>
      <c r="FD1552" s="31"/>
      <c r="FE1552" s="31"/>
      <c r="FF1552" s="31"/>
      <c r="FG1552" s="31"/>
      <c r="FH1552" s="31"/>
      <c r="FI1552" s="31"/>
      <c r="FJ1552" s="31"/>
      <c r="FK1552" s="31"/>
      <c r="FL1552" s="31"/>
      <c r="FM1552" s="31"/>
      <c r="FN1552" s="31"/>
      <c r="FO1552" s="31"/>
      <c r="FP1552" s="31"/>
      <c r="FQ1552" s="31"/>
      <c r="FR1552" s="31"/>
      <c r="FS1552" s="31"/>
      <c r="FT1552" s="31"/>
      <c r="FU1552" s="31"/>
      <c r="FV1552" s="31"/>
      <c r="FW1552" s="31"/>
      <c r="FX1552" s="31"/>
      <c r="FY1552" s="31"/>
      <c r="FZ1552" s="31"/>
      <c r="GA1552" s="31"/>
      <c r="GB1552" s="31"/>
      <c r="GC1552" s="31"/>
      <c r="GD1552" s="31"/>
      <c r="GE1552" s="31"/>
      <c r="GF1552" s="31"/>
      <c r="GG1552" s="31"/>
      <c r="GH1552" s="31"/>
      <c r="GI1552" s="31"/>
      <c r="GJ1552" s="31"/>
      <c r="GK1552" s="31"/>
      <c r="GL1552" s="31"/>
      <c r="GM1552" s="31"/>
      <c r="GN1552" s="31"/>
      <c r="GO1552" s="31"/>
      <c r="GP1552" s="31"/>
      <c r="GQ1552" s="31"/>
      <c r="GR1552" s="31"/>
      <c r="GS1552" s="31"/>
      <c r="GT1552" s="31"/>
      <c r="GU1552" s="31"/>
      <c r="GV1552" s="31"/>
      <c r="GW1552" s="31"/>
      <c r="GX1552" s="31"/>
      <c r="GY1552" s="31"/>
      <c r="GZ1552" s="31"/>
    </row>
    <row r="1553" spans="2:208" s="32" customFormat="1" x14ac:dyDescent="0.2">
      <c r="B1553" s="21"/>
      <c r="C1553" s="22"/>
      <c r="D1553" s="22"/>
      <c r="E1553" s="22"/>
      <c r="F1553" s="246"/>
      <c r="G1553" s="121"/>
      <c r="H1553" s="27"/>
      <c r="I1553" s="28"/>
      <c r="J1553" s="29"/>
      <c r="K1553" s="30"/>
      <c r="L1553" s="34"/>
      <c r="M1553" s="35"/>
      <c r="N1553" s="30"/>
      <c r="O1553" s="34"/>
      <c r="P1553" s="35"/>
      <c r="Q1553" s="30"/>
      <c r="R1553" s="34"/>
      <c r="S1553" s="35"/>
      <c r="T1553" s="30"/>
      <c r="U1553" s="34"/>
      <c r="V1553" s="35"/>
      <c r="W1553" s="30"/>
      <c r="X1553" s="34"/>
      <c r="Y1553" s="34"/>
      <c r="Z1553" s="30"/>
      <c r="AA1553" s="34"/>
      <c r="AB1553" s="34"/>
      <c r="AC1553" s="30"/>
      <c r="AD1553" s="34"/>
      <c r="AE1553" s="34"/>
      <c r="AF1553" s="30"/>
      <c r="AG1553" s="34"/>
      <c r="AH1553" s="34"/>
      <c r="AI1553" s="30"/>
      <c r="AJ1553" s="34"/>
      <c r="AK1553" s="34"/>
      <c r="AL1553" s="30"/>
      <c r="AM1553" s="34"/>
      <c r="AN1553" s="34"/>
      <c r="AO1553" s="30"/>
      <c r="AP1553" s="34"/>
      <c r="AQ1553" s="34"/>
      <c r="AR1553" s="30"/>
      <c r="AS1553" s="34"/>
      <c r="AT1553" s="34"/>
      <c r="AU1553" s="30"/>
      <c r="AV1553" s="34"/>
      <c r="AW1553" s="34"/>
      <c r="AX1553" s="30"/>
      <c r="AY1553" s="34"/>
      <c r="AZ1553" s="34"/>
      <c r="BA1553" s="30"/>
      <c r="BB1553" s="34"/>
      <c r="BC1553" s="34"/>
      <c r="BD1553" s="30"/>
      <c r="BE1553" s="34"/>
      <c r="BF1553" s="34"/>
      <c r="BG1553" s="30"/>
      <c r="BH1553" s="34"/>
      <c r="BI1553" s="34"/>
      <c r="BJ1553" s="30"/>
      <c r="BK1553" s="34"/>
      <c r="BL1553" s="34"/>
      <c r="BM1553" s="122"/>
      <c r="BN1553" s="28"/>
      <c r="BO1553" s="34"/>
      <c r="BP1553" s="30"/>
      <c r="BQ1553" s="30"/>
      <c r="BR1553" s="31"/>
      <c r="BS1553" s="31"/>
      <c r="BT1553" s="31"/>
      <c r="BU1553" s="31"/>
      <c r="BV1553" s="31"/>
      <c r="BW1553" s="31"/>
      <c r="BX1553" s="31"/>
      <c r="BY1553" s="31"/>
      <c r="BZ1553" s="31"/>
      <c r="CA1553" s="31"/>
      <c r="CB1553" s="31"/>
      <c r="CC1553" s="31"/>
      <c r="CD1553" s="31"/>
      <c r="CE1553" s="31"/>
      <c r="CF1553" s="31"/>
      <c r="CG1553" s="31"/>
      <c r="CH1553" s="31"/>
      <c r="CI1553" s="31"/>
      <c r="CJ1553" s="31"/>
      <c r="CK1553" s="31"/>
      <c r="CL1553" s="31"/>
      <c r="CM1553" s="31"/>
      <c r="CN1553" s="31"/>
      <c r="CO1553" s="31"/>
      <c r="CP1553" s="31"/>
      <c r="CQ1553" s="31"/>
      <c r="CR1553" s="31"/>
      <c r="CS1553" s="31"/>
      <c r="CT1553" s="31"/>
      <c r="CU1553" s="31"/>
      <c r="CV1553" s="31"/>
      <c r="CW1553" s="31"/>
      <c r="CX1553" s="31"/>
      <c r="CY1553" s="31"/>
      <c r="CZ1553" s="31"/>
      <c r="DA1553" s="31"/>
      <c r="DB1553" s="31"/>
      <c r="DC1553" s="31"/>
      <c r="DD1553" s="31"/>
      <c r="DE1553" s="31"/>
      <c r="DF1553" s="31"/>
      <c r="DG1553" s="31"/>
      <c r="DH1553" s="31"/>
      <c r="DI1553" s="31"/>
      <c r="DJ1553" s="31"/>
      <c r="DK1553" s="31"/>
      <c r="DL1553" s="31"/>
      <c r="DM1553" s="31"/>
      <c r="DN1553" s="31"/>
      <c r="DO1553" s="31"/>
      <c r="DP1553" s="31"/>
      <c r="DQ1553" s="31"/>
      <c r="DR1553" s="31"/>
      <c r="DS1553" s="31"/>
      <c r="DT1553" s="31"/>
      <c r="DU1553" s="31"/>
      <c r="DV1553" s="31"/>
      <c r="DW1553" s="31"/>
      <c r="DX1553" s="31"/>
      <c r="DY1553" s="31"/>
      <c r="DZ1553" s="31"/>
      <c r="EA1553" s="31"/>
      <c r="EB1553" s="31"/>
      <c r="EC1553" s="31"/>
      <c r="ED1553" s="31"/>
      <c r="EE1553" s="31"/>
      <c r="EF1553" s="31"/>
      <c r="EG1553" s="31"/>
      <c r="EH1553" s="31"/>
      <c r="EI1553" s="31"/>
      <c r="EJ1553" s="31"/>
      <c r="EK1553" s="31"/>
      <c r="EL1553" s="31"/>
      <c r="EM1553" s="31"/>
      <c r="EN1553" s="31"/>
      <c r="EO1553" s="31"/>
      <c r="EP1553" s="31"/>
      <c r="EQ1553" s="31"/>
      <c r="ER1553" s="31"/>
      <c r="ES1553" s="31"/>
      <c r="ET1553" s="31"/>
      <c r="EU1553" s="31"/>
      <c r="EV1553" s="31"/>
      <c r="EW1553" s="31"/>
      <c r="EX1553" s="31"/>
      <c r="EY1553" s="31"/>
      <c r="EZ1553" s="31"/>
      <c r="FA1553" s="31"/>
      <c r="FB1553" s="31"/>
      <c r="FC1553" s="31"/>
      <c r="FD1553" s="31"/>
      <c r="FE1553" s="31"/>
      <c r="FF1553" s="31"/>
      <c r="FG1553" s="31"/>
      <c r="FH1553" s="31"/>
      <c r="FI1553" s="31"/>
      <c r="FJ1553" s="31"/>
      <c r="FK1553" s="31"/>
      <c r="FL1553" s="31"/>
      <c r="FM1553" s="31"/>
      <c r="FN1553" s="31"/>
      <c r="FO1553" s="31"/>
      <c r="FP1553" s="31"/>
      <c r="FQ1553" s="31"/>
      <c r="FR1553" s="31"/>
      <c r="FS1553" s="31"/>
      <c r="FT1553" s="31"/>
      <c r="FU1553" s="31"/>
      <c r="FV1553" s="31"/>
      <c r="FW1553" s="31"/>
      <c r="FX1553" s="31"/>
      <c r="FY1553" s="31"/>
      <c r="FZ1553" s="31"/>
      <c r="GA1553" s="31"/>
      <c r="GB1553" s="31"/>
      <c r="GC1553" s="31"/>
      <c r="GD1553" s="31"/>
      <c r="GE1553" s="31"/>
      <c r="GF1553" s="31"/>
      <c r="GG1553" s="31"/>
      <c r="GH1553" s="31"/>
      <c r="GI1553" s="31"/>
      <c r="GJ1553" s="31"/>
      <c r="GK1553" s="31"/>
      <c r="GL1553" s="31"/>
      <c r="GM1553" s="31"/>
      <c r="GN1553" s="31"/>
      <c r="GO1553" s="31"/>
      <c r="GP1553" s="31"/>
      <c r="GQ1553" s="31"/>
      <c r="GR1553" s="31"/>
      <c r="GS1553" s="31"/>
      <c r="GT1553" s="31"/>
      <c r="GU1553" s="31"/>
      <c r="GV1553" s="31"/>
      <c r="GW1553" s="31"/>
      <c r="GX1553" s="31"/>
      <c r="GY1553" s="31"/>
      <c r="GZ1553" s="31"/>
    </row>
    <row r="1554" spans="2:208" s="32" customFormat="1" x14ac:dyDescent="0.2">
      <c r="B1554" s="21"/>
      <c r="C1554" s="22"/>
      <c r="D1554" s="22"/>
      <c r="E1554" s="22"/>
      <c r="F1554" s="246"/>
      <c r="G1554" s="121"/>
      <c r="H1554" s="27"/>
      <c r="I1554" s="28"/>
      <c r="J1554" s="29"/>
      <c r="K1554" s="30"/>
      <c r="L1554" s="34"/>
      <c r="M1554" s="35"/>
      <c r="N1554" s="30"/>
      <c r="O1554" s="34"/>
      <c r="P1554" s="35"/>
      <c r="Q1554" s="30"/>
      <c r="R1554" s="34"/>
      <c r="S1554" s="35"/>
      <c r="T1554" s="30"/>
      <c r="U1554" s="34"/>
      <c r="V1554" s="35"/>
      <c r="W1554" s="30"/>
      <c r="X1554" s="34"/>
      <c r="Y1554" s="34"/>
      <c r="Z1554" s="30"/>
      <c r="AA1554" s="34"/>
      <c r="AB1554" s="34"/>
      <c r="AC1554" s="30"/>
      <c r="AD1554" s="34"/>
      <c r="AE1554" s="34"/>
      <c r="AF1554" s="30"/>
      <c r="AG1554" s="34"/>
      <c r="AH1554" s="34"/>
      <c r="AI1554" s="30"/>
      <c r="AJ1554" s="34"/>
      <c r="AK1554" s="34"/>
      <c r="AL1554" s="30"/>
      <c r="AM1554" s="34"/>
      <c r="AN1554" s="34"/>
      <c r="AO1554" s="30"/>
      <c r="AP1554" s="34"/>
      <c r="AQ1554" s="34"/>
      <c r="AR1554" s="30"/>
      <c r="AS1554" s="34"/>
      <c r="AT1554" s="34"/>
      <c r="AU1554" s="30"/>
      <c r="AV1554" s="34"/>
      <c r="AW1554" s="34"/>
      <c r="AX1554" s="30"/>
      <c r="AY1554" s="34"/>
      <c r="AZ1554" s="34"/>
      <c r="BA1554" s="30"/>
      <c r="BB1554" s="34"/>
      <c r="BC1554" s="34"/>
      <c r="BD1554" s="30"/>
      <c r="BE1554" s="34"/>
      <c r="BF1554" s="34"/>
      <c r="BG1554" s="30"/>
      <c r="BH1554" s="34"/>
      <c r="BI1554" s="34"/>
      <c r="BJ1554" s="30"/>
      <c r="BK1554" s="34"/>
      <c r="BL1554" s="34"/>
      <c r="BM1554" s="122"/>
      <c r="BN1554" s="28"/>
      <c r="BO1554" s="34"/>
      <c r="BP1554" s="30"/>
      <c r="BQ1554" s="30"/>
      <c r="BR1554" s="31"/>
      <c r="BS1554" s="31"/>
      <c r="BT1554" s="31"/>
      <c r="BU1554" s="31"/>
      <c r="BV1554" s="31"/>
      <c r="BW1554" s="31"/>
      <c r="BX1554" s="31"/>
      <c r="BY1554" s="31"/>
      <c r="BZ1554" s="31"/>
      <c r="CA1554" s="31"/>
      <c r="CB1554" s="31"/>
      <c r="CC1554" s="31"/>
      <c r="CD1554" s="31"/>
      <c r="CE1554" s="31"/>
      <c r="CF1554" s="31"/>
      <c r="CG1554" s="31"/>
      <c r="CH1554" s="31"/>
      <c r="CI1554" s="31"/>
      <c r="CJ1554" s="31"/>
      <c r="CK1554" s="31"/>
      <c r="CL1554" s="31"/>
      <c r="CM1554" s="31"/>
      <c r="CN1554" s="31"/>
      <c r="CO1554" s="31"/>
      <c r="CP1554" s="31"/>
      <c r="CQ1554" s="31"/>
      <c r="CR1554" s="31"/>
      <c r="CS1554" s="31"/>
      <c r="CT1554" s="31"/>
      <c r="CU1554" s="31"/>
      <c r="CV1554" s="31"/>
      <c r="CW1554" s="31"/>
      <c r="CX1554" s="31"/>
      <c r="CY1554" s="31"/>
      <c r="CZ1554" s="31"/>
      <c r="DA1554" s="31"/>
      <c r="DB1554" s="31"/>
      <c r="DC1554" s="31"/>
      <c r="DD1554" s="31"/>
      <c r="DE1554" s="31"/>
      <c r="DF1554" s="31"/>
      <c r="DG1554" s="31"/>
      <c r="DH1554" s="31"/>
      <c r="DI1554" s="31"/>
      <c r="DJ1554" s="31"/>
      <c r="DK1554" s="31"/>
      <c r="DL1554" s="31"/>
      <c r="DM1554" s="31"/>
      <c r="DN1554" s="31"/>
      <c r="DO1554" s="31"/>
      <c r="DP1554" s="31"/>
      <c r="DQ1554" s="31"/>
      <c r="DR1554" s="31"/>
      <c r="DS1554" s="31"/>
      <c r="DT1554" s="31"/>
      <c r="DU1554" s="31"/>
      <c r="DV1554" s="31"/>
      <c r="DW1554" s="31"/>
      <c r="DX1554" s="31"/>
      <c r="DY1554" s="31"/>
      <c r="DZ1554" s="31"/>
      <c r="EA1554" s="31"/>
      <c r="EB1554" s="31"/>
      <c r="EC1554" s="31"/>
      <c r="ED1554" s="31"/>
      <c r="EE1554" s="31"/>
      <c r="EF1554" s="31"/>
      <c r="EG1554" s="31"/>
      <c r="EH1554" s="31"/>
      <c r="EI1554" s="31"/>
      <c r="EJ1554" s="31"/>
      <c r="EK1554" s="31"/>
      <c r="EL1554" s="31"/>
      <c r="EM1554" s="31"/>
      <c r="EN1554" s="31"/>
      <c r="EO1554" s="31"/>
      <c r="EP1554" s="31"/>
      <c r="EQ1554" s="31"/>
      <c r="ER1554" s="31"/>
      <c r="ES1554" s="31"/>
      <c r="ET1554" s="31"/>
      <c r="EU1554" s="31"/>
      <c r="EV1554" s="31"/>
      <c r="EW1554" s="31"/>
      <c r="EX1554" s="31"/>
      <c r="EY1554" s="31"/>
      <c r="EZ1554" s="31"/>
      <c r="FA1554" s="31"/>
      <c r="FB1554" s="31"/>
      <c r="FC1554" s="31"/>
      <c r="FD1554" s="31"/>
      <c r="FE1554" s="31"/>
      <c r="FF1554" s="31"/>
      <c r="FG1554" s="31"/>
      <c r="FH1554" s="31"/>
      <c r="FI1554" s="31"/>
      <c r="FJ1554" s="31"/>
      <c r="FK1554" s="31"/>
      <c r="FL1554" s="31"/>
      <c r="FM1554" s="31"/>
      <c r="FN1554" s="31"/>
      <c r="FO1554" s="31"/>
      <c r="FP1554" s="31"/>
      <c r="FQ1554" s="31"/>
      <c r="FR1554" s="31"/>
      <c r="FS1554" s="31"/>
      <c r="FT1554" s="31"/>
      <c r="FU1554" s="31"/>
      <c r="FV1554" s="31"/>
      <c r="FW1554" s="31"/>
      <c r="FX1554" s="31"/>
      <c r="FY1554" s="31"/>
      <c r="FZ1554" s="31"/>
      <c r="GA1554" s="31"/>
      <c r="GB1554" s="31"/>
      <c r="GC1554" s="31"/>
      <c r="GD1554" s="31"/>
      <c r="GE1554" s="31"/>
      <c r="GF1554" s="31"/>
      <c r="GG1554" s="31"/>
      <c r="GH1554" s="31"/>
      <c r="GI1554" s="31"/>
      <c r="GJ1554" s="31"/>
      <c r="GK1554" s="31"/>
      <c r="GL1554" s="31"/>
      <c r="GM1554" s="31"/>
      <c r="GN1554" s="31"/>
      <c r="GO1554" s="31"/>
      <c r="GP1554" s="31"/>
      <c r="GQ1554" s="31"/>
      <c r="GR1554" s="31"/>
      <c r="GS1554" s="31"/>
      <c r="GT1554" s="31"/>
      <c r="GU1554" s="31"/>
      <c r="GV1554" s="31"/>
      <c r="GW1554" s="31"/>
      <c r="GX1554" s="31"/>
      <c r="GY1554" s="31"/>
      <c r="GZ1554" s="31"/>
    </row>
    <row r="1555" spans="2:208" s="32" customFormat="1" x14ac:dyDescent="0.2">
      <c r="B1555" s="21"/>
      <c r="C1555" s="22"/>
      <c r="D1555" s="22"/>
      <c r="E1555" s="22"/>
      <c r="F1555" s="246"/>
      <c r="G1555" s="121"/>
      <c r="H1555" s="27"/>
      <c r="I1555" s="28"/>
      <c r="J1555" s="29"/>
      <c r="K1555" s="30"/>
      <c r="L1555" s="34"/>
      <c r="M1555" s="35"/>
      <c r="N1555" s="30"/>
      <c r="O1555" s="34"/>
      <c r="P1555" s="35"/>
      <c r="Q1555" s="30"/>
      <c r="R1555" s="34"/>
      <c r="S1555" s="35"/>
      <c r="T1555" s="30"/>
      <c r="U1555" s="34"/>
      <c r="V1555" s="35"/>
      <c r="W1555" s="30"/>
      <c r="X1555" s="34"/>
      <c r="Y1555" s="34"/>
      <c r="Z1555" s="30"/>
      <c r="AA1555" s="34"/>
      <c r="AB1555" s="34"/>
      <c r="AC1555" s="30"/>
      <c r="AD1555" s="34"/>
      <c r="AE1555" s="34"/>
      <c r="AF1555" s="30"/>
      <c r="AG1555" s="34"/>
      <c r="AH1555" s="34"/>
      <c r="AI1555" s="30"/>
      <c r="AJ1555" s="34"/>
      <c r="AK1555" s="34"/>
      <c r="AL1555" s="30"/>
      <c r="AM1555" s="34"/>
      <c r="AN1555" s="34"/>
      <c r="AO1555" s="30"/>
      <c r="AP1555" s="34"/>
      <c r="AQ1555" s="34"/>
      <c r="AR1555" s="30"/>
      <c r="AS1555" s="34"/>
      <c r="AT1555" s="34"/>
      <c r="AU1555" s="30"/>
      <c r="AV1555" s="34"/>
      <c r="AW1555" s="34"/>
      <c r="AX1555" s="30"/>
      <c r="AY1555" s="34"/>
      <c r="AZ1555" s="34"/>
      <c r="BA1555" s="30"/>
      <c r="BB1555" s="34"/>
      <c r="BC1555" s="34"/>
      <c r="BD1555" s="30"/>
      <c r="BE1555" s="34"/>
      <c r="BF1555" s="34"/>
      <c r="BG1555" s="30"/>
      <c r="BH1555" s="34"/>
      <c r="BI1555" s="34"/>
      <c r="BJ1555" s="30"/>
      <c r="BK1555" s="34"/>
      <c r="BL1555" s="34"/>
      <c r="BM1555" s="122"/>
      <c r="BN1555" s="28"/>
      <c r="BO1555" s="34"/>
      <c r="BP1555" s="30"/>
      <c r="BQ1555" s="30"/>
      <c r="BR1555" s="31"/>
      <c r="BS1555" s="31"/>
      <c r="BT1555" s="31"/>
      <c r="BU1555" s="31"/>
      <c r="BV1555" s="31"/>
      <c r="BW1555" s="31"/>
      <c r="BX1555" s="31"/>
      <c r="BY1555" s="31"/>
      <c r="BZ1555" s="31"/>
      <c r="CA1555" s="31"/>
      <c r="CB1555" s="31"/>
      <c r="CC1555" s="31"/>
      <c r="CD1555" s="31"/>
      <c r="CE1555" s="31"/>
      <c r="CF1555" s="31"/>
      <c r="CG1555" s="31"/>
      <c r="CH1555" s="31"/>
      <c r="CI1555" s="31"/>
      <c r="CJ1555" s="31"/>
      <c r="CK1555" s="31"/>
      <c r="CL1555" s="31"/>
      <c r="CM1555" s="31"/>
      <c r="CN1555" s="31"/>
      <c r="CO1555" s="31"/>
      <c r="CP1555" s="31"/>
      <c r="CQ1555" s="31"/>
      <c r="CR1555" s="31"/>
      <c r="CS1555" s="31"/>
      <c r="CT1555" s="31"/>
      <c r="CU1555" s="31"/>
      <c r="CV1555" s="31"/>
      <c r="CW1555" s="31"/>
      <c r="CX1555" s="31"/>
      <c r="CY1555" s="31"/>
      <c r="CZ1555" s="31"/>
      <c r="DA1555" s="31"/>
      <c r="DB1555" s="31"/>
      <c r="DC1555" s="31"/>
      <c r="DD1555" s="31"/>
      <c r="DE1555" s="31"/>
      <c r="DF1555" s="31"/>
      <c r="DG1555" s="31"/>
      <c r="DH1555" s="31"/>
      <c r="DI1555" s="31"/>
      <c r="DJ1555" s="31"/>
      <c r="DK1555" s="31"/>
      <c r="DL1555" s="31"/>
      <c r="DM1555" s="31"/>
      <c r="DN1555" s="31"/>
      <c r="DO1555" s="31"/>
      <c r="DP1555" s="31"/>
      <c r="DQ1555" s="31"/>
      <c r="DR1555" s="31"/>
      <c r="DS1555" s="31"/>
      <c r="DT1555" s="31"/>
      <c r="DU1555" s="31"/>
      <c r="DV1555" s="31"/>
      <c r="DW1555" s="31"/>
      <c r="DX1555" s="31"/>
      <c r="DY1555" s="31"/>
      <c r="DZ1555" s="31"/>
      <c r="EA1555" s="31"/>
      <c r="EB1555" s="31"/>
      <c r="EC1555" s="31"/>
      <c r="ED1555" s="31"/>
      <c r="EE1555" s="31"/>
      <c r="EF1555" s="31"/>
      <c r="EG1555" s="31"/>
      <c r="EH1555" s="31"/>
      <c r="EI1555" s="31"/>
      <c r="EJ1555" s="31"/>
      <c r="EK1555" s="31"/>
      <c r="EL1555" s="31"/>
      <c r="EM1555" s="31"/>
      <c r="EN1555" s="31"/>
      <c r="EO1555" s="31"/>
      <c r="EP1555" s="31"/>
      <c r="EQ1555" s="31"/>
      <c r="ER1555" s="31"/>
      <c r="ES1555" s="31"/>
      <c r="ET1555" s="31"/>
      <c r="EU1555" s="31"/>
      <c r="EV1555" s="31"/>
      <c r="EW1555" s="31"/>
      <c r="EX1555" s="31"/>
      <c r="EY1555" s="31"/>
      <c r="EZ1555" s="31"/>
      <c r="FA1555" s="31"/>
      <c r="FB1555" s="31"/>
      <c r="FC1555" s="31"/>
      <c r="FD1555" s="31"/>
      <c r="FE1555" s="31"/>
      <c r="FF1555" s="31"/>
      <c r="FG1555" s="31"/>
      <c r="FH1555" s="31"/>
      <c r="FI1555" s="31"/>
      <c r="FJ1555" s="31"/>
      <c r="FK1555" s="31"/>
      <c r="FL1555" s="31"/>
      <c r="FM1555" s="31"/>
      <c r="FN1555" s="31"/>
      <c r="FO1555" s="31"/>
      <c r="FP1555" s="31"/>
      <c r="FQ1555" s="31"/>
      <c r="FR1555" s="31"/>
      <c r="FS1555" s="31"/>
      <c r="FT1555" s="31"/>
      <c r="FU1555" s="31"/>
      <c r="FV1555" s="31"/>
      <c r="FW1555" s="31"/>
      <c r="FX1555" s="31"/>
      <c r="FY1555" s="31"/>
      <c r="FZ1555" s="31"/>
      <c r="GA1555" s="31"/>
      <c r="GB1555" s="31"/>
      <c r="GC1555" s="31"/>
      <c r="GD1555" s="31"/>
      <c r="GE1555" s="31"/>
      <c r="GF1555" s="31"/>
      <c r="GG1555" s="31"/>
      <c r="GH1555" s="31"/>
      <c r="GI1555" s="31"/>
      <c r="GJ1555" s="31"/>
      <c r="GK1555" s="31"/>
      <c r="GL1555" s="31"/>
      <c r="GM1555" s="31"/>
      <c r="GN1555" s="31"/>
      <c r="GO1555" s="31"/>
      <c r="GP1555" s="31"/>
      <c r="GQ1555" s="31"/>
      <c r="GR1555" s="31"/>
      <c r="GS1555" s="31"/>
      <c r="GT1555" s="31"/>
      <c r="GU1555" s="31"/>
      <c r="GV1555" s="31"/>
      <c r="GW1555" s="31"/>
      <c r="GX1555" s="31"/>
      <c r="GY1555" s="31"/>
      <c r="GZ1555" s="31"/>
    </row>
    <row r="1556" spans="2:208" s="32" customFormat="1" x14ac:dyDescent="0.2">
      <c r="B1556" s="21"/>
      <c r="C1556" s="22"/>
      <c r="D1556" s="22"/>
      <c r="E1556" s="22"/>
      <c r="F1556" s="246"/>
      <c r="G1556" s="121"/>
      <c r="H1556" s="27"/>
      <c r="I1556" s="28"/>
      <c r="J1556" s="29"/>
      <c r="K1556" s="30"/>
      <c r="L1556" s="34"/>
      <c r="M1556" s="35"/>
      <c r="N1556" s="30"/>
      <c r="O1556" s="34"/>
      <c r="P1556" s="35"/>
      <c r="Q1556" s="30"/>
      <c r="R1556" s="34"/>
      <c r="S1556" s="35"/>
      <c r="T1556" s="30"/>
      <c r="U1556" s="34"/>
      <c r="V1556" s="35"/>
      <c r="W1556" s="30"/>
      <c r="X1556" s="34"/>
      <c r="Y1556" s="34"/>
      <c r="Z1556" s="30"/>
      <c r="AA1556" s="34"/>
      <c r="AB1556" s="34"/>
      <c r="AC1556" s="30"/>
      <c r="AD1556" s="34"/>
      <c r="AE1556" s="34"/>
      <c r="AF1556" s="30"/>
      <c r="AG1556" s="34"/>
      <c r="AH1556" s="34"/>
      <c r="AI1556" s="30"/>
      <c r="AJ1556" s="34"/>
      <c r="AK1556" s="34"/>
      <c r="AL1556" s="30"/>
      <c r="AM1556" s="34"/>
      <c r="AN1556" s="34"/>
      <c r="AO1556" s="30"/>
      <c r="AP1556" s="34"/>
      <c r="AQ1556" s="34"/>
      <c r="AR1556" s="30"/>
      <c r="AS1556" s="34"/>
      <c r="AT1556" s="34"/>
      <c r="AU1556" s="30"/>
      <c r="AV1556" s="34"/>
      <c r="AW1556" s="34"/>
      <c r="AX1556" s="30"/>
      <c r="AY1556" s="34"/>
      <c r="AZ1556" s="34"/>
      <c r="BA1556" s="30"/>
      <c r="BB1556" s="34"/>
      <c r="BC1556" s="34"/>
      <c r="BD1556" s="30"/>
      <c r="BE1556" s="34"/>
      <c r="BF1556" s="34"/>
      <c r="BG1556" s="30"/>
      <c r="BH1556" s="34"/>
      <c r="BI1556" s="34"/>
      <c r="BJ1556" s="30"/>
      <c r="BK1556" s="34"/>
      <c r="BL1556" s="34"/>
      <c r="BM1556" s="122"/>
      <c r="BN1556" s="28"/>
      <c r="BO1556" s="34"/>
      <c r="BP1556" s="30"/>
      <c r="BQ1556" s="30"/>
      <c r="BR1556" s="31"/>
      <c r="BS1556" s="31"/>
      <c r="BT1556" s="31"/>
      <c r="BU1556" s="31"/>
      <c r="BV1556" s="31"/>
      <c r="BW1556" s="31"/>
      <c r="BX1556" s="31"/>
      <c r="BY1556" s="31"/>
      <c r="BZ1556" s="31"/>
      <c r="CA1556" s="31"/>
      <c r="CB1556" s="31"/>
      <c r="CC1556" s="31"/>
      <c r="CD1556" s="31"/>
      <c r="CE1556" s="31"/>
      <c r="CF1556" s="31"/>
      <c r="CG1556" s="31"/>
      <c r="CH1556" s="31"/>
      <c r="CI1556" s="31"/>
      <c r="CJ1556" s="31"/>
      <c r="CK1556" s="31"/>
      <c r="CL1556" s="31"/>
      <c r="CM1556" s="31"/>
      <c r="CN1556" s="31"/>
      <c r="CO1556" s="31"/>
      <c r="CP1556" s="31"/>
      <c r="CQ1556" s="31"/>
      <c r="CR1556" s="31"/>
      <c r="CS1556" s="31"/>
      <c r="CT1556" s="31"/>
      <c r="CU1556" s="31"/>
      <c r="CV1556" s="31"/>
      <c r="CW1556" s="31"/>
      <c r="CX1556" s="31"/>
      <c r="CY1556" s="31"/>
      <c r="CZ1556" s="31"/>
      <c r="DA1556" s="31"/>
      <c r="DB1556" s="31"/>
      <c r="DC1556" s="31"/>
      <c r="DD1556" s="31"/>
      <c r="DE1556" s="31"/>
      <c r="DF1556" s="31"/>
      <c r="DG1556" s="31"/>
      <c r="DH1556" s="31"/>
      <c r="DI1556" s="31"/>
      <c r="DJ1556" s="31"/>
      <c r="DK1556" s="31"/>
      <c r="DL1556" s="31"/>
      <c r="DM1556" s="31"/>
      <c r="DN1556" s="31"/>
      <c r="DO1556" s="31"/>
      <c r="DP1556" s="31"/>
      <c r="DQ1556" s="31"/>
      <c r="DR1556" s="31"/>
      <c r="DS1556" s="31"/>
      <c r="DT1556" s="31"/>
      <c r="DU1556" s="31"/>
      <c r="DV1556" s="31"/>
      <c r="DW1556" s="31"/>
      <c r="DX1556" s="31"/>
      <c r="DY1556" s="31"/>
      <c r="DZ1556" s="31"/>
      <c r="EA1556" s="31"/>
      <c r="EB1556" s="31"/>
      <c r="EC1556" s="31"/>
      <c r="ED1556" s="31"/>
      <c r="EE1556" s="31"/>
      <c r="EF1556" s="31"/>
      <c r="EG1556" s="31"/>
      <c r="EH1556" s="31"/>
      <c r="EI1556" s="31"/>
      <c r="EJ1556" s="31"/>
      <c r="EK1556" s="31"/>
      <c r="EL1556" s="31"/>
      <c r="EM1556" s="31"/>
      <c r="EN1556" s="31"/>
      <c r="EO1556" s="31"/>
      <c r="EP1556" s="31"/>
      <c r="EQ1556" s="31"/>
      <c r="ER1556" s="31"/>
      <c r="ES1556" s="31"/>
      <c r="ET1556" s="31"/>
      <c r="EU1556" s="31"/>
      <c r="EV1556" s="31"/>
      <c r="EW1556" s="31"/>
      <c r="EX1556" s="31"/>
      <c r="EY1556" s="31"/>
      <c r="EZ1556" s="31"/>
      <c r="FA1556" s="31"/>
      <c r="FB1556" s="31"/>
      <c r="FC1556" s="31"/>
      <c r="FD1556" s="31"/>
      <c r="FE1556" s="31"/>
      <c r="FF1556" s="31"/>
      <c r="FG1556" s="31"/>
      <c r="FH1556" s="31"/>
      <c r="FI1556" s="31"/>
      <c r="FJ1556" s="31"/>
      <c r="FK1556" s="31"/>
      <c r="FL1556" s="31"/>
      <c r="FM1556" s="31"/>
      <c r="FN1556" s="31"/>
      <c r="FO1556" s="31"/>
      <c r="FP1556" s="31"/>
      <c r="FQ1556" s="31"/>
      <c r="FR1556" s="31"/>
      <c r="FS1556" s="31"/>
      <c r="FT1556" s="31"/>
      <c r="FU1556" s="31"/>
      <c r="FV1556" s="31"/>
      <c r="FW1556" s="31"/>
      <c r="FX1556" s="31"/>
      <c r="FY1556" s="31"/>
      <c r="FZ1556" s="31"/>
      <c r="GA1556" s="31"/>
      <c r="GB1556" s="31"/>
      <c r="GC1556" s="31"/>
      <c r="GD1556" s="31"/>
      <c r="GE1556" s="31"/>
      <c r="GF1556" s="31"/>
      <c r="GG1556" s="31"/>
      <c r="GH1556" s="31"/>
      <c r="GI1556" s="31"/>
      <c r="GJ1556" s="31"/>
      <c r="GK1556" s="31"/>
      <c r="GL1556" s="31"/>
      <c r="GM1556" s="31"/>
      <c r="GN1556" s="31"/>
      <c r="GO1556" s="31"/>
      <c r="GP1556" s="31"/>
      <c r="GQ1556" s="31"/>
      <c r="GR1556" s="31"/>
      <c r="GS1556" s="31"/>
      <c r="GT1556" s="31"/>
      <c r="GU1556" s="31"/>
      <c r="GV1556" s="31"/>
      <c r="GW1556" s="31"/>
      <c r="GX1556" s="31"/>
      <c r="GY1556" s="31"/>
      <c r="GZ1556" s="31"/>
    </row>
    <row r="1557" spans="2:208" s="32" customFormat="1" x14ac:dyDescent="0.2">
      <c r="B1557" s="21"/>
      <c r="C1557" s="22"/>
      <c r="D1557" s="22"/>
      <c r="E1557" s="22"/>
      <c r="F1557" s="246"/>
      <c r="G1557" s="121"/>
      <c r="H1557" s="27"/>
      <c r="I1557" s="28"/>
      <c r="J1557" s="29"/>
      <c r="K1557" s="30"/>
      <c r="L1557" s="34"/>
      <c r="M1557" s="35"/>
      <c r="N1557" s="30"/>
      <c r="O1557" s="34"/>
      <c r="P1557" s="35"/>
      <c r="Q1557" s="30"/>
      <c r="R1557" s="34"/>
      <c r="S1557" s="35"/>
      <c r="T1557" s="30"/>
      <c r="U1557" s="34"/>
      <c r="V1557" s="35"/>
      <c r="W1557" s="30"/>
      <c r="X1557" s="34"/>
      <c r="Y1557" s="34"/>
      <c r="Z1557" s="30"/>
      <c r="AA1557" s="34"/>
      <c r="AB1557" s="34"/>
      <c r="AC1557" s="30"/>
      <c r="AD1557" s="34"/>
      <c r="AE1557" s="34"/>
      <c r="AF1557" s="30"/>
      <c r="AG1557" s="34"/>
      <c r="AH1557" s="34"/>
      <c r="AI1557" s="30"/>
      <c r="AJ1557" s="34"/>
      <c r="AK1557" s="34"/>
      <c r="AL1557" s="30"/>
      <c r="AM1557" s="34"/>
      <c r="AN1557" s="34"/>
      <c r="AO1557" s="30"/>
      <c r="AP1557" s="34"/>
      <c r="AQ1557" s="34"/>
      <c r="AR1557" s="30"/>
      <c r="AS1557" s="34"/>
      <c r="AT1557" s="34"/>
      <c r="AU1557" s="30"/>
      <c r="AV1557" s="34"/>
      <c r="AW1557" s="34"/>
      <c r="AX1557" s="30"/>
      <c r="AY1557" s="34"/>
      <c r="AZ1557" s="34"/>
      <c r="BA1557" s="30"/>
      <c r="BB1557" s="34"/>
      <c r="BC1557" s="34"/>
      <c r="BD1557" s="30"/>
      <c r="BE1557" s="34"/>
      <c r="BF1557" s="34"/>
      <c r="BG1557" s="30"/>
      <c r="BH1557" s="34"/>
      <c r="BI1557" s="34"/>
      <c r="BJ1557" s="30"/>
      <c r="BK1557" s="34"/>
      <c r="BL1557" s="34"/>
      <c r="BM1557" s="122"/>
      <c r="BN1557" s="28"/>
      <c r="BO1557" s="34"/>
      <c r="BP1557" s="30"/>
      <c r="BQ1557" s="30"/>
      <c r="BR1557" s="31"/>
      <c r="BS1557" s="31"/>
      <c r="BT1557" s="31"/>
      <c r="BU1557" s="31"/>
      <c r="BV1557" s="31"/>
      <c r="BW1557" s="31"/>
      <c r="BX1557" s="31"/>
      <c r="BY1557" s="31"/>
      <c r="BZ1557" s="31"/>
      <c r="CA1557" s="31"/>
      <c r="CB1557" s="31"/>
      <c r="CC1557" s="31"/>
      <c r="CD1557" s="31"/>
      <c r="CE1557" s="31"/>
      <c r="CF1557" s="31"/>
      <c r="CG1557" s="31"/>
      <c r="CH1557" s="31"/>
      <c r="CI1557" s="31"/>
      <c r="CJ1557" s="31"/>
      <c r="CK1557" s="31"/>
      <c r="CL1557" s="31"/>
      <c r="CM1557" s="31"/>
      <c r="CN1557" s="31"/>
      <c r="CO1557" s="31"/>
      <c r="CP1557" s="31"/>
      <c r="CQ1557" s="31"/>
      <c r="CR1557" s="31"/>
      <c r="CS1557" s="31"/>
      <c r="CT1557" s="31"/>
      <c r="CU1557" s="31"/>
      <c r="CV1557" s="31"/>
      <c r="CW1557" s="31"/>
      <c r="CX1557" s="31"/>
      <c r="CY1557" s="31"/>
      <c r="CZ1557" s="31"/>
      <c r="DA1557" s="31"/>
      <c r="DB1557" s="31"/>
      <c r="DC1557" s="31"/>
      <c r="DD1557" s="31"/>
      <c r="DE1557" s="31"/>
      <c r="DF1557" s="31"/>
      <c r="DG1557" s="31"/>
      <c r="DH1557" s="31"/>
      <c r="DI1557" s="31"/>
      <c r="DJ1557" s="31"/>
      <c r="DK1557" s="31"/>
      <c r="DL1557" s="31"/>
      <c r="DM1557" s="31"/>
      <c r="DN1557" s="31"/>
      <c r="DO1557" s="31"/>
      <c r="DP1557" s="31"/>
      <c r="DQ1557" s="31"/>
      <c r="DR1557" s="31"/>
      <c r="DS1557" s="31"/>
      <c r="DT1557" s="31"/>
      <c r="DU1557" s="31"/>
      <c r="DV1557" s="31"/>
      <c r="DW1557" s="31"/>
      <c r="DX1557" s="31"/>
      <c r="DY1557" s="31"/>
      <c r="DZ1557" s="31"/>
      <c r="EA1557" s="31"/>
      <c r="EB1557" s="31"/>
      <c r="EC1557" s="31"/>
      <c r="ED1557" s="31"/>
      <c r="EE1557" s="31"/>
      <c r="EF1557" s="31"/>
      <c r="EG1557" s="31"/>
      <c r="EH1557" s="31"/>
      <c r="EI1557" s="31"/>
      <c r="EJ1557" s="31"/>
      <c r="EK1557" s="31"/>
      <c r="EL1557" s="31"/>
      <c r="EM1557" s="31"/>
      <c r="EN1557" s="31"/>
      <c r="EO1557" s="31"/>
      <c r="EP1557" s="31"/>
      <c r="EQ1557" s="31"/>
      <c r="ER1557" s="31"/>
      <c r="ES1557" s="31"/>
      <c r="ET1557" s="31"/>
      <c r="EU1557" s="31"/>
      <c r="EV1557" s="31"/>
      <c r="EW1557" s="31"/>
      <c r="EX1557" s="31"/>
      <c r="EY1557" s="31"/>
      <c r="EZ1557" s="31"/>
      <c r="FA1557" s="31"/>
      <c r="FB1557" s="31"/>
      <c r="FC1557" s="31"/>
      <c r="FD1557" s="31"/>
      <c r="FE1557" s="31"/>
      <c r="FF1557" s="31"/>
      <c r="FG1557" s="31"/>
      <c r="FH1557" s="31"/>
      <c r="FI1557" s="31"/>
      <c r="FJ1557" s="31"/>
      <c r="FK1557" s="31"/>
      <c r="FL1557" s="31"/>
      <c r="FM1557" s="31"/>
      <c r="FN1557" s="31"/>
      <c r="FO1557" s="31"/>
      <c r="FP1557" s="31"/>
      <c r="FQ1557" s="31"/>
      <c r="FR1557" s="31"/>
      <c r="FS1557" s="31"/>
      <c r="FT1557" s="31"/>
      <c r="FU1557" s="31"/>
      <c r="FV1557" s="31"/>
      <c r="FW1557" s="31"/>
      <c r="FX1557" s="31"/>
      <c r="FY1557" s="31"/>
      <c r="FZ1557" s="31"/>
      <c r="GA1557" s="31"/>
      <c r="GB1557" s="31"/>
      <c r="GC1557" s="31"/>
      <c r="GD1557" s="31"/>
      <c r="GE1557" s="31"/>
      <c r="GF1557" s="31"/>
      <c r="GG1557" s="31"/>
      <c r="GH1557" s="31"/>
      <c r="GI1557" s="31"/>
      <c r="GJ1557" s="31"/>
      <c r="GK1557" s="31"/>
      <c r="GL1557" s="31"/>
      <c r="GM1557" s="31"/>
      <c r="GN1557" s="31"/>
      <c r="GO1557" s="31"/>
      <c r="GP1557" s="31"/>
      <c r="GQ1557" s="31"/>
      <c r="GR1557" s="31"/>
      <c r="GS1557" s="31"/>
      <c r="GT1557" s="31"/>
      <c r="GU1557" s="31"/>
      <c r="GV1557" s="31"/>
      <c r="GW1557" s="31"/>
      <c r="GX1557" s="31"/>
      <c r="GY1557" s="31"/>
      <c r="GZ1557" s="31"/>
    </row>
    <row r="1558" spans="2:208" s="32" customFormat="1" x14ac:dyDescent="0.2">
      <c r="B1558" s="21"/>
      <c r="C1558" s="22"/>
      <c r="D1558" s="22"/>
      <c r="E1558" s="22"/>
      <c r="F1558" s="246"/>
      <c r="G1558" s="121"/>
      <c r="H1558" s="27"/>
      <c r="I1558" s="28"/>
      <c r="J1558" s="29"/>
      <c r="K1558" s="30"/>
      <c r="L1558" s="34"/>
      <c r="M1558" s="35"/>
      <c r="N1558" s="30"/>
      <c r="O1558" s="34"/>
      <c r="P1558" s="35"/>
      <c r="Q1558" s="30"/>
      <c r="R1558" s="34"/>
      <c r="S1558" s="35"/>
      <c r="T1558" s="30"/>
      <c r="U1558" s="34"/>
      <c r="V1558" s="35"/>
      <c r="W1558" s="30"/>
      <c r="X1558" s="34"/>
      <c r="Y1558" s="34"/>
      <c r="Z1558" s="30"/>
      <c r="AA1558" s="34"/>
      <c r="AB1558" s="34"/>
      <c r="AC1558" s="30"/>
      <c r="AD1558" s="34"/>
      <c r="AE1558" s="34"/>
      <c r="AF1558" s="30"/>
      <c r="AG1558" s="34"/>
      <c r="AH1558" s="34"/>
      <c r="AI1558" s="30"/>
      <c r="AJ1558" s="34"/>
      <c r="AK1558" s="34"/>
      <c r="AL1558" s="30"/>
      <c r="AM1558" s="34"/>
      <c r="AN1558" s="34"/>
      <c r="AO1558" s="30"/>
      <c r="AP1558" s="34"/>
      <c r="AQ1558" s="34"/>
      <c r="AR1558" s="30"/>
      <c r="AS1558" s="34"/>
      <c r="AT1558" s="34"/>
      <c r="AU1558" s="30"/>
      <c r="AV1558" s="34"/>
      <c r="AW1558" s="34"/>
      <c r="AX1558" s="30"/>
      <c r="AY1558" s="34"/>
      <c r="AZ1558" s="34"/>
      <c r="BA1558" s="30"/>
      <c r="BB1558" s="34"/>
      <c r="BC1558" s="34"/>
      <c r="BD1558" s="30"/>
      <c r="BE1558" s="34"/>
      <c r="BF1558" s="34"/>
      <c r="BG1558" s="30"/>
      <c r="BH1558" s="34"/>
      <c r="BI1558" s="34"/>
      <c r="BJ1558" s="30"/>
      <c r="BK1558" s="34"/>
      <c r="BL1558" s="34"/>
      <c r="BM1558" s="122"/>
      <c r="BN1558" s="28"/>
      <c r="BO1558" s="34"/>
      <c r="BP1558" s="30"/>
      <c r="BQ1558" s="30"/>
      <c r="BR1558" s="31"/>
      <c r="BS1558" s="31"/>
      <c r="BT1558" s="31"/>
      <c r="BU1558" s="31"/>
      <c r="BV1558" s="31"/>
      <c r="BW1558" s="31"/>
      <c r="BX1558" s="31"/>
      <c r="BY1558" s="31"/>
      <c r="BZ1558" s="31"/>
      <c r="CA1558" s="31"/>
      <c r="CB1558" s="31"/>
      <c r="CC1558" s="31"/>
      <c r="CD1558" s="31"/>
      <c r="CE1558" s="31"/>
      <c r="CF1558" s="31"/>
      <c r="CG1558" s="31"/>
      <c r="CH1558" s="31"/>
      <c r="CI1558" s="31"/>
      <c r="CJ1558" s="31"/>
      <c r="CK1558" s="31"/>
      <c r="CL1558" s="31"/>
      <c r="CM1558" s="31"/>
      <c r="CN1558" s="31"/>
      <c r="CO1558" s="31"/>
      <c r="CP1558" s="31"/>
      <c r="CQ1558" s="31"/>
      <c r="CR1558" s="31"/>
      <c r="CS1558" s="31"/>
      <c r="CT1558" s="31"/>
      <c r="CU1558" s="31"/>
      <c r="CV1558" s="31"/>
      <c r="CW1558" s="31"/>
      <c r="CX1558" s="31"/>
      <c r="CY1558" s="31"/>
      <c r="CZ1558" s="31"/>
      <c r="DA1558" s="31"/>
      <c r="DB1558" s="31"/>
      <c r="DC1558" s="31"/>
      <c r="DD1558" s="31"/>
      <c r="DE1558" s="31"/>
      <c r="DF1558" s="31"/>
      <c r="DG1558" s="31"/>
      <c r="DH1558" s="31"/>
      <c r="DI1558" s="31"/>
      <c r="DJ1558" s="31"/>
      <c r="DK1558" s="31"/>
      <c r="DL1558" s="31"/>
      <c r="DM1558" s="31"/>
      <c r="DN1558" s="31"/>
      <c r="DO1558" s="31"/>
      <c r="DP1558" s="31"/>
      <c r="DQ1558" s="31"/>
      <c r="DR1558" s="31"/>
      <c r="DS1558" s="31"/>
      <c r="DT1558" s="31"/>
      <c r="DU1558" s="31"/>
      <c r="DV1558" s="31"/>
      <c r="DW1558" s="31"/>
      <c r="DX1558" s="31"/>
      <c r="DY1558" s="31"/>
      <c r="DZ1558" s="31"/>
      <c r="EA1558" s="31"/>
      <c r="EB1558" s="31"/>
      <c r="EC1558" s="31"/>
      <c r="ED1558" s="31"/>
      <c r="EE1558" s="31"/>
      <c r="EF1558" s="31"/>
      <c r="EG1558" s="31"/>
      <c r="EH1558" s="31"/>
      <c r="EI1558" s="31"/>
      <c r="EJ1558" s="31"/>
      <c r="EK1558" s="31"/>
      <c r="EL1558" s="31"/>
      <c r="EM1558" s="31"/>
      <c r="EN1558" s="31"/>
      <c r="EO1558" s="31"/>
      <c r="EP1558" s="31"/>
      <c r="EQ1558" s="31"/>
      <c r="ER1558" s="31"/>
      <c r="ES1558" s="31"/>
      <c r="ET1558" s="31"/>
      <c r="EU1558" s="31"/>
      <c r="EV1558" s="31"/>
      <c r="EW1558" s="31"/>
      <c r="EX1558" s="31"/>
      <c r="EY1558" s="31"/>
      <c r="EZ1558" s="31"/>
      <c r="FA1558" s="31"/>
      <c r="FB1558" s="31"/>
      <c r="FC1558" s="31"/>
      <c r="FD1558" s="31"/>
      <c r="FE1558" s="31"/>
      <c r="FF1558" s="31"/>
      <c r="FG1558" s="31"/>
      <c r="FH1558" s="31"/>
      <c r="FI1558" s="31"/>
      <c r="FJ1558" s="31"/>
      <c r="FK1558" s="31"/>
      <c r="FL1558" s="31"/>
      <c r="FM1558" s="31"/>
      <c r="FN1558" s="31"/>
      <c r="FO1558" s="31"/>
      <c r="FP1558" s="31"/>
      <c r="FQ1558" s="31"/>
      <c r="FR1558" s="31"/>
      <c r="FS1558" s="31"/>
      <c r="FT1558" s="31"/>
      <c r="FU1558" s="31"/>
      <c r="FV1558" s="31"/>
      <c r="FW1558" s="31"/>
      <c r="FX1558" s="31"/>
      <c r="FY1558" s="31"/>
      <c r="FZ1558" s="31"/>
      <c r="GA1558" s="31"/>
      <c r="GB1558" s="31"/>
      <c r="GC1558" s="31"/>
      <c r="GD1558" s="31"/>
      <c r="GE1558" s="31"/>
      <c r="GF1558" s="31"/>
      <c r="GG1558" s="31"/>
      <c r="GH1558" s="31"/>
      <c r="GI1558" s="31"/>
      <c r="GJ1558" s="31"/>
      <c r="GK1558" s="31"/>
      <c r="GL1558" s="31"/>
      <c r="GM1558" s="31"/>
      <c r="GN1558" s="31"/>
      <c r="GO1558" s="31"/>
      <c r="GP1558" s="31"/>
      <c r="GQ1558" s="31"/>
      <c r="GR1558" s="31"/>
      <c r="GS1558" s="31"/>
      <c r="GT1558" s="31"/>
      <c r="GU1558" s="31"/>
      <c r="GV1558" s="31"/>
      <c r="GW1558" s="31"/>
      <c r="GX1558" s="31"/>
      <c r="GY1558" s="31"/>
      <c r="GZ1558" s="31"/>
    </row>
    <row r="1559" spans="2:208" s="32" customFormat="1" x14ac:dyDescent="0.2">
      <c r="B1559" s="21"/>
      <c r="C1559" s="22"/>
      <c r="D1559" s="22"/>
      <c r="E1559" s="22"/>
      <c r="F1559" s="246"/>
      <c r="G1559" s="121"/>
      <c r="H1559" s="27"/>
      <c r="I1559" s="28"/>
      <c r="J1559" s="29"/>
      <c r="K1559" s="30"/>
      <c r="L1559" s="34"/>
      <c r="M1559" s="35"/>
      <c r="N1559" s="30"/>
      <c r="O1559" s="34"/>
      <c r="P1559" s="35"/>
      <c r="Q1559" s="30"/>
      <c r="R1559" s="34"/>
      <c r="S1559" s="35"/>
      <c r="T1559" s="30"/>
      <c r="U1559" s="34"/>
      <c r="V1559" s="35"/>
      <c r="W1559" s="30"/>
      <c r="X1559" s="34"/>
      <c r="Y1559" s="34"/>
      <c r="Z1559" s="30"/>
      <c r="AA1559" s="34"/>
      <c r="AB1559" s="34"/>
      <c r="AC1559" s="30"/>
      <c r="AD1559" s="34"/>
      <c r="AE1559" s="34"/>
      <c r="AF1559" s="30"/>
      <c r="AG1559" s="34"/>
      <c r="AH1559" s="34"/>
      <c r="AI1559" s="30"/>
      <c r="AJ1559" s="34"/>
      <c r="AK1559" s="34"/>
      <c r="AL1559" s="30"/>
      <c r="AM1559" s="34"/>
      <c r="AN1559" s="34"/>
      <c r="AO1559" s="30"/>
      <c r="AP1559" s="34"/>
      <c r="AQ1559" s="34"/>
      <c r="AR1559" s="30"/>
      <c r="AS1559" s="34"/>
      <c r="AT1559" s="34"/>
      <c r="AU1559" s="30"/>
      <c r="AV1559" s="34"/>
      <c r="AW1559" s="34"/>
      <c r="AX1559" s="30"/>
      <c r="AY1559" s="34"/>
      <c r="AZ1559" s="34"/>
      <c r="BA1559" s="30"/>
      <c r="BB1559" s="34"/>
      <c r="BC1559" s="34"/>
      <c r="BD1559" s="30"/>
      <c r="BE1559" s="34"/>
      <c r="BF1559" s="34"/>
      <c r="BG1559" s="30"/>
      <c r="BH1559" s="34"/>
      <c r="BI1559" s="34"/>
      <c r="BJ1559" s="30"/>
      <c r="BK1559" s="34"/>
      <c r="BL1559" s="34"/>
      <c r="BM1559" s="122"/>
      <c r="BN1559" s="28"/>
      <c r="BO1559" s="34"/>
      <c r="BP1559" s="30"/>
      <c r="BQ1559" s="30"/>
      <c r="BR1559" s="31"/>
      <c r="BS1559" s="31"/>
      <c r="BT1559" s="31"/>
      <c r="BU1559" s="31"/>
      <c r="BV1559" s="31"/>
      <c r="BW1559" s="31"/>
      <c r="BX1559" s="31"/>
      <c r="BY1559" s="31"/>
      <c r="BZ1559" s="31"/>
      <c r="CA1559" s="31"/>
      <c r="CB1559" s="31"/>
      <c r="CC1559" s="31"/>
      <c r="CD1559" s="31"/>
      <c r="CE1559" s="31"/>
      <c r="CF1559" s="31"/>
      <c r="CG1559" s="31"/>
      <c r="CH1559" s="31"/>
      <c r="CI1559" s="31"/>
      <c r="CJ1559" s="31"/>
      <c r="CK1559" s="31"/>
      <c r="CL1559" s="31"/>
      <c r="CM1559" s="31"/>
      <c r="CN1559" s="31"/>
      <c r="CO1559" s="31"/>
      <c r="CP1559" s="31"/>
      <c r="CQ1559" s="31"/>
      <c r="CR1559" s="31"/>
      <c r="CS1559" s="31"/>
      <c r="CT1559" s="31"/>
      <c r="CU1559" s="31"/>
      <c r="CV1559" s="31"/>
      <c r="CW1559" s="31"/>
      <c r="CX1559" s="31"/>
      <c r="CY1559" s="31"/>
      <c r="CZ1559" s="31"/>
      <c r="DA1559" s="31"/>
      <c r="DB1559" s="31"/>
      <c r="DC1559" s="31"/>
      <c r="DD1559" s="31"/>
      <c r="DE1559" s="31"/>
      <c r="DF1559" s="31"/>
      <c r="DG1559" s="31"/>
      <c r="DH1559" s="31"/>
      <c r="DI1559" s="31"/>
      <c r="DJ1559" s="31"/>
      <c r="DK1559" s="31"/>
      <c r="DL1559" s="31"/>
      <c r="DM1559" s="31"/>
      <c r="DN1559" s="31"/>
      <c r="DO1559" s="31"/>
      <c r="DP1559" s="31"/>
      <c r="DQ1559" s="31"/>
      <c r="DR1559" s="31"/>
      <c r="DS1559" s="31"/>
      <c r="DT1559" s="31"/>
      <c r="DU1559" s="31"/>
      <c r="DV1559" s="31"/>
      <c r="DW1559" s="31"/>
      <c r="DX1559" s="31"/>
      <c r="DY1559" s="31"/>
      <c r="DZ1559" s="31"/>
      <c r="EA1559" s="31"/>
      <c r="EB1559" s="31"/>
      <c r="EC1559" s="31"/>
      <c r="ED1559" s="31"/>
      <c r="EE1559" s="31"/>
      <c r="EF1559" s="31"/>
      <c r="EG1559" s="31"/>
      <c r="EH1559" s="31"/>
      <c r="EI1559" s="31"/>
      <c r="EJ1559" s="31"/>
      <c r="EK1559" s="31"/>
      <c r="EL1559" s="31"/>
      <c r="EM1559" s="31"/>
      <c r="EN1559" s="31"/>
      <c r="EO1559" s="31"/>
      <c r="EP1559" s="31"/>
      <c r="EQ1559" s="31"/>
      <c r="ER1559" s="31"/>
      <c r="ES1559" s="31"/>
      <c r="ET1559" s="31"/>
      <c r="EU1559" s="31"/>
      <c r="EV1559" s="31"/>
      <c r="EW1559" s="31"/>
      <c r="EX1559" s="31"/>
      <c r="EY1559" s="31"/>
      <c r="EZ1559" s="31"/>
      <c r="FA1559" s="31"/>
      <c r="FB1559" s="31"/>
      <c r="FC1559" s="31"/>
      <c r="FD1559" s="31"/>
      <c r="FE1559" s="31"/>
      <c r="FF1559" s="31"/>
      <c r="FG1559" s="31"/>
      <c r="FH1559" s="31"/>
      <c r="FI1559" s="31"/>
      <c r="FJ1559" s="31"/>
      <c r="FK1559" s="31"/>
      <c r="FL1559" s="31"/>
      <c r="FM1559" s="31"/>
      <c r="FN1559" s="31"/>
      <c r="FO1559" s="31"/>
      <c r="FP1559" s="31"/>
      <c r="FQ1559" s="31"/>
      <c r="FR1559" s="31"/>
      <c r="FS1559" s="31"/>
      <c r="FT1559" s="31"/>
      <c r="FU1559" s="31"/>
      <c r="FV1559" s="31"/>
      <c r="FW1559" s="31"/>
      <c r="FX1559" s="31"/>
      <c r="FY1559" s="31"/>
      <c r="FZ1559" s="31"/>
      <c r="GA1559" s="31"/>
      <c r="GB1559" s="31"/>
      <c r="GC1559" s="31"/>
      <c r="GD1559" s="31"/>
      <c r="GE1559" s="31"/>
      <c r="GF1559" s="31"/>
      <c r="GG1559" s="31"/>
      <c r="GH1559" s="31"/>
      <c r="GI1559" s="31"/>
      <c r="GJ1559" s="31"/>
      <c r="GK1559" s="31"/>
      <c r="GL1559" s="31"/>
      <c r="GM1559" s="31"/>
      <c r="GN1559" s="31"/>
      <c r="GO1559" s="31"/>
      <c r="GP1559" s="31"/>
      <c r="GQ1559" s="31"/>
      <c r="GR1559" s="31"/>
      <c r="GS1559" s="31"/>
      <c r="GT1559" s="31"/>
      <c r="GU1559" s="31"/>
      <c r="GV1559" s="31"/>
      <c r="GW1559" s="31"/>
      <c r="GX1559" s="31"/>
      <c r="GY1559" s="31"/>
      <c r="GZ1559" s="31"/>
    </row>
    <row r="1560" spans="2:208" s="32" customFormat="1" x14ac:dyDescent="0.2">
      <c r="B1560" s="21"/>
      <c r="C1560" s="22"/>
      <c r="D1560" s="22"/>
      <c r="E1560" s="22"/>
      <c r="F1560" s="246"/>
      <c r="G1560" s="121"/>
      <c r="H1560" s="27"/>
      <c r="I1560" s="28"/>
      <c r="J1560" s="29"/>
      <c r="K1560" s="30"/>
      <c r="L1560" s="34"/>
      <c r="M1560" s="35"/>
      <c r="N1560" s="30"/>
      <c r="O1560" s="34"/>
      <c r="P1560" s="35"/>
      <c r="Q1560" s="30"/>
      <c r="R1560" s="34"/>
      <c r="S1560" s="35"/>
      <c r="T1560" s="30"/>
      <c r="U1560" s="34"/>
      <c r="V1560" s="35"/>
      <c r="W1560" s="30"/>
      <c r="X1560" s="34"/>
      <c r="Y1560" s="34"/>
      <c r="Z1560" s="30"/>
      <c r="AA1560" s="34"/>
      <c r="AB1560" s="34"/>
      <c r="AC1560" s="30"/>
      <c r="AD1560" s="34"/>
      <c r="AE1560" s="34"/>
      <c r="AF1560" s="30"/>
      <c r="AG1560" s="34"/>
      <c r="AH1560" s="34"/>
      <c r="AI1560" s="30"/>
      <c r="AJ1560" s="34"/>
      <c r="AK1560" s="34"/>
      <c r="AL1560" s="30"/>
      <c r="AM1560" s="34"/>
      <c r="AN1560" s="34"/>
      <c r="AO1560" s="30"/>
      <c r="AP1560" s="34"/>
      <c r="AQ1560" s="34"/>
      <c r="AR1560" s="30"/>
      <c r="AS1560" s="34"/>
      <c r="AT1560" s="34"/>
      <c r="AU1560" s="30"/>
      <c r="AV1560" s="34"/>
      <c r="AW1560" s="34"/>
      <c r="AX1560" s="30"/>
      <c r="AY1560" s="34"/>
      <c r="AZ1560" s="34"/>
      <c r="BA1560" s="30"/>
      <c r="BB1560" s="34"/>
      <c r="BC1560" s="34"/>
      <c r="BD1560" s="30"/>
      <c r="BE1560" s="34"/>
      <c r="BF1560" s="34"/>
      <c r="BG1560" s="30"/>
      <c r="BH1560" s="34"/>
      <c r="BI1560" s="34"/>
      <c r="BJ1560" s="30"/>
      <c r="BK1560" s="34"/>
      <c r="BL1560" s="34"/>
      <c r="BM1560" s="122"/>
      <c r="BN1560" s="28"/>
      <c r="BO1560" s="34"/>
      <c r="BP1560" s="30"/>
      <c r="BQ1560" s="30"/>
      <c r="BR1560" s="31"/>
      <c r="BS1560" s="31"/>
      <c r="BT1560" s="31"/>
      <c r="BU1560" s="31"/>
      <c r="BV1560" s="31"/>
      <c r="BW1560" s="31"/>
      <c r="BX1560" s="31"/>
      <c r="BY1560" s="31"/>
      <c r="BZ1560" s="31"/>
      <c r="CA1560" s="31"/>
      <c r="CB1560" s="31"/>
      <c r="CC1560" s="31"/>
      <c r="CD1560" s="31"/>
      <c r="CE1560" s="31"/>
      <c r="CF1560" s="31"/>
      <c r="CG1560" s="31"/>
      <c r="CH1560" s="31"/>
      <c r="CI1560" s="31"/>
      <c r="CJ1560" s="31"/>
      <c r="CK1560" s="31"/>
      <c r="CL1560" s="31"/>
      <c r="CM1560" s="31"/>
      <c r="CN1560" s="31"/>
      <c r="CO1560" s="31"/>
      <c r="CP1560" s="31"/>
      <c r="CQ1560" s="31"/>
      <c r="CR1560" s="31"/>
      <c r="CS1560" s="31"/>
      <c r="CT1560" s="31"/>
      <c r="CU1560" s="31"/>
      <c r="CV1560" s="31"/>
      <c r="CW1560" s="31"/>
      <c r="CX1560" s="31"/>
      <c r="CY1560" s="31"/>
      <c r="CZ1560" s="31"/>
      <c r="DA1560" s="31"/>
      <c r="DB1560" s="31"/>
      <c r="DC1560" s="31"/>
      <c r="DD1560" s="31"/>
      <c r="DE1560" s="31"/>
      <c r="DF1560" s="31"/>
      <c r="DG1560" s="31"/>
      <c r="DH1560" s="31"/>
      <c r="DI1560" s="31"/>
      <c r="DJ1560" s="31"/>
      <c r="DK1560" s="31"/>
      <c r="DL1560" s="31"/>
      <c r="DM1560" s="31"/>
      <c r="DN1560" s="31"/>
      <c r="DO1560" s="31"/>
      <c r="DP1560" s="31"/>
      <c r="DQ1560" s="31"/>
      <c r="DR1560" s="31"/>
      <c r="DS1560" s="31"/>
      <c r="DT1560" s="31"/>
      <c r="DU1560" s="31"/>
      <c r="DV1560" s="31"/>
      <c r="DW1560" s="31"/>
      <c r="DX1560" s="31"/>
      <c r="DY1560" s="31"/>
      <c r="DZ1560" s="31"/>
      <c r="EA1560" s="31"/>
      <c r="EB1560" s="31"/>
      <c r="EC1560" s="31"/>
      <c r="ED1560" s="31"/>
      <c r="EE1560" s="31"/>
      <c r="EF1560" s="31"/>
      <c r="EG1560" s="31"/>
      <c r="EH1560" s="31"/>
      <c r="EI1560" s="31"/>
      <c r="EJ1560" s="31"/>
      <c r="EK1560" s="31"/>
      <c r="EL1560" s="31"/>
      <c r="EM1560" s="31"/>
      <c r="EN1560" s="31"/>
      <c r="EO1560" s="31"/>
      <c r="EP1560" s="31"/>
      <c r="EQ1560" s="31"/>
      <c r="ER1560" s="31"/>
      <c r="ES1560" s="31"/>
      <c r="ET1560" s="31"/>
      <c r="EU1560" s="31"/>
      <c r="EV1560" s="31"/>
      <c r="EW1560" s="31"/>
      <c r="EX1560" s="31"/>
      <c r="EY1560" s="31"/>
      <c r="EZ1560" s="31"/>
      <c r="FA1560" s="31"/>
      <c r="FB1560" s="31"/>
      <c r="FC1560" s="31"/>
      <c r="FD1560" s="31"/>
      <c r="FE1560" s="31"/>
      <c r="FF1560" s="31"/>
      <c r="FG1560" s="31"/>
      <c r="FH1560" s="31"/>
      <c r="FI1560" s="31"/>
      <c r="FJ1560" s="31"/>
      <c r="FK1560" s="31"/>
      <c r="FL1560" s="31"/>
      <c r="FM1560" s="31"/>
      <c r="FN1560" s="31"/>
      <c r="FO1560" s="31"/>
      <c r="FP1560" s="31"/>
      <c r="FQ1560" s="31"/>
      <c r="FR1560" s="31"/>
      <c r="FS1560" s="31"/>
      <c r="FT1560" s="31"/>
      <c r="FU1560" s="31"/>
      <c r="FV1560" s="31"/>
      <c r="FW1560" s="31"/>
      <c r="FX1560" s="31"/>
      <c r="FY1560" s="31"/>
      <c r="FZ1560" s="31"/>
      <c r="GA1560" s="31"/>
      <c r="GB1560" s="31"/>
      <c r="GC1560" s="31"/>
      <c r="GD1560" s="31"/>
      <c r="GE1560" s="31"/>
      <c r="GF1560" s="31"/>
      <c r="GG1560" s="31"/>
      <c r="GH1560" s="31"/>
      <c r="GI1560" s="31"/>
      <c r="GJ1560" s="31"/>
      <c r="GK1560" s="31"/>
      <c r="GL1560" s="31"/>
      <c r="GM1560" s="31"/>
      <c r="GN1560" s="31"/>
      <c r="GO1560" s="31"/>
      <c r="GP1560" s="31"/>
      <c r="GQ1560" s="31"/>
      <c r="GR1560" s="31"/>
      <c r="GS1560" s="31"/>
      <c r="GT1560" s="31"/>
      <c r="GU1560" s="31"/>
      <c r="GV1560" s="31"/>
      <c r="GW1560" s="31"/>
      <c r="GX1560" s="31"/>
      <c r="GY1560" s="31"/>
      <c r="GZ1560" s="31"/>
    </row>
    <row r="1561" spans="2:208" s="32" customFormat="1" x14ac:dyDescent="0.2">
      <c r="B1561" s="21"/>
      <c r="C1561" s="22"/>
      <c r="D1561" s="22"/>
      <c r="E1561" s="22"/>
      <c r="F1561" s="246"/>
      <c r="G1561" s="121"/>
      <c r="H1561" s="27"/>
      <c r="I1561" s="28"/>
      <c r="J1561" s="29"/>
      <c r="K1561" s="30"/>
      <c r="L1561" s="34"/>
      <c r="M1561" s="35"/>
      <c r="N1561" s="30"/>
      <c r="O1561" s="34"/>
      <c r="P1561" s="35"/>
      <c r="Q1561" s="30"/>
      <c r="R1561" s="34"/>
      <c r="S1561" s="35"/>
      <c r="T1561" s="30"/>
      <c r="U1561" s="34"/>
      <c r="V1561" s="35"/>
      <c r="W1561" s="30"/>
      <c r="X1561" s="34"/>
      <c r="Y1561" s="34"/>
      <c r="Z1561" s="30"/>
      <c r="AA1561" s="34"/>
      <c r="AB1561" s="34"/>
      <c r="AC1561" s="30"/>
      <c r="AD1561" s="34"/>
      <c r="AE1561" s="34"/>
      <c r="AF1561" s="30"/>
      <c r="AG1561" s="34"/>
      <c r="AH1561" s="34"/>
      <c r="AI1561" s="30"/>
      <c r="AJ1561" s="34"/>
      <c r="AK1561" s="34"/>
      <c r="AL1561" s="30"/>
      <c r="AM1561" s="34"/>
      <c r="AN1561" s="34"/>
      <c r="AO1561" s="30"/>
      <c r="AP1561" s="34"/>
      <c r="AQ1561" s="34"/>
      <c r="AR1561" s="30"/>
      <c r="AS1561" s="34"/>
      <c r="AT1561" s="34"/>
      <c r="AU1561" s="30"/>
      <c r="AV1561" s="34"/>
      <c r="AW1561" s="34"/>
      <c r="AX1561" s="30"/>
      <c r="AY1561" s="34"/>
      <c r="AZ1561" s="34"/>
      <c r="BA1561" s="30"/>
      <c r="BB1561" s="34"/>
      <c r="BC1561" s="34"/>
      <c r="BD1561" s="30"/>
      <c r="BE1561" s="34"/>
      <c r="BF1561" s="34"/>
      <c r="BG1561" s="30"/>
      <c r="BH1561" s="34"/>
      <c r="BI1561" s="34"/>
      <c r="BJ1561" s="30"/>
      <c r="BK1561" s="34"/>
      <c r="BL1561" s="34"/>
      <c r="BM1561" s="122"/>
      <c r="BN1561" s="28"/>
      <c r="BO1561" s="34"/>
      <c r="BP1561" s="30"/>
      <c r="BQ1561" s="30"/>
      <c r="BR1561" s="31"/>
      <c r="BS1561" s="31"/>
      <c r="BT1561" s="31"/>
      <c r="BU1561" s="31"/>
      <c r="BV1561" s="31"/>
      <c r="BW1561" s="31"/>
      <c r="BX1561" s="31"/>
      <c r="BY1561" s="31"/>
      <c r="BZ1561" s="31"/>
      <c r="CA1561" s="31"/>
      <c r="CB1561" s="31"/>
      <c r="CC1561" s="31"/>
      <c r="CD1561" s="31"/>
      <c r="CE1561" s="31"/>
      <c r="CF1561" s="31"/>
      <c r="CG1561" s="31"/>
      <c r="CH1561" s="31"/>
      <c r="CI1561" s="31"/>
      <c r="CJ1561" s="31"/>
      <c r="CK1561" s="31"/>
      <c r="CL1561" s="31"/>
      <c r="CM1561" s="31"/>
      <c r="CN1561" s="31"/>
      <c r="CO1561" s="31"/>
      <c r="CP1561" s="31"/>
      <c r="CQ1561" s="31"/>
      <c r="CR1561" s="31"/>
      <c r="CS1561" s="31"/>
      <c r="CT1561" s="31"/>
      <c r="CU1561" s="31"/>
      <c r="CV1561" s="31"/>
      <c r="CW1561" s="31"/>
      <c r="CX1561" s="31"/>
      <c r="CY1561" s="31"/>
      <c r="CZ1561" s="31"/>
      <c r="DA1561" s="31"/>
      <c r="DB1561" s="31"/>
      <c r="DC1561" s="31"/>
      <c r="DD1561" s="31"/>
      <c r="DE1561" s="31"/>
      <c r="DF1561" s="31"/>
      <c r="DG1561" s="31"/>
      <c r="DH1561" s="31"/>
      <c r="DI1561" s="31"/>
      <c r="DJ1561" s="31"/>
      <c r="DK1561" s="31"/>
      <c r="DL1561" s="31"/>
      <c r="DM1561" s="31"/>
      <c r="DN1561" s="31"/>
      <c r="DO1561" s="31"/>
      <c r="DP1561" s="31"/>
      <c r="DQ1561" s="31"/>
      <c r="DR1561" s="31"/>
      <c r="DS1561" s="31"/>
      <c r="DT1561" s="31"/>
      <c r="DU1561" s="31"/>
      <c r="DV1561" s="31"/>
      <c r="DW1561" s="31"/>
      <c r="DX1561" s="31"/>
      <c r="DY1561" s="31"/>
      <c r="DZ1561" s="31"/>
      <c r="EA1561" s="31"/>
      <c r="EB1561" s="31"/>
      <c r="EC1561" s="31"/>
      <c r="ED1561" s="31"/>
      <c r="EE1561" s="31"/>
      <c r="EF1561" s="31"/>
      <c r="EG1561" s="31"/>
      <c r="EH1561" s="31"/>
      <c r="EI1561" s="31"/>
      <c r="EJ1561" s="31"/>
      <c r="EK1561" s="31"/>
      <c r="EL1561" s="31"/>
      <c r="EM1561" s="31"/>
      <c r="EN1561" s="31"/>
      <c r="EO1561" s="31"/>
      <c r="EP1561" s="31"/>
      <c r="EQ1561" s="31"/>
      <c r="ER1561" s="31"/>
      <c r="ES1561" s="31"/>
      <c r="ET1561" s="31"/>
      <c r="EU1561" s="31"/>
      <c r="EV1561" s="31"/>
      <c r="EW1561" s="31"/>
      <c r="EX1561" s="31"/>
      <c r="EY1561" s="31"/>
      <c r="EZ1561" s="31"/>
      <c r="FA1561" s="31"/>
      <c r="FB1561" s="31"/>
      <c r="FC1561" s="31"/>
      <c r="FD1561" s="31"/>
      <c r="FE1561" s="31"/>
      <c r="FF1561" s="31"/>
      <c r="FG1561" s="31"/>
      <c r="FH1561" s="31"/>
      <c r="FI1561" s="31"/>
      <c r="FJ1561" s="31"/>
      <c r="FK1561" s="31"/>
      <c r="FL1561" s="31"/>
      <c r="FM1561" s="31"/>
      <c r="FN1561" s="31"/>
      <c r="FO1561" s="31"/>
      <c r="FP1561" s="31"/>
      <c r="FQ1561" s="31"/>
      <c r="FR1561" s="31"/>
      <c r="FS1561" s="31"/>
      <c r="FT1561" s="31"/>
      <c r="FU1561" s="31"/>
      <c r="FV1561" s="31"/>
      <c r="FW1561" s="31"/>
      <c r="FX1561" s="31"/>
      <c r="FY1561" s="31"/>
      <c r="FZ1561" s="31"/>
      <c r="GA1561" s="31"/>
      <c r="GB1561" s="31"/>
      <c r="GC1561" s="31"/>
      <c r="GD1561" s="31"/>
      <c r="GE1561" s="31"/>
      <c r="GF1561" s="31"/>
      <c r="GG1561" s="31"/>
      <c r="GH1561" s="31"/>
      <c r="GI1561" s="31"/>
      <c r="GJ1561" s="31"/>
      <c r="GK1561" s="31"/>
      <c r="GL1561" s="31"/>
      <c r="GM1561" s="31"/>
      <c r="GN1561" s="31"/>
      <c r="GO1561" s="31"/>
      <c r="GP1561" s="31"/>
      <c r="GQ1561" s="31"/>
      <c r="GR1561" s="31"/>
      <c r="GS1561" s="31"/>
      <c r="GT1561" s="31"/>
      <c r="GU1561" s="31"/>
      <c r="GV1561" s="31"/>
      <c r="GW1561" s="31"/>
      <c r="GX1561" s="31"/>
      <c r="GY1561" s="31"/>
      <c r="GZ1561" s="31"/>
    </row>
    <row r="1562" spans="2:208" s="32" customFormat="1" x14ac:dyDescent="0.2">
      <c r="B1562" s="21"/>
      <c r="C1562" s="22"/>
      <c r="D1562" s="22"/>
      <c r="E1562" s="22"/>
      <c r="F1562" s="246"/>
      <c r="G1562" s="121"/>
      <c r="H1562" s="27"/>
      <c r="I1562" s="28"/>
      <c r="J1562" s="29"/>
      <c r="K1562" s="30"/>
      <c r="L1562" s="34"/>
      <c r="M1562" s="35"/>
      <c r="N1562" s="30"/>
      <c r="O1562" s="34"/>
      <c r="P1562" s="35"/>
      <c r="Q1562" s="30"/>
      <c r="R1562" s="34"/>
      <c r="S1562" s="35"/>
      <c r="T1562" s="30"/>
      <c r="U1562" s="34"/>
      <c r="V1562" s="35"/>
      <c r="W1562" s="30"/>
      <c r="X1562" s="34"/>
      <c r="Y1562" s="34"/>
      <c r="Z1562" s="30"/>
      <c r="AA1562" s="34"/>
      <c r="AB1562" s="34"/>
      <c r="AC1562" s="30"/>
      <c r="AD1562" s="34"/>
      <c r="AE1562" s="34"/>
      <c r="AF1562" s="30"/>
      <c r="AG1562" s="34"/>
      <c r="AH1562" s="34"/>
      <c r="AI1562" s="30"/>
      <c r="AJ1562" s="34"/>
      <c r="AK1562" s="34"/>
      <c r="AL1562" s="30"/>
      <c r="AM1562" s="34"/>
      <c r="AN1562" s="34"/>
      <c r="AO1562" s="30"/>
      <c r="AP1562" s="34"/>
      <c r="AQ1562" s="34"/>
      <c r="AR1562" s="30"/>
      <c r="AS1562" s="34"/>
      <c r="AT1562" s="34"/>
      <c r="AU1562" s="30"/>
      <c r="AV1562" s="34"/>
      <c r="AW1562" s="34"/>
      <c r="AX1562" s="30"/>
      <c r="AY1562" s="34"/>
      <c r="AZ1562" s="34"/>
      <c r="BA1562" s="30"/>
      <c r="BB1562" s="34"/>
      <c r="BC1562" s="34"/>
      <c r="BD1562" s="30"/>
      <c r="BE1562" s="34"/>
      <c r="BF1562" s="34"/>
      <c r="BG1562" s="30"/>
      <c r="BH1562" s="34"/>
      <c r="BI1562" s="34"/>
      <c r="BJ1562" s="30"/>
      <c r="BK1562" s="34"/>
      <c r="BL1562" s="34"/>
      <c r="BM1562" s="122"/>
      <c r="BN1562" s="28"/>
      <c r="BO1562" s="34"/>
      <c r="BP1562" s="30"/>
      <c r="BQ1562" s="30"/>
      <c r="BR1562" s="31"/>
      <c r="BS1562" s="31"/>
      <c r="BT1562" s="31"/>
      <c r="BU1562" s="31"/>
      <c r="BV1562" s="31"/>
      <c r="BW1562" s="31"/>
      <c r="BX1562" s="31"/>
      <c r="BY1562" s="31"/>
      <c r="BZ1562" s="31"/>
      <c r="CA1562" s="31"/>
      <c r="CB1562" s="31"/>
      <c r="CC1562" s="31"/>
      <c r="CD1562" s="31"/>
      <c r="CE1562" s="31"/>
      <c r="CF1562" s="31"/>
      <c r="CG1562" s="31"/>
      <c r="CH1562" s="31"/>
      <c r="CI1562" s="31"/>
      <c r="CJ1562" s="31"/>
      <c r="CK1562" s="31"/>
      <c r="CL1562" s="31"/>
      <c r="CM1562" s="31"/>
      <c r="CN1562" s="31"/>
      <c r="CO1562" s="31"/>
      <c r="CP1562" s="31"/>
      <c r="CQ1562" s="31"/>
      <c r="CR1562" s="31"/>
      <c r="CS1562" s="31"/>
      <c r="CT1562" s="31"/>
      <c r="CU1562" s="31"/>
      <c r="CV1562" s="31"/>
      <c r="CW1562" s="31"/>
      <c r="CX1562" s="31"/>
      <c r="CY1562" s="31"/>
      <c r="CZ1562" s="31"/>
      <c r="DA1562" s="31"/>
      <c r="DB1562" s="31"/>
      <c r="DC1562" s="31"/>
      <c r="DD1562" s="31"/>
      <c r="DE1562" s="31"/>
      <c r="DF1562" s="31"/>
      <c r="DG1562" s="31"/>
      <c r="DH1562" s="31"/>
      <c r="DI1562" s="31"/>
      <c r="DJ1562" s="31"/>
      <c r="DK1562" s="31"/>
      <c r="DL1562" s="31"/>
      <c r="DM1562" s="31"/>
      <c r="DN1562" s="31"/>
      <c r="DO1562" s="31"/>
      <c r="DP1562" s="31"/>
      <c r="DQ1562" s="31"/>
      <c r="DR1562" s="31"/>
      <c r="DS1562" s="31"/>
      <c r="DT1562" s="31"/>
      <c r="DU1562" s="31"/>
      <c r="DV1562" s="31"/>
      <c r="DW1562" s="31"/>
      <c r="DX1562" s="31"/>
      <c r="DY1562" s="31"/>
      <c r="DZ1562" s="31"/>
      <c r="EA1562" s="31"/>
      <c r="EB1562" s="31"/>
      <c r="EC1562" s="31"/>
      <c r="ED1562" s="31"/>
      <c r="EE1562" s="31"/>
      <c r="EF1562" s="31"/>
      <c r="EG1562" s="31"/>
      <c r="EH1562" s="31"/>
      <c r="EI1562" s="31"/>
      <c r="EJ1562" s="31"/>
      <c r="EK1562" s="31"/>
      <c r="EL1562" s="31"/>
      <c r="EM1562" s="31"/>
      <c r="EN1562" s="31"/>
      <c r="EO1562" s="31"/>
      <c r="EP1562" s="31"/>
      <c r="EQ1562" s="31"/>
      <c r="ER1562" s="31"/>
      <c r="ES1562" s="31"/>
      <c r="ET1562" s="31"/>
      <c r="EU1562" s="31"/>
      <c r="EV1562" s="31"/>
      <c r="EW1562" s="31"/>
      <c r="EX1562" s="31"/>
      <c r="EY1562" s="31"/>
      <c r="EZ1562" s="31"/>
      <c r="FA1562" s="31"/>
      <c r="FB1562" s="31"/>
      <c r="FC1562" s="31"/>
      <c r="FD1562" s="31"/>
      <c r="FE1562" s="31"/>
      <c r="FF1562" s="31"/>
      <c r="FG1562" s="31"/>
      <c r="FH1562" s="31"/>
      <c r="FI1562" s="31"/>
      <c r="FJ1562" s="31"/>
      <c r="FK1562" s="31"/>
      <c r="FL1562" s="31"/>
      <c r="FM1562" s="31"/>
      <c r="FN1562" s="31"/>
      <c r="FO1562" s="31"/>
      <c r="FP1562" s="31"/>
      <c r="FQ1562" s="31"/>
      <c r="FR1562" s="31"/>
      <c r="FS1562" s="31"/>
      <c r="FT1562" s="31"/>
      <c r="FU1562" s="31"/>
      <c r="FV1562" s="31"/>
      <c r="FW1562" s="31"/>
      <c r="FX1562" s="31"/>
      <c r="FY1562" s="31"/>
      <c r="FZ1562" s="31"/>
      <c r="GA1562" s="31"/>
      <c r="GB1562" s="31"/>
      <c r="GC1562" s="31"/>
      <c r="GD1562" s="31"/>
      <c r="GE1562" s="31"/>
      <c r="GF1562" s="31"/>
      <c r="GG1562" s="31"/>
      <c r="GH1562" s="31"/>
      <c r="GI1562" s="31"/>
      <c r="GJ1562" s="31"/>
      <c r="GK1562" s="31"/>
      <c r="GL1562" s="31"/>
      <c r="GM1562" s="31"/>
      <c r="GN1562" s="31"/>
      <c r="GO1562" s="31"/>
      <c r="GP1562" s="31"/>
      <c r="GQ1562" s="31"/>
      <c r="GR1562" s="31"/>
      <c r="GS1562" s="31"/>
      <c r="GT1562" s="31"/>
      <c r="GU1562" s="31"/>
      <c r="GV1562" s="31"/>
      <c r="GW1562" s="31"/>
      <c r="GX1562" s="31"/>
      <c r="GY1562" s="31"/>
      <c r="GZ1562" s="31"/>
    </row>
    <row r="1563" spans="2:208" s="32" customFormat="1" x14ac:dyDescent="0.2">
      <c r="B1563" s="21"/>
      <c r="C1563" s="22"/>
      <c r="D1563" s="22"/>
      <c r="E1563" s="22"/>
      <c r="F1563" s="246"/>
      <c r="G1563" s="121"/>
      <c r="H1563" s="27"/>
      <c r="I1563" s="28"/>
      <c r="J1563" s="29"/>
      <c r="K1563" s="30"/>
      <c r="L1563" s="34"/>
      <c r="M1563" s="35"/>
      <c r="N1563" s="30"/>
      <c r="O1563" s="34"/>
      <c r="P1563" s="35"/>
      <c r="Q1563" s="30"/>
      <c r="R1563" s="34"/>
      <c r="S1563" s="35"/>
      <c r="T1563" s="30"/>
      <c r="U1563" s="34"/>
      <c r="V1563" s="35"/>
      <c r="W1563" s="30"/>
      <c r="X1563" s="34"/>
      <c r="Y1563" s="34"/>
      <c r="Z1563" s="30"/>
      <c r="AA1563" s="34"/>
      <c r="AB1563" s="34"/>
      <c r="AC1563" s="30"/>
      <c r="AD1563" s="34"/>
      <c r="AE1563" s="34"/>
      <c r="AF1563" s="30"/>
      <c r="AG1563" s="34"/>
      <c r="AH1563" s="34"/>
      <c r="AI1563" s="30"/>
      <c r="AJ1563" s="34"/>
      <c r="AK1563" s="34"/>
      <c r="AL1563" s="30"/>
      <c r="AM1563" s="34"/>
      <c r="AN1563" s="34"/>
      <c r="AO1563" s="30"/>
      <c r="AP1563" s="34"/>
      <c r="AQ1563" s="34"/>
      <c r="AR1563" s="30"/>
      <c r="AS1563" s="34"/>
      <c r="AT1563" s="34"/>
      <c r="AU1563" s="30"/>
      <c r="AV1563" s="34"/>
      <c r="AW1563" s="34"/>
      <c r="AX1563" s="30"/>
      <c r="AY1563" s="34"/>
      <c r="AZ1563" s="34"/>
      <c r="BA1563" s="30"/>
      <c r="BB1563" s="34"/>
      <c r="BC1563" s="34"/>
      <c r="BD1563" s="30"/>
      <c r="BE1563" s="34"/>
      <c r="BF1563" s="34"/>
      <c r="BG1563" s="30"/>
      <c r="BH1563" s="34"/>
      <c r="BI1563" s="34"/>
      <c r="BJ1563" s="30"/>
      <c r="BK1563" s="34"/>
      <c r="BL1563" s="34"/>
      <c r="BM1563" s="122"/>
      <c r="BN1563" s="28"/>
      <c r="BO1563" s="34"/>
      <c r="BP1563" s="30"/>
      <c r="BQ1563" s="30"/>
      <c r="BR1563" s="31"/>
      <c r="BS1563" s="31"/>
      <c r="BT1563" s="31"/>
      <c r="BU1563" s="31"/>
      <c r="BV1563" s="31"/>
      <c r="BW1563" s="31"/>
      <c r="BX1563" s="31"/>
      <c r="BY1563" s="31"/>
      <c r="BZ1563" s="31"/>
      <c r="CA1563" s="31"/>
      <c r="CB1563" s="31"/>
      <c r="CC1563" s="31"/>
      <c r="CD1563" s="31"/>
      <c r="CE1563" s="31"/>
      <c r="CF1563" s="31"/>
      <c r="CG1563" s="31"/>
      <c r="CH1563" s="31"/>
      <c r="CI1563" s="31"/>
      <c r="CJ1563" s="31"/>
      <c r="CK1563" s="31"/>
      <c r="CL1563" s="31"/>
      <c r="CM1563" s="31"/>
      <c r="CN1563" s="31"/>
      <c r="CO1563" s="31"/>
      <c r="CP1563" s="31"/>
      <c r="CQ1563" s="31"/>
      <c r="CR1563" s="31"/>
      <c r="CS1563" s="31"/>
      <c r="CT1563" s="31"/>
      <c r="CU1563" s="31"/>
      <c r="CV1563" s="31"/>
      <c r="CW1563" s="31"/>
      <c r="CX1563" s="31"/>
      <c r="CY1563" s="31"/>
      <c r="CZ1563" s="31"/>
      <c r="DA1563" s="31"/>
      <c r="DB1563" s="31"/>
      <c r="DC1563" s="31"/>
      <c r="DD1563" s="31"/>
      <c r="DE1563" s="31"/>
      <c r="DF1563" s="31"/>
      <c r="DG1563" s="31"/>
      <c r="DH1563" s="31"/>
      <c r="DI1563" s="31"/>
      <c r="DJ1563" s="31"/>
      <c r="DK1563" s="31"/>
      <c r="DL1563" s="31"/>
      <c r="DM1563" s="31"/>
      <c r="DN1563" s="31"/>
      <c r="DO1563" s="31"/>
      <c r="DP1563" s="31"/>
      <c r="DQ1563" s="31"/>
      <c r="DR1563" s="31"/>
      <c r="DS1563" s="31"/>
      <c r="DT1563" s="31"/>
      <c r="DU1563" s="31"/>
      <c r="DV1563" s="31"/>
      <c r="DW1563" s="31"/>
      <c r="DX1563" s="31"/>
      <c r="DY1563" s="31"/>
      <c r="DZ1563" s="31"/>
      <c r="EA1563" s="31"/>
      <c r="EB1563" s="31"/>
      <c r="EC1563" s="31"/>
      <c r="ED1563" s="31"/>
      <c r="EE1563" s="31"/>
      <c r="EF1563" s="31"/>
      <c r="EG1563" s="31"/>
      <c r="EH1563" s="31"/>
      <c r="EI1563" s="31"/>
      <c r="EJ1563" s="31"/>
      <c r="EK1563" s="31"/>
      <c r="EL1563" s="31"/>
      <c r="EM1563" s="31"/>
      <c r="EN1563" s="31"/>
      <c r="EO1563" s="31"/>
      <c r="EP1563" s="31"/>
      <c r="EQ1563" s="31"/>
      <c r="ER1563" s="31"/>
      <c r="ES1563" s="31"/>
      <c r="ET1563" s="31"/>
      <c r="EU1563" s="31"/>
      <c r="EV1563" s="31"/>
      <c r="EW1563" s="31"/>
      <c r="EX1563" s="31"/>
      <c r="EY1563" s="31"/>
      <c r="EZ1563" s="31"/>
      <c r="FA1563" s="31"/>
      <c r="FB1563" s="31"/>
      <c r="FC1563" s="31"/>
      <c r="FD1563" s="31"/>
      <c r="FE1563" s="31"/>
      <c r="FF1563" s="31"/>
      <c r="FG1563" s="31"/>
      <c r="FH1563" s="31"/>
      <c r="FI1563" s="31"/>
      <c r="FJ1563" s="31"/>
      <c r="FK1563" s="31"/>
      <c r="FL1563" s="31"/>
      <c r="FM1563" s="31"/>
      <c r="FN1563" s="31"/>
      <c r="FO1563" s="31"/>
      <c r="FP1563" s="31"/>
      <c r="FQ1563" s="31"/>
      <c r="FR1563" s="31"/>
      <c r="FS1563" s="31"/>
      <c r="FT1563" s="31"/>
      <c r="FU1563" s="31"/>
      <c r="FV1563" s="31"/>
      <c r="FW1563" s="31"/>
      <c r="FX1563" s="31"/>
      <c r="FY1563" s="31"/>
      <c r="FZ1563" s="31"/>
      <c r="GA1563" s="31"/>
      <c r="GB1563" s="31"/>
      <c r="GC1563" s="31"/>
      <c r="GD1563" s="31"/>
      <c r="GE1563" s="31"/>
      <c r="GF1563" s="31"/>
      <c r="GG1563" s="31"/>
      <c r="GH1563" s="31"/>
      <c r="GI1563" s="31"/>
      <c r="GJ1563" s="31"/>
      <c r="GK1563" s="31"/>
      <c r="GL1563" s="31"/>
      <c r="GM1563" s="31"/>
      <c r="GN1563" s="31"/>
      <c r="GO1563" s="31"/>
      <c r="GP1563" s="31"/>
      <c r="GQ1563" s="31"/>
      <c r="GR1563" s="31"/>
      <c r="GS1563" s="31"/>
      <c r="GT1563" s="31"/>
      <c r="GU1563" s="31"/>
      <c r="GV1563" s="31"/>
      <c r="GW1563" s="31"/>
      <c r="GX1563" s="31"/>
      <c r="GY1563" s="31"/>
      <c r="GZ1563" s="31"/>
    </row>
    <row r="1564" spans="2:208" s="32" customFormat="1" x14ac:dyDescent="0.2">
      <c r="B1564" s="21"/>
      <c r="C1564" s="22"/>
      <c r="D1564" s="22"/>
      <c r="E1564" s="22"/>
      <c r="F1564" s="246"/>
      <c r="G1564" s="121"/>
      <c r="H1564" s="27"/>
      <c r="I1564" s="28"/>
      <c r="J1564" s="29"/>
      <c r="K1564" s="30"/>
      <c r="L1564" s="34"/>
      <c r="M1564" s="35"/>
      <c r="N1564" s="30"/>
      <c r="O1564" s="34"/>
      <c r="P1564" s="35"/>
      <c r="Q1564" s="30"/>
      <c r="R1564" s="34"/>
      <c r="S1564" s="35"/>
      <c r="T1564" s="30"/>
      <c r="U1564" s="34"/>
      <c r="V1564" s="35"/>
      <c r="W1564" s="30"/>
      <c r="X1564" s="34"/>
      <c r="Y1564" s="34"/>
      <c r="Z1564" s="30"/>
      <c r="AA1564" s="34"/>
      <c r="AB1564" s="34"/>
      <c r="AC1564" s="30"/>
      <c r="AD1564" s="34"/>
      <c r="AE1564" s="34"/>
      <c r="AF1564" s="30"/>
      <c r="AG1564" s="34"/>
      <c r="AH1564" s="34"/>
      <c r="AI1564" s="30"/>
      <c r="AJ1564" s="34"/>
      <c r="AK1564" s="34"/>
      <c r="AL1564" s="30"/>
      <c r="AM1564" s="34"/>
      <c r="AN1564" s="34"/>
      <c r="AO1564" s="30"/>
      <c r="AP1564" s="34"/>
      <c r="AQ1564" s="34"/>
      <c r="AR1564" s="30"/>
      <c r="AS1564" s="34"/>
      <c r="AT1564" s="34"/>
      <c r="AU1564" s="30"/>
      <c r="AV1564" s="34"/>
      <c r="AW1564" s="34"/>
      <c r="AX1564" s="30"/>
      <c r="AY1564" s="34"/>
      <c r="AZ1564" s="34"/>
      <c r="BA1564" s="30"/>
      <c r="BB1564" s="34"/>
      <c r="BC1564" s="34"/>
      <c r="BD1564" s="30"/>
      <c r="BE1564" s="34"/>
      <c r="BF1564" s="34"/>
      <c r="BG1564" s="30"/>
      <c r="BH1564" s="34"/>
      <c r="BI1564" s="34"/>
      <c r="BJ1564" s="30"/>
      <c r="BK1564" s="34"/>
      <c r="BL1564" s="34"/>
      <c r="BM1564" s="122"/>
      <c r="BN1564" s="28"/>
      <c r="BO1564" s="34"/>
      <c r="BP1564" s="30"/>
      <c r="BQ1564" s="30"/>
      <c r="BR1564" s="31"/>
      <c r="BS1564" s="31"/>
      <c r="BT1564" s="31"/>
      <c r="BU1564" s="31"/>
      <c r="BV1564" s="31"/>
      <c r="BW1564" s="31"/>
      <c r="BX1564" s="31"/>
      <c r="BY1564" s="31"/>
      <c r="BZ1564" s="31"/>
      <c r="CA1564" s="31"/>
      <c r="CB1564" s="31"/>
      <c r="CC1564" s="31"/>
      <c r="CD1564" s="31"/>
      <c r="CE1564" s="31"/>
      <c r="CF1564" s="31"/>
      <c r="CG1564" s="31"/>
      <c r="CH1564" s="31"/>
      <c r="CI1564" s="31"/>
      <c r="CJ1564" s="31"/>
      <c r="CK1564" s="31"/>
      <c r="CL1564" s="31"/>
      <c r="CM1564" s="31"/>
      <c r="CN1564" s="31"/>
      <c r="CO1564" s="31"/>
      <c r="CP1564" s="31"/>
      <c r="CQ1564" s="31"/>
      <c r="CR1564" s="31"/>
      <c r="CS1564" s="31"/>
      <c r="CT1564" s="31"/>
      <c r="CU1564" s="31"/>
      <c r="CV1564" s="31"/>
      <c r="CW1564" s="31"/>
      <c r="CX1564" s="31"/>
      <c r="CY1564" s="31"/>
      <c r="CZ1564" s="31"/>
      <c r="DA1564" s="31"/>
      <c r="DB1564" s="31"/>
      <c r="DC1564" s="31"/>
      <c r="DD1564" s="31"/>
      <c r="DE1564" s="31"/>
      <c r="DF1564" s="31"/>
      <c r="DG1564" s="31"/>
      <c r="DH1564" s="31"/>
      <c r="DI1564" s="31"/>
      <c r="DJ1564" s="31"/>
      <c r="DK1564" s="31"/>
      <c r="DL1564" s="31"/>
      <c r="DM1564" s="31"/>
      <c r="DN1564" s="31"/>
      <c r="DO1564" s="31"/>
      <c r="DP1564" s="31"/>
      <c r="DQ1564" s="31"/>
      <c r="DR1564" s="31"/>
      <c r="DS1564" s="31"/>
      <c r="DT1564" s="31"/>
      <c r="DU1564" s="31"/>
      <c r="DV1564" s="31"/>
      <c r="DW1564" s="31"/>
      <c r="DX1564" s="31"/>
      <c r="DY1564" s="31"/>
      <c r="DZ1564" s="31"/>
      <c r="EA1564" s="31"/>
      <c r="EB1564" s="31"/>
      <c r="EC1564" s="31"/>
      <c r="ED1564" s="31"/>
      <c r="EE1564" s="31"/>
      <c r="EF1564" s="31"/>
      <c r="EG1564" s="31"/>
      <c r="EH1564" s="31"/>
      <c r="EI1564" s="31"/>
      <c r="EJ1564" s="31"/>
      <c r="EK1564" s="31"/>
      <c r="EL1564" s="31"/>
      <c r="EM1564" s="31"/>
      <c r="EN1564" s="31"/>
      <c r="EO1564" s="31"/>
      <c r="EP1564" s="31"/>
      <c r="EQ1564" s="31"/>
      <c r="ER1564" s="31"/>
      <c r="ES1564" s="31"/>
      <c r="ET1564" s="31"/>
      <c r="EU1564" s="31"/>
      <c r="EV1564" s="31"/>
      <c r="EW1564" s="31"/>
      <c r="EX1564" s="31"/>
      <c r="EY1564" s="31"/>
      <c r="EZ1564" s="31"/>
      <c r="FA1564" s="31"/>
      <c r="FB1564" s="31"/>
      <c r="FC1564" s="31"/>
      <c r="FD1564" s="31"/>
      <c r="FE1564" s="31"/>
      <c r="FF1564" s="31"/>
      <c r="FG1564" s="31"/>
      <c r="FH1564" s="31"/>
      <c r="FI1564" s="31"/>
      <c r="FJ1564" s="31"/>
      <c r="FK1564" s="31"/>
      <c r="FL1564" s="31"/>
      <c r="FM1564" s="31"/>
      <c r="FN1564" s="31"/>
      <c r="FO1564" s="31"/>
      <c r="FP1564" s="31"/>
      <c r="FQ1564" s="31"/>
      <c r="FR1564" s="31"/>
      <c r="FS1564" s="31"/>
      <c r="FT1564" s="31"/>
      <c r="FU1564" s="31"/>
      <c r="FV1564" s="31"/>
      <c r="FW1564" s="31"/>
      <c r="FX1564" s="31"/>
      <c r="FY1564" s="31"/>
      <c r="FZ1564" s="31"/>
      <c r="GA1564" s="31"/>
      <c r="GB1564" s="31"/>
      <c r="GC1564" s="31"/>
      <c r="GD1564" s="31"/>
      <c r="GE1564" s="31"/>
      <c r="GF1564" s="31"/>
      <c r="GG1564" s="31"/>
      <c r="GH1564" s="31"/>
      <c r="GI1564" s="31"/>
      <c r="GJ1564" s="31"/>
      <c r="GK1564" s="31"/>
      <c r="GL1564" s="31"/>
      <c r="GM1564" s="31"/>
      <c r="GN1564" s="31"/>
      <c r="GO1564" s="31"/>
      <c r="GP1564" s="31"/>
      <c r="GQ1564" s="31"/>
      <c r="GR1564" s="31"/>
      <c r="GS1564" s="31"/>
      <c r="GT1564" s="31"/>
      <c r="GU1564" s="31"/>
      <c r="GV1564" s="31"/>
      <c r="GW1564" s="31"/>
      <c r="GX1564" s="31"/>
      <c r="GY1564" s="31"/>
      <c r="GZ1564" s="31"/>
    </row>
    <row r="1565" spans="2:208" s="32" customFormat="1" x14ac:dyDescent="0.2">
      <c r="B1565" s="21"/>
      <c r="C1565" s="22"/>
      <c r="D1565" s="22"/>
      <c r="E1565" s="22"/>
      <c r="F1565" s="246"/>
      <c r="G1565" s="121"/>
      <c r="H1565" s="27"/>
      <c r="I1565" s="28"/>
      <c r="J1565" s="29"/>
      <c r="K1565" s="30"/>
      <c r="L1565" s="34"/>
      <c r="M1565" s="35"/>
      <c r="N1565" s="30"/>
      <c r="O1565" s="34"/>
      <c r="P1565" s="35"/>
      <c r="Q1565" s="30"/>
      <c r="R1565" s="34"/>
      <c r="S1565" s="35"/>
      <c r="T1565" s="30"/>
      <c r="U1565" s="34"/>
      <c r="V1565" s="35"/>
      <c r="W1565" s="30"/>
      <c r="X1565" s="34"/>
      <c r="Y1565" s="34"/>
      <c r="Z1565" s="30"/>
      <c r="AA1565" s="34"/>
      <c r="AB1565" s="34"/>
      <c r="AC1565" s="30"/>
      <c r="AD1565" s="34"/>
      <c r="AE1565" s="34"/>
      <c r="AF1565" s="30"/>
      <c r="AG1565" s="34"/>
      <c r="AH1565" s="34"/>
      <c r="AI1565" s="30"/>
      <c r="AJ1565" s="34"/>
      <c r="AK1565" s="34"/>
      <c r="AL1565" s="30"/>
      <c r="AM1565" s="34"/>
      <c r="AN1565" s="34"/>
      <c r="AO1565" s="30"/>
      <c r="AP1565" s="34"/>
      <c r="AQ1565" s="34"/>
      <c r="AR1565" s="30"/>
      <c r="AS1565" s="34"/>
      <c r="AT1565" s="34"/>
      <c r="AU1565" s="30"/>
      <c r="AV1565" s="34"/>
      <c r="AW1565" s="34"/>
      <c r="AX1565" s="30"/>
      <c r="AY1565" s="34"/>
      <c r="AZ1565" s="34"/>
      <c r="BA1565" s="30"/>
      <c r="BB1565" s="34"/>
      <c r="BC1565" s="34"/>
      <c r="BD1565" s="30"/>
      <c r="BE1565" s="34"/>
      <c r="BF1565" s="34"/>
      <c r="BG1565" s="30"/>
      <c r="BH1565" s="34"/>
      <c r="BI1565" s="34"/>
      <c r="BJ1565" s="30"/>
      <c r="BK1565" s="34"/>
      <c r="BL1565" s="34"/>
      <c r="BM1565" s="122"/>
      <c r="BN1565" s="28"/>
      <c r="BO1565" s="34"/>
      <c r="BP1565" s="30"/>
      <c r="BQ1565" s="30"/>
      <c r="BR1565" s="31"/>
      <c r="BS1565" s="31"/>
      <c r="BT1565" s="31"/>
      <c r="BU1565" s="31"/>
      <c r="BV1565" s="31"/>
      <c r="BW1565" s="31"/>
      <c r="BX1565" s="31"/>
      <c r="BY1565" s="31"/>
      <c r="BZ1565" s="31"/>
      <c r="CA1565" s="31"/>
      <c r="CB1565" s="31"/>
      <c r="CC1565" s="31"/>
      <c r="CD1565" s="31"/>
      <c r="CE1565" s="31"/>
      <c r="CF1565" s="31"/>
      <c r="CG1565" s="31"/>
      <c r="CH1565" s="31"/>
      <c r="CI1565" s="31"/>
      <c r="CJ1565" s="31"/>
      <c r="CK1565" s="31"/>
      <c r="CL1565" s="31"/>
      <c r="CM1565" s="31"/>
      <c r="CN1565" s="31"/>
      <c r="CO1565" s="31"/>
      <c r="CP1565" s="31"/>
      <c r="CQ1565" s="31"/>
      <c r="CR1565" s="31"/>
      <c r="CS1565" s="31"/>
      <c r="CT1565" s="31"/>
      <c r="CU1565" s="31"/>
      <c r="CV1565" s="31"/>
      <c r="CW1565" s="31"/>
      <c r="CX1565" s="31"/>
      <c r="CY1565" s="31"/>
      <c r="CZ1565" s="31"/>
      <c r="DA1565" s="31"/>
      <c r="DB1565" s="31"/>
      <c r="DC1565" s="31"/>
      <c r="DD1565" s="31"/>
      <c r="DE1565" s="31"/>
      <c r="DF1565" s="31"/>
      <c r="DG1565" s="31"/>
      <c r="DH1565" s="31"/>
      <c r="DI1565" s="31"/>
      <c r="DJ1565" s="31"/>
      <c r="DK1565" s="31"/>
      <c r="DL1565" s="31"/>
      <c r="DM1565" s="31"/>
      <c r="DN1565" s="31"/>
      <c r="DO1565" s="31"/>
      <c r="DP1565" s="31"/>
      <c r="DQ1565" s="31"/>
      <c r="DR1565" s="31"/>
      <c r="DS1565" s="31"/>
      <c r="DT1565" s="31"/>
      <c r="DU1565" s="31"/>
      <c r="DV1565" s="31"/>
      <c r="DW1565" s="31"/>
      <c r="DX1565" s="31"/>
      <c r="DY1565" s="31"/>
      <c r="DZ1565" s="31"/>
      <c r="EA1565" s="31"/>
      <c r="EB1565" s="31"/>
      <c r="EC1565" s="31"/>
      <c r="ED1565" s="31"/>
      <c r="EE1565" s="31"/>
      <c r="EF1565" s="31"/>
      <c r="EG1565" s="31"/>
      <c r="EH1565" s="31"/>
      <c r="EI1565" s="31"/>
      <c r="EJ1565" s="31"/>
      <c r="EK1565" s="31"/>
      <c r="EL1565" s="31"/>
      <c r="EM1565" s="31"/>
      <c r="EN1565" s="31"/>
      <c r="EO1565" s="31"/>
      <c r="EP1565" s="31"/>
      <c r="EQ1565" s="31"/>
      <c r="ER1565" s="31"/>
      <c r="ES1565" s="31"/>
      <c r="ET1565" s="31"/>
      <c r="EU1565" s="31"/>
      <c r="EV1565" s="31"/>
      <c r="EW1565" s="31"/>
      <c r="EX1565" s="31"/>
      <c r="EY1565" s="31"/>
      <c r="EZ1565" s="31"/>
      <c r="FA1565" s="31"/>
      <c r="FB1565" s="31"/>
      <c r="FC1565" s="31"/>
      <c r="FD1565" s="31"/>
      <c r="FE1565" s="31"/>
      <c r="FF1565" s="31"/>
      <c r="FG1565" s="31"/>
      <c r="FH1565" s="31"/>
      <c r="FI1565" s="31"/>
      <c r="FJ1565" s="31"/>
      <c r="FK1565" s="31"/>
      <c r="FL1565" s="31"/>
      <c r="FM1565" s="31"/>
      <c r="FN1565" s="31"/>
      <c r="FO1565" s="31"/>
      <c r="FP1565" s="31"/>
      <c r="FQ1565" s="31"/>
      <c r="FR1565" s="31"/>
      <c r="FS1565" s="31"/>
      <c r="FT1565" s="31"/>
      <c r="FU1565" s="31"/>
      <c r="FV1565" s="31"/>
      <c r="FW1565" s="31"/>
      <c r="FX1565" s="31"/>
      <c r="FY1565" s="31"/>
      <c r="FZ1565" s="31"/>
      <c r="GA1565" s="31"/>
      <c r="GB1565" s="31"/>
      <c r="GC1565" s="31"/>
      <c r="GD1565" s="31"/>
      <c r="GE1565" s="31"/>
      <c r="GF1565" s="31"/>
      <c r="GG1565" s="31"/>
      <c r="GH1565" s="31"/>
      <c r="GI1565" s="31"/>
      <c r="GJ1565" s="31"/>
      <c r="GK1565" s="31"/>
      <c r="GL1565" s="31"/>
      <c r="GM1565" s="31"/>
      <c r="GN1565" s="31"/>
      <c r="GO1565" s="31"/>
      <c r="GP1565" s="31"/>
      <c r="GQ1565" s="31"/>
      <c r="GR1565" s="31"/>
      <c r="GS1565" s="31"/>
      <c r="GT1565" s="31"/>
      <c r="GU1565" s="31"/>
      <c r="GV1565" s="31"/>
      <c r="GW1565" s="31"/>
      <c r="GX1565" s="31"/>
      <c r="GY1565" s="31"/>
      <c r="GZ1565" s="31"/>
    </row>
    <row r="1566" spans="2:208" s="32" customFormat="1" x14ac:dyDescent="0.2">
      <c r="B1566" s="21"/>
      <c r="C1566" s="22"/>
      <c r="D1566" s="22"/>
      <c r="E1566" s="22"/>
      <c r="F1566" s="246"/>
      <c r="G1566" s="121"/>
      <c r="H1566" s="27"/>
      <c r="I1566" s="28"/>
      <c r="J1566" s="29"/>
      <c r="K1566" s="30"/>
      <c r="L1566" s="34"/>
      <c r="M1566" s="35"/>
      <c r="N1566" s="30"/>
      <c r="O1566" s="34"/>
      <c r="P1566" s="35"/>
      <c r="Q1566" s="30"/>
      <c r="R1566" s="34"/>
      <c r="S1566" s="35"/>
      <c r="T1566" s="30"/>
      <c r="U1566" s="34"/>
      <c r="V1566" s="35"/>
      <c r="W1566" s="30"/>
      <c r="X1566" s="34"/>
      <c r="Y1566" s="34"/>
      <c r="Z1566" s="30"/>
      <c r="AA1566" s="34"/>
      <c r="AB1566" s="34"/>
      <c r="AC1566" s="30"/>
      <c r="AD1566" s="34"/>
      <c r="AE1566" s="34"/>
      <c r="AF1566" s="30"/>
      <c r="AG1566" s="34"/>
      <c r="AH1566" s="34"/>
      <c r="AI1566" s="30"/>
      <c r="AJ1566" s="34"/>
      <c r="AK1566" s="34"/>
      <c r="AL1566" s="30"/>
      <c r="AM1566" s="34"/>
      <c r="AN1566" s="34"/>
      <c r="AO1566" s="30"/>
      <c r="AP1566" s="34"/>
      <c r="AQ1566" s="34"/>
      <c r="AR1566" s="30"/>
      <c r="AS1566" s="34"/>
      <c r="AT1566" s="34"/>
      <c r="AU1566" s="30"/>
      <c r="AV1566" s="34"/>
      <c r="AW1566" s="34"/>
      <c r="AX1566" s="30"/>
      <c r="AY1566" s="34"/>
      <c r="AZ1566" s="34"/>
      <c r="BA1566" s="30"/>
      <c r="BB1566" s="34"/>
      <c r="BC1566" s="34"/>
      <c r="BD1566" s="30"/>
      <c r="BE1566" s="34"/>
      <c r="BF1566" s="34"/>
      <c r="BG1566" s="30"/>
      <c r="BH1566" s="34"/>
      <c r="BI1566" s="34"/>
      <c r="BJ1566" s="30"/>
      <c r="BK1566" s="34"/>
      <c r="BL1566" s="34"/>
      <c r="BM1566" s="122"/>
      <c r="BN1566" s="28"/>
      <c r="BO1566" s="34"/>
      <c r="BP1566" s="30"/>
      <c r="BQ1566" s="30"/>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1"/>
      <c r="DD1566" s="31"/>
      <c r="DE1566" s="31"/>
      <c r="DF1566" s="31"/>
      <c r="DG1566" s="31"/>
      <c r="DH1566" s="31"/>
      <c r="DI1566" s="31"/>
      <c r="DJ1566" s="31"/>
      <c r="DK1566" s="31"/>
      <c r="DL1566" s="31"/>
      <c r="DM1566" s="31"/>
      <c r="DN1566" s="31"/>
      <c r="DO1566" s="31"/>
      <c r="DP1566" s="31"/>
      <c r="DQ1566" s="31"/>
      <c r="DR1566" s="31"/>
      <c r="DS1566" s="31"/>
      <c r="DT1566" s="31"/>
      <c r="DU1566" s="31"/>
      <c r="DV1566" s="31"/>
      <c r="DW1566" s="31"/>
      <c r="DX1566" s="31"/>
      <c r="DY1566" s="31"/>
      <c r="DZ1566" s="31"/>
      <c r="EA1566" s="31"/>
      <c r="EB1566" s="31"/>
      <c r="EC1566" s="31"/>
      <c r="ED1566" s="31"/>
      <c r="EE1566" s="31"/>
      <c r="EF1566" s="31"/>
      <c r="EG1566" s="31"/>
      <c r="EH1566" s="31"/>
      <c r="EI1566" s="31"/>
      <c r="EJ1566" s="31"/>
      <c r="EK1566" s="31"/>
      <c r="EL1566" s="31"/>
      <c r="EM1566" s="31"/>
      <c r="EN1566" s="31"/>
      <c r="EO1566" s="31"/>
      <c r="EP1566" s="31"/>
      <c r="EQ1566" s="31"/>
      <c r="ER1566" s="31"/>
      <c r="ES1566" s="31"/>
      <c r="ET1566" s="31"/>
      <c r="EU1566" s="31"/>
      <c r="EV1566" s="31"/>
      <c r="EW1566" s="31"/>
      <c r="EX1566" s="31"/>
      <c r="EY1566" s="31"/>
      <c r="EZ1566" s="31"/>
      <c r="FA1566" s="31"/>
      <c r="FB1566" s="31"/>
      <c r="FC1566" s="31"/>
      <c r="FD1566" s="31"/>
      <c r="FE1566" s="31"/>
      <c r="FF1566" s="31"/>
      <c r="FG1566" s="31"/>
      <c r="FH1566" s="31"/>
      <c r="FI1566" s="31"/>
      <c r="FJ1566" s="31"/>
      <c r="FK1566" s="31"/>
      <c r="FL1566" s="31"/>
      <c r="FM1566" s="31"/>
      <c r="FN1566" s="31"/>
      <c r="FO1566" s="31"/>
      <c r="FP1566" s="31"/>
      <c r="FQ1566" s="31"/>
      <c r="FR1566" s="31"/>
      <c r="FS1566" s="31"/>
      <c r="FT1566" s="31"/>
      <c r="FU1566" s="31"/>
      <c r="FV1566" s="31"/>
      <c r="FW1566" s="31"/>
      <c r="FX1566" s="31"/>
      <c r="FY1566" s="31"/>
      <c r="FZ1566" s="31"/>
      <c r="GA1566" s="31"/>
      <c r="GB1566" s="31"/>
      <c r="GC1566" s="31"/>
      <c r="GD1566" s="31"/>
      <c r="GE1566" s="31"/>
      <c r="GF1566" s="31"/>
      <c r="GG1566" s="31"/>
      <c r="GH1566" s="31"/>
      <c r="GI1566" s="31"/>
      <c r="GJ1566" s="31"/>
      <c r="GK1566" s="31"/>
      <c r="GL1566" s="31"/>
      <c r="GM1566" s="31"/>
      <c r="GN1566" s="31"/>
      <c r="GO1566" s="31"/>
      <c r="GP1566" s="31"/>
      <c r="GQ1566" s="31"/>
      <c r="GR1566" s="31"/>
      <c r="GS1566" s="31"/>
      <c r="GT1566" s="31"/>
      <c r="GU1566" s="31"/>
      <c r="GV1566" s="31"/>
      <c r="GW1566" s="31"/>
      <c r="GX1566" s="31"/>
      <c r="GY1566" s="31"/>
      <c r="GZ1566" s="31"/>
    </row>
    <row r="1567" spans="2:208" s="32" customFormat="1" x14ac:dyDescent="0.2">
      <c r="B1567" s="21"/>
      <c r="C1567" s="22"/>
      <c r="D1567" s="22"/>
      <c r="E1567" s="22"/>
      <c r="F1567" s="246"/>
      <c r="G1567" s="121"/>
      <c r="H1567" s="27"/>
      <c r="I1567" s="28"/>
      <c r="J1567" s="29"/>
      <c r="K1567" s="30"/>
      <c r="L1567" s="34"/>
      <c r="M1567" s="35"/>
      <c r="N1567" s="30"/>
      <c r="O1567" s="34"/>
      <c r="P1567" s="35"/>
      <c r="Q1567" s="30"/>
      <c r="R1567" s="34"/>
      <c r="S1567" s="35"/>
      <c r="T1567" s="30"/>
      <c r="U1567" s="34"/>
      <c r="V1567" s="35"/>
      <c r="W1567" s="30"/>
      <c r="X1567" s="34"/>
      <c r="Y1567" s="34"/>
      <c r="Z1567" s="30"/>
      <c r="AA1567" s="34"/>
      <c r="AB1567" s="34"/>
      <c r="AC1567" s="30"/>
      <c r="AD1567" s="34"/>
      <c r="AE1567" s="34"/>
      <c r="AF1567" s="30"/>
      <c r="AG1567" s="34"/>
      <c r="AH1567" s="34"/>
      <c r="AI1567" s="30"/>
      <c r="AJ1567" s="34"/>
      <c r="AK1567" s="34"/>
      <c r="AL1567" s="30"/>
      <c r="AM1567" s="34"/>
      <c r="AN1567" s="34"/>
      <c r="AO1567" s="30"/>
      <c r="AP1567" s="34"/>
      <c r="AQ1567" s="34"/>
      <c r="AR1567" s="30"/>
      <c r="AS1567" s="34"/>
      <c r="AT1567" s="34"/>
      <c r="AU1567" s="30"/>
      <c r="AV1567" s="34"/>
      <c r="AW1567" s="34"/>
      <c r="AX1567" s="30"/>
      <c r="AY1567" s="34"/>
      <c r="AZ1567" s="34"/>
      <c r="BA1567" s="30"/>
      <c r="BB1567" s="34"/>
      <c r="BC1567" s="34"/>
      <c r="BD1567" s="30"/>
      <c r="BE1567" s="34"/>
      <c r="BF1567" s="34"/>
      <c r="BG1567" s="30"/>
      <c r="BH1567" s="34"/>
      <c r="BI1567" s="34"/>
      <c r="BJ1567" s="30"/>
      <c r="BK1567" s="34"/>
      <c r="BL1567" s="34"/>
      <c r="BM1567" s="122"/>
      <c r="BN1567" s="28"/>
      <c r="BO1567" s="34"/>
      <c r="BP1567" s="30"/>
      <c r="BQ1567" s="30"/>
      <c r="BR1567" s="31"/>
      <c r="BS1567" s="31"/>
      <c r="BT1567" s="31"/>
      <c r="BU1567" s="31"/>
      <c r="BV1567" s="31"/>
      <c r="BW1567" s="31"/>
      <c r="BX1567" s="31"/>
      <c r="BY1567" s="31"/>
      <c r="BZ1567" s="31"/>
      <c r="CA1567" s="31"/>
      <c r="CB1567" s="31"/>
      <c r="CC1567" s="31"/>
      <c r="CD1567" s="31"/>
      <c r="CE1567" s="31"/>
      <c r="CF1567" s="31"/>
      <c r="CG1567" s="31"/>
      <c r="CH1567" s="31"/>
      <c r="CI1567" s="31"/>
      <c r="CJ1567" s="31"/>
      <c r="CK1567" s="31"/>
      <c r="CL1567" s="31"/>
      <c r="CM1567" s="31"/>
      <c r="CN1567" s="31"/>
      <c r="CO1567" s="31"/>
      <c r="CP1567" s="31"/>
      <c r="CQ1567" s="31"/>
      <c r="CR1567" s="31"/>
      <c r="CS1567" s="31"/>
      <c r="CT1567" s="31"/>
      <c r="CU1567" s="31"/>
      <c r="CV1567" s="31"/>
      <c r="CW1567" s="31"/>
      <c r="CX1567" s="31"/>
      <c r="CY1567" s="31"/>
      <c r="CZ1567" s="31"/>
      <c r="DA1567" s="31"/>
      <c r="DB1567" s="31"/>
      <c r="DC1567" s="31"/>
      <c r="DD1567" s="31"/>
      <c r="DE1567" s="31"/>
      <c r="DF1567" s="31"/>
      <c r="DG1567" s="31"/>
      <c r="DH1567" s="31"/>
      <c r="DI1567" s="31"/>
      <c r="DJ1567" s="31"/>
      <c r="DK1567" s="31"/>
      <c r="DL1567" s="31"/>
      <c r="DM1567" s="31"/>
      <c r="DN1567" s="31"/>
      <c r="DO1567" s="31"/>
      <c r="DP1567" s="31"/>
      <c r="DQ1567" s="31"/>
      <c r="DR1567" s="31"/>
      <c r="DS1567" s="31"/>
      <c r="DT1567" s="31"/>
      <c r="DU1567" s="31"/>
      <c r="DV1567" s="31"/>
      <c r="DW1567" s="31"/>
      <c r="DX1567" s="31"/>
      <c r="DY1567" s="31"/>
      <c r="DZ1567" s="31"/>
      <c r="EA1567" s="31"/>
      <c r="EB1567" s="31"/>
      <c r="EC1567" s="31"/>
      <c r="ED1567" s="31"/>
      <c r="EE1567" s="31"/>
      <c r="EF1567" s="31"/>
      <c r="EG1567" s="31"/>
      <c r="EH1567" s="31"/>
      <c r="EI1567" s="31"/>
      <c r="EJ1567" s="31"/>
      <c r="EK1567" s="31"/>
      <c r="EL1567" s="31"/>
      <c r="EM1567" s="31"/>
      <c r="EN1567" s="31"/>
      <c r="EO1567" s="31"/>
      <c r="EP1567" s="31"/>
      <c r="EQ1567" s="31"/>
      <c r="ER1567" s="31"/>
      <c r="ES1567" s="31"/>
      <c r="ET1567" s="31"/>
      <c r="EU1567" s="31"/>
      <c r="EV1567" s="31"/>
      <c r="EW1567" s="31"/>
      <c r="EX1567" s="31"/>
      <c r="EY1567" s="31"/>
      <c r="EZ1567" s="31"/>
      <c r="FA1567" s="31"/>
      <c r="FB1567" s="31"/>
      <c r="FC1567" s="31"/>
      <c r="FD1567" s="31"/>
      <c r="FE1567" s="31"/>
      <c r="FF1567" s="31"/>
      <c r="FG1567" s="31"/>
      <c r="FH1567" s="31"/>
      <c r="FI1567" s="31"/>
      <c r="FJ1567" s="31"/>
      <c r="FK1567" s="31"/>
      <c r="FL1567" s="31"/>
      <c r="FM1567" s="31"/>
      <c r="FN1567" s="31"/>
      <c r="FO1567" s="31"/>
      <c r="FP1567" s="31"/>
      <c r="FQ1567" s="31"/>
      <c r="FR1567" s="31"/>
      <c r="FS1567" s="31"/>
      <c r="FT1567" s="31"/>
      <c r="FU1567" s="31"/>
      <c r="FV1567" s="31"/>
      <c r="FW1567" s="31"/>
      <c r="FX1567" s="31"/>
      <c r="FY1567" s="31"/>
      <c r="FZ1567" s="31"/>
      <c r="GA1567" s="31"/>
      <c r="GB1567" s="31"/>
      <c r="GC1567" s="31"/>
      <c r="GD1567" s="31"/>
      <c r="GE1567" s="31"/>
      <c r="GF1567" s="31"/>
      <c r="GG1567" s="31"/>
      <c r="GH1567" s="31"/>
      <c r="GI1567" s="31"/>
      <c r="GJ1567" s="31"/>
      <c r="GK1567" s="31"/>
      <c r="GL1567" s="31"/>
      <c r="GM1567" s="31"/>
      <c r="GN1567" s="31"/>
      <c r="GO1567" s="31"/>
      <c r="GP1567" s="31"/>
      <c r="GQ1567" s="31"/>
      <c r="GR1567" s="31"/>
      <c r="GS1567" s="31"/>
      <c r="GT1567" s="31"/>
      <c r="GU1567" s="31"/>
      <c r="GV1567" s="31"/>
      <c r="GW1567" s="31"/>
      <c r="GX1567" s="31"/>
      <c r="GY1567" s="31"/>
      <c r="GZ1567" s="31"/>
    </row>
    <row r="1568" spans="2:208" s="32" customFormat="1" x14ac:dyDescent="0.2">
      <c r="B1568" s="21"/>
      <c r="C1568" s="22"/>
      <c r="D1568" s="22"/>
      <c r="E1568" s="22"/>
      <c r="F1568" s="246"/>
      <c r="G1568" s="121"/>
      <c r="H1568" s="27"/>
      <c r="I1568" s="28"/>
      <c r="J1568" s="29"/>
      <c r="K1568" s="30"/>
      <c r="L1568" s="34"/>
      <c r="M1568" s="35"/>
      <c r="N1568" s="30"/>
      <c r="O1568" s="34"/>
      <c r="P1568" s="35"/>
      <c r="Q1568" s="30"/>
      <c r="R1568" s="34"/>
      <c r="S1568" s="35"/>
      <c r="T1568" s="30"/>
      <c r="U1568" s="34"/>
      <c r="V1568" s="35"/>
      <c r="W1568" s="30"/>
      <c r="X1568" s="34"/>
      <c r="Y1568" s="34"/>
      <c r="Z1568" s="30"/>
      <c r="AA1568" s="34"/>
      <c r="AB1568" s="34"/>
      <c r="AC1568" s="30"/>
      <c r="AD1568" s="34"/>
      <c r="AE1568" s="34"/>
      <c r="AF1568" s="30"/>
      <c r="AG1568" s="34"/>
      <c r="AH1568" s="34"/>
      <c r="AI1568" s="30"/>
      <c r="AJ1568" s="34"/>
      <c r="AK1568" s="34"/>
      <c r="AL1568" s="30"/>
      <c r="AM1568" s="34"/>
      <c r="AN1568" s="34"/>
      <c r="AO1568" s="30"/>
      <c r="AP1568" s="34"/>
      <c r="AQ1568" s="34"/>
      <c r="AR1568" s="30"/>
      <c r="AS1568" s="34"/>
      <c r="AT1568" s="34"/>
      <c r="AU1568" s="30"/>
      <c r="AV1568" s="34"/>
      <c r="AW1568" s="34"/>
      <c r="AX1568" s="30"/>
      <c r="AY1568" s="34"/>
      <c r="AZ1568" s="34"/>
      <c r="BA1568" s="30"/>
      <c r="BB1568" s="34"/>
      <c r="BC1568" s="34"/>
      <c r="BD1568" s="30"/>
      <c r="BE1568" s="34"/>
      <c r="BF1568" s="34"/>
      <c r="BG1568" s="30"/>
      <c r="BH1568" s="34"/>
      <c r="BI1568" s="34"/>
      <c r="BJ1568" s="30"/>
      <c r="BK1568" s="34"/>
      <c r="BL1568" s="34"/>
      <c r="BM1568" s="122"/>
      <c r="BN1568" s="28"/>
      <c r="BO1568" s="34"/>
      <c r="BP1568" s="30"/>
      <c r="BQ1568" s="30"/>
      <c r="BR1568" s="31"/>
      <c r="BS1568" s="31"/>
      <c r="BT1568" s="31"/>
      <c r="BU1568" s="31"/>
      <c r="BV1568" s="31"/>
      <c r="BW1568" s="31"/>
      <c r="BX1568" s="31"/>
      <c r="BY1568" s="31"/>
      <c r="BZ1568" s="31"/>
      <c r="CA1568" s="31"/>
      <c r="CB1568" s="31"/>
      <c r="CC1568" s="31"/>
      <c r="CD1568" s="31"/>
      <c r="CE1568" s="31"/>
      <c r="CF1568" s="31"/>
      <c r="CG1568" s="31"/>
      <c r="CH1568" s="31"/>
      <c r="CI1568" s="31"/>
      <c r="CJ1568" s="31"/>
      <c r="CK1568" s="31"/>
      <c r="CL1568" s="31"/>
      <c r="CM1568" s="31"/>
      <c r="CN1568" s="31"/>
      <c r="CO1568" s="31"/>
      <c r="CP1568" s="31"/>
      <c r="CQ1568" s="31"/>
      <c r="CR1568" s="31"/>
      <c r="CS1568" s="31"/>
      <c r="CT1568" s="31"/>
      <c r="CU1568" s="31"/>
      <c r="CV1568" s="31"/>
      <c r="CW1568" s="31"/>
      <c r="CX1568" s="31"/>
      <c r="CY1568" s="31"/>
      <c r="CZ1568" s="31"/>
      <c r="DA1568" s="31"/>
      <c r="DB1568" s="31"/>
      <c r="DC1568" s="31"/>
      <c r="DD1568" s="31"/>
      <c r="DE1568" s="31"/>
      <c r="DF1568" s="31"/>
      <c r="DG1568" s="31"/>
      <c r="DH1568" s="31"/>
      <c r="DI1568" s="31"/>
      <c r="DJ1568" s="31"/>
      <c r="DK1568" s="31"/>
      <c r="DL1568" s="31"/>
      <c r="DM1568" s="31"/>
      <c r="DN1568" s="31"/>
      <c r="DO1568" s="31"/>
      <c r="DP1568" s="31"/>
      <c r="DQ1568" s="31"/>
      <c r="DR1568" s="31"/>
      <c r="DS1568" s="31"/>
      <c r="DT1568" s="31"/>
      <c r="DU1568" s="31"/>
      <c r="DV1568" s="31"/>
      <c r="DW1568" s="31"/>
      <c r="DX1568" s="31"/>
      <c r="DY1568" s="31"/>
      <c r="DZ1568" s="31"/>
      <c r="EA1568" s="31"/>
      <c r="EB1568" s="31"/>
      <c r="EC1568" s="31"/>
      <c r="ED1568" s="31"/>
      <c r="EE1568" s="31"/>
      <c r="EF1568" s="31"/>
      <c r="EG1568" s="31"/>
      <c r="EH1568" s="31"/>
      <c r="EI1568" s="31"/>
      <c r="EJ1568" s="31"/>
      <c r="EK1568" s="31"/>
      <c r="EL1568" s="31"/>
      <c r="EM1568" s="31"/>
      <c r="EN1568" s="31"/>
      <c r="EO1568" s="31"/>
      <c r="EP1568" s="31"/>
      <c r="EQ1568" s="31"/>
      <c r="ER1568" s="31"/>
      <c r="ES1568" s="31"/>
      <c r="ET1568" s="31"/>
      <c r="EU1568" s="31"/>
      <c r="EV1568" s="31"/>
      <c r="EW1568" s="31"/>
      <c r="EX1568" s="31"/>
      <c r="EY1568" s="31"/>
      <c r="EZ1568" s="31"/>
      <c r="FA1568" s="31"/>
      <c r="FB1568" s="31"/>
      <c r="FC1568" s="31"/>
      <c r="FD1568" s="31"/>
      <c r="FE1568" s="31"/>
      <c r="FF1568" s="31"/>
      <c r="FG1568" s="31"/>
      <c r="FH1568" s="31"/>
      <c r="FI1568" s="31"/>
      <c r="FJ1568" s="31"/>
      <c r="FK1568" s="31"/>
      <c r="FL1568" s="31"/>
      <c r="FM1568" s="31"/>
      <c r="FN1568" s="31"/>
      <c r="FO1568" s="31"/>
      <c r="FP1568" s="31"/>
      <c r="FQ1568" s="31"/>
      <c r="FR1568" s="31"/>
      <c r="FS1568" s="31"/>
      <c r="FT1568" s="31"/>
      <c r="FU1568" s="31"/>
      <c r="FV1568" s="31"/>
      <c r="FW1568" s="31"/>
      <c r="FX1568" s="31"/>
      <c r="FY1568" s="31"/>
      <c r="FZ1568" s="31"/>
      <c r="GA1568" s="31"/>
      <c r="GB1568" s="31"/>
      <c r="GC1568" s="31"/>
      <c r="GD1568" s="31"/>
      <c r="GE1568" s="31"/>
      <c r="GF1568" s="31"/>
      <c r="GG1568" s="31"/>
      <c r="GH1568" s="31"/>
      <c r="GI1568" s="31"/>
      <c r="GJ1568" s="31"/>
      <c r="GK1568" s="31"/>
      <c r="GL1568" s="31"/>
      <c r="GM1568" s="31"/>
      <c r="GN1568" s="31"/>
      <c r="GO1568" s="31"/>
      <c r="GP1568" s="31"/>
      <c r="GQ1568" s="31"/>
      <c r="GR1568" s="31"/>
      <c r="GS1568" s="31"/>
      <c r="GT1568" s="31"/>
      <c r="GU1568" s="31"/>
      <c r="GV1568" s="31"/>
      <c r="GW1568" s="31"/>
      <c r="GX1568" s="31"/>
      <c r="GY1568" s="31"/>
      <c r="GZ1568" s="31"/>
    </row>
    <row r="1569" spans="2:208" s="32" customFormat="1" x14ac:dyDescent="0.2">
      <c r="B1569" s="21"/>
      <c r="C1569" s="22"/>
      <c r="D1569" s="22"/>
      <c r="E1569" s="22"/>
      <c r="F1569" s="246"/>
      <c r="G1569" s="121"/>
      <c r="H1569" s="27"/>
      <c r="I1569" s="28"/>
      <c r="J1569" s="29"/>
      <c r="K1569" s="30"/>
      <c r="L1569" s="34"/>
      <c r="M1569" s="35"/>
      <c r="N1569" s="30"/>
      <c r="O1569" s="34"/>
      <c r="P1569" s="35"/>
      <c r="Q1569" s="30"/>
      <c r="R1569" s="34"/>
      <c r="S1569" s="35"/>
      <c r="T1569" s="30"/>
      <c r="U1569" s="34"/>
      <c r="V1569" s="35"/>
      <c r="W1569" s="30"/>
      <c r="X1569" s="34"/>
      <c r="Y1569" s="34"/>
      <c r="Z1569" s="30"/>
      <c r="AA1569" s="34"/>
      <c r="AB1569" s="34"/>
      <c r="AC1569" s="30"/>
      <c r="AD1569" s="34"/>
      <c r="AE1569" s="34"/>
      <c r="AF1569" s="30"/>
      <c r="AG1569" s="34"/>
      <c r="AH1569" s="34"/>
      <c r="AI1569" s="30"/>
      <c r="AJ1569" s="34"/>
      <c r="AK1569" s="34"/>
      <c r="AL1569" s="30"/>
      <c r="AM1569" s="34"/>
      <c r="AN1569" s="34"/>
      <c r="AO1569" s="30"/>
      <c r="AP1569" s="34"/>
      <c r="AQ1569" s="34"/>
      <c r="AR1569" s="30"/>
      <c r="AS1569" s="34"/>
      <c r="AT1569" s="34"/>
      <c r="AU1569" s="30"/>
      <c r="AV1569" s="34"/>
      <c r="AW1569" s="34"/>
      <c r="AX1569" s="30"/>
      <c r="AY1569" s="34"/>
      <c r="AZ1569" s="34"/>
      <c r="BA1569" s="30"/>
      <c r="BB1569" s="34"/>
      <c r="BC1569" s="34"/>
      <c r="BD1569" s="30"/>
      <c r="BE1569" s="34"/>
      <c r="BF1569" s="34"/>
      <c r="BG1569" s="30"/>
      <c r="BH1569" s="34"/>
      <c r="BI1569" s="34"/>
      <c r="BJ1569" s="30"/>
      <c r="BK1569" s="34"/>
      <c r="BL1569" s="34"/>
      <c r="BM1569" s="122"/>
      <c r="BN1569" s="28"/>
      <c r="BO1569" s="34"/>
      <c r="BP1569" s="30"/>
      <c r="BQ1569" s="30"/>
      <c r="BR1569" s="31"/>
      <c r="BS1569" s="31"/>
      <c r="BT1569" s="31"/>
      <c r="BU1569" s="31"/>
      <c r="BV1569" s="31"/>
      <c r="BW1569" s="31"/>
      <c r="BX1569" s="31"/>
      <c r="BY1569" s="31"/>
      <c r="BZ1569" s="31"/>
      <c r="CA1569" s="31"/>
      <c r="CB1569" s="31"/>
      <c r="CC1569" s="31"/>
      <c r="CD1569" s="31"/>
      <c r="CE1569" s="31"/>
      <c r="CF1569" s="31"/>
      <c r="CG1569" s="31"/>
      <c r="CH1569" s="31"/>
      <c r="CI1569" s="31"/>
      <c r="CJ1569" s="31"/>
      <c r="CK1569" s="31"/>
      <c r="CL1569" s="31"/>
      <c r="CM1569" s="31"/>
      <c r="CN1569" s="31"/>
      <c r="CO1569" s="31"/>
      <c r="CP1569" s="31"/>
      <c r="CQ1569" s="31"/>
      <c r="CR1569" s="31"/>
      <c r="CS1569" s="31"/>
      <c r="CT1569" s="31"/>
      <c r="CU1569" s="31"/>
      <c r="CV1569" s="31"/>
      <c r="CW1569" s="31"/>
      <c r="CX1569" s="31"/>
      <c r="CY1569" s="31"/>
      <c r="CZ1569" s="31"/>
      <c r="DA1569" s="31"/>
      <c r="DB1569" s="31"/>
      <c r="DC1569" s="31"/>
      <c r="DD1569" s="31"/>
      <c r="DE1569" s="31"/>
      <c r="DF1569" s="31"/>
      <c r="DG1569" s="31"/>
      <c r="DH1569" s="31"/>
      <c r="DI1569" s="31"/>
      <c r="DJ1569" s="31"/>
      <c r="DK1569" s="31"/>
      <c r="DL1569" s="31"/>
      <c r="DM1569" s="31"/>
      <c r="DN1569" s="31"/>
      <c r="DO1569" s="31"/>
      <c r="DP1569" s="31"/>
      <c r="DQ1569" s="31"/>
      <c r="DR1569" s="31"/>
      <c r="DS1569" s="31"/>
      <c r="DT1569" s="31"/>
      <c r="DU1569" s="31"/>
      <c r="DV1569" s="31"/>
      <c r="DW1569" s="31"/>
      <c r="DX1569" s="31"/>
      <c r="DY1569" s="31"/>
      <c r="DZ1569" s="31"/>
      <c r="EA1569" s="31"/>
      <c r="EB1569" s="31"/>
      <c r="EC1569" s="31"/>
      <c r="ED1569" s="31"/>
      <c r="EE1569" s="31"/>
      <c r="EF1569" s="31"/>
      <c r="EG1569" s="31"/>
      <c r="EH1569" s="31"/>
      <c r="EI1569" s="31"/>
      <c r="EJ1569" s="31"/>
      <c r="EK1569" s="31"/>
      <c r="EL1569" s="31"/>
      <c r="EM1569" s="31"/>
      <c r="EN1569" s="31"/>
      <c r="EO1569" s="31"/>
      <c r="EP1569" s="31"/>
      <c r="EQ1569" s="31"/>
      <c r="ER1569" s="31"/>
      <c r="ES1569" s="31"/>
      <c r="ET1569" s="31"/>
      <c r="EU1569" s="31"/>
      <c r="EV1569" s="31"/>
      <c r="EW1569" s="31"/>
      <c r="EX1569" s="31"/>
      <c r="EY1569" s="31"/>
      <c r="EZ1569" s="31"/>
      <c r="FA1569" s="31"/>
      <c r="FB1569" s="31"/>
      <c r="FC1569" s="31"/>
      <c r="FD1569" s="31"/>
      <c r="FE1569" s="31"/>
      <c r="FF1569" s="31"/>
      <c r="FG1569" s="31"/>
      <c r="FH1569" s="31"/>
      <c r="FI1569" s="31"/>
      <c r="FJ1569" s="31"/>
      <c r="FK1569" s="31"/>
      <c r="FL1569" s="31"/>
      <c r="FM1569" s="31"/>
      <c r="FN1569" s="31"/>
      <c r="FO1569" s="31"/>
      <c r="FP1569" s="31"/>
      <c r="FQ1569" s="31"/>
      <c r="FR1569" s="31"/>
      <c r="FS1569" s="31"/>
      <c r="FT1569" s="31"/>
      <c r="FU1569" s="31"/>
      <c r="FV1569" s="31"/>
      <c r="FW1569" s="31"/>
      <c r="FX1569" s="31"/>
      <c r="FY1569" s="31"/>
      <c r="FZ1569" s="31"/>
      <c r="GA1569" s="31"/>
      <c r="GB1569" s="31"/>
      <c r="GC1569" s="31"/>
      <c r="GD1569" s="31"/>
      <c r="GE1569" s="31"/>
      <c r="GF1569" s="31"/>
      <c r="GG1569" s="31"/>
      <c r="GH1569" s="31"/>
      <c r="GI1569" s="31"/>
      <c r="GJ1569" s="31"/>
      <c r="GK1569" s="31"/>
      <c r="GL1569" s="31"/>
      <c r="GM1569" s="31"/>
      <c r="GN1569" s="31"/>
      <c r="GO1569" s="31"/>
      <c r="GP1569" s="31"/>
      <c r="GQ1569" s="31"/>
      <c r="GR1569" s="31"/>
      <c r="GS1569" s="31"/>
      <c r="GT1569" s="31"/>
      <c r="GU1569" s="31"/>
      <c r="GV1569" s="31"/>
      <c r="GW1569" s="31"/>
      <c r="GX1569" s="31"/>
      <c r="GY1569" s="31"/>
      <c r="GZ1569" s="31"/>
    </row>
    <row r="1570" spans="2:208" s="32" customFormat="1" x14ac:dyDescent="0.2">
      <c r="B1570" s="21"/>
      <c r="C1570" s="22"/>
      <c r="D1570" s="22"/>
      <c r="E1570" s="22"/>
      <c r="F1570" s="246"/>
      <c r="G1570" s="121"/>
      <c r="H1570" s="27"/>
      <c r="I1570" s="28"/>
      <c r="J1570" s="29"/>
      <c r="K1570" s="30"/>
      <c r="L1570" s="34"/>
      <c r="M1570" s="35"/>
      <c r="N1570" s="30"/>
      <c r="O1570" s="34"/>
      <c r="P1570" s="35"/>
      <c r="Q1570" s="30"/>
      <c r="R1570" s="34"/>
      <c r="S1570" s="35"/>
      <c r="T1570" s="30"/>
      <c r="U1570" s="34"/>
      <c r="V1570" s="35"/>
      <c r="W1570" s="30"/>
      <c r="X1570" s="34"/>
      <c r="Y1570" s="34"/>
      <c r="Z1570" s="30"/>
      <c r="AA1570" s="34"/>
      <c r="AB1570" s="34"/>
      <c r="AC1570" s="30"/>
      <c r="AD1570" s="34"/>
      <c r="AE1570" s="34"/>
      <c r="AF1570" s="30"/>
      <c r="AG1570" s="34"/>
      <c r="AH1570" s="34"/>
      <c r="AI1570" s="30"/>
      <c r="AJ1570" s="34"/>
      <c r="AK1570" s="34"/>
      <c r="AL1570" s="30"/>
      <c r="AM1570" s="34"/>
      <c r="AN1570" s="34"/>
      <c r="AO1570" s="30"/>
      <c r="AP1570" s="34"/>
      <c r="AQ1570" s="34"/>
      <c r="AR1570" s="30"/>
      <c r="AS1570" s="34"/>
      <c r="AT1570" s="34"/>
      <c r="AU1570" s="30"/>
      <c r="AV1570" s="34"/>
      <c r="AW1570" s="34"/>
      <c r="AX1570" s="30"/>
      <c r="AY1570" s="34"/>
      <c r="AZ1570" s="34"/>
      <c r="BA1570" s="30"/>
      <c r="BB1570" s="34"/>
      <c r="BC1570" s="34"/>
      <c r="BD1570" s="30"/>
      <c r="BE1570" s="34"/>
      <c r="BF1570" s="34"/>
      <c r="BG1570" s="30"/>
      <c r="BH1570" s="34"/>
      <c r="BI1570" s="34"/>
      <c r="BJ1570" s="30"/>
      <c r="BK1570" s="34"/>
      <c r="BL1570" s="34"/>
      <c r="BM1570" s="122"/>
      <c r="BN1570" s="28"/>
      <c r="BO1570" s="34"/>
      <c r="BP1570" s="30"/>
      <c r="BQ1570" s="30"/>
      <c r="BR1570" s="31"/>
      <c r="BS1570" s="31"/>
      <c r="BT1570" s="31"/>
      <c r="BU1570" s="31"/>
      <c r="BV1570" s="31"/>
      <c r="BW1570" s="31"/>
      <c r="BX1570" s="31"/>
      <c r="BY1570" s="31"/>
      <c r="BZ1570" s="31"/>
      <c r="CA1570" s="31"/>
      <c r="CB1570" s="31"/>
      <c r="CC1570" s="31"/>
      <c r="CD1570" s="31"/>
      <c r="CE1570" s="31"/>
      <c r="CF1570" s="31"/>
      <c r="CG1570" s="31"/>
      <c r="CH1570" s="31"/>
      <c r="CI1570" s="31"/>
      <c r="CJ1570" s="31"/>
      <c r="CK1570" s="31"/>
      <c r="CL1570" s="31"/>
      <c r="CM1570" s="31"/>
      <c r="CN1570" s="31"/>
      <c r="CO1570" s="31"/>
      <c r="CP1570" s="31"/>
      <c r="CQ1570" s="31"/>
      <c r="CR1570" s="31"/>
      <c r="CS1570" s="31"/>
      <c r="CT1570" s="31"/>
      <c r="CU1570" s="31"/>
      <c r="CV1570" s="31"/>
      <c r="CW1570" s="31"/>
      <c r="CX1570" s="31"/>
      <c r="CY1570" s="31"/>
      <c r="CZ1570" s="31"/>
      <c r="DA1570" s="31"/>
      <c r="DB1570" s="31"/>
      <c r="DC1570" s="31"/>
      <c r="DD1570" s="31"/>
      <c r="DE1570" s="31"/>
      <c r="DF1570" s="31"/>
      <c r="DG1570" s="31"/>
      <c r="DH1570" s="31"/>
      <c r="DI1570" s="31"/>
      <c r="DJ1570" s="31"/>
      <c r="DK1570" s="31"/>
      <c r="DL1570" s="31"/>
      <c r="DM1570" s="31"/>
      <c r="DN1570" s="31"/>
      <c r="DO1570" s="31"/>
      <c r="DP1570" s="31"/>
      <c r="DQ1570" s="31"/>
      <c r="DR1570" s="31"/>
      <c r="DS1570" s="31"/>
      <c r="DT1570" s="31"/>
      <c r="DU1570" s="31"/>
      <c r="DV1570" s="31"/>
      <c r="DW1570" s="31"/>
      <c r="DX1570" s="31"/>
      <c r="DY1570" s="31"/>
      <c r="DZ1570" s="31"/>
      <c r="EA1570" s="31"/>
      <c r="EB1570" s="31"/>
      <c r="EC1570" s="31"/>
      <c r="ED1570" s="31"/>
      <c r="EE1570" s="31"/>
      <c r="EF1570" s="31"/>
      <c r="EG1570" s="31"/>
      <c r="EH1570" s="31"/>
      <c r="EI1570" s="31"/>
      <c r="EJ1570" s="31"/>
      <c r="EK1570" s="31"/>
      <c r="EL1570" s="31"/>
      <c r="EM1570" s="31"/>
      <c r="EN1570" s="31"/>
      <c r="EO1570" s="31"/>
      <c r="EP1570" s="31"/>
      <c r="EQ1570" s="31"/>
      <c r="ER1570" s="31"/>
      <c r="ES1570" s="31"/>
      <c r="ET1570" s="31"/>
      <c r="EU1570" s="31"/>
      <c r="EV1570" s="31"/>
      <c r="EW1570" s="31"/>
      <c r="EX1570" s="31"/>
      <c r="EY1570" s="31"/>
      <c r="EZ1570" s="31"/>
      <c r="FA1570" s="31"/>
      <c r="FB1570" s="31"/>
      <c r="FC1570" s="31"/>
      <c r="FD1570" s="31"/>
      <c r="FE1570" s="31"/>
      <c r="FF1570" s="31"/>
      <c r="FG1570" s="31"/>
      <c r="FH1570" s="31"/>
      <c r="FI1570" s="31"/>
      <c r="FJ1570" s="31"/>
      <c r="FK1570" s="31"/>
      <c r="FL1570" s="31"/>
      <c r="FM1570" s="31"/>
      <c r="FN1570" s="31"/>
      <c r="FO1570" s="31"/>
      <c r="FP1570" s="31"/>
      <c r="FQ1570" s="31"/>
      <c r="FR1570" s="31"/>
      <c r="FS1570" s="31"/>
      <c r="FT1570" s="31"/>
      <c r="FU1570" s="31"/>
      <c r="FV1570" s="31"/>
      <c r="FW1570" s="31"/>
      <c r="FX1570" s="31"/>
      <c r="FY1570" s="31"/>
      <c r="FZ1570" s="31"/>
      <c r="GA1570" s="31"/>
      <c r="GB1570" s="31"/>
      <c r="GC1570" s="31"/>
      <c r="GD1570" s="31"/>
      <c r="GE1570" s="31"/>
      <c r="GF1570" s="31"/>
      <c r="GG1570" s="31"/>
      <c r="GH1570" s="31"/>
      <c r="GI1570" s="31"/>
      <c r="GJ1570" s="31"/>
      <c r="GK1570" s="31"/>
      <c r="GL1570" s="31"/>
      <c r="GM1570" s="31"/>
      <c r="GN1570" s="31"/>
      <c r="GO1570" s="31"/>
      <c r="GP1570" s="31"/>
      <c r="GQ1570" s="31"/>
      <c r="GR1570" s="31"/>
      <c r="GS1570" s="31"/>
      <c r="GT1570" s="31"/>
      <c r="GU1570" s="31"/>
      <c r="GV1570" s="31"/>
      <c r="GW1570" s="31"/>
      <c r="GX1570" s="31"/>
      <c r="GY1570" s="31"/>
      <c r="GZ1570" s="31"/>
    </row>
    <row r="1571" spans="2:208" s="32" customFormat="1" x14ac:dyDescent="0.2">
      <c r="B1571" s="21"/>
      <c r="C1571" s="22"/>
      <c r="D1571" s="22"/>
      <c r="E1571" s="22"/>
      <c r="F1571" s="246"/>
      <c r="G1571" s="121"/>
      <c r="H1571" s="27"/>
      <c r="I1571" s="28"/>
      <c r="J1571" s="29"/>
      <c r="K1571" s="30"/>
      <c r="L1571" s="34"/>
      <c r="M1571" s="35"/>
      <c r="N1571" s="30"/>
      <c r="O1571" s="34"/>
      <c r="P1571" s="35"/>
      <c r="Q1571" s="30"/>
      <c r="R1571" s="34"/>
      <c r="S1571" s="35"/>
      <c r="T1571" s="30"/>
      <c r="U1571" s="34"/>
      <c r="V1571" s="35"/>
      <c r="W1571" s="30"/>
      <c r="X1571" s="34"/>
      <c r="Y1571" s="34"/>
      <c r="Z1571" s="30"/>
      <c r="AA1571" s="34"/>
      <c r="AB1571" s="34"/>
      <c r="AC1571" s="30"/>
      <c r="AD1571" s="34"/>
      <c r="AE1571" s="34"/>
      <c r="AF1571" s="30"/>
      <c r="AG1571" s="34"/>
      <c r="AH1571" s="34"/>
      <c r="AI1571" s="30"/>
      <c r="AJ1571" s="34"/>
      <c r="AK1571" s="34"/>
      <c r="AL1571" s="30"/>
      <c r="AM1571" s="34"/>
      <c r="AN1571" s="34"/>
      <c r="AO1571" s="30"/>
      <c r="AP1571" s="34"/>
      <c r="AQ1571" s="34"/>
      <c r="AR1571" s="30"/>
      <c r="AS1571" s="34"/>
      <c r="AT1571" s="34"/>
      <c r="AU1571" s="30"/>
      <c r="AV1571" s="34"/>
      <c r="AW1571" s="34"/>
      <c r="AX1571" s="30"/>
      <c r="AY1571" s="34"/>
      <c r="AZ1571" s="34"/>
      <c r="BA1571" s="30"/>
      <c r="BB1571" s="34"/>
      <c r="BC1571" s="34"/>
      <c r="BD1571" s="30"/>
      <c r="BE1571" s="34"/>
      <c r="BF1571" s="34"/>
      <c r="BG1571" s="30"/>
      <c r="BH1571" s="34"/>
      <c r="BI1571" s="34"/>
      <c r="BJ1571" s="30"/>
      <c r="BK1571" s="34"/>
      <c r="BL1571" s="34"/>
      <c r="BM1571" s="122"/>
      <c r="BN1571" s="28"/>
      <c r="BO1571" s="34"/>
      <c r="BP1571" s="30"/>
      <c r="BQ1571" s="30"/>
      <c r="BR1571" s="31"/>
      <c r="BS1571" s="31"/>
      <c r="BT1571" s="31"/>
      <c r="BU1571" s="31"/>
      <c r="BV1571" s="31"/>
      <c r="BW1571" s="31"/>
      <c r="BX1571" s="31"/>
      <c r="BY1571" s="31"/>
      <c r="BZ1571" s="31"/>
      <c r="CA1571" s="31"/>
      <c r="CB1571" s="31"/>
      <c r="CC1571" s="31"/>
      <c r="CD1571" s="31"/>
      <c r="CE1571" s="31"/>
      <c r="CF1571" s="31"/>
      <c r="CG1571" s="31"/>
      <c r="CH1571" s="31"/>
      <c r="CI1571" s="31"/>
      <c r="CJ1571" s="31"/>
      <c r="CK1571" s="31"/>
      <c r="CL1571" s="31"/>
      <c r="CM1571" s="31"/>
      <c r="CN1571" s="31"/>
      <c r="CO1571" s="31"/>
      <c r="CP1571" s="31"/>
      <c r="CQ1571" s="31"/>
      <c r="CR1571" s="31"/>
      <c r="CS1571" s="31"/>
      <c r="CT1571" s="31"/>
      <c r="CU1571" s="31"/>
      <c r="CV1571" s="31"/>
      <c r="CW1571" s="31"/>
      <c r="CX1571" s="31"/>
      <c r="CY1571" s="31"/>
      <c r="CZ1571" s="31"/>
      <c r="DA1571" s="31"/>
      <c r="DB1571" s="31"/>
      <c r="DC1571" s="31"/>
      <c r="DD1571" s="31"/>
      <c r="DE1571" s="31"/>
      <c r="DF1571" s="31"/>
      <c r="DG1571" s="31"/>
      <c r="DH1571" s="31"/>
      <c r="DI1571" s="31"/>
      <c r="DJ1571" s="31"/>
      <c r="DK1571" s="31"/>
      <c r="DL1571" s="31"/>
      <c r="DM1571" s="31"/>
      <c r="DN1571" s="31"/>
      <c r="DO1571" s="31"/>
      <c r="DP1571" s="31"/>
      <c r="DQ1571" s="31"/>
      <c r="DR1571" s="31"/>
      <c r="DS1571" s="31"/>
      <c r="DT1571" s="31"/>
      <c r="DU1571" s="31"/>
      <c r="DV1571" s="31"/>
      <c r="DW1571" s="31"/>
      <c r="DX1571" s="31"/>
      <c r="DY1571" s="31"/>
      <c r="DZ1571" s="31"/>
      <c r="EA1571" s="31"/>
      <c r="EB1571" s="31"/>
      <c r="EC1571" s="31"/>
      <c r="ED1571" s="31"/>
      <c r="EE1571" s="31"/>
      <c r="EF1571" s="31"/>
      <c r="EG1571" s="31"/>
      <c r="EH1571" s="31"/>
      <c r="EI1571" s="31"/>
      <c r="EJ1571" s="31"/>
      <c r="EK1571" s="31"/>
      <c r="EL1571" s="31"/>
      <c r="EM1571" s="31"/>
      <c r="EN1571" s="31"/>
      <c r="EO1571" s="31"/>
      <c r="EP1571" s="31"/>
      <c r="EQ1571" s="31"/>
      <c r="ER1571" s="31"/>
      <c r="ES1571" s="31"/>
      <c r="ET1571" s="31"/>
      <c r="EU1571" s="31"/>
      <c r="EV1571" s="31"/>
      <c r="EW1571" s="31"/>
      <c r="EX1571" s="31"/>
      <c r="EY1571" s="31"/>
      <c r="EZ1571" s="31"/>
      <c r="FA1571" s="31"/>
      <c r="FB1571" s="31"/>
      <c r="FC1571" s="31"/>
      <c r="FD1571" s="31"/>
      <c r="FE1571" s="31"/>
      <c r="FF1571" s="31"/>
      <c r="FG1571" s="31"/>
      <c r="FH1571" s="31"/>
      <c r="FI1571" s="31"/>
      <c r="FJ1571" s="31"/>
      <c r="FK1571" s="31"/>
      <c r="FL1571" s="31"/>
      <c r="FM1571" s="31"/>
      <c r="FN1571" s="31"/>
      <c r="FO1571" s="31"/>
      <c r="FP1571" s="31"/>
      <c r="FQ1571" s="31"/>
      <c r="FR1571" s="31"/>
      <c r="FS1571" s="31"/>
      <c r="FT1571" s="31"/>
      <c r="FU1571" s="31"/>
      <c r="FV1571" s="31"/>
      <c r="FW1571" s="31"/>
      <c r="FX1571" s="31"/>
      <c r="FY1571" s="31"/>
      <c r="FZ1571" s="31"/>
      <c r="GA1571" s="31"/>
      <c r="GB1571" s="31"/>
      <c r="GC1571" s="31"/>
      <c r="GD1571" s="31"/>
      <c r="GE1571" s="31"/>
      <c r="GF1571" s="31"/>
      <c r="GG1571" s="31"/>
      <c r="GH1571" s="31"/>
      <c r="GI1571" s="31"/>
      <c r="GJ1571" s="31"/>
      <c r="GK1571" s="31"/>
      <c r="GL1571" s="31"/>
      <c r="GM1571" s="31"/>
      <c r="GN1571" s="31"/>
      <c r="GO1571" s="31"/>
      <c r="GP1571" s="31"/>
      <c r="GQ1571" s="31"/>
      <c r="GR1571" s="31"/>
      <c r="GS1571" s="31"/>
      <c r="GT1571" s="31"/>
      <c r="GU1571" s="31"/>
      <c r="GV1571" s="31"/>
      <c r="GW1571" s="31"/>
      <c r="GX1571" s="31"/>
      <c r="GY1571" s="31"/>
      <c r="GZ1571" s="31"/>
    </row>
    <row r="1572" spans="2:208" s="32" customFormat="1" x14ac:dyDescent="0.2">
      <c r="B1572" s="21"/>
      <c r="C1572" s="22"/>
      <c r="D1572" s="22"/>
      <c r="E1572" s="22"/>
      <c r="F1572" s="246"/>
      <c r="G1572" s="121"/>
      <c r="H1572" s="27"/>
      <c r="I1572" s="28"/>
      <c r="J1572" s="29"/>
      <c r="K1572" s="30"/>
      <c r="L1572" s="34"/>
      <c r="M1572" s="35"/>
      <c r="N1572" s="30"/>
      <c r="O1572" s="34"/>
      <c r="P1572" s="35"/>
      <c r="Q1572" s="30"/>
      <c r="R1572" s="34"/>
      <c r="S1572" s="35"/>
      <c r="T1572" s="30"/>
      <c r="U1572" s="34"/>
      <c r="V1572" s="35"/>
      <c r="W1572" s="30"/>
      <c r="X1572" s="34"/>
      <c r="Y1572" s="34"/>
      <c r="Z1572" s="30"/>
      <c r="AA1572" s="34"/>
      <c r="AB1572" s="34"/>
      <c r="AC1572" s="30"/>
      <c r="AD1572" s="34"/>
      <c r="AE1572" s="34"/>
      <c r="AF1572" s="30"/>
      <c r="AG1572" s="34"/>
      <c r="AH1572" s="34"/>
      <c r="AI1572" s="30"/>
      <c r="AJ1572" s="34"/>
      <c r="AK1572" s="34"/>
      <c r="AL1572" s="30"/>
      <c r="AM1572" s="34"/>
      <c r="AN1572" s="34"/>
      <c r="AO1572" s="30"/>
      <c r="AP1572" s="34"/>
      <c r="AQ1572" s="34"/>
      <c r="AR1572" s="30"/>
      <c r="AS1572" s="34"/>
      <c r="AT1572" s="34"/>
      <c r="AU1572" s="30"/>
      <c r="AV1572" s="34"/>
      <c r="AW1572" s="34"/>
      <c r="AX1572" s="30"/>
      <c r="AY1572" s="34"/>
      <c r="AZ1572" s="34"/>
      <c r="BA1572" s="30"/>
      <c r="BB1572" s="34"/>
      <c r="BC1572" s="34"/>
      <c r="BD1572" s="30"/>
      <c r="BE1572" s="34"/>
      <c r="BF1572" s="34"/>
      <c r="BG1572" s="30"/>
      <c r="BH1572" s="34"/>
      <c r="BI1572" s="34"/>
      <c r="BJ1572" s="30"/>
      <c r="BK1572" s="34"/>
      <c r="BL1572" s="34"/>
      <c r="BM1572" s="122"/>
      <c r="BN1572" s="28"/>
      <c r="BO1572" s="34"/>
      <c r="BP1572" s="30"/>
      <c r="BQ1572" s="30"/>
      <c r="BR1572" s="31"/>
      <c r="BS1572" s="31"/>
      <c r="BT1572" s="31"/>
      <c r="BU1572" s="31"/>
      <c r="BV1572" s="31"/>
      <c r="BW1572" s="31"/>
      <c r="BX1572" s="31"/>
      <c r="BY1572" s="31"/>
      <c r="BZ1572" s="31"/>
      <c r="CA1572" s="31"/>
      <c r="CB1572" s="31"/>
      <c r="CC1572" s="31"/>
      <c r="CD1572" s="31"/>
      <c r="CE1572" s="31"/>
      <c r="CF1572" s="31"/>
      <c r="CG1572" s="31"/>
      <c r="CH1572" s="31"/>
      <c r="CI1572" s="31"/>
      <c r="CJ1572" s="31"/>
      <c r="CK1572" s="31"/>
      <c r="CL1572" s="31"/>
      <c r="CM1572" s="31"/>
      <c r="CN1572" s="31"/>
      <c r="CO1572" s="31"/>
      <c r="CP1572" s="31"/>
      <c r="CQ1572" s="31"/>
      <c r="CR1572" s="31"/>
      <c r="CS1572" s="31"/>
      <c r="CT1572" s="31"/>
      <c r="CU1572" s="31"/>
      <c r="CV1572" s="31"/>
      <c r="CW1572" s="31"/>
      <c r="CX1572" s="31"/>
      <c r="CY1572" s="31"/>
      <c r="CZ1572" s="31"/>
      <c r="DA1572" s="31"/>
      <c r="DB1572" s="31"/>
      <c r="DC1572" s="31"/>
      <c r="DD1572" s="31"/>
      <c r="DE1572" s="31"/>
      <c r="DF1572" s="31"/>
      <c r="DG1572" s="31"/>
      <c r="DH1572" s="31"/>
      <c r="DI1572" s="31"/>
      <c r="DJ1572" s="31"/>
      <c r="DK1572" s="31"/>
      <c r="DL1572" s="31"/>
      <c r="DM1572" s="31"/>
      <c r="DN1572" s="31"/>
      <c r="DO1572" s="31"/>
      <c r="DP1572" s="31"/>
      <c r="DQ1572" s="31"/>
      <c r="DR1572" s="31"/>
      <c r="DS1572" s="31"/>
      <c r="DT1572" s="31"/>
      <c r="DU1572" s="31"/>
      <c r="DV1572" s="31"/>
      <c r="DW1572" s="31"/>
      <c r="DX1572" s="31"/>
      <c r="DY1572" s="31"/>
      <c r="DZ1572" s="31"/>
      <c r="EA1572" s="31"/>
      <c r="EB1572" s="31"/>
      <c r="EC1572" s="31"/>
      <c r="ED1572" s="31"/>
      <c r="EE1572" s="31"/>
      <c r="EF1572" s="31"/>
      <c r="EG1572" s="31"/>
      <c r="EH1572" s="31"/>
      <c r="EI1572" s="31"/>
      <c r="EJ1572" s="31"/>
      <c r="EK1572" s="31"/>
      <c r="EL1572" s="31"/>
      <c r="EM1572" s="31"/>
      <c r="EN1572" s="31"/>
      <c r="EO1572" s="31"/>
      <c r="EP1572" s="31"/>
      <c r="EQ1572" s="31"/>
      <c r="ER1572" s="31"/>
      <c r="ES1572" s="31"/>
      <c r="ET1572" s="31"/>
      <c r="EU1572" s="31"/>
      <c r="EV1572" s="31"/>
      <c r="EW1572" s="31"/>
      <c r="EX1572" s="31"/>
      <c r="EY1572" s="31"/>
      <c r="EZ1572" s="31"/>
      <c r="FA1572" s="31"/>
      <c r="FB1572" s="31"/>
      <c r="FC1572" s="31"/>
      <c r="FD1572" s="31"/>
      <c r="FE1572" s="31"/>
      <c r="FF1572" s="31"/>
      <c r="FG1572" s="31"/>
      <c r="FH1572" s="31"/>
      <c r="FI1572" s="31"/>
      <c r="FJ1572" s="31"/>
      <c r="FK1572" s="31"/>
      <c r="FL1572" s="31"/>
      <c r="FM1572" s="31"/>
      <c r="FN1572" s="31"/>
      <c r="FO1572" s="31"/>
      <c r="FP1572" s="31"/>
      <c r="FQ1572" s="31"/>
      <c r="FR1572" s="31"/>
      <c r="FS1572" s="31"/>
      <c r="FT1572" s="31"/>
      <c r="FU1572" s="31"/>
      <c r="FV1572" s="31"/>
      <c r="FW1572" s="31"/>
      <c r="FX1572" s="31"/>
      <c r="FY1572" s="31"/>
      <c r="FZ1572" s="31"/>
      <c r="GA1572" s="31"/>
      <c r="GB1572" s="31"/>
      <c r="GC1572" s="31"/>
      <c r="GD1572" s="31"/>
      <c r="GE1572" s="31"/>
      <c r="GF1572" s="31"/>
      <c r="GG1572" s="31"/>
      <c r="GH1572" s="31"/>
      <c r="GI1572" s="31"/>
      <c r="GJ1572" s="31"/>
      <c r="GK1572" s="31"/>
      <c r="GL1572" s="31"/>
      <c r="GM1572" s="31"/>
      <c r="GN1572" s="31"/>
      <c r="GO1572" s="31"/>
      <c r="GP1572" s="31"/>
      <c r="GQ1572" s="31"/>
      <c r="GR1572" s="31"/>
      <c r="GS1572" s="31"/>
      <c r="GT1572" s="31"/>
      <c r="GU1572" s="31"/>
      <c r="GV1572" s="31"/>
      <c r="GW1572" s="31"/>
      <c r="GX1572" s="31"/>
      <c r="GY1572" s="31"/>
      <c r="GZ1572" s="31"/>
    </row>
    <row r="1573" spans="2:208" s="32" customFormat="1" x14ac:dyDescent="0.2">
      <c r="B1573" s="21"/>
      <c r="C1573" s="22"/>
      <c r="D1573" s="22"/>
      <c r="E1573" s="22"/>
      <c r="F1573" s="246"/>
      <c r="G1573" s="121"/>
      <c r="H1573" s="27"/>
      <c r="I1573" s="28"/>
      <c r="J1573" s="29"/>
      <c r="K1573" s="30"/>
      <c r="L1573" s="34"/>
      <c r="M1573" s="35"/>
      <c r="N1573" s="30"/>
      <c r="O1573" s="34"/>
      <c r="P1573" s="35"/>
      <c r="Q1573" s="30"/>
      <c r="R1573" s="34"/>
      <c r="S1573" s="35"/>
      <c r="T1573" s="30"/>
      <c r="U1573" s="34"/>
      <c r="V1573" s="35"/>
      <c r="W1573" s="30"/>
      <c r="X1573" s="34"/>
      <c r="Y1573" s="34"/>
      <c r="Z1573" s="30"/>
      <c r="AA1573" s="34"/>
      <c r="AB1573" s="34"/>
      <c r="AC1573" s="30"/>
      <c r="AD1573" s="34"/>
      <c r="AE1573" s="34"/>
      <c r="AF1573" s="30"/>
      <c r="AG1573" s="34"/>
      <c r="AH1573" s="34"/>
      <c r="AI1573" s="30"/>
      <c r="AJ1573" s="34"/>
      <c r="AK1573" s="34"/>
      <c r="AL1573" s="30"/>
      <c r="AM1573" s="34"/>
      <c r="AN1573" s="34"/>
      <c r="AO1573" s="30"/>
      <c r="AP1573" s="34"/>
      <c r="AQ1573" s="34"/>
      <c r="AR1573" s="30"/>
      <c r="AS1573" s="34"/>
      <c r="AT1573" s="34"/>
      <c r="AU1573" s="30"/>
      <c r="AV1573" s="34"/>
      <c r="AW1573" s="34"/>
      <c r="AX1573" s="30"/>
      <c r="AY1573" s="34"/>
      <c r="AZ1573" s="34"/>
      <c r="BA1573" s="30"/>
      <c r="BB1573" s="34"/>
      <c r="BC1573" s="34"/>
      <c r="BD1573" s="30"/>
      <c r="BE1573" s="34"/>
      <c r="BF1573" s="34"/>
      <c r="BG1573" s="30"/>
      <c r="BH1573" s="34"/>
      <c r="BI1573" s="34"/>
      <c r="BJ1573" s="30"/>
      <c r="BK1573" s="34"/>
      <c r="BL1573" s="34"/>
      <c r="BM1573" s="122"/>
      <c r="BN1573" s="28"/>
      <c r="BO1573" s="34"/>
      <c r="BP1573" s="30"/>
      <c r="BQ1573" s="30"/>
      <c r="BR1573" s="31"/>
      <c r="BS1573" s="31"/>
      <c r="BT1573" s="31"/>
      <c r="BU1573" s="31"/>
      <c r="BV1573" s="31"/>
      <c r="BW1573" s="31"/>
      <c r="BX1573" s="31"/>
      <c r="BY1573" s="31"/>
      <c r="BZ1573" s="31"/>
      <c r="CA1573" s="31"/>
      <c r="CB1573" s="31"/>
      <c r="CC1573" s="31"/>
      <c r="CD1573" s="31"/>
      <c r="CE1573" s="31"/>
      <c r="CF1573" s="31"/>
      <c r="CG1573" s="31"/>
      <c r="CH1573" s="31"/>
      <c r="CI1573" s="31"/>
      <c r="CJ1573" s="31"/>
      <c r="CK1573" s="31"/>
      <c r="CL1573" s="31"/>
      <c r="CM1573" s="31"/>
      <c r="CN1573" s="31"/>
      <c r="CO1573" s="31"/>
      <c r="CP1573" s="31"/>
      <c r="CQ1573" s="31"/>
      <c r="CR1573" s="31"/>
      <c r="CS1573" s="31"/>
      <c r="CT1573" s="31"/>
      <c r="CU1573" s="31"/>
      <c r="CV1573" s="31"/>
      <c r="CW1573" s="31"/>
      <c r="CX1573" s="31"/>
      <c r="CY1573" s="31"/>
      <c r="CZ1573" s="31"/>
      <c r="DA1573" s="31"/>
      <c r="DB1573" s="31"/>
      <c r="DC1573" s="31"/>
      <c r="DD1573" s="31"/>
      <c r="DE1573" s="31"/>
      <c r="DF1573" s="31"/>
      <c r="DG1573" s="31"/>
      <c r="DH1573" s="31"/>
      <c r="DI1573" s="31"/>
      <c r="DJ1573" s="31"/>
      <c r="DK1573" s="31"/>
      <c r="DL1573" s="31"/>
      <c r="DM1573" s="31"/>
      <c r="DN1573" s="31"/>
      <c r="DO1573" s="31"/>
      <c r="DP1573" s="31"/>
      <c r="DQ1573" s="31"/>
      <c r="DR1573" s="31"/>
      <c r="DS1573" s="31"/>
      <c r="DT1573" s="31"/>
      <c r="DU1573" s="31"/>
      <c r="DV1573" s="31"/>
      <c r="DW1573" s="31"/>
      <c r="DX1573" s="31"/>
      <c r="DY1573" s="31"/>
      <c r="DZ1573" s="31"/>
      <c r="EA1573" s="31"/>
      <c r="EB1573" s="31"/>
      <c r="EC1573" s="31"/>
      <c r="ED1573" s="31"/>
      <c r="EE1573" s="31"/>
      <c r="EF1573" s="31"/>
      <c r="EG1573" s="31"/>
      <c r="EH1573" s="31"/>
      <c r="EI1573" s="31"/>
      <c r="EJ1573" s="31"/>
      <c r="EK1573" s="31"/>
      <c r="EL1573" s="31"/>
      <c r="EM1573" s="31"/>
      <c r="EN1573" s="31"/>
      <c r="EO1573" s="31"/>
      <c r="EP1573" s="31"/>
      <c r="EQ1573" s="31"/>
      <c r="ER1573" s="31"/>
      <c r="ES1573" s="31"/>
      <c r="ET1573" s="31"/>
      <c r="EU1573" s="31"/>
      <c r="EV1573" s="31"/>
      <c r="EW1573" s="31"/>
      <c r="EX1573" s="31"/>
      <c r="EY1573" s="31"/>
      <c r="EZ1573" s="31"/>
      <c r="FA1573" s="31"/>
      <c r="FB1573" s="31"/>
      <c r="FC1573" s="31"/>
      <c r="FD1573" s="31"/>
      <c r="FE1573" s="31"/>
      <c r="FF1573" s="31"/>
      <c r="FG1573" s="31"/>
      <c r="FH1573" s="31"/>
      <c r="FI1573" s="31"/>
      <c r="FJ1573" s="31"/>
      <c r="FK1573" s="31"/>
      <c r="FL1573" s="31"/>
      <c r="FM1573" s="31"/>
      <c r="FN1573" s="31"/>
      <c r="FO1573" s="31"/>
      <c r="FP1573" s="31"/>
      <c r="FQ1573" s="31"/>
      <c r="FR1573" s="31"/>
      <c r="FS1573" s="31"/>
      <c r="FT1573" s="31"/>
      <c r="FU1573" s="31"/>
      <c r="FV1573" s="31"/>
      <c r="FW1573" s="31"/>
      <c r="FX1573" s="31"/>
      <c r="FY1573" s="31"/>
      <c r="FZ1573" s="31"/>
      <c r="GA1573" s="31"/>
      <c r="GB1573" s="31"/>
      <c r="GC1573" s="31"/>
      <c r="GD1573" s="31"/>
      <c r="GE1573" s="31"/>
      <c r="GF1573" s="31"/>
      <c r="GG1573" s="31"/>
      <c r="GH1573" s="31"/>
      <c r="GI1573" s="31"/>
      <c r="GJ1573" s="31"/>
      <c r="GK1573" s="31"/>
      <c r="GL1573" s="31"/>
      <c r="GM1573" s="31"/>
      <c r="GN1573" s="31"/>
      <c r="GO1573" s="31"/>
      <c r="GP1573" s="31"/>
      <c r="GQ1573" s="31"/>
      <c r="GR1573" s="31"/>
      <c r="GS1573" s="31"/>
      <c r="GT1573" s="31"/>
      <c r="GU1573" s="31"/>
      <c r="GV1573" s="31"/>
      <c r="GW1573" s="31"/>
      <c r="GX1573" s="31"/>
      <c r="GY1573" s="31"/>
      <c r="GZ1573" s="31"/>
    </row>
    <row r="1574" spans="2:208" s="32" customFormat="1" x14ac:dyDescent="0.2">
      <c r="B1574" s="21"/>
      <c r="C1574" s="22"/>
      <c r="D1574" s="22"/>
      <c r="E1574" s="22"/>
      <c r="F1574" s="246"/>
      <c r="G1574" s="121"/>
      <c r="H1574" s="27"/>
      <c r="I1574" s="28"/>
      <c r="J1574" s="29"/>
      <c r="K1574" s="30"/>
      <c r="L1574" s="34"/>
      <c r="M1574" s="35"/>
      <c r="N1574" s="30"/>
      <c r="O1574" s="34"/>
      <c r="P1574" s="35"/>
      <c r="Q1574" s="30"/>
      <c r="R1574" s="34"/>
      <c r="S1574" s="35"/>
      <c r="T1574" s="30"/>
      <c r="U1574" s="34"/>
      <c r="V1574" s="35"/>
      <c r="W1574" s="30"/>
      <c r="X1574" s="34"/>
      <c r="Y1574" s="34"/>
      <c r="Z1574" s="30"/>
      <c r="AA1574" s="34"/>
      <c r="AB1574" s="34"/>
      <c r="AC1574" s="30"/>
      <c r="AD1574" s="34"/>
      <c r="AE1574" s="34"/>
      <c r="AF1574" s="30"/>
      <c r="AG1574" s="34"/>
      <c r="AH1574" s="34"/>
      <c r="AI1574" s="30"/>
      <c r="AJ1574" s="34"/>
      <c r="AK1574" s="34"/>
      <c r="AL1574" s="30"/>
      <c r="AM1574" s="34"/>
      <c r="AN1574" s="34"/>
      <c r="AO1574" s="30"/>
      <c r="AP1574" s="34"/>
      <c r="AQ1574" s="34"/>
      <c r="AR1574" s="30"/>
      <c r="AS1574" s="34"/>
      <c r="AT1574" s="34"/>
      <c r="AU1574" s="30"/>
      <c r="AV1574" s="34"/>
      <c r="AW1574" s="34"/>
      <c r="AX1574" s="30"/>
      <c r="AY1574" s="34"/>
      <c r="AZ1574" s="34"/>
      <c r="BA1574" s="30"/>
      <c r="BB1574" s="34"/>
      <c r="BC1574" s="34"/>
      <c r="BD1574" s="30"/>
      <c r="BE1574" s="34"/>
      <c r="BF1574" s="34"/>
      <c r="BG1574" s="30"/>
      <c r="BH1574" s="34"/>
      <c r="BI1574" s="34"/>
      <c r="BJ1574" s="30"/>
      <c r="BK1574" s="34"/>
      <c r="BL1574" s="34"/>
      <c r="BM1574" s="122"/>
      <c r="BN1574" s="28"/>
      <c r="BO1574" s="34"/>
      <c r="BP1574" s="30"/>
      <c r="BQ1574" s="30"/>
      <c r="BR1574" s="31"/>
      <c r="BS1574" s="31"/>
      <c r="BT1574" s="31"/>
      <c r="BU1574" s="31"/>
      <c r="BV1574" s="31"/>
      <c r="BW1574" s="31"/>
      <c r="BX1574" s="31"/>
      <c r="BY1574" s="31"/>
      <c r="BZ1574" s="31"/>
      <c r="CA1574" s="31"/>
      <c r="CB1574" s="31"/>
      <c r="CC1574" s="31"/>
      <c r="CD1574" s="31"/>
      <c r="CE1574" s="31"/>
      <c r="CF1574" s="31"/>
      <c r="CG1574" s="31"/>
      <c r="CH1574" s="31"/>
      <c r="CI1574" s="31"/>
      <c r="CJ1574" s="31"/>
      <c r="CK1574" s="31"/>
      <c r="CL1574" s="31"/>
      <c r="CM1574" s="31"/>
      <c r="CN1574" s="31"/>
      <c r="CO1574" s="31"/>
      <c r="CP1574" s="31"/>
      <c r="CQ1574" s="31"/>
      <c r="CR1574" s="31"/>
      <c r="CS1574" s="31"/>
      <c r="CT1574" s="31"/>
      <c r="CU1574" s="31"/>
      <c r="CV1574" s="31"/>
      <c r="CW1574" s="31"/>
      <c r="CX1574" s="31"/>
      <c r="CY1574" s="31"/>
      <c r="CZ1574" s="31"/>
      <c r="DA1574" s="31"/>
      <c r="DB1574" s="31"/>
      <c r="DC1574" s="31"/>
      <c r="DD1574" s="31"/>
      <c r="DE1574" s="31"/>
      <c r="DF1574" s="31"/>
      <c r="DG1574" s="31"/>
      <c r="DH1574" s="31"/>
      <c r="DI1574" s="31"/>
      <c r="DJ1574" s="31"/>
      <c r="DK1574" s="31"/>
      <c r="DL1574" s="31"/>
      <c r="DM1574" s="31"/>
      <c r="DN1574" s="31"/>
      <c r="DO1574" s="31"/>
      <c r="DP1574" s="31"/>
      <c r="DQ1574" s="31"/>
      <c r="DR1574" s="31"/>
      <c r="DS1574" s="31"/>
      <c r="DT1574" s="31"/>
      <c r="DU1574" s="31"/>
      <c r="DV1574" s="31"/>
      <c r="DW1574" s="31"/>
      <c r="DX1574" s="31"/>
      <c r="DY1574" s="31"/>
      <c r="DZ1574" s="31"/>
      <c r="EA1574" s="31"/>
      <c r="EB1574" s="31"/>
      <c r="EC1574" s="31"/>
      <c r="ED1574" s="31"/>
      <c r="EE1574" s="31"/>
      <c r="EF1574" s="31"/>
      <c r="EG1574" s="31"/>
      <c r="EH1574" s="31"/>
      <c r="EI1574" s="31"/>
      <c r="EJ1574" s="31"/>
      <c r="EK1574" s="31"/>
      <c r="EL1574" s="31"/>
      <c r="EM1574" s="31"/>
      <c r="EN1574" s="31"/>
      <c r="EO1574" s="31"/>
      <c r="EP1574" s="31"/>
      <c r="EQ1574" s="31"/>
      <c r="ER1574" s="31"/>
      <c r="ES1574" s="31"/>
      <c r="ET1574" s="31"/>
      <c r="EU1574" s="31"/>
      <c r="EV1574" s="31"/>
      <c r="EW1574" s="31"/>
      <c r="EX1574" s="31"/>
      <c r="EY1574" s="31"/>
      <c r="EZ1574" s="31"/>
      <c r="FA1574" s="31"/>
      <c r="FB1574" s="31"/>
      <c r="FC1574" s="31"/>
      <c r="FD1574" s="31"/>
      <c r="FE1574" s="31"/>
      <c r="FF1574" s="31"/>
      <c r="FG1574" s="31"/>
      <c r="FH1574" s="31"/>
      <c r="FI1574" s="31"/>
      <c r="FJ1574" s="31"/>
      <c r="FK1574" s="31"/>
      <c r="FL1574" s="31"/>
      <c r="FM1574" s="31"/>
      <c r="FN1574" s="31"/>
      <c r="FO1574" s="31"/>
      <c r="FP1574" s="31"/>
      <c r="FQ1574" s="31"/>
      <c r="FR1574" s="31"/>
      <c r="FS1574" s="31"/>
      <c r="FT1574" s="31"/>
      <c r="FU1574" s="31"/>
      <c r="FV1574" s="31"/>
      <c r="FW1574" s="31"/>
      <c r="FX1574" s="31"/>
      <c r="FY1574" s="31"/>
      <c r="FZ1574" s="31"/>
      <c r="GA1574" s="31"/>
      <c r="GB1574" s="31"/>
      <c r="GC1574" s="31"/>
      <c r="GD1574" s="31"/>
      <c r="GE1574" s="31"/>
      <c r="GF1574" s="31"/>
      <c r="GG1574" s="31"/>
      <c r="GH1574" s="31"/>
      <c r="GI1574" s="31"/>
      <c r="GJ1574" s="31"/>
      <c r="GK1574" s="31"/>
      <c r="GL1574" s="31"/>
      <c r="GM1574" s="31"/>
      <c r="GN1574" s="31"/>
      <c r="GO1574" s="31"/>
      <c r="GP1574" s="31"/>
      <c r="GQ1574" s="31"/>
      <c r="GR1574" s="31"/>
      <c r="GS1574" s="31"/>
      <c r="GT1574" s="31"/>
      <c r="GU1574" s="31"/>
      <c r="GV1574" s="31"/>
      <c r="GW1574" s="31"/>
      <c r="GX1574" s="31"/>
      <c r="GY1574" s="31"/>
      <c r="GZ1574" s="31"/>
    </row>
    <row r="1575" spans="2:208" s="32" customFormat="1" x14ac:dyDescent="0.2">
      <c r="B1575" s="21"/>
      <c r="C1575" s="22"/>
      <c r="D1575" s="22"/>
      <c r="E1575" s="22"/>
      <c r="F1575" s="246"/>
      <c r="G1575" s="121"/>
      <c r="H1575" s="27"/>
      <c r="I1575" s="28"/>
      <c r="J1575" s="29"/>
      <c r="K1575" s="30"/>
      <c r="L1575" s="34"/>
      <c r="M1575" s="35"/>
      <c r="N1575" s="30"/>
      <c r="O1575" s="34"/>
      <c r="P1575" s="35"/>
      <c r="Q1575" s="30"/>
      <c r="R1575" s="34"/>
      <c r="S1575" s="35"/>
      <c r="T1575" s="30"/>
      <c r="U1575" s="34"/>
      <c r="V1575" s="35"/>
      <c r="W1575" s="30"/>
      <c r="X1575" s="34"/>
      <c r="Y1575" s="34"/>
      <c r="Z1575" s="30"/>
      <c r="AA1575" s="34"/>
      <c r="AB1575" s="34"/>
      <c r="AC1575" s="30"/>
      <c r="AD1575" s="34"/>
      <c r="AE1575" s="34"/>
      <c r="AF1575" s="30"/>
      <c r="AG1575" s="34"/>
      <c r="AH1575" s="34"/>
      <c r="AI1575" s="30"/>
      <c r="AJ1575" s="34"/>
      <c r="AK1575" s="34"/>
      <c r="AL1575" s="30"/>
      <c r="AM1575" s="34"/>
      <c r="AN1575" s="34"/>
      <c r="AO1575" s="30"/>
      <c r="AP1575" s="34"/>
      <c r="AQ1575" s="34"/>
      <c r="AR1575" s="30"/>
      <c r="AS1575" s="34"/>
      <c r="AT1575" s="34"/>
      <c r="AU1575" s="30"/>
      <c r="AV1575" s="34"/>
      <c r="AW1575" s="34"/>
      <c r="AX1575" s="30"/>
      <c r="AY1575" s="34"/>
      <c r="AZ1575" s="34"/>
      <c r="BA1575" s="30"/>
      <c r="BB1575" s="34"/>
      <c r="BC1575" s="34"/>
      <c r="BD1575" s="30"/>
      <c r="BE1575" s="34"/>
      <c r="BF1575" s="34"/>
      <c r="BG1575" s="30"/>
      <c r="BH1575" s="34"/>
      <c r="BI1575" s="34"/>
      <c r="BJ1575" s="30"/>
      <c r="BK1575" s="34"/>
      <c r="BL1575" s="34"/>
      <c r="BM1575" s="122"/>
      <c r="BN1575" s="28"/>
      <c r="BO1575" s="34"/>
      <c r="BP1575" s="30"/>
      <c r="BQ1575" s="30"/>
      <c r="BR1575" s="31"/>
      <c r="BS1575" s="31"/>
      <c r="BT1575" s="31"/>
      <c r="BU1575" s="31"/>
      <c r="BV1575" s="31"/>
      <c r="BW1575" s="31"/>
      <c r="BX1575" s="31"/>
      <c r="BY1575" s="31"/>
      <c r="BZ1575" s="31"/>
      <c r="CA1575" s="31"/>
      <c r="CB1575" s="31"/>
      <c r="CC1575" s="31"/>
      <c r="CD1575" s="31"/>
      <c r="CE1575" s="31"/>
      <c r="CF1575" s="31"/>
      <c r="CG1575" s="31"/>
      <c r="CH1575" s="31"/>
      <c r="CI1575" s="31"/>
      <c r="CJ1575" s="31"/>
      <c r="CK1575" s="31"/>
      <c r="CL1575" s="31"/>
      <c r="CM1575" s="31"/>
      <c r="CN1575" s="31"/>
      <c r="CO1575" s="31"/>
      <c r="CP1575" s="31"/>
      <c r="CQ1575" s="31"/>
      <c r="CR1575" s="31"/>
      <c r="CS1575" s="31"/>
      <c r="CT1575" s="31"/>
      <c r="CU1575" s="31"/>
      <c r="CV1575" s="31"/>
      <c r="CW1575" s="31"/>
      <c r="CX1575" s="31"/>
      <c r="CY1575" s="31"/>
      <c r="CZ1575" s="31"/>
      <c r="DA1575" s="31"/>
      <c r="DB1575" s="31"/>
      <c r="DC1575" s="31"/>
      <c r="DD1575" s="31"/>
      <c r="DE1575" s="31"/>
      <c r="DF1575" s="31"/>
      <c r="DG1575" s="31"/>
      <c r="DH1575" s="31"/>
      <c r="DI1575" s="31"/>
      <c r="DJ1575" s="31"/>
      <c r="DK1575" s="31"/>
      <c r="DL1575" s="31"/>
      <c r="DM1575" s="31"/>
      <c r="DN1575" s="31"/>
      <c r="DO1575" s="31"/>
      <c r="DP1575" s="31"/>
      <c r="DQ1575" s="31"/>
      <c r="DR1575" s="31"/>
      <c r="DS1575" s="31"/>
      <c r="DT1575" s="31"/>
      <c r="DU1575" s="31"/>
      <c r="DV1575" s="31"/>
      <c r="DW1575" s="31"/>
      <c r="DX1575" s="31"/>
      <c r="DY1575" s="31"/>
      <c r="DZ1575" s="31"/>
      <c r="EA1575" s="31"/>
      <c r="EB1575" s="31"/>
      <c r="EC1575" s="31"/>
      <c r="ED1575" s="31"/>
      <c r="EE1575" s="31"/>
      <c r="EF1575" s="31"/>
      <c r="EG1575" s="31"/>
      <c r="EH1575" s="31"/>
      <c r="EI1575" s="31"/>
      <c r="EJ1575" s="31"/>
      <c r="EK1575" s="31"/>
      <c r="EL1575" s="31"/>
      <c r="EM1575" s="31"/>
      <c r="EN1575" s="31"/>
      <c r="EO1575" s="31"/>
      <c r="EP1575" s="31"/>
      <c r="EQ1575" s="31"/>
      <c r="ER1575" s="31"/>
      <c r="ES1575" s="31"/>
      <c r="ET1575" s="31"/>
      <c r="EU1575" s="31"/>
      <c r="EV1575" s="31"/>
      <c r="EW1575" s="31"/>
      <c r="EX1575" s="31"/>
      <c r="EY1575" s="31"/>
      <c r="EZ1575" s="31"/>
      <c r="FA1575" s="31"/>
      <c r="FB1575" s="31"/>
      <c r="FC1575" s="31"/>
      <c r="FD1575" s="31"/>
      <c r="FE1575" s="31"/>
      <c r="FF1575" s="31"/>
      <c r="FG1575" s="31"/>
      <c r="FH1575" s="31"/>
      <c r="FI1575" s="31"/>
      <c r="FJ1575" s="31"/>
      <c r="FK1575" s="31"/>
      <c r="FL1575" s="31"/>
      <c r="FM1575" s="31"/>
      <c r="FN1575" s="31"/>
      <c r="FO1575" s="31"/>
      <c r="FP1575" s="31"/>
      <c r="FQ1575" s="31"/>
      <c r="FR1575" s="31"/>
      <c r="FS1575" s="31"/>
      <c r="FT1575" s="31"/>
      <c r="FU1575" s="31"/>
      <c r="FV1575" s="31"/>
      <c r="FW1575" s="31"/>
      <c r="FX1575" s="31"/>
      <c r="FY1575" s="31"/>
      <c r="FZ1575" s="31"/>
      <c r="GA1575" s="31"/>
      <c r="GB1575" s="31"/>
      <c r="GC1575" s="31"/>
      <c r="GD1575" s="31"/>
      <c r="GE1575" s="31"/>
      <c r="GF1575" s="31"/>
      <c r="GG1575" s="31"/>
      <c r="GH1575" s="31"/>
      <c r="GI1575" s="31"/>
      <c r="GJ1575" s="31"/>
      <c r="GK1575" s="31"/>
      <c r="GL1575" s="31"/>
      <c r="GM1575" s="31"/>
      <c r="GN1575" s="31"/>
      <c r="GO1575" s="31"/>
      <c r="GP1575" s="31"/>
      <c r="GQ1575" s="31"/>
      <c r="GR1575" s="31"/>
      <c r="GS1575" s="31"/>
      <c r="GT1575" s="31"/>
      <c r="GU1575" s="31"/>
      <c r="GV1575" s="31"/>
      <c r="GW1575" s="31"/>
      <c r="GX1575" s="31"/>
      <c r="GY1575" s="31"/>
      <c r="GZ1575" s="31"/>
    </row>
    <row r="1576" spans="2:208" s="32" customFormat="1" x14ac:dyDescent="0.2">
      <c r="B1576" s="21"/>
      <c r="C1576" s="22"/>
      <c r="D1576" s="22"/>
      <c r="E1576" s="22"/>
      <c r="F1576" s="246"/>
      <c r="G1576" s="121"/>
      <c r="H1576" s="27"/>
      <c r="I1576" s="28"/>
      <c r="J1576" s="29"/>
      <c r="K1576" s="30"/>
      <c r="L1576" s="34"/>
      <c r="M1576" s="35"/>
      <c r="N1576" s="30"/>
      <c r="O1576" s="34"/>
      <c r="P1576" s="35"/>
      <c r="Q1576" s="30"/>
      <c r="R1576" s="34"/>
      <c r="S1576" s="35"/>
      <c r="T1576" s="30"/>
      <c r="U1576" s="34"/>
      <c r="V1576" s="35"/>
      <c r="W1576" s="30"/>
      <c r="X1576" s="34"/>
      <c r="Y1576" s="34"/>
      <c r="Z1576" s="30"/>
      <c r="AA1576" s="34"/>
      <c r="AB1576" s="34"/>
      <c r="AC1576" s="30"/>
      <c r="AD1576" s="34"/>
      <c r="AE1576" s="34"/>
      <c r="AF1576" s="30"/>
      <c r="AG1576" s="34"/>
      <c r="AH1576" s="34"/>
      <c r="AI1576" s="30"/>
      <c r="AJ1576" s="34"/>
      <c r="AK1576" s="34"/>
      <c r="AL1576" s="30"/>
      <c r="AM1576" s="34"/>
      <c r="AN1576" s="34"/>
      <c r="AO1576" s="30"/>
      <c r="AP1576" s="34"/>
      <c r="AQ1576" s="34"/>
      <c r="AR1576" s="30"/>
      <c r="AS1576" s="34"/>
      <c r="AT1576" s="34"/>
      <c r="AU1576" s="30"/>
      <c r="AV1576" s="34"/>
      <c r="AW1576" s="34"/>
      <c r="AX1576" s="30"/>
      <c r="AY1576" s="34"/>
      <c r="AZ1576" s="34"/>
      <c r="BA1576" s="30"/>
      <c r="BB1576" s="34"/>
      <c r="BC1576" s="34"/>
      <c r="BD1576" s="30"/>
      <c r="BE1576" s="34"/>
      <c r="BF1576" s="34"/>
      <c r="BG1576" s="30"/>
      <c r="BH1576" s="34"/>
      <c r="BI1576" s="34"/>
      <c r="BJ1576" s="30"/>
      <c r="BK1576" s="34"/>
      <c r="BL1576" s="34"/>
      <c r="BM1576" s="122"/>
      <c r="BN1576" s="28"/>
      <c r="BO1576" s="34"/>
      <c r="BP1576" s="30"/>
      <c r="BQ1576" s="30"/>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M1576" s="31"/>
      <c r="CN1576" s="31"/>
      <c r="CO1576" s="31"/>
      <c r="CP1576" s="31"/>
      <c r="CQ1576" s="31"/>
      <c r="CR1576" s="31"/>
      <c r="CS1576" s="31"/>
      <c r="CT1576" s="31"/>
      <c r="CU1576" s="31"/>
      <c r="CV1576" s="31"/>
      <c r="CW1576" s="31"/>
      <c r="CX1576" s="31"/>
      <c r="CY1576" s="31"/>
      <c r="CZ1576" s="31"/>
      <c r="DA1576" s="31"/>
      <c r="DB1576" s="31"/>
      <c r="DC1576" s="31"/>
      <c r="DD1576" s="31"/>
      <c r="DE1576" s="31"/>
      <c r="DF1576" s="31"/>
      <c r="DG1576" s="31"/>
      <c r="DH1576" s="31"/>
      <c r="DI1576" s="31"/>
      <c r="DJ1576" s="31"/>
      <c r="DK1576" s="31"/>
      <c r="DL1576" s="31"/>
      <c r="DM1576" s="31"/>
      <c r="DN1576" s="31"/>
      <c r="DO1576" s="31"/>
      <c r="DP1576" s="31"/>
      <c r="DQ1576" s="31"/>
      <c r="DR1576" s="31"/>
      <c r="DS1576" s="31"/>
      <c r="DT1576" s="31"/>
      <c r="DU1576" s="31"/>
      <c r="DV1576" s="31"/>
      <c r="DW1576" s="31"/>
      <c r="DX1576" s="31"/>
      <c r="DY1576" s="31"/>
      <c r="DZ1576" s="31"/>
      <c r="EA1576" s="31"/>
      <c r="EB1576" s="31"/>
      <c r="EC1576" s="31"/>
      <c r="ED1576" s="31"/>
      <c r="EE1576" s="31"/>
      <c r="EF1576" s="31"/>
      <c r="EG1576" s="31"/>
      <c r="EH1576" s="31"/>
      <c r="EI1576" s="31"/>
      <c r="EJ1576" s="31"/>
      <c r="EK1576" s="31"/>
      <c r="EL1576" s="31"/>
      <c r="EM1576" s="31"/>
      <c r="EN1576" s="31"/>
      <c r="EO1576" s="31"/>
      <c r="EP1576" s="31"/>
      <c r="EQ1576" s="31"/>
      <c r="ER1576" s="31"/>
      <c r="ES1576" s="31"/>
      <c r="ET1576" s="31"/>
      <c r="EU1576" s="31"/>
      <c r="EV1576" s="31"/>
      <c r="EW1576" s="31"/>
      <c r="EX1576" s="31"/>
      <c r="EY1576" s="31"/>
      <c r="EZ1576" s="31"/>
      <c r="FA1576" s="31"/>
      <c r="FB1576" s="31"/>
      <c r="FC1576" s="31"/>
      <c r="FD1576" s="31"/>
      <c r="FE1576" s="31"/>
      <c r="FF1576" s="31"/>
      <c r="FG1576" s="31"/>
      <c r="FH1576" s="31"/>
      <c r="FI1576" s="31"/>
      <c r="FJ1576" s="31"/>
      <c r="FK1576" s="31"/>
      <c r="FL1576" s="31"/>
      <c r="FM1576" s="31"/>
      <c r="FN1576" s="31"/>
      <c r="FO1576" s="31"/>
      <c r="FP1576" s="31"/>
      <c r="FQ1576" s="31"/>
      <c r="FR1576" s="31"/>
      <c r="FS1576" s="31"/>
      <c r="FT1576" s="31"/>
      <c r="FU1576" s="31"/>
      <c r="FV1576" s="31"/>
      <c r="FW1576" s="31"/>
      <c r="FX1576" s="31"/>
      <c r="FY1576" s="31"/>
      <c r="FZ1576" s="31"/>
      <c r="GA1576" s="31"/>
      <c r="GB1576" s="31"/>
      <c r="GC1576" s="31"/>
      <c r="GD1576" s="31"/>
      <c r="GE1576" s="31"/>
      <c r="GF1576" s="31"/>
      <c r="GG1576" s="31"/>
      <c r="GH1576" s="31"/>
      <c r="GI1576" s="31"/>
      <c r="GJ1576" s="31"/>
      <c r="GK1576" s="31"/>
      <c r="GL1576" s="31"/>
      <c r="GM1576" s="31"/>
      <c r="GN1576" s="31"/>
      <c r="GO1576" s="31"/>
      <c r="GP1576" s="31"/>
      <c r="GQ1576" s="31"/>
      <c r="GR1576" s="31"/>
      <c r="GS1576" s="31"/>
      <c r="GT1576" s="31"/>
      <c r="GU1576" s="31"/>
      <c r="GV1576" s="31"/>
      <c r="GW1576" s="31"/>
      <c r="GX1576" s="31"/>
      <c r="GY1576" s="31"/>
      <c r="GZ1576" s="31"/>
    </row>
    <row r="1577" spans="2:208" s="32" customFormat="1" x14ac:dyDescent="0.2">
      <c r="B1577" s="21"/>
      <c r="C1577" s="22"/>
      <c r="D1577" s="22"/>
      <c r="E1577" s="22"/>
      <c r="F1577" s="246"/>
      <c r="G1577" s="121"/>
      <c r="H1577" s="27"/>
      <c r="I1577" s="28"/>
      <c r="J1577" s="29"/>
      <c r="K1577" s="30"/>
      <c r="L1577" s="34"/>
      <c r="M1577" s="35"/>
      <c r="N1577" s="30"/>
      <c r="O1577" s="34"/>
      <c r="P1577" s="35"/>
      <c r="Q1577" s="30"/>
      <c r="R1577" s="34"/>
      <c r="S1577" s="35"/>
      <c r="T1577" s="30"/>
      <c r="U1577" s="34"/>
      <c r="V1577" s="35"/>
      <c r="W1577" s="30"/>
      <c r="X1577" s="34"/>
      <c r="Y1577" s="34"/>
      <c r="Z1577" s="30"/>
      <c r="AA1577" s="34"/>
      <c r="AB1577" s="34"/>
      <c r="AC1577" s="30"/>
      <c r="AD1577" s="34"/>
      <c r="AE1577" s="34"/>
      <c r="AF1577" s="30"/>
      <c r="AG1577" s="34"/>
      <c r="AH1577" s="34"/>
      <c r="AI1577" s="30"/>
      <c r="AJ1577" s="34"/>
      <c r="AK1577" s="34"/>
      <c r="AL1577" s="30"/>
      <c r="AM1577" s="34"/>
      <c r="AN1577" s="34"/>
      <c r="AO1577" s="30"/>
      <c r="AP1577" s="34"/>
      <c r="AQ1577" s="34"/>
      <c r="AR1577" s="30"/>
      <c r="AS1577" s="34"/>
      <c r="AT1577" s="34"/>
      <c r="AU1577" s="30"/>
      <c r="AV1577" s="34"/>
      <c r="AW1577" s="34"/>
      <c r="AX1577" s="30"/>
      <c r="AY1577" s="34"/>
      <c r="AZ1577" s="34"/>
      <c r="BA1577" s="30"/>
      <c r="BB1577" s="34"/>
      <c r="BC1577" s="34"/>
      <c r="BD1577" s="30"/>
      <c r="BE1577" s="34"/>
      <c r="BF1577" s="34"/>
      <c r="BG1577" s="30"/>
      <c r="BH1577" s="34"/>
      <c r="BI1577" s="34"/>
      <c r="BJ1577" s="30"/>
      <c r="BK1577" s="34"/>
      <c r="BL1577" s="34"/>
      <c r="BM1577" s="122"/>
      <c r="BN1577" s="28"/>
      <c r="BO1577" s="34"/>
      <c r="BP1577" s="30"/>
      <c r="BQ1577" s="30"/>
      <c r="BR1577" s="31"/>
      <c r="BS1577" s="31"/>
      <c r="BT1577" s="31"/>
      <c r="BU1577" s="31"/>
      <c r="BV1577" s="31"/>
      <c r="BW1577" s="31"/>
      <c r="BX1577" s="31"/>
      <c r="BY1577" s="31"/>
      <c r="BZ1577" s="31"/>
      <c r="CA1577" s="31"/>
      <c r="CB1577" s="31"/>
      <c r="CC1577" s="31"/>
      <c r="CD1577" s="31"/>
      <c r="CE1577" s="31"/>
      <c r="CF1577" s="31"/>
      <c r="CG1577" s="31"/>
      <c r="CH1577" s="31"/>
      <c r="CI1577" s="31"/>
      <c r="CJ1577" s="31"/>
      <c r="CK1577" s="31"/>
      <c r="CL1577" s="31"/>
      <c r="CM1577" s="31"/>
      <c r="CN1577" s="31"/>
      <c r="CO1577" s="31"/>
      <c r="CP1577" s="31"/>
      <c r="CQ1577" s="31"/>
      <c r="CR1577" s="31"/>
      <c r="CS1577" s="31"/>
      <c r="CT1577" s="31"/>
      <c r="CU1577" s="31"/>
      <c r="CV1577" s="31"/>
      <c r="CW1577" s="31"/>
      <c r="CX1577" s="31"/>
      <c r="CY1577" s="31"/>
      <c r="CZ1577" s="31"/>
      <c r="DA1577" s="31"/>
      <c r="DB1577" s="31"/>
      <c r="DC1577" s="31"/>
      <c r="DD1577" s="31"/>
      <c r="DE1577" s="31"/>
      <c r="DF1577" s="31"/>
      <c r="DG1577" s="31"/>
      <c r="DH1577" s="31"/>
      <c r="DI1577" s="31"/>
      <c r="DJ1577" s="31"/>
      <c r="DK1577" s="31"/>
      <c r="DL1577" s="31"/>
      <c r="DM1577" s="31"/>
      <c r="DN1577" s="31"/>
      <c r="DO1577" s="31"/>
      <c r="DP1577" s="31"/>
      <c r="DQ1577" s="31"/>
      <c r="DR1577" s="31"/>
      <c r="DS1577" s="31"/>
      <c r="DT1577" s="31"/>
      <c r="DU1577" s="31"/>
      <c r="DV1577" s="31"/>
      <c r="DW1577" s="31"/>
      <c r="DX1577" s="31"/>
      <c r="DY1577" s="31"/>
      <c r="DZ1577" s="31"/>
      <c r="EA1577" s="31"/>
      <c r="EB1577" s="31"/>
      <c r="EC1577" s="31"/>
      <c r="ED1577" s="31"/>
      <c r="EE1577" s="31"/>
      <c r="EF1577" s="31"/>
      <c r="EG1577" s="31"/>
      <c r="EH1577" s="31"/>
      <c r="EI1577" s="31"/>
      <c r="EJ1577" s="31"/>
      <c r="EK1577" s="31"/>
      <c r="EL1577" s="31"/>
      <c r="EM1577" s="31"/>
      <c r="EN1577" s="31"/>
      <c r="EO1577" s="31"/>
      <c r="EP1577" s="31"/>
      <c r="EQ1577" s="31"/>
      <c r="ER1577" s="31"/>
      <c r="ES1577" s="31"/>
      <c r="ET1577" s="31"/>
      <c r="EU1577" s="31"/>
      <c r="EV1577" s="31"/>
      <c r="EW1577" s="31"/>
      <c r="EX1577" s="31"/>
      <c r="EY1577" s="31"/>
      <c r="EZ1577" s="31"/>
      <c r="FA1577" s="31"/>
      <c r="FB1577" s="31"/>
      <c r="FC1577" s="31"/>
      <c r="FD1577" s="31"/>
      <c r="FE1577" s="31"/>
      <c r="FF1577" s="31"/>
      <c r="FG1577" s="31"/>
      <c r="FH1577" s="31"/>
      <c r="FI1577" s="31"/>
      <c r="FJ1577" s="31"/>
      <c r="FK1577" s="31"/>
      <c r="FL1577" s="31"/>
      <c r="FM1577" s="31"/>
      <c r="FN1577" s="31"/>
      <c r="FO1577" s="31"/>
      <c r="FP1577" s="31"/>
      <c r="FQ1577" s="31"/>
      <c r="FR1577" s="31"/>
      <c r="FS1577" s="31"/>
      <c r="FT1577" s="31"/>
      <c r="FU1577" s="31"/>
      <c r="FV1577" s="31"/>
      <c r="FW1577" s="31"/>
      <c r="FX1577" s="31"/>
      <c r="FY1577" s="31"/>
      <c r="FZ1577" s="31"/>
      <c r="GA1577" s="31"/>
      <c r="GB1577" s="31"/>
      <c r="GC1577" s="31"/>
      <c r="GD1577" s="31"/>
      <c r="GE1577" s="31"/>
      <c r="GF1577" s="31"/>
      <c r="GG1577" s="31"/>
      <c r="GH1577" s="31"/>
      <c r="GI1577" s="31"/>
      <c r="GJ1577" s="31"/>
      <c r="GK1577" s="31"/>
      <c r="GL1577" s="31"/>
      <c r="GM1577" s="31"/>
      <c r="GN1577" s="31"/>
      <c r="GO1577" s="31"/>
      <c r="GP1577" s="31"/>
      <c r="GQ1577" s="31"/>
      <c r="GR1577" s="31"/>
      <c r="GS1577" s="31"/>
      <c r="GT1577" s="31"/>
      <c r="GU1577" s="31"/>
      <c r="GV1577" s="31"/>
      <c r="GW1577" s="31"/>
      <c r="GX1577" s="31"/>
      <c r="GY1577" s="31"/>
      <c r="GZ1577" s="31"/>
    </row>
    <row r="1578" spans="2:208" s="32" customFormat="1" x14ac:dyDescent="0.2">
      <c r="B1578" s="21"/>
      <c r="C1578" s="22"/>
      <c r="D1578" s="22"/>
      <c r="E1578" s="22"/>
      <c r="F1578" s="246"/>
      <c r="G1578" s="121"/>
      <c r="H1578" s="27"/>
      <c r="I1578" s="28"/>
      <c r="J1578" s="29"/>
      <c r="K1578" s="30"/>
      <c r="L1578" s="34"/>
      <c r="M1578" s="35"/>
      <c r="N1578" s="30"/>
      <c r="O1578" s="34"/>
      <c r="P1578" s="35"/>
      <c r="Q1578" s="30"/>
      <c r="R1578" s="34"/>
      <c r="S1578" s="35"/>
      <c r="T1578" s="30"/>
      <c r="U1578" s="34"/>
      <c r="V1578" s="35"/>
      <c r="W1578" s="30"/>
      <c r="X1578" s="34"/>
      <c r="Y1578" s="34"/>
      <c r="Z1578" s="30"/>
      <c r="AA1578" s="34"/>
      <c r="AB1578" s="34"/>
      <c r="AC1578" s="30"/>
      <c r="AD1578" s="34"/>
      <c r="AE1578" s="34"/>
      <c r="AF1578" s="30"/>
      <c r="AG1578" s="34"/>
      <c r="AH1578" s="34"/>
      <c r="AI1578" s="30"/>
      <c r="AJ1578" s="34"/>
      <c r="AK1578" s="34"/>
      <c r="AL1578" s="30"/>
      <c r="AM1578" s="34"/>
      <c r="AN1578" s="34"/>
      <c r="AO1578" s="30"/>
      <c r="AP1578" s="34"/>
      <c r="AQ1578" s="34"/>
      <c r="AR1578" s="30"/>
      <c r="AS1578" s="34"/>
      <c r="AT1578" s="34"/>
      <c r="AU1578" s="30"/>
      <c r="AV1578" s="34"/>
      <c r="AW1578" s="34"/>
      <c r="AX1578" s="30"/>
      <c r="AY1578" s="34"/>
      <c r="AZ1578" s="34"/>
      <c r="BA1578" s="30"/>
      <c r="BB1578" s="34"/>
      <c r="BC1578" s="34"/>
      <c r="BD1578" s="30"/>
      <c r="BE1578" s="34"/>
      <c r="BF1578" s="34"/>
      <c r="BG1578" s="30"/>
      <c r="BH1578" s="34"/>
      <c r="BI1578" s="34"/>
      <c r="BJ1578" s="30"/>
      <c r="BK1578" s="34"/>
      <c r="BL1578" s="34"/>
      <c r="BM1578" s="122"/>
      <c r="BN1578" s="28"/>
      <c r="BO1578" s="34"/>
      <c r="BP1578" s="30"/>
      <c r="BQ1578" s="30"/>
      <c r="BR1578" s="31"/>
      <c r="BS1578" s="31"/>
      <c r="BT1578" s="31"/>
      <c r="BU1578" s="31"/>
      <c r="BV1578" s="31"/>
      <c r="BW1578" s="31"/>
      <c r="BX1578" s="31"/>
      <c r="BY1578" s="31"/>
      <c r="BZ1578" s="31"/>
      <c r="CA1578" s="31"/>
      <c r="CB1578" s="31"/>
      <c r="CC1578" s="31"/>
      <c r="CD1578" s="31"/>
      <c r="CE1578" s="31"/>
      <c r="CF1578" s="31"/>
      <c r="CG1578" s="31"/>
      <c r="CH1578" s="31"/>
      <c r="CI1578" s="31"/>
      <c r="CJ1578" s="31"/>
      <c r="CK1578" s="31"/>
      <c r="CL1578" s="31"/>
      <c r="CM1578" s="31"/>
      <c r="CN1578" s="31"/>
      <c r="CO1578" s="31"/>
      <c r="CP1578" s="31"/>
      <c r="CQ1578" s="31"/>
      <c r="CR1578" s="31"/>
      <c r="CS1578" s="31"/>
      <c r="CT1578" s="31"/>
      <c r="CU1578" s="31"/>
      <c r="CV1578" s="31"/>
      <c r="CW1578" s="31"/>
      <c r="CX1578" s="31"/>
      <c r="CY1578" s="31"/>
      <c r="CZ1578" s="31"/>
      <c r="DA1578" s="31"/>
      <c r="DB1578" s="31"/>
      <c r="DC1578" s="31"/>
      <c r="DD1578" s="31"/>
      <c r="DE1578" s="31"/>
      <c r="DF1578" s="31"/>
      <c r="DG1578" s="31"/>
      <c r="DH1578" s="31"/>
      <c r="DI1578" s="31"/>
      <c r="DJ1578" s="31"/>
      <c r="DK1578" s="31"/>
      <c r="DL1578" s="31"/>
      <c r="DM1578" s="31"/>
      <c r="DN1578" s="31"/>
      <c r="DO1578" s="31"/>
      <c r="DP1578" s="31"/>
      <c r="DQ1578" s="31"/>
      <c r="DR1578" s="31"/>
      <c r="DS1578" s="31"/>
      <c r="DT1578" s="31"/>
      <c r="DU1578" s="31"/>
      <c r="DV1578" s="31"/>
      <c r="DW1578" s="31"/>
      <c r="DX1578" s="31"/>
      <c r="DY1578" s="31"/>
      <c r="DZ1578" s="31"/>
      <c r="EA1578" s="31"/>
      <c r="EB1578" s="31"/>
      <c r="EC1578" s="31"/>
      <c r="ED1578" s="31"/>
      <c r="EE1578" s="31"/>
      <c r="EF1578" s="31"/>
      <c r="EG1578" s="31"/>
      <c r="EH1578" s="31"/>
      <c r="EI1578" s="31"/>
      <c r="EJ1578" s="31"/>
      <c r="EK1578" s="31"/>
      <c r="EL1578" s="31"/>
      <c r="EM1578" s="31"/>
      <c r="EN1578" s="31"/>
      <c r="EO1578" s="31"/>
      <c r="EP1578" s="31"/>
      <c r="EQ1578" s="31"/>
      <c r="ER1578" s="31"/>
      <c r="ES1578" s="31"/>
      <c r="ET1578" s="31"/>
      <c r="EU1578" s="31"/>
      <c r="EV1578" s="31"/>
      <c r="EW1578" s="31"/>
      <c r="EX1578" s="31"/>
      <c r="EY1578" s="31"/>
      <c r="EZ1578" s="31"/>
      <c r="FA1578" s="31"/>
      <c r="FB1578" s="31"/>
      <c r="FC1578" s="31"/>
      <c r="FD1578" s="31"/>
      <c r="FE1578" s="31"/>
      <c r="FF1578" s="31"/>
      <c r="FG1578" s="31"/>
      <c r="FH1578" s="31"/>
      <c r="FI1578" s="31"/>
      <c r="FJ1578" s="31"/>
      <c r="FK1578" s="31"/>
      <c r="FL1578" s="31"/>
      <c r="FM1578" s="31"/>
      <c r="FN1578" s="31"/>
      <c r="FO1578" s="31"/>
      <c r="FP1578" s="31"/>
      <c r="FQ1578" s="31"/>
      <c r="FR1578" s="31"/>
      <c r="FS1578" s="31"/>
      <c r="FT1578" s="31"/>
      <c r="FU1578" s="31"/>
      <c r="FV1578" s="31"/>
      <c r="FW1578" s="31"/>
      <c r="FX1578" s="31"/>
      <c r="FY1578" s="31"/>
      <c r="FZ1578" s="31"/>
      <c r="GA1578" s="31"/>
      <c r="GB1578" s="31"/>
      <c r="GC1578" s="31"/>
      <c r="GD1578" s="31"/>
      <c r="GE1578" s="31"/>
      <c r="GF1578" s="31"/>
      <c r="GG1578" s="31"/>
      <c r="GH1578" s="31"/>
      <c r="GI1578" s="31"/>
      <c r="GJ1578" s="31"/>
      <c r="GK1578" s="31"/>
      <c r="GL1578" s="31"/>
      <c r="GM1578" s="31"/>
      <c r="GN1578" s="31"/>
      <c r="GO1578" s="31"/>
      <c r="GP1578" s="31"/>
      <c r="GQ1578" s="31"/>
      <c r="GR1578" s="31"/>
      <c r="GS1578" s="31"/>
      <c r="GT1578" s="31"/>
      <c r="GU1578" s="31"/>
      <c r="GV1578" s="31"/>
      <c r="GW1578" s="31"/>
      <c r="GX1578" s="31"/>
      <c r="GY1578" s="31"/>
      <c r="GZ1578" s="31"/>
    </row>
    <row r="1579" spans="2:208" s="32" customFormat="1" x14ac:dyDescent="0.2">
      <c r="B1579" s="21"/>
      <c r="C1579" s="22"/>
      <c r="D1579" s="22"/>
      <c r="E1579" s="22"/>
      <c r="F1579" s="246"/>
      <c r="G1579" s="121"/>
      <c r="H1579" s="27"/>
      <c r="I1579" s="28"/>
      <c r="J1579" s="29"/>
      <c r="K1579" s="30"/>
      <c r="L1579" s="34"/>
      <c r="M1579" s="35"/>
      <c r="N1579" s="30"/>
      <c r="O1579" s="34"/>
      <c r="P1579" s="35"/>
      <c r="Q1579" s="30"/>
      <c r="R1579" s="34"/>
      <c r="S1579" s="35"/>
      <c r="T1579" s="30"/>
      <c r="U1579" s="34"/>
      <c r="V1579" s="35"/>
      <c r="W1579" s="30"/>
      <c r="X1579" s="34"/>
      <c r="Y1579" s="34"/>
      <c r="Z1579" s="30"/>
      <c r="AA1579" s="34"/>
      <c r="AB1579" s="34"/>
      <c r="AC1579" s="30"/>
      <c r="AD1579" s="34"/>
      <c r="AE1579" s="34"/>
      <c r="AF1579" s="30"/>
      <c r="AG1579" s="34"/>
      <c r="AH1579" s="34"/>
      <c r="AI1579" s="30"/>
      <c r="AJ1579" s="34"/>
      <c r="AK1579" s="34"/>
      <c r="AL1579" s="30"/>
      <c r="AM1579" s="34"/>
      <c r="AN1579" s="34"/>
      <c r="AO1579" s="30"/>
      <c r="AP1579" s="34"/>
      <c r="AQ1579" s="34"/>
      <c r="AR1579" s="30"/>
      <c r="AS1579" s="34"/>
      <c r="AT1579" s="34"/>
      <c r="AU1579" s="30"/>
      <c r="AV1579" s="34"/>
      <c r="AW1579" s="34"/>
      <c r="AX1579" s="30"/>
      <c r="AY1579" s="34"/>
      <c r="AZ1579" s="34"/>
      <c r="BA1579" s="30"/>
      <c r="BB1579" s="34"/>
      <c r="BC1579" s="34"/>
      <c r="BD1579" s="30"/>
      <c r="BE1579" s="34"/>
      <c r="BF1579" s="34"/>
      <c r="BG1579" s="30"/>
      <c r="BH1579" s="34"/>
      <c r="BI1579" s="34"/>
      <c r="BJ1579" s="30"/>
      <c r="BK1579" s="34"/>
      <c r="BL1579" s="34"/>
      <c r="BM1579" s="122"/>
      <c r="BN1579" s="28"/>
      <c r="BO1579" s="34"/>
      <c r="BP1579" s="30"/>
      <c r="BQ1579" s="30"/>
      <c r="BR1579" s="31"/>
      <c r="BS1579" s="31"/>
      <c r="BT1579" s="31"/>
      <c r="BU1579" s="31"/>
      <c r="BV1579" s="31"/>
      <c r="BW1579" s="31"/>
      <c r="BX1579" s="31"/>
      <c r="BY1579" s="31"/>
      <c r="BZ1579" s="31"/>
      <c r="CA1579" s="31"/>
      <c r="CB1579" s="31"/>
      <c r="CC1579" s="31"/>
      <c r="CD1579" s="31"/>
      <c r="CE1579" s="31"/>
      <c r="CF1579" s="31"/>
      <c r="CG1579" s="31"/>
      <c r="CH1579" s="31"/>
      <c r="CI1579" s="31"/>
      <c r="CJ1579" s="31"/>
      <c r="CK1579" s="31"/>
      <c r="CL1579" s="31"/>
      <c r="CM1579" s="31"/>
      <c r="CN1579" s="31"/>
      <c r="CO1579" s="31"/>
      <c r="CP1579" s="31"/>
      <c r="CQ1579" s="31"/>
      <c r="CR1579" s="31"/>
      <c r="CS1579" s="31"/>
      <c r="CT1579" s="31"/>
      <c r="CU1579" s="31"/>
      <c r="CV1579" s="31"/>
      <c r="CW1579" s="31"/>
      <c r="CX1579" s="31"/>
      <c r="CY1579" s="31"/>
      <c r="CZ1579" s="31"/>
      <c r="DA1579" s="31"/>
      <c r="DB1579" s="31"/>
      <c r="DC1579" s="31"/>
      <c r="DD1579" s="31"/>
      <c r="DE1579" s="31"/>
      <c r="DF1579" s="31"/>
      <c r="DG1579" s="31"/>
      <c r="DH1579" s="31"/>
      <c r="DI1579" s="31"/>
      <c r="DJ1579" s="31"/>
      <c r="DK1579" s="31"/>
      <c r="DL1579" s="31"/>
      <c r="DM1579" s="31"/>
      <c r="DN1579" s="31"/>
      <c r="DO1579" s="31"/>
      <c r="DP1579" s="31"/>
      <c r="DQ1579" s="31"/>
      <c r="DR1579" s="31"/>
      <c r="DS1579" s="31"/>
      <c r="DT1579" s="31"/>
      <c r="DU1579" s="31"/>
      <c r="DV1579" s="31"/>
      <c r="DW1579" s="31"/>
      <c r="DX1579" s="31"/>
      <c r="DY1579" s="31"/>
      <c r="DZ1579" s="31"/>
      <c r="EA1579" s="31"/>
      <c r="EB1579" s="31"/>
      <c r="EC1579" s="31"/>
      <c r="ED1579" s="31"/>
      <c r="EE1579" s="31"/>
      <c r="EF1579" s="31"/>
      <c r="EG1579" s="31"/>
      <c r="EH1579" s="31"/>
      <c r="EI1579" s="31"/>
      <c r="EJ1579" s="31"/>
      <c r="EK1579" s="31"/>
      <c r="EL1579" s="31"/>
      <c r="EM1579" s="31"/>
      <c r="EN1579" s="31"/>
      <c r="EO1579" s="31"/>
      <c r="EP1579" s="31"/>
      <c r="EQ1579" s="31"/>
      <c r="ER1579" s="31"/>
      <c r="ES1579" s="31"/>
      <c r="ET1579" s="31"/>
      <c r="EU1579" s="31"/>
      <c r="EV1579" s="31"/>
      <c r="EW1579" s="31"/>
      <c r="EX1579" s="31"/>
      <c r="EY1579" s="31"/>
      <c r="EZ1579" s="31"/>
      <c r="FA1579" s="31"/>
      <c r="FB1579" s="31"/>
      <c r="FC1579" s="31"/>
      <c r="FD1579" s="31"/>
      <c r="FE1579" s="31"/>
      <c r="FF1579" s="31"/>
      <c r="FG1579" s="31"/>
      <c r="FH1579" s="31"/>
      <c r="FI1579" s="31"/>
      <c r="FJ1579" s="31"/>
      <c r="FK1579" s="31"/>
      <c r="FL1579" s="31"/>
      <c r="FM1579" s="31"/>
      <c r="FN1579" s="31"/>
      <c r="FO1579" s="31"/>
      <c r="FP1579" s="31"/>
      <c r="FQ1579" s="31"/>
      <c r="FR1579" s="31"/>
      <c r="FS1579" s="31"/>
      <c r="FT1579" s="31"/>
      <c r="FU1579" s="31"/>
      <c r="FV1579" s="31"/>
      <c r="FW1579" s="31"/>
      <c r="FX1579" s="31"/>
      <c r="FY1579" s="31"/>
      <c r="FZ1579" s="31"/>
      <c r="GA1579" s="31"/>
      <c r="GB1579" s="31"/>
      <c r="GC1579" s="31"/>
      <c r="GD1579" s="31"/>
      <c r="GE1579" s="31"/>
      <c r="GF1579" s="31"/>
      <c r="GG1579" s="31"/>
      <c r="GH1579" s="31"/>
      <c r="GI1579" s="31"/>
      <c r="GJ1579" s="31"/>
      <c r="GK1579" s="31"/>
      <c r="GL1579" s="31"/>
      <c r="GM1579" s="31"/>
      <c r="GN1579" s="31"/>
      <c r="GO1579" s="31"/>
      <c r="GP1579" s="31"/>
      <c r="GQ1579" s="31"/>
      <c r="GR1579" s="31"/>
      <c r="GS1579" s="31"/>
      <c r="GT1579" s="31"/>
      <c r="GU1579" s="31"/>
      <c r="GV1579" s="31"/>
      <c r="GW1579" s="31"/>
      <c r="GX1579" s="31"/>
      <c r="GY1579" s="31"/>
      <c r="GZ1579" s="31"/>
    </row>
    <row r="1580" spans="2:208" s="32" customFormat="1" x14ac:dyDescent="0.2">
      <c r="B1580" s="21"/>
      <c r="C1580" s="22"/>
      <c r="D1580" s="22"/>
      <c r="E1580" s="22"/>
      <c r="F1580" s="246"/>
      <c r="G1580" s="121"/>
      <c r="H1580" s="27"/>
      <c r="I1580" s="28"/>
      <c r="J1580" s="29"/>
      <c r="K1580" s="30"/>
      <c r="L1580" s="34"/>
      <c r="M1580" s="35"/>
      <c r="N1580" s="30"/>
      <c r="O1580" s="34"/>
      <c r="P1580" s="35"/>
      <c r="Q1580" s="30"/>
      <c r="R1580" s="34"/>
      <c r="S1580" s="35"/>
      <c r="T1580" s="30"/>
      <c r="U1580" s="34"/>
      <c r="V1580" s="35"/>
      <c r="W1580" s="30"/>
      <c r="X1580" s="34"/>
      <c r="Y1580" s="34"/>
      <c r="Z1580" s="30"/>
      <c r="AA1580" s="34"/>
      <c r="AB1580" s="34"/>
      <c r="AC1580" s="30"/>
      <c r="AD1580" s="34"/>
      <c r="AE1580" s="34"/>
      <c r="AF1580" s="30"/>
      <c r="AG1580" s="34"/>
      <c r="AH1580" s="34"/>
      <c r="AI1580" s="30"/>
      <c r="AJ1580" s="34"/>
      <c r="AK1580" s="34"/>
      <c r="AL1580" s="30"/>
      <c r="AM1580" s="34"/>
      <c r="AN1580" s="34"/>
      <c r="AO1580" s="30"/>
      <c r="AP1580" s="34"/>
      <c r="AQ1580" s="34"/>
      <c r="AR1580" s="30"/>
      <c r="AS1580" s="34"/>
      <c r="AT1580" s="34"/>
      <c r="AU1580" s="30"/>
      <c r="AV1580" s="34"/>
      <c r="AW1580" s="34"/>
      <c r="AX1580" s="30"/>
      <c r="AY1580" s="34"/>
      <c r="AZ1580" s="34"/>
      <c r="BA1580" s="30"/>
      <c r="BB1580" s="34"/>
      <c r="BC1580" s="34"/>
      <c r="BD1580" s="30"/>
      <c r="BE1580" s="34"/>
      <c r="BF1580" s="34"/>
      <c r="BG1580" s="30"/>
      <c r="BH1580" s="34"/>
      <c r="BI1580" s="34"/>
      <c r="BJ1580" s="30"/>
      <c r="BK1580" s="34"/>
      <c r="BL1580" s="34"/>
      <c r="BM1580" s="122"/>
      <c r="BN1580" s="28"/>
      <c r="BO1580" s="34"/>
      <c r="BP1580" s="30"/>
      <c r="BQ1580" s="30"/>
      <c r="BR1580" s="31"/>
      <c r="BS1580" s="31"/>
      <c r="BT1580" s="31"/>
      <c r="BU1580" s="31"/>
      <c r="BV1580" s="31"/>
      <c r="BW1580" s="31"/>
      <c r="BX1580" s="31"/>
      <c r="BY1580" s="31"/>
      <c r="BZ1580" s="31"/>
      <c r="CA1580" s="31"/>
      <c r="CB1580" s="31"/>
      <c r="CC1580" s="31"/>
      <c r="CD1580" s="31"/>
      <c r="CE1580" s="31"/>
      <c r="CF1580" s="31"/>
      <c r="CG1580" s="31"/>
      <c r="CH1580" s="31"/>
      <c r="CI1580" s="31"/>
      <c r="CJ1580" s="31"/>
      <c r="CK1580" s="31"/>
      <c r="CL1580" s="31"/>
      <c r="CM1580" s="31"/>
      <c r="CN1580" s="31"/>
      <c r="CO1580" s="31"/>
      <c r="CP1580" s="31"/>
      <c r="CQ1580" s="31"/>
      <c r="CR1580" s="31"/>
      <c r="CS1580" s="31"/>
      <c r="CT1580" s="31"/>
      <c r="CU1580" s="31"/>
      <c r="CV1580" s="31"/>
      <c r="CW1580" s="31"/>
      <c r="CX1580" s="31"/>
      <c r="CY1580" s="31"/>
      <c r="CZ1580" s="31"/>
      <c r="DA1580" s="31"/>
      <c r="DB1580" s="31"/>
      <c r="DC1580" s="31"/>
      <c r="DD1580" s="31"/>
      <c r="DE1580" s="31"/>
      <c r="DF1580" s="31"/>
      <c r="DG1580" s="31"/>
      <c r="DH1580" s="31"/>
      <c r="DI1580" s="31"/>
      <c r="DJ1580" s="31"/>
      <c r="DK1580" s="31"/>
      <c r="DL1580" s="31"/>
      <c r="DM1580" s="31"/>
      <c r="DN1580" s="31"/>
      <c r="DO1580" s="31"/>
      <c r="DP1580" s="31"/>
      <c r="DQ1580" s="31"/>
      <c r="DR1580" s="31"/>
      <c r="DS1580" s="31"/>
      <c r="DT1580" s="31"/>
      <c r="DU1580" s="31"/>
      <c r="DV1580" s="31"/>
      <c r="DW1580" s="31"/>
      <c r="DX1580" s="31"/>
      <c r="DY1580" s="31"/>
      <c r="DZ1580" s="31"/>
      <c r="EA1580" s="31"/>
      <c r="EB1580" s="31"/>
      <c r="EC1580" s="31"/>
      <c r="ED1580" s="31"/>
      <c r="EE1580" s="31"/>
      <c r="EF1580" s="31"/>
      <c r="EG1580" s="31"/>
      <c r="EH1580" s="31"/>
      <c r="EI1580" s="31"/>
      <c r="EJ1580" s="31"/>
      <c r="EK1580" s="31"/>
      <c r="EL1580" s="31"/>
      <c r="EM1580" s="31"/>
      <c r="EN1580" s="31"/>
      <c r="EO1580" s="31"/>
      <c r="EP1580" s="31"/>
      <c r="EQ1580" s="31"/>
      <c r="ER1580" s="31"/>
      <c r="ES1580" s="31"/>
      <c r="ET1580" s="31"/>
      <c r="EU1580" s="31"/>
      <c r="EV1580" s="31"/>
      <c r="EW1580" s="31"/>
      <c r="EX1580" s="31"/>
      <c r="EY1580" s="31"/>
      <c r="EZ1580" s="31"/>
      <c r="FA1580" s="31"/>
      <c r="FB1580" s="31"/>
      <c r="FC1580" s="31"/>
      <c r="FD1580" s="31"/>
      <c r="FE1580" s="31"/>
      <c r="FF1580" s="31"/>
      <c r="FG1580" s="31"/>
      <c r="FH1580" s="31"/>
      <c r="FI1580" s="31"/>
      <c r="FJ1580" s="31"/>
      <c r="FK1580" s="31"/>
      <c r="FL1580" s="31"/>
      <c r="FM1580" s="31"/>
      <c r="FN1580" s="31"/>
      <c r="FO1580" s="31"/>
      <c r="FP1580" s="31"/>
      <c r="FQ1580" s="31"/>
      <c r="FR1580" s="31"/>
      <c r="FS1580" s="31"/>
      <c r="FT1580" s="31"/>
      <c r="FU1580" s="31"/>
      <c r="FV1580" s="31"/>
      <c r="FW1580" s="31"/>
      <c r="FX1580" s="31"/>
      <c r="FY1580" s="31"/>
      <c r="FZ1580" s="31"/>
      <c r="GA1580" s="31"/>
      <c r="GB1580" s="31"/>
      <c r="GC1580" s="31"/>
      <c r="GD1580" s="31"/>
      <c r="GE1580" s="31"/>
      <c r="GF1580" s="31"/>
      <c r="GG1580" s="31"/>
      <c r="GH1580" s="31"/>
      <c r="GI1580" s="31"/>
      <c r="GJ1580" s="31"/>
      <c r="GK1580" s="31"/>
      <c r="GL1580" s="31"/>
      <c r="GM1580" s="31"/>
      <c r="GN1580" s="31"/>
      <c r="GO1580" s="31"/>
      <c r="GP1580" s="31"/>
      <c r="GQ1580" s="31"/>
      <c r="GR1580" s="31"/>
      <c r="GS1580" s="31"/>
      <c r="GT1580" s="31"/>
      <c r="GU1580" s="31"/>
      <c r="GV1580" s="31"/>
      <c r="GW1580" s="31"/>
      <c r="GX1580" s="31"/>
      <c r="GY1580" s="31"/>
      <c r="GZ1580" s="31"/>
    </row>
    <row r="1581" spans="2:208" s="32" customFormat="1" x14ac:dyDescent="0.2">
      <c r="B1581" s="21"/>
      <c r="C1581" s="22"/>
      <c r="D1581" s="22"/>
      <c r="E1581" s="22"/>
      <c r="F1581" s="246"/>
      <c r="G1581" s="121"/>
      <c r="H1581" s="27"/>
      <c r="I1581" s="28"/>
      <c r="J1581" s="29"/>
      <c r="K1581" s="30"/>
      <c r="L1581" s="34"/>
      <c r="M1581" s="35"/>
      <c r="N1581" s="30"/>
      <c r="O1581" s="34"/>
      <c r="P1581" s="35"/>
      <c r="Q1581" s="30"/>
      <c r="R1581" s="34"/>
      <c r="S1581" s="35"/>
      <c r="T1581" s="30"/>
      <c r="U1581" s="34"/>
      <c r="V1581" s="35"/>
      <c r="W1581" s="30"/>
      <c r="X1581" s="34"/>
      <c r="Y1581" s="34"/>
      <c r="Z1581" s="30"/>
      <c r="AA1581" s="34"/>
      <c r="AB1581" s="34"/>
      <c r="AC1581" s="30"/>
      <c r="AD1581" s="34"/>
      <c r="AE1581" s="34"/>
      <c r="AF1581" s="30"/>
      <c r="AG1581" s="34"/>
      <c r="AH1581" s="34"/>
      <c r="AI1581" s="30"/>
      <c r="AJ1581" s="34"/>
      <c r="AK1581" s="34"/>
      <c r="AL1581" s="30"/>
      <c r="AM1581" s="34"/>
      <c r="AN1581" s="34"/>
      <c r="AO1581" s="30"/>
      <c r="AP1581" s="34"/>
      <c r="AQ1581" s="34"/>
      <c r="AR1581" s="30"/>
      <c r="AS1581" s="34"/>
      <c r="AT1581" s="34"/>
      <c r="AU1581" s="30"/>
      <c r="AV1581" s="34"/>
      <c r="AW1581" s="34"/>
      <c r="AX1581" s="30"/>
      <c r="AY1581" s="34"/>
      <c r="AZ1581" s="34"/>
      <c r="BA1581" s="30"/>
      <c r="BB1581" s="34"/>
      <c r="BC1581" s="34"/>
      <c r="BD1581" s="30"/>
      <c r="BE1581" s="34"/>
      <c r="BF1581" s="34"/>
      <c r="BG1581" s="30"/>
      <c r="BH1581" s="34"/>
      <c r="BI1581" s="34"/>
      <c r="BJ1581" s="30"/>
      <c r="BK1581" s="34"/>
      <c r="BL1581" s="34"/>
      <c r="BM1581" s="122"/>
      <c r="BN1581" s="28"/>
      <c r="BO1581" s="34"/>
      <c r="BP1581" s="30"/>
      <c r="BQ1581" s="30"/>
      <c r="BR1581" s="31"/>
      <c r="BS1581" s="31"/>
      <c r="BT1581" s="31"/>
      <c r="BU1581" s="31"/>
      <c r="BV1581" s="31"/>
      <c r="BW1581" s="31"/>
      <c r="BX1581" s="31"/>
      <c r="BY1581" s="31"/>
      <c r="BZ1581" s="31"/>
      <c r="CA1581" s="31"/>
      <c r="CB1581" s="31"/>
      <c r="CC1581" s="31"/>
      <c r="CD1581" s="31"/>
      <c r="CE1581" s="31"/>
      <c r="CF1581" s="31"/>
      <c r="CG1581" s="31"/>
      <c r="CH1581" s="31"/>
      <c r="CI1581" s="31"/>
      <c r="CJ1581" s="31"/>
      <c r="CK1581" s="31"/>
      <c r="CL1581" s="31"/>
      <c r="CM1581" s="31"/>
      <c r="CN1581" s="31"/>
      <c r="CO1581" s="31"/>
      <c r="CP1581" s="31"/>
      <c r="CQ1581" s="31"/>
      <c r="CR1581" s="31"/>
      <c r="CS1581" s="31"/>
      <c r="CT1581" s="31"/>
      <c r="CU1581" s="31"/>
      <c r="CV1581" s="31"/>
      <c r="CW1581" s="31"/>
      <c r="CX1581" s="31"/>
      <c r="CY1581" s="31"/>
      <c r="CZ1581" s="31"/>
      <c r="DA1581" s="31"/>
      <c r="DB1581" s="31"/>
      <c r="DC1581" s="31"/>
      <c r="DD1581" s="31"/>
      <c r="DE1581" s="31"/>
      <c r="DF1581" s="31"/>
      <c r="DG1581" s="31"/>
      <c r="DH1581" s="31"/>
      <c r="DI1581" s="31"/>
      <c r="DJ1581" s="31"/>
      <c r="DK1581" s="31"/>
      <c r="DL1581" s="31"/>
      <c r="DM1581" s="31"/>
      <c r="DN1581" s="31"/>
      <c r="DO1581" s="31"/>
      <c r="DP1581" s="31"/>
      <c r="DQ1581" s="31"/>
      <c r="DR1581" s="31"/>
      <c r="DS1581" s="31"/>
      <c r="DT1581" s="31"/>
      <c r="DU1581" s="31"/>
      <c r="DV1581" s="31"/>
      <c r="DW1581" s="31"/>
      <c r="DX1581" s="31"/>
      <c r="DY1581" s="31"/>
      <c r="DZ1581" s="31"/>
      <c r="EA1581" s="31"/>
      <c r="EB1581" s="31"/>
      <c r="EC1581" s="31"/>
      <c r="ED1581" s="31"/>
      <c r="EE1581" s="31"/>
      <c r="EF1581" s="31"/>
      <c r="EG1581" s="31"/>
      <c r="EH1581" s="31"/>
      <c r="EI1581" s="31"/>
      <c r="EJ1581" s="31"/>
      <c r="EK1581" s="31"/>
      <c r="EL1581" s="31"/>
      <c r="EM1581" s="31"/>
      <c r="EN1581" s="31"/>
      <c r="EO1581" s="31"/>
      <c r="EP1581" s="31"/>
      <c r="EQ1581" s="31"/>
      <c r="ER1581" s="31"/>
      <c r="ES1581" s="31"/>
      <c r="ET1581" s="31"/>
      <c r="EU1581" s="31"/>
      <c r="EV1581" s="31"/>
      <c r="EW1581" s="31"/>
      <c r="EX1581" s="31"/>
      <c r="EY1581" s="31"/>
      <c r="EZ1581" s="31"/>
      <c r="FA1581" s="31"/>
      <c r="FB1581" s="31"/>
      <c r="FC1581" s="31"/>
      <c r="FD1581" s="31"/>
      <c r="FE1581" s="31"/>
      <c r="FF1581" s="31"/>
      <c r="FG1581" s="31"/>
      <c r="FH1581" s="31"/>
      <c r="FI1581" s="31"/>
      <c r="FJ1581" s="31"/>
      <c r="FK1581" s="31"/>
      <c r="FL1581" s="31"/>
      <c r="FM1581" s="31"/>
      <c r="FN1581" s="31"/>
      <c r="FO1581" s="31"/>
      <c r="FP1581" s="31"/>
      <c r="FQ1581" s="31"/>
      <c r="FR1581" s="31"/>
      <c r="FS1581" s="31"/>
      <c r="FT1581" s="31"/>
      <c r="FU1581" s="31"/>
      <c r="FV1581" s="31"/>
      <c r="FW1581" s="31"/>
      <c r="FX1581" s="31"/>
      <c r="FY1581" s="31"/>
      <c r="FZ1581" s="31"/>
      <c r="GA1581" s="31"/>
      <c r="GB1581" s="31"/>
      <c r="GC1581" s="31"/>
      <c r="GD1581" s="31"/>
      <c r="GE1581" s="31"/>
      <c r="GF1581" s="31"/>
      <c r="GG1581" s="31"/>
      <c r="GH1581" s="31"/>
      <c r="GI1581" s="31"/>
      <c r="GJ1581" s="31"/>
      <c r="GK1581" s="31"/>
      <c r="GL1581" s="31"/>
      <c r="GM1581" s="31"/>
      <c r="GN1581" s="31"/>
      <c r="GO1581" s="31"/>
      <c r="GP1581" s="31"/>
      <c r="GQ1581" s="31"/>
      <c r="GR1581" s="31"/>
      <c r="GS1581" s="31"/>
      <c r="GT1581" s="31"/>
      <c r="GU1581" s="31"/>
      <c r="GV1581" s="31"/>
      <c r="GW1581" s="31"/>
      <c r="GX1581" s="31"/>
      <c r="GY1581" s="31"/>
      <c r="GZ1581" s="31"/>
    </row>
    <row r="1582" spans="2:208" s="32" customFormat="1" x14ac:dyDescent="0.2">
      <c r="B1582" s="21"/>
      <c r="C1582" s="22"/>
      <c r="D1582" s="22"/>
      <c r="E1582" s="22"/>
      <c r="F1582" s="246"/>
      <c r="G1582" s="121"/>
      <c r="H1582" s="27"/>
      <c r="I1582" s="28"/>
      <c r="J1582" s="29"/>
      <c r="K1582" s="30"/>
      <c r="L1582" s="34"/>
      <c r="M1582" s="35"/>
      <c r="N1582" s="30"/>
      <c r="O1582" s="34"/>
      <c r="P1582" s="35"/>
      <c r="Q1582" s="30"/>
      <c r="R1582" s="34"/>
      <c r="S1582" s="35"/>
      <c r="T1582" s="30"/>
      <c r="U1582" s="34"/>
      <c r="V1582" s="35"/>
      <c r="W1582" s="30"/>
      <c r="X1582" s="34"/>
      <c r="Y1582" s="34"/>
      <c r="Z1582" s="30"/>
      <c r="AA1582" s="34"/>
      <c r="AB1582" s="34"/>
      <c r="AC1582" s="30"/>
      <c r="AD1582" s="34"/>
      <c r="AE1582" s="34"/>
      <c r="AF1582" s="30"/>
      <c r="AG1582" s="34"/>
      <c r="AH1582" s="34"/>
      <c r="AI1582" s="30"/>
      <c r="AJ1582" s="34"/>
      <c r="AK1582" s="34"/>
      <c r="AL1582" s="30"/>
      <c r="AM1582" s="34"/>
      <c r="AN1582" s="34"/>
      <c r="AO1582" s="30"/>
      <c r="AP1582" s="34"/>
      <c r="AQ1582" s="34"/>
      <c r="AR1582" s="30"/>
      <c r="AS1582" s="34"/>
      <c r="AT1582" s="34"/>
      <c r="AU1582" s="30"/>
      <c r="AV1582" s="34"/>
      <c r="AW1582" s="34"/>
      <c r="AX1582" s="30"/>
      <c r="AY1582" s="34"/>
      <c r="AZ1582" s="34"/>
      <c r="BA1582" s="30"/>
      <c r="BB1582" s="34"/>
      <c r="BC1582" s="34"/>
      <c r="BD1582" s="30"/>
      <c r="BE1582" s="34"/>
      <c r="BF1582" s="34"/>
      <c r="BG1582" s="30"/>
      <c r="BH1582" s="34"/>
      <c r="BI1582" s="34"/>
      <c r="BJ1582" s="30"/>
      <c r="BK1582" s="34"/>
      <c r="BL1582" s="34"/>
      <c r="BM1582" s="122"/>
      <c r="BN1582" s="28"/>
      <c r="BO1582" s="34"/>
      <c r="BP1582" s="30"/>
      <c r="BQ1582" s="30"/>
      <c r="BR1582" s="31"/>
      <c r="BS1582" s="31"/>
      <c r="BT1582" s="31"/>
      <c r="BU1582" s="31"/>
      <c r="BV1582" s="31"/>
      <c r="BW1582" s="31"/>
      <c r="BX1582" s="31"/>
      <c r="BY1582" s="31"/>
      <c r="BZ1582" s="31"/>
      <c r="CA1582" s="31"/>
      <c r="CB1582" s="31"/>
      <c r="CC1582" s="31"/>
      <c r="CD1582" s="31"/>
      <c r="CE1582" s="31"/>
      <c r="CF1582" s="31"/>
      <c r="CG1582" s="31"/>
      <c r="CH1582" s="31"/>
      <c r="CI1582" s="31"/>
      <c r="CJ1582" s="31"/>
      <c r="CK1582" s="31"/>
      <c r="CL1582" s="31"/>
      <c r="CM1582" s="31"/>
      <c r="CN1582" s="31"/>
      <c r="CO1582" s="31"/>
      <c r="CP1582" s="31"/>
      <c r="CQ1582" s="31"/>
      <c r="CR1582" s="31"/>
      <c r="CS1582" s="31"/>
      <c r="CT1582" s="31"/>
      <c r="CU1582" s="31"/>
      <c r="CV1582" s="31"/>
      <c r="CW1582" s="31"/>
      <c r="CX1582" s="31"/>
      <c r="CY1582" s="31"/>
      <c r="CZ1582" s="31"/>
      <c r="DA1582" s="31"/>
      <c r="DB1582" s="31"/>
      <c r="DC1582" s="31"/>
      <c r="DD1582" s="31"/>
      <c r="DE1582" s="31"/>
      <c r="DF1582" s="31"/>
      <c r="DG1582" s="31"/>
      <c r="DH1582" s="31"/>
      <c r="DI1582" s="31"/>
      <c r="DJ1582" s="31"/>
      <c r="DK1582" s="31"/>
      <c r="DL1582" s="31"/>
      <c r="DM1582" s="31"/>
      <c r="DN1582" s="31"/>
      <c r="DO1582" s="31"/>
      <c r="DP1582" s="31"/>
      <c r="DQ1582" s="31"/>
      <c r="DR1582" s="31"/>
      <c r="DS1582" s="31"/>
      <c r="DT1582" s="31"/>
      <c r="DU1582" s="31"/>
      <c r="DV1582" s="31"/>
      <c r="DW1582" s="31"/>
      <c r="DX1582" s="31"/>
      <c r="DY1582" s="31"/>
      <c r="DZ1582" s="31"/>
      <c r="EA1582" s="31"/>
      <c r="EB1582" s="31"/>
      <c r="EC1582" s="31"/>
      <c r="ED1582" s="31"/>
      <c r="EE1582" s="31"/>
      <c r="EF1582" s="31"/>
      <c r="EG1582" s="31"/>
      <c r="EH1582" s="31"/>
      <c r="EI1582" s="31"/>
      <c r="EJ1582" s="31"/>
      <c r="EK1582" s="31"/>
      <c r="EL1582" s="31"/>
      <c r="EM1582" s="31"/>
      <c r="EN1582" s="31"/>
      <c r="EO1582" s="31"/>
      <c r="EP1582" s="31"/>
      <c r="EQ1582" s="31"/>
      <c r="ER1582" s="31"/>
      <c r="ES1582" s="31"/>
      <c r="ET1582" s="31"/>
      <c r="EU1582" s="31"/>
      <c r="EV1582" s="31"/>
      <c r="EW1582" s="31"/>
      <c r="EX1582" s="31"/>
      <c r="EY1582" s="31"/>
      <c r="EZ1582" s="31"/>
      <c r="FA1582" s="31"/>
      <c r="FB1582" s="31"/>
      <c r="FC1582" s="31"/>
      <c r="FD1582" s="31"/>
      <c r="FE1582" s="31"/>
      <c r="FF1582" s="31"/>
      <c r="FG1582" s="31"/>
      <c r="FH1582" s="31"/>
      <c r="FI1582" s="31"/>
      <c r="FJ1582" s="31"/>
      <c r="FK1582" s="31"/>
      <c r="FL1582" s="31"/>
      <c r="FM1582" s="31"/>
      <c r="FN1582" s="31"/>
      <c r="FO1582" s="31"/>
      <c r="FP1582" s="31"/>
      <c r="FQ1582" s="31"/>
      <c r="FR1582" s="31"/>
      <c r="FS1582" s="31"/>
      <c r="FT1582" s="31"/>
      <c r="FU1582" s="31"/>
      <c r="FV1582" s="31"/>
      <c r="FW1582" s="31"/>
      <c r="FX1582" s="31"/>
      <c r="FY1582" s="31"/>
      <c r="FZ1582" s="31"/>
      <c r="GA1582" s="31"/>
      <c r="GB1582" s="31"/>
      <c r="GC1582" s="31"/>
      <c r="GD1582" s="31"/>
      <c r="GE1582" s="31"/>
      <c r="GF1582" s="31"/>
      <c r="GG1582" s="31"/>
      <c r="GH1582" s="31"/>
      <c r="GI1582" s="31"/>
      <c r="GJ1582" s="31"/>
      <c r="GK1582" s="31"/>
      <c r="GL1582" s="31"/>
      <c r="GM1582" s="31"/>
      <c r="GN1582" s="31"/>
      <c r="GO1582" s="31"/>
      <c r="GP1582" s="31"/>
      <c r="GQ1582" s="31"/>
      <c r="GR1582" s="31"/>
      <c r="GS1582" s="31"/>
      <c r="GT1582" s="31"/>
      <c r="GU1582" s="31"/>
      <c r="GV1582" s="31"/>
      <c r="GW1582" s="31"/>
      <c r="GX1582" s="31"/>
      <c r="GY1582" s="31"/>
      <c r="GZ1582" s="31"/>
    </row>
    <row r="1583" spans="2:208" s="32" customFormat="1" x14ac:dyDescent="0.2">
      <c r="B1583" s="21"/>
      <c r="C1583" s="22"/>
      <c r="D1583" s="22"/>
      <c r="E1583" s="22"/>
      <c r="F1583" s="246"/>
      <c r="G1583" s="121"/>
      <c r="H1583" s="27"/>
      <c r="I1583" s="28"/>
      <c r="J1583" s="29"/>
      <c r="K1583" s="30"/>
      <c r="L1583" s="34"/>
      <c r="M1583" s="35"/>
      <c r="N1583" s="30"/>
      <c r="O1583" s="34"/>
      <c r="P1583" s="35"/>
      <c r="Q1583" s="30"/>
      <c r="R1583" s="34"/>
      <c r="S1583" s="35"/>
      <c r="T1583" s="30"/>
      <c r="U1583" s="34"/>
      <c r="V1583" s="35"/>
      <c r="W1583" s="30"/>
      <c r="X1583" s="34"/>
      <c r="Y1583" s="34"/>
      <c r="Z1583" s="30"/>
      <c r="AA1583" s="34"/>
      <c r="AB1583" s="34"/>
      <c r="AC1583" s="30"/>
      <c r="AD1583" s="34"/>
      <c r="AE1583" s="34"/>
      <c r="AF1583" s="30"/>
      <c r="AG1583" s="34"/>
      <c r="AH1583" s="34"/>
      <c r="AI1583" s="30"/>
      <c r="AJ1583" s="34"/>
      <c r="AK1583" s="34"/>
      <c r="AL1583" s="30"/>
      <c r="AM1583" s="34"/>
      <c r="AN1583" s="34"/>
      <c r="AO1583" s="30"/>
      <c r="AP1583" s="34"/>
      <c r="AQ1583" s="34"/>
      <c r="AR1583" s="30"/>
      <c r="AS1583" s="34"/>
      <c r="AT1583" s="34"/>
      <c r="AU1583" s="30"/>
      <c r="AV1583" s="34"/>
      <c r="AW1583" s="34"/>
      <c r="AX1583" s="30"/>
      <c r="AY1583" s="34"/>
      <c r="AZ1583" s="34"/>
      <c r="BA1583" s="30"/>
      <c r="BB1583" s="34"/>
      <c r="BC1583" s="34"/>
      <c r="BD1583" s="30"/>
      <c r="BE1583" s="34"/>
      <c r="BF1583" s="34"/>
      <c r="BG1583" s="30"/>
      <c r="BH1583" s="34"/>
      <c r="BI1583" s="34"/>
      <c r="BJ1583" s="30"/>
      <c r="BK1583" s="34"/>
      <c r="BL1583" s="34"/>
      <c r="BM1583" s="122"/>
      <c r="BN1583" s="28"/>
      <c r="BO1583" s="34"/>
      <c r="BP1583" s="30"/>
      <c r="BQ1583" s="30"/>
      <c r="BR1583" s="31"/>
      <c r="BS1583" s="31"/>
      <c r="BT1583" s="31"/>
      <c r="BU1583" s="31"/>
      <c r="BV1583" s="31"/>
      <c r="BW1583" s="31"/>
      <c r="BX1583" s="31"/>
      <c r="BY1583" s="31"/>
      <c r="BZ1583" s="31"/>
      <c r="CA1583" s="31"/>
      <c r="CB1583" s="31"/>
      <c r="CC1583" s="31"/>
      <c r="CD1583" s="31"/>
      <c r="CE1583" s="31"/>
      <c r="CF1583" s="31"/>
      <c r="CG1583" s="31"/>
      <c r="CH1583" s="31"/>
      <c r="CI1583" s="31"/>
      <c r="CJ1583" s="31"/>
      <c r="CK1583" s="31"/>
      <c r="CL1583" s="31"/>
      <c r="CM1583" s="31"/>
      <c r="CN1583" s="31"/>
      <c r="CO1583" s="31"/>
      <c r="CP1583" s="31"/>
      <c r="CQ1583" s="31"/>
      <c r="CR1583" s="31"/>
      <c r="CS1583" s="31"/>
      <c r="CT1583" s="31"/>
      <c r="CU1583" s="31"/>
      <c r="CV1583" s="31"/>
      <c r="CW1583" s="31"/>
      <c r="CX1583" s="31"/>
      <c r="CY1583" s="31"/>
      <c r="CZ1583" s="31"/>
      <c r="DA1583" s="31"/>
      <c r="DB1583" s="31"/>
      <c r="DC1583" s="31"/>
      <c r="DD1583" s="31"/>
      <c r="DE1583" s="31"/>
      <c r="DF1583" s="31"/>
      <c r="DG1583" s="31"/>
      <c r="DH1583" s="31"/>
      <c r="DI1583" s="31"/>
      <c r="DJ1583" s="31"/>
      <c r="DK1583" s="31"/>
      <c r="DL1583" s="31"/>
      <c r="DM1583" s="31"/>
      <c r="DN1583" s="31"/>
      <c r="DO1583" s="31"/>
      <c r="DP1583" s="31"/>
      <c r="DQ1583" s="31"/>
      <c r="DR1583" s="31"/>
      <c r="DS1583" s="31"/>
      <c r="DT1583" s="31"/>
      <c r="DU1583" s="31"/>
      <c r="DV1583" s="31"/>
      <c r="DW1583" s="31"/>
      <c r="DX1583" s="31"/>
      <c r="DY1583" s="31"/>
      <c r="DZ1583" s="31"/>
      <c r="EA1583" s="31"/>
      <c r="EB1583" s="31"/>
      <c r="EC1583" s="31"/>
      <c r="ED1583" s="31"/>
      <c r="EE1583" s="31"/>
      <c r="EF1583" s="31"/>
      <c r="EG1583" s="31"/>
      <c r="EH1583" s="31"/>
      <c r="EI1583" s="31"/>
      <c r="EJ1583" s="31"/>
      <c r="EK1583" s="31"/>
      <c r="EL1583" s="31"/>
      <c r="EM1583" s="31"/>
      <c r="EN1583" s="31"/>
      <c r="EO1583" s="31"/>
      <c r="EP1583" s="31"/>
      <c r="EQ1583" s="31"/>
      <c r="ER1583" s="31"/>
      <c r="ES1583" s="31"/>
      <c r="ET1583" s="31"/>
      <c r="EU1583" s="31"/>
      <c r="EV1583" s="31"/>
      <c r="EW1583" s="31"/>
      <c r="EX1583" s="31"/>
      <c r="EY1583" s="31"/>
      <c r="EZ1583" s="31"/>
      <c r="FA1583" s="31"/>
      <c r="FB1583" s="31"/>
      <c r="FC1583" s="31"/>
      <c r="FD1583" s="31"/>
      <c r="FE1583" s="31"/>
      <c r="FF1583" s="31"/>
      <c r="FG1583" s="31"/>
      <c r="FH1583" s="31"/>
      <c r="FI1583" s="31"/>
      <c r="FJ1583" s="31"/>
      <c r="FK1583" s="31"/>
      <c r="FL1583" s="31"/>
      <c r="FM1583" s="31"/>
      <c r="FN1583" s="31"/>
      <c r="FO1583" s="31"/>
      <c r="FP1583" s="31"/>
      <c r="FQ1583" s="31"/>
      <c r="FR1583" s="31"/>
      <c r="FS1583" s="31"/>
      <c r="FT1583" s="31"/>
      <c r="FU1583" s="31"/>
      <c r="FV1583" s="31"/>
      <c r="FW1583" s="31"/>
      <c r="FX1583" s="31"/>
      <c r="FY1583" s="31"/>
      <c r="FZ1583" s="31"/>
      <c r="GA1583" s="31"/>
      <c r="GB1583" s="31"/>
      <c r="GC1583" s="31"/>
      <c r="GD1583" s="31"/>
      <c r="GE1583" s="31"/>
      <c r="GF1583" s="31"/>
      <c r="GG1583" s="31"/>
      <c r="GH1583" s="31"/>
      <c r="GI1583" s="31"/>
      <c r="GJ1583" s="31"/>
      <c r="GK1583" s="31"/>
      <c r="GL1583" s="31"/>
      <c r="GM1583" s="31"/>
      <c r="GN1583" s="31"/>
      <c r="GO1583" s="31"/>
      <c r="GP1583" s="31"/>
      <c r="GQ1583" s="31"/>
      <c r="GR1583" s="31"/>
      <c r="GS1583" s="31"/>
      <c r="GT1583" s="31"/>
      <c r="GU1583" s="31"/>
      <c r="GV1583" s="31"/>
      <c r="GW1583" s="31"/>
      <c r="GX1583" s="31"/>
      <c r="GY1583" s="31"/>
      <c r="GZ1583" s="31"/>
    </row>
    <row r="1584" spans="2:208" s="32" customFormat="1" x14ac:dyDescent="0.2">
      <c r="B1584" s="21"/>
      <c r="C1584" s="22"/>
      <c r="D1584" s="22"/>
      <c r="E1584" s="22"/>
      <c r="F1584" s="246"/>
      <c r="G1584" s="121"/>
      <c r="H1584" s="27"/>
      <c r="I1584" s="28"/>
      <c r="J1584" s="29"/>
      <c r="K1584" s="30"/>
      <c r="L1584" s="34"/>
      <c r="M1584" s="35"/>
      <c r="N1584" s="30"/>
      <c r="O1584" s="34"/>
      <c r="P1584" s="35"/>
      <c r="Q1584" s="30"/>
      <c r="R1584" s="34"/>
      <c r="S1584" s="35"/>
      <c r="T1584" s="30"/>
      <c r="U1584" s="34"/>
      <c r="V1584" s="35"/>
      <c r="W1584" s="30"/>
      <c r="X1584" s="34"/>
      <c r="Y1584" s="34"/>
      <c r="Z1584" s="30"/>
      <c r="AA1584" s="34"/>
      <c r="AB1584" s="34"/>
      <c r="AC1584" s="30"/>
      <c r="AD1584" s="34"/>
      <c r="AE1584" s="34"/>
      <c r="AF1584" s="30"/>
      <c r="AG1584" s="34"/>
      <c r="AH1584" s="34"/>
      <c r="AI1584" s="30"/>
      <c r="AJ1584" s="34"/>
      <c r="AK1584" s="34"/>
      <c r="AL1584" s="30"/>
      <c r="AM1584" s="34"/>
      <c r="AN1584" s="34"/>
      <c r="AO1584" s="30"/>
      <c r="AP1584" s="34"/>
      <c r="AQ1584" s="34"/>
      <c r="AR1584" s="30"/>
      <c r="AS1584" s="34"/>
      <c r="AT1584" s="34"/>
      <c r="AU1584" s="30"/>
      <c r="AV1584" s="34"/>
      <c r="AW1584" s="34"/>
      <c r="AX1584" s="30"/>
      <c r="AY1584" s="34"/>
      <c r="AZ1584" s="34"/>
      <c r="BA1584" s="30"/>
      <c r="BB1584" s="34"/>
      <c r="BC1584" s="34"/>
      <c r="BD1584" s="30"/>
      <c r="BE1584" s="34"/>
      <c r="BF1584" s="34"/>
      <c r="BG1584" s="30"/>
      <c r="BH1584" s="34"/>
      <c r="BI1584" s="34"/>
      <c r="BJ1584" s="30"/>
      <c r="BK1584" s="34"/>
      <c r="BL1584" s="34"/>
      <c r="BM1584" s="122"/>
      <c r="BN1584" s="28"/>
      <c r="BO1584" s="34"/>
      <c r="BP1584" s="30"/>
      <c r="BQ1584" s="30"/>
      <c r="BR1584" s="31"/>
      <c r="BS1584" s="31"/>
      <c r="BT1584" s="31"/>
      <c r="BU1584" s="31"/>
      <c r="BV1584" s="31"/>
      <c r="BW1584" s="31"/>
      <c r="BX1584" s="31"/>
      <c r="BY1584" s="31"/>
      <c r="BZ1584" s="31"/>
      <c r="CA1584" s="31"/>
      <c r="CB1584" s="31"/>
      <c r="CC1584" s="31"/>
      <c r="CD1584" s="31"/>
      <c r="CE1584" s="31"/>
      <c r="CF1584" s="31"/>
      <c r="CG1584" s="31"/>
      <c r="CH1584" s="31"/>
      <c r="CI1584" s="31"/>
      <c r="CJ1584" s="31"/>
      <c r="CK1584" s="31"/>
      <c r="CL1584" s="31"/>
      <c r="CM1584" s="31"/>
      <c r="CN1584" s="31"/>
      <c r="CO1584" s="31"/>
      <c r="CP1584" s="31"/>
      <c r="CQ1584" s="31"/>
      <c r="CR1584" s="31"/>
      <c r="CS1584" s="31"/>
      <c r="CT1584" s="31"/>
      <c r="CU1584" s="31"/>
      <c r="CV1584" s="31"/>
      <c r="CW1584" s="31"/>
      <c r="CX1584" s="31"/>
      <c r="CY1584" s="31"/>
      <c r="CZ1584" s="31"/>
      <c r="DA1584" s="31"/>
      <c r="DB1584" s="31"/>
      <c r="DC1584" s="31"/>
      <c r="DD1584" s="31"/>
      <c r="DE1584" s="31"/>
      <c r="DF1584" s="31"/>
      <c r="DG1584" s="31"/>
      <c r="DH1584" s="31"/>
      <c r="DI1584" s="31"/>
      <c r="DJ1584" s="31"/>
      <c r="DK1584" s="31"/>
      <c r="DL1584" s="31"/>
      <c r="DM1584" s="31"/>
      <c r="DN1584" s="31"/>
      <c r="DO1584" s="31"/>
      <c r="DP1584" s="31"/>
      <c r="DQ1584" s="31"/>
      <c r="DR1584" s="31"/>
      <c r="DS1584" s="31"/>
      <c r="DT1584" s="31"/>
      <c r="DU1584" s="31"/>
      <c r="DV1584" s="31"/>
      <c r="DW1584" s="31"/>
      <c r="DX1584" s="31"/>
      <c r="DY1584" s="31"/>
      <c r="DZ1584" s="31"/>
      <c r="EA1584" s="31"/>
      <c r="EB1584" s="31"/>
      <c r="EC1584" s="31"/>
      <c r="ED1584" s="31"/>
      <c r="EE1584" s="31"/>
      <c r="EF1584" s="31"/>
      <c r="EG1584" s="31"/>
      <c r="EH1584" s="31"/>
      <c r="EI1584" s="31"/>
      <c r="EJ1584" s="31"/>
      <c r="EK1584" s="31"/>
      <c r="EL1584" s="31"/>
      <c r="EM1584" s="31"/>
      <c r="EN1584" s="31"/>
      <c r="EO1584" s="31"/>
      <c r="EP1584" s="31"/>
      <c r="EQ1584" s="31"/>
      <c r="ER1584" s="31"/>
      <c r="ES1584" s="31"/>
      <c r="ET1584" s="31"/>
      <c r="EU1584" s="31"/>
      <c r="EV1584" s="31"/>
      <c r="EW1584" s="31"/>
      <c r="EX1584" s="31"/>
      <c r="EY1584" s="31"/>
      <c r="EZ1584" s="31"/>
      <c r="FA1584" s="31"/>
      <c r="FB1584" s="31"/>
      <c r="FC1584" s="31"/>
      <c r="FD1584" s="31"/>
      <c r="FE1584" s="31"/>
      <c r="FF1584" s="31"/>
      <c r="FG1584" s="31"/>
      <c r="FH1584" s="31"/>
      <c r="FI1584" s="31"/>
      <c r="FJ1584" s="31"/>
      <c r="FK1584" s="31"/>
      <c r="FL1584" s="31"/>
      <c r="FM1584" s="31"/>
      <c r="FN1584" s="31"/>
      <c r="FO1584" s="31"/>
      <c r="FP1584" s="31"/>
      <c r="FQ1584" s="31"/>
      <c r="FR1584" s="31"/>
      <c r="FS1584" s="31"/>
      <c r="FT1584" s="31"/>
      <c r="FU1584" s="31"/>
      <c r="FV1584" s="31"/>
      <c r="FW1584" s="31"/>
      <c r="FX1584" s="31"/>
      <c r="FY1584" s="31"/>
      <c r="FZ1584" s="31"/>
      <c r="GA1584" s="31"/>
      <c r="GB1584" s="31"/>
      <c r="GC1584" s="31"/>
      <c r="GD1584" s="31"/>
      <c r="GE1584" s="31"/>
      <c r="GF1584" s="31"/>
      <c r="GG1584" s="31"/>
      <c r="GH1584" s="31"/>
      <c r="GI1584" s="31"/>
      <c r="GJ1584" s="31"/>
      <c r="GK1584" s="31"/>
      <c r="GL1584" s="31"/>
      <c r="GM1584" s="31"/>
      <c r="GN1584" s="31"/>
      <c r="GO1584" s="31"/>
      <c r="GP1584" s="31"/>
      <c r="GQ1584" s="31"/>
      <c r="GR1584" s="31"/>
      <c r="GS1584" s="31"/>
      <c r="GT1584" s="31"/>
      <c r="GU1584" s="31"/>
      <c r="GV1584" s="31"/>
      <c r="GW1584" s="31"/>
      <c r="GX1584" s="31"/>
      <c r="GY1584" s="31"/>
      <c r="GZ1584" s="31"/>
    </row>
    <row r="1585" spans="2:208" s="32" customFormat="1" x14ac:dyDescent="0.2">
      <c r="B1585" s="21"/>
      <c r="C1585" s="22"/>
      <c r="D1585" s="22"/>
      <c r="E1585" s="22"/>
      <c r="F1585" s="246"/>
      <c r="G1585" s="121"/>
      <c r="H1585" s="27"/>
      <c r="I1585" s="28"/>
      <c r="J1585" s="29"/>
      <c r="K1585" s="30"/>
      <c r="L1585" s="34"/>
      <c r="M1585" s="35"/>
      <c r="N1585" s="30"/>
      <c r="O1585" s="34"/>
      <c r="P1585" s="35"/>
      <c r="Q1585" s="30"/>
      <c r="R1585" s="34"/>
      <c r="S1585" s="35"/>
      <c r="T1585" s="30"/>
      <c r="U1585" s="34"/>
      <c r="V1585" s="35"/>
      <c r="W1585" s="30"/>
      <c r="X1585" s="34"/>
      <c r="Y1585" s="34"/>
      <c r="Z1585" s="30"/>
      <c r="AA1585" s="34"/>
      <c r="AB1585" s="34"/>
      <c r="AC1585" s="30"/>
      <c r="AD1585" s="34"/>
      <c r="AE1585" s="34"/>
      <c r="AF1585" s="30"/>
      <c r="AG1585" s="34"/>
      <c r="AH1585" s="34"/>
      <c r="AI1585" s="30"/>
      <c r="AJ1585" s="34"/>
      <c r="AK1585" s="34"/>
      <c r="AL1585" s="30"/>
      <c r="AM1585" s="34"/>
      <c r="AN1585" s="34"/>
      <c r="AO1585" s="30"/>
      <c r="AP1585" s="34"/>
      <c r="AQ1585" s="34"/>
      <c r="AR1585" s="30"/>
      <c r="AS1585" s="34"/>
      <c r="AT1585" s="34"/>
      <c r="AU1585" s="30"/>
      <c r="AV1585" s="34"/>
      <c r="AW1585" s="34"/>
      <c r="AX1585" s="30"/>
      <c r="AY1585" s="34"/>
      <c r="AZ1585" s="34"/>
      <c r="BA1585" s="30"/>
      <c r="BB1585" s="34"/>
      <c r="BC1585" s="34"/>
      <c r="BD1585" s="30"/>
      <c r="BE1585" s="34"/>
      <c r="BF1585" s="34"/>
      <c r="BG1585" s="30"/>
      <c r="BH1585" s="34"/>
      <c r="BI1585" s="34"/>
      <c r="BJ1585" s="30"/>
      <c r="BK1585" s="34"/>
      <c r="BL1585" s="34"/>
      <c r="BM1585" s="122"/>
      <c r="BN1585" s="28"/>
      <c r="BO1585" s="34"/>
      <c r="BP1585" s="30"/>
      <c r="BQ1585" s="30"/>
      <c r="BR1585" s="31"/>
      <c r="BS1585" s="31"/>
      <c r="BT1585" s="31"/>
      <c r="BU1585" s="31"/>
      <c r="BV1585" s="31"/>
      <c r="BW1585" s="31"/>
      <c r="BX1585" s="31"/>
      <c r="BY1585" s="31"/>
      <c r="BZ1585" s="31"/>
      <c r="CA1585" s="31"/>
      <c r="CB1585" s="31"/>
      <c r="CC1585" s="31"/>
      <c r="CD1585" s="31"/>
      <c r="CE1585" s="31"/>
      <c r="CF1585" s="31"/>
      <c r="CG1585" s="31"/>
      <c r="CH1585" s="31"/>
      <c r="CI1585" s="31"/>
      <c r="CJ1585" s="31"/>
      <c r="CK1585" s="31"/>
      <c r="CL1585" s="31"/>
      <c r="CM1585" s="31"/>
      <c r="CN1585" s="31"/>
      <c r="CO1585" s="31"/>
      <c r="CP1585" s="31"/>
      <c r="CQ1585" s="31"/>
      <c r="CR1585" s="31"/>
      <c r="CS1585" s="31"/>
      <c r="CT1585" s="31"/>
      <c r="CU1585" s="31"/>
      <c r="CV1585" s="31"/>
      <c r="CW1585" s="31"/>
      <c r="CX1585" s="31"/>
      <c r="CY1585" s="31"/>
      <c r="CZ1585" s="31"/>
      <c r="DA1585" s="31"/>
      <c r="DB1585" s="31"/>
      <c r="DC1585" s="31"/>
      <c r="DD1585" s="31"/>
      <c r="DE1585" s="31"/>
      <c r="DF1585" s="31"/>
      <c r="DG1585" s="31"/>
      <c r="DH1585" s="31"/>
      <c r="DI1585" s="31"/>
      <c r="DJ1585" s="31"/>
      <c r="DK1585" s="31"/>
      <c r="DL1585" s="31"/>
      <c r="DM1585" s="31"/>
      <c r="DN1585" s="31"/>
      <c r="DO1585" s="31"/>
      <c r="DP1585" s="31"/>
      <c r="DQ1585" s="31"/>
      <c r="DR1585" s="31"/>
      <c r="DS1585" s="31"/>
      <c r="DT1585" s="31"/>
      <c r="DU1585" s="31"/>
      <c r="DV1585" s="31"/>
      <c r="DW1585" s="31"/>
      <c r="DX1585" s="31"/>
      <c r="DY1585" s="31"/>
      <c r="DZ1585" s="31"/>
      <c r="EA1585" s="31"/>
      <c r="EB1585" s="31"/>
      <c r="EC1585" s="31"/>
      <c r="ED1585" s="31"/>
      <c r="EE1585" s="31"/>
      <c r="EF1585" s="31"/>
      <c r="EG1585" s="31"/>
      <c r="EH1585" s="31"/>
      <c r="EI1585" s="31"/>
      <c r="EJ1585" s="31"/>
      <c r="EK1585" s="31"/>
      <c r="EL1585" s="31"/>
      <c r="EM1585" s="31"/>
      <c r="EN1585" s="31"/>
      <c r="EO1585" s="31"/>
      <c r="EP1585" s="31"/>
      <c r="EQ1585" s="31"/>
      <c r="ER1585" s="31"/>
      <c r="ES1585" s="31"/>
      <c r="ET1585" s="31"/>
      <c r="EU1585" s="31"/>
      <c r="EV1585" s="31"/>
      <c r="EW1585" s="31"/>
      <c r="EX1585" s="31"/>
      <c r="EY1585" s="31"/>
      <c r="EZ1585" s="31"/>
      <c r="FA1585" s="31"/>
      <c r="FB1585" s="31"/>
      <c r="FC1585" s="31"/>
      <c r="FD1585" s="31"/>
      <c r="FE1585" s="31"/>
      <c r="FF1585" s="31"/>
      <c r="FG1585" s="31"/>
      <c r="FH1585" s="31"/>
      <c r="FI1585" s="31"/>
      <c r="FJ1585" s="31"/>
      <c r="FK1585" s="31"/>
      <c r="FL1585" s="31"/>
      <c r="FM1585" s="31"/>
      <c r="FN1585" s="31"/>
      <c r="FO1585" s="31"/>
      <c r="FP1585" s="31"/>
      <c r="FQ1585" s="31"/>
      <c r="FR1585" s="31"/>
      <c r="FS1585" s="31"/>
      <c r="FT1585" s="31"/>
      <c r="FU1585" s="31"/>
      <c r="FV1585" s="31"/>
      <c r="FW1585" s="31"/>
      <c r="FX1585" s="31"/>
      <c r="FY1585" s="31"/>
      <c r="FZ1585" s="31"/>
      <c r="GA1585" s="31"/>
      <c r="GB1585" s="31"/>
      <c r="GC1585" s="31"/>
      <c r="GD1585" s="31"/>
      <c r="GE1585" s="31"/>
      <c r="GF1585" s="31"/>
      <c r="GG1585" s="31"/>
      <c r="GH1585" s="31"/>
      <c r="GI1585" s="31"/>
      <c r="GJ1585" s="31"/>
      <c r="GK1585" s="31"/>
      <c r="GL1585" s="31"/>
      <c r="GM1585" s="31"/>
      <c r="GN1585" s="31"/>
      <c r="GO1585" s="31"/>
      <c r="GP1585" s="31"/>
      <c r="GQ1585" s="31"/>
      <c r="GR1585" s="31"/>
      <c r="GS1585" s="31"/>
      <c r="GT1585" s="31"/>
      <c r="GU1585" s="31"/>
      <c r="GV1585" s="31"/>
      <c r="GW1585" s="31"/>
      <c r="GX1585" s="31"/>
      <c r="GY1585" s="31"/>
      <c r="GZ1585" s="31"/>
    </row>
    <row r="1586" spans="2:208" s="32" customFormat="1" x14ac:dyDescent="0.2">
      <c r="B1586" s="21"/>
      <c r="C1586" s="22"/>
      <c r="D1586" s="22"/>
      <c r="E1586" s="22"/>
      <c r="F1586" s="246"/>
      <c r="G1586" s="121"/>
      <c r="H1586" s="27"/>
      <c r="I1586" s="28"/>
      <c r="J1586" s="29"/>
      <c r="K1586" s="30"/>
      <c r="L1586" s="34"/>
      <c r="M1586" s="35"/>
      <c r="N1586" s="30"/>
      <c r="O1586" s="34"/>
      <c r="P1586" s="35"/>
      <c r="Q1586" s="30"/>
      <c r="R1586" s="34"/>
      <c r="S1586" s="35"/>
      <c r="T1586" s="30"/>
      <c r="U1586" s="34"/>
      <c r="V1586" s="35"/>
      <c r="W1586" s="30"/>
      <c r="X1586" s="34"/>
      <c r="Y1586" s="34"/>
      <c r="Z1586" s="30"/>
      <c r="AA1586" s="34"/>
      <c r="AB1586" s="34"/>
      <c r="AC1586" s="30"/>
      <c r="AD1586" s="34"/>
      <c r="AE1586" s="34"/>
      <c r="AF1586" s="30"/>
      <c r="AG1586" s="34"/>
      <c r="AH1586" s="34"/>
      <c r="AI1586" s="30"/>
      <c r="AJ1586" s="34"/>
      <c r="AK1586" s="34"/>
      <c r="AL1586" s="30"/>
      <c r="AM1586" s="34"/>
      <c r="AN1586" s="34"/>
      <c r="AO1586" s="30"/>
      <c r="AP1586" s="34"/>
      <c r="AQ1586" s="34"/>
      <c r="AR1586" s="30"/>
      <c r="AS1586" s="34"/>
      <c r="AT1586" s="34"/>
      <c r="AU1586" s="30"/>
      <c r="AV1586" s="34"/>
      <c r="AW1586" s="34"/>
      <c r="AX1586" s="30"/>
      <c r="AY1586" s="34"/>
      <c r="AZ1586" s="34"/>
      <c r="BA1586" s="30"/>
      <c r="BB1586" s="34"/>
      <c r="BC1586" s="34"/>
      <c r="BD1586" s="30"/>
      <c r="BE1586" s="34"/>
      <c r="BF1586" s="34"/>
      <c r="BG1586" s="30"/>
      <c r="BH1586" s="34"/>
      <c r="BI1586" s="34"/>
      <c r="BJ1586" s="30"/>
      <c r="BK1586" s="34"/>
      <c r="BL1586" s="34"/>
      <c r="BM1586" s="122"/>
      <c r="BN1586" s="28"/>
      <c r="BO1586" s="34"/>
      <c r="BP1586" s="30"/>
      <c r="BQ1586" s="30"/>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1"/>
      <c r="DD1586" s="31"/>
      <c r="DE1586" s="31"/>
      <c r="DF1586" s="31"/>
      <c r="DG1586" s="31"/>
      <c r="DH1586" s="31"/>
      <c r="DI1586" s="31"/>
      <c r="DJ1586" s="31"/>
      <c r="DK1586" s="31"/>
      <c r="DL1586" s="31"/>
      <c r="DM1586" s="31"/>
      <c r="DN1586" s="31"/>
      <c r="DO1586" s="31"/>
      <c r="DP1586" s="31"/>
      <c r="DQ1586" s="31"/>
      <c r="DR1586" s="31"/>
      <c r="DS1586" s="31"/>
      <c r="DT1586" s="31"/>
      <c r="DU1586" s="31"/>
      <c r="DV1586" s="31"/>
      <c r="DW1586" s="31"/>
      <c r="DX1586" s="31"/>
      <c r="DY1586" s="31"/>
      <c r="DZ1586" s="31"/>
      <c r="EA1586" s="31"/>
      <c r="EB1586" s="31"/>
      <c r="EC1586" s="31"/>
      <c r="ED1586" s="31"/>
      <c r="EE1586" s="31"/>
      <c r="EF1586" s="31"/>
      <c r="EG1586" s="31"/>
      <c r="EH1586" s="31"/>
      <c r="EI1586" s="31"/>
      <c r="EJ1586" s="31"/>
      <c r="EK1586" s="31"/>
      <c r="EL1586" s="31"/>
      <c r="EM1586" s="31"/>
      <c r="EN1586" s="31"/>
      <c r="EO1586" s="31"/>
      <c r="EP1586" s="31"/>
      <c r="EQ1586" s="31"/>
      <c r="ER1586" s="31"/>
      <c r="ES1586" s="31"/>
      <c r="ET1586" s="31"/>
      <c r="EU1586" s="31"/>
      <c r="EV1586" s="31"/>
      <c r="EW1586" s="31"/>
      <c r="EX1586" s="31"/>
      <c r="EY1586" s="31"/>
      <c r="EZ1586" s="31"/>
      <c r="FA1586" s="31"/>
      <c r="FB1586" s="31"/>
      <c r="FC1586" s="31"/>
      <c r="FD1586" s="31"/>
      <c r="FE1586" s="31"/>
      <c r="FF1586" s="31"/>
      <c r="FG1586" s="31"/>
      <c r="FH1586" s="31"/>
      <c r="FI1586" s="31"/>
      <c r="FJ1586" s="31"/>
      <c r="FK1586" s="31"/>
      <c r="FL1586" s="31"/>
      <c r="FM1586" s="31"/>
      <c r="FN1586" s="31"/>
      <c r="FO1586" s="31"/>
      <c r="FP1586" s="31"/>
      <c r="FQ1586" s="31"/>
      <c r="FR1586" s="31"/>
      <c r="FS1586" s="31"/>
      <c r="FT1586" s="31"/>
      <c r="FU1586" s="31"/>
      <c r="FV1586" s="31"/>
      <c r="FW1586" s="31"/>
      <c r="FX1586" s="31"/>
      <c r="FY1586" s="31"/>
      <c r="FZ1586" s="31"/>
      <c r="GA1586" s="31"/>
      <c r="GB1586" s="31"/>
      <c r="GC1586" s="31"/>
      <c r="GD1586" s="31"/>
      <c r="GE1586" s="31"/>
      <c r="GF1586" s="31"/>
      <c r="GG1586" s="31"/>
      <c r="GH1586" s="31"/>
      <c r="GI1586" s="31"/>
      <c r="GJ1586" s="31"/>
      <c r="GK1586" s="31"/>
      <c r="GL1586" s="31"/>
      <c r="GM1586" s="31"/>
      <c r="GN1586" s="31"/>
      <c r="GO1586" s="31"/>
      <c r="GP1586" s="31"/>
      <c r="GQ1586" s="31"/>
      <c r="GR1586" s="31"/>
      <c r="GS1586" s="31"/>
      <c r="GT1586" s="31"/>
      <c r="GU1586" s="31"/>
      <c r="GV1586" s="31"/>
      <c r="GW1586" s="31"/>
      <c r="GX1586" s="31"/>
      <c r="GY1586" s="31"/>
      <c r="GZ1586" s="31"/>
    </row>
    <row r="1587" spans="2:208" s="32" customFormat="1" x14ac:dyDescent="0.2">
      <c r="B1587" s="21"/>
      <c r="C1587" s="22"/>
      <c r="D1587" s="22"/>
      <c r="E1587" s="22"/>
      <c r="F1587" s="246"/>
      <c r="G1587" s="121"/>
      <c r="H1587" s="27"/>
      <c r="I1587" s="28"/>
      <c r="J1587" s="29"/>
      <c r="K1587" s="30"/>
      <c r="L1587" s="34"/>
      <c r="M1587" s="35"/>
      <c r="N1587" s="30"/>
      <c r="O1587" s="34"/>
      <c r="P1587" s="35"/>
      <c r="Q1587" s="30"/>
      <c r="R1587" s="34"/>
      <c r="S1587" s="35"/>
      <c r="T1587" s="30"/>
      <c r="U1587" s="34"/>
      <c r="V1587" s="35"/>
      <c r="W1587" s="30"/>
      <c r="X1587" s="34"/>
      <c r="Y1587" s="34"/>
      <c r="Z1587" s="30"/>
      <c r="AA1587" s="34"/>
      <c r="AB1587" s="34"/>
      <c r="AC1587" s="30"/>
      <c r="AD1587" s="34"/>
      <c r="AE1587" s="34"/>
      <c r="AF1587" s="30"/>
      <c r="AG1587" s="34"/>
      <c r="AH1587" s="34"/>
      <c r="AI1587" s="30"/>
      <c r="AJ1587" s="34"/>
      <c r="AK1587" s="34"/>
      <c r="AL1587" s="30"/>
      <c r="AM1587" s="34"/>
      <c r="AN1587" s="34"/>
      <c r="AO1587" s="30"/>
      <c r="AP1587" s="34"/>
      <c r="AQ1587" s="34"/>
      <c r="AR1587" s="30"/>
      <c r="AS1587" s="34"/>
      <c r="AT1587" s="34"/>
      <c r="AU1587" s="30"/>
      <c r="AV1587" s="34"/>
      <c r="AW1587" s="34"/>
      <c r="AX1587" s="30"/>
      <c r="AY1587" s="34"/>
      <c r="AZ1587" s="34"/>
      <c r="BA1587" s="30"/>
      <c r="BB1587" s="34"/>
      <c r="BC1587" s="34"/>
      <c r="BD1587" s="30"/>
      <c r="BE1587" s="34"/>
      <c r="BF1587" s="34"/>
      <c r="BG1587" s="30"/>
      <c r="BH1587" s="34"/>
      <c r="BI1587" s="34"/>
      <c r="BJ1587" s="30"/>
      <c r="BK1587" s="34"/>
      <c r="BL1587" s="34"/>
      <c r="BM1587" s="122"/>
      <c r="BN1587" s="28"/>
      <c r="BO1587" s="34"/>
      <c r="BP1587" s="30"/>
      <c r="BQ1587" s="30"/>
      <c r="BR1587" s="31"/>
      <c r="BS1587" s="31"/>
      <c r="BT1587" s="31"/>
      <c r="BU1587" s="31"/>
      <c r="BV1587" s="31"/>
      <c r="BW1587" s="31"/>
      <c r="BX1587" s="31"/>
      <c r="BY1587" s="31"/>
      <c r="BZ1587" s="31"/>
      <c r="CA1587" s="31"/>
      <c r="CB1587" s="31"/>
      <c r="CC1587" s="31"/>
      <c r="CD1587" s="31"/>
      <c r="CE1587" s="31"/>
      <c r="CF1587" s="31"/>
      <c r="CG1587" s="31"/>
      <c r="CH1587" s="31"/>
      <c r="CI1587" s="31"/>
      <c r="CJ1587" s="31"/>
      <c r="CK1587" s="31"/>
      <c r="CL1587" s="31"/>
      <c r="CM1587" s="31"/>
      <c r="CN1587" s="31"/>
      <c r="CO1587" s="31"/>
      <c r="CP1587" s="31"/>
      <c r="CQ1587" s="31"/>
      <c r="CR1587" s="31"/>
      <c r="CS1587" s="31"/>
      <c r="CT1587" s="31"/>
      <c r="CU1587" s="31"/>
      <c r="CV1587" s="31"/>
      <c r="CW1587" s="31"/>
      <c r="CX1587" s="31"/>
      <c r="CY1587" s="31"/>
      <c r="CZ1587" s="31"/>
      <c r="DA1587" s="31"/>
      <c r="DB1587" s="31"/>
      <c r="DC1587" s="31"/>
      <c r="DD1587" s="31"/>
      <c r="DE1587" s="31"/>
      <c r="DF1587" s="31"/>
      <c r="DG1587" s="31"/>
      <c r="DH1587" s="31"/>
      <c r="DI1587" s="31"/>
      <c r="DJ1587" s="31"/>
      <c r="DK1587" s="31"/>
      <c r="DL1587" s="31"/>
      <c r="DM1587" s="31"/>
      <c r="DN1587" s="31"/>
      <c r="DO1587" s="31"/>
      <c r="DP1587" s="31"/>
      <c r="DQ1587" s="31"/>
      <c r="DR1587" s="31"/>
      <c r="DS1587" s="31"/>
      <c r="DT1587" s="31"/>
      <c r="DU1587" s="31"/>
      <c r="DV1587" s="31"/>
      <c r="DW1587" s="31"/>
      <c r="DX1587" s="31"/>
      <c r="DY1587" s="31"/>
      <c r="DZ1587" s="31"/>
      <c r="EA1587" s="31"/>
      <c r="EB1587" s="31"/>
      <c r="EC1587" s="31"/>
      <c r="ED1587" s="31"/>
      <c r="EE1587" s="31"/>
      <c r="EF1587" s="31"/>
      <c r="EG1587" s="31"/>
      <c r="EH1587" s="31"/>
      <c r="EI1587" s="31"/>
      <c r="EJ1587" s="31"/>
      <c r="EK1587" s="31"/>
      <c r="EL1587" s="31"/>
      <c r="EM1587" s="31"/>
      <c r="EN1587" s="31"/>
      <c r="EO1587" s="31"/>
      <c r="EP1587" s="31"/>
      <c r="EQ1587" s="31"/>
      <c r="ER1587" s="31"/>
      <c r="ES1587" s="31"/>
      <c r="ET1587" s="31"/>
      <c r="EU1587" s="31"/>
      <c r="EV1587" s="31"/>
      <c r="EW1587" s="31"/>
      <c r="EX1587" s="31"/>
      <c r="EY1587" s="31"/>
      <c r="EZ1587" s="31"/>
      <c r="FA1587" s="31"/>
      <c r="FB1587" s="31"/>
      <c r="FC1587" s="31"/>
      <c r="FD1587" s="31"/>
      <c r="FE1587" s="31"/>
      <c r="FF1587" s="31"/>
      <c r="FG1587" s="31"/>
      <c r="FH1587" s="31"/>
      <c r="FI1587" s="31"/>
      <c r="FJ1587" s="31"/>
      <c r="FK1587" s="31"/>
      <c r="FL1587" s="31"/>
      <c r="FM1587" s="31"/>
      <c r="FN1587" s="31"/>
      <c r="FO1587" s="31"/>
      <c r="FP1587" s="31"/>
      <c r="FQ1587" s="31"/>
      <c r="FR1587" s="31"/>
      <c r="FS1587" s="31"/>
      <c r="FT1587" s="31"/>
      <c r="FU1587" s="31"/>
      <c r="FV1587" s="31"/>
      <c r="FW1587" s="31"/>
      <c r="FX1587" s="31"/>
      <c r="FY1587" s="31"/>
      <c r="FZ1587" s="31"/>
      <c r="GA1587" s="31"/>
      <c r="GB1587" s="31"/>
      <c r="GC1587" s="31"/>
      <c r="GD1587" s="31"/>
      <c r="GE1587" s="31"/>
      <c r="GF1587" s="31"/>
      <c r="GG1587" s="31"/>
      <c r="GH1587" s="31"/>
      <c r="GI1587" s="31"/>
      <c r="GJ1587" s="31"/>
      <c r="GK1587" s="31"/>
      <c r="GL1587" s="31"/>
      <c r="GM1587" s="31"/>
      <c r="GN1587" s="31"/>
      <c r="GO1587" s="31"/>
      <c r="GP1587" s="31"/>
      <c r="GQ1587" s="31"/>
      <c r="GR1587" s="31"/>
      <c r="GS1587" s="31"/>
      <c r="GT1587" s="31"/>
      <c r="GU1587" s="31"/>
      <c r="GV1587" s="31"/>
      <c r="GW1587" s="31"/>
      <c r="GX1587" s="31"/>
      <c r="GY1587" s="31"/>
      <c r="GZ1587" s="31"/>
    </row>
    <row r="1588" spans="2:208" s="32" customFormat="1" x14ac:dyDescent="0.2">
      <c r="B1588" s="21"/>
      <c r="C1588" s="22"/>
      <c r="D1588" s="22"/>
      <c r="E1588" s="22"/>
      <c r="F1588" s="246"/>
      <c r="G1588" s="121"/>
      <c r="H1588" s="27"/>
      <c r="I1588" s="28"/>
      <c r="J1588" s="29"/>
      <c r="K1588" s="30"/>
      <c r="L1588" s="34"/>
      <c r="M1588" s="35"/>
      <c r="N1588" s="30"/>
      <c r="O1588" s="34"/>
      <c r="P1588" s="35"/>
      <c r="Q1588" s="30"/>
      <c r="R1588" s="34"/>
      <c r="S1588" s="35"/>
      <c r="T1588" s="30"/>
      <c r="U1588" s="34"/>
      <c r="V1588" s="35"/>
      <c r="W1588" s="30"/>
      <c r="X1588" s="34"/>
      <c r="Y1588" s="34"/>
      <c r="Z1588" s="30"/>
      <c r="AA1588" s="34"/>
      <c r="AB1588" s="34"/>
      <c r="AC1588" s="30"/>
      <c r="AD1588" s="34"/>
      <c r="AE1588" s="34"/>
      <c r="AF1588" s="30"/>
      <c r="AG1588" s="34"/>
      <c r="AH1588" s="34"/>
      <c r="AI1588" s="30"/>
      <c r="AJ1588" s="34"/>
      <c r="AK1588" s="34"/>
      <c r="AL1588" s="30"/>
      <c r="AM1588" s="34"/>
      <c r="AN1588" s="34"/>
      <c r="AO1588" s="30"/>
      <c r="AP1588" s="34"/>
      <c r="AQ1588" s="34"/>
      <c r="AR1588" s="30"/>
      <c r="AS1588" s="34"/>
      <c r="AT1588" s="34"/>
      <c r="AU1588" s="30"/>
      <c r="AV1588" s="34"/>
      <c r="AW1588" s="34"/>
      <c r="AX1588" s="30"/>
      <c r="AY1588" s="34"/>
      <c r="AZ1588" s="34"/>
      <c r="BA1588" s="30"/>
      <c r="BB1588" s="34"/>
      <c r="BC1588" s="34"/>
      <c r="BD1588" s="30"/>
      <c r="BE1588" s="34"/>
      <c r="BF1588" s="34"/>
      <c r="BG1588" s="30"/>
      <c r="BH1588" s="34"/>
      <c r="BI1588" s="34"/>
      <c r="BJ1588" s="30"/>
      <c r="BK1588" s="34"/>
      <c r="BL1588" s="34"/>
      <c r="BM1588" s="122"/>
      <c r="BN1588" s="28"/>
      <c r="BO1588" s="34"/>
      <c r="BP1588" s="30"/>
      <c r="BQ1588" s="30"/>
      <c r="BR1588" s="31"/>
      <c r="BS1588" s="31"/>
      <c r="BT1588" s="31"/>
      <c r="BU1588" s="31"/>
      <c r="BV1588" s="31"/>
      <c r="BW1588" s="31"/>
      <c r="BX1588" s="31"/>
      <c r="BY1588" s="31"/>
      <c r="BZ1588" s="31"/>
      <c r="CA1588" s="31"/>
      <c r="CB1588" s="31"/>
      <c r="CC1588" s="31"/>
      <c r="CD1588" s="31"/>
      <c r="CE1588" s="31"/>
      <c r="CF1588" s="31"/>
      <c r="CG1588" s="31"/>
      <c r="CH1588" s="31"/>
      <c r="CI1588" s="31"/>
      <c r="CJ1588" s="31"/>
      <c r="CK1588" s="31"/>
      <c r="CL1588" s="31"/>
      <c r="CM1588" s="31"/>
      <c r="CN1588" s="31"/>
      <c r="CO1588" s="31"/>
      <c r="CP1588" s="31"/>
      <c r="CQ1588" s="31"/>
      <c r="CR1588" s="31"/>
      <c r="CS1588" s="31"/>
      <c r="CT1588" s="31"/>
      <c r="CU1588" s="31"/>
      <c r="CV1588" s="31"/>
      <c r="CW1588" s="31"/>
      <c r="CX1588" s="31"/>
      <c r="CY1588" s="31"/>
      <c r="CZ1588" s="31"/>
      <c r="DA1588" s="31"/>
      <c r="DB1588" s="31"/>
      <c r="DC1588" s="31"/>
      <c r="DD1588" s="31"/>
      <c r="DE1588" s="31"/>
      <c r="DF1588" s="31"/>
      <c r="DG1588" s="31"/>
      <c r="DH1588" s="31"/>
      <c r="DI1588" s="31"/>
      <c r="DJ1588" s="31"/>
      <c r="DK1588" s="31"/>
      <c r="DL1588" s="31"/>
      <c r="DM1588" s="31"/>
      <c r="DN1588" s="31"/>
      <c r="DO1588" s="31"/>
      <c r="DP1588" s="31"/>
      <c r="DQ1588" s="31"/>
      <c r="DR1588" s="31"/>
      <c r="DS1588" s="31"/>
      <c r="DT1588" s="31"/>
      <c r="DU1588" s="31"/>
      <c r="DV1588" s="31"/>
      <c r="DW1588" s="31"/>
      <c r="DX1588" s="31"/>
      <c r="DY1588" s="31"/>
      <c r="DZ1588" s="31"/>
      <c r="EA1588" s="31"/>
      <c r="EB1588" s="31"/>
      <c r="EC1588" s="31"/>
      <c r="ED1588" s="31"/>
      <c r="EE1588" s="31"/>
      <c r="EF1588" s="31"/>
      <c r="EG1588" s="31"/>
      <c r="EH1588" s="31"/>
      <c r="EI1588" s="31"/>
      <c r="EJ1588" s="31"/>
      <c r="EK1588" s="31"/>
      <c r="EL1588" s="31"/>
      <c r="EM1588" s="31"/>
      <c r="EN1588" s="31"/>
      <c r="EO1588" s="31"/>
      <c r="EP1588" s="31"/>
      <c r="EQ1588" s="31"/>
      <c r="ER1588" s="31"/>
      <c r="ES1588" s="31"/>
      <c r="ET1588" s="31"/>
      <c r="EU1588" s="31"/>
      <c r="EV1588" s="31"/>
      <c r="EW1588" s="31"/>
      <c r="EX1588" s="31"/>
      <c r="EY1588" s="31"/>
      <c r="EZ1588" s="31"/>
      <c r="FA1588" s="31"/>
      <c r="FB1588" s="31"/>
      <c r="FC1588" s="31"/>
      <c r="FD1588" s="31"/>
      <c r="FE1588" s="31"/>
      <c r="FF1588" s="31"/>
      <c r="FG1588" s="31"/>
      <c r="FH1588" s="31"/>
      <c r="FI1588" s="31"/>
      <c r="FJ1588" s="31"/>
      <c r="FK1588" s="31"/>
      <c r="FL1588" s="31"/>
      <c r="FM1588" s="31"/>
      <c r="FN1588" s="31"/>
      <c r="FO1588" s="31"/>
      <c r="FP1588" s="31"/>
      <c r="FQ1588" s="31"/>
      <c r="FR1588" s="31"/>
      <c r="FS1588" s="31"/>
      <c r="FT1588" s="31"/>
      <c r="FU1588" s="31"/>
      <c r="FV1588" s="31"/>
      <c r="FW1588" s="31"/>
      <c r="FX1588" s="31"/>
      <c r="FY1588" s="31"/>
      <c r="FZ1588" s="31"/>
      <c r="GA1588" s="31"/>
      <c r="GB1588" s="31"/>
      <c r="GC1588" s="31"/>
      <c r="GD1588" s="31"/>
      <c r="GE1588" s="31"/>
      <c r="GF1588" s="31"/>
      <c r="GG1588" s="31"/>
      <c r="GH1588" s="31"/>
      <c r="GI1588" s="31"/>
      <c r="GJ1588" s="31"/>
      <c r="GK1588" s="31"/>
      <c r="GL1588" s="31"/>
      <c r="GM1588" s="31"/>
      <c r="GN1588" s="31"/>
      <c r="GO1588" s="31"/>
      <c r="GP1588" s="31"/>
      <c r="GQ1588" s="31"/>
      <c r="GR1588" s="31"/>
      <c r="GS1588" s="31"/>
      <c r="GT1588" s="31"/>
      <c r="GU1588" s="31"/>
      <c r="GV1588" s="31"/>
      <c r="GW1588" s="31"/>
      <c r="GX1588" s="31"/>
      <c r="GY1588" s="31"/>
      <c r="GZ1588" s="31"/>
    </row>
    <row r="1589" spans="2:208" s="32" customFormat="1" x14ac:dyDescent="0.2">
      <c r="B1589" s="21"/>
      <c r="C1589" s="22"/>
      <c r="D1589" s="22"/>
      <c r="E1589" s="22"/>
      <c r="F1589" s="246"/>
      <c r="G1589" s="121"/>
      <c r="H1589" s="27"/>
      <c r="I1589" s="28"/>
      <c r="J1589" s="29"/>
      <c r="K1589" s="30"/>
      <c r="L1589" s="34"/>
      <c r="M1589" s="35"/>
      <c r="N1589" s="30"/>
      <c r="O1589" s="34"/>
      <c r="P1589" s="35"/>
      <c r="Q1589" s="30"/>
      <c r="R1589" s="34"/>
      <c r="S1589" s="35"/>
      <c r="T1589" s="30"/>
      <c r="U1589" s="34"/>
      <c r="V1589" s="35"/>
      <c r="W1589" s="30"/>
      <c r="X1589" s="34"/>
      <c r="Y1589" s="34"/>
      <c r="Z1589" s="30"/>
      <c r="AA1589" s="34"/>
      <c r="AB1589" s="34"/>
      <c r="AC1589" s="30"/>
      <c r="AD1589" s="34"/>
      <c r="AE1589" s="34"/>
      <c r="AF1589" s="30"/>
      <c r="AG1589" s="34"/>
      <c r="AH1589" s="34"/>
      <c r="AI1589" s="30"/>
      <c r="AJ1589" s="34"/>
      <c r="AK1589" s="34"/>
      <c r="AL1589" s="30"/>
      <c r="AM1589" s="34"/>
      <c r="AN1589" s="34"/>
      <c r="AO1589" s="30"/>
      <c r="AP1589" s="34"/>
      <c r="AQ1589" s="34"/>
      <c r="AR1589" s="30"/>
      <c r="AS1589" s="34"/>
      <c r="AT1589" s="34"/>
      <c r="AU1589" s="30"/>
      <c r="AV1589" s="34"/>
      <c r="AW1589" s="34"/>
      <c r="AX1589" s="30"/>
      <c r="AY1589" s="34"/>
      <c r="AZ1589" s="34"/>
      <c r="BA1589" s="30"/>
      <c r="BB1589" s="34"/>
      <c r="BC1589" s="34"/>
      <c r="BD1589" s="30"/>
      <c r="BE1589" s="34"/>
      <c r="BF1589" s="34"/>
      <c r="BG1589" s="30"/>
      <c r="BH1589" s="34"/>
      <c r="BI1589" s="34"/>
      <c r="BJ1589" s="30"/>
      <c r="BK1589" s="34"/>
      <c r="BL1589" s="34"/>
      <c r="BM1589" s="122"/>
      <c r="BN1589" s="28"/>
      <c r="BO1589" s="34"/>
      <c r="BP1589" s="30"/>
      <c r="BQ1589" s="30"/>
      <c r="BR1589" s="31"/>
      <c r="BS1589" s="31"/>
      <c r="BT1589" s="31"/>
      <c r="BU1589" s="31"/>
      <c r="BV1589" s="31"/>
      <c r="BW1589" s="31"/>
      <c r="BX1589" s="31"/>
      <c r="BY1589" s="31"/>
      <c r="BZ1589" s="31"/>
      <c r="CA1589" s="31"/>
      <c r="CB1589" s="31"/>
      <c r="CC1589" s="31"/>
      <c r="CD1589" s="31"/>
      <c r="CE1589" s="31"/>
      <c r="CF1589" s="31"/>
      <c r="CG1589" s="31"/>
      <c r="CH1589" s="31"/>
      <c r="CI1589" s="31"/>
      <c r="CJ1589" s="31"/>
      <c r="CK1589" s="31"/>
      <c r="CL1589" s="31"/>
      <c r="CM1589" s="31"/>
      <c r="CN1589" s="31"/>
      <c r="CO1589" s="31"/>
      <c r="CP1589" s="31"/>
      <c r="CQ1589" s="31"/>
      <c r="CR1589" s="31"/>
      <c r="CS1589" s="31"/>
      <c r="CT1589" s="31"/>
      <c r="CU1589" s="31"/>
      <c r="CV1589" s="31"/>
      <c r="CW1589" s="31"/>
      <c r="CX1589" s="31"/>
      <c r="CY1589" s="31"/>
      <c r="CZ1589" s="31"/>
      <c r="DA1589" s="31"/>
      <c r="DB1589" s="31"/>
      <c r="DC1589" s="31"/>
      <c r="DD1589" s="31"/>
      <c r="DE1589" s="31"/>
      <c r="DF1589" s="31"/>
      <c r="DG1589" s="31"/>
      <c r="DH1589" s="31"/>
      <c r="DI1589" s="31"/>
      <c r="DJ1589" s="31"/>
      <c r="DK1589" s="31"/>
      <c r="DL1589" s="31"/>
      <c r="DM1589" s="31"/>
      <c r="DN1589" s="31"/>
      <c r="DO1589" s="31"/>
      <c r="DP1589" s="31"/>
      <c r="DQ1589" s="31"/>
      <c r="DR1589" s="31"/>
      <c r="DS1589" s="31"/>
      <c r="DT1589" s="31"/>
      <c r="DU1589" s="31"/>
      <c r="DV1589" s="31"/>
      <c r="DW1589" s="31"/>
      <c r="DX1589" s="31"/>
      <c r="DY1589" s="31"/>
      <c r="DZ1589" s="31"/>
      <c r="EA1589" s="31"/>
      <c r="EB1589" s="31"/>
      <c r="EC1589" s="31"/>
      <c r="ED1589" s="31"/>
      <c r="EE1589" s="31"/>
      <c r="EF1589" s="31"/>
      <c r="EG1589" s="31"/>
      <c r="EH1589" s="31"/>
      <c r="EI1589" s="31"/>
      <c r="EJ1589" s="31"/>
      <c r="EK1589" s="31"/>
      <c r="EL1589" s="31"/>
      <c r="EM1589" s="31"/>
      <c r="EN1589" s="31"/>
      <c r="EO1589" s="31"/>
      <c r="EP1589" s="31"/>
      <c r="EQ1589" s="31"/>
      <c r="ER1589" s="31"/>
      <c r="ES1589" s="31"/>
      <c r="ET1589" s="31"/>
      <c r="EU1589" s="31"/>
      <c r="EV1589" s="31"/>
      <c r="EW1589" s="31"/>
      <c r="EX1589" s="31"/>
      <c r="EY1589" s="31"/>
      <c r="EZ1589" s="31"/>
      <c r="FA1589" s="31"/>
      <c r="FB1589" s="31"/>
      <c r="FC1589" s="31"/>
      <c r="FD1589" s="31"/>
      <c r="FE1589" s="31"/>
      <c r="FF1589" s="31"/>
      <c r="FG1589" s="31"/>
      <c r="FH1589" s="31"/>
      <c r="FI1589" s="31"/>
      <c r="FJ1589" s="31"/>
      <c r="FK1589" s="31"/>
      <c r="FL1589" s="31"/>
      <c r="FM1589" s="31"/>
      <c r="FN1589" s="31"/>
      <c r="FO1589" s="31"/>
      <c r="FP1589" s="31"/>
      <c r="FQ1589" s="31"/>
      <c r="FR1589" s="31"/>
      <c r="FS1589" s="31"/>
      <c r="FT1589" s="31"/>
      <c r="FU1589" s="31"/>
      <c r="FV1589" s="31"/>
      <c r="FW1589" s="31"/>
      <c r="FX1589" s="31"/>
      <c r="FY1589" s="31"/>
      <c r="FZ1589" s="31"/>
      <c r="GA1589" s="31"/>
      <c r="GB1589" s="31"/>
      <c r="GC1589" s="31"/>
      <c r="GD1589" s="31"/>
      <c r="GE1589" s="31"/>
      <c r="GF1589" s="31"/>
      <c r="GG1589" s="31"/>
      <c r="GH1589" s="31"/>
      <c r="GI1589" s="31"/>
      <c r="GJ1589" s="31"/>
      <c r="GK1589" s="31"/>
      <c r="GL1589" s="31"/>
      <c r="GM1589" s="31"/>
      <c r="GN1589" s="31"/>
      <c r="GO1589" s="31"/>
      <c r="GP1589" s="31"/>
      <c r="GQ1589" s="31"/>
      <c r="GR1589" s="31"/>
      <c r="GS1589" s="31"/>
      <c r="GT1589" s="31"/>
      <c r="GU1589" s="31"/>
      <c r="GV1589" s="31"/>
      <c r="GW1589" s="31"/>
      <c r="GX1589" s="31"/>
      <c r="GY1589" s="31"/>
      <c r="GZ1589" s="31"/>
    </row>
    <row r="1590" spans="2:208" s="32" customFormat="1" x14ac:dyDescent="0.2">
      <c r="B1590" s="21"/>
      <c r="C1590" s="22"/>
      <c r="D1590" s="22"/>
      <c r="E1590" s="22"/>
      <c r="F1590" s="246"/>
      <c r="G1590" s="121"/>
      <c r="H1590" s="27"/>
      <c r="I1590" s="28"/>
      <c r="J1590" s="29"/>
      <c r="K1590" s="30"/>
      <c r="L1590" s="34"/>
      <c r="M1590" s="35"/>
      <c r="N1590" s="30"/>
      <c r="O1590" s="34"/>
      <c r="P1590" s="35"/>
      <c r="Q1590" s="30"/>
      <c r="R1590" s="34"/>
      <c r="S1590" s="35"/>
      <c r="T1590" s="30"/>
      <c r="U1590" s="34"/>
      <c r="V1590" s="35"/>
      <c r="W1590" s="30"/>
      <c r="X1590" s="34"/>
      <c r="Y1590" s="34"/>
      <c r="Z1590" s="30"/>
      <c r="AA1590" s="34"/>
      <c r="AB1590" s="34"/>
      <c r="AC1590" s="30"/>
      <c r="AD1590" s="34"/>
      <c r="AE1590" s="34"/>
      <c r="AF1590" s="30"/>
      <c r="AG1590" s="34"/>
      <c r="AH1590" s="34"/>
      <c r="AI1590" s="30"/>
      <c r="AJ1590" s="34"/>
      <c r="AK1590" s="34"/>
      <c r="AL1590" s="30"/>
      <c r="AM1590" s="34"/>
      <c r="AN1590" s="34"/>
      <c r="AO1590" s="30"/>
      <c r="AP1590" s="34"/>
      <c r="AQ1590" s="34"/>
      <c r="AR1590" s="30"/>
      <c r="AS1590" s="34"/>
      <c r="AT1590" s="34"/>
      <c r="AU1590" s="30"/>
      <c r="AV1590" s="34"/>
      <c r="AW1590" s="34"/>
      <c r="AX1590" s="30"/>
      <c r="AY1590" s="34"/>
      <c r="AZ1590" s="34"/>
      <c r="BA1590" s="30"/>
      <c r="BB1590" s="34"/>
      <c r="BC1590" s="34"/>
      <c r="BD1590" s="30"/>
      <c r="BE1590" s="34"/>
      <c r="BF1590" s="34"/>
      <c r="BG1590" s="30"/>
      <c r="BH1590" s="34"/>
      <c r="BI1590" s="34"/>
      <c r="BJ1590" s="30"/>
      <c r="BK1590" s="34"/>
      <c r="BL1590" s="34"/>
      <c r="BM1590" s="122"/>
      <c r="BN1590" s="28"/>
      <c r="BO1590" s="34"/>
      <c r="BP1590" s="30"/>
      <c r="BQ1590" s="30"/>
      <c r="BR1590" s="31"/>
      <c r="BS1590" s="31"/>
      <c r="BT1590" s="31"/>
      <c r="BU1590" s="31"/>
      <c r="BV1590" s="31"/>
      <c r="BW1590" s="31"/>
      <c r="BX1590" s="31"/>
      <c r="BY1590" s="31"/>
      <c r="BZ1590" s="31"/>
      <c r="CA1590" s="31"/>
      <c r="CB1590" s="31"/>
      <c r="CC1590" s="31"/>
      <c r="CD1590" s="31"/>
      <c r="CE1590" s="31"/>
      <c r="CF1590" s="31"/>
      <c r="CG1590" s="31"/>
      <c r="CH1590" s="31"/>
      <c r="CI1590" s="31"/>
      <c r="CJ1590" s="31"/>
      <c r="CK1590" s="31"/>
      <c r="CL1590" s="31"/>
      <c r="CM1590" s="31"/>
      <c r="CN1590" s="31"/>
      <c r="CO1590" s="31"/>
      <c r="CP1590" s="31"/>
      <c r="CQ1590" s="31"/>
      <c r="CR1590" s="31"/>
      <c r="CS1590" s="31"/>
      <c r="CT1590" s="31"/>
      <c r="CU1590" s="31"/>
      <c r="CV1590" s="31"/>
      <c r="CW1590" s="31"/>
      <c r="CX1590" s="31"/>
      <c r="CY1590" s="31"/>
      <c r="CZ1590" s="31"/>
      <c r="DA1590" s="31"/>
      <c r="DB1590" s="31"/>
      <c r="DC1590" s="31"/>
      <c r="DD1590" s="31"/>
      <c r="DE1590" s="31"/>
      <c r="DF1590" s="31"/>
      <c r="DG1590" s="31"/>
      <c r="DH1590" s="31"/>
      <c r="DI1590" s="31"/>
      <c r="DJ1590" s="31"/>
      <c r="DK1590" s="31"/>
      <c r="DL1590" s="31"/>
      <c r="DM1590" s="31"/>
      <c r="DN1590" s="31"/>
      <c r="DO1590" s="31"/>
      <c r="DP1590" s="31"/>
      <c r="DQ1590" s="31"/>
      <c r="DR1590" s="31"/>
      <c r="DS1590" s="31"/>
      <c r="DT1590" s="31"/>
      <c r="DU1590" s="31"/>
      <c r="DV1590" s="31"/>
      <c r="DW1590" s="31"/>
      <c r="DX1590" s="31"/>
      <c r="DY1590" s="31"/>
      <c r="DZ1590" s="31"/>
      <c r="EA1590" s="31"/>
      <c r="EB1590" s="31"/>
      <c r="EC1590" s="31"/>
      <c r="ED1590" s="31"/>
      <c r="EE1590" s="31"/>
      <c r="EF1590" s="31"/>
      <c r="EG1590" s="31"/>
      <c r="EH1590" s="31"/>
      <c r="EI1590" s="31"/>
      <c r="EJ1590" s="31"/>
      <c r="EK1590" s="31"/>
      <c r="EL1590" s="31"/>
      <c r="EM1590" s="31"/>
      <c r="EN1590" s="31"/>
      <c r="EO1590" s="31"/>
      <c r="EP1590" s="31"/>
      <c r="EQ1590" s="31"/>
      <c r="ER1590" s="31"/>
      <c r="ES1590" s="31"/>
      <c r="ET1590" s="31"/>
      <c r="EU1590" s="31"/>
      <c r="EV1590" s="31"/>
      <c r="EW1590" s="31"/>
      <c r="EX1590" s="31"/>
      <c r="EY1590" s="31"/>
      <c r="EZ1590" s="31"/>
      <c r="FA1590" s="31"/>
      <c r="FB1590" s="31"/>
      <c r="FC1590" s="31"/>
      <c r="FD1590" s="31"/>
      <c r="FE1590" s="31"/>
      <c r="FF1590" s="31"/>
      <c r="FG1590" s="31"/>
      <c r="FH1590" s="31"/>
      <c r="FI1590" s="31"/>
      <c r="FJ1590" s="31"/>
      <c r="FK1590" s="31"/>
      <c r="FL1590" s="31"/>
      <c r="FM1590" s="31"/>
      <c r="FN1590" s="31"/>
      <c r="FO1590" s="31"/>
      <c r="FP1590" s="31"/>
      <c r="FQ1590" s="31"/>
      <c r="FR1590" s="31"/>
      <c r="FS1590" s="31"/>
      <c r="FT1590" s="31"/>
      <c r="FU1590" s="31"/>
      <c r="FV1590" s="31"/>
      <c r="FW1590" s="31"/>
      <c r="FX1590" s="31"/>
      <c r="FY1590" s="31"/>
      <c r="FZ1590" s="31"/>
      <c r="GA1590" s="31"/>
      <c r="GB1590" s="31"/>
      <c r="GC1590" s="31"/>
      <c r="GD1590" s="31"/>
      <c r="GE1590" s="31"/>
      <c r="GF1590" s="31"/>
      <c r="GG1590" s="31"/>
      <c r="GH1590" s="31"/>
      <c r="GI1590" s="31"/>
      <c r="GJ1590" s="31"/>
      <c r="GK1590" s="31"/>
      <c r="GL1590" s="31"/>
      <c r="GM1590" s="31"/>
      <c r="GN1590" s="31"/>
      <c r="GO1590" s="31"/>
      <c r="GP1590" s="31"/>
      <c r="GQ1590" s="31"/>
      <c r="GR1590" s="31"/>
      <c r="GS1590" s="31"/>
      <c r="GT1590" s="31"/>
      <c r="GU1590" s="31"/>
      <c r="GV1590" s="31"/>
      <c r="GW1590" s="31"/>
      <c r="GX1590" s="31"/>
      <c r="GY1590" s="31"/>
      <c r="GZ1590" s="31"/>
    </row>
    <row r="1591" spans="2:208" s="32" customFormat="1" x14ac:dyDescent="0.2">
      <c r="B1591" s="21"/>
      <c r="C1591" s="22"/>
      <c r="D1591" s="22"/>
      <c r="E1591" s="22"/>
      <c r="F1591" s="246"/>
      <c r="G1591" s="121"/>
      <c r="H1591" s="27"/>
      <c r="I1591" s="28"/>
      <c r="J1591" s="29"/>
      <c r="K1591" s="30"/>
      <c r="L1591" s="34"/>
      <c r="M1591" s="35"/>
      <c r="N1591" s="30"/>
      <c r="O1591" s="34"/>
      <c r="P1591" s="35"/>
      <c r="Q1591" s="30"/>
      <c r="R1591" s="34"/>
      <c r="S1591" s="35"/>
      <c r="T1591" s="30"/>
      <c r="U1591" s="34"/>
      <c r="V1591" s="35"/>
      <c r="W1591" s="30"/>
      <c r="X1591" s="34"/>
      <c r="Y1591" s="34"/>
      <c r="Z1591" s="30"/>
      <c r="AA1591" s="34"/>
      <c r="AB1591" s="34"/>
      <c r="AC1591" s="30"/>
      <c r="AD1591" s="34"/>
      <c r="AE1591" s="34"/>
      <c r="AF1591" s="30"/>
      <c r="AG1591" s="34"/>
      <c r="AH1591" s="34"/>
      <c r="AI1591" s="30"/>
      <c r="AJ1591" s="34"/>
      <c r="AK1591" s="34"/>
      <c r="AL1591" s="30"/>
      <c r="AM1591" s="34"/>
      <c r="AN1591" s="34"/>
      <c r="AO1591" s="30"/>
      <c r="AP1591" s="34"/>
      <c r="AQ1591" s="34"/>
      <c r="AR1591" s="30"/>
      <c r="AS1591" s="34"/>
      <c r="AT1591" s="34"/>
      <c r="AU1591" s="30"/>
      <c r="AV1591" s="34"/>
      <c r="AW1591" s="34"/>
      <c r="AX1591" s="30"/>
      <c r="AY1591" s="34"/>
      <c r="AZ1591" s="34"/>
      <c r="BA1591" s="30"/>
      <c r="BB1591" s="34"/>
      <c r="BC1591" s="34"/>
      <c r="BD1591" s="30"/>
      <c r="BE1591" s="34"/>
      <c r="BF1591" s="34"/>
      <c r="BG1591" s="30"/>
      <c r="BH1591" s="34"/>
      <c r="BI1591" s="34"/>
      <c r="BJ1591" s="30"/>
      <c r="BK1591" s="34"/>
      <c r="BL1591" s="34"/>
      <c r="BM1591" s="122"/>
      <c r="BN1591" s="28"/>
      <c r="BO1591" s="34"/>
      <c r="BP1591" s="30"/>
      <c r="BQ1591" s="30"/>
      <c r="BR1591" s="31"/>
      <c r="BS1591" s="31"/>
      <c r="BT1591" s="31"/>
      <c r="BU1591" s="31"/>
      <c r="BV1591" s="31"/>
      <c r="BW1591" s="31"/>
      <c r="BX1591" s="31"/>
      <c r="BY1591" s="31"/>
      <c r="BZ1591" s="31"/>
      <c r="CA1591" s="31"/>
      <c r="CB1591" s="31"/>
      <c r="CC1591" s="31"/>
      <c r="CD1591" s="31"/>
      <c r="CE1591" s="31"/>
      <c r="CF1591" s="31"/>
      <c r="CG1591" s="31"/>
      <c r="CH1591" s="31"/>
      <c r="CI1591" s="31"/>
      <c r="CJ1591" s="31"/>
      <c r="CK1591" s="31"/>
      <c r="CL1591" s="31"/>
      <c r="CM1591" s="31"/>
      <c r="CN1591" s="31"/>
      <c r="CO1591" s="31"/>
      <c r="CP1591" s="31"/>
      <c r="CQ1591" s="31"/>
      <c r="CR1591" s="31"/>
      <c r="CS1591" s="31"/>
      <c r="CT1591" s="31"/>
      <c r="CU1591" s="31"/>
      <c r="CV1591" s="31"/>
      <c r="CW1591" s="31"/>
      <c r="CX1591" s="31"/>
      <c r="CY1591" s="31"/>
      <c r="CZ1591" s="31"/>
      <c r="DA1591" s="31"/>
      <c r="DB1591" s="31"/>
      <c r="DC1591" s="31"/>
      <c r="DD1591" s="31"/>
      <c r="DE1591" s="31"/>
      <c r="DF1591" s="31"/>
      <c r="DG1591" s="31"/>
      <c r="DH1591" s="31"/>
      <c r="DI1591" s="31"/>
      <c r="DJ1591" s="31"/>
      <c r="DK1591" s="31"/>
      <c r="DL1591" s="31"/>
      <c r="DM1591" s="31"/>
      <c r="DN1591" s="31"/>
      <c r="DO1591" s="31"/>
      <c r="DP1591" s="31"/>
      <c r="DQ1591" s="31"/>
      <c r="DR1591" s="31"/>
      <c r="DS1591" s="31"/>
      <c r="DT1591" s="31"/>
      <c r="DU1591" s="31"/>
      <c r="DV1591" s="31"/>
      <c r="DW1591" s="31"/>
      <c r="DX1591" s="31"/>
      <c r="DY1591" s="31"/>
      <c r="DZ1591" s="31"/>
      <c r="EA1591" s="31"/>
      <c r="EB1591" s="31"/>
      <c r="EC1591" s="31"/>
      <c r="ED1591" s="31"/>
      <c r="EE1591" s="31"/>
      <c r="EF1591" s="31"/>
      <c r="EG1591" s="31"/>
      <c r="EH1591" s="31"/>
      <c r="EI1591" s="31"/>
      <c r="EJ1591" s="31"/>
      <c r="EK1591" s="31"/>
      <c r="EL1591" s="31"/>
      <c r="EM1591" s="31"/>
      <c r="EN1591" s="31"/>
      <c r="EO1591" s="31"/>
      <c r="EP1591" s="31"/>
      <c r="EQ1591" s="31"/>
      <c r="ER1591" s="31"/>
      <c r="ES1591" s="31"/>
      <c r="ET1591" s="31"/>
      <c r="EU1591" s="31"/>
      <c r="EV1591" s="31"/>
      <c r="EW1591" s="31"/>
      <c r="EX1591" s="31"/>
      <c r="EY1591" s="31"/>
      <c r="EZ1591" s="31"/>
      <c r="FA1591" s="31"/>
      <c r="FB1591" s="31"/>
      <c r="FC1591" s="31"/>
      <c r="FD1591" s="31"/>
      <c r="FE1591" s="31"/>
      <c r="FF1591" s="31"/>
      <c r="FG1591" s="31"/>
      <c r="FH1591" s="31"/>
      <c r="FI1591" s="31"/>
      <c r="FJ1591" s="31"/>
      <c r="FK1591" s="31"/>
      <c r="FL1591" s="31"/>
      <c r="FM1591" s="31"/>
      <c r="FN1591" s="31"/>
      <c r="FO1591" s="31"/>
      <c r="FP1591" s="31"/>
      <c r="FQ1591" s="31"/>
      <c r="FR1591" s="31"/>
      <c r="FS1591" s="31"/>
      <c r="FT1591" s="31"/>
      <c r="FU1591" s="31"/>
      <c r="FV1591" s="31"/>
      <c r="FW1591" s="31"/>
      <c r="FX1591" s="31"/>
      <c r="FY1591" s="31"/>
      <c r="FZ1591" s="31"/>
      <c r="GA1591" s="31"/>
      <c r="GB1591" s="31"/>
      <c r="GC1591" s="31"/>
      <c r="GD1591" s="31"/>
      <c r="GE1591" s="31"/>
      <c r="GF1591" s="31"/>
      <c r="GG1591" s="31"/>
      <c r="GH1591" s="31"/>
      <c r="GI1591" s="31"/>
      <c r="GJ1591" s="31"/>
      <c r="GK1591" s="31"/>
      <c r="GL1591" s="31"/>
      <c r="GM1591" s="31"/>
      <c r="GN1591" s="31"/>
      <c r="GO1591" s="31"/>
      <c r="GP1591" s="31"/>
      <c r="GQ1591" s="31"/>
      <c r="GR1591" s="31"/>
      <c r="GS1591" s="31"/>
      <c r="GT1591" s="31"/>
      <c r="GU1591" s="31"/>
      <c r="GV1591" s="31"/>
      <c r="GW1591" s="31"/>
      <c r="GX1591" s="31"/>
      <c r="GY1591" s="31"/>
      <c r="GZ1591" s="31"/>
    </row>
    <row r="1592" spans="2:208" s="32" customFormat="1" x14ac:dyDescent="0.2">
      <c r="B1592" s="21"/>
      <c r="C1592" s="22"/>
      <c r="D1592" s="22"/>
      <c r="E1592" s="22"/>
      <c r="F1592" s="246"/>
      <c r="G1592" s="121"/>
      <c r="H1592" s="27"/>
      <c r="I1592" s="28"/>
      <c r="J1592" s="29"/>
      <c r="K1592" s="30"/>
      <c r="L1592" s="34"/>
      <c r="M1592" s="35"/>
      <c r="N1592" s="30"/>
      <c r="O1592" s="34"/>
      <c r="P1592" s="35"/>
      <c r="Q1592" s="30"/>
      <c r="R1592" s="34"/>
      <c r="S1592" s="35"/>
      <c r="T1592" s="30"/>
      <c r="U1592" s="34"/>
      <c r="V1592" s="35"/>
      <c r="W1592" s="30"/>
      <c r="X1592" s="34"/>
      <c r="Y1592" s="34"/>
      <c r="Z1592" s="30"/>
      <c r="AA1592" s="34"/>
      <c r="AB1592" s="34"/>
      <c r="AC1592" s="30"/>
      <c r="AD1592" s="34"/>
      <c r="AE1592" s="34"/>
      <c r="AF1592" s="30"/>
      <c r="AG1592" s="34"/>
      <c r="AH1592" s="34"/>
      <c r="AI1592" s="30"/>
      <c r="AJ1592" s="34"/>
      <c r="AK1592" s="34"/>
      <c r="AL1592" s="30"/>
      <c r="AM1592" s="34"/>
      <c r="AN1592" s="34"/>
      <c r="AO1592" s="30"/>
      <c r="AP1592" s="34"/>
      <c r="AQ1592" s="34"/>
      <c r="AR1592" s="30"/>
      <c r="AS1592" s="34"/>
      <c r="AT1592" s="34"/>
      <c r="AU1592" s="30"/>
      <c r="AV1592" s="34"/>
      <c r="AW1592" s="34"/>
      <c r="AX1592" s="30"/>
      <c r="AY1592" s="34"/>
      <c r="AZ1592" s="34"/>
      <c r="BA1592" s="30"/>
      <c r="BB1592" s="34"/>
      <c r="BC1592" s="34"/>
      <c r="BD1592" s="30"/>
      <c r="BE1592" s="34"/>
      <c r="BF1592" s="34"/>
      <c r="BG1592" s="30"/>
      <c r="BH1592" s="34"/>
      <c r="BI1592" s="34"/>
      <c r="BJ1592" s="30"/>
      <c r="BK1592" s="34"/>
      <c r="BL1592" s="34"/>
      <c r="BM1592" s="122"/>
      <c r="BN1592" s="28"/>
      <c r="BO1592" s="34"/>
      <c r="BP1592" s="30"/>
      <c r="BQ1592" s="30"/>
      <c r="BR1592" s="31"/>
      <c r="BS1592" s="31"/>
      <c r="BT1592" s="31"/>
      <c r="BU1592" s="31"/>
      <c r="BV1592" s="31"/>
      <c r="BW1592" s="31"/>
      <c r="BX1592" s="31"/>
      <c r="BY1592" s="31"/>
      <c r="BZ1592" s="31"/>
      <c r="CA1592" s="31"/>
      <c r="CB1592" s="31"/>
      <c r="CC1592" s="31"/>
      <c r="CD1592" s="31"/>
      <c r="CE1592" s="31"/>
      <c r="CF1592" s="31"/>
      <c r="CG1592" s="31"/>
      <c r="CH1592" s="31"/>
      <c r="CI1592" s="31"/>
      <c r="CJ1592" s="31"/>
      <c r="CK1592" s="31"/>
      <c r="CL1592" s="31"/>
      <c r="CM1592" s="31"/>
      <c r="CN1592" s="31"/>
      <c r="CO1592" s="31"/>
      <c r="CP1592" s="31"/>
      <c r="CQ1592" s="31"/>
      <c r="CR1592" s="31"/>
      <c r="CS1592" s="31"/>
      <c r="CT1592" s="31"/>
      <c r="CU1592" s="31"/>
      <c r="CV1592" s="31"/>
      <c r="CW1592" s="31"/>
      <c r="CX1592" s="31"/>
      <c r="CY1592" s="31"/>
      <c r="CZ1592" s="31"/>
      <c r="DA1592" s="31"/>
      <c r="DB1592" s="31"/>
      <c r="DC1592" s="31"/>
      <c r="DD1592" s="31"/>
      <c r="DE1592" s="31"/>
      <c r="DF1592" s="31"/>
      <c r="DG1592" s="31"/>
      <c r="DH1592" s="31"/>
      <c r="DI1592" s="31"/>
      <c r="DJ1592" s="31"/>
      <c r="DK1592" s="31"/>
      <c r="DL1592" s="31"/>
      <c r="DM1592" s="31"/>
      <c r="DN1592" s="31"/>
      <c r="DO1592" s="31"/>
      <c r="DP1592" s="31"/>
      <c r="DQ1592" s="31"/>
      <c r="DR1592" s="31"/>
      <c r="DS1592" s="31"/>
      <c r="DT1592" s="31"/>
      <c r="DU1592" s="31"/>
      <c r="DV1592" s="31"/>
      <c r="DW1592" s="31"/>
      <c r="DX1592" s="31"/>
      <c r="DY1592" s="31"/>
      <c r="DZ1592" s="31"/>
      <c r="EA1592" s="31"/>
      <c r="EB1592" s="31"/>
      <c r="EC1592" s="31"/>
      <c r="ED1592" s="31"/>
      <c r="EE1592" s="31"/>
      <c r="EF1592" s="31"/>
      <c r="EG1592" s="31"/>
      <c r="EH1592" s="31"/>
      <c r="EI1592" s="31"/>
      <c r="EJ1592" s="31"/>
      <c r="EK1592" s="31"/>
      <c r="EL1592" s="31"/>
      <c r="EM1592" s="31"/>
      <c r="EN1592" s="31"/>
      <c r="EO1592" s="31"/>
      <c r="EP1592" s="31"/>
      <c r="EQ1592" s="31"/>
      <c r="ER1592" s="31"/>
      <c r="ES1592" s="31"/>
      <c r="ET1592" s="31"/>
      <c r="EU1592" s="31"/>
      <c r="EV1592" s="31"/>
      <c r="EW1592" s="31"/>
      <c r="EX1592" s="31"/>
      <c r="EY1592" s="31"/>
      <c r="EZ1592" s="31"/>
      <c r="FA1592" s="31"/>
      <c r="FB1592" s="31"/>
      <c r="FC1592" s="31"/>
      <c r="FD1592" s="31"/>
      <c r="FE1592" s="31"/>
      <c r="FF1592" s="31"/>
      <c r="FG1592" s="31"/>
      <c r="FH1592" s="31"/>
      <c r="FI1592" s="31"/>
      <c r="FJ1592" s="31"/>
      <c r="FK1592" s="31"/>
      <c r="FL1592" s="31"/>
      <c r="FM1592" s="31"/>
      <c r="FN1592" s="31"/>
      <c r="FO1592" s="31"/>
      <c r="FP1592" s="31"/>
      <c r="FQ1592" s="31"/>
      <c r="FR1592" s="31"/>
      <c r="FS1592" s="31"/>
      <c r="FT1592" s="31"/>
      <c r="FU1592" s="31"/>
      <c r="FV1592" s="31"/>
      <c r="FW1592" s="31"/>
      <c r="FX1592" s="31"/>
      <c r="FY1592" s="31"/>
      <c r="FZ1592" s="31"/>
      <c r="GA1592" s="31"/>
      <c r="GB1592" s="31"/>
      <c r="GC1592" s="31"/>
      <c r="GD1592" s="31"/>
      <c r="GE1592" s="31"/>
      <c r="GF1592" s="31"/>
      <c r="GG1592" s="31"/>
      <c r="GH1592" s="31"/>
      <c r="GI1592" s="31"/>
      <c r="GJ1592" s="31"/>
      <c r="GK1592" s="31"/>
      <c r="GL1592" s="31"/>
      <c r="GM1592" s="31"/>
      <c r="GN1592" s="31"/>
      <c r="GO1592" s="31"/>
      <c r="GP1592" s="31"/>
      <c r="GQ1592" s="31"/>
      <c r="GR1592" s="31"/>
      <c r="GS1592" s="31"/>
      <c r="GT1592" s="31"/>
      <c r="GU1592" s="31"/>
      <c r="GV1592" s="31"/>
      <c r="GW1592" s="31"/>
      <c r="GX1592" s="31"/>
      <c r="GY1592" s="31"/>
      <c r="GZ1592" s="31"/>
    </row>
    <row r="1593" spans="2:208" s="32" customFormat="1" x14ac:dyDescent="0.2">
      <c r="B1593" s="21"/>
      <c r="C1593" s="22"/>
      <c r="D1593" s="22"/>
      <c r="E1593" s="22"/>
      <c r="F1593" s="246"/>
      <c r="G1593" s="121"/>
      <c r="H1593" s="27"/>
      <c r="I1593" s="28"/>
      <c r="J1593" s="29"/>
      <c r="K1593" s="30"/>
      <c r="L1593" s="34"/>
      <c r="M1593" s="35"/>
      <c r="N1593" s="30"/>
      <c r="O1593" s="34"/>
      <c r="P1593" s="35"/>
      <c r="Q1593" s="30"/>
      <c r="R1593" s="34"/>
      <c r="S1593" s="35"/>
      <c r="T1593" s="30"/>
      <c r="U1593" s="34"/>
      <c r="V1593" s="35"/>
      <c r="W1593" s="30"/>
      <c r="X1593" s="34"/>
      <c r="Y1593" s="34"/>
      <c r="Z1593" s="30"/>
      <c r="AA1593" s="34"/>
      <c r="AB1593" s="34"/>
      <c r="AC1593" s="30"/>
      <c r="AD1593" s="34"/>
      <c r="AE1593" s="34"/>
      <c r="AF1593" s="30"/>
      <c r="AG1593" s="34"/>
      <c r="AH1593" s="34"/>
      <c r="AI1593" s="30"/>
      <c r="AJ1593" s="34"/>
      <c r="AK1593" s="34"/>
      <c r="AL1593" s="30"/>
      <c r="AM1593" s="34"/>
      <c r="AN1593" s="34"/>
      <c r="AO1593" s="30"/>
      <c r="AP1593" s="34"/>
      <c r="AQ1593" s="34"/>
      <c r="AR1593" s="30"/>
      <c r="AS1593" s="34"/>
      <c r="AT1593" s="34"/>
      <c r="AU1593" s="30"/>
      <c r="AV1593" s="34"/>
      <c r="AW1593" s="34"/>
      <c r="AX1593" s="30"/>
      <c r="AY1593" s="34"/>
      <c r="AZ1593" s="34"/>
      <c r="BA1593" s="30"/>
      <c r="BB1593" s="34"/>
      <c r="BC1593" s="34"/>
      <c r="BD1593" s="30"/>
      <c r="BE1593" s="34"/>
      <c r="BF1593" s="34"/>
      <c r="BG1593" s="30"/>
      <c r="BH1593" s="34"/>
      <c r="BI1593" s="34"/>
      <c r="BJ1593" s="30"/>
      <c r="BK1593" s="34"/>
      <c r="BL1593" s="34"/>
      <c r="BM1593" s="122"/>
      <c r="BN1593" s="28"/>
      <c r="BO1593" s="34"/>
      <c r="BP1593" s="30"/>
      <c r="BQ1593" s="30"/>
      <c r="BR1593" s="31"/>
      <c r="BS1593" s="31"/>
      <c r="BT1593" s="31"/>
      <c r="BU1593" s="31"/>
      <c r="BV1593" s="31"/>
      <c r="BW1593" s="31"/>
      <c r="BX1593" s="31"/>
      <c r="BY1593" s="31"/>
      <c r="BZ1593" s="31"/>
      <c r="CA1593" s="31"/>
      <c r="CB1593" s="31"/>
      <c r="CC1593" s="31"/>
      <c r="CD1593" s="31"/>
      <c r="CE1593" s="31"/>
      <c r="CF1593" s="31"/>
      <c r="CG1593" s="31"/>
      <c r="CH1593" s="31"/>
      <c r="CI1593" s="31"/>
      <c r="CJ1593" s="31"/>
      <c r="CK1593" s="31"/>
      <c r="CL1593" s="31"/>
      <c r="CM1593" s="31"/>
      <c r="CN1593" s="31"/>
      <c r="CO1593" s="31"/>
      <c r="CP1593" s="31"/>
      <c r="CQ1593" s="31"/>
      <c r="CR1593" s="31"/>
      <c r="CS1593" s="31"/>
      <c r="CT1593" s="31"/>
      <c r="CU1593" s="31"/>
      <c r="CV1593" s="31"/>
      <c r="CW1593" s="31"/>
      <c r="CX1593" s="31"/>
      <c r="CY1593" s="31"/>
      <c r="CZ1593" s="31"/>
      <c r="DA1593" s="31"/>
      <c r="DB1593" s="31"/>
      <c r="DC1593" s="31"/>
      <c r="DD1593" s="31"/>
      <c r="DE1593" s="31"/>
      <c r="DF1593" s="31"/>
      <c r="DG1593" s="31"/>
      <c r="DH1593" s="31"/>
      <c r="DI1593" s="31"/>
      <c r="DJ1593" s="31"/>
      <c r="DK1593" s="31"/>
      <c r="DL1593" s="31"/>
      <c r="DM1593" s="31"/>
      <c r="DN1593" s="31"/>
      <c r="DO1593" s="31"/>
      <c r="DP1593" s="31"/>
      <c r="DQ1593" s="31"/>
      <c r="DR1593" s="31"/>
      <c r="DS1593" s="31"/>
      <c r="DT1593" s="31"/>
      <c r="DU1593" s="31"/>
      <c r="DV1593" s="31"/>
      <c r="DW1593" s="31"/>
      <c r="DX1593" s="31"/>
      <c r="DY1593" s="31"/>
      <c r="DZ1593" s="31"/>
      <c r="EA1593" s="31"/>
      <c r="EB1593" s="31"/>
      <c r="EC1593" s="31"/>
      <c r="ED1593" s="31"/>
      <c r="EE1593" s="31"/>
      <c r="EF1593" s="31"/>
      <c r="EG1593" s="31"/>
      <c r="EH1593" s="31"/>
      <c r="EI1593" s="31"/>
      <c r="EJ1593" s="31"/>
      <c r="EK1593" s="31"/>
      <c r="EL1593" s="31"/>
      <c r="EM1593" s="31"/>
      <c r="EN1593" s="31"/>
      <c r="EO1593" s="31"/>
      <c r="EP1593" s="31"/>
      <c r="EQ1593" s="31"/>
      <c r="ER1593" s="31"/>
      <c r="ES1593" s="31"/>
      <c r="ET1593" s="31"/>
      <c r="EU1593" s="31"/>
      <c r="EV1593" s="31"/>
      <c r="EW1593" s="31"/>
      <c r="EX1593" s="31"/>
      <c r="EY1593" s="31"/>
      <c r="EZ1593" s="31"/>
      <c r="FA1593" s="31"/>
      <c r="FB1593" s="31"/>
      <c r="FC1593" s="31"/>
      <c r="FD1593" s="31"/>
      <c r="FE1593" s="31"/>
      <c r="FF1593" s="31"/>
      <c r="FG1593" s="31"/>
      <c r="FH1593" s="31"/>
      <c r="FI1593" s="31"/>
      <c r="FJ1593" s="31"/>
      <c r="FK1593" s="31"/>
      <c r="FL1593" s="31"/>
      <c r="FM1593" s="31"/>
      <c r="FN1593" s="31"/>
      <c r="FO1593" s="31"/>
      <c r="FP1593" s="31"/>
      <c r="FQ1593" s="31"/>
      <c r="FR1593" s="31"/>
      <c r="FS1593" s="31"/>
      <c r="FT1593" s="31"/>
      <c r="FU1593" s="31"/>
      <c r="FV1593" s="31"/>
      <c r="FW1593" s="31"/>
      <c r="FX1593" s="31"/>
      <c r="FY1593" s="31"/>
      <c r="FZ1593" s="31"/>
      <c r="GA1593" s="31"/>
      <c r="GB1593" s="31"/>
      <c r="GC1593" s="31"/>
      <c r="GD1593" s="31"/>
      <c r="GE1593" s="31"/>
      <c r="GF1593" s="31"/>
      <c r="GG1593" s="31"/>
      <c r="GH1593" s="31"/>
      <c r="GI1593" s="31"/>
      <c r="GJ1593" s="31"/>
      <c r="GK1593" s="31"/>
      <c r="GL1593" s="31"/>
      <c r="GM1593" s="31"/>
      <c r="GN1593" s="31"/>
      <c r="GO1593" s="31"/>
      <c r="GP1593" s="31"/>
      <c r="GQ1593" s="31"/>
      <c r="GR1593" s="31"/>
      <c r="GS1593" s="31"/>
      <c r="GT1593" s="31"/>
      <c r="GU1593" s="31"/>
      <c r="GV1593" s="31"/>
      <c r="GW1593" s="31"/>
      <c r="GX1593" s="31"/>
      <c r="GY1593" s="31"/>
      <c r="GZ1593" s="31"/>
    </row>
    <row r="1594" spans="2:208" s="32" customFormat="1" x14ac:dyDescent="0.2">
      <c r="B1594" s="21"/>
      <c r="C1594" s="22"/>
      <c r="D1594" s="22"/>
      <c r="E1594" s="22"/>
      <c r="F1594" s="246"/>
      <c r="G1594" s="121"/>
      <c r="H1594" s="27"/>
      <c r="I1594" s="28"/>
      <c r="J1594" s="29"/>
      <c r="K1594" s="30"/>
      <c r="L1594" s="34"/>
      <c r="M1594" s="35"/>
      <c r="N1594" s="30"/>
      <c r="O1594" s="34"/>
      <c r="P1594" s="35"/>
      <c r="Q1594" s="30"/>
      <c r="R1594" s="34"/>
      <c r="S1594" s="35"/>
      <c r="T1594" s="30"/>
      <c r="U1594" s="34"/>
      <c r="V1594" s="35"/>
      <c r="W1594" s="30"/>
      <c r="X1594" s="34"/>
      <c r="Y1594" s="34"/>
      <c r="Z1594" s="30"/>
      <c r="AA1594" s="34"/>
      <c r="AB1594" s="34"/>
      <c r="AC1594" s="30"/>
      <c r="AD1594" s="34"/>
      <c r="AE1594" s="34"/>
      <c r="AF1594" s="30"/>
      <c r="AG1594" s="34"/>
      <c r="AH1594" s="34"/>
      <c r="AI1594" s="30"/>
      <c r="AJ1594" s="34"/>
      <c r="AK1594" s="34"/>
      <c r="AL1594" s="30"/>
      <c r="AM1594" s="34"/>
      <c r="AN1594" s="34"/>
      <c r="AO1594" s="30"/>
      <c r="AP1594" s="34"/>
      <c r="AQ1594" s="34"/>
      <c r="AR1594" s="30"/>
      <c r="AS1594" s="34"/>
      <c r="AT1594" s="34"/>
      <c r="AU1594" s="30"/>
      <c r="AV1594" s="34"/>
      <c r="AW1594" s="34"/>
      <c r="AX1594" s="30"/>
      <c r="AY1594" s="34"/>
      <c r="AZ1594" s="34"/>
      <c r="BA1594" s="30"/>
      <c r="BB1594" s="34"/>
      <c r="BC1594" s="34"/>
      <c r="BD1594" s="30"/>
      <c r="BE1594" s="34"/>
      <c r="BF1594" s="34"/>
      <c r="BG1594" s="30"/>
      <c r="BH1594" s="34"/>
      <c r="BI1594" s="34"/>
      <c r="BJ1594" s="30"/>
      <c r="BK1594" s="34"/>
      <c r="BL1594" s="34"/>
      <c r="BM1594" s="122"/>
      <c r="BN1594" s="28"/>
      <c r="BO1594" s="34"/>
      <c r="BP1594" s="30"/>
      <c r="BQ1594" s="30"/>
      <c r="BR1594" s="31"/>
      <c r="BS1594" s="31"/>
      <c r="BT1594" s="31"/>
      <c r="BU1594" s="31"/>
      <c r="BV1594" s="31"/>
      <c r="BW1594" s="31"/>
      <c r="BX1594" s="31"/>
      <c r="BY1594" s="31"/>
      <c r="BZ1594" s="31"/>
      <c r="CA1594" s="31"/>
      <c r="CB1594" s="31"/>
      <c r="CC1594" s="31"/>
      <c r="CD1594" s="31"/>
      <c r="CE1594" s="31"/>
      <c r="CF1594" s="31"/>
      <c r="CG1594" s="31"/>
      <c r="CH1594" s="31"/>
      <c r="CI1594" s="31"/>
      <c r="CJ1594" s="31"/>
      <c r="CK1594" s="31"/>
      <c r="CL1594" s="31"/>
      <c r="CM1594" s="31"/>
      <c r="CN1594" s="31"/>
      <c r="CO1594" s="31"/>
      <c r="CP1594" s="31"/>
      <c r="CQ1594" s="31"/>
      <c r="CR1594" s="31"/>
      <c r="CS1594" s="31"/>
      <c r="CT1594" s="31"/>
      <c r="CU1594" s="31"/>
      <c r="CV1594" s="31"/>
      <c r="CW1594" s="31"/>
      <c r="CX1594" s="31"/>
      <c r="CY1594" s="31"/>
      <c r="CZ1594" s="31"/>
      <c r="DA1594" s="31"/>
      <c r="DB1594" s="31"/>
      <c r="DC1594" s="31"/>
      <c r="DD1594" s="31"/>
      <c r="DE1594" s="31"/>
      <c r="DF1594" s="31"/>
      <c r="DG1594" s="31"/>
      <c r="DH1594" s="31"/>
      <c r="DI1594" s="31"/>
      <c r="DJ1594" s="31"/>
      <c r="DK1594" s="31"/>
      <c r="DL1594" s="31"/>
      <c r="DM1594" s="31"/>
      <c r="DN1594" s="31"/>
      <c r="DO1594" s="31"/>
      <c r="DP1594" s="31"/>
      <c r="DQ1594" s="31"/>
      <c r="DR1594" s="31"/>
      <c r="DS1594" s="31"/>
      <c r="DT1594" s="31"/>
      <c r="DU1594" s="31"/>
      <c r="DV1594" s="31"/>
      <c r="DW1594" s="31"/>
      <c r="DX1594" s="31"/>
      <c r="DY1594" s="31"/>
      <c r="DZ1594" s="31"/>
      <c r="EA1594" s="31"/>
      <c r="EB1594" s="31"/>
      <c r="EC1594" s="31"/>
      <c r="ED1594" s="31"/>
      <c r="EE1594" s="31"/>
      <c r="EF1594" s="31"/>
      <c r="EG1594" s="31"/>
      <c r="EH1594" s="31"/>
      <c r="EI1594" s="31"/>
      <c r="EJ1594" s="31"/>
      <c r="EK1594" s="31"/>
      <c r="EL1594" s="31"/>
      <c r="EM1594" s="31"/>
      <c r="EN1594" s="31"/>
      <c r="EO1594" s="31"/>
      <c r="EP1594" s="31"/>
      <c r="EQ1594" s="31"/>
      <c r="ER1594" s="31"/>
      <c r="ES1594" s="31"/>
      <c r="ET1594" s="31"/>
      <c r="EU1594" s="31"/>
      <c r="EV1594" s="31"/>
      <c r="EW1594" s="31"/>
      <c r="EX1594" s="31"/>
      <c r="EY1594" s="31"/>
      <c r="EZ1594" s="31"/>
      <c r="FA1594" s="31"/>
      <c r="FB1594" s="31"/>
      <c r="FC1594" s="31"/>
      <c r="FD1594" s="31"/>
      <c r="FE1594" s="31"/>
      <c r="FF1594" s="31"/>
      <c r="FG1594" s="31"/>
      <c r="FH1594" s="31"/>
      <c r="FI1594" s="31"/>
      <c r="FJ1594" s="31"/>
      <c r="FK1594" s="31"/>
      <c r="FL1594" s="31"/>
      <c r="FM1594" s="31"/>
      <c r="FN1594" s="31"/>
      <c r="FO1594" s="31"/>
      <c r="FP1594" s="31"/>
      <c r="FQ1594" s="31"/>
      <c r="FR1594" s="31"/>
      <c r="FS1594" s="31"/>
      <c r="FT1594" s="31"/>
      <c r="FU1594" s="31"/>
      <c r="FV1594" s="31"/>
      <c r="FW1594" s="31"/>
      <c r="FX1594" s="31"/>
      <c r="FY1594" s="31"/>
      <c r="FZ1594" s="31"/>
      <c r="GA1594" s="31"/>
      <c r="GB1594" s="31"/>
      <c r="GC1594" s="31"/>
      <c r="GD1594" s="31"/>
      <c r="GE1594" s="31"/>
      <c r="GF1594" s="31"/>
      <c r="GG1594" s="31"/>
      <c r="GH1594" s="31"/>
      <c r="GI1594" s="31"/>
      <c r="GJ1594" s="31"/>
      <c r="GK1594" s="31"/>
      <c r="GL1594" s="31"/>
      <c r="GM1594" s="31"/>
      <c r="GN1594" s="31"/>
      <c r="GO1594" s="31"/>
      <c r="GP1594" s="31"/>
      <c r="GQ1594" s="31"/>
      <c r="GR1594" s="31"/>
      <c r="GS1594" s="31"/>
      <c r="GT1594" s="31"/>
      <c r="GU1594" s="31"/>
      <c r="GV1594" s="31"/>
      <c r="GW1594" s="31"/>
      <c r="GX1594" s="31"/>
      <c r="GY1594" s="31"/>
      <c r="GZ1594" s="31"/>
    </row>
    <row r="1595" spans="2:208" s="32" customFormat="1" x14ac:dyDescent="0.2">
      <c r="B1595" s="21"/>
      <c r="C1595" s="22"/>
      <c r="D1595" s="22"/>
      <c r="E1595" s="22"/>
      <c r="F1595" s="246"/>
      <c r="G1595" s="121"/>
      <c r="H1595" s="27"/>
      <c r="I1595" s="28"/>
      <c r="J1595" s="29"/>
      <c r="K1595" s="30"/>
      <c r="L1595" s="34"/>
      <c r="M1595" s="35"/>
      <c r="N1595" s="30"/>
      <c r="O1595" s="34"/>
      <c r="P1595" s="35"/>
      <c r="Q1595" s="30"/>
      <c r="R1595" s="34"/>
      <c r="S1595" s="35"/>
      <c r="T1595" s="30"/>
      <c r="U1595" s="34"/>
      <c r="V1595" s="35"/>
      <c r="W1595" s="30"/>
      <c r="X1595" s="34"/>
      <c r="Y1595" s="34"/>
      <c r="Z1595" s="30"/>
      <c r="AA1595" s="34"/>
      <c r="AB1595" s="34"/>
      <c r="AC1595" s="30"/>
      <c r="AD1595" s="34"/>
      <c r="AE1595" s="34"/>
      <c r="AF1595" s="30"/>
      <c r="AG1595" s="34"/>
      <c r="AH1595" s="34"/>
      <c r="AI1595" s="30"/>
      <c r="AJ1595" s="34"/>
      <c r="AK1595" s="34"/>
      <c r="AL1595" s="30"/>
      <c r="AM1595" s="34"/>
      <c r="AN1595" s="34"/>
      <c r="AO1595" s="30"/>
      <c r="AP1595" s="34"/>
      <c r="AQ1595" s="34"/>
      <c r="AR1595" s="30"/>
      <c r="AS1595" s="34"/>
      <c r="AT1595" s="34"/>
      <c r="AU1595" s="30"/>
      <c r="AV1595" s="34"/>
      <c r="AW1595" s="34"/>
      <c r="AX1595" s="30"/>
      <c r="AY1595" s="34"/>
      <c r="AZ1595" s="34"/>
      <c r="BA1595" s="30"/>
      <c r="BB1595" s="34"/>
      <c r="BC1595" s="34"/>
      <c r="BD1595" s="30"/>
      <c r="BE1595" s="34"/>
      <c r="BF1595" s="34"/>
      <c r="BG1595" s="30"/>
      <c r="BH1595" s="34"/>
      <c r="BI1595" s="34"/>
      <c r="BJ1595" s="30"/>
      <c r="BK1595" s="34"/>
      <c r="BL1595" s="34"/>
      <c r="BM1595" s="122"/>
      <c r="BN1595" s="28"/>
      <c r="BO1595" s="34"/>
      <c r="BP1595" s="30"/>
      <c r="BQ1595" s="30"/>
      <c r="BR1595" s="31"/>
      <c r="BS1595" s="31"/>
      <c r="BT1595" s="31"/>
      <c r="BU1595" s="31"/>
      <c r="BV1595" s="31"/>
      <c r="BW1595" s="31"/>
      <c r="BX1595" s="31"/>
      <c r="BY1595" s="31"/>
      <c r="BZ1595" s="31"/>
      <c r="CA1595" s="31"/>
      <c r="CB1595" s="31"/>
      <c r="CC1595" s="31"/>
      <c r="CD1595" s="31"/>
      <c r="CE1595" s="31"/>
      <c r="CF1595" s="31"/>
      <c r="CG1595" s="31"/>
      <c r="CH1595" s="31"/>
      <c r="CI1595" s="31"/>
      <c r="CJ1595" s="31"/>
      <c r="CK1595" s="31"/>
      <c r="CL1595" s="31"/>
      <c r="CM1595" s="31"/>
      <c r="CN1595" s="31"/>
      <c r="CO1595" s="31"/>
      <c r="CP1595" s="31"/>
      <c r="CQ1595" s="31"/>
      <c r="CR1595" s="31"/>
      <c r="CS1595" s="31"/>
      <c r="CT1595" s="31"/>
      <c r="CU1595" s="31"/>
      <c r="CV1595" s="31"/>
      <c r="CW1595" s="31"/>
      <c r="CX1595" s="31"/>
      <c r="CY1595" s="31"/>
      <c r="CZ1595" s="31"/>
      <c r="DA1595" s="31"/>
      <c r="DB1595" s="31"/>
      <c r="DC1595" s="31"/>
      <c r="DD1595" s="31"/>
      <c r="DE1595" s="31"/>
      <c r="DF1595" s="31"/>
      <c r="DG1595" s="31"/>
      <c r="DH1595" s="31"/>
      <c r="DI1595" s="31"/>
      <c r="DJ1595" s="31"/>
      <c r="DK1595" s="31"/>
      <c r="DL1595" s="31"/>
      <c r="DM1595" s="31"/>
      <c r="DN1595" s="31"/>
      <c r="DO1595" s="31"/>
      <c r="DP1595" s="31"/>
      <c r="DQ1595" s="31"/>
      <c r="DR1595" s="31"/>
      <c r="DS1595" s="31"/>
      <c r="DT1595" s="31"/>
      <c r="DU1595" s="31"/>
      <c r="DV1595" s="31"/>
      <c r="DW1595" s="31"/>
      <c r="DX1595" s="31"/>
      <c r="DY1595" s="31"/>
      <c r="DZ1595" s="31"/>
      <c r="EA1595" s="31"/>
      <c r="EB1595" s="31"/>
      <c r="EC1595" s="31"/>
      <c r="ED1595" s="31"/>
      <c r="EE1595" s="31"/>
      <c r="EF1595" s="31"/>
      <c r="EG1595" s="31"/>
      <c r="EH1595" s="31"/>
      <c r="EI1595" s="31"/>
      <c r="EJ1595" s="31"/>
      <c r="EK1595" s="31"/>
      <c r="EL1595" s="31"/>
      <c r="EM1595" s="31"/>
      <c r="EN1595" s="31"/>
      <c r="EO1595" s="31"/>
      <c r="EP1595" s="31"/>
      <c r="EQ1595" s="31"/>
      <c r="ER1595" s="31"/>
      <c r="ES1595" s="31"/>
      <c r="ET1595" s="31"/>
      <c r="EU1595" s="31"/>
      <c r="EV1595" s="31"/>
      <c r="EW1595" s="31"/>
      <c r="EX1595" s="31"/>
      <c r="EY1595" s="31"/>
      <c r="EZ1595" s="31"/>
      <c r="FA1595" s="31"/>
      <c r="FB1595" s="31"/>
      <c r="FC1595" s="31"/>
      <c r="FD1595" s="31"/>
      <c r="FE1595" s="31"/>
      <c r="FF1595" s="31"/>
      <c r="FG1595" s="31"/>
      <c r="FH1595" s="31"/>
      <c r="FI1595" s="31"/>
      <c r="FJ1595" s="31"/>
      <c r="FK1595" s="31"/>
      <c r="FL1595" s="31"/>
      <c r="FM1595" s="31"/>
      <c r="FN1595" s="31"/>
      <c r="FO1595" s="31"/>
      <c r="FP1595" s="31"/>
      <c r="FQ1595" s="31"/>
      <c r="FR1595" s="31"/>
      <c r="FS1595" s="31"/>
      <c r="FT1595" s="31"/>
      <c r="FU1595" s="31"/>
      <c r="FV1595" s="31"/>
      <c r="FW1595" s="31"/>
      <c r="FX1595" s="31"/>
      <c r="FY1595" s="31"/>
      <c r="FZ1595" s="31"/>
      <c r="GA1595" s="31"/>
      <c r="GB1595" s="31"/>
      <c r="GC1595" s="31"/>
      <c r="GD1595" s="31"/>
      <c r="GE1595" s="31"/>
      <c r="GF1595" s="31"/>
      <c r="GG1595" s="31"/>
      <c r="GH1595" s="31"/>
      <c r="GI1595" s="31"/>
      <c r="GJ1595" s="31"/>
      <c r="GK1595" s="31"/>
      <c r="GL1595" s="31"/>
      <c r="GM1595" s="31"/>
      <c r="GN1595" s="31"/>
      <c r="GO1595" s="31"/>
      <c r="GP1595" s="31"/>
      <c r="GQ1595" s="31"/>
      <c r="GR1595" s="31"/>
      <c r="GS1595" s="31"/>
      <c r="GT1595" s="31"/>
      <c r="GU1595" s="31"/>
      <c r="GV1595" s="31"/>
      <c r="GW1595" s="31"/>
      <c r="GX1595" s="31"/>
      <c r="GY1595" s="31"/>
      <c r="GZ1595" s="31"/>
    </row>
    <row r="1596" spans="2:208" s="32" customFormat="1" x14ac:dyDescent="0.2">
      <c r="B1596" s="21"/>
      <c r="C1596" s="22"/>
      <c r="D1596" s="22"/>
      <c r="E1596" s="22"/>
      <c r="F1596" s="246"/>
      <c r="G1596" s="121"/>
      <c r="H1596" s="27"/>
      <c r="I1596" s="28"/>
      <c r="J1596" s="29"/>
      <c r="K1596" s="30"/>
      <c r="L1596" s="34"/>
      <c r="M1596" s="35"/>
      <c r="N1596" s="30"/>
      <c r="O1596" s="34"/>
      <c r="P1596" s="35"/>
      <c r="Q1596" s="30"/>
      <c r="R1596" s="34"/>
      <c r="S1596" s="35"/>
      <c r="T1596" s="30"/>
      <c r="U1596" s="34"/>
      <c r="V1596" s="35"/>
      <c r="W1596" s="30"/>
      <c r="X1596" s="34"/>
      <c r="Y1596" s="34"/>
      <c r="Z1596" s="30"/>
      <c r="AA1596" s="34"/>
      <c r="AB1596" s="34"/>
      <c r="AC1596" s="30"/>
      <c r="AD1596" s="34"/>
      <c r="AE1596" s="34"/>
      <c r="AF1596" s="30"/>
      <c r="AG1596" s="34"/>
      <c r="AH1596" s="34"/>
      <c r="AI1596" s="30"/>
      <c r="AJ1596" s="34"/>
      <c r="AK1596" s="34"/>
      <c r="AL1596" s="30"/>
      <c r="AM1596" s="34"/>
      <c r="AN1596" s="34"/>
      <c r="AO1596" s="30"/>
      <c r="AP1596" s="34"/>
      <c r="AQ1596" s="34"/>
      <c r="AR1596" s="30"/>
      <c r="AS1596" s="34"/>
      <c r="AT1596" s="34"/>
      <c r="AU1596" s="30"/>
      <c r="AV1596" s="34"/>
      <c r="AW1596" s="34"/>
      <c r="AX1596" s="30"/>
      <c r="AY1596" s="34"/>
      <c r="AZ1596" s="34"/>
      <c r="BA1596" s="30"/>
      <c r="BB1596" s="34"/>
      <c r="BC1596" s="34"/>
      <c r="BD1596" s="30"/>
      <c r="BE1596" s="34"/>
      <c r="BF1596" s="34"/>
      <c r="BG1596" s="30"/>
      <c r="BH1596" s="34"/>
      <c r="BI1596" s="34"/>
      <c r="BJ1596" s="30"/>
      <c r="BK1596" s="34"/>
      <c r="BL1596" s="34"/>
      <c r="BM1596" s="122"/>
      <c r="BN1596" s="28"/>
      <c r="BO1596" s="34"/>
      <c r="BP1596" s="30"/>
      <c r="BQ1596" s="30"/>
      <c r="BR1596" s="31"/>
      <c r="BS1596" s="31"/>
      <c r="BT1596" s="31"/>
      <c r="BU1596" s="31"/>
      <c r="BV1596" s="31"/>
      <c r="BW1596" s="31"/>
      <c r="BX1596" s="31"/>
      <c r="BY1596" s="31"/>
      <c r="BZ1596" s="31"/>
      <c r="CA1596" s="31"/>
      <c r="CB1596" s="31"/>
      <c r="CC1596" s="31"/>
      <c r="CD1596" s="31"/>
      <c r="CE1596" s="31"/>
      <c r="CF1596" s="31"/>
      <c r="CG1596" s="31"/>
      <c r="CH1596" s="31"/>
      <c r="CI1596" s="31"/>
      <c r="CJ1596" s="31"/>
      <c r="CK1596" s="31"/>
      <c r="CL1596" s="31"/>
      <c r="CM1596" s="31"/>
      <c r="CN1596" s="31"/>
      <c r="CO1596" s="31"/>
      <c r="CP1596" s="31"/>
      <c r="CQ1596" s="31"/>
      <c r="CR1596" s="31"/>
      <c r="CS1596" s="31"/>
      <c r="CT1596" s="31"/>
      <c r="CU1596" s="31"/>
      <c r="CV1596" s="31"/>
      <c r="CW1596" s="31"/>
      <c r="CX1596" s="31"/>
      <c r="CY1596" s="31"/>
      <c r="CZ1596" s="31"/>
      <c r="DA1596" s="31"/>
      <c r="DB1596" s="31"/>
      <c r="DC1596" s="31"/>
      <c r="DD1596" s="31"/>
      <c r="DE1596" s="31"/>
      <c r="DF1596" s="31"/>
      <c r="DG1596" s="31"/>
      <c r="DH1596" s="31"/>
      <c r="DI1596" s="31"/>
      <c r="DJ1596" s="31"/>
      <c r="DK1596" s="31"/>
      <c r="DL1596" s="31"/>
      <c r="DM1596" s="31"/>
      <c r="DN1596" s="31"/>
      <c r="DO1596" s="31"/>
      <c r="DP1596" s="31"/>
      <c r="DQ1596" s="31"/>
      <c r="DR1596" s="31"/>
      <c r="DS1596" s="31"/>
      <c r="DT1596" s="31"/>
      <c r="DU1596" s="31"/>
      <c r="DV1596" s="31"/>
      <c r="DW1596" s="31"/>
      <c r="DX1596" s="31"/>
      <c r="DY1596" s="31"/>
      <c r="DZ1596" s="31"/>
      <c r="EA1596" s="31"/>
      <c r="EB1596" s="31"/>
      <c r="EC1596" s="31"/>
      <c r="ED1596" s="31"/>
      <c r="EE1596" s="31"/>
      <c r="EF1596" s="31"/>
      <c r="EG1596" s="31"/>
      <c r="EH1596" s="31"/>
      <c r="EI1596" s="31"/>
      <c r="EJ1596" s="31"/>
      <c r="EK1596" s="31"/>
      <c r="EL1596" s="31"/>
      <c r="EM1596" s="31"/>
      <c r="EN1596" s="31"/>
      <c r="EO1596" s="31"/>
      <c r="EP1596" s="31"/>
      <c r="EQ1596" s="31"/>
      <c r="ER1596" s="31"/>
      <c r="ES1596" s="31"/>
      <c r="ET1596" s="31"/>
      <c r="EU1596" s="31"/>
      <c r="EV1596" s="31"/>
      <c r="EW1596" s="31"/>
      <c r="EX1596" s="31"/>
      <c r="EY1596" s="31"/>
      <c r="EZ1596" s="31"/>
      <c r="FA1596" s="31"/>
      <c r="FB1596" s="31"/>
      <c r="FC1596" s="31"/>
      <c r="FD1596" s="31"/>
      <c r="FE1596" s="31"/>
      <c r="FF1596" s="31"/>
      <c r="FG1596" s="31"/>
      <c r="FH1596" s="31"/>
      <c r="FI1596" s="31"/>
      <c r="FJ1596" s="31"/>
      <c r="FK1596" s="31"/>
      <c r="FL1596" s="31"/>
      <c r="FM1596" s="31"/>
      <c r="FN1596" s="31"/>
      <c r="FO1596" s="31"/>
      <c r="FP1596" s="31"/>
      <c r="FQ1596" s="31"/>
      <c r="FR1596" s="31"/>
      <c r="FS1596" s="31"/>
      <c r="FT1596" s="31"/>
      <c r="FU1596" s="31"/>
      <c r="FV1596" s="31"/>
      <c r="FW1596" s="31"/>
      <c r="FX1596" s="31"/>
      <c r="FY1596" s="31"/>
      <c r="FZ1596" s="31"/>
      <c r="GA1596" s="31"/>
      <c r="GB1596" s="31"/>
      <c r="GC1596" s="31"/>
      <c r="GD1596" s="31"/>
      <c r="GE1596" s="31"/>
      <c r="GF1596" s="31"/>
      <c r="GG1596" s="31"/>
      <c r="GH1596" s="31"/>
      <c r="GI1596" s="31"/>
      <c r="GJ1596" s="31"/>
      <c r="GK1596" s="31"/>
      <c r="GL1596" s="31"/>
      <c r="GM1596" s="31"/>
      <c r="GN1596" s="31"/>
      <c r="GO1596" s="31"/>
      <c r="GP1596" s="31"/>
      <c r="GQ1596" s="31"/>
      <c r="GR1596" s="31"/>
      <c r="GS1596" s="31"/>
      <c r="GT1596" s="31"/>
      <c r="GU1596" s="31"/>
      <c r="GV1596" s="31"/>
      <c r="GW1596" s="31"/>
      <c r="GX1596" s="31"/>
      <c r="GY1596" s="31"/>
      <c r="GZ1596" s="31"/>
    </row>
    <row r="1597" spans="2:208" s="32" customFormat="1" x14ac:dyDescent="0.2">
      <c r="B1597" s="21"/>
      <c r="C1597" s="22"/>
      <c r="D1597" s="22"/>
      <c r="E1597" s="22"/>
      <c r="F1597" s="246"/>
      <c r="G1597" s="121"/>
      <c r="H1597" s="27"/>
      <c r="I1597" s="28"/>
      <c r="J1597" s="29"/>
      <c r="K1597" s="30"/>
      <c r="L1597" s="34"/>
      <c r="M1597" s="35"/>
      <c r="N1597" s="30"/>
      <c r="O1597" s="34"/>
      <c r="P1597" s="35"/>
      <c r="Q1597" s="30"/>
      <c r="R1597" s="34"/>
      <c r="S1597" s="35"/>
      <c r="T1597" s="30"/>
      <c r="U1597" s="34"/>
      <c r="V1597" s="35"/>
      <c r="W1597" s="30"/>
      <c r="X1597" s="34"/>
      <c r="Y1597" s="34"/>
      <c r="Z1597" s="30"/>
      <c r="AA1597" s="34"/>
      <c r="AB1597" s="34"/>
      <c r="AC1597" s="30"/>
      <c r="AD1597" s="34"/>
      <c r="AE1597" s="34"/>
      <c r="AF1597" s="30"/>
      <c r="AG1597" s="34"/>
      <c r="AH1597" s="34"/>
      <c r="AI1597" s="30"/>
      <c r="AJ1597" s="34"/>
      <c r="AK1597" s="34"/>
      <c r="AL1597" s="30"/>
      <c r="AM1597" s="34"/>
      <c r="AN1597" s="34"/>
      <c r="AO1597" s="30"/>
      <c r="AP1597" s="34"/>
      <c r="AQ1597" s="34"/>
      <c r="AR1597" s="30"/>
      <c r="AS1597" s="34"/>
      <c r="AT1597" s="34"/>
      <c r="AU1597" s="30"/>
      <c r="AV1597" s="34"/>
      <c r="AW1597" s="34"/>
      <c r="AX1597" s="30"/>
      <c r="AY1597" s="34"/>
      <c r="AZ1597" s="34"/>
      <c r="BA1597" s="30"/>
      <c r="BB1597" s="34"/>
      <c r="BC1597" s="34"/>
      <c r="BD1597" s="30"/>
      <c r="BE1597" s="34"/>
      <c r="BF1597" s="34"/>
      <c r="BG1597" s="30"/>
      <c r="BH1597" s="34"/>
      <c r="BI1597" s="34"/>
      <c r="BJ1597" s="30"/>
      <c r="BK1597" s="34"/>
      <c r="BL1597" s="34"/>
      <c r="BM1597" s="122"/>
      <c r="BN1597" s="28"/>
      <c r="BO1597" s="34"/>
      <c r="BP1597" s="30"/>
      <c r="BQ1597" s="30"/>
      <c r="BR1597" s="31"/>
      <c r="BS1597" s="31"/>
      <c r="BT1597" s="31"/>
      <c r="BU1597" s="31"/>
      <c r="BV1597" s="31"/>
      <c r="BW1597" s="31"/>
      <c r="BX1597" s="31"/>
      <c r="BY1597" s="31"/>
      <c r="BZ1597" s="31"/>
      <c r="CA1597" s="31"/>
      <c r="CB1597" s="31"/>
      <c r="CC1597" s="31"/>
      <c r="CD1597" s="31"/>
      <c r="CE1597" s="31"/>
      <c r="CF1597" s="31"/>
      <c r="CG1597" s="31"/>
      <c r="CH1597" s="31"/>
      <c r="CI1597" s="31"/>
      <c r="CJ1597" s="31"/>
      <c r="CK1597" s="31"/>
      <c r="CL1597" s="31"/>
      <c r="CM1597" s="31"/>
      <c r="CN1597" s="31"/>
      <c r="CO1597" s="31"/>
      <c r="CP1597" s="31"/>
      <c r="CQ1597" s="31"/>
      <c r="CR1597" s="31"/>
      <c r="CS1597" s="31"/>
      <c r="CT1597" s="31"/>
      <c r="CU1597" s="31"/>
      <c r="CV1597" s="31"/>
      <c r="CW1597" s="31"/>
      <c r="CX1597" s="31"/>
      <c r="CY1597" s="31"/>
      <c r="CZ1597" s="31"/>
      <c r="DA1597" s="31"/>
      <c r="DB1597" s="31"/>
      <c r="DC1597" s="31"/>
      <c r="DD1597" s="31"/>
      <c r="DE1597" s="31"/>
      <c r="DF1597" s="31"/>
      <c r="DG1597" s="31"/>
      <c r="DH1597" s="31"/>
      <c r="DI1597" s="31"/>
      <c r="DJ1597" s="31"/>
      <c r="DK1597" s="31"/>
      <c r="DL1597" s="31"/>
      <c r="DM1597" s="31"/>
      <c r="DN1597" s="31"/>
      <c r="DO1597" s="31"/>
      <c r="DP1597" s="31"/>
      <c r="DQ1597" s="31"/>
      <c r="DR1597" s="31"/>
      <c r="DS1597" s="31"/>
      <c r="DT1597" s="31"/>
      <c r="DU1597" s="31"/>
      <c r="DV1597" s="31"/>
      <c r="DW1597" s="31"/>
      <c r="DX1597" s="31"/>
      <c r="DY1597" s="31"/>
      <c r="DZ1597" s="31"/>
      <c r="EA1597" s="31"/>
      <c r="EB1597" s="31"/>
      <c r="EC1597" s="31"/>
      <c r="ED1597" s="31"/>
      <c r="EE1597" s="31"/>
      <c r="EF1597" s="31"/>
      <c r="EG1597" s="31"/>
      <c r="EH1597" s="31"/>
      <c r="EI1597" s="31"/>
      <c r="EJ1597" s="31"/>
      <c r="EK1597" s="31"/>
      <c r="EL1597" s="31"/>
      <c r="EM1597" s="31"/>
      <c r="EN1597" s="31"/>
      <c r="EO1597" s="31"/>
      <c r="EP1597" s="31"/>
      <c r="EQ1597" s="31"/>
      <c r="ER1597" s="31"/>
      <c r="ES1597" s="31"/>
      <c r="ET1597" s="31"/>
      <c r="EU1597" s="31"/>
      <c r="EV1597" s="31"/>
      <c r="EW1597" s="31"/>
      <c r="EX1597" s="31"/>
      <c r="EY1597" s="31"/>
      <c r="EZ1597" s="31"/>
      <c r="FA1597" s="31"/>
      <c r="FB1597" s="31"/>
      <c r="FC1597" s="31"/>
      <c r="FD1597" s="31"/>
      <c r="FE1597" s="31"/>
      <c r="FF1597" s="31"/>
      <c r="FG1597" s="31"/>
      <c r="FH1597" s="31"/>
      <c r="FI1597" s="31"/>
      <c r="FJ1597" s="31"/>
      <c r="FK1597" s="31"/>
      <c r="FL1597" s="31"/>
      <c r="FM1597" s="31"/>
      <c r="FN1597" s="31"/>
      <c r="FO1597" s="31"/>
      <c r="FP1597" s="31"/>
      <c r="FQ1597" s="31"/>
      <c r="FR1597" s="31"/>
      <c r="FS1597" s="31"/>
      <c r="FT1597" s="31"/>
      <c r="FU1597" s="31"/>
      <c r="FV1597" s="31"/>
      <c r="FW1597" s="31"/>
      <c r="FX1597" s="31"/>
      <c r="FY1597" s="31"/>
      <c r="FZ1597" s="31"/>
      <c r="GA1597" s="31"/>
      <c r="GB1597" s="31"/>
      <c r="GC1597" s="31"/>
      <c r="GD1597" s="31"/>
      <c r="GE1597" s="31"/>
      <c r="GF1597" s="31"/>
      <c r="GG1597" s="31"/>
      <c r="GH1597" s="31"/>
      <c r="GI1597" s="31"/>
      <c r="GJ1597" s="31"/>
      <c r="GK1597" s="31"/>
      <c r="GL1597" s="31"/>
      <c r="GM1597" s="31"/>
      <c r="GN1597" s="31"/>
      <c r="GO1597" s="31"/>
      <c r="GP1597" s="31"/>
      <c r="GQ1597" s="31"/>
      <c r="GR1597" s="31"/>
      <c r="GS1597" s="31"/>
      <c r="GT1597" s="31"/>
      <c r="GU1597" s="31"/>
      <c r="GV1597" s="31"/>
      <c r="GW1597" s="31"/>
      <c r="GX1597" s="31"/>
      <c r="GY1597" s="31"/>
      <c r="GZ1597" s="31"/>
    </row>
    <row r="1598" spans="2:208" s="32" customFormat="1" x14ac:dyDescent="0.2">
      <c r="B1598" s="21"/>
      <c r="C1598" s="22"/>
      <c r="D1598" s="22"/>
      <c r="E1598" s="22"/>
      <c r="F1598" s="246"/>
      <c r="G1598" s="121"/>
      <c r="H1598" s="27"/>
      <c r="I1598" s="28"/>
      <c r="J1598" s="29"/>
      <c r="K1598" s="30"/>
      <c r="L1598" s="34"/>
      <c r="M1598" s="35"/>
      <c r="N1598" s="30"/>
      <c r="O1598" s="34"/>
      <c r="P1598" s="35"/>
      <c r="Q1598" s="30"/>
      <c r="R1598" s="34"/>
      <c r="S1598" s="35"/>
      <c r="T1598" s="30"/>
      <c r="U1598" s="34"/>
      <c r="V1598" s="35"/>
      <c r="W1598" s="30"/>
      <c r="X1598" s="34"/>
      <c r="Y1598" s="34"/>
      <c r="Z1598" s="30"/>
      <c r="AA1598" s="34"/>
      <c r="AB1598" s="34"/>
      <c r="AC1598" s="30"/>
      <c r="AD1598" s="34"/>
      <c r="AE1598" s="34"/>
      <c r="AF1598" s="30"/>
      <c r="AG1598" s="34"/>
      <c r="AH1598" s="34"/>
      <c r="AI1598" s="30"/>
      <c r="AJ1598" s="34"/>
      <c r="AK1598" s="34"/>
      <c r="AL1598" s="30"/>
      <c r="AM1598" s="34"/>
      <c r="AN1598" s="34"/>
      <c r="AO1598" s="30"/>
      <c r="AP1598" s="34"/>
      <c r="AQ1598" s="34"/>
      <c r="AR1598" s="30"/>
      <c r="AS1598" s="34"/>
      <c r="AT1598" s="34"/>
      <c r="AU1598" s="30"/>
      <c r="AV1598" s="34"/>
      <c r="AW1598" s="34"/>
      <c r="AX1598" s="30"/>
      <c r="AY1598" s="34"/>
      <c r="AZ1598" s="34"/>
      <c r="BA1598" s="30"/>
      <c r="BB1598" s="34"/>
      <c r="BC1598" s="34"/>
      <c r="BD1598" s="30"/>
      <c r="BE1598" s="34"/>
      <c r="BF1598" s="34"/>
      <c r="BG1598" s="30"/>
      <c r="BH1598" s="34"/>
      <c r="BI1598" s="34"/>
      <c r="BJ1598" s="30"/>
      <c r="BK1598" s="34"/>
      <c r="BL1598" s="34"/>
      <c r="BM1598" s="122"/>
      <c r="BN1598" s="28"/>
      <c r="BO1598" s="34"/>
      <c r="BP1598" s="30"/>
      <c r="BQ1598" s="30"/>
      <c r="BR1598" s="31"/>
      <c r="BS1598" s="31"/>
      <c r="BT1598" s="31"/>
      <c r="BU1598" s="31"/>
      <c r="BV1598" s="31"/>
      <c r="BW1598" s="31"/>
      <c r="BX1598" s="31"/>
      <c r="BY1598" s="31"/>
      <c r="BZ1598" s="31"/>
      <c r="CA1598" s="31"/>
      <c r="CB1598" s="31"/>
      <c r="CC1598" s="31"/>
      <c r="CD1598" s="31"/>
      <c r="CE1598" s="31"/>
      <c r="CF1598" s="31"/>
      <c r="CG1598" s="31"/>
      <c r="CH1598" s="31"/>
      <c r="CI1598" s="31"/>
      <c r="CJ1598" s="31"/>
      <c r="CK1598" s="31"/>
      <c r="CL1598" s="31"/>
      <c r="CM1598" s="31"/>
      <c r="CN1598" s="31"/>
      <c r="CO1598" s="31"/>
      <c r="CP1598" s="31"/>
      <c r="CQ1598" s="31"/>
      <c r="CR1598" s="31"/>
      <c r="CS1598" s="31"/>
      <c r="CT1598" s="31"/>
      <c r="CU1598" s="31"/>
      <c r="CV1598" s="31"/>
      <c r="CW1598" s="31"/>
      <c r="CX1598" s="31"/>
      <c r="CY1598" s="31"/>
      <c r="CZ1598" s="31"/>
      <c r="DA1598" s="31"/>
      <c r="DB1598" s="31"/>
      <c r="DC1598" s="31"/>
      <c r="DD1598" s="31"/>
      <c r="DE1598" s="31"/>
      <c r="DF1598" s="31"/>
      <c r="DG1598" s="31"/>
      <c r="DH1598" s="31"/>
      <c r="DI1598" s="31"/>
      <c r="DJ1598" s="31"/>
      <c r="DK1598" s="31"/>
      <c r="DL1598" s="31"/>
      <c r="DM1598" s="31"/>
      <c r="DN1598" s="31"/>
      <c r="DO1598" s="31"/>
      <c r="DP1598" s="31"/>
      <c r="DQ1598" s="31"/>
      <c r="DR1598" s="31"/>
      <c r="DS1598" s="31"/>
      <c r="DT1598" s="31"/>
      <c r="DU1598" s="31"/>
      <c r="DV1598" s="31"/>
      <c r="DW1598" s="31"/>
      <c r="DX1598" s="31"/>
      <c r="DY1598" s="31"/>
      <c r="DZ1598" s="31"/>
      <c r="EA1598" s="31"/>
      <c r="EB1598" s="31"/>
      <c r="EC1598" s="31"/>
      <c r="ED1598" s="31"/>
      <c r="EE1598" s="31"/>
      <c r="EF1598" s="31"/>
      <c r="EG1598" s="31"/>
      <c r="EH1598" s="31"/>
      <c r="EI1598" s="31"/>
      <c r="EJ1598" s="31"/>
      <c r="EK1598" s="31"/>
      <c r="EL1598" s="31"/>
      <c r="EM1598" s="31"/>
      <c r="EN1598" s="31"/>
      <c r="EO1598" s="31"/>
      <c r="EP1598" s="31"/>
      <c r="EQ1598" s="31"/>
      <c r="ER1598" s="31"/>
      <c r="ES1598" s="31"/>
      <c r="ET1598" s="31"/>
      <c r="EU1598" s="31"/>
      <c r="EV1598" s="31"/>
      <c r="EW1598" s="31"/>
      <c r="EX1598" s="31"/>
      <c r="EY1598" s="31"/>
      <c r="EZ1598" s="31"/>
      <c r="FA1598" s="31"/>
      <c r="FB1598" s="31"/>
      <c r="FC1598" s="31"/>
      <c r="FD1598" s="31"/>
      <c r="FE1598" s="31"/>
      <c r="FF1598" s="31"/>
      <c r="FG1598" s="31"/>
      <c r="FH1598" s="31"/>
      <c r="FI1598" s="31"/>
      <c r="FJ1598" s="31"/>
      <c r="FK1598" s="31"/>
      <c r="FL1598" s="31"/>
      <c r="FM1598" s="31"/>
      <c r="FN1598" s="31"/>
      <c r="FO1598" s="31"/>
      <c r="FP1598" s="31"/>
      <c r="FQ1598" s="31"/>
      <c r="FR1598" s="31"/>
      <c r="FS1598" s="31"/>
      <c r="FT1598" s="31"/>
      <c r="FU1598" s="31"/>
      <c r="FV1598" s="31"/>
      <c r="FW1598" s="31"/>
      <c r="FX1598" s="31"/>
      <c r="FY1598" s="31"/>
      <c r="FZ1598" s="31"/>
      <c r="GA1598" s="31"/>
      <c r="GB1598" s="31"/>
      <c r="GC1598" s="31"/>
      <c r="GD1598" s="31"/>
      <c r="GE1598" s="31"/>
      <c r="GF1598" s="31"/>
      <c r="GG1598" s="31"/>
      <c r="GH1598" s="31"/>
      <c r="GI1598" s="31"/>
      <c r="GJ1598" s="31"/>
      <c r="GK1598" s="31"/>
      <c r="GL1598" s="31"/>
      <c r="GM1598" s="31"/>
      <c r="GN1598" s="31"/>
      <c r="GO1598" s="31"/>
      <c r="GP1598" s="31"/>
      <c r="GQ1598" s="31"/>
      <c r="GR1598" s="31"/>
      <c r="GS1598" s="31"/>
      <c r="GT1598" s="31"/>
      <c r="GU1598" s="31"/>
      <c r="GV1598" s="31"/>
      <c r="GW1598" s="31"/>
      <c r="GX1598" s="31"/>
      <c r="GY1598" s="31"/>
      <c r="GZ1598" s="31"/>
    </row>
    <row r="1599" spans="2:208" s="32" customFormat="1" x14ac:dyDescent="0.2">
      <c r="B1599" s="21"/>
      <c r="C1599" s="22"/>
      <c r="D1599" s="22"/>
      <c r="E1599" s="22"/>
      <c r="F1599" s="246"/>
      <c r="G1599" s="121"/>
      <c r="H1599" s="27"/>
      <c r="I1599" s="28"/>
      <c r="J1599" s="29"/>
      <c r="K1599" s="30"/>
      <c r="L1599" s="34"/>
      <c r="M1599" s="35"/>
      <c r="N1599" s="30"/>
      <c r="O1599" s="34"/>
      <c r="P1599" s="35"/>
      <c r="Q1599" s="30"/>
      <c r="R1599" s="34"/>
      <c r="S1599" s="35"/>
      <c r="T1599" s="30"/>
      <c r="U1599" s="34"/>
      <c r="V1599" s="35"/>
      <c r="W1599" s="30"/>
      <c r="X1599" s="34"/>
      <c r="Y1599" s="34"/>
      <c r="Z1599" s="30"/>
      <c r="AA1599" s="34"/>
      <c r="AB1599" s="34"/>
      <c r="AC1599" s="30"/>
      <c r="AD1599" s="34"/>
      <c r="AE1599" s="34"/>
      <c r="AF1599" s="30"/>
      <c r="AG1599" s="34"/>
      <c r="AH1599" s="34"/>
      <c r="AI1599" s="30"/>
      <c r="AJ1599" s="34"/>
      <c r="AK1599" s="34"/>
      <c r="AL1599" s="30"/>
      <c r="AM1599" s="34"/>
      <c r="AN1599" s="34"/>
      <c r="AO1599" s="30"/>
      <c r="AP1599" s="34"/>
      <c r="AQ1599" s="34"/>
      <c r="AR1599" s="30"/>
      <c r="AS1599" s="34"/>
      <c r="AT1599" s="34"/>
      <c r="AU1599" s="30"/>
      <c r="AV1599" s="34"/>
      <c r="AW1599" s="34"/>
      <c r="AX1599" s="30"/>
      <c r="AY1599" s="34"/>
      <c r="AZ1599" s="34"/>
      <c r="BA1599" s="30"/>
      <c r="BB1599" s="34"/>
      <c r="BC1599" s="34"/>
      <c r="BD1599" s="30"/>
      <c r="BE1599" s="34"/>
      <c r="BF1599" s="34"/>
      <c r="BG1599" s="30"/>
      <c r="BH1599" s="34"/>
      <c r="BI1599" s="34"/>
      <c r="BJ1599" s="30"/>
      <c r="BK1599" s="34"/>
      <c r="BL1599" s="34"/>
      <c r="BM1599" s="122"/>
      <c r="BN1599" s="28"/>
      <c r="BO1599" s="34"/>
      <c r="BP1599" s="30"/>
      <c r="BQ1599" s="30"/>
      <c r="BR1599" s="31"/>
      <c r="BS1599" s="31"/>
      <c r="BT1599" s="31"/>
      <c r="BU1599" s="31"/>
      <c r="BV1599" s="31"/>
      <c r="BW1599" s="31"/>
      <c r="BX1599" s="31"/>
      <c r="BY1599" s="31"/>
      <c r="BZ1599" s="31"/>
      <c r="CA1599" s="31"/>
      <c r="CB1599" s="31"/>
      <c r="CC1599" s="31"/>
      <c r="CD1599" s="31"/>
      <c r="CE1599" s="31"/>
      <c r="CF1599" s="31"/>
      <c r="CG1599" s="31"/>
      <c r="CH1599" s="31"/>
      <c r="CI1599" s="31"/>
      <c r="CJ1599" s="31"/>
      <c r="CK1599" s="31"/>
      <c r="CL1599" s="31"/>
      <c r="CM1599" s="31"/>
      <c r="CN1599" s="31"/>
      <c r="CO1599" s="31"/>
      <c r="CP1599" s="31"/>
      <c r="CQ1599" s="31"/>
      <c r="CR1599" s="31"/>
      <c r="CS1599" s="31"/>
      <c r="CT1599" s="31"/>
      <c r="CU1599" s="31"/>
      <c r="CV1599" s="31"/>
      <c r="CW1599" s="31"/>
      <c r="CX1599" s="31"/>
      <c r="CY1599" s="31"/>
      <c r="CZ1599" s="31"/>
      <c r="DA1599" s="31"/>
      <c r="DB1599" s="31"/>
      <c r="DC1599" s="31"/>
      <c r="DD1599" s="31"/>
      <c r="DE1599" s="31"/>
      <c r="DF1599" s="31"/>
      <c r="DG1599" s="31"/>
      <c r="DH1599" s="31"/>
      <c r="DI1599" s="31"/>
      <c r="DJ1599" s="31"/>
      <c r="DK1599" s="31"/>
      <c r="DL1599" s="31"/>
      <c r="DM1599" s="31"/>
      <c r="DN1599" s="31"/>
      <c r="DO1599" s="31"/>
      <c r="DP1599" s="31"/>
      <c r="DQ1599" s="31"/>
      <c r="DR1599" s="31"/>
      <c r="DS1599" s="31"/>
      <c r="DT1599" s="31"/>
      <c r="DU1599" s="31"/>
      <c r="DV1599" s="31"/>
      <c r="DW1599" s="31"/>
      <c r="DX1599" s="31"/>
      <c r="DY1599" s="31"/>
      <c r="DZ1599" s="31"/>
      <c r="EA1599" s="31"/>
      <c r="EB1599" s="31"/>
      <c r="EC1599" s="31"/>
      <c r="ED1599" s="31"/>
      <c r="EE1599" s="31"/>
      <c r="EF1599" s="31"/>
      <c r="EG1599" s="31"/>
      <c r="EH1599" s="31"/>
      <c r="EI1599" s="31"/>
      <c r="EJ1599" s="31"/>
      <c r="EK1599" s="31"/>
      <c r="EL1599" s="31"/>
      <c r="EM1599" s="31"/>
      <c r="EN1599" s="31"/>
      <c r="EO1599" s="31"/>
      <c r="EP1599" s="31"/>
      <c r="EQ1599" s="31"/>
      <c r="ER1599" s="31"/>
      <c r="ES1599" s="31"/>
      <c r="ET1599" s="31"/>
      <c r="EU1599" s="31"/>
      <c r="EV1599" s="31"/>
      <c r="EW1599" s="31"/>
      <c r="EX1599" s="31"/>
      <c r="EY1599" s="31"/>
      <c r="EZ1599" s="31"/>
      <c r="FA1599" s="31"/>
      <c r="FB1599" s="31"/>
      <c r="FC1599" s="31"/>
      <c r="FD1599" s="31"/>
      <c r="FE1599" s="31"/>
      <c r="FF1599" s="31"/>
      <c r="FG1599" s="31"/>
      <c r="FH1599" s="31"/>
      <c r="FI1599" s="31"/>
      <c r="FJ1599" s="31"/>
      <c r="FK1599" s="31"/>
      <c r="FL1599" s="31"/>
      <c r="FM1599" s="31"/>
      <c r="FN1599" s="31"/>
      <c r="FO1599" s="31"/>
      <c r="FP1599" s="31"/>
      <c r="FQ1599" s="31"/>
      <c r="FR1599" s="31"/>
      <c r="FS1599" s="31"/>
      <c r="FT1599" s="31"/>
      <c r="FU1599" s="31"/>
      <c r="FV1599" s="31"/>
      <c r="FW1599" s="31"/>
      <c r="FX1599" s="31"/>
      <c r="FY1599" s="31"/>
      <c r="FZ1599" s="31"/>
      <c r="GA1599" s="31"/>
      <c r="GB1599" s="31"/>
      <c r="GC1599" s="31"/>
      <c r="GD1599" s="31"/>
      <c r="GE1599" s="31"/>
      <c r="GF1599" s="31"/>
      <c r="GG1599" s="31"/>
      <c r="GH1599" s="31"/>
      <c r="GI1599" s="31"/>
      <c r="GJ1599" s="31"/>
      <c r="GK1599" s="31"/>
      <c r="GL1599" s="31"/>
      <c r="GM1599" s="31"/>
      <c r="GN1599" s="31"/>
      <c r="GO1599" s="31"/>
      <c r="GP1599" s="31"/>
      <c r="GQ1599" s="31"/>
      <c r="GR1599" s="31"/>
      <c r="GS1599" s="31"/>
      <c r="GT1599" s="31"/>
      <c r="GU1599" s="31"/>
      <c r="GV1599" s="31"/>
      <c r="GW1599" s="31"/>
      <c r="GX1599" s="31"/>
      <c r="GY1599" s="31"/>
      <c r="GZ1599" s="31"/>
    </row>
    <row r="1600" spans="2:208" s="32" customFormat="1" x14ac:dyDescent="0.2">
      <c r="B1600" s="21"/>
      <c r="C1600" s="22"/>
      <c r="D1600" s="22"/>
      <c r="E1600" s="22"/>
      <c r="F1600" s="246"/>
      <c r="G1600" s="121"/>
      <c r="H1600" s="27"/>
      <c r="I1600" s="28"/>
      <c r="J1600" s="29"/>
      <c r="K1600" s="30"/>
      <c r="L1600" s="34"/>
      <c r="M1600" s="35"/>
      <c r="N1600" s="30"/>
      <c r="O1600" s="34"/>
      <c r="P1600" s="35"/>
      <c r="Q1600" s="30"/>
      <c r="R1600" s="34"/>
      <c r="S1600" s="35"/>
      <c r="T1600" s="30"/>
      <c r="U1600" s="34"/>
      <c r="V1600" s="35"/>
      <c r="W1600" s="30"/>
      <c r="X1600" s="34"/>
      <c r="Y1600" s="34"/>
      <c r="Z1600" s="30"/>
      <c r="AA1600" s="34"/>
      <c r="AB1600" s="34"/>
      <c r="AC1600" s="30"/>
      <c r="AD1600" s="34"/>
      <c r="AE1600" s="34"/>
      <c r="AF1600" s="30"/>
      <c r="AG1600" s="34"/>
      <c r="AH1600" s="34"/>
      <c r="AI1600" s="30"/>
      <c r="AJ1600" s="34"/>
      <c r="AK1600" s="34"/>
      <c r="AL1600" s="30"/>
      <c r="AM1600" s="34"/>
      <c r="AN1600" s="34"/>
      <c r="AO1600" s="30"/>
      <c r="AP1600" s="34"/>
      <c r="AQ1600" s="34"/>
      <c r="AR1600" s="30"/>
      <c r="AS1600" s="34"/>
      <c r="AT1600" s="34"/>
      <c r="AU1600" s="30"/>
      <c r="AV1600" s="34"/>
      <c r="AW1600" s="34"/>
      <c r="AX1600" s="30"/>
      <c r="AY1600" s="34"/>
      <c r="AZ1600" s="34"/>
      <c r="BA1600" s="30"/>
      <c r="BB1600" s="34"/>
      <c r="BC1600" s="34"/>
      <c r="BD1600" s="30"/>
      <c r="BE1600" s="34"/>
      <c r="BF1600" s="34"/>
      <c r="BG1600" s="30"/>
      <c r="BH1600" s="34"/>
      <c r="BI1600" s="34"/>
      <c r="BJ1600" s="30"/>
      <c r="BK1600" s="34"/>
      <c r="BL1600" s="34"/>
      <c r="BM1600" s="122"/>
      <c r="BN1600" s="28"/>
      <c r="BO1600" s="34"/>
      <c r="BP1600" s="30"/>
      <c r="BQ1600" s="30"/>
      <c r="BR1600" s="31"/>
      <c r="BS1600" s="31"/>
      <c r="BT1600" s="31"/>
      <c r="BU1600" s="31"/>
      <c r="BV1600" s="31"/>
      <c r="BW1600" s="31"/>
      <c r="BX1600" s="31"/>
      <c r="BY1600" s="31"/>
      <c r="BZ1600" s="31"/>
      <c r="CA1600" s="31"/>
      <c r="CB1600" s="31"/>
      <c r="CC1600" s="31"/>
      <c r="CD1600" s="31"/>
      <c r="CE1600" s="31"/>
      <c r="CF1600" s="31"/>
      <c r="CG1600" s="31"/>
      <c r="CH1600" s="31"/>
      <c r="CI1600" s="31"/>
      <c r="CJ1600" s="31"/>
      <c r="CK1600" s="31"/>
      <c r="CL1600" s="31"/>
      <c r="CM1600" s="31"/>
      <c r="CN1600" s="31"/>
      <c r="CO1600" s="31"/>
      <c r="CP1600" s="31"/>
      <c r="CQ1600" s="31"/>
      <c r="CR1600" s="31"/>
      <c r="CS1600" s="31"/>
      <c r="CT1600" s="31"/>
      <c r="CU1600" s="31"/>
      <c r="CV1600" s="31"/>
      <c r="CW1600" s="31"/>
      <c r="CX1600" s="31"/>
      <c r="CY1600" s="31"/>
      <c r="CZ1600" s="31"/>
      <c r="DA1600" s="31"/>
      <c r="DB1600" s="31"/>
      <c r="DC1600" s="31"/>
      <c r="DD1600" s="31"/>
      <c r="DE1600" s="31"/>
      <c r="DF1600" s="31"/>
      <c r="DG1600" s="31"/>
      <c r="DH1600" s="31"/>
      <c r="DI1600" s="31"/>
      <c r="DJ1600" s="31"/>
      <c r="DK1600" s="31"/>
      <c r="DL1600" s="31"/>
      <c r="DM1600" s="31"/>
      <c r="DN1600" s="31"/>
      <c r="DO1600" s="31"/>
      <c r="DP1600" s="31"/>
      <c r="DQ1600" s="31"/>
      <c r="DR1600" s="31"/>
      <c r="DS1600" s="31"/>
      <c r="DT1600" s="31"/>
      <c r="DU1600" s="31"/>
      <c r="DV1600" s="31"/>
      <c r="DW1600" s="31"/>
      <c r="DX1600" s="31"/>
      <c r="DY1600" s="31"/>
      <c r="DZ1600" s="31"/>
      <c r="EA1600" s="31"/>
      <c r="EB1600" s="31"/>
      <c r="EC1600" s="31"/>
      <c r="ED1600" s="31"/>
      <c r="EE1600" s="31"/>
      <c r="EF1600" s="31"/>
      <c r="EG1600" s="31"/>
      <c r="EH1600" s="31"/>
      <c r="EI1600" s="31"/>
      <c r="EJ1600" s="31"/>
      <c r="EK1600" s="31"/>
      <c r="EL1600" s="31"/>
      <c r="EM1600" s="31"/>
      <c r="EN1600" s="31"/>
      <c r="EO1600" s="31"/>
      <c r="EP1600" s="31"/>
      <c r="EQ1600" s="31"/>
      <c r="ER1600" s="31"/>
      <c r="ES1600" s="31"/>
      <c r="ET1600" s="31"/>
      <c r="EU1600" s="31"/>
      <c r="EV1600" s="31"/>
      <c r="EW1600" s="31"/>
      <c r="EX1600" s="31"/>
      <c r="EY1600" s="31"/>
      <c r="EZ1600" s="31"/>
      <c r="FA1600" s="31"/>
      <c r="FB1600" s="31"/>
      <c r="FC1600" s="31"/>
      <c r="FD1600" s="31"/>
      <c r="FE1600" s="31"/>
      <c r="FF1600" s="31"/>
      <c r="FG1600" s="31"/>
      <c r="FH1600" s="31"/>
      <c r="FI1600" s="31"/>
      <c r="FJ1600" s="31"/>
      <c r="FK1600" s="31"/>
      <c r="FL1600" s="31"/>
      <c r="FM1600" s="31"/>
      <c r="FN1600" s="31"/>
      <c r="FO1600" s="31"/>
      <c r="FP1600" s="31"/>
      <c r="FQ1600" s="31"/>
      <c r="FR1600" s="31"/>
      <c r="FS1600" s="31"/>
      <c r="FT1600" s="31"/>
      <c r="FU1600" s="31"/>
      <c r="FV1600" s="31"/>
      <c r="FW1600" s="31"/>
      <c r="FX1600" s="31"/>
      <c r="FY1600" s="31"/>
      <c r="FZ1600" s="31"/>
      <c r="GA1600" s="31"/>
      <c r="GB1600" s="31"/>
      <c r="GC1600" s="31"/>
      <c r="GD1600" s="31"/>
      <c r="GE1600" s="31"/>
      <c r="GF1600" s="31"/>
      <c r="GG1600" s="31"/>
      <c r="GH1600" s="31"/>
      <c r="GI1600" s="31"/>
      <c r="GJ1600" s="31"/>
      <c r="GK1600" s="31"/>
      <c r="GL1600" s="31"/>
      <c r="GM1600" s="31"/>
      <c r="GN1600" s="31"/>
      <c r="GO1600" s="31"/>
      <c r="GP1600" s="31"/>
      <c r="GQ1600" s="31"/>
      <c r="GR1600" s="31"/>
      <c r="GS1600" s="31"/>
      <c r="GT1600" s="31"/>
      <c r="GU1600" s="31"/>
      <c r="GV1600" s="31"/>
      <c r="GW1600" s="31"/>
      <c r="GX1600" s="31"/>
      <c r="GY1600" s="31"/>
      <c r="GZ1600" s="31"/>
    </row>
    <row r="1601" spans="2:208" s="32" customFormat="1" x14ac:dyDescent="0.2">
      <c r="B1601" s="21"/>
      <c r="C1601" s="22"/>
      <c r="D1601" s="22"/>
      <c r="E1601" s="22"/>
      <c r="F1601" s="246"/>
      <c r="G1601" s="121"/>
      <c r="H1601" s="27"/>
      <c r="I1601" s="28"/>
      <c r="J1601" s="29"/>
      <c r="K1601" s="30"/>
      <c r="L1601" s="34"/>
      <c r="M1601" s="35"/>
      <c r="N1601" s="30"/>
      <c r="O1601" s="34"/>
      <c r="P1601" s="35"/>
      <c r="Q1601" s="30"/>
      <c r="R1601" s="34"/>
      <c r="S1601" s="35"/>
      <c r="T1601" s="30"/>
      <c r="U1601" s="34"/>
      <c r="V1601" s="35"/>
      <c r="W1601" s="30"/>
      <c r="X1601" s="34"/>
      <c r="Y1601" s="34"/>
      <c r="Z1601" s="30"/>
      <c r="AA1601" s="34"/>
      <c r="AB1601" s="34"/>
      <c r="AC1601" s="30"/>
      <c r="AD1601" s="34"/>
      <c r="AE1601" s="34"/>
      <c r="AF1601" s="30"/>
      <c r="AG1601" s="34"/>
      <c r="AH1601" s="34"/>
      <c r="AI1601" s="30"/>
      <c r="AJ1601" s="34"/>
      <c r="AK1601" s="34"/>
      <c r="AL1601" s="30"/>
      <c r="AM1601" s="34"/>
      <c r="AN1601" s="34"/>
      <c r="AO1601" s="30"/>
      <c r="AP1601" s="34"/>
      <c r="AQ1601" s="34"/>
      <c r="AR1601" s="30"/>
      <c r="AS1601" s="34"/>
      <c r="AT1601" s="34"/>
      <c r="AU1601" s="30"/>
      <c r="AV1601" s="34"/>
      <c r="AW1601" s="34"/>
      <c r="AX1601" s="30"/>
      <c r="AY1601" s="34"/>
      <c r="AZ1601" s="34"/>
      <c r="BA1601" s="30"/>
      <c r="BB1601" s="34"/>
      <c r="BC1601" s="34"/>
      <c r="BD1601" s="30"/>
      <c r="BE1601" s="34"/>
      <c r="BF1601" s="34"/>
      <c r="BG1601" s="30"/>
      <c r="BH1601" s="34"/>
      <c r="BI1601" s="34"/>
      <c r="BJ1601" s="30"/>
      <c r="BK1601" s="34"/>
      <c r="BL1601" s="34"/>
      <c r="BM1601" s="122"/>
      <c r="BN1601" s="28"/>
      <c r="BO1601" s="34"/>
      <c r="BP1601" s="30"/>
      <c r="BQ1601" s="30"/>
      <c r="BR1601" s="31"/>
      <c r="BS1601" s="31"/>
      <c r="BT1601" s="31"/>
      <c r="BU1601" s="31"/>
      <c r="BV1601" s="31"/>
      <c r="BW1601" s="31"/>
      <c r="BX1601" s="31"/>
      <c r="BY1601" s="31"/>
      <c r="BZ1601" s="31"/>
      <c r="CA1601" s="31"/>
      <c r="CB1601" s="31"/>
      <c r="CC1601" s="31"/>
      <c r="CD1601" s="31"/>
      <c r="CE1601" s="31"/>
      <c r="CF1601" s="31"/>
      <c r="CG1601" s="31"/>
      <c r="CH1601" s="31"/>
      <c r="CI1601" s="31"/>
      <c r="CJ1601" s="31"/>
      <c r="CK1601" s="31"/>
      <c r="CL1601" s="31"/>
      <c r="CM1601" s="31"/>
      <c r="CN1601" s="31"/>
      <c r="CO1601" s="31"/>
      <c r="CP1601" s="31"/>
      <c r="CQ1601" s="31"/>
      <c r="CR1601" s="31"/>
      <c r="CS1601" s="31"/>
      <c r="CT1601" s="31"/>
      <c r="CU1601" s="31"/>
      <c r="CV1601" s="31"/>
      <c r="CW1601" s="31"/>
      <c r="CX1601" s="31"/>
      <c r="CY1601" s="31"/>
      <c r="CZ1601" s="31"/>
      <c r="DA1601" s="31"/>
      <c r="DB1601" s="31"/>
      <c r="DC1601" s="31"/>
      <c r="DD1601" s="31"/>
      <c r="DE1601" s="31"/>
      <c r="DF1601" s="31"/>
      <c r="DG1601" s="31"/>
      <c r="DH1601" s="31"/>
      <c r="DI1601" s="31"/>
      <c r="DJ1601" s="31"/>
      <c r="DK1601" s="31"/>
      <c r="DL1601" s="31"/>
      <c r="DM1601" s="31"/>
      <c r="DN1601" s="31"/>
      <c r="DO1601" s="31"/>
      <c r="DP1601" s="31"/>
      <c r="DQ1601" s="31"/>
      <c r="DR1601" s="31"/>
      <c r="DS1601" s="31"/>
      <c r="DT1601" s="31"/>
      <c r="DU1601" s="31"/>
      <c r="DV1601" s="31"/>
      <c r="DW1601" s="31"/>
      <c r="DX1601" s="31"/>
      <c r="DY1601" s="31"/>
      <c r="DZ1601" s="31"/>
      <c r="EA1601" s="31"/>
      <c r="EB1601" s="31"/>
      <c r="EC1601" s="31"/>
      <c r="ED1601" s="31"/>
      <c r="EE1601" s="31"/>
      <c r="EF1601" s="31"/>
      <c r="EG1601" s="31"/>
      <c r="EH1601" s="31"/>
      <c r="EI1601" s="31"/>
      <c r="EJ1601" s="31"/>
      <c r="EK1601" s="31"/>
      <c r="EL1601" s="31"/>
      <c r="EM1601" s="31"/>
      <c r="EN1601" s="31"/>
      <c r="EO1601" s="31"/>
      <c r="EP1601" s="31"/>
      <c r="EQ1601" s="31"/>
      <c r="ER1601" s="31"/>
      <c r="ES1601" s="31"/>
      <c r="ET1601" s="31"/>
      <c r="EU1601" s="31"/>
      <c r="EV1601" s="31"/>
      <c r="EW1601" s="31"/>
      <c r="EX1601" s="31"/>
      <c r="EY1601" s="31"/>
      <c r="EZ1601" s="31"/>
      <c r="FA1601" s="31"/>
      <c r="FB1601" s="31"/>
      <c r="FC1601" s="31"/>
      <c r="FD1601" s="31"/>
      <c r="FE1601" s="31"/>
      <c r="FF1601" s="31"/>
      <c r="FG1601" s="31"/>
      <c r="FH1601" s="31"/>
      <c r="FI1601" s="31"/>
      <c r="FJ1601" s="31"/>
      <c r="FK1601" s="31"/>
      <c r="FL1601" s="31"/>
      <c r="FM1601" s="31"/>
      <c r="FN1601" s="31"/>
      <c r="FO1601" s="31"/>
      <c r="FP1601" s="31"/>
      <c r="FQ1601" s="31"/>
      <c r="FR1601" s="31"/>
      <c r="FS1601" s="31"/>
      <c r="FT1601" s="31"/>
      <c r="FU1601" s="31"/>
      <c r="FV1601" s="31"/>
      <c r="FW1601" s="31"/>
      <c r="FX1601" s="31"/>
      <c r="FY1601" s="31"/>
      <c r="FZ1601" s="31"/>
      <c r="GA1601" s="31"/>
      <c r="GB1601" s="31"/>
      <c r="GC1601" s="31"/>
      <c r="GD1601" s="31"/>
      <c r="GE1601" s="31"/>
      <c r="GF1601" s="31"/>
      <c r="GG1601" s="31"/>
      <c r="GH1601" s="31"/>
      <c r="GI1601" s="31"/>
      <c r="GJ1601" s="31"/>
      <c r="GK1601" s="31"/>
      <c r="GL1601" s="31"/>
      <c r="GM1601" s="31"/>
      <c r="GN1601" s="31"/>
      <c r="GO1601" s="31"/>
      <c r="GP1601" s="31"/>
      <c r="GQ1601" s="31"/>
      <c r="GR1601" s="31"/>
      <c r="GS1601" s="31"/>
      <c r="GT1601" s="31"/>
      <c r="GU1601" s="31"/>
      <c r="GV1601" s="31"/>
      <c r="GW1601" s="31"/>
      <c r="GX1601" s="31"/>
      <c r="GY1601" s="31"/>
      <c r="GZ1601" s="31"/>
    </row>
    <row r="1602" spans="2:208" s="32" customFormat="1" x14ac:dyDescent="0.2">
      <c r="B1602" s="21"/>
      <c r="C1602" s="22"/>
      <c r="D1602" s="22"/>
      <c r="E1602" s="22"/>
      <c r="F1602" s="246"/>
      <c r="G1602" s="121"/>
      <c r="H1602" s="27"/>
      <c r="I1602" s="28"/>
      <c r="J1602" s="29"/>
      <c r="K1602" s="30"/>
      <c r="L1602" s="34"/>
      <c r="M1602" s="35"/>
      <c r="N1602" s="30"/>
      <c r="O1602" s="34"/>
      <c r="P1602" s="35"/>
      <c r="Q1602" s="30"/>
      <c r="R1602" s="34"/>
      <c r="S1602" s="35"/>
      <c r="T1602" s="30"/>
      <c r="U1602" s="34"/>
      <c r="V1602" s="35"/>
      <c r="W1602" s="30"/>
      <c r="X1602" s="34"/>
      <c r="Y1602" s="34"/>
      <c r="Z1602" s="30"/>
      <c r="AA1602" s="34"/>
      <c r="AB1602" s="34"/>
      <c r="AC1602" s="30"/>
      <c r="AD1602" s="34"/>
      <c r="AE1602" s="34"/>
      <c r="AF1602" s="30"/>
      <c r="AG1602" s="34"/>
      <c r="AH1602" s="34"/>
      <c r="AI1602" s="30"/>
      <c r="AJ1602" s="34"/>
      <c r="AK1602" s="34"/>
      <c r="AL1602" s="30"/>
      <c r="AM1602" s="34"/>
      <c r="AN1602" s="34"/>
      <c r="AO1602" s="30"/>
      <c r="AP1602" s="34"/>
      <c r="AQ1602" s="34"/>
      <c r="AR1602" s="30"/>
      <c r="AS1602" s="34"/>
      <c r="AT1602" s="34"/>
      <c r="AU1602" s="30"/>
      <c r="AV1602" s="34"/>
      <c r="AW1602" s="34"/>
      <c r="AX1602" s="30"/>
      <c r="AY1602" s="34"/>
      <c r="AZ1602" s="34"/>
      <c r="BA1602" s="30"/>
      <c r="BB1602" s="34"/>
      <c r="BC1602" s="34"/>
      <c r="BD1602" s="30"/>
      <c r="BE1602" s="34"/>
      <c r="BF1602" s="34"/>
      <c r="BG1602" s="30"/>
      <c r="BH1602" s="34"/>
      <c r="BI1602" s="34"/>
      <c r="BJ1602" s="30"/>
      <c r="BK1602" s="34"/>
      <c r="BL1602" s="34"/>
      <c r="BM1602" s="122"/>
      <c r="BN1602" s="28"/>
      <c r="BO1602" s="34"/>
      <c r="BP1602" s="30"/>
      <c r="BQ1602" s="30"/>
      <c r="BR1602" s="31"/>
      <c r="BS1602" s="31"/>
      <c r="BT1602" s="31"/>
      <c r="BU1602" s="31"/>
      <c r="BV1602" s="31"/>
      <c r="BW1602" s="31"/>
      <c r="BX1602" s="31"/>
      <c r="BY1602" s="31"/>
      <c r="BZ1602" s="31"/>
      <c r="CA1602" s="31"/>
      <c r="CB1602" s="31"/>
      <c r="CC1602" s="31"/>
      <c r="CD1602" s="31"/>
      <c r="CE1602" s="31"/>
      <c r="CF1602" s="31"/>
      <c r="CG1602" s="31"/>
      <c r="CH1602" s="31"/>
      <c r="CI1602" s="31"/>
      <c r="CJ1602" s="31"/>
      <c r="CK1602" s="31"/>
      <c r="CL1602" s="31"/>
      <c r="CM1602" s="31"/>
      <c r="CN1602" s="31"/>
      <c r="CO1602" s="31"/>
      <c r="CP1602" s="31"/>
      <c r="CQ1602" s="31"/>
      <c r="CR1602" s="31"/>
      <c r="CS1602" s="31"/>
      <c r="CT1602" s="31"/>
      <c r="CU1602" s="31"/>
      <c r="CV1602" s="31"/>
      <c r="CW1602" s="31"/>
      <c r="CX1602" s="31"/>
      <c r="CY1602" s="31"/>
      <c r="CZ1602" s="31"/>
      <c r="DA1602" s="31"/>
      <c r="DB1602" s="31"/>
      <c r="DC1602" s="31"/>
      <c r="DD1602" s="31"/>
      <c r="DE1602" s="31"/>
      <c r="DF1602" s="31"/>
      <c r="DG1602" s="31"/>
      <c r="DH1602" s="31"/>
      <c r="DI1602" s="31"/>
      <c r="DJ1602" s="31"/>
      <c r="DK1602" s="31"/>
      <c r="DL1602" s="31"/>
      <c r="DM1602" s="31"/>
      <c r="DN1602" s="31"/>
      <c r="DO1602" s="31"/>
      <c r="DP1602" s="31"/>
      <c r="DQ1602" s="31"/>
      <c r="DR1602" s="31"/>
      <c r="DS1602" s="31"/>
      <c r="DT1602" s="31"/>
      <c r="DU1602" s="31"/>
      <c r="DV1602" s="31"/>
      <c r="DW1602" s="31"/>
      <c r="DX1602" s="31"/>
      <c r="DY1602" s="31"/>
      <c r="DZ1602" s="31"/>
      <c r="EA1602" s="31"/>
      <c r="EB1602" s="31"/>
      <c r="EC1602" s="31"/>
      <c r="ED1602" s="31"/>
      <c r="EE1602" s="31"/>
      <c r="EF1602" s="31"/>
      <c r="EG1602" s="31"/>
      <c r="EH1602" s="31"/>
      <c r="EI1602" s="31"/>
      <c r="EJ1602" s="31"/>
      <c r="EK1602" s="31"/>
      <c r="EL1602" s="31"/>
      <c r="EM1602" s="31"/>
      <c r="EN1602" s="31"/>
      <c r="EO1602" s="31"/>
      <c r="EP1602" s="31"/>
      <c r="EQ1602" s="31"/>
      <c r="ER1602" s="31"/>
      <c r="ES1602" s="31"/>
      <c r="ET1602" s="31"/>
      <c r="EU1602" s="31"/>
      <c r="EV1602" s="31"/>
      <c r="EW1602" s="31"/>
      <c r="EX1602" s="31"/>
      <c r="EY1602" s="31"/>
      <c r="EZ1602" s="31"/>
      <c r="FA1602" s="31"/>
      <c r="FB1602" s="31"/>
      <c r="FC1602" s="31"/>
      <c r="FD1602" s="31"/>
      <c r="FE1602" s="31"/>
      <c r="FF1602" s="31"/>
      <c r="FG1602" s="31"/>
      <c r="FH1602" s="31"/>
      <c r="FI1602" s="31"/>
      <c r="FJ1602" s="31"/>
      <c r="FK1602" s="31"/>
      <c r="FL1602" s="31"/>
      <c r="FM1602" s="31"/>
      <c r="FN1602" s="31"/>
      <c r="FO1602" s="31"/>
      <c r="FP1602" s="31"/>
      <c r="FQ1602" s="31"/>
      <c r="FR1602" s="31"/>
      <c r="FS1602" s="31"/>
      <c r="FT1602" s="31"/>
      <c r="FU1602" s="31"/>
      <c r="FV1602" s="31"/>
      <c r="FW1602" s="31"/>
      <c r="FX1602" s="31"/>
      <c r="FY1602" s="31"/>
      <c r="FZ1602" s="31"/>
      <c r="GA1602" s="31"/>
      <c r="GB1602" s="31"/>
      <c r="GC1602" s="31"/>
      <c r="GD1602" s="31"/>
      <c r="GE1602" s="31"/>
      <c r="GF1602" s="31"/>
      <c r="GG1602" s="31"/>
      <c r="GH1602" s="31"/>
      <c r="GI1602" s="31"/>
      <c r="GJ1602" s="31"/>
      <c r="GK1602" s="31"/>
      <c r="GL1602" s="31"/>
      <c r="GM1602" s="31"/>
      <c r="GN1602" s="31"/>
      <c r="GO1602" s="31"/>
      <c r="GP1602" s="31"/>
      <c r="GQ1602" s="31"/>
      <c r="GR1602" s="31"/>
      <c r="GS1602" s="31"/>
      <c r="GT1602" s="31"/>
      <c r="GU1602" s="31"/>
      <c r="GV1602" s="31"/>
      <c r="GW1602" s="31"/>
      <c r="GX1602" s="31"/>
      <c r="GY1602" s="31"/>
      <c r="GZ1602" s="31"/>
    </row>
    <row r="1603" spans="2:208" s="32" customFormat="1" x14ac:dyDescent="0.2">
      <c r="B1603" s="21"/>
      <c r="C1603" s="22"/>
      <c r="D1603" s="22"/>
      <c r="E1603" s="22"/>
      <c r="F1603" s="246"/>
      <c r="G1603" s="121"/>
      <c r="H1603" s="27"/>
      <c r="I1603" s="28"/>
      <c r="J1603" s="29"/>
      <c r="K1603" s="30"/>
      <c r="L1603" s="34"/>
      <c r="M1603" s="35"/>
      <c r="N1603" s="30"/>
      <c r="O1603" s="34"/>
      <c r="P1603" s="35"/>
      <c r="Q1603" s="30"/>
      <c r="R1603" s="34"/>
      <c r="S1603" s="35"/>
      <c r="T1603" s="30"/>
      <c r="U1603" s="34"/>
      <c r="V1603" s="35"/>
      <c r="W1603" s="30"/>
      <c r="X1603" s="34"/>
      <c r="Y1603" s="34"/>
      <c r="Z1603" s="30"/>
      <c r="AA1603" s="34"/>
      <c r="AB1603" s="34"/>
      <c r="AC1603" s="30"/>
      <c r="AD1603" s="34"/>
      <c r="AE1603" s="34"/>
      <c r="AF1603" s="30"/>
      <c r="AG1603" s="34"/>
      <c r="AH1603" s="34"/>
      <c r="AI1603" s="30"/>
      <c r="AJ1603" s="34"/>
      <c r="AK1603" s="34"/>
      <c r="AL1603" s="30"/>
      <c r="AM1603" s="34"/>
      <c r="AN1603" s="34"/>
      <c r="AO1603" s="30"/>
      <c r="AP1603" s="34"/>
      <c r="AQ1603" s="34"/>
      <c r="AR1603" s="30"/>
      <c r="AS1603" s="34"/>
      <c r="AT1603" s="34"/>
      <c r="AU1603" s="30"/>
      <c r="AV1603" s="34"/>
      <c r="AW1603" s="34"/>
      <c r="AX1603" s="30"/>
      <c r="AY1603" s="34"/>
      <c r="AZ1603" s="34"/>
      <c r="BA1603" s="30"/>
      <c r="BB1603" s="34"/>
      <c r="BC1603" s="34"/>
      <c r="BD1603" s="30"/>
      <c r="BE1603" s="34"/>
      <c r="BF1603" s="34"/>
      <c r="BG1603" s="30"/>
      <c r="BH1603" s="34"/>
      <c r="BI1603" s="34"/>
      <c r="BJ1603" s="30"/>
      <c r="BK1603" s="34"/>
      <c r="BL1603" s="34"/>
      <c r="BM1603" s="122"/>
      <c r="BN1603" s="28"/>
      <c r="BO1603" s="34"/>
      <c r="BP1603" s="30"/>
      <c r="BQ1603" s="30"/>
      <c r="BR1603" s="31"/>
      <c r="BS1603" s="31"/>
      <c r="BT1603" s="31"/>
      <c r="BU1603" s="31"/>
      <c r="BV1603" s="31"/>
      <c r="BW1603" s="31"/>
      <c r="BX1603" s="31"/>
      <c r="BY1603" s="31"/>
      <c r="BZ1603" s="31"/>
      <c r="CA1603" s="31"/>
      <c r="CB1603" s="31"/>
      <c r="CC1603" s="31"/>
      <c r="CD1603" s="31"/>
      <c r="CE1603" s="31"/>
      <c r="CF1603" s="31"/>
      <c r="CG1603" s="31"/>
      <c r="CH1603" s="31"/>
      <c r="CI1603" s="31"/>
      <c r="CJ1603" s="31"/>
      <c r="CK1603" s="31"/>
      <c r="CL1603" s="31"/>
      <c r="CM1603" s="31"/>
      <c r="CN1603" s="31"/>
      <c r="CO1603" s="31"/>
      <c r="CP1603" s="31"/>
      <c r="CQ1603" s="31"/>
      <c r="CR1603" s="31"/>
      <c r="CS1603" s="31"/>
      <c r="CT1603" s="31"/>
      <c r="CU1603" s="31"/>
      <c r="CV1603" s="31"/>
      <c r="CW1603" s="31"/>
      <c r="CX1603" s="31"/>
      <c r="CY1603" s="31"/>
      <c r="CZ1603" s="31"/>
      <c r="DA1603" s="31"/>
      <c r="DB1603" s="31"/>
      <c r="DC1603" s="31"/>
      <c r="DD1603" s="31"/>
      <c r="DE1603" s="31"/>
      <c r="DF1603" s="31"/>
      <c r="DG1603" s="31"/>
      <c r="DH1603" s="31"/>
      <c r="DI1603" s="31"/>
      <c r="DJ1603" s="31"/>
      <c r="DK1603" s="31"/>
      <c r="DL1603" s="31"/>
      <c r="DM1603" s="31"/>
      <c r="DN1603" s="31"/>
      <c r="DO1603" s="31"/>
      <c r="DP1603" s="31"/>
      <c r="DQ1603" s="31"/>
      <c r="DR1603" s="31"/>
      <c r="DS1603" s="31"/>
      <c r="DT1603" s="31"/>
      <c r="DU1603" s="31"/>
      <c r="DV1603" s="31"/>
      <c r="DW1603" s="31"/>
      <c r="DX1603" s="31"/>
      <c r="DY1603" s="31"/>
      <c r="DZ1603" s="31"/>
      <c r="EA1603" s="31"/>
      <c r="EB1603" s="31"/>
      <c r="EC1603" s="31"/>
      <c r="ED1603" s="31"/>
      <c r="EE1603" s="31"/>
      <c r="EF1603" s="31"/>
      <c r="EG1603" s="31"/>
      <c r="EH1603" s="31"/>
      <c r="EI1603" s="31"/>
      <c r="EJ1603" s="31"/>
      <c r="EK1603" s="31"/>
      <c r="EL1603" s="31"/>
      <c r="EM1603" s="31"/>
      <c r="EN1603" s="31"/>
      <c r="EO1603" s="31"/>
      <c r="EP1603" s="31"/>
      <c r="EQ1603" s="31"/>
      <c r="ER1603" s="31"/>
      <c r="ES1603" s="31"/>
      <c r="ET1603" s="31"/>
      <c r="EU1603" s="31"/>
      <c r="EV1603" s="31"/>
      <c r="EW1603" s="31"/>
      <c r="EX1603" s="31"/>
      <c r="EY1603" s="31"/>
      <c r="EZ1603" s="31"/>
      <c r="FA1603" s="31"/>
      <c r="FB1603" s="31"/>
      <c r="FC1603" s="31"/>
      <c r="FD1603" s="31"/>
      <c r="FE1603" s="31"/>
      <c r="FF1603" s="31"/>
      <c r="FG1603" s="31"/>
      <c r="FH1603" s="31"/>
      <c r="FI1603" s="31"/>
      <c r="FJ1603" s="31"/>
      <c r="FK1603" s="31"/>
      <c r="FL1603" s="31"/>
      <c r="FM1603" s="31"/>
      <c r="FN1603" s="31"/>
      <c r="FO1603" s="31"/>
      <c r="FP1603" s="31"/>
      <c r="FQ1603" s="31"/>
      <c r="FR1603" s="31"/>
      <c r="FS1603" s="31"/>
      <c r="FT1603" s="31"/>
      <c r="FU1603" s="31"/>
      <c r="FV1603" s="31"/>
      <c r="FW1603" s="31"/>
      <c r="FX1603" s="31"/>
      <c r="FY1603" s="31"/>
      <c r="FZ1603" s="31"/>
      <c r="GA1603" s="31"/>
      <c r="GB1603" s="31"/>
      <c r="GC1603" s="31"/>
      <c r="GD1603" s="31"/>
      <c r="GE1603" s="31"/>
      <c r="GF1603" s="31"/>
      <c r="GG1603" s="31"/>
      <c r="GH1603" s="31"/>
      <c r="GI1603" s="31"/>
      <c r="GJ1603" s="31"/>
      <c r="GK1603" s="31"/>
      <c r="GL1603" s="31"/>
      <c r="GM1603" s="31"/>
      <c r="GN1603" s="31"/>
      <c r="GO1603" s="31"/>
      <c r="GP1603" s="31"/>
      <c r="GQ1603" s="31"/>
      <c r="GR1603" s="31"/>
      <c r="GS1603" s="31"/>
      <c r="GT1603" s="31"/>
      <c r="GU1603" s="31"/>
      <c r="GV1603" s="31"/>
      <c r="GW1603" s="31"/>
      <c r="GX1603" s="31"/>
      <c r="GY1603" s="31"/>
      <c r="GZ1603" s="31"/>
    </row>
    <row r="1604" spans="2:208" s="32" customFormat="1" x14ac:dyDescent="0.2">
      <c r="B1604" s="21"/>
      <c r="C1604" s="22"/>
      <c r="D1604" s="22"/>
      <c r="E1604" s="22"/>
      <c r="F1604" s="246"/>
      <c r="G1604" s="121"/>
      <c r="H1604" s="27"/>
      <c r="I1604" s="28"/>
      <c r="J1604" s="29"/>
      <c r="K1604" s="30"/>
      <c r="L1604" s="34"/>
      <c r="M1604" s="35"/>
      <c r="N1604" s="30"/>
      <c r="O1604" s="34"/>
      <c r="P1604" s="35"/>
      <c r="Q1604" s="30"/>
      <c r="R1604" s="34"/>
      <c r="S1604" s="35"/>
      <c r="T1604" s="30"/>
      <c r="U1604" s="34"/>
      <c r="V1604" s="35"/>
      <c r="W1604" s="30"/>
      <c r="X1604" s="34"/>
      <c r="Y1604" s="34"/>
      <c r="Z1604" s="30"/>
      <c r="AA1604" s="34"/>
      <c r="AB1604" s="34"/>
      <c r="AC1604" s="30"/>
      <c r="AD1604" s="34"/>
      <c r="AE1604" s="34"/>
      <c r="AF1604" s="30"/>
      <c r="AG1604" s="34"/>
      <c r="AH1604" s="34"/>
      <c r="AI1604" s="30"/>
      <c r="AJ1604" s="34"/>
      <c r="AK1604" s="34"/>
      <c r="AL1604" s="30"/>
      <c r="AM1604" s="34"/>
      <c r="AN1604" s="34"/>
      <c r="AO1604" s="30"/>
      <c r="AP1604" s="34"/>
      <c r="AQ1604" s="34"/>
      <c r="AR1604" s="30"/>
      <c r="AS1604" s="34"/>
      <c r="AT1604" s="34"/>
      <c r="AU1604" s="30"/>
      <c r="AV1604" s="34"/>
      <c r="AW1604" s="34"/>
      <c r="AX1604" s="30"/>
      <c r="AY1604" s="34"/>
      <c r="AZ1604" s="34"/>
      <c r="BA1604" s="30"/>
      <c r="BB1604" s="34"/>
      <c r="BC1604" s="34"/>
      <c r="BD1604" s="30"/>
      <c r="BE1604" s="34"/>
      <c r="BF1604" s="34"/>
      <c r="BG1604" s="30"/>
      <c r="BH1604" s="34"/>
      <c r="BI1604" s="34"/>
      <c r="BJ1604" s="30"/>
      <c r="BK1604" s="34"/>
      <c r="BL1604" s="34"/>
      <c r="BM1604" s="122"/>
      <c r="BN1604" s="28"/>
      <c r="BO1604" s="34"/>
      <c r="BP1604" s="30"/>
      <c r="BQ1604" s="30"/>
      <c r="BR1604" s="31"/>
      <c r="BS1604" s="31"/>
      <c r="BT1604" s="31"/>
      <c r="BU1604" s="31"/>
      <c r="BV1604" s="31"/>
      <c r="BW1604" s="31"/>
      <c r="BX1604" s="31"/>
      <c r="BY1604" s="31"/>
      <c r="BZ1604" s="31"/>
      <c r="CA1604" s="31"/>
      <c r="CB1604" s="31"/>
      <c r="CC1604" s="31"/>
      <c r="CD1604" s="31"/>
      <c r="CE1604" s="31"/>
      <c r="CF1604" s="31"/>
      <c r="CG1604" s="31"/>
      <c r="CH1604" s="31"/>
      <c r="CI1604" s="31"/>
      <c r="CJ1604" s="31"/>
      <c r="CK1604" s="31"/>
      <c r="CL1604" s="31"/>
      <c r="CM1604" s="31"/>
      <c r="CN1604" s="31"/>
      <c r="CO1604" s="31"/>
      <c r="CP1604" s="31"/>
      <c r="CQ1604" s="31"/>
      <c r="CR1604" s="31"/>
      <c r="CS1604" s="31"/>
      <c r="CT1604" s="31"/>
      <c r="CU1604" s="31"/>
      <c r="CV1604" s="31"/>
      <c r="CW1604" s="31"/>
      <c r="CX1604" s="31"/>
      <c r="CY1604" s="31"/>
      <c r="CZ1604" s="31"/>
      <c r="DA1604" s="31"/>
      <c r="DB1604" s="31"/>
      <c r="DC1604" s="31"/>
      <c r="DD1604" s="31"/>
      <c r="DE1604" s="31"/>
      <c r="DF1604" s="31"/>
      <c r="DG1604" s="31"/>
      <c r="DH1604" s="31"/>
      <c r="DI1604" s="31"/>
      <c r="DJ1604" s="31"/>
      <c r="DK1604" s="31"/>
      <c r="DL1604" s="31"/>
      <c r="DM1604" s="31"/>
      <c r="DN1604" s="31"/>
      <c r="DO1604" s="31"/>
      <c r="DP1604" s="31"/>
      <c r="DQ1604" s="31"/>
      <c r="DR1604" s="31"/>
      <c r="DS1604" s="31"/>
      <c r="DT1604" s="31"/>
      <c r="DU1604" s="31"/>
      <c r="DV1604" s="31"/>
      <c r="DW1604" s="31"/>
      <c r="DX1604" s="31"/>
      <c r="DY1604" s="31"/>
      <c r="DZ1604" s="31"/>
      <c r="EA1604" s="31"/>
      <c r="EB1604" s="31"/>
      <c r="EC1604" s="31"/>
      <c r="ED1604" s="31"/>
      <c r="EE1604" s="31"/>
      <c r="EF1604" s="31"/>
      <c r="EG1604" s="31"/>
      <c r="EH1604" s="31"/>
      <c r="EI1604" s="31"/>
      <c r="EJ1604" s="31"/>
      <c r="EK1604" s="31"/>
      <c r="EL1604" s="31"/>
      <c r="EM1604" s="31"/>
      <c r="EN1604" s="31"/>
      <c r="EO1604" s="31"/>
      <c r="EP1604" s="31"/>
      <c r="EQ1604" s="31"/>
      <c r="ER1604" s="31"/>
      <c r="ES1604" s="31"/>
      <c r="ET1604" s="31"/>
      <c r="EU1604" s="31"/>
      <c r="EV1604" s="31"/>
      <c r="EW1604" s="31"/>
      <c r="EX1604" s="31"/>
      <c r="EY1604" s="31"/>
      <c r="EZ1604" s="31"/>
      <c r="FA1604" s="31"/>
      <c r="FB1604" s="31"/>
      <c r="FC1604" s="31"/>
      <c r="FD1604" s="31"/>
      <c r="FE1604" s="31"/>
      <c r="FF1604" s="31"/>
      <c r="FG1604" s="31"/>
      <c r="FH1604" s="31"/>
      <c r="FI1604" s="31"/>
      <c r="FJ1604" s="31"/>
      <c r="FK1604" s="31"/>
      <c r="FL1604" s="31"/>
      <c r="FM1604" s="31"/>
      <c r="FN1604" s="31"/>
      <c r="FO1604" s="31"/>
      <c r="FP1604" s="31"/>
      <c r="FQ1604" s="31"/>
      <c r="FR1604" s="31"/>
      <c r="FS1604" s="31"/>
      <c r="FT1604" s="31"/>
      <c r="FU1604" s="31"/>
      <c r="FV1604" s="31"/>
      <c r="FW1604" s="31"/>
      <c r="FX1604" s="31"/>
      <c r="FY1604" s="31"/>
      <c r="FZ1604" s="31"/>
      <c r="GA1604" s="31"/>
      <c r="GB1604" s="31"/>
      <c r="GC1604" s="31"/>
      <c r="GD1604" s="31"/>
      <c r="GE1604" s="31"/>
      <c r="GF1604" s="31"/>
      <c r="GG1604" s="31"/>
      <c r="GH1604" s="31"/>
      <c r="GI1604" s="31"/>
      <c r="GJ1604" s="31"/>
      <c r="GK1604" s="31"/>
      <c r="GL1604" s="31"/>
      <c r="GM1604" s="31"/>
      <c r="GN1604" s="31"/>
      <c r="GO1604" s="31"/>
      <c r="GP1604" s="31"/>
      <c r="GQ1604" s="31"/>
      <c r="GR1604" s="31"/>
      <c r="GS1604" s="31"/>
      <c r="GT1604" s="31"/>
      <c r="GU1604" s="31"/>
      <c r="GV1604" s="31"/>
      <c r="GW1604" s="31"/>
      <c r="GX1604" s="31"/>
      <c r="GY1604" s="31"/>
      <c r="GZ1604" s="31"/>
    </row>
    <row r="1605" spans="2:208" s="32" customFormat="1" x14ac:dyDescent="0.2">
      <c r="B1605" s="21"/>
      <c r="C1605" s="22"/>
      <c r="D1605" s="22"/>
      <c r="E1605" s="22"/>
      <c r="F1605" s="246"/>
      <c r="G1605" s="121"/>
      <c r="H1605" s="27"/>
      <c r="I1605" s="28"/>
      <c r="J1605" s="29"/>
      <c r="K1605" s="30"/>
      <c r="L1605" s="34"/>
      <c r="M1605" s="35"/>
      <c r="N1605" s="30"/>
      <c r="O1605" s="34"/>
      <c r="P1605" s="35"/>
      <c r="Q1605" s="30"/>
      <c r="R1605" s="34"/>
      <c r="S1605" s="35"/>
      <c r="T1605" s="30"/>
      <c r="U1605" s="34"/>
      <c r="V1605" s="35"/>
      <c r="W1605" s="30"/>
      <c r="X1605" s="34"/>
      <c r="Y1605" s="34"/>
      <c r="Z1605" s="30"/>
      <c r="AA1605" s="34"/>
      <c r="AB1605" s="34"/>
      <c r="AC1605" s="30"/>
      <c r="AD1605" s="34"/>
      <c r="AE1605" s="34"/>
      <c r="AF1605" s="30"/>
      <c r="AG1605" s="34"/>
      <c r="AH1605" s="34"/>
      <c r="AI1605" s="30"/>
      <c r="AJ1605" s="34"/>
      <c r="AK1605" s="34"/>
      <c r="AL1605" s="30"/>
      <c r="AM1605" s="34"/>
      <c r="AN1605" s="34"/>
      <c r="AO1605" s="30"/>
      <c r="AP1605" s="34"/>
      <c r="AQ1605" s="34"/>
      <c r="AR1605" s="30"/>
      <c r="AS1605" s="34"/>
      <c r="AT1605" s="34"/>
      <c r="AU1605" s="30"/>
      <c r="AV1605" s="34"/>
      <c r="AW1605" s="34"/>
      <c r="AX1605" s="30"/>
      <c r="AY1605" s="34"/>
      <c r="AZ1605" s="34"/>
      <c r="BA1605" s="30"/>
      <c r="BB1605" s="34"/>
      <c r="BC1605" s="34"/>
      <c r="BD1605" s="30"/>
      <c r="BE1605" s="34"/>
      <c r="BF1605" s="34"/>
      <c r="BG1605" s="30"/>
      <c r="BH1605" s="34"/>
      <c r="BI1605" s="34"/>
      <c r="BJ1605" s="30"/>
      <c r="BK1605" s="34"/>
      <c r="BL1605" s="34"/>
      <c r="BM1605" s="122"/>
      <c r="BN1605" s="28"/>
      <c r="BO1605" s="34"/>
      <c r="BP1605" s="30"/>
      <c r="BQ1605" s="30"/>
      <c r="BR1605" s="31"/>
      <c r="BS1605" s="31"/>
      <c r="BT1605" s="31"/>
      <c r="BU1605" s="31"/>
      <c r="BV1605" s="31"/>
      <c r="BW1605" s="31"/>
      <c r="BX1605" s="31"/>
      <c r="BY1605" s="31"/>
      <c r="BZ1605" s="31"/>
      <c r="CA1605" s="31"/>
      <c r="CB1605" s="31"/>
      <c r="CC1605" s="31"/>
      <c r="CD1605" s="31"/>
      <c r="CE1605" s="31"/>
      <c r="CF1605" s="31"/>
      <c r="CG1605" s="31"/>
      <c r="CH1605" s="31"/>
      <c r="CI1605" s="31"/>
      <c r="CJ1605" s="31"/>
      <c r="CK1605" s="31"/>
      <c r="CL1605" s="31"/>
      <c r="CM1605" s="31"/>
      <c r="CN1605" s="31"/>
      <c r="CO1605" s="31"/>
      <c r="CP1605" s="31"/>
      <c r="CQ1605" s="31"/>
      <c r="CR1605" s="31"/>
      <c r="CS1605" s="31"/>
      <c r="CT1605" s="31"/>
      <c r="CU1605" s="31"/>
      <c r="CV1605" s="31"/>
      <c r="CW1605" s="31"/>
      <c r="CX1605" s="31"/>
      <c r="CY1605" s="31"/>
      <c r="CZ1605" s="31"/>
      <c r="DA1605" s="31"/>
      <c r="DB1605" s="31"/>
      <c r="DC1605" s="31"/>
      <c r="DD1605" s="31"/>
      <c r="DE1605" s="31"/>
      <c r="DF1605" s="31"/>
      <c r="DG1605" s="31"/>
      <c r="DH1605" s="31"/>
      <c r="DI1605" s="31"/>
      <c r="DJ1605" s="31"/>
      <c r="DK1605" s="31"/>
      <c r="DL1605" s="31"/>
      <c r="DM1605" s="31"/>
      <c r="DN1605" s="31"/>
      <c r="DO1605" s="31"/>
      <c r="DP1605" s="31"/>
      <c r="DQ1605" s="31"/>
      <c r="DR1605" s="31"/>
      <c r="DS1605" s="31"/>
      <c r="DT1605" s="31"/>
      <c r="DU1605" s="31"/>
      <c r="DV1605" s="31"/>
      <c r="DW1605" s="31"/>
      <c r="DX1605" s="31"/>
      <c r="DY1605" s="31"/>
      <c r="DZ1605" s="31"/>
      <c r="EA1605" s="31"/>
      <c r="EB1605" s="31"/>
      <c r="EC1605" s="31"/>
      <c r="ED1605" s="31"/>
      <c r="EE1605" s="31"/>
      <c r="EF1605" s="31"/>
      <c r="EG1605" s="31"/>
      <c r="EH1605" s="31"/>
      <c r="EI1605" s="31"/>
      <c r="EJ1605" s="31"/>
      <c r="EK1605" s="31"/>
      <c r="EL1605" s="31"/>
      <c r="EM1605" s="31"/>
      <c r="EN1605" s="31"/>
      <c r="EO1605" s="31"/>
      <c r="EP1605" s="31"/>
      <c r="EQ1605" s="31"/>
      <c r="ER1605" s="31"/>
      <c r="ES1605" s="31"/>
      <c r="ET1605" s="31"/>
      <c r="EU1605" s="31"/>
      <c r="EV1605" s="31"/>
      <c r="EW1605" s="31"/>
      <c r="EX1605" s="31"/>
      <c r="EY1605" s="31"/>
      <c r="EZ1605" s="31"/>
      <c r="FA1605" s="31"/>
      <c r="FB1605" s="31"/>
      <c r="FC1605" s="31"/>
      <c r="FD1605" s="31"/>
      <c r="FE1605" s="31"/>
      <c r="FF1605" s="31"/>
      <c r="FG1605" s="31"/>
      <c r="FH1605" s="31"/>
      <c r="FI1605" s="31"/>
      <c r="FJ1605" s="31"/>
      <c r="FK1605" s="31"/>
      <c r="FL1605" s="31"/>
      <c r="FM1605" s="31"/>
      <c r="FN1605" s="31"/>
      <c r="FO1605" s="31"/>
      <c r="FP1605" s="31"/>
      <c r="FQ1605" s="31"/>
      <c r="FR1605" s="31"/>
      <c r="FS1605" s="31"/>
      <c r="FT1605" s="31"/>
      <c r="FU1605" s="31"/>
      <c r="FV1605" s="31"/>
      <c r="FW1605" s="31"/>
      <c r="FX1605" s="31"/>
      <c r="FY1605" s="31"/>
      <c r="FZ1605" s="31"/>
      <c r="GA1605" s="31"/>
      <c r="GB1605" s="31"/>
      <c r="GC1605" s="31"/>
      <c r="GD1605" s="31"/>
      <c r="GE1605" s="31"/>
      <c r="GF1605" s="31"/>
      <c r="GG1605" s="31"/>
      <c r="GH1605" s="31"/>
      <c r="GI1605" s="31"/>
      <c r="GJ1605" s="31"/>
      <c r="GK1605" s="31"/>
      <c r="GL1605" s="31"/>
      <c r="GM1605" s="31"/>
      <c r="GN1605" s="31"/>
      <c r="GO1605" s="31"/>
      <c r="GP1605" s="31"/>
      <c r="GQ1605" s="31"/>
      <c r="GR1605" s="31"/>
      <c r="GS1605" s="31"/>
      <c r="GT1605" s="31"/>
      <c r="GU1605" s="31"/>
      <c r="GV1605" s="31"/>
      <c r="GW1605" s="31"/>
      <c r="GX1605" s="31"/>
      <c r="GY1605" s="31"/>
      <c r="GZ1605" s="31"/>
    </row>
    <row r="1606" spans="2:208" s="32" customFormat="1" x14ac:dyDescent="0.2">
      <c r="B1606" s="21"/>
      <c r="C1606" s="22"/>
      <c r="D1606" s="22"/>
      <c r="E1606" s="22"/>
      <c r="F1606" s="246"/>
      <c r="G1606" s="121"/>
      <c r="H1606" s="27"/>
      <c r="I1606" s="28"/>
      <c r="J1606" s="29"/>
      <c r="K1606" s="30"/>
      <c r="L1606" s="34"/>
      <c r="M1606" s="35"/>
      <c r="N1606" s="30"/>
      <c r="O1606" s="34"/>
      <c r="P1606" s="35"/>
      <c r="Q1606" s="30"/>
      <c r="R1606" s="34"/>
      <c r="S1606" s="35"/>
      <c r="T1606" s="30"/>
      <c r="U1606" s="34"/>
      <c r="V1606" s="35"/>
      <c r="W1606" s="30"/>
      <c r="X1606" s="34"/>
      <c r="Y1606" s="34"/>
      <c r="Z1606" s="30"/>
      <c r="AA1606" s="34"/>
      <c r="AB1606" s="34"/>
      <c r="AC1606" s="30"/>
      <c r="AD1606" s="34"/>
      <c r="AE1606" s="34"/>
      <c r="AF1606" s="30"/>
      <c r="AG1606" s="34"/>
      <c r="AH1606" s="34"/>
      <c r="AI1606" s="30"/>
      <c r="AJ1606" s="34"/>
      <c r="AK1606" s="34"/>
      <c r="AL1606" s="30"/>
      <c r="AM1606" s="34"/>
      <c r="AN1606" s="34"/>
      <c r="AO1606" s="30"/>
      <c r="AP1606" s="34"/>
      <c r="AQ1606" s="34"/>
      <c r="AR1606" s="30"/>
      <c r="AS1606" s="34"/>
      <c r="AT1606" s="34"/>
      <c r="AU1606" s="30"/>
      <c r="AV1606" s="34"/>
      <c r="AW1606" s="34"/>
      <c r="AX1606" s="30"/>
      <c r="AY1606" s="34"/>
      <c r="AZ1606" s="34"/>
      <c r="BA1606" s="30"/>
      <c r="BB1606" s="34"/>
      <c r="BC1606" s="34"/>
      <c r="BD1606" s="30"/>
      <c r="BE1606" s="34"/>
      <c r="BF1606" s="34"/>
      <c r="BG1606" s="30"/>
      <c r="BH1606" s="34"/>
      <c r="BI1606" s="34"/>
      <c r="BJ1606" s="30"/>
      <c r="BK1606" s="34"/>
      <c r="BL1606" s="34"/>
      <c r="BM1606" s="122"/>
      <c r="BN1606" s="28"/>
      <c r="BO1606" s="34"/>
      <c r="BP1606" s="30"/>
      <c r="BQ1606" s="30"/>
      <c r="BR1606" s="31"/>
      <c r="BS1606" s="31"/>
      <c r="BT1606" s="31"/>
      <c r="BU1606" s="31"/>
      <c r="BV1606" s="31"/>
      <c r="BW1606" s="31"/>
      <c r="BX1606" s="31"/>
      <c r="BY1606" s="31"/>
      <c r="BZ1606" s="31"/>
      <c r="CA1606" s="31"/>
      <c r="CB1606" s="31"/>
      <c r="CC1606" s="31"/>
      <c r="CD1606" s="31"/>
      <c r="CE1606" s="31"/>
      <c r="CF1606" s="31"/>
      <c r="CG1606" s="31"/>
      <c r="CH1606" s="31"/>
      <c r="CI1606" s="31"/>
      <c r="CJ1606" s="31"/>
      <c r="CK1606" s="31"/>
      <c r="CL1606" s="31"/>
      <c r="CM1606" s="31"/>
      <c r="CN1606" s="31"/>
      <c r="CO1606" s="31"/>
      <c r="CP1606" s="31"/>
      <c r="CQ1606" s="31"/>
      <c r="CR1606" s="31"/>
      <c r="CS1606" s="31"/>
      <c r="CT1606" s="31"/>
      <c r="CU1606" s="31"/>
      <c r="CV1606" s="31"/>
      <c r="CW1606" s="31"/>
      <c r="CX1606" s="31"/>
      <c r="CY1606" s="31"/>
      <c r="CZ1606" s="31"/>
      <c r="DA1606" s="31"/>
      <c r="DB1606" s="31"/>
      <c r="DC1606" s="31"/>
      <c r="DD1606" s="31"/>
      <c r="DE1606" s="31"/>
      <c r="DF1606" s="31"/>
      <c r="DG1606" s="31"/>
      <c r="DH1606" s="31"/>
      <c r="DI1606" s="31"/>
      <c r="DJ1606" s="31"/>
      <c r="DK1606" s="31"/>
      <c r="DL1606" s="31"/>
      <c r="DM1606" s="31"/>
      <c r="DN1606" s="31"/>
      <c r="DO1606" s="31"/>
      <c r="DP1606" s="31"/>
      <c r="DQ1606" s="31"/>
      <c r="DR1606" s="31"/>
      <c r="DS1606" s="31"/>
      <c r="DT1606" s="31"/>
      <c r="DU1606" s="31"/>
      <c r="DV1606" s="31"/>
      <c r="DW1606" s="31"/>
      <c r="DX1606" s="31"/>
      <c r="DY1606" s="31"/>
      <c r="DZ1606" s="31"/>
      <c r="EA1606" s="31"/>
      <c r="EB1606" s="31"/>
      <c r="EC1606" s="31"/>
      <c r="ED1606" s="31"/>
      <c r="EE1606" s="31"/>
      <c r="EF1606" s="31"/>
      <c r="EG1606" s="31"/>
      <c r="EH1606" s="31"/>
      <c r="EI1606" s="31"/>
      <c r="EJ1606" s="31"/>
      <c r="EK1606" s="31"/>
      <c r="EL1606" s="31"/>
      <c r="EM1606" s="31"/>
      <c r="EN1606" s="31"/>
      <c r="EO1606" s="31"/>
      <c r="EP1606" s="31"/>
      <c r="EQ1606" s="31"/>
      <c r="ER1606" s="31"/>
      <c r="ES1606" s="31"/>
      <c r="ET1606" s="31"/>
      <c r="EU1606" s="31"/>
      <c r="EV1606" s="31"/>
      <c r="EW1606" s="31"/>
      <c r="EX1606" s="31"/>
      <c r="EY1606" s="31"/>
      <c r="EZ1606" s="31"/>
      <c r="FA1606" s="31"/>
      <c r="FB1606" s="31"/>
      <c r="FC1606" s="31"/>
      <c r="FD1606" s="31"/>
      <c r="FE1606" s="31"/>
      <c r="FF1606" s="31"/>
      <c r="FG1606" s="31"/>
      <c r="FH1606" s="31"/>
      <c r="FI1606" s="31"/>
      <c r="FJ1606" s="31"/>
      <c r="FK1606" s="31"/>
      <c r="FL1606" s="31"/>
      <c r="FM1606" s="31"/>
      <c r="FN1606" s="31"/>
      <c r="FO1606" s="31"/>
      <c r="FP1606" s="31"/>
      <c r="FQ1606" s="31"/>
      <c r="FR1606" s="31"/>
      <c r="FS1606" s="31"/>
      <c r="FT1606" s="31"/>
      <c r="FU1606" s="31"/>
      <c r="FV1606" s="31"/>
      <c r="FW1606" s="31"/>
      <c r="FX1606" s="31"/>
      <c r="FY1606" s="31"/>
      <c r="FZ1606" s="31"/>
      <c r="GA1606" s="31"/>
      <c r="GB1606" s="31"/>
      <c r="GC1606" s="31"/>
      <c r="GD1606" s="31"/>
      <c r="GE1606" s="31"/>
      <c r="GF1606" s="31"/>
      <c r="GG1606" s="31"/>
      <c r="GH1606" s="31"/>
      <c r="GI1606" s="31"/>
      <c r="GJ1606" s="31"/>
      <c r="GK1606" s="31"/>
      <c r="GL1606" s="31"/>
      <c r="GM1606" s="31"/>
      <c r="GN1606" s="31"/>
      <c r="GO1606" s="31"/>
      <c r="GP1606" s="31"/>
      <c r="GQ1606" s="31"/>
      <c r="GR1606" s="31"/>
      <c r="GS1606" s="31"/>
      <c r="GT1606" s="31"/>
      <c r="GU1606" s="31"/>
      <c r="GV1606" s="31"/>
      <c r="GW1606" s="31"/>
      <c r="GX1606" s="31"/>
      <c r="GY1606" s="31"/>
      <c r="GZ1606" s="31"/>
    </row>
    <row r="1607" spans="2:208" s="32" customFormat="1" x14ac:dyDescent="0.2">
      <c r="B1607" s="21"/>
      <c r="C1607" s="22"/>
      <c r="D1607" s="22"/>
      <c r="E1607" s="22"/>
      <c r="F1607" s="246"/>
      <c r="G1607" s="121"/>
      <c r="H1607" s="27"/>
      <c r="I1607" s="28"/>
      <c r="J1607" s="29"/>
      <c r="K1607" s="30"/>
      <c r="L1607" s="34"/>
      <c r="M1607" s="35"/>
      <c r="N1607" s="30"/>
      <c r="O1607" s="34"/>
      <c r="P1607" s="35"/>
      <c r="Q1607" s="30"/>
      <c r="R1607" s="34"/>
      <c r="S1607" s="35"/>
      <c r="T1607" s="30"/>
      <c r="U1607" s="34"/>
      <c r="V1607" s="35"/>
      <c r="W1607" s="30"/>
      <c r="X1607" s="34"/>
      <c r="Y1607" s="34"/>
      <c r="Z1607" s="30"/>
      <c r="AA1607" s="34"/>
      <c r="AB1607" s="34"/>
      <c r="AC1607" s="30"/>
      <c r="AD1607" s="34"/>
      <c r="AE1607" s="34"/>
      <c r="AF1607" s="30"/>
      <c r="AG1607" s="34"/>
      <c r="AH1607" s="34"/>
      <c r="AI1607" s="30"/>
      <c r="AJ1607" s="34"/>
      <c r="AK1607" s="34"/>
      <c r="AL1607" s="30"/>
      <c r="AM1607" s="34"/>
      <c r="AN1607" s="34"/>
      <c r="AO1607" s="30"/>
      <c r="AP1607" s="34"/>
      <c r="AQ1607" s="34"/>
      <c r="AR1607" s="30"/>
      <c r="AS1607" s="34"/>
      <c r="AT1607" s="34"/>
      <c r="AU1607" s="30"/>
      <c r="AV1607" s="34"/>
      <c r="AW1607" s="34"/>
      <c r="AX1607" s="30"/>
      <c r="AY1607" s="34"/>
      <c r="AZ1607" s="34"/>
      <c r="BA1607" s="30"/>
      <c r="BB1607" s="34"/>
      <c r="BC1607" s="34"/>
      <c r="BD1607" s="30"/>
      <c r="BE1607" s="34"/>
      <c r="BF1607" s="34"/>
      <c r="BG1607" s="30"/>
      <c r="BH1607" s="34"/>
      <c r="BI1607" s="34"/>
      <c r="BJ1607" s="30"/>
      <c r="BK1607" s="34"/>
      <c r="BL1607" s="34"/>
      <c r="BM1607" s="122"/>
      <c r="BN1607" s="28"/>
      <c r="BO1607" s="34"/>
      <c r="BP1607" s="30"/>
      <c r="BQ1607" s="30"/>
      <c r="BR1607" s="31"/>
      <c r="BS1607" s="31"/>
      <c r="BT1607" s="31"/>
      <c r="BU1607" s="31"/>
      <c r="BV1607" s="31"/>
      <c r="BW1607" s="31"/>
      <c r="BX1607" s="31"/>
      <c r="BY1607" s="31"/>
      <c r="BZ1607" s="31"/>
      <c r="CA1607" s="31"/>
      <c r="CB1607" s="31"/>
      <c r="CC1607" s="31"/>
      <c r="CD1607" s="31"/>
      <c r="CE1607" s="31"/>
      <c r="CF1607" s="31"/>
      <c r="CG1607" s="31"/>
      <c r="CH1607" s="31"/>
      <c r="CI1607" s="31"/>
      <c r="CJ1607" s="31"/>
      <c r="CK1607" s="31"/>
      <c r="CL1607" s="31"/>
      <c r="CM1607" s="31"/>
      <c r="CN1607" s="31"/>
      <c r="CO1607" s="31"/>
      <c r="CP1607" s="31"/>
      <c r="CQ1607" s="31"/>
      <c r="CR1607" s="31"/>
      <c r="CS1607" s="31"/>
      <c r="CT1607" s="31"/>
      <c r="CU1607" s="31"/>
      <c r="CV1607" s="31"/>
      <c r="CW1607" s="31"/>
      <c r="CX1607" s="31"/>
      <c r="CY1607" s="31"/>
      <c r="CZ1607" s="31"/>
      <c r="DA1607" s="31"/>
      <c r="DB1607" s="31"/>
      <c r="DC1607" s="31"/>
      <c r="DD1607" s="31"/>
      <c r="DE1607" s="31"/>
      <c r="DF1607" s="31"/>
      <c r="DG1607" s="31"/>
      <c r="DH1607" s="31"/>
      <c r="DI1607" s="31"/>
      <c r="DJ1607" s="31"/>
      <c r="DK1607" s="31"/>
      <c r="DL1607" s="31"/>
      <c r="DM1607" s="31"/>
      <c r="DN1607" s="31"/>
      <c r="DO1607" s="31"/>
      <c r="DP1607" s="31"/>
      <c r="DQ1607" s="31"/>
      <c r="DR1607" s="31"/>
      <c r="DS1607" s="31"/>
      <c r="DT1607" s="31"/>
      <c r="DU1607" s="31"/>
      <c r="DV1607" s="31"/>
      <c r="DW1607" s="31"/>
      <c r="DX1607" s="31"/>
      <c r="DY1607" s="31"/>
      <c r="DZ1607" s="31"/>
      <c r="EA1607" s="31"/>
      <c r="EB1607" s="31"/>
      <c r="EC1607" s="31"/>
      <c r="ED1607" s="31"/>
      <c r="EE1607" s="31"/>
      <c r="EF1607" s="31"/>
      <c r="EG1607" s="31"/>
      <c r="EH1607" s="31"/>
      <c r="EI1607" s="31"/>
      <c r="EJ1607" s="31"/>
      <c r="EK1607" s="31"/>
      <c r="EL1607" s="31"/>
      <c r="EM1607" s="31"/>
      <c r="EN1607" s="31"/>
      <c r="EO1607" s="31"/>
      <c r="EP1607" s="31"/>
      <c r="EQ1607" s="31"/>
      <c r="ER1607" s="31"/>
      <c r="ES1607" s="31"/>
      <c r="ET1607" s="31"/>
      <c r="EU1607" s="31"/>
      <c r="EV1607" s="31"/>
      <c r="EW1607" s="31"/>
      <c r="EX1607" s="31"/>
      <c r="EY1607" s="31"/>
      <c r="EZ1607" s="31"/>
      <c r="FA1607" s="31"/>
      <c r="FB1607" s="31"/>
      <c r="FC1607" s="31"/>
      <c r="FD1607" s="31"/>
      <c r="FE1607" s="31"/>
      <c r="FF1607" s="31"/>
      <c r="FG1607" s="31"/>
      <c r="FH1607" s="31"/>
      <c r="FI1607" s="31"/>
      <c r="FJ1607" s="31"/>
      <c r="FK1607" s="31"/>
      <c r="FL1607" s="31"/>
      <c r="FM1607" s="31"/>
      <c r="FN1607" s="31"/>
      <c r="FO1607" s="31"/>
      <c r="FP1607" s="31"/>
      <c r="FQ1607" s="31"/>
      <c r="FR1607" s="31"/>
      <c r="FS1607" s="31"/>
      <c r="FT1607" s="31"/>
      <c r="FU1607" s="31"/>
      <c r="FV1607" s="31"/>
      <c r="FW1607" s="31"/>
      <c r="FX1607" s="31"/>
      <c r="FY1607" s="31"/>
      <c r="FZ1607" s="31"/>
      <c r="GA1607" s="31"/>
      <c r="GB1607" s="31"/>
      <c r="GC1607" s="31"/>
      <c r="GD1607" s="31"/>
      <c r="GE1607" s="31"/>
      <c r="GF1607" s="31"/>
      <c r="GG1607" s="31"/>
      <c r="GH1607" s="31"/>
      <c r="GI1607" s="31"/>
      <c r="GJ1607" s="31"/>
      <c r="GK1607" s="31"/>
      <c r="GL1607" s="31"/>
      <c r="GM1607" s="31"/>
      <c r="GN1607" s="31"/>
      <c r="GO1607" s="31"/>
      <c r="GP1607" s="31"/>
      <c r="GQ1607" s="31"/>
      <c r="GR1607" s="31"/>
      <c r="GS1607" s="31"/>
      <c r="GT1607" s="31"/>
      <c r="GU1607" s="31"/>
      <c r="GV1607" s="31"/>
      <c r="GW1607" s="31"/>
      <c r="GX1607" s="31"/>
      <c r="GY1607" s="31"/>
      <c r="GZ1607" s="31"/>
    </row>
    <row r="1608" spans="2:208" s="32" customFormat="1" x14ac:dyDescent="0.2">
      <c r="B1608" s="21"/>
      <c r="C1608" s="22"/>
      <c r="D1608" s="22"/>
      <c r="E1608" s="22"/>
      <c r="F1608" s="246"/>
      <c r="G1608" s="121"/>
      <c r="H1608" s="27"/>
      <c r="I1608" s="28"/>
      <c r="J1608" s="29"/>
      <c r="K1608" s="30"/>
      <c r="L1608" s="34"/>
      <c r="M1608" s="35"/>
      <c r="N1608" s="30"/>
      <c r="O1608" s="34"/>
      <c r="P1608" s="35"/>
      <c r="Q1608" s="30"/>
      <c r="R1608" s="34"/>
      <c r="S1608" s="35"/>
      <c r="T1608" s="30"/>
      <c r="U1608" s="34"/>
      <c r="V1608" s="35"/>
      <c r="W1608" s="30"/>
      <c r="X1608" s="34"/>
      <c r="Y1608" s="34"/>
      <c r="Z1608" s="30"/>
      <c r="AA1608" s="34"/>
      <c r="AB1608" s="34"/>
      <c r="AC1608" s="30"/>
      <c r="AD1608" s="34"/>
      <c r="AE1608" s="34"/>
      <c r="AF1608" s="30"/>
      <c r="AG1608" s="34"/>
      <c r="AH1608" s="34"/>
      <c r="AI1608" s="30"/>
      <c r="AJ1608" s="34"/>
      <c r="AK1608" s="34"/>
      <c r="AL1608" s="30"/>
      <c r="AM1608" s="34"/>
      <c r="AN1608" s="34"/>
      <c r="AO1608" s="30"/>
      <c r="AP1608" s="34"/>
      <c r="AQ1608" s="34"/>
      <c r="AR1608" s="30"/>
      <c r="AS1608" s="34"/>
      <c r="AT1608" s="34"/>
      <c r="AU1608" s="30"/>
      <c r="AV1608" s="34"/>
      <c r="AW1608" s="34"/>
      <c r="AX1608" s="30"/>
      <c r="AY1608" s="34"/>
      <c r="AZ1608" s="34"/>
      <c r="BA1608" s="30"/>
      <c r="BB1608" s="34"/>
      <c r="BC1608" s="34"/>
      <c r="BD1608" s="30"/>
      <c r="BE1608" s="34"/>
      <c r="BF1608" s="34"/>
      <c r="BG1608" s="30"/>
      <c r="BH1608" s="34"/>
      <c r="BI1608" s="34"/>
      <c r="BJ1608" s="30"/>
      <c r="BK1608" s="34"/>
      <c r="BL1608" s="34"/>
      <c r="BM1608" s="122"/>
      <c r="BN1608" s="28"/>
      <c r="BO1608" s="34"/>
      <c r="BP1608" s="30"/>
      <c r="BQ1608" s="30"/>
      <c r="BR1608" s="31"/>
      <c r="BS1608" s="31"/>
      <c r="BT1608" s="31"/>
      <c r="BU1608" s="31"/>
      <c r="BV1608" s="31"/>
      <c r="BW1608" s="31"/>
      <c r="BX1608" s="31"/>
      <c r="BY1608" s="31"/>
      <c r="BZ1608" s="31"/>
      <c r="CA1608" s="31"/>
      <c r="CB1608" s="31"/>
      <c r="CC1608" s="31"/>
      <c r="CD1608" s="31"/>
      <c r="CE1608" s="31"/>
      <c r="CF1608" s="31"/>
      <c r="CG1608" s="31"/>
      <c r="CH1608" s="31"/>
      <c r="CI1608" s="31"/>
      <c r="CJ1608" s="31"/>
      <c r="CK1608" s="31"/>
      <c r="CL1608" s="31"/>
      <c r="CM1608" s="31"/>
      <c r="CN1608" s="31"/>
      <c r="CO1608" s="31"/>
      <c r="CP1608" s="31"/>
      <c r="CQ1608" s="31"/>
      <c r="CR1608" s="31"/>
      <c r="CS1608" s="31"/>
      <c r="CT1608" s="31"/>
      <c r="CU1608" s="31"/>
      <c r="CV1608" s="31"/>
      <c r="CW1608" s="31"/>
      <c r="CX1608" s="31"/>
      <c r="CY1608" s="31"/>
      <c r="CZ1608" s="31"/>
      <c r="DA1608" s="31"/>
      <c r="DB1608" s="31"/>
      <c r="DC1608" s="31"/>
      <c r="DD1608" s="31"/>
      <c r="DE1608" s="31"/>
      <c r="DF1608" s="31"/>
      <c r="DG1608" s="31"/>
      <c r="DH1608" s="31"/>
      <c r="DI1608" s="31"/>
      <c r="DJ1608" s="31"/>
      <c r="DK1608" s="31"/>
      <c r="DL1608" s="31"/>
      <c r="DM1608" s="31"/>
      <c r="DN1608" s="31"/>
      <c r="DO1608" s="31"/>
      <c r="DP1608" s="31"/>
      <c r="DQ1608" s="31"/>
      <c r="DR1608" s="31"/>
      <c r="DS1608" s="31"/>
      <c r="DT1608" s="31"/>
      <c r="DU1608" s="31"/>
      <c r="DV1608" s="31"/>
      <c r="DW1608" s="31"/>
      <c r="DX1608" s="31"/>
      <c r="DY1608" s="31"/>
      <c r="DZ1608" s="31"/>
      <c r="EA1608" s="31"/>
      <c r="EB1608" s="31"/>
      <c r="EC1608" s="31"/>
      <c r="ED1608" s="31"/>
      <c r="EE1608" s="31"/>
      <c r="EF1608" s="31"/>
      <c r="EG1608" s="31"/>
      <c r="EH1608" s="31"/>
      <c r="EI1608" s="31"/>
      <c r="EJ1608" s="31"/>
      <c r="EK1608" s="31"/>
      <c r="EL1608" s="31"/>
      <c r="EM1608" s="31"/>
      <c r="EN1608" s="31"/>
      <c r="EO1608" s="31"/>
      <c r="EP1608" s="31"/>
      <c r="EQ1608" s="31"/>
      <c r="ER1608" s="31"/>
      <c r="ES1608" s="31"/>
      <c r="ET1608" s="31"/>
      <c r="EU1608" s="31"/>
      <c r="EV1608" s="31"/>
      <c r="EW1608" s="31"/>
      <c r="EX1608" s="31"/>
      <c r="EY1608" s="31"/>
      <c r="EZ1608" s="31"/>
      <c r="FA1608" s="31"/>
      <c r="FB1608" s="31"/>
      <c r="FC1608" s="31"/>
      <c r="FD1608" s="31"/>
      <c r="FE1608" s="31"/>
      <c r="FF1608" s="31"/>
      <c r="FG1608" s="31"/>
      <c r="FH1608" s="31"/>
      <c r="FI1608" s="31"/>
      <c r="FJ1608" s="31"/>
      <c r="FK1608" s="31"/>
      <c r="FL1608" s="31"/>
      <c r="FM1608" s="31"/>
      <c r="FN1608" s="31"/>
      <c r="FO1608" s="31"/>
      <c r="FP1608" s="31"/>
      <c r="FQ1608" s="31"/>
      <c r="FR1608" s="31"/>
      <c r="FS1608" s="31"/>
      <c r="FT1608" s="31"/>
      <c r="FU1608" s="31"/>
      <c r="FV1608" s="31"/>
      <c r="FW1608" s="31"/>
      <c r="FX1608" s="31"/>
      <c r="FY1608" s="31"/>
      <c r="FZ1608" s="31"/>
      <c r="GA1608" s="31"/>
      <c r="GB1608" s="31"/>
      <c r="GC1608" s="31"/>
      <c r="GD1608" s="31"/>
      <c r="GE1608" s="31"/>
      <c r="GF1608" s="31"/>
      <c r="GG1608" s="31"/>
      <c r="GH1608" s="31"/>
      <c r="GI1608" s="31"/>
      <c r="GJ1608" s="31"/>
      <c r="GK1608" s="31"/>
      <c r="GL1608" s="31"/>
      <c r="GM1608" s="31"/>
      <c r="GN1608" s="31"/>
      <c r="GO1608" s="31"/>
      <c r="GP1608" s="31"/>
      <c r="GQ1608" s="31"/>
      <c r="GR1608" s="31"/>
      <c r="GS1608" s="31"/>
      <c r="GT1608" s="31"/>
      <c r="GU1608" s="31"/>
      <c r="GV1608" s="31"/>
      <c r="GW1608" s="31"/>
      <c r="GX1608" s="31"/>
      <c r="GY1608" s="31"/>
      <c r="GZ1608" s="31"/>
    </row>
    <row r="1609" spans="2:208" s="32" customFormat="1" x14ac:dyDescent="0.2">
      <c r="B1609" s="21"/>
      <c r="C1609" s="22"/>
      <c r="D1609" s="22"/>
      <c r="E1609" s="22"/>
      <c r="F1609" s="246"/>
      <c r="G1609" s="121"/>
      <c r="H1609" s="27"/>
      <c r="I1609" s="28"/>
      <c r="J1609" s="29"/>
      <c r="K1609" s="30"/>
      <c r="L1609" s="34"/>
      <c r="M1609" s="35"/>
      <c r="N1609" s="30"/>
      <c r="O1609" s="34"/>
      <c r="P1609" s="35"/>
      <c r="Q1609" s="30"/>
      <c r="R1609" s="34"/>
      <c r="S1609" s="35"/>
      <c r="T1609" s="30"/>
      <c r="U1609" s="34"/>
      <c r="V1609" s="35"/>
      <c r="W1609" s="30"/>
      <c r="X1609" s="34"/>
      <c r="Y1609" s="34"/>
      <c r="Z1609" s="30"/>
      <c r="AA1609" s="34"/>
      <c r="AB1609" s="34"/>
      <c r="AC1609" s="30"/>
      <c r="AD1609" s="34"/>
      <c r="AE1609" s="34"/>
      <c r="AF1609" s="30"/>
      <c r="AG1609" s="34"/>
      <c r="AH1609" s="34"/>
      <c r="AI1609" s="30"/>
      <c r="AJ1609" s="34"/>
      <c r="AK1609" s="34"/>
      <c r="AL1609" s="30"/>
      <c r="AM1609" s="34"/>
      <c r="AN1609" s="34"/>
      <c r="AO1609" s="30"/>
      <c r="AP1609" s="34"/>
      <c r="AQ1609" s="34"/>
      <c r="AR1609" s="30"/>
      <c r="AS1609" s="34"/>
      <c r="AT1609" s="34"/>
      <c r="AU1609" s="30"/>
      <c r="AV1609" s="34"/>
      <c r="AW1609" s="34"/>
      <c r="AX1609" s="30"/>
      <c r="AY1609" s="34"/>
      <c r="AZ1609" s="34"/>
      <c r="BA1609" s="30"/>
      <c r="BB1609" s="34"/>
      <c r="BC1609" s="34"/>
      <c r="BD1609" s="30"/>
      <c r="BE1609" s="34"/>
      <c r="BF1609" s="34"/>
      <c r="BG1609" s="30"/>
      <c r="BH1609" s="34"/>
      <c r="BI1609" s="34"/>
      <c r="BJ1609" s="30"/>
      <c r="BK1609" s="34"/>
      <c r="BL1609" s="34"/>
      <c r="BM1609" s="122"/>
      <c r="BN1609" s="28"/>
      <c r="BO1609" s="34"/>
      <c r="BP1609" s="30"/>
      <c r="BQ1609" s="30"/>
      <c r="BR1609" s="31"/>
      <c r="BS1609" s="31"/>
      <c r="BT1609" s="31"/>
      <c r="BU1609" s="31"/>
      <c r="BV1609" s="31"/>
      <c r="BW1609" s="31"/>
      <c r="BX1609" s="31"/>
      <c r="BY1609" s="31"/>
      <c r="BZ1609" s="31"/>
      <c r="CA1609" s="31"/>
      <c r="CB1609" s="31"/>
      <c r="CC1609" s="31"/>
      <c r="CD1609" s="31"/>
      <c r="CE1609" s="31"/>
      <c r="CF1609" s="31"/>
      <c r="CG1609" s="31"/>
      <c r="CH1609" s="31"/>
      <c r="CI1609" s="31"/>
      <c r="CJ1609" s="31"/>
      <c r="CK1609" s="31"/>
      <c r="CL1609" s="31"/>
      <c r="CM1609" s="31"/>
      <c r="CN1609" s="31"/>
      <c r="CO1609" s="31"/>
      <c r="CP1609" s="31"/>
      <c r="CQ1609" s="31"/>
      <c r="CR1609" s="31"/>
      <c r="CS1609" s="31"/>
      <c r="CT1609" s="31"/>
      <c r="CU1609" s="31"/>
      <c r="CV1609" s="31"/>
      <c r="CW1609" s="31"/>
      <c r="CX1609" s="31"/>
      <c r="CY1609" s="31"/>
      <c r="CZ1609" s="31"/>
      <c r="DA1609" s="31"/>
      <c r="DB1609" s="31"/>
      <c r="DC1609" s="31"/>
      <c r="DD1609" s="31"/>
      <c r="DE1609" s="31"/>
      <c r="DF1609" s="31"/>
      <c r="DG1609" s="31"/>
      <c r="DH1609" s="31"/>
      <c r="DI1609" s="31"/>
      <c r="DJ1609" s="31"/>
      <c r="DK1609" s="31"/>
      <c r="DL1609" s="31"/>
      <c r="DM1609" s="31"/>
      <c r="DN1609" s="31"/>
      <c r="DO1609" s="31"/>
      <c r="DP1609" s="31"/>
      <c r="DQ1609" s="31"/>
      <c r="DR1609" s="31"/>
      <c r="DS1609" s="31"/>
      <c r="DT1609" s="31"/>
      <c r="DU1609" s="31"/>
      <c r="DV1609" s="31"/>
      <c r="DW1609" s="31"/>
      <c r="DX1609" s="31"/>
      <c r="DY1609" s="31"/>
      <c r="DZ1609" s="31"/>
      <c r="EA1609" s="31"/>
      <c r="EB1609" s="31"/>
      <c r="EC1609" s="31"/>
      <c r="ED1609" s="31"/>
      <c r="EE1609" s="31"/>
      <c r="EF1609" s="31"/>
      <c r="EG1609" s="31"/>
      <c r="EH1609" s="31"/>
      <c r="EI1609" s="31"/>
      <c r="EJ1609" s="31"/>
      <c r="EK1609" s="31"/>
      <c r="EL1609" s="31"/>
      <c r="EM1609" s="31"/>
      <c r="EN1609" s="31"/>
      <c r="EO1609" s="31"/>
      <c r="EP1609" s="31"/>
      <c r="EQ1609" s="31"/>
      <c r="ER1609" s="31"/>
      <c r="ES1609" s="31"/>
      <c r="ET1609" s="31"/>
      <c r="EU1609" s="31"/>
      <c r="EV1609" s="31"/>
      <c r="EW1609" s="31"/>
      <c r="EX1609" s="31"/>
      <c r="EY1609" s="31"/>
      <c r="EZ1609" s="31"/>
      <c r="FA1609" s="31"/>
      <c r="FB1609" s="31"/>
      <c r="FC1609" s="31"/>
      <c r="FD1609" s="31"/>
      <c r="FE1609" s="31"/>
      <c r="FF1609" s="31"/>
      <c r="FG1609" s="31"/>
      <c r="FH1609" s="31"/>
      <c r="FI1609" s="31"/>
      <c r="FJ1609" s="31"/>
      <c r="FK1609" s="31"/>
      <c r="FL1609" s="31"/>
      <c r="FM1609" s="31"/>
      <c r="FN1609" s="31"/>
      <c r="FO1609" s="31"/>
      <c r="FP1609" s="31"/>
      <c r="FQ1609" s="31"/>
      <c r="FR1609" s="31"/>
      <c r="FS1609" s="31"/>
      <c r="FT1609" s="31"/>
      <c r="FU1609" s="31"/>
      <c r="FV1609" s="31"/>
      <c r="FW1609" s="31"/>
      <c r="FX1609" s="31"/>
      <c r="FY1609" s="31"/>
      <c r="FZ1609" s="31"/>
      <c r="GA1609" s="31"/>
      <c r="GB1609" s="31"/>
      <c r="GC1609" s="31"/>
      <c r="GD1609" s="31"/>
      <c r="GE1609" s="31"/>
      <c r="GF1609" s="31"/>
      <c r="GG1609" s="31"/>
      <c r="GH1609" s="31"/>
      <c r="GI1609" s="31"/>
      <c r="GJ1609" s="31"/>
      <c r="GK1609" s="31"/>
      <c r="GL1609" s="31"/>
      <c r="GM1609" s="31"/>
      <c r="GN1609" s="31"/>
      <c r="GO1609" s="31"/>
      <c r="GP1609" s="31"/>
      <c r="GQ1609" s="31"/>
      <c r="GR1609" s="31"/>
      <c r="GS1609" s="31"/>
      <c r="GT1609" s="31"/>
      <c r="GU1609" s="31"/>
      <c r="GV1609" s="31"/>
      <c r="GW1609" s="31"/>
      <c r="GX1609" s="31"/>
      <c r="GY1609" s="31"/>
      <c r="GZ1609" s="31"/>
    </row>
    <row r="1610" spans="2:208" s="32" customFormat="1" x14ac:dyDescent="0.2">
      <c r="B1610" s="21"/>
      <c r="C1610" s="22"/>
      <c r="D1610" s="22"/>
      <c r="E1610" s="22"/>
      <c r="F1610" s="246"/>
      <c r="G1610" s="121"/>
      <c r="H1610" s="27"/>
      <c r="I1610" s="28"/>
      <c r="J1610" s="29"/>
      <c r="K1610" s="30"/>
      <c r="L1610" s="34"/>
      <c r="M1610" s="35"/>
      <c r="N1610" s="30"/>
      <c r="O1610" s="34"/>
      <c r="P1610" s="35"/>
      <c r="Q1610" s="30"/>
      <c r="R1610" s="34"/>
      <c r="S1610" s="35"/>
      <c r="T1610" s="30"/>
      <c r="U1610" s="34"/>
      <c r="V1610" s="35"/>
      <c r="W1610" s="30"/>
      <c r="X1610" s="34"/>
      <c r="Y1610" s="34"/>
      <c r="Z1610" s="30"/>
      <c r="AA1610" s="34"/>
      <c r="AB1610" s="34"/>
      <c r="AC1610" s="30"/>
      <c r="AD1610" s="34"/>
      <c r="AE1610" s="34"/>
      <c r="AF1610" s="30"/>
      <c r="AG1610" s="34"/>
      <c r="AH1610" s="34"/>
      <c r="AI1610" s="30"/>
      <c r="AJ1610" s="34"/>
      <c r="AK1610" s="34"/>
      <c r="AL1610" s="30"/>
      <c r="AM1610" s="34"/>
      <c r="AN1610" s="34"/>
      <c r="AO1610" s="30"/>
      <c r="AP1610" s="34"/>
      <c r="AQ1610" s="34"/>
      <c r="AR1610" s="30"/>
      <c r="AS1610" s="34"/>
      <c r="AT1610" s="34"/>
      <c r="AU1610" s="30"/>
      <c r="AV1610" s="34"/>
      <c r="AW1610" s="34"/>
      <c r="AX1610" s="30"/>
      <c r="AY1610" s="34"/>
      <c r="AZ1610" s="34"/>
      <c r="BA1610" s="30"/>
      <c r="BB1610" s="34"/>
      <c r="BC1610" s="34"/>
      <c r="BD1610" s="30"/>
      <c r="BE1610" s="34"/>
      <c r="BF1610" s="34"/>
      <c r="BG1610" s="30"/>
      <c r="BH1610" s="34"/>
      <c r="BI1610" s="34"/>
      <c r="BJ1610" s="30"/>
      <c r="BK1610" s="34"/>
      <c r="BL1610" s="34"/>
      <c r="BM1610" s="122"/>
      <c r="BN1610" s="28"/>
      <c r="BO1610" s="34"/>
      <c r="BP1610" s="30"/>
      <c r="BQ1610" s="30"/>
      <c r="BR1610" s="31"/>
      <c r="BS1610" s="31"/>
      <c r="BT1610" s="31"/>
      <c r="BU1610" s="31"/>
      <c r="BV1610" s="31"/>
      <c r="BW1610" s="31"/>
      <c r="BX1610" s="31"/>
      <c r="BY1610" s="31"/>
      <c r="BZ1610" s="31"/>
      <c r="CA1610" s="31"/>
      <c r="CB1610" s="31"/>
      <c r="CC1610" s="31"/>
      <c r="CD1610" s="31"/>
      <c r="CE1610" s="31"/>
      <c r="CF1610" s="31"/>
      <c r="CG1610" s="31"/>
      <c r="CH1610" s="31"/>
      <c r="CI1610" s="31"/>
      <c r="CJ1610" s="31"/>
      <c r="CK1610" s="31"/>
      <c r="CL1610" s="31"/>
      <c r="CM1610" s="31"/>
      <c r="CN1610" s="31"/>
      <c r="CO1610" s="31"/>
      <c r="CP1610" s="31"/>
      <c r="CQ1610" s="31"/>
      <c r="CR1610" s="31"/>
      <c r="CS1610" s="31"/>
      <c r="CT1610" s="31"/>
      <c r="CU1610" s="31"/>
      <c r="CV1610" s="31"/>
      <c r="CW1610" s="31"/>
      <c r="CX1610" s="31"/>
      <c r="CY1610" s="31"/>
      <c r="CZ1610" s="31"/>
      <c r="DA1610" s="31"/>
      <c r="DB1610" s="31"/>
      <c r="DC1610" s="31"/>
      <c r="DD1610" s="31"/>
      <c r="DE1610" s="31"/>
      <c r="DF1610" s="31"/>
      <c r="DG1610" s="31"/>
      <c r="DH1610" s="31"/>
      <c r="DI1610" s="31"/>
      <c r="DJ1610" s="31"/>
      <c r="DK1610" s="31"/>
      <c r="DL1610" s="31"/>
      <c r="DM1610" s="31"/>
      <c r="DN1610" s="31"/>
      <c r="DO1610" s="31"/>
      <c r="DP1610" s="31"/>
      <c r="DQ1610" s="31"/>
      <c r="DR1610" s="31"/>
      <c r="DS1610" s="31"/>
      <c r="DT1610" s="31"/>
      <c r="DU1610" s="31"/>
      <c r="DV1610" s="31"/>
      <c r="DW1610" s="31"/>
      <c r="DX1610" s="31"/>
      <c r="DY1610" s="31"/>
      <c r="DZ1610" s="31"/>
      <c r="EA1610" s="31"/>
      <c r="EB1610" s="31"/>
      <c r="EC1610" s="31"/>
      <c r="ED1610" s="31"/>
      <c r="EE1610" s="31"/>
      <c r="EF1610" s="31"/>
      <c r="EG1610" s="31"/>
      <c r="EH1610" s="31"/>
      <c r="EI1610" s="31"/>
      <c r="EJ1610" s="31"/>
      <c r="EK1610" s="31"/>
      <c r="EL1610" s="31"/>
      <c r="EM1610" s="31"/>
      <c r="EN1610" s="31"/>
      <c r="EO1610" s="31"/>
      <c r="EP1610" s="31"/>
      <c r="EQ1610" s="31"/>
      <c r="ER1610" s="31"/>
      <c r="ES1610" s="31"/>
      <c r="ET1610" s="31"/>
      <c r="EU1610" s="31"/>
      <c r="EV1610" s="31"/>
      <c r="EW1610" s="31"/>
      <c r="EX1610" s="31"/>
      <c r="EY1610" s="31"/>
      <c r="EZ1610" s="31"/>
      <c r="FA1610" s="31"/>
      <c r="FB1610" s="31"/>
      <c r="FC1610" s="31"/>
      <c r="FD1610" s="31"/>
      <c r="FE1610" s="31"/>
      <c r="FF1610" s="31"/>
      <c r="FG1610" s="31"/>
      <c r="FH1610" s="31"/>
      <c r="FI1610" s="31"/>
      <c r="FJ1610" s="31"/>
      <c r="FK1610" s="31"/>
      <c r="FL1610" s="31"/>
      <c r="FM1610" s="31"/>
      <c r="FN1610" s="31"/>
      <c r="FO1610" s="31"/>
      <c r="FP1610" s="31"/>
      <c r="FQ1610" s="31"/>
      <c r="FR1610" s="31"/>
      <c r="FS1610" s="31"/>
      <c r="FT1610" s="31"/>
      <c r="FU1610" s="31"/>
      <c r="FV1610" s="31"/>
      <c r="FW1610" s="31"/>
      <c r="FX1610" s="31"/>
      <c r="FY1610" s="31"/>
      <c r="FZ1610" s="31"/>
      <c r="GA1610" s="31"/>
      <c r="GB1610" s="31"/>
      <c r="GC1610" s="31"/>
      <c r="GD1610" s="31"/>
      <c r="GE1610" s="31"/>
      <c r="GF1610" s="31"/>
      <c r="GG1610" s="31"/>
      <c r="GH1610" s="31"/>
      <c r="GI1610" s="31"/>
      <c r="GJ1610" s="31"/>
      <c r="GK1610" s="31"/>
      <c r="GL1610" s="31"/>
      <c r="GM1610" s="31"/>
      <c r="GN1610" s="31"/>
      <c r="GO1610" s="31"/>
      <c r="GP1610" s="31"/>
      <c r="GQ1610" s="31"/>
      <c r="GR1610" s="31"/>
      <c r="GS1610" s="31"/>
      <c r="GT1610" s="31"/>
      <c r="GU1610" s="31"/>
      <c r="GV1610" s="31"/>
      <c r="GW1610" s="31"/>
      <c r="GX1610" s="31"/>
      <c r="GY1610" s="31"/>
      <c r="GZ1610" s="31"/>
    </row>
    <row r="1611" spans="2:208" s="32" customFormat="1" x14ac:dyDescent="0.2">
      <c r="B1611" s="21"/>
      <c r="C1611" s="22"/>
      <c r="D1611" s="22"/>
      <c r="E1611" s="22"/>
      <c r="F1611" s="246"/>
      <c r="G1611" s="121"/>
      <c r="H1611" s="27"/>
      <c r="I1611" s="28"/>
      <c r="J1611" s="29"/>
      <c r="K1611" s="30"/>
      <c r="L1611" s="34"/>
      <c r="M1611" s="35"/>
      <c r="N1611" s="30"/>
      <c r="O1611" s="34"/>
      <c r="P1611" s="35"/>
      <c r="Q1611" s="30"/>
      <c r="R1611" s="34"/>
      <c r="S1611" s="35"/>
      <c r="T1611" s="30"/>
      <c r="U1611" s="34"/>
      <c r="V1611" s="35"/>
      <c r="W1611" s="30"/>
      <c r="X1611" s="34"/>
      <c r="Y1611" s="34"/>
      <c r="Z1611" s="30"/>
      <c r="AA1611" s="34"/>
      <c r="AB1611" s="34"/>
      <c r="AC1611" s="30"/>
      <c r="AD1611" s="34"/>
      <c r="AE1611" s="34"/>
      <c r="AF1611" s="30"/>
      <c r="AG1611" s="34"/>
      <c r="AH1611" s="34"/>
      <c r="AI1611" s="30"/>
      <c r="AJ1611" s="34"/>
      <c r="AK1611" s="34"/>
      <c r="AL1611" s="30"/>
      <c r="AM1611" s="34"/>
      <c r="AN1611" s="34"/>
      <c r="AO1611" s="30"/>
      <c r="AP1611" s="34"/>
      <c r="AQ1611" s="34"/>
      <c r="AR1611" s="30"/>
      <c r="AS1611" s="34"/>
      <c r="AT1611" s="34"/>
      <c r="AU1611" s="30"/>
      <c r="AV1611" s="34"/>
      <c r="AW1611" s="34"/>
      <c r="AX1611" s="30"/>
      <c r="AY1611" s="34"/>
      <c r="AZ1611" s="34"/>
      <c r="BA1611" s="30"/>
      <c r="BB1611" s="34"/>
      <c r="BC1611" s="34"/>
      <c r="BD1611" s="30"/>
      <c r="BE1611" s="34"/>
      <c r="BF1611" s="34"/>
      <c r="BG1611" s="30"/>
      <c r="BH1611" s="34"/>
      <c r="BI1611" s="34"/>
      <c r="BJ1611" s="30"/>
      <c r="BK1611" s="34"/>
      <c r="BL1611" s="34"/>
      <c r="BM1611" s="122"/>
      <c r="BN1611" s="28"/>
      <c r="BO1611" s="34"/>
      <c r="BP1611" s="30"/>
      <c r="BQ1611" s="30"/>
      <c r="BR1611" s="31"/>
      <c r="BS1611" s="31"/>
      <c r="BT1611" s="31"/>
      <c r="BU1611" s="31"/>
      <c r="BV1611" s="31"/>
      <c r="BW1611" s="31"/>
      <c r="BX1611" s="31"/>
      <c r="BY1611" s="31"/>
      <c r="BZ1611" s="31"/>
      <c r="CA1611" s="31"/>
      <c r="CB1611" s="31"/>
      <c r="CC1611" s="31"/>
      <c r="CD1611" s="31"/>
      <c r="CE1611" s="31"/>
      <c r="CF1611" s="31"/>
      <c r="CG1611" s="31"/>
      <c r="CH1611" s="31"/>
      <c r="CI1611" s="31"/>
      <c r="CJ1611" s="31"/>
      <c r="CK1611" s="31"/>
      <c r="CL1611" s="31"/>
      <c r="CM1611" s="31"/>
      <c r="CN1611" s="31"/>
      <c r="CO1611" s="31"/>
      <c r="CP1611" s="31"/>
      <c r="CQ1611" s="31"/>
      <c r="CR1611" s="31"/>
      <c r="CS1611" s="31"/>
      <c r="CT1611" s="31"/>
      <c r="CU1611" s="31"/>
      <c r="CV1611" s="31"/>
      <c r="CW1611" s="31"/>
      <c r="CX1611" s="31"/>
      <c r="CY1611" s="31"/>
      <c r="CZ1611" s="31"/>
      <c r="DA1611" s="31"/>
      <c r="DB1611" s="31"/>
      <c r="DC1611" s="31"/>
      <c r="DD1611" s="31"/>
      <c r="DE1611" s="31"/>
      <c r="DF1611" s="31"/>
      <c r="DG1611" s="31"/>
      <c r="DH1611" s="31"/>
      <c r="DI1611" s="31"/>
      <c r="DJ1611" s="31"/>
      <c r="DK1611" s="31"/>
      <c r="DL1611" s="31"/>
      <c r="DM1611" s="31"/>
      <c r="DN1611" s="31"/>
      <c r="DO1611" s="31"/>
      <c r="DP1611" s="31"/>
      <c r="DQ1611" s="31"/>
      <c r="DR1611" s="31"/>
      <c r="DS1611" s="31"/>
      <c r="DT1611" s="31"/>
      <c r="DU1611" s="31"/>
      <c r="DV1611" s="31"/>
      <c r="DW1611" s="31"/>
      <c r="DX1611" s="31"/>
      <c r="DY1611" s="31"/>
      <c r="DZ1611" s="31"/>
      <c r="EA1611" s="31"/>
      <c r="EB1611" s="31"/>
      <c r="EC1611" s="31"/>
      <c r="ED1611" s="31"/>
      <c r="EE1611" s="31"/>
      <c r="EF1611" s="31"/>
      <c r="EG1611" s="31"/>
      <c r="EH1611" s="31"/>
      <c r="EI1611" s="31"/>
      <c r="EJ1611" s="31"/>
      <c r="EK1611" s="31"/>
      <c r="EL1611" s="31"/>
      <c r="EM1611" s="31"/>
      <c r="EN1611" s="31"/>
      <c r="EO1611" s="31"/>
      <c r="EP1611" s="31"/>
      <c r="EQ1611" s="31"/>
      <c r="ER1611" s="31"/>
      <c r="ES1611" s="31"/>
      <c r="ET1611" s="31"/>
      <c r="EU1611" s="31"/>
      <c r="EV1611" s="31"/>
      <c r="EW1611" s="31"/>
      <c r="EX1611" s="31"/>
      <c r="EY1611" s="31"/>
      <c r="EZ1611" s="31"/>
      <c r="FA1611" s="31"/>
      <c r="FB1611" s="31"/>
      <c r="FC1611" s="31"/>
      <c r="FD1611" s="31"/>
      <c r="FE1611" s="31"/>
      <c r="FF1611" s="31"/>
      <c r="FG1611" s="31"/>
      <c r="FH1611" s="31"/>
      <c r="FI1611" s="31"/>
      <c r="FJ1611" s="31"/>
      <c r="FK1611" s="31"/>
      <c r="FL1611" s="31"/>
      <c r="FM1611" s="31"/>
      <c r="FN1611" s="31"/>
      <c r="FO1611" s="31"/>
      <c r="FP1611" s="31"/>
      <c r="FQ1611" s="31"/>
      <c r="FR1611" s="31"/>
      <c r="FS1611" s="31"/>
      <c r="FT1611" s="31"/>
      <c r="FU1611" s="31"/>
      <c r="FV1611" s="31"/>
      <c r="FW1611" s="31"/>
      <c r="FX1611" s="31"/>
      <c r="FY1611" s="31"/>
      <c r="FZ1611" s="31"/>
      <c r="GA1611" s="31"/>
      <c r="GB1611" s="31"/>
      <c r="GC1611" s="31"/>
      <c r="GD1611" s="31"/>
      <c r="GE1611" s="31"/>
      <c r="GF1611" s="31"/>
      <c r="GG1611" s="31"/>
      <c r="GH1611" s="31"/>
      <c r="GI1611" s="31"/>
      <c r="GJ1611" s="31"/>
      <c r="GK1611" s="31"/>
      <c r="GL1611" s="31"/>
      <c r="GM1611" s="31"/>
      <c r="GN1611" s="31"/>
      <c r="GO1611" s="31"/>
      <c r="GP1611" s="31"/>
      <c r="GQ1611" s="31"/>
      <c r="GR1611" s="31"/>
      <c r="GS1611" s="31"/>
      <c r="GT1611" s="31"/>
      <c r="GU1611" s="31"/>
      <c r="GV1611" s="31"/>
      <c r="GW1611" s="31"/>
      <c r="GX1611" s="31"/>
      <c r="GY1611" s="31"/>
      <c r="GZ1611" s="31"/>
    </row>
    <row r="1612" spans="2:208" s="32" customFormat="1" x14ac:dyDescent="0.2">
      <c r="B1612" s="21"/>
      <c r="C1612" s="22"/>
      <c r="D1612" s="22"/>
      <c r="E1612" s="22"/>
      <c r="F1612" s="246"/>
      <c r="G1612" s="121"/>
      <c r="H1612" s="27"/>
      <c r="I1612" s="28"/>
      <c r="J1612" s="29"/>
      <c r="K1612" s="30"/>
      <c r="L1612" s="34"/>
      <c r="M1612" s="35"/>
      <c r="N1612" s="30"/>
      <c r="O1612" s="34"/>
      <c r="P1612" s="35"/>
      <c r="Q1612" s="30"/>
      <c r="R1612" s="34"/>
      <c r="S1612" s="35"/>
      <c r="T1612" s="30"/>
      <c r="U1612" s="34"/>
      <c r="V1612" s="35"/>
      <c r="W1612" s="30"/>
      <c r="X1612" s="34"/>
      <c r="Y1612" s="34"/>
      <c r="Z1612" s="30"/>
      <c r="AA1612" s="34"/>
      <c r="AB1612" s="34"/>
      <c r="AC1612" s="30"/>
      <c r="AD1612" s="34"/>
      <c r="AE1612" s="34"/>
      <c r="AF1612" s="30"/>
      <c r="AG1612" s="34"/>
      <c r="AH1612" s="34"/>
      <c r="AI1612" s="30"/>
      <c r="AJ1612" s="34"/>
      <c r="AK1612" s="34"/>
      <c r="AL1612" s="30"/>
      <c r="AM1612" s="34"/>
      <c r="AN1612" s="34"/>
      <c r="AO1612" s="30"/>
      <c r="AP1612" s="34"/>
      <c r="AQ1612" s="34"/>
      <c r="AR1612" s="30"/>
      <c r="AS1612" s="34"/>
      <c r="AT1612" s="34"/>
      <c r="AU1612" s="30"/>
      <c r="AV1612" s="34"/>
      <c r="AW1612" s="34"/>
      <c r="AX1612" s="30"/>
      <c r="AY1612" s="34"/>
      <c r="AZ1612" s="34"/>
      <c r="BA1612" s="30"/>
      <c r="BB1612" s="34"/>
      <c r="BC1612" s="34"/>
      <c r="BD1612" s="30"/>
      <c r="BE1612" s="34"/>
      <c r="BF1612" s="34"/>
      <c r="BG1612" s="30"/>
      <c r="BH1612" s="34"/>
      <c r="BI1612" s="34"/>
      <c r="BJ1612" s="30"/>
      <c r="BK1612" s="34"/>
      <c r="BL1612" s="34"/>
      <c r="BM1612" s="122"/>
      <c r="BN1612" s="28"/>
      <c r="BO1612" s="34"/>
      <c r="BP1612" s="30"/>
      <c r="BQ1612" s="30"/>
      <c r="BR1612" s="31"/>
      <c r="BS1612" s="31"/>
      <c r="BT1612" s="31"/>
      <c r="BU1612" s="31"/>
      <c r="BV1612" s="31"/>
      <c r="BW1612" s="31"/>
      <c r="BX1612" s="31"/>
      <c r="BY1612" s="31"/>
      <c r="BZ1612" s="31"/>
      <c r="CA1612" s="31"/>
      <c r="CB1612" s="31"/>
      <c r="CC1612" s="31"/>
      <c r="CD1612" s="31"/>
      <c r="CE1612" s="31"/>
      <c r="CF1612" s="31"/>
      <c r="CG1612" s="31"/>
      <c r="CH1612" s="31"/>
      <c r="CI1612" s="31"/>
      <c r="CJ1612" s="31"/>
      <c r="CK1612" s="31"/>
      <c r="CL1612" s="31"/>
      <c r="CM1612" s="31"/>
      <c r="CN1612" s="31"/>
      <c r="CO1612" s="31"/>
      <c r="CP1612" s="31"/>
      <c r="CQ1612" s="31"/>
      <c r="CR1612" s="31"/>
      <c r="CS1612" s="31"/>
      <c r="CT1612" s="31"/>
      <c r="CU1612" s="31"/>
      <c r="CV1612" s="31"/>
      <c r="CW1612" s="31"/>
      <c r="CX1612" s="31"/>
      <c r="CY1612" s="31"/>
      <c r="CZ1612" s="31"/>
      <c r="DA1612" s="31"/>
      <c r="DB1612" s="31"/>
      <c r="DC1612" s="31"/>
      <c r="DD1612" s="31"/>
      <c r="DE1612" s="31"/>
      <c r="DF1612" s="31"/>
      <c r="DG1612" s="31"/>
      <c r="DH1612" s="31"/>
      <c r="DI1612" s="31"/>
      <c r="DJ1612" s="31"/>
      <c r="DK1612" s="31"/>
      <c r="DL1612" s="31"/>
      <c r="DM1612" s="31"/>
      <c r="DN1612" s="31"/>
      <c r="DO1612" s="31"/>
      <c r="DP1612" s="31"/>
      <c r="DQ1612" s="31"/>
      <c r="DR1612" s="31"/>
      <c r="DS1612" s="31"/>
      <c r="DT1612" s="31"/>
      <c r="DU1612" s="31"/>
      <c r="DV1612" s="31"/>
      <c r="DW1612" s="31"/>
      <c r="DX1612" s="31"/>
      <c r="DY1612" s="31"/>
      <c r="DZ1612" s="31"/>
      <c r="EA1612" s="31"/>
      <c r="EB1612" s="31"/>
      <c r="EC1612" s="31"/>
      <c r="ED1612" s="31"/>
      <c r="EE1612" s="31"/>
      <c r="EF1612" s="31"/>
      <c r="EG1612" s="31"/>
      <c r="EH1612" s="31"/>
      <c r="EI1612" s="31"/>
      <c r="EJ1612" s="31"/>
      <c r="EK1612" s="31"/>
      <c r="EL1612" s="31"/>
      <c r="EM1612" s="31"/>
      <c r="EN1612" s="31"/>
      <c r="EO1612" s="31"/>
      <c r="EP1612" s="31"/>
      <c r="EQ1612" s="31"/>
      <c r="ER1612" s="31"/>
      <c r="ES1612" s="31"/>
      <c r="ET1612" s="31"/>
      <c r="EU1612" s="31"/>
      <c r="EV1612" s="31"/>
      <c r="EW1612" s="31"/>
      <c r="EX1612" s="31"/>
      <c r="EY1612" s="31"/>
      <c r="EZ1612" s="31"/>
      <c r="FA1612" s="31"/>
      <c r="FB1612" s="31"/>
      <c r="FC1612" s="31"/>
      <c r="FD1612" s="31"/>
      <c r="FE1612" s="31"/>
      <c r="FF1612" s="31"/>
      <c r="FG1612" s="31"/>
      <c r="FH1612" s="31"/>
      <c r="FI1612" s="31"/>
      <c r="FJ1612" s="31"/>
      <c r="FK1612" s="31"/>
      <c r="FL1612" s="31"/>
      <c r="FM1612" s="31"/>
      <c r="FN1612" s="31"/>
      <c r="FO1612" s="31"/>
      <c r="FP1612" s="31"/>
      <c r="FQ1612" s="31"/>
      <c r="FR1612" s="31"/>
      <c r="FS1612" s="31"/>
      <c r="FT1612" s="31"/>
      <c r="FU1612" s="31"/>
      <c r="FV1612" s="31"/>
      <c r="FW1612" s="31"/>
      <c r="FX1612" s="31"/>
      <c r="FY1612" s="31"/>
      <c r="FZ1612" s="31"/>
      <c r="GA1612" s="31"/>
      <c r="GB1612" s="31"/>
      <c r="GC1612" s="31"/>
      <c r="GD1612" s="31"/>
      <c r="GE1612" s="31"/>
      <c r="GF1612" s="31"/>
      <c r="GG1612" s="31"/>
      <c r="GH1612" s="31"/>
      <c r="GI1612" s="31"/>
      <c r="GJ1612" s="31"/>
      <c r="GK1612" s="31"/>
      <c r="GL1612" s="31"/>
      <c r="GM1612" s="31"/>
      <c r="GN1612" s="31"/>
      <c r="GO1612" s="31"/>
      <c r="GP1612" s="31"/>
      <c r="GQ1612" s="31"/>
      <c r="GR1612" s="31"/>
      <c r="GS1612" s="31"/>
      <c r="GT1612" s="31"/>
      <c r="GU1612" s="31"/>
      <c r="GV1612" s="31"/>
      <c r="GW1612" s="31"/>
      <c r="GX1612" s="31"/>
      <c r="GY1612" s="31"/>
      <c r="GZ1612" s="31"/>
    </row>
    <row r="1613" spans="2:208" s="32" customFormat="1" x14ac:dyDescent="0.2">
      <c r="B1613" s="21"/>
      <c r="C1613" s="22"/>
      <c r="D1613" s="22"/>
      <c r="E1613" s="22"/>
      <c r="F1613" s="246"/>
      <c r="G1613" s="121"/>
      <c r="H1613" s="27"/>
      <c r="I1613" s="28"/>
      <c r="J1613" s="29"/>
      <c r="K1613" s="30"/>
      <c r="L1613" s="34"/>
      <c r="M1613" s="35"/>
      <c r="N1613" s="30"/>
      <c r="O1613" s="34"/>
      <c r="P1613" s="35"/>
      <c r="Q1613" s="30"/>
      <c r="R1613" s="34"/>
      <c r="S1613" s="35"/>
      <c r="T1613" s="30"/>
      <c r="U1613" s="34"/>
      <c r="V1613" s="35"/>
      <c r="W1613" s="30"/>
      <c r="X1613" s="34"/>
      <c r="Y1613" s="34"/>
      <c r="Z1613" s="30"/>
      <c r="AA1613" s="34"/>
      <c r="AB1613" s="34"/>
      <c r="AC1613" s="30"/>
      <c r="AD1613" s="34"/>
      <c r="AE1613" s="34"/>
      <c r="AF1613" s="30"/>
      <c r="AG1613" s="34"/>
      <c r="AH1613" s="34"/>
      <c r="AI1613" s="30"/>
      <c r="AJ1613" s="34"/>
      <c r="AK1613" s="34"/>
      <c r="AL1613" s="30"/>
      <c r="AM1613" s="34"/>
      <c r="AN1613" s="34"/>
      <c r="AO1613" s="30"/>
      <c r="AP1613" s="34"/>
      <c r="AQ1613" s="34"/>
      <c r="AR1613" s="30"/>
      <c r="AS1613" s="34"/>
      <c r="AT1613" s="34"/>
      <c r="AU1613" s="30"/>
      <c r="AV1613" s="34"/>
      <c r="AW1613" s="34"/>
      <c r="AX1613" s="30"/>
      <c r="AY1613" s="34"/>
      <c r="AZ1613" s="34"/>
      <c r="BA1613" s="30"/>
      <c r="BB1613" s="34"/>
      <c r="BC1613" s="34"/>
      <c r="BD1613" s="30"/>
      <c r="BE1613" s="34"/>
      <c r="BF1613" s="34"/>
      <c r="BG1613" s="30"/>
      <c r="BH1613" s="34"/>
      <c r="BI1613" s="34"/>
      <c r="BJ1613" s="30"/>
      <c r="BK1613" s="34"/>
      <c r="BL1613" s="34"/>
      <c r="BM1613" s="122"/>
      <c r="BN1613" s="28"/>
      <c r="BO1613" s="34"/>
      <c r="BP1613" s="30"/>
      <c r="BQ1613" s="30"/>
      <c r="BR1613" s="31"/>
      <c r="BS1613" s="31"/>
      <c r="BT1613" s="31"/>
      <c r="BU1613" s="31"/>
      <c r="BV1613" s="31"/>
      <c r="BW1613" s="31"/>
      <c r="BX1613" s="31"/>
      <c r="BY1613" s="31"/>
      <c r="BZ1613" s="31"/>
      <c r="CA1613" s="31"/>
      <c r="CB1613" s="31"/>
      <c r="CC1613" s="31"/>
      <c r="CD1613" s="31"/>
      <c r="CE1613" s="31"/>
      <c r="CF1613" s="31"/>
      <c r="CG1613" s="31"/>
      <c r="CH1613" s="31"/>
      <c r="CI1613" s="31"/>
      <c r="CJ1613" s="31"/>
      <c r="CK1613" s="31"/>
      <c r="CL1613" s="31"/>
      <c r="CM1613" s="31"/>
      <c r="CN1613" s="31"/>
      <c r="CO1613" s="31"/>
      <c r="CP1613" s="31"/>
      <c r="CQ1613" s="31"/>
      <c r="CR1613" s="31"/>
      <c r="CS1613" s="31"/>
      <c r="CT1613" s="31"/>
      <c r="CU1613" s="31"/>
      <c r="CV1613" s="31"/>
      <c r="CW1613" s="31"/>
      <c r="CX1613" s="31"/>
      <c r="CY1613" s="31"/>
      <c r="CZ1613" s="31"/>
      <c r="DA1613" s="31"/>
      <c r="DB1613" s="31"/>
      <c r="DC1613" s="31"/>
      <c r="DD1613" s="31"/>
      <c r="DE1613" s="31"/>
      <c r="DF1613" s="31"/>
      <c r="DG1613" s="31"/>
      <c r="DH1613" s="31"/>
      <c r="DI1613" s="31"/>
      <c r="DJ1613" s="31"/>
      <c r="DK1613" s="31"/>
      <c r="DL1613" s="31"/>
      <c r="DM1613" s="31"/>
      <c r="DN1613" s="31"/>
      <c r="DO1613" s="31"/>
      <c r="DP1613" s="31"/>
      <c r="DQ1613" s="31"/>
      <c r="DR1613" s="31"/>
      <c r="DS1613" s="31"/>
      <c r="DT1613" s="31"/>
      <c r="DU1613" s="31"/>
      <c r="DV1613" s="31"/>
      <c r="DW1613" s="31"/>
      <c r="DX1613" s="31"/>
      <c r="DY1613" s="31"/>
      <c r="DZ1613" s="31"/>
      <c r="EA1613" s="31"/>
      <c r="EB1613" s="31"/>
      <c r="EC1613" s="31"/>
      <c r="ED1613" s="31"/>
      <c r="EE1613" s="31"/>
      <c r="EF1613" s="31"/>
      <c r="EG1613" s="31"/>
      <c r="EH1613" s="31"/>
      <c r="EI1613" s="31"/>
      <c r="EJ1613" s="31"/>
      <c r="EK1613" s="31"/>
      <c r="EL1613" s="31"/>
      <c r="EM1613" s="31"/>
      <c r="EN1613" s="31"/>
      <c r="EO1613" s="31"/>
      <c r="EP1613" s="31"/>
      <c r="EQ1613" s="31"/>
      <c r="ER1613" s="31"/>
      <c r="ES1613" s="31"/>
      <c r="ET1613" s="31"/>
      <c r="EU1613" s="31"/>
      <c r="EV1613" s="31"/>
      <c r="EW1613" s="31"/>
      <c r="EX1613" s="31"/>
      <c r="EY1613" s="31"/>
      <c r="EZ1613" s="31"/>
      <c r="FA1613" s="31"/>
      <c r="FB1613" s="31"/>
      <c r="FC1613" s="31"/>
      <c r="FD1613" s="31"/>
      <c r="FE1613" s="31"/>
      <c r="FF1613" s="31"/>
      <c r="FG1613" s="31"/>
      <c r="FH1613" s="31"/>
      <c r="FI1613" s="31"/>
      <c r="FJ1613" s="31"/>
      <c r="FK1613" s="31"/>
      <c r="FL1613" s="31"/>
      <c r="FM1613" s="31"/>
      <c r="FN1613" s="31"/>
      <c r="FO1613" s="31"/>
      <c r="FP1613" s="31"/>
      <c r="FQ1613" s="31"/>
      <c r="FR1613" s="31"/>
      <c r="FS1613" s="31"/>
      <c r="FT1613" s="31"/>
      <c r="FU1613" s="31"/>
      <c r="FV1613" s="31"/>
      <c r="FW1613" s="31"/>
      <c r="FX1613" s="31"/>
      <c r="FY1613" s="31"/>
      <c r="FZ1613" s="31"/>
      <c r="GA1613" s="31"/>
      <c r="GB1613" s="31"/>
      <c r="GC1613" s="31"/>
      <c r="GD1613" s="31"/>
      <c r="GE1613" s="31"/>
      <c r="GF1613" s="31"/>
      <c r="GG1613" s="31"/>
      <c r="GH1613" s="31"/>
      <c r="GI1613" s="31"/>
      <c r="GJ1613" s="31"/>
      <c r="GK1613" s="31"/>
      <c r="GL1613" s="31"/>
      <c r="GM1613" s="31"/>
      <c r="GN1613" s="31"/>
      <c r="GO1613" s="31"/>
      <c r="GP1613" s="31"/>
      <c r="GQ1613" s="31"/>
      <c r="GR1613" s="31"/>
      <c r="GS1613" s="31"/>
      <c r="GT1613" s="31"/>
      <c r="GU1613" s="31"/>
      <c r="GV1613" s="31"/>
      <c r="GW1613" s="31"/>
      <c r="GX1613" s="31"/>
      <c r="GY1613" s="31"/>
      <c r="GZ1613" s="31"/>
    </row>
    <row r="1614" spans="2:208" s="32" customFormat="1" x14ac:dyDescent="0.2">
      <c r="B1614" s="21"/>
      <c r="C1614" s="22"/>
      <c r="D1614" s="22"/>
      <c r="E1614" s="22"/>
      <c r="F1614" s="246"/>
      <c r="G1614" s="121"/>
      <c r="H1614" s="27"/>
      <c r="I1614" s="28"/>
      <c r="J1614" s="29"/>
      <c r="K1614" s="30"/>
      <c r="L1614" s="34"/>
      <c r="M1614" s="35"/>
      <c r="N1614" s="30"/>
      <c r="O1614" s="34"/>
      <c r="P1614" s="35"/>
      <c r="Q1614" s="30"/>
      <c r="R1614" s="34"/>
      <c r="S1614" s="35"/>
      <c r="T1614" s="30"/>
      <c r="U1614" s="34"/>
      <c r="V1614" s="35"/>
      <c r="W1614" s="30"/>
      <c r="X1614" s="34"/>
      <c r="Y1614" s="34"/>
      <c r="Z1614" s="30"/>
      <c r="AA1614" s="34"/>
      <c r="AB1614" s="34"/>
      <c r="AC1614" s="30"/>
      <c r="AD1614" s="34"/>
      <c r="AE1614" s="34"/>
      <c r="AF1614" s="30"/>
      <c r="AG1614" s="34"/>
      <c r="AH1614" s="34"/>
      <c r="AI1614" s="30"/>
      <c r="AJ1614" s="34"/>
      <c r="AK1614" s="34"/>
      <c r="AL1614" s="30"/>
      <c r="AM1614" s="34"/>
      <c r="AN1614" s="34"/>
      <c r="AO1614" s="30"/>
      <c r="AP1614" s="34"/>
      <c r="AQ1614" s="34"/>
      <c r="AR1614" s="30"/>
      <c r="AS1614" s="34"/>
      <c r="AT1614" s="34"/>
      <c r="AU1614" s="30"/>
      <c r="AV1614" s="34"/>
      <c r="AW1614" s="34"/>
      <c r="AX1614" s="30"/>
      <c r="AY1614" s="34"/>
      <c r="AZ1614" s="34"/>
      <c r="BA1614" s="30"/>
      <c r="BB1614" s="34"/>
      <c r="BC1614" s="34"/>
      <c r="BD1614" s="30"/>
      <c r="BE1614" s="34"/>
      <c r="BF1614" s="34"/>
      <c r="BG1614" s="30"/>
      <c r="BH1614" s="34"/>
      <c r="BI1614" s="34"/>
      <c r="BJ1614" s="30"/>
      <c r="BK1614" s="34"/>
      <c r="BL1614" s="34"/>
      <c r="BM1614" s="122"/>
      <c r="BN1614" s="28"/>
      <c r="BO1614" s="34"/>
      <c r="BP1614" s="30"/>
      <c r="BQ1614" s="30"/>
      <c r="BR1614" s="31"/>
      <c r="BS1614" s="31"/>
      <c r="BT1614" s="31"/>
      <c r="BU1614" s="31"/>
      <c r="BV1614" s="31"/>
      <c r="BW1614" s="31"/>
      <c r="BX1614" s="31"/>
      <c r="BY1614" s="31"/>
      <c r="BZ1614" s="31"/>
      <c r="CA1614" s="31"/>
      <c r="CB1614" s="31"/>
      <c r="CC1614" s="31"/>
      <c r="CD1614" s="31"/>
      <c r="CE1614" s="31"/>
      <c r="CF1614" s="31"/>
      <c r="CG1614" s="31"/>
      <c r="CH1614" s="31"/>
      <c r="CI1614" s="31"/>
      <c r="CJ1614" s="31"/>
      <c r="CK1614" s="31"/>
      <c r="CL1614" s="31"/>
      <c r="CM1614" s="31"/>
      <c r="CN1614" s="31"/>
      <c r="CO1614" s="31"/>
      <c r="CP1614" s="31"/>
      <c r="CQ1614" s="31"/>
      <c r="CR1614" s="31"/>
      <c r="CS1614" s="31"/>
      <c r="CT1614" s="31"/>
      <c r="CU1614" s="31"/>
      <c r="CV1614" s="31"/>
      <c r="CW1614" s="31"/>
      <c r="CX1614" s="31"/>
      <c r="CY1614" s="31"/>
      <c r="CZ1614" s="31"/>
      <c r="DA1614" s="31"/>
      <c r="DB1614" s="31"/>
      <c r="DC1614" s="31"/>
      <c r="DD1614" s="31"/>
      <c r="DE1614" s="31"/>
      <c r="DF1614" s="31"/>
      <c r="DG1614" s="31"/>
      <c r="DH1614" s="31"/>
      <c r="DI1614" s="31"/>
      <c r="DJ1614" s="31"/>
      <c r="DK1614" s="31"/>
      <c r="DL1614" s="31"/>
      <c r="DM1614" s="31"/>
      <c r="DN1614" s="31"/>
      <c r="DO1614" s="31"/>
      <c r="DP1614" s="31"/>
      <c r="DQ1614" s="31"/>
      <c r="DR1614" s="31"/>
      <c r="DS1614" s="31"/>
      <c r="DT1614" s="31"/>
      <c r="DU1614" s="31"/>
      <c r="DV1614" s="31"/>
      <c r="DW1614" s="31"/>
      <c r="DX1614" s="31"/>
      <c r="DY1614" s="31"/>
      <c r="DZ1614" s="31"/>
      <c r="EA1614" s="31"/>
      <c r="EB1614" s="31"/>
      <c r="EC1614" s="31"/>
      <c r="ED1614" s="31"/>
      <c r="EE1614" s="31"/>
      <c r="EF1614" s="31"/>
      <c r="EG1614" s="31"/>
      <c r="EH1614" s="31"/>
      <c r="EI1614" s="31"/>
      <c r="EJ1614" s="31"/>
      <c r="EK1614" s="31"/>
      <c r="EL1614" s="31"/>
      <c r="EM1614" s="31"/>
      <c r="EN1614" s="31"/>
      <c r="EO1614" s="31"/>
      <c r="EP1614" s="31"/>
      <c r="EQ1614" s="31"/>
      <c r="ER1614" s="31"/>
      <c r="ES1614" s="31"/>
      <c r="ET1614" s="31"/>
      <c r="EU1614" s="31"/>
      <c r="EV1614" s="31"/>
      <c r="EW1614" s="31"/>
      <c r="EX1614" s="31"/>
      <c r="EY1614" s="31"/>
      <c r="EZ1614" s="31"/>
      <c r="FA1614" s="31"/>
      <c r="FB1614" s="31"/>
      <c r="FC1614" s="31"/>
      <c r="FD1614" s="31"/>
      <c r="FE1614" s="31"/>
      <c r="FF1614" s="31"/>
      <c r="FG1614" s="31"/>
      <c r="FH1614" s="31"/>
      <c r="FI1614" s="31"/>
      <c r="FJ1614" s="31"/>
      <c r="FK1614" s="31"/>
      <c r="FL1614" s="31"/>
      <c r="FM1614" s="31"/>
      <c r="FN1614" s="31"/>
      <c r="FO1614" s="31"/>
      <c r="FP1614" s="31"/>
      <c r="FQ1614" s="31"/>
      <c r="FR1614" s="31"/>
      <c r="FS1614" s="31"/>
      <c r="FT1614" s="31"/>
      <c r="FU1614" s="31"/>
      <c r="FV1614" s="31"/>
      <c r="FW1614" s="31"/>
      <c r="FX1614" s="31"/>
      <c r="FY1614" s="31"/>
      <c r="FZ1614" s="31"/>
      <c r="GA1614" s="31"/>
      <c r="GB1614" s="31"/>
      <c r="GC1614" s="31"/>
      <c r="GD1614" s="31"/>
      <c r="GE1614" s="31"/>
      <c r="GF1614" s="31"/>
      <c r="GG1614" s="31"/>
      <c r="GH1614" s="31"/>
      <c r="GI1614" s="31"/>
      <c r="GJ1614" s="31"/>
      <c r="GK1614" s="31"/>
      <c r="GL1614" s="31"/>
      <c r="GM1614" s="31"/>
      <c r="GN1614" s="31"/>
      <c r="GO1614" s="31"/>
      <c r="GP1614" s="31"/>
      <c r="GQ1614" s="31"/>
      <c r="GR1614" s="31"/>
      <c r="GS1614" s="31"/>
      <c r="GT1614" s="31"/>
      <c r="GU1614" s="31"/>
      <c r="GV1614" s="31"/>
      <c r="GW1614" s="31"/>
      <c r="GX1614" s="31"/>
      <c r="GY1614" s="31"/>
      <c r="GZ1614" s="31"/>
    </row>
    <row r="1615" spans="2:208" s="32" customFormat="1" x14ac:dyDescent="0.2">
      <c r="B1615" s="21"/>
      <c r="C1615" s="22"/>
      <c r="D1615" s="22"/>
      <c r="E1615" s="22"/>
      <c r="F1615" s="246"/>
      <c r="G1615" s="121"/>
      <c r="H1615" s="27"/>
      <c r="I1615" s="28"/>
      <c r="J1615" s="29"/>
      <c r="K1615" s="30"/>
      <c r="L1615" s="34"/>
      <c r="M1615" s="35"/>
      <c r="N1615" s="30"/>
      <c r="O1615" s="34"/>
      <c r="P1615" s="35"/>
      <c r="Q1615" s="30"/>
      <c r="R1615" s="34"/>
      <c r="S1615" s="35"/>
      <c r="T1615" s="30"/>
      <c r="U1615" s="34"/>
      <c r="V1615" s="35"/>
      <c r="W1615" s="30"/>
      <c r="X1615" s="34"/>
      <c r="Y1615" s="34"/>
      <c r="Z1615" s="30"/>
      <c r="AA1615" s="34"/>
      <c r="AB1615" s="34"/>
      <c r="AC1615" s="30"/>
      <c r="AD1615" s="34"/>
      <c r="AE1615" s="34"/>
      <c r="AF1615" s="30"/>
      <c r="AG1615" s="34"/>
      <c r="AH1615" s="34"/>
      <c r="AI1615" s="30"/>
      <c r="AJ1615" s="34"/>
      <c r="AK1615" s="34"/>
      <c r="AL1615" s="30"/>
      <c r="AM1615" s="34"/>
      <c r="AN1615" s="34"/>
      <c r="AO1615" s="30"/>
      <c r="AP1615" s="34"/>
      <c r="AQ1615" s="34"/>
      <c r="AR1615" s="30"/>
      <c r="AS1615" s="34"/>
      <c r="AT1615" s="34"/>
      <c r="AU1615" s="30"/>
      <c r="AV1615" s="34"/>
      <c r="AW1615" s="34"/>
      <c r="AX1615" s="30"/>
      <c r="AY1615" s="34"/>
      <c r="AZ1615" s="34"/>
      <c r="BA1615" s="30"/>
      <c r="BB1615" s="34"/>
      <c r="BC1615" s="34"/>
      <c r="BD1615" s="30"/>
      <c r="BE1615" s="34"/>
      <c r="BF1615" s="34"/>
      <c r="BG1615" s="30"/>
      <c r="BH1615" s="34"/>
      <c r="BI1615" s="34"/>
      <c r="BJ1615" s="30"/>
      <c r="BK1615" s="34"/>
      <c r="BL1615" s="34"/>
      <c r="BM1615" s="122"/>
      <c r="BN1615" s="28"/>
      <c r="BO1615" s="34"/>
      <c r="BP1615" s="30"/>
      <c r="BQ1615" s="30"/>
      <c r="BR1615" s="31"/>
      <c r="BS1615" s="31"/>
      <c r="BT1615" s="31"/>
      <c r="BU1615" s="31"/>
      <c r="BV1615" s="31"/>
      <c r="BW1615" s="31"/>
      <c r="BX1615" s="31"/>
      <c r="BY1615" s="31"/>
      <c r="BZ1615" s="31"/>
      <c r="CA1615" s="31"/>
      <c r="CB1615" s="31"/>
      <c r="CC1615" s="31"/>
      <c r="CD1615" s="31"/>
      <c r="CE1615" s="31"/>
      <c r="CF1615" s="31"/>
      <c r="CG1615" s="31"/>
      <c r="CH1615" s="31"/>
      <c r="CI1615" s="31"/>
      <c r="CJ1615" s="31"/>
      <c r="CK1615" s="31"/>
      <c r="CL1615" s="31"/>
      <c r="CM1615" s="31"/>
      <c r="CN1615" s="31"/>
      <c r="CO1615" s="31"/>
      <c r="CP1615" s="31"/>
      <c r="CQ1615" s="31"/>
      <c r="CR1615" s="31"/>
      <c r="CS1615" s="31"/>
      <c r="CT1615" s="31"/>
      <c r="CU1615" s="31"/>
      <c r="CV1615" s="31"/>
      <c r="CW1615" s="31"/>
      <c r="CX1615" s="31"/>
      <c r="CY1615" s="31"/>
      <c r="CZ1615" s="31"/>
      <c r="DA1615" s="31"/>
      <c r="DB1615" s="31"/>
      <c r="DC1615" s="31"/>
      <c r="DD1615" s="31"/>
      <c r="DE1615" s="31"/>
      <c r="DF1615" s="31"/>
      <c r="DG1615" s="31"/>
      <c r="DH1615" s="31"/>
      <c r="DI1615" s="31"/>
      <c r="DJ1615" s="31"/>
      <c r="DK1615" s="31"/>
      <c r="DL1615" s="31"/>
      <c r="DM1615" s="31"/>
      <c r="DN1615" s="31"/>
      <c r="DO1615" s="31"/>
      <c r="DP1615" s="31"/>
      <c r="DQ1615" s="31"/>
      <c r="DR1615" s="31"/>
      <c r="DS1615" s="31"/>
      <c r="DT1615" s="31"/>
      <c r="DU1615" s="31"/>
      <c r="DV1615" s="31"/>
      <c r="DW1615" s="31"/>
      <c r="DX1615" s="31"/>
      <c r="DY1615" s="31"/>
      <c r="DZ1615" s="31"/>
      <c r="EA1615" s="31"/>
      <c r="EB1615" s="31"/>
      <c r="EC1615" s="31"/>
      <c r="ED1615" s="31"/>
      <c r="EE1615" s="31"/>
      <c r="EF1615" s="31"/>
      <c r="EG1615" s="31"/>
      <c r="EH1615" s="31"/>
      <c r="EI1615" s="31"/>
      <c r="EJ1615" s="31"/>
      <c r="EK1615" s="31"/>
      <c r="EL1615" s="31"/>
      <c r="EM1615" s="31"/>
      <c r="EN1615" s="31"/>
      <c r="EO1615" s="31"/>
      <c r="EP1615" s="31"/>
      <c r="EQ1615" s="31"/>
      <c r="ER1615" s="31"/>
      <c r="ES1615" s="31"/>
      <c r="ET1615" s="31"/>
      <c r="EU1615" s="31"/>
      <c r="EV1615" s="31"/>
      <c r="EW1615" s="31"/>
      <c r="EX1615" s="31"/>
      <c r="EY1615" s="31"/>
      <c r="EZ1615" s="31"/>
      <c r="FA1615" s="31"/>
      <c r="FB1615" s="31"/>
      <c r="FC1615" s="31"/>
      <c r="FD1615" s="31"/>
      <c r="FE1615" s="31"/>
      <c r="FF1615" s="31"/>
      <c r="FG1615" s="31"/>
      <c r="FH1615" s="31"/>
      <c r="FI1615" s="31"/>
      <c r="FJ1615" s="31"/>
      <c r="FK1615" s="31"/>
      <c r="FL1615" s="31"/>
      <c r="FM1615" s="31"/>
      <c r="FN1615" s="31"/>
      <c r="FO1615" s="31"/>
      <c r="FP1615" s="31"/>
      <c r="FQ1615" s="31"/>
      <c r="FR1615" s="31"/>
      <c r="FS1615" s="31"/>
      <c r="FT1615" s="31"/>
      <c r="FU1615" s="31"/>
      <c r="FV1615" s="31"/>
      <c r="FW1615" s="31"/>
      <c r="FX1615" s="31"/>
      <c r="FY1615" s="31"/>
      <c r="FZ1615" s="31"/>
      <c r="GA1615" s="31"/>
      <c r="GB1615" s="31"/>
      <c r="GC1615" s="31"/>
      <c r="GD1615" s="31"/>
      <c r="GE1615" s="31"/>
      <c r="GF1615" s="31"/>
      <c r="GG1615" s="31"/>
      <c r="GH1615" s="31"/>
      <c r="GI1615" s="31"/>
      <c r="GJ1615" s="31"/>
      <c r="GK1615" s="31"/>
      <c r="GL1615" s="31"/>
      <c r="GM1615" s="31"/>
      <c r="GN1615" s="31"/>
      <c r="GO1615" s="31"/>
      <c r="GP1615" s="31"/>
      <c r="GQ1615" s="31"/>
      <c r="GR1615" s="31"/>
      <c r="GS1615" s="31"/>
      <c r="GT1615" s="31"/>
      <c r="GU1615" s="31"/>
      <c r="GV1615" s="31"/>
      <c r="GW1615" s="31"/>
      <c r="GX1615" s="31"/>
      <c r="GY1615" s="31"/>
      <c r="GZ1615" s="31"/>
    </row>
    <row r="1616" spans="2:208" s="32" customFormat="1" x14ac:dyDescent="0.2">
      <c r="B1616" s="21"/>
      <c r="C1616" s="22"/>
      <c r="D1616" s="22"/>
      <c r="E1616" s="22"/>
      <c r="F1616" s="246"/>
      <c r="G1616" s="121"/>
      <c r="H1616" s="27"/>
      <c r="I1616" s="28"/>
      <c r="J1616" s="29"/>
      <c r="K1616" s="30"/>
      <c r="L1616" s="34"/>
      <c r="M1616" s="35"/>
      <c r="N1616" s="30"/>
      <c r="O1616" s="34"/>
      <c r="P1616" s="35"/>
      <c r="Q1616" s="30"/>
      <c r="R1616" s="34"/>
      <c r="S1616" s="35"/>
      <c r="T1616" s="30"/>
      <c r="U1616" s="34"/>
      <c r="V1616" s="35"/>
      <c r="W1616" s="30"/>
      <c r="X1616" s="34"/>
      <c r="Y1616" s="34"/>
      <c r="Z1616" s="30"/>
      <c r="AA1616" s="34"/>
      <c r="AB1616" s="34"/>
      <c r="AC1616" s="30"/>
      <c r="AD1616" s="34"/>
      <c r="AE1616" s="34"/>
      <c r="AF1616" s="30"/>
      <c r="AG1616" s="34"/>
      <c r="AH1616" s="34"/>
      <c r="AI1616" s="30"/>
      <c r="AJ1616" s="34"/>
      <c r="AK1616" s="34"/>
      <c r="AL1616" s="30"/>
      <c r="AM1616" s="34"/>
      <c r="AN1616" s="34"/>
      <c r="AO1616" s="30"/>
      <c r="AP1616" s="34"/>
      <c r="AQ1616" s="34"/>
      <c r="AR1616" s="30"/>
      <c r="AS1616" s="34"/>
      <c r="AT1616" s="34"/>
      <c r="AU1616" s="30"/>
      <c r="AV1616" s="34"/>
      <c r="AW1616" s="34"/>
      <c r="AX1616" s="30"/>
      <c r="AY1616" s="34"/>
      <c r="AZ1616" s="34"/>
      <c r="BA1616" s="30"/>
      <c r="BB1616" s="34"/>
      <c r="BC1616" s="34"/>
      <c r="BD1616" s="30"/>
      <c r="BE1616" s="34"/>
      <c r="BF1616" s="34"/>
      <c r="BG1616" s="30"/>
      <c r="BH1616" s="34"/>
      <c r="BI1616" s="34"/>
      <c r="BJ1616" s="30"/>
      <c r="BK1616" s="34"/>
      <c r="BL1616" s="34"/>
      <c r="BM1616" s="122"/>
      <c r="BN1616" s="28"/>
      <c r="BO1616" s="34"/>
      <c r="BP1616" s="30"/>
      <c r="BQ1616" s="30"/>
      <c r="BR1616" s="31"/>
      <c r="BS1616" s="31"/>
      <c r="BT1616" s="31"/>
      <c r="BU1616" s="31"/>
      <c r="BV1616" s="31"/>
      <c r="BW1616" s="31"/>
      <c r="BX1616" s="31"/>
      <c r="BY1616" s="31"/>
      <c r="BZ1616" s="31"/>
      <c r="CA1616" s="31"/>
      <c r="CB1616" s="31"/>
      <c r="CC1616" s="31"/>
      <c r="CD1616" s="31"/>
      <c r="CE1616" s="31"/>
      <c r="CF1616" s="31"/>
      <c r="CG1616" s="31"/>
      <c r="CH1616" s="31"/>
      <c r="CI1616" s="31"/>
      <c r="CJ1616" s="31"/>
      <c r="CK1616" s="31"/>
      <c r="CL1616" s="31"/>
      <c r="CM1616" s="31"/>
      <c r="CN1616" s="31"/>
      <c r="CO1616" s="31"/>
      <c r="CP1616" s="31"/>
      <c r="CQ1616" s="31"/>
      <c r="CR1616" s="31"/>
      <c r="CS1616" s="31"/>
      <c r="CT1616" s="31"/>
      <c r="CU1616" s="31"/>
      <c r="CV1616" s="31"/>
      <c r="CW1616" s="31"/>
      <c r="CX1616" s="31"/>
      <c r="CY1616" s="31"/>
      <c r="CZ1616" s="31"/>
      <c r="DA1616" s="31"/>
      <c r="DB1616" s="31"/>
      <c r="DC1616" s="31"/>
      <c r="DD1616" s="31"/>
      <c r="DE1616" s="31"/>
      <c r="DF1616" s="31"/>
      <c r="DG1616" s="31"/>
      <c r="DH1616" s="31"/>
      <c r="DI1616" s="31"/>
      <c r="DJ1616" s="31"/>
      <c r="DK1616" s="31"/>
      <c r="DL1616" s="31"/>
      <c r="DM1616" s="31"/>
      <c r="DN1616" s="31"/>
      <c r="DO1616" s="31"/>
      <c r="DP1616" s="31"/>
      <c r="DQ1616" s="31"/>
      <c r="DR1616" s="31"/>
      <c r="DS1616" s="31"/>
      <c r="DT1616" s="31"/>
      <c r="DU1616" s="31"/>
      <c r="DV1616" s="31"/>
      <c r="DW1616" s="31"/>
      <c r="DX1616" s="31"/>
      <c r="DY1616" s="31"/>
      <c r="DZ1616" s="31"/>
      <c r="EA1616" s="31"/>
      <c r="EB1616" s="31"/>
      <c r="EC1616" s="31"/>
      <c r="ED1616" s="31"/>
      <c r="EE1616" s="31"/>
      <c r="EF1616" s="31"/>
      <c r="EG1616" s="31"/>
      <c r="EH1616" s="31"/>
      <c r="EI1616" s="31"/>
      <c r="EJ1616" s="31"/>
      <c r="EK1616" s="31"/>
      <c r="EL1616" s="31"/>
      <c r="EM1616" s="31"/>
      <c r="EN1616" s="31"/>
      <c r="EO1616" s="31"/>
      <c r="EP1616" s="31"/>
      <c r="EQ1616" s="31"/>
      <c r="ER1616" s="31"/>
      <c r="ES1616" s="31"/>
      <c r="ET1616" s="31"/>
      <c r="EU1616" s="31"/>
      <c r="EV1616" s="31"/>
      <c r="EW1616" s="31"/>
      <c r="EX1616" s="31"/>
      <c r="EY1616" s="31"/>
      <c r="EZ1616" s="31"/>
      <c r="FA1616" s="31"/>
      <c r="FB1616" s="31"/>
      <c r="FC1616" s="31"/>
      <c r="FD1616" s="31"/>
      <c r="FE1616" s="31"/>
      <c r="FF1616" s="31"/>
      <c r="FG1616" s="31"/>
      <c r="FH1616" s="31"/>
      <c r="FI1616" s="31"/>
      <c r="FJ1616" s="31"/>
      <c r="FK1616" s="31"/>
      <c r="FL1616" s="31"/>
      <c r="FM1616" s="31"/>
      <c r="FN1616" s="31"/>
      <c r="FO1616" s="31"/>
      <c r="FP1616" s="31"/>
      <c r="FQ1616" s="31"/>
      <c r="FR1616" s="31"/>
      <c r="FS1616" s="31"/>
      <c r="FT1616" s="31"/>
      <c r="FU1616" s="31"/>
      <c r="FV1616" s="31"/>
      <c r="FW1616" s="31"/>
      <c r="FX1616" s="31"/>
      <c r="FY1616" s="31"/>
      <c r="FZ1616" s="31"/>
      <c r="GA1616" s="31"/>
      <c r="GB1616" s="31"/>
      <c r="GC1616" s="31"/>
      <c r="GD1616" s="31"/>
      <c r="GE1616" s="31"/>
      <c r="GF1616" s="31"/>
      <c r="GG1616" s="31"/>
      <c r="GH1616" s="31"/>
      <c r="GI1616" s="31"/>
      <c r="GJ1616" s="31"/>
      <c r="GK1616" s="31"/>
      <c r="GL1616" s="31"/>
      <c r="GM1616" s="31"/>
      <c r="GN1616" s="31"/>
      <c r="GO1616" s="31"/>
      <c r="GP1616" s="31"/>
      <c r="GQ1616" s="31"/>
      <c r="GR1616" s="31"/>
      <c r="GS1616" s="31"/>
      <c r="GT1616" s="31"/>
      <c r="GU1616" s="31"/>
      <c r="GV1616" s="31"/>
      <c r="GW1616" s="31"/>
      <c r="GX1616" s="31"/>
      <c r="GY1616" s="31"/>
      <c r="GZ1616" s="31"/>
    </row>
    <row r="1617" spans="2:208" s="32" customFormat="1" x14ac:dyDescent="0.2">
      <c r="B1617" s="21"/>
      <c r="C1617" s="22"/>
      <c r="D1617" s="22"/>
      <c r="E1617" s="22"/>
      <c r="F1617" s="246"/>
      <c r="G1617" s="121"/>
      <c r="H1617" s="27"/>
      <c r="I1617" s="28"/>
      <c r="J1617" s="29"/>
      <c r="K1617" s="30"/>
      <c r="L1617" s="34"/>
      <c r="M1617" s="35"/>
      <c r="N1617" s="30"/>
      <c r="O1617" s="34"/>
      <c r="P1617" s="35"/>
      <c r="Q1617" s="30"/>
      <c r="R1617" s="34"/>
      <c r="S1617" s="35"/>
      <c r="T1617" s="30"/>
      <c r="U1617" s="34"/>
      <c r="V1617" s="35"/>
      <c r="W1617" s="30"/>
      <c r="X1617" s="34"/>
      <c r="Y1617" s="34"/>
      <c r="Z1617" s="30"/>
      <c r="AA1617" s="34"/>
      <c r="AB1617" s="34"/>
      <c r="AC1617" s="30"/>
      <c r="AD1617" s="34"/>
      <c r="AE1617" s="34"/>
      <c r="AF1617" s="30"/>
      <c r="AG1617" s="34"/>
      <c r="AH1617" s="34"/>
      <c r="AI1617" s="30"/>
      <c r="AJ1617" s="34"/>
      <c r="AK1617" s="34"/>
      <c r="AL1617" s="30"/>
      <c r="AM1617" s="34"/>
      <c r="AN1617" s="34"/>
      <c r="AO1617" s="30"/>
      <c r="AP1617" s="34"/>
      <c r="AQ1617" s="34"/>
      <c r="AR1617" s="30"/>
      <c r="AS1617" s="34"/>
      <c r="AT1617" s="34"/>
      <c r="AU1617" s="30"/>
      <c r="AV1617" s="34"/>
      <c r="AW1617" s="34"/>
      <c r="AX1617" s="30"/>
      <c r="AY1617" s="34"/>
      <c r="AZ1617" s="34"/>
      <c r="BA1617" s="30"/>
      <c r="BB1617" s="34"/>
      <c r="BC1617" s="34"/>
      <c r="BD1617" s="30"/>
      <c r="BE1617" s="34"/>
      <c r="BF1617" s="34"/>
      <c r="BG1617" s="30"/>
      <c r="BH1617" s="34"/>
      <c r="BI1617" s="34"/>
      <c r="BJ1617" s="30"/>
      <c r="BK1617" s="34"/>
      <c r="BL1617" s="34"/>
      <c r="BM1617" s="122"/>
      <c r="BN1617" s="28"/>
      <c r="BO1617" s="34"/>
      <c r="BP1617" s="30"/>
      <c r="BQ1617" s="30"/>
      <c r="BR1617" s="31"/>
      <c r="BS1617" s="31"/>
      <c r="BT1617" s="31"/>
      <c r="BU1617" s="31"/>
      <c r="BV1617" s="31"/>
      <c r="BW1617" s="31"/>
      <c r="BX1617" s="31"/>
      <c r="BY1617" s="31"/>
      <c r="BZ1617" s="31"/>
      <c r="CA1617" s="31"/>
      <c r="CB1617" s="31"/>
      <c r="CC1617" s="31"/>
      <c r="CD1617" s="31"/>
      <c r="CE1617" s="31"/>
      <c r="CF1617" s="31"/>
      <c r="CG1617" s="31"/>
      <c r="CH1617" s="31"/>
      <c r="CI1617" s="31"/>
      <c r="CJ1617" s="31"/>
      <c r="CK1617" s="31"/>
      <c r="CL1617" s="31"/>
      <c r="CM1617" s="31"/>
      <c r="CN1617" s="31"/>
      <c r="CO1617" s="31"/>
      <c r="CP1617" s="31"/>
      <c r="CQ1617" s="31"/>
      <c r="CR1617" s="31"/>
      <c r="CS1617" s="31"/>
      <c r="CT1617" s="31"/>
      <c r="CU1617" s="31"/>
      <c r="CV1617" s="31"/>
      <c r="CW1617" s="31"/>
      <c r="CX1617" s="31"/>
      <c r="CY1617" s="31"/>
      <c r="CZ1617" s="31"/>
      <c r="DA1617" s="31"/>
      <c r="DB1617" s="31"/>
      <c r="DC1617" s="31"/>
      <c r="DD1617" s="31"/>
      <c r="DE1617" s="31"/>
      <c r="DF1617" s="31"/>
      <c r="DG1617" s="31"/>
      <c r="DH1617" s="31"/>
      <c r="DI1617" s="31"/>
      <c r="DJ1617" s="31"/>
      <c r="DK1617" s="31"/>
      <c r="DL1617" s="31"/>
      <c r="DM1617" s="31"/>
      <c r="DN1617" s="31"/>
      <c r="DO1617" s="31"/>
      <c r="DP1617" s="31"/>
      <c r="DQ1617" s="31"/>
      <c r="DR1617" s="31"/>
      <c r="DS1617" s="31"/>
      <c r="DT1617" s="31"/>
      <c r="DU1617" s="31"/>
      <c r="DV1617" s="31"/>
      <c r="DW1617" s="31"/>
      <c r="DX1617" s="31"/>
      <c r="DY1617" s="31"/>
      <c r="DZ1617" s="31"/>
      <c r="EA1617" s="31"/>
      <c r="EB1617" s="31"/>
      <c r="EC1617" s="31"/>
      <c r="ED1617" s="31"/>
      <c r="EE1617" s="31"/>
      <c r="EF1617" s="31"/>
      <c r="EG1617" s="31"/>
      <c r="EH1617" s="31"/>
      <c r="EI1617" s="31"/>
      <c r="EJ1617" s="31"/>
      <c r="EK1617" s="31"/>
      <c r="EL1617" s="31"/>
      <c r="EM1617" s="31"/>
      <c r="EN1617" s="31"/>
      <c r="EO1617" s="31"/>
      <c r="EP1617" s="31"/>
      <c r="EQ1617" s="31"/>
      <c r="ER1617" s="31"/>
      <c r="ES1617" s="31"/>
      <c r="ET1617" s="31"/>
      <c r="EU1617" s="31"/>
      <c r="EV1617" s="31"/>
      <c r="EW1617" s="31"/>
      <c r="EX1617" s="31"/>
      <c r="EY1617" s="31"/>
      <c r="EZ1617" s="31"/>
      <c r="FA1617" s="31"/>
      <c r="FB1617" s="31"/>
      <c r="FC1617" s="31"/>
      <c r="FD1617" s="31"/>
      <c r="FE1617" s="31"/>
      <c r="FF1617" s="31"/>
      <c r="FG1617" s="31"/>
      <c r="FH1617" s="31"/>
      <c r="FI1617" s="31"/>
      <c r="FJ1617" s="31"/>
      <c r="FK1617" s="31"/>
      <c r="FL1617" s="31"/>
      <c r="FM1617" s="31"/>
      <c r="FN1617" s="31"/>
      <c r="FO1617" s="31"/>
      <c r="FP1617" s="31"/>
      <c r="FQ1617" s="31"/>
      <c r="FR1617" s="31"/>
      <c r="FS1617" s="31"/>
      <c r="FT1617" s="31"/>
      <c r="FU1617" s="31"/>
      <c r="FV1617" s="31"/>
      <c r="FW1617" s="31"/>
      <c r="FX1617" s="31"/>
      <c r="FY1617" s="31"/>
      <c r="FZ1617" s="31"/>
      <c r="GA1617" s="31"/>
      <c r="GB1617" s="31"/>
      <c r="GC1617" s="31"/>
      <c r="GD1617" s="31"/>
      <c r="GE1617" s="31"/>
      <c r="GF1617" s="31"/>
      <c r="GG1617" s="31"/>
      <c r="GH1617" s="31"/>
      <c r="GI1617" s="31"/>
      <c r="GJ1617" s="31"/>
      <c r="GK1617" s="31"/>
      <c r="GL1617" s="31"/>
      <c r="GM1617" s="31"/>
      <c r="GN1617" s="31"/>
      <c r="GO1617" s="31"/>
      <c r="GP1617" s="31"/>
      <c r="GQ1617" s="31"/>
      <c r="GR1617" s="31"/>
      <c r="GS1617" s="31"/>
      <c r="GT1617" s="31"/>
      <c r="GU1617" s="31"/>
      <c r="GV1617" s="31"/>
      <c r="GW1617" s="31"/>
      <c r="GX1617" s="31"/>
      <c r="GY1617" s="31"/>
      <c r="GZ1617" s="31"/>
    </row>
    <row r="1618" spans="2:208" s="32" customFormat="1" x14ac:dyDescent="0.2">
      <c r="B1618" s="21"/>
      <c r="C1618" s="22"/>
      <c r="D1618" s="22"/>
      <c r="E1618" s="22"/>
      <c r="F1618" s="246"/>
      <c r="G1618" s="121"/>
      <c r="H1618" s="27"/>
      <c r="I1618" s="28"/>
      <c r="J1618" s="29"/>
      <c r="K1618" s="30"/>
      <c r="L1618" s="34"/>
      <c r="M1618" s="35"/>
      <c r="N1618" s="30"/>
      <c r="O1618" s="34"/>
      <c r="P1618" s="35"/>
      <c r="Q1618" s="30"/>
      <c r="R1618" s="34"/>
      <c r="S1618" s="35"/>
      <c r="T1618" s="30"/>
      <c r="U1618" s="34"/>
      <c r="V1618" s="35"/>
      <c r="W1618" s="30"/>
      <c r="X1618" s="34"/>
      <c r="Y1618" s="34"/>
      <c r="Z1618" s="30"/>
      <c r="AA1618" s="34"/>
      <c r="AB1618" s="34"/>
      <c r="AC1618" s="30"/>
      <c r="AD1618" s="34"/>
      <c r="AE1618" s="34"/>
      <c r="AF1618" s="30"/>
      <c r="AG1618" s="34"/>
      <c r="AH1618" s="34"/>
      <c r="AI1618" s="30"/>
      <c r="AJ1618" s="34"/>
      <c r="AK1618" s="34"/>
      <c r="AL1618" s="30"/>
      <c r="AM1618" s="34"/>
      <c r="AN1618" s="34"/>
      <c r="AO1618" s="30"/>
      <c r="AP1618" s="34"/>
      <c r="AQ1618" s="34"/>
      <c r="AR1618" s="30"/>
      <c r="AS1618" s="34"/>
      <c r="AT1618" s="34"/>
      <c r="AU1618" s="30"/>
      <c r="AV1618" s="34"/>
      <c r="AW1618" s="34"/>
      <c r="AX1618" s="30"/>
      <c r="AY1618" s="34"/>
      <c r="AZ1618" s="34"/>
      <c r="BA1618" s="30"/>
      <c r="BB1618" s="34"/>
      <c r="BC1618" s="34"/>
      <c r="BD1618" s="30"/>
      <c r="BE1618" s="34"/>
      <c r="BF1618" s="34"/>
      <c r="BG1618" s="30"/>
      <c r="BH1618" s="34"/>
      <c r="BI1618" s="34"/>
      <c r="BJ1618" s="30"/>
      <c r="BK1618" s="34"/>
      <c r="BL1618" s="34"/>
      <c r="BM1618" s="122"/>
      <c r="BN1618" s="28"/>
      <c r="BO1618" s="34"/>
      <c r="BP1618" s="30"/>
      <c r="BQ1618" s="30"/>
      <c r="BR1618" s="31"/>
      <c r="BS1618" s="31"/>
      <c r="BT1618" s="31"/>
      <c r="BU1618" s="31"/>
      <c r="BV1618" s="31"/>
      <c r="BW1618" s="31"/>
      <c r="BX1618" s="31"/>
      <c r="BY1618" s="31"/>
      <c r="BZ1618" s="31"/>
      <c r="CA1618" s="31"/>
      <c r="CB1618" s="31"/>
      <c r="CC1618" s="31"/>
      <c r="CD1618" s="31"/>
      <c r="CE1618" s="31"/>
      <c r="CF1618" s="31"/>
      <c r="CG1618" s="31"/>
      <c r="CH1618" s="31"/>
      <c r="CI1618" s="31"/>
      <c r="CJ1618" s="31"/>
      <c r="CK1618" s="31"/>
      <c r="CL1618" s="31"/>
      <c r="CM1618" s="31"/>
      <c r="CN1618" s="31"/>
      <c r="CO1618" s="31"/>
      <c r="CP1618" s="31"/>
      <c r="CQ1618" s="31"/>
      <c r="CR1618" s="31"/>
      <c r="CS1618" s="31"/>
      <c r="CT1618" s="31"/>
      <c r="CU1618" s="31"/>
      <c r="CV1618" s="31"/>
      <c r="CW1618" s="31"/>
      <c r="CX1618" s="31"/>
      <c r="CY1618" s="31"/>
      <c r="CZ1618" s="31"/>
      <c r="DA1618" s="31"/>
      <c r="DB1618" s="31"/>
      <c r="DC1618" s="31"/>
      <c r="DD1618" s="31"/>
      <c r="DE1618" s="31"/>
      <c r="DF1618" s="31"/>
      <c r="DG1618" s="31"/>
      <c r="DH1618" s="31"/>
      <c r="DI1618" s="31"/>
      <c r="DJ1618" s="31"/>
      <c r="DK1618" s="31"/>
      <c r="DL1618" s="31"/>
      <c r="DM1618" s="31"/>
      <c r="DN1618" s="31"/>
      <c r="DO1618" s="31"/>
      <c r="DP1618" s="31"/>
      <c r="DQ1618" s="31"/>
      <c r="DR1618" s="31"/>
      <c r="DS1618" s="31"/>
      <c r="DT1618" s="31"/>
      <c r="DU1618" s="31"/>
      <c r="DV1618" s="31"/>
      <c r="DW1618" s="31"/>
      <c r="DX1618" s="31"/>
      <c r="DY1618" s="31"/>
      <c r="DZ1618" s="31"/>
      <c r="EA1618" s="31"/>
      <c r="EB1618" s="31"/>
      <c r="EC1618" s="31"/>
      <c r="ED1618" s="31"/>
      <c r="EE1618" s="31"/>
      <c r="EF1618" s="31"/>
      <c r="EG1618" s="31"/>
      <c r="EH1618" s="31"/>
      <c r="EI1618" s="31"/>
      <c r="EJ1618" s="31"/>
      <c r="EK1618" s="31"/>
      <c r="EL1618" s="31"/>
      <c r="EM1618" s="31"/>
      <c r="EN1618" s="31"/>
      <c r="EO1618" s="31"/>
      <c r="EP1618" s="31"/>
      <c r="EQ1618" s="31"/>
      <c r="ER1618" s="31"/>
      <c r="ES1618" s="31"/>
      <c r="ET1618" s="31"/>
      <c r="EU1618" s="31"/>
      <c r="EV1618" s="31"/>
      <c r="EW1618" s="31"/>
      <c r="EX1618" s="31"/>
      <c r="EY1618" s="31"/>
      <c r="EZ1618" s="31"/>
      <c r="FA1618" s="31"/>
      <c r="FB1618" s="31"/>
      <c r="FC1618" s="31"/>
      <c r="FD1618" s="31"/>
      <c r="FE1618" s="31"/>
      <c r="FF1618" s="31"/>
      <c r="FG1618" s="31"/>
      <c r="FH1618" s="31"/>
      <c r="FI1618" s="31"/>
      <c r="FJ1618" s="31"/>
      <c r="FK1618" s="31"/>
      <c r="FL1618" s="31"/>
      <c r="FM1618" s="31"/>
      <c r="FN1618" s="31"/>
      <c r="FO1618" s="31"/>
      <c r="FP1618" s="31"/>
      <c r="FQ1618" s="31"/>
      <c r="FR1618" s="31"/>
      <c r="FS1618" s="31"/>
      <c r="FT1618" s="31"/>
      <c r="FU1618" s="31"/>
      <c r="FV1618" s="31"/>
      <c r="FW1618" s="31"/>
      <c r="FX1618" s="31"/>
      <c r="FY1618" s="31"/>
      <c r="FZ1618" s="31"/>
      <c r="GA1618" s="31"/>
      <c r="GB1618" s="31"/>
      <c r="GC1618" s="31"/>
      <c r="GD1618" s="31"/>
      <c r="GE1618" s="31"/>
      <c r="GF1618" s="31"/>
      <c r="GG1618" s="31"/>
      <c r="GH1618" s="31"/>
      <c r="GI1618" s="31"/>
      <c r="GJ1618" s="31"/>
      <c r="GK1618" s="31"/>
      <c r="GL1618" s="31"/>
      <c r="GM1618" s="31"/>
      <c r="GN1618" s="31"/>
      <c r="GO1618" s="31"/>
      <c r="GP1618" s="31"/>
      <c r="GQ1618" s="31"/>
      <c r="GR1618" s="31"/>
      <c r="GS1618" s="31"/>
      <c r="GT1618" s="31"/>
      <c r="GU1618" s="31"/>
      <c r="GV1618" s="31"/>
      <c r="GW1618" s="31"/>
      <c r="GX1618" s="31"/>
      <c r="GY1618" s="31"/>
      <c r="GZ1618" s="31"/>
    </row>
    <row r="1619" spans="2:208" s="32" customFormat="1" x14ac:dyDescent="0.2">
      <c r="B1619" s="21"/>
      <c r="C1619" s="22"/>
      <c r="D1619" s="22"/>
      <c r="E1619" s="22"/>
      <c r="F1619" s="246"/>
      <c r="G1619" s="121"/>
      <c r="H1619" s="27"/>
      <c r="I1619" s="28"/>
      <c r="J1619" s="29"/>
      <c r="K1619" s="30"/>
      <c r="L1619" s="34"/>
      <c r="M1619" s="35"/>
      <c r="N1619" s="30"/>
      <c r="O1619" s="34"/>
      <c r="P1619" s="35"/>
      <c r="Q1619" s="30"/>
      <c r="R1619" s="34"/>
      <c r="S1619" s="35"/>
      <c r="T1619" s="30"/>
      <c r="U1619" s="34"/>
      <c r="V1619" s="35"/>
      <c r="W1619" s="30"/>
      <c r="X1619" s="34"/>
      <c r="Y1619" s="34"/>
      <c r="Z1619" s="30"/>
      <c r="AA1619" s="34"/>
      <c r="AB1619" s="34"/>
      <c r="AC1619" s="30"/>
      <c r="AD1619" s="34"/>
      <c r="AE1619" s="34"/>
      <c r="AF1619" s="30"/>
      <c r="AG1619" s="34"/>
      <c r="AH1619" s="34"/>
      <c r="AI1619" s="30"/>
      <c r="AJ1619" s="34"/>
      <c r="AK1619" s="34"/>
      <c r="AL1619" s="30"/>
      <c r="AM1619" s="34"/>
      <c r="AN1619" s="34"/>
      <c r="AO1619" s="30"/>
      <c r="AP1619" s="34"/>
      <c r="AQ1619" s="34"/>
      <c r="AR1619" s="30"/>
      <c r="AS1619" s="34"/>
      <c r="AT1619" s="34"/>
      <c r="AU1619" s="30"/>
      <c r="AV1619" s="34"/>
      <c r="AW1619" s="34"/>
      <c r="AX1619" s="30"/>
      <c r="AY1619" s="34"/>
      <c r="AZ1619" s="34"/>
      <c r="BA1619" s="30"/>
      <c r="BB1619" s="34"/>
      <c r="BC1619" s="34"/>
      <c r="BD1619" s="30"/>
      <c r="BE1619" s="34"/>
      <c r="BF1619" s="34"/>
      <c r="BG1619" s="30"/>
      <c r="BH1619" s="34"/>
      <c r="BI1619" s="34"/>
      <c r="BJ1619" s="30"/>
      <c r="BK1619" s="34"/>
      <c r="BL1619" s="34"/>
      <c r="BM1619" s="122"/>
      <c r="BN1619" s="28"/>
      <c r="BO1619" s="34"/>
      <c r="BP1619" s="30"/>
      <c r="BQ1619" s="30"/>
      <c r="BR1619" s="31"/>
      <c r="BS1619" s="31"/>
      <c r="BT1619" s="31"/>
      <c r="BU1619" s="31"/>
      <c r="BV1619" s="31"/>
      <c r="BW1619" s="31"/>
      <c r="BX1619" s="31"/>
      <c r="BY1619" s="31"/>
      <c r="BZ1619" s="31"/>
      <c r="CA1619" s="31"/>
      <c r="CB1619" s="31"/>
      <c r="CC1619" s="31"/>
      <c r="CD1619" s="31"/>
      <c r="CE1619" s="31"/>
      <c r="CF1619" s="31"/>
      <c r="CG1619" s="31"/>
      <c r="CH1619" s="31"/>
      <c r="CI1619" s="31"/>
      <c r="CJ1619" s="31"/>
      <c r="CK1619" s="31"/>
      <c r="CL1619" s="31"/>
      <c r="CM1619" s="31"/>
      <c r="CN1619" s="31"/>
      <c r="CO1619" s="31"/>
      <c r="CP1619" s="31"/>
      <c r="CQ1619" s="31"/>
      <c r="CR1619" s="31"/>
      <c r="CS1619" s="31"/>
      <c r="CT1619" s="31"/>
      <c r="CU1619" s="31"/>
      <c r="CV1619" s="31"/>
      <c r="CW1619" s="31"/>
      <c r="CX1619" s="31"/>
      <c r="CY1619" s="31"/>
      <c r="CZ1619" s="31"/>
      <c r="DA1619" s="31"/>
      <c r="DB1619" s="31"/>
      <c r="DC1619" s="31"/>
      <c r="DD1619" s="31"/>
      <c r="DE1619" s="31"/>
      <c r="DF1619" s="31"/>
      <c r="DG1619" s="31"/>
      <c r="DH1619" s="31"/>
      <c r="DI1619" s="31"/>
      <c r="DJ1619" s="31"/>
      <c r="DK1619" s="31"/>
      <c r="DL1619" s="31"/>
      <c r="DM1619" s="31"/>
      <c r="DN1619" s="31"/>
      <c r="DO1619" s="31"/>
      <c r="DP1619" s="31"/>
      <c r="DQ1619" s="31"/>
      <c r="DR1619" s="31"/>
      <c r="DS1619" s="31"/>
      <c r="DT1619" s="31"/>
      <c r="DU1619" s="31"/>
      <c r="DV1619" s="31"/>
      <c r="DW1619" s="31"/>
      <c r="DX1619" s="31"/>
      <c r="DY1619" s="31"/>
      <c r="DZ1619" s="31"/>
      <c r="EA1619" s="31"/>
      <c r="EB1619" s="31"/>
      <c r="EC1619" s="31"/>
      <c r="ED1619" s="31"/>
      <c r="EE1619" s="31"/>
      <c r="EF1619" s="31"/>
      <c r="EG1619" s="31"/>
      <c r="EH1619" s="31"/>
      <c r="EI1619" s="31"/>
      <c r="EJ1619" s="31"/>
      <c r="EK1619" s="31"/>
      <c r="EL1619" s="31"/>
      <c r="EM1619" s="31"/>
      <c r="EN1619" s="31"/>
      <c r="EO1619" s="31"/>
      <c r="EP1619" s="31"/>
      <c r="EQ1619" s="31"/>
      <c r="ER1619" s="31"/>
      <c r="ES1619" s="31"/>
      <c r="ET1619" s="31"/>
      <c r="EU1619" s="31"/>
      <c r="EV1619" s="31"/>
      <c r="EW1619" s="31"/>
      <c r="EX1619" s="31"/>
      <c r="EY1619" s="31"/>
      <c r="EZ1619" s="31"/>
      <c r="FA1619" s="31"/>
      <c r="FB1619" s="31"/>
      <c r="FC1619" s="31"/>
      <c r="FD1619" s="31"/>
      <c r="FE1619" s="31"/>
      <c r="FF1619" s="31"/>
      <c r="FG1619" s="31"/>
      <c r="FH1619" s="31"/>
      <c r="FI1619" s="31"/>
      <c r="FJ1619" s="31"/>
      <c r="FK1619" s="31"/>
      <c r="FL1619" s="31"/>
      <c r="FM1619" s="31"/>
      <c r="FN1619" s="31"/>
      <c r="FO1619" s="31"/>
      <c r="FP1619" s="31"/>
      <c r="FQ1619" s="31"/>
      <c r="FR1619" s="31"/>
      <c r="FS1619" s="31"/>
      <c r="FT1619" s="31"/>
      <c r="FU1619" s="31"/>
      <c r="FV1619" s="31"/>
      <c r="FW1619" s="31"/>
      <c r="FX1619" s="31"/>
      <c r="FY1619" s="31"/>
      <c r="FZ1619" s="31"/>
      <c r="GA1619" s="31"/>
      <c r="GB1619" s="31"/>
      <c r="GC1619" s="31"/>
      <c r="GD1619" s="31"/>
      <c r="GE1619" s="31"/>
      <c r="GF1619" s="31"/>
      <c r="GG1619" s="31"/>
      <c r="GH1619" s="31"/>
      <c r="GI1619" s="31"/>
      <c r="GJ1619" s="31"/>
      <c r="GK1619" s="31"/>
      <c r="GL1619" s="31"/>
      <c r="GM1619" s="31"/>
      <c r="GN1619" s="31"/>
      <c r="GO1619" s="31"/>
      <c r="GP1619" s="31"/>
      <c r="GQ1619" s="31"/>
      <c r="GR1619" s="31"/>
      <c r="GS1619" s="31"/>
      <c r="GT1619" s="31"/>
      <c r="GU1619" s="31"/>
      <c r="GV1619" s="31"/>
      <c r="GW1619" s="31"/>
      <c r="GX1619" s="31"/>
      <c r="GY1619" s="31"/>
      <c r="GZ1619" s="31"/>
    </row>
    <row r="1620" spans="2:208" s="32" customFormat="1" x14ac:dyDescent="0.2">
      <c r="B1620" s="21"/>
      <c r="C1620" s="22"/>
      <c r="D1620" s="22"/>
      <c r="E1620" s="22"/>
      <c r="F1620" s="246"/>
      <c r="G1620" s="121"/>
      <c r="H1620" s="27"/>
      <c r="I1620" s="28"/>
      <c r="J1620" s="29"/>
      <c r="K1620" s="30"/>
      <c r="L1620" s="34"/>
      <c r="M1620" s="35"/>
      <c r="N1620" s="30"/>
      <c r="O1620" s="34"/>
      <c r="P1620" s="35"/>
      <c r="Q1620" s="30"/>
      <c r="R1620" s="34"/>
      <c r="S1620" s="35"/>
      <c r="T1620" s="30"/>
      <c r="U1620" s="34"/>
      <c r="V1620" s="35"/>
      <c r="W1620" s="30"/>
      <c r="X1620" s="34"/>
      <c r="Y1620" s="34"/>
      <c r="Z1620" s="30"/>
      <c r="AA1620" s="34"/>
      <c r="AB1620" s="34"/>
      <c r="AC1620" s="30"/>
      <c r="AD1620" s="34"/>
      <c r="AE1620" s="34"/>
      <c r="AF1620" s="30"/>
      <c r="AG1620" s="34"/>
      <c r="AH1620" s="34"/>
      <c r="AI1620" s="30"/>
      <c r="AJ1620" s="34"/>
      <c r="AK1620" s="34"/>
      <c r="AL1620" s="30"/>
      <c r="AM1620" s="34"/>
      <c r="AN1620" s="34"/>
      <c r="AO1620" s="30"/>
      <c r="AP1620" s="34"/>
      <c r="AQ1620" s="34"/>
      <c r="AR1620" s="30"/>
      <c r="AS1620" s="34"/>
      <c r="AT1620" s="34"/>
      <c r="AU1620" s="30"/>
      <c r="AV1620" s="34"/>
      <c r="AW1620" s="34"/>
      <c r="AX1620" s="30"/>
      <c r="AY1620" s="34"/>
      <c r="AZ1620" s="34"/>
      <c r="BA1620" s="30"/>
      <c r="BB1620" s="34"/>
      <c r="BC1620" s="34"/>
      <c r="BD1620" s="30"/>
      <c r="BE1620" s="34"/>
      <c r="BF1620" s="34"/>
      <c r="BG1620" s="30"/>
      <c r="BH1620" s="34"/>
      <c r="BI1620" s="34"/>
      <c r="BJ1620" s="30"/>
      <c r="BK1620" s="34"/>
      <c r="BL1620" s="34"/>
      <c r="BM1620" s="122"/>
      <c r="BN1620" s="28"/>
      <c r="BO1620" s="34"/>
      <c r="BP1620" s="30"/>
      <c r="BQ1620" s="30"/>
      <c r="BR1620" s="31"/>
      <c r="BS1620" s="31"/>
      <c r="BT1620" s="31"/>
      <c r="BU1620" s="31"/>
      <c r="BV1620" s="31"/>
      <c r="BW1620" s="31"/>
      <c r="BX1620" s="31"/>
      <c r="BY1620" s="31"/>
      <c r="BZ1620" s="31"/>
      <c r="CA1620" s="31"/>
      <c r="CB1620" s="31"/>
      <c r="CC1620" s="31"/>
      <c r="CD1620" s="31"/>
      <c r="CE1620" s="31"/>
      <c r="CF1620" s="31"/>
      <c r="CG1620" s="31"/>
      <c r="CH1620" s="31"/>
      <c r="CI1620" s="31"/>
      <c r="CJ1620" s="31"/>
      <c r="CK1620" s="31"/>
      <c r="CL1620" s="31"/>
      <c r="CM1620" s="31"/>
      <c r="CN1620" s="31"/>
      <c r="CO1620" s="31"/>
      <c r="CP1620" s="31"/>
      <c r="CQ1620" s="31"/>
      <c r="CR1620" s="31"/>
      <c r="CS1620" s="31"/>
      <c r="CT1620" s="31"/>
      <c r="CU1620" s="31"/>
      <c r="CV1620" s="31"/>
      <c r="CW1620" s="31"/>
      <c r="CX1620" s="31"/>
      <c r="CY1620" s="31"/>
      <c r="CZ1620" s="31"/>
      <c r="DA1620" s="31"/>
      <c r="DB1620" s="31"/>
      <c r="DC1620" s="31"/>
      <c r="DD1620" s="31"/>
      <c r="DE1620" s="31"/>
      <c r="DF1620" s="31"/>
      <c r="DG1620" s="31"/>
      <c r="DH1620" s="31"/>
      <c r="DI1620" s="31"/>
      <c r="DJ1620" s="31"/>
      <c r="DK1620" s="31"/>
      <c r="DL1620" s="31"/>
      <c r="DM1620" s="31"/>
      <c r="DN1620" s="31"/>
      <c r="DO1620" s="31"/>
      <c r="DP1620" s="31"/>
      <c r="DQ1620" s="31"/>
      <c r="DR1620" s="31"/>
      <c r="DS1620" s="31"/>
      <c r="DT1620" s="31"/>
      <c r="DU1620" s="31"/>
      <c r="DV1620" s="31"/>
      <c r="DW1620" s="31"/>
      <c r="DX1620" s="31"/>
      <c r="DY1620" s="31"/>
      <c r="DZ1620" s="31"/>
      <c r="EA1620" s="31"/>
      <c r="EB1620" s="31"/>
      <c r="EC1620" s="31"/>
      <c r="ED1620" s="31"/>
      <c r="EE1620" s="31"/>
      <c r="EF1620" s="31"/>
      <c r="EG1620" s="31"/>
      <c r="EH1620" s="31"/>
      <c r="EI1620" s="31"/>
      <c r="EJ1620" s="31"/>
      <c r="EK1620" s="31"/>
      <c r="EL1620" s="31"/>
      <c r="EM1620" s="31"/>
      <c r="EN1620" s="31"/>
      <c r="EO1620" s="31"/>
      <c r="EP1620" s="31"/>
      <c r="EQ1620" s="31"/>
      <c r="ER1620" s="31"/>
      <c r="ES1620" s="31"/>
      <c r="ET1620" s="31"/>
      <c r="EU1620" s="31"/>
      <c r="EV1620" s="31"/>
      <c r="EW1620" s="31"/>
      <c r="EX1620" s="31"/>
      <c r="EY1620" s="31"/>
      <c r="EZ1620" s="31"/>
      <c r="FA1620" s="31"/>
      <c r="FB1620" s="31"/>
      <c r="FC1620" s="31"/>
      <c r="FD1620" s="31"/>
      <c r="FE1620" s="31"/>
      <c r="FF1620" s="31"/>
      <c r="FG1620" s="31"/>
      <c r="FH1620" s="31"/>
      <c r="FI1620" s="31"/>
      <c r="FJ1620" s="31"/>
      <c r="FK1620" s="31"/>
      <c r="FL1620" s="31"/>
      <c r="FM1620" s="31"/>
      <c r="FN1620" s="31"/>
      <c r="FO1620" s="31"/>
      <c r="FP1620" s="31"/>
      <c r="FQ1620" s="31"/>
      <c r="FR1620" s="31"/>
      <c r="FS1620" s="31"/>
      <c r="FT1620" s="31"/>
      <c r="FU1620" s="31"/>
      <c r="FV1620" s="31"/>
      <c r="FW1620" s="31"/>
      <c r="FX1620" s="31"/>
      <c r="FY1620" s="31"/>
      <c r="FZ1620" s="31"/>
      <c r="GA1620" s="31"/>
      <c r="GB1620" s="31"/>
      <c r="GC1620" s="31"/>
      <c r="GD1620" s="31"/>
      <c r="GE1620" s="31"/>
      <c r="GF1620" s="31"/>
      <c r="GG1620" s="31"/>
      <c r="GH1620" s="31"/>
      <c r="GI1620" s="31"/>
      <c r="GJ1620" s="31"/>
      <c r="GK1620" s="31"/>
      <c r="GL1620" s="31"/>
      <c r="GM1620" s="31"/>
      <c r="GN1620" s="31"/>
      <c r="GO1620" s="31"/>
      <c r="GP1620" s="31"/>
      <c r="GQ1620" s="31"/>
      <c r="GR1620" s="31"/>
      <c r="GS1620" s="31"/>
      <c r="GT1620" s="31"/>
      <c r="GU1620" s="31"/>
      <c r="GV1620" s="31"/>
      <c r="GW1620" s="31"/>
      <c r="GX1620" s="31"/>
      <c r="GY1620" s="31"/>
      <c r="GZ1620" s="31"/>
    </row>
    <row r="1621" spans="2:208" s="32" customFormat="1" x14ac:dyDescent="0.2">
      <c r="B1621" s="21"/>
      <c r="C1621" s="22"/>
      <c r="D1621" s="22"/>
      <c r="E1621" s="22"/>
      <c r="F1621" s="246"/>
      <c r="G1621" s="121"/>
      <c r="H1621" s="27"/>
      <c r="I1621" s="28"/>
      <c r="J1621" s="29"/>
      <c r="K1621" s="30"/>
      <c r="L1621" s="34"/>
      <c r="M1621" s="35"/>
      <c r="N1621" s="30"/>
      <c r="O1621" s="34"/>
      <c r="P1621" s="35"/>
      <c r="Q1621" s="30"/>
      <c r="R1621" s="34"/>
      <c r="S1621" s="35"/>
      <c r="T1621" s="30"/>
      <c r="U1621" s="34"/>
      <c r="V1621" s="35"/>
      <c r="W1621" s="30"/>
      <c r="X1621" s="34"/>
      <c r="Y1621" s="34"/>
      <c r="Z1621" s="30"/>
      <c r="AA1621" s="34"/>
      <c r="AB1621" s="34"/>
      <c r="AC1621" s="30"/>
      <c r="AD1621" s="34"/>
      <c r="AE1621" s="34"/>
      <c r="AF1621" s="30"/>
      <c r="AG1621" s="34"/>
      <c r="AH1621" s="34"/>
      <c r="AI1621" s="30"/>
      <c r="AJ1621" s="34"/>
      <c r="AK1621" s="34"/>
      <c r="AL1621" s="30"/>
      <c r="AM1621" s="34"/>
      <c r="AN1621" s="34"/>
      <c r="AO1621" s="30"/>
      <c r="AP1621" s="34"/>
      <c r="AQ1621" s="34"/>
      <c r="AR1621" s="30"/>
      <c r="AS1621" s="34"/>
      <c r="AT1621" s="34"/>
      <c r="AU1621" s="30"/>
      <c r="AV1621" s="34"/>
      <c r="AW1621" s="34"/>
      <c r="AX1621" s="30"/>
      <c r="AY1621" s="34"/>
      <c r="AZ1621" s="34"/>
      <c r="BA1621" s="30"/>
      <c r="BB1621" s="34"/>
      <c r="BC1621" s="34"/>
      <c r="BD1621" s="30"/>
      <c r="BE1621" s="34"/>
      <c r="BF1621" s="34"/>
      <c r="BG1621" s="30"/>
      <c r="BH1621" s="34"/>
      <c r="BI1621" s="34"/>
      <c r="BJ1621" s="30"/>
      <c r="BK1621" s="34"/>
      <c r="BL1621" s="34"/>
      <c r="BM1621" s="122"/>
      <c r="BN1621" s="28"/>
      <c r="BO1621" s="34"/>
      <c r="BP1621" s="30"/>
      <c r="BQ1621" s="30"/>
      <c r="BR1621" s="31"/>
      <c r="BS1621" s="31"/>
      <c r="BT1621" s="31"/>
      <c r="BU1621" s="31"/>
      <c r="BV1621" s="31"/>
      <c r="BW1621" s="31"/>
      <c r="BX1621" s="31"/>
      <c r="BY1621" s="31"/>
      <c r="BZ1621" s="31"/>
      <c r="CA1621" s="31"/>
      <c r="CB1621" s="31"/>
      <c r="CC1621" s="31"/>
      <c r="CD1621" s="31"/>
      <c r="CE1621" s="31"/>
      <c r="CF1621" s="31"/>
      <c r="CG1621" s="31"/>
      <c r="CH1621" s="31"/>
      <c r="CI1621" s="31"/>
      <c r="CJ1621" s="31"/>
      <c r="CK1621" s="31"/>
      <c r="CL1621" s="31"/>
      <c r="CM1621" s="31"/>
      <c r="CN1621" s="31"/>
      <c r="CO1621" s="31"/>
      <c r="CP1621" s="31"/>
      <c r="CQ1621" s="31"/>
      <c r="CR1621" s="31"/>
      <c r="CS1621" s="31"/>
      <c r="CT1621" s="31"/>
      <c r="CU1621" s="31"/>
      <c r="CV1621" s="31"/>
      <c r="CW1621" s="31"/>
      <c r="CX1621" s="31"/>
      <c r="CY1621" s="31"/>
      <c r="CZ1621" s="31"/>
      <c r="DA1621" s="31"/>
      <c r="DB1621" s="31"/>
      <c r="DC1621" s="31"/>
      <c r="DD1621" s="31"/>
      <c r="DE1621" s="31"/>
      <c r="DF1621" s="31"/>
      <c r="DG1621" s="31"/>
      <c r="DH1621" s="31"/>
      <c r="DI1621" s="31"/>
      <c r="DJ1621" s="31"/>
      <c r="DK1621" s="31"/>
      <c r="DL1621" s="31"/>
      <c r="DM1621" s="31"/>
      <c r="DN1621" s="31"/>
      <c r="DO1621" s="31"/>
      <c r="DP1621" s="31"/>
      <c r="DQ1621" s="31"/>
      <c r="DR1621" s="31"/>
      <c r="DS1621" s="31"/>
      <c r="DT1621" s="31"/>
      <c r="DU1621" s="31"/>
      <c r="DV1621" s="31"/>
      <c r="DW1621" s="31"/>
      <c r="DX1621" s="31"/>
      <c r="DY1621" s="31"/>
      <c r="DZ1621" s="31"/>
      <c r="EA1621" s="31"/>
      <c r="EB1621" s="31"/>
      <c r="EC1621" s="31"/>
      <c r="ED1621" s="31"/>
      <c r="EE1621" s="31"/>
      <c r="EF1621" s="31"/>
      <c r="EG1621" s="31"/>
      <c r="EH1621" s="31"/>
      <c r="EI1621" s="31"/>
      <c r="EJ1621" s="31"/>
      <c r="EK1621" s="31"/>
      <c r="EL1621" s="31"/>
      <c r="EM1621" s="31"/>
      <c r="EN1621" s="31"/>
      <c r="EO1621" s="31"/>
      <c r="EP1621" s="31"/>
      <c r="EQ1621" s="31"/>
      <c r="ER1621" s="31"/>
      <c r="ES1621" s="31"/>
      <c r="ET1621" s="31"/>
      <c r="EU1621" s="31"/>
      <c r="EV1621" s="31"/>
      <c r="EW1621" s="31"/>
      <c r="EX1621" s="31"/>
      <c r="EY1621" s="31"/>
      <c r="EZ1621" s="31"/>
      <c r="FA1621" s="31"/>
      <c r="FB1621" s="31"/>
      <c r="FC1621" s="31"/>
      <c r="FD1621" s="31"/>
      <c r="FE1621" s="31"/>
      <c r="FF1621" s="31"/>
      <c r="FG1621" s="31"/>
      <c r="FH1621" s="31"/>
      <c r="FI1621" s="31"/>
      <c r="FJ1621" s="31"/>
      <c r="FK1621" s="31"/>
      <c r="FL1621" s="31"/>
      <c r="FM1621" s="31"/>
      <c r="FN1621" s="31"/>
      <c r="FO1621" s="31"/>
      <c r="FP1621" s="31"/>
      <c r="FQ1621" s="31"/>
      <c r="FR1621" s="31"/>
      <c r="FS1621" s="31"/>
      <c r="FT1621" s="31"/>
      <c r="FU1621" s="31"/>
      <c r="FV1621" s="31"/>
      <c r="FW1621" s="31"/>
      <c r="FX1621" s="31"/>
      <c r="FY1621" s="31"/>
      <c r="FZ1621" s="31"/>
      <c r="GA1621" s="31"/>
      <c r="GB1621" s="31"/>
      <c r="GC1621" s="31"/>
      <c r="GD1621" s="31"/>
      <c r="GE1621" s="31"/>
      <c r="GF1621" s="31"/>
      <c r="GG1621" s="31"/>
      <c r="GH1621" s="31"/>
      <c r="GI1621" s="31"/>
      <c r="GJ1621" s="31"/>
      <c r="GK1621" s="31"/>
      <c r="GL1621" s="31"/>
      <c r="GM1621" s="31"/>
      <c r="GN1621" s="31"/>
      <c r="GO1621" s="31"/>
      <c r="GP1621" s="31"/>
      <c r="GQ1621" s="31"/>
      <c r="GR1621" s="31"/>
      <c r="GS1621" s="31"/>
      <c r="GT1621" s="31"/>
      <c r="GU1621" s="31"/>
      <c r="GV1621" s="31"/>
      <c r="GW1621" s="31"/>
      <c r="GX1621" s="31"/>
      <c r="GY1621" s="31"/>
      <c r="GZ1621" s="31"/>
    </row>
    <row r="1622" spans="2:208" s="32" customFormat="1" x14ac:dyDescent="0.2">
      <c r="B1622" s="21"/>
      <c r="C1622" s="22"/>
      <c r="D1622" s="22"/>
      <c r="E1622" s="22"/>
      <c r="F1622" s="246"/>
      <c r="G1622" s="121"/>
      <c r="H1622" s="27"/>
      <c r="I1622" s="28"/>
      <c r="J1622" s="29"/>
      <c r="K1622" s="30"/>
      <c r="L1622" s="34"/>
      <c r="M1622" s="35"/>
      <c r="N1622" s="30"/>
      <c r="O1622" s="34"/>
      <c r="P1622" s="35"/>
      <c r="Q1622" s="30"/>
      <c r="R1622" s="34"/>
      <c r="S1622" s="35"/>
      <c r="T1622" s="30"/>
      <c r="U1622" s="34"/>
      <c r="V1622" s="35"/>
      <c r="W1622" s="30"/>
      <c r="X1622" s="34"/>
      <c r="Y1622" s="34"/>
      <c r="Z1622" s="30"/>
      <c r="AA1622" s="34"/>
      <c r="AB1622" s="34"/>
      <c r="AC1622" s="30"/>
      <c r="AD1622" s="34"/>
      <c r="AE1622" s="34"/>
      <c r="AF1622" s="30"/>
      <c r="AG1622" s="34"/>
      <c r="AH1622" s="34"/>
      <c r="AI1622" s="30"/>
      <c r="AJ1622" s="34"/>
      <c r="AK1622" s="34"/>
      <c r="AL1622" s="30"/>
      <c r="AM1622" s="34"/>
      <c r="AN1622" s="34"/>
      <c r="AO1622" s="30"/>
      <c r="AP1622" s="34"/>
      <c r="AQ1622" s="34"/>
      <c r="AR1622" s="30"/>
      <c r="AS1622" s="34"/>
      <c r="AT1622" s="34"/>
      <c r="AU1622" s="30"/>
      <c r="AV1622" s="34"/>
      <c r="AW1622" s="34"/>
      <c r="AX1622" s="30"/>
      <c r="AY1622" s="34"/>
      <c r="AZ1622" s="34"/>
      <c r="BA1622" s="30"/>
      <c r="BB1622" s="34"/>
      <c r="BC1622" s="34"/>
      <c r="BD1622" s="30"/>
      <c r="BE1622" s="34"/>
      <c r="BF1622" s="34"/>
      <c r="BG1622" s="30"/>
      <c r="BH1622" s="34"/>
      <c r="BI1622" s="34"/>
      <c r="BJ1622" s="30"/>
      <c r="BK1622" s="34"/>
      <c r="BL1622" s="34"/>
      <c r="BM1622" s="122"/>
      <c r="BN1622" s="28"/>
      <c r="BO1622" s="34"/>
      <c r="BP1622" s="30"/>
      <c r="BQ1622" s="30"/>
      <c r="BR1622" s="31"/>
      <c r="BS1622" s="31"/>
      <c r="BT1622" s="31"/>
      <c r="BU1622" s="31"/>
      <c r="BV1622" s="31"/>
      <c r="BW1622" s="31"/>
      <c r="BX1622" s="31"/>
      <c r="BY1622" s="31"/>
      <c r="BZ1622" s="31"/>
      <c r="CA1622" s="31"/>
      <c r="CB1622" s="31"/>
      <c r="CC1622" s="31"/>
      <c r="CD1622" s="31"/>
      <c r="CE1622" s="31"/>
      <c r="CF1622" s="31"/>
      <c r="CG1622" s="31"/>
      <c r="CH1622" s="31"/>
      <c r="CI1622" s="31"/>
      <c r="CJ1622" s="31"/>
      <c r="CK1622" s="31"/>
      <c r="CL1622" s="31"/>
      <c r="CM1622" s="31"/>
      <c r="CN1622" s="31"/>
      <c r="CO1622" s="31"/>
      <c r="CP1622" s="31"/>
      <c r="CQ1622" s="31"/>
      <c r="CR1622" s="31"/>
      <c r="CS1622" s="31"/>
      <c r="CT1622" s="31"/>
      <c r="CU1622" s="31"/>
      <c r="CV1622" s="31"/>
      <c r="CW1622" s="31"/>
      <c r="CX1622" s="31"/>
      <c r="CY1622" s="31"/>
      <c r="CZ1622" s="31"/>
      <c r="DA1622" s="31"/>
      <c r="DB1622" s="31"/>
      <c r="DC1622" s="31"/>
      <c r="DD1622" s="31"/>
      <c r="DE1622" s="31"/>
      <c r="DF1622" s="31"/>
      <c r="DG1622" s="31"/>
      <c r="DH1622" s="31"/>
      <c r="DI1622" s="31"/>
      <c r="DJ1622" s="31"/>
      <c r="DK1622" s="31"/>
      <c r="DL1622" s="31"/>
      <c r="DM1622" s="31"/>
      <c r="DN1622" s="31"/>
      <c r="DO1622" s="31"/>
      <c r="DP1622" s="31"/>
      <c r="DQ1622" s="31"/>
      <c r="DR1622" s="31"/>
      <c r="DS1622" s="31"/>
      <c r="DT1622" s="31"/>
      <c r="DU1622" s="31"/>
      <c r="DV1622" s="31"/>
      <c r="DW1622" s="31"/>
      <c r="DX1622" s="31"/>
      <c r="DY1622" s="31"/>
      <c r="DZ1622" s="31"/>
      <c r="EA1622" s="31"/>
      <c r="EB1622" s="31"/>
      <c r="EC1622" s="31"/>
      <c r="ED1622" s="31"/>
      <c r="EE1622" s="31"/>
      <c r="EF1622" s="31"/>
      <c r="EG1622" s="31"/>
      <c r="EH1622" s="31"/>
      <c r="EI1622" s="31"/>
      <c r="EJ1622" s="31"/>
      <c r="EK1622" s="31"/>
      <c r="EL1622" s="31"/>
      <c r="EM1622" s="31"/>
      <c r="EN1622" s="31"/>
      <c r="EO1622" s="31"/>
      <c r="EP1622" s="31"/>
      <c r="EQ1622" s="31"/>
      <c r="ER1622" s="31"/>
      <c r="ES1622" s="31"/>
      <c r="ET1622" s="31"/>
      <c r="EU1622" s="31"/>
      <c r="EV1622" s="31"/>
      <c r="EW1622" s="31"/>
      <c r="EX1622" s="31"/>
      <c r="EY1622" s="31"/>
      <c r="EZ1622" s="31"/>
      <c r="FA1622" s="31"/>
      <c r="FB1622" s="31"/>
      <c r="FC1622" s="31"/>
      <c r="FD1622" s="31"/>
      <c r="FE1622" s="31"/>
      <c r="FF1622" s="31"/>
      <c r="FG1622" s="31"/>
      <c r="FH1622" s="31"/>
      <c r="FI1622" s="31"/>
      <c r="FJ1622" s="31"/>
      <c r="FK1622" s="31"/>
      <c r="FL1622" s="31"/>
      <c r="FM1622" s="31"/>
      <c r="FN1622" s="31"/>
      <c r="FO1622" s="31"/>
      <c r="FP1622" s="31"/>
      <c r="FQ1622" s="31"/>
      <c r="FR1622" s="31"/>
      <c r="FS1622" s="31"/>
      <c r="FT1622" s="31"/>
      <c r="FU1622" s="31"/>
      <c r="FV1622" s="31"/>
      <c r="FW1622" s="31"/>
      <c r="FX1622" s="31"/>
      <c r="FY1622" s="31"/>
      <c r="FZ1622" s="31"/>
      <c r="GA1622" s="31"/>
      <c r="GB1622" s="31"/>
      <c r="GC1622" s="31"/>
      <c r="GD1622" s="31"/>
      <c r="GE1622" s="31"/>
      <c r="GF1622" s="31"/>
      <c r="GG1622" s="31"/>
      <c r="GH1622" s="31"/>
      <c r="GI1622" s="31"/>
      <c r="GJ1622" s="31"/>
      <c r="GK1622" s="31"/>
      <c r="GL1622" s="31"/>
      <c r="GM1622" s="31"/>
      <c r="GN1622" s="31"/>
      <c r="GO1622" s="31"/>
      <c r="GP1622" s="31"/>
      <c r="GQ1622" s="31"/>
      <c r="GR1622" s="31"/>
      <c r="GS1622" s="31"/>
      <c r="GT1622" s="31"/>
      <c r="GU1622" s="31"/>
      <c r="GV1622" s="31"/>
      <c r="GW1622" s="31"/>
      <c r="GX1622" s="31"/>
      <c r="GY1622" s="31"/>
      <c r="GZ1622" s="31"/>
    </row>
    <row r="1623" spans="2:208" s="32" customFormat="1" x14ac:dyDescent="0.2">
      <c r="B1623" s="21"/>
      <c r="C1623" s="22"/>
      <c r="D1623" s="22"/>
      <c r="E1623" s="22"/>
      <c r="F1623" s="246"/>
      <c r="G1623" s="121"/>
      <c r="H1623" s="27"/>
      <c r="I1623" s="28"/>
      <c r="J1623" s="29"/>
      <c r="K1623" s="30"/>
      <c r="L1623" s="34"/>
      <c r="M1623" s="35"/>
      <c r="N1623" s="30"/>
      <c r="O1623" s="34"/>
      <c r="P1623" s="35"/>
      <c r="Q1623" s="30"/>
      <c r="R1623" s="34"/>
      <c r="S1623" s="35"/>
      <c r="T1623" s="30"/>
      <c r="U1623" s="34"/>
      <c r="V1623" s="35"/>
      <c r="W1623" s="30"/>
      <c r="X1623" s="34"/>
      <c r="Y1623" s="34"/>
      <c r="Z1623" s="30"/>
      <c r="AA1623" s="34"/>
      <c r="AB1623" s="34"/>
      <c r="AC1623" s="30"/>
      <c r="AD1623" s="34"/>
      <c r="AE1623" s="34"/>
      <c r="AF1623" s="30"/>
      <c r="AG1623" s="34"/>
      <c r="AH1623" s="34"/>
      <c r="AI1623" s="30"/>
      <c r="AJ1623" s="34"/>
      <c r="AK1623" s="34"/>
      <c r="AL1623" s="30"/>
      <c r="AM1623" s="34"/>
      <c r="AN1623" s="34"/>
      <c r="AO1623" s="30"/>
      <c r="AP1623" s="34"/>
      <c r="AQ1623" s="34"/>
      <c r="AR1623" s="30"/>
      <c r="AS1623" s="34"/>
      <c r="AT1623" s="34"/>
      <c r="AU1623" s="30"/>
      <c r="AV1623" s="34"/>
      <c r="AW1623" s="34"/>
      <c r="AX1623" s="30"/>
      <c r="AY1623" s="34"/>
      <c r="AZ1623" s="34"/>
      <c r="BA1623" s="30"/>
      <c r="BB1623" s="34"/>
      <c r="BC1623" s="34"/>
      <c r="BD1623" s="30"/>
      <c r="BE1623" s="34"/>
      <c r="BF1623" s="34"/>
      <c r="BG1623" s="30"/>
      <c r="BH1623" s="34"/>
      <c r="BI1623" s="34"/>
      <c r="BJ1623" s="30"/>
      <c r="BK1623" s="34"/>
      <c r="BL1623" s="34"/>
      <c r="BM1623" s="122"/>
      <c r="BN1623" s="28"/>
      <c r="BO1623" s="34"/>
      <c r="BP1623" s="30"/>
      <c r="BQ1623" s="30"/>
      <c r="BR1623" s="31"/>
      <c r="BS1623" s="31"/>
      <c r="BT1623" s="31"/>
      <c r="BU1623" s="31"/>
      <c r="BV1623" s="31"/>
      <c r="BW1623" s="31"/>
      <c r="BX1623" s="31"/>
      <c r="BY1623" s="31"/>
      <c r="BZ1623" s="31"/>
      <c r="CA1623" s="31"/>
      <c r="CB1623" s="31"/>
      <c r="CC1623" s="31"/>
      <c r="CD1623" s="31"/>
      <c r="CE1623" s="31"/>
      <c r="CF1623" s="31"/>
      <c r="CG1623" s="31"/>
      <c r="CH1623" s="31"/>
      <c r="CI1623" s="31"/>
      <c r="CJ1623" s="31"/>
      <c r="CK1623" s="31"/>
      <c r="CL1623" s="31"/>
      <c r="CM1623" s="31"/>
      <c r="CN1623" s="31"/>
      <c r="CO1623" s="31"/>
      <c r="CP1623" s="31"/>
      <c r="CQ1623" s="31"/>
      <c r="CR1623" s="31"/>
      <c r="CS1623" s="31"/>
      <c r="CT1623" s="31"/>
      <c r="CU1623" s="31"/>
      <c r="CV1623" s="31"/>
      <c r="CW1623" s="31"/>
      <c r="CX1623" s="31"/>
      <c r="CY1623" s="31"/>
      <c r="CZ1623" s="31"/>
      <c r="DA1623" s="31"/>
      <c r="DB1623" s="31"/>
      <c r="DC1623" s="31"/>
      <c r="DD1623" s="31"/>
      <c r="DE1623" s="31"/>
      <c r="DF1623" s="31"/>
      <c r="DG1623" s="31"/>
      <c r="DH1623" s="31"/>
      <c r="DI1623" s="31"/>
      <c r="DJ1623" s="31"/>
      <c r="DK1623" s="31"/>
      <c r="DL1623" s="31"/>
      <c r="DM1623" s="31"/>
      <c r="DN1623" s="31"/>
      <c r="DO1623" s="31"/>
      <c r="DP1623" s="31"/>
      <c r="DQ1623" s="31"/>
      <c r="DR1623" s="31"/>
      <c r="DS1623" s="31"/>
      <c r="DT1623" s="31"/>
      <c r="DU1623" s="31"/>
      <c r="DV1623" s="31"/>
      <c r="DW1623" s="31"/>
      <c r="DX1623" s="31"/>
      <c r="DY1623" s="31"/>
      <c r="DZ1623" s="31"/>
      <c r="EA1623" s="31"/>
      <c r="EB1623" s="31"/>
      <c r="EC1623" s="31"/>
      <c r="ED1623" s="31"/>
      <c r="EE1623" s="31"/>
      <c r="EF1623" s="31"/>
      <c r="EG1623" s="31"/>
      <c r="EH1623" s="31"/>
      <c r="EI1623" s="31"/>
      <c r="EJ1623" s="31"/>
      <c r="EK1623" s="31"/>
      <c r="EL1623" s="31"/>
      <c r="EM1623" s="31"/>
      <c r="EN1623" s="31"/>
      <c r="EO1623" s="31"/>
      <c r="EP1623" s="31"/>
      <c r="EQ1623" s="31"/>
      <c r="ER1623" s="31"/>
      <c r="ES1623" s="31"/>
      <c r="ET1623" s="31"/>
      <c r="EU1623" s="31"/>
      <c r="EV1623" s="31"/>
      <c r="EW1623" s="31"/>
      <c r="EX1623" s="31"/>
      <c r="EY1623" s="31"/>
      <c r="EZ1623" s="31"/>
      <c r="FA1623" s="31"/>
      <c r="FB1623" s="31"/>
      <c r="FC1623" s="31"/>
      <c r="FD1623" s="31"/>
      <c r="FE1623" s="31"/>
      <c r="FF1623" s="31"/>
      <c r="FG1623" s="31"/>
      <c r="FH1623" s="31"/>
      <c r="FI1623" s="31"/>
      <c r="FJ1623" s="31"/>
      <c r="FK1623" s="31"/>
      <c r="FL1623" s="31"/>
      <c r="FM1623" s="31"/>
      <c r="FN1623" s="31"/>
      <c r="FO1623" s="31"/>
      <c r="FP1623" s="31"/>
      <c r="FQ1623" s="31"/>
      <c r="FR1623" s="31"/>
      <c r="FS1623" s="31"/>
      <c r="FT1623" s="31"/>
      <c r="FU1623" s="31"/>
      <c r="FV1623" s="31"/>
      <c r="FW1623" s="31"/>
      <c r="FX1623" s="31"/>
      <c r="FY1623" s="31"/>
      <c r="FZ1623" s="31"/>
      <c r="GA1623" s="31"/>
      <c r="GB1623" s="31"/>
      <c r="GC1623" s="31"/>
      <c r="GD1623" s="31"/>
      <c r="GE1623" s="31"/>
      <c r="GF1623" s="31"/>
      <c r="GG1623" s="31"/>
      <c r="GH1623" s="31"/>
      <c r="GI1623" s="31"/>
      <c r="GJ1623" s="31"/>
      <c r="GK1623" s="31"/>
      <c r="GL1623" s="31"/>
      <c r="GM1623" s="31"/>
      <c r="GN1623" s="31"/>
      <c r="GO1623" s="31"/>
      <c r="GP1623" s="31"/>
      <c r="GQ1623" s="31"/>
      <c r="GR1623" s="31"/>
      <c r="GS1623" s="31"/>
      <c r="GT1623" s="31"/>
      <c r="GU1623" s="31"/>
      <c r="GV1623" s="31"/>
      <c r="GW1623" s="31"/>
      <c r="GX1623" s="31"/>
      <c r="GY1623" s="31"/>
      <c r="GZ1623" s="31"/>
    </row>
    <row r="1624" spans="2:208" s="32" customFormat="1" x14ac:dyDescent="0.2">
      <c r="B1624" s="21"/>
      <c r="C1624" s="22"/>
      <c r="D1624" s="22"/>
      <c r="E1624" s="22"/>
      <c r="F1624" s="246"/>
      <c r="G1624" s="121"/>
      <c r="H1624" s="27"/>
      <c r="I1624" s="28"/>
      <c r="J1624" s="29"/>
      <c r="K1624" s="30"/>
      <c r="L1624" s="34"/>
      <c r="M1624" s="35"/>
      <c r="N1624" s="30"/>
      <c r="O1624" s="34"/>
      <c r="P1624" s="35"/>
      <c r="Q1624" s="30"/>
      <c r="R1624" s="34"/>
      <c r="S1624" s="35"/>
      <c r="T1624" s="30"/>
      <c r="U1624" s="34"/>
      <c r="V1624" s="35"/>
      <c r="W1624" s="30"/>
      <c r="X1624" s="34"/>
      <c r="Y1624" s="34"/>
      <c r="Z1624" s="30"/>
      <c r="AA1624" s="34"/>
      <c r="AB1624" s="34"/>
      <c r="AC1624" s="30"/>
      <c r="AD1624" s="34"/>
      <c r="AE1624" s="34"/>
      <c r="AF1624" s="30"/>
      <c r="AG1624" s="34"/>
      <c r="AH1624" s="34"/>
      <c r="AI1624" s="30"/>
      <c r="AJ1624" s="34"/>
      <c r="AK1624" s="34"/>
      <c r="AL1624" s="30"/>
      <c r="AM1624" s="34"/>
      <c r="AN1624" s="34"/>
      <c r="AO1624" s="30"/>
      <c r="AP1624" s="34"/>
      <c r="AQ1624" s="34"/>
      <c r="AR1624" s="30"/>
      <c r="AS1624" s="34"/>
      <c r="AT1624" s="34"/>
      <c r="AU1624" s="30"/>
      <c r="AV1624" s="34"/>
      <c r="AW1624" s="34"/>
      <c r="AX1624" s="30"/>
      <c r="AY1624" s="34"/>
      <c r="AZ1624" s="34"/>
      <c r="BA1624" s="30"/>
      <c r="BB1624" s="34"/>
      <c r="BC1624" s="34"/>
      <c r="BD1624" s="30"/>
      <c r="BE1624" s="34"/>
      <c r="BF1624" s="34"/>
      <c r="BG1624" s="30"/>
      <c r="BH1624" s="34"/>
      <c r="BI1624" s="34"/>
      <c r="BJ1624" s="30"/>
      <c r="BK1624" s="34"/>
      <c r="BL1624" s="34"/>
      <c r="BM1624" s="122"/>
      <c r="BN1624" s="28"/>
      <c r="BO1624" s="34"/>
      <c r="BP1624" s="30"/>
      <c r="BQ1624" s="30"/>
      <c r="BR1624" s="31"/>
      <c r="BS1624" s="31"/>
      <c r="BT1624" s="31"/>
      <c r="BU1624" s="31"/>
      <c r="BV1624" s="31"/>
      <c r="BW1624" s="31"/>
      <c r="BX1624" s="31"/>
      <c r="BY1624" s="31"/>
      <c r="BZ1624" s="31"/>
      <c r="CA1624" s="31"/>
      <c r="CB1624" s="31"/>
      <c r="CC1624" s="31"/>
      <c r="CD1624" s="31"/>
      <c r="CE1624" s="31"/>
      <c r="CF1624" s="31"/>
      <c r="CG1624" s="31"/>
      <c r="CH1624" s="31"/>
      <c r="CI1624" s="31"/>
      <c r="CJ1624" s="31"/>
      <c r="CK1624" s="31"/>
      <c r="CL1624" s="31"/>
      <c r="CM1624" s="31"/>
      <c r="CN1624" s="31"/>
      <c r="CO1624" s="31"/>
      <c r="CP1624" s="31"/>
      <c r="CQ1624" s="31"/>
      <c r="CR1624" s="31"/>
      <c r="CS1624" s="31"/>
      <c r="CT1624" s="31"/>
      <c r="CU1624" s="31"/>
      <c r="CV1624" s="31"/>
      <c r="CW1624" s="31"/>
      <c r="CX1624" s="31"/>
      <c r="CY1624" s="31"/>
      <c r="CZ1624" s="31"/>
      <c r="DA1624" s="31"/>
      <c r="DB1624" s="31"/>
      <c r="DC1624" s="31"/>
      <c r="DD1624" s="31"/>
      <c r="DE1624" s="31"/>
      <c r="DF1624" s="31"/>
      <c r="DG1624" s="31"/>
      <c r="DH1624" s="31"/>
      <c r="DI1624" s="31"/>
      <c r="DJ1624" s="31"/>
      <c r="DK1624" s="31"/>
      <c r="DL1624" s="31"/>
      <c r="DM1624" s="31"/>
      <c r="DN1624" s="31"/>
      <c r="DO1624" s="31"/>
      <c r="DP1624" s="31"/>
      <c r="DQ1624" s="31"/>
      <c r="DR1624" s="31"/>
      <c r="DS1624" s="31"/>
      <c r="DT1624" s="31"/>
      <c r="DU1624" s="31"/>
      <c r="DV1624" s="31"/>
      <c r="DW1624" s="31"/>
      <c r="DX1624" s="31"/>
      <c r="DY1624" s="31"/>
      <c r="DZ1624" s="31"/>
      <c r="EA1624" s="31"/>
      <c r="EB1624" s="31"/>
      <c r="EC1624" s="31"/>
      <c r="ED1624" s="31"/>
      <c r="EE1624" s="31"/>
      <c r="EF1624" s="31"/>
      <c r="EG1624" s="31"/>
      <c r="EH1624" s="31"/>
      <c r="EI1624" s="31"/>
      <c r="EJ1624" s="31"/>
      <c r="EK1624" s="31"/>
      <c r="EL1624" s="31"/>
      <c r="EM1624" s="31"/>
      <c r="EN1624" s="31"/>
      <c r="EO1624" s="31"/>
      <c r="EP1624" s="31"/>
      <c r="EQ1624" s="31"/>
      <c r="ER1624" s="31"/>
      <c r="ES1624" s="31"/>
      <c r="ET1624" s="31"/>
      <c r="EU1624" s="31"/>
      <c r="EV1624" s="31"/>
      <c r="EW1624" s="31"/>
      <c r="EX1624" s="31"/>
      <c r="EY1624" s="31"/>
      <c r="EZ1624" s="31"/>
      <c r="FA1624" s="31"/>
      <c r="FB1624" s="31"/>
      <c r="FC1624" s="31"/>
      <c r="FD1624" s="31"/>
      <c r="FE1624" s="31"/>
      <c r="FF1624" s="31"/>
      <c r="FG1624" s="31"/>
      <c r="FH1624" s="31"/>
      <c r="FI1624" s="31"/>
      <c r="FJ1624" s="31"/>
      <c r="FK1624" s="31"/>
      <c r="FL1624" s="31"/>
      <c r="FM1624" s="31"/>
      <c r="FN1624" s="31"/>
      <c r="FO1624" s="31"/>
      <c r="FP1624" s="31"/>
      <c r="FQ1624" s="31"/>
      <c r="FR1624" s="31"/>
      <c r="FS1624" s="31"/>
      <c r="FT1624" s="31"/>
      <c r="FU1624" s="31"/>
      <c r="FV1624" s="31"/>
      <c r="FW1624" s="31"/>
      <c r="FX1624" s="31"/>
      <c r="FY1624" s="31"/>
      <c r="FZ1624" s="31"/>
      <c r="GA1624" s="31"/>
      <c r="GB1624" s="31"/>
      <c r="GC1624" s="31"/>
      <c r="GD1624" s="31"/>
      <c r="GE1624" s="31"/>
      <c r="GF1624" s="31"/>
      <c r="GG1624" s="31"/>
      <c r="GH1624" s="31"/>
      <c r="GI1624" s="31"/>
      <c r="GJ1624" s="31"/>
      <c r="GK1624" s="31"/>
      <c r="GL1624" s="31"/>
      <c r="GM1624" s="31"/>
      <c r="GN1624" s="31"/>
      <c r="GO1624" s="31"/>
      <c r="GP1624" s="31"/>
      <c r="GQ1624" s="31"/>
      <c r="GR1624" s="31"/>
      <c r="GS1624" s="31"/>
      <c r="GT1624" s="31"/>
      <c r="GU1624" s="31"/>
      <c r="GV1624" s="31"/>
      <c r="GW1624" s="31"/>
      <c r="GX1624" s="31"/>
      <c r="GY1624" s="31"/>
      <c r="GZ1624" s="31"/>
    </row>
    <row r="1625" spans="2:208" s="32" customFormat="1" x14ac:dyDescent="0.2">
      <c r="B1625" s="21"/>
      <c r="C1625" s="22"/>
      <c r="D1625" s="22"/>
      <c r="E1625" s="22"/>
      <c r="F1625" s="246"/>
      <c r="G1625" s="121"/>
      <c r="H1625" s="27"/>
      <c r="I1625" s="28"/>
      <c r="J1625" s="29"/>
      <c r="K1625" s="30"/>
      <c r="L1625" s="34"/>
      <c r="M1625" s="35"/>
      <c r="N1625" s="30"/>
      <c r="O1625" s="34"/>
      <c r="P1625" s="35"/>
      <c r="Q1625" s="30"/>
      <c r="R1625" s="34"/>
      <c r="S1625" s="35"/>
      <c r="T1625" s="30"/>
      <c r="U1625" s="34"/>
      <c r="V1625" s="35"/>
      <c r="W1625" s="30"/>
      <c r="X1625" s="34"/>
      <c r="Y1625" s="34"/>
      <c r="Z1625" s="30"/>
      <c r="AA1625" s="34"/>
      <c r="AB1625" s="34"/>
      <c r="AC1625" s="30"/>
      <c r="AD1625" s="34"/>
      <c r="AE1625" s="34"/>
      <c r="AF1625" s="30"/>
      <c r="AG1625" s="34"/>
      <c r="AH1625" s="34"/>
      <c r="AI1625" s="30"/>
      <c r="AJ1625" s="34"/>
      <c r="AK1625" s="34"/>
      <c r="AL1625" s="30"/>
      <c r="AM1625" s="34"/>
      <c r="AN1625" s="34"/>
      <c r="AO1625" s="30"/>
      <c r="AP1625" s="34"/>
      <c r="AQ1625" s="34"/>
      <c r="AR1625" s="30"/>
      <c r="AS1625" s="34"/>
      <c r="AT1625" s="34"/>
      <c r="AU1625" s="30"/>
      <c r="AV1625" s="34"/>
      <c r="AW1625" s="34"/>
      <c r="AX1625" s="30"/>
      <c r="AY1625" s="34"/>
      <c r="AZ1625" s="34"/>
      <c r="BA1625" s="30"/>
      <c r="BB1625" s="34"/>
      <c r="BC1625" s="34"/>
      <c r="BD1625" s="30"/>
      <c r="BE1625" s="34"/>
      <c r="BF1625" s="34"/>
      <c r="BG1625" s="30"/>
      <c r="BH1625" s="34"/>
      <c r="BI1625" s="34"/>
      <c r="BJ1625" s="30"/>
      <c r="BK1625" s="34"/>
      <c r="BL1625" s="34"/>
      <c r="BM1625" s="122"/>
      <c r="BN1625" s="28"/>
      <c r="BO1625" s="34"/>
      <c r="BP1625" s="30"/>
      <c r="BQ1625" s="30"/>
      <c r="BR1625" s="31"/>
      <c r="BS1625" s="31"/>
      <c r="BT1625" s="31"/>
      <c r="BU1625" s="31"/>
      <c r="BV1625" s="31"/>
      <c r="BW1625" s="31"/>
      <c r="BX1625" s="31"/>
      <c r="BY1625" s="31"/>
      <c r="BZ1625" s="31"/>
      <c r="CA1625" s="31"/>
      <c r="CB1625" s="31"/>
      <c r="CC1625" s="31"/>
      <c r="CD1625" s="31"/>
      <c r="CE1625" s="31"/>
      <c r="CF1625" s="31"/>
      <c r="CG1625" s="31"/>
      <c r="CH1625" s="31"/>
      <c r="CI1625" s="31"/>
      <c r="CJ1625" s="31"/>
      <c r="CK1625" s="31"/>
      <c r="CL1625" s="31"/>
      <c r="CM1625" s="31"/>
      <c r="CN1625" s="31"/>
      <c r="CO1625" s="31"/>
      <c r="CP1625" s="31"/>
      <c r="CQ1625" s="31"/>
      <c r="CR1625" s="31"/>
      <c r="CS1625" s="31"/>
      <c r="CT1625" s="31"/>
      <c r="CU1625" s="31"/>
      <c r="CV1625" s="31"/>
      <c r="CW1625" s="31"/>
      <c r="CX1625" s="31"/>
      <c r="CY1625" s="31"/>
      <c r="CZ1625" s="31"/>
      <c r="DA1625" s="31"/>
      <c r="DB1625" s="31"/>
      <c r="DC1625" s="31"/>
      <c r="DD1625" s="31"/>
      <c r="DE1625" s="31"/>
      <c r="DF1625" s="31"/>
      <c r="DG1625" s="31"/>
      <c r="DH1625" s="31"/>
      <c r="DI1625" s="31"/>
      <c r="DJ1625" s="31"/>
      <c r="DK1625" s="31"/>
      <c r="DL1625" s="31"/>
      <c r="DM1625" s="31"/>
      <c r="DN1625" s="31"/>
      <c r="DO1625" s="31"/>
      <c r="DP1625" s="31"/>
      <c r="DQ1625" s="31"/>
      <c r="DR1625" s="31"/>
      <c r="DS1625" s="31"/>
      <c r="DT1625" s="31"/>
      <c r="DU1625" s="31"/>
      <c r="DV1625" s="31"/>
      <c r="DW1625" s="31"/>
      <c r="DX1625" s="31"/>
      <c r="DY1625" s="31"/>
      <c r="DZ1625" s="31"/>
      <c r="EA1625" s="31"/>
      <c r="EB1625" s="31"/>
      <c r="EC1625" s="31"/>
      <c r="ED1625" s="31"/>
      <c r="EE1625" s="31"/>
      <c r="EF1625" s="31"/>
      <c r="EG1625" s="31"/>
      <c r="EH1625" s="31"/>
      <c r="EI1625" s="31"/>
      <c r="EJ1625" s="31"/>
      <c r="EK1625" s="31"/>
      <c r="EL1625" s="31"/>
      <c r="EM1625" s="31"/>
      <c r="EN1625" s="31"/>
      <c r="EO1625" s="31"/>
      <c r="EP1625" s="31"/>
      <c r="EQ1625" s="31"/>
      <c r="ER1625" s="31"/>
      <c r="ES1625" s="31"/>
      <c r="ET1625" s="31"/>
      <c r="EU1625" s="31"/>
      <c r="EV1625" s="31"/>
      <c r="EW1625" s="31"/>
      <c r="EX1625" s="31"/>
      <c r="EY1625" s="31"/>
      <c r="EZ1625" s="31"/>
      <c r="FA1625" s="31"/>
      <c r="FB1625" s="31"/>
      <c r="FC1625" s="31"/>
      <c r="FD1625" s="31"/>
      <c r="FE1625" s="31"/>
      <c r="FF1625" s="31"/>
      <c r="FG1625" s="31"/>
      <c r="FH1625" s="31"/>
      <c r="FI1625" s="31"/>
      <c r="FJ1625" s="31"/>
      <c r="FK1625" s="31"/>
      <c r="FL1625" s="31"/>
      <c r="FM1625" s="31"/>
      <c r="FN1625" s="31"/>
      <c r="FO1625" s="31"/>
      <c r="FP1625" s="31"/>
      <c r="FQ1625" s="31"/>
      <c r="FR1625" s="31"/>
      <c r="FS1625" s="31"/>
      <c r="FT1625" s="31"/>
      <c r="FU1625" s="31"/>
      <c r="FV1625" s="31"/>
      <c r="FW1625" s="31"/>
      <c r="FX1625" s="31"/>
      <c r="FY1625" s="31"/>
      <c r="FZ1625" s="31"/>
      <c r="GA1625" s="31"/>
      <c r="GB1625" s="31"/>
      <c r="GC1625" s="31"/>
      <c r="GD1625" s="31"/>
      <c r="GE1625" s="31"/>
      <c r="GF1625" s="31"/>
      <c r="GG1625" s="31"/>
      <c r="GH1625" s="31"/>
      <c r="GI1625" s="31"/>
      <c r="GJ1625" s="31"/>
      <c r="GK1625" s="31"/>
      <c r="GL1625" s="31"/>
      <c r="GM1625" s="31"/>
      <c r="GN1625" s="31"/>
      <c r="GO1625" s="31"/>
      <c r="GP1625" s="31"/>
      <c r="GQ1625" s="31"/>
      <c r="GR1625" s="31"/>
      <c r="GS1625" s="31"/>
      <c r="GT1625" s="31"/>
      <c r="GU1625" s="31"/>
      <c r="GV1625" s="31"/>
      <c r="GW1625" s="31"/>
      <c r="GX1625" s="31"/>
      <c r="GY1625" s="31"/>
      <c r="GZ1625" s="31"/>
    </row>
    <row r="1626" spans="2:208" s="32" customFormat="1" x14ac:dyDescent="0.2">
      <c r="B1626" s="21"/>
      <c r="C1626" s="22"/>
      <c r="D1626" s="22"/>
      <c r="E1626" s="22"/>
      <c r="F1626" s="246"/>
      <c r="G1626" s="121"/>
      <c r="H1626" s="27"/>
      <c r="I1626" s="28"/>
      <c r="J1626" s="29"/>
      <c r="K1626" s="30"/>
      <c r="L1626" s="34"/>
      <c r="M1626" s="35"/>
      <c r="N1626" s="30"/>
      <c r="O1626" s="34"/>
      <c r="P1626" s="35"/>
      <c r="Q1626" s="30"/>
      <c r="R1626" s="34"/>
      <c r="S1626" s="35"/>
      <c r="T1626" s="30"/>
      <c r="U1626" s="34"/>
      <c r="V1626" s="35"/>
      <c r="W1626" s="30"/>
      <c r="X1626" s="34"/>
      <c r="Y1626" s="34"/>
      <c r="Z1626" s="30"/>
      <c r="AA1626" s="34"/>
      <c r="AB1626" s="34"/>
      <c r="AC1626" s="30"/>
      <c r="AD1626" s="34"/>
      <c r="AE1626" s="34"/>
      <c r="AF1626" s="30"/>
      <c r="AG1626" s="34"/>
      <c r="AH1626" s="34"/>
      <c r="AI1626" s="30"/>
      <c r="AJ1626" s="34"/>
      <c r="AK1626" s="34"/>
      <c r="AL1626" s="30"/>
      <c r="AM1626" s="34"/>
      <c r="AN1626" s="34"/>
      <c r="AO1626" s="30"/>
      <c r="AP1626" s="34"/>
      <c r="AQ1626" s="34"/>
      <c r="AR1626" s="30"/>
      <c r="AS1626" s="34"/>
      <c r="AT1626" s="34"/>
      <c r="AU1626" s="30"/>
      <c r="AV1626" s="34"/>
      <c r="AW1626" s="34"/>
      <c r="AX1626" s="30"/>
      <c r="AY1626" s="34"/>
      <c r="AZ1626" s="34"/>
      <c r="BA1626" s="30"/>
      <c r="BB1626" s="34"/>
      <c r="BC1626" s="34"/>
      <c r="BD1626" s="30"/>
      <c r="BE1626" s="34"/>
      <c r="BF1626" s="34"/>
      <c r="BG1626" s="30"/>
      <c r="BH1626" s="34"/>
      <c r="BI1626" s="34"/>
      <c r="BJ1626" s="30"/>
      <c r="BK1626" s="34"/>
      <c r="BL1626" s="34"/>
      <c r="BM1626" s="122"/>
      <c r="BN1626" s="28"/>
      <c r="BO1626" s="34"/>
      <c r="BP1626" s="30"/>
      <c r="BQ1626" s="30"/>
      <c r="BR1626" s="31"/>
      <c r="BS1626" s="31"/>
      <c r="BT1626" s="31"/>
      <c r="BU1626" s="31"/>
      <c r="BV1626" s="31"/>
      <c r="BW1626" s="31"/>
      <c r="BX1626" s="31"/>
      <c r="BY1626" s="31"/>
      <c r="BZ1626" s="31"/>
      <c r="CA1626" s="31"/>
      <c r="CB1626" s="31"/>
      <c r="CC1626" s="31"/>
      <c r="CD1626" s="31"/>
      <c r="CE1626" s="31"/>
      <c r="CF1626" s="31"/>
      <c r="CG1626" s="31"/>
      <c r="CH1626" s="31"/>
      <c r="CI1626" s="31"/>
      <c r="CJ1626" s="31"/>
      <c r="CK1626" s="31"/>
      <c r="CL1626" s="31"/>
      <c r="CM1626" s="31"/>
      <c r="CN1626" s="31"/>
      <c r="CO1626" s="31"/>
      <c r="CP1626" s="31"/>
      <c r="CQ1626" s="31"/>
      <c r="CR1626" s="31"/>
      <c r="CS1626" s="31"/>
      <c r="CT1626" s="31"/>
      <c r="CU1626" s="31"/>
      <c r="CV1626" s="31"/>
      <c r="CW1626" s="31"/>
      <c r="CX1626" s="31"/>
      <c r="CY1626" s="31"/>
      <c r="CZ1626" s="31"/>
      <c r="DA1626" s="31"/>
      <c r="DB1626" s="31"/>
      <c r="DC1626" s="31"/>
      <c r="DD1626" s="31"/>
      <c r="DE1626" s="31"/>
      <c r="DF1626" s="31"/>
      <c r="DG1626" s="31"/>
      <c r="DH1626" s="31"/>
      <c r="DI1626" s="31"/>
      <c r="DJ1626" s="31"/>
      <c r="DK1626" s="31"/>
      <c r="DL1626" s="31"/>
      <c r="DM1626" s="31"/>
      <c r="DN1626" s="31"/>
      <c r="DO1626" s="31"/>
      <c r="DP1626" s="31"/>
      <c r="DQ1626" s="31"/>
      <c r="DR1626" s="31"/>
      <c r="DS1626" s="31"/>
      <c r="DT1626" s="31"/>
      <c r="DU1626" s="31"/>
      <c r="DV1626" s="31"/>
      <c r="DW1626" s="31"/>
      <c r="DX1626" s="31"/>
      <c r="DY1626" s="31"/>
      <c r="DZ1626" s="31"/>
      <c r="EA1626" s="31"/>
      <c r="EB1626" s="31"/>
      <c r="EC1626" s="31"/>
      <c r="ED1626" s="31"/>
      <c r="EE1626" s="31"/>
      <c r="EF1626" s="31"/>
      <c r="EG1626" s="31"/>
      <c r="EH1626" s="31"/>
      <c r="EI1626" s="31"/>
      <c r="EJ1626" s="31"/>
      <c r="EK1626" s="31"/>
      <c r="EL1626" s="31"/>
      <c r="EM1626" s="31"/>
      <c r="EN1626" s="31"/>
      <c r="EO1626" s="31"/>
      <c r="EP1626" s="31"/>
      <c r="EQ1626" s="31"/>
      <c r="ER1626" s="31"/>
      <c r="ES1626" s="31"/>
      <c r="ET1626" s="31"/>
      <c r="EU1626" s="31"/>
      <c r="EV1626" s="31"/>
      <c r="EW1626" s="31"/>
      <c r="EX1626" s="31"/>
      <c r="EY1626" s="31"/>
      <c r="EZ1626" s="31"/>
      <c r="FA1626" s="31"/>
      <c r="FB1626" s="31"/>
      <c r="FC1626" s="31"/>
      <c r="FD1626" s="31"/>
      <c r="FE1626" s="31"/>
      <c r="FF1626" s="31"/>
      <c r="FG1626" s="31"/>
      <c r="FH1626" s="31"/>
      <c r="FI1626" s="31"/>
      <c r="FJ1626" s="31"/>
      <c r="FK1626" s="31"/>
      <c r="FL1626" s="31"/>
      <c r="FM1626" s="31"/>
      <c r="FN1626" s="31"/>
      <c r="FO1626" s="31"/>
      <c r="FP1626" s="31"/>
      <c r="FQ1626" s="31"/>
      <c r="FR1626" s="31"/>
      <c r="FS1626" s="31"/>
      <c r="FT1626" s="31"/>
      <c r="FU1626" s="31"/>
      <c r="FV1626" s="31"/>
      <c r="FW1626" s="31"/>
      <c r="FX1626" s="31"/>
      <c r="FY1626" s="31"/>
      <c r="FZ1626" s="31"/>
      <c r="GA1626" s="31"/>
      <c r="GB1626" s="31"/>
      <c r="GC1626" s="31"/>
      <c r="GD1626" s="31"/>
      <c r="GE1626" s="31"/>
      <c r="GF1626" s="31"/>
      <c r="GG1626" s="31"/>
      <c r="GH1626" s="31"/>
      <c r="GI1626" s="31"/>
      <c r="GJ1626" s="31"/>
      <c r="GK1626" s="31"/>
      <c r="GL1626" s="31"/>
      <c r="GM1626" s="31"/>
      <c r="GN1626" s="31"/>
      <c r="GO1626" s="31"/>
      <c r="GP1626" s="31"/>
      <c r="GQ1626" s="31"/>
      <c r="GR1626" s="31"/>
      <c r="GS1626" s="31"/>
      <c r="GT1626" s="31"/>
      <c r="GU1626" s="31"/>
      <c r="GV1626" s="31"/>
      <c r="GW1626" s="31"/>
      <c r="GX1626" s="31"/>
      <c r="GY1626" s="31"/>
      <c r="GZ1626" s="31"/>
    </row>
    <row r="1627" spans="2:208" s="32" customFormat="1" x14ac:dyDescent="0.2">
      <c r="B1627" s="21"/>
      <c r="C1627" s="22"/>
      <c r="D1627" s="22"/>
      <c r="E1627" s="22"/>
      <c r="F1627" s="246"/>
      <c r="G1627" s="121"/>
      <c r="H1627" s="27"/>
      <c r="I1627" s="28"/>
      <c r="J1627" s="29"/>
      <c r="K1627" s="30"/>
      <c r="L1627" s="34"/>
      <c r="M1627" s="35"/>
      <c r="N1627" s="30"/>
      <c r="O1627" s="34"/>
      <c r="P1627" s="35"/>
      <c r="Q1627" s="30"/>
      <c r="R1627" s="34"/>
      <c r="S1627" s="35"/>
      <c r="T1627" s="30"/>
      <c r="U1627" s="34"/>
      <c r="V1627" s="35"/>
      <c r="W1627" s="30"/>
      <c r="X1627" s="34"/>
      <c r="Y1627" s="34"/>
      <c r="Z1627" s="30"/>
      <c r="AA1627" s="34"/>
      <c r="AB1627" s="34"/>
      <c r="AC1627" s="30"/>
      <c r="AD1627" s="34"/>
      <c r="AE1627" s="34"/>
      <c r="AF1627" s="30"/>
      <c r="AG1627" s="34"/>
      <c r="AH1627" s="34"/>
      <c r="AI1627" s="30"/>
      <c r="AJ1627" s="34"/>
      <c r="AK1627" s="34"/>
      <c r="AL1627" s="30"/>
      <c r="AM1627" s="34"/>
      <c r="AN1627" s="34"/>
      <c r="AO1627" s="30"/>
      <c r="AP1627" s="34"/>
      <c r="AQ1627" s="34"/>
      <c r="AR1627" s="30"/>
      <c r="AS1627" s="34"/>
      <c r="AT1627" s="34"/>
      <c r="AU1627" s="30"/>
      <c r="AV1627" s="34"/>
      <c r="AW1627" s="34"/>
      <c r="AX1627" s="30"/>
      <c r="AY1627" s="34"/>
      <c r="AZ1627" s="34"/>
      <c r="BA1627" s="30"/>
      <c r="BB1627" s="34"/>
      <c r="BC1627" s="34"/>
      <c r="BD1627" s="30"/>
      <c r="BE1627" s="34"/>
      <c r="BF1627" s="34"/>
      <c r="BG1627" s="30"/>
      <c r="BH1627" s="34"/>
      <c r="BI1627" s="34"/>
      <c r="BJ1627" s="30"/>
      <c r="BK1627" s="34"/>
      <c r="BL1627" s="34"/>
      <c r="BM1627" s="122"/>
      <c r="BN1627" s="28"/>
      <c r="BO1627" s="34"/>
      <c r="BP1627" s="30"/>
      <c r="BQ1627" s="30"/>
      <c r="BR1627" s="31"/>
      <c r="BS1627" s="31"/>
      <c r="BT1627" s="31"/>
      <c r="BU1627" s="31"/>
      <c r="BV1627" s="31"/>
      <c r="BW1627" s="31"/>
      <c r="BX1627" s="31"/>
      <c r="BY1627" s="31"/>
      <c r="BZ1627" s="31"/>
      <c r="CA1627" s="31"/>
      <c r="CB1627" s="31"/>
      <c r="CC1627" s="31"/>
      <c r="CD1627" s="31"/>
      <c r="CE1627" s="31"/>
      <c r="CF1627" s="31"/>
      <c r="CG1627" s="31"/>
      <c r="CH1627" s="31"/>
      <c r="CI1627" s="31"/>
      <c r="CJ1627" s="31"/>
      <c r="CK1627" s="31"/>
      <c r="CL1627" s="31"/>
      <c r="CM1627" s="31"/>
      <c r="CN1627" s="31"/>
      <c r="CO1627" s="31"/>
      <c r="CP1627" s="31"/>
      <c r="CQ1627" s="31"/>
      <c r="CR1627" s="31"/>
      <c r="CS1627" s="31"/>
      <c r="CT1627" s="31"/>
      <c r="CU1627" s="31"/>
      <c r="CV1627" s="31"/>
      <c r="CW1627" s="31"/>
      <c r="CX1627" s="31"/>
      <c r="CY1627" s="31"/>
      <c r="CZ1627" s="31"/>
      <c r="DA1627" s="31"/>
      <c r="DB1627" s="31"/>
      <c r="DC1627" s="31"/>
      <c r="DD1627" s="31"/>
      <c r="DE1627" s="31"/>
      <c r="DF1627" s="31"/>
      <c r="DG1627" s="31"/>
      <c r="DH1627" s="31"/>
      <c r="DI1627" s="31"/>
      <c r="DJ1627" s="31"/>
      <c r="DK1627" s="31"/>
      <c r="DL1627" s="31"/>
      <c r="DM1627" s="31"/>
      <c r="DN1627" s="31"/>
      <c r="DO1627" s="31"/>
      <c r="DP1627" s="31"/>
      <c r="DQ1627" s="31"/>
      <c r="DR1627" s="31"/>
      <c r="DS1627" s="31"/>
      <c r="DT1627" s="31"/>
      <c r="DU1627" s="31"/>
      <c r="DV1627" s="31"/>
      <c r="DW1627" s="31"/>
      <c r="DX1627" s="31"/>
      <c r="DY1627" s="31"/>
      <c r="DZ1627" s="31"/>
      <c r="EA1627" s="31"/>
      <c r="EB1627" s="31"/>
      <c r="EC1627" s="31"/>
      <c r="ED1627" s="31"/>
      <c r="EE1627" s="31"/>
      <c r="EF1627" s="31"/>
      <c r="EG1627" s="31"/>
      <c r="EH1627" s="31"/>
      <c r="EI1627" s="31"/>
      <c r="EJ1627" s="31"/>
      <c r="EK1627" s="31"/>
      <c r="EL1627" s="31"/>
      <c r="EM1627" s="31"/>
      <c r="EN1627" s="31"/>
      <c r="EO1627" s="31"/>
      <c r="EP1627" s="31"/>
      <c r="EQ1627" s="31"/>
      <c r="ER1627" s="31"/>
      <c r="ES1627" s="31"/>
      <c r="ET1627" s="31"/>
      <c r="EU1627" s="31"/>
      <c r="EV1627" s="31"/>
      <c r="EW1627" s="31"/>
      <c r="EX1627" s="31"/>
      <c r="EY1627" s="31"/>
      <c r="EZ1627" s="31"/>
      <c r="FA1627" s="31"/>
      <c r="FB1627" s="31"/>
      <c r="FC1627" s="31"/>
      <c r="FD1627" s="31"/>
      <c r="FE1627" s="31"/>
      <c r="FF1627" s="31"/>
      <c r="FG1627" s="31"/>
      <c r="FH1627" s="31"/>
      <c r="FI1627" s="31"/>
      <c r="FJ1627" s="31"/>
      <c r="FK1627" s="31"/>
      <c r="FL1627" s="31"/>
      <c r="FM1627" s="31"/>
      <c r="FN1627" s="31"/>
      <c r="FO1627" s="31"/>
      <c r="FP1627" s="31"/>
      <c r="FQ1627" s="31"/>
      <c r="FR1627" s="31"/>
      <c r="FS1627" s="31"/>
      <c r="FT1627" s="31"/>
      <c r="FU1627" s="31"/>
      <c r="FV1627" s="31"/>
      <c r="FW1627" s="31"/>
      <c r="FX1627" s="31"/>
      <c r="FY1627" s="31"/>
      <c r="FZ1627" s="31"/>
      <c r="GA1627" s="31"/>
      <c r="GB1627" s="31"/>
      <c r="GC1627" s="31"/>
      <c r="GD1627" s="31"/>
      <c r="GE1627" s="31"/>
      <c r="GF1627" s="31"/>
      <c r="GG1627" s="31"/>
      <c r="GH1627" s="31"/>
      <c r="GI1627" s="31"/>
      <c r="GJ1627" s="31"/>
      <c r="GK1627" s="31"/>
      <c r="GL1627" s="31"/>
      <c r="GM1627" s="31"/>
      <c r="GN1627" s="31"/>
      <c r="GO1627" s="31"/>
      <c r="GP1627" s="31"/>
      <c r="GQ1627" s="31"/>
      <c r="GR1627" s="31"/>
      <c r="GS1627" s="31"/>
      <c r="GT1627" s="31"/>
      <c r="GU1627" s="31"/>
      <c r="GV1627" s="31"/>
      <c r="GW1627" s="31"/>
      <c r="GX1627" s="31"/>
      <c r="GY1627" s="31"/>
      <c r="GZ1627" s="31"/>
    </row>
    <row r="1628" spans="2:208" s="32" customFormat="1" x14ac:dyDescent="0.2">
      <c r="B1628" s="21"/>
      <c r="C1628" s="22"/>
      <c r="D1628" s="22"/>
      <c r="E1628" s="22"/>
      <c r="F1628" s="246"/>
      <c r="G1628" s="121"/>
      <c r="H1628" s="27"/>
      <c r="I1628" s="28"/>
      <c r="J1628" s="29"/>
      <c r="K1628" s="30"/>
      <c r="L1628" s="34"/>
      <c r="M1628" s="35"/>
      <c r="N1628" s="30"/>
      <c r="O1628" s="34"/>
      <c r="P1628" s="35"/>
      <c r="Q1628" s="30"/>
      <c r="R1628" s="34"/>
      <c r="S1628" s="35"/>
      <c r="T1628" s="30"/>
      <c r="U1628" s="34"/>
      <c r="V1628" s="35"/>
      <c r="W1628" s="30"/>
      <c r="X1628" s="34"/>
      <c r="Y1628" s="34"/>
      <c r="Z1628" s="30"/>
      <c r="AA1628" s="34"/>
      <c r="AB1628" s="34"/>
      <c r="AC1628" s="30"/>
      <c r="AD1628" s="34"/>
      <c r="AE1628" s="34"/>
      <c r="AF1628" s="30"/>
      <c r="AG1628" s="34"/>
      <c r="AH1628" s="34"/>
      <c r="AI1628" s="30"/>
      <c r="AJ1628" s="34"/>
      <c r="AK1628" s="34"/>
      <c r="AL1628" s="30"/>
      <c r="AM1628" s="34"/>
      <c r="AN1628" s="34"/>
      <c r="AO1628" s="30"/>
      <c r="AP1628" s="34"/>
      <c r="AQ1628" s="34"/>
      <c r="AR1628" s="30"/>
      <c r="AS1628" s="34"/>
      <c r="AT1628" s="34"/>
      <c r="AU1628" s="30"/>
      <c r="AV1628" s="34"/>
      <c r="AW1628" s="34"/>
      <c r="AX1628" s="30"/>
      <c r="AY1628" s="34"/>
      <c r="AZ1628" s="34"/>
      <c r="BA1628" s="30"/>
      <c r="BB1628" s="34"/>
      <c r="BC1628" s="34"/>
      <c r="BD1628" s="30"/>
      <c r="BE1628" s="34"/>
      <c r="BF1628" s="34"/>
      <c r="BG1628" s="30"/>
      <c r="BH1628" s="34"/>
      <c r="BI1628" s="34"/>
      <c r="BJ1628" s="30"/>
      <c r="BK1628" s="34"/>
      <c r="BL1628" s="34"/>
      <c r="BM1628" s="122"/>
      <c r="BN1628" s="28"/>
      <c r="BO1628" s="34"/>
      <c r="BP1628" s="30"/>
      <c r="BQ1628" s="30"/>
      <c r="BR1628" s="31"/>
      <c r="BS1628" s="31"/>
      <c r="BT1628" s="31"/>
      <c r="BU1628" s="31"/>
      <c r="BV1628" s="31"/>
      <c r="BW1628" s="31"/>
      <c r="BX1628" s="31"/>
      <c r="BY1628" s="31"/>
      <c r="BZ1628" s="31"/>
      <c r="CA1628" s="31"/>
      <c r="CB1628" s="31"/>
      <c r="CC1628" s="31"/>
      <c r="CD1628" s="31"/>
      <c r="CE1628" s="31"/>
      <c r="CF1628" s="31"/>
      <c r="CG1628" s="31"/>
      <c r="CH1628" s="31"/>
      <c r="CI1628" s="31"/>
      <c r="CJ1628" s="31"/>
      <c r="CK1628" s="31"/>
      <c r="CL1628" s="31"/>
      <c r="CM1628" s="31"/>
      <c r="CN1628" s="31"/>
      <c r="CO1628" s="31"/>
      <c r="CP1628" s="31"/>
      <c r="CQ1628" s="31"/>
      <c r="CR1628" s="31"/>
      <c r="CS1628" s="31"/>
      <c r="CT1628" s="31"/>
      <c r="CU1628" s="31"/>
      <c r="CV1628" s="31"/>
      <c r="CW1628" s="31"/>
      <c r="CX1628" s="31"/>
      <c r="CY1628" s="31"/>
      <c r="CZ1628" s="31"/>
      <c r="DA1628" s="31"/>
      <c r="DB1628" s="31"/>
      <c r="DC1628" s="31"/>
      <c r="DD1628" s="31"/>
      <c r="DE1628" s="31"/>
      <c r="DF1628" s="31"/>
      <c r="DG1628" s="31"/>
      <c r="DH1628" s="31"/>
      <c r="DI1628" s="31"/>
      <c r="DJ1628" s="31"/>
      <c r="DK1628" s="31"/>
      <c r="DL1628" s="31"/>
      <c r="DM1628" s="31"/>
      <c r="DN1628" s="31"/>
      <c r="DO1628" s="31"/>
      <c r="DP1628" s="31"/>
      <c r="DQ1628" s="31"/>
      <c r="DR1628" s="31"/>
      <c r="DS1628" s="31"/>
      <c r="DT1628" s="31"/>
      <c r="DU1628" s="31"/>
      <c r="DV1628" s="31"/>
      <c r="DW1628" s="31"/>
      <c r="DX1628" s="31"/>
      <c r="DY1628" s="31"/>
      <c r="DZ1628" s="31"/>
      <c r="EA1628" s="31"/>
      <c r="EB1628" s="31"/>
      <c r="EC1628" s="31"/>
      <c r="ED1628" s="31"/>
      <c r="EE1628" s="31"/>
      <c r="EF1628" s="31"/>
      <c r="EG1628" s="31"/>
      <c r="EH1628" s="31"/>
      <c r="EI1628" s="31"/>
      <c r="EJ1628" s="31"/>
      <c r="EK1628" s="31"/>
      <c r="EL1628" s="31"/>
      <c r="EM1628" s="31"/>
      <c r="EN1628" s="31"/>
      <c r="EO1628" s="31"/>
      <c r="EP1628" s="31"/>
      <c r="EQ1628" s="31"/>
      <c r="ER1628" s="31"/>
      <c r="ES1628" s="31"/>
      <c r="ET1628" s="31"/>
      <c r="EU1628" s="31"/>
      <c r="EV1628" s="31"/>
      <c r="EW1628" s="31"/>
      <c r="EX1628" s="31"/>
      <c r="EY1628" s="31"/>
      <c r="EZ1628" s="31"/>
      <c r="FA1628" s="31"/>
      <c r="FB1628" s="31"/>
      <c r="FC1628" s="31"/>
      <c r="FD1628" s="31"/>
      <c r="FE1628" s="31"/>
      <c r="FF1628" s="31"/>
      <c r="FG1628" s="31"/>
      <c r="FH1628" s="31"/>
      <c r="FI1628" s="31"/>
      <c r="FJ1628" s="31"/>
      <c r="FK1628" s="31"/>
      <c r="FL1628" s="31"/>
      <c r="FM1628" s="31"/>
      <c r="FN1628" s="31"/>
      <c r="FO1628" s="31"/>
      <c r="FP1628" s="31"/>
      <c r="FQ1628" s="31"/>
      <c r="FR1628" s="31"/>
      <c r="FS1628" s="31"/>
      <c r="FT1628" s="31"/>
      <c r="FU1628" s="31"/>
      <c r="FV1628" s="31"/>
      <c r="FW1628" s="31"/>
      <c r="FX1628" s="31"/>
      <c r="FY1628" s="31"/>
      <c r="FZ1628" s="31"/>
      <c r="GA1628" s="31"/>
      <c r="GB1628" s="31"/>
      <c r="GC1628" s="31"/>
      <c r="GD1628" s="31"/>
      <c r="GE1628" s="31"/>
      <c r="GF1628" s="31"/>
      <c r="GG1628" s="31"/>
      <c r="GH1628" s="31"/>
      <c r="GI1628" s="31"/>
      <c r="GJ1628" s="31"/>
      <c r="GK1628" s="31"/>
      <c r="GL1628" s="31"/>
      <c r="GM1628" s="31"/>
      <c r="GN1628" s="31"/>
      <c r="GO1628" s="31"/>
      <c r="GP1628" s="31"/>
      <c r="GQ1628" s="31"/>
      <c r="GR1628" s="31"/>
      <c r="GS1628" s="31"/>
      <c r="GT1628" s="31"/>
      <c r="GU1628" s="31"/>
      <c r="GV1628" s="31"/>
      <c r="GW1628" s="31"/>
      <c r="GX1628" s="31"/>
      <c r="GY1628" s="31"/>
      <c r="GZ1628" s="31"/>
    </row>
    <row r="1629" spans="2:208" s="32" customFormat="1" x14ac:dyDescent="0.2">
      <c r="B1629" s="21"/>
      <c r="C1629" s="22"/>
      <c r="D1629" s="22"/>
      <c r="E1629" s="22"/>
      <c r="F1629" s="246"/>
      <c r="G1629" s="121"/>
      <c r="H1629" s="27"/>
      <c r="I1629" s="28"/>
      <c r="J1629" s="29"/>
      <c r="K1629" s="30"/>
      <c r="L1629" s="34"/>
      <c r="M1629" s="35"/>
      <c r="N1629" s="30"/>
      <c r="O1629" s="34"/>
      <c r="P1629" s="35"/>
      <c r="Q1629" s="30"/>
      <c r="R1629" s="34"/>
      <c r="S1629" s="35"/>
      <c r="T1629" s="30"/>
      <c r="U1629" s="34"/>
      <c r="V1629" s="35"/>
      <c r="W1629" s="30"/>
      <c r="X1629" s="34"/>
      <c r="Y1629" s="34"/>
      <c r="Z1629" s="30"/>
      <c r="AA1629" s="34"/>
      <c r="AB1629" s="34"/>
      <c r="AC1629" s="30"/>
      <c r="AD1629" s="34"/>
      <c r="AE1629" s="34"/>
      <c r="AF1629" s="30"/>
      <c r="AG1629" s="34"/>
      <c r="AH1629" s="34"/>
      <c r="AI1629" s="30"/>
      <c r="AJ1629" s="34"/>
      <c r="AK1629" s="34"/>
      <c r="AL1629" s="30"/>
      <c r="AM1629" s="34"/>
      <c r="AN1629" s="34"/>
      <c r="AO1629" s="30"/>
      <c r="AP1629" s="34"/>
      <c r="AQ1629" s="34"/>
      <c r="AR1629" s="30"/>
      <c r="AS1629" s="34"/>
      <c r="AT1629" s="34"/>
      <c r="AU1629" s="30"/>
      <c r="AV1629" s="34"/>
      <c r="AW1629" s="34"/>
      <c r="AX1629" s="30"/>
      <c r="AY1629" s="34"/>
      <c r="AZ1629" s="34"/>
      <c r="BA1629" s="30"/>
      <c r="BB1629" s="34"/>
      <c r="BC1629" s="34"/>
      <c r="BD1629" s="30"/>
      <c r="BE1629" s="34"/>
      <c r="BF1629" s="34"/>
      <c r="BG1629" s="30"/>
      <c r="BH1629" s="34"/>
      <c r="BI1629" s="34"/>
      <c r="BJ1629" s="30"/>
      <c r="BK1629" s="34"/>
      <c r="BL1629" s="34"/>
      <c r="BM1629" s="122"/>
      <c r="BN1629" s="28"/>
      <c r="BO1629" s="34"/>
      <c r="BP1629" s="30"/>
      <c r="BQ1629" s="30"/>
      <c r="BR1629" s="31"/>
      <c r="BS1629" s="31"/>
      <c r="BT1629" s="31"/>
      <c r="BU1629" s="31"/>
      <c r="BV1629" s="31"/>
      <c r="BW1629" s="31"/>
      <c r="BX1629" s="31"/>
      <c r="BY1629" s="31"/>
      <c r="BZ1629" s="31"/>
      <c r="CA1629" s="31"/>
      <c r="CB1629" s="31"/>
      <c r="CC1629" s="31"/>
      <c r="CD1629" s="31"/>
      <c r="CE1629" s="31"/>
      <c r="CF1629" s="31"/>
      <c r="CG1629" s="31"/>
      <c r="CH1629" s="31"/>
      <c r="CI1629" s="31"/>
      <c r="CJ1629" s="31"/>
      <c r="CK1629" s="31"/>
      <c r="CL1629" s="31"/>
      <c r="CM1629" s="31"/>
      <c r="CN1629" s="31"/>
      <c r="CO1629" s="31"/>
      <c r="CP1629" s="31"/>
      <c r="CQ1629" s="31"/>
      <c r="CR1629" s="31"/>
      <c r="CS1629" s="31"/>
      <c r="CT1629" s="31"/>
      <c r="CU1629" s="31"/>
      <c r="CV1629" s="31"/>
      <c r="CW1629" s="31"/>
      <c r="CX1629" s="31"/>
      <c r="CY1629" s="31"/>
      <c r="CZ1629" s="31"/>
      <c r="DA1629" s="31"/>
      <c r="DB1629" s="31"/>
      <c r="DC1629" s="31"/>
      <c r="DD1629" s="31"/>
      <c r="DE1629" s="31"/>
      <c r="DF1629" s="31"/>
      <c r="DG1629" s="31"/>
      <c r="DH1629" s="31"/>
      <c r="DI1629" s="31"/>
      <c r="DJ1629" s="31"/>
      <c r="DK1629" s="31"/>
      <c r="DL1629" s="31"/>
      <c r="DM1629" s="31"/>
      <c r="DN1629" s="31"/>
      <c r="DO1629" s="31"/>
      <c r="DP1629" s="31"/>
      <c r="DQ1629" s="31"/>
      <c r="DR1629" s="31"/>
      <c r="DS1629" s="31"/>
      <c r="DT1629" s="31"/>
      <c r="DU1629" s="31"/>
      <c r="DV1629" s="31"/>
      <c r="DW1629" s="31"/>
      <c r="DX1629" s="31"/>
      <c r="DY1629" s="31"/>
      <c r="DZ1629" s="31"/>
      <c r="EA1629" s="31"/>
      <c r="EB1629" s="31"/>
      <c r="EC1629" s="31"/>
      <c r="ED1629" s="31"/>
      <c r="EE1629" s="31"/>
      <c r="EF1629" s="31"/>
      <c r="EG1629" s="31"/>
      <c r="EH1629" s="31"/>
      <c r="EI1629" s="31"/>
      <c r="EJ1629" s="31"/>
      <c r="EK1629" s="31"/>
      <c r="EL1629" s="31"/>
      <c r="EM1629" s="31"/>
      <c r="EN1629" s="31"/>
      <c r="EO1629" s="31"/>
      <c r="EP1629" s="31"/>
      <c r="EQ1629" s="31"/>
      <c r="ER1629" s="31"/>
      <c r="ES1629" s="31"/>
      <c r="ET1629" s="31"/>
      <c r="EU1629" s="31"/>
      <c r="EV1629" s="31"/>
      <c r="EW1629" s="31"/>
      <c r="EX1629" s="31"/>
      <c r="EY1629" s="31"/>
      <c r="EZ1629" s="31"/>
      <c r="FA1629" s="31"/>
      <c r="FB1629" s="31"/>
      <c r="FC1629" s="31"/>
      <c r="FD1629" s="31"/>
      <c r="FE1629" s="31"/>
      <c r="FF1629" s="31"/>
      <c r="FG1629" s="31"/>
      <c r="FH1629" s="31"/>
      <c r="FI1629" s="31"/>
      <c r="FJ1629" s="31"/>
      <c r="FK1629" s="31"/>
      <c r="FL1629" s="31"/>
      <c r="FM1629" s="31"/>
      <c r="FN1629" s="31"/>
      <c r="FO1629" s="31"/>
      <c r="FP1629" s="31"/>
      <c r="FQ1629" s="31"/>
      <c r="FR1629" s="31"/>
      <c r="FS1629" s="31"/>
      <c r="FT1629" s="31"/>
      <c r="FU1629" s="31"/>
      <c r="FV1629" s="31"/>
      <c r="FW1629" s="31"/>
      <c r="FX1629" s="31"/>
      <c r="FY1629" s="31"/>
      <c r="FZ1629" s="31"/>
      <c r="GA1629" s="31"/>
      <c r="GB1629" s="31"/>
      <c r="GC1629" s="31"/>
      <c r="GD1629" s="31"/>
      <c r="GE1629" s="31"/>
      <c r="GF1629" s="31"/>
      <c r="GG1629" s="31"/>
      <c r="GH1629" s="31"/>
      <c r="GI1629" s="31"/>
      <c r="GJ1629" s="31"/>
      <c r="GK1629" s="31"/>
      <c r="GL1629" s="31"/>
      <c r="GM1629" s="31"/>
      <c r="GN1629" s="31"/>
      <c r="GO1629" s="31"/>
      <c r="GP1629" s="31"/>
      <c r="GQ1629" s="31"/>
      <c r="GR1629" s="31"/>
      <c r="GS1629" s="31"/>
      <c r="GT1629" s="31"/>
      <c r="GU1629" s="31"/>
      <c r="GV1629" s="31"/>
      <c r="GW1629" s="31"/>
      <c r="GX1629" s="31"/>
      <c r="GY1629" s="31"/>
      <c r="GZ1629" s="31"/>
    </row>
    <row r="1630" spans="2:208" s="32" customFormat="1" x14ac:dyDescent="0.2">
      <c r="B1630" s="21"/>
      <c r="C1630" s="22"/>
      <c r="D1630" s="22"/>
      <c r="E1630" s="22"/>
      <c r="F1630" s="246"/>
      <c r="G1630" s="121"/>
      <c r="H1630" s="27"/>
      <c r="I1630" s="28"/>
      <c r="J1630" s="29"/>
      <c r="K1630" s="30"/>
      <c r="L1630" s="34"/>
      <c r="M1630" s="35"/>
      <c r="N1630" s="30"/>
      <c r="O1630" s="34"/>
      <c r="P1630" s="35"/>
      <c r="Q1630" s="30"/>
      <c r="R1630" s="34"/>
      <c r="S1630" s="35"/>
      <c r="T1630" s="30"/>
      <c r="U1630" s="34"/>
      <c r="V1630" s="35"/>
      <c r="W1630" s="30"/>
      <c r="X1630" s="34"/>
      <c r="Y1630" s="34"/>
      <c r="Z1630" s="30"/>
      <c r="AA1630" s="34"/>
      <c r="AB1630" s="34"/>
      <c r="AC1630" s="30"/>
      <c r="AD1630" s="34"/>
      <c r="AE1630" s="34"/>
      <c r="AF1630" s="30"/>
      <c r="AG1630" s="34"/>
      <c r="AH1630" s="34"/>
      <c r="AI1630" s="30"/>
      <c r="AJ1630" s="34"/>
      <c r="AK1630" s="34"/>
      <c r="AL1630" s="30"/>
      <c r="AM1630" s="34"/>
      <c r="AN1630" s="34"/>
      <c r="AO1630" s="30"/>
      <c r="AP1630" s="34"/>
      <c r="AQ1630" s="34"/>
      <c r="AR1630" s="30"/>
      <c r="AS1630" s="34"/>
      <c r="AT1630" s="34"/>
      <c r="AU1630" s="30"/>
      <c r="AV1630" s="34"/>
      <c r="AW1630" s="34"/>
      <c r="AX1630" s="30"/>
      <c r="AY1630" s="34"/>
      <c r="AZ1630" s="34"/>
      <c r="BA1630" s="30"/>
      <c r="BB1630" s="34"/>
      <c r="BC1630" s="34"/>
      <c r="BD1630" s="30"/>
      <c r="BE1630" s="34"/>
      <c r="BF1630" s="34"/>
      <c r="BG1630" s="30"/>
      <c r="BH1630" s="34"/>
      <c r="BI1630" s="34"/>
      <c r="BJ1630" s="30"/>
      <c r="BK1630" s="34"/>
      <c r="BL1630" s="34"/>
      <c r="BM1630" s="122"/>
      <c r="BN1630" s="28"/>
      <c r="BO1630" s="34"/>
      <c r="BP1630" s="30"/>
      <c r="BQ1630" s="30"/>
      <c r="BR1630" s="31"/>
      <c r="BS1630" s="31"/>
      <c r="BT1630" s="31"/>
      <c r="BU1630" s="31"/>
      <c r="BV1630" s="31"/>
      <c r="BW1630" s="31"/>
      <c r="BX1630" s="31"/>
      <c r="BY1630" s="31"/>
      <c r="BZ1630" s="31"/>
      <c r="CA1630" s="31"/>
      <c r="CB1630" s="31"/>
      <c r="CC1630" s="31"/>
      <c r="CD1630" s="31"/>
      <c r="CE1630" s="31"/>
      <c r="CF1630" s="31"/>
      <c r="CG1630" s="31"/>
      <c r="CH1630" s="31"/>
      <c r="CI1630" s="31"/>
      <c r="CJ1630" s="31"/>
      <c r="CK1630" s="31"/>
      <c r="CL1630" s="31"/>
      <c r="CM1630" s="31"/>
      <c r="CN1630" s="31"/>
      <c r="CO1630" s="31"/>
      <c r="CP1630" s="31"/>
      <c r="CQ1630" s="31"/>
      <c r="CR1630" s="31"/>
      <c r="CS1630" s="31"/>
      <c r="CT1630" s="31"/>
      <c r="CU1630" s="31"/>
      <c r="CV1630" s="31"/>
      <c r="CW1630" s="31"/>
      <c r="CX1630" s="31"/>
      <c r="CY1630" s="31"/>
      <c r="CZ1630" s="31"/>
      <c r="DA1630" s="31"/>
      <c r="DB1630" s="31"/>
      <c r="DC1630" s="31"/>
      <c r="DD1630" s="31"/>
      <c r="DE1630" s="31"/>
      <c r="DF1630" s="31"/>
      <c r="DG1630" s="31"/>
      <c r="DH1630" s="31"/>
      <c r="DI1630" s="31"/>
      <c r="DJ1630" s="31"/>
      <c r="DK1630" s="31"/>
      <c r="DL1630" s="31"/>
      <c r="DM1630" s="31"/>
      <c r="DN1630" s="31"/>
      <c r="DO1630" s="31"/>
      <c r="DP1630" s="31"/>
      <c r="DQ1630" s="31"/>
      <c r="DR1630" s="31"/>
      <c r="DS1630" s="31"/>
      <c r="DT1630" s="31"/>
      <c r="DU1630" s="31"/>
      <c r="DV1630" s="31"/>
      <c r="DW1630" s="31"/>
      <c r="DX1630" s="31"/>
      <c r="DY1630" s="31"/>
      <c r="DZ1630" s="31"/>
      <c r="EA1630" s="31"/>
      <c r="EB1630" s="31"/>
      <c r="EC1630" s="31"/>
      <c r="ED1630" s="31"/>
      <c r="EE1630" s="31"/>
      <c r="EF1630" s="31"/>
      <c r="EG1630" s="31"/>
      <c r="EH1630" s="31"/>
      <c r="EI1630" s="31"/>
      <c r="EJ1630" s="31"/>
      <c r="EK1630" s="31"/>
      <c r="EL1630" s="31"/>
      <c r="EM1630" s="31"/>
      <c r="EN1630" s="31"/>
      <c r="EO1630" s="31"/>
      <c r="EP1630" s="31"/>
      <c r="EQ1630" s="31"/>
      <c r="ER1630" s="31"/>
      <c r="ES1630" s="31"/>
      <c r="ET1630" s="31"/>
      <c r="EU1630" s="31"/>
      <c r="EV1630" s="31"/>
      <c r="EW1630" s="31"/>
      <c r="EX1630" s="31"/>
      <c r="EY1630" s="31"/>
      <c r="EZ1630" s="31"/>
      <c r="FA1630" s="31"/>
      <c r="FB1630" s="31"/>
      <c r="FC1630" s="31"/>
      <c r="FD1630" s="31"/>
      <c r="FE1630" s="31"/>
      <c r="FF1630" s="31"/>
      <c r="FG1630" s="31"/>
      <c r="FH1630" s="31"/>
      <c r="FI1630" s="31"/>
      <c r="FJ1630" s="31"/>
      <c r="FK1630" s="31"/>
      <c r="FL1630" s="31"/>
      <c r="FM1630" s="31"/>
      <c r="FN1630" s="31"/>
      <c r="FO1630" s="31"/>
      <c r="FP1630" s="31"/>
      <c r="FQ1630" s="31"/>
      <c r="FR1630" s="31"/>
      <c r="FS1630" s="31"/>
      <c r="FT1630" s="31"/>
      <c r="FU1630" s="31"/>
      <c r="FV1630" s="31"/>
      <c r="FW1630" s="31"/>
      <c r="FX1630" s="31"/>
      <c r="FY1630" s="31"/>
      <c r="FZ1630" s="31"/>
      <c r="GA1630" s="31"/>
      <c r="GB1630" s="31"/>
      <c r="GC1630" s="31"/>
      <c r="GD1630" s="31"/>
      <c r="GE1630" s="31"/>
      <c r="GF1630" s="31"/>
      <c r="GG1630" s="31"/>
      <c r="GH1630" s="31"/>
      <c r="GI1630" s="31"/>
      <c r="GJ1630" s="31"/>
      <c r="GK1630" s="31"/>
      <c r="GL1630" s="31"/>
      <c r="GM1630" s="31"/>
      <c r="GN1630" s="31"/>
      <c r="GO1630" s="31"/>
      <c r="GP1630" s="31"/>
      <c r="GQ1630" s="31"/>
      <c r="GR1630" s="31"/>
      <c r="GS1630" s="31"/>
      <c r="GT1630" s="31"/>
      <c r="GU1630" s="31"/>
      <c r="GV1630" s="31"/>
      <c r="GW1630" s="31"/>
      <c r="GX1630" s="31"/>
      <c r="GY1630" s="31"/>
      <c r="GZ1630" s="31"/>
    </row>
    <row r="1631" spans="2:208" s="32" customFormat="1" x14ac:dyDescent="0.2">
      <c r="B1631" s="21"/>
      <c r="C1631" s="22"/>
      <c r="D1631" s="22"/>
      <c r="E1631" s="22"/>
      <c r="F1631" s="246"/>
      <c r="G1631" s="121"/>
      <c r="H1631" s="27"/>
      <c r="I1631" s="28"/>
      <c r="J1631" s="29"/>
      <c r="K1631" s="30"/>
      <c r="L1631" s="34"/>
      <c r="M1631" s="35"/>
      <c r="N1631" s="30"/>
      <c r="O1631" s="34"/>
      <c r="P1631" s="35"/>
      <c r="Q1631" s="30"/>
      <c r="R1631" s="34"/>
      <c r="S1631" s="35"/>
      <c r="T1631" s="30"/>
      <c r="U1631" s="34"/>
      <c r="V1631" s="35"/>
      <c r="W1631" s="30"/>
      <c r="X1631" s="34"/>
      <c r="Y1631" s="34"/>
      <c r="Z1631" s="30"/>
      <c r="AA1631" s="34"/>
      <c r="AB1631" s="34"/>
      <c r="AC1631" s="30"/>
      <c r="AD1631" s="34"/>
      <c r="AE1631" s="34"/>
      <c r="AF1631" s="30"/>
      <c r="AG1631" s="34"/>
      <c r="AH1631" s="34"/>
      <c r="AI1631" s="30"/>
      <c r="AJ1631" s="34"/>
      <c r="AK1631" s="34"/>
      <c r="AL1631" s="30"/>
      <c r="AM1631" s="34"/>
      <c r="AN1631" s="34"/>
      <c r="AO1631" s="30"/>
      <c r="AP1631" s="34"/>
      <c r="AQ1631" s="34"/>
      <c r="AR1631" s="30"/>
      <c r="AS1631" s="34"/>
      <c r="AT1631" s="34"/>
      <c r="AU1631" s="30"/>
      <c r="AV1631" s="34"/>
      <c r="AW1631" s="34"/>
      <c r="AX1631" s="30"/>
      <c r="AY1631" s="34"/>
      <c r="AZ1631" s="34"/>
      <c r="BA1631" s="30"/>
      <c r="BB1631" s="34"/>
      <c r="BC1631" s="34"/>
      <c r="BD1631" s="30"/>
      <c r="BE1631" s="34"/>
      <c r="BF1631" s="34"/>
      <c r="BG1631" s="30"/>
      <c r="BH1631" s="34"/>
      <c r="BI1631" s="34"/>
      <c r="BJ1631" s="30"/>
      <c r="BK1631" s="34"/>
      <c r="BL1631" s="34"/>
      <c r="BM1631" s="122"/>
      <c r="BN1631" s="28"/>
      <c r="BO1631" s="34"/>
      <c r="BP1631" s="30"/>
      <c r="BQ1631" s="30"/>
      <c r="BR1631" s="31"/>
      <c r="BS1631" s="31"/>
      <c r="BT1631" s="31"/>
      <c r="BU1631" s="31"/>
      <c r="BV1631" s="31"/>
      <c r="BW1631" s="31"/>
      <c r="BX1631" s="31"/>
      <c r="BY1631" s="31"/>
      <c r="BZ1631" s="31"/>
      <c r="CA1631" s="31"/>
      <c r="CB1631" s="31"/>
      <c r="CC1631" s="31"/>
      <c r="CD1631" s="31"/>
      <c r="CE1631" s="31"/>
      <c r="CF1631" s="31"/>
      <c r="CG1631" s="31"/>
      <c r="CH1631" s="31"/>
      <c r="CI1631" s="31"/>
      <c r="CJ1631" s="31"/>
      <c r="CK1631" s="31"/>
      <c r="CL1631" s="31"/>
      <c r="CM1631" s="31"/>
      <c r="CN1631" s="31"/>
      <c r="CO1631" s="31"/>
      <c r="CP1631" s="31"/>
      <c r="CQ1631" s="31"/>
      <c r="CR1631" s="31"/>
      <c r="CS1631" s="31"/>
      <c r="CT1631" s="31"/>
      <c r="CU1631" s="31"/>
      <c r="CV1631" s="31"/>
      <c r="CW1631" s="31"/>
      <c r="CX1631" s="31"/>
      <c r="CY1631" s="31"/>
      <c r="CZ1631" s="31"/>
      <c r="DA1631" s="31"/>
      <c r="DB1631" s="31"/>
      <c r="DC1631" s="31"/>
      <c r="DD1631" s="31"/>
      <c r="DE1631" s="31"/>
      <c r="DF1631" s="31"/>
      <c r="DG1631" s="31"/>
      <c r="DH1631" s="31"/>
      <c r="DI1631" s="31"/>
      <c r="DJ1631" s="31"/>
      <c r="DK1631" s="31"/>
      <c r="DL1631" s="31"/>
      <c r="DM1631" s="31"/>
      <c r="DN1631" s="31"/>
      <c r="DO1631" s="31"/>
      <c r="DP1631" s="31"/>
      <c r="DQ1631" s="31"/>
      <c r="DR1631" s="31"/>
      <c r="DS1631" s="31"/>
      <c r="DT1631" s="31"/>
      <c r="DU1631" s="31"/>
      <c r="DV1631" s="31"/>
      <c r="DW1631" s="31"/>
      <c r="DX1631" s="31"/>
      <c r="DY1631" s="31"/>
      <c r="DZ1631" s="31"/>
      <c r="EA1631" s="31"/>
      <c r="EB1631" s="31"/>
      <c r="EC1631" s="31"/>
      <c r="ED1631" s="31"/>
      <c r="EE1631" s="31"/>
      <c r="EF1631" s="31"/>
      <c r="EG1631" s="31"/>
      <c r="EH1631" s="31"/>
      <c r="EI1631" s="31"/>
      <c r="EJ1631" s="31"/>
      <c r="EK1631" s="31"/>
      <c r="EL1631" s="31"/>
      <c r="EM1631" s="31"/>
      <c r="EN1631" s="31"/>
      <c r="EO1631" s="31"/>
      <c r="EP1631" s="31"/>
      <c r="EQ1631" s="31"/>
      <c r="ER1631" s="31"/>
      <c r="ES1631" s="31"/>
      <c r="ET1631" s="31"/>
      <c r="EU1631" s="31"/>
      <c r="EV1631" s="31"/>
      <c r="EW1631" s="31"/>
      <c r="EX1631" s="31"/>
      <c r="EY1631" s="31"/>
      <c r="EZ1631" s="31"/>
      <c r="FA1631" s="31"/>
      <c r="FB1631" s="31"/>
      <c r="FC1631" s="31"/>
      <c r="FD1631" s="31"/>
      <c r="FE1631" s="31"/>
      <c r="FF1631" s="31"/>
      <c r="FG1631" s="31"/>
      <c r="FH1631" s="31"/>
      <c r="FI1631" s="31"/>
      <c r="FJ1631" s="31"/>
      <c r="FK1631" s="31"/>
      <c r="FL1631" s="31"/>
      <c r="FM1631" s="31"/>
      <c r="FN1631" s="31"/>
      <c r="FO1631" s="31"/>
      <c r="FP1631" s="31"/>
      <c r="FQ1631" s="31"/>
      <c r="FR1631" s="31"/>
      <c r="FS1631" s="31"/>
      <c r="FT1631" s="31"/>
      <c r="FU1631" s="31"/>
      <c r="FV1631" s="31"/>
      <c r="FW1631" s="31"/>
      <c r="FX1631" s="31"/>
      <c r="FY1631" s="31"/>
      <c r="FZ1631" s="31"/>
      <c r="GA1631" s="31"/>
      <c r="GB1631" s="31"/>
      <c r="GC1631" s="31"/>
      <c r="GD1631" s="31"/>
      <c r="GE1631" s="31"/>
      <c r="GF1631" s="31"/>
      <c r="GG1631" s="31"/>
      <c r="GH1631" s="31"/>
      <c r="GI1631" s="31"/>
      <c r="GJ1631" s="31"/>
      <c r="GK1631" s="31"/>
      <c r="GL1631" s="31"/>
      <c r="GM1631" s="31"/>
      <c r="GN1631" s="31"/>
      <c r="GO1631" s="31"/>
      <c r="GP1631" s="31"/>
      <c r="GQ1631" s="31"/>
      <c r="GR1631" s="31"/>
      <c r="GS1631" s="31"/>
      <c r="GT1631" s="31"/>
      <c r="GU1631" s="31"/>
      <c r="GV1631" s="31"/>
      <c r="GW1631" s="31"/>
      <c r="GX1631" s="31"/>
      <c r="GY1631" s="31"/>
      <c r="GZ1631" s="31"/>
    </row>
    <row r="1632" spans="2:208" s="32" customFormat="1" x14ac:dyDescent="0.2">
      <c r="B1632" s="21"/>
      <c r="C1632" s="22"/>
      <c r="D1632" s="22"/>
      <c r="E1632" s="22"/>
      <c r="F1632" s="246"/>
      <c r="G1632" s="121"/>
      <c r="H1632" s="27"/>
      <c r="I1632" s="28"/>
      <c r="J1632" s="29"/>
      <c r="K1632" s="30"/>
      <c r="L1632" s="34"/>
      <c r="M1632" s="35"/>
      <c r="N1632" s="30"/>
      <c r="O1632" s="34"/>
      <c r="P1632" s="35"/>
      <c r="Q1632" s="30"/>
      <c r="R1632" s="34"/>
      <c r="S1632" s="35"/>
      <c r="T1632" s="30"/>
      <c r="U1632" s="34"/>
      <c r="V1632" s="35"/>
      <c r="W1632" s="30"/>
      <c r="X1632" s="34"/>
      <c r="Y1632" s="34"/>
      <c r="Z1632" s="30"/>
      <c r="AA1632" s="34"/>
      <c r="AB1632" s="34"/>
      <c r="AC1632" s="30"/>
      <c r="AD1632" s="34"/>
      <c r="AE1632" s="34"/>
      <c r="AF1632" s="30"/>
      <c r="AG1632" s="34"/>
      <c r="AH1632" s="34"/>
      <c r="AI1632" s="30"/>
      <c r="AJ1632" s="34"/>
      <c r="AK1632" s="34"/>
      <c r="AL1632" s="30"/>
      <c r="AM1632" s="34"/>
      <c r="AN1632" s="34"/>
      <c r="AO1632" s="30"/>
      <c r="AP1632" s="34"/>
      <c r="AQ1632" s="34"/>
      <c r="AR1632" s="30"/>
      <c r="AS1632" s="34"/>
      <c r="AT1632" s="34"/>
      <c r="AU1632" s="30"/>
      <c r="AV1632" s="34"/>
      <c r="AW1632" s="34"/>
      <c r="AX1632" s="30"/>
      <c r="AY1632" s="34"/>
      <c r="AZ1632" s="34"/>
      <c r="BA1632" s="30"/>
      <c r="BB1632" s="34"/>
      <c r="BC1632" s="34"/>
      <c r="BD1632" s="30"/>
      <c r="BE1632" s="34"/>
      <c r="BF1632" s="34"/>
      <c r="BG1632" s="30"/>
      <c r="BH1632" s="34"/>
      <c r="BI1632" s="34"/>
      <c r="BJ1632" s="30"/>
      <c r="BK1632" s="34"/>
      <c r="BL1632" s="34"/>
      <c r="BM1632" s="122"/>
      <c r="BN1632" s="28"/>
      <c r="BO1632" s="34"/>
      <c r="BP1632" s="30"/>
      <c r="BQ1632" s="30"/>
      <c r="BR1632" s="31"/>
      <c r="BS1632" s="31"/>
      <c r="BT1632" s="31"/>
      <c r="BU1632" s="31"/>
      <c r="BV1632" s="31"/>
      <c r="BW1632" s="31"/>
      <c r="BX1632" s="31"/>
      <c r="BY1632" s="31"/>
      <c r="BZ1632" s="31"/>
      <c r="CA1632" s="31"/>
      <c r="CB1632" s="31"/>
      <c r="CC1632" s="31"/>
      <c r="CD1632" s="31"/>
      <c r="CE1632" s="31"/>
      <c r="CF1632" s="31"/>
      <c r="CG1632" s="31"/>
      <c r="CH1632" s="31"/>
      <c r="CI1632" s="31"/>
      <c r="CJ1632" s="31"/>
      <c r="CK1632" s="31"/>
      <c r="CL1632" s="31"/>
      <c r="CM1632" s="31"/>
      <c r="CN1632" s="31"/>
      <c r="CO1632" s="31"/>
      <c r="CP1632" s="31"/>
      <c r="CQ1632" s="31"/>
      <c r="CR1632" s="31"/>
      <c r="CS1632" s="31"/>
      <c r="CT1632" s="31"/>
      <c r="CU1632" s="31"/>
      <c r="CV1632" s="31"/>
      <c r="CW1632" s="31"/>
      <c r="CX1632" s="31"/>
      <c r="CY1632" s="31"/>
      <c r="CZ1632" s="31"/>
      <c r="DA1632" s="31"/>
      <c r="DB1632" s="31"/>
      <c r="DC1632" s="31"/>
      <c r="DD1632" s="31"/>
      <c r="DE1632" s="31"/>
      <c r="DF1632" s="31"/>
      <c r="DG1632" s="31"/>
      <c r="DH1632" s="31"/>
      <c r="DI1632" s="31"/>
      <c r="DJ1632" s="31"/>
      <c r="DK1632" s="31"/>
      <c r="DL1632" s="31"/>
      <c r="DM1632" s="31"/>
      <c r="DN1632" s="31"/>
      <c r="DO1632" s="31"/>
      <c r="DP1632" s="31"/>
      <c r="DQ1632" s="31"/>
      <c r="DR1632" s="31"/>
      <c r="DS1632" s="31"/>
      <c r="DT1632" s="31"/>
      <c r="DU1632" s="31"/>
      <c r="DV1632" s="31"/>
      <c r="DW1632" s="31"/>
      <c r="DX1632" s="31"/>
      <c r="DY1632" s="31"/>
      <c r="DZ1632" s="31"/>
      <c r="EA1632" s="31"/>
      <c r="EB1632" s="31"/>
      <c r="EC1632" s="31"/>
      <c r="ED1632" s="31"/>
      <c r="EE1632" s="31"/>
      <c r="EF1632" s="31"/>
      <c r="EG1632" s="31"/>
      <c r="EH1632" s="31"/>
      <c r="EI1632" s="31"/>
      <c r="EJ1632" s="31"/>
      <c r="EK1632" s="31"/>
      <c r="EL1632" s="31"/>
      <c r="EM1632" s="31"/>
      <c r="EN1632" s="31"/>
      <c r="EO1632" s="31"/>
      <c r="EP1632" s="31"/>
      <c r="EQ1632" s="31"/>
      <c r="ER1632" s="31"/>
      <c r="ES1632" s="31"/>
      <c r="ET1632" s="31"/>
      <c r="EU1632" s="31"/>
      <c r="EV1632" s="31"/>
      <c r="EW1632" s="31"/>
      <c r="EX1632" s="31"/>
      <c r="EY1632" s="31"/>
      <c r="EZ1632" s="31"/>
      <c r="FA1632" s="31"/>
      <c r="FB1632" s="31"/>
      <c r="FC1632" s="31"/>
      <c r="FD1632" s="31"/>
      <c r="FE1632" s="31"/>
      <c r="FF1632" s="31"/>
      <c r="FG1632" s="31"/>
      <c r="FH1632" s="31"/>
      <c r="FI1632" s="31"/>
      <c r="FJ1632" s="31"/>
      <c r="FK1632" s="31"/>
      <c r="FL1632" s="31"/>
      <c r="FM1632" s="31"/>
      <c r="FN1632" s="31"/>
      <c r="FO1632" s="31"/>
      <c r="FP1632" s="31"/>
      <c r="FQ1632" s="31"/>
      <c r="FR1632" s="31"/>
      <c r="FS1632" s="31"/>
      <c r="FT1632" s="31"/>
      <c r="FU1632" s="31"/>
      <c r="FV1632" s="31"/>
      <c r="FW1632" s="31"/>
      <c r="FX1632" s="31"/>
      <c r="FY1632" s="31"/>
      <c r="FZ1632" s="31"/>
      <c r="GA1632" s="31"/>
      <c r="GB1632" s="31"/>
      <c r="GC1632" s="31"/>
      <c r="GD1632" s="31"/>
      <c r="GE1632" s="31"/>
      <c r="GF1632" s="31"/>
      <c r="GG1632" s="31"/>
      <c r="GH1632" s="31"/>
      <c r="GI1632" s="31"/>
      <c r="GJ1632" s="31"/>
      <c r="GK1632" s="31"/>
      <c r="GL1632" s="31"/>
      <c r="GM1632" s="31"/>
      <c r="GN1632" s="31"/>
      <c r="GO1632" s="31"/>
      <c r="GP1632" s="31"/>
      <c r="GQ1632" s="31"/>
      <c r="GR1632" s="31"/>
      <c r="GS1632" s="31"/>
      <c r="GT1632" s="31"/>
      <c r="GU1632" s="31"/>
      <c r="GV1632" s="31"/>
      <c r="GW1632" s="31"/>
      <c r="GX1632" s="31"/>
      <c r="GY1632" s="31"/>
      <c r="GZ1632" s="31"/>
    </row>
    <row r="1633" spans="2:208" s="32" customFormat="1" x14ac:dyDescent="0.2">
      <c r="B1633" s="21"/>
      <c r="C1633" s="22"/>
      <c r="D1633" s="22"/>
      <c r="E1633" s="22"/>
      <c r="F1633" s="246"/>
      <c r="G1633" s="121"/>
      <c r="H1633" s="27"/>
      <c r="I1633" s="28"/>
      <c r="J1633" s="29"/>
      <c r="K1633" s="30"/>
      <c r="L1633" s="34"/>
      <c r="M1633" s="35"/>
      <c r="N1633" s="30"/>
      <c r="O1633" s="34"/>
      <c r="P1633" s="35"/>
      <c r="Q1633" s="30"/>
      <c r="R1633" s="34"/>
      <c r="S1633" s="35"/>
      <c r="T1633" s="30"/>
      <c r="U1633" s="34"/>
      <c r="V1633" s="35"/>
      <c r="W1633" s="30"/>
      <c r="X1633" s="34"/>
      <c r="Y1633" s="34"/>
      <c r="Z1633" s="30"/>
      <c r="AA1633" s="34"/>
      <c r="AB1633" s="34"/>
      <c r="AC1633" s="30"/>
      <c r="AD1633" s="34"/>
      <c r="AE1633" s="34"/>
      <c r="AF1633" s="30"/>
      <c r="AG1633" s="34"/>
      <c r="AH1633" s="34"/>
      <c r="AI1633" s="30"/>
      <c r="AJ1633" s="34"/>
      <c r="AK1633" s="34"/>
      <c r="AL1633" s="30"/>
      <c r="AM1633" s="34"/>
      <c r="AN1633" s="34"/>
      <c r="AO1633" s="30"/>
      <c r="AP1633" s="34"/>
      <c r="AQ1633" s="34"/>
      <c r="AR1633" s="30"/>
      <c r="AS1633" s="34"/>
      <c r="AT1633" s="34"/>
      <c r="AU1633" s="30"/>
      <c r="AV1633" s="34"/>
      <c r="AW1633" s="34"/>
      <c r="AX1633" s="30"/>
      <c r="AY1633" s="34"/>
      <c r="AZ1633" s="34"/>
      <c r="BA1633" s="30"/>
      <c r="BB1633" s="34"/>
      <c r="BC1633" s="34"/>
      <c r="BD1633" s="30"/>
      <c r="BE1633" s="34"/>
      <c r="BF1633" s="34"/>
      <c r="BG1633" s="30"/>
      <c r="BH1633" s="34"/>
      <c r="BI1633" s="34"/>
      <c r="BJ1633" s="30"/>
      <c r="BK1633" s="34"/>
      <c r="BL1633" s="34"/>
      <c r="BM1633" s="122"/>
      <c r="BN1633" s="28"/>
      <c r="BO1633" s="34"/>
      <c r="BP1633" s="30"/>
      <c r="BQ1633" s="30"/>
      <c r="BR1633" s="31"/>
      <c r="BS1633" s="31"/>
      <c r="BT1633" s="31"/>
      <c r="BU1633" s="31"/>
      <c r="BV1633" s="31"/>
      <c r="BW1633" s="31"/>
      <c r="BX1633" s="31"/>
      <c r="BY1633" s="31"/>
      <c r="BZ1633" s="31"/>
      <c r="CA1633" s="31"/>
      <c r="CB1633" s="31"/>
      <c r="CC1633" s="31"/>
      <c r="CD1633" s="31"/>
      <c r="CE1633" s="31"/>
      <c r="CF1633" s="31"/>
      <c r="CG1633" s="31"/>
      <c r="CH1633" s="31"/>
      <c r="CI1633" s="31"/>
      <c r="CJ1633" s="31"/>
      <c r="CK1633" s="31"/>
      <c r="CL1633" s="31"/>
      <c r="CM1633" s="31"/>
      <c r="CN1633" s="31"/>
      <c r="CO1633" s="31"/>
      <c r="CP1633" s="31"/>
      <c r="CQ1633" s="31"/>
      <c r="CR1633" s="31"/>
      <c r="CS1633" s="31"/>
      <c r="CT1633" s="31"/>
      <c r="CU1633" s="31"/>
      <c r="CV1633" s="31"/>
      <c r="CW1633" s="31"/>
      <c r="CX1633" s="31"/>
      <c r="CY1633" s="31"/>
      <c r="CZ1633" s="31"/>
      <c r="DA1633" s="31"/>
      <c r="DB1633" s="31"/>
      <c r="DC1633" s="31"/>
      <c r="DD1633" s="31"/>
      <c r="DE1633" s="31"/>
      <c r="DF1633" s="31"/>
      <c r="DG1633" s="31"/>
      <c r="DH1633" s="31"/>
      <c r="DI1633" s="31"/>
      <c r="DJ1633" s="31"/>
      <c r="DK1633" s="31"/>
      <c r="DL1633" s="31"/>
      <c r="DM1633" s="31"/>
      <c r="DN1633" s="31"/>
      <c r="DO1633" s="31"/>
      <c r="DP1633" s="31"/>
      <c r="DQ1633" s="31"/>
      <c r="DR1633" s="31"/>
      <c r="DS1633" s="31"/>
      <c r="DT1633" s="31"/>
      <c r="DU1633" s="31"/>
      <c r="DV1633" s="31"/>
      <c r="DW1633" s="31"/>
      <c r="DX1633" s="31"/>
      <c r="DY1633" s="31"/>
      <c r="DZ1633" s="31"/>
      <c r="EA1633" s="31"/>
      <c r="EB1633" s="31"/>
      <c r="EC1633" s="31"/>
      <c r="ED1633" s="31"/>
      <c r="EE1633" s="31"/>
      <c r="EF1633" s="31"/>
      <c r="EG1633" s="31"/>
      <c r="EH1633" s="31"/>
      <c r="EI1633" s="31"/>
      <c r="EJ1633" s="31"/>
      <c r="EK1633" s="31"/>
      <c r="EL1633" s="31"/>
      <c r="EM1633" s="31"/>
      <c r="EN1633" s="31"/>
      <c r="EO1633" s="31"/>
      <c r="EP1633" s="31"/>
      <c r="EQ1633" s="31"/>
      <c r="ER1633" s="31"/>
      <c r="ES1633" s="31"/>
      <c r="ET1633" s="31"/>
      <c r="EU1633" s="31"/>
      <c r="EV1633" s="31"/>
      <c r="EW1633" s="31"/>
      <c r="EX1633" s="31"/>
      <c r="EY1633" s="31"/>
      <c r="EZ1633" s="31"/>
      <c r="FA1633" s="31"/>
      <c r="FB1633" s="31"/>
      <c r="FC1633" s="31"/>
      <c r="FD1633" s="31"/>
      <c r="FE1633" s="31"/>
      <c r="FF1633" s="31"/>
      <c r="FG1633" s="31"/>
      <c r="FH1633" s="31"/>
      <c r="FI1633" s="31"/>
      <c r="FJ1633" s="31"/>
      <c r="FK1633" s="31"/>
      <c r="FL1633" s="31"/>
      <c r="FM1633" s="31"/>
      <c r="FN1633" s="31"/>
      <c r="FO1633" s="31"/>
      <c r="FP1633" s="31"/>
      <c r="FQ1633" s="31"/>
      <c r="FR1633" s="31"/>
      <c r="FS1633" s="31"/>
      <c r="FT1633" s="31"/>
      <c r="FU1633" s="31"/>
      <c r="FV1633" s="31"/>
      <c r="FW1633" s="31"/>
      <c r="FX1633" s="31"/>
      <c r="FY1633" s="31"/>
      <c r="FZ1633" s="31"/>
      <c r="GA1633" s="31"/>
      <c r="GB1633" s="31"/>
      <c r="GC1633" s="31"/>
      <c r="GD1633" s="31"/>
      <c r="GE1633" s="31"/>
      <c r="GF1633" s="31"/>
      <c r="GG1633" s="31"/>
      <c r="GH1633" s="31"/>
      <c r="GI1633" s="31"/>
      <c r="GJ1633" s="31"/>
      <c r="GK1633" s="31"/>
      <c r="GL1633" s="31"/>
      <c r="GM1633" s="31"/>
      <c r="GN1633" s="31"/>
      <c r="GO1633" s="31"/>
      <c r="GP1633" s="31"/>
      <c r="GQ1633" s="31"/>
      <c r="GR1633" s="31"/>
      <c r="GS1633" s="31"/>
      <c r="GT1633" s="31"/>
      <c r="GU1633" s="31"/>
      <c r="GV1633" s="31"/>
      <c r="GW1633" s="31"/>
      <c r="GX1633" s="31"/>
      <c r="GY1633" s="31"/>
      <c r="GZ1633" s="31"/>
    </row>
    <row r="1634" spans="2:208" s="32" customFormat="1" x14ac:dyDescent="0.2">
      <c r="B1634" s="21"/>
      <c r="C1634" s="22"/>
      <c r="D1634" s="22"/>
      <c r="E1634" s="22"/>
      <c r="F1634" s="246"/>
      <c r="G1634" s="121"/>
      <c r="H1634" s="27"/>
      <c r="I1634" s="28"/>
      <c r="J1634" s="29"/>
      <c r="K1634" s="30"/>
      <c r="L1634" s="34"/>
      <c r="M1634" s="35"/>
      <c r="N1634" s="30"/>
      <c r="O1634" s="34"/>
      <c r="P1634" s="35"/>
      <c r="Q1634" s="30"/>
      <c r="R1634" s="34"/>
      <c r="S1634" s="35"/>
      <c r="T1634" s="30"/>
      <c r="U1634" s="34"/>
      <c r="V1634" s="35"/>
      <c r="W1634" s="30"/>
      <c r="X1634" s="34"/>
      <c r="Y1634" s="34"/>
      <c r="Z1634" s="30"/>
      <c r="AA1634" s="34"/>
      <c r="AB1634" s="34"/>
      <c r="AC1634" s="30"/>
      <c r="AD1634" s="34"/>
      <c r="AE1634" s="34"/>
      <c r="AF1634" s="30"/>
      <c r="AG1634" s="34"/>
      <c r="AH1634" s="34"/>
      <c r="AI1634" s="30"/>
      <c r="AJ1634" s="34"/>
      <c r="AK1634" s="34"/>
      <c r="AL1634" s="30"/>
      <c r="AM1634" s="34"/>
      <c r="AN1634" s="34"/>
      <c r="AO1634" s="30"/>
      <c r="AP1634" s="34"/>
      <c r="AQ1634" s="34"/>
      <c r="AR1634" s="30"/>
      <c r="AS1634" s="34"/>
      <c r="AT1634" s="34"/>
      <c r="AU1634" s="30"/>
      <c r="AV1634" s="34"/>
      <c r="AW1634" s="34"/>
      <c r="AX1634" s="30"/>
      <c r="AY1634" s="34"/>
      <c r="AZ1634" s="34"/>
      <c r="BA1634" s="30"/>
      <c r="BB1634" s="34"/>
      <c r="BC1634" s="34"/>
      <c r="BD1634" s="30"/>
      <c r="BE1634" s="34"/>
      <c r="BF1634" s="34"/>
      <c r="BG1634" s="30"/>
      <c r="BH1634" s="34"/>
      <c r="BI1634" s="34"/>
      <c r="BJ1634" s="30"/>
      <c r="BK1634" s="34"/>
      <c r="BL1634" s="34"/>
      <c r="BM1634" s="122"/>
      <c r="BN1634" s="28"/>
      <c r="BO1634" s="34"/>
      <c r="BP1634" s="30"/>
      <c r="BQ1634" s="30"/>
      <c r="BR1634" s="31"/>
      <c r="BS1634" s="31"/>
      <c r="BT1634" s="31"/>
      <c r="BU1634" s="31"/>
      <c r="BV1634" s="31"/>
      <c r="BW1634" s="31"/>
      <c r="BX1634" s="31"/>
      <c r="BY1634" s="31"/>
      <c r="BZ1634" s="31"/>
      <c r="CA1634" s="31"/>
      <c r="CB1634" s="31"/>
      <c r="CC1634" s="31"/>
      <c r="CD1634" s="31"/>
      <c r="CE1634" s="31"/>
      <c r="CF1634" s="31"/>
      <c r="CG1634" s="31"/>
      <c r="CH1634" s="31"/>
      <c r="CI1634" s="31"/>
      <c r="CJ1634" s="31"/>
      <c r="CK1634" s="31"/>
      <c r="CL1634" s="31"/>
      <c r="CM1634" s="31"/>
      <c r="CN1634" s="31"/>
      <c r="CO1634" s="31"/>
      <c r="CP1634" s="31"/>
      <c r="CQ1634" s="31"/>
      <c r="CR1634" s="31"/>
      <c r="CS1634" s="31"/>
      <c r="CT1634" s="31"/>
      <c r="CU1634" s="31"/>
      <c r="CV1634" s="31"/>
      <c r="CW1634" s="31"/>
      <c r="CX1634" s="31"/>
      <c r="CY1634" s="31"/>
      <c r="CZ1634" s="31"/>
      <c r="DA1634" s="31"/>
      <c r="DB1634" s="31"/>
      <c r="DC1634" s="31"/>
      <c r="DD1634" s="31"/>
      <c r="DE1634" s="31"/>
      <c r="DF1634" s="31"/>
      <c r="DG1634" s="31"/>
      <c r="DH1634" s="31"/>
      <c r="DI1634" s="31"/>
      <c r="DJ1634" s="31"/>
      <c r="DK1634" s="31"/>
      <c r="DL1634" s="31"/>
      <c r="DM1634" s="31"/>
      <c r="DN1634" s="31"/>
      <c r="DO1634" s="31"/>
      <c r="DP1634" s="31"/>
      <c r="DQ1634" s="31"/>
      <c r="DR1634" s="31"/>
      <c r="DS1634" s="31"/>
      <c r="DT1634" s="31"/>
      <c r="DU1634" s="31"/>
      <c r="DV1634" s="31"/>
      <c r="DW1634" s="31"/>
      <c r="DX1634" s="31"/>
      <c r="DY1634" s="31"/>
      <c r="DZ1634" s="31"/>
      <c r="EA1634" s="31"/>
      <c r="EB1634" s="31"/>
      <c r="EC1634" s="31"/>
      <c r="ED1634" s="31"/>
      <c r="EE1634" s="31"/>
      <c r="EF1634" s="31"/>
      <c r="EG1634" s="31"/>
      <c r="EH1634" s="31"/>
      <c r="EI1634" s="31"/>
      <c r="EJ1634" s="31"/>
      <c r="EK1634" s="31"/>
      <c r="EL1634" s="31"/>
      <c r="EM1634" s="31"/>
      <c r="EN1634" s="31"/>
      <c r="EO1634" s="31"/>
      <c r="EP1634" s="31"/>
      <c r="EQ1634" s="31"/>
      <c r="ER1634" s="31"/>
      <c r="ES1634" s="31"/>
      <c r="ET1634" s="31"/>
      <c r="EU1634" s="31"/>
      <c r="EV1634" s="31"/>
      <c r="EW1634" s="31"/>
      <c r="EX1634" s="31"/>
      <c r="EY1634" s="31"/>
      <c r="EZ1634" s="31"/>
      <c r="FA1634" s="31"/>
      <c r="FB1634" s="31"/>
      <c r="FC1634" s="31"/>
      <c r="FD1634" s="31"/>
      <c r="FE1634" s="31"/>
      <c r="FF1634" s="31"/>
      <c r="FG1634" s="31"/>
      <c r="FH1634" s="31"/>
      <c r="FI1634" s="31"/>
      <c r="FJ1634" s="31"/>
      <c r="FK1634" s="31"/>
      <c r="FL1634" s="31"/>
      <c r="FM1634" s="31"/>
      <c r="FN1634" s="31"/>
      <c r="FO1634" s="31"/>
      <c r="FP1634" s="31"/>
      <c r="FQ1634" s="31"/>
      <c r="FR1634" s="31"/>
      <c r="FS1634" s="31"/>
      <c r="FT1634" s="31"/>
      <c r="FU1634" s="31"/>
      <c r="FV1634" s="31"/>
      <c r="FW1634" s="31"/>
      <c r="FX1634" s="31"/>
      <c r="FY1634" s="31"/>
      <c r="FZ1634" s="31"/>
      <c r="GA1634" s="31"/>
      <c r="GB1634" s="31"/>
      <c r="GC1634" s="31"/>
      <c r="GD1634" s="31"/>
      <c r="GE1634" s="31"/>
      <c r="GF1634" s="31"/>
      <c r="GG1634" s="31"/>
      <c r="GH1634" s="31"/>
      <c r="GI1634" s="31"/>
      <c r="GJ1634" s="31"/>
      <c r="GK1634" s="31"/>
      <c r="GL1634" s="31"/>
      <c r="GM1634" s="31"/>
      <c r="GN1634" s="31"/>
      <c r="GO1634" s="31"/>
      <c r="GP1634" s="31"/>
      <c r="GQ1634" s="31"/>
      <c r="GR1634" s="31"/>
      <c r="GS1634" s="31"/>
      <c r="GT1634" s="31"/>
      <c r="GU1634" s="31"/>
      <c r="GV1634" s="31"/>
      <c r="GW1634" s="31"/>
      <c r="GX1634" s="31"/>
      <c r="GY1634" s="31"/>
      <c r="GZ1634" s="31"/>
    </row>
    <row r="1635" spans="2:208" s="32" customFormat="1" x14ac:dyDescent="0.2">
      <c r="B1635" s="21"/>
      <c r="C1635" s="22"/>
      <c r="D1635" s="22"/>
      <c r="E1635" s="22"/>
      <c r="F1635" s="246"/>
      <c r="G1635" s="121"/>
      <c r="H1635" s="27"/>
      <c r="I1635" s="28"/>
      <c r="J1635" s="29"/>
      <c r="K1635" s="30"/>
      <c r="L1635" s="34"/>
      <c r="M1635" s="35"/>
      <c r="N1635" s="30"/>
      <c r="O1635" s="34"/>
      <c r="P1635" s="35"/>
      <c r="Q1635" s="30"/>
      <c r="R1635" s="34"/>
      <c r="S1635" s="35"/>
      <c r="T1635" s="30"/>
      <c r="U1635" s="34"/>
      <c r="V1635" s="35"/>
      <c r="W1635" s="30"/>
      <c r="X1635" s="34"/>
      <c r="Y1635" s="34"/>
      <c r="Z1635" s="30"/>
      <c r="AA1635" s="34"/>
      <c r="AB1635" s="34"/>
      <c r="AC1635" s="30"/>
      <c r="AD1635" s="34"/>
      <c r="AE1635" s="34"/>
      <c r="AF1635" s="30"/>
      <c r="AG1635" s="34"/>
      <c r="AH1635" s="34"/>
      <c r="AI1635" s="30"/>
      <c r="AJ1635" s="34"/>
      <c r="AK1635" s="34"/>
      <c r="AL1635" s="30"/>
      <c r="AM1635" s="34"/>
      <c r="AN1635" s="34"/>
      <c r="AO1635" s="30"/>
      <c r="AP1635" s="34"/>
      <c r="AQ1635" s="34"/>
      <c r="AR1635" s="30"/>
      <c r="AS1635" s="34"/>
      <c r="AT1635" s="34"/>
      <c r="AU1635" s="30"/>
      <c r="AV1635" s="34"/>
      <c r="AW1635" s="34"/>
      <c r="AX1635" s="30"/>
      <c r="AY1635" s="34"/>
      <c r="AZ1635" s="34"/>
      <c r="BA1635" s="30"/>
      <c r="BB1635" s="34"/>
      <c r="BC1635" s="34"/>
      <c r="BD1635" s="30"/>
      <c r="BE1635" s="34"/>
      <c r="BF1635" s="34"/>
      <c r="BG1635" s="30"/>
      <c r="BH1635" s="34"/>
      <c r="BI1635" s="34"/>
      <c r="BJ1635" s="30"/>
      <c r="BK1635" s="34"/>
      <c r="BL1635" s="34"/>
      <c r="BM1635" s="122"/>
      <c r="BN1635" s="28"/>
      <c r="BO1635" s="34"/>
      <c r="BP1635" s="30"/>
      <c r="BQ1635" s="30"/>
      <c r="BR1635" s="31"/>
      <c r="BS1635" s="31"/>
      <c r="BT1635" s="31"/>
      <c r="BU1635" s="31"/>
      <c r="BV1635" s="31"/>
      <c r="BW1635" s="31"/>
      <c r="BX1635" s="31"/>
      <c r="BY1635" s="31"/>
      <c r="BZ1635" s="31"/>
      <c r="CA1635" s="31"/>
      <c r="CB1635" s="31"/>
      <c r="CC1635" s="31"/>
      <c r="CD1635" s="31"/>
      <c r="CE1635" s="31"/>
      <c r="CF1635" s="31"/>
      <c r="CG1635" s="31"/>
      <c r="CH1635" s="31"/>
      <c r="CI1635" s="31"/>
      <c r="CJ1635" s="31"/>
      <c r="CK1635" s="31"/>
      <c r="CL1635" s="31"/>
      <c r="CM1635" s="31"/>
      <c r="CN1635" s="31"/>
      <c r="CO1635" s="31"/>
      <c r="CP1635" s="31"/>
      <c r="CQ1635" s="31"/>
      <c r="CR1635" s="31"/>
      <c r="CS1635" s="31"/>
      <c r="CT1635" s="31"/>
      <c r="CU1635" s="31"/>
      <c r="CV1635" s="31"/>
      <c r="CW1635" s="31"/>
      <c r="CX1635" s="31"/>
      <c r="CY1635" s="31"/>
      <c r="CZ1635" s="31"/>
      <c r="DA1635" s="31"/>
      <c r="DB1635" s="31"/>
      <c r="DC1635" s="31"/>
      <c r="DD1635" s="31"/>
      <c r="DE1635" s="31"/>
      <c r="DF1635" s="31"/>
      <c r="DG1635" s="31"/>
      <c r="DH1635" s="31"/>
      <c r="DI1635" s="31"/>
      <c r="DJ1635" s="31"/>
      <c r="DK1635" s="31"/>
      <c r="DL1635" s="31"/>
      <c r="DM1635" s="31"/>
      <c r="DN1635" s="31"/>
      <c r="DO1635" s="31"/>
      <c r="DP1635" s="31"/>
      <c r="DQ1635" s="31"/>
      <c r="DR1635" s="31"/>
      <c r="DS1635" s="31"/>
      <c r="DT1635" s="31"/>
      <c r="DU1635" s="31"/>
      <c r="DV1635" s="31"/>
      <c r="DW1635" s="31"/>
      <c r="DX1635" s="31"/>
      <c r="DY1635" s="31"/>
      <c r="DZ1635" s="31"/>
      <c r="EA1635" s="31"/>
      <c r="EB1635" s="31"/>
      <c r="EC1635" s="31"/>
      <c r="ED1635" s="31"/>
      <c r="EE1635" s="31"/>
      <c r="EF1635" s="31"/>
      <c r="EG1635" s="31"/>
      <c r="EH1635" s="31"/>
      <c r="EI1635" s="31"/>
      <c r="EJ1635" s="31"/>
      <c r="EK1635" s="31"/>
      <c r="EL1635" s="31"/>
      <c r="EM1635" s="31"/>
      <c r="EN1635" s="31"/>
      <c r="EO1635" s="31"/>
      <c r="EP1635" s="31"/>
      <c r="EQ1635" s="31"/>
      <c r="ER1635" s="31"/>
      <c r="ES1635" s="31"/>
      <c r="ET1635" s="31"/>
      <c r="EU1635" s="31"/>
      <c r="EV1635" s="31"/>
      <c r="EW1635" s="31"/>
      <c r="EX1635" s="31"/>
      <c r="EY1635" s="31"/>
      <c r="EZ1635" s="31"/>
      <c r="FA1635" s="31"/>
      <c r="FB1635" s="31"/>
      <c r="FC1635" s="31"/>
      <c r="FD1635" s="31"/>
      <c r="FE1635" s="31"/>
      <c r="FF1635" s="31"/>
      <c r="FG1635" s="31"/>
      <c r="FH1635" s="31"/>
      <c r="FI1635" s="31"/>
      <c r="FJ1635" s="31"/>
      <c r="FK1635" s="31"/>
      <c r="FL1635" s="31"/>
      <c r="FM1635" s="31"/>
      <c r="FN1635" s="31"/>
      <c r="FO1635" s="31"/>
      <c r="FP1635" s="31"/>
      <c r="FQ1635" s="31"/>
      <c r="FR1635" s="31"/>
      <c r="FS1635" s="31"/>
      <c r="FT1635" s="31"/>
      <c r="FU1635" s="31"/>
      <c r="FV1635" s="31"/>
      <c r="FW1635" s="31"/>
      <c r="FX1635" s="31"/>
      <c r="FY1635" s="31"/>
      <c r="FZ1635" s="31"/>
      <c r="GA1635" s="31"/>
      <c r="GB1635" s="31"/>
      <c r="GC1635" s="31"/>
      <c r="GD1635" s="31"/>
      <c r="GE1635" s="31"/>
      <c r="GF1635" s="31"/>
      <c r="GG1635" s="31"/>
      <c r="GH1635" s="31"/>
      <c r="GI1635" s="31"/>
      <c r="GJ1635" s="31"/>
      <c r="GK1635" s="31"/>
      <c r="GL1635" s="31"/>
      <c r="GM1635" s="31"/>
      <c r="GN1635" s="31"/>
      <c r="GO1635" s="31"/>
      <c r="GP1635" s="31"/>
      <c r="GQ1635" s="31"/>
      <c r="GR1635" s="31"/>
      <c r="GS1635" s="31"/>
      <c r="GT1635" s="31"/>
      <c r="GU1635" s="31"/>
      <c r="GV1635" s="31"/>
      <c r="GW1635" s="31"/>
      <c r="GX1635" s="31"/>
      <c r="GY1635" s="31"/>
      <c r="GZ1635" s="31"/>
    </row>
    <row r="1636" spans="2:208" s="32" customFormat="1" x14ac:dyDescent="0.2">
      <c r="B1636" s="21"/>
      <c r="C1636" s="22"/>
      <c r="D1636" s="22"/>
      <c r="E1636" s="22"/>
      <c r="F1636" s="246"/>
      <c r="G1636" s="121"/>
      <c r="H1636" s="27"/>
      <c r="I1636" s="28"/>
      <c r="J1636" s="29"/>
      <c r="K1636" s="30"/>
      <c r="L1636" s="34"/>
      <c r="M1636" s="35"/>
      <c r="N1636" s="30"/>
      <c r="O1636" s="34"/>
      <c r="P1636" s="35"/>
      <c r="Q1636" s="30"/>
      <c r="R1636" s="34"/>
      <c r="S1636" s="35"/>
      <c r="T1636" s="30"/>
      <c r="U1636" s="34"/>
      <c r="V1636" s="35"/>
      <c r="W1636" s="30"/>
      <c r="X1636" s="34"/>
      <c r="Y1636" s="34"/>
      <c r="Z1636" s="30"/>
      <c r="AA1636" s="34"/>
      <c r="AB1636" s="34"/>
      <c r="AC1636" s="30"/>
      <c r="AD1636" s="34"/>
      <c r="AE1636" s="34"/>
      <c r="AF1636" s="30"/>
      <c r="AG1636" s="34"/>
      <c r="AH1636" s="34"/>
      <c r="AI1636" s="30"/>
      <c r="AJ1636" s="34"/>
      <c r="AK1636" s="34"/>
      <c r="AL1636" s="30"/>
      <c r="AM1636" s="34"/>
      <c r="AN1636" s="34"/>
      <c r="AO1636" s="30"/>
      <c r="AP1636" s="34"/>
      <c r="AQ1636" s="34"/>
      <c r="AR1636" s="30"/>
      <c r="AS1636" s="34"/>
      <c r="AT1636" s="34"/>
      <c r="AU1636" s="30"/>
      <c r="AV1636" s="34"/>
      <c r="AW1636" s="34"/>
      <c r="AX1636" s="30"/>
      <c r="AY1636" s="34"/>
      <c r="AZ1636" s="34"/>
      <c r="BA1636" s="30"/>
      <c r="BB1636" s="34"/>
      <c r="BC1636" s="34"/>
      <c r="BD1636" s="30"/>
      <c r="BE1636" s="34"/>
      <c r="BF1636" s="34"/>
      <c r="BG1636" s="30"/>
      <c r="BH1636" s="34"/>
      <c r="BI1636" s="34"/>
      <c r="BJ1636" s="30"/>
      <c r="BK1636" s="34"/>
      <c r="BL1636" s="34"/>
      <c r="BM1636" s="122"/>
      <c r="BN1636" s="28"/>
      <c r="BO1636" s="34"/>
      <c r="BP1636" s="30"/>
      <c r="BQ1636" s="30"/>
      <c r="BR1636" s="31"/>
      <c r="BS1636" s="31"/>
      <c r="BT1636" s="31"/>
      <c r="BU1636" s="31"/>
      <c r="BV1636" s="31"/>
      <c r="BW1636" s="31"/>
      <c r="BX1636" s="31"/>
      <c r="BY1636" s="31"/>
      <c r="BZ1636" s="31"/>
      <c r="CA1636" s="31"/>
      <c r="CB1636" s="31"/>
      <c r="CC1636" s="31"/>
      <c r="CD1636" s="31"/>
      <c r="CE1636" s="31"/>
      <c r="CF1636" s="31"/>
      <c r="CG1636" s="31"/>
      <c r="CH1636" s="31"/>
      <c r="CI1636" s="31"/>
      <c r="CJ1636" s="31"/>
      <c r="CK1636" s="31"/>
      <c r="CL1636" s="31"/>
      <c r="CM1636" s="31"/>
      <c r="CN1636" s="31"/>
      <c r="CO1636" s="31"/>
      <c r="CP1636" s="31"/>
      <c r="CQ1636" s="31"/>
      <c r="CR1636" s="31"/>
      <c r="CS1636" s="31"/>
      <c r="CT1636" s="31"/>
      <c r="CU1636" s="31"/>
      <c r="CV1636" s="31"/>
      <c r="CW1636" s="31"/>
      <c r="CX1636" s="31"/>
      <c r="CY1636" s="31"/>
      <c r="CZ1636" s="31"/>
      <c r="DA1636" s="31"/>
      <c r="DB1636" s="31"/>
      <c r="DC1636" s="31"/>
      <c r="DD1636" s="31"/>
      <c r="DE1636" s="31"/>
      <c r="DF1636" s="31"/>
      <c r="DG1636" s="31"/>
      <c r="DH1636" s="31"/>
      <c r="DI1636" s="31"/>
      <c r="DJ1636" s="31"/>
      <c r="DK1636" s="31"/>
      <c r="DL1636" s="31"/>
      <c r="DM1636" s="31"/>
      <c r="DN1636" s="31"/>
      <c r="DO1636" s="31"/>
      <c r="DP1636" s="31"/>
      <c r="DQ1636" s="31"/>
      <c r="DR1636" s="31"/>
      <c r="DS1636" s="31"/>
      <c r="DT1636" s="31"/>
      <c r="DU1636" s="31"/>
      <c r="DV1636" s="31"/>
      <c r="DW1636" s="31"/>
      <c r="DX1636" s="31"/>
      <c r="DY1636" s="31"/>
      <c r="DZ1636" s="31"/>
      <c r="EA1636" s="31"/>
      <c r="EB1636" s="31"/>
      <c r="EC1636" s="31"/>
      <c r="ED1636" s="31"/>
      <c r="EE1636" s="31"/>
      <c r="EF1636" s="31"/>
      <c r="EG1636" s="31"/>
      <c r="EH1636" s="31"/>
      <c r="EI1636" s="31"/>
      <c r="EJ1636" s="31"/>
      <c r="EK1636" s="31"/>
      <c r="EL1636" s="31"/>
      <c r="EM1636" s="31"/>
      <c r="EN1636" s="31"/>
      <c r="EO1636" s="31"/>
      <c r="EP1636" s="31"/>
      <c r="EQ1636" s="31"/>
      <c r="ER1636" s="31"/>
      <c r="ES1636" s="31"/>
      <c r="ET1636" s="31"/>
      <c r="EU1636" s="31"/>
      <c r="EV1636" s="31"/>
      <c r="EW1636" s="31"/>
      <c r="EX1636" s="31"/>
      <c r="EY1636" s="31"/>
      <c r="EZ1636" s="31"/>
      <c r="FA1636" s="31"/>
      <c r="FB1636" s="31"/>
      <c r="FC1636" s="31"/>
      <c r="FD1636" s="31"/>
      <c r="FE1636" s="31"/>
      <c r="FF1636" s="31"/>
      <c r="FG1636" s="31"/>
      <c r="FH1636" s="31"/>
      <c r="FI1636" s="31"/>
      <c r="FJ1636" s="31"/>
      <c r="FK1636" s="31"/>
      <c r="FL1636" s="31"/>
      <c r="FM1636" s="31"/>
      <c r="FN1636" s="31"/>
      <c r="FO1636" s="31"/>
      <c r="FP1636" s="31"/>
      <c r="FQ1636" s="31"/>
      <c r="FR1636" s="31"/>
      <c r="FS1636" s="31"/>
      <c r="FT1636" s="31"/>
      <c r="FU1636" s="31"/>
      <c r="FV1636" s="31"/>
      <c r="FW1636" s="31"/>
      <c r="FX1636" s="31"/>
      <c r="FY1636" s="31"/>
      <c r="FZ1636" s="31"/>
      <c r="GA1636" s="31"/>
      <c r="GB1636" s="31"/>
      <c r="GC1636" s="31"/>
      <c r="GD1636" s="31"/>
      <c r="GE1636" s="31"/>
      <c r="GF1636" s="31"/>
      <c r="GG1636" s="31"/>
      <c r="GH1636" s="31"/>
      <c r="GI1636" s="31"/>
      <c r="GJ1636" s="31"/>
      <c r="GK1636" s="31"/>
      <c r="GL1636" s="31"/>
      <c r="GM1636" s="31"/>
      <c r="GN1636" s="31"/>
      <c r="GO1636" s="31"/>
      <c r="GP1636" s="31"/>
      <c r="GQ1636" s="31"/>
      <c r="GR1636" s="31"/>
      <c r="GS1636" s="31"/>
      <c r="GT1636" s="31"/>
      <c r="GU1636" s="31"/>
      <c r="GV1636" s="31"/>
      <c r="GW1636" s="31"/>
      <c r="GX1636" s="31"/>
      <c r="GY1636" s="31"/>
      <c r="GZ1636" s="31"/>
    </row>
    <row r="1637" spans="2:208" s="32" customFormat="1" x14ac:dyDescent="0.2">
      <c r="B1637" s="21"/>
      <c r="C1637" s="22"/>
      <c r="D1637" s="22"/>
      <c r="E1637" s="22"/>
      <c r="F1637" s="246"/>
      <c r="G1637" s="121"/>
      <c r="H1637" s="27"/>
      <c r="I1637" s="28"/>
      <c r="J1637" s="29"/>
      <c r="K1637" s="30"/>
      <c r="L1637" s="34"/>
      <c r="M1637" s="35"/>
      <c r="N1637" s="30"/>
      <c r="O1637" s="34"/>
      <c r="P1637" s="35"/>
      <c r="Q1637" s="30"/>
      <c r="R1637" s="34"/>
      <c r="S1637" s="35"/>
      <c r="T1637" s="30"/>
      <c r="U1637" s="34"/>
      <c r="V1637" s="35"/>
      <c r="W1637" s="30"/>
      <c r="X1637" s="34"/>
      <c r="Y1637" s="34"/>
      <c r="Z1637" s="30"/>
      <c r="AA1637" s="34"/>
      <c r="AB1637" s="34"/>
      <c r="AC1637" s="30"/>
      <c r="AD1637" s="34"/>
      <c r="AE1637" s="34"/>
      <c r="AF1637" s="30"/>
      <c r="AG1637" s="34"/>
      <c r="AH1637" s="34"/>
      <c r="AI1637" s="30"/>
      <c r="AJ1637" s="34"/>
      <c r="AK1637" s="34"/>
      <c r="AL1637" s="30"/>
      <c r="AM1637" s="34"/>
      <c r="AN1637" s="34"/>
      <c r="AO1637" s="30"/>
      <c r="AP1637" s="34"/>
      <c r="AQ1637" s="34"/>
      <c r="AR1637" s="30"/>
      <c r="AS1637" s="34"/>
      <c r="AT1637" s="34"/>
      <c r="AU1637" s="30"/>
      <c r="AV1637" s="34"/>
      <c r="AW1637" s="34"/>
      <c r="AX1637" s="30"/>
      <c r="AY1637" s="34"/>
      <c r="AZ1637" s="34"/>
      <c r="BA1637" s="30"/>
      <c r="BB1637" s="34"/>
      <c r="BC1637" s="34"/>
      <c r="BD1637" s="30"/>
      <c r="BE1637" s="34"/>
      <c r="BF1637" s="34"/>
      <c r="BG1637" s="30"/>
      <c r="BH1637" s="34"/>
      <c r="BI1637" s="34"/>
      <c r="BJ1637" s="30"/>
      <c r="BK1637" s="34"/>
      <c r="BL1637" s="34"/>
      <c r="BM1637" s="122"/>
      <c r="BN1637" s="28"/>
      <c r="BO1637" s="34"/>
      <c r="BP1637" s="30"/>
      <c r="BQ1637" s="30"/>
      <c r="BR1637" s="31"/>
      <c r="BS1637" s="31"/>
      <c r="BT1637" s="31"/>
      <c r="BU1637" s="31"/>
      <c r="BV1637" s="31"/>
      <c r="BW1637" s="31"/>
      <c r="BX1637" s="31"/>
      <c r="BY1637" s="31"/>
      <c r="BZ1637" s="31"/>
      <c r="CA1637" s="31"/>
      <c r="CB1637" s="31"/>
      <c r="CC1637" s="31"/>
      <c r="CD1637" s="31"/>
      <c r="CE1637" s="31"/>
      <c r="CF1637" s="31"/>
      <c r="CG1637" s="31"/>
      <c r="CH1637" s="31"/>
      <c r="CI1637" s="31"/>
      <c r="CJ1637" s="31"/>
      <c r="CK1637" s="31"/>
      <c r="CL1637" s="31"/>
      <c r="CM1637" s="31"/>
      <c r="CN1637" s="31"/>
      <c r="CO1637" s="31"/>
      <c r="CP1637" s="31"/>
      <c r="CQ1637" s="31"/>
      <c r="CR1637" s="31"/>
      <c r="CS1637" s="31"/>
      <c r="CT1637" s="31"/>
      <c r="CU1637" s="31"/>
      <c r="CV1637" s="31"/>
      <c r="CW1637" s="31"/>
      <c r="CX1637" s="31"/>
      <c r="CY1637" s="31"/>
      <c r="CZ1637" s="31"/>
      <c r="DA1637" s="31"/>
      <c r="DB1637" s="31"/>
      <c r="DC1637" s="31"/>
      <c r="DD1637" s="31"/>
      <c r="DE1637" s="31"/>
      <c r="DF1637" s="31"/>
      <c r="DG1637" s="31"/>
      <c r="DH1637" s="31"/>
      <c r="DI1637" s="31"/>
      <c r="DJ1637" s="31"/>
      <c r="DK1637" s="31"/>
      <c r="DL1637" s="31"/>
      <c r="DM1637" s="31"/>
      <c r="DN1637" s="31"/>
      <c r="DO1637" s="31"/>
      <c r="DP1637" s="31"/>
      <c r="DQ1637" s="31"/>
      <c r="DR1637" s="31"/>
      <c r="DS1637" s="31"/>
      <c r="DT1637" s="31"/>
      <c r="DU1637" s="31"/>
      <c r="DV1637" s="31"/>
      <c r="DW1637" s="31"/>
      <c r="DX1637" s="31"/>
      <c r="DY1637" s="31"/>
      <c r="DZ1637" s="31"/>
      <c r="EA1637" s="31"/>
      <c r="EB1637" s="31"/>
      <c r="EC1637" s="31"/>
      <c r="ED1637" s="31"/>
      <c r="EE1637" s="31"/>
      <c r="EF1637" s="31"/>
      <c r="EG1637" s="31"/>
      <c r="EH1637" s="31"/>
      <c r="EI1637" s="31"/>
      <c r="EJ1637" s="31"/>
      <c r="EK1637" s="31"/>
      <c r="EL1637" s="31"/>
      <c r="EM1637" s="31"/>
      <c r="EN1637" s="31"/>
      <c r="EO1637" s="31"/>
      <c r="EP1637" s="31"/>
      <c r="EQ1637" s="31"/>
      <c r="ER1637" s="31"/>
      <c r="ES1637" s="31"/>
      <c r="ET1637" s="31"/>
      <c r="EU1637" s="31"/>
      <c r="EV1637" s="31"/>
      <c r="EW1637" s="31"/>
      <c r="EX1637" s="31"/>
      <c r="EY1637" s="31"/>
      <c r="EZ1637" s="31"/>
      <c r="FA1637" s="31"/>
      <c r="FB1637" s="31"/>
      <c r="FC1637" s="31"/>
      <c r="FD1637" s="31"/>
      <c r="FE1637" s="31"/>
      <c r="FF1637" s="31"/>
      <c r="FG1637" s="31"/>
      <c r="FH1637" s="31"/>
      <c r="FI1637" s="31"/>
      <c r="FJ1637" s="31"/>
      <c r="FK1637" s="31"/>
      <c r="FL1637" s="31"/>
      <c r="FM1637" s="31"/>
      <c r="FN1637" s="31"/>
      <c r="FO1637" s="31"/>
      <c r="FP1637" s="31"/>
      <c r="FQ1637" s="31"/>
      <c r="FR1637" s="31"/>
      <c r="FS1637" s="31"/>
      <c r="FT1637" s="31"/>
      <c r="FU1637" s="31"/>
      <c r="FV1637" s="31"/>
      <c r="FW1637" s="31"/>
      <c r="FX1637" s="31"/>
      <c r="FY1637" s="31"/>
      <c r="FZ1637" s="31"/>
      <c r="GA1637" s="31"/>
      <c r="GB1637" s="31"/>
      <c r="GC1637" s="31"/>
      <c r="GD1637" s="31"/>
      <c r="GE1637" s="31"/>
      <c r="GF1637" s="31"/>
      <c r="GG1637" s="31"/>
      <c r="GH1637" s="31"/>
      <c r="GI1637" s="31"/>
      <c r="GJ1637" s="31"/>
      <c r="GK1637" s="31"/>
      <c r="GL1637" s="31"/>
      <c r="GM1637" s="31"/>
      <c r="GN1637" s="31"/>
      <c r="GO1637" s="31"/>
      <c r="GP1637" s="31"/>
      <c r="GQ1637" s="31"/>
      <c r="GR1637" s="31"/>
      <c r="GS1637" s="31"/>
      <c r="GT1637" s="31"/>
      <c r="GU1637" s="31"/>
      <c r="GV1637" s="31"/>
      <c r="GW1637" s="31"/>
      <c r="GX1637" s="31"/>
      <c r="GY1637" s="31"/>
      <c r="GZ1637" s="31"/>
    </row>
    <row r="1638" spans="2:208" s="32" customFormat="1" x14ac:dyDescent="0.2">
      <c r="B1638" s="21"/>
      <c r="C1638" s="22"/>
      <c r="D1638" s="22"/>
      <c r="E1638" s="22"/>
      <c r="F1638" s="246"/>
      <c r="G1638" s="121"/>
      <c r="H1638" s="27"/>
      <c r="I1638" s="28"/>
      <c r="J1638" s="29"/>
      <c r="K1638" s="30"/>
      <c r="L1638" s="34"/>
      <c r="M1638" s="35"/>
      <c r="N1638" s="30"/>
      <c r="O1638" s="34"/>
      <c r="P1638" s="35"/>
      <c r="Q1638" s="30"/>
      <c r="R1638" s="34"/>
      <c r="S1638" s="35"/>
      <c r="T1638" s="30"/>
      <c r="U1638" s="34"/>
      <c r="V1638" s="35"/>
      <c r="W1638" s="30"/>
      <c r="X1638" s="34"/>
      <c r="Y1638" s="34"/>
      <c r="Z1638" s="30"/>
      <c r="AA1638" s="34"/>
      <c r="AB1638" s="34"/>
      <c r="AC1638" s="30"/>
      <c r="AD1638" s="34"/>
      <c r="AE1638" s="34"/>
      <c r="AF1638" s="30"/>
      <c r="AG1638" s="34"/>
      <c r="AH1638" s="34"/>
      <c r="AI1638" s="30"/>
      <c r="AJ1638" s="34"/>
      <c r="AK1638" s="34"/>
      <c r="AL1638" s="30"/>
      <c r="AM1638" s="34"/>
      <c r="AN1638" s="34"/>
      <c r="AO1638" s="30"/>
      <c r="AP1638" s="34"/>
      <c r="AQ1638" s="34"/>
      <c r="AR1638" s="30"/>
      <c r="AS1638" s="34"/>
      <c r="AT1638" s="34"/>
      <c r="AU1638" s="30"/>
      <c r="AV1638" s="34"/>
      <c r="AW1638" s="34"/>
      <c r="AX1638" s="30"/>
      <c r="AY1638" s="34"/>
      <c r="AZ1638" s="34"/>
      <c r="BA1638" s="30"/>
      <c r="BB1638" s="34"/>
      <c r="BC1638" s="34"/>
      <c r="BD1638" s="30"/>
      <c r="BE1638" s="34"/>
      <c r="BF1638" s="34"/>
      <c r="BG1638" s="30"/>
      <c r="BH1638" s="34"/>
      <c r="BI1638" s="34"/>
      <c r="BJ1638" s="30"/>
      <c r="BK1638" s="34"/>
      <c r="BL1638" s="34"/>
      <c r="BM1638" s="122"/>
      <c r="BN1638" s="28"/>
      <c r="BO1638" s="34"/>
      <c r="BP1638" s="30"/>
      <c r="BQ1638" s="30"/>
      <c r="BR1638" s="31"/>
      <c r="BS1638" s="31"/>
      <c r="BT1638" s="31"/>
      <c r="BU1638" s="31"/>
      <c r="BV1638" s="31"/>
      <c r="BW1638" s="31"/>
      <c r="BX1638" s="31"/>
      <c r="BY1638" s="31"/>
      <c r="BZ1638" s="31"/>
      <c r="CA1638" s="31"/>
      <c r="CB1638" s="31"/>
      <c r="CC1638" s="31"/>
      <c r="CD1638" s="31"/>
      <c r="CE1638" s="31"/>
      <c r="CF1638" s="31"/>
      <c r="CG1638" s="31"/>
      <c r="CH1638" s="31"/>
      <c r="CI1638" s="31"/>
      <c r="CJ1638" s="31"/>
      <c r="CK1638" s="31"/>
      <c r="CL1638" s="31"/>
      <c r="CM1638" s="31"/>
      <c r="CN1638" s="31"/>
      <c r="CO1638" s="31"/>
      <c r="CP1638" s="31"/>
      <c r="CQ1638" s="31"/>
      <c r="CR1638" s="31"/>
      <c r="CS1638" s="31"/>
      <c r="CT1638" s="31"/>
      <c r="CU1638" s="31"/>
      <c r="CV1638" s="31"/>
      <c r="CW1638" s="31"/>
      <c r="CX1638" s="31"/>
      <c r="CY1638" s="31"/>
      <c r="CZ1638" s="31"/>
      <c r="DA1638" s="31"/>
      <c r="DB1638" s="31"/>
      <c r="DC1638" s="31"/>
      <c r="DD1638" s="31"/>
      <c r="DE1638" s="31"/>
      <c r="DF1638" s="31"/>
      <c r="DG1638" s="31"/>
      <c r="DH1638" s="31"/>
      <c r="DI1638" s="31"/>
      <c r="DJ1638" s="31"/>
      <c r="DK1638" s="31"/>
      <c r="DL1638" s="31"/>
      <c r="DM1638" s="31"/>
      <c r="DN1638" s="31"/>
      <c r="DO1638" s="31"/>
      <c r="DP1638" s="31"/>
      <c r="DQ1638" s="31"/>
      <c r="DR1638" s="31"/>
      <c r="DS1638" s="31"/>
      <c r="DT1638" s="31"/>
      <c r="DU1638" s="31"/>
      <c r="DV1638" s="31"/>
      <c r="DW1638" s="31"/>
      <c r="DX1638" s="31"/>
      <c r="DY1638" s="31"/>
      <c r="DZ1638" s="31"/>
      <c r="EA1638" s="31"/>
      <c r="EB1638" s="31"/>
      <c r="EC1638" s="31"/>
      <c r="ED1638" s="31"/>
      <c r="EE1638" s="31"/>
      <c r="EF1638" s="31"/>
      <c r="EG1638" s="31"/>
      <c r="EH1638" s="31"/>
      <c r="EI1638" s="31"/>
      <c r="EJ1638" s="31"/>
      <c r="EK1638" s="31"/>
      <c r="EL1638" s="31"/>
      <c r="EM1638" s="31"/>
      <c r="EN1638" s="31"/>
      <c r="EO1638" s="31"/>
      <c r="EP1638" s="31"/>
      <c r="EQ1638" s="31"/>
      <c r="ER1638" s="31"/>
      <c r="ES1638" s="31"/>
      <c r="ET1638" s="31"/>
      <c r="EU1638" s="31"/>
      <c r="EV1638" s="31"/>
      <c r="EW1638" s="31"/>
      <c r="EX1638" s="31"/>
      <c r="EY1638" s="31"/>
      <c r="EZ1638" s="31"/>
      <c r="FA1638" s="31"/>
      <c r="FB1638" s="31"/>
      <c r="FC1638" s="31"/>
      <c r="FD1638" s="31"/>
      <c r="FE1638" s="31"/>
      <c r="FF1638" s="31"/>
      <c r="FG1638" s="31"/>
      <c r="FH1638" s="31"/>
      <c r="FI1638" s="31"/>
      <c r="FJ1638" s="31"/>
      <c r="FK1638" s="31"/>
      <c r="FL1638" s="31"/>
      <c r="FM1638" s="31"/>
      <c r="FN1638" s="31"/>
      <c r="FO1638" s="31"/>
      <c r="FP1638" s="31"/>
      <c r="FQ1638" s="31"/>
      <c r="FR1638" s="31"/>
      <c r="FS1638" s="31"/>
      <c r="FT1638" s="31"/>
      <c r="FU1638" s="31"/>
      <c r="FV1638" s="31"/>
      <c r="FW1638" s="31"/>
      <c r="FX1638" s="31"/>
      <c r="FY1638" s="31"/>
      <c r="FZ1638" s="31"/>
      <c r="GA1638" s="31"/>
      <c r="GB1638" s="31"/>
      <c r="GC1638" s="31"/>
      <c r="GD1638" s="31"/>
      <c r="GE1638" s="31"/>
      <c r="GF1638" s="31"/>
      <c r="GG1638" s="31"/>
      <c r="GH1638" s="31"/>
      <c r="GI1638" s="31"/>
      <c r="GJ1638" s="31"/>
      <c r="GK1638" s="31"/>
      <c r="GL1638" s="31"/>
      <c r="GM1638" s="31"/>
      <c r="GN1638" s="31"/>
      <c r="GO1638" s="31"/>
      <c r="GP1638" s="31"/>
      <c r="GQ1638" s="31"/>
      <c r="GR1638" s="31"/>
      <c r="GS1638" s="31"/>
      <c r="GT1638" s="31"/>
      <c r="GU1638" s="31"/>
      <c r="GV1638" s="31"/>
      <c r="GW1638" s="31"/>
      <c r="GX1638" s="31"/>
      <c r="GY1638" s="31"/>
      <c r="GZ1638" s="31"/>
    </row>
    <row r="1639" spans="2:208" s="32" customFormat="1" x14ac:dyDescent="0.2">
      <c r="B1639" s="21"/>
      <c r="C1639" s="22"/>
      <c r="D1639" s="22"/>
      <c r="E1639" s="22"/>
      <c r="F1639" s="246"/>
      <c r="G1639" s="121"/>
      <c r="H1639" s="27"/>
      <c r="I1639" s="28"/>
      <c r="J1639" s="29"/>
      <c r="K1639" s="30"/>
      <c r="L1639" s="34"/>
      <c r="M1639" s="35"/>
      <c r="N1639" s="30"/>
      <c r="O1639" s="34"/>
      <c r="P1639" s="35"/>
      <c r="Q1639" s="30"/>
      <c r="R1639" s="34"/>
      <c r="S1639" s="35"/>
      <c r="T1639" s="30"/>
      <c r="U1639" s="34"/>
      <c r="V1639" s="35"/>
      <c r="W1639" s="30"/>
      <c r="X1639" s="34"/>
      <c r="Y1639" s="34"/>
      <c r="Z1639" s="30"/>
      <c r="AA1639" s="34"/>
      <c r="AB1639" s="34"/>
      <c r="AC1639" s="30"/>
      <c r="AD1639" s="34"/>
      <c r="AE1639" s="34"/>
      <c r="AF1639" s="30"/>
      <c r="AG1639" s="34"/>
      <c r="AH1639" s="34"/>
      <c r="AI1639" s="30"/>
      <c r="AJ1639" s="34"/>
      <c r="AK1639" s="34"/>
      <c r="AL1639" s="30"/>
      <c r="AM1639" s="34"/>
      <c r="AN1639" s="34"/>
      <c r="AO1639" s="30"/>
      <c r="AP1639" s="34"/>
      <c r="AQ1639" s="34"/>
      <c r="AR1639" s="30"/>
      <c r="AS1639" s="34"/>
      <c r="AT1639" s="34"/>
      <c r="AU1639" s="30"/>
      <c r="AV1639" s="34"/>
      <c r="AW1639" s="34"/>
      <c r="AX1639" s="30"/>
      <c r="AY1639" s="34"/>
      <c r="AZ1639" s="34"/>
      <c r="BA1639" s="30"/>
      <c r="BB1639" s="34"/>
      <c r="BC1639" s="34"/>
      <c r="BD1639" s="30"/>
      <c r="BE1639" s="34"/>
      <c r="BF1639" s="34"/>
      <c r="BG1639" s="30"/>
      <c r="BH1639" s="34"/>
      <c r="BI1639" s="34"/>
      <c r="BJ1639" s="30"/>
      <c r="BK1639" s="34"/>
      <c r="BL1639" s="34"/>
      <c r="BM1639" s="122"/>
      <c r="BN1639" s="28"/>
      <c r="BO1639" s="34"/>
      <c r="BP1639" s="30"/>
      <c r="BQ1639" s="30"/>
      <c r="BR1639" s="31"/>
      <c r="BS1639" s="31"/>
      <c r="BT1639" s="31"/>
      <c r="BU1639" s="31"/>
      <c r="BV1639" s="31"/>
      <c r="BW1639" s="31"/>
      <c r="BX1639" s="31"/>
      <c r="BY1639" s="31"/>
      <c r="BZ1639" s="31"/>
      <c r="CA1639" s="31"/>
      <c r="CB1639" s="31"/>
      <c r="CC1639" s="31"/>
      <c r="CD1639" s="31"/>
      <c r="CE1639" s="31"/>
      <c r="CF1639" s="31"/>
      <c r="CG1639" s="31"/>
      <c r="CH1639" s="31"/>
      <c r="CI1639" s="31"/>
      <c r="CJ1639" s="31"/>
      <c r="CK1639" s="31"/>
      <c r="CL1639" s="31"/>
      <c r="CM1639" s="31"/>
      <c r="CN1639" s="31"/>
      <c r="CO1639" s="31"/>
      <c r="CP1639" s="31"/>
      <c r="CQ1639" s="31"/>
      <c r="CR1639" s="31"/>
      <c r="CS1639" s="31"/>
      <c r="CT1639" s="31"/>
      <c r="CU1639" s="31"/>
      <c r="CV1639" s="31"/>
      <c r="CW1639" s="31"/>
      <c r="CX1639" s="31"/>
      <c r="CY1639" s="31"/>
      <c r="CZ1639" s="31"/>
      <c r="DA1639" s="31"/>
      <c r="DB1639" s="31"/>
      <c r="DC1639" s="31"/>
      <c r="DD1639" s="31"/>
      <c r="DE1639" s="31"/>
      <c r="DF1639" s="31"/>
      <c r="DG1639" s="31"/>
      <c r="DH1639" s="31"/>
      <c r="DI1639" s="31"/>
      <c r="DJ1639" s="31"/>
      <c r="DK1639" s="31"/>
      <c r="DL1639" s="31"/>
      <c r="DM1639" s="31"/>
      <c r="DN1639" s="31"/>
      <c r="DO1639" s="31"/>
      <c r="DP1639" s="31"/>
      <c r="DQ1639" s="31"/>
      <c r="DR1639" s="31"/>
      <c r="DS1639" s="31"/>
      <c r="DT1639" s="31"/>
      <c r="DU1639" s="31"/>
      <c r="DV1639" s="31"/>
      <c r="DW1639" s="31"/>
      <c r="DX1639" s="31"/>
      <c r="DY1639" s="31"/>
      <c r="DZ1639" s="31"/>
      <c r="EA1639" s="31"/>
      <c r="EB1639" s="31"/>
      <c r="EC1639" s="31"/>
      <c r="ED1639" s="31"/>
      <c r="EE1639" s="31"/>
      <c r="EF1639" s="31"/>
      <c r="EG1639" s="31"/>
      <c r="EH1639" s="31"/>
      <c r="EI1639" s="31"/>
      <c r="EJ1639" s="31"/>
      <c r="EK1639" s="31"/>
      <c r="EL1639" s="31"/>
      <c r="EM1639" s="31"/>
      <c r="EN1639" s="31"/>
      <c r="EO1639" s="31"/>
      <c r="EP1639" s="31"/>
      <c r="EQ1639" s="31"/>
      <c r="ER1639" s="31"/>
      <c r="ES1639" s="31"/>
      <c r="ET1639" s="31"/>
      <c r="EU1639" s="31"/>
      <c r="EV1639" s="31"/>
      <c r="EW1639" s="31"/>
      <c r="EX1639" s="31"/>
      <c r="EY1639" s="31"/>
      <c r="EZ1639" s="31"/>
      <c r="FA1639" s="31"/>
      <c r="FB1639" s="31"/>
      <c r="FC1639" s="31"/>
      <c r="FD1639" s="31"/>
      <c r="FE1639" s="31"/>
      <c r="FF1639" s="31"/>
      <c r="FG1639" s="31"/>
      <c r="FH1639" s="31"/>
      <c r="FI1639" s="31"/>
      <c r="FJ1639" s="31"/>
      <c r="FK1639" s="31"/>
      <c r="FL1639" s="31"/>
      <c r="FM1639" s="31"/>
      <c r="FN1639" s="31"/>
      <c r="FO1639" s="31"/>
      <c r="FP1639" s="31"/>
      <c r="FQ1639" s="31"/>
      <c r="FR1639" s="31"/>
      <c r="FS1639" s="31"/>
      <c r="FT1639" s="31"/>
      <c r="FU1639" s="31"/>
      <c r="FV1639" s="31"/>
      <c r="FW1639" s="31"/>
      <c r="FX1639" s="31"/>
      <c r="FY1639" s="31"/>
      <c r="FZ1639" s="31"/>
      <c r="GA1639" s="31"/>
      <c r="GB1639" s="31"/>
      <c r="GC1639" s="31"/>
      <c r="GD1639" s="31"/>
      <c r="GE1639" s="31"/>
      <c r="GF1639" s="31"/>
      <c r="GG1639" s="31"/>
      <c r="GH1639" s="31"/>
      <c r="GI1639" s="31"/>
      <c r="GJ1639" s="31"/>
      <c r="GK1639" s="31"/>
      <c r="GL1639" s="31"/>
      <c r="GM1639" s="31"/>
      <c r="GN1639" s="31"/>
      <c r="GO1639" s="31"/>
      <c r="GP1639" s="31"/>
      <c r="GQ1639" s="31"/>
      <c r="GR1639" s="31"/>
      <c r="GS1639" s="31"/>
      <c r="GT1639" s="31"/>
      <c r="GU1639" s="31"/>
      <c r="GV1639" s="31"/>
      <c r="GW1639" s="31"/>
      <c r="GX1639" s="31"/>
      <c r="GY1639" s="31"/>
      <c r="GZ1639" s="31"/>
    </row>
    <row r="1640" spans="2:208" s="32" customFormat="1" x14ac:dyDescent="0.2">
      <c r="B1640" s="21"/>
      <c r="C1640" s="22"/>
      <c r="D1640" s="22"/>
      <c r="E1640" s="22"/>
      <c r="F1640" s="246"/>
      <c r="G1640" s="121"/>
      <c r="H1640" s="27"/>
      <c r="I1640" s="28"/>
      <c r="J1640" s="29"/>
      <c r="K1640" s="30"/>
      <c r="L1640" s="34"/>
      <c r="M1640" s="35"/>
      <c r="N1640" s="30"/>
      <c r="O1640" s="34"/>
      <c r="P1640" s="35"/>
      <c r="Q1640" s="30"/>
      <c r="R1640" s="34"/>
      <c r="S1640" s="35"/>
      <c r="T1640" s="30"/>
      <c r="U1640" s="34"/>
      <c r="V1640" s="35"/>
      <c r="W1640" s="30"/>
      <c r="X1640" s="34"/>
      <c r="Y1640" s="34"/>
      <c r="Z1640" s="30"/>
      <c r="AA1640" s="34"/>
      <c r="AB1640" s="34"/>
      <c r="AC1640" s="30"/>
      <c r="AD1640" s="34"/>
      <c r="AE1640" s="34"/>
      <c r="AF1640" s="30"/>
      <c r="AG1640" s="34"/>
      <c r="AH1640" s="34"/>
      <c r="AI1640" s="30"/>
      <c r="AJ1640" s="34"/>
      <c r="AK1640" s="34"/>
      <c r="AL1640" s="30"/>
      <c r="AM1640" s="34"/>
      <c r="AN1640" s="34"/>
      <c r="AO1640" s="30"/>
      <c r="AP1640" s="34"/>
      <c r="AQ1640" s="34"/>
      <c r="AR1640" s="30"/>
      <c r="AS1640" s="34"/>
      <c r="AT1640" s="34"/>
      <c r="AU1640" s="30"/>
      <c r="AV1640" s="34"/>
      <c r="AW1640" s="34"/>
      <c r="AX1640" s="30"/>
      <c r="AY1640" s="34"/>
      <c r="AZ1640" s="34"/>
      <c r="BA1640" s="30"/>
      <c r="BB1640" s="34"/>
      <c r="BC1640" s="34"/>
      <c r="BD1640" s="30"/>
      <c r="BE1640" s="34"/>
      <c r="BF1640" s="34"/>
      <c r="BG1640" s="30"/>
      <c r="BH1640" s="34"/>
      <c r="BI1640" s="34"/>
      <c r="BJ1640" s="30"/>
      <c r="BK1640" s="34"/>
      <c r="BL1640" s="34"/>
      <c r="BM1640" s="122"/>
      <c r="BN1640" s="28"/>
      <c r="BO1640" s="34"/>
      <c r="BP1640" s="30"/>
      <c r="BQ1640" s="30"/>
      <c r="BR1640" s="31"/>
      <c r="BS1640" s="31"/>
      <c r="BT1640" s="31"/>
      <c r="BU1640" s="31"/>
      <c r="BV1640" s="31"/>
      <c r="BW1640" s="31"/>
      <c r="BX1640" s="31"/>
      <c r="BY1640" s="31"/>
      <c r="BZ1640" s="31"/>
      <c r="CA1640" s="31"/>
      <c r="CB1640" s="31"/>
      <c r="CC1640" s="31"/>
      <c r="CD1640" s="31"/>
      <c r="CE1640" s="31"/>
      <c r="CF1640" s="31"/>
      <c r="CG1640" s="31"/>
      <c r="CH1640" s="31"/>
      <c r="CI1640" s="31"/>
      <c r="CJ1640" s="31"/>
      <c r="CK1640" s="31"/>
      <c r="CL1640" s="31"/>
      <c r="CM1640" s="31"/>
      <c r="CN1640" s="31"/>
      <c r="CO1640" s="31"/>
      <c r="CP1640" s="31"/>
      <c r="CQ1640" s="31"/>
      <c r="CR1640" s="31"/>
      <c r="CS1640" s="31"/>
      <c r="CT1640" s="31"/>
      <c r="CU1640" s="31"/>
      <c r="CV1640" s="31"/>
      <c r="CW1640" s="31"/>
      <c r="CX1640" s="31"/>
      <c r="CY1640" s="31"/>
      <c r="CZ1640" s="31"/>
      <c r="DA1640" s="31"/>
      <c r="DB1640" s="31"/>
      <c r="DC1640" s="31"/>
      <c r="DD1640" s="31"/>
      <c r="DE1640" s="31"/>
      <c r="DF1640" s="31"/>
      <c r="DG1640" s="31"/>
      <c r="DH1640" s="31"/>
      <c r="DI1640" s="31"/>
      <c r="DJ1640" s="31"/>
      <c r="DK1640" s="31"/>
      <c r="DL1640" s="31"/>
      <c r="DM1640" s="31"/>
      <c r="DN1640" s="31"/>
      <c r="DO1640" s="31"/>
      <c r="DP1640" s="31"/>
      <c r="DQ1640" s="31"/>
      <c r="DR1640" s="31"/>
      <c r="DS1640" s="31"/>
      <c r="DT1640" s="31"/>
      <c r="DU1640" s="31"/>
      <c r="DV1640" s="31"/>
      <c r="DW1640" s="31"/>
      <c r="DX1640" s="31"/>
      <c r="DY1640" s="31"/>
      <c r="DZ1640" s="31"/>
      <c r="EA1640" s="31"/>
      <c r="EB1640" s="31"/>
      <c r="EC1640" s="31"/>
      <c r="ED1640" s="31"/>
      <c r="EE1640" s="31"/>
      <c r="EF1640" s="31"/>
      <c r="EG1640" s="31"/>
      <c r="EH1640" s="31"/>
      <c r="EI1640" s="31"/>
      <c r="EJ1640" s="31"/>
      <c r="EK1640" s="31"/>
      <c r="EL1640" s="31"/>
      <c r="EM1640" s="31"/>
      <c r="EN1640" s="31"/>
      <c r="EO1640" s="31"/>
      <c r="EP1640" s="31"/>
      <c r="EQ1640" s="31"/>
      <c r="ER1640" s="31"/>
      <c r="ES1640" s="31"/>
      <c r="ET1640" s="31"/>
      <c r="EU1640" s="31"/>
      <c r="EV1640" s="31"/>
      <c r="EW1640" s="31"/>
      <c r="EX1640" s="31"/>
      <c r="EY1640" s="31"/>
      <c r="EZ1640" s="31"/>
      <c r="FA1640" s="31"/>
      <c r="FB1640" s="31"/>
      <c r="FC1640" s="31"/>
      <c r="FD1640" s="31"/>
      <c r="FE1640" s="31"/>
      <c r="FF1640" s="31"/>
      <c r="FG1640" s="31"/>
      <c r="FH1640" s="31"/>
      <c r="FI1640" s="31"/>
      <c r="FJ1640" s="31"/>
      <c r="FK1640" s="31"/>
      <c r="FL1640" s="31"/>
      <c r="FM1640" s="31"/>
      <c r="FN1640" s="31"/>
      <c r="FO1640" s="31"/>
      <c r="FP1640" s="31"/>
      <c r="FQ1640" s="31"/>
      <c r="FR1640" s="31"/>
      <c r="FS1640" s="31"/>
      <c r="FT1640" s="31"/>
      <c r="FU1640" s="31"/>
      <c r="FV1640" s="31"/>
      <c r="FW1640" s="31"/>
      <c r="FX1640" s="31"/>
      <c r="FY1640" s="31"/>
      <c r="FZ1640" s="31"/>
      <c r="GA1640" s="31"/>
      <c r="GB1640" s="31"/>
      <c r="GC1640" s="31"/>
      <c r="GD1640" s="31"/>
      <c r="GE1640" s="31"/>
      <c r="GF1640" s="31"/>
      <c r="GG1640" s="31"/>
      <c r="GH1640" s="31"/>
      <c r="GI1640" s="31"/>
      <c r="GJ1640" s="31"/>
      <c r="GK1640" s="31"/>
      <c r="GL1640" s="31"/>
      <c r="GM1640" s="31"/>
      <c r="GN1640" s="31"/>
      <c r="GO1640" s="31"/>
      <c r="GP1640" s="31"/>
      <c r="GQ1640" s="31"/>
      <c r="GR1640" s="31"/>
      <c r="GS1640" s="31"/>
      <c r="GT1640" s="31"/>
      <c r="GU1640" s="31"/>
      <c r="GV1640" s="31"/>
      <c r="GW1640" s="31"/>
      <c r="GX1640" s="31"/>
      <c r="GY1640" s="31"/>
      <c r="GZ1640" s="31"/>
    </row>
    <row r="1641" spans="2:208" s="32" customFormat="1" x14ac:dyDescent="0.2">
      <c r="B1641" s="21"/>
      <c r="C1641" s="22"/>
      <c r="D1641" s="22"/>
      <c r="E1641" s="22"/>
      <c r="F1641" s="246"/>
      <c r="G1641" s="121"/>
      <c r="H1641" s="27"/>
      <c r="I1641" s="28"/>
      <c r="J1641" s="29"/>
      <c r="K1641" s="30"/>
      <c r="L1641" s="34"/>
      <c r="M1641" s="35"/>
      <c r="N1641" s="30"/>
      <c r="O1641" s="34"/>
      <c r="P1641" s="35"/>
      <c r="Q1641" s="30"/>
      <c r="R1641" s="34"/>
      <c r="S1641" s="35"/>
      <c r="T1641" s="30"/>
      <c r="U1641" s="34"/>
      <c r="V1641" s="35"/>
      <c r="W1641" s="30"/>
      <c r="X1641" s="34"/>
      <c r="Y1641" s="34"/>
      <c r="Z1641" s="30"/>
      <c r="AA1641" s="34"/>
      <c r="AB1641" s="34"/>
      <c r="AC1641" s="30"/>
      <c r="AD1641" s="34"/>
      <c r="AE1641" s="34"/>
      <c r="AF1641" s="30"/>
      <c r="AG1641" s="34"/>
      <c r="AH1641" s="34"/>
      <c r="AI1641" s="30"/>
      <c r="AJ1641" s="34"/>
      <c r="AK1641" s="34"/>
      <c r="AL1641" s="30"/>
      <c r="AM1641" s="34"/>
      <c r="AN1641" s="34"/>
      <c r="AO1641" s="30"/>
      <c r="AP1641" s="34"/>
      <c r="AQ1641" s="34"/>
      <c r="AR1641" s="30"/>
      <c r="AS1641" s="34"/>
      <c r="AT1641" s="34"/>
      <c r="AU1641" s="30"/>
      <c r="AV1641" s="34"/>
      <c r="AW1641" s="34"/>
      <c r="AX1641" s="30"/>
      <c r="AY1641" s="34"/>
      <c r="AZ1641" s="34"/>
      <c r="BA1641" s="30"/>
      <c r="BB1641" s="34"/>
      <c r="BC1641" s="34"/>
      <c r="BD1641" s="30"/>
      <c r="BE1641" s="34"/>
      <c r="BF1641" s="34"/>
      <c r="BG1641" s="30"/>
      <c r="BH1641" s="34"/>
      <c r="BI1641" s="34"/>
      <c r="BJ1641" s="30"/>
      <c r="BK1641" s="34"/>
      <c r="BL1641" s="34"/>
      <c r="BM1641" s="122"/>
      <c r="BN1641" s="28"/>
      <c r="BO1641" s="34"/>
      <c r="BP1641" s="30"/>
      <c r="BQ1641" s="30"/>
      <c r="BR1641" s="31"/>
      <c r="BS1641" s="31"/>
      <c r="BT1641" s="31"/>
      <c r="BU1641" s="31"/>
      <c r="BV1641" s="31"/>
      <c r="BW1641" s="31"/>
      <c r="BX1641" s="31"/>
      <c r="BY1641" s="31"/>
      <c r="BZ1641" s="31"/>
      <c r="CA1641" s="31"/>
      <c r="CB1641" s="31"/>
      <c r="CC1641" s="31"/>
      <c r="CD1641" s="31"/>
      <c r="CE1641" s="31"/>
      <c r="CF1641" s="31"/>
      <c r="CG1641" s="31"/>
      <c r="CH1641" s="31"/>
      <c r="CI1641" s="31"/>
      <c r="CJ1641" s="31"/>
      <c r="CK1641" s="31"/>
      <c r="CL1641" s="31"/>
      <c r="CM1641" s="31"/>
      <c r="CN1641" s="31"/>
      <c r="CO1641" s="31"/>
      <c r="CP1641" s="31"/>
      <c r="CQ1641" s="31"/>
      <c r="CR1641" s="31"/>
      <c r="CS1641" s="31"/>
      <c r="CT1641" s="31"/>
      <c r="CU1641" s="31"/>
      <c r="CV1641" s="31"/>
      <c r="CW1641" s="31"/>
      <c r="CX1641" s="31"/>
      <c r="CY1641" s="31"/>
      <c r="CZ1641" s="31"/>
      <c r="DA1641" s="31"/>
      <c r="DB1641" s="31"/>
      <c r="DC1641" s="31"/>
      <c r="DD1641" s="31"/>
      <c r="DE1641" s="31"/>
      <c r="DF1641" s="31"/>
      <c r="DG1641" s="31"/>
      <c r="DH1641" s="31"/>
      <c r="DI1641" s="31"/>
      <c r="DJ1641" s="31"/>
      <c r="DK1641" s="31"/>
      <c r="DL1641" s="31"/>
      <c r="DM1641" s="31"/>
      <c r="DN1641" s="31"/>
      <c r="DO1641" s="31"/>
      <c r="DP1641" s="31"/>
      <c r="DQ1641" s="31"/>
      <c r="DR1641" s="31"/>
      <c r="DS1641" s="31"/>
      <c r="DT1641" s="31"/>
      <c r="DU1641" s="31"/>
      <c r="DV1641" s="31"/>
      <c r="DW1641" s="31"/>
      <c r="DX1641" s="31"/>
      <c r="DY1641" s="31"/>
      <c r="DZ1641" s="31"/>
      <c r="EA1641" s="31"/>
      <c r="EB1641" s="31"/>
      <c r="EC1641" s="31"/>
      <c r="ED1641" s="31"/>
      <c r="EE1641" s="31"/>
      <c r="EF1641" s="31"/>
      <c r="EG1641" s="31"/>
      <c r="EH1641" s="31"/>
      <c r="EI1641" s="31"/>
      <c r="EJ1641" s="31"/>
      <c r="EK1641" s="31"/>
      <c r="EL1641" s="31"/>
      <c r="EM1641" s="31"/>
      <c r="EN1641" s="31"/>
      <c r="EO1641" s="31"/>
      <c r="EP1641" s="31"/>
      <c r="EQ1641" s="31"/>
      <c r="ER1641" s="31"/>
      <c r="ES1641" s="31"/>
      <c r="ET1641" s="31"/>
      <c r="EU1641" s="31"/>
      <c r="EV1641" s="31"/>
      <c r="EW1641" s="31"/>
      <c r="EX1641" s="31"/>
      <c r="EY1641" s="31"/>
      <c r="EZ1641" s="31"/>
      <c r="FA1641" s="31"/>
      <c r="FB1641" s="31"/>
      <c r="FC1641" s="31"/>
      <c r="FD1641" s="31"/>
      <c r="FE1641" s="31"/>
      <c r="FF1641" s="31"/>
      <c r="FG1641" s="31"/>
      <c r="FH1641" s="31"/>
      <c r="FI1641" s="31"/>
      <c r="FJ1641" s="31"/>
      <c r="FK1641" s="31"/>
      <c r="FL1641" s="31"/>
      <c r="FM1641" s="31"/>
      <c r="FN1641" s="31"/>
      <c r="FO1641" s="31"/>
      <c r="FP1641" s="31"/>
      <c r="FQ1641" s="31"/>
      <c r="FR1641" s="31"/>
      <c r="FS1641" s="31"/>
      <c r="FT1641" s="31"/>
      <c r="FU1641" s="31"/>
      <c r="FV1641" s="31"/>
      <c r="FW1641" s="31"/>
      <c r="FX1641" s="31"/>
      <c r="FY1641" s="31"/>
      <c r="FZ1641" s="31"/>
      <c r="GA1641" s="31"/>
      <c r="GB1641" s="31"/>
      <c r="GC1641" s="31"/>
      <c r="GD1641" s="31"/>
      <c r="GE1641" s="31"/>
      <c r="GF1641" s="31"/>
      <c r="GG1641" s="31"/>
      <c r="GH1641" s="31"/>
      <c r="GI1641" s="31"/>
      <c r="GJ1641" s="31"/>
      <c r="GK1641" s="31"/>
      <c r="GL1641" s="31"/>
      <c r="GM1641" s="31"/>
      <c r="GN1641" s="31"/>
      <c r="GO1641" s="31"/>
      <c r="GP1641" s="31"/>
      <c r="GQ1641" s="31"/>
      <c r="GR1641" s="31"/>
      <c r="GS1641" s="31"/>
      <c r="GT1641" s="31"/>
      <c r="GU1641" s="31"/>
      <c r="GV1641" s="31"/>
      <c r="GW1641" s="31"/>
      <c r="GX1641" s="31"/>
      <c r="GY1641" s="31"/>
      <c r="GZ1641" s="31"/>
    </row>
    <row r="1642" spans="2:208" s="32" customFormat="1" x14ac:dyDescent="0.2">
      <c r="B1642" s="21"/>
      <c r="C1642" s="22"/>
      <c r="D1642" s="22"/>
      <c r="E1642" s="22"/>
      <c r="F1642" s="246"/>
      <c r="G1642" s="121"/>
      <c r="H1642" s="27"/>
      <c r="I1642" s="28"/>
      <c r="J1642" s="29"/>
      <c r="K1642" s="30"/>
      <c r="L1642" s="34"/>
      <c r="M1642" s="35"/>
      <c r="N1642" s="30"/>
      <c r="O1642" s="34"/>
      <c r="P1642" s="35"/>
      <c r="Q1642" s="30"/>
      <c r="R1642" s="34"/>
      <c r="S1642" s="35"/>
      <c r="T1642" s="30"/>
      <c r="U1642" s="34"/>
      <c r="V1642" s="35"/>
      <c r="W1642" s="30"/>
      <c r="X1642" s="34"/>
      <c r="Y1642" s="34"/>
      <c r="Z1642" s="30"/>
      <c r="AA1642" s="34"/>
      <c r="AB1642" s="34"/>
      <c r="AC1642" s="30"/>
      <c r="AD1642" s="34"/>
      <c r="AE1642" s="34"/>
      <c r="AF1642" s="30"/>
      <c r="AG1642" s="34"/>
      <c r="AH1642" s="34"/>
      <c r="AI1642" s="30"/>
      <c r="AJ1642" s="34"/>
      <c r="AK1642" s="34"/>
      <c r="AL1642" s="30"/>
      <c r="AM1642" s="34"/>
      <c r="AN1642" s="34"/>
      <c r="AO1642" s="30"/>
      <c r="AP1642" s="34"/>
      <c r="AQ1642" s="34"/>
      <c r="AR1642" s="30"/>
      <c r="AS1642" s="34"/>
      <c r="AT1642" s="34"/>
      <c r="AU1642" s="30"/>
      <c r="AV1642" s="34"/>
      <c r="AW1642" s="34"/>
      <c r="AX1642" s="30"/>
      <c r="AY1642" s="34"/>
      <c r="AZ1642" s="34"/>
      <c r="BA1642" s="30"/>
      <c r="BB1642" s="34"/>
      <c r="BC1642" s="34"/>
      <c r="BD1642" s="30"/>
      <c r="BE1642" s="34"/>
      <c r="BF1642" s="34"/>
      <c r="BG1642" s="30"/>
      <c r="BH1642" s="34"/>
      <c r="BI1642" s="34"/>
      <c r="BJ1642" s="30"/>
      <c r="BK1642" s="34"/>
      <c r="BL1642" s="34"/>
      <c r="BM1642" s="122"/>
      <c r="BN1642" s="28"/>
      <c r="BO1642" s="34"/>
      <c r="BP1642" s="30"/>
      <c r="BQ1642" s="30"/>
      <c r="BR1642" s="31"/>
      <c r="BS1642" s="31"/>
      <c r="BT1642" s="31"/>
      <c r="BU1642" s="31"/>
      <c r="BV1642" s="31"/>
      <c r="BW1642" s="31"/>
      <c r="BX1642" s="31"/>
      <c r="BY1642" s="31"/>
      <c r="BZ1642" s="31"/>
      <c r="CA1642" s="31"/>
      <c r="CB1642" s="31"/>
      <c r="CC1642" s="31"/>
      <c r="CD1642" s="31"/>
      <c r="CE1642" s="31"/>
      <c r="CF1642" s="31"/>
      <c r="CG1642" s="31"/>
      <c r="CH1642" s="31"/>
      <c r="CI1642" s="31"/>
      <c r="CJ1642" s="31"/>
      <c r="CK1642" s="31"/>
      <c r="CL1642" s="31"/>
      <c r="CM1642" s="31"/>
      <c r="CN1642" s="31"/>
      <c r="CO1642" s="31"/>
      <c r="CP1642" s="31"/>
      <c r="CQ1642" s="31"/>
      <c r="CR1642" s="31"/>
      <c r="CS1642" s="31"/>
      <c r="CT1642" s="31"/>
      <c r="CU1642" s="31"/>
      <c r="CV1642" s="31"/>
      <c r="CW1642" s="31"/>
      <c r="CX1642" s="31"/>
      <c r="CY1642" s="31"/>
      <c r="CZ1642" s="31"/>
      <c r="DA1642" s="31"/>
      <c r="DB1642" s="31"/>
      <c r="DC1642" s="31"/>
      <c r="DD1642" s="31"/>
      <c r="DE1642" s="31"/>
      <c r="DF1642" s="31"/>
      <c r="DG1642" s="31"/>
      <c r="DH1642" s="31"/>
      <c r="DI1642" s="31"/>
      <c r="DJ1642" s="31"/>
      <c r="DK1642" s="31"/>
      <c r="DL1642" s="31"/>
      <c r="DM1642" s="31"/>
      <c r="DN1642" s="31"/>
      <c r="DO1642" s="31"/>
      <c r="DP1642" s="31"/>
      <c r="DQ1642" s="31"/>
      <c r="DR1642" s="31"/>
      <c r="DS1642" s="31"/>
      <c r="DT1642" s="31"/>
      <c r="DU1642" s="31"/>
      <c r="DV1642" s="31"/>
      <c r="DW1642" s="31"/>
      <c r="DX1642" s="31"/>
      <c r="DY1642" s="31"/>
      <c r="DZ1642" s="31"/>
      <c r="EA1642" s="31"/>
      <c r="EB1642" s="31"/>
      <c r="EC1642" s="31"/>
      <c r="ED1642" s="31"/>
      <c r="EE1642" s="31"/>
      <c r="EF1642" s="31"/>
      <c r="EG1642" s="31"/>
      <c r="EH1642" s="31"/>
      <c r="EI1642" s="31"/>
      <c r="EJ1642" s="31"/>
      <c r="EK1642" s="31"/>
      <c r="EL1642" s="31"/>
      <c r="EM1642" s="31"/>
      <c r="EN1642" s="31"/>
      <c r="EO1642" s="31"/>
      <c r="EP1642" s="31"/>
      <c r="EQ1642" s="31"/>
      <c r="ER1642" s="31"/>
      <c r="ES1642" s="31"/>
      <c r="ET1642" s="31"/>
      <c r="EU1642" s="31"/>
      <c r="EV1642" s="31"/>
      <c r="EW1642" s="31"/>
      <c r="EX1642" s="31"/>
      <c r="EY1642" s="31"/>
      <c r="EZ1642" s="31"/>
      <c r="FA1642" s="31"/>
      <c r="FB1642" s="31"/>
      <c r="FC1642" s="31"/>
      <c r="FD1642" s="31"/>
      <c r="FE1642" s="31"/>
      <c r="FF1642" s="31"/>
      <c r="FG1642" s="31"/>
      <c r="FH1642" s="31"/>
      <c r="FI1642" s="31"/>
      <c r="FJ1642" s="31"/>
      <c r="FK1642" s="31"/>
      <c r="FL1642" s="31"/>
      <c r="FM1642" s="31"/>
      <c r="FN1642" s="31"/>
      <c r="FO1642" s="31"/>
      <c r="FP1642" s="31"/>
      <c r="FQ1642" s="31"/>
      <c r="FR1642" s="31"/>
      <c r="FS1642" s="31"/>
      <c r="FT1642" s="31"/>
      <c r="FU1642" s="31"/>
      <c r="FV1642" s="31"/>
      <c r="FW1642" s="31"/>
      <c r="FX1642" s="31"/>
      <c r="FY1642" s="31"/>
      <c r="FZ1642" s="31"/>
      <c r="GA1642" s="31"/>
      <c r="GB1642" s="31"/>
      <c r="GC1642" s="31"/>
      <c r="GD1642" s="31"/>
      <c r="GE1642" s="31"/>
      <c r="GF1642" s="31"/>
      <c r="GG1642" s="31"/>
      <c r="GH1642" s="31"/>
      <c r="GI1642" s="31"/>
      <c r="GJ1642" s="31"/>
      <c r="GK1642" s="31"/>
      <c r="GL1642" s="31"/>
      <c r="GM1642" s="31"/>
      <c r="GN1642" s="31"/>
      <c r="GO1642" s="31"/>
      <c r="GP1642" s="31"/>
      <c r="GQ1642" s="31"/>
      <c r="GR1642" s="31"/>
      <c r="GS1642" s="31"/>
      <c r="GT1642" s="31"/>
      <c r="GU1642" s="31"/>
      <c r="GV1642" s="31"/>
      <c r="GW1642" s="31"/>
      <c r="GX1642" s="31"/>
      <c r="GY1642" s="31"/>
      <c r="GZ1642" s="31"/>
    </row>
    <row r="1643" spans="2:208" s="32" customFormat="1" x14ac:dyDescent="0.2">
      <c r="B1643" s="21"/>
      <c r="C1643" s="22"/>
      <c r="D1643" s="22"/>
      <c r="E1643" s="22"/>
      <c r="F1643" s="246"/>
      <c r="G1643" s="121"/>
      <c r="H1643" s="27"/>
      <c r="I1643" s="28"/>
      <c r="J1643" s="29"/>
      <c r="K1643" s="30"/>
      <c r="L1643" s="34"/>
      <c r="M1643" s="35"/>
      <c r="N1643" s="30"/>
      <c r="O1643" s="34"/>
      <c r="P1643" s="35"/>
      <c r="Q1643" s="30"/>
      <c r="R1643" s="34"/>
      <c r="S1643" s="35"/>
      <c r="T1643" s="30"/>
      <c r="U1643" s="34"/>
      <c r="V1643" s="35"/>
      <c r="W1643" s="30"/>
      <c r="X1643" s="34"/>
      <c r="Y1643" s="34"/>
      <c r="Z1643" s="30"/>
      <c r="AA1643" s="34"/>
      <c r="AB1643" s="34"/>
      <c r="AC1643" s="30"/>
      <c r="AD1643" s="34"/>
      <c r="AE1643" s="34"/>
      <c r="AF1643" s="30"/>
      <c r="AG1643" s="34"/>
      <c r="AH1643" s="34"/>
      <c r="AI1643" s="30"/>
      <c r="AJ1643" s="34"/>
      <c r="AK1643" s="34"/>
      <c r="AL1643" s="30"/>
      <c r="AM1643" s="34"/>
      <c r="AN1643" s="34"/>
      <c r="AO1643" s="30"/>
      <c r="AP1643" s="34"/>
      <c r="AQ1643" s="34"/>
      <c r="AR1643" s="30"/>
      <c r="AS1643" s="34"/>
      <c r="AT1643" s="34"/>
      <c r="AU1643" s="30"/>
      <c r="AV1643" s="34"/>
      <c r="AW1643" s="34"/>
      <c r="AX1643" s="30"/>
      <c r="AY1643" s="34"/>
      <c r="AZ1643" s="34"/>
      <c r="BA1643" s="30"/>
      <c r="BB1643" s="34"/>
      <c r="BC1643" s="34"/>
      <c r="BD1643" s="30"/>
      <c r="BE1643" s="34"/>
      <c r="BF1643" s="34"/>
      <c r="BG1643" s="30"/>
      <c r="BH1643" s="34"/>
      <c r="BI1643" s="34"/>
      <c r="BJ1643" s="30"/>
      <c r="BK1643" s="34"/>
      <c r="BL1643" s="34"/>
      <c r="BM1643" s="122"/>
      <c r="BN1643" s="28"/>
      <c r="BO1643" s="34"/>
      <c r="BP1643" s="30"/>
      <c r="BQ1643" s="30"/>
      <c r="BR1643" s="31"/>
      <c r="BS1643" s="31"/>
      <c r="BT1643" s="31"/>
      <c r="BU1643" s="31"/>
      <c r="BV1643" s="31"/>
      <c r="BW1643" s="31"/>
      <c r="BX1643" s="31"/>
      <c r="BY1643" s="31"/>
      <c r="BZ1643" s="31"/>
      <c r="CA1643" s="31"/>
      <c r="CB1643" s="31"/>
      <c r="CC1643" s="31"/>
      <c r="CD1643" s="31"/>
      <c r="CE1643" s="31"/>
      <c r="CF1643" s="31"/>
      <c r="CG1643" s="31"/>
      <c r="CH1643" s="31"/>
      <c r="CI1643" s="31"/>
      <c r="CJ1643" s="31"/>
      <c r="CK1643" s="31"/>
      <c r="CL1643" s="31"/>
      <c r="CM1643" s="31"/>
      <c r="CN1643" s="31"/>
      <c r="CO1643" s="31"/>
      <c r="CP1643" s="31"/>
      <c r="CQ1643" s="31"/>
      <c r="CR1643" s="31"/>
      <c r="CS1643" s="31"/>
      <c r="CT1643" s="31"/>
      <c r="CU1643" s="31"/>
      <c r="CV1643" s="31"/>
      <c r="CW1643" s="31"/>
      <c r="CX1643" s="31"/>
      <c r="CY1643" s="31"/>
      <c r="CZ1643" s="31"/>
      <c r="DA1643" s="31"/>
      <c r="DB1643" s="31"/>
      <c r="DC1643" s="31"/>
      <c r="DD1643" s="31"/>
      <c r="DE1643" s="31"/>
      <c r="DF1643" s="31"/>
      <c r="DG1643" s="31"/>
      <c r="DH1643" s="31"/>
      <c r="DI1643" s="31"/>
      <c r="DJ1643" s="31"/>
      <c r="DK1643" s="31"/>
      <c r="DL1643" s="31"/>
      <c r="DM1643" s="31"/>
      <c r="DN1643" s="31"/>
      <c r="DO1643" s="31"/>
      <c r="DP1643" s="31"/>
      <c r="DQ1643" s="31"/>
      <c r="DR1643" s="31"/>
      <c r="DS1643" s="31"/>
      <c r="DT1643" s="31"/>
      <c r="DU1643" s="31"/>
      <c r="DV1643" s="31"/>
      <c r="DW1643" s="31"/>
      <c r="DX1643" s="31"/>
      <c r="DY1643" s="31"/>
      <c r="DZ1643" s="31"/>
      <c r="EA1643" s="31"/>
      <c r="EB1643" s="31"/>
      <c r="EC1643" s="31"/>
      <c r="ED1643" s="31"/>
      <c r="EE1643" s="31"/>
      <c r="EF1643" s="31"/>
      <c r="EG1643" s="31"/>
      <c r="EH1643" s="31"/>
      <c r="EI1643" s="31"/>
      <c r="EJ1643" s="31"/>
      <c r="EK1643" s="31"/>
      <c r="EL1643" s="31"/>
      <c r="EM1643" s="31"/>
      <c r="EN1643" s="31"/>
      <c r="EO1643" s="31"/>
      <c r="EP1643" s="31"/>
      <c r="EQ1643" s="31"/>
      <c r="ER1643" s="31"/>
      <c r="ES1643" s="31"/>
      <c r="ET1643" s="31"/>
      <c r="EU1643" s="31"/>
      <c r="EV1643" s="31"/>
      <c r="EW1643" s="31"/>
      <c r="EX1643" s="31"/>
      <c r="EY1643" s="31"/>
      <c r="EZ1643" s="31"/>
      <c r="FA1643" s="31"/>
      <c r="FB1643" s="31"/>
      <c r="FC1643" s="31"/>
      <c r="FD1643" s="31"/>
      <c r="FE1643" s="31"/>
      <c r="FF1643" s="31"/>
      <c r="FG1643" s="31"/>
      <c r="FH1643" s="31"/>
      <c r="FI1643" s="31"/>
      <c r="FJ1643" s="31"/>
      <c r="FK1643" s="31"/>
      <c r="FL1643" s="31"/>
      <c r="FM1643" s="31"/>
      <c r="FN1643" s="31"/>
      <c r="FO1643" s="31"/>
      <c r="FP1643" s="31"/>
      <c r="FQ1643" s="31"/>
      <c r="FR1643" s="31"/>
      <c r="FS1643" s="31"/>
      <c r="FT1643" s="31"/>
      <c r="FU1643" s="31"/>
      <c r="FV1643" s="31"/>
      <c r="FW1643" s="31"/>
      <c r="FX1643" s="31"/>
      <c r="FY1643" s="31"/>
      <c r="FZ1643" s="31"/>
      <c r="GA1643" s="31"/>
      <c r="GB1643" s="31"/>
      <c r="GC1643" s="31"/>
      <c r="GD1643" s="31"/>
      <c r="GE1643" s="31"/>
      <c r="GF1643" s="31"/>
      <c r="GG1643" s="31"/>
      <c r="GH1643" s="31"/>
      <c r="GI1643" s="31"/>
      <c r="GJ1643" s="31"/>
      <c r="GK1643" s="31"/>
      <c r="GL1643" s="31"/>
      <c r="GM1643" s="31"/>
      <c r="GN1643" s="31"/>
      <c r="GO1643" s="31"/>
      <c r="GP1643" s="31"/>
      <c r="GQ1643" s="31"/>
      <c r="GR1643" s="31"/>
      <c r="GS1643" s="31"/>
      <c r="GT1643" s="31"/>
      <c r="GU1643" s="31"/>
      <c r="GV1643" s="31"/>
      <c r="GW1643" s="31"/>
      <c r="GX1643" s="31"/>
      <c r="GY1643" s="31"/>
      <c r="GZ1643" s="31"/>
    </row>
    <row r="1644" spans="2:208" s="32" customFormat="1" x14ac:dyDescent="0.2">
      <c r="B1644" s="21"/>
      <c r="C1644" s="22"/>
      <c r="D1644" s="22"/>
      <c r="E1644" s="22"/>
      <c r="F1644" s="246"/>
      <c r="G1644" s="121"/>
      <c r="H1644" s="27"/>
      <c r="I1644" s="28"/>
      <c r="J1644" s="29"/>
      <c r="K1644" s="30"/>
      <c r="L1644" s="34"/>
      <c r="M1644" s="35"/>
      <c r="N1644" s="30"/>
      <c r="O1644" s="34"/>
      <c r="P1644" s="35"/>
      <c r="Q1644" s="30"/>
      <c r="R1644" s="34"/>
      <c r="S1644" s="35"/>
      <c r="T1644" s="30"/>
      <c r="U1644" s="34"/>
      <c r="V1644" s="35"/>
      <c r="W1644" s="30"/>
      <c r="X1644" s="34"/>
      <c r="Y1644" s="34"/>
      <c r="Z1644" s="30"/>
      <c r="AA1644" s="34"/>
      <c r="AB1644" s="34"/>
      <c r="AC1644" s="30"/>
      <c r="AD1644" s="34"/>
      <c r="AE1644" s="34"/>
      <c r="AF1644" s="30"/>
      <c r="AG1644" s="34"/>
      <c r="AH1644" s="34"/>
      <c r="AI1644" s="30"/>
      <c r="AJ1644" s="34"/>
      <c r="AK1644" s="34"/>
      <c r="AL1644" s="30"/>
      <c r="AM1644" s="34"/>
      <c r="AN1644" s="34"/>
      <c r="AO1644" s="30"/>
      <c r="AP1644" s="34"/>
      <c r="AQ1644" s="34"/>
      <c r="AR1644" s="30"/>
      <c r="AS1644" s="34"/>
      <c r="AT1644" s="34"/>
      <c r="AU1644" s="30"/>
      <c r="AV1644" s="34"/>
      <c r="AW1644" s="34"/>
      <c r="AX1644" s="30"/>
      <c r="AY1644" s="34"/>
      <c r="AZ1644" s="34"/>
      <c r="BA1644" s="30"/>
      <c r="BB1644" s="34"/>
      <c r="BC1644" s="34"/>
      <c r="BD1644" s="30"/>
      <c r="BE1644" s="34"/>
      <c r="BF1644" s="34"/>
      <c r="BG1644" s="30"/>
      <c r="BH1644" s="34"/>
      <c r="BI1644" s="34"/>
      <c r="BJ1644" s="30"/>
      <c r="BK1644" s="34"/>
      <c r="BL1644" s="34"/>
      <c r="BM1644" s="122"/>
      <c r="BN1644" s="28"/>
      <c r="BO1644" s="34"/>
      <c r="BP1644" s="30"/>
      <c r="BQ1644" s="30"/>
      <c r="BR1644" s="31"/>
      <c r="BS1644" s="31"/>
      <c r="BT1644" s="31"/>
      <c r="BU1644" s="31"/>
      <c r="BV1644" s="31"/>
      <c r="BW1644" s="31"/>
      <c r="BX1644" s="31"/>
      <c r="BY1644" s="31"/>
      <c r="BZ1644" s="31"/>
      <c r="CA1644" s="31"/>
      <c r="CB1644" s="31"/>
      <c r="CC1644" s="31"/>
      <c r="CD1644" s="31"/>
      <c r="CE1644" s="31"/>
      <c r="CF1644" s="31"/>
      <c r="CG1644" s="31"/>
      <c r="CH1644" s="31"/>
      <c r="CI1644" s="31"/>
      <c r="CJ1644" s="31"/>
      <c r="CK1644" s="31"/>
      <c r="CL1644" s="31"/>
      <c r="CM1644" s="31"/>
      <c r="CN1644" s="31"/>
      <c r="CO1644" s="31"/>
      <c r="CP1644" s="31"/>
      <c r="CQ1644" s="31"/>
      <c r="CR1644" s="31"/>
      <c r="CS1644" s="31"/>
      <c r="CT1644" s="31"/>
      <c r="CU1644" s="31"/>
      <c r="CV1644" s="31"/>
      <c r="CW1644" s="31"/>
      <c r="CX1644" s="31"/>
      <c r="CY1644" s="31"/>
      <c r="CZ1644" s="31"/>
      <c r="DA1644" s="31"/>
      <c r="DB1644" s="31"/>
      <c r="DC1644" s="31"/>
      <c r="DD1644" s="31"/>
      <c r="DE1644" s="31"/>
      <c r="DF1644" s="31"/>
      <c r="DG1644" s="31"/>
      <c r="DH1644" s="31"/>
      <c r="DI1644" s="31"/>
      <c r="DJ1644" s="31"/>
      <c r="DK1644" s="31"/>
      <c r="DL1644" s="31"/>
      <c r="DM1644" s="31"/>
      <c r="DN1644" s="31"/>
      <c r="DO1644" s="31"/>
      <c r="DP1644" s="31"/>
      <c r="DQ1644" s="31"/>
      <c r="DR1644" s="31"/>
      <c r="DS1644" s="31"/>
      <c r="DT1644" s="31"/>
      <c r="DU1644" s="31"/>
      <c r="DV1644" s="31"/>
      <c r="DW1644" s="31"/>
      <c r="DX1644" s="31"/>
      <c r="DY1644" s="31"/>
      <c r="DZ1644" s="31"/>
      <c r="EA1644" s="31"/>
      <c r="EB1644" s="31"/>
      <c r="EC1644" s="31"/>
      <c r="ED1644" s="31"/>
      <c r="EE1644" s="31"/>
      <c r="EF1644" s="31"/>
      <c r="EG1644" s="31"/>
      <c r="EH1644" s="31"/>
      <c r="EI1644" s="31"/>
      <c r="EJ1644" s="31"/>
      <c r="EK1644" s="31"/>
      <c r="EL1644" s="31"/>
      <c r="EM1644" s="31"/>
      <c r="EN1644" s="31"/>
      <c r="EO1644" s="31"/>
      <c r="EP1644" s="31"/>
      <c r="EQ1644" s="31"/>
      <c r="ER1644" s="31"/>
      <c r="ES1644" s="31"/>
      <c r="ET1644" s="31"/>
      <c r="EU1644" s="31"/>
      <c r="EV1644" s="31"/>
      <c r="EW1644" s="31"/>
      <c r="EX1644" s="31"/>
      <c r="EY1644" s="31"/>
      <c r="EZ1644" s="31"/>
      <c r="FA1644" s="31"/>
      <c r="FB1644" s="31"/>
      <c r="FC1644" s="31"/>
      <c r="FD1644" s="31"/>
      <c r="FE1644" s="31"/>
      <c r="FF1644" s="31"/>
      <c r="FG1644" s="31"/>
      <c r="FH1644" s="31"/>
      <c r="FI1644" s="31"/>
      <c r="FJ1644" s="31"/>
      <c r="FK1644" s="31"/>
      <c r="FL1644" s="31"/>
      <c r="FM1644" s="31"/>
      <c r="FN1644" s="31"/>
      <c r="FO1644" s="31"/>
      <c r="FP1644" s="31"/>
      <c r="FQ1644" s="31"/>
      <c r="FR1644" s="31"/>
      <c r="FS1644" s="31"/>
      <c r="FT1644" s="31"/>
      <c r="FU1644" s="31"/>
      <c r="FV1644" s="31"/>
      <c r="FW1644" s="31"/>
      <c r="FX1644" s="31"/>
      <c r="FY1644" s="31"/>
      <c r="FZ1644" s="31"/>
      <c r="GA1644" s="31"/>
      <c r="GB1644" s="31"/>
      <c r="GC1644" s="31"/>
      <c r="GD1644" s="31"/>
      <c r="GE1644" s="31"/>
      <c r="GF1644" s="31"/>
      <c r="GG1644" s="31"/>
      <c r="GH1644" s="31"/>
      <c r="GI1644" s="31"/>
      <c r="GJ1644" s="31"/>
      <c r="GK1644" s="31"/>
      <c r="GL1644" s="31"/>
      <c r="GM1644" s="31"/>
      <c r="GN1644" s="31"/>
      <c r="GO1644" s="31"/>
      <c r="GP1644" s="31"/>
      <c r="GQ1644" s="31"/>
      <c r="GR1644" s="31"/>
      <c r="GS1644" s="31"/>
      <c r="GT1644" s="31"/>
      <c r="GU1644" s="31"/>
      <c r="GV1644" s="31"/>
      <c r="GW1644" s="31"/>
      <c r="GX1644" s="31"/>
      <c r="GY1644" s="31"/>
      <c r="GZ1644" s="31"/>
    </row>
    <row r="1645" spans="2:208" s="32" customFormat="1" x14ac:dyDescent="0.2">
      <c r="B1645" s="21"/>
      <c r="C1645" s="22"/>
      <c r="D1645" s="22"/>
      <c r="E1645" s="22"/>
      <c r="F1645" s="246"/>
      <c r="G1645" s="121"/>
      <c r="H1645" s="27"/>
      <c r="I1645" s="28"/>
      <c r="J1645" s="29"/>
      <c r="K1645" s="30"/>
      <c r="L1645" s="34"/>
      <c r="M1645" s="35"/>
      <c r="N1645" s="30"/>
      <c r="O1645" s="34"/>
      <c r="P1645" s="35"/>
      <c r="Q1645" s="30"/>
      <c r="R1645" s="34"/>
      <c r="S1645" s="35"/>
      <c r="T1645" s="30"/>
      <c r="U1645" s="34"/>
      <c r="V1645" s="35"/>
      <c r="W1645" s="30"/>
      <c r="X1645" s="34"/>
      <c r="Y1645" s="34"/>
      <c r="Z1645" s="30"/>
      <c r="AA1645" s="34"/>
      <c r="AB1645" s="34"/>
      <c r="AC1645" s="30"/>
      <c r="AD1645" s="34"/>
      <c r="AE1645" s="34"/>
      <c r="AF1645" s="30"/>
      <c r="AG1645" s="34"/>
      <c r="AH1645" s="34"/>
      <c r="AI1645" s="30"/>
      <c r="AJ1645" s="34"/>
      <c r="AK1645" s="34"/>
      <c r="AL1645" s="30"/>
      <c r="AM1645" s="34"/>
      <c r="AN1645" s="34"/>
      <c r="AO1645" s="30"/>
      <c r="AP1645" s="34"/>
      <c r="AQ1645" s="34"/>
      <c r="AR1645" s="30"/>
      <c r="AS1645" s="34"/>
      <c r="AT1645" s="34"/>
      <c r="AU1645" s="30"/>
      <c r="AV1645" s="34"/>
      <c r="AW1645" s="34"/>
      <c r="AX1645" s="30"/>
      <c r="AY1645" s="34"/>
      <c r="AZ1645" s="34"/>
      <c r="BA1645" s="30"/>
      <c r="BB1645" s="34"/>
      <c r="BC1645" s="34"/>
      <c r="BD1645" s="30"/>
      <c r="BE1645" s="34"/>
      <c r="BF1645" s="34"/>
      <c r="BG1645" s="30"/>
      <c r="BH1645" s="34"/>
      <c r="BI1645" s="34"/>
      <c r="BJ1645" s="30"/>
      <c r="BK1645" s="34"/>
      <c r="BL1645" s="34"/>
      <c r="BM1645" s="122"/>
      <c r="BN1645" s="28"/>
      <c r="BO1645" s="34"/>
      <c r="BP1645" s="30"/>
      <c r="BQ1645" s="30"/>
      <c r="BR1645" s="31"/>
      <c r="BS1645" s="31"/>
      <c r="BT1645" s="31"/>
      <c r="BU1645" s="31"/>
      <c r="BV1645" s="31"/>
      <c r="BW1645" s="31"/>
      <c r="BX1645" s="31"/>
      <c r="BY1645" s="31"/>
      <c r="BZ1645" s="31"/>
      <c r="CA1645" s="31"/>
      <c r="CB1645" s="31"/>
      <c r="CC1645" s="31"/>
      <c r="CD1645" s="31"/>
      <c r="CE1645" s="31"/>
      <c r="CF1645" s="31"/>
      <c r="CG1645" s="31"/>
      <c r="CH1645" s="31"/>
      <c r="CI1645" s="31"/>
      <c r="CJ1645" s="31"/>
      <c r="CK1645" s="31"/>
      <c r="CL1645" s="31"/>
      <c r="CM1645" s="31"/>
      <c r="CN1645" s="31"/>
      <c r="CO1645" s="31"/>
      <c r="CP1645" s="31"/>
      <c r="CQ1645" s="31"/>
      <c r="CR1645" s="31"/>
      <c r="CS1645" s="31"/>
      <c r="CT1645" s="31"/>
      <c r="CU1645" s="31"/>
      <c r="CV1645" s="31"/>
      <c r="CW1645" s="31"/>
      <c r="CX1645" s="31"/>
      <c r="CY1645" s="31"/>
      <c r="CZ1645" s="31"/>
      <c r="DA1645" s="31"/>
      <c r="DB1645" s="31"/>
      <c r="DC1645" s="31"/>
      <c r="DD1645" s="31"/>
      <c r="DE1645" s="31"/>
      <c r="DF1645" s="31"/>
      <c r="DG1645" s="31"/>
      <c r="DH1645" s="31"/>
      <c r="DI1645" s="31"/>
      <c r="DJ1645" s="31"/>
      <c r="DK1645" s="31"/>
      <c r="DL1645" s="31"/>
      <c r="DM1645" s="31"/>
      <c r="DN1645" s="31"/>
      <c r="DO1645" s="31"/>
      <c r="DP1645" s="31"/>
      <c r="DQ1645" s="31"/>
      <c r="DR1645" s="31"/>
      <c r="DS1645" s="31"/>
      <c r="DT1645" s="31"/>
      <c r="DU1645" s="31"/>
      <c r="DV1645" s="31"/>
      <c r="DW1645" s="31"/>
      <c r="DX1645" s="31"/>
      <c r="DY1645" s="31"/>
      <c r="DZ1645" s="31"/>
      <c r="EA1645" s="31"/>
      <c r="EB1645" s="31"/>
      <c r="EC1645" s="31"/>
      <c r="ED1645" s="31"/>
      <c r="EE1645" s="31"/>
      <c r="EF1645" s="31"/>
      <c r="EG1645" s="31"/>
      <c r="EH1645" s="31"/>
      <c r="EI1645" s="31"/>
      <c r="EJ1645" s="31"/>
      <c r="EK1645" s="31"/>
      <c r="EL1645" s="31"/>
      <c r="EM1645" s="31"/>
      <c r="EN1645" s="31"/>
      <c r="EO1645" s="31"/>
      <c r="EP1645" s="31"/>
      <c r="EQ1645" s="31"/>
      <c r="ER1645" s="31"/>
      <c r="ES1645" s="31"/>
      <c r="ET1645" s="31"/>
      <c r="EU1645" s="31"/>
      <c r="EV1645" s="31"/>
      <c r="EW1645" s="31"/>
      <c r="EX1645" s="31"/>
      <c r="EY1645" s="31"/>
      <c r="EZ1645" s="31"/>
      <c r="FA1645" s="31"/>
      <c r="FB1645" s="31"/>
      <c r="FC1645" s="31"/>
      <c r="FD1645" s="31"/>
      <c r="FE1645" s="31"/>
      <c r="FF1645" s="31"/>
      <c r="FG1645" s="31"/>
      <c r="FH1645" s="31"/>
      <c r="FI1645" s="31"/>
      <c r="FJ1645" s="31"/>
      <c r="FK1645" s="31"/>
      <c r="FL1645" s="31"/>
      <c r="FM1645" s="31"/>
      <c r="FN1645" s="31"/>
      <c r="FO1645" s="31"/>
      <c r="FP1645" s="31"/>
      <c r="FQ1645" s="31"/>
      <c r="FR1645" s="31"/>
      <c r="FS1645" s="31"/>
      <c r="FT1645" s="31"/>
      <c r="FU1645" s="31"/>
      <c r="FV1645" s="31"/>
      <c r="FW1645" s="31"/>
      <c r="FX1645" s="31"/>
      <c r="FY1645" s="31"/>
      <c r="FZ1645" s="31"/>
      <c r="GA1645" s="31"/>
      <c r="GB1645" s="31"/>
      <c r="GC1645" s="31"/>
      <c r="GD1645" s="31"/>
      <c r="GE1645" s="31"/>
      <c r="GF1645" s="31"/>
      <c r="GG1645" s="31"/>
      <c r="GH1645" s="31"/>
      <c r="GI1645" s="31"/>
      <c r="GJ1645" s="31"/>
      <c r="GK1645" s="31"/>
      <c r="GL1645" s="31"/>
      <c r="GM1645" s="31"/>
      <c r="GN1645" s="31"/>
      <c r="GO1645" s="31"/>
      <c r="GP1645" s="31"/>
      <c r="GQ1645" s="31"/>
      <c r="GR1645" s="31"/>
      <c r="GS1645" s="31"/>
      <c r="GT1645" s="31"/>
      <c r="GU1645" s="31"/>
      <c r="GV1645" s="31"/>
      <c r="GW1645" s="31"/>
      <c r="GX1645" s="31"/>
      <c r="GY1645" s="31"/>
      <c r="GZ1645" s="31"/>
    </row>
    <row r="1646" spans="2:208" s="32" customFormat="1" x14ac:dyDescent="0.2">
      <c r="B1646" s="21"/>
      <c r="C1646" s="22"/>
      <c r="D1646" s="22"/>
      <c r="E1646" s="22"/>
      <c r="F1646" s="246"/>
      <c r="G1646" s="121"/>
      <c r="H1646" s="27"/>
      <c r="I1646" s="28"/>
      <c r="J1646" s="29"/>
      <c r="K1646" s="30"/>
      <c r="L1646" s="34"/>
      <c r="M1646" s="35"/>
      <c r="N1646" s="30"/>
      <c r="O1646" s="34"/>
      <c r="P1646" s="35"/>
      <c r="Q1646" s="30"/>
      <c r="R1646" s="34"/>
      <c r="S1646" s="35"/>
      <c r="T1646" s="30"/>
      <c r="U1646" s="34"/>
      <c r="V1646" s="35"/>
      <c r="W1646" s="30"/>
      <c r="X1646" s="34"/>
      <c r="Y1646" s="34"/>
      <c r="Z1646" s="30"/>
      <c r="AA1646" s="34"/>
      <c r="AB1646" s="34"/>
      <c r="AC1646" s="30"/>
      <c r="AD1646" s="34"/>
      <c r="AE1646" s="34"/>
      <c r="AF1646" s="30"/>
      <c r="AG1646" s="34"/>
      <c r="AH1646" s="34"/>
      <c r="AI1646" s="30"/>
      <c r="AJ1646" s="34"/>
      <c r="AK1646" s="34"/>
      <c r="AL1646" s="30"/>
      <c r="AM1646" s="34"/>
      <c r="AN1646" s="34"/>
      <c r="AO1646" s="30"/>
      <c r="AP1646" s="34"/>
      <c r="AQ1646" s="34"/>
      <c r="AR1646" s="30"/>
      <c r="AS1646" s="34"/>
      <c r="AT1646" s="34"/>
      <c r="AU1646" s="30"/>
      <c r="AV1646" s="34"/>
      <c r="AW1646" s="34"/>
      <c r="AX1646" s="30"/>
      <c r="AY1646" s="34"/>
      <c r="AZ1646" s="34"/>
      <c r="BA1646" s="30"/>
      <c r="BB1646" s="34"/>
      <c r="BC1646" s="34"/>
      <c r="BD1646" s="30"/>
      <c r="BE1646" s="34"/>
      <c r="BF1646" s="34"/>
      <c r="BG1646" s="30"/>
      <c r="BH1646" s="34"/>
      <c r="BI1646" s="34"/>
      <c r="BJ1646" s="30"/>
      <c r="BK1646" s="34"/>
      <c r="BL1646" s="34"/>
      <c r="BM1646" s="122"/>
      <c r="BN1646" s="28"/>
      <c r="BO1646" s="34"/>
      <c r="BP1646" s="30"/>
      <c r="BQ1646" s="30"/>
      <c r="BR1646" s="31"/>
      <c r="BS1646" s="31"/>
      <c r="BT1646" s="31"/>
      <c r="BU1646" s="31"/>
      <c r="BV1646" s="31"/>
      <c r="BW1646" s="31"/>
      <c r="BX1646" s="31"/>
      <c r="BY1646" s="31"/>
      <c r="BZ1646" s="31"/>
      <c r="CA1646" s="31"/>
      <c r="CB1646" s="31"/>
      <c r="CC1646" s="31"/>
      <c r="CD1646" s="31"/>
      <c r="CE1646" s="31"/>
      <c r="CF1646" s="31"/>
      <c r="CG1646" s="31"/>
      <c r="CH1646" s="31"/>
      <c r="CI1646" s="31"/>
      <c r="CJ1646" s="31"/>
      <c r="CK1646" s="31"/>
      <c r="CL1646" s="31"/>
      <c r="CM1646" s="31"/>
      <c r="CN1646" s="31"/>
      <c r="CO1646" s="31"/>
      <c r="CP1646" s="31"/>
      <c r="CQ1646" s="31"/>
      <c r="CR1646" s="31"/>
      <c r="CS1646" s="31"/>
      <c r="CT1646" s="31"/>
      <c r="CU1646" s="31"/>
      <c r="CV1646" s="31"/>
      <c r="CW1646" s="31"/>
      <c r="CX1646" s="31"/>
      <c r="CY1646" s="31"/>
      <c r="CZ1646" s="31"/>
      <c r="DA1646" s="31"/>
      <c r="DB1646" s="31"/>
      <c r="DC1646" s="31"/>
      <c r="DD1646" s="31"/>
      <c r="DE1646" s="31"/>
      <c r="DF1646" s="31"/>
      <c r="DG1646" s="31"/>
      <c r="DH1646" s="31"/>
      <c r="DI1646" s="31"/>
      <c r="DJ1646" s="31"/>
      <c r="DK1646" s="31"/>
      <c r="DL1646" s="31"/>
      <c r="DM1646" s="31"/>
      <c r="DN1646" s="31"/>
      <c r="DO1646" s="31"/>
      <c r="DP1646" s="31"/>
      <c r="DQ1646" s="31"/>
      <c r="DR1646" s="31"/>
      <c r="DS1646" s="31"/>
      <c r="DT1646" s="31"/>
      <c r="DU1646" s="31"/>
      <c r="DV1646" s="31"/>
      <c r="DW1646" s="31"/>
      <c r="DX1646" s="31"/>
      <c r="DY1646" s="31"/>
      <c r="DZ1646" s="31"/>
      <c r="EA1646" s="31"/>
      <c r="EB1646" s="31"/>
      <c r="EC1646" s="31"/>
      <c r="ED1646" s="31"/>
      <c r="EE1646" s="31"/>
      <c r="EF1646" s="31"/>
      <c r="EG1646" s="31"/>
      <c r="EH1646" s="31"/>
      <c r="EI1646" s="31"/>
      <c r="EJ1646" s="31"/>
      <c r="EK1646" s="31"/>
      <c r="EL1646" s="31"/>
      <c r="EM1646" s="31"/>
      <c r="EN1646" s="31"/>
      <c r="EO1646" s="31"/>
      <c r="EP1646" s="31"/>
      <c r="EQ1646" s="31"/>
      <c r="ER1646" s="31"/>
      <c r="ES1646" s="31"/>
      <c r="ET1646" s="31"/>
      <c r="EU1646" s="31"/>
      <c r="EV1646" s="31"/>
      <c r="EW1646" s="31"/>
      <c r="EX1646" s="31"/>
      <c r="EY1646" s="31"/>
      <c r="EZ1646" s="31"/>
      <c r="FA1646" s="31"/>
      <c r="FB1646" s="31"/>
      <c r="FC1646" s="31"/>
      <c r="FD1646" s="31"/>
      <c r="FE1646" s="31"/>
      <c r="FF1646" s="31"/>
      <c r="FG1646" s="31"/>
      <c r="FH1646" s="31"/>
      <c r="FI1646" s="31"/>
      <c r="FJ1646" s="31"/>
      <c r="FK1646" s="31"/>
      <c r="FL1646" s="31"/>
      <c r="FM1646" s="31"/>
      <c r="FN1646" s="31"/>
      <c r="FO1646" s="31"/>
      <c r="FP1646" s="31"/>
      <c r="FQ1646" s="31"/>
      <c r="FR1646" s="31"/>
      <c r="FS1646" s="31"/>
      <c r="FT1646" s="31"/>
      <c r="FU1646" s="31"/>
      <c r="FV1646" s="31"/>
      <c r="FW1646" s="31"/>
      <c r="FX1646" s="31"/>
      <c r="FY1646" s="31"/>
      <c r="FZ1646" s="31"/>
      <c r="GA1646" s="31"/>
      <c r="GB1646" s="31"/>
      <c r="GC1646" s="31"/>
      <c r="GD1646" s="31"/>
      <c r="GE1646" s="31"/>
      <c r="GF1646" s="31"/>
      <c r="GG1646" s="31"/>
      <c r="GH1646" s="31"/>
      <c r="GI1646" s="31"/>
      <c r="GJ1646" s="31"/>
      <c r="GK1646" s="31"/>
      <c r="GL1646" s="31"/>
      <c r="GM1646" s="31"/>
      <c r="GN1646" s="31"/>
      <c r="GO1646" s="31"/>
      <c r="GP1646" s="31"/>
      <c r="GQ1646" s="31"/>
      <c r="GR1646" s="31"/>
      <c r="GS1646" s="31"/>
      <c r="GT1646" s="31"/>
      <c r="GU1646" s="31"/>
      <c r="GV1646" s="31"/>
      <c r="GW1646" s="31"/>
      <c r="GX1646" s="31"/>
      <c r="GY1646" s="31"/>
      <c r="GZ1646" s="31"/>
    </row>
    <row r="1647" spans="2:208" s="32" customFormat="1" x14ac:dyDescent="0.2">
      <c r="B1647" s="21"/>
      <c r="C1647" s="22"/>
      <c r="D1647" s="22"/>
      <c r="E1647" s="22"/>
      <c r="F1647" s="246"/>
      <c r="G1647" s="121"/>
      <c r="H1647" s="27"/>
      <c r="I1647" s="28"/>
      <c r="J1647" s="29"/>
      <c r="K1647" s="123"/>
      <c r="L1647" s="28"/>
      <c r="M1647" s="29"/>
      <c r="N1647" s="123"/>
      <c r="O1647" s="28"/>
      <c r="P1647" s="29"/>
      <c r="Q1647" s="123"/>
      <c r="R1647" s="28"/>
      <c r="S1647" s="29"/>
      <c r="T1647" s="123"/>
      <c r="U1647" s="28"/>
      <c r="V1647" s="29"/>
      <c r="W1647" s="30"/>
      <c r="X1647" s="28"/>
      <c r="Y1647" s="34"/>
      <c r="Z1647" s="30"/>
      <c r="AA1647" s="34"/>
      <c r="AB1647" s="34"/>
      <c r="AC1647" s="30"/>
      <c r="AD1647" s="34"/>
      <c r="AE1647" s="34"/>
      <c r="AF1647" s="30"/>
      <c r="AG1647" s="34"/>
      <c r="AH1647" s="34"/>
      <c r="AI1647" s="30"/>
      <c r="AJ1647" s="34"/>
      <c r="AK1647" s="34"/>
      <c r="AL1647" s="30"/>
      <c r="AM1647" s="34"/>
      <c r="AN1647" s="34"/>
      <c r="AO1647" s="30"/>
      <c r="AP1647" s="34"/>
      <c r="AQ1647" s="34"/>
      <c r="AR1647" s="30"/>
      <c r="AS1647" s="34"/>
      <c r="AT1647" s="34"/>
      <c r="AU1647" s="30"/>
      <c r="AV1647" s="34"/>
      <c r="AW1647" s="34"/>
      <c r="AX1647" s="30"/>
      <c r="AY1647" s="34"/>
      <c r="AZ1647" s="34"/>
      <c r="BA1647" s="30"/>
      <c r="BB1647" s="34"/>
      <c r="BC1647" s="34"/>
      <c r="BD1647" s="30"/>
      <c r="BE1647" s="34"/>
      <c r="BF1647" s="34"/>
      <c r="BG1647" s="30"/>
      <c r="BH1647" s="34"/>
      <c r="BI1647" s="34"/>
      <c r="BJ1647" s="30"/>
      <c r="BK1647" s="34"/>
      <c r="BL1647" s="34"/>
      <c r="BM1647" s="122"/>
      <c r="BN1647" s="28"/>
      <c r="BO1647" s="34"/>
      <c r="BP1647" s="30"/>
      <c r="BQ1647" s="30"/>
      <c r="BR1647" s="31"/>
      <c r="BS1647" s="31"/>
      <c r="BT1647" s="31"/>
      <c r="BU1647" s="31"/>
      <c r="BV1647" s="31"/>
      <c r="BW1647" s="31"/>
      <c r="BX1647" s="31"/>
      <c r="BY1647" s="31"/>
      <c r="BZ1647" s="31"/>
      <c r="CA1647" s="31"/>
      <c r="CB1647" s="31"/>
      <c r="CC1647" s="31"/>
      <c r="CD1647" s="31"/>
      <c r="CE1647" s="31"/>
      <c r="CF1647" s="31"/>
      <c r="CG1647" s="31"/>
      <c r="CH1647" s="31"/>
      <c r="CI1647" s="31"/>
      <c r="CJ1647" s="31"/>
      <c r="CK1647" s="31"/>
      <c r="CL1647" s="31"/>
      <c r="CM1647" s="31"/>
      <c r="CN1647" s="31"/>
      <c r="CO1647" s="31"/>
      <c r="CP1647" s="31"/>
      <c r="CQ1647" s="31"/>
      <c r="CR1647" s="31"/>
      <c r="CS1647" s="31"/>
      <c r="CT1647" s="31"/>
      <c r="CU1647" s="31"/>
      <c r="CV1647" s="31"/>
      <c r="CW1647" s="31"/>
      <c r="CX1647" s="31"/>
      <c r="CY1647" s="31"/>
      <c r="CZ1647" s="31"/>
      <c r="DA1647" s="31"/>
      <c r="DB1647" s="31"/>
      <c r="DC1647" s="31"/>
      <c r="DD1647" s="31"/>
      <c r="DE1647" s="31"/>
      <c r="DF1647" s="31"/>
      <c r="DG1647" s="31"/>
      <c r="DH1647" s="31"/>
      <c r="DI1647" s="31"/>
      <c r="DJ1647" s="31"/>
      <c r="DK1647" s="31"/>
      <c r="DL1647" s="31"/>
      <c r="DM1647" s="31"/>
      <c r="DN1647" s="31"/>
      <c r="DO1647" s="31"/>
      <c r="DP1647" s="31"/>
      <c r="DQ1647" s="31"/>
      <c r="DR1647" s="31"/>
      <c r="DS1647" s="31"/>
      <c r="DT1647" s="31"/>
      <c r="DU1647" s="31"/>
      <c r="DV1647" s="31"/>
      <c r="DW1647" s="31"/>
      <c r="DX1647" s="31"/>
      <c r="DY1647" s="31"/>
      <c r="DZ1647" s="31"/>
      <c r="EA1647" s="31"/>
      <c r="EB1647" s="31"/>
      <c r="EC1647" s="31"/>
      <c r="ED1647" s="31"/>
      <c r="EE1647" s="31"/>
      <c r="EF1647" s="31"/>
      <c r="EG1647" s="31"/>
      <c r="EH1647" s="31"/>
      <c r="EI1647" s="31"/>
      <c r="EJ1647" s="31"/>
      <c r="EK1647" s="31"/>
      <c r="EL1647" s="31"/>
      <c r="EM1647" s="31"/>
      <c r="EN1647" s="31"/>
      <c r="EO1647" s="31"/>
      <c r="EP1647" s="31"/>
      <c r="EQ1647" s="31"/>
      <c r="ER1647" s="31"/>
      <c r="ES1647" s="31"/>
      <c r="ET1647" s="31"/>
      <c r="EU1647" s="31"/>
      <c r="EV1647" s="31"/>
      <c r="EW1647" s="31"/>
      <c r="EX1647" s="31"/>
      <c r="EY1647" s="31"/>
      <c r="EZ1647" s="31"/>
      <c r="FA1647" s="31"/>
      <c r="FB1647" s="31"/>
      <c r="FC1647" s="31"/>
      <c r="FD1647" s="31"/>
      <c r="FE1647" s="31"/>
      <c r="FF1647" s="31"/>
      <c r="FG1647" s="31"/>
      <c r="FH1647" s="31"/>
      <c r="FI1647" s="31"/>
      <c r="FJ1647" s="31"/>
      <c r="FK1647" s="31"/>
      <c r="FL1647" s="31"/>
      <c r="FM1647" s="31"/>
      <c r="FN1647" s="31"/>
      <c r="FO1647" s="31"/>
      <c r="FP1647" s="31"/>
      <c r="FQ1647" s="31"/>
      <c r="FR1647" s="31"/>
      <c r="FS1647" s="31"/>
      <c r="FT1647" s="31"/>
      <c r="FU1647" s="31"/>
      <c r="FV1647" s="31"/>
      <c r="FW1647" s="31"/>
      <c r="FX1647" s="31"/>
      <c r="FY1647" s="31"/>
      <c r="FZ1647" s="31"/>
      <c r="GA1647" s="31"/>
      <c r="GB1647" s="31"/>
      <c r="GC1647" s="31"/>
      <c r="GD1647" s="31"/>
      <c r="GE1647" s="31"/>
      <c r="GF1647" s="31"/>
      <c r="GG1647" s="31"/>
      <c r="GH1647" s="31"/>
      <c r="GI1647" s="31"/>
      <c r="GJ1647" s="31"/>
      <c r="GK1647" s="31"/>
      <c r="GL1647" s="31"/>
      <c r="GM1647" s="31"/>
      <c r="GN1647" s="31"/>
      <c r="GO1647" s="31"/>
      <c r="GP1647" s="31"/>
      <c r="GQ1647" s="31"/>
      <c r="GR1647" s="31"/>
      <c r="GS1647" s="31"/>
      <c r="GT1647" s="31"/>
      <c r="GU1647" s="31"/>
      <c r="GV1647" s="31"/>
      <c r="GW1647" s="31"/>
      <c r="GX1647" s="31"/>
      <c r="GY1647" s="31"/>
      <c r="GZ1647" s="31"/>
    </row>
    <row r="1648" spans="2:208" s="32" customFormat="1" x14ac:dyDescent="0.2">
      <c r="B1648" s="21"/>
      <c r="C1648" s="22"/>
      <c r="D1648" s="22"/>
      <c r="E1648" s="22"/>
      <c r="F1648" s="246"/>
      <c r="G1648" s="121"/>
      <c r="H1648" s="27"/>
      <c r="I1648" s="28"/>
      <c r="J1648" s="29"/>
      <c r="K1648" s="123"/>
      <c r="L1648" s="28"/>
      <c r="M1648" s="29"/>
      <c r="N1648" s="123"/>
      <c r="O1648" s="28"/>
      <c r="P1648" s="29"/>
      <c r="Q1648" s="123"/>
      <c r="R1648" s="28"/>
      <c r="S1648" s="29"/>
      <c r="T1648" s="123"/>
      <c r="U1648" s="28"/>
      <c r="V1648" s="29"/>
      <c r="W1648" s="30"/>
      <c r="X1648" s="28"/>
      <c r="Y1648" s="28"/>
      <c r="Z1648" s="123"/>
      <c r="AA1648" s="28"/>
      <c r="AB1648" s="28"/>
      <c r="AC1648" s="123"/>
      <c r="AD1648" s="28"/>
      <c r="AE1648" s="28"/>
      <c r="AF1648" s="123"/>
      <c r="AG1648" s="28"/>
      <c r="AH1648" s="28"/>
      <c r="AI1648" s="123"/>
      <c r="AJ1648" s="28"/>
      <c r="AK1648" s="28"/>
      <c r="AL1648" s="30"/>
      <c r="AM1648" s="28"/>
      <c r="AN1648" s="28"/>
      <c r="AO1648" s="123"/>
      <c r="AP1648" s="28"/>
      <c r="AQ1648" s="28"/>
      <c r="AR1648" s="124"/>
      <c r="AS1648" s="28"/>
      <c r="AT1648" s="28"/>
      <c r="AU1648" s="123"/>
      <c r="AV1648" s="28"/>
      <c r="AW1648" s="28"/>
      <c r="AX1648" s="124"/>
      <c r="AY1648" s="28"/>
      <c r="AZ1648" s="28"/>
      <c r="BA1648" s="30"/>
      <c r="BB1648" s="28"/>
      <c r="BC1648" s="28"/>
      <c r="BD1648" s="124"/>
      <c r="BE1648" s="28"/>
      <c r="BF1648" s="28"/>
      <c r="BG1648" s="123"/>
      <c r="BH1648" s="28"/>
      <c r="BI1648" s="28"/>
      <c r="BJ1648" s="124"/>
      <c r="BK1648" s="28"/>
      <c r="BL1648" s="28"/>
      <c r="BM1648" s="123"/>
      <c r="BN1648" s="28"/>
      <c r="BO1648" s="28"/>
      <c r="BP1648" s="30"/>
      <c r="BQ1648" s="30"/>
      <c r="BR1648" s="31"/>
      <c r="BS1648" s="31"/>
      <c r="BT1648" s="31"/>
      <c r="BU1648" s="31"/>
      <c r="BV1648" s="31"/>
      <c r="BW1648" s="31"/>
      <c r="BX1648" s="31"/>
      <c r="BY1648" s="31"/>
      <c r="BZ1648" s="31"/>
      <c r="CA1648" s="31"/>
      <c r="CB1648" s="31"/>
      <c r="CC1648" s="31"/>
      <c r="CD1648" s="31"/>
      <c r="CE1648" s="31"/>
      <c r="CF1648" s="31"/>
      <c r="CG1648" s="31"/>
      <c r="CH1648" s="31"/>
      <c r="CI1648" s="31"/>
      <c r="CJ1648" s="31"/>
      <c r="CK1648" s="31"/>
      <c r="CL1648" s="31"/>
      <c r="CM1648" s="31"/>
      <c r="CN1648" s="31"/>
      <c r="CO1648" s="31"/>
      <c r="CP1648" s="31"/>
      <c r="CQ1648" s="31"/>
      <c r="CR1648" s="31"/>
      <c r="CS1648" s="31"/>
      <c r="CT1648" s="31"/>
      <c r="CU1648" s="31"/>
      <c r="CV1648" s="31"/>
      <c r="CW1648" s="31"/>
      <c r="CX1648" s="31"/>
      <c r="CY1648" s="31"/>
      <c r="CZ1648" s="31"/>
      <c r="DA1648" s="31"/>
      <c r="DB1648" s="31"/>
      <c r="DC1648" s="31"/>
      <c r="DD1648" s="31"/>
      <c r="DE1648" s="31"/>
      <c r="DF1648" s="31"/>
      <c r="DG1648" s="31"/>
      <c r="DH1648" s="31"/>
      <c r="DI1648" s="31"/>
      <c r="DJ1648" s="31"/>
      <c r="DK1648" s="31"/>
      <c r="DL1648" s="31"/>
      <c r="DM1648" s="31"/>
      <c r="DN1648" s="31"/>
      <c r="DO1648" s="31"/>
      <c r="DP1648" s="31"/>
      <c r="DQ1648" s="31"/>
      <c r="DR1648" s="31"/>
      <c r="DS1648" s="31"/>
      <c r="DT1648" s="31"/>
      <c r="DU1648" s="31"/>
      <c r="DV1648" s="31"/>
      <c r="DW1648" s="31"/>
      <c r="DX1648" s="31"/>
      <c r="DY1648" s="31"/>
      <c r="DZ1648" s="31"/>
      <c r="EA1648" s="31"/>
      <c r="EB1648" s="31"/>
      <c r="EC1648" s="31"/>
      <c r="ED1648" s="31"/>
      <c r="EE1648" s="31"/>
      <c r="EF1648" s="31"/>
      <c r="EG1648" s="31"/>
      <c r="EH1648" s="31"/>
      <c r="EI1648" s="31"/>
      <c r="EJ1648" s="31"/>
      <c r="EK1648" s="31"/>
      <c r="EL1648" s="31"/>
      <c r="EM1648" s="31"/>
      <c r="EN1648" s="31"/>
      <c r="EO1648" s="31"/>
      <c r="EP1648" s="31"/>
      <c r="EQ1648" s="31"/>
      <c r="ER1648" s="31"/>
      <c r="ES1648" s="31"/>
      <c r="ET1648" s="31"/>
      <c r="EU1648" s="31"/>
      <c r="EV1648" s="31"/>
      <c r="EW1648" s="31"/>
      <c r="EX1648" s="31"/>
      <c r="EY1648" s="31"/>
      <c r="EZ1648" s="31"/>
      <c r="FA1648" s="31"/>
      <c r="FB1648" s="31"/>
      <c r="FC1648" s="31"/>
      <c r="FD1648" s="31"/>
      <c r="FE1648" s="31"/>
      <c r="FF1648" s="31"/>
      <c r="FG1648" s="31"/>
      <c r="FH1648" s="31"/>
      <c r="FI1648" s="31"/>
      <c r="FJ1648" s="31"/>
      <c r="FK1648" s="31"/>
      <c r="FL1648" s="31"/>
      <c r="FM1648" s="31"/>
      <c r="FN1648" s="31"/>
      <c r="FO1648" s="31"/>
      <c r="FP1648" s="31"/>
      <c r="FQ1648" s="31"/>
      <c r="FR1648" s="31"/>
      <c r="FS1648" s="31"/>
      <c r="FT1648" s="31"/>
      <c r="FU1648" s="31"/>
      <c r="FV1648" s="31"/>
      <c r="FW1648" s="31"/>
      <c r="FX1648" s="31"/>
      <c r="FY1648" s="31"/>
      <c r="FZ1648" s="31"/>
      <c r="GA1648" s="31"/>
      <c r="GB1648" s="31"/>
      <c r="GC1648" s="31"/>
      <c r="GD1648" s="31"/>
      <c r="GE1648" s="31"/>
      <c r="GF1648" s="31"/>
      <c r="GG1648" s="31"/>
      <c r="GH1648" s="31"/>
      <c r="GI1648" s="31"/>
      <c r="GJ1648" s="31"/>
      <c r="GK1648" s="31"/>
      <c r="GL1648" s="31"/>
      <c r="GM1648" s="31"/>
      <c r="GN1648" s="31"/>
      <c r="GO1648" s="31"/>
      <c r="GP1648" s="31"/>
      <c r="GQ1648" s="31"/>
      <c r="GR1648" s="31"/>
      <c r="GS1648" s="31"/>
      <c r="GT1648" s="31"/>
      <c r="GU1648" s="31"/>
      <c r="GV1648" s="31"/>
      <c r="GW1648" s="31"/>
      <c r="GX1648" s="31"/>
      <c r="GY1648" s="31"/>
      <c r="GZ1648" s="31"/>
    </row>
    <row r="1649" spans="2:208" s="32" customFormat="1" x14ac:dyDescent="0.2">
      <c r="B1649" s="21"/>
      <c r="C1649" s="22"/>
      <c r="D1649" s="22"/>
      <c r="E1649" s="22"/>
      <c r="F1649" s="246"/>
      <c r="G1649" s="121"/>
      <c r="H1649" s="27"/>
      <c r="I1649" s="28"/>
      <c r="J1649" s="29"/>
      <c r="K1649" s="123"/>
      <c r="L1649" s="28"/>
      <c r="M1649" s="29"/>
      <c r="N1649" s="123"/>
      <c r="O1649" s="28"/>
      <c r="P1649" s="29"/>
      <c r="Q1649" s="123"/>
      <c r="R1649" s="28"/>
      <c r="S1649" s="29"/>
      <c r="T1649" s="123"/>
      <c r="U1649" s="28"/>
      <c r="V1649" s="29"/>
      <c r="W1649" s="30"/>
      <c r="X1649" s="28"/>
      <c r="Y1649" s="28"/>
      <c r="Z1649" s="123"/>
      <c r="AA1649" s="28"/>
      <c r="AB1649" s="28"/>
      <c r="AC1649" s="123"/>
      <c r="AD1649" s="28"/>
      <c r="AE1649" s="28"/>
      <c r="AF1649" s="123"/>
      <c r="AG1649" s="28"/>
      <c r="AH1649" s="28"/>
      <c r="AI1649" s="123"/>
      <c r="AJ1649" s="28"/>
      <c r="AK1649" s="28"/>
      <c r="AL1649" s="30"/>
      <c r="AM1649" s="28"/>
      <c r="AN1649" s="28"/>
      <c r="AO1649" s="123"/>
      <c r="AP1649" s="28"/>
      <c r="AQ1649" s="28"/>
      <c r="AR1649" s="124"/>
      <c r="AS1649" s="28"/>
      <c r="AT1649" s="28"/>
      <c r="AU1649" s="123"/>
      <c r="AV1649" s="28"/>
      <c r="AW1649" s="28"/>
      <c r="AX1649" s="124"/>
      <c r="AY1649" s="28"/>
      <c r="AZ1649" s="28"/>
      <c r="BA1649" s="30"/>
      <c r="BB1649" s="28"/>
      <c r="BC1649" s="28"/>
      <c r="BD1649" s="124"/>
      <c r="BE1649" s="28"/>
      <c r="BF1649" s="28"/>
      <c r="BG1649" s="123"/>
      <c r="BH1649" s="28"/>
      <c r="BI1649" s="28"/>
      <c r="BJ1649" s="124"/>
      <c r="BK1649" s="28"/>
      <c r="BL1649" s="28"/>
      <c r="BM1649" s="123"/>
      <c r="BN1649" s="28"/>
      <c r="BO1649" s="28"/>
      <c r="BP1649" s="30"/>
      <c r="BQ1649" s="30"/>
      <c r="BR1649" s="31"/>
      <c r="BS1649" s="31"/>
      <c r="BT1649" s="31"/>
      <c r="BU1649" s="31"/>
      <c r="BV1649" s="31"/>
      <c r="BW1649" s="31"/>
      <c r="BX1649" s="31"/>
      <c r="BY1649" s="31"/>
      <c r="BZ1649" s="31"/>
      <c r="CA1649" s="31"/>
      <c r="CB1649" s="31"/>
      <c r="CC1649" s="31"/>
      <c r="CD1649" s="31"/>
      <c r="CE1649" s="31"/>
      <c r="CF1649" s="31"/>
      <c r="CG1649" s="31"/>
      <c r="CH1649" s="31"/>
      <c r="CI1649" s="31"/>
      <c r="CJ1649" s="31"/>
      <c r="CK1649" s="31"/>
      <c r="CL1649" s="31"/>
      <c r="CM1649" s="31"/>
      <c r="CN1649" s="31"/>
      <c r="CO1649" s="31"/>
      <c r="CP1649" s="31"/>
      <c r="CQ1649" s="31"/>
      <c r="CR1649" s="31"/>
      <c r="CS1649" s="31"/>
      <c r="CT1649" s="31"/>
      <c r="CU1649" s="31"/>
      <c r="CV1649" s="31"/>
      <c r="CW1649" s="31"/>
      <c r="CX1649" s="31"/>
      <c r="CY1649" s="31"/>
      <c r="CZ1649" s="31"/>
      <c r="DA1649" s="31"/>
      <c r="DB1649" s="31"/>
      <c r="DC1649" s="31"/>
      <c r="DD1649" s="31"/>
      <c r="DE1649" s="31"/>
      <c r="DF1649" s="31"/>
      <c r="DG1649" s="31"/>
      <c r="DH1649" s="31"/>
      <c r="DI1649" s="31"/>
      <c r="DJ1649" s="31"/>
      <c r="DK1649" s="31"/>
      <c r="DL1649" s="31"/>
      <c r="DM1649" s="31"/>
      <c r="DN1649" s="31"/>
      <c r="DO1649" s="31"/>
      <c r="DP1649" s="31"/>
      <c r="DQ1649" s="31"/>
      <c r="DR1649" s="31"/>
      <c r="DS1649" s="31"/>
      <c r="DT1649" s="31"/>
      <c r="DU1649" s="31"/>
      <c r="DV1649" s="31"/>
      <c r="DW1649" s="31"/>
      <c r="DX1649" s="31"/>
      <c r="DY1649" s="31"/>
      <c r="DZ1649" s="31"/>
      <c r="EA1649" s="31"/>
      <c r="EB1649" s="31"/>
      <c r="EC1649" s="31"/>
      <c r="ED1649" s="31"/>
      <c r="EE1649" s="31"/>
      <c r="EF1649" s="31"/>
      <c r="EG1649" s="31"/>
      <c r="EH1649" s="31"/>
      <c r="EI1649" s="31"/>
      <c r="EJ1649" s="31"/>
      <c r="EK1649" s="31"/>
      <c r="EL1649" s="31"/>
      <c r="EM1649" s="31"/>
      <c r="EN1649" s="31"/>
      <c r="EO1649" s="31"/>
      <c r="EP1649" s="31"/>
      <c r="EQ1649" s="31"/>
      <c r="ER1649" s="31"/>
      <c r="ES1649" s="31"/>
      <c r="ET1649" s="31"/>
      <c r="EU1649" s="31"/>
      <c r="EV1649" s="31"/>
      <c r="EW1649" s="31"/>
      <c r="EX1649" s="31"/>
      <c r="EY1649" s="31"/>
      <c r="EZ1649" s="31"/>
      <c r="FA1649" s="31"/>
      <c r="FB1649" s="31"/>
      <c r="FC1649" s="31"/>
      <c r="FD1649" s="31"/>
      <c r="FE1649" s="31"/>
      <c r="FF1649" s="31"/>
      <c r="FG1649" s="31"/>
      <c r="FH1649" s="31"/>
      <c r="FI1649" s="31"/>
      <c r="FJ1649" s="31"/>
      <c r="FK1649" s="31"/>
      <c r="FL1649" s="31"/>
      <c r="FM1649" s="31"/>
      <c r="FN1649" s="31"/>
      <c r="FO1649" s="31"/>
      <c r="FP1649" s="31"/>
      <c r="FQ1649" s="31"/>
      <c r="FR1649" s="31"/>
      <c r="FS1649" s="31"/>
      <c r="FT1649" s="31"/>
      <c r="FU1649" s="31"/>
      <c r="FV1649" s="31"/>
      <c r="FW1649" s="31"/>
      <c r="FX1649" s="31"/>
      <c r="FY1649" s="31"/>
      <c r="FZ1649" s="31"/>
      <c r="GA1649" s="31"/>
      <c r="GB1649" s="31"/>
      <c r="GC1649" s="31"/>
      <c r="GD1649" s="31"/>
      <c r="GE1649" s="31"/>
      <c r="GF1649" s="31"/>
      <c r="GG1649" s="31"/>
      <c r="GH1649" s="31"/>
      <c r="GI1649" s="31"/>
      <c r="GJ1649" s="31"/>
      <c r="GK1649" s="31"/>
      <c r="GL1649" s="31"/>
      <c r="GM1649" s="31"/>
      <c r="GN1649" s="31"/>
      <c r="GO1649" s="31"/>
      <c r="GP1649" s="31"/>
      <c r="GQ1649" s="31"/>
      <c r="GR1649" s="31"/>
      <c r="GS1649" s="31"/>
      <c r="GT1649" s="31"/>
      <c r="GU1649" s="31"/>
      <c r="GV1649" s="31"/>
      <c r="GW1649" s="31"/>
      <c r="GX1649" s="31"/>
      <c r="GY1649" s="31"/>
      <c r="GZ1649" s="31"/>
    </row>
    <row r="1650" spans="2:208" s="32" customFormat="1" x14ac:dyDescent="0.2">
      <c r="B1650" s="21"/>
      <c r="C1650" s="22"/>
      <c r="D1650" s="22"/>
      <c r="E1650" s="22"/>
      <c r="F1650" s="246"/>
      <c r="G1650" s="121"/>
      <c r="H1650" s="27"/>
      <c r="I1650" s="28"/>
      <c r="J1650" s="29"/>
      <c r="K1650" s="123"/>
      <c r="L1650" s="28"/>
      <c r="M1650" s="29"/>
      <c r="N1650" s="123"/>
      <c r="O1650" s="28"/>
      <c r="P1650" s="29"/>
      <c r="Q1650" s="123"/>
      <c r="R1650" s="28"/>
      <c r="S1650" s="29"/>
      <c r="T1650" s="123"/>
      <c r="U1650" s="28"/>
      <c r="V1650" s="29"/>
      <c r="W1650" s="30"/>
      <c r="X1650" s="28"/>
      <c r="Y1650" s="28"/>
      <c r="Z1650" s="123"/>
      <c r="AA1650" s="28"/>
      <c r="AB1650" s="28"/>
      <c r="AC1650" s="123"/>
      <c r="AD1650" s="28"/>
      <c r="AE1650" s="28"/>
      <c r="AF1650" s="123"/>
      <c r="AG1650" s="28"/>
      <c r="AH1650" s="28"/>
      <c r="AI1650" s="123"/>
      <c r="AJ1650" s="28"/>
      <c r="AK1650" s="28"/>
      <c r="AL1650" s="30"/>
      <c r="AM1650" s="28"/>
      <c r="AN1650" s="28"/>
      <c r="AO1650" s="123"/>
      <c r="AP1650" s="28"/>
      <c r="AQ1650" s="28"/>
      <c r="AR1650" s="124"/>
      <c r="AS1650" s="28"/>
      <c r="AT1650" s="28"/>
      <c r="AU1650" s="123"/>
      <c r="AV1650" s="28"/>
      <c r="AW1650" s="28"/>
      <c r="AX1650" s="124"/>
      <c r="AY1650" s="28"/>
      <c r="AZ1650" s="28"/>
      <c r="BA1650" s="30"/>
      <c r="BB1650" s="28"/>
      <c r="BC1650" s="28"/>
      <c r="BD1650" s="124"/>
      <c r="BE1650" s="28"/>
      <c r="BF1650" s="28"/>
      <c r="BG1650" s="123"/>
      <c r="BH1650" s="28"/>
      <c r="BI1650" s="28"/>
      <c r="BJ1650" s="124"/>
      <c r="BK1650" s="28"/>
      <c r="BL1650" s="28"/>
      <c r="BM1650" s="123"/>
      <c r="BN1650" s="28"/>
      <c r="BO1650" s="28"/>
      <c r="BP1650" s="30"/>
      <c r="BQ1650" s="30"/>
      <c r="BR1650" s="31"/>
      <c r="BS1650" s="31"/>
      <c r="BT1650" s="31"/>
      <c r="BU1650" s="31"/>
      <c r="BV1650" s="31"/>
      <c r="BW1650" s="31"/>
      <c r="BX1650" s="31"/>
      <c r="BY1650" s="31"/>
      <c r="BZ1650" s="31"/>
      <c r="CA1650" s="31"/>
      <c r="CB1650" s="31"/>
      <c r="CC1650" s="31"/>
      <c r="CD1650" s="31"/>
      <c r="CE1650" s="31"/>
      <c r="CF1650" s="31"/>
      <c r="CG1650" s="31"/>
      <c r="CH1650" s="31"/>
      <c r="CI1650" s="31"/>
      <c r="CJ1650" s="31"/>
      <c r="CK1650" s="31"/>
      <c r="CL1650" s="31"/>
      <c r="CM1650" s="31"/>
      <c r="CN1650" s="31"/>
      <c r="CO1650" s="31"/>
      <c r="CP1650" s="31"/>
      <c r="CQ1650" s="31"/>
      <c r="CR1650" s="31"/>
      <c r="CS1650" s="31"/>
      <c r="CT1650" s="31"/>
      <c r="CU1650" s="31"/>
      <c r="CV1650" s="31"/>
      <c r="CW1650" s="31"/>
      <c r="CX1650" s="31"/>
      <c r="CY1650" s="31"/>
      <c r="CZ1650" s="31"/>
      <c r="DA1650" s="31"/>
      <c r="DB1650" s="31"/>
      <c r="DC1650" s="31"/>
      <c r="DD1650" s="31"/>
      <c r="DE1650" s="31"/>
      <c r="DF1650" s="31"/>
      <c r="DG1650" s="31"/>
      <c r="DH1650" s="31"/>
      <c r="DI1650" s="31"/>
      <c r="DJ1650" s="31"/>
      <c r="DK1650" s="31"/>
      <c r="DL1650" s="31"/>
      <c r="DM1650" s="31"/>
      <c r="DN1650" s="31"/>
      <c r="DO1650" s="31"/>
      <c r="DP1650" s="31"/>
      <c r="DQ1650" s="31"/>
      <c r="DR1650" s="31"/>
      <c r="DS1650" s="31"/>
      <c r="DT1650" s="31"/>
      <c r="DU1650" s="31"/>
      <c r="DV1650" s="31"/>
      <c r="DW1650" s="31"/>
      <c r="DX1650" s="31"/>
      <c r="DY1650" s="31"/>
      <c r="DZ1650" s="31"/>
      <c r="EA1650" s="31"/>
      <c r="EB1650" s="31"/>
      <c r="EC1650" s="31"/>
      <c r="ED1650" s="31"/>
      <c r="EE1650" s="31"/>
      <c r="EF1650" s="31"/>
      <c r="EG1650" s="31"/>
      <c r="EH1650" s="31"/>
      <c r="EI1650" s="31"/>
      <c r="EJ1650" s="31"/>
      <c r="EK1650" s="31"/>
      <c r="EL1650" s="31"/>
      <c r="EM1650" s="31"/>
      <c r="EN1650" s="31"/>
      <c r="EO1650" s="31"/>
      <c r="EP1650" s="31"/>
      <c r="EQ1650" s="31"/>
      <c r="ER1650" s="31"/>
      <c r="ES1650" s="31"/>
      <c r="ET1650" s="31"/>
      <c r="EU1650" s="31"/>
      <c r="EV1650" s="31"/>
      <c r="EW1650" s="31"/>
      <c r="EX1650" s="31"/>
      <c r="EY1650" s="31"/>
      <c r="EZ1650" s="31"/>
      <c r="FA1650" s="31"/>
      <c r="FB1650" s="31"/>
      <c r="FC1650" s="31"/>
      <c r="FD1650" s="31"/>
      <c r="FE1650" s="31"/>
      <c r="FF1650" s="31"/>
      <c r="FG1650" s="31"/>
      <c r="FH1650" s="31"/>
      <c r="FI1650" s="31"/>
      <c r="FJ1650" s="31"/>
      <c r="FK1650" s="31"/>
      <c r="FL1650" s="31"/>
      <c r="FM1650" s="31"/>
      <c r="FN1650" s="31"/>
      <c r="FO1650" s="31"/>
      <c r="FP1650" s="31"/>
      <c r="FQ1650" s="31"/>
      <c r="FR1650" s="31"/>
      <c r="FS1650" s="31"/>
      <c r="FT1650" s="31"/>
      <c r="FU1650" s="31"/>
      <c r="FV1650" s="31"/>
      <c r="FW1650" s="31"/>
      <c r="FX1650" s="31"/>
      <c r="FY1650" s="31"/>
      <c r="FZ1650" s="31"/>
      <c r="GA1650" s="31"/>
      <c r="GB1650" s="31"/>
      <c r="GC1650" s="31"/>
      <c r="GD1650" s="31"/>
      <c r="GE1650" s="31"/>
      <c r="GF1650" s="31"/>
      <c r="GG1650" s="31"/>
      <c r="GH1650" s="31"/>
      <c r="GI1650" s="31"/>
      <c r="GJ1650" s="31"/>
      <c r="GK1650" s="31"/>
      <c r="GL1650" s="31"/>
      <c r="GM1650" s="31"/>
      <c r="GN1650" s="31"/>
      <c r="GO1650" s="31"/>
      <c r="GP1650" s="31"/>
      <c r="GQ1650" s="31"/>
      <c r="GR1650" s="31"/>
      <c r="GS1650" s="31"/>
      <c r="GT1650" s="31"/>
      <c r="GU1650" s="31"/>
      <c r="GV1650" s="31"/>
      <c r="GW1650" s="31"/>
      <c r="GX1650" s="31"/>
      <c r="GY1650" s="31"/>
      <c r="GZ1650" s="31"/>
    </row>
    <row r="1651" spans="2:208" s="32" customFormat="1" x14ac:dyDescent="0.2">
      <c r="B1651" s="21"/>
      <c r="C1651" s="22"/>
      <c r="D1651" s="22"/>
      <c r="E1651" s="22"/>
      <c r="F1651" s="246"/>
      <c r="G1651" s="121"/>
      <c r="H1651" s="27"/>
      <c r="I1651" s="28"/>
      <c r="J1651" s="29"/>
      <c r="K1651" s="123"/>
      <c r="L1651" s="28"/>
      <c r="M1651" s="29"/>
      <c r="N1651" s="123"/>
      <c r="O1651" s="28"/>
      <c r="P1651" s="29"/>
      <c r="Q1651" s="123"/>
      <c r="R1651" s="28"/>
      <c r="S1651" s="29"/>
      <c r="T1651" s="123"/>
      <c r="U1651" s="28"/>
      <c r="V1651" s="29"/>
      <c r="W1651" s="30"/>
      <c r="X1651" s="28"/>
      <c r="Y1651" s="28"/>
      <c r="Z1651" s="123"/>
      <c r="AA1651" s="28"/>
      <c r="AB1651" s="28"/>
      <c r="AC1651" s="123"/>
      <c r="AD1651" s="28"/>
      <c r="AE1651" s="28"/>
      <c r="AF1651" s="123"/>
      <c r="AG1651" s="28"/>
      <c r="AH1651" s="28"/>
      <c r="AI1651" s="123"/>
      <c r="AJ1651" s="28"/>
      <c r="AK1651" s="28"/>
      <c r="AL1651" s="30"/>
      <c r="AM1651" s="28"/>
      <c r="AN1651" s="28"/>
      <c r="AO1651" s="123"/>
      <c r="AP1651" s="28"/>
      <c r="AQ1651" s="28"/>
      <c r="AR1651" s="124"/>
      <c r="AS1651" s="28"/>
      <c r="AT1651" s="28"/>
      <c r="AU1651" s="123"/>
      <c r="AV1651" s="28"/>
      <c r="AW1651" s="28"/>
      <c r="AX1651" s="124"/>
      <c r="AY1651" s="28"/>
      <c r="AZ1651" s="28"/>
      <c r="BA1651" s="30"/>
      <c r="BB1651" s="28"/>
      <c r="BC1651" s="28"/>
      <c r="BD1651" s="124"/>
      <c r="BE1651" s="28"/>
      <c r="BF1651" s="28"/>
      <c r="BG1651" s="123"/>
      <c r="BH1651" s="28"/>
      <c r="BI1651" s="28"/>
      <c r="BJ1651" s="124"/>
      <c r="BK1651" s="28"/>
      <c r="BL1651" s="28"/>
      <c r="BM1651" s="123"/>
      <c r="BN1651" s="28"/>
      <c r="BO1651" s="28"/>
      <c r="BP1651" s="30"/>
      <c r="BQ1651" s="30"/>
      <c r="BR1651" s="31"/>
      <c r="BS1651" s="31"/>
      <c r="BT1651" s="31"/>
      <c r="BU1651" s="31"/>
      <c r="BV1651" s="31"/>
      <c r="BW1651" s="31"/>
      <c r="BX1651" s="31"/>
      <c r="BY1651" s="31"/>
      <c r="BZ1651" s="31"/>
      <c r="CA1651" s="31"/>
      <c r="CB1651" s="31"/>
      <c r="CC1651" s="31"/>
      <c r="CD1651" s="31"/>
      <c r="CE1651" s="31"/>
      <c r="CF1651" s="31"/>
      <c r="CG1651" s="31"/>
      <c r="CH1651" s="31"/>
      <c r="CI1651" s="31"/>
      <c r="CJ1651" s="31"/>
      <c r="CK1651" s="31"/>
      <c r="CL1651" s="31"/>
      <c r="CM1651" s="31"/>
      <c r="CN1651" s="31"/>
      <c r="CO1651" s="31"/>
      <c r="CP1651" s="31"/>
      <c r="CQ1651" s="31"/>
      <c r="CR1651" s="31"/>
      <c r="CS1651" s="31"/>
      <c r="CT1651" s="31"/>
      <c r="CU1651" s="31"/>
      <c r="CV1651" s="31"/>
      <c r="CW1651" s="31"/>
      <c r="CX1651" s="31"/>
      <c r="CY1651" s="31"/>
      <c r="CZ1651" s="31"/>
      <c r="DA1651" s="31"/>
      <c r="DB1651" s="31"/>
      <c r="DC1651" s="31"/>
      <c r="DD1651" s="31"/>
      <c r="DE1651" s="31"/>
      <c r="DF1651" s="31"/>
      <c r="DG1651" s="31"/>
      <c r="DH1651" s="31"/>
      <c r="DI1651" s="31"/>
      <c r="DJ1651" s="31"/>
      <c r="DK1651" s="31"/>
      <c r="DL1651" s="31"/>
      <c r="DM1651" s="31"/>
      <c r="DN1651" s="31"/>
      <c r="DO1651" s="31"/>
      <c r="DP1651" s="31"/>
      <c r="DQ1651" s="31"/>
      <c r="DR1651" s="31"/>
      <c r="DS1651" s="31"/>
      <c r="DT1651" s="31"/>
      <c r="DU1651" s="31"/>
      <c r="DV1651" s="31"/>
      <c r="DW1651" s="31"/>
      <c r="DX1651" s="31"/>
      <c r="DY1651" s="31"/>
      <c r="DZ1651" s="31"/>
      <c r="EA1651" s="31"/>
      <c r="EB1651" s="31"/>
      <c r="EC1651" s="31"/>
      <c r="ED1651" s="31"/>
      <c r="EE1651" s="31"/>
      <c r="EF1651" s="31"/>
      <c r="EG1651" s="31"/>
      <c r="EH1651" s="31"/>
      <c r="EI1651" s="31"/>
      <c r="EJ1651" s="31"/>
      <c r="EK1651" s="31"/>
      <c r="EL1651" s="31"/>
      <c r="EM1651" s="31"/>
      <c r="EN1651" s="31"/>
      <c r="EO1651" s="31"/>
      <c r="EP1651" s="31"/>
      <c r="EQ1651" s="31"/>
      <c r="ER1651" s="31"/>
      <c r="ES1651" s="31"/>
      <c r="ET1651" s="31"/>
      <c r="EU1651" s="31"/>
      <c r="EV1651" s="31"/>
      <c r="EW1651" s="31"/>
      <c r="EX1651" s="31"/>
      <c r="EY1651" s="31"/>
      <c r="EZ1651" s="31"/>
      <c r="FA1651" s="31"/>
      <c r="FB1651" s="31"/>
      <c r="FC1651" s="31"/>
      <c r="FD1651" s="31"/>
      <c r="FE1651" s="31"/>
      <c r="FF1651" s="31"/>
      <c r="FG1651" s="31"/>
      <c r="FH1651" s="31"/>
      <c r="FI1651" s="31"/>
      <c r="FJ1651" s="31"/>
      <c r="FK1651" s="31"/>
      <c r="FL1651" s="31"/>
      <c r="FM1651" s="31"/>
      <c r="FN1651" s="31"/>
      <c r="FO1651" s="31"/>
      <c r="FP1651" s="31"/>
      <c r="FQ1651" s="31"/>
      <c r="FR1651" s="31"/>
      <c r="FS1651" s="31"/>
      <c r="FT1651" s="31"/>
      <c r="FU1651" s="31"/>
      <c r="FV1651" s="31"/>
      <c r="FW1651" s="31"/>
      <c r="FX1651" s="31"/>
      <c r="FY1651" s="31"/>
      <c r="FZ1651" s="31"/>
      <c r="GA1651" s="31"/>
      <c r="GB1651" s="31"/>
      <c r="GC1651" s="31"/>
      <c r="GD1651" s="31"/>
      <c r="GE1651" s="31"/>
      <c r="GF1651" s="31"/>
      <c r="GG1651" s="31"/>
      <c r="GH1651" s="31"/>
      <c r="GI1651" s="31"/>
      <c r="GJ1651" s="31"/>
      <c r="GK1651" s="31"/>
      <c r="GL1651" s="31"/>
      <c r="GM1651" s="31"/>
      <c r="GN1651" s="31"/>
      <c r="GO1651" s="31"/>
      <c r="GP1651" s="31"/>
      <c r="GQ1651" s="31"/>
      <c r="GR1651" s="31"/>
      <c r="GS1651" s="31"/>
      <c r="GT1651" s="31"/>
      <c r="GU1651" s="31"/>
      <c r="GV1651" s="31"/>
      <c r="GW1651" s="31"/>
      <c r="GX1651" s="31"/>
      <c r="GY1651" s="31"/>
      <c r="GZ1651" s="31"/>
    </row>
  </sheetData>
  <dataConsolidate/>
  <mergeCells count="394">
    <mergeCell ref="X12:AA12"/>
    <mergeCell ref="U2:V2"/>
    <mergeCell ref="C102:F102"/>
    <mergeCell ref="E103:F103"/>
    <mergeCell ref="C109:D109"/>
    <mergeCell ref="C111:F111"/>
    <mergeCell ref="C108:F108"/>
    <mergeCell ref="C105:F105"/>
    <mergeCell ref="B11:D11"/>
    <mergeCell ref="B19:D19"/>
    <mergeCell ref="B12:D12"/>
    <mergeCell ref="B5:G7"/>
    <mergeCell ref="U12:V12"/>
    <mergeCell ref="I12:R12"/>
    <mergeCell ref="B14:D14"/>
    <mergeCell ref="B16:D17"/>
    <mergeCell ref="B20:D21"/>
    <mergeCell ref="B23:D24"/>
    <mergeCell ref="B26:D27"/>
    <mergeCell ref="O36:P36"/>
    <mergeCell ref="I27:R27"/>
    <mergeCell ref="I16:N17"/>
    <mergeCell ref="I19:N20"/>
    <mergeCell ref="I14:R14"/>
    <mergeCell ref="R31:U31"/>
    <mergeCell ref="O35:P35"/>
    <mergeCell ref="R35:S35"/>
    <mergeCell ref="U16:V17"/>
    <mergeCell ref="U19:V20"/>
    <mergeCell ref="O16:T17"/>
    <mergeCell ref="O19:T20"/>
    <mergeCell ref="I29:R30"/>
    <mergeCell ref="I35:J35"/>
    <mergeCell ref="L35:M35"/>
    <mergeCell ref="AB12:AE12"/>
    <mergeCell ref="X14:AA14"/>
    <mergeCell ref="AB14:AE14"/>
    <mergeCell ref="AB16:AE16"/>
    <mergeCell ref="R36:S36"/>
    <mergeCell ref="U36:V36"/>
    <mergeCell ref="R18:U18"/>
    <mergeCell ref="E25:F25"/>
    <mergeCell ref="E29:F30"/>
    <mergeCell ref="E32:F33"/>
    <mergeCell ref="E16:F17"/>
    <mergeCell ref="E19:F20"/>
    <mergeCell ref="E22:F23"/>
    <mergeCell ref="AA36:AB36"/>
    <mergeCell ref="I32:R33"/>
    <mergeCell ref="I36:J36"/>
    <mergeCell ref="L36:M36"/>
    <mergeCell ref="X17:AA17"/>
    <mergeCell ref="AB17:AE17"/>
    <mergeCell ref="I22:R23"/>
    <mergeCell ref="U35:V35"/>
    <mergeCell ref="I24:R24"/>
    <mergeCell ref="I25:R25"/>
    <mergeCell ref="I26:R26"/>
    <mergeCell ref="E27:F27"/>
    <mergeCell ref="L113:P113"/>
    <mergeCell ref="O41:P41"/>
    <mergeCell ref="O44:P44"/>
    <mergeCell ref="O40:P40"/>
    <mergeCell ref="I178:O178"/>
    <mergeCell ref="I179:O179"/>
    <mergeCell ref="I180:O180"/>
    <mergeCell ref="I181:O181"/>
    <mergeCell ref="D116:F116"/>
    <mergeCell ref="D117:F117"/>
    <mergeCell ref="L117:P117"/>
    <mergeCell ref="B88:E88"/>
    <mergeCell ref="C70:E70"/>
    <mergeCell ref="C74:E74"/>
    <mergeCell ref="C63:F63"/>
    <mergeCell ref="D40:F40"/>
    <mergeCell ref="L41:M41"/>
    <mergeCell ref="C62:E62"/>
    <mergeCell ref="C68:E68"/>
    <mergeCell ref="B58:F58"/>
    <mergeCell ref="B66:F66"/>
    <mergeCell ref="B60:E60"/>
    <mergeCell ref="I40:J40"/>
    <mergeCell ref="B39:G39"/>
    <mergeCell ref="O50:P50"/>
    <mergeCell ref="I199:O199"/>
    <mergeCell ref="I200:O200"/>
    <mergeCell ref="C97:G97"/>
    <mergeCell ref="C98:F98"/>
    <mergeCell ref="I194:O194"/>
    <mergeCell ref="I182:O182"/>
    <mergeCell ref="B116:C116"/>
    <mergeCell ref="B117:C117"/>
    <mergeCell ref="B121:C121"/>
    <mergeCell ref="B50:F50"/>
    <mergeCell ref="L45:M45"/>
    <mergeCell ref="I41:J41"/>
    <mergeCell ref="I44:J44"/>
    <mergeCell ref="I45:J45"/>
    <mergeCell ref="L111:P111"/>
    <mergeCell ref="E106:F106"/>
    <mergeCell ref="E109:F109"/>
    <mergeCell ref="C76:E76"/>
    <mergeCell ref="R50:S50"/>
    <mergeCell ref="B43:G43"/>
    <mergeCell ref="B56:F56"/>
    <mergeCell ref="R45:S45"/>
    <mergeCell ref="R41:S41"/>
    <mergeCell ref="R44:S44"/>
    <mergeCell ref="B47:G47"/>
    <mergeCell ref="B54:F54"/>
    <mergeCell ref="D44:F44"/>
    <mergeCell ref="I50:J50"/>
    <mergeCell ref="L50:M50"/>
    <mergeCell ref="I201:O201"/>
    <mergeCell ref="I202:O202"/>
    <mergeCell ref="I203:O203"/>
    <mergeCell ref="BH63:BI63"/>
    <mergeCell ref="AP50:AQ50"/>
    <mergeCell ref="AS50:AT50"/>
    <mergeCell ref="AA50:AB50"/>
    <mergeCell ref="AD50:AE50"/>
    <mergeCell ref="AM63:AN63"/>
    <mergeCell ref="BE88:BF88"/>
    <mergeCell ref="AD88:AE88"/>
    <mergeCell ref="I187:O187"/>
    <mergeCell ref="I188:O188"/>
    <mergeCell ref="I183:O183"/>
    <mergeCell ref="I184:O184"/>
    <mergeCell ref="I185:O185"/>
    <mergeCell ref="I186:O186"/>
    <mergeCell ref="I105:J105"/>
    <mergeCell ref="R93:S93"/>
    <mergeCell ref="U93:V93"/>
    <mergeCell ref="I197:O197"/>
    <mergeCell ref="I198:O198"/>
    <mergeCell ref="I192:O192"/>
    <mergeCell ref="I193:O193"/>
    <mergeCell ref="AG88:AH88"/>
    <mergeCell ref="AJ88:AK88"/>
    <mergeCell ref="AM88:AN88"/>
    <mergeCell ref="AP88:AQ88"/>
    <mergeCell ref="AS88:AT88"/>
    <mergeCell ref="AY88:AZ88"/>
    <mergeCell ref="BB88:BC88"/>
    <mergeCell ref="AV88:AW88"/>
    <mergeCell ref="R88:S88"/>
    <mergeCell ref="U88:V88"/>
    <mergeCell ref="AA88:AB88"/>
    <mergeCell ref="X90:Y90"/>
    <mergeCell ref="AA90:AB90"/>
    <mergeCell ref="R37:S37"/>
    <mergeCell ref="R63:S63"/>
    <mergeCell ref="R40:S40"/>
    <mergeCell ref="U37:V37"/>
    <mergeCell ref="U50:V50"/>
    <mergeCell ref="O37:P37"/>
    <mergeCell ref="AG36:AH36"/>
    <mergeCell ref="X36:Y36"/>
    <mergeCell ref="AD36:AE36"/>
    <mergeCell ref="U40:V40"/>
    <mergeCell ref="AA40:AB40"/>
    <mergeCell ref="AD40:AE40"/>
    <mergeCell ref="X40:Y40"/>
    <mergeCell ref="AG37:AH37"/>
    <mergeCell ref="AG40:AH40"/>
    <mergeCell ref="X88:Y88"/>
    <mergeCell ref="U41:V41"/>
    <mergeCell ref="U44:V44"/>
    <mergeCell ref="U45:V45"/>
    <mergeCell ref="X50:Y50"/>
    <mergeCell ref="U63:V63"/>
    <mergeCell ref="AA63:AB63"/>
    <mergeCell ref="AJ36:AK36"/>
    <mergeCell ref="AM36:AN36"/>
    <mergeCell ref="AS36:AT36"/>
    <mergeCell ref="AV36:AW36"/>
    <mergeCell ref="BN88:BO88"/>
    <mergeCell ref="BK88:BL88"/>
    <mergeCell ref="BK63:BL63"/>
    <mergeCell ref="BN35:BO35"/>
    <mergeCell ref="BS35:FY35"/>
    <mergeCell ref="AP36:AQ36"/>
    <mergeCell ref="BE37:BF37"/>
    <mergeCell ref="AM40:AN40"/>
    <mergeCell ref="AS40:AT40"/>
    <mergeCell ref="AV37:AW37"/>
    <mergeCell ref="AY37:AZ37"/>
    <mergeCell ref="AV40:AW40"/>
    <mergeCell ref="AS37:AT37"/>
    <mergeCell ref="BS36:FY36"/>
    <mergeCell ref="BN37:BO37"/>
    <mergeCell ref="BB37:BC37"/>
    <mergeCell ref="BN41:BO41"/>
    <mergeCell ref="BN36:BO36"/>
    <mergeCell ref="BH36:BI36"/>
    <mergeCell ref="BK36:BL36"/>
    <mergeCell ref="X35:Y35"/>
    <mergeCell ref="AA35:AB35"/>
    <mergeCell ref="AD35:AE35"/>
    <mergeCell ref="AG35:AH35"/>
    <mergeCell ref="BE35:BF35"/>
    <mergeCell ref="BH35:BI35"/>
    <mergeCell ref="BK35:BL35"/>
    <mergeCell ref="AJ35:AK35"/>
    <mergeCell ref="AM35:AN35"/>
    <mergeCell ref="AP35:AQ35"/>
    <mergeCell ref="AS35:AT35"/>
    <mergeCell ref="AV35:AW35"/>
    <mergeCell ref="AY35:AZ35"/>
    <mergeCell ref="BB35:BC35"/>
    <mergeCell ref="AY41:AZ41"/>
    <mergeCell ref="AY44:AZ44"/>
    <mergeCell ref="BK40:BL40"/>
    <mergeCell ref="BK41:BL41"/>
    <mergeCell ref="BK44:BL44"/>
    <mergeCell ref="BN40:BO40"/>
    <mergeCell ref="BH37:BI37"/>
    <mergeCell ref="BK37:BL37"/>
    <mergeCell ref="AY36:AZ36"/>
    <mergeCell ref="BB36:BC36"/>
    <mergeCell ref="BE36:BF36"/>
    <mergeCell ref="AY40:AZ40"/>
    <mergeCell ref="BH50:BI50"/>
    <mergeCell ref="BK50:BL50"/>
    <mergeCell ref="BB40:BC40"/>
    <mergeCell ref="BB41:BC41"/>
    <mergeCell ref="BB44:BC44"/>
    <mergeCell ref="BB45:BC45"/>
    <mergeCell ref="BH40:BI40"/>
    <mergeCell ref="BH41:BI41"/>
    <mergeCell ref="BH44:BI44"/>
    <mergeCell ref="BN44:BO44"/>
    <mergeCell ref="BK45:BL45"/>
    <mergeCell ref="BE45:BF45"/>
    <mergeCell ref="AV45:AW45"/>
    <mergeCell ref="BH45:BI45"/>
    <mergeCell ref="AY45:AZ45"/>
    <mergeCell ref="AD63:AE63"/>
    <mergeCell ref="AG63:AH63"/>
    <mergeCell ref="AJ63:AK63"/>
    <mergeCell ref="AP63:AQ63"/>
    <mergeCell ref="AS63:AT63"/>
    <mergeCell ref="AV63:AW63"/>
    <mergeCell ref="AY63:AZ63"/>
    <mergeCell ref="BN63:BO63"/>
    <mergeCell ref="BE63:BF63"/>
    <mergeCell ref="BB63:BC63"/>
    <mergeCell ref="AG50:AH50"/>
    <mergeCell ref="AJ50:AK50"/>
    <mergeCell ref="AM50:AN50"/>
    <mergeCell ref="BN50:BO50"/>
    <mergeCell ref="AV50:AW50"/>
    <mergeCell ref="AY50:AZ50"/>
    <mergeCell ref="BB50:BC50"/>
    <mergeCell ref="BE50:BF50"/>
    <mergeCell ref="AS41:AT41"/>
    <mergeCell ref="AS44:AT44"/>
    <mergeCell ref="AS45:AT45"/>
    <mergeCell ref="AV41:AW41"/>
    <mergeCell ref="AV44:AW44"/>
    <mergeCell ref="AM37:AN37"/>
    <mergeCell ref="AP40:AQ40"/>
    <mergeCell ref="AP41:AQ41"/>
    <mergeCell ref="AP44:AQ44"/>
    <mergeCell ref="AP37:AQ37"/>
    <mergeCell ref="AM44:AN44"/>
    <mergeCell ref="AJ40:AK40"/>
    <mergeCell ref="AG45:AH45"/>
    <mergeCell ref="AJ45:AK45"/>
    <mergeCell ref="AM45:AN45"/>
    <mergeCell ref="AP45:AQ45"/>
    <mergeCell ref="X45:Y45"/>
    <mergeCell ref="X37:Y37"/>
    <mergeCell ref="AA37:AB37"/>
    <mergeCell ref="AD44:AE44"/>
    <mergeCell ref="AD41:AE41"/>
    <mergeCell ref="AG41:AH41"/>
    <mergeCell ref="AG44:AH44"/>
    <mergeCell ref="AJ41:AK41"/>
    <mergeCell ref="AD45:AE45"/>
    <mergeCell ref="AM41:AN41"/>
    <mergeCell ref="AD37:AE37"/>
    <mergeCell ref="AJ44:AK44"/>
    <mergeCell ref="AJ37:AK37"/>
    <mergeCell ref="AA44:AB44"/>
    <mergeCell ref="AA45:AB45"/>
    <mergeCell ref="X41:Y41"/>
    <mergeCell ref="X44:Y44"/>
    <mergeCell ref="AA41:AB41"/>
    <mergeCell ref="X63:Y63"/>
    <mergeCell ref="R123:V123"/>
    <mergeCell ref="R117:V117"/>
    <mergeCell ref="B118:C118"/>
    <mergeCell ref="D118:F118"/>
    <mergeCell ref="B119:C119"/>
    <mergeCell ref="D119:F119"/>
    <mergeCell ref="L119:P119"/>
    <mergeCell ref="R119:V119"/>
    <mergeCell ref="B120:C120"/>
    <mergeCell ref="B123:C123"/>
    <mergeCell ref="D123:F123"/>
    <mergeCell ref="L123:P123"/>
    <mergeCell ref="D121:F121"/>
    <mergeCell ref="L121:P121"/>
    <mergeCell ref="B122:C122"/>
    <mergeCell ref="D122:F122"/>
    <mergeCell ref="D120:F120"/>
    <mergeCell ref="L115:P115"/>
    <mergeCell ref="R115:V115"/>
    <mergeCell ref="C84:E84"/>
    <mergeCell ref="C86:E86"/>
    <mergeCell ref="L102:P102"/>
    <mergeCell ref="C72:E72"/>
    <mergeCell ref="R113:V113"/>
    <mergeCell ref="U90:V90"/>
    <mergeCell ref="U98:V98"/>
    <mergeCell ref="R90:S90"/>
    <mergeCell ref="C99:F100"/>
    <mergeCell ref="C78:E78"/>
    <mergeCell ref="C80:E80"/>
    <mergeCell ref="C82:E82"/>
    <mergeCell ref="I110:M110"/>
    <mergeCell ref="O90:P90"/>
    <mergeCell ref="I102:J102"/>
    <mergeCell ref="C112:D112"/>
    <mergeCell ref="B90:F90"/>
    <mergeCell ref="L105:V109"/>
    <mergeCell ref="BN93:BO93"/>
    <mergeCell ref="B93:F93"/>
    <mergeCell ref="AG93:AH93"/>
    <mergeCell ref="AJ93:AK93"/>
    <mergeCell ref="AM93:AN93"/>
    <mergeCell ref="AP93:AQ93"/>
    <mergeCell ref="AS93:AT93"/>
    <mergeCell ref="AV93:AW93"/>
    <mergeCell ref="AY93:AZ93"/>
    <mergeCell ref="BB93:BC93"/>
    <mergeCell ref="BE93:BF93"/>
    <mergeCell ref="I93:J93"/>
    <mergeCell ref="L93:M93"/>
    <mergeCell ref="O93:P93"/>
    <mergeCell ref="BK93:BL93"/>
    <mergeCell ref="X93:Y93"/>
    <mergeCell ref="AA93:AB93"/>
    <mergeCell ref="AD93:AE93"/>
    <mergeCell ref="BH93:BI93"/>
    <mergeCell ref="X97:Y97"/>
    <mergeCell ref="BH88:BI88"/>
    <mergeCell ref="BR12:BX18"/>
    <mergeCell ref="B36:F38"/>
    <mergeCell ref="BK90:BL90"/>
    <mergeCell ref="BN90:BO90"/>
    <mergeCell ref="AM90:AN90"/>
    <mergeCell ref="BE90:BF90"/>
    <mergeCell ref="AD90:AE90"/>
    <mergeCell ref="AG90:AH90"/>
    <mergeCell ref="AJ90:AK90"/>
    <mergeCell ref="AP90:AQ90"/>
    <mergeCell ref="AS90:AT90"/>
    <mergeCell ref="AV90:AW90"/>
    <mergeCell ref="AY90:AZ90"/>
    <mergeCell ref="BB90:BC90"/>
    <mergeCell ref="BH90:BI90"/>
    <mergeCell ref="B52:F52"/>
    <mergeCell ref="I37:J37"/>
    <mergeCell ref="L37:M37"/>
    <mergeCell ref="BN45:BO45"/>
    <mergeCell ref="BE40:BF40"/>
    <mergeCell ref="BE41:BF41"/>
    <mergeCell ref="BE44:BF44"/>
    <mergeCell ref="U6:V6"/>
    <mergeCell ref="R121:V121"/>
    <mergeCell ref="E112:F112"/>
    <mergeCell ref="E115:F115"/>
    <mergeCell ref="B48:F48"/>
    <mergeCell ref="L40:M40"/>
    <mergeCell ref="O45:P45"/>
    <mergeCell ref="L44:M44"/>
    <mergeCell ref="R111:V111"/>
    <mergeCell ref="L103:P103"/>
    <mergeCell ref="R102:V103"/>
    <mergeCell ref="I88:J88"/>
    <mergeCell ref="L88:M88"/>
    <mergeCell ref="O88:P88"/>
    <mergeCell ref="I63:J63"/>
    <mergeCell ref="L63:M63"/>
    <mergeCell ref="O63:P63"/>
    <mergeCell ref="I90:J90"/>
    <mergeCell ref="L90:M90"/>
    <mergeCell ref="L98:O98"/>
    <mergeCell ref="L100:O100"/>
    <mergeCell ref="R100:U100"/>
    <mergeCell ref="C114:F114"/>
    <mergeCell ref="C115:D115"/>
  </mergeCells>
  <conditionalFormatting sqref="R61:S61 U61:V61 X61:Y61 AA61:AB61 AD61:AE61 AG61:AH61 AJ61:AK61 AM61:AN61 AP61:AQ61 AS61:AT61 AV61:AW61 AY61:AZ61 BB61:BC61 BE61:BF61 BH61:BI61 BK61:BL61 BN61:BO61 I61:J61 O61:P61 L61:M61">
    <cfRule type="dataBar" priority="802">
      <dataBar>
        <cfvo type="min"/>
        <cfvo type="max"/>
        <color rgb="FF638EC6"/>
      </dataBar>
      <extLst>
        <ext xmlns:x14="http://schemas.microsoft.com/office/spreadsheetml/2009/9/main" uri="{B025F937-C7B1-47D3-B67F-A62EFF666E3E}">
          <x14:id>{77A4A63F-6AB7-4D52-B617-98FE6E7B12F6}</x14:id>
        </ext>
      </extLst>
    </cfRule>
  </conditionalFormatting>
  <conditionalFormatting sqref="F57 I57 L57 O57 R57 U57 X57 AA57 AD57 AG57 AJ57 AM57 AP57 AS57 AV57 AY57 BB57 BE57 BH57 BK57 BN57">
    <cfRule type="cellIs" dxfId="7643" priority="784" stopIfTrue="1" operator="equal">
      <formula>"Nein"</formula>
    </cfRule>
    <cfRule type="cellIs" dxfId="7642" priority="785" stopIfTrue="1" operator="equal">
      <formula>"Ja"</formula>
    </cfRule>
  </conditionalFormatting>
  <conditionalFormatting sqref="I90">
    <cfRule type="cellIs" dxfId="7641" priority="708" operator="equal">
      <formula>1</formula>
    </cfRule>
  </conditionalFormatting>
  <conditionalFormatting sqref="I48">
    <cfRule type="cellIs" dxfId="7640" priority="694" stopIfTrue="1" operator="equal">
      <formula>"Nein"</formula>
    </cfRule>
    <cfRule type="cellIs" dxfId="7639" priority="695" stopIfTrue="1" operator="equal">
      <formula>"Ja"</formula>
    </cfRule>
  </conditionalFormatting>
  <conditionalFormatting sqref="I52">
    <cfRule type="cellIs" dxfId="7638" priority="665" operator="equal">
      <formula>"Nein"</formula>
    </cfRule>
    <cfRule type="cellIs" dxfId="7637" priority="666" operator="equal">
      <formula>"Ja"</formula>
    </cfRule>
  </conditionalFormatting>
  <conditionalFormatting sqref="L52">
    <cfRule type="cellIs" dxfId="7636" priority="655" operator="equal">
      <formula>"Nein"</formula>
    </cfRule>
    <cfRule type="cellIs" dxfId="7635" priority="656" operator="equal">
      <formula>"Ja"</formula>
    </cfRule>
  </conditionalFormatting>
  <conditionalFormatting sqref="O52">
    <cfRule type="cellIs" dxfId="7634" priority="653" operator="equal">
      <formula>"Nein"</formula>
    </cfRule>
    <cfRule type="cellIs" dxfId="7633" priority="654" operator="equal">
      <formula>"Ja"</formula>
    </cfRule>
  </conditionalFormatting>
  <conditionalFormatting sqref="R52">
    <cfRule type="cellIs" dxfId="7632" priority="651" operator="equal">
      <formula>"Nein"</formula>
    </cfRule>
    <cfRule type="cellIs" dxfId="7631" priority="652" operator="equal">
      <formula>"Ja"</formula>
    </cfRule>
  </conditionalFormatting>
  <conditionalFormatting sqref="U52">
    <cfRule type="cellIs" dxfId="7630" priority="649" operator="equal">
      <formula>"Nein"</formula>
    </cfRule>
    <cfRule type="cellIs" dxfId="7629" priority="650" operator="equal">
      <formula>"Ja"</formula>
    </cfRule>
  </conditionalFormatting>
  <conditionalFormatting sqref="I54">
    <cfRule type="cellIs" dxfId="7628" priority="617" operator="equal">
      <formula>"Nein"</formula>
    </cfRule>
    <cfRule type="cellIs" dxfId="7627" priority="618" operator="equal">
      <formula>"Ja"</formula>
    </cfRule>
  </conditionalFormatting>
  <conditionalFormatting sqref="I56">
    <cfRule type="cellIs" dxfId="7626" priority="615" operator="equal">
      <formula>"Nein"</formula>
    </cfRule>
    <cfRule type="cellIs" dxfId="7625" priority="616" operator="equal">
      <formula>"Ja"</formula>
    </cfRule>
  </conditionalFormatting>
  <conditionalFormatting sqref="I50:J50">
    <cfRule type="cellIs" dxfId="7624" priority="490" operator="notEqual">
      <formula>""</formula>
    </cfRule>
  </conditionalFormatting>
  <conditionalFormatting sqref="I104 I108:I109 I106">
    <cfRule type="cellIs" dxfId="7623" priority="456" operator="notEqual">
      <formula>""</formula>
    </cfRule>
  </conditionalFormatting>
  <conditionalFormatting sqref="K106 K108:K109">
    <cfRule type="cellIs" dxfId="7622" priority="446" operator="notEqual">
      <formula>""</formula>
    </cfRule>
  </conditionalFormatting>
  <conditionalFormatting sqref="I102">
    <cfRule type="cellIs" dxfId="7621" priority="442" operator="notEqual">
      <formula>""</formula>
    </cfRule>
  </conditionalFormatting>
  <conditionalFormatting sqref="R58:S58 U58:V58 X58:Y58 AA58:AB58 AD58:AE58 AG58:AH58 AJ58:AK58 AM58:AN58 AP58:AQ58 AS58:AT58 AV58:AW58 AY58:AZ58 BB58:BC58 BE58:BF58 BH58:BI58 BK58:BL58 BN58:BO58 I58:J58 O58:P58 L58:M58">
    <cfRule type="dataBar" priority="427">
      <dataBar>
        <cfvo type="min"/>
        <cfvo type="max"/>
        <color rgb="FF638EC6"/>
      </dataBar>
      <extLst>
        <ext xmlns:x14="http://schemas.microsoft.com/office/spreadsheetml/2009/9/main" uri="{B025F937-C7B1-47D3-B67F-A62EFF666E3E}">
          <x14:id>{22CC0782-2BEF-4815-B2B0-A6E05CC7F7BB}</x14:id>
        </ext>
      </extLst>
    </cfRule>
  </conditionalFormatting>
  <conditionalFormatting sqref="X52">
    <cfRule type="cellIs" dxfId="7620" priority="395" operator="equal">
      <formula>"Nein"</formula>
    </cfRule>
    <cfRule type="cellIs" dxfId="7619" priority="396" operator="equal">
      <formula>"Ja"</formula>
    </cfRule>
  </conditionalFormatting>
  <conditionalFormatting sqref="AA52">
    <cfRule type="cellIs" dxfId="7618" priority="393" operator="equal">
      <formula>"Nein"</formula>
    </cfRule>
    <cfRule type="cellIs" dxfId="7617" priority="394" operator="equal">
      <formula>"Ja"</formula>
    </cfRule>
  </conditionalFormatting>
  <conditionalFormatting sqref="AD52">
    <cfRule type="cellIs" dxfId="7616" priority="391" operator="equal">
      <formula>"Nein"</formula>
    </cfRule>
    <cfRule type="cellIs" dxfId="7615" priority="392" operator="equal">
      <formula>"Ja"</formula>
    </cfRule>
  </conditionalFormatting>
  <conditionalFormatting sqref="AG52">
    <cfRule type="cellIs" dxfId="7614" priority="389" operator="equal">
      <formula>"Nein"</formula>
    </cfRule>
    <cfRule type="cellIs" dxfId="7613" priority="390" operator="equal">
      <formula>"Ja"</formula>
    </cfRule>
  </conditionalFormatting>
  <conditionalFormatting sqref="AJ52">
    <cfRule type="cellIs" dxfId="7612" priority="387" operator="equal">
      <formula>"Nein"</formula>
    </cfRule>
    <cfRule type="cellIs" dxfId="7611" priority="388" operator="equal">
      <formula>"Ja"</formula>
    </cfRule>
  </conditionalFormatting>
  <conditionalFormatting sqref="AM52">
    <cfRule type="cellIs" dxfId="7610" priority="385" operator="equal">
      <formula>"Nein"</formula>
    </cfRule>
    <cfRule type="cellIs" dxfId="7609" priority="386" operator="equal">
      <formula>"Ja"</formula>
    </cfRule>
  </conditionalFormatting>
  <conditionalFormatting sqref="AP52">
    <cfRule type="cellIs" dxfId="7608" priority="383" operator="equal">
      <formula>"Nein"</formula>
    </cfRule>
    <cfRule type="cellIs" dxfId="7607" priority="384" operator="equal">
      <formula>"Ja"</formula>
    </cfRule>
  </conditionalFormatting>
  <conditionalFormatting sqref="AS52">
    <cfRule type="cellIs" dxfId="7606" priority="381" operator="equal">
      <formula>"Nein"</formula>
    </cfRule>
    <cfRule type="cellIs" dxfId="7605" priority="382" operator="equal">
      <formula>"Ja"</formula>
    </cfRule>
  </conditionalFormatting>
  <conditionalFormatting sqref="AV52">
    <cfRule type="cellIs" dxfId="7604" priority="379" operator="equal">
      <formula>"Nein"</formula>
    </cfRule>
    <cfRule type="cellIs" dxfId="7603" priority="380" operator="equal">
      <formula>"Ja"</formula>
    </cfRule>
  </conditionalFormatting>
  <conditionalFormatting sqref="AY52">
    <cfRule type="cellIs" dxfId="7602" priority="377" operator="equal">
      <formula>"Nein"</formula>
    </cfRule>
    <cfRule type="cellIs" dxfId="7601" priority="378" operator="equal">
      <formula>"Ja"</formula>
    </cfRule>
  </conditionalFormatting>
  <conditionalFormatting sqref="BB52">
    <cfRule type="cellIs" dxfId="7600" priority="375" operator="equal">
      <formula>"Nein"</formula>
    </cfRule>
    <cfRule type="cellIs" dxfId="7599" priority="376" operator="equal">
      <formula>"Ja"</formula>
    </cfRule>
  </conditionalFormatting>
  <conditionalFormatting sqref="BE52">
    <cfRule type="cellIs" dxfId="7598" priority="373" operator="equal">
      <formula>"Nein"</formula>
    </cfRule>
    <cfRule type="cellIs" dxfId="7597" priority="374" operator="equal">
      <formula>"Ja"</formula>
    </cfRule>
  </conditionalFormatting>
  <conditionalFormatting sqref="BH52">
    <cfRule type="cellIs" dxfId="7596" priority="371" operator="equal">
      <formula>"Nein"</formula>
    </cfRule>
    <cfRule type="cellIs" dxfId="7595" priority="372" operator="equal">
      <formula>"Ja"</formula>
    </cfRule>
  </conditionalFormatting>
  <conditionalFormatting sqref="BK52">
    <cfRule type="cellIs" dxfId="7594" priority="369" operator="equal">
      <formula>"Nein"</formula>
    </cfRule>
    <cfRule type="cellIs" dxfId="7593" priority="370" operator="equal">
      <formula>"Ja"</formula>
    </cfRule>
  </conditionalFormatting>
  <conditionalFormatting sqref="BN52">
    <cfRule type="cellIs" dxfId="7592" priority="367" operator="equal">
      <formula>"Nein"</formula>
    </cfRule>
    <cfRule type="cellIs" dxfId="7591" priority="368" operator="equal">
      <formula>"Ja"</formula>
    </cfRule>
  </conditionalFormatting>
  <conditionalFormatting sqref="L50:M50">
    <cfRule type="cellIs" dxfId="7590" priority="239" operator="notEqual">
      <formula>""</formula>
    </cfRule>
  </conditionalFormatting>
  <conditionalFormatting sqref="O50:P50">
    <cfRule type="cellIs" dxfId="7589" priority="238" operator="notEqual">
      <formula>""</formula>
    </cfRule>
  </conditionalFormatting>
  <conditionalFormatting sqref="R50:S50">
    <cfRule type="cellIs" dxfId="7588" priority="237" operator="notEqual">
      <formula>""</formula>
    </cfRule>
  </conditionalFormatting>
  <conditionalFormatting sqref="U50:V50">
    <cfRule type="cellIs" dxfId="7587" priority="236" operator="notEqual">
      <formula>""</formula>
    </cfRule>
  </conditionalFormatting>
  <conditionalFormatting sqref="X50:Y50">
    <cfRule type="cellIs" dxfId="7586" priority="235" operator="notEqual">
      <formula>""</formula>
    </cfRule>
  </conditionalFormatting>
  <conditionalFormatting sqref="AA50:AB50">
    <cfRule type="cellIs" dxfId="7585" priority="234" operator="notEqual">
      <formula>""</formula>
    </cfRule>
  </conditionalFormatting>
  <conditionalFormatting sqref="AD50:AE50">
    <cfRule type="cellIs" dxfId="7584" priority="233" operator="notEqual">
      <formula>""</formula>
    </cfRule>
  </conditionalFormatting>
  <conditionalFormatting sqref="AG50:AH50">
    <cfRule type="cellIs" dxfId="7583" priority="232" operator="notEqual">
      <formula>""</formula>
    </cfRule>
  </conditionalFormatting>
  <conditionalFormatting sqref="AJ50:AK50">
    <cfRule type="cellIs" dxfId="7582" priority="231" operator="notEqual">
      <formula>""</formula>
    </cfRule>
  </conditionalFormatting>
  <conditionalFormatting sqref="AM50:AN50">
    <cfRule type="cellIs" dxfId="7581" priority="230" operator="notEqual">
      <formula>""</formula>
    </cfRule>
  </conditionalFormatting>
  <conditionalFormatting sqref="AP50:AQ50">
    <cfRule type="cellIs" dxfId="7580" priority="229" operator="notEqual">
      <formula>""</formula>
    </cfRule>
  </conditionalFormatting>
  <conditionalFormatting sqref="AS50:AT50">
    <cfRule type="cellIs" dxfId="7579" priority="228" operator="notEqual">
      <formula>""</formula>
    </cfRule>
  </conditionalFormatting>
  <conditionalFormatting sqref="AV50:AW50">
    <cfRule type="cellIs" dxfId="7578" priority="227" operator="notEqual">
      <formula>""</formula>
    </cfRule>
  </conditionalFormatting>
  <conditionalFormatting sqref="AY50:AZ50">
    <cfRule type="cellIs" dxfId="7577" priority="226" operator="notEqual">
      <formula>""</formula>
    </cfRule>
  </conditionalFormatting>
  <conditionalFormatting sqref="BB50:BC50">
    <cfRule type="cellIs" dxfId="7576" priority="225" operator="notEqual">
      <formula>""</formula>
    </cfRule>
  </conditionalFormatting>
  <conditionalFormatting sqref="BE50:BF50">
    <cfRule type="cellIs" dxfId="7575" priority="224" operator="notEqual">
      <formula>""</formula>
    </cfRule>
  </conditionalFormatting>
  <conditionalFormatting sqref="BH50:BI50">
    <cfRule type="cellIs" dxfId="7574" priority="223" operator="notEqual">
      <formula>""</formula>
    </cfRule>
  </conditionalFormatting>
  <conditionalFormatting sqref="BK50:BL50">
    <cfRule type="cellIs" dxfId="7573" priority="222" operator="notEqual">
      <formula>""</formula>
    </cfRule>
  </conditionalFormatting>
  <conditionalFormatting sqref="BN50:BO50">
    <cfRule type="cellIs" dxfId="7572" priority="221" operator="notEqual">
      <formula>""</formula>
    </cfRule>
  </conditionalFormatting>
  <conditionalFormatting sqref="L102:P102">
    <cfRule type="containsBlanks" priority="219">
      <formula>LEN(TRIM(L102))=0</formula>
    </cfRule>
    <cfRule type="notContainsBlanks" dxfId="7571" priority="220">
      <formula>LEN(TRIM(L102))&gt;0</formula>
    </cfRule>
  </conditionalFormatting>
  <conditionalFormatting sqref="I25:I26">
    <cfRule type="cellIs" dxfId="7570" priority="218" operator="equal">
      <formula>"Für weiteren Ausnahmetatbestand zusätzliche Zeilen links mittels + einfügen"</formula>
    </cfRule>
  </conditionalFormatting>
  <conditionalFormatting sqref="L103">
    <cfRule type="cellIs" dxfId="7569" priority="213" operator="equal">
      <formula>"Durchführung resp. Verzicht auf Durchführung Abgebotsrunde gemäss Ankündigung in den Ausschreibungsunterlagen ergänzen"</formula>
    </cfRule>
  </conditionalFormatting>
  <conditionalFormatting sqref="O48 L48">
    <cfRule type="cellIs" dxfId="7568" priority="188" stopIfTrue="1" operator="equal">
      <formula>"Nein"</formula>
    </cfRule>
    <cfRule type="cellIs" dxfId="7567" priority="189" stopIfTrue="1" operator="equal">
      <formula>"Ja"</formula>
    </cfRule>
  </conditionalFormatting>
  <conditionalFormatting sqref="R48">
    <cfRule type="cellIs" dxfId="7566" priority="186" stopIfTrue="1" operator="equal">
      <formula>"Nein"</formula>
    </cfRule>
    <cfRule type="cellIs" dxfId="7565" priority="187" stopIfTrue="1" operator="equal">
      <formula>"Ja"</formula>
    </cfRule>
  </conditionalFormatting>
  <conditionalFormatting sqref="U48">
    <cfRule type="cellIs" dxfId="7564" priority="184" stopIfTrue="1" operator="equal">
      <formula>"Nein"</formula>
    </cfRule>
    <cfRule type="cellIs" dxfId="7563" priority="185" stopIfTrue="1" operator="equal">
      <formula>"Ja"</formula>
    </cfRule>
  </conditionalFormatting>
  <conditionalFormatting sqref="X48">
    <cfRule type="cellIs" dxfId="7562" priority="182" stopIfTrue="1" operator="equal">
      <formula>"Nein"</formula>
    </cfRule>
    <cfRule type="cellIs" dxfId="7561" priority="183" stopIfTrue="1" operator="equal">
      <formula>"Ja"</formula>
    </cfRule>
  </conditionalFormatting>
  <conditionalFormatting sqref="AA48">
    <cfRule type="cellIs" dxfId="7560" priority="180" stopIfTrue="1" operator="equal">
      <formula>"Nein"</formula>
    </cfRule>
    <cfRule type="cellIs" dxfId="7559" priority="181" stopIfTrue="1" operator="equal">
      <formula>"Ja"</formula>
    </cfRule>
  </conditionalFormatting>
  <conditionalFormatting sqref="AD48">
    <cfRule type="cellIs" dxfId="7558" priority="178" stopIfTrue="1" operator="equal">
      <formula>"Nein"</formula>
    </cfRule>
    <cfRule type="cellIs" dxfId="7557" priority="179" stopIfTrue="1" operator="equal">
      <formula>"Ja"</formula>
    </cfRule>
  </conditionalFormatting>
  <conditionalFormatting sqref="AG48">
    <cfRule type="cellIs" dxfId="7556" priority="176" stopIfTrue="1" operator="equal">
      <formula>"Nein"</formula>
    </cfRule>
    <cfRule type="cellIs" dxfId="7555" priority="177" stopIfTrue="1" operator="equal">
      <formula>"Ja"</formula>
    </cfRule>
  </conditionalFormatting>
  <conditionalFormatting sqref="AJ48">
    <cfRule type="cellIs" dxfId="7554" priority="174" stopIfTrue="1" operator="equal">
      <formula>"Nein"</formula>
    </cfRule>
    <cfRule type="cellIs" dxfId="7553" priority="175" stopIfTrue="1" operator="equal">
      <formula>"Ja"</formula>
    </cfRule>
  </conditionalFormatting>
  <conditionalFormatting sqref="AM48">
    <cfRule type="cellIs" dxfId="7552" priority="172" stopIfTrue="1" operator="equal">
      <formula>"Nein"</formula>
    </cfRule>
    <cfRule type="cellIs" dxfId="7551" priority="173" stopIfTrue="1" operator="equal">
      <formula>"Ja"</formula>
    </cfRule>
  </conditionalFormatting>
  <conditionalFormatting sqref="AP48">
    <cfRule type="cellIs" dxfId="7550" priority="170" stopIfTrue="1" operator="equal">
      <formula>"Nein"</formula>
    </cfRule>
    <cfRule type="cellIs" dxfId="7549" priority="171" stopIfTrue="1" operator="equal">
      <formula>"Ja"</formula>
    </cfRule>
  </conditionalFormatting>
  <conditionalFormatting sqref="AS48">
    <cfRule type="cellIs" dxfId="7548" priority="168" stopIfTrue="1" operator="equal">
      <formula>"Nein"</formula>
    </cfRule>
    <cfRule type="cellIs" dxfId="7547" priority="169" stopIfTrue="1" operator="equal">
      <formula>"Ja"</formula>
    </cfRule>
  </conditionalFormatting>
  <conditionalFormatting sqref="AV48">
    <cfRule type="cellIs" dxfId="7546" priority="166" stopIfTrue="1" operator="equal">
      <formula>"Nein"</formula>
    </cfRule>
    <cfRule type="cellIs" dxfId="7545" priority="167" stopIfTrue="1" operator="equal">
      <formula>"Ja"</formula>
    </cfRule>
  </conditionalFormatting>
  <conditionalFormatting sqref="AY48">
    <cfRule type="cellIs" dxfId="7544" priority="164" stopIfTrue="1" operator="equal">
      <formula>"Nein"</formula>
    </cfRule>
    <cfRule type="cellIs" dxfId="7543" priority="165" stopIfTrue="1" operator="equal">
      <formula>"Ja"</formula>
    </cfRule>
  </conditionalFormatting>
  <conditionalFormatting sqref="BB48">
    <cfRule type="cellIs" dxfId="7542" priority="162" stopIfTrue="1" operator="equal">
      <formula>"Nein"</formula>
    </cfRule>
    <cfRule type="cellIs" dxfId="7541" priority="163" stopIfTrue="1" operator="equal">
      <formula>"Ja"</formula>
    </cfRule>
  </conditionalFormatting>
  <conditionalFormatting sqref="BE48">
    <cfRule type="cellIs" dxfId="7540" priority="160" stopIfTrue="1" operator="equal">
      <formula>"Nein"</formula>
    </cfRule>
    <cfRule type="cellIs" dxfId="7539" priority="161" stopIfTrue="1" operator="equal">
      <formula>"Ja"</formula>
    </cfRule>
  </conditionalFormatting>
  <conditionalFormatting sqref="BH48">
    <cfRule type="cellIs" dxfId="7538" priority="158" stopIfTrue="1" operator="equal">
      <formula>"Nein"</formula>
    </cfRule>
    <cfRule type="cellIs" dxfId="7537" priority="159" stopIfTrue="1" operator="equal">
      <formula>"Ja"</formula>
    </cfRule>
  </conditionalFormatting>
  <conditionalFormatting sqref="BK48">
    <cfRule type="cellIs" dxfId="7536" priority="156" stopIfTrue="1" operator="equal">
      <formula>"Nein"</formula>
    </cfRule>
    <cfRule type="cellIs" dxfId="7535" priority="157" stopIfTrue="1" operator="equal">
      <formula>"Ja"</formula>
    </cfRule>
  </conditionalFormatting>
  <conditionalFormatting sqref="BN48">
    <cfRule type="cellIs" dxfId="7534" priority="154" stopIfTrue="1" operator="equal">
      <formula>"Nein"</formula>
    </cfRule>
    <cfRule type="cellIs" dxfId="7533" priority="155" stopIfTrue="1" operator="equal">
      <formula>"Ja"</formula>
    </cfRule>
  </conditionalFormatting>
  <conditionalFormatting sqref="I90:J90">
    <cfRule type="cellIs" dxfId="7532" priority="153" operator="equal">
      <formula>"Ausschluss"</formula>
    </cfRule>
  </conditionalFormatting>
  <conditionalFormatting sqref="BN90:BO90">
    <cfRule type="cellIs" dxfId="7531" priority="109" operator="equal">
      <formula>"Ausschluss"</formula>
    </cfRule>
  </conditionalFormatting>
  <conditionalFormatting sqref="AV90">
    <cfRule type="cellIs" dxfId="7530" priority="122" operator="equal">
      <formula>1</formula>
    </cfRule>
  </conditionalFormatting>
  <conditionalFormatting sqref="AS90">
    <cfRule type="cellIs" dxfId="7529" priority="124" operator="equal">
      <formula>1</formula>
    </cfRule>
  </conditionalFormatting>
  <conditionalFormatting sqref="L90">
    <cfRule type="cellIs" dxfId="7528" priority="146" operator="equal">
      <formula>1</formula>
    </cfRule>
  </conditionalFormatting>
  <conditionalFormatting sqref="L90:M90">
    <cfRule type="cellIs" dxfId="7527" priority="145" operator="equal">
      <formula>"Ausschluss"</formula>
    </cfRule>
  </conditionalFormatting>
  <conditionalFormatting sqref="O90">
    <cfRule type="cellIs" dxfId="7526" priority="144" operator="equal">
      <formula>1</formula>
    </cfRule>
  </conditionalFormatting>
  <conditionalFormatting sqref="O90:P90">
    <cfRule type="cellIs" dxfId="7525" priority="143" operator="equal">
      <formula>"Ausschluss"</formula>
    </cfRule>
  </conditionalFormatting>
  <conditionalFormatting sqref="R90">
    <cfRule type="cellIs" dxfId="7524" priority="142" operator="equal">
      <formula>1</formula>
    </cfRule>
  </conditionalFormatting>
  <conditionalFormatting sqref="R90:S90">
    <cfRule type="cellIs" dxfId="7523" priority="141" operator="equal">
      <formula>"Ausschluss"</formula>
    </cfRule>
  </conditionalFormatting>
  <conditionalFormatting sqref="U90">
    <cfRule type="cellIs" dxfId="7522" priority="140" operator="equal">
      <formula>1</formula>
    </cfRule>
  </conditionalFormatting>
  <conditionalFormatting sqref="U90:V90">
    <cfRule type="cellIs" dxfId="7521" priority="139" operator="equal">
      <formula>"Ausschluss"</formula>
    </cfRule>
  </conditionalFormatting>
  <conditionalFormatting sqref="X90">
    <cfRule type="cellIs" dxfId="7520" priority="138" operator="equal">
      <formula>1</formula>
    </cfRule>
  </conditionalFormatting>
  <conditionalFormatting sqref="X90:Y90">
    <cfRule type="cellIs" dxfId="7519" priority="137" operator="equal">
      <formula>"Ausschluss"</formula>
    </cfRule>
  </conditionalFormatting>
  <conditionalFormatting sqref="AA90">
    <cfRule type="cellIs" dxfId="7518" priority="136" operator="equal">
      <formula>1</formula>
    </cfRule>
  </conditionalFormatting>
  <conditionalFormatting sqref="AA90:AB90">
    <cfRule type="cellIs" dxfId="7517" priority="135" operator="equal">
      <formula>"Ausschluss"</formula>
    </cfRule>
  </conditionalFormatting>
  <conditionalFormatting sqref="AD90">
    <cfRule type="cellIs" dxfId="7516" priority="134" operator="equal">
      <formula>1</formula>
    </cfRule>
  </conditionalFormatting>
  <conditionalFormatting sqref="AD90:AE90">
    <cfRule type="cellIs" dxfId="7515" priority="133" operator="equal">
      <formula>"Ausschluss"</formula>
    </cfRule>
  </conditionalFormatting>
  <conditionalFormatting sqref="AG90">
    <cfRule type="cellIs" dxfId="7514" priority="132" operator="equal">
      <formula>1</formula>
    </cfRule>
  </conditionalFormatting>
  <conditionalFormatting sqref="AG90:AH90">
    <cfRule type="cellIs" dxfId="7513" priority="131" operator="equal">
      <formula>"Ausschluss"</formula>
    </cfRule>
  </conditionalFormatting>
  <conditionalFormatting sqref="AJ90">
    <cfRule type="cellIs" dxfId="7512" priority="130" operator="equal">
      <formula>1</formula>
    </cfRule>
  </conditionalFormatting>
  <conditionalFormatting sqref="AJ90:AK90">
    <cfRule type="cellIs" dxfId="7511" priority="129" operator="equal">
      <formula>"Ausschluss"</formula>
    </cfRule>
  </conditionalFormatting>
  <conditionalFormatting sqref="AM90">
    <cfRule type="cellIs" dxfId="7510" priority="128" operator="equal">
      <formula>1</formula>
    </cfRule>
  </conditionalFormatting>
  <conditionalFormatting sqref="AM90:AN90">
    <cfRule type="cellIs" dxfId="7509" priority="127" operator="equal">
      <formula>"Ausschluss"</formula>
    </cfRule>
  </conditionalFormatting>
  <conditionalFormatting sqref="AP90">
    <cfRule type="cellIs" dxfId="7508" priority="126" operator="equal">
      <formula>1</formula>
    </cfRule>
  </conditionalFormatting>
  <conditionalFormatting sqref="AP90:AQ90">
    <cfRule type="cellIs" dxfId="7507" priority="125" operator="equal">
      <formula>"Ausschluss"</formula>
    </cfRule>
  </conditionalFormatting>
  <conditionalFormatting sqref="AS90:AT90">
    <cfRule type="cellIs" dxfId="7506" priority="123" operator="equal">
      <formula>"Ausschluss"</formula>
    </cfRule>
  </conditionalFormatting>
  <conditionalFormatting sqref="AV90:AW90">
    <cfRule type="cellIs" dxfId="7505" priority="121" operator="equal">
      <formula>"Ausschluss"</formula>
    </cfRule>
  </conditionalFormatting>
  <conditionalFormatting sqref="AY90">
    <cfRule type="cellIs" dxfId="7504" priority="120" operator="equal">
      <formula>1</formula>
    </cfRule>
  </conditionalFormatting>
  <conditionalFormatting sqref="AY90:AZ90">
    <cfRule type="cellIs" dxfId="7503" priority="119" operator="equal">
      <formula>"Ausschluss"</formula>
    </cfRule>
  </conditionalFormatting>
  <conditionalFormatting sqref="BB90">
    <cfRule type="cellIs" dxfId="7502" priority="118" operator="equal">
      <formula>1</formula>
    </cfRule>
  </conditionalFormatting>
  <conditionalFormatting sqref="BB90:BC90">
    <cfRule type="cellIs" dxfId="7501" priority="117" operator="equal">
      <formula>"Ausschluss"</formula>
    </cfRule>
  </conditionalFormatting>
  <conditionalFormatting sqref="BE90">
    <cfRule type="cellIs" dxfId="7500" priority="116" operator="equal">
      <formula>1</formula>
    </cfRule>
  </conditionalFormatting>
  <conditionalFormatting sqref="BE90:BF90">
    <cfRule type="cellIs" dxfId="7499" priority="115" operator="equal">
      <formula>"Ausschluss"</formula>
    </cfRule>
  </conditionalFormatting>
  <conditionalFormatting sqref="BH90">
    <cfRule type="cellIs" dxfId="7498" priority="114" operator="equal">
      <formula>1</formula>
    </cfRule>
  </conditionalFormatting>
  <conditionalFormatting sqref="BH90:BI90">
    <cfRule type="cellIs" dxfId="7497" priority="113" operator="equal">
      <formula>"Ausschluss"</formula>
    </cfRule>
  </conditionalFormatting>
  <conditionalFormatting sqref="BK90">
    <cfRule type="cellIs" dxfId="7496" priority="112" operator="equal">
      <formula>1</formula>
    </cfRule>
  </conditionalFormatting>
  <conditionalFormatting sqref="BK90:BL90">
    <cfRule type="cellIs" dxfId="7495" priority="111" operator="equal">
      <formula>"Ausschluss"</formula>
    </cfRule>
  </conditionalFormatting>
  <conditionalFormatting sqref="BN90">
    <cfRule type="cellIs" dxfId="7494" priority="110" operator="equal">
      <formula>1</formula>
    </cfRule>
  </conditionalFormatting>
  <conditionalFormatting sqref="I35:J35 L35:M35 O35:P35 R35:S35 U35:V35 X35:Y35 AA35:AB35 AD35:AE35 AG35:AH35 AJ35:AK35 AM35:AN35 AP35:AQ35 AS35:AT35 AV35:AW35 AY35:AZ35 BB35:BC35 BE35:BF35 BH35:BI35 BK35:BL35 BN35:BO35">
    <cfRule type="expression" dxfId="7493" priority="107">
      <formula>Wenn+$I$35=""</formula>
    </cfRule>
    <cfRule type="cellIs" dxfId="7492" priority="108" operator="equal">
      <formula>"Name Bietergemeinschaft ergänzen"</formula>
    </cfRule>
  </conditionalFormatting>
  <conditionalFormatting sqref="I24">
    <cfRule type="cellIs" dxfId="7491" priority="102" operator="equal">
      <formula>"Ausnahmetatbestand ergänzen"</formula>
    </cfRule>
  </conditionalFormatting>
  <conditionalFormatting sqref="L54">
    <cfRule type="cellIs" dxfId="7490" priority="99" operator="equal">
      <formula>"Nein"</formula>
    </cfRule>
    <cfRule type="cellIs" dxfId="7489" priority="100" operator="equal">
      <formula>"Ja"</formula>
    </cfRule>
  </conditionalFormatting>
  <conditionalFormatting sqref="O54">
    <cfRule type="cellIs" dxfId="7488" priority="97" operator="equal">
      <formula>"Nein"</formula>
    </cfRule>
    <cfRule type="cellIs" dxfId="7487" priority="98" operator="equal">
      <formula>"Ja"</formula>
    </cfRule>
  </conditionalFormatting>
  <conditionalFormatting sqref="R54">
    <cfRule type="cellIs" dxfId="7486" priority="95" operator="equal">
      <formula>"Nein"</formula>
    </cfRule>
    <cfRule type="cellIs" dxfId="7485" priority="96" operator="equal">
      <formula>"Ja"</formula>
    </cfRule>
  </conditionalFormatting>
  <conditionalFormatting sqref="U54">
    <cfRule type="cellIs" dxfId="7484" priority="93" operator="equal">
      <formula>"Nein"</formula>
    </cfRule>
    <cfRule type="cellIs" dxfId="7483" priority="94" operator="equal">
      <formula>"Ja"</formula>
    </cfRule>
  </conditionalFormatting>
  <conditionalFormatting sqref="X54">
    <cfRule type="cellIs" dxfId="7482" priority="91" operator="equal">
      <formula>"Nein"</formula>
    </cfRule>
    <cfRule type="cellIs" dxfId="7481" priority="92" operator="equal">
      <formula>"Ja"</formula>
    </cfRule>
  </conditionalFormatting>
  <conditionalFormatting sqref="AA54">
    <cfRule type="cellIs" dxfId="7480" priority="89" operator="equal">
      <formula>"Nein"</formula>
    </cfRule>
    <cfRule type="cellIs" dxfId="7479" priority="90" operator="equal">
      <formula>"Ja"</formula>
    </cfRule>
  </conditionalFormatting>
  <conditionalFormatting sqref="AD54">
    <cfRule type="cellIs" dxfId="7478" priority="87" operator="equal">
      <formula>"Nein"</formula>
    </cfRule>
    <cfRule type="cellIs" dxfId="7477" priority="88" operator="equal">
      <formula>"Ja"</formula>
    </cfRule>
  </conditionalFormatting>
  <conditionalFormatting sqref="AG54">
    <cfRule type="cellIs" dxfId="7476" priority="85" operator="equal">
      <formula>"Nein"</formula>
    </cfRule>
    <cfRule type="cellIs" dxfId="7475" priority="86" operator="equal">
      <formula>"Ja"</formula>
    </cfRule>
  </conditionalFormatting>
  <conditionalFormatting sqref="AJ54">
    <cfRule type="cellIs" dxfId="7474" priority="83" operator="equal">
      <formula>"Nein"</formula>
    </cfRule>
    <cfRule type="cellIs" dxfId="7473" priority="84" operator="equal">
      <formula>"Ja"</formula>
    </cfRule>
  </conditionalFormatting>
  <conditionalFormatting sqref="AM54">
    <cfRule type="cellIs" dxfId="7472" priority="81" operator="equal">
      <formula>"Nein"</formula>
    </cfRule>
    <cfRule type="cellIs" dxfId="7471" priority="82" operator="equal">
      <formula>"Ja"</formula>
    </cfRule>
  </conditionalFormatting>
  <conditionalFormatting sqref="AP54">
    <cfRule type="cellIs" dxfId="7470" priority="79" operator="equal">
      <formula>"Nein"</formula>
    </cfRule>
    <cfRule type="cellIs" dxfId="7469" priority="80" operator="equal">
      <formula>"Ja"</formula>
    </cfRule>
  </conditionalFormatting>
  <conditionalFormatting sqref="AS54">
    <cfRule type="cellIs" dxfId="7468" priority="77" operator="equal">
      <formula>"Nein"</formula>
    </cfRule>
    <cfRule type="cellIs" dxfId="7467" priority="78" operator="equal">
      <formula>"Ja"</formula>
    </cfRule>
  </conditionalFormatting>
  <conditionalFormatting sqref="AV54">
    <cfRule type="cellIs" dxfId="7466" priority="75" operator="equal">
      <formula>"Nein"</formula>
    </cfRule>
    <cfRule type="cellIs" dxfId="7465" priority="76" operator="equal">
      <formula>"Ja"</formula>
    </cfRule>
  </conditionalFormatting>
  <conditionalFormatting sqref="AY54">
    <cfRule type="cellIs" dxfId="7464" priority="73" operator="equal">
      <formula>"Nein"</formula>
    </cfRule>
    <cfRule type="cellIs" dxfId="7463" priority="74" operator="equal">
      <formula>"Ja"</formula>
    </cfRule>
  </conditionalFormatting>
  <conditionalFormatting sqref="BB54">
    <cfRule type="cellIs" dxfId="7462" priority="71" operator="equal">
      <formula>"Nein"</formula>
    </cfRule>
    <cfRule type="cellIs" dxfId="7461" priority="72" operator="equal">
      <formula>"Ja"</formula>
    </cfRule>
  </conditionalFormatting>
  <conditionalFormatting sqref="BE54">
    <cfRule type="cellIs" dxfId="7460" priority="69" operator="equal">
      <formula>"Nein"</formula>
    </cfRule>
    <cfRule type="cellIs" dxfId="7459" priority="70" operator="equal">
      <formula>"Ja"</formula>
    </cfRule>
  </conditionalFormatting>
  <conditionalFormatting sqref="BH54">
    <cfRule type="cellIs" dxfId="7458" priority="67" operator="equal">
      <formula>"Nein"</formula>
    </cfRule>
    <cfRule type="cellIs" dxfId="7457" priority="68" operator="equal">
      <formula>"Ja"</formula>
    </cfRule>
  </conditionalFormatting>
  <conditionalFormatting sqref="BK54">
    <cfRule type="cellIs" dxfId="7456" priority="65" operator="equal">
      <formula>"Nein"</formula>
    </cfRule>
    <cfRule type="cellIs" dxfId="7455" priority="66" operator="equal">
      <formula>"Ja"</formula>
    </cfRule>
  </conditionalFormatting>
  <conditionalFormatting sqref="BN54">
    <cfRule type="cellIs" dxfId="7454" priority="63" operator="equal">
      <formula>"Nein"</formula>
    </cfRule>
    <cfRule type="cellIs" dxfId="7453" priority="64" operator="equal">
      <formula>"Ja"</formula>
    </cfRule>
  </conditionalFormatting>
  <conditionalFormatting sqref="O56 L56">
    <cfRule type="cellIs" dxfId="7452" priority="53" operator="equal">
      <formula>"Nein"</formula>
    </cfRule>
    <cfRule type="cellIs" dxfId="7451" priority="54" operator="equal">
      <formula>"Ja"</formula>
    </cfRule>
  </conditionalFormatting>
  <conditionalFormatting sqref="R56">
    <cfRule type="cellIs" dxfId="7450" priority="51" operator="equal">
      <formula>"Nein"</formula>
    </cfRule>
    <cfRule type="cellIs" dxfId="7449" priority="52" operator="equal">
      <formula>"Ja"</formula>
    </cfRule>
  </conditionalFormatting>
  <conditionalFormatting sqref="U56">
    <cfRule type="cellIs" dxfId="7448" priority="49" operator="equal">
      <formula>"Nein"</formula>
    </cfRule>
    <cfRule type="cellIs" dxfId="7447" priority="50" operator="equal">
      <formula>"Ja"</formula>
    </cfRule>
  </conditionalFormatting>
  <conditionalFormatting sqref="X56">
    <cfRule type="cellIs" dxfId="7446" priority="47" operator="equal">
      <formula>"Nein"</formula>
    </cfRule>
    <cfRule type="cellIs" dxfId="7445" priority="48" operator="equal">
      <formula>"Ja"</formula>
    </cfRule>
  </conditionalFormatting>
  <conditionalFormatting sqref="AA56">
    <cfRule type="cellIs" dxfId="7444" priority="45" operator="equal">
      <formula>"Nein"</formula>
    </cfRule>
    <cfRule type="cellIs" dxfId="7443" priority="46" operator="equal">
      <formula>"Ja"</formula>
    </cfRule>
  </conditionalFormatting>
  <conditionalFormatting sqref="AD56">
    <cfRule type="cellIs" dxfId="7442" priority="43" operator="equal">
      <formula>"Nein"</formula>
    </cfRule>
    <cfRule type="cellIs" dxfId="7441" priority="44" operator="equal">
      <formula>"Ja"</formula>
    </cfRule>
  </conditionalFormatting>
  <conditionalFormatting sqref="AG56">
    <cfRule type="cellIs" dxfId="7440" priority="41" operator="equal">
      <formula>"Nein"</formula>
    </cfRule>
    <cfRule type="cellIs" dxfId="7439" priority="42" operator="equal">
      <formula>"Ja"</formula>
    </cfRule>
  </conditionalFormatting>
  <conditionalFormatting sqref="AJ56">
    <cfRule type="cellIs" dxfId="7438" priority="39" operator="equal">
      <formula>"Nein"</formula>
    </cfRule>
    <cfRule type="cellIs" dxfId="7437" priority="40" operator="equal">
      <formula>"Ja"</formula>
    </cfRule>
  </conditionalFormatting>
  <conditionalFormatting sqref="AM56">
    <cfRule type="cellIs" dxfId="7436" priority="37" operator="equal">
      <formula>"Nein"</formula>
    </cfRule>
    <cfRule type="cellIs" dxfId="7435" priority="38" operator="equal">
      <formula>"Ja"</formula>
    </cfRule>
  </conditionalFormatting>
  <conditionalFormatting sqref="AP56">
    <cfRule type="cellIs" dxfId="7434" priority="35" operator="equal">
      <formula>"Nein"</formula>
    </cfRule>
    <cfRule type="cellIs" dxfId="7433" priority="36" operator="equal">
      <formula>"Ja"</formula>
    </cfRule>
  </conditionalFormatting>
  <conditionalFormatting sqref="AS56">
    <cfRule type="cellIs" dxfId="7432" priority="33" operator="equal">
      <formula>"Nein"</formula>
    </cfRule>
    <cfRule type="cellIs" dxfId="7431" priority="34" operator="equal">
      <formula>"Ja"</formula>
    </cfRule>
  </conditionalFormatting>
  <conditionalFormatting sqref="AV56">
    <cfRule type="cellIs" dxfId="7430" priority="31" operator="equal">
      <formula>"Nein"</formula>
    </cfRule>
    <cfRule type="cellIs" dxfId="7429" priority="32" operator="equal">
      <formula>"Ja"</formula>
    </cfRule>
  </conditionalFormatting>
  <conditionalFormatting sqref="AY56">
    <cfRule type="cellIs" dxfId="7428" priority="29" operator="equal">
      <formula>"Nein"</formula>
    </cfRule>
    <cfRule type="cellIs" dxfId="7427" priority="30" operator="equal">
      <formula>"Ja"</formula>
    </cfRule>
  </conditionalFormatting>
  <conditionalFormatting sqref="BB56">
    <cfRule type="cellIs" dxfId="7426" priority="27" operator="equal">
      <formula>"Nein"</formula>
    </cfRule>
    <cfRule type="cellIs" dxfId="7425" priority="28" operator="equal">
      <formula>"Ja"</formula>
    </cfRule>
  </conditionalFormatting>
  <conditionalFormatting sqref="BE56">
    <cfRule type="cellIs" dxfId="7424" priority="25" operator="equal">
      <formula>"Nein"</formula>
    </cfRule>
    <cfRule type="cellIs" dxfId="7423" priority="26" operator="equal">
      <formula>"Ja"</formula>
    </cfRule>
  </conditionalFormatting>
  <conditionalFormatting sqref="BH56">
    <cfRule type="cellIs" dxfId="7422" priority="23" operator="equal">
      <formula>"Nein"</formula>
    </cfRule>
    <cfRule type="cellIs" dxfId="7421" priority="24" operator="equal">
      <formula>"Ja"</formula>
    </cfRule>
  </conditionalFormatting>
  <conditionalFormatting sqref="BK56">
    <cfRule type="cellIs" dxfId="7420" priority="21" operator="equal">
      <formula>"Nein"</formula>
    </cfRule>
    <cfRule type="cellIs" dxfId="7419" priority="22" operator="equal">
      <formula>"Ja"</formula>
    </cfRule>
  </conditionalFormatting>
  <conditionalFormatting sqref="BN56">
    <cfRule type="cellIs" dxfId="7418" priority="19" operator="equal">
      <formula>"Nein"</formula>
    </cfRule>
    <cfRule type="cellIs" dxfId="7417" priority="20" operator="equal">
      <formula>"Ja"</formula>
    </cfRule>
  </conditionalFormatting>
  <conditionalFormatting sqref="I27">
    <cfRule type="cellIs" dxfId="7416" priority="17" operator="equal">
      <formula>"Für weiteren Ausnahmetatbestand zusätzliche Zeilen links mittels + einfügen"</formula>
    </cfRule>
  </conditionalFormatting>
  <conditionalFormatting sqref="I22:R23">
    <cfRule type="expression" dxfId="7415" priority="16">
      <formula>Wenn+$E$22="Ausnahmetatbestand"</formula>
    </cfRule>
  </conditionalFormatting>
  <conditionalFormatting sqref="R102:V103">
    <cfRule type="cellIs" dxfId="7414" priority="15" operator="equal">
      <formula>"Begründung ergänzen, warum keine Abgebotsrunde durchgeführt wurde"</formula>
    </cfRule>
  </conditionalFormatting>
  <conditionalFormatting sqref="C115:D115">
    <cfRule type="cellIs" dxfId="7413" priority="8" operator="equal">
      <formula>"Datum"</formula>
    </cfRule>
  </conditionalFormatting>
  <conditionalFormatting sqref="C114">
    <cfRule type="cellIs" dxfId="7412" priority="9" operator="equal">
      <formula>"Name Verantwortlicher Dienststellenleitung"</formula>
    </cfRule>
  </conditionalFormatting>
  <conditionalFormatting sqref="E115:F115">
    <cfRule type="cellIs" dxfId="7411" priority="7" operator="equal">
      <formula>"Unterschrift Dienststellenleitung"</formula>
    </cfRule>
  </conditionalFormatting>
  <conditionalFormatting sqref="E112:F112">
    <cfRule type="cellIs" dxfId="7410" priority="1" operator="equal">
      <formula>"Unterschrift Dienststellenleitung"</formula>
    </cfRule>
  </conditionalFormatting>
  <conditionalFormatting sqref="C108:C109">
    <cfRule type="cellIs" dxfId="7409" priority="6" operator="equal">
      <formula>"Name Verantwortlicher Bedarfsstelle"</formula>
    </cfRule>
  </conditionalFormatting>
  <conditionalFormatting sqref="C109:D109">
    <cfRule type="cellIs" dxfId="7408" priority="5" operator="equal">
      <formula>"Datum"</formula>
    </cfRule>
  </conditionalFormatting>
  <conditionalFormatting sqref="C111">
    <cfRule type="cellIs" dxfId="7407" priority="3" operator="equal">
      <formula>"Name Verantwortlicher Dienststellenleitung"</formula>
    </cfRule>
  </conditionalFormatting>
  <conditionalFormatting sqref="C112:D112">
    <cfRule type="cellIs" dxfId="7406" priority="2" operator="equal">
      <formula>"Datum"</formula>
    </cfRule>
  </conditionalFormatting>
  <dataValidations count="6">
    <dataValidation type="list" allowBlank="1" showInputMessage="1" showErrorMessage="1" sqref="F55 AV49 F53 R53 R55 I53 I55 L53 O53 U53 X53 AA53 AD53 AG53 AJ53 AM53 AP53 AS53 AV53 AY53 BB53 BE53 BH53 BK53 BN53 L55 O55 U55 X55 AA55 AD55 AG55 AJ55 AM55 AP55 AS55 AV55 AY55 BB55 BE55 BH55 BK55 BN55 AS49 AP49 AM49 AJ49 AG49 AD49 AA49 X49 U49 BB49 BN57 I49 I51 F57 O49 L49 BE49 BK49 F51 BH49 L51 O51 R51 U51 X51 AA51 AD51 AG51 AJ51 AM51 AP51 AS51 AV51 AY51 BB51 BE51 BH51 BK51 BN51 AY49 R49 BB57 AY57 AV57 AS57 AP57 AM57 AJ57 AG57 AD57 AA57 BK57 U57 O57 L57 R57 BH57 I57 BE57 X57 BN49" xr:uid="{00000000-0002-0000-0100-000000000000}">
      <formula1>"JA,NEIN"</formula1>
    </dataValidation>
    <dataValidation type="list" allowBlank="1" showInputMessage="1" showErrorMessage="1" sqref="I19" xr:uid="{00000000-0002-0000-0100-000001000000}">
      <formula1>"Auftragsart auswählen, Bauhauptgewerbe, Baunebengewerbe, Dienstleistung, Lieferung"</formula1>
    </dataValidation>
    <dataValidation type="list" allowBlank="1" showInputMessage="1" showErrorMessage="1" sqref="L102:P102" xr:uid="{00000000-0002-0000-0100-000002000000}">
      <formula1>"Abgebotsrunde bei allen Anbietern durchgeführt, Verzicht auf Abgebotsrunde in der Ausschreibung angekündigt, keine Abgebotsrunde durchgeführt"</formula1>
    </dataValidation>
    <dataValidation type="list" allowBlank="1" showInputMessage="1" showErrorMessage="1" sqref="L111:P111 L121:P121 L119:P119 R119:V119 R123:V123 L123:P123 L113:P113 R111:V111 R113:V113 R117:V117 L117:P117 R121:V121" xr:uid="{00000000-0002-0000-0100-000003000000}">
      <formula1>$I$178:$I$183</formula1>
    </dataValidation>
    <dataValidation type="list" allowBlank="1" showInputMessage="1" showErrorMessage="1" sqref="I48 L48 O48 R48 U48 X48 AA48 AD48 AG48 AJ48 AM48 AP48 AS48 AV48 AY48 BB48 BE48 BH48 BK48 BN48" xr:uid="{00000000-0002-0000-0100-000004000000}">
      <formula1>"Ja,Nein"</formula1>
    </dataValidation>
    <dataValidation type="list" allowBlank="1" showInputMessage="1" showErrorMessage="1" sqref="I16:N17" xr:uid="{00000000-0002-0000-0100-000005000000}">
      <formula1>"Verfahrensart auswählen, Freihändige Direktvergabe gem. Ausnahmetatbestand, Freihändiges Verfahren, Einladungsverfahren, Offenes Verfahren Binnenmarkt, Offenes Verfahren nach GATT/WTO, Selektives Verfahren Binnenmarkt, Selektives Verfahren GATT/WTO"</formula1>
    </dataValidation>
  </dataValidations>
  <pageMargins left="0.23622047244094491" right="0.23622047244094491" top="0.74803149606299213" bottom="0.74803149606299213" header="0.31496062992125984" footer="0.31496062992125984"/>
  <pageSetup paperSize="8" scale="47" fitToWidth="0" orientation="portrait" r:id="rId1"/>
  <rowBreaks count="2" manualBreakCount="2">
    <brk id="35" max="22" man="1"/>
    <brk id="128" min="1" max="22" man="1"/>
  </rowBreaks>
  <colBreaks count="3" manualBreakCount="3">
    <brk id="37" min="3" max="169" man="1"/>
    <brk id="38" min="3" max="169" man="1"/>
    <brk id="53" min="3" max="169" man="1"/>
  </colBreaks>
  <drawing r:id="rId2"/>
  <extLst>
    <ext xmlns:x14="http://schemas.microsoft.com/office/spreadsheetml/2009/9/main" uri="{78C0D931-6437-407d-A8EE-F0AAD7539E65}">
      <x14:conditionalFormattings>
        <x14:conditionalFormatting xmlns:xm="http://schemas.microsoft.com/office/excel/2006/main">
          <x14:cfRule type="dataBar" id="{77A4A63F-6AB7-4D52-B617-98FE6E7B12F6}">
            <x14:dataBar minLength="0" maxLength="100" negativeBarColorSameAsPositive="1" axisPosition="none">
              <x14:cfvo type="min"/>
              <x14:cfvo type="max"/>
            </x14:dataBar>
          </x14:cfRule>
          <xm:sqref>R61:S61 U61:V61 X61:Y61 AA61:AB61 AD61:AE61 AG61:AH61 AJ61:AK61 AM61:AN61 AP61:AQ61 AS61:AT61 AV61:AW61 AY61:AZ61 BB61:BC61 BE61:BF61 BH61:BI61 BK61:BL61 BN61:BO61 I61:J61 O61:P61 L61:M61</xm:sqref>
        </x14:conditionalFormatting>
        <x14:conditionalFormatting xmlns:xm="http://schemas.microsoft.com/office/excel/2006/main">
          <x14:cfRule type="dataBar" id="{22CC0782-2BEF-4815-B2B0-A6E05CC7F7BB}">
            <x14:dataBar minLength="0" maxLength="100" negativeBarColorSameAsPositive="1" axisPosition="none">
              <x14:cfvo type="min"/>
              <x14:cfvo type="max"/>
            </x14:dataBar>
          </x14:cfRule>
          <xm:sqref>R58:S58 U58:V58 X58:Y58 AA58:AB58 AD58:AE58 AG58:AH58 AJ58:AK58 AM58:AN58 AP58:AQ58 AS58:AT58 AV58:AW58 AY58:AZ58 BB58:BC58 BE58:BF58 BH58:BI58 BK58:BL58 BN58:BO58 I58:J58 O58:P58 L58:M58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JU478"/>
  <sheetViews>
    <sheetView zoomScaleNormal="100" workbookViewId="0">
      <pane ySplit="5" topLeftCell="A6" activePane="bottomLeft" state="frozen"/>
      <selection pane="bottomLeft" activeCell="G12" sqref="G12:H12"/>
    </sheetView>
  </sheetViews>
  <sheetFormatPr baseColWidth="10" defaultColWidth="11.42578125" defaultRowHeight="12.75" outlineLevelRow="1" outlineLevelCol="1" x14ac:dyDescent="0.2"/>
  <cols>
    <col min="1" max="1" width="8.5703125" style="433" customWidth="1"/>
    <col min="2" max="2" width="64.7109375" style="434" customWidth="1"/>
    <col min="3" max="3" width="1.28515625" style="435" customWidth="1"/>
    <col min="4" max="5" width="13.5703125" style="411" customWidth="1"/>
    <col min="6" max="6" width="2.5703125" style="30" customWidth="1"/>
    <col min="7" max="8" width="13.5703125" style="411" customWidth="1"/>
    <col min="9" max="9" width="2.5703125" style="30" customWidth="1"/>
    <col min="10" max="11" width="13.5703125" style="411" customWidth="1"/>
    <col min="12" max="12" width="2.5703125" style="30" customWidth="1"/>
    <col min="13" max="14" width="13.5703125" style="411" customWidth="1"/>
    <col min="15" max="15" width="2.5703125" style="30" customWidth="1"/>
    <col min="16" max="17" width="13.5703125" style="411" customWidth="1"/>
    <col min="18" max="18" width="2.5703125" style="30" customWidth="1"/>
    <col min="19" max="20" width="13.5703125" style="411" customWidth="1" outlineLevel="1"/>
    <col min="21" max="21" width="2.5703125" style="30" customWidth="1" outlineLevel="1"/>
    <col min="22" max="23" width="13.5703125" style="411" customWidth="1" outlineLevel="1"/>
    <col min="24" max="24" width="2.5703125" style="30" customWidth="1" outlineLevel="1"/>
    <col min="25" max="26" width="13.5703125" style="411" customWidth="1" outlineLevel="1"/>
    <col min="27" max="27" width="2.5703125" style="30" customWidth="1" outlineLevel="1"/>
    <col min="28" max="29" width="13.5703125" style="411" customWidth="1" outlineLevel="1"/>
    <col min="30" max="30" width="2.5703125" style="30" customWidth="1" outlineLevel="1"/>
    <col min="31" max="32" width="13.5703125" style="411" customWidth="1" outlineLevel="1"/>
    <col min="33" max="33" width="2.5703125" style="30" customWidth="1"/>
    <col min="34" max="35" width="13.5703125" style="411" customWidth="1" outlineLevel="1"/>
    <col min="36" max="36" width="2.5703125" style="30" customWidth="1" outlineLevel="1"/>
    <col min="37" max="38" width="13.5703125" style="411" customWidth="1" outlineLevel="1"/>
    <col min="39" max="39" width="2.5703125" style="30" customWidth="1" outlineLevel="1"/>
    <col min="40" max="41" width="13.5703125" style="411" customWidth="1" outlineLevel="1"/>
    <col min="42" max="42" width="2.5703125" style="30" customWidth="1" outlineLevel="1"/>
    <col min="43" max="44" width="13.5703125" style="411" customWidth="1" outlineLevel="1"/>
    <col min="45" max="45" width="2.5703125" style="30" customWidth="1" outlineLevel="1"/>
    <col min="46" max="47" width="13.5703125" style="411" customWidth="1" outlineLevel="1"/>
    <col min="48" max="48" width="2.5703125" style="30" customWidth="1"/>
    <col min="49" max="50" width="13.5703125" style="411" customWidth="1" outlineLevel="1"/>
    <col min="51" max="51" width="2.5703125" style="30" customWidth="1" outlineLevel="1"/>
    <col min="52" max="53" width="13.5703125" style="411" customWidth="1" outlineLevel="1"/>
    <col min="54" max="54" width="2.5703125" style="30" customWidth="1" outlineLevel="1"/>
    <col min="55" max="56" width="13.5703125" style="411" customWidth="1" outlineLevel="1"/>
    <col min="57" max="57" width="2.5703125" style="30" customWidth="1" outlineLevel="1"/>
    <col min="58" max="59" width="13.5703125" style="411" customWidth="1" outlineLevel="1"/>
    <col min="60" max="60" width="2.5703125" style="30" customWidth="1" outlineLevel="1"/>
    <col min="61" max="62" width="13.5703125" style="411" customWidth="1" outlineLevel="1"/>
    <col min="63" max="63" width="2.5703125" style="30" customWidth="1"/>
    <col min="64" max="70" width="6.5703125" style="31" customWidth="1"/>
    <col min="71" max="71" width="8.7109375" style="57" customWidth="1"/>
    <col min="72" max="72" width="20.140625" style="57" customWidth="1"/>
    <col min="73" max="73" width="31.5703125" style="58" customWidth="1"/>
    <col min="74" max="217" width="11.42578125" style="58"/>
    <col min="218" max="16384" width="11.42578125" style="412"/>
  </cols>
  <sheetData>
    <row r="1" spans="1:281" x14ac:dyDescent="0.2">
      <c r="A1" s="408"/>
      <c r="B1" s="235"/>
      <c r="C1" s="56"/>
      <c r="D1" s="409"/>
      <c r="E1" s="410"/>
    </row>
    <row r="2" spans="1:281" s="413" customFormat="1" ht="15" customHeight="1" x14ac:dyDescent="0.2">
      <c r="A2" s="1181" t="s">
        <v>71</v>
      </c>
      <c r="B2" s="1181"/>
      <c r="C2" s="236"/>
      <c r="D2" s="1180" t="str">
        <f>IF(Zusammenstellung!$I$35="Name Bietergemeinschaft","",Zusammenstellung!$I35)</f>
        <v/>
      </c>
      <c r="E2" s="1180"/>
      <c r="F2" s="30"/>
      <c r="G2" s="1168" t="str">
        <f>IF(Zusammenstellung!$L$35="Name Bietergemeinschaft","",Zusammenstellung!$L35)</f>
        <v/>
      </c>
      <c r="H2" s="1169"/>
      <c r="I2" s="30"/>
      <c r="J2" s="1168" t="str">
        <f>IF(Zusammenstellung!$O$35="Name Bietergemeinschaft","",Zusammenstellung!$O35)</f>
        <v/>
      </c>
      <c r="K2" s="1169"/>
      <c r="L2" s="30"/>
      <c r="M2" s="1168" t="str">
        <f>IF(Zusammenstellung!$R$35="Name Bietergemeinschaft","",Zusammenstellung!$R35)</f>
        <v/>
      </c>
      <c r="N2" s="1169"/>
      <c r="O2" s="30"/>
      <c r="P2" s="1168" t="str">
        <f>IF(Zusammenstellung!$U$35="Name Bietergemeinschaft","",Zusammenstellung!$U35)</f>
        <v/>
      </c>
      <c r="Q2" s="1169"/>
      <c r="R2" s="30"/>
      <c r="S2" s="1178" t="str">
        <f>IF(Zusammenstellung!$X$35="Name Bietergemeinschaft","",Zusammenstellung!$X35)</f>
        <v/>
      </c>
      <c r="T2" s="1179"/>
      <c r="U2" s="30"/>
      <c r="V2" s="1182" t="str">
        <f>IF(Zusammenstellung!$AA$35="Name Bietergemeinschaft","",Zusammenstellung!$AA35)</f>
        <v/>
      </c>
      <c r="W2" s="1179"/>
      <c r="X2" s="30"/>
      <c r="Y2" s="1178" t="str">
        <f>IF(Zusammenstellung!$AD$35="Name Bietergemeinschaft","",Zusammenstellung!$AD35)</f>
        <v/>
      </c>
      <c r="Z2" s="1179"/>
      <c r="AA2" s="30"/>
      <c r="AB2" s="1178" t="str">
        <f>IF(Zusammenstellung!$AG$35="Name Bietergemeinschaft","",Zusammenstellung!$AG35)</f>
        <v/>
      </c>
      <c r="AC2" s="1179"/>
      <c r="AD2" s="30"/>
      <c r="AE2" s="1178" t="str">
        <f>IF(Zusammenstellung!$AJ$35="Name Bietergemeinschaft","",Zusammenstellung!$AJ35)</f>
        <v/>
      </c>
      <c r="AF2" s="1179"/>
      <c r="AG2" s="30"/>
      <c r="AH2" s="1178" t="str">
        <f>IF(Zusammenstellung!$AM$35="Name Bietergemeinschaft","",Zusammenstellung!$AM35)</f>
        <v/>
      </c>
      <c r="AI2" s="1179"/>
      <c r="AJ2" s="30"/>
      <c r="AK2" s="1178" t="str">
        <f>IF(Zusammenstellung!$AP$35="Name Bietergemeinschaft","",Zusammenstellung!$AP35)</f>
        <v/>
      </c>
      <c r="AL2" s="1179"/>
      <c r="AM2" s="30"/>
      <c r="AN2" s="1178" t="str">
        <f>IF(Zusammenstellung!$AS$35="Name Bietergemeinschaft","",Zusammenstellung!$AS35)</f>
        <v/>
      </c>
      <c r="AO2" s="1179"/>
      <c r="AP2" s="30"/>
      <c r="AQ2" s="1178" t="str">
        <f>IF(Zusammenstellung!$AV$35="Name Bietergemeinschaft","",Zusammenstellung!$AV35)</f>
        <v/>
      </c>
      <c r="AR2" s="1179"/>
      <c r="AS2" s="30"/>
      <c r="AT2" s="1178" t="str">
        <f>IF(Zusammenstellung!$AY$35="Name Bietergemeinschaft","",Zusammenstellung!$AY35)</f>
        <v/>
      </c>
      <c r="AU2" s="1179"/>
      <c r="AV2" s="30"/>
      <c r="AW2" s="1178" t="str">
        <f>IF(Zusammenstellung!$BB$35="Name Bietergemeinschaft","",Zusammenstellung!$BB35)</f>
        <v/>
      </c>
      <c r="AX2" s="1179"/>
      <c r="AY2" s="30"/>
      <c r="AZ2" s="1178" t="str">
        <f>IF(Zusammenstellung!$BE$35="Name Bietergemeinschaft","",Zusammenstellung!$BE35)</f>
        <v/>
      </c>
      <c r="BA2" s="1179"/>
      <c r="BB2" s="30"/>
      <c r="BC2" s="1178" t="str">
        <f>IF(Zusammenstellung!$BH$35="Name Bietergemeinschaft","",Zusammenstellung!$BH35)</f>
        <v/>
      </c>
      <c r="BD2" s="1179"/>
      <c r="BE2" s="30"/>
      <c r="BF2" s="1178" t="str">
        <f>IF(Zusammenstellung!$BK$35="Name Bietergemeinschaft","",Zusammenstellung!$BK35)</f>
        <v/>
      </c>
      <c r="BG2" s="1179"/>
      <c r="BH2" s="30"/>
      <c r="BI2" s="1178" t="str">
        <f>IF(Zusammenstellung!$BN$35="Name Bietergemeinschaft","",Zusammenstellung!$BN35)</f>
        <v/>
      </c>
      <c r="BJ2" s="1179"/>
      <c r="BK2" s="30"/>
      <c r="BL2" s="31"/>
      <c r="BM2" s="31"/>
      <c r="BN2" s="31"/>
      <c r="BO2" s="31"/>
      <c r="BP2" s="31"/>
      <c r="BQ2" s="31"/>
      <c r="BR2" s="31"/>
      <c r="BS2" s="239"/>
      <c r="BT2" s="239"/>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row>
    <row r="3" spans="1:281" s="415" customFormat="1" ht="18" customHeight="1" x14ac:dyDescent="0.2">
      <c r="A3" s="1181"/>
      <c r="B3" s="1181"/>
      <c r="C3" s="207"/>
      <c r="D3" s="1164" t="str">
        <f>IF(Zusammenstellung!$I$36="Firma 1","",Zusammenstellung!$I36)</f>
        <v/>
      </c>
      <c r="E3" s="1165"/>
      <c r="F3" s="30"/>
      <c r="G3" s="1168" t="str">
        <f>IF(Zusammenstellung!$L$36="Firma 2","",Zusammenstellung!$L36)</f>
        <v/>
      </c>
      <c r="H3" s="1169"/>
      <c r="I3" s="30"/>
      <c r="J3" s="1168" t="str">
        <f>IF(Zusammenstellung!$O$36="Firma 3","",Zusammenstellung!$O36)</f>
        <v/>
      </c>
      <c r="K3" s="1169"/>
      <c r="L3" s="30"/>
      <c r="M3" s="1168" t="str">
        <f>IF(Zusammenstellung!$R$36="Firma 4","",Zusammenstellung!$R36)</f>
        <v/>
      </c>
      <c r="N3" s="1169"/>
      <c r="O3" s="30"/>
      <c r="P3" s="1168" t="str">
        <f>IF(Zusammenstellung!$U$36="Firma 5","",Zusammenstellung!$U36)</f>
        <v/>
      </c>
      <c r="Q3" s="1169"/>
      <c r="R3" s="30"/>
      <c r="S3" s="1166" t="str">
        <f>IF(Zusammenstellung!$X$36="Firma 6","",Zusammenstellung!$X36)</f>
        <v/>
      </c>
      <c r="T3" s="1167"/>
      <c r="U3" s="30"/>
      <c r="V3" s="1168" t="str">
        <f>IF(Zusammenstellung!$AA$36="Firma 7","",Zusammenstellung!$AA36)</f>
        <v/>
      </c>
      <c r="W3" s="1169"/>
      <c r="X3" s="30"/>
      <c r="Y3" s="1168" t="str">
        <f>IF(Zusammenstellung!$AD$36="Firma 8","",Zusammenstellung!$AD36)</f>
        <v/>
      </c>
      <c r="Z3" s="1169"/>
      <c r="AA3" s="30"/>
      <c r="AB3" s="1168" t="str">
        <f>IF(Zusammenstellung!$AG$36="Firma 9","",Zusammenstellung!$AG36)</f>
        <v/>
      </c>
      <c r="AC3" s="1183"/>
      <c r="AD3" s="30"/>
      <c r="AE3" s="1168" t="str">
        <f>IF(Zusammenstellung!$AJ$36="Firma 10","",Zusammenstellung!$AJ36)</f>
        <v/>
      </c>
      <c r="AF3" s="1169"/>
      <c r="AG3" s="30"/>
      <c r="AH3" s="1168" t="str">
        <f>IF(Zusammenstellung!$AM$36="Firma 11","",Zusammenstellung!$AM36)</f>
        <v/>
      </c>
      <c r="AI3" s="1169"/>
      <c r="AJ3" s="30"/>
      <c r="AK3" s="1168" t="str">
        <f>IF(Zusammenstellung!$AP$36="Firma 12","",Zusammenstellung!$AP36)</f>
        <v/>
      </c>
      <c r="AL3" s="1169"/>
      <c r="AM3" s="30"/>
      <c r="AN3" s="1168" t="str">
        <f>IF(Zusammenstellung!$AS$36="Firma 13","",Zusammenstellung!$AS36)</f>
        <v/>
      </c>
      <c r="AO3" s="1183"/>
      <c r="AP3" s="30"/>
      <c r="AQ3" s="1168" t="str">
        <f>IF(Zusammenstellung!$AV$36="Firma 14","",Zusammenstellung!$AV36)</f>
        <v/>
      </c>
      <c r="AR3" s="1169"/>
      <c r="AS3" s="30"/>
      <c r="AT3" s="1168" t="str">
        <f>IF(Zusammenstellung!$AY$36="Firma 15","",Zusammenstellung!$AY36)</f>
        <v/>
      </c>
      <c r="AU3" s="1169"/>
      <c r="AV3" s="30"/>
      <c r="AW3" s="1168" t="str">
        <f>IF(Zusammenstellung!$BB$36="Firma 16","",Zusammenstellung!$BB36)</f>
        <v/>
      </c>
      <c r="AX3" s="1169"/>
      <c r="AY3" s="30"/>
      <c r="AZ3" s="1168" t="str">
        <f>IF(Zusammenstellung!$BE$36="Firma 17","",Zusammenstellung!$BE36)</f>
        <v/>
      </c>
      <c r="BA3" s="1169"/>
      <c r="BB3" s="30"/>
      <c r="BC3" s="1168" t="str">
        <f>IF(Zusammenstellung!$BH$36="Firma 18","",Zusammenstellung!$BH36)</f>
        <v/>
      </c>
      <c r="BD3" s="1169"/>
      <c r="BE3" s="30"/>
      <c r="BF3" s="1168" t="str">
        <f>IF(Zusammenstellung!$BK$36="Firma 19","",Zusammenstellung!$BK36)</f>
        <v/>
      </c>
      <c r="BG3" s="1169"/>
      <c r="BH3" s="30"/>
      <c r="BI3" s="1168" t="str">
        <f>IF(Zusammenstellung!$BN$36="Firma 20","",Zusammenstellung!$BN36)</f>
        <v/>
      </c>
      <c r="BJ3" s="1169"/>
      <c r="BK3" s="30"/>
      <c r="BL3" s="1026" t="s">
        <v>259</v>
      </c>
      <c r="BM3" s="1026"/>
      <c r="BN3" s="1026"/>
      <c r="BO3" s="1026"/>
      <c r="BP3" s="1026"/>
      <c r="BQ3" s="1026"/>
      <c r="BR3" s="1026"/>
      <c r="BS3" s="414"/>
      <c r="BT3" s="207"/>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row>
    <row r="4" spans="1:281" s="415" customFormat="1" ht="18" customHeight="1" x14ac:dyDescent="0.2">
      <c r="A4" s="1181"/>
      <c r="B4" s="1181"/>
      <c r="C4" s="233"/>
      <c r="D4" s="1166" t="str">
        <f>IF(Zusammenstellung!$I$36="Firma 1","",Zusammenstellung!$I37)</f>
        <v/>
      </c>
      <c r="E4" s="1167"/>
      <c r="F4" s="30"/>
      <c r="G4" s="1166" t="str">
        <f>IF(Zusammenstellung!$L$36="Firma 2","",Zusammenstellung!$L37)</f>
        <v/>
      </c>
      <c r="H4" s="1167"/>
      <c r="I4" s="30"/>
      <c r="J4" s="1166" t="str">
        <f>IF(Zusammenstellung!$O$36="Firma 3","",Zusammenstellung!$O37)</f>
        <v/>
      </c>
      <c r="K4" s="1167"/>
      <c r="L4" s="30"/>
      <c r="M4" s="1166" t="str">
        <f>IF(Zusammenstellung!$R$36="Firma 4","",Zusammenstellung!$R37)</f>
        <v/>
      </c>
      <c r="N4" s="1167"/>
      <c r="O4" s="30"/>
      <c r="P4" s="1166" t="str">
        <f>IF(Zusammenstellung!$U$36="Firma 5","",Zusammenstellung!$U37)</f>
        <v/>
      </c>
      <c r="Q4" s="1167"/>
      <c r="R4" s="30"/>
      <c r="S4" s="1166" t="str">
        <f>IF(Zusammenstellung!$X$36="Firma 6","",Zusammenstellung!$X37)</f>
        <v/>
      </c>
      <c r="T4" s="1167"/>
      <c r="U4" s="30"/>
      <c r="V4" s="1166" t="str">
        <f>IF(Zusammenstellung!$AA$36="Firma 7","",Zusammenstellung!$AA37)</f>
        <v/>
      </c>
      <c r="W4" s="1167"/>
      <c r="X4" s="30"/>
      <c r="Y4" s="1166" t="str">
        <f>IF(Zusammenstellung!$AD$36="Firma 8","",Zusammenstellung!$AD37)</f>
        <v/>
      </c>
      <c r="Z4" s="1167"/>
      <c r="AA4" s="30"/>
      <c r="AB4" s="1166" t="str">
        <f>IF(Zusammenstellung!$AG$36="Firma 9","",Zusammenstellung!$AG37)</f>
        <v/>
      </c>
      <c r="AC4" s="1184"/>
      <c r="AD4" s="30"/>
      <c r="AE4" s="1166" t="str">
        <f>IF(Zusammenstellung!$AJ$36="Firma 10","",Zusammenstellung!$AJ37)</f>
        <v/>
      </c>
      <c r="AF4" s="1167"/>
      <c r="AG4" s="30"/>
      <c r="AH4" s="1166" t="str">
        <f>IF(Zusammenstellung!$AM$36="Firma 11","",Zusammenstellung!$AM37)</f>
        <v/>
      </c>
      <c r="AI4" s="1167"/>
      <c r="AJ4" s="30"/>
      <c r="AK4" s="1166" t="str">
        <f>IF(Zusammenstellung!$AP$36="Firma 12","",Zusammenstellung!$AP37)</f>
        <v/>
      </c>
      <c r="AL4" s="1167"/>
      <c r="AM4" s="30"/>
      <c r="AN4" s="1166" t="str">
        <f>IF(Zusammenstellung!$AS$36="Firma 13","",Zusammenstellung!$AS37)</f>
        <v/>
      </c>
      <c r="AO4" s="1184"/>
      <c r="AP4" s="30"/>
      <c r="AQ4" s="1166" t="str">
        <f>IF(Zusammenstellung!$AV$36="Firma 14","",Zusammenstellung!$AV37)</f>
        <v/>
      </c>
      <c r="AR4" s="1167"/>
      <c r="AS4" s="30"/>
      <c r="AT4" s="1166" t="str">
        <f>IF(Zusammenstellung!$AY$36="Firma 15","",Zusammenstellung!$AY37)</f>
        <v/>
      </c>
      <c r="AU4" s="1167"/>
      <c r="AV4" s="30"/>
      <c r="AW4" s="1166" t="str">
        <f>IF(Zusammenstellung!$BB$36="Firma 16","",Zusammenstellung!$BB37)</f>
        <v/>
      </c>
      <c r="AX4" s="1167"/>
      <c r="AY4" s="30"/>
      <c r="AZ4" s="1166" t="str">
        <f>IF(Zusammenstellung!$BE$36="Firma 17","",Zusammenstellung!$BE37)</f>
        <v/>
      </c>
      <c r="BA4" s="1167"/>
      <c r="BB4" s="30"/>
      <c r="BC4" s="1166" t="str">
        <f>IF(Zusammenstellung!$BH$36="Firma 18","",Zusammenstellung!$BH37)</f>
        <v/>
      </c>
      <c r="BD4" s="1167"/>
      <c r="BE4" s="30"/>
      <c r="BF4" s="1166" t="str">
        <f>IF(Zusammenstellung!$BK$36="Firma 19","",Zusammenstellung!$BK37)</f>
        <v/>
      </c>
      <c r="BG4" s="1167"/>
      <c r="BH4" s="30"/>
      <c r="BI4" s="1166" t="str">
        <f>IF(Zusammenstellung!$BN$36="Firma 20","",Zusammenstellung!$BN37)</f>
        <v/>
      </c>
      <c r="BJ4" s="1167"/>
      <c r="BK4" s="30"/>
      <c r="BL4" s="1026"/>
      <c r="BM4" s="1026"/>
      <c r="BN4" s="1026"/>
      <c r="BO4" s="1026"/>
      <c r="BP4" s="1026"/>
      <c r="BQ4" s="1026"/>
      <c r="BR4" s="1026"/>
      <c r="BS4" s="207"/>
      <c r="BT4" s="207"/>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row>
    <row r="5" spans="1:281" s="421" customFormat="1" ht="18" customHeight="1" x14ac:dyDescent="0.2">
      <c r="A5" s="1181"/>
      <c r="B5" s="1181"/>
      <c r="C5" s="234"/>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8"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8"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30"/>
      <c r="BL5" s="1026"/>
      <c r="BM5" s="1026"/>
      <c r="BN5" s="1026"/>
      <c r="BO5" s="1026"/>
      <c r="BP5" s="1026"/>
      <c r="BQ5" s="1026"/>
      <c r="BR5" s="1026"/>
      <c r="BS5" s="419"/>
      <c r="BT5" s="1163"/>
      <c r="BU5" s="1163"/>
      <c r="BV5" s="1163"/>
      <c r="BW5" s="1163"/>
      <c r="BX5" s="1163"/>
      <c r="BY5" s="1163"/>
      <c r="BZ5" s="1163"/>
      <c r="CA5" s="1163"/>
      <c r="CB5" s="1163"/>
      <c r="CC5" s="1163"/>
      <c r="CD5" s="1163"/>
      <c r="CE5" s="1163"/>
      <c r="CF5" s="1163"/>
      <c r="CG5" s="1163"/>
      <c r="CH5" s="1163"/>
      <c r="CI5" s="1163"/>
      <c r="CJ5" s="1163"/>
      <c r="CK5" s="1163"/>
      <c r="CL5" s="1163"/>
      <c r="CM5" s="1163"/>
      <c r="CN5" s="1163"/>
      <c r="CO5" s="1163"/>
      <c r="CP5" s="1163"/>
      <c r="CQ5" s="1163"/>
      <c r="CR5" s="1163"/>
      <c r="CS5" s="1163"/>
      <c r="CT5" s="1163"/>
      <c r="CU5" s="1163"/>
      <c r="CV5" s="1163"/>
      <c r="CW5" s="1163"/>
      <c r="CX5" s="1163"/>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420"/>
      <c r="HK5" s="420"/>
      <c r="HL5" s="420"/>
      <c r="HM5" s="420"/>
      <c r="HN5" s="420"/>
      <c r="HO5" s="420"/>
      <c r="HP5" s="420"/>
      <c r="HQ5" s="420"/>
      <c r="HR5" s="420"/>
      <c r="HS5" s="420"/>
      <c r="HT5" s="420"/>
      <c r="HU5" s="420"/>
      <c r="HV5" s="420"/>
      <c r="HW5" s="420"/>
      <c r="HX5" s="420"/>
      <c r="HY5" s="420"/>
      <c r="HZ5" s="420"/>
      <c r="IA5" s="420"/>
      <c r="IB5" s="420"/>
      <c r="IC5" s="420"/>
      <c r="ID5" s="420"/>
      <c r="IE5" s="420"/>
      <c r="IF5" s="420"/>
      <c r="IG5" s="420"/>
      <c r="IH5" s="420"/>
      <c r="II5" s="420"/>
      <c r="IJ5" s="420"/>
      <c r="IK5" s="420"/>
      <c r="IL5" s="420"/>
      <c r="IM5" s="420"/>
      <c r="IN5" s="420"/>
      <c r="IO5" s="420"/>
      <c r="IP5" s="420"/>
      <c r="IQ5" s="420"/>
      <c r="IR5" s="420"/>
      <c r="IS5" s="420"/>
      <c r="IT5" s="420"/>
      <c r="IU5" s="420"/>
      <c r="IV5" s="420"/>
      <c r="IW5" s="420"/>
      <c r="IX5" s="420"/>
      <c r="IY5" s="420"/>
      <c r="IZ5" s="420"/>
      <c r="JA5" s="420"/>
      <c r="JB5" s="420"/>
      <c r="JC5" s="420"/>
      <c r="JD5" s="420"/>
      <c r="JE5" s="420"/>
      <c r="JF5" s="420"/>
      <c r="JG5" s="420"/>
      <c r="JH5" s="420"/>
      <c r="JI5" s="420"/>
      <c r="JJ5" s="420"/>
      <c r="JK5" s="420"/>
    </row>
    <row r="6" spans="1:281" s="425" customFormat="1" ht="18" customHeight="1" x14ac:dyDescent="0.2">
      <c r="A6" s="422"/>
      <c r="B6" s="357"/>
      <c r="C6" s="59"/>
      <c r="D6" s="423"/>
      <c r="E6" s="174"/>
      <c r="F6" s="30"/>
      <c r="G6" s="174"/>
      <c r="H6" s="174"/>
      <c r="I6" s="30"/>
      <c r="J6" s="174"/>
      <c r="K6" s="174"/>
      <c r="L6" s="30"/>
      <c r="M6" s="174"/>
      <c r="N6" s="174"/>
      <c r="O6" s="30"/>
      <c r="P6" s="174"/>
      <c r="Q6" s="174"/>
      <c r="R6" s="30"/>
      <c r="S6" s="174"/>
      <c r="T6" s="174"/>
      <c r="U6" s="30"/>
      <c r="V6" s="174"/>
      <c r="W6" s="174"/>
      <c r="X6" s="30"/>
      <c r="Y6" s="174"/>
      <c r="Z6" s="174"/>
      <c r="AA6" s="30"/>
      <c r="AB6" s="174"/>
      <c r="AC6" s="174"/>
      <c r="AD6" s="30"/>
      <c r="AE6" s="174"/>
      <c r="AF6" s="174"/>
      <c r="AG6" s="30"/>
      <c r="AH6" s="174"/>
      <c r="AI6" s="174"/>
      <c r="AJ6" s="30"/>
      <c r="AK6" s="174"/>
      <c r="AL6" s="174"/>
      <c r="AM6" s="30"/>
      <c r="AN6" s="174"/>
      <c r="AO6" s="174"/>
      <c r="AP6" s="30"/>
      <c r="AQ6" s="174"/>
      <c r="AR6" s="174"/>
      <c r="AS6" s="30"/>
      <c r="AT6" s="174"/>
      <c r="AU6" s="174"/>
      <c r="AV6" s="30"/>
      <c r="AW6" s="174"/>
      <c r="AX6" s="174"/>
      <c r="AY6" s="30"/>
      <c r="AZ6" s="174"/>
      <c r="BA6" s="174"/>
      <c r="BB6" s="30"/>
      <c r="BC6" s="174"/>
      <c r="BD6" s="174"/>
      <c r="BE6" s="30"/>
      <c r="BF6" s="174"/>
      <c r="BG6" s="174"/>
      <c r="BH6" s="30"/>
      <c r="BI6" s="174"/>
      <c r="BJ6" s="174"/>
      <c r="BK6" s="30"/>
      <c r="BL6" s="1026"/>
      <c r="BM6" s="1026"/>
      <c r="BN6" s="1026"/>
      <c r="BO6" s="1026"/>
      <c r="BP6" s="1026"/>
      <c r="BQ6" s="1026"/>
      <c r="BR6" s="1026"/>
      <c r="BS6" s="424"/>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row>
    <row r="7" spans="1:281" s="173" customFormat="1" ht="18" customHeight="1" x14ac:dyDescent="0.2">
      <c r="A7" s="356"/>
      <c r="B7" s="356" t="s">
        <v>56</v>
      </c>
      <c r="C7" s="148"/>
      <c r="D7" s="1170" t="str">
        <f>IF(COUNTIF(D$8:D$102,"nein"),"Nein",IF(COUNTIF(D$8:D$102,"Nachweis ausstehend"),"ausstehend",IF(COUNTIF(D$8:D$102,"ja"),"Ja","")))</f>
        <v/>
      </c>
      <c r="E7" s="1171"/>
      <c r="F7" s="812"/>
      <c r="G7" s="1170" t="str">
        <f>IF(COUNTIF(G$8:G$102,"nein"),"Nein",IF(COUNTIF(G$8:G$102,"Nachweis ausstehend"),"ausstehend",IF(COUNTIF(G$8:G$102,"ja"),"Ja","")))</f>
        <v/>
      </c>
      <c r="H7" s="1171"/>
      <c r="I7" s="812"/>
      <c r="J7" s="1170" t="str">
        <f>IF(COUNTIF(J$8:J$102,"nein"),"Nein",IF(COUNTIF(J$8:J$102,"Nachweis ausstehend"),"ausstehend",IF(COUNTIF(J$8:J$102,"ja"),"Ja","")))</f>
        <v/>
      </c>
      <c r="K7" s="1171"/>
      <c r="L7" s="812"/>
      <c r="M7" s="1170" t="str">
        <f>IF(COUNTIF(M$8:M$102,"nein"),"Nein",IF(COUNTIF(M$8:M$102,"Nachweis ausstehend"),"ausstehend",IF(COUNTIF(M$8:M$102,"ja"),"Ja","")))</f>
        <v/>
      </c>
      <c r="N7" s="1171"/>
      <c r="O7" s="812"/>
      <c r="P7" s="1170" t="str">
        <f>IF(COUNTIF(P$8:P$102,"nein"),"Nein",IF(COUNTIF(P$8:P$102,"Nachweis ausstehend"),"ausstehend",IF(COUNTIF(P$8:P$102,"ja"),"Ja","")))</f>
        <v/>
      </c>
      <c r="Q7" s="1171"/>
      <c r="R7" s="812"/>
      <c r="S7" s="1170" t="str">
        <f>IF(COUNTIF(S$8:S$102,"nein"),"Nein",IF(COUNTIF(S$8:S$102,"Nachweis ausstehend"),"ausstehend",IF(COUNTIF(S$8:S$102,"ja"),"Ja","")))</f>
        <v/>
      </c>
      <c r="T7" s="1171"/>
      <c r="U7" s="812"/>
      <c r="V7" s="1170" t="str">
        <f>IF(COUNTIF(V$8:V$102,"nein"),"Nein",IF(COUNTIF(V$8:V$102,"Nachweis ausstehend"),"ausstehend",IF(COUNTIF(V$8:V$102,"ja"),"Ja","")))</f>
        <v/>
      </c>
      <c r="W7" s="1171"/>
      <c r="X7" s="812"/>
      <c r="Y7" s="1170" t="str">
        <f>IF(COUNTIF(Y$8:Y$102,"nein"),"Nein",IF(COUNTIF(Y$8:Y$102,"Nachweis ausstehend"),"ausstehend",IF(COUNTIF(Y$8:Y$102,"ja"),"Ja","")))</f>
        <v/>
      </c>
      <c r="Z7" s="1171"/>
      <c r="AA7" s="812"/>
      <c r="AB7" s="1170" t="str">
        <f>IF(COUNTIF(AB$8:AB$102,"nein"),"Nein",IF(COUNTIF(AB$8:AB$102,"Nachweis ausstehend"),"ausstehend",IF(COUNTIF(AB$8:AB$102,"ja"),"Ja","")))</f>
        <v/>
      </c>
      <c r="AC7" s="1171"/>
      <c r="AD7" s="812"/>
      <c r="AE7" s="1170" t="str">
        <f>IF(COUNTIF(AE$8:AE$102,"nein"),"Nein",IF(COUNTIF(AE$8:AE$102,"Nachweis ausstehend"),"ausstehend",IF(COUNTIF(AE$8:AE$102,"ja"),"Ja","")))</f>
        <v/>
      </c>
      <c r="AF7" s="1171"/>
      <c r="AG7" s="812"/>
      <c r="AH7" s="1170" t="str">
        <f>IF(COUNTIF(AH$8:AH$102,"nein"),"Nein",IF(COUNTIF(AH$8:AH$102,"Nachweis ausstehend"),"ausstehend",IF(COUNTIF(AH$8:AH$102,"ja"),"Ja","")))</f>
        <v/>
      </c>
      <c r="AI7" s="1171"/>
      <c r="AJ7" s="812"/>
      <c r="AK7" s="1170" t="str">
        <f>IF(COUNTIF(AK$8:AK$102,"nein"),"Nein",IF(COUNTIF(AK$8:AK$102,"Nachweis ausstehend"),"ausstehend",IF(COUNTIF(AK$8:AK$102,"ja"),"Ja","")))</f>
        <v/>
      </c>
      <c r="AL7" s="1171"/>
      <c r="AM7" s="812"/>
      <c r="AN7" s="1170" t="str">
        <f>IF(COUNTIF(AN$8:AN$102,"nein"),"Nein",IF(COUNTIF(AN$8:AN$102,"Nachweis ausstehend"),"ausstehend",IF(COUNTIF(AN$8:AN$102,"ja"),"Ja","")))</f>
        <v/>
      </c>
      <c r="AO7" s="1171"/>
      <c r="AP7" s="812"/>
      <c r="AQ7" s="1170" t="str">
        <f>IF(COUNTIF(AQ$8:AQ$102,"nein"),"Nein",IF(COUNTIF(AQ$8:AQ$102,"Nachweis ausstehend"),"ausstehend",IF(COUNTIF(AQ$8:AQ$102,"ja"),"Ja","")))</f>
        <v/>
      </c>
      <c r="AR7" s="1171"/>
      <c r="AS7" s="812"/>
      <c r="AT7" s="1170" t="str">
        <f>IF(COUNTIF(AT$8:AT$102,"nein"),"Nein",IF(COUNTIF(AT$8:AT$102,"Nachweis ausstehend"),"ausstehend",IF(COUNTIF(AT$8:AT$102,"ja"),"Ja","")))</f>
        <v/>
      </c>
      <c r="AU7" s="1171"/>
      <c r="AV7" s="812"/>
      <c r="AW7" s="1170" t="str">
        <f>IF(COUNTIF(AW$8:AW$102,"nein"),"Nein",IF(COUNTIF(AW$8:AW$102,"Nachweis ausstehend"),"ausstehend",IF(COUNTIF(AW$8:AW$102,"ja"),"Ja","")))</f>
        <v/>
      </c>
      <c r="AX7" s="1171"/>
      <c r="AY7" s="812"/>
      <c r="AZ7" s="1170" t="str">
        <f>IF(COUNTIF(AZ$8:AZ$102,"nein"),"Nein",IF(COUNTIF(AZ$8:AZ$102,"Nachweis ausstehend"),"ausstehend",IF(COUNTIF(AZ$8:AZ$102,"ja"),"Ja","")))</f>
        <v/>
      </c>
      <c r="BA7" s="1171"/>
      <c r="BB7" s="812"/>
      <c r="BC7" s="1170" t="str">
        <f>IF(COUNTIF(BC$8:BC$102,"nein"),"Nein",IF(COUNTIF(BC$8:BC$102,"Nachweis ausstehend"),"ausstehend",IF(COUNTIF(BC$8:BC$102,"ja"),"Ja","")))</f>
        <v/>
      </c>
      <c r="BD7" s="1171"/>
      <c r="BE7" s="812"/>
      <c r="BF7" s="1170" t="str">
        <f>IF(COUNTIF(BF$8:BF$102,"nein"),"Nein",IF(COUNTIF(BF$8:BF$102,"Nachweis ausstehend"),"ausstehend",IF(COUNTIF(BF$8:BF$102,"ja"),"Ja","")))</f>
        <v/>
      </c>
      <c r="BG7" s="1171"/>
      <c r="BH7" s="812"/>
      <c r="BI7" s="1170" t="str">
        <f>IF(COUNTIF(BI$8:BI$102,"nein"),"Nein",IF(COUNTIF(BI$8:BI$102,"Nachweis ausstehend"),"ausstehend",IF(COUNTIF(BI$8:BI$102,"ja"),"Ja","")))</f>
        <v/>
      </c>
      <c r="BJ7" s="1171"/>
      <c r="BK7" s="812"/>
      <c r="BL7" s="1026"/>
      <c r="BM7" s="1026"/>
      <c r="BN7" s="1026"/>
      <c r="BO7" s="1026"/>
      <c r="BP7" s="1026"/>
      <c r="BQ7" s="1026"/>
      <c r="BR7" s="1026"/>
      <c r="BS7" s="169"/>
      <c r="BT7" s="813"/>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2"/>
      <c r="HK7" s="172"/>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c r="IW7" s="172"/>
      <c r="IX7" s="172"/>
      <c r="IY7" s="172"/>
      <c r="IZ7" s="172"/>
      <c r="JA7" s="172"/>
      <c r="JB7" s="172"/>
      <c r="JC7" s="172"/>
      <c r="JD7" s="172"/>
      <c r="JE7" s="172"/>
      <c r="JF7" s="172"/>
      <c r="JG7" s="172"/>
      <c r="JH7" s="172"/>
      <c r="JI7" s="172"/>
      <c r="JJ7" s="172"/>
      <c r="JK7" s="172"/>
      <c r="JL7" s="172"/>
      <c r="JM7" s="172"/>
      <c r="JN7" s="172"/>
      <c r="JO7" s="172"/>
      <c r="JP7" s="172"/>
      <c r="JQ7" s="172"/>
      <c r="JR7" s="172"/>
      <c r="JS7" s="172"/>
      <c r="JT7" s="172"/>
      <c r="JU7" s="172"/>
    </row>
    <row r="8" spans="1:281" s="654" customFormat="1" ht="27" customHeight="1" thickBot="1" x14ac:dyDescent="0.3">
      <c r="A8" s="648" t="str">
        <f>IF(B8="","","ATB 1")</f>
        <v>ATB 1</v>
      </c>
      <c r="B8" s="649" t="s">
        <v>346</v>
      </c>
      <c r="C8" s="650"/>
      <c r="D8" s="1174"/>
      <c r="E8" s="1175"/>
      <c r="F8" s="668"/>
      <c r="G8" s="1174"/>
      <c r="H8" s="1175"/>
      <c r="I8" s="668"/>
      <c r="J8" s="1174"/>
      <c r="K8" s="1175"/>
      <c r="L8" s="668"/>
      <c r="M8" s="1174"/>
      <c r="N8" s="1175"/>
      <c r="O8" s="668"/>
      <c r="P8" s="1174"/>
      <c r="Q8" s="1175"/>
      <c r="R8" s="668"/>
      <c r="S8" s="1174"/>
      <c r="T8" s="1175"/>
      <c r="U8" s="668"/>
      <c r="V8" s="1174"/>
      <c r="W8" s="1175"/>
      <c r="X8" s="668"/>
      <c r="Y8" s="1174"/>
      <c r="Z8" s="1175"/>
      <c r="AA8" s="668"/>
      <c r="AB8" s="1174"/>
      <c r="AC8" s="1175"/>
      <c r="AD8" s="668"/>
      <c r="AE8" s="1174"/>
      <c r="AF8" s="1175"/>
      <c r="AG8" s="668"/>
      <c r="AH8" s="1174"/>
      <c r="AI8" s="1175"/>
      <c r="AJ8" s="668"/>
      <c r="AK8" s="1174"/>
      <c r="AL8" s="1175"/>
      <c r="AM8" s="668"/>
      <c r="AN8" s="1174"/>
      <c r="AO8" s="1175"/>
      <c r="AP8" s="668"/>
      <c r="AQ8" s="1174"/>
      <c r="AR8" s="1175"/>
      <c r="AS8" s="668"/>
      <c r="AT8" s="1174"/>
      <c r="AU8" s="1175"/>
      <c r="AV8" s="668"/>
      <c r="AW8" s="1174"/>
      <c r="AX8" s="1175"/>
      <c r="AY8" s="668"/>
      <c r="AZ8" s="1174"/>
      <c r="BA8" s="1175"/>
      <c r="BB8" s="668"/>
      <c r="BC8" s="1174"/>
      <c r="BD8" s="1175"/>
      <c r="BE8" s="668"/>
      <c r="BF8" s="1174"/>
      <c r="BG8" s="1175"/>
      <c r="BH8" s="668"/>
      <c r="BI8" s="1174"/>
      <c r="BJ8" s="1175"/>
      <c r="BK8" s="669"/>
      <c r="BL8" s="1026"/>
      <c r="BM8" s="1026"/>
      <c r="BN8" s="1026"/>
      <c r="BO8" s="1026"/>
      <c r="BP8" s="1026"/>
      <c r="BQ8" s="1026"/>
      <c r="BR8" s="1026"/>
      <c r="BS8" s="652"/>
      <c r="BT8" s="652"/>
      <c r="BU8" s="652"/>
      <c r="BV8" s="652"/>
      <c r="BW8" s="652"/>
      <c r="BX8" s="652"/>
      <c r="BY8" s="652"/>
      <c r="BZ8" s="652"/>
      <c r="CA8" s="652"/>
      <c r="CB8" s="652"/>
      <c r="CC8" s="652"/>
      <c r="CD8" s="652"/>
      <c r="CE8" s="652"/>
      <c r="CF8" s="652"/>
      <c r="CG8" s="652"/>
      <c r="CH8" s="652"/>
      <c r="CI8" s="652"/>
      <c r="CJ8" s="652"/>
      <c r="CK8" s="652"/>
      <c r="CL8" s="652"/>
      <c r="CM8" s="652"/>
      <c r="CN8" s="652"/>
      <c r="CO8" s="652"/>
      <c r="CP8" s="652"/>
      <c r="CQ8" s="652"/>
      <c r="CR8" s="652"/>
      <c r="CS8" s="652"/>
      <c r="CT8" s="652"/>
      <c r="CU8" s="652"/>
      <c r="CV8" s="652"/>
      <c r="CW8" s="652"/>
      <c r="CX8" s="652"/>
      <c r="CY8" s="652"/>
      <c r="CZ8" s="652"/>
      <c r="DA8" s="652"/>
      <c r="DB8" s="652"/>
      <c r="DC8" s="652"/>
      <c r="DD8" s="652"/>
      <c r="DE8" s="652"/>
      <c r="DF8" s="652"/>
      <c r="DG8" s="652"/>
      <c r="DH8" s="652"/>
      <c r="DI8" s="652"/>
      <c r="DJ8" s="652"/>
      <c r="DK8" s="652"/>
      <c r="DL8" s="652"/>
      <c r="DM8" s="652"/>
      <c r="DN8" s="652"/>
      <c r="DO8" s="652"/>
      <c r="DP8" s="652"/>
      <c r="DQ8" s="652"/>
      <c r="DR8" s="652"/>
      <c r="DS8" s="652"/>
      <c r="DT8" s="652"/>
      <c r="DU8" s="652"/>
      <c r="DV8" s="652"/>
      <c r="DW8" s="652"/>
      <c r="DX8" s="652"/>
      <c r="DY8" s="652"/>
      <c r="DZ8" s="652"/>
      <c r="EA8" s="652"/>
      <c r="EB8" s="652"/>
      <c r="EC8" s="652"/>
      <c r="ED8" s="652"/>
      <c r="EE8" s="652"/>
      <c r="EF8" s="652"/>
      <c r="EG8" s="652"/>
      <c r="EH8" s="652"/>
      <c r="EI8" s="652"/>
      <c r="EJ8" s="652"/>
      <c r="EK8" s="652"/>
      <c r="EL8" s="652"/>
      <c r="EM8" s="652"/>
      <c r="EN8" s="652"/>
      <c r="EO8" s="652"/>
      <c r="EP8" s="652"/>
      <c r="EQ8" s="652"/>
      <c r="ER8" s="652"/>
      <c r="ES8" s="652"/>
      <c r="ET8" s="652"/>
      <c r="EU8" s="652"/>
      <c r="EV8" s="652"/>
      <c r="EW8" s="652"/>
      <c r="EX8" s="652"/>
      <c r="EY8" s="652"/>
      <c r="EZ8" s="652"/>
      <c r="FA8" s="652"/>
      <c r="FB8" s="652"/>
      <c r="FC8" s="652"/>
      <c r="FD8" s="652"/>
      <c r="FE8" s="652"/>
      <c r="FF8" s="652"/>
      <c r="FG8" s="652"/>
      <c r="FH8" s="652"/>
      <c r="FI8" s="652"/>
      <c r="FJ8" s="652"/>
      <c r="FK8" s="652"/>
      <c r="FL8" s="652"/>
      <c r="FM8" s="652"/>
      <c r="FN8" s="652"/>
      <c r="FO8" s="652"/>
      <c r="FP8" s="652"/>
      <c r="FQ8" s="652"/>
      <c r="FR8" s="652"/>
      <c r="FS8" s="652"/>
      <c r="FT8" s="652"/>
      <c r="FU8" s="652"/>
      <c r="FV8" s="652"/>
      <c r="FW8" s="652"/>
      <c r="FX8" s="652"/>
      <c r="FY8" s="652"/>
      <c r="FZ8" s="652"/>
      <c r="GA8" s="652"/>
      <c r="GB8" s="652"/>
      <c r="GC8" s="652"/>
      <c r="GD8" s="652"/>
      <c r="GE8" s="652"/>
      <c r="GF8" s="652"/>
      <c r="GG8" s="652"/>
      <c r="GH8" s="652"/>
      <c r="GI8" s="652"/>
      <c r="GJ8" s="652"/>
      <c r="GK8" s="652"/>
      <c r="GL8" s="652"/>
      <c r="GM8" s="652"/>
      <c r="GN8" s="652"/>
      <c r="GO8" s="652"/>
      <c r="GP8" s="652"/>
      <c r="GQ8" s="652"/>
      <c r="GR8" s="652"/>
      <c r="GS8" s="652"/>
      <c r="GT8" s="652"/>
      <c r="GU8" s="652"/>
      <c r="GV8" s="652"/>
      <c r="GW8" s="652"/>
      <c r="GX8" s="652"/>
      <c r="GY8" s="652"/>
      <c r="GZ8" s="652"/>
      <c r="HA8" s="652"/>
      <c r="HB8" s="652"/>
      <c r="HC8" s="652"/>
      <c r="HD8" s="652"/>
      <c r="HE8" s="652"/>
      <c r="HF8" s="652"/>
      <c r="HG8" s="652"/>
      <c r="HH8" s="652"/>
      <c r="HI8" s="652"/>
      <c r="HJ8" s="653"/>
      <c r="HK8" s="653"/>
      <c r="HL8" s="653"/>
      <c r="HM8" s="653"/>
      <c r="HN8" s="653"/>
      <c r="HO8" s="653"/>
      <c r="HP8" s="653"/>
      <c r="HQ8" s="653"/>
      <c r="HR8" s="653"/>
      <c r="HS8" s="653"/>
      <c r="HT8" s="653"/>
      <c r="HU8" s="653"/>
      <c r="HV8" s="653"/>
      <c r="HW8" s="653"/>
      <c r="HX8" s="653"/>
      <c r="HY8" s="653"/>
      <c r="HZ8" s="653"/>
      <c r="IA8" s="653"/>
      <c r="IB8" s="653"/>
      <c r="IC8" s="653"/>
      <c r="ID8" s="653"/>
      <c r="IE8" s="653"/>
      <c r="IF8" s="653"/>
      <c r="IG8" s="653"/>
      <c r="IH8" s="653"/>
      <c r="II8" s="653"/>
      <c r="IJ8" s="653"/>
      <c r="IK8" s="653"/>
      <c r="IL8" s="653"/>
      <c r="IM8" s="653"/>
      <c r="IN8" s="653"/>
      <c r="IO8" s="653"/>
      <c r="IP8" s="653"/>
      <c r="IQ8" s="653"/>
      <c r="IR8" s="653"/>
      <c r="IS8" s="653"/>
      <c r="IT8" s="653"/>
      <c r="IU8" s="653"/>
      <c r="IV8" s="653"/>
      <c r="IW8" s="653"/>
      <c r="IX8" s="653"/>
      <c r="IY8" s="653"/>
      <c r="IZ8" s="653"/>
      <c r="JA8" s="653"/>
      <c r="JB8" s="653"/>
      <c r="JC8" s="653"/>
      <c r="JD8" s="653"/>
      <c r="JE8" s="653"/>
      <c r="JF8" s="653"/>
      <c r="JG8" s="653"/>
      <c r="JH8" s="653"/>
      <c r="JI8" s="653"/>
      <c r="JJ8" s="653"/>
      <c r="JK8" s="653"/>
    </row>
    <row r="9" spans="1:281" s="427" customFormat="1" ht="128.25" customHeight="1" x14ac:dyDescent="0.2">
      <c r="A9" s="63"/>
      <c r="B9" s="317" t="str">
        <f>IF($B8=$B$126,$D$126,IF($B8=$B$127,$D$127,IF($B8=$B$128,$D$128,IF($B8=$B$129,$D$129,IF($B8=$B$130,$D$130,IF($B8=$B$131,$D$131,IF($B8=$B$132,$D$132,IF($B8=$B$133,$D$133,IF($B8=$B$134,$D$134,IF($B8=$B$135,$D$135,IF($B8=$B$136,$D$136,IF($B8=$B$137,$D$137,IF($B8=$B$138,$D$138,IF($B8=$B$139,$D$139,IF($B8=$B$140,$D$140,IF($B8=$B$141,$D$141,IF($B8=$B$142,$D$142,IF($B8=$B$143,$D$143,IF($B8=$B$144,$D$144,IF($B8=$B$145,$D$145,IF($B8=$B$146,$D$146,IF($B8=$B$147,$D$147,IF($B8=$B$148,$D$148,IF($B8=$B$149,$D$149,IF($B8=$B$150,$D$150,IF($B8=$B$151,$D$151,IF($B8=$B$152,$D$152,IF($B8=$B$153,$D$153,IF($B8=$B$154,$D$154,IF($B8=$B$155,$D$155,IF($B8=$B$156,$D$156,IF($B8=$B$157,$D$157,IF($B8=$B$158,$D$158,IF($B8=$B$159,$D$159,IF($B8=$B$160,$D$160,IF($B8=$B$161,$D$161,IF($B8=$B$162,$D$162,IF($B8=$B$163,$D$163,IF($B8=$B$164,$D$164,IF($B8=$B$165,$D$165))))))))))))))))))))))))))))))))))))))))</f>
        <v>Der Anbieter bzw. jeder Teilnehmer der Bietergemeinschaft bestätigt im Dokument „Bestätigung Einhaltung Art. 12 Interkantonale Vereinbarung über das öffentliche Beschaffungswesen (IVöB) und weitere Bestätigungen" die Einhaltung der dort genannten Bestimmungen und legt das vollständig und wahrheitsgemäss ausgefüllte Dokument dem Angebot bei. Sofern Subunternehmen im Angebot genannt werden, wird von den Subunternehmen des Zuschlagsempfängers zu gegebener Zeit das genannte Dokument nachgefordert.</v>
      </c>
      <c r="C9" s="128"/>
      <c r="D9" s="1176"/>
      <c r="E9" s="1177"/>
      <c r="F9" s="2"/>
      <c r="G9" s="1176"/>
      <c r="H9" s="1177"/>
      <c r="I9" s="2"/>
      <c r="J9" s="1176"/>
      <c r="K9" s="1177"/>
      <c r="L9" s="2"/>
      <c r="M9" s="1176"/>
      <c r="N9" s="1177"/>
      <c r="O9" s="2"/>
      <c r="P9" s="1176"/>
      <c r="Q9" s="1177"/>
      <c r="R9" s="2"/>
      <c r="S9" s="1176"/>
      <c r="T9" s="1177"/>
      <c r="U9" s="2"/>
      <c r="V9" s="1176"/>
      <c r="W9" s="1177"/>
      <c r="X9" s="2"/>
      <c r="Y9" s="1176"/>
      <c r="Z9" s="1177"/>
      <c r="AA9" s="2"/>
      <c r="AB9" s="1176"/>
      <c r="AC9" s="1177"/>
      <c r="AD9" s="2"/>
      <c r="AE9" s="1176"/>
      <c r="AF9" s="1177"/>
      <c r="AG9" s="2"/>
      <c r="AH9" s="1176"/>
      <c r="AI9" s="1177"/>
      <c r="AJ9" s="2"/>
      <c r="AK9" s="1176"/>
      <c r="AL9" s="1177"/>
      <c r="AM9" s="2"/>
      <c r="AN9" s="1176"/>
      <c r="AO9" s="1177"/>
      <c r="AP9" s="2"/>
      <c r="AQ9" s="1176"/>
      <c r="AR9" s="1177"/>
      <c r="AS9" s="2"/>
      <c r="AT9" s="1176"/>
      <c r="AU9" s="1177"/>
      <c r="AV9" s="2"/>
      <c r="AW9" s="1176"/>
      <c r="AX9" s="1177"/>
      <c r="AY9" s="2"/>
      <c r="AZ9" s="1176"/>
      <c r="BA9" s="1177"/>
      <c r="BB9" s="2"/>
      <c r="BC9" s="1176"/>
      <c r="BD9" s="1177"/>
      <c r="BE9" s="2"/>
      <c r="BF9" s="1176"/>
      <c r="BG9" s="1177"/>
      <c r="BH9" s="2"/>
      <c r="BI9" s="1176"/>
      <c r="BJ9" s="1177"/>
      <c r="BK9" s="30"/>
      <c r="BL9" s="1026"/>
      <c r="BM9" s="1026"/>
      <c r="BN9" s="1026"/>
      <c r="BO9" s="1026"/>
      <c r="BP9" s="1026"/>
      <c r="BQ9" s="1026"/>
      <c r="BR9" s="1026"/>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c r="GK9" s="174"/>
      <c r="GL9" s="174"/>
      <c r="GM9" s="174"/>
      <c r="GN9" s="174"/>
      <c r="GO9" s="174"/>
      <c r="GP9" s="174"/>
      <c r="GQ9" s="174"/>
      <c r="GR9" s="174"/>
      <c r="GS9" s="174"/>
      <c r="GT9" s="174"/>
      <c r="GU9" s="174"/>
      <c r="GV9" s="174"/>
      <c r="GW9" s="174"/>
      <c r="GX9" s="174"/>
      <c r="GY9" s="174"/>
      <c r="GZ9" s="174"/>
      <c r="HA9" s="174"/>
      <c r="HB9" s="174"/>
      <c r="HC9" s="174"/>
      <c r="HD9" s="174"/>
      <c r="HE9" s="174"/>
      <c r="HF9" s="174"/>
      <c r="HG9" s="174"/>
      <c r="HH9" s="174"/>
      <c r="HI9" s="174"/>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row>
    <row r="10" spans="1:281" s="428" customFormat="1" ht="18" customHeight="1" x14ac:dyDescent="0.2">
      <c r="A10" s="63"/>
      <c r="B10" s="374"/>
      <c r="C10" s="129"/>
      <c r="D10" s="1172"/>
      <c r="E10" s="1173"/>
      <c r="F10" s="2"/>
      <c r="G10" s="1172"/>
      <c r="H10" s="1173"/>
      <c r="I10" s="2"/>
      <c r="J10" s="1172"/>
      <c r="K10" s="1173"/>
      <c r="L10" s="2"/>
      <c r="M10" s="1172"/>
      <c r="N10" s="1173"/>
      <c r="O10" s="2"/>
      <c r="P10" s="1172"/>
      <c r="Q10" s="1173"/>
      <c r="R10" s="2"/>
      <c r="S10" s="1172"/>
      <c r="T10" s="1173"/>
      <c r="U10" s="2"/>
      <c r="V10" s="1172"/>
      <c r="W10" s="1173"/>
      <c r="X10" s="2"/>
      <c r="Y10" s="1172"/>
      <c r="Z10" s="1173"/>
      <c r="AA10" s="2"/>
      <c r="AB10" s="1172"/>
      <c r="AC10" s="1173"/>
      <c r="AD10" s="2"/>
      <c r="AE10" s="1172"/>
      <c r="AF10" s="1173"/>
      <c r="AG10" s="2"/>
      <c r="AH10" s="1172"/>
      <c r="AI10" s="1173"/>
      <c r="AJ10" s="2"/>
      <c r="AK10" s="1172"/>
      <c r="AL10" s="1173"/>
      <c r="AM10" s="2"/>
      <c r="AN10" s="1172"/>
      <c r="AO10" s="1173"/>
      <c r="AP10" s="2"/>
      <c r="AQ10" s="1172"/>
      <c r="AR10" s="1173"/>
      <c r="AS10" s="2"/>
      <c r="AT10" s="1172"/>
      <c r="AU10" s="1173"/>
      <c r="AV10" s="2"/>
      <c r="AW10" s="1172"/>
      <c r="AX10" s="1173"/>
      <c r="AY10" s="2"/>
      <c r="AZ10" s="1172"/>
      <c r="BA10" s="1173"/>
      <c r="BB10" s="2"/>
      <c r="BC10" s="1172"/>
      <c r="BD10" s="1173"/>
      <c r="BE10" s="2"/>
      <c r="BF10" s="1172"/>
      <c r="BG10" s="1173"/>
      <c r="BH10" s="2"/>
      <c r="BI10" s="1172"/>
      <c r="BJ10" s="1173"/>
      <c r="BK10" s="30"/>
      <c r="BL10" s="31"/>
      <c r="BM10" s="31"/>
      <c r="BN10" s="31"/>
      <c r="BO10" s="31"/>
      <c r="BP10" s="31"/>
      <c r="BQ10" s="31"/>
      <c r="BR10" s="31"/>
      <c r="BS10" s="174"/>
      <c r="BT10" s="175"/>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c r="EV10" s="176"/>
      <c r="EW10" s="176"/>
      <c r="EX10" s="176"/>
      <c r="EY10" s="176"/>
      <c r="EZ10" s="176"/>
      <c r="FA10" s="176"/>
      <c r="FB10" s="176"/>
      <c r="FC10" s="176"/>
      <c r="FD10" s="176"/>
      <c r="FE10" s="176"/>
      <c r="FF10" s="176"/>
      <c r="FG10" s="176"/>
      <c r="FH10" s="176"/>
      <c r="FI10" s="176"/>
      <c r="FJ10" s="176"/>
      <c r="FK10" s="176"/>
      <c r="FL10" s="176"/>
      <c r="FM10" s="176"/>
      <c r="FN10" s="176"/>
      <c r="FO10" s="176"/>
      <c r="FP10" s="176"/>
      <c r="FQ10" s="176"/>
      <c r="FR10" s="176"/>
      <c r="FS10" s="176"/>
      <c r="FT10" s="176"/>
      <c r="FU10" s="176"/>
      <c r="FV10" s="176"/>
      <c r="FW10" s="175"/>
      <c r="FX10" s="175"/>
      <c r="FY10" s="175"/>
      <c r="FZ10" s="175"/>
      <c r="GA10" s="175"/>
      <c r="GB10" s="175"/>
      <c r="GC10" s="175"/>
      <c r="GD10" s="175"/>
      <c r="GE10" s="175"/>
      <c r="GF10" s="175"/>
      <c r="GG10" s="175"/>
      <c r="GH10" s="175"/>
      <c r="GI10" s="175"/>
      <c r="GJ10" s="175"/>
      <c r="GK10" s="175"/>
      <c r="GL10" s="175"/>
      <c r="GM10" s="175"/>
      <c r="GN10" s="175"/>
      <c r="GO10" s="175"/>
      <c r="GP10" s="175"/>
      <c r="GQ10" s="175"/>
      <c r="GR10" s="175"/>
      <c r="GS10" s="175"/>
      <c r="GT10" s="175"/>
      <c r="GU10" s="175"/>
      <c r="GV10" s="175"/>
      <c r="GW10" s="175"/>
      <c r="GX10" s="175"/>
      <c r="GY10" s="175"/>
      <c r="GZ10" s="175"/>
      <c r="HA10" s="175"/>
      <c r="HB10" s="175"/>
      <c r="HC10" s="175"/>
      <c r="HD10" s="175"/>
      <c r="HE10" s="175"/>
      <c r="HF10" s="175"/>
      <c r="HG10" s="175"/>
      <c r="HH10" s="175"/>
      <c r="HI10" s="175"/>
      <c r="HJ10" s="175"/>
      <c r="HK10" s="175"/>
      <c r="HL10" s="175"/>
      <c r="HM10" s="175"/>
      <c r="HN10" s="175"/>
      <c r="HO10" s="175"/>
      <c r="HP10" s="175"/>
      <c r="HQ10" s="175"/>
      <c r="HR10" s="175"/>
      <c r="HS10" s="175"/>
      <c r="HT10" s="175"/>
      <c r="HU10" s="175"/>
      <c r="HV10" s="175"/>
      <c r="HW10" s="175"/>
      <c r="HX10" s="175"/>
      <c r="HY10" s="175"/>
      <c r="HZ10" s="175"/>
      <c r="IA10" s="175"/>
      <c r="IB10" s="175"/>
      <c r="IC10" s="175"/>
      <c r="ID10" s="175"/>
      <c r="IE10" s="175"/>
      <c r="IF10" s="175"/>
      <c r="IG10" s="175"/>
      <c r="IH10" s="175"/>
      <c r="II10" s="175"/>
      <c r="IJ10" s="175"/>
      <c r="IK10" s="175"/>
      <c r="IL10" s="175"/>
      <c r="IM10" s="175"/>
      <c r="IN10" s="175"/>
      <c r="IO10" s="175"/>
      <c r="IP10" s="175"/>
      <c r="IQ10" s="175"/>
      <c r="IR10" s="175"/>
      <c r="IS10" s="175"/>
      <c r="IT10" s="175"/>
      <c r="IU10" s="175"/>
      <c r="IV10" s="175"/>
      <c r="IW10" s="175"/>
      <c r="IX10" s="175"/>
      <c r="IY10" s="175"/>
      <c r="IZ10" s="175"/>
      <c r="JA10" s="175"/>
      <c r="JB10" s="175"/>
      <c r="JC10" s="175"/>
      <c r="JD10" s="175"/>
      <c r="JE10" s="175"/>
      <c r="JF10" s="175"/>
      <c r="JG10" s="175"/>
      <c r="JH10" s="175"/>
      <c r="JI10" s="175"/>
      <c r="JJ10" s="175"/>
      <c r="JK10" s="175"/>
    </row>
    <row r="11" spans="1:281" s="654" customFormat="1" ht="27" customHeight="1" thickBot="1" x14ac:dyDescent="0.3">
      <c r="A11" s="648" t="str">
        <f>IF(B11="","","ATB 2")</f>
        <v>ATB 2</v>
      </c>
      <c r="B11" s="649" t="s">
        <v>68</v>
      </c>
      <c r="C11" s="650"/>
      <c r="D11" s="1174"/>
      <c r="E11" s="1175"/>
      <c r="F11" s="668"/>
      <c r="G11" s="1174"/>
      <c r="H11" s="1175"/>
      <c r="I11" s="668"/>
      <c r="J11" s="1174"/>
      <c r="K11" s="1175"/>
      <c r="L11" s="668"/>
      <c r="M11" s="1174"/>
      <c r="N11" s="1175"/>
      <c r="O11" s="668"/>
      <c r="P11" s="1174"/>
      <c r="Q11" s="1175"/>
      <c r="R11" s="668"/>
      <c r="S11" s="1174"/>
      <c r="T11" s="1175"/>
      <c r="U11" s="668"/>
      <c r="V11" s="1174"/>
      <c r="W11" s="1175"/>
      <c r="X11" s="668"/>
      <c r="Y11" s="1174"/>
      <c r="Z11" s="1175"/>
      <c r="AA11" s="668"/>
      <c r="AB11" s="1174"/>
      <c r="AC11" s="1175"/>
      <c r="AD11" s="668"/>
      <c r="AE11" s="1174"/>
      <c r="AF11" s="1175"/>
      <c r="AG11" s="668"/>
      <c r="AH11" s="1174"/>
      <c r="AI11" s="1175"/>
      <c r="AJ11" s="668"/>
      <c r="AK11" s="1174"/>
      <c r="AL11" s="1175"/>
      <c r="AM11" s="668"/>
      <c r="AN11" s="1174"/>
      <c r="AO11" s="1175"/>
      <c r="AP11" s="668"/>
      <c r="AQ11" s="1174"/>
      <c r="AR11" s="1175"/>
      <c r="AS11" s="668"/>
      <c r="AT11" s="1174"/>
      <c r="AU11" s="1175"/>
      <c r="AV11" s="668"/>
      <c r="AW11" s="1174"/>
      <c r="AX11" s="1175"/>
      <c r="AY11" s="668"/>
      <c r="AZ11" s="1174"/>
      <c r="BA11" s="1175"/>
      <c r="BB11" s="668"/>
      <c r="BC11" s="1174"/>
      <c r="BD11" s="1175"/>
      <c r="BE11" s="668"/>
      <c r="BF11" s="1174"/>
      <c r="BG11" s="1175"/>
      <c r="BH11" s="668"/>
      <c r="BI11" s="1174"/>
      <c r="BJ11" s="1175"/>
      <c r="BK11" s="669"/>
      <c r="BL11" s="665"/>
      <c r="BM11" s="665"/>
      <c r="BN11" s="665"/>
      <c r="BO11" s="665"/>
      <c r="BP11" s="665"/>
      <c r="BQ11" s="665"/>
      <c r="BR11" s="665"/>
      <c r="BS11" s="652"/>
      <c r="BT11" s="652"/>
      <c r="BU11" s="655"/>
      <c r="BV11" s="655"/>
      <c r="BW11" s="655"/>
      <c r="BX11" s="655"/>
      <c r="BY11" s="655"/>
      <c r="BZ11" s="655"/>
      <c r="CA11" s="655"/>
      <c r="CB11" s="655"/>
      <c r="CC11" s="655"/>
      <c r="CD11" s="655"/>
      <c r="CE11" s="655"/>
      <c r="CF11" s="655"/>
      <c r="CG11" s="655"/>
      <c r="CH11" s="655"/>
      <c r="CI11" s="655"/>
      <c r="CJ11" s="655"/>
      <c r="CK11" s="655"/>
      <c r="CL11" s="655"/>
      <c r="CM11" s="655"/>
      <c r="CN11" s="655"/>
      <c r="CO11" s="655"/>
      <c r="CP11" s="655"/>
      <c r="CQ11" s="655"/>
      <c r="CR11" s="655"/>
      <c r="CS11" s="655"/>
      <c r="CT11" s="655"/>
      <c r="CU11" s="655"/>
      <c r="CV11" s="655"/>
      <c r="CW11" s="655"/>
      <c r="CX11" s="655"/>
      <c r="CY11" s="655"/>
      <c r="CZ11" s="655"/>
      <c r="DA11" s="655"/>
      <c r="DB11" s="655"/>
      <c r="DC11" s="655"/>
      <c r="DD11" s="655"/>
      <c r="DE11" s="655"/>
      <c r="DF11" s="655"/>
      <c r="DG11" s="655"/>
      <c r="DH11" s="655"/>
      <c r="DI11" s="655"/>
      <c r="DJ11" s="655"/>
      <c r="DK11" s="655"/>
      <c r="DL11" s="655"/>
      <c r="DM11" s="655"/>
      <c r="DN11" s="655"/>
      <c r="DO11" s="655"/>
      <c r="DP11" s="655"/>
      <c r="DQ11" s="655"/>
      <c r="DR11" s="655"/>
      <c r="DS11" s="655"/>
      <c r="DT11" s="655"/>
      <c r="DU11" s="655"/>
      <c r="DV11" s="655"/>
      <c r="DW11" s="655"/>
      <c r="DX11" s="655"/>
      <c r="DY11" s="655"/>
      <c r="DZ11" s="655"/>
      <c r="EA11" s="655"/>
      <c r="EB11" s="655"/>
      <c r="EC11" s="655"/>
      <c r="ED11" s="655"/>
      <c r="EE11" s="655"/>
      <c r="EF11" s="655"/>
      <c r="EG11" s="655"/>
      <c r="EH11" s="655"/>
      <c r="EI11" s="655"/>
      <c r="EJ11" s="655"/>
      <c r="EK11" s="655"/>
      <c r="EL11" s="655"/>
      <c r="EM11" s="655"/>
      <c r="EN11" s="655"/>
      <c r="EO11" s="655"/>
      <c r="EP11" s="655"/>
      <c r="EQ11" s="655"/>
      <c r="ER11" s="655"/>
      <c r="ES11" s="655"/>
      <c r="ET11" s="655"/>
      <c r="EU11" s="655"/>
      <c r="EV11" s="655"/>
      <c r="EW11" s="655"/>
      <c r="EX11" s="655"/>
      <c r="EY11" s="655"/>
      <c r="EZ11" s="655"/>
      <c r="FA11" s="655"/>
      <c r="FB11" s="655"/>
      <c r="FC11" s="655"/>
      <c r="FD11" s="655"/>
      <c r="FE11" s="655"/>
      <c r="FF11" s="655"/>
      <c r="FG11" s="655"/>
      <c r="FH11" s="655"/>
      <c r="FI11" s="655"/>
      <c r="FJ11" s="655"/>
      <c r="FK11" s="655"/>
      <c r="FL11" s="655"/>
      <c r="FM11" s="655"/>
      <c r="FN11" s="655"/>
      <c r="FO11" s="655"/>
      <c r="FP11" s="655"/>
      <c r="FQ11" s="655"/>
      <c r="FR11" s="655"/>
      <c r="FS11" s="655"/>
      <c r="FT11" s="655"/>
      <c r="FU11" s="655"/>
      <c r="FV11" s="655"/>
      <c r="FW11" s="652"/>
      <c r="FX11" s="652"/>
      <c r="FY11" s="652"/>
      <c r="FZ11" s="652"/>
      <c r="GA11" s="652"/>
      <c r="GB11" s="652"/>
      <c r="GC11" s="652"/>
      <c r="GD11" s="652"/>
      <c r="GE11" s="652"/>
      <c r="GF11" s="652"/>
      <c r="GG11" s="652"/>
      <c r="GH11" s="652"/>
      <c r="GI11" s="652"/>
      <c r="GJ11" s="652"/>
      <c r="GK11" s="652"/>
      <c r="GL11" s="652"/>
      <c r="GM11" s="652"/>
      <c r="GN11" s="652"/>
      <c r="GO11" s="652"/>
      <c r="GP11" s="652"/>
      <c r="GQ11" s="652"/>
      <c r="GR11" s="652"/>
      <c r="GS11" s="652"/>
      <c r="GT11" s="652"/>
      <c r="GU11" s="652"/>
      <c r="GV11" s="652"/>
      <c r="GW11" s="652"/>
      <c r="GX11" s="652"/>
      <c r="GY11" s="652"/>
      <c r="GZ11" s="652"/>
      <c r="HA11" s="652"/>
      <c r="HB11" s="652"/>
      <c r="HC11" s="652"/>
      <c r="HD11" s="652"/>
      <c r="HE11" s="652"/>
      <c r="HF11" s="652"/>
      <c r="HG11" s="652"/>
      <c r="HH11" s="652"/>
      <c r="HI11" s="652"/>
      <c r="HJ11" s="653"/>
      <c r="HK11" s="653"/>
      <c r="HL11" s="653"/>
      <c r="HM11" s="653"/>
      <c r="HN11" s="653"/>
      <c r="HO11" s="653"/>
      <c r="HP11" s="653"/>
      <c r="HQ11" s="653"/>
      <c r="HR11" s="653"/>
      <c r="HS11" s="653"/>
      <c r="HT11" s="653"/>
      <c r="HU11" s="653"/>
      <c r="HV11" s="653"/>
      <c r="HW11" s="653"/>
      <c r="HX11" s="653"/>
      <c r="HY11" s="653"/>
      <c r="HZ11" s="653"/>
      <c r="IA11" s="653"/>
      <c r="IB11" s="653"/>
      <c r="IC11" s="653"/>
      <c r="ID11" s="653"/>
      <c r="IE11" s="653"/>
      <c r="IF11" s="653"/>
      <c r="IG11" s="653"/>
      <c r="IH11" s="653"/>
      <c r="II11" s="653"/>
      <c r="IJ11" s="653"/>
      <c r="IK11" s="653"/>
      <c r="IL11" s="653"/>
      <c r="IM11" s="653"/>
      <c r="IN11" s="653"/>
      <c r="IO11" s="653"/>
      <c r="IP11" s="653"/>
      <c r="IQ11" s="653"/>
      <c r="IR11" s="653"/>
      <c r="IS11" s="653"/>
      <c r="IT11" s="653"/>
      <c r="IU11" s="653"/>
      <c r="IV11" s="653"/>
      <c r="IW11" s="653"/>
      <c r="IX11" s="653"/>
      <c r="IY11" s="653"/>
      <c r="IZ11" s="653"/>
      <c r="JA11" s="653"/>
      <c r="JB11" s="653"/>
      <c r="JC11" s="653"/>
      <c r="JD11" s="653"/>
      <c r="JE11" s="653"/>
      <c r="JF11" s="653"/>
      <c r="JG11" s="653"/>
      <c r="JH11" s="653"/>
      <c r="JI11" s="653"/>
      <c r="JJ11" s="653"/>
      <c r="JK11" s="653"/>
    </row>
    <row r="12" spans="1:281" s="427" customFormat="1" ht="89.25" x14ac:dyDescent="0.2">
      <c r="A12" s="63"/>
      <c r="B12" s="317" t="str">
        <f>IF($B11=$B$126,$D$126,IF($B11=$B$127,$D$127,IF($B11=$B$128,$D$128,IF($B11=$B$129,$D$129,IF($B11=$B$130,$D$130,IF($B11=$B$131,$D$131,IF($B11=$B$132,$D$132,IF($B11=$B$133,$D$133,IF($B11=$B$134,$D$134,IF($B11=$B$135,$D$135,IF($B11=$B$136,$D$136,IF($B11=$B$137,$D$137,IF($B11=$B$138,$D$138,IF($B11=$B$139,$D$139,IF($B11=$B$140,$D$140,IF($B11=$B$141,$D$141,IF($B11=$B$142,$D$142,IF($B11=$B$143,$D$143,IF($B11=$B$144,$D$144,IF($B11=$B$145,$D$145,IF($B11=$B$146,$D$146,IF($B11=$B$147,$D$147,IF($B11=$B$148,$D$148,IF($B11=$B$149,$D$149,IF($B11=$B$150,$D$150,IF($B11=$B$151,$D$151,IF($B11=$B$152,$D$152,IF($B11=$B$153,$D$153,IF($B11=$B$154,$D$154,IF($B11=$B$155,$D$155,IF($B11=$B$156,$D$156,IF($B11=$B$157,$D$157,IF($B11=$B$158,$D$158,IF($B11=$B$159,$D$159,IF($B11=$B$160,$D$160,IF($B11=$B$161,$D$161,IF($B11=$B$162,$D$162,IF($B11=$B$163,$D$163,IF($B11=$B$164,$D$164,IF($B11=$B$165,$D$165))))))))))))))))))))))))))))))))))))))))</f>
        <v>Der Anbieter bzw. jeder Teilnehmer der Bietergemeinschaft bestätigt, dass er die Lohngleichheit von Frauen und Männern einhält. Als Nachweis sind folgende Dokumente vollständig ausgefüllt einzureichen: Selbstdeklaration (immer); zudem Logib-Nachweis (Anbieter mit Sitz in der Schweiz mit 50 oder mehr Mitarbeitenden, sofern Leistungserbringung in der Schweiz) oder Fragebogen (Anbieter mit 2 bis 49 Mitarbeitenden, Anbieter mit Sitz im Ausland oder bei vollständiger Leistungserbringung im Ausland).</v>
      </c>
      <c r="C12" s="128"/>
      <c r="D12" s="1176"/>
      <c r="E12" s="1177"/>
      <c r="F12" s="2"/>
      <c r="G12" s="1176"/>
      <c r="H12" s="1177"/>
      <c r="I12" s="2"/>
      <c r="J12" s="1176"/>
      <c r="K12" s="1177"/>
      <c r="L12" s="2"/>
      <c r="M12" s="1176"/>
      <c r="N12" s="1177"/>
      <c r="O12" s="2"/>
      <c r="P12" s="1176"/>
      <c r="Q12" s="1177"/>
      <c r="R12" s="2"/>
      <c r="S12" s="1176"/>
      <c r="T12" s="1177"/>
      <c r="U12" s="2"/>
      <c r="V12" s="1176"/>
      <c r="W12" s="1177"/>
      <c r="X12" s="2"/>
      <c r="Y12" s="1176"/>
      <c r="Z12" s="1177"/>
      <c r="AA12" s="2"/>
      <c r="AB12" s="1176"/>
      <c r="AC12" s="1177"/>
      <c r="AD12" s="2"/>
      <c r="AE12" s="1176"/>
      <c r="AF12" s="1177"/>
      <c r="AG12" s="2"/>
      <c r="AH12" s="1176"/>
      <c r="AI12" s="1177"/>
      <c r="AJ12" s="2"/>
      <c r="AK12" s="1176"/>
      <c r="AL12" s="1177"/>
      <c r="AM12" s="2"/>
      <c r="AN12" s="1176"/>
      <c r="AO12" s="1177"/>
      <c r="AP12" s="2"/>
      <c r="AQ12" s="1176"/>
      <c r="AR12" s="1177"/>
      <c r="AS12" s="2"/>
      <c r="AT12" s="1176"/>
      <c r="AU12" s="1177"/>
      <c r="AV12" s="2"/>
      <c r="AW12" s="1176"/>
      <c r="AX12" s="1177"/>
      <c r="AY12" s="2"/>
      <c r="AZ12" s="1176"/>
      <c r="BA12" s="1177"/>
      <c r="BB12" s="2"/>
      <c r="BC12" s="1176"/>
      <c r="BD12" s="1177"/>
      <c r="BE12" s="2"/>
      <c r="BF12" s="1176"/>
      <c r="BG12" s="1177"/>
      <c r="BH12" s="2"/>
      <c r="BI12" s="1176"/>
      <c r="BJ12" s="1177"/>
      <c r="BK12" s="30"/>
      <c r="BL12" s="31"/>
      <c r="BM12" s="31"/>
      <c r="BN12" s="31"/>
      <c r="BO12" s="31"/>
      <c r="BP12" s="31"/>
      <c r="BQ12" s="31"/>
      <c r="BR12" s="31"/>
      <c r="BS12" s="174"/>
      <c r="BT12" s="174"/>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row>
    <row r="13" spans="1:281" s="428" customFormat="1" ht="18" customHeight="1" x14ac:dyDescent="0.2">
      <c r="A13" s="63"/>
      <c r="B13" s="374"/>
      <c r="C13" s="129"/>
      <c r="D13" s="1172"/>
      <c r="E13" s="1173"/>
      <c r="F13" s="2"/>
      <c r="G13" s="1172"/>
      <c r="H13" s="1173"/>
      <c r="I13" s="2"/>
      <c r="J13" s="1172"/>
      <c r="K13" s="1173"/>
      <c r="L13" s="2"/>
      <c r="M13" s="1172"/>
      <c r="N13" s="1173"/>
      <c r="O13" s="2"/>
      <c r="P13" s="1172"/>
      <c r="Q13" s="1173"/>
      <c r="R13" s="2"/>
      <c r="S13" s="1172"/>
      <c r="T13" s="1173"/>
      <c r="U13" s="2"/>
      <c r="V13" s="1172"/>
      <c r="W13" s="1173"/>
      <c r="X13" s="2"/>
      <c r="Y13" s="1172"/>
      <c r="Z13" s="1173"/>
      <c r="AA13" s="2"/>
      <c r="AB13" s="1172"/>
      <c r="AC13" s="1173"/>
      <c r="AD13" s="2"/>
      <c r="AE13" s="1172"/>
      <c r="AF13" s="1173"/>
      <c r="AG13" s="2"/>
      <c r="AH13" s="1172"/>
      <c r="AI13" s="1173"/>
      <c r="AJ13" s="2"/>
      <c r="AK13" s="1172"/>
      <c r="AL13" s="1173"/>
      <c r="AM13" s="2"/>
      <c r="AN13" s="1172"/>
      <c r="AO13" s="1173"/>
      <c r="AP13" s="2"/>
      <c r="AQ13" s="1172"/>
      <c r="AR13" s="1173"/>
      <c r="AS13" s="2"/>
      <c r="AT13" s="1172"/>
      <c r="AU13" s="1173"/>
      <c r="AV13" s="2"/>
      <c r="AW13" s="1172"/>
      <c r="AX13" s="1173"/>
      <c r="AY13" s="2"/>
      <c r="AZ13" s="1172"/>
      <c r="BA13" s="1173"/>
      <c r="BB13" s="2"/>
      <c r="BC13" s="1172"/>
      <c r="BD13" s="1173"/>
      <c r="BE13" s="2"/>
      <c r="BF13" s="1172"/>
      <c r="BG13" s="1173"/>
      <c r="BH13" s="2"/>
      <c r="BI13" s="1172"/>
      <c r="BJ13" s="1173"/>
      <c r="BK13" s="30"/>
      <c r="BL13" s="31"/>
      <c r="BM13" s="31"/>
      <c r="BN13" s="31"/>
      <c r="BO13" s="31"/>
      <c r="BP13" s="31"/>
      <c r="BQ13" s="31"/>
      <c r="BR13" s="31"/>
      <c r="BS13" s="174"/>
      <c r="BT13" s="175"/>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DQ13" s="176"/>
      <c r="DR13" s="176"/>
      <c r="DS13" s="176"/>
      <c r="DT13" s="176"/>
      <c r="DU13" s="176"/>
      <c r="DV13" s="176"/>
      <c r="DW13" s="176"/>
      <c r="DX13" s="176"/>
      <c r="DY13" s="176"/>
      <c r="DZ13" s="176"/>
      <c r="EA13" s="176"/>
      <c r="EB13" s="176"/>
      <c r="EC13" s="176"/>
      <c r="ED13" s="176"/>
      <c r="EE13" s="176"/>
      <c r="EF13" s="176"/>
      <c r="EG13" s="176"/>
      <c r="EH13" s="176"/>
      <c r="EI13" s="176"/>
      <c r="EJ13" s="176"/>
      <c r="EK13" s="176"/>
      <c r="EL13" s="176"/>
      <c r="EM13" s="176"/>
      <c r="EN13" s="176"/>
      <c r="EO13" s="176"/>
      <c r="EP13" s="176"/>
      <c r="EQ13" s="176"/>
      <c r="ER13" s="176"/>
      <c r="ES13" s="176"/>
      <c r="ET13" s="176"/>
      <c r="EU13" s="176"/>
      <c r="EV13" s="176"/>
      <c r="EW13" s="176"/>
      <c r="EX13" s="176"/>
      <c r="EY13" s="176"/>
      <c r="EZ13" s="176"/>
      <c r="FA13" s="176"/>
      <c r="FB13" s="176"/>
      <c r="FC13" s="176"/>
      <c r="FD13" s="176"/>
      <c r="FE13" s="176"/>
      <c r="FF13" s="176"/>
      <c r="FG13" s="176"/>
      <c r="FH13" s="176"/>
      <c r="FI13" s="176"/>
      <c r="FJ13" s="176"/>
      <c r="FK13" s="176"/>
      <c r="FL13" s="176"/>
      <c r="FM13" s="176"/>
      <c r="FN13" s="176"/>
      <c r="FO13" s="176"/>
      <c r="FP13" s="176"/>
      <c r="FQ13" s="176"/>
      <c r="FR13" s="176"/>
      <c r="FS13" s="176"/>
      <c r="FT13" s="176"/>
      <c r="FU13" s="176"/>
      <c r="FV13" s="176"/>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5"/>
      <c r="IX13" s="175"/>
      <c r="IY13" s="175"/>
      <c r="IZ13" s="175"/>
      <c r="JA13" s="175"/>
      <c r="JB13" s="175"/>
      <c r="JC13" s="175"/>
      <c r="JD13" s="175"/>
      <c r="JE13" s="175"/>
      <c r="JF13" s="175"/>
      <c r="JG13" s="175"/>
      <c r="JH13" s="175"/>
      <c r="JI13" s="175"/>
      <c r="JJ13" s="175"/>
      <c r="JK13" s="175"/>
    </row>
    <row r="14" spans="1:281" s="654" customFormat="1" ht="27" hidden="1" customHeight="1" outlineLevel="1" thickBot="1" x14ac:dyDescent="0.3">
      <c r="A14" s="648" t="str">
        <f>IF(B14="","","ATB 3")</f>
        <v>ATB 3</v>
      </c>
      <c r="B14" s="649" t="s">
        <v>171</v>
      </c>
      <c r="C14" s="650"/>
      <c r="D14" s="1174"/>
      <c r="E14" s="1175"/>
      <c r="F14" s="668"/>
      <c r="G14" s="1174"/>
      <c r="H14" s="1175"/>
      <c r="I14" s="668"/>
      <c r="J14" s="1174"/>
      <c r="K14" s="1175"/>
      <c r="L14" s="668"/>
      <c r="M14" s="1174"/>
      <c r="N14" s="1175"/>
      <c r="O14" s="668"/>
      <c r="P14" s="1174"/>
      <c r="Q14" s="1175"/>
      <c r="R14" s="668"/>
      <c r="S14" s="1174"/>
      <c r="T14" s="1175"/>
      <c r="U14" s="668"/>
      <c r="V14" s="1174"/>
      <c r="W14" s="1175"/>
      <c r="X14" s="668"/>
      <c r="Y14" s="1174"/>
      <c r="Z14" s="1175"/>
      <c r="AA14" s="668"/>
      <c r="AB14" s="1174"/>
      <c r="AC14" s="1175"/>
      <c r="AD14" s="668"/>
      <c r="AE14" s="1174"/>
      <c r="AF14" s="1175"/>
      <c r="AG14" s="668"/>
      <c r="AH14" s="1174"/>
      <c r="AI14" s="1175"/>
      <c r="AJ14" s="668"/>
      <c r="AK14" s="1174"/>
      <c r="AL14" s="1175"/>
      <c r="AM14" s="668"/>
      <c r="AN14" s="1174"/>
      <c r="AO14" s="1175"/>
      <c r="AP14" s="668"/>
      <c r="AQ14" s="1174"/>
      <c r="AR14" s="1175"/>
      <c r="AS14" s="668"/>
      <c r="AT14" s="1174"/>
      <c r="AU14" s="1175"/>
      <c r="AV14" s="668"/>
      <c r="AW14" s="1174"/>
      <c r="AX14" s="1175"/>
      <c r="AY14" s="668"/>
      <c r="AZ14" s="1174"/>
      <c r="BA14" s="1175"/>
      <c r="BB14" s="668"/>
      <c r="BC14" s="1174"/>
      <c r="BD14" s="1175"/>
      <c r="BE14" s="668"/>
      <c r="BF14" s="1174"/>
      <c r="BG14" s="1175"/>
      <c r="BH14" s="668"/>
      <c r="BI14" s="1174"/>
      <c r="BJ14" s="1175"/>
      <c r="BK14" s="669"/>
      <c r="BL14" s="665"/>
      <c r="BM14" s="665"/>
      <c r="BN14" s="665"/>
      <c r="BO14" s="665"/>
      <c r="BP14" s="665"/>
      <c r="BQ14" s="665"/>
      <c r="BR14" s="665"/>
      <c r="BS14" s="652"/>
      <c r="BT14" s="652"/>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655"/>
      <c r="DB14" s="655"/>
      <c r="DC14" s="655"/>
      <c r="DD14" s="655"/>
      <c r="DE14" s="655"/>
      <c r="DF14" s="655"/>
      <c r="DG14" s="655"/>
      <c r="DH14" s="655"/>
      <c r="DI14" s="655"/>
      <c r="DJ14" s="655"/>
      <c r="DK14" s="655"/>
      <c r="DL14" s="655"/>
      <c r="DM14" s="655"/>
      <c r="DN14" s="655"/>
      <c r="DO14" s="655"/>
      <c r="DP14" s="655"/>
      <c r="DQ14" s="655"/>
      <c r="DR14" s="655"/>
      <c r="DS14" s="655"/>
      <c r="DT14" s="655"/>
      <c r="DU14" s="655"/>
      <c r="DV14" s="655"/>
      <c r="DW14" s="655"/>
      <c r="DX14" s="655"/>
      <c r="DY14" s="655"/>
      <c r="DZ14" s="655"/>
      <c r="EA14" s="655"/>
      <c r="EB14" s="655"/>
      <c r="EC14" s="655"/>
      <c r="ED14" s="655"/>
      <c r="EE14" s="655"/>
      <c r="EF14" s="655"/>
      <c r="EG14" s="655"/>
      <c r="EH14" s="655"/>
      <c r="EI14" s="655"/>
      <c r="EJ14" s="655"/>
      <c r="EK14" s="655"/>
      <c r="EL14" s="655"/>
      <c r="EM14" s="655"/>
      <c r="EN14" s="655"/>
      <c r="EO14" s="655"/>
      <c r="EP14" s="655"/>
      <c r="EQ14" s="655"/>
      <c r="ER14" s="655"/>
      <c r="ES14" s="655"/>
      <c r="ET14" s="655"/>
      <c r="EU14" s="655"/>
      <c r="EV14" s="655"/>
      <c r="EW14" s="655"/>
      <c r="EX14" s="655"/>
      <c r="EY14" s="655"/>
      <c r="EZ14" s="655"/>
      <c r="FA14" s="655"/>
      <c r="FB14" s="655"/>
      <c r="FC14" s="655"/>
      <c r="FD14" s="655"/>
      <c r="FE14" s="655"/>
      <c r="FF14" s="655"/>
      <c r="FG14" s="655"/>
      <c r="FH14" s="655"/>
      <c r="FI14" s="655"/>
      <c r="FJ14" s="655"/>
      <c r="FK14" s="655"/>
      <c r="FL14" s="655"/>
      <c r="FM14" s="655"/>
      <c r="FN14" s="655"/>
      <c r="FO14" s="655"/>
      <c r="FP14" s="655"/>
      <c r="FQ14" s="655"/>
      <c r="FR14" s="655"/>
      <c r="FS14" s="655"/>
      <c r="FT14" s="655"/>
      <c r="FU14" s="655"/>
      <c r="FV14" s="655"/>
      <c r="FW14" s="652"/>
      <c r="FX14" s="652"/>
      <c r="FY14" s="652"/>
      <c r="FZ14" s="652"/>
      <c r="GA14" s="652"/>
      <c r="GB14" s="652"/>
      <c r="GC14" s="652"/>
      <c r="GD14" s="652"/>
      <c r="GE14" s="652"/>
      <c r="GF14" s="652"/>
      <c r="GG14" s="652"/>
      <c r="GH14" s="652"/>
      <c r="GI14" s="652"/>
      <c r="GJ14" s="652"/>
      <c r="GK14" s="652"/>
      <c r="GL14" s="652"/>
      <c r="GM14" s="652"/>
      <c r="GN14" s="652"/>
      <c r="GO14" s="652"/>
      <c r="GP14" s="652"/>
      <c r="GQ14" s="652"/>
      <c r="GR14" s="652"/>
      <c r="GS14" s="652"/>
      <c r="GT14" s="652"/>
      <c r="GU14" s="652"/>
      <c r="GV14" s="652"/>
      <c r="GW14" s="652"/>
      <c r="GX14" s="652"/>
      <c r="GY14" s="652"/>
      <c r="GZ14" s="652"/>
      <c r="HA14" s="652"/>
      <c r="HB14" s="652"/>
      <c r="HC14" s="652"/>
      <c r="HD14" s="652"/>
      <c r="HE14" s="652"/>
      <c r="HF14" s="652"/>
      <c r="HG14" s="652"/>
      <c r="HH14" s="652"/>
      <c r="HI14" s="652"/>
      <c r="HJ14" s="653"/>
      <c r="HK14" s="653"/>
      <c r="HL14" s="653"/>
      <c r="HM14" s="653"/>
      <c r="HN14" s="653"/>
      <c r="HO14" s="653"/>
      <c r="HP14" s="653"/>
      <c r="HQ14" s="653"/>
      <c r="HR14" s="653"/>
      <c r="HS14" s="653"/>
      <c r="HT14" s="653"/>
      <c r="HU14" s="653"/>
      <c r="HV14" s="653"/>
      <c r="HW14" s="653"/>
      <c r="HX14" s="653"/>
      <c r="HY14" s="653"/>
      <c r="HZ14" s="653"/>
      <c r="IA14" s="653"/>
      <c r="IB14" s="653"/>
      <c r="IC14" s="653"/>
      <c r="ID14" s="653"/>
      <c r="IE14" s="653"/>
      <c r="IF14" s="653"/>
      <c r="IG14" s="653"/>
      <c r="IH14" s="653"/>
      <c r="II14" s="653"/>
      <c r="IJ14" s="653"/>
      <c r="IK14" s="653"/>
      <c r="IL14" s="653"/>
      <c r="IM14" s="653"/>
      <c r="IN14" s="653"/>
      <c r="IO14" s="653"/>
      <c r="IP14" s="653"/>
      <c r="IQ14" s="653"/>
      <c r="IR14" s="653"/>
      <c r="IS14" s="653"/>
      <c r="IT14" s="653"/>
      <c r="IU14" s="653"/>
      <c r="IV14" s="653"/>
      <c r="IW14" s="653"/>
      <c r="IX14" s="653"/>
      <c r="IY14" s="653"/>
      <c r="IZ14" s="653"/>
      <c r="JA14" s="653"/>
      <c r="JB14" s="653"/>
      <c r="JC14" s="653"/>
      <c r="JD14" s="653"/>
      <c r="JE14" s="653"/>
      <c r="JF14" s="653"/>
      <c r="JG14" s="653"/>
      <c r="JH14" s="653"/>
      <c r="JI14" s="653"/>
      <c r="JJ14" s="653"/>
      <c r="JK14" s="653"/>
    </row>
    <row r="15" spans="1:281" s="427" customFormat="1" ht="127.5" hidden="1" customHeight="1" outlineLevel="1" x14ac:dyDescent="0.2">
      <c r="A15" s="63"/>
      <c r="B15" s="317" t="str">
        <f>IF($B14=$B$126,$D$126,IF($B14=$B$127,$D$127,IF($B14=$B$128,$D$128,IF($B14=$B$129,$D$129,IF($B14=$B$130,$D$130,IF($B14=$B$131,$D$131,IF($B14=$B$132,$D$132,IF($B14=$B$133,$D$133,IF($B14=$B$134,$D$134,IF($B14=$B$135,$D$135,IF($B14=$B$136,$D$136,IF($B14=$B$137,$D$137,IF($B14=$B$138,$D$138,IF($B14=$B$139,$D$139,IF($B14=$B$140,$D$140,IF($B14=$B$141,$D$141,IF($B14=$B$142,$D$142,IF($B14=$B$143,$D$143,IF($B14=$B$144,$D$144,IF($B14=$B$145,$D$145,IF($B14=$B$146,$D$146,IF($B14=$B$147,$D$147,IF($B14=$B$148,$D$148,IF($B14=$B$149,$D$149,IF($B14=$B$150,$D$150,IF($B14=$B$151,$D$151,IF($B14=$B$152,$D$152,IF($B14=$B$153,$D$153,IF($B14=$B$154,$D$154,IF($B14=$B$155,$D$155,IF($B14=$B$156,$D$156,IF($B14=$B$157,$D$157,IF($B14=$B$158,$D$158,IF($B14=$B$159,$D$159,IF($B14=$B$160,$D$160,IF($B14=$B$161,$D$161,IF($B14=$B$162,$D$162,IF($B14=$B$163,$D$163,IF($B14=$B$164,$D$164,IF($B14=$B$165,$D$165))))))))))))))))))))))))))))))))))))))))</f>
        <v>Beschreibung</v>
      </c>
      <c r="C15" s="128"/>
      <c r="D15" s="1176"/>
      <c r="E15" s="1177"/>
      <c r="F15" s="2"/>
      <c r="G15" s="1176"/>
      <c r="H15" s="1177"/>
      <c r="I15" s="2"/>
      <c r="J15" s="1176"/>
      <c r="K15" s="1177"/>
      <c r="L15" s="2"/>
      <c r="M15" s="1176"/>
      <c r="N15" s="1177"/>
      <c r="O15" s="2"/>
      <c r="P15" s="1176"/>
      <c r="Q15" s="1177"/>
      <c r="R15" s="2"/>
      <c r="S15" s="1176"/>
      <c r="T15" s="1177"/>
      <c r="U15" s="2"/>
      <c r="V15" s="1176"/>
      <c r="W15" s="1177"/>
      <c r="X15" s="2"/>
      <c r="Y15" s="1176"/>
      <c r="Z15" s="1177"/>
      <c r="AA15" s="2"/>
      <c r="AB15" s="1176"/>
      <c r="AC15" s="1177"/>
      <c r="AD15" s="2"/>
      <c r="AE15" s="1176"/>
      <c r="AF15" s="1177"/>
      <c r="AG15" s="2"/>
      <c r="AH15" s="1176"/>
      <c r="AI15" s="1177"/>
      <c r="AJ15" s="2"/>
      <c r="AK15" s="1176"/>
      <c r="AL15" s="1177"/>
      <c r="AM15" s="2"/>
      <c r="AN15" s="1176"/>
      <c r="AO15" s="1177"/>
      <c r="AP15" s="2"/>
      <c r="AQ15" s="1176"/>
      <c r="AR15" s="1177"/>
      <c r="AS15" s="2"/>
      <c r="AT15" s="1176"/>
      <c r="AU15" s="1177"/>
      <c r="AV15" s="2"/>
      <c r="AW15" s="1176"/>
      <c r="AX15" s="1177"/>
      <c r="AY15" s="2"/>
      <c r="AZ15" s="1176"/>
      <c r="BA15" s="1177"/>
      <c r="BB15" s="2"/>
      <c r="BC15" s="1176"/>
      <c r="BD15" s="1177"/>
      <c r="BE15" s="2"/>
      <c r="BF15" s="1176"/>
      <c r="BG15" s="1177"/>
      <c r="BH15" s="2"/>
      <c r="BI15" s="1176"/>
      <c r="BJ15" s="1177"/>
      <c r="BK15" s="30"/>
      <c r="BL15" s="31"/>
      <c r="BM15" s="31"/>
      <c r="BN15" s="31"/>
      <c r="BO15" s="31"/>
      <c r="BP15" s="31"/>
      <c r="BQ15" s="31"/>
      <c r="BR15" s="31"/>
      <c r="BS15" s="174"/>
      <c r="BT15" s="174"/>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4"/>
      <c r="FX15" s="174"/>
      <c r="FY15" s="174"/>
      <c r="FZ15" s="174"/>
      <c r="GA15" s="174"/>
      <c r="GB15" s="174"/>
      <c r="GC15" s="174"/>
      <c r="GD15" s="174"/>
      <c r="GE15" s="174"/>
      <c r="GF15" s="174"/>
      <c r="GG15" s="174"/>
      <c r="GH15" s="174"/>
      <c r="GI15" s="174"/>
      <c r="GJ15" s="174"/>
      <c r="GK15" s="174"/>
      <c r="GL15" s="174"/>
      <c r="GM15" s="174"/>
      <c r="GN15" s="174"/>
      <c r="GO15" s="174"/>
      <c r="GP15" s="174"/>
      <c r="GQ15" s="174"/>
      <c r="GR15" s="174"/>
      <c r="GS15" s="174"/>
      <c r="GT15" s="174"/>
      <c r="GU15" s="174"/>
      <c r="GV15" s="174"/>
      <c r="GW15" s="174"/>
      <c r="GX15" s="174"/>
      <c r="GY15" s="174"/>
      <c r="GZ15" s="174"/>
      <c r="HA15" s="174"/>
      <c r="HB15" s="174"/>
      <c r="HC15" s="174"/>
      <c r="HD15" s="174"/>
      <c r="HE15" s="174"/>
      <c r="HF15" s="174"/>
      <c r="HG15" s="174"/>
      <c r="HH15" s="174"/>
      <c r="HI15" s="174"/>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row>
    <row r="16" spans="1:281" s="428" customFormat="1" ht="18" customHeight="1" collapsed="1" x14ac:dyDescent="0.2">
      <c r="A16" s="63"/>
      <c r="B16" s="374"/>
      <c r="C16" s="129"/>
      <c r="D16" s="1172"/>
      <c r="E16" s="1173"/>
      <c r="F16" s="2"/>
      <c r="G16" s="1172"/>
      <c r="H16" s="1173"/>
      <c r="I16" s="2"/>
      <c r="J16" s="1172"/>
      <c r="K16" s="1173"/>
      <c r="L16" s="2"/>
      <c r="M16" s="1172"/>
      <c r="N16" s="1173"/>
      <c r="O16" s="2"/>
      <c r="P16" s="1172"/>
      <c r="Q16" s="1173"/>
      <c r="R16" s="2"/>
      <c r="S16" s="1172"/>
      <c r="T16" s="1173"/>
      <c r="U16" s="2"/>
      <c r="V16" s="1172"/>
      <c r="W16" s="1173"/>
      <c r="X16" s="2"/>
      <c r="Y16" s="1172"/>
      <c r="Z16" s="1173"/>
      <c r="AA16" s="2"/>
      <c r="AB16" s="1172"/>
      <c r="AC16" s="1173"/>
      <c r="AD16" s="2"/>
      <c r="AE16" s="1172"/>
      <c r="AF16" s="1173"/>
      <c r="AG16" s="2"/>
      <c r="AH16" s="1172"/>
      <c r="AI16" s="1173"/>
      <c r="AJ16" s="2"/>
      <c r="AK16" s="1172"/>
      <c r="AL16" s="1173"/>
      <c r="AM16" s="2"/>
      <c r="AN16" s="1172"/>
      <c r="AO16" s="1173"/>
      <c r="AP16" s="2"/>
      <c r="AQ16" s="1172"/>
      <c r="AR16" s="1173"/>
      <c r="AS16" s="2"/>
      <c r="AT16" s="1172"/>
      <c r="AU16" s="1173"/>
      <c r="AV16" s="2"/>
      <c r="AW16" s="1172"/>
      <c r="AX16" s="1173"/>
      <c r="AY16" s="2"/>
      <c r="AZ16" s="1172"/>
      <c r="BA16" s="1173"/>
      <c r="BB16" s="2"/>
      <c r="BC16" s="1172"/>
      <c r="BD16" s="1173"/>
      <c r="BE16" s="2"/>
      <c r="BF16" s="1172"/>
      <c r="BG16" s="1173"/>
      <c r="BH16" s="2"/>
      <c r="BI16" s="1172"/>
      <c r="BJ16" s="1173"/>
      <c r="BK16" s="30"/>
      <c r="BL16" s="31"/>
      <c r="BM16" s="31"/>
      <c r="BN16" s="31"/>
      <c r="BO16" s="31"/>
      <c r="BP16" s="31"/>
      <c r="BQ16" s="31"/>
      <c r="BR16" s="31"/>
      <c r="BS16" s="174"/>
      <c r="BT16" s="175"/>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DQ16" s="176"/>
      <c r="DR16" s="176"/>
      <c r="DS16" s="176"/>
      <c r="DT16" s="176"/>
      <c r="DU16" s="176"/>
      <c r="DV16" s="176"/>
      <c r="DW16" s="176"/>
      <c r="DX16" s="176"/>
      <c r="DY16" s="176"/>
      <c r="DZ16" s="176"/>
      <c r="EA16" s="176"/>
      <c r="EB16" s="176"/>
      <c r="EC16" s="176"/>
      <c r="ED16" s="176"/>
      <c r="EE16" s="176"/>
      <c r="EF16" s="176"/>
      <c r="EG16" s="176"/>
      <c r="EH16" s="176"/>
      <c r="EI16" s="176"/>
      <c r="EJ16" s="176"/>
      <c r="EK16" s="176"/>
      <c r="EL16" s="176"/>
      <c r="EM16" s="176"/>
      <c r="EN16" s="176"/>
      <c r="EO16" s="176"/>
      <c r="EP16" s="176"/>
      <c r="EQ16" s="176"/>
      <c r="ER16" s="176"/>
      <c r="ES16" s="176"/>
      <c r="ET16" s="176"/>
      <c r="EU16" s="176"/>
      <c r="EV16" s="176"/>
      <c r="EW16" s="176"/>
      <c r="EX16" s="176"/>
      <c r="EY16" s="176"/>
      <c r="EZ16" s="176"/>
      <c r="FA16" s="176"/>
      <c r="FB16" s="176"/>
      <c r="FC16" s="176"/>
      <c r="FD16" s="176"/>
      <c r="FE16" s="176"/>
      <c r="FF16" s="176"/>
      <c r="FG16" s="176"/>
      <c r="FH16" s="176"/>
      <c r="FI16" s="176"/>
      <c r="FJ16" s="176"/>
      <c r="FK16" s="176"/>
      <c r="FL16" s="176"/>
      <c r="FM16" s="176"/>
      <c r="FN16" s="176"/>
      <c r="FO16" s="176"/>
      <c r="FP16" s="176"/>
      <c r="FQ16" s="176"/>
      <c r="FR16" s="176"/>
      <c r="FS16" s="176"/>
      <c r="FT16" s="176"/>
      <c r="FU16" s="176"/>
      <c r="FV16" s="176"/>
      <c r="FW16" s="175"/>
      <c r="FX16" s="175"/>
      <c r="FY16" s="175"/>
      <c r="FZ16" s="175"/>
      <c r="GA16" s="175"/>
      <c r="GB16" s="175"/>
      <c r="GC16" s="175"/>
      <c r="GD16" s="175"/>
      <c r="GE16" s="175"/>
      <c r="GF16" s="175"/>
      <c r="GG16" s="175"/>
      <c r="GH16" s="175"/>
      <c r="GI16" s="175"/>
      <c r="GJ16" s="175"/>
      <c r="GK16" s="175"/>
      <c r="GL16" s="175"/>
      <c r="GM16" s="175"/>
      <c r="GN16" s="175"/>
      <c r="GO16" s="175"/>
      <c r="GP16" s="175"/>
      <c r="GQ16" s="175"/>
      <c r="GR16" s="175"/>
      <c r="GS16" s="175"/>
      <c r="GT16" s="175"/>
      <c r="GU16" s="175"/>
      <c r="GV16" s="175"/>
      <c r="GW16" s="175"/>
      <c r="GX16" s="175"/>
      <c r="GY16" s="175"/>
      <c r="GZ16" s="175"/>
      <c r="HA16" s="175"/>
      <c r="HB16" s="175"/>
      <c r="HC16" s="175"/>
      <c r="HD16" s="175"/>
      <c r="HE16" s="175"/>
      <c r="HF16" s="175"/>
      <c r="HG16" s="175"/>
      <c r="HH16" s="175"/>
      <c r="HI16" s="175"/>
      <c r="HJ16" s="175"/>
      <c r="HK16" s="175"/>
      <c r="HL16" s="175"/>
      <c r="HM16" s="175"/>
      <c r="HN16" s="175"/>
      <c r="HO16" s="175"/>
      <c r="HP16" s="175"/>
      <c r="HQ16" s="175"/>
      <c r="HR16" s="175"/>
      <c r="HS16" s="175"/>
      <c r="HT16" s="175"/>
      <c r="HU16" s="175"/>
      <c r="HV16" s="175"/>
      <c r="HW16" s="175"/>
      <c r="HX16" s="175"/>
      <c r="HY16" s="175"/>
      <c r="HZ16" s="175"/>
      <c r="IA16" s="175"/>
      <c r="IB16" s="175"/>
      <c r="IC16" s="175"/>
      <c r="ID16" s="175"/>
      <c r="IE16" s="175"/>
      <c r="IF16" s="175"/>
      <c r="IG16" s="175"/>
      <c r="IH16" s="175"/>
      <c r="II16" s="175"/>
      <c r="IJ16" s="175"/>
      <c r="IK16" s="175"/>
      <c r="IL16" s="175"/>
      <c r="IM16" s="175"/>
      <c r="IN16" s="175"/>
      <c r="IO16" s="175"/>
      <c r="IP16" s="175"/>
      <c r="IQ16" s="175"/>
      <c r="IR16" s="175"/>
      <c r="IS16" s="175"/>
      <c r="IT16" s="175"/>
      <c r="IU16" s="175"/>
      <c r="IV16" s="175"/>
      <c r="IW16" s="175"/>
      <c r="IX16" s="175"/>
      <c r="IY16" s="175"/>
      <c r="IZ16" s="175"/>
      <c r="JA16" s="175"/>
      <c r="JB16" s="175"/>
      <c r="JC16" s="175"/>
      <c r="JD16" s="175"/>
      <c r="JE16" s="175"/>
      <c r="JF16" s="175"/>
      <c r="JG16" s="175"/>
      <c r="JH16" s="175"/>
      <c r="JI16" s="175"/>
      <c r="JJ16" s="175"/>
      <c r="JK16" s="175"/>
    </row>
    <row r="17" spans="1:271" s="654" customFormat="1" ht="27" hidden="1" customHeight="1" outlineLevel="1" thickBot="1" x14ac:dyDescent="0.3">
      <c r="A17" s="648" t="str">
        <f>IF(B17="","","ATB 4")</f>
        <v>ATB 4</v>
      </c>
      <c r="B17" s="649" t="s">
        <v>171</v>
      </c>
      <c r="C17" s="650"/>
      <c r="D17" s="1174"/>
      <c r="E17" s="1175"/>
      <c r="F17" s="668"/>
      <c r="G17" s="1174"/>
      <c r="H17" s="1175"/>
      <c r="I17" s="668"/>
      <c r="J17" s="1174"/>
      <c r="K17" s="1175"/>
      <c r="L17" s="668"/>
      <c r="M17" s="1174"/>
      <c r="N17" s="1175"/>
      <c r="O17" s="668"/>
      <c r="P17" s="1174"/>
      <c r="Q17" s="1175"/>
      <c r="R17" s="668"/>
      <c r="S17" s="1174"/>
      <c r="T17" s="1175"/>
      <c r="U17" s="668"/>
      <c r="V17" s="1174"/>
      <c r="W17" s="1175"/>
      <c r="X17" s="668"/>
      <c r="Y17" s="1174"/>
      <c r="Z17" s="1175"/>
      <c r="AA17" s="668"/>
      <c r="AB17" s="1174"/>
      <c r="AC17" s="1175"/>
      <c r="AD17" s="668"/>
      <c r="AE17" s="1174"/>
      <c r="AF17" s="1175"/>
      <c r="AG17" s="668"/>
      <c r="AH17" s="1174"/>
      <c r="AI17" s="1175"/>
      <c r="AJ17" s="668"/>
      <c r="AK17" s="1174"/>
      <c r="AL17" s="1175"/>
      <c r="AM17" s="668"/>
      <c r="AN17" s="1174"/>
      <c r="AO17" s="1175"/>
      <c r="AP17" s="668"/>
      <c r="AQ17" s="1174"/>
      <c r="AR17" s="1175"/>
      <c r="AS17" s="668"/>
      <c r="AT17" s="1174"/>
      <c r="AU17" s="1175"/>
      <c r="AV17" s="668"/>
      <c r="AW17" s="1174"/>
      <c r="AX17" s="1175"/>
      <c r="AY17" s="668"/>
      <c r="AZ17" s="1174"/>
      <c r="BA17" s="1175"/>
      <c r="BB17" s="668"/>
      <c r="BC17" s="1174"/>
      <c r="BD17" s="1175"/>
      <c r="BE17" s="668"/>
      <c r="BF17" s="1174"/>
      <c r="BG17" s="1175"/>
      <c r="BH17" s="668"/>
      <c r="BI17" s="1174"/>
      <c r="BJ17" s="1175"/>
      <c r="BK17" s="669"/>
      <c r="BL17" s="665"/>
      <c r="BM17" s="665"/>
      <c r="BN17" s="665"/>
      <c r="BO17" s="665"/>
      <c r="BP17" s="665"/>
      <c r="BQ17" s="665"/>
      <c r="BR17" s="665"/>
      <c r="BS17" s="652"/>
      <c r="BT17" s="652"/>
      <c r="BU17" s="655"/>
      <c r="BV17" s="655"/>
      <c r="BW17" s="655"/>
      <c r="BX17" s="655"/>
      <c r="BY17" s="655"/>
      <c r="BZ17" s="655"/>
      <c r="CA17" s="655"/>
      <c r="CB17" s="655"/>
      <c r="CC17" s="655"/>
      <c r="CD17" s="655"/>
      <c r="CE17" s="655"/>
      <c r="CF17" s="655"/>
      <c r="CG17" s="655"/>
      <c r="CH17" s="655"/>
      <c r="CI17" s="655"/>
      <c r="CJ17" s="655"/>
      <c r="CK17" s="655"/>
      <c r="CL17" s="655"/>
      <c r="CM17" s="655"/>
      <c r="CN17" s="655"/>
      <c r="CO17" s="655"/>
      <c r="CP17" s="655"/>
      <c r="CQ17" s="655"/>
      <c r="CR17" s="655"/>
      <c r="CS17" s="655"/>
      <c r="CT17" s="655"/>
      <c r="CU17" s="655"/>
      <c r="CV17" s="655"/>
      <c r="CW17" s="655"/>
      <c r="CX17" s="655"/>
      <c r="CY17" s="655"/>
      <c r="CZ17" s="655"/>
      <c r="DA17" s="655"/>
      <c r="DB17" s="655"/>
      <c r="DC17" s="655"/>
      <c r="DD17" s="655"/>
      <c r="DE17" s="655"/>
      <c r="DF17" s="655"/>
      <c r="DG17" s="655"/>
      <c r="DH17" s="655"/>
      <c r="DI17" s="655"/>
      <c r="DJ17" s="655"/>
      <c r="DK17" s="655"/>
      <c r="DL17" s="655"/>
      <c r="DM17" s="655"/>
      <c r="DN17" s="655"/>
      <c r="DO17" s="655"/>
      <c r="DP17" s="655"/>
      <c r="DQ17" s="655"/>
      <c r="DR17" s="655"/>
      <c r="DS17" s="655"/>
      <c r="DT17" s="655"/>
      <c r="DU17" s="655"/>
      <c r="DV17" s="655"/>
      <c r="DW17" s="655"/>
      <c r="DX17" s="655"/>
      <c r="DY17" s="655"/>
      <c r="DZ17" s="655"/>
      <c r="EA17" s="655"/>
      <c r="EB17" s="655"/>
      <c r="EC17" s="655"/>
      <c r="ED17" s="655"/>
      <c r="EE17" s="655"/>
      <c r="EF17" s="655"/>
      <c r="EG17" s="655"/>
      <c r="EH17" s="655"/>
      <c r="EI17" s="655"/>
      <c r="EJ17" s="655"/>
      <c r="EK17" s="655"/>
      <c r="EL17" s="655"/>
      <c r="EM17" s="655"/>
      <c r="EN17" s="655"/>
      <c r="EO17" s="655"/>
      <c r="EP17" s="655"/>
      <c r="EQ17" s="655"/>
      <c r="ER17" s="655"/>
      <c r="ES17" s="655"/>
      <c r="ET17" s="655"/>
      <c r="EU17" s="655"/>
      <c r="EV17" s="655"/>
      <c r="EW17" s="655"/>
      <c r="EX17" s="655"/>
      <c r="EY17" s="655"/>
      <c r="EZ17" s="655"/>
      <c r="FA17" s="655"/>
      <c r="FB17" s="655"/>
      <c r="FC17" s="655"/>
      <c r="FD17" s="655"/>
      <c r="FE17" s="655"/>
      <c r="FF17" s="655"/>
      <c r="FG17" s="655"/>
      <c r="FH17" s="655"/>
      <c r="FI17" s="655"/>
      <c r="FJ17" s="655"/>
      <c r="FK17" s="655"/>
      <c r="FL17" s="655"/>
      <c r="FM17" s="655"/>
      <c r="FN17" s="655"/>
      <c r="FO17" s="655"/>
      <c r="FP17" s="655"/>
      <c r="FQ17" s="655"/>
      <c r="FR17" s="655"/>
      <c r="FS17" s="655"/>
      <c r="FT17" s="655"/>
      <c r="FU17" s="655"/>
      <c r="FV17" s="655"/>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3"/>
      <c r="HK17" s="653"/>
      <c r="HL17" s="653"/>
      <c r="HM17" s="653"/>
      <c r="HN17" s="653"/>
      <c r="HO17" s="653"/>
      <c r="HP17" s="653"/>
      <c r="HQ17" s="653"/>
      <c r="HR17" s="653"/>
      <c r="HS17" s="653"/>
      <c r="HT17" s="653"/>
      <c r="HU17" s="653"/>
      <c r="HV17" s="653"/>
      <c r="HW17" s="653"/>
      <c r="HX17" s="653"/>
      <c r="HY17" s="653"/>
      <c r="HZ17" s="653"/>
      <c r="IA17" s="653"/>
      <c r="IB17" s="653"/>
      <c r="IC17" s="653"/>
      <c r="ID17" s="653"/>
      <c r="IE17" s="653"/>
      <c r="IF17" s="653"/>
      <c r="IG17" s="653"/>
      <c r="IH17" s="653"/>
      <c r="II17" s="653"/>
      <c r="IJ17" s="653"/>
      <c r="IK17" s="653"/>
      <c r="IL17" s="653"/>
      <c r="IM17" s="653"/>
      <c r="IN17" s="653"/>
      <c r="IO17" s="653"/>
      <c r="IP17" s="653"/>
      <c r="IQ17" s="653"/>
      <c r="IR17" s="653"/>
      <c r="IS17" s="653"/>
      <c r="IT17" s="653"/>
      <c r="IU17" s="653"/>
      <c r="IV17" s="653"/>
      <c r="IW17" s="653"/>
      <c r="IX17" s="653"/>
      <c r="IY17" s="653"/>
      <c r="IZ17" s="653"/>
      <c r="JA17" s="653"/>
      <c r="JB17" s="653"/>
      <c r="JC17" s="653"/>
      <c r="JD17" s="653"/>
      <c r="JE17" s="653"/>
      <c r="JF17" s="653"/>
      <c r="JG17" s="653"/>
      <c r="JH17" s="653"/>
      <c r="JI17" s="653"/>
      <c r="JJ17" s="653"/>
      <c r="JK17" s="653"/>
    </row>
    <row r="18" spans="1:271" s="427" customFormat="1" ht="127.5" hidden="1" customHeight="1" outlineLevel="1" x14ac:dyDescent="0.2">
      <c r="A18" s="63"/>
      <c r="B18" s="317" t="str">
        <f>IF($B17=$B$126,$D$126,IF($B17=$B$127,$D$127,IF($B17=$B$128,$D$128,IF($B17=$B$129,$D$129,IF($B17=$B$130,$D$130,IF($B17=$B$131,$D$131,IF($B17=$B$132,$D$132,IF($B17=$B$133,$D$133,IF($B17=$B$134,$D$134,IF($B17=$B$135,$D$135,IF($B17=$B$136,$D$136,IF($B17=$B$137,$D$137,IF($B17=$B$138,$D$138,IF($B17=$B$139,$D$139,IF($B17=$B$140,$D$140,IF($B17=$B$141,$D$141,IF($B17=$B$142,$D$142,IF($B17=$B$143,$D$143,IF($B17=$B$144,$D$144,IF($B17=$B$145,$D$145,IF($B17=$B$146,$D$146,IF($B17=$B$147,$D$147,IF($B17=$B$148,$D$148,IF($B17=$B$149,$D$149,IF($B17=$B$150,$D$150,IF($B17=$B$151,$D$151,IF($B17=$B$152,$D$152,IF($B17=$B$153,$D$153,IF($B17=$B$154,$D$154,IF($B17=$B$155,$D$155,IF($B17=$B$156,$D$156,IF($B17=$B$157,$D$157,IF($B17=$B$158,$D$158,IF($B17=$B$159,$D$159,IF($B17=$B$160,$D$160,IF($B17=$B$161,$D$161,IF($B17=$B$162,$D$162,IF($B17=$B$163,$D$163,IF($B17=$B$164,$D$164,IF($B17=$B$165,$D$165))))))))))))))))))))))))))))))))))))))))</f>
        <v>Beschreibung</v>
      </c>
      <c r="C18" s="128"/>
      <c r="D18" s="1176"/>
      <c r="E18" s="1177"/>
      <c r="F18" s="2"/>
      <c r="G18" s="1176"/>
      <c r="H18" s="1177"/>
      <c r="I18" s="2"/>
      <c r="J18" s="1176"/>
      <c r="K18" s="1177"/>
      <c r="L18" s="2"/>
      <c r="M18" s="1176"/>
      <c r="N18" s="1177"/>
      <c r="O18" s="2"/>
      <c r="P18" s="1176"/>
      <c r="Q18" s="1177"/>
      <c r="R18" s="2"/>
      <c r="S18" s="1176"/>
      <c r="T18" s="1177"/>
      <c r="U18" s="2"/>
      <c r="V18" s="1176"/>
      <c r="W18" s="1177"/>
      <c r="X18" s="2"/>
      <c r="Y18" s="1176"/>
      <c r="Z18" s="1177"/>
      <c r="AA18" s="2"/>
      <c r="AB18" s="1176"/>
      <c r="AC18" s="1177"/>
      <c r="AD18" s="2"/>
      <c r="AE18" s="1176"/>
      <c r="AF18" s="1177"/>
      <c r="AG18" s="2"/>
      <c r="AH18" s="1176"/>
      <c r="AI18" s="1177"/>
      <c r="AJ18" s="2"/>
      <c r="AK18" s="1176"/>
      <c r="AL18" s="1177"/>
      <c r="AM18" s="2"/>
      <c r="AN18" s="1176"/>
      <c r="AO18" s="1177"/>
      <c r="AP18" s="2"/>
      <c r="AQ18" s="1176"/>
      <c r="AR18" s="1177"/>
      <c r="AS18" s="2"/>
      <c r="AT18" s="1176"/>
      <c r="AU18" s="1177"/>
      <c r="AV18" s="2"/>
      <c r="AW18" s="1176"/>
      <c r="AX18" s="1177"/>
      <c r="AY18" s="2"/>
      <c r="AZ18" s="1176"/>
      <c r="BA18" s="1177"/>
      <c r="BB18" s="2"/>
      <c r="BC18" s="1176"/>
      <c r="BD18" s="1177"/>
      <c r="BE18" s="2"/>
      <c r="BF18" s="1176"/>
      <c r="BG18" s="1177"/>
      <c r="BH18" s="2"/>
      <c r="BI18" s="1176"/>
      <c r="BJ18" s="1177"/>
      <c r="BK18" s="30"/>
      <c r="BL18" s="31"/>
      <c r="BM18" s="31"/>
      <c r="BN18" s="31"/>
      <c r="BO18" s="31"/>
      <c r="BP18" s="31"/>
      <c r="BQ18" s="31"/>
      <c r="BR18" s="31"/>
      <c r="BS18" s="174"/>
      <c r="BT18" s="174"/>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4"/>
      <c r="FX18" s="174"/>
      <c r="FY18" s="174"/>
      <c r="FZ18" s="174"/>
      <c r="GA18" s="174"/>
      <c r="GB18" s="174"/>
      <c r="GC18" s="174"/>
      <c r="GD18" s="174"/>
      <c r="GE18" s="174"/>
      <c r="GF18" s="174"/>
      <c r="GG18" s="174"/>
      <c r="GH18" s="174"/>
      <c r="GI18" s="174"/>
      <c r="GJ18" s="174"/>
      <c r="GK18" s="174"/>
      <c r="GL18" s="174"/>
      <c r="GM18" s="174"/>
      <c r="GN18" s="174"/>
      <c r="GO18" s="174"/>
      <c r="GP18" s="174"/>
      <c r="GQ18" s="174"/>
      <c r="GR18" s="174"/>
      <c r="GS18" s="174"/>
      <c r="GT18" s="174"/>
      <c r="GU18" s="174"/>
      <c r="GV18" s="174"/>
      <c r="GW18" s="174"/>
      <c r="GX18" s="174"/>
      <c r="GY18" s="174"/>
      <c r="GZ18" s="174"/>
      <c r="HA18" s="174"/>
      <c r="HB18" s="174"/>
      <c r="HC18" s="174"/>
      <c r="HD18" s="174"/>
      <c r="HE18" s="174"/>
      <c r="HF18" s="174"/>
      <c r="HG18" s="174"/>
      <c r="HH18" s="174"/>
      <c r="HI18" s="174"/>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c r="IW18" s="426"/>
      <c r="IX18" s="426"/>
      <c r="IY18" s="426"/>
      <c r="IZ18" s="426"/>
      <c r="JA18" s="426"/>
      <c r="JB18" s="426"/>
      <c r="JC18" s="426"/>
      <c r="JD18" s="426"/>
      <c r="JE18" s="426"/>
      <c r="JF18" s="426"/>
      <c r="JG18" s="426"/>
      <c r="JH18" s="426"/>
      <c r="JI18" s="426"/>
      <c r="JJ18" s="426"/>
      <c r="JK18" s="426"/>
    </row>
    <row r="19" spans="1:271" s="428" customFormat="1" ht="18" customHeight="1" collapsed="1" x14ac:dyDescent="0.2">
      <c r="A19" s="63"/>
      <c r="B19" s="374"/>
      <c r="C19" s="129"/>
      <c r="D19" s="1172"/>
      <c r="E19" s="1173"/>
      <c r="F19" s="2"/>
      <c r="G19" s="1172"/>
      <c r="H19" s="1173"/>
      <c r="I19" s="2"/>
      <c r="J19" s="1172"/>
      <c r="K19" s="1173"/>
      <c r="L19" s="2"/>
      <c r="M19" s="1172"/>
      <c r="N19" s="1173"/>
      <c r="O19" s="2"/>
      <c r="P19" s="1172"/>
      <c r="Q19" s="1173"/>
      <c r="R19" s="2"/>
      <c r="S19" s="1172"/>
      <c r="T19" s="1173"/>
      <c r="U19" s="2"/>
      <c r="V19" s="1172"/>
      <c r="W19" s="1173"/>
      <c r="X19" s="2"/>
      <c r="Y19" s="1172"/>
      <c r="Z19" s="1173"/>
      <c r="AA19" s="2"/>
      <c r="AB19" s="1172"/>
      <c r="AC19" s="1173"/>
      <c r="AD19" s="2"/>
      <c r="AE19" s="1172"/>
      <c r="AF19" s="1173"/>
      <c r="AG19" s="2"/>
      <c r="AH19" s="1172"/>
      <c r="AI19" s="1173"/>
      <c r="AJ19" s="2"/>
      <c r="AK19" s="1172"/>
      <c r="AL19" s="1173"/>
      <c r="AM19" s="2"/>
      <c r="AN19" s="1172"/>
      <c r="AO19" s="1173"/>
      <c r="AP19" s="2"/>
      <c r="AQ19" s="1172"/>
      <c r="AR19" s="1173"/>
      <c r="AS19" s="2"/>
      <c r="AT19" s="1172"/>
      <c r="AU19" s="1173"/>
      <c r="AV19" s="2"/>
      <c r="AW19" s="1172"/>
      <c r="AX19" s="1173"/>
      <c r="AY19" s="2"/>
      <c r="AZ19" s="1172"/>
      <c r="BA19" s="1173"/>
      <c r="BB19" s="2"/>
      <c r="BC19" s="1172"/>
      <c r="BD19" s="1173"/>
      <c r="BE19" s="2"/>
      <c r="BF19" s="1172"/>
      <c r="BG19" s="1173"/>
      <c r="BH19" s="2"/>
      <c r="BI19" s="1172"/>
      <c r="BJ19" s="1173"/>
      <c r="BK19" s="30"/>
      <c r="BL19" s="31"/>
      <c r="BM19" s="31"/>
      <c r="BN19" s="31"/>
      <c r="BO19" s="31"/>
      <c r="BP19" s="31"/>
      <c r="BQ19" s="31"/>
      <c r="BR19" s="31"/>
      <c r="BS19" s="174"/>
      <c r="BT19" s="175"/>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5"/>
      <c r="FX19" s="175"/>
      <c r="FY19" s="175"/>
      <c r="FZ19" s="175"/>
      <c r="GA19" s="175"/>
      <c r="GB19" s="175"/>
      <c r="GC19" s="175"/>
      <c r="GD19" s="175"/>
      <c r="GE19" s="175"/>
      <c r="GF19" s="175"/>
      <c r="GG19" s="175"/>
      <c r="GH19" s="175"/>
      <c r="GI19" s="175"/>
      <c r="GJ19" s="175"/>
      <c r="GK19" s="175"/>
      <c r="GL19" s="175"/>
      <c r="GM19" s="175"/>
      <c r="GN19" s="175"/>
      <c r="GO19" s="175"/>
      <c r="GP19" s="175"/>
      <c r="GQ19" s="175"/>
      <c r="GR19" s="175"/>
      <c r="GS19" s="175"/>
      <c r="GT19" s="175"/>
      <c r="GU19" s="175"/>
      <c r="GV19" s="175"/>
      <c r="GW19" s="175"/>
      <c r="GX19" s="175"/>
      <c r="GY19" s="175"/>
      <c r="GZ19" s="175"/>
      <c r="HA19" s="175"/>
      <c r="HB19" s="175"/>
      <c r="HC19" s="175"/>
      <c r="HD19" s="175"/>
      <c r="HE19" s="175"/>
      <c r="HF19" s="175"/>
      <c r="HG19" s="175"/>
      <c r="HH19" s="175"/>
      <c r="HI19" s="175"/>
      <c r="HJ19" s="175"/>
      <c r="HK19" s="175"/>
      <c r="HL19" s="175"/>
      <c r="HM19" s="175"/>
      <c r="HN19" s="175"/>
      <c r="HO19" s="175"/>
      <c r="HP19" s="175"/>
      <c r="HQ19" s="175"/>
      <c r="HR19" s="175"/>
      <c r="HS19" s="175"/>
      <c r="HT19" s="175"/>
      <c r="HU19" s="175"/>
      <c r="HV19" s="175"/>
      <c r="HW19" s="175"/>
      <c r="HX19" s="175"/>
      <c r="HY19" s="175"/>
      <c r="HZ19" s="175"/>
      <c r="IA19" s="175"/>
      <c r="IB19" s="175"/>
      <c r="IC19" s="175"/>
      <c r="ID19" s="175"/>
      <c r="IE19" s="175"/>
      <c r="IF19" s="175"/>
      <c r="IG19" s="175"/>
      <c r="IH19" s="175"/>
      <c r="II19" s="175"/>
      <c r="IJ19" s="175"/>
      <c r="IK19" s="175"/>
      <c r="IL19" s="175"/>
      <c r="IM19" s="175"/>
      <c r="IN19" s="175"/>
      <c r="IO19" s="175"/>
      <c r="IP19" s="175"/>
      <c r="IQ19" s="175"/>
      <c r="IR19" s="175"/>
      <c r="IS19" s="175"/>
      <c r="IT19" s="175"/>
      <c r="IU19" s="175"/>
      <c r="IV19" s="175"/>
      <c r="IW19" s="175"/>
      <c r="IX19" s="175"/>
      <c r="IY19" s="175"/>
      <c r="IZ19" s="175"/>
      <c r="JA19" s="175"/>
      <c r="JB19" s="175"/>
      <c r="JC19" s="175"/>
      <c r="JD19" s="175"/>
      <c r="JE19" s="175"/>
      <c r="JF19" s="175"/>
      <c r="JG19" s="175"/>
      <c r="JH19" s="175"/>
      <c r="JI19" s="175"/>
      <c r="JJ19" s="175"/>
      <c r="JK19" s="175"/>
    </row>
    <row r="20" spans="1:271" s="654" customFormat="1" ht="27" hidden="1" customHeight="1" outlineLevel="1" thickBot="1" x14ac:dyDescent="0.3">
      <c r="A20" s="648" t="str">
        <f>IF(B20="","","ATB 5")</f>
        <v>ATB 5</v>
      </c>
      <c r="B20" s="649" t="s">
        <v>171</v>
      </c>
      <c r="C20" s="650"/>
      <c r="D20" s="1174"/>
      <c r="E20" s="1175"/>
      <c r="F20" s="668"/>
      <c r="G20" s="1174"/>
      <c r="H20" s="1175"/>
      <c r="I20" s="668"/>
      <c r="J20" s="1174"/>
      <c r="K20" s="1175"/>
      <c r="L20" s="668"/>
      <c r="M20" s="1174"/>
      <c r="N20" s="1175"/>
      <c r="O20" s="668"/>
      <c r="P20" s="1174"/>
      <c r="Q20" s="1175"/>
      <c r="R20" s="668"/>
      <c r="S20" s="1174"/>
      <c r="T20" s="1175"/>
      <c r="U20" s="668"/>
      <c r="V20" s="1174"/>
      <c r="W20" s="1175"/>
      <c r="X20" s="668"/>
      <c r="Y20" s="1174"/>
      <c r="Z20" s="1175"/>
      <c r="AA20" s="668"/>
      <c r="AB20" s="1174"/>
      <c r="AC20" s="1175"/>
      <c r="AD20" s="668"/>
      <c r="AE20" s="1174"/>
      <c r="AF20" s="1175"/>
      <c r="AG20" s="668"/>
      <c r="AH20" s="1174"/>
      <c r="AI20" s="1175"/>
      <c r="AJ20" s="668"/>
      <c r="AK20" s="1174"/>
      <c r="AL20" s="1175"/>
      <c r="AM20" s="668"/>
      <c r="AN20" s="1174"/>
      <c r="AO20" s="1175"/>
      <c r="AP20" s="668"/>
      <c r="AQ20" s="1174"/>
      <c r="AR20" s="1175"/>
      <c r="AS20" s="668"/>
      <c r="AT20" s="1174"/>
      <c r="AU20" s="1175"/>
      <c r="AV20" s="668"/>
      <c r="AW20" s="1174"/>
      <c r="AX20" s="1175"/>
      <c r="AY20" s="668"/>
      <c r="AZ20" s="1174"/>
      <c r="BA20" s="1175"/>
      <c r="BB20" s="668"/>
      <c r="BC20" s="1174"/>
      <c r="BD20" s="1175"/>
      <c r="BE20" s="668"/>
      <c r="BF20" s="1174"/>
      <c r="BG20" s="1175"/>
      <c r="BH20" s="668"/>
      <c r="BI20" s="1174"/>
      <c r="BJ20" s="1175"/>
      <c r="BK20" s="669"/>
      <c r="BL20" s="665"/>
      <c r="BM20" s="665"/>
      <c r="BN20" s="665"/>
      <c r="BO20" s="665"/>
      <c r="BP20" s="665"/>
      <c r="BQ20" s="665"/>
      <c r="BR20" s="665"/>
      <c r="BS20" s="652"/>
      <c r="BT20" s="652"/>
      <c r="BU20" s="655"/>
      <c r="BV20" s="655"/>
      <c r="BW20" s="655"/>
      <c r="BX20" s="655"/>
      <c r="BY20" s="655"/>
      <c r="BZ20" s="655"/>
      <c r="CA20" s="655"/>
      <c r="CB20" s="655"/>
      <c r="CC20" s="655"/>
      <c r="CD20" s="655"/>
      <c r="CE20" s="655"/>
      <c r="CF20" s="655"/>
      <c r="CG20" s="655"/>
      <c r="CH20" s="655"/>
      <c r="CI20" s="655"/>
      <c r="CJ20" s="655"/>
      <c r="CK20" s="655"/>
      <c r="CL20" s="655"/>
      <c r="CM20" s="655"/>
      <c r="CN20" s="655"/>
      <c r="CO20" s="655"/>
      <c r="CP20" s="655"/>
      <c r="CQ20" s="655"/>
      <c r="CR20" s="655"/>
      <c r="CS20" s="655"/>
      <c r="CT20" s="655"/>
      <c r="CU20" s="655"/>
      <c r="CV20" s="655"/>
      <c r="CW20" s="655"/>
      <c r="CX20" s="655"/>
      <c r="CY20" s="655"/>
      <c r="CZ20" s="655"/>
      <c r="DA20" s="655"/>
      <c r="DB20" s="655"/>
      <c r="DC20" s="655"/>
      <c r="DD20" s="655"/>
      <c r="DE20" s="655"/>
      <c r="DF20" s="655"/>
      <c r="DG20" s="655"/>
      <c r="DH20" s="655"/>
      <c r="DI20" s="655"/>
      <c r="DJ20" s="655"/>
      <c r="DK20" s="655"/>
      <c r="DL20" s="655"/>
      <c r="DM20" s="655"/>
      <c r="DN20" s="655"/>
      <c r="DO20" s="655"/>
      <c r="DP20" s="655"/>
      <c r="DQ20" s="655"/>
      <c r="DR20" s="655"/>
      <c r="DS20" s="655"/>
      <c r="DT20" s="655"/>
      <c r="DU20" s="655"/>
      <c r="DV20" s="655"/>
      <c r="DW20" s="655"/>
      <c r="DX20" s="655"/>
      <c r="DY20" s="655"/>
      <c r="DZ20" s="655"/>
      <c r="EA20" s="655"/>
      <c r="EB20" s="655"/>
      <c r="EC20" s="655"/>
      <c r="ED20" s="655"/>
      <c r="EE20" s="655"/>
      <c r="EF20" s="655"/>
      <c r="EG20" s="655"/>
      <c r="EH20" s="655"/>
      <c r="EI20" s="655"/>
      <c r="EJ20" s="655"/>
      <c r="EK20" s="655"/>
      <c r="EL20" s="655"/>
      <c r="EM20" s="655"/>
      <c r="EN20" s="655"/>
      <c r="EO20" s="655"/>
      <c r="EP20" s="655"/>
      <c r="EQ20" s="655"/>
      <c r="ER20" s="655"/>
      <c r="ES20" s="655"/>
      <c r="ET20" s="655"/>
      <c r="EU20" s="655"/>
      <c r="EV20" s="655"/>
      <c r="EW20" s="655"/>
      <c r="EX20" s="655"/>
      <c r="EY20" s="655"/>
      <c r="EZ20" s="655"/>
      <c r="FA20" s="655"/>
      <c r="FB20" s="655"/>
      <c r="FC20" s="655"/>
      <c r="FD20" s="655"/>
      <c r="FE20" s="655"/>
      <c r="FF20" s="655"/>
      <c r="FG20" s="655"/>
      <c r="FH20" s="655"/>
      <c r="FI20" s="655"/>
      <c r="FJ20" s="655"/>
      <c r="FK20" s="655"/>
      <c r="FL20" s="655"/>
      <c r="FM20" s="655"/>
      <c r="FN20" s="655"/>
      <c r="FO20" s="655"/>
      <c r="FP20" s="655"/>
      <c r="FQ20" s="655"/>
      <c r="FR20" s="655"/>
      <c r="FS20" s="655"/>
      <c r="FT20" s="655"/>
      <c r="FU20" s="655"/>
      <c r="FV20" s="655"/>
      <c r="FW20" s="652"/>
      <c r="FX20" s="652"/>
      <c r="FY20" s="652"/>
      <c r="FZ20" s="652"/>
      <c r="GA20" s="652"/>
      <c r="GB20" s="652"/>
      <c r="GC20" s="652"/>
      <c r="GD20" s="652"/>
      <c r="GE20" s="652"/>
      <c r="GF20" s="652"/>
      <c r="GG20" s="652"/>
      <c r="GH20" s="652"/>
      <c r="GI20" s="652"/>
      <c r="GJ20" s="652"/>
      <c r="GK20" s="652"/>
      <c r="GL20" s="652"/>
      <c r="GM20" s="652"/>
      <c r="GN20" s="652"/>
      <c r="GO20" s="652"/>
      <c r="GP20" s="652"/>
      <c r="GQ20" s="652"/>
      <c r="GR20" s="652"/>
      <c r="GS20" s="652"/>
      <c r="GT20" s="652"/>
      <c r="GU20" s="652"/>
      <c r="GV20" s="652"/>
      <c r="GW20" s="652"/>
      <c r="GX20" s="652"/>
      <c r="GY20" s="652"/>
      <c r="GZ20" s="652"/>
      <c r="HA20" s="652"/>
      <c r="HB20" s="652"/>
      <c r="HC20" s="652"/>
      <c r="HD20" s="652"/>
      <c r="HE20" s="652"/>
      <c r="HF20" s="652"/>
      <c r="HG20" s="652"/>
      <c r="HH20" s="652"/>
      <c r="HI20" s="652"/>
      <c r="HJ20" s="653"/>
      <c r="HK20" s="653"/>
      <c r="HL20" s="653"/>
      <c r="HM20" s="653"/>
      <c r="HN20" s="653"/>
      <c r="HO20" s="653"/>
      <c r="HP20" s="653"/>
      <c r="HQ20" s="653"/>
      <c r="HR20" s="653"/>
      <c r="HS20" s="653"/>
      <c r="HT20" s="653"/>
      <c r="HU20" s="653"/>
      <c r="HV20" s="653"/>
      <c r="HW20" s="653"/>
      <c r="HX20" s="653"/>
      <c r="HY20" s="653"/>
      <c r="HZ20" s="653"/>
      <c r="IA20" s="653"/>
      <c r="IB20" s="653"/>
      <c r="IC20" s="653"/>
      <c r="ID20" s="653"/>
      <c r="IE20" s="653"/>
      <c r="IF20" s="653"/>
      <c r="IG20" s="653"/>
      <c r="IH20" s="653"/>
      <c r="II20" s="653"/>
      <c r="IJ20" s="653"/>
      <c r="IK20" s="653"/>
      <c r="IL20" s="653"/>
      <c r="IM20" s="653"/>
      <c r="IN20" s="653"/>
      <c r="IO20" s="653"/>
      <c r="IP20" s="653"/>
      <c r="IQ20" s="653"/>
      <c r="IR20" s="653"/>
      <c r="IS20" s="653"/>
      <c r="IT20" s="653"/>
      <c r="IU20" s="653"/>
      <c r="IV20" s="653"/>
      <c r="IW20" s="653"/>
      <c r="IX20" s="653"/>
      <c r="IY20" s="653"/>
      <c r="IZ20" s="653"/>
      <c r="JA20" s="653"/>
      <c r="JB20" s="653"/>
      <c r="JC20" s="653"/>
      <c r="JD20" s="653"/>
      <c r="JE20" s="653"/>
      <c r="JF20" s="653"/>
      <c r="JG20" s="653"/>
      <c r="JH20" s="653"/>
      <c r="JI20" s="653"/>
      <c r="JJ20" s="653"/>
      <c r="JK20" s="653"/>
    </row>
    <row r="21" spans="1:271" s="427" customFormat="1" ht="127.5" hidden="1" customHeight="1" outlineLevel="1" x14ac:dyDescent="0.2">
      <c r="A21" s="63"/>
      <c r="B21" s="317" t="str">
        <f>IF($B20=$B$126,$D$126,IF($B20=$B$127,$D$127,IF($B20=$B$128,$D$128,IF($B20=$B$129,$D$129,IF($B20=$B$130,$D$130,IF($B20=$B$131,$D$131,IF($B20=$B$132,$D$132,IF($B20=$B$133,$D$133,IF($B20=$B$134,$D$134,IF($B20=$B$135,$D$135,IF($B20=$B$136,$D$136,IF($B20=$B$137,$D$137,IF($B20=$B$138,$D$138,IF($B20=$B$139,$D$139,IF($B20=$B$140,$D$140,IF($B20=$B$141,$D$141,IF($B20=$B$142,$D$142,IF($B20=$B$143,$D$143,IF($B20=$B$144,$D$144,IF($B20=$B$145,$D$145,IF($B20=$B$146,$D$146,IF($B20=$B$147,$D$147,IF($B20=$B$148,$D$148,IF($B20=$B$149,$D$149,IF($B20=$B$150,$D$150,IF($B20=$B$151,$D$151,IF($B20=$B$152,$D$152,IF($B20=$B$153,$D$153,IF($B20=$B$154,$D$154,IF($B20=$B$155,$D$155,IF($B20=$B$156,$D$156,IF($B20=$B$157,$D$157,IF($B20=$B$158,$D$158,IF($B20=$B$159,$D$159,IF($B20=$B$160,$D$160,IF($B20=$B$161,$D$161,IF($B20=$B$162,$D$162,IF($B20=$B$163,$D$163,IF($B20=$B$164,$D$164,IF($B20=$B$165,$D$165))))))))))))))))))))))))))))))))))))))))</f>
        <v>Beschreibung</v>
      </c>
      <c r="C21" s="128"/>
      <c r="D21" s="1176"/>
      <c r="E21" s="1177"/>
      <c r="F21" s="2"/>
      <c r="G21" s="1176"/>
      <c r="H21" s="1177"/>
      <c r="I21" s="2"/>
      <c r="J21" s="1176"/>
      <c r="K21" s="1177"/>
      <c r="L21" s="2"/>
      <c r="M21" s="1176"/>
      <c r="N21" s="1177"/>
      <c r="O21" s="2"/>
      <c r="P21" s="1176"/>
      <c r="Q21" s="1177"/>
      <c r="R21" s="2"/>
      <c r="S21" s="1176"/>
      <c r="T21" s="1177"/>
      <c r="U21" s="2"/>
      <c r="V21" s="1176"/>
      <c r="W21" s="1177"/>
      <c r="X21" s="2"/>
      <c r="Y21" s="1176"/>
      <c r="Z21" s="1177"/>
      <c r="AA21" s="2"/>
      <c r="AB21" s="1176"/>
      <c r="AC21" s="1177"/>
      <c r="AD21" s="2"/>
      <c r="AE21" s="1176"/>
      <c r="AF21" s="1177"/>
      <c r="AG21" s="2"/>
      <c r="AH21" s="1176"/>
      <c r="AI21" s="1177"/>
      <c r="AJ21" s="2"/>
      <c r="AK21" s="1176"/>
      <c r="AL21" s="1177"/>
      <c r="AM21" s="2"/>
      <c r="AN21" s="1176"/>
      <c r="AO21" s="1177"/>
      <c r="AP21" s="2"/>
      <c r="AQ21" s="1176"/>
      <c r="AR21" s="1177"/>
      <c r="AS21" s="2"/>
      <c r="AT21" s="1176"/>
      <c r="AU21" s="1177"/>
      <c r="AV21" s="2"/>
      <c r="AW21" s="1176"/>
      <c r="AX21" s="1177"/>
      <c r="AY21" s="2"/>
      <c r="AZ21" s="1176"/>
      <c r="BA21" s="1177"/>
      <c r="BB21" s="2"/>
      <c r="BC21" s="1176"/>
      <c r="BD21" s="1177"/>
      <c r="BE21" s="2"/>
      <c r="BF21" s="1176"/>
      <c r="BG21" s="1177"/>
      <c r="BH21" s="2"/>
      <c r="BI21" s="1176"/>
      <c r="BJ21" s="1177"/>
      <c r="BK21" s="30"/>
      <c r="BL21" s="31"/>
      <c r="BM21" s="31"/>
      <c r="BN21" s="31"/>
      <c r="BO21" s="31"/>
      <c r="BP21" s="31"/>
      <c r="BQ21" s="31"/>
      <c r="BR21" s="31"/>
      <c r="BS21" s="174"/>
      <c r="BT21" s="174"/>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4"/>
      <c r="FX21" s="174"/>
      <c r="FY21" s="174"/>
      <c r="FZ21" s="174"/>
      <c r="GA21" s="174"/>
      <c r="GB21" s="174"/>
      <c r="GC21" s="174"/>
      <c r="GD21" s="174"/>
      <c r="GE21" s="174"/>
      <c r="GF21" s="174"/>
      <c r="GG21" s="174"/>
      <c r="GH21" s="174"/>
      <c r="GI21" s="174"/>
      <c r="GJ21" s="174"/>
      <c r="GK21" s="174"/>
      <c r="GL21" s="174"/>
      <c r="GM21" s="174"/>
      <c r="GN21" s="174"/>
      <c r="GO21" s="174"/>
      <c r="GP21" s="174"/>
      <c r="GQ21" s="174"/>
      <c r="GR21" s="174"/>
      <c r="GS21" s="174"/>
      <c r="GT21" s="174"/>
      <c r="GU21" s="174"/>
      <c r="GV21" s="174"/>
      <c r="GW21" s="174"/>
      <c r="GX21" s="174"/>
      <c r="GY21" s="174"/>
      <c r="GZ21" s="174"/>
      <c r="HA21" s="174"/>
      <c r="HB21" s="174"/>
      <c r="HC21" s="174"/>
      <c r="HD21" s="174"/>
      <c r="HE21" s="174"/>
      <c r="HF21" s="174"/>
      <c r="HG21" s="174"/>
      <c r="HH21" s="174"/>
      <c r="HI21" s="174"/>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c r="IW21" s="426"/>
      <c r="IX21" s="426"/>
      <c r="IY21" s="426"/>
      <c r="IZ21" s="426"/>
      <c r="JA21" s="426"/>
      <c r="JB21" s="426"/>
      <c r="JC21" s="426"/>
      <c r="JD21" s="426"/>
      <c r="JE21" s="426"/>
      <c r="JF21" s="426"/>
      <c r="JG21" s="426"/>
      <c r="JH21" s="426"/>
      <c r="JI21" s="426"/>
      <c r="JJ21" s="426"/>
      <c r="JK21" s="426"/>
    </row>
    <row r="22" spans="1:271" s="428" customFormat="1" ht="18" customHeight="1" collapsed="1" x14ac:dyDescent="0.2">
      <c r="A22" s="63"/>
      <c r="B22" s="374"/>
      <c r="C22" s="129"/>
      <c r="D22" s="1172"/>
      <c r="E22" s="1173"/>
      <c r="F22" s="2"/>
      <c r="G22" s="1172"/>
      <c r="H22" s="1173"/>
      <c r="I22" s="2"/>
      <c r="J22" s="1172"/>
      <c r="K22" s="1173"/>
      <c r="L22" s="2"/>
      <c r="M22" s="1172"/>
      <c r="N22" s="1173"/>
      <c r="O22" s="2"/>
      <c r="P22" s="1172"/>
      <c r="Q22" s="1173"/>
      <c r="R22" s="2"/>
      <c r="S22" s="1172"/>
      <c r="T22" s="1173"/>
      <c r="U22" s="2"/>
      <c r="V22" s="1172"/>
      <c r="W22" s="1173"/>
      <c r="X22" s="2"/>
      <c r="Y22" s="1172"/>
      <c r="Z22" s="1173"/>
      <c r="AA22" s="2"/>
      <c r="AB22" s="1172"/>
      <c r="AC22" s="1173"/>
      <c r="AD22" s="2"/>
      <c r="AE22" s="1172"/>
      <c r="AF22" s="1173"/>
      <c r="AG22" s="2"/>
      <c r="AH22" s="1172"/>
      <c r="AI22" s="1173"/>
      <c r="AJ22" s="2"/>
      <c r="AK22" s="1172"/>
      <c r="AL22" s="1173"/>
      <c r="AM22" s="2"/>
      <c r="AN22" s="1172"/>
      <c r="AO22" s="1173"/>
      <c r="AP22" s="2"/>
      <c r="AQ22" s="1172"/>
      <c r="AR22" s="1173"/>
      <c r="AS22" s="2"/>
      <c r="AT22" s="1172"/>
      <c r="AU22" s="1173"/>
      <c r="AV22" s="2"/>
      <c r="AW22" s="1172"/>
      <c r="AX22" s="1173"/>
      <c r="AY22" s="2"/>
      <c r="AZ22" s="1172"/>
      <c r="BA22" s="1173"/>
      <c r="BB22" s="2"/>
      <c r="BC22" s="1172"/>
      <c r="BD22" s="1173"/>
      <c r="BE22" s="2"/>
      <c r="BF22" s="1172"/>
      <c r="BG22" s="1173"/>
      <c r="BH22" s="2"/>
      <c r="BI22" s="1172"/>
      <c r="BJ22" s="1173"/>
      <c r="BK22" s="30"/>
      <c r="BL22" s="31"/>
      <c r="BM22" s="31"/>
      <c r="BN22" s="31"/>
      <c r="BO22" s="31"/>
      <c r="BP22" s="31"/>
      <c r="BQ22" s="31"/>
      <c r="BR22" s="31"/>
      <c r="BS22" s="174"/>
      <c r="BT22" s="175"/>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M22" s="176"/>
      <c r="EN22" s="176"/>
      <c r="EO22" s="176"/>
      <c r="EP22" s="176"/>
      <c r="EQ22" s="176"/>
      <c r="ER22" s="176"/>
      <c r="ES22" s="176"/>
      <c r="ET22" s="176"/>
      <c r="EU22" s="176"/>
      <c r="EV22" s="176"/>
      <c r="EW22" s="176"/>
      <c r="EX22" s="176"/>
      <c r="EY22" s="176"/>
      <c r="EZ22" s="176"/>
      <c r="FA22" s="176"/>
      <c r="FB22" s="176"/>
      <c r="FC22" s="176"/>
      <c r="FD22" s="176"/>
      <c r="FE22" s="176"/>
      <c r="FF22" s="176"/>
      <c r="FG22" s="176"/>
      <c r="FH22" s="176"/>
      <c r="FI22" s="176"/>
      <c r="FJ22" s="176"/>
      <c r="FK22" s="176"/>
      <c r="FL22" s="176"/>
      <c r="FM22" s="176"/>
      <c r="FN22" s="176"/>
      <c r="FO22" s="176"/>
      <c r="FP22" s="176"/>
      <c r="FQ22" s="176"/>
      <c r="FR22" s="176"/>
      <c r="FS22" s="176"/>
      <c r="FT22" s="176"/>
      <c r="FU22" s="176"/>
      <c r="FV22" s="176"/>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c r="IX22" s="175"/>
      <c r="IY22" s="175"/>
      <c r="IZ22" s="175"/>
      <c r="JA22" s="175"/>
      <c r="JB22" s="175"/>
      <c r="JC22" s="175"/>
      <c r="JD22" s="175"/>
      <c r="JE22" s="175"/>
      <c r="JF22" s="175"/>
      <c r="JG22" s="175"/>
      <c r="JH22" s="175"/>
      <c r="JI22" s="175"/>
      <c r="JJ22" s="175"/>
      <c r="JK22" s="175"/>
    </row>
    <row r="23" spans="1:271" s="654" customFormat="1" ht="27" hidden="1" customHeight="1" outlineLevel="1" thickBot="1" x14ac:dyDescent="0.3">
      <c r="A23" s="648" t="str">
        <f>IF(B23="","","ATB 6")</f>
        <v>ATB 6</v>
      </c>
      <c r="B23" s="649" t="s">
        <v>171</v>
      </c>
      <c r="C23" s="650"/>
      <c r="D23" s="1174"/>
      <c r="E23" s="1175"/>
      <c r="F23" s="668"/>
      <c r="G23" s="1174"/>
      <c r="H23" s="1175"/>
      <c r="I23" s="668"/>
      <c r="J23" s="1174"/>
      <c r="K23" s="1175"/>
      <c r="L23" s="668"/>
      <c r="M23" s="1174"/>
      <c r="N23" s="1175"/>
      <c r="O23" s="668"/>
      <c r="P23" s="1174"/>
      <c r="Q23" s="1175"/>
      <c r="R23" s="668"/>
      <c r="S23" s="1174"/>
      <c r="T23" s="1175"/>
      <c r="U23" s="668"/>
      <c r="V23" s="1174"/>
      <c r="W23" s="1175"/>
      <c r="X23" s="668"/>
      <c r="Y23" s="1174"/>
      <c r="Z23" s="1175"/>
      <c r="AA23" s="668"/>
      <c r="AB23" s="1174"/>
      <c r="AC23" s="1175"/>
      <c r="AD23" s="668"/>
      <c r="AE23" s="1174"/>
      <c r="AF23" s="1175"/>
      <c r="AG23" s="668"/>
      <c r="AH23" s="1174"/>
      <c r="AI23" s="1175"/>
      <c r="AJ23" s="668"/>
      <c r="AK23" s="1174"/>
      <c r="AL23" s="1175"/>
      <c r="AM23" s="668"/>
      <c r="AN23" s="1174"/>
      <c r="AO23" s="1175"/>
      <c r="AP23" s="668"/>
      <c r="AQ23" s="1174"/>
      <c r="AR23" s="1175"/>
      <c r="AS23" s="668"/>
      <c r="AT23" s="1174"/>
      <c r="AU23" s="1175"/>
      <c r="AV23" s="668"/>
      <c r="AW23" s="1174"/>
      <c r="AX23" s="1175"/>
      <c r="AY23" s="668"/>
      <c r="AZ23" s="1174"/>
      <c r="BA23" s="1175"/>
      <c r="BB23" s="668"/>
      <c r="BC23" s="1174"/>
      <c r="BD23" s="1175"/>
      <c r="BE23" s="668"/>
      <c r="BF23" s="1174"/>
      <c r="BG23" s="1175"/>
      <c r="BH23" s="668"/>
      <c r="BI23" s="1174"/>
      <c r="BJ23" s="1175"/>
      <c r="BK23" s="669"/>
      <c r="BL23" s="665"/>
      <c r="BM23" s="665"/>
      <c r="BN23" s="665"/>
      <c r="BO23" s="665"/>
      <c r="BP23" s="665"/>
      <c r="BQ23" s="665"/>
      <c r="BR23" s="665"/>
      <c r="BS23" s="652"/>
      <c r="BT23" s="652"/>
      <c r="BU23" s="655"/>
      <c r="BV23" s="655"/>
      <c r="BW23" s="655"/>
      <c r="BX23" s="655"/>
      <c r="BY23" s="655"/>
      <c r="BZ23" s="655"/>
      <c r="CA23" s="655"/>
      <c r="CB23" s="655"/>
      <c r="CC23" s="655"/>
      <c r="CD23" s="655"/>
      <c r="CE23" s="655"/>
      <c r="CF23" s="655"/>
      <c r="CG23" s="655"/>
      <c r="CH23" s="655"/>
      <c r="CI23" s="655"/>
      <c r="CJ23" s="655"/>
      <c r="CK23" s="655"/>
      <c r="CL23" s="655"/>
      <c r="CM23" s="655"/>
      <c r="CN23" s="655"/>
      <c r="CO23" s="655"/>
      <c r="CP23" s="655"/>
      <c r="CQ23" s="655"/>
      <c r="CR23" s="655"/>
      <c r="CS23" s="655"/>
      <c r="CT23" s="655"/>
      <c r="CU23" s="655"/>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5"/>
      <c r="DV23" s="655"/>
      <c r="DW23" s="655"/>
      <c r="DX23" s="655"/>
      <c r="DY23" s="655"/>
      <c r="DZ23" s="655"/>
      <c r="EA23" s="655"/>
      <c r="EB23" s="655"/>
      <c r="EC23" s="655"/>
      <c r="ED23" s="655"/>
      <c r="EE23" s="655"/>
      <c r="EF23" s="655"/>
      <c r="EG23" s="655"/>
      <c r="EH23" s="655"/>
      <c r="EI23" s="655"/>
      <c r="EJ23" s="655"/>
      <c r="EK23" s="655"/>
      <c r="EL23" s="655"/>
      <c r="EM23" s="655"/>
      <c r="EN23" s="655"/>
      <c r="EO23" s="655"/>
      <c r="EP23" s="655"/>
      <c r="EQ23" s="655"/>
      <c r="ER23" s="655"/>
      <c r="ES23" s="655"/>
      <c r="ET23" s="655"/>
      <c r="EU23" s="655"/>
      <c r="EV23" s="655"/>
      <c r="EW23" s="655"/>
      <c r="EX23" s="655"/>
      <c r="EY23" s="655"/>
      <c r="EZ23" s="655"/>
      <c r="FA23" s="655"/>
      <c r="FB23" s="655"/>
      <c r="FC23" s="655"/>
      <c r="FD23" s="655"/>
      <c r="FE23" s="655"/>
      <c r="FF23" s="655"/>
      <c r="FG23" s="655"/>
      <c r="FH23" s="655"/>
      <c r="FI23" s="655"/>
      <c r="FJ23" s="655"/>
      <c r="FK23" s="655"/>
      <c r="FL23" s="655"/>
      <c r="FM23" s="655"/>
      <c r="FN23" s="655"/>
      <c r="FO23" s="655"/>
      <c r="FP23" s="655"/>
      <c r="FQ23" s="655"/>
      <c r="FR23" s="655"/>
      <c r="FS23" s="655"/>
      <c r="FT23" s="655"/>
      <c r="FU23" s="655"/>
      <c r="FV23" s="655"/>
      <c r="FW23" s="652"/>
      <c r="FX23" s="652"/>
      <c r="FY23" s="652"/>
      <c r="FZ23" s="652"/>
      <c r="GA23" s="652"/>
      <c r="GB23" s="652"/>
      <c r="GC23" s="652"/>
      <c r="GD23" s="652"/>
      <c r="GE23" s="652"/>
      <c r="GF23" s="652"/>
      <c r="GG23" s="652"/>
      <c r="GH23" s="652"/>
      <c r="GI23" s="652"/>
      <c r="GJ23" s="652"/>
      <c r="GK23" s="652"/>
      <c r="GL23" s="652"/>
      <c r="GM23" s="652"/>
      <c r="GN23" s="652"/>
      <c r="GO23" s="652"/>
      <c r="GP23" s="652"/>
      <c r="GQ23" s="652"/>
      <c r="GR23" s="652"/>
      <c r="GS23" s="652"/>
      <c r="GT23" s="652"/>
      <c r="GU23" s="652"/>
      <c r="GV23" s="652"/>
      <c r="GW23" s="652"/>
      <c r="GX23" s="652"/>
      <c r="GY23" s="652"/>
      <c r="GZ23" s="652"/>
      <c r="HA23" s="652"/>
      <c r="HB23" s="652"/>
      <c r="HC23" s="652"/>
      <c r="HD23" s="652"/>
      <c r="HE23" s="652"/>
      <c r="HF23" s="652"/>
      <c r="HG23" s="652"/>
      <c r="HH23" s="652"/>
      <c r="HI23" s="652"/>
      <c r="HJ23" s="653"/>
      <c r="HK23" s="653"/>
      <c r="HL23" s="653"/>
      <c r="HM23" s="653"/>
      <c r="HN23" s="653"/>
      <c r="HO23" s="653"/>
      <c r="HP23" s="653"/>
      <c r="HQ23" s="653"/>
      <c r="HR23" s="653"/>
      <c r="HS23" s="653"/>
      <c r="HT23" s="653"/>
      <c r="HU23" s="653"/>
      <c r="HV23" s="653"/>
      <c r="HW23" s="653"/>
      <c r="HX23" s="653"/>
      <c r="HY23" s="653"/>
      <c r="HZ23" s="653"/>
      <c r="IA23" s="653"/>
      <c r="IB23" s="653"/>
      <c r="IC23" s="653"/>
      <c r="ID23" s="653"/>
      <c r="IE23" s="653"/>
      <c r="IF23" s="653"/>
      <c r="IG23" s="653"/>
      <c r="IH23" s="653"/>
      <c r="II23" s="653"/>
      <c r="IJ23" s="653"/>
      <c r="IK23" s="653"/>
      <c r="IL23" s="653"/>
      <c r="IM23" s="653"/>
      <c r="IN23" s="653"/>
      <c r="IO23" s="653"/>
      <c r="IP23" s="653"/>
      <c r="IQ23" s="653"/>
      <c r="IR23" s="653"/>
      <c r="IS23" s="653"/>
      <c r="IT23" s="653"/>
      <c r="IU23" s="653"/>
      <c r="IV23" s="653"/>
      <c r="IW23" s="653"/>
      <c r="IX23" s="653"/>
      <c r="IY23" s="653"/>
      <c r="IZ23" s="653"/>
      <c r="JA23" s="653"/>
      <c r="JB23" s="653"/>
      <c r="JC23" s="653"/>
      <c r="JD23" s="653"/>
      <c r="JE23" s="653"/>
      <c r="JF23" s="653"/>
      <c r="JG23" s="653"/>
      <c r="JH23" s="653"/>
      <c r="JI23" s="653"/>
      <c r="JJ23" s="653"/>
      <c r="JK23" s="653"/>
    </row>
    <row r="24" spans="1:271" s="427" customFormat="1" ht="127.5" hidden="1" customHeight="1" outlineLevel="1" x14ac:dyDescent="0.2">
      <c r="A24" s="63"/>
      <c r="B24" s="317" t="str">
        <f>IF($B23=$B$126,$D$126,IF($B23=$B$127,$D$127,IF($B23=$B$128,$D$128,IF($B23=$B$129,$D$129,IF($B23=$B$130,$D$130,IF($B23=$B$131,$D$131,IF($B23=$B$132,$D$132,IF($B23=$B$133,$D$133,IF($B23=$B$134,$D$134,IF($B23=$B$135,$D$135,IF($B23=$B$136,$D$136,IF($B23=$B$137,$D$137,IF($B23=$B$138,$D$138,IF($B23=$B$139,$D$139,IF($B23=$B$140,$D$140,IF($B23=$B$141,$D$141,IF($B23=$B$142,$D$142,IF($B23=$B$143,$D$143,IF($B23=$B$144,$D$144,IF($B23=$B$145,$D$145,IF($B23=$B$146,$D$146,IF($B23=$B$147,$D$147,IF($B23=$B$148,$D$148,IF($B23=$B$149,$D$149,IF($B23=$B$150,$D$150,IF($B23=$B$151,$D$151,IF($B23=$B$152,$D$152,IF($B23=$B$153,$D$153,IF($B23=$B$154,$D$154,IF($B23=$B$155,$D$155,IF($B23=$B$156,$D$156,IF($B23=$B$157,$D$157,IF($B23=$B$158,$D$158,IF($B23=$B$159,$D$159,IF($B23=$B$160,$D$160,IF($B23=$B$161,$D$161,IF($B23=$B$162,$D$162,IF($B23=$B$163,$D$163,IF($B23=$B$164,$D$164,IF($B23=$B$165,$D$165))))))))))))))))))))))))))))))))))))))))</f>
        <v>Beschreibung</v>
      </c>
      <c r="C24" s="128"/>
      <c r="D24" s="1176"/>
      <c r="E24" s="1177"/>
      <c r="F24" s="2"/>
      <c r="G24" s="1176"/>
      <c r="H24" s="1177"/>
      <c r="I24" s="2"/>
      <c r="J24" s="1176"/>
      <c r="K24" s="1177"/>
      <c r="L24" s="2"/>
      <c r="M24" s="1176"/>
      <c r="N24" s="1177"/>
      <c r="O24" s="2"/>
      <c r="P24" s="1176"/>
      <c r="Q24" s="1177"/>
      <c r="R24" s="2"/>
      <c r="S24" s="1176"/>
      <c r="T24" s="1177"/>
      <c r="U24" s="2"/>
      <c r="V24" s="1176"/>
      <c r="W24" s="1177"/>
      <c r="X24" s="2"/>
      <c r="Y24" s="1176"/>
      <c r="Z24" s="1177"/>
      <c r="AA24" s="2"/>
      <c r="AB24" s="1176"/>
      <c r="AC24" s="1177"/>
      <c r="AD24" s="2"/>
      <c r="AE24" s="1176"/>
      <c r="AF24" s="1177"/>
      <c r="AG24" s="2"/>
      <c r="AH24" s="1176"/>
      <c r="AI24" s="1177"/>
      <c r="AJ24" s="2"/>
      <c r="AK24" s="1176"/>
      <c r="AL24" s="1177"/>
      <c r="AM24" s="2"/>
      <c r="AN24" s="1176"/>
      <c r="AO24" s="1177"/>
      <c r="AP24" s="2"/>
      <c r="AQ24" s="1176"/>
      <c r="AR24" s="1177"/>
      <c r="AS24" s="2"/>
      <c r="AT24" s="1176"/>
      <c r="AU24" s="1177"/>
      <c r="AV24" s="2"/>
      <c r="AW24" s="1176"/>
      <c r="AX24" s="1177"/>
      <c r="AY24" s="2"/>
      <c r="AZ24" s="1176"/>
      <c r="BA24" s="1177"/>
      <c r="BB24" s="2"/>
      <c r="BC24" s="1176"/>
      <c r="BD24" s="1177"/>
      <c r="BE24" s="2"/>
      <c r="BF24" s="1176"/>
      <c r="BG24" s="1177"/>
      <c r="BH24" s="2"/>
      <c r="BI24" s="1176"/>
      <c r="BJ24" s="1177"/>
      <c r="BK24" s="30"/>
      <c r="BL24" s="31"/>
      <c r="BM24" s="31"/>
      <c r="BN24" s="31"/>
      <c r="BO24" s="31"/>
      <c r="BP24" s="31"/>
      <c r="BQ24" s="31"/>
      <c r="BR24" s="31"/>
      <c r="BS24" s="174"/>
      <c r="BT24" s="174"/>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4"/>
      <c r="FX24" s="174"/>
      <c r="FY24" s="174"/>
      <c r="FZ24" s="174"/>
      <c r="GA24" s="174"/>
      <c r="GB24" s="174"/>
      <c r="GC24" s="174"/>
      <c r="GD24" s="174"/>
      <c r="GE24" s="174"/>
      <c r="GF24" s="174"/>
      <c r="GG24" s="174"/>
      <c r="GH24" s="174"/>
      <c r="GI24" s="174"/>
      <c r="GJ24" s="174"/>
      <c r="GK24" s="174"/>
      <c r="GL24" s="174"/>
      <c r="GM24" s="174"/>
      <c r="GN24" s="174"/>
      <c r="GO24" s="174"/>
      <c r="GP24" s="174"/>
      <c r="GQ24" s="174"/>
      <c r="GR24" s="174"/>
      <c r="GS24" s="174"/>
      <c r="GT24" s="174"/>
      <c r="GU24" s="174"/>
      <c r="GV24" s="174"/>
      <c r="GW24" s="174"/>
      <c r="GX24" s="174"/>
      <c r="GY24" s="174"/>
      <c r="GZ24" s="174"/>
      <c r="HA24" s="174"/>
      <c r="HB24" s="174"/>
      <c r="HC24" s="174"/>
      <c r="HD24" s="174"/>
      <c r="HE24" s="174"/>
      <c r="HF24" s="174"/>
      <c r="HG24" s="174"/>
      <c r="HH24" s="174"/>
      <c r="HI24" s="174"/>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c r="IW24" s="426"/>
      <c r="IX24" s="426"/>
      <c r="IY24" s="426"/>
      <c r="IZ24" s="426"/>
      <c r="JA24" s="426"/>
      <c r="JB24" s="426"/>
      <c r="JC24" s="426"/>
      <c r="JD24" s="426"/>
      <c r="JE24" s="426"/>
      <c r="JF24" s="426"/>
      <c r="JG24" s="426"/>
      <c r="JH24" s="426"/>
      <c r="JI24" s="426"/>
      <c r="JJ24" s="426"/>
      <c r="JK24" s="426"/>
    </row>
    <row r="25" spans="1:271" s="428" customFormat="1" ht="18" customHeight="1" collapsed="1" x14ac:dyDescent="0.2">
      <c r="A25" s="63"/>
      <c r="B25" s="374"/>
      <c r="C25" s="129"/>
      <c r="D25" s="1172"/>
      <c r="E25" s="1173"/>
      <c r="F25" s="436"/>
      <c r="G25" s="1172"/>
      <c r="H25" s="1173"/>
      <c r="I25" s="436"/>
      <c r="J25" s="1172"/>
      <c r="K25" s="1173"/>
      <c r="L25" s="436"/>
      <c r="M25" s="1172"/>
      <c r="N25" s="1173"/>
      <c r="O25" s="436"/>
      <c r="P25" s="1172"/>
      <c r="Q25" s="1173"/>
      <c r="R25" s="436"/>
      <c r="S25" s="1172"/>
      <c r="T25" s="1173"/>
      <c r="U25" s="436"/>
      <c r="V25" s="1172"/>
      <c r="W25" s="1173"/>
      <c r="X25" s="436"/>
      <c r="Y25" s="1172"/>
      <c r="Z25" s="1173"/>
      <c r="AA25" s="436"/>
      <c r="AB25" s="1172"/>
      <c r="AC25" s="1173"/>
      <c r="AD25" s="436"/>
      <c r="AE25" s="1172"/>
      <c r="AF25" s="1173"/>
      <c r="AG25" s="436"/>
      <c r="AH25" s="1172"/>
      <c r="AI25" s="1173"/>
      <c r="AJ25" s="436"/>
      <c r="AK25" s="1172"/>
      <c r="AL25" s="1173"/>
      <c r="AM25" s="436"/>
      <c r="AN25" s="1172"/>
      <c r="AO25" s="1173"/>
      <c r="AP25" s="436"/>
      <c r="AQ25" s="1172"/>
      <c r="AR25" s="1173"/>
      <c r="AS25" s="436"/>
      <c r="AT25" s="1172"/>
      <c r="AU25" s="1173"/>
      <c r="AV25" s="436"/>
      <c r="AW25" s="1172"/>
      <c r="AX25" s="1173"/>
      <c r="AY25" s="436"/>
      <c r="AZ25" s="1172"/>
      <c r="BA25" s="1173"/>
      <c r="BB25" s="436"/>
      <c r="BC25" s="1172"/>
      <c r="BD25" s="1173"/>
      <c r="BE25" s="436"/>
      <c r="BF25" s="1172"/>
      <c r="BG25" s="1173"/>
      <c r="BH25" s="436"/>
      <c r="BI25" s="1172"/>
      <c r="BJ25" s="1173"/>
      <c r="BK25" s="310"/>
      <c r="BL25" s="311"/>
      <c r="BM25" s="310"/>
      <c r="BN25" s="310"/>
      <c r="BO25" s="310"/>
      <c r="BP25" s="310"/>
      <c r="BQ25" s="310"/>
      <c r="BR25" s="310"/>
      <c r="BS25" s="174"/>
      <c r="BT25" s="175"/>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M25" s="176"/>
      <c r="EN25" s="176"/>
      <c r="EO25" s="176"/>
      <c r="EP25" s="176"/>
      <c r="EQ25" s="176"/>
      <c r="ER25" s="176"/>
      <c r="ES25" s="176"/>
      <c r="ET25" s="176"/>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5"/>
      <c r="FX25" s="175"/>
      <c r="FY25" s="175"/>
      <c r="FZ25" s="175"/>
      <c r="GA25" s="175"/>
      <c r="GB25" s="175"/>
      <c r="GC25" s="175"/>
      <c r="GD25" s="175"/>
      <c r="GE25" s="175"/>
      <c r="GF25" s="175"/>
      <c r="GG25" s="175"/>
      <c r="GH25" s="175"/>
      <c r="GI25" s="175"/>
      <c r="GJ25" s="175"/>
      <c r="GK25" s="175"/>
      <c r="GL25" s="175"/>
      <c r="GM25" s="175"/>
      <c r="GN25" s="175"/>
      <c r="GO25" s="175"/>
      <c r="GP25" s="175"/>
      <c r="GQ25" s="175"/>
      <c r="GR25" s="175"/>
      <c r="GS25" s="175"/>
      <c r="GT25" s="175"/>
      <c r="GU25" s="175"/>
      <c r="GV25" s="175"/>
      <c r="GW25" s="175"/>
      <c r="GX25" s="175"/>
      <c r="GY25" s="175"/>
      <c r="GZ25" s="175"/>
      <c r="HA25" s="175"/>
      <c r="HB25" s="175"/>
      <c r="HC25" s="175"/>
      <c r="HD25" s="175"/>
      <c r="HE25" s="175"/>
      <c r="HF25" s="175"/>
      <c r="HG25" s="175"/>
      <c r="HH25" s="175"/>
      <c r="HI25" s="175"/>
      <c r="HJ25" s="175"/>
      <c r="HK25" s="175"/>
      <c r="HL25" s="175"/>
      <c r="HM25" s="175"/>
      <c r="HN25" s="175"/>
      <c r="HO25" s="175"/>
      <c r="HP25" s="175"/>
      <c r="HQ25" s="175"/>
      <c r="HR25" s="175"/>
      <c r="HS25" s="175"/>
      <c r="HT25" s="175"/>
      <c r="HU25" s="175"/>
      <c r="HV25" s="175"/>
      <c r="HW25" s="175"/>
      <c r="HX25" s="175"/>
      <c r="HY25" s="175"/>
      <c r="HZ25" s="175"/>
      <c r="IA25" s="175"/>
      <c r="IB25" s="175"/>
      <c r="IC25" s="175"/>
      <c r="ID25" s="175"/>
      <c r="IE25" s="175"/>
      <c r="IF25" s="175"/>
      <c r="IG25" s="175"/>
      <c r="IH25" s="175"/>
      <c r="II25" s="175"/>
      <c r="IJ25" s="175"/>
      <c r="IK25" s="175"/>
      <c r="IL25" s="175"/>
      <c r="IM25" s="175"/>
      <c r="IN25" s="175"/>
      <c r="IO25" s="175"/>
      <c r="IP25" s="175"/>
      <c r="IQ25" s="175"/>
      <c r="IR25" s="175"/>
      <c r="IS25" s="175"/>
      <c r="IT25" s="175"/>
      <c r="IU25" s="175"/>
      <c r="IV25" s="175"/>
      <c r="IW25" s="175"/>
      <c r="IX25" s="175"/>
      <c r="IY25" s="175"/>
      <c r="IZ25" s="175"/>
      <c r="JA25" s="175"/>
      <c r="JB25" s="175"/>
      <c r="JC25" s="175"/>
      <c r="JD25" s="175"/>
      <c r="JE25" s="175"/>
      <c r="JF25" s="175"/>
      <c r="JG25" s="175"/>
      <c r="JH25" s="175"/>
      <c r="JI25" s="175"/>
      <c r="JJ25" s="175"/>
      <c r="JK25" s="175"/>
    </row>
    <row r="26" spans="1:271" s="654" customFormat="1" ht="27" hidden="1" customHeight="1" outlineLevel="1" thickBot="1" x14ac:dyDescent="0.3">
      <c r="A26" s="648" t="str">
        <f>IF(B26="","","ATB 7")</f>
        <v>ATB 7</v>
      </c>
      <c r="B26" s="649" t="s">
        <v>171</v>
      </c>
      <c r="C26" s="650"/>
      <c r="D26" s="1174"/>
      <c r="E26" s="1175"/>
      <c r="F26" s="643"/>
      <c r="G26" s="1174"/>
      <c r="H26" s="1175"/>
      <c r="I26" s="643"/>
      <c r="J26" s="1174"/>
      <c r="K26" s="1175"/>
      <c r="L26" s="643"/>
      <c r="M26" s="1174"/>
      <c r="N26" s="1175"/>
      <c r="O26" s="643"/>
      <c r="P26" s="1174"/>
      <c r="Q26" s="1175"/>
      <c r="R26" s="643"/>
      <c r="S26" s="1174"/>
      <c r="T26" s="1175"/>
      <c r="U26" s="643"/>
      <c r="V26" s="1174"/>
      <c r="W26" s="1175"/>
      <c r="X26" s="643"/>
      <c r="Y26" s="1174"/>
      <c r="Z26" s="1175"/>
      <c r="AA26" s="643"/>
      <c r="AB26" s="1174"/>
      <c r="AC26" s="1175"/>
      <c r="AD26" s="643"/>
      <c r="AE26" s="1174"/>
      <c r="AF26" s="1175"/>
      <c r="AG26" s="643"/>
      <c r="AH26" s="1174"/>
      <c r="AI26" s="1175"/>
      <c r="AJ26" s="643"/>
      <c r="AK26" s="1174"/>
      <c r="AL26" s="1175"/>
      <c r="AM26" s="643"/>
      <c r="AN26" s="1174"/>
      <c r="AO26" s="1175"/>
      <c r="AP26" s="643"/>
      <c r="AQ26" s="1174"/>
      <c r="AR26" s="1175"/>
      <c r="AS26" s="643"/>
      <c r="AT26" s="1174"/>
      <c r="AU26" s="1175"/>
      <c r="AV26" s="643"/>
      <c r="AW26" s="1174"/>
      <c r="AX26" s="1175"/>
      <c r="AY26" s="643"/>
      <c r="AZ26" s="1174"/>
      <c r="BA26" s="1175"/>
      <c r="BB26" s="643"/>
      <c r="BC26" s="1174"/>
      <c r="BD26" s="1175"/>
      <c r="BE26" s="643"/>
      <c r="BF26" s="1174"/>
      <c r="BG26" s="1175"/>
      <c r="BH26" s="643"/>
      <c r="BI26" s="1174"/>
      <c r="BJ26" s="1175"/>
      <c r="BK26" s="659"/>
      <c r="BL26" s="656"/>
      <c r="BM26" s="659"/>
      <c r="BN26" s="659"/>
      <c r="BO26" s="659"/>
      <c r="BP26" s="659"/>
      <c r="BQ26" s="659"/>
      <c r="BR26" s="659"/>
      <c r="BS26" s="652"/>
      <c r="BT26" s="652"/>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c r="EN26" s="655"/>
      <c r="EO26" s="655"/>
      <c r="EP26" s="655"/>
      <c r="EQ26" s="655"/>
      <c r="ER26" s="655"/>
      <c r="ES26" s="655"/>
      <c r="ET26" s="655"/>
      <c r="EU26" s="655"/>
      <c r="EV26" s="655"/>
      <c r="EW26" s="655"/>
      <c r="EX26" s="655"/>
      <c r="EY26" s="655"/>
      <c r="EZ26" s="655"/>
      <c r="FA26" s="655"/>
      <c r="FB26" s="655"/>
      <c r="FC26" s="655"/>
      <c r="FD26" s="655"/>
      <c r="FE26" s="655"/>
      <c r="FF26" s="655"/>
      <c r="FG26" s="655"/>
      <c r="FH26" s="655"/>
      <c r="FI26" s="655"/>
      <c r="FJ26" s="655"/>
      <c r="FK26" s="655"/>
      <c r="FL26" s="655"/>
      <c r="FM26" s="655"/>
      <c r="FN26" s="655"/>
      <c r="FO26" s="655"/>
      <c r="FP26" s="655"/>
      <c r="FQ26" s="655"/>
      <c r="FR26" s="655"/>
      <c r="FS26" s="655"/>
      <c r="FT26" s="655"/>
      <c r="FU26" s="655"/>
      <c r="FV26" s="655"/>
      <c r="FW26" s="652"/>
      <c r="FX26" s="652"/>
      <c r="FY26" s="652"/>
      <c r="FZ26" s="652"/>
      <c r="GA26" s="652"/>
      <c r="GB26" s="652"/>
      <c r="GC26" s="652"/>
      <c r="GD26" s="652"/>
      <c r="GE26" s="652"/>
      <c r="GF26" s="652"/>
      <c r="GG26" s="652"/>
      <c r="GH26" s="652"/>
      <c r="GI26" s="652"/>
      <c r="GJ26" s="652"/>
      <c r="GK26" s="652"/>
      <c r="GL26" s="652"/>
      <c r="GM26" s="652"/>
      <c r="GN26" s="652"/>
      <c r="GO26" s="652"/>
      <c r="GP26" s="652"/>
      <c r="GQ26" s="652"/>
      <c r="GR26" s="652"/>
      <c r="GS26" s="652"/>
      <c r="GT26" s="652"/>
      <c r="GU26" s="652"/>
      <c r="GV26" s="652"/>
      <c r="GW26" s="652"/>
      <c r="GX26" s="652"/>
      <c r="GY26" s="652"/>
      <c r="GZ26" s="652"/>
      <c r="HA26" s="652"/>
      <c r="HB26" s="652"/>
      <c r="HC26" s="652"/>
      <c r="HD26" s="652"/>
      <c r="HE26" s="652"/>
      <c r="HF26" s="652"/>
      <c r="HG26" s="652"/>
      <c r="HH26" s="652"/>
      <c r="HI26" s="652"/>
      <c r="HJ26" s="653"/>
      <c r="HK26" s="653"/>
      <c r="HL26" s="653"/>
      <c r="HM26" s="653"/>
      <c r="HN26" s="653"/>
      <c r="HO26" s="653"/>
      <c r="HP26" s="653"/>
      <c r="HQ26" s="653"/>
      <c r="HR26" s="653"/>
      <c r="HS26" s="653"/>
      <c r="HT26" s="653"/>
      <c r="HU26" s="653"/>
      <c r="HV26" s="653"/>
      <c r="HW26" s="653"/>
      <c r="HX26" s="653"/>
      <c r="HY26" s="653"/>
      <c r="HZ26" s="653"/>
      <c r="IA26" s="653"/>
      <c r="IB26" s="653"/>
      <c r="IC26" s="653"/>
      <c r="ID26" s="653"/>
      <c r="IE26" s="653"/>
      <c r="IF26" s="653"/>
      <c r="IG26" s="653"/>
      <c r="IH26" s="653"/>
      <c r="II26" s="653"/>
      <c r="IJ26" s="653"/>
      <c r="IK26" s="653"/>
      <c r="IL26" s="653"/>
      <c r="IM26" s="653"/>
      <c r="IN26" s="653"/>
      <c r="IO26" s="653"/>
      <c r="IP26" s="653"/>
      <c r="IQ26" s="653"/>
      <c r="IR26" s="653"/>
      <c r="IS26" s="653"/>
      <c r="IT26" s="653"/>
      <c r="IU26" s="653"/>
      <c r="IV26" s="653"/>
      <c r="IW26" s="653"/>
      <c r="IX26" s="653"/>
      <c r="IY26" s="653"/>
      <c r="IZ26" s="653"/>
      <c r="JA26" s="653"/>
      <c r="JB26" s="653"/>
      <c r="JC26" s="653"/>
      <c r="JD26" s="653"/>
      <c r="JE26" s="653"/>
      <c r="JF26" s="653"/>
      <c r="JG26" s="653"/>
      <c r="JH26" s="653"/>
      <c r="JI26" s="653"/>
      <c r="JJ26" s="653"/>
      <c r="JK26" s="653"/>
    </row>
    <row r="27" spans="1:271" s="427" customFormat="1" ht="127.5" hidden="1" customHeight="1" outlineLevel="1" x14ac:dyDescent="0.2">
      <c r="A27" s="63"/>
      <c r="B27" s="317" t="str">
        <f>IF($B26=$B$126,$D$126,IF($B26=$B$127,$D$127,IF($B26=$B$128,$D$128,IF($B26=$B$129,$D$129,IF($B26=$B$130,$D$130,IF($B26=$B$131,$D$131,IF($B26=$B$132,$D$132,IF($B26=$B$133,$D$133,IF($B26=$B$134,$D$134,IF($B26=$B$135,$D$135,IF($B26=$B$136,$D$136,IF($B26=$B$137,$D$137,IF($B26=$B$138,$D$138,IF($B26=$B$139,$D$139,IF($B26=$B$140,$D$140,IF($B26=$B$141,$D$141,IF($B26=$B$142,$D$142,IF($B26=$B$143,$D$143,IF($B26=$B$144,$D$144,IF($B26=$B$145,$D$145,IF($B26=$B$146,$D$146,IF($B26=$B$147,$D$147,IF($B26=$B$148,$D$148,IF($B26=$B$149,$D$149,IF($B26=$B$150,$D$150,IF($B26=$B$151,$D$151,IF($B26=$B$152,$D$152,IF($B26=$B$153,$D$153,IF($B26=$B$154,$D$154,IF($B26=$B$155,$D$155,IF($B26=$B$156,$D$156,IF($B26=$B$157,$D$157,IF($B26=$B$158,$D$158,IF($B26=$B$159,$D$159,IF($B26=$B$160,$D$160,IF($B26=$B$161,$D$161,IF($B26=$B$162,$D$162,IF($B26=$B$163,$D$163,IF($B26=$B$164,$D$164,IF($B26=$B$165,$D$165))))))))))))))))))))))))))))))))))))))))</f>
        <v>Beschreibung</v>
      </c>
      <c r="C27" s="128"/>
      <c r="D27" s="1176"/>
      <c r="E27" s="1177"/>
      <c r="F27" s="394"/>
      <c r="G27" s="1176"/>
      <c r="H27" s="1177"/>
      <c r="I27" s="394"/>
      <c r="J27" s="1176"/>
      <c r="K27" s="1177"/>
      <c r="L27" s="394"/>
      <c r="M27" s="1176"/>
      <c r="N27" s="1177"/>
      <c r="O27" s="394"/>
      <c r="P27" s="1176"/>
      <c r="Q27" s="1177"/>
      <c r="R27" s="394"/>
      <c r="S27" s="1176"/>
      <c r="T27" s="1177"/>
      <c r="U27" s="394"/>
      <c r="V27" s="1176"/>
      <c r="W27" s="1177"/>
      <c r="X27" s="394"/>
      <c r="Y27" s="1176"/>
      <c r="Z27" s="1177"/>
      <c r="AA27" s="394"/>
      <c r="AB27" s="1176"/>
      <c r="AC27" s="1177"/>
      <c r="AD27" s="394"/>
      <c r="AE27" s="1176"/>
      <c r="AF27" s="1177"/>
      <c r="AG27" s="394"/>
      <c r="AH27" s="1176"/>
      <c r="AI27" s="1177"/>
      <c r="AJ27" s="394"/>
      <c r="AK27" s="1176"/>
      <c r="AL27" s="1177"/>
      <c r="AM27" s="394"/>
      <c r="AN27" s="1176"/>
      <c r="AO27" s="1177"/>
      <c r="AP27" s="394"/>
      <c r="AQ27" s="1176"/>
      <c r="AR27" s="1177"/>
      <c r="AS27" s="394"/>
      <c r="AT27" s="1176"/>
      <c r="AU27" s="1177"/>
      <c r="AV27" s="394"/>
      <c r="AW27" s="1176"/>
      <c r="AX27" s="1177"/>
      <c r="AY27" s="394"/>
      <c r="AZ27" s="1176"/>
      <c r="BA27" s="1177"/>
      <c r="BB27" s="394"/>
      <c r="BC27" s="1176"/>
      <c r="BD27" s="1177"/>
      <c r="BE27" s="394"/>
      <c r="BF27" s="1176"/>
      <c r="BG27" s="1177"/>
      <c r="BH27" s="394"/>
      <c r="BI27" s="1176"/>
      <c r="BJ27" s="1177"/>
      <c r="BK27" s="149"/>
      <c r="BL27" s="151"/>
      <c r="BM27" s="151"/>
      <c r="BN27" s="151"/>
      <c r="BO27" s="151"/>
      <c r="BP27" s="151"/>
      <c r="BQ27" s="151"/>
      <c r="BR27" s="151"/>
      <c r="BS27" s="174"/>
      <c r="BT27" s="174"/>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4"/>
      <c r="FX27" s="174"/>
      <c r="FY27" s="174"/>
      <c r="FZ27" s="174"/>
      <c r="GA27" s="174"/>
      <c r="GB27" s="174"/>
      <c r="GC27" s="174"/>
      <c r="GD27" s="174"/>
      <c r="GE27" s="174"/>
      <c r="GF27" s="174"/>
      <c r="GG27" s="174"/>
      <c r="GH27" s="174"/>
      <c r="GI27" s="174"/>
      <c r="GJ27" s="174"/>
      <c r="GK27" s="174"/>
      <c r="GL27" s="174"/>
      <c r="GM27" s="174"/>
      <c r="GN27" s="174"/>
      <c r="GO27" s="174"/>
      <c r="GP27" s="174"/>
      <c r="GQ27" s="174"/>
      <c r="GR27" s="174"/>
      <c r="GS27" s="174"/>
      <c r="GT27" s="174"/>
      <c r="GU27" s="174"/>
      <c r="GV27" s="174"/>
      <c r="GW27" s="174"/>
      <c r="GX27" s="174"/>
      <c r="GY27" s="174"/>
      <c r="GZ27" s="174"/>
      <c r="HA27" s="174"/>
      <c r="HB27" s="174"/>
      <c r="HC27" s="174"/>
      <c r="HD27" s="174"/>
      <c r="HE27" s="174"/>
      <c r="HF27" s="174"/>
      <c r="HG27" s="174"/>
      <c r="HH27" s="174"/>
      <c r="HI27" s="174"/>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c r="IW27" s="426"/>
      <c r="IX27" s="426"/>
      <c r="IY27" s="426"/>
      <c r="IZ27" s="426"/>
      <c r="JA27" s="426"/>
      <c r="JB27" s="426"/>
      <c r="JC27" s="426"/>
      <c r="JD27" s="426"/>
      <c r="JE27" s="426"/>
      <c r="JF27" s="426"/>
      <c r="JG27" s="426"/>
      <c r="JH27" s="426"/>
      <c r="JI27" s="426"/>
      <c r="JJ27" s="426"/>
      <c r="JK27" s="426"/>
    </row>
    <row r="28" spans="1:271" s="428" customFormat="1" ht="18" customHeight="1" collapsed="1" x14ac:dyDescent="0.2">
      <c r="A28" s="63"/>
      <c r="B28" s="374"/>
      <c r="C28" s="129"/>
      <c r="D28" s="1172"/>
      <c r="E28" s="1173"/>
      <c r="F28" s="394"/>
      <c r="G28" s="1172"/>
      <c r="H28" s="1173"/>
      <c r="I28" s="394"/>
      <c r="J28" s="1172"/>
      <c r="K28" s="1173"/>
      <c r="L28" s="394"/>
      <c r="M28" s="1172"/>
      <c r="N28" s="1173"/>
      <c r="O28" s="394"/>
      <c r="P28" s="1172"/>
      <c r="Q28" s="1173"/>
      <c r="R28" s="394"/>
      <c r="S28" s="1172"/>
      <c r="T28" s="1173"/>
      <c r="U28" s="394"/>
      <c r="V28" s="1172"/>
      <c r="W28" s="1173"/>
      <c r="X28" s="394"/>
      <c r="Y28" s="1172"/>
      <c r="Z28" s="1173"/>
      <c r="AA28" s="394"/>
      <c r="AB28" s="1172"/>
      <c r="AC28" s="1173"/>
      <c r="AD28" s="394"/>
      <c r="AE28" s="1172"/>
      <c r="AF28" s="1173"/>
      <c r="AG28" s="394"/>
      <c r="AH28" s="1172"/>
      <c r="AI28" s="1173"/>
      <c r="AJ28" s="394"/>
      <c r="AK28" s="1172"/>
      <c r="AL28" s="1173"/>
      <c r="AM28" s="394"/>
      <c r="AN28" s="1172"/>
      <c r="AO28" s="1173"/>
      <c r="AP28" s="394"/>
      <c r="AQ28" s="1172"/>
      <c r="AR28" s="1173"/>
      <c r="AS28" s="394"/>
      <c r="AT28" s="1172"/>
      <c r="AU28" s="1173"/>
      <c r="AV28" s="394"/>
      <c r="AW28" s="1172"/>
      <c r="AX28" s="1173"/>
      <c r="AY28" s="394"/>
      <c r="AZ28" s="1172"/>
      <c r="BA28" s="1173"/>
      <c r="BB28" s="394"/>
      <c r="BC28" s="1172"/>
      <c r="BD28" s="1173"/>
      <c r="BE28" s="394"/>
      <c r="BF28" s="1172"/>
      <c r="BG28" s="1173"/>
      <c r="BH28" s="394"/>
      <c r="BI28" s="1172"/>
      <c r="BJ28" s="1173"/>
      <c r="BK28" s="149"/>
      <c r="BL28" s="368"/>
      <c r="BM28" s="368"/>
      <c r="BN28" s="368"/>
      <c r="BO28" s="368"/>
      <c r="BP28" s="368"/>
      <c r="BQ28" s="368"/>
      <c r="BR28" s="368"/>
      <c r="BS28" s="174"/>
      <c r="BT28" s="175"/>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M28" s="176"/>
      <c r="EN28" s="176"/>
      <c r="EO28" s="176"/>
      <c r="EP28" s="176"/>
      <c r="EQ28" s="176"/>
      <c r="ER28" s="176"/>
      <c r="ES28" s="176"/>
      <c r="ET28" s="176"/>
      <c r="EU28" s="176"/>
      <c r="EV28" s="176"/>
      <c r="EW28" s="176"/>
      <c r="EX28" s="176"/>
      <c r="EY28" s="176"/>
      <c r="EZ28" s="176"/>
      <c r="FA28" s="176"/>
      <c r="FB28" s="176"/>
      <c r="FC28" s="176"/>
      <c r="FD28" s="176"/>
      <c r="FE28" s="176"/>
      <c r="FF28" s="176"/>
      <c r="FG28" s="176"/>
      <c r="FH28" s="176"/>
      <c r="FI28" s="176"/>
      <c r="FJ28" s="176"/>
      <c r="FK28" s="176"/>
      <c r="FL28" s="176"/>
      <c r="FM28" s="176"/>
      <c r="FN28" s="176"/>
      <c r="FO28" s="176"/>
      <c r="FP28" s="176"/>
      <c r="FQ28" s="176"/>
      <c r="FR28" s="176"/>
      <c r="FS28" s="176"/>
      <c r="FT28" s="176"/>
      <c r="FU28" s="176"/>
      <c r="FV28" s="176"/>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c r="IW28" s="175"/>
      <c r="IX28" s="175"/>
      <c r="IY28" s="175"/>
      <c r="IZ28" s="175"/>
      <c r="JA28" s="175"/>
      <c r="JB28" s="175"/>
      <c r="JC28" s="175"/>
      <c r="JD28" s="175"/>
      <c r="JE28" s="175"/>
      <c r="JF28" s="175"/>
      <c r="JG28" s="175"/>
      <c r="JH28" s="175"/>
      <c r="JI28" s="175"/>
      <c r="JJ28" s="175"/>
      <c r="JK28" s="175"/>
    </row>
    <row r="29" spans="1:271" s="654" customFormat="1" ht="27" hidden="1" customHeight="1" outlineLevel="1" thickBot="1" x14ac:dyDescent="0.3">
      <c r="A29" s="648" t="str">
        <f>IF(B29="","","ATB 8")</f>
        <v>ATB 8</v>
      </c>
      <c r="B29" s="649" t="s">
        <v>171</v>
      </c>
      <c r="C29" s="650"/>
      <c r="D29" s="1174"/>
      <c r="E29" s="1175"/>
      <c r="F29" s="657"/>
      <c r="G29" s="1174"/>
      <c r="H29" s="1175"/>
      <c r="I29" s="657"/>
      <c r="J29" s="1174"/>
      <c r="K29" s="1175"/>
      <c r="L29" s="657"/>
      <c r="M29" s="1174"/>
      <c r="N29" s="1175"/>
      <c r="O29" s="657"/>
      <c r="P29" s="1174"/>
      <c r="Q29" s="1175"/>
      <c r="R29" s="657"/>
      <c r="S29" s="1174"/>
      <c r="T29" s="1175"/>
      <c r="U29" s="657"/>
      <c r="V29" s="1174"/>
      <c r="W29" s="1175"/>
      <c r="X29" s="657"/>
      <c r="Y29" s="1174"/>
      <c r="Z29" s="1175"/>
      <c r="AA29" s="657"/>
      <c r="AB29" s="1174"/>
      <c r="AC29" s="1175"/>
      <c r="AD29" s="657"/>
      <c r="AE29" s="1174"/>
      <c r="AF29" s="1175"/>
      <c r="AG29" s="657"/>
      <c r="AH29" s="1174"/>
      <c r="AI29" s="1175"/>
      <c r="AJ29" s="657"/>
      <c r="AK29" s="1174"/>
      <c r="AL29" s="1175"/>
      <c r="AM29" s="657"/>
      <c r="AN29" s="1174"/>
      <c r="AO29" s="1175"/>
      <c r="AP29" s="657"/>
      <c r="AQ29" s="1174"/>
      <c r="AR29" s="1175"/>
      <c r="AS29" s="657"/>
      <c r="AT29" s="1174"/>
      <c r="AU29" s="1175"/>
      <c r="AV29" s="657"/>
      <c r="AW29" s="1174"/>
      <c r="AX29" s="1175"/>
      <c r="AY29" s="657"/>
      <c r="AZ29" s="1174"/>
      <c r="BA29" s="1175"/>
      <c r="BB29" s="657"/>
      <c r="BC29" s="1174"/>
      <c r="BD29" s="1175"/>
      <c r="BE29" s="657"/>
      <c r="BF29" s="1174"/>
      <c r="BG29" s="1175"/>
      <c r="BH29" s="657"/>
      <c r="BI29" s="1174"/>
      <c r="BJ29" s="1175"/>
      <c r="BK29" s="658"/>
      <c r="BL29" s="665"/>
      <c r="BM29" s="665"/>
      <c r="BN29" s="665"/>
      <c r="BO29" s="665"/>
      <c r="BP29" s="665"/>
      <c r="BQ29" s="665"/>
      <c r="BR29" s="665"/>
      <c r="BS29" s="652"/>
      <c r="BT29" s="652"/>
      <c r="BU29" s="655"/>
      <c r="BV29" s="655"/>
      <c r="BW29" s="655"/>
      <c r="BX29" s="655"/>
      <c r="BY29" s="655"/>
      <c r="BZ29" s="655"/>
      <c r="CA29" s="655"/>
      <c r="CB29" s="655"/>
      <c r="CC29" s="655"/>
      <c r="CD29" s="655"/>
      <c r="CE29" s="655"/>
      <c r="CF29" s="655"/>
      <c r="CG29" s="655"/>
      <c r="CH29" s="655"/>
      <c r="CI29" s="655"/>
      <c r="CJ29" s="655"/>
      <c r="CK29" s="655"/>
      <c r="CL29" s="655"/>
      <c r="CM29" s="655"/>
      <c r="CN29" s="655"/>
      <c r="CO29" s="655"/>
      <c r="CP29" s="655"/>
      <c r="CQ29" s="655"/>
      <c r="CR29" s="655"/>
      <c r="CS29" s="655"/>
      <c r="CT29" s="655"/>
      <c r="CU29" s="655"/>
      <c r="CV29" s="655"/>
      <c r="CW29" s="655"/>
      <c r="CX29" s="655"/>
      <c r="CY29" s="655"/>
      <c r="CZ29" s="655"/>
      <c r="DA29" s="655"/>
      <c r="DB29" s="655"/>
      <c r="DC29" s="655"/>
      <c r="DD29" s="655"/>
      <c r="DE29" s="655"/>
      <c r="DF29" s="655"/>
      <c r="DG29" s="655"/>
      <c r="DH29" s="655"/>
      <c r="DI29" s="655"/>
      <c r="DJ29" s="655"/>
      <c r="DK29" s="655"/>
      <c r="DL29" s="655"/>
      <c r="DM29" s="655"/>
      <c r="DN29" s="655"/>
      <c r="DO29" s="655"/>
      <c r="DP29" s="655"/>
      <c r="DQ29" s="655"/>
      <c r="DR29" s="655"/>
      <c r="DS29" s="655"/>
      <c r="DT29" s="655"/>
      <c r="DU29" s="655"/>
      <c r="DV29" s="655"/>
      <c r="DW29" s="655"/>
      <c r="DX29" s="655"/>
      <c r="DY29" s="655"/>
      <c r="DZ29" s="655"/>
      <c r="EA29" s="655"/>
      <c r="EB29" s="655"/>
      <c r="EC29" s="655"/>
      <c r="ED29" s="655"/>
      <c r="EE29" s="655"/>
      <c r="EF29" s="655"/>
      <c r="EG29" s="655"/>
      <c r="EH29" s="655"/>
      <c r="EI29" s="655"/>
      <c r="EJ29" s="655"/>
      <c r="EK29" s="655"/>
      <c r="EL29" s="655"/>
      <c r="EM29" s="655"/>
      <c r="EN29" s="655"/>
      <c r="EO29" s="655"/>
      <c r="EP29" s="655"/>
      <c r="EQ29" s="655"/>
      <c r="ER29" s="655"/>
      <c r="ES29" s="655"/>
      <c r="ET29" s="655"/>
      <c r="EU29" s="655"/>
      <c r="EV29" s="655"/>
      <c r="EW29" s="655"/>
      <c r="EX29" s="655"/>
      <c r="EY29" s="655"/>
      <c r="EZ29" s="655"/>
      <c r="FA29" s="655"/>
      <c r="FB29" s="655"/>
      <c r="FC29" s="655"/>
      <c r="FD29" s="655"/>
      <c r="FE29" s="655"/>
      <c r="FF29" s="655"/>
      <c r="FG29" s="655"/>
      <c r="FH29" s="655"/>
      <c r="FI29" s="655"/>
      <c r="FJ29" s="655"/>
      <c r="FK29" s="655"/>
      <c r="FL29" s="655"/>
      <c r="FM29" s="655"/>
      <c r="FN29" s="655"/>
      <c r="FO29" s="655"/>
      <c r="FP29" s="655"/>
      <c r="FQ29" s="655"/>
      <c r="FR29" s="655"/>
      <c r="FS29" s="655"/>
      <c r="FT29" s="655"/>
      <c r="FU29" s="655"/>
      <c r="FV29" s="655"/>
      <c r="FW29" s="652"/>
      <c r="FX29" s="652"/>
      <c r="FY29" s="652"/>
      <c r="FZ29" s="652"/>
      <c r="GA29" s="652"/>
      <c r="GB29" s="652"/>
      <c r="GC29" s="652"/>
      <c r="GD29" s="652"/>
      <c r="GE29" s="652"/>
      <c r="GF29" s="652"/>
      <c r="GG29" s="652"/>
      <c r="GH29" s="652"/>
      <c r="GI29" s="652"/>
      <c r="GJ29" s="652"/>
      <c r="GK29" s="652"/>
      <c r="GL29" s="652"/>
      <c r="GM29" s="652"/>
      <c r="GN29" s="652"/>
      <c r="GO29" s="652"/>
      <c r="GP29" s="652"/>
      <c r="GQ29" s="652"/>
      <c r="GR29" s="652"/>
      <c r="GS29" s="652"/>
      <c r="GT29" s="652"/>
      <c r="GU29" s="652"/>
      <c r="GV29" s="652"/>
      <c r="GW29" s="652"/>
      <c r="GX29" s="652"/>
      <c r="GY29" s="652"/>
      <c r="GZ29" s="652"/>
      <c r="HA29" s="652"/>
      <c r="HB29" s="652"/>
      <c r="HC29" s="652"/>
      <c r="HD29" s="652"/>
      <c r="HE29" s="652"/>
      <c r="HF29" s="652"/>
      <c r="HG29" s="652"/>
      <c r="HH29" s="652"/>
      <c r="HI29" s="652"/>
      <c r="HJ29" s="653"/>
      <c r="HK29" s="653"/>
      <c r="HL29" s="653"/>
      <c r="HM29" s="653"/>
      <c r="HN29" s="653"/>
      <c r="HO29" s="653"/>
      <c r="HP29" s="653"/>
      <c r="HQ29" s="653"/>
      <c r="HR29" s="653"/>
      <c r="HS29" s="653"/>
      <c r="HT29" s="653"/>
      <c r="HU29" s="653"/>
      <c r="HV29" s="653"/>
      <c r="HW29" s="653"/>
      <c r="HX29" s="653"/>
      <c r="HY29" s="653"/>
      <c r="HZ29" s="653"/>
      <c r="IA29" s="653"/>
      <c r="IB29" s="653"/>
      <c r="IC29" s="653"/>
      <c r="ID29" s="653"/>
      <c r="IE29" s="653"/>
      <c r="IF29" s="653"/>
      <c r="IG29" s="653"/>
      <c r="IH29" s="653"/>
      <c r="II29" s="653"/>
      <c r="IJ29" s="653"/>
      <c r="IK29" s="653"/>
      <c r="IL29" s="653"/>
      <c r="IM29" s="653"/>
      <c r="IN29" s="653"/>
      <c r="IO29" s="653"/>
      <c r="IP29" s="653"/>
      <c r="IQ29" s="653"/>
      <c r="IR29" s="653"/>
      <c r="IS29" s="653"/>
      <c r="IT29" s="653"/>
      <c r="IU29" s="653"/>
      <c r="IV29" s="653"/>
      <c r="IW29" s="653"/>
      <c r="IX29" s="653"/>
      <c r="IY29" s="653"/>
      <c r="IZ29" s="653"/>
      <c r="JA29" s="653"/>
      <c r="JB29" s="653"/>
      <c r="JC29" s="653"/>
      <c r="JD29" s="653"/>
      <c r="JE29" s="653"/>
      <c r="JF29" s="653"/>
      <c r="JG29" s="653"/>
      <c r="JH29" s="653"/>
      <c r="JI29" s="653"/>
      <c r="JJ29" s="653"/>
      <c r="JK29" s="653"/>
    </row>
    <row r="30" spans="1:271" s="427" customFormat="1" ht="127.5" hidden="1" customHeight="1" outlineLevel="1" x14ac:dyDescent="0.2">
      <c r="A30" s="63"/>
      <c r="B30" s="317" t="str">
        <f>IF($B29=$B$126,$D$126,IF($B29=$B$127,$D$127,IF($B29=$B$128,$D$128,IF($B29=$B$129,$D$129,IF($B29=$B$130,$D$130,IF($B29=$B$131,$D$131,IF($B29=$B$132,$D$132,IF($B29=$B$133,$D$133,IF($B29=$B$134,$D$134,IF($B29=$B$135,$D$135,IF($B29=$B$136,$D$136,IF($B29=$B$137,$D$137,IF($B29=$B$138,$D$138,IF($B29=$B$139,$D$139,IF($B29=$B$140,$D$140,IF($B29=$B$141,$D$141,IF($B29=$B$142,$D$142,IF($B29=$B$143,$D$143,IF($B29=$B$144,$D$144,IF($B29=$B$145,$D$145,IF($B29=$B$146,$D$146,IF($B29=$B$147,$D$147,IF($B29=$B$148,$D$148,IF($B29=$B$149,$D$149,IF($B29=$B$150,$D$150,IF($B29=$B$151,$D$151,IF($B29=$B$152,$D$152,IF($B29=$B$153,$D$153,IF($B29=$B$154,$D$154,IF($B29=$B$155,$D$155,IF($B29=$B$156,$D$156,IF($B29=$B$157,$D$157,IF($B29=$B$158,$D$158,IF($B29=$B$159,$D$159,IF($B29=$B$160,$D$160,IF($B29=$B$161,$D$161,IF($B29=$B$162,$D$162,IF($B29=$B$163,$D$163,IF($B29=$B$164,$D$164,IF($B29=$B$165,$D$165))))))))))))))))))))))))))))))))))))))))</f>
        <v>Beschreibung</v>
      </c>
      <c r="C30" s="128"/>
      <c r="D30" s="1176"/>
      <c r="E30" s="1177"/>
      <c r="F30" s="396"/>
      <c r="G30" s="1176"/>
      <c r="H30" s="1177"/>
      <c r="I30" s="396"/>
      <c r="J30" s="1176"/>
      <c r="K30" s="1177"/>
      <c r="L30" s="396"/>
      <c r="M30" s="1176"/>
      <c r="N30" s="1177"/>
      <c r="O30" s="396"/>
      <c r="P30" s="1176"/>
      <c r="Q30" s="1177"/>
      <c r="R30" s="396"/>
      <c r="S30" s="1176"/>
      <c r="T30" s="1177"/>
      <c r="U30" s="396"/>
      <c r="V30" s="1176"/>
      <c r="W30" s="1177"/>
      <c r="X30" s="396"/>
      <c r="Y30" s="1176"/>
      <c r="Z30" s="1177"/>
      <c r="AA30" s="396"/>
      <c r="AB30" s="1176"/>
      <c r="AC30" s="1177"/>
      <c r="AD30" s="396"/>
      <c r="AE30" s="1176"/>
      <c r="AF30" s="1177"/>
      <c r="AG30" s="396"/>
      <c r="AH30" s="1176"/>
      <c r="AI30" s="1177"/>
      <c r="AJ30" s="396"/>
      <c r="AK30" s="1176"/>
      <c r="AL30" s="1177"/>
      <c r="AM30" s="396"/>
      <c r="AN30" s="1176"/>
      <c r="AO30" s="1177"/>
      <c r="AP30" s="396"/>
      <c r="AQ30" s="1176"/>
      <c r="AR30" s="1177"/>
      <c r="AS30" s="396"/>
      <c r="AT30" s="1176"/>
      <c r="AU30" s="1177"/>
      <c r="AV30" s="396"/>
      <c r="AW30" s="1176"/>
      <c r="AX30" s="1177"/>
      <c r="AY30" s="396"/>
      <c r="AZ30" s="1176"/>
      <c r="BA30" s="1177"/>
      <c r="BB30" s="396"/>
      <c r="BC30" s="1176"/>
      <c r="BD30" s="1177"/>
      <c r="BE30" s="396"/>
      <c r="BF30" s="1176"/>
      <c r="BG30" s="1177"/>
      <c r="BH30" s="396"/>
      <c r="BI30" s="1176"/>
      <c r="BJ30" s="1177"/>
      <c r="BK30" s="339"/>
      <c r="BL30" s="31"/>
      <c r="BM30" s="31"/>
      <c r="BN30" s="31"/>
      <c r="BO30" s="31"/>
      <c r="BP30" s="31"/>
      <c r="BQ30" s="31"/>
      <c r="BR30" s="31"/>
      <c r="BS30" s="174"/>
      <c r="BT30" s="174"/>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4"/>
      <c r="FX30" s="174"/>
      <c r="FY30" s="174"/>
      <c r="FZ30" s="174"/>
      <c r="GA30" s="174"/>
      <c r="GB30" s="174"/>
      <c r="GC30" s="174"/>
      <c r="GD30" s="174"/>
      <c r="GE30" s="174"/>
      <c r="GF30" s="174"/>
      <c r="GG30" s="174"/>
      <c r="GH30" s="174"/>
      <c r="GI30" s="174"/>
      <c r="GJ30" s="174"/>
      <c r="GK30" s="174"/>
      <c r="GL30" s="174"/>
      <c r="GM30" s="174"/>
      <c r="GN30" s="174"/>
      <c r="GO30" s="174"/>
      <c r="GP30" s="174"/>
      <c r="GQ30" s="174"/>
      <c r="GR30" s="174"/>
      <c r="GS30" s="174"/>
      <c r="GT30" s="174"/>
      <c r="GU30" s="174"/>
      <c r="GV30" s="174"/>
      <c r="GW30" s="174"/>
      <c r="GX30" s="174"/>
      <c r="GY30" s="174"/>
      <c r="GZ30" s="174"/>
      <c r="HA30" s="174"/>
      <c r="HB30" s="174"/>
      <c r="HC30" s="174"/>
      <c r="HD30" s="174"/>
      <c r="HE30" s="174"/>
      <c r="HF30" s="174"/>
      <c r="HG30" s="174"/>
      <c r="HH30" s="174"/>
      <c r="HI30" s="174"/>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c r="IW30" s="426"/>
      <c r="IX30" s="426"/>
      <c r="IY30" s="426"/>
      <c r="IZ30" s="426"/>
      <c r="JA30" s="426"/>
      <c r="JB30" s="426"/>
      <c r="JC30" s="426"/>
      <c r="JD30" s="426"/>
      <c r="JE30" s="426"/>
      <c r="JF30" s="426"/>
      <c r="JG30" s="426"/>
      <c r="JH30" s="426"/>
      <c r="JI30" s="426"/>
      <c r="JJ30" s="426"/>
      <c r="JK30" s="426"/>
    </row>
    <row r="31" spans="1:271" s="428" customFormat="1" ht="18" customHeight="1" collapsed="1" x14ac:dyDescent="0.2">
      <c r="A31" s="63"/>
      <c r="B31" s="374"/>
      <c r="C31" s="129"/>
      <c r="D31" s="1172"/>
      <c r="E31" s="1173"/>
      <c r="F31" s="396"/>
      <c r="G31" s="1172"/>
      <c r="H31" s="1173"/>
      <c r="I31" s="396"/>
      <c r="J31" s="1172"/>
      <c r="K31" s="1173"/>
      <c r="L31" s="396"/>
      <c r="M31" s="1172"/>
      <c r="N31" s="1173"/>
      <c r="O31" s="396"/>
      <c r="P31" s="1172"/>
      <c r="Q31" s="1173"/>
      <c r="R31" s="396"/>
      <c r="S31" s="1172"/>
      <c r="T31" s="1173"/>
      <c r="U31" s="396"/>
      <c r="V31" s="1172"/>
      <c r="W31" s="1173"/>
      <c r="X31" s="396"/>
      <c r="Y31" s="1172"/>
      <c r="Z31" s="1173"/>
      <c r="AA31" s="396"/>
      <c r="AB31" s="1172"/>
      <c r="AC31" s="1173"/>
      <c r="AD31" s="396"/>
      <c r="AE31" s="1172"/>
      <c r="AF31" s="1173"/>
      <c r="AG31" s="396"/>
      <c r="AH31" s="1172"/>
      <c r="AI31" s="1173"/>
      <c r="AJ31" s="396"/>
      <c r="AK31" s="1172"/>
      <c r="AL31" s="1173"/>
      <c r="AM31" s="396"/>
      <c r="AN31" s="1172"/>
      <c r="AO31" s="1173"/>
      <c r="AP31" s="396"/>
      <c r="AQ31" s="1172"/>
      <c r="AR31" s="1173"/>
      <c r="AS31" s="396"/>
      <c r="AT31" s="1172"/>
      <c r="AU31" s="1173"/>
      <c r="AV31" s="396"/>
      <c r="AW31" s="1172"/>
      <c r="AX31" s="1173"/>
      <c r="AY31" s="396"/>
      <c r="AZ31" s="1172"/>
      <c r="BA31" s="1173"/>
      <c r="BB31" s="396"/>
      <c r="BC31" s="1172"/>
      <c r="BD31" s="1173"/>
      <c r="BE31" s="396"/>
      <c r="BF31" s="1172"/>
      <c r="BG31" s="1173"/>
      <c r="BH31" s="396"/>
      <c r="BI31" s="1172"/>
      <c r="BJ31" s="1173"/>
      <c r="BK31" s="339"/>
      <c r="BL31" s="31"/>
      <c r="BM31" s="31"/>
      <c r="BN31" s="31"/>
      <c r="BO31" s="31"/>
      <c r="BP31" s="31"/>
      <c r="BQ31" s="31"/>
      <c r="BR31" s="31"/>
      <c r="BS31" s="174"/>
      <c r="BT31" s="175"/>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M31" s="176"/>
      <c r="EN31" s="176"/>
      <c r="EO31" s="176"/>
      <c r="EP31" s="176"/>
      <c r="EQ31" s="176"/>
      <c r="ER31" s="176"/>
      <c r="ES31" s="176"/>
      <c r="ET31" s="176"/>
      <c r="EU31" s="176"/>
      <c r="EV31" s="176"/>
      <c r="EW31" s="176"/>
      <c r="EX31" s="176"/>
      <c r="EY31" s="176"/>
      <c r="EZ31" s="176"/>
      <c r="FA31" s="176"/>
      <c r="FB31" s="176"/>
      <c r="FC31" s="176"/>
      <c r="FD31" s="176"/>
      <c r="FE31" s="176"/>
      <c r="FF31" s="176"/>
      <c r="FG31" s="176"/>
      <c r="FH31" s="176"/>
      <c r="FI31" s="176"/>
      <c r="FJ31" s="176"/>
      <c r="FK31" s="176"/>
      <c r="FL31" s="176"/>
      <c r="FM31" s="176"/>
      <c r="FN31" s="176"/>
      <c r="FO31" s="176"/>
      <c r="FP31" s="176"/>
      <c r="FQ31" s="176"/>
      <c r="FR31" s="176"/>
      <c r="FS31" s="176"/>
      <c r="FT31" s="176"/>
      <c r="FU31" s="176"/>
      <c r="FV31" s="176"/>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c r="IX31" s="175"/>
      <c r="IY31" s="175"/>
      <c r="IZ31" s="175"/>
      <c r="JA31" s="175"/>
      <c r="JB31" s="175"/>
      <c r="JC31" s="175"/>
      <c r="JD31" s="175"/>
      <c r="JE31" s="175"/>
      <c r="JF31" s="175"/>
      <c r="JG31" s="175"/>
      <c r="JH31" s="175"/>
      <c r="JI31" s="175"/>
      <c r="JJ31" s="175"/>
      <c r="JK31" s="175"/>
    </row>
    <row r="32" spans="1:271" s="654" customFormat="1" ht="27" hidden="1" customHeight="1" outlineLevel="1" thickBot="1" x14ac:dyDescent="0.3">
      <c r="A32" s="648" t="str">
        <f>IF(B32="","","ATB 9")</f>
        <v>ATB 9</v>
      </c>
      <c r="B32" s="649" t="s">
        <v>171</v>
      </c>
      <c r="C32" s="650"/>
      <c r="D32" s="1174"/>
      <c r="E32" s="1175"/>
      <c r="F32" s="657"/>
      <c r="G32" s="1174"/>
      <c r="H32" s="1175"/>
      <c r="I32" s="657"/>
      <c r="J32" s="1174"/>
      <c r="K32" s="1175"/>
      <c r="L32" s="657"/>
      <c r="M32" s="1174"/>
      <c r="N32" s="1175"/>
      <c r="O32" s="657"/>
      <c r="P32" s="1174"/>
      <c r="Q32" s="1175"/>
      <c r="R32" s="657"/>
      <c r="S32" s="1174"/>
      <c r="T32" s="1175"/>
      <c r="U32" s="657"/>
      <c r="V32" s="1174"/>
      <c r="W32" s="1175"/>
      <c r="X32" s="657"/>
      <c r="Y32" s="1174"/>
      <c r="Z32" s="1175"/>
      <c r="AA32" s="657"/>
      <c r="AB32" s="1174"/>
      <c r="AC32" s="1175"/>
      <c r="AD32" s="657"/>
      <c r="AE32" s="1174"/>
      <c r="AF32" s="1175"/>
      <c r="AG32" s="657"/>
      <c r="AH32" s="1174"/>
      <c r="AI32" s="1175"/>
      <c r="AJ32" s="657"/>
      <c r="AK32" s="1174"/>
      <c r="AL32" s="1175"/>
      <c r="AM32" s="657"/>
      <c r="AN32" s="1174"/>
      <c r="AO32" s="1175"/>
      <c r="AP32" s="657"/>
      <c r="AQ32" s="1174"/>
      <c r="AR32" s="1175"/>
      <c r="AS32" s="657"/>
      <c r="AT32" s="1174"/>
      <c r="AU32" s="1175"/>
      <c r="AV32" s="657"/>
      <c r="AW32" s="1174"/>
      <c r="AX32" s="1175"/>
      <c r="AY32" s="657"/>
      <c r="AZ32" s="1174"/>
      <c r="BA32" s="1175"/>
      <c r="BB32" s="657"/>
      <c r="BC32" s="1174"/>
      <c r="BD32" s="1175"/>
      <c r="BE32" s="657"/>
      <c r="BF32" s="1174"/>
      <c r="BG32" s="1175"/>
      <c r="BH32" s="657"/>
      <c r="BI32" s="1174"/>
      <c r="BJ32" s="1175"/>
      <c r="BK32" s="658"/>
      <c r="BL32" s="665"/>
      <c r="BM32" s="665"/>
      <c r="BN32" s="665"/>
      <c r="BO32" s="665"/>
      <c r="BP32" s="665"/>
      <c r="BQ32" s="665"/>
      <c r="BR32" s="665"/>
      <c r="BS32" s="652"/>
      <c r="BT32" s="652"/>
      <c r="BU32" s="655"/>
      <c r="BV32" s="655"/>
      <c r="BW32" s="655"/>
      <c r="BX32" s="655"/>
      <c r="BY32" s="655"/>
      <c r="BZ32" s="655"/>
      <c r="CA32" s="655"/>
      <c r="CB32" s="655"/>
      <c r="CC32" s="655"/>
      <c r="CD32" s="655"/>
      <c r="CE32" s="655"/>
      <c r="CF32" s="655"/>
      <c r="CG32" s="655"/>
      <c r="CH32" s="655"/>
      <c r="CI32" s="655"/>
      <c r="CJ32" s="655"/>
      <c r="CK32" s="655"/>
      <c r="CL32" s="655"/>
      <c r="CM32" s="655"/>
      <c r="CN32" s="655"/>
      <c r="CO32" s="655"/>
      <c r="CP32" s="655"/>
      <c r="CQ32" s="655"/>
      <c r="CR32" s="655"/>
      <c r="CS32" s="655"/>
      <c r="CT32" s="655"/>
      <c r="CU32" s="655"/>
      <c r="CV32" s="655"/>
      <c r="CW32" s="655"/>
      <c r="CX32" s="655"/>
      <c r="CY32" s="655"/>
      <c r="CZ32" s="655"/>
      <c r="DA32" s="655"/>
      <c r="DB32" s="655"/>
      <c r="DC32" s="655"/>
      <c r="DD32" s="655"/>
      <c r="DE32" s="655"/>
      <c r="DF32" s="655"/>
      <c r="DG32" s="655"/>
      <c r="DH32" s="655"/>
      <c r="DI32" s="655"/>
      <c r="DJ32" s="655"/>
      <c r="DK32" s="655"/>
      <c r="DL32" s="655"/>
      <c r="DM32" s="655"/>
      <c r="DN32" s="655"/>
      <c r="DO32" s="655"/>
      <c r="DP32" s="655"/>
      <c r="DQ32" s="655"/>
      <c r="DR32" s="655"/>
      <c r="DS32" s="655"/>
      <c r="DT32" s="655"/>
      <c r="DU32" s="655"/>
      <c r="DV32" s="655"/>
      <c r="DW32" s="655"/>
      <c r="DX32" s="655"/>
      <c r="DY32" s="655"/>
      <c r="DZ32" s="655"/>
      <c r="EA32" s="655"/>
      <c r="EB32" s="655"/>
      <c r="EC32" s="655"/>
      <c r="ED32" s="655"/>
      <c r="EE32" s="655"/>
      <c r="EF32" s="655"/>
      <c r="EG32" s="655"/>
      <c r="EH32" s="655"/>
      <c r="EI32" s="655"/>
      <c r="EJ32" s="655"/>
      <c r="EK32" s="655"/>
      <c r="EL32" s="655"/>
      <c r="EM32" s="655"/>
      <c r="EN32" s="655"/>
      <c r="EO32" s="655"/>
      <c r="EP32" s="655"/>
      <c r="EQ32" s="655"/>
      <c r="ER32" s="655"/>
      <c r="ES32" s="655"/>
      <c r="ET32" s="655"/>
      <c r="EU32" s="655"/>
      <c r="EV32" s="655"/>
      <c r="EW32" s="655"/>
      <c r="EX32" s="655"/>
      <c r="EY32" s="655"/>
      <c r="EZ32" s="655"/>
      <c r="FA32" s="655"/>
      <c r="FB32" s="655"/>
      <c r="FC32" s="655"/>
      <c r="FD32" s="655"/>
      <c r="FE32" s="655"/>
      <c r="FF32" s="655"/>
      <c r="FG32" s="655"/>
      <c r="FH32" s="655"/>
      <c r="FI32" s="655"/>
      <c r="FJ32" s="655"/>
      <c r="FK32" s="655"/>
      <c r="FL32" s="655"/>
      <c r="FM32" s="655"/>
      <c r="FN32" s="655"/>
      <c r="FO32" s="655"/>
      <c r="FP32" s="655"/>
      <c r="FQ32" s="655"/>
      <c r="FR32" s="655"/>
      <c r="FS32" s="655"/>
      <c r="FT32" s="655"/>
      <c r="FU32" s="655"/>
      <c r="FV32" s="655"/>
      <c r="FW32" s="652"/>
      <c r="FX32" s="652"/>
      <c r="FY32" s="652"/>
      <c r="FZ32" s="652"/>
      <c r="GA32" s="652"/>
      <c r="GB32" s="652"/>
      <c r="GC32" s="652"/>
      <c r="GD32" s="652"/>
      <c r="GE32" s="652"/>
      <c r="GF32" s="652"/>
      <c r="GG32" s="652"/>
      <c r="GH32" s="652"/>
      <c r="GI32" s="652"/>
      <c r="GJ32" s="652"/>
      <c r="GK32" s="652"/>
      <c r="GL32" s="652"/>
      <c r="GM32" s="652"/>
      <c r="GN32" s="652"/>
      <c r="GO32" s="652"/>
      <c r="GP32" s="652"/>
      <c r="GQ32" s="652"/>
      <c r="GR32" s="652"/>
      <c r="GS32" s="652"/>
      <c r="GT32" s="652"/>
      <c r="GU32" s="652"/>
      <c r="GV32" s="652"/>
      <c r="GW32" s="652"/>
      <c r="GX32" s="652"/>
      <c r="GY32" s="652"/>
      <c r="GZ32" s="652"/>
      <c r="HA32" s="652"/>
      <c r="HB32" s="652"/>
      <c r="HC32" s="652"/>
      <c r="HD32" s="652"/>
      <c r="HE32" s="652"/>
      <c r="HF32" s="652"/>
      <c r="HG32" s="652"/>
      <c r="HH32" s="652"/>
      <c r="HI32" s="652"/>
      <c r="HJ32" s="653"/>
      <c r="HK32" s="653"/>
      <c r="HL32" s="653"/>
      <c r="HM32" s="653"/>
      <c r="HN32" s="653"/>
      <c r="HO32" s="653"/>
      <c r="HP32" s="653"/>
      <c r="HQ32" s="653"/>
      <c r="HR32" s="653"/>
      <c r="HS32" s="653"/>
      <c r="HT32" s="653"/>
      <c r="HU32" s="653"/>
      <c r="HV32" s="653"/>
      <c r="HW32" s="653"/>
      <c r="HX32" s="653"/>
      <c r="HY32" s="653"/>
      <c r="HZ32" s="653"/>
      <c r="IA32" s="653"/>
      <c r="IB32" s="653"/>
      <c r="IC32" s="653"/>
      <c r="ID32" s="653"/>
      <c r="IE32" s="653"/>
      <c r="IF32" s="653"/>
      <c r="IG32" s="653"/>
      <c r="IH32" s="653"/>
      <c r="II32" s="653"/>
      <c r="IJ32" s="653"/>
      <c r="IK32" s="653"/>
      <c r="IL32" s="653"/>
      <c r="IM32" s="653"/>
      <c r="IN32" s="653"/>
      <c r="IO32" s="653"/>
      <c r="IP32" s="653"/>
      <c r="IQ32" s="653"/>
      <c r="IR32" s="653"/>
      <c r="IS32" s="653"/>
      <c r="IT32" s="653"/>
      <c r="IU32" s="653"/>
      <c r="IV32" s="653"/>
      <c r="IW32" s="653"/>
      <c r="IX32" s="653"/>
      <c r="IY32" s="653"/>
      <c r="IZ32" s="653"/>
      <c r="JA32" s="653"/>
      <c r="JB32" s="653"/>
      <c r="JC32" s="653"/>
      <c r="JD32" s="653"/>
      <c r="JE32" s="653"/>
      <c r="JF32" s="653"/>
      <c r="JG32" s="653"/>
      <c r="JH32" s="653"/>
      <c r="JI32" s="653"/>
      <c r="JJ32" s="653"/>
      <c r="JK32" s="653"/>
    </row>
    <row r="33" spans="1:271" s="427" customFormat="1" ht="127.5" hidden="1" customHeight="1" outlineLevel="1" x14ac:dyDescent="0.2">
      <c r="A33" s="63"/>
      <c r="B33" s="317" t="str">
        <f>IF($B32=$B$126,$D$126,IF($B32=$B$127,$D$127,IF($B32=$B$128,$D$128,IF($B32=$B$129,$D$129,IF($B32=$B$130,$D$130,IF($B32=$B$131,$D$131,IF($B32=$B$132,$D$132,IF($B32=$B$133,$D$133,IF($B32=$B$134,$D$134,IF($B32=$B$135,$D$135,IF($B32=$B$136,$D$136,IF($B32=$B$137,$D$137,IF($B32=$B$138,$D$138,IF($B32=$B$139,$D$139,IF($B32=$B$140,$D$140,IF($B32=$B$141,$D$141,IF($B32=$B$142,$D$142,IF($B32=$B$143,$D$143,IF($B32=$B$144,$D$144,IF($B32=$B$145,$D$145,IF($B32=$B$146,$D$146,IF($B32=$B$147,$D$147,IF($B32=$B$148,$D$148,IF($B32=$B$149,$D$149,IF($B32=$B$150,$D$150,IF($B32=$B$151,$D$151,IF($B32=$B$152,$D$152,IF($B32=$B$153,$D$153,IF($B32=$B$154,$D$154,IF($B32=$B$155,$D$155,IF($B32=$B$156,$D$156,IF($B32=$B$157,$D$157,IF($B32=$B$158,$D$158,IF($B32=$B$159,$D$159,IF($B32=$B$160,$D$160,IF($B32=$B$161,$D$161,IF($B32=$B$162,$D$162,IF($B32=$B$163,$D$163,IF($B32=$B$164,$D$164,IF($B32=$B$165,$D$165))))))))))))))))))))))))))))))))))))))))</f>
        <v>Beschreibung</v>
      </c>
      <c r="C33" s="128"/>
      <c r="D33" s="1176"/>
      <c r="E33" s="1177"/>
      <c r="F33" s="396"/>
      <c r="G33" s="1176"/>
      <c r="H33" s="1177"/>
      <c r="I33" s="396"/>
      <c r="J33" s="1176"/>
      <c r="K33" s="1177"/>
      <c r="L33" s="396"/>
      <c r="M33" s="1176"/>
      <c r="N33" s="1177"/>
      <c r="O33" s="396"/>
      <c r="P33" s="1176"/>
      <c r="Q33" s="1177"/>
      <c r="R33" s="396"/>
      <c r="S33" s="1176"/>
      <c r="T33" s="1177"/>
      <c r="U33" s="396"/>
      <c r="V33" s="1176"/>
      <c r="W33" s="1177"/>
      <c r="X33" s="396"/>
      <c r="Y33" s="1176"/>
      <c r="Z33" s="1177"/>
      <c r="AA33" s="396"/>
      <c r="AB33" s="1176"/>
      <c r="AC33" s="1177"/>
      <c r="AD33" s="396"/>
      <c r="AE33" s="1176"/>
      <c r="AF33" s="1177"/>
      <c r="AG33" s="396"/>
      <c r="AH33" s="1176"/>
      <c r="AI33" s="1177"/>
      <c r="AJ33" s="396"/>
      <c r="AK33" s="1176"/>
      <c r="AL33" s="1177"/>
      <c r="AM33" s="396"/>
      <c r="AN33" s="1176"/>
      <c r="AO33" s="1177"/>
      <c r="AP33" s="396"/>
      <c r="AQ33" s="1176"/>
      <c r="AR33" s="1177"/>
      <c r="AS33" s="396"/>
      <c r="AT33" s="1176"/>
      <c r="AU33" s="1177"/>
      <c r="AV33" s="396"/>
      <c r="AW33" s="1176"/>
      <c r="AX33" s="1177"/>
      <c r="AY33" s="396"/>
      <c r="AZ33" s="1176"/>
      <c r="BA33" s="1177"/>
      <c r="BB33" s="396"/>
      <c r="BC33" s="1176"/>
      <c r="BD33" s="1177"/>
      <c r="BE33" s="396"/>
      <c r="BF33" s="1176"/>
      <c r="BG33" s="1177"/>
      <c r="BH33" s="396"/>
      <c r="BI33" s="1176"/>
      <c r="BJ33" s="1177"/>
      <c r="BK33" s="339"/>
      <c r="BL33" s="31"/>
      <c r="BM33" s="31"/>
      <c r="BN33" s="31"/>
      <c r="BO33" s="31"/>
      <c r="BP33" s="31"/>
      <c r="BQ33" s="31"/>
      <c r="BR33" s="31"/>
      <c r="BS33" s="174"/>
      <c r="BT33" s="174"/>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c r="FG33" s="177"/>
      <c r="FH33" s="177"/>
      <c r="FI33" s="177"/>
      <c r="FJ33" s="177"/>
      <c r="FK33" s="177"/>
      <c r="FL33" s="177"/>
      <c r="FM33" s="177"/>
      <c r="FN33" s="177"/>
      <c r="FO33" s="177"/>
      <c r="FP33" s="177"/>
      <c r="FQ33" s="177"/>
      <c r="FR33" s="177"/>
      <c r="FS33" s="177"/>
      <c r="FT33" s="177"/>
      <c r="FU33" s="177"/>
      <c r="FV33" s="177"/>
      <c r="FW33" s="174"/>
      <c r="FX33" s="174"/>
      <c r="FY33" s="174"/>
      <c r="FZ33" s="174"/>
      <c r="GA33" s="174"/>
      <c r="GB33" s="174"/>
      <c r="GC33" s="174"/>
      <c r="GD33" s="174"/>
      <c r="GE33" s="174"/>
      <c r="GF33" s="174"/>
      <c r="GG33" s="174"/>
      <c r="GH33" s="174"/>
      <c r="GI33" s="174"/>
      <c r="GJ33" s="174"/>
      <c r="GK33" s="174"/>
      <c r="GL33" s="174"/>
      <c r="GM33" s="174"/>
      <c r="GN33" s="174"/>
      <c r="GO33" s="174"/>
      <c r="GP33" s="174"/>
      <c r="GQ33" s="174"/>
      <c r="GR33" s="174"/>
      <c r="GS33" s="174"/>
      <c r="GT33" s="174"/>
      <c r="GU33" s="174"/>
      <c r="GV33" s="174"/>
      <c r="GW33" s="174"/>
      <c r="GX33" s="174"/>
      <c r="GY33" s="174"/>
      <c r="GZ33" s="174"/>
      <c r="HA33" s="174"/>
      <c r="HB33" s="174"/>
      <c r="HC33" s="174"/>
      <c r="HD33" s="174"/>
      <c r="HE33" s="174"/>
      <c r="HF33" s="174"/>
      <c r="HG33" s="174"/>
      <c r="HH33" s="174"/>
      <c r="HI33" s="174"/>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c r="IW33" s="426"/>
      <c r="IX33" s="426"/>
      <c r="IY33" s="426"/>
      <c r="IZ33" s="426"/>
      <c r="JA33" s="426"/>
      <c r="JB33" s="426"/>
      <c r="JC33" s="426"/>
      <c r="JD33" s="426"/>
      <c r="JE33" s="426"/>
      <c r="JF33" s="426"/>
      <c r="JG33" s="426"/>
      <c r="JH33" s="426"/>
      <c r="JI33" s="426"/>
      <c r="JJ33" s="426"/>
      <c r="JK33" s="426"/>
    </row>
    <row r="34" spans="1:271" s="428" customFormat="1" ht="18" customHeight="1" collapsed="1" x14ac:dyDescent="0.2">
      <c r="A34" s="63"/>
      <c r="B34" s="374"/>
      <c r="C34" s="129"/>
      <c r="D34" s="1172"/>
      <c r="E34" s="1173"/>
      <c r="F34" s="396"/>
      <c r="G34" s="1172"/>
      <c r="H34" s="1173"/>
      <c r="I34" s="396"/>
      <c r="J34" s="1172"/>
      <c r="K34" s="1173"/>
      <c r="L34" s="396"/>
      <c r="M34" s="1172"/>
      <c r="N34" s="1173"/>
      <c r="O34" s="396"/>
      <c r="P34" s="1172"/>
      <c r="Q34" s="1173"/>
      <c r="R34" s="396"/>
      <c r="S34" s="1172"/>
      <c r="T34" s="1173"/>
      <c r="U34" s="396"/>
      <c r="V34" s="1172"/>
      <c r="W34" s="1173"/>
      <c r="X34" s="396"/>
      <c r="Y34" s="1172"/>
      <c r="Z34" s="1173"/>
      <c r="AA34" s="396"/>
      <c r="AB34" s="1172"/>
      <c r="AC34" s="1173"/>
      <c r="AD34" s="396"/>
      <c r="AE34" s="1172"/>
      <c r="AF34" s="1173"/>
      <c r="AG34" s="396"/>
      <c r="AH34" s="1172"/>
      <c r="AI34" s="1173"/>
      <c r="AJ34" s="396"/>
      <c r="AK34" s="1172"/>
      <c r="AL34" s="1173"/>
      <c r="AM34" s="396"/>
      <c r="AN34" s="1172"/>
      <c r="AO34" s="1173"/>
      <c r="AP34" s="396"/>
      <c r="AQ34" s="1172"/>
      <c r="AR34" s="1173"/>
      <c r="AS34" s="396"/>
      <c r="AT34" s="1172"/>
      <c r="AU34" s="1173"/>
      <c r="AV34" s="396"/>
      <c r="AW34" s="1172"/>
      <c r="AX34" s="1173"/>
      <c r="AY34" s="396"/>
      <c r="AZ34" s="1172"/>
      <c r="BA34" s="1173"/>
      <c r="BB34" s="396"/>
      <c r="BC34" s="1172"/>
      <c r="BD34" s="1173"/>
      <c r="BE34" s="396"/>
      <c r="BF34" s="1172"/>
      <c r="BG34" s="1173"/>
      <c r="BH34" s="396"/>
      <c r="BI34" s="1172"/>
      <c r="BJ34" s="1173"/>
      <c r="BK34" s="339"/>
      <c r="BL34" s="31"/>
      <c r="BM34" s="31"/>
      <c r="BN34" s="31"/>
      <c r="BO34" s="31"/>
      <c r="BP34" s="31"/>
      <c r="BQ34" s="31"/>
      <c r="BR34" s="31"/>
      <c r="BS34" s="174"/>
      <c r="BT34" s="175"/>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M34" s="176"/>
      <c r="EN34" s="176"/>
      <c r="EO34" s="176"/>
      <c r="EP34" s="176"/>
      <c r="EQ34" s="176"/>
      <c r="ER34" s="176"/>
      <c r="ES34" s="176"/>
      <c r="ET34" s="176"/>
      <c r="EU34" s="176"/>
      <c r="EV34" s="176"/>
      <c r="EW34" s="176"/>
      <c r="EX34" s="176"/>
      <c r="EY34" s="176"/>
      <c r="EZ34" s="176"/>
      <c r="FA34" s="176"/>
      <c r="FB34" s="176"/>
      <c r="FC34" s="176"/>
      <c r="FD34" s="176"/>
      <c r="FE34" s="176"/>
      <c r="FF34" s="176"/>
      <c r="FG34" s="176"/>
      <c r="FH34" s="176"/>
      <c r="FI34" s="176"/>
      <c r="FJ34" s="176"/>
      <c r="FK34" s="176"/>
      <c r="FL34" s="176"/>
      <c r="FM34" s="176"/>
      <c r="FN34" s="176"/>
      <c r="FO34" s="176"/>
      <c r="FP34" s="176"/>
      <c r="FQ34" s="176"/>
      <c r="FR34" s="176"/>
      <c r="FS34" s="176"/>
      <c r="FT34" s="176"/>
      <c r="FU34" s="176"/>
      <c r="FV34" s="176"/>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c r="IW34" s="175"/>
      <c r="IX34" s="175"/>
      <c r="IY34" s="175"/>
      <c r="IZ34" s="175"/>
      <c r="JA34" s="175"/>
      <c r="JB34" s="175"/>
      <c r="JC34" s="175"/>
      <c r="JD34" s="175"/>
      <c r="JE34" s="175"/>
      <c r="JF34" s="175"/>
      <c r="JG34" s="175"/>
      <c r="JH34" s="175"/>
      <c r="JI34" s="175"/>
      <c r="JJ34" s="175"/>
      <c r="JK34" s="175"/>
    </row>
    <row r="35" spans="1:271" s="654" customFormat="1" ht="27" hidden="1" customHeight="1" outlineLevel="1" thickBot="1" x14ac:dyDescent="0.3">
      <c r="A35" s="648" t="str">
        <f>IF(B35="","","ATB 10")</f>
        <v>ATB 10</v>
      </c>
      <c r="B35" s="649" t="s">
        <v>171</v>
      </c>
      <c r="C35" s="650"/>
      <c r="D35" s="1174"/>
      <c r="E35" s="1175"/>
      <c r="F35" s="657"/>
      <c r="G35" s="1174"/>
      <c r="H35" s="1175"/>
      <c r="I35" s="657"/>
      <c r="J35" s="1174"/>
      <c r="K35" s="1175"/>
      <c r="L35" s="657"/>
      <c r="M35" s="1174"/>
      <c r="N35" s="1175"/>
      <c r="O35" s="657"/>
      <c r="P35" s="1174"/>
      <c r="Q35" s="1175"/>
      <c r="R35" s="657"/>
      <c r="S35" s="1174"/>
      <c r="T35" s="1175"/>
      <c r="U35" s="657"/>
      <c r="V35" s="1174"/>
      <c r="W35" s="1175"/>
      <c r="X35" s="657"/>
      <c r="Y35" s="1174"/>
      <c r="Z35" s="1175"/>
      <c r="AA35" s="657"/>
      <c r="AB35" s="1174"/>
      <c r="AC35" s="1175"/>
      <c r="AD35" s="657"/>
      <c r="AE35" s="1174"/>
      <c r="AF35" s="1175"/>
      <c r="AG35" s="657"/>
      <c r="AH35" s="1174"/>
      <c r="AI35" s="1175"/>
      <c r="AJ35" s="657"/>
      <c r="AK35" s="1174"/>
      <c r="AL35" s="1175"/>
      <c r="AM35" s="657"/>
      <c r="AN35" s="1174"/>
      <c r="AO35" s="1175"/>
      <c r="AP35" s="657"/>
      <c r="AQ35" s="1174"/>
      <c r="AR35" s="1175"/>
      <c r="AS35" s="657"/>
      <c r="AT35" s="1174"/>
      <c r="AU35" s="1175"/>
      <c r="AV35" s="657"/>
      <c r="AW35" s="1174"/>
      <c r="AX35" s="1175"/>
      <c r="AY35" s="657"/>
      <c r="AZ35" s="1174"/>
      <c r="BA35" s="1175"/>
      <c r="BB35" s="657"/>
      <c r="BC35" s="1174"/>
      <c r="BD35" s="1175"/>
      <c r="BE35" s="657"/>
      <c r="BF35" s="1174"/>
      <c r="BG35" s="1175"/>
      <c r="BH35" s="657"/>
      <c r="BI35" s="1174"/>
      <c r="BJ35" s="1175"/>
      <c r="BK35" s="658"/>
      <c r="BL35" s="665"/>
      <c r="BM35" s="665"/>
      <c r="BN35" s="665"/>
      <c r="BO35" s="665"/>
      <c r="BP35" s="665"/>
      <c r="BQ35" s="665"/>
      <c r="BR35" s="665"/>
      <c r="BS35" s="652"/>
      <c r="BT35" s="652"/>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5"/>
      <c r="CV35" s="655"/>
      <c r="CW35" s="655"/>
      <c r="CX35" s="655"/>
      <c r="CY35" s="655"/>
      <c r="CZ35" s="655"/>
      <c r="DA35" s="655"/>
      <c r="DB35" s="655"/>
      <c r="DC35" s="655"/>
      <c r="DD35" s="655"/>
      <c r="DE35" s="655"/>
      <c r="DF35" s="655"/>
      <c r="DG35" s="655"/>
      <c r="DH35" s="655"/>
      <c r="DI35" s="655"/>
      <c r="DJ35" s="655"/>
      <c r="DK35" s="655"/>
      <c r="DL35" s="655"/>
      <c r="DM35" s="655"/>
      <c r="DN35" s="655"/>
      <c r="DO35" s="655"/>
      <c r="DP35" s="655"/>
      <c r="DQ35" s="655"/>
      <c r="DR35" s="655"/>
      <c r="DS35" s="655"/>
      <c r="DT35" s="655"/>
      <c r="DU35" s="655"/>
      <c r="DV35" s="655"/>
      <c r="DW35" s="655"/>
      <c r="DX35" s="655"/>
      <c r="DY35" s="655"/>
      <c r="DZ35" s="655"/>
      <c r="EA35" s="655"/>
      <c r="EB35" s="655"/>
      <c r="EC35" s="655"/>
      <c r="ED35" s="655"/>
      <c r="EE35" s="655"/>
      <c r="EF35" s="655"/>
      <c r="EG35" s="655"/>
      <c r="EH35" s="655"/>
      <c r="EI35" s="655"/>
      <c r="EJ35" s="655"/>
      <c r="EK35" s="655"/>
      <c r="EL35" s="655"/>
      <c r="EM35" s="655"/>
      <c r="EN35" s="655"/>
      <c r="EO35" s="655"/>
      <c r="EP35" s="655"/>
      <c r="EQ35" s="655"/>
      <c r="ER35" s="655"/>
      <c r="ES35" s="655"/>
      <c r="ET35" s="655"/>
      <c r="EU35" s="655"/>
      <c r="EV35" s="655"/>
      <c r="EW35" s="655"/>
      <c r="EX35" s="655"/>
      <c r="EY35" s="655"/>
      <c r="EZ35" s="655"/>
      <c r="FA35" s="655"/>
      <c r="FB35" s="655"/>
      <c r="FC35" s="655"/>
      <c r="FD35" s="655"/>
      <c r="FE35" s="655"/>
      <c r="FF35" s="655"/>
      <c r="FG35" s="655"/>
      <c r="FH35" s="655"/>
      <c r="FI35" s="655"/>
      <c r="FJ35" s="655"/>
      <c r="FK35" s="655"/>
      <c r="FL35" s="655"/>
      <c r="FM35" s="655"/>
      <c r="FN35" s="655"/>
      <c r="FO35" s="655"/>
      <c r="FP35" s="655"/>
      <c r="FQ35" s="655"/>
      <c r="FR35" s="655"/>
      <c r="FS35" s="655"/>
      <c r="FT35" s="655"/>
      <c r="FU35" s="655"/>
      <c r="FV35" s="655"/>
      <c r="FW35" s="652"/>
      <c r="FX35" s="652"/>
      <c r="FY35" s="652"/>
      <c r="FZ35" s="652"/>
      <c r="GA35" s="652"/>
      <c r="GB35" s="652"/>
      <c r="GC35" s="652"/>
      <c r="GD35" s="652"/>
      <c r="GE35" s="652"/>
      <c r="GF35" s="652"/>
      <c r="GG35" s="652"/>
      <c r="GH35" s="652"/>
      <c r="GI35" s="652"/>
      <c r="GJ35" s="652"/>
      <c r="GK35" s="652"/>
      <c r="GL35" s="652"/>
      <c r="GM35" s="652"/>
      <c r="GN35" s="652"/>
      <c r="GO35" s="652"/>
      <c r="GP35" s="652"/>
      <c r="GQ35" s="652"/>
      <c r="GR35" s="652"/>
      <c r="GS35" s="652"/>
      <c r="GT35" s="652"/>
      <c r="GU35" s="652"/>
      <c r="GV35" s="652"/>
      <c r="GW35" s="652"/>
      <c r="GX35" s="652"/>
      <c r="GY35" s="652"/>
      <c r="GZ35" s="652"/>
      <c r="HA35" s="652"/>
      <c r="HB35" s="652"/>
      <c r="HC35" s="652"/>
      <c r="HD35" s="652"/>
      <c r="HE35" s="652"/>
      <c r="HF35" s="652"/>
      <c r="HG35" s="652"/>
      <c r="HH35" s="652"/>
      <c r="HI35" s="652"/>
      <c r="HJ35" s="653"/>
      <c r="HK35" s="653"/>
      <c r="HL35" s="653"/>
      <c r="HM35" s="653"/>
      <c r="HN35" s="653"/>
      <c r="HO35" s="653"/>
      <c r="HP35" s="653"/>
      <c r="HQ35" s="653"/>
      <c r="HR35" s="653"/>
      <c r="HS35" s="653"/>
      <c r="HT35" s="653"/>
      <c r="HU35" s="653"/>
      <c r="HV35" s="653"/>
      <c r="HW35" s="653"/>
      <c r="HX35" s="653"/>
      <c r="HY35" s="653"/>
      <c r="HZ35" s="653"/>
      <c r="IA35" s="653"/>
      <c r="IB35" s="653"/>
      <c r="IC35" s="653"/>
      <c r="ID35" s="653"/>
      <c r="IE35" s="653"/>
      <c r="IF35" s="653"/>
      <c r="IG35" s="653"/>
      <c r="IH35" s="653"/>
      <c r="II35" s="653"/>
      <c r="IJ35" s="653"/>
      <c r="IK35" s="653"/>
      <c r="IL35" s="653"/>
      <c r="IM35" s="653"/>
      <c r="IN35" s="653"/>
      <c r="IO35" s="653"/>
      <c r="IP35" s="653"/>
      <c r="IQ35" s="653"/>
      <c r="IR35" s="653"/>
      <c r="IS35" s="653"/>
      <c r="IT35" s="653"/>
      <c r="IU35" s="653"/>
      <c r="IV35" s="653"/>
      <c r="IW35" s="653"/>
      <c r="IX35" s="653"/>
      <c r="IY35" s="653"/>
      <c r="IZ35" s="653"/>
      <c r="JA35" s="653"/>
      <c r="JB35" s="653"/>
      <c r="JC35" s="653"/>
      <c r="JD35" s="653"/>
      <c r="JE35" s="653"/>
      <c r="JF35" s="653"/>
      <c r="JG35" s="653"/>
      <c r="JH35" s="653"/>
      <c r="JI35" s="653"/>
      <c r="JJ35" s="653"/>
      <c r="JK35" s="653"/>
    </row>
    <row r="36" spans="1:271" s="427" customFormat="1" ht="127.5" hidden="1" customHeight="1" outlineLevel="1" x14ac:dyDescent="0.2">
      <c r="A36" s="63"/>
      <c r="B36" s="317" t="str">
        <f>IF($B35=$B$126,$D$126,IF($B35=$B$127,$D$127,IF($B35=$B$128,$D$128,IF($B35=$B$129,$D$129,IF($B35=$B$130,$D$130,IF($B35=$B$131,$D$131,IF($B35=$B$132,$D$132,IF($B35=$B$133,$D$133,IF($B35=$B$134,$D$134,IF($B35=$B$135,$D$135,IF($B35=$B$136,$D$136,IF($B35=$B$137,$D$137,IF($B35=$B$138,$D$138,IF($B35=$B$139,$D$139,IF($B35=$B$140,$D$140,IF($B35=$B$141,$D$141,IF($B35=$B$142,$D$142,IF($B35=$B$143,$D$143,IF($B35=$B$144,$D$144,IF($B35=$B$145,$D$145,IF($B35=$B$146,$D$146,IF($B35=$B$147,$D$147,IF($B35=$B$148,$D$148,IF($B35=$B$149,$D$149,IF($B35=$B$150,$D$150,IF($B35=$B$151,$D$151,IF($B35=$B$152,$D$152,IF($B35=$B$153,$D$153,IF($B35=$B$154,$D$154,IF($B35=$B$155,$D$155,IF($B35=$B$156,$D$156,IF($B35=$B$157,$D$157,IF($B35=$B$158,$D$158,IF($B35=$B$159,$D$159,IF($B35=$B$160,$D$160,IF($B35=$B$161,$D$161,IF($B35=$B$162,$D$162,IF($B35=$B$163,$D$163,IF($B35=$B$164,$D$164,IF($B35=$B$165,$D$165))))))))))))))))))))))))))))))))))))))))</f>
        <v>Beschreibung</v>
      </c>
      <c r="C36" s="128"/>
      <c r="D36" s="1176"/>
      <c r="E36" s="1177"/>
      <c r="F36" s="396"/>
      <c r="G36" s="1176"/>
      <c r="H36" s="1177"/>
      <c r="I36" s="396"/>
      <c r="J36" s="1176"/>
      <c r="K36" s="1177"/>
      <c r="L36" s="396"/>
      <c r="M36" s="1176"/>
      <c r="N36" s="1177"/>
      <c r="O36" s="396"/>
      <c r="P36" s="1176"/>
      <c r="Q36" s="1177"/>
      <c r="R36" s="396"/>
      <c r="S36" s="1176"/>
      <c r="T36" s="1177"/>
      <c r="U36" s="396"/>
      <c r="V36" s="1176"/>
      <c r="W36" s="1177"/>
      <c r="X36" s="396"/>
      <c r="Y36" s="1176"/>
      <c r="Z36" s="1177"/>
      <c r="AA36" s="396"/>
      <c r="AB36" s="1176"/>
      <c r="AC36" s="1177"/>
      <c r="AD36" s="396"/>
      <c r="AE36" s="1176"/>
      <c r="AF36" s="1177"/>
      <c r="AG36" s="396"/>
      <c r="AH36" s="1176"/>
      <c r="AI36" s="1177"/>
      <c r="AJ36" s="396"/>
      <c r="AK36" s="1176"/>
      <c r="AL36" s="1177"/>
      <c r="AM36" s="396"/>
      <c r="AN36" s="1176"/>
      <c r="AO36" s="1177"/>
      <c r="AP36" s="396"/>
      <c r="AQ36" s="1176"/>
      <c r="AR36" s="1177"/>
      <c r="AS36" s="396"/>
      <c r="AT36" s="1176"/>
      <c r="AU36" s="1177"/>
      <c r="AV36" s="396"/>
      <c r="AW36" s="1176"/>
      <c r="AX36" s="1177"/>
      <c r="AY36" s="396"/>
      <c r="AZ36" s="1176"/>
      <c r="BA36" s="1177"/>
      <c r="BB36" s="396"/>
      <c r="BC36" s="1176"/>
      <c r="BD36" s="1177"/>
      <c r="BE36" s="396"/>
      <c r="BF36" s="1176"/>
      <c r="BG36" s="1177"/>
      <c r="BH36" s="396"/>
      <c r="BI36" s="1176"/>
      <c r="BJ36" s="1177"/>
      <c r="BK36" s="339"/>
      <c r="BL36" s="31"/>
      <c r="BM36" s="31"/>
      <c r="BN36" s="31"/>
      <c r="BO36" s="31"/>
      <c r="BP36" s="31"/>
      <c r="BQ36" s="31"/>
      <c r="BR36" s="31"/>
      <c r="BS36" s="174"/>
      <c r="BT36" s="174"/>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177"/>
      <c r="FD36" s="177"/>
      <c r="FE36" s="177"/>
      <c r="FF36" s="177"/>
      <c r="FG36" s="177"/>
      <c r="FH36" s="177"/>
      <c r="FI36" s="177"/>
      <c r="FJ36" s="177"/>
      <c r="FK36" s="177"/>
      <c r="FL36" s="177"/>
      <c r="FM36" s="177"/>
      <c r="FN36" s="177"/>
      <c r="FO36" s="177"/>
      <c r="FP36" s="177"/>
      <c r="FQ36" s="177"/>
      <c r="FR36" s="177"/>
      <c r="FS36" s="177"/>
      <c r="FT36" s="177"/>
      <c r="FU36" s="177"/>
      <c r="FV36" s="177"/>
      <c r="FW36" s="174"/>
      <c r="FX36" s="174"/>
      <c r="FY36" s="174"/>
      <c r="FZ36" s="174"/>
      <c r="GA36" s="174"/>
      <c r="GB36" s="174"/>
      <c r="GC36" s="174"/>
      <c r="GD36" s="174"/>
      <c r="GE36" s="174"/>
      <c r="GF36" s="174"/>
      <c r="GG36" s="174"/>
      <c r="GH36" s="174"/>
      <c r="GI36" s="174"/>
      <c r="GJ36" s="174"/>
      <c r="GK36" s="174"/>
      <c r="GL36" s="174"/>
      <c r="GM36" s="174"/>
      <c r="GN36" s="174"/>
      <c r="GO36" s="174"/>
      <c r="GP36" s="174"/>
      <c r="GQ36" s="174"/>
      <c r="GR36" s="174"/>
      <c r="GS36" s="174"/>
      <c r="GT36" s="174"/>
      <c r="GU36" s="174"/>
      <c r="GV36" s="174"/>
      <c r="GW36" s="174"/>
      <c r="GX36" s="174"/>
      <c r="GY36" s="174"/>
      <c r="GZ36" s="174"/>
      <c r="HA36" s="174"/>
      <c r="HB36" s="174"/>
      <c r="HC36" s="174"/>
      <c r="HD36" s="174"/>
      <c r="HE36" s="174"/>
      <c r="HF36" s="174"/>
      <c r="HG36" s="174"/>
      <c r="HH36" s="174"/>
      <c r="HI36" s="174"/>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c r="IW36" s="426"/>
      <c r="IX36" s="426"/>
      <c r="IY36" s="426"/>
      <c r="IZ36" s="426"/>
      <c r="JA36" s="426"/>
      <c r="JB36" s="426"/>
      <c r="JC36" s="426"/>
      <c r="JD36" s="426"/>
      <c r="JE36" s="426"/>
      <c r="JF36" s="426"/>
      <c r="JG36" s="426"/>
      <c r="JH36" s="426"/>
      <c r="JI36" s="426"/>
      <c r="JJ36" s="426"/>
      <c r="JK36" s="426"/>
    </row>
    <row r="37" spans="1:271" s="428" customFormat="1" ht="18" customHeight="1" collapsed="1" x14ac:dyDescent="0.2">
      <c r="A37" s="63"/>
      <c r="B37" s="374"/>
      <c r="C37" s="129"/>
      <c r="D37" s="1172"/>
      <c r="E37" s="1173"/>
      <c r="F37" s="394"/>
      <c r="G37" s="1172"/>
      <c r="H37" s="1173"/>
      <c r="I37" s="394"/>
      <c r="J37" s="1172"/>
      <c r="K37" s="1173"/>
      <c r="L37" s="394"/>
      <c r="M37" s="1172"/>
      <c r="N37" s="1173"/>
      <c r="O37" s="394"/>
      <c r="P37" s="1172"/>
      <c r="Q37" s="1173"/>
      <c r="R37" s="394"/>
      <c r="S37" s="1172"/>
      <c r="T37" s="1173"/>
      <c r="U37" s="394"/>
      <c r="V37" s="1172"/>
      <c r="W37" s="1173"/>
      <c r="X37" s="394"/>
      <c r="Y37" s="1172"/>
      <c r="Z37" s="1173"/>
      <c r="AA37" s="394"/>
      <c r="AB37" s="1172"/>
      <c r="AC37" s="1173"/>
      <c r="AD37" s="394"/>
      <c r="AE37" s="1172"/>
      <c r="AF37" s="1173"/>
      <c r="AG37" s="394"/>
      <c r="AH37" s="1172"/>
      <c r="AI37" s="1173"/>
      <c r="AJ37" s="394"/>
      <c r="AK37" s="1172"/>
      <c r="AL37" s="1173"/>
      <c r="AM37" s="394"/>
      <c r="AN37" s="1172"/>
      <c r="AO37" s="1173"/>
      <c r="AP37" s="394"/>
      <c r="AQ37" s="1172"/>
      <c r="AR37" s="1173"/>
      <c r="AS37" s="394"/>
      <c r="AT37" s="1172"/>
      <c r="AU37" s="1173"/>
      <c r="AV37" s="394"/>
      <c r="AW37" s="1172"/>
      <c r="AX37" s="1173"/>
      <c r="AY37" s="394"/>
      <c r="AZ37" s="1172"/>
      <c r="BA37" s="1173"/>
      <c r="BB37" s="394"/>
      <c r="BC37" s="1172"/>
      <c r="BD37" s="1173"/>
      <c r="BE37" s="394"/>
      <c r="BF37" s="1172"/>
      <c r="BG37" s="1173"/>
      <c r="BH37" s="394"/>
      <c r="BI37" s="1172"/>
      <c r="BJ37" s="1173"/>
      <c r="BK37" s="149"/>
      <c r="BL37" s="31"/>
      <c r="BM37" s="31"/>
      <c r="BN37" s="31"/>
      <c r="BO37" s="31"/>
      <c r="BP37" s="31"/>
      <c r="BQ37" s="31"/>
      <c r="BR37" s="31"/>
      <c r="BS37" s="174"/>
      <c r="BT37" s="175"/>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5"/>
      <c r="FX37" s="175"/>
      <c r="FY37" s="175"/>
      <c r="FZ37" s="175"/>
      <c r="GA37" s="175"/>
      <c r="GB37" s="175"/>
      <c r="GC37" s="175"/>
      <c r="GD37" s="175"/>
      <c r="GE37" s="175"/>
      <c r="GF37" s="175"/>
      <c r="GG37" s="175"/>
      <c r="GH37" s="175"/>
      <c r="GI37" s="175"/>
      <c r="GJ37" s="175"/>
      <c r="GK37" s="175"/>
      <c r="GL37" s="175"/>
      <c r="GM37" s="175"/>
      <c r="GN37" s="175"/>
      <c r="GO37" s="175"/>
      <c r="GP37" s="175"/>
      <c r="GQ37" s="175"/>
      <c r="GR37" s="175"/>
      <c r="GS37" s="175"/>
      <c r="GT37" s="175"/>
      <c r="GU37" s="175"/>
      <c r="GV37" s="175"/>
      <c r="GW37" s="175"/>
      <c r="GX37" s="175"/>
      <c r="GY37" s="175"/>
      <c r="GZ37" s="175"/>
      <c r="HA37" s="175"/>
      <c r="HB37" s="175"/>
      <c r="HC37" s="175"/>
      <c r="HD37" s="175"/>
      <c r="HE37" s="175"/>
      <c r="HF37" s="175"/>
      <c r="HG37" s="175"/>
      <c r="HH37" s="175"/>
      <c r="HI37" s="175"/>
      <c r="HJ37" s="175"/>
      <c r="HK37" s="175"/>
      <c r="HL37" s="175"/>
      <c r="HM37" s="175"/>
      <c r="HN37" s="175"/>
      <c r="HO37" s="175"/>
      <c r="HP37" s="175"/>
      <c r="HQ37" s="175"/>
      <c r="HR37" s="175"/>
      <c r="HS37" s="175"/>
      <c r="HT37" s="175"/>
      <c r="HU37" s="175"/>
      <c r="HV37" s="175"/>
      <c r="HW37" s="175"/>
      <c r="HX37" s="175"/>
      <c r="HY37" s="175"/>
      <c r="HZ37" s="175"/>
      <c r="IA37" s="175"/>
      <c r="IB37" s="175"/>
      <c r="IC37" s="175"/>
      <c r="ID37" s="175"/>
      <c r="IE37" s="175"/>
      <c r="IF37" s="175"/>
      <c r="IG37" s="175"/>
      <c r="IH37" s="175"/>
      <c r="II37" s="175"/>
      <c r="IJ37" s="175"/>
      <c r="IK37" s="175"/>
      <c r="IL37" s="175"/>
      <c r="IM37" s="175"/>
      <c r="IN37" s="175"/>
      <c r="IO37" s="175"/>
      <c r="IP37" s="175"/>
      <c r="IQ37" s="175"/>
      <c r="IR37" s="175"/>
      <c r="IS37" s="175"/>
      <c r="IT37" s="175"/>
      <c r="IU37" s="175"/>
      <c r="IV37" s="175"/>
      <c r="IW37" s="175"/>
      <c r="IX37" s="175"/>
      <c r="IY37" s="175"/>
      <c r="IZ37" s="175"/>
      <c r="JA37" s="175"/>
      <c r="JB37" s="175"/>
      <c r="JC37" s="175"/>
      <c r="JD37" s="175"/>
      <c r="JE37" s="175"/>
      <c r="JF37" s="175"/>
      <c r="JG37" s="175"/>
      <c r="JH37" s="175"/>
      <c r="JI37" s="175"/>
      <c r="JJ37" s="175"/>
      <c r="JK37" s="175"/>
    </row>
    <row r="38" spans="1:271" s="654" customFormat="1" ht="27" hidden="1" customHeight="1" outlineLevel="1" thickBot="1" x14ac:dyDescent="0.3">
      <c r="A38" s="648" t="str">
        <f>IF(B38="","","ATB 11")</f>
        <v>ATB 11</v>
      </c>
      <c r="B38" s="649" t="s">
        <v>171</v>
      </c>
      <c r="C38" s="650"/>
      <c r="D38" s="1174"/>
      <c r="E38" s="1175"/>
      <c r="F38" s="657"/>
      <c r="G38" s="1174"/>
      <c r="H38" s="1175"/>
      <c r="I38" s="657"/>
      <c r="J38" s="1174"/>
      <c r="K38" s="1175"/>
      <c r="L38" s="657"/>
      <c r="M38" s="1174"/>
      <c r="N38" s="1175"/>
      <c r="O38" s="657"/>
      <c r="P38" s="1174"/>
      <c r="Q38" s="1175"/>
      <c r="R38" s="657"/>
      <c r="S38" s="1174"/>
      <c r="T38" s="1175"/>
      <c r="U38" s="657"/>
      <c r="V38" s="1174"/>
      <c r="W38" s="1175"/>
      <c r="X38" s="657"/>
      <c r="Y38" s="1174"/>
      <c r="Z38" s="1175"/>
      <c r="AA38" s="657"/>
      <c r="AB38" s="1174"/>
      <c r="AC38" s="1175"/>
      <c r="AD38" s="657"/>
      <c r="AE38" s="1174"/>
      <c r="AF38" s="1175"/>
      <c r="AG38" s="657"/>
      <c r="AH38" s="1174"/>
      <c r="AI38" s="1175"/>
      <c r="AJ38" s="657"/>
      <c r="AK38" s="1174"/>
      <c r="AL38" s="1175"/>
      <c r="AM38" s="657"/>
      <c r="AN38" s="1174"/>
      <c r="AO38" s="1175"/>
      <c r="AP38" s="657"/>
      <c r="AQ38" s="1174"/>
      <c r="AR38" s="1175"/>
      <c r="AS38" s="657"/>
      <c r="AT38" s="1174"/>
      <c r="AU38" s="1175"/>
      <c r="AV38" s="657"/>
      <c r="AW38" s="1174"/>
      <c r="AX38" s="1175"/>
      <c r="AY38" s="657"/>
      <c r="AZ38" s="1174"/>
      <c r="BA38" s="1175"/>
      <c r="BB38" s="657"/>
      <c r="BC38" s="1174"/>
      <c r="BD38" s="1175"/>
      <c r="BE38" s="657"/>
      <c r="BF38" s="1174"/>
      <c r="BG38" s="1175"/>
      <c r="BH38" s="657"/>
      <c r="BI38" s="1174"/>
      <c r="BJ38" s="1175"/>
      <c r="BK38" s="658"/>
      <c r="BL38" s="665"/>
      <c r="BM38" s="665"/>
      <c r="BN38" s="665"/>
      <c r="BO38" s="665"/>
      <c r="BP38" s="665"/>
      <c r="BQ38" s="665"/>
      <c r="BR38" s="665"/>
      <c r="BS38" s="652"/>
      <c r="BT38" s="652"/>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c r="CQ38" s="655"/>
      <c r="CR38" s="655"/>
      <c r="CS38" s="655"/>
      <c r="CT38" s="655"/>
      <c r="CU38" s="655"/>
      <c r="CV38" s="655"/>
      <c r="CW38" s="655"/>
      <c r="CX38" s="655"/>
      <c r="CY38" s="655"/>
      <c r="CZ38" s="655"/>
      <c r="DA38" s="655"/>
      <c r="DB38" s="655"/>
      <c r="DC38" s="655"/>
      <c r="DD38" s="655"/>
      <c r="DE38" s="655"/>
      <c r="DF38" s="655"/>
      <c r="DG38" s="655"/>
      <c r="DH38" s="655"/>
      <c r="DI38" s="655"/>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655"/>
      <c r="EK38" s="655"/>
      <c r="EL38" s="655"/>
      <c r="EM38" s="655"/>
      <c r="EN38" s="655"/>
      <c r="EO38" s="655"/>
      <c r="EP38" s="655"/>
      <c r="EQ38" s="655"/>
      <c r="ER38" s="655"/>
      <c r="ES38" s="655"/>
      <c r="ET38" s="655"/>
      <c r="EU38" s="655"/>
      <c r="EV38" s="655"/>
      <c r="EW38" s="655"/>
      <c r="EX38" s="655"/>
      <c r="EY38" s="655"/>
      <c r="EZ38" s="655"/>
      <c r="FA38" s="655"/>
      <c r="FB38" s="655"/>
      <c r="FC38" s="655"/>
      <c r="FD38" s="655"/>
      <c r="FE38" s="655"/>
      <c r="FF38" s="655"/>
      <c r="FG38" s="655"/>
      <c r="FH38" s="655"/>
      <c r="FI38" s="655"/>
      <c r="FJ38" s="655"/>
      <c r="FK38" s="655"/>
      <c r="FL38" s="655"/>
      <c r="FM38" s="655"/>
      <c r="FN38" s="655"/>
      <c r="FO38" s="655"/>
      <c r="FP38" s="655"/>
      <c r="FQ38" s="655"/>
      <c r="FR38" s="655"/>
      <c r="FS38" s="655"/>
      <c r="FT38" s="655"/>
      <c r="FU38" s="655"/>
      <c r="FV38" s="655"/>
      <c r="FW38" s="652"/>
      <c r="FX38" s="652"/>
      <c r="FY38" s="652"/>
      <c r="FZ38" s="652"/>
      <c r="GA38" s="652"/>
      <c r="GB38" s="652"/>
      <c r="GC38" s="652"/>
      <c r="GD38" s="652"/>
      <c r="GE38" s="652"/>
      <c r="GF38" s="652"/>
      <c r="GG38" s="652"/>
      <c r="GH38" s="652"/>
      <c r="GI38" s="652"/>
      <c r="GJ38" s="652"/>
      <c r="GK38" s="652"/>
      <c r="GL38" s="652"/>
      <c r="GM38" s="652"/>
      <c r="GN38" s="652"/>
      <c r="GO38" s="652"/>
      <c r="GP38" s="652"/>
      <c r="GQ38" s="652"/>
      <c r="GR38" s="652"/>
      <c r="GS38" s="652"/>
      <c r="GT38" s="652"/>
      <c r="GU38" s="652"/>
      <c r="GV38" s="652"/>
      <c r="GW38" s="652"/>
      <c r="GX38" s="652"/>
      <c r="GY38" s="652"/>
      <c r="GZ38" s="652"/>
      <c r="HA38" s="652"/>
      <c r="HB38" s="652"/>
      <c r="HC38" s="652"/>
      <c r="HD38" s="652"/>
      <c r="HE38" s="652"/>
      <c r="HF38" s="652"/>
      <c r="HG38" s="652"/>
      <c r="HH38" s="652"/>
      <c r="HI38" s="652"/>
      <c r="HJ38" s="653"/>
      <c r="HK38" s="653"/>
      <c r="HL38" s="653"/>
      <c r="HM38" s="653"/>
      <c r="HN38" s="653"/>
      <c r="HO38" s="653"/>
      <c r="HP38" s="653"/>
      <c r="HQ38" s="653"/>
      <c r="HR38" s="653"/>
      <c r="HS38" s="653"/>
      <c r="HT38" s="653"/>
      <c r="HU38" s="653"/>
      <c r="HV38" s="653"/>
      <c r="HW38" s="653"/>
      <c r="HX38" s="653"/>
      <c r="HY38" s="653"/>
      <c r="HZ38" s="653"/>
      <c r="IA38" s="653"/>
      <c r="IB38" s="653"/>
      <c r="IC38" s="653"/>
      <c r="ID38" s="653"/>
      <c r="IE38" s="653"/>
      <c r="IF38" s="653"/>
      <c r="IG38" s="653"/>
      <c r="IH38" s="653"/>
      <c r="II38" s="653"/>
      <c r="IJ38" s="653"/>
      <c r="IK38" s="653"/>
      <c r="IL38" s="653"/>
      <c r="IM38" s="653"/>
      <c r="IN38" s="653"/>
      <c r="IO38" s="653"/>
      <c r="IP38" s="653"/>
      <c r="IQ38" s="653"/>
      <c r="IR38" s="653"/>
      <c r="IS38" s="653"/>
      <c r="IT38" s="653"/>
      <c r="IU38" s="653"/>
      <c r="IV38" s="653"/>
      <c r="IW38" s="653"/>
      <c r="IX38" s="653"/>
      <c r="IY38" s="653"/>
      <c r="IZ38" s="653"/>
      <c r="JA38" s="653"/>
      <c r="JB38" s="653"/>
      <c r="JC38" s="653"/>
      <c r="JD38" s="653"/>
      <c r="JE38" s="653"/>
      <c r="JF38" s="653"/>
      <c r="JG38" s="653"/>
      <c r="JH38" s="653"/>
      <c r="JI38" s="653"/>
      <c r="JJ38" s="653"/>
      <c r="JK38" s="653"/>
    </row>
    <row r="39" spans="1:271" s="427" customFormat="1" ht="127.5" hidden="1" customHeight="1" outlineLevel="1" x14ac:dyDescent="0.2">
      <c r="A39" s="63"/>
      <c r="B39" s="317" t="str">
        <f>IF($B38=$B$126,$D$126,IF($B38=$B$127,$D$127,IF($B38=$B$128,$D$128,IF($B38=$B$129,$D$129,IF($B38=$B$130,$D$130,IF($B38=$B$131,$D$131,IF($B38=$B$132,$D$132,IF($B38=$B$133,$D$133,IF($B38=$B$134,$D$134,IF($B38=$B$135,$D$135,IF($B38=$B$136,$D$136,IF($B38=$B$137,$D$137,IF($B38=$B$138,$D$138,IF($B38=$B$139,$D$139,IF($B38=$B$140,$D$140,IF($B38=$B$141,$D$141,IF($B38=$B$142,$D$142,IF($B38=$B$143,$D$143,IF($B38=$B$144,$D$144,IF($B38=$B$145,$D$145,IF($B38=$B$146,$D$146,IF($B38=$B$147,$D$147,IF($B38=$B$148,$D$148,IF($B38=$B$149,$D$149,IF($B38=$B$150,$D$150,IF($B38=$B$151,$D$151,IF($B38=$B$152,$D$152,IF($B38=$B$153,$D$153,IF($B38=$B$154,$D$154,IF($B38=$B$155,$D$155,IF($B38=$B$156,$D$156,IF($B38=$B$157,$D$157,IF($B38=$B$158,$D$158,IF($B38=$B$159,$D$159,IF($B38=$B$160,$D$160,IF($B38=$B$161,$D$161,IF($B38=$B$162,$D$162,IF($B38=$B$163,$D$163,IF($B38=$B$164,$D$164,IF($B38=$B$165,$D$165))))))))))))))))))))))))))))))))))))))))</f>
        <v>Beschreibung</v>
      </c>
      <c r="C39" s="128"/>
      <c r="D39" s="1176"/>
      <c r="E39" s="1177"/>
      <c r="F39" s="342"/>
      <c r="G39" s="1176"/>
      <c r="H39" s="1177"/>
      <c r="I39" s="342"/>
      <c r="J39" s="1176"/>
      <c r="K39" s="1177"/>
      <c r="L39" s="342"/>
      <c r="M39" s="1176"/>
      <c r="N39" s="1177"/>
      <c r="O39" s="342"/>
      <c r="P39" s="1176"/>
      <c r="Q39" s="1177"/>
      <c r="R39" s="342"/>
      <c r="S39" s="1176"/>
      <c r="T39" s="1177"/>
      <c r="U39" s="342"/>
      <c r="V39" s="1176"/>
      <c r="W39" s="1177"/>
      <c r="X39" s="342"/>
      <c r="Y39" s="1176"/>
      <c r="Z39" s="1177"/>
      <c r="AA39" s="342"/>
      <c r="AB39" s="1176"/>
      <c r="AC39" s="1177"/>
      <c r="AD39" s="342"/>
      <c r="AE39" s="1176"/>
      <c r="AF39" s="1177"/>
      <c r="AG39" s="342"/>
      <c r="AH39" s="1176"/>
      <c r="AI39" s="1177"/>
      <c r="AJ39" s="342"/>
      <c r="AK39" s="1176"/>
      <c r="AL39" s="1177"/>
      <c r="AM39" s="342"/>
      <c r="AN39" s="1176"/>
      <c r="AO39" s="1177"/>
      <c r="AP39" s="342"/>
      <c r="AQ39" s="1176"/>
      <c r="AR39" s="1177"/>
      <c r="AS39" s="342"/>
      <c r="AT39" s="1176"/>
      <c r="AU39" s="1177"/>
      <c r="AV39" s="342"/>
      <c r="AW39" s="1176"/>
      <c r="AX39" s="1177"/>
      <c r="AY39" s="342"/>
      <c r="AZ39" s="1176"/>
      <c r="BA39" s="1177"/>
      <c r="BB39" s="342"/>
      <c r="BC39" s="1176"/>
      <c r="BD39" s="1177"/>
      <c r="BE39" s="342"/>
      <c r="BF39" s="1176"/>
      <c r="BG39" s="1177"/>
      <c r="BH39" s="342"/>
      <c r="BI39" s="1176"/>
      <c r="BJ39" s="1177"/>
      <c r="BK39" s="388"/>
      <c r="BL39" s="31"/>
      <c r="BM39" s="31"/>
      <c r="BN39" s="31"/>
      <c r="BO39" s="31"/>
      <c r="BP39" s="31"/>
      <c r="BQ39" s="31"/>
      <c r="BR39" s="31"/>
      <c r="BS39" s="174"/>
      <c r="BT39" s="174"/>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c r="FG39" s="177"/>
      <c r="FH39" s="177"/>
      <c r="FI39" s="177"/>
      <c r="FJ39" s="177"/>
      <c r="FK39" s="177"/>
      <c r="FL39" s="177"/>
      <c r="FM39" s="177"/>
      <c r="FN39" s="177"/>
      <c r="FO39" s="177"/>
      <c r="FP39" s="177"/>
      <c r="FQ39" s="177"/>
      <c r="FR39" s="177"/>
      <c r="FS39" s="177"/>
      <c r="FT39" s="177"/>
      <c r="FU39" s="177"/>
      <c r="FV39" s="177"/>
      <c r="FW39" s="174"/>
      <c r="FX39" s="174"/>
      <c r="FY39" s="174"/>
      <c r="FZ39" s="174"/>
      <c r="GA39" s="174"/>
      <c r="GB39" s="174"/>
      <c r="GC39" s="174"/>
      <c r="GD39" s="174"/>
      <c r="GE39" s="174"/>
      <c r="GF39" s="174"/>
      <c r="GG39" s="174"/>
      <c r="GH39" s="174"/>
      <c r="GI39" s="174"/>
      <c r="GJ39" s="174"/>
      <c r="GK39" s="174"/>
      <c r="GL39" s="174"/>
      <c r="GM39" s="174"/>
      <c r="GN39" s="174"/>
      <c r="GO39" s="174"/>
      <c r="GP39" s="174"/>
      <c r="GQ39" s="174"/>
      <c r="GR39" s="174"/>
      <c r="GS39" s="174"/>
      <c r="GT39" s="174"/>
      <c r="GU39" s="174"/>
      <c r="GV39" s="174"/>
      <c r="GW39" s="174"/>
      <c r="GX39" s="174"/>
      <c r="GY39" s="174"/>
      <c r="GZ39" s="174"/>
      <c r="HA39" s="174"/>
      <c r="HB39" s="174"/>
      <c r="HC39" s="174"/>
      <c r="HD39" s="174"/>
      <c r="HE39" s="174"/>
      <c r="HF39" s="174"/>
      <c r="HG39" s="174"/>
      <c r="HH39" s="174"/>
      <c r="HI39" s="174"/>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c r="IW39" s="426"/>
      <c r="IX39" s="426"/>
      <c r="IY39" s="426"/>
      <c r="IZ39" s="426"/>
      <c r="JA39" s="426"/>
      <c r="JB39" s="426"/>
      <c r="JC39" s="426"/>
      <c r="JD39" s="426"/>
      <c r="JE39" s="426"/>
      <c r="JF39" s="426"/>
      <c r="JG39" s="426"/>
      <c r="JH39" s="426"/>
      <c r="JI39" s="426"/>
      <c r="JJ39" s="426"/>
      <c r="JK39" s="426"/>
    </row>
    <row r="40" spans="1:271" s="428" customFormat="1" ht="18" customHeight="1" collapsed="1" x14ac:dyDescent="0.2">
      <c r="A40" s="63"/>
      <c r="B40" s="374"/>
      <c r="C40" s="129"/>
      <c r="D40" s="1172"/>
      <c r="E40" s="1173"/>
      <c r="F40" s="2"/>
      <c r="G40" s="1172"/>
      <c r="H40" s="1173"/>
      <c r="I40" s="2"/>
      <c r="J40" s="1172"/>
      <c r="K40" s="1173"/>
      <c r="L40" s="2"/>
      <c r="M40" s="1172"/>
      <c r="N40" s="1173"/>
      <c r="O40" s="2"/>
      <c r="P40" s="1172"/>
      <c r="Q40" s="1173"/>
      <c r="R40" s="2"/>
      <c r="S40" s="1172"/>
      <c r="T40" s="1173"/>
      <c r="U40" s="2"/>
      <c r="V40" s="1172"/>
      <c r="W40" s="1173"/>
      <c r="X40" s="2"/>
      <c r="Y40" s="1172"/>
      <c r="Z40" s="1173"/>
      <c r="AA40" s="2"/>
      <c r="AB40" s="1172"/>
      <c r="AC40" s="1173"/>
      <c r="AD40" s="2"/>
      <c r="AE40" s="1172"/>
      <c r="AF40" s="1173"/>
      <c r="AG40" s="2"/>
      <c r="AH40" s="1172"/>
      <c r="AI40" s="1173"/>
      <c r="AJ40" s="2"/>
      <c r="AK40" s="1172"/>
      <c r="AL40" s="1173"/>
      <c r="AM40" s="2"/>
      <c r="AN40" s="1172"/>
      <c r="AO40" s="1173"/>
      <c r="AP40" s="2"/>
      <c r="AQ40" s="1172"/>
      <c r="AR40" s="1173"/>
      <c r="AS40" s="2"/>
      <c r="AT40" s="1172"/>
      <c r="AU40" s="1173"/>
      <c r="AV40" s="2"/>
      <c r="AW40" s="1172"/>
      <c r="AX40" s="1173"/>
      <c r="AY40" s="2"/>
      <c r="AZ40" s="1172"/>
      <c r="BA40" s="1173"/>
      <c r="BB40" s="2"/>
      <c r="BC40" s="1172"/>
      <c r="BD40" s="1173"/>
      <c r="BE40" s="2"/>
      <c r="BF40" s="1172"/>
      <c r="BG40" s="1173"/>
      <c r="BH40" s="2"/>
      <c r="BI40" s="1172"/>
      <c r="BJ40" s="1173"/>
      <c r="BK40" s="30"/>
      <c r="BL40" s="31"/>
      <c r="BM40" s="31"/>
      <c r="BN40" s="31"/>
      <c r="BO40" s="31"/>
      <c r="BP40" s="31"/>
      <c r="BQ40" s="31"/>
      <c r="BR40" s="31"/>
      <c r="BS40" s="174"/>
      <c r="BT40" s="175"/>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5"/>
      <c r="FX40" s="175"/>
      <c r="FY40" s="175"/>
      <c r="FZ40" s="175"/>
      <c r="GA40" s="175"/>
      <c r="GB40" s="175"/>
      <c r="GC40" s="175"/>
      <c r="GD40" s="175"/>
      <c r="GE40" s="175"/>
      <c r="GF40" s="175"/>
      <c r="GG40" s="175"/>
      <c r="GH40" s="175"/>
      <c r="GI40" s="175"/>
      <c r="GJ40" s="175"/>
      <c r="GK40" s="175"/>
      <c r="GL40" s="175"/>
      <c r="GM40" s="175"/>
      <c r="GN40" s="175"/>
      <c r="GO40" s="175"/>
      <c r="GP40" s="175"/>
      <c r="GQ40" s="175"/>
      <c r="GR40" s="175"/>
      <c r="GS40" s="175"/>
      <c r="GT40" s="175"/>
      <c r="GU40" s="175"/>
      <c r="GV40" s="175"/>
      <c r="GW40" s="175"/>
      <c r="GX40" s="175"/>
      <c r="GY40" s="175"/>
      <c r="GZ40" s="175"/>
      <c r="HA40" s="175"/>
      <c r="HB40" s="175"/>
      <c r="HC40" s="175"/>
      <c r="HD40" s="175"/>
      <c r="HE40" s="175"/>
      <c r="HF40" s="175"/>
      <c r="HG40" s="175"/>
      <c r="HH40" s="175"/>
      <c r="HI40" s="175"/>
      <c r="HJ40" s="175"/>
      <c r="HK40" s="175"/>
      <c r="HL40" s="175"/>
      <c r="HM40" s="175"/>
      <c r="HN40" s="175"/>
      <c r="HO40" s="175"/>
      <c r="HP40" s="175"/>
      <c r="HQ40" s="175"/>
      <c r="HR40" s="175"/>
      <c r="HS40" s="175"/>
      <c r="HT40" s="175"/>
      <c r="HU40" s="175"/>
      <c r="HV40" s="175"/>
      <c r="HW40" s="175"/>
      <c r="HX40" s="175"/>
      <c r="HY40" s="175"/>
      <c r="HZ40" s="175"/>
      <c r="IA40" s="175"/>
      <c r="IB40" s="175"/>
      <c r="IC40" s="175"/>
      <c r="ID40" s="175"/>
      <c r="IE40" s="175"/>
      <c r="IF40" s="175"/>
      <c r="IG40" s="175"/>
      <c r="IH40" s="175"/>
      <c r="II40" s="175"/>
      <c r="IJ40" s="175"/>
      <c r="IK40" s="175"/>
      <c r="IL40" s="175"/>
      <c r="IM40" s="175"/>
      <c r="IN40" s="175"/>
      <c r="IO40" s="175"/>
      <c r="IP40" s="175"/>
      <c r="IQ40" s="175"/>
      <c r="IR40" s="175"/>
      <c r="IS40" s="175"/>
      <c r="IT40" s="175"/>
      <c r="IU40" s="175"/>
      <c r="IV40" s="175"/>
      <c r="IW40" s="175"/>
      <c r="IX40" s="175"/>
      <c r="IY40" s="175"/>
      <c r="IZ40" s="175"/>
      <c r="JA40" s="175"/>
      <c r="JB40" s="175"/>
      <c r="JC40" s="175"/>
      <c r="JD40" s="175"/>
      <c r="JE40" s="175"/>
      <c r="JF40" s="175"/>
      <c r="JG40" s="175"/>
      <c r="JH40" s="175"/>
      <c r="JI40" s="175"/>
      <c r="JJ40" s="175"/>
      <c r="JK40" s="175"/>
    </row>
    <row r="41" spans="1:271" s="654" customFormat="1" ht="27" hidden="1" customHeight="1" outlineLevel="1" thickBot="1" x14ac:dyDescent="0.3">
      <c r="A41" s="648" t="str">
        <f>IF(B41="","","ATB 12")</f>
        <v>ATB 12</v>
      </c>
      <c r="B41" s="649" t="s">
        <v>171</v>
      </c>
      <c r="C41" s="650"/>
      <c r="D41" s="1174"/>
      <c r="E41" s="1175"/>
      <c r="F41" s="643"/>
      <c r="G41" s="1174"/>
      <c r="H41" s="1175"/>
      <c r="I41" s="643"/>
      <c r="J41" s="1174"/>
      <c r="K41" s="1175"/>
      <c r="L41" s="643"/>
      <c r="M41" s="1174"/>
      <c r="N41" s="1175"/>
      <c r="O41" s="643"/>
      <c r="P41" s="1174"/>
      <c r="Q41" s="1175"/>
      <c r="R41" s="643"/>
      <c r="S41" s="1174"/>
      <c r="T41" s="1175"/>
      <c r="U41" s="643"/>
      <c r="V41" s="1174"/>
      <c r="W41" s="1175"/>
      <c r="X41" s="643"/>
      <c r="Y41" s="1174"/>
      <c r="Z41" s="1175"/>
      <c r="AA41" s="643"/>
      <c r="AB41" s="1174"/>
      <c r="AC41" s="1175"/>
      <c r="AD41" s="643"/>
      <c r="AE41" s="1174"/>
      <c r="AF41" s="1175"/>
      <c r="AG41" s="643"/>
      <c r="AH41" s="1174"/>
      <c r="AI41" s="1175"/>
      <c r="AJ41" s="643"/>
      <c r="AK41" s="1174"/>
      <c r="AL41" s="1175"/>
      <c r="AM41" s="643"/>
      <c r="AN41" s="1174"/>
      <c r="AO41" s="1175"/>
      <c r="AP41" s="643"/>
      <c r="AQ41" s="1174"/>
      <c r="AR41" s="1175"/>
      <c r="AS41" s="643"/>
      <c r="AT41" s="1174"/>
      <c r="AU41" s="1175"/>
      <c r="AV41" s="643"/>
      <c r="AW41" s="1174"/>
      <c r="AX41" s="1175"/>
      <c r="AY41" s="643"/>
      <c r="AZ41" s="1174"/>
      <c r="BA41" s="1175"/>
      <c r="BB41" s="643"/>
      <c r="BC41" s="1174"/>
      <c r="BD41" s="1175"/>
      <c r="BE41" s="643"/>
      <c r="BF41" s="1174"/>
      <c r="BG41" s="1175"/>
      <c r="BH41" s="643"/>
      <c r="BI41" s="1174"/>
      <c r="BJ41" s="1175"/>
      <c r="BK41" s="659"/>
      <c r="BL41" s="665"/>
      <c r="BM41" s="665"/>
      <c r="BN41" s="665"/>
      <c r="BO41" s="665"/>
      <c r="BP41" s="665"/>
      <c r="BQ41" s="665"/>
      <c r="BR41" s="665"/>
      <c r="BS41" s="652"/>
      <c r="BT41" s="652"/>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c r="EH41" s="655"/>
      <c r="EI41" s="655"/>
      <c r="EJ41" s="655"/>
      <c r="EK41" s="655"/>
      <c r="EL41" s="655"/>
      <c r="EM41" s="655"/>
      <c r="EN41" s="655"/>
      <c r="EO41" s="655"/>
      <c r="EP41" s="655"/>
      <c r="EQ41" s="655"/>
      <c r="ER41" s="655"/>
      <c r="ES41" s="655"/>
      <c r="ET41" s="655"/>
      <c r="EU41" s="655"/>
      <c r="EV41" s="655"/>
      <c r="EW41" s="655"/>
      <c r="EX41" s="655"/>
      <c r="EY41" s="655"/>
      <c r="EZ41" s="655"/>
      <c r="FA41" s="655"/>
      <c r="FB41" s="655"/>
      <c r="FC41" s="655"/>
      <c r="FD41" s="655"/>
      <c r="FE41" s="655"/>
      <c r="FF41" s="655"/>
      <c r="FG41" s="655"/>
      <c r="FH41" s="655"/>
      <c r="FI41" s="655"/>
      <c r="FJ41" s="655"/>
      <c r="FK41" s="655"/>
      <c r="FL41" s="655"/>
      <c r="FM41" s="655"/>
      <c r="FN41" s="655"/>
      <c r="FO41" s="655"/>
      <c r="FP41" s="655"/>
      <c r="FQ41" s="655"/>
      <c r="FR41" s="655"/>
      <c r="FS41" s="655"/>
      <c r="FT41" s="655"/>
      <c r="FU41" s="655"/>
      <c r="FV41" s="655"/>
      <c r="FW41" s="652"/>
      <c r="FX41" s="652"/>
      <c r="FY41" s="652"/>
      <c r="FZ41" s="652"/>
      <c r="GA41" s="652"/>
      <c r="GB41" s="652"/>
      <c r="GC41" s="652"/>
      <c r="GD41" s="652"/>
      <c r="GE41" s="652"/>
      <c r="GF41" s="652"/>
      <c r="GG41" s="652"/>
      <c r="GH41" s="652"/>
      <c r="GI41" s="652"/>
      <c r="GJ41" s="652"/>
      <c r="GK41" s="652"/>
      <c r="GL41" s="652"/>
      <c r="GM41" s="652"/>
      <c r="GN41" s="652"/>
      <c r="GO41" s="652"/>
      <c r="GP41" s="652"/>
      <c r="GQ41" s="652"/>
      <c r="GR41" s="652"/>
      <c r="GS41" s="652"/>
      <c r="GT41" s="652"/>
      <c r="GU41" s="652"/>
      <c r="GV41" s="652"/>
      <c r="GW41" s="652"/>
      <c r="GX41" s="652"/>
      <c r="GY41" s="652"/>
      <c r="GZ41" s="652"/>
      <c r="HA41" s="652"/>
      <c r="HB41" s="652"/>
      <c r="HC41" s="652"/>
      <c r="HD41" s="652"/>
      <c r="HE41" s="652"/>
      <c r="HF41" s="652"/>
      <c r="HG41" s="652"/>
      <c r="HH41" s="652"/>
      <c r="HI41" s="652"/>
      <c r="HJ41" s="653"/>
      <c r="HK41" s="653"/>
      <c r="HL41" s="653"/>
      <c r="HM41" s="653"/>
      <c r="HN41" s="653"/>
      <c r="HO41" s="653"/>
      <c r="HP41" s="653"/>
      <c r="HQ41" s="653"/>
      <c r="HR41" s="653"/>
      <c r="HS41" s="653"/>
      <c r="HT41" s="653"/>
      <c r="HU41" s="653"/>
      <c r="HV41" s="653"/>
      <c r="HW41" s="653"/>
      <c r="HX41" s="653"/>
      <c r="HY41" s="653"/>
      <c r="HZ41" s="653"/>
      <c r="IA41" s="653"/>
      <c r="IB41" s="653"/>
      <c r="IC41" s="653"/>
      <c r="ID41" s="653"/>
      <c r="IE41" s="653"/>
      <c r="IF41" s="653"/>
      <c r="IG41" s="653"/>
      <c r="IH41" s="653"/>
      <c r="II41" s="653"/>
      <c r="IJ41" s="653"/>
      <c r="IK41" s="653"/>
      <c r="IL41" s="653"/>
      <c r="IM41" s="653"/>
      <c r="IN41" s="653"/>
      <c r="IO41" s="653"/>
      <c r="IP41" s="653"/>
      <c r="IQ41" s="653"/>
      <c r="IR41" s="653"/>
      <c r="IS41" s="653"/>
      <c r="IT41" s="653"/>
      <c r="IU41" s="653"/>
      <c r="IV41" s="653"/>
      <c r="IW41" s="653"/>
      <c r="IX41" s="653"/>
      <c r="IY41" s="653"/>
      <c r="IZ41" s="653"/>
      <c r="JA41" s="653"/>
      <c r="JB41" s="653"/>
      <c r="JC41" s="653"/>
      <c r="JD41" s="653"/>
      <c r="JE41" s="653"/>
      <c r="JF41" s="653"/>
      <c r="JG41" s="653"/>
      <c r="JH41" s="653"/>
      <c r="JI41" s="653"/>
      <c r="JJ41" s="653"/>
      <c r="JK41" s="653"/>
    </row>
    <row r="42" spans="1:271" s="427" customFormat="1" ht="127.5" hidden="1" customHeight="1" outlineLevel="1" x14ac:dyDescent="0.2">
      <c r="A42" s="63"/>
      <c r="B42" s="317" t="str">
        <f>IF($B41=$B$126,$D$126,IF($B41=$B$127,$D$127,IF($B41=$B$128,$D$128,IF($B41=$B$129,$D$129,IF($B41=$B$130,$D$130,IF($B41=$B$131,$D$131,IF($B41=$B$132,$D$132,IF($B41=$B$133,$D$133,IF($B41=$B$134,$D$134,IF($B41=$B$135,$D$135,IF($B41=$B$136,$D$136,IF($B41=$B$137,$D$137,IF($B41=$B$138,$D$138,IF($B41=$B$139,$D$139,IF($B41=$B$140,$D$140,IF($B41=$B$141,$D$141,IF($B41=$B$142,$D$142,IF($B41=$B$143,$D$143,IF($B41=$B$144,$D$144,IF($B41=$B$145,$D$145,IF($B41=$B$146,$D$146,IF($B41=$B$147,$D$147,IF($B41=$B$148,$D$148,IF($B41=$B$149,$D$149,IF($B41=$B$150,$D$150,IF($B41=$B$151,$D$151,IF($B41=$B$152,$D$152,IF($B41=$B$153,$D$153,IF($B41=$B$154,$D$154,IF($B41=$B$155,$D$155,IF($B41=$B$156,$D$156,IF($B41=$B$157,$D$157,IF($B41=$B$158,$D$158,IF($B41=$B$159,$D$159,IF($B41=$B$160,$D$160,IF($B41=$B$161,$D$161,IF($B41=$B$162,$D$162,IF($B41=$B$163,$D$163,IF($B41=$B$164,$D$164,IF($B41=$B$165,$D$165))))))))))))))))))))))))))))))))))))))))</f>
        <v>Beschreibung</v>
      </c>
      <c r="C42" s="128"/>
      <c r="D42" s="1176"/>
      <c r="E42" s="1177"/>
      <c r="F42" s="2"/>
      <c r="G42" s="1176"/>
      <c r="H42" s="1177"/>
      <c r="I42" s="2"/>
      <c r="J42" s="1176"/>
      <c r="K42" s="1177"/>
      <c r="L42" s="2"/>
      <c r="M42" s="1176"/>
      <c r="N42" s="1177"/>
      <c r="O42" s="2"/>
      <c r="P42" s="1176"/>
      <c r="Q42" s="1177"/>
      <c r="R42" s="2"/>
      <c r="S42" s="1176"/>
      <c r="T42" s="1177"/>
      <c r="U42" s="2"/>
      <c r="V42" s="1176"/>
      <c r="W42" s="1177"/>
      <c r="X42" s="2"/>
      <c r="Y42" s="1176"/>
      <c r="Z42" s="1177"/>
      <c r="AA42" s="2"/>
      <c r="AB42" s="1176"/>
      <c r="AC42" s="1177"/>
      <c r="AD42" s="2"/>
      <c r="AE42" s="1176"/>
      <c r="AF42" s="1177"/>
      <c r="AG42" s="2"/>
      <c r="AH42" s="1176"/>
      <c r="AI42" s="1177"/>
      <c r="AJ42" s="2"/>
      <c r="AK42" s="1176"/>
      <c r="AL42" s="1177"/>
      <c r="AM42" s="2"/>
      <c r="AN42" s="1176"/>
      <c r="AO42" s="1177"/>
      <c r="AP42" s="2"/>
      <c r="AQ42" s="1176"/>
      <c r="AR42" s="1177"/>
      <c r="AS42" s="2"/>
      <c r="AT42" s="1176"/>
      <c r="AU42" s="1177"/>
      <c r="AV42" s="2"/>
      <c r="AW42" s="1176"/>
      <c r="AX42" s="1177"/>
      <c r="AY42" s="2"/>
      <c r="AZ42" s="1176"/>
      <c r="BA42" s="1177"/>
      <c r="BB42" s="2"/>
      <c r="BC42" s="1176"/>
      <c r="BD42" s="1177"/>
      <c r="BE42" s="2"/>
      <c r="BF42" s="1176"/>
      <c r="BG42" s="1177"/>
      <c r="BH42" s="2"/>
      <c r="BI42" s="1176"/>
      <c r="BJ42" s="1177"/>
      <c r="BK42" s="30"/>
      <c r="BL42" s="31"/>
      <c r="BM42" s="31"/>
      <c r="BN42" s="31"/>
      <c r="BO42" s="31"/>
      <c r="BP42" s="31"/>
      <c r="BQ42" s="31"/>
      <c r="BR42" s="31"/>
      <c r="BS42" s="174"/>
      <c r="BT42" s="174"/>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7"/>
      <c r="EV42" s="177"/>
      <c r="EW42" s="177"/>
      <c r="EX42" s="177"/>
      <c r="EY42" s="177"/>
      <c r="EZ42" s="177"/>
      <c r="FA42" s="177"/>
      <c r="FB42" s="177"/>
      <c r="FC42" s="177"/>
      <c r="FD42" s="177"/>
      <c r="FE42" s="177"/>
      <c r="FF42" s="177"/>
      <c r="FG42" s="177"/>
      <c r="FH42" s="177"/>
      <c r="FI42" s="177"/>
      <c r="FJ42" s="177"/>
      <c r="FK42" s="177"/>
      <c r="FL42" s="177"/>
      <c r="FM42" s="177"/>
      <c r="FN42" s="177"/>
      <c r="FO42" s="177"/>
      <c r="FP42" s="177"/>
      <c r="FQ42" s="177"/>
      <c r="FR42" s="177"/>
      <c r="FS42" s="177"/>
      <c r="FT42" s="177"/>
      <c r="FU42" s="177"/>
      <c r="FV42" s="177"/>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4"/>
      <c r="GY42" s="174"/>
      <c r="GZ42" s="174"/>
      <c r="HA42" s="174"/>
      <c r="HB42" s="174"/>
      <c r="HC42" s="174"/>
      <c r="HD42" s="174"/>
      <c r="HE42" s="174"/>
      <c r="HF42" s="174"/>
      <c r="HG42" s="174"/>
      <c r="HH42" s="174"/>
      <c r="HI42" s="174"/>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c r="IW42" s="426"/>
      <c r="IX42" s="426"/>
      <c r="IY42" s="426"/>
      <c r="IZ42" s="426"/>
      <c r="JA42" s="426"/>
      <c r="JB42" s="426"/>
      <c r="JC42" s="426"/>
      <c r="JD42" s="426"/>
      <c r="JE42" s="426"/>
      <c r="JF42" s="426"/>
      <c r="JG42" s="426"/>
      <c r="JH42" s="426"/>
      <c r="JI42" s="426"/>
      <c r="JJ42" s="426"/>
      <c r="JK42" s="426"/>
    </row>
    <row r="43" spans="1:271" s="428" customFormat="1" ht="18" customHeight="1" collapsed="1" x14ac:dyDescent="0.2">
      <c r="A43" s="63"/>
      <c r="B43" s="374"/>
      <c r="C43" s="129"/>
      <c r="D43" s="1172"/>
      <c r="E43" s="1173"/>
      <c r="F43" s="400"/>
      <c r="G43" s="1172"/>
      <c r="H43" s="1173"/>
      <c r="I43" s="400"/>
      <c r="J43" s="1172"/>
      <c r="K43" s="1173"/>
      <c r="L43" s="400"/>
      <c r="M43" s="1172"/>
      <c r="N43" s="1173"/>
      <c r="O43" s="400"/>
      <c r="P43" s="1172"/>
      <c r="Q43" s="1173"/>
      <c r="R43" s="400"/>
      <c r="S43" s="1172"/>
      <c r="T43" s="1173"/>
      <c r="U43" s="400"/>
      <c r="V43" s="1172"/>
      <c r="W43" s="1173"/>
      <c r="X43" s="400"/>
      <c r="Y43" s="1172"/>
      <c r="Z43" s="1173"/>
      <c r="AA43" s="400"/>
      <c r="AB43" s="1172"/>
      <c r="AC43" s="1173"/>
      <c r="AD43" s="400"/>
      <c r="AE43" s="1172"/>
      <c r="AF43" s="1173"/>
      <c r="AG43" s="400"/>
      <c r="AH43" s="1172"/>
      <c r="AI43" s="1173"/>
      <c r="AJ43" s="400"/>
      <c r="AK43" s="1172"/>
      <c r="AL43" s="1173"/>
      <c r="AM43" s="400"/>
      <c r="AN43" s="1172"/>
      <c r="AO43" s="1173"/>
      <c r="AP43" s="400"/>
      <c r="AQ43" s="1172"/>
      <c r="AR43" s="1173"/>
      <c r="AS43" s="400"/>
      <c r="AT43" s="1172"/>
      <c r="AU43" s="1173"/>
      <c r="AV43" s="400"/>
      <c r="AW43" s="1172"/>
      <c r="AX43" s="1173"/>
      <c r="AY43" s="400"/>
      <c r="AZ43" s="1172"/>
      <c r="BA43" s="1173"/>
      <c r="BB43" s="400"/>
      <c r="BC43" s="1172"/>
      <c r="BD43" s="1173"/>
      <c r="BE43" s="400"/>
      <c r="BF43" s="1172"/>
      <c r="BG43" s="1173"/>
      <c r="BH43" s="400"/>
      <c r="BI43" s="1172"/>
      <c r="BJ43" s="1173"/>
      <c r="BK43" s="344"/>
      <c r="BL43" s="31"/>
      <c r="BM43" s="31"/>
      <c r="BN43" s="31"/>
      <c r="BO43" s="31"/>
      <c r="BP43" s="31"/>
      <c r="BQ43" s="31"/>
      <c r="BR43" s="31"/>
      <c r="BS43" s="174"/>
      <c r="BT43" s="175"/>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5"/>
      <c r="FX43" s="175"/>
      <c r="FY43" s="175"/>
      <c r="FZ43" s="175"/>
      <c r="GA43" s="175"/>
      <c r="GB43" s="175"/>
      <c r="GC43" s="175"/>
      <c r="GD43" s="175"/>
      <c r="GE43" s="175"/>
      <c r="GF43" s="175"/>
      <c r="GG43" s="175"/>
      <c r="GH43" s="175"/>
      <c r="GI43" s="175"/>
      <c r="GJ43" s="175"/>
      <c r="GK43" s="175"/>
      <c r="GL43" s="175"/>
      <c r="GM43" s="175"/>
      <c r="GN43" s="175"/>
      <c r="GO43" s="175"/>
      <c r="GP43" s="175"/>
      <c r="GQ43" s="175"/>
      <c r="GR43" s="175"/>
      <c r="GS43" s="175"/>
      <c r="GT43" s="175"/>
      <c r="GU43" s="175"/>
      <c r="GV43" s="175"/>
      <c r="GW43" s="175"/>
      <c r="GX43" s="175"/>
      <c r="GY43" s="175"/>
      <c r="GZ43" s="175"/>
      <c r="HA43" s="175"/>
      <c r="HB43" s="175"/>
      <c r="HC43" s="175"/>
      <c r="HD43" s="175"/>
      <c r="HE43" s="175"/>
      <c r="HF43" s="175"/>
      <c r="HG43" s="175"/>
      <c r="HH43" s="175"/>
      <c r="HI43" s="175"/>
      <c r="HJ43" s="175"/>
      <c r="HK43" s="175"/>
      <c r="HL43" s="175"/>
      <c r="HM43" s="175"/>
      <c r="HN43" s="175"/>
      <c r="HO43" s="175"/>
      <c r="HP43" s="175"/>
      <c r="HQ43" s="175"/>
      <c r="HR43" s="175"/>
      <c r="HS43" s="175"/>
      <c r="HT43" s="175"/>
      <c r="HU43" s="175"/>
      <c r="HV43" s="175"/>
      <c r="HW43" s="175"/>
      <c r="HX43" s="175"/>
      <c r="HY43" s="175"/>
      <c r="HZ43" s="175"/>
      <c r="IA43" s="175"/>
      <c r="IB43" s="175"/>
      <c r="IC43" s="175"/>
      <c r="ID43" s="175"/>
      <c r="IE43" s="175"/>
      <c r="IF43" s="175"/>
      <c r="IG43" s="175"/>
      <c r="IH43" s="175"/>
      <c r="II43" s="175"/>
      <c r="IJ43" s="175"/>
      <c r="IK43" s="175"/>
      <c r="IL43" s="175"/>
      <c r="IM43" s="175"/>
      <c r="IN43" s="175"/>
      <c r="IO43" s="175"/>
      <c r="IP43" s="175"/>
      <c r="IQ43" s="175"/>
      <c r="IR43" s="175"/>
      <c r="IS43" s="175"/>
      <c r="IT43" s="175"/>
      <c r="IU43" s="175"/>
      <c r="IV43" s="175"/>
      <c r="IW43" s="175"/>
      <c r="IX43" s="175"/>
      <c r="IY43" s="175"/>
      <c r="IZ43" s="175"/>
      <c r="JA43" s="175"/>
      <c r="JB43" s="175"/>
      <c r="JC43" s="175"/>
      <c r="JD43" s="175"/>
      <c r="JE43" s="175"/>
      <c r="JF43" s="175"/>
      <c r="JG43" s="175"/>
      <c r="JH43" s="175"/>
      <c r="JI43" s="175"/>
      <c r="JJ43" s="175"/>
      <c r="JK43" s="175"/>
    </row>
    <row r="44" spans="1:271" s="654" customFormat="1" ht="27" hidden="1" customHeight="1" outlineLevel="1" thickBot="1" x14ac:dyDescent="0.3">
      <c r="A44" s="648" t="str">
        <f>IF(B44="","","ATB 13")</f>
        <v>ATB 13</v>
      </c>
      <c r="B44" s="649" t="s">
        <v>171</v>
      </c>
      <c r="C44" s="650"/>
      <c r="D44" s="1174"/>
      <c r="E44" s="1175"/>
      <c r="F44" s="668"/>
      <c r="G44" s="1174"/>
      <c r="H44" s="1175"/>
      <c r="I44" s="668"/>
      <c r="J44" s="1174"/>
      <c r="K44" s="1175"/>
      <c r="L44" s="668"/>
      <c r="M44" s="1174"/>
      <c r="N44" s="1175"/>
      <c r="O44" s="668"/>
      <c r="P44" s="1174"/>
      <c r="Q44" s="1175"/>
      <c r="R44" s="668"/>
      <c r="S44" s="1174"/>
      <c r="T44" s="1175"/>
      <c r="U44" s="668"/>
      <c r="V44" s="1174"/>
      <c r="W44" s="1175"/>
      <c r="X44" s="668"/>
      <c r="Y44" s="1174"/>
      <c r="Z44" s="1175"/>
      <c r="AA44" s="668"/>
      <c r="AB44" s="1174"/>
      <c r="AC44" s="1175"/>
      <c r="AD44" s="668"/>
      <c r="AE44" s="1174"/>
      <c r="AF44" s="1175"/>
      <c r="AG44" s="668"/>
      <c r="AH44" s="1174"/>
      <c r="AI44" s="1175"/>
      <c r="AJ44" s="668"/>
      <c r="AK44" s="1174"/>
      <c r="AL44" s="1175"/>
      <c r="AM44" s="668"/>
      <c r="AN44" s="1174"/>
      <c r="AO44" s="1175"/>
      <c r="AP44" s="668"/>
      <c r="AQ44" s="1174"/>
      <c r="AR44" s="1175"/>
      <c r="AS44" s="668"/>
      <c r="AT44" s="1174"/>
      <c r="AU44" s="1175"/>
      <c r="AV44" s="668"/>
      <c r="AW44" s="1174"/>
      <c r="AX44" s="1175"/>
      <c r="AY44" s="668"/>
      <c r="AZ44" s="1174"/>
      <c r="BA44" s="1175"/>
      <c r="BB44" s="668"/>
      <c r="BC44" s="1174"/>
      <c r="BD44" s="1175"/>
      <c r="BE44" s="668"/>
      <c r="BF44" s="1174"/>
      <c r="BG44" s="1175"/>
      <c r="BH44" s="668"/>
      <c r="BI44" s="1174"/>
      <c r="BJ44" s="1175"/>
      <c r="BK44" s="669"/>
      <c r="BL44" s="665"/>
      <c r="BM44" s="665"/>
      <c r="BN44" s="665"/>
      <c r="BO44" s="665"/>
      <c r="BP44" s="665"/>
      <c r="BQ44" s="665"/>
      <c r="BR44" s="665"/>
      <c r="BS44" s="652"/>
      <c r="BT44" s="652"/>
      <c r="BU44" s="655"/>
      <c r="BV44" s="655"/>
      <c r="BW44" s="655"/>
      <c r="BX44" s="655"/>
      <c r="BY44" s="655"/>
      <c r="BZ44" s="655"/>
      <c r="CA44" s="655"/>
      <c r="CB44" s="655"/>
      <c r="CC44" s="655"/>
      <c r="CD44" s="655"/>
      <c r="CE44" s="655"/>
      <c r="CF44" s="655"/>
      <c r="CG44" s="655"/>
      <c r="CH44" s="655"/>
      <c r="CI44" s="655"/>
      <c r="CJ44" s="655"/>
      <c r="CK44" s="655"/>
      <c r="CL44" s="655"/>
      <c r="CM44" s="655"/>
      <c r="CN44" s="655"/>
      <c r="CO44" s="655"/>
      <c r="CP44" s="655"/>
      <c r="CQ44" s="655"/>
      <c r="CR44" s="655"/>
      <c r="CS44" s="655"/>
      <c r="CT44" s="655"/>
      <c r="CU44" s="655"/>
      <c r="CV44" s="655"/>
      <c r="CW44" s="655"/>
      <c r="CX44" s="655"/>
      <c r="CY44" s="655"/>
      <c r="CZ44" s="655"/>
      <c r="DA44" s="655"/>
      <c r="DB44" s="655"/>
      <c r="DC44" s="655"/>
      <c r="DD44" s="655"/>
      <c r="DE44" s="655"/>
      <c r="DF44" s="655"/>
      <c r="DG44" s="655"/>
      <c r="DH44" s="655"/>
      <c r="DI44" s="655"/>
      <c r="DJ44" s="655"/>
      <c r="DK44" s="655"/>
      <c r="DL44" s="655"/>
      <c r="DM44" s="655"/>
      <c r="DN44" s="655"/>
      <c r="DO44" s="655"/>
      <c r="DP44" s="655"/>
      <c r="DQ44" s="655"/>
      <c r="DR44" s="655"/>
      <c r="DS44" s="655"/>
      <c r="DT44" s="655"/>
      <c r="DU44" s="655"/>
      <c r="DV44" s="655"/>
      <c r="DW44" s="655"/>
      <c r="DX44" s="655"/>
      <c r="DY44" s="655"/>
      <c r="DZ44" s="655"/>
      <c r="EA44" s="655"/>
      <c r="EB44" s="655"/>
      <c r="EC44" s="655"/>
      <c r="ED44" s="655"/>
      <c r="EE44" s="655"/>
      <c r="EF44" s="655"/>
      <c r="EG44" s="655"/>
      <c r="EH44" s="655"/>
      <c r="EI44" s="655"/>
      <c r="EJ44" s="655"/>
      <c r="EK44" s="655"/>
      <c r="EL44" s="655"/>
      <c r="EM44" s="655"/>
      <c r="EN44" s="655"/>
      <c r="EO44" s="655"/>
      <c r="EP44" s="655"/>
      <c r="EQ44" s="655"/>
      <c r="ER44" s="655"/>
      <c r="ES44" s="655"/>
      <c r="ET44" s="655"/>
      <c r="EU44" s="655"/>
      <c r="EV44" s="655"/>
      <c r="EW44" s="655"/>
      <c r="EX44" s="655"/>
      <c r="EY44" s="655"/>
      <c r="EZ44" s="655"/>
      <c r="FA44" s="655"/>
      <c r="FB44" s="655"/>
      <c r="FC44" s="655"/>
      <c r="FD44" s="655"/>
      <c r="FE44" s="655"/>
      <c r="FF44" s="655"/>
      <c r="FG44" s="655"/>
      <c r="FH44" s="655"/>
      <c r="FI44" s="655"/>
      <c r="FJ44" s="655"/>
      <c r="FK44" s="655"/>
      <c r="FL44" s="655"/>
      <c r="FM44" s="655"/>
      <c r="FN44" s="655"/>
      <c r="FO44" s="655"/>
      <c r="FP44" s="655"/>
      <c r="FQ44" s="655"/>
      <c r="FR44" s="655"/>
      <c r="FS44" s="655"/>
      <c r="FT44" s="655"/>
      <c r="FU44" s="655"/>
      <c r="FV44" s="655"/>
      <c r="FW44" s="652"/>
      <c r="FX44" s="652"/>
      <c r="FY44" s="652"/>
      <c r="FZ44" s="652"/>
      <c r="GA44" s="652"/>
      <c r="GB44" s="652"/>
      <c r="GC44" s="652"/>
      <c r="GD44" s="652"/>
      <c r="GE44" s="652"/>
      <c r="GF44" s="652"/>
      <c r="GG44" s="652"/>
      <c r="GH44" s="652"/>
      <c r="GI44" s="652"/>
      <c r="GJ44" s="652"/>
      <c r="GK44" s="652"/>
      <c r="GL44" s="652"/>
      <c r="GM44" s="652"/>
      <c r="GN44" s="652"/>
      <c r="GO44" s="652"/>
      <c r="GP44" s="652"/>
      <c r="GQ44" s="652"/>
      <c r="GR44" s="652"/>
      <c r="GS44" s="652"/>
      <c r="GT44" s="652"/>
      <c r="GU44" s="652"/>
      <c r="GV44" s="652"/>
      <c r="GW44" s="652"/>
      <c r="GX44" s="652"/>
      <c r="GY44" s="652"/>
      <c r="GZ44" s="652"/>
      <c r="HA44" s="652"/>
      <c r="HB44" s="652"/>
      <c r="HC44" s="652"/>
      <c r="HD44" s="652"/>
      <c r="HE44" s="652"/>
      <c r="HF44" s="652"/>
      <c r="HG44" s="652"/>
      <c r="HH44" s="652"/>
      <c r="HI44" s="652"/>
      <c r="HJ44" s="653"/>
      <c r="HK44" s="653"/>
      <c r="HL44" s="653"/>
      <c r="HM44" s="653"/>
      <c r="HN44" s="653"/>
      <c r="HO44" s="653"/>
      <c r="HP44" s="653"/>
      <c r="HQ44" s="653"/>
      <c r="HR44" s="653"/>
      <c r="HS44" s="653"/>
      <c r="HT44" s="653"/>
      <c r="HU44" s="653"/>
      <c r="HV44" s="653"/>
      <c r="HW44" s="653"/>
      <c r="HX44" s="653"/>
      <c r="HY44" s="653"/>
      <c r="HZ44" s="653"/>
      <c r="IA44" s="653"/>
      <c r="IB44" s="653"/>
      <c r="IC44" s="653"/>
      <c r="ID44" s="653"/>
      <c r="IE44" s="653"/>
      <c r="IF44" s="653"/>
      <c r="IG44" s="653"/>
      <c r="IH44" s="653"/>
      <c r="II44" s="653"/>
      <c r="IJ44" s="653"/>
      <c r="IK44" s="653"/>
      <c r="IL44" s="653"/>
      <c r="IM44" s="653"/>
      <c r="IN44" s="653"/>
      <c r="IO44" s="653"/>
      <c r="IP44" s="653"/>
      <c r="IQ44" s="653"/>
      <c r="IR44" s="653"/>
      <c r="IS44" s="653"/>
      <c r="IT44" s="653"/>
      <c r="IU44" s="653"/>
      <c r="IV44" s="653"/>
      <c r="IW44" s="653"/>
      <c r="IX44" s="653"/>
      <c r="IY44" s="653"/>
      <c r="IZ44" s="653"/>
      <c r="JA44" s="653"/>
      <c r="JB44" s="653"/>
      <c r="JC44" s="653"/>
      <c r="JD44" s="653"/>
      <c r="JE44" s="653"/>
      <c r="JF44" s="653"/>
      <c r="JG44" s="653"/>
      <c r="JH44" s="653"/>
      <c r="JI44" s="653"/>
      <c r="JJ44" s="653"/>
      <c r="JK44" s="653"/>
    </row>
    <row r="45" spans="1:271" s="427" customFormat="1" ht="127.5" hidden="1" customHeight="1" outlineLevel="1" x14ac:dyDescent="0.2">
      <c r="A45" s="63"/>
      <c r="B45" s="317" t="str">
        <f>IF($B44=$B$126,$D$126,IF($B44=$B$127,$D$127,IF($B44=$B$128,$D$128,IF($B44=$B$129,$D$129,IF($B44=$B$130,$D$130,IF($B44=$B$131,$D$131,IF($B44=$B$132,$D$132,IF($B44=$B$133,$D$133,IF($B44=$B$134,$D$134,IF($B44=$B$135,$D$135,IF($B44=$B$136,$D$136,IF($B44=$B$137,$D$137,IF($B44=$B$138,$D$138,IF($B44=$B$139,$D$139,IF($B44=$B$140,$D$140,IF($B44=$B$141,$D$141,IF($B44=$B$142,$D$142,IF($B44=$B$143,$D$143,IF($B44=$B$144,$D$144,IF($B44=$B$145,$D$145,IF($B44=$B$146,$D$146,IF($B44=$B$147,$D$147,IF($B44=$B$148,$D$148,IF($B44=$B$149,$D$149,IF($B44=$B$150,$D$150,IF($B44=$B$151,$D$151,IF($B44=$B$152,$D$152,IF($B44=$B$153,$D$153,IF($B44=$B$154,$D$154,IF($B44=$B$155,$D$155,IF($B44=$B$156,$D$156,IF($B44=$B$157,$D$157,IF($B44=$B$158,$D$158,IF($B44=$B$159,$D$159,IF($B44=$B$160,$D$160,IF($B44=$B$161,$D$161,IF($B44=$B$162,$D$162,IF($B44=$B$163,$D$163,IF($B44=$B$164,$D$164,IF($B44=$B$165,$D$165))))))))))))))))))))))))))))))))))))))))</f>
        <v>Beschreibung</v>
      </c>
      <c r="C45" s="128"/>
      <c r="D45" s="1176"/>
      <c r="E45" s="1177"/>
      <c r="F45" s="400"/>
      <c r="G45" s="1176"/>
      <c r="H45" s="1177"/>
      <c r="I45" s="400"/>
      <c r="J45" s="1176"/>
      <c r="K45" s="1177"/>
      <c r="L45" s="400"/>
      <c r="M45" s="1176"/>
      <c r="N45" s="1177"/>
      <c r="O45" s="400"/>
      <c r="P45" s="1176"/>
      <c r="Q45" s="1177"/>
      <c r="R45" s="400"/>
      <c r="S45" s="1176"/>
      <c r="T45" s="1177"/>
      <c r="U45" s="400"/>
      <c r="V45" s="1176"/>
      <c r="W45" s="1177"/>
      <c r="X45" s="400"/>
      <c r="Y45" s="1176"/>
      <c r="Z45" s="1177"/>
      <c r="AA45" s="400"/>
      <c r="AB45" s="1176"/>
      <c r="AC45" s="1177"/>
      <c r="AD45" s="400"/>
      <c r="AE45" s="1176"/>
      <c r="AF45" s="1177"/>
      <c r="AG45" s="400"/>
      <c r="AH45" s="1176"/>
      <c r="AI45" s="1177"/>
      <c r="AJ45" s="400"/>
      <c r="AK45" s="1176"/>
      <c r="AL45" s="1177"/>
      <c r="AM45" s="400"/>
      <c r="AN45" s="1176"/>
      <c r="AO45" s="1177"/>
      <c r="AP45" s="400"/>
      <c r="AQ45" s="1176"/>
      <c r="AR45" s="1177"/>
      <c r="AS45" s="400"/>
      <c r="AT45" s="1176"/>
      <c r="AU45" s="1177"/>
      <c r="AV45" s="400"/>
      <c r="AW45" s="1176"/>
      <c r="AX45" s="1177"/>
      <c r="AY45" s="400"/>
      <c r="AZ45" s="1176"/>
      <c r="BA45" s="1177"/>
      <c r="BB45" s="400"/>
      <c r="BC45" s="1176"/>
      <c r="BD45" s="1177"/>
      <c r="BE45" s="400"/>
      <c r="BF45" s="1176"/>
      <c r="BG45" s="1177"/>
      <c r="BH45" s="400"/>
      <c r="BI45" s="1176"/>
      <c r="BJ45" s="1177"/>
      <c r="BK45" s="344"/>
      <c r="BL45" s="31"/>
      <c r="BM45" s="31"/>
      <c r="BN45" s="31"/>
      <c r="BO45" s="31"/>
      <c r="BP45" s="31"/>
      <c r="BQ45" s="31"/>
      <c r="BR45" s="31"/>
      <c r="BS45" s="174"/>
      <c r="BT45" s="174"/>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c r="FG45" s="177"/>
      <c r="FH45" s="177"/>
      <c r="FI45" s="177"/>
      <c r="FJ45" s="177"/>
      <c r="FK45" s="177"/>
      <c r="FL45" s="177"/>
      <c r="FM45" s="177"/>
      <c r="FN45" s="177"/>
      <c r="FO45" s="177"/>
      <c r="FP45" s="177"/>
      <c r="FQ45" s="177"/>
      <c r="FR45" s="177"/>
      <c r="FS45" s="177"/>
      <c r="FT45" s="177"/>
      <c r="FU45" s="177"/>
      <c r="FV45" s="177"/>
      <c r="FW45" s="174"/>
      <c r="FX45" s="174"/>
      <c r="FY45" s="174"/>
      <c r="FZ45" s="174"/>
      <c r="GA45" s="174"/>
      <c r="GB45" s="174"/>
      <c r="GC45" s="174"/>
      <c r="GD45" s="174"/>
      <c r="GE45" s="174"/>
      <c r="GF45" s="174"/>
      <c r="GG45" s="174"/>
      <c r="GH45" s="174"/>
      <c r="GI45" s="174"/>
      <c r="GJ45" s="174"/>
      <c r="GK45" s="174"/>
      <c r="GL45" s="174"/>
      <c r="GM45" s="174"/>
      <c r="GN45" s="174"/>
      <c r="GO45" s="174"/>
      <c r="GP45" s="174"/>
      <c r="GQ45" s="174"/>
      <c r="GR45" s="174"/>
      <c r="GS45" s="174"/>
      <c r="GT45" s="174"/>
      <c r="GU45" s="174"/>
      <c r="GV45" s="174"/>
      <c r="GW45" s="174"/>
      <c r="GX45" s="174"/>
      <c r="GY45" s="174"/>
      <c r="GZ45" s="174"/>
      <c r="HA45" s="174"/>
      <c r="HB45" s="174"/>
      <c r="HC45" s="174"/>
      <c r="HD45" s="174"/>
      <c r="HE45" s="174"/>
      <c r="HF45" s="174"/>
      <c r="HG45" s="174"/>
      <c r="HH45" s="174"/>
      <c r="HI45" s="174"/>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c r="IW45" s="426"/>
      <c r="IX45" s="426"/>
      <c r="IY45" s="426"/>
      <c r="IZ45" s="426"/>
      <c r="JA45" s="426"/>
      <c r="JB45" s="426"/>
      <c r="JC45" s="426"/>
      <c r="JD45" s="426"/>
      <c r="JE45" s="426"/>
      <c r="JF45" s="426"/>
      <c r="JG45" s="426"/>
      <c r="JH45" s="426"/>
      <c r="JI45" s="426"/>
      <c r="JJ45" s="426"/>
      <c r="JK45" s="426"/>
    </row>
    <row r="46" spans="1:271" s="428" customFormat="1" ht="18" customHeight="1" collapsed="1" x14ac:dyDescent="0.2">
      <c r="A46" s="63"/>
      <c r="B46" s="374"/>
      <c r="C46" s="129"/>
      <c r="D46" s="1172"/>
      <c r="E46" s="1173"/>
      <c r="F46" s="2"/>
      <c r="G46" s="1172"/>
      <c r="H46" s="1173"/>
      <c r="I46" s="2"/>
      <c r="J46" s="1172"/>
      <c r="K46" s="1173"/>
      <c r="L46" s="2"/>
      <c r="M46" s="1172"/>
      <c r="N46" s="1173"/>
      <c r="O46" s="2"/>
      <c r="P46" s="1172"/>
      <c r="Q46" s="1173"/>
      <c r="R46" s="2"/>
      <c r="S46" s="1172"/>
      <c r="T46" s="1173"/>
      <c r="U46" s="2"/>
      <c r="V46" s="1172"/>
      <c r="W46" s="1173"/>
      <c r="X46" s="2"/>
      <c r="Y46" s="1172"/>
      <c r="Z46" s="1173"/>
      <c r="AA46" s="2"/>
      <c r="AB46" s="1172"/>
      <c r="AC46" s="1173"/>
      <c r="AD46" s="2"/>
      <c r="AE46" s="1172"/>
      <c r="AF46" s="1173"/>
      <c r="AG46" s="2"/>
      <c r="AH46" s="1172"/>
      <c r="AI46" s="1173"/>
      <c r="AJ46" s="2"/>
      <c r="AK46" s="1172"/>
      <c r="AL46" s="1173"/>
      <c r="AM46" s="2"/>
      <c r="AN46" s="1172"/>
      <c r="AO46" s="1173"/>
      <c r="AP46" s="2"/>
      <c r="AQ46" s="1172"/>
      <c r="AR46" s="1173"/>
      <c r="AS46" s="2"/>
      <c r="AT46" s="1172"/>
      <c r="AU46" s="1173"/>
      <c r="AV46" s="2"/>
      <c r="AW46" s="1172"/>
      <c r="AX46" s="1173"/>
      <c r="AY46" s="2"/>
      <c r="AZ46" s="1172"/>
      <c r="BA46" s="1173"/>
      <c r="BB46" s="2"/>
      <c r="BC46" s="1172"/>
      <c r="BD46" s="1173"/>
      <c r="BE46" s="2"/>
      <c r="BF46" s="1172"/>
      <c r="BG46" s="1173"/>
      <c r="BH46" s="2"/>
      <c r="BI46" s="1172"/>
      <c r="BJ46" s="1173"/>
      <c r="BK46" s="30"/>
      <c r="BL46" s="31"/>
      <c r="BM46" s="31"/>
      <c r="BN46" s="31"/>
      <c r="BO46" s="31"/>
      <c r="BP46" s="31"/>
      <c r="BQ46" s="31"/>
      <c r="BR46" s="31"/>
      <c r="BS46" s="174"/>
      <c r="BT46" s="175"/>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5"/>
      <c r="FX46" s="175"/>
      <c r="FY46" s="175"/>
      <c r="FZ46" s="175"/>
      <c r="GA46" s="175"/>
      <c r="GB46" s="175"/>
      <c r="GC46" s="175"/>
      <c r="GD46" s="175"/>
      <c r="GE46" s="175"/>
      <c r="GF46" s="175"/>
      <c r="GG46" s="175"/>
      <c r="GH46" s="175"/>
      <c r="GI46" s="175"/>
      <c r="GJ46" s="175"/>
      <c r="GK46" s="175"/>
      <c r="GL46" s="175"/>
      <c r="GM46" s="175"/>
      <c r="GN46" s="175"/>
      <c r="GO46" s="175"/>
      <c r="GP46" s="175"/>
      <c r="GQ46" s="175"/>
      <c r="GR46" s="175"/>
      <c r="GS46" s="175"/>
      <c r="GT46" s="175"/>
      <c r="GU46" s="175"/>
      <c r="GV46" s="175"/>
      <c r="GW46" s="175"/>
      <c r="GX46" s="175"/>
      <c r="GY46" s="175"/>
      <c r="GZ46" s="175"/>
      <c r="HA46" s="175"/>
      <c r="HB46" s="175"/>
      <c r="HC46" s="175"/>
      <c r="HD46" s="175"/>
      <c r="HE46" s="175"/>
      <c r="HF46" s="175"/>
      <c r="HG46" s="175"/>
      <c r="HH46" s="175"/>
      <c r="HI46" s="175"/>
      <c r="HJ46" s="175"/>
      <c r="HK46" s="175"/>
      <c r="HL46" s="175"/>
      <c r="HM46" s="175"/>
      <c r="HN46" s="175"/>
      <c r="HO46" s="175"/>
      <c r="HP46" s="175"/>
      <c r="HQ46" s="175"/>
      <c r="HR46" s="175"/>
      <c r="HS46" s="175"/>
      <c r="HT46" s="175"/>
      <c r="HU46" s="175"/>
      <c r="HV46" s="175"/>
      <c r="HW46" s="175"/>
      <c r="HX46" s="175"/>
      <c r="HY46" s="175"/>
      <c r="HZ46" s="175"/>
      <c r="IA46" s="175"/>
      <c r="IB46" s="175"/>
      <c r="IC46" s="175"/>
      <c r="ID46" s="175"/>
      <c r="IE46" s="175"/>
      <c r="IF46" s="175"/>
      <c r="IG46" s="175"/>
      <c r="IH46" s="175"/>
      <c r="II46" s="175"/>
      <c r="IJ46" s="175"/>
      <c r="IK46" s="175"/>
      <c r="IL46" s="175"/>
      <c r="IM46" s="175"/>
      <c r="IN46" s="175"/>
      <c r="IO46" s="175"/>
      <c r="IP46" s="175"/>
      <c r="IQ46" s="175"/>
      <c r="IR46" s="175"/>
      <c r="IS46" s="175"/>
      <c r="IT46" s="175"/>
      <c r="IU46" s="175"/>
      <c r="IV46" s="175"/>
      <c r="IW46" s="175"/>
      <c r="IX46" s="175"/>
      <c r="IY46" s="175"/>
      <c r="IZ46" s="175"/>
      <c r="JA46" s="175"/>
      <c r="JB46" s="175"/>
      <c r="JC46" s="175"/>
      <c r="JD46" s="175"/>
      <c r="JE46" s="175"/>
      <c r="JF46" s="175"/>
      <c r="JG46" s="175"/>
      <c r="JH46" s="175"/>
      <c r="JI46" s="175"/>
      <c r="JJ46" s="175"/>
      <c r="JK46" s="175"/>
    </row>
    <row r="47" spans="1:271" s="654" customFormat="1" ht="27" hidden="1" customHeight="1" outlineLevel="1" thickBot="1" x14ac:dyDescent="0.3">
      <c r="A47" s="648" t="str">
        <f>IF(B47="","","ATB 14")</f>
        <v>ATB 14</v>
      </c>
      <c r="B47" s="649" t="s">
        <v>171</v>
      </c>
      <c r="C47" s="650"/>
      <c r="D47" s="1174"/>
      <c r="E47" s="1175"/>
      <c r="F47" s="660"/>
      <c r="G47" s="1174"/>
      <c r="H47" s="1175"/>
      <c r="I47" s="660"/>
      <c r="J47" s="1174"/>
      <c r="K47" s="1175"/>
      <c r="L47" s="660"/>
      <c r="M47" s="1174"/>
      <c r="N47" s="1175"/>
      <c r="O47" s="660"/>
      <c r="P47" s="1174"/>
      <c r="Q47" s="1175"/>
      <c r="R47" s="660"/>
      <c r="S47" s="1174"/>
      <c r="T47" s="1175"/>
      <c r="U47" s="660"/>
      <c r="V47" s="1174"/>
      <c r="W47" s="1175"/>
      <c r="X47" s="660"/>
      <c r="Y47" s="1174"/>
      <c r="Z47" s="1175"/>
      <c r="AA47" s="660"/>
      <c r="AB47" s="1174"/>
      <c r="AC47" s="1175"/>
      <c r="AD47" s="660"/>
      <c r="AE47" s="1174"/>
      <c r="AF47" s="1175"/>
      <c r="AG47" s="660"/>
      <c r="AH47" s="1174"/>
      <c r="AI47" s="1175"/>
      <c r="AJ47" s="660"/>
      <c r="AK47" s="1174"/>
      <c r="AL47" s="1175"/>
      <c r="AM47" s="660"/>
      <c r="AN47" s="1174"/>
      <c r="AO47" s="1175"/>
      <c r="AP47" s="660"/>
      <c r="AQ47" s="1174"/>
      <c r="AR47" s="1175"/>
      <c r="AS47" s="660"/>
      <c r="AT47" s="1174"/>
      <c r="AU47" s="1175"/>
      <c r="AV47" s="660"/>
      <c r="AW47" s="1174"/>
      <c r="AX47" s="1175"/>
      <c r="AY47" s="660"/>
      <c r="AZ47" s="1174"/>
      <c r="BA47" s="1175"/>
      <c r="BB47" s="660"/>
      <c r="BC47" s="1174"/>
      <c r="BD47" s="1175"/>
      <c r="BE47" s="660"/>
      <c r="BF47" s="1174"/>
      <c r="BG47" s="1175"/>
      <c r="BH47" s="660"/>
      <c r="BI47" s="1174"/>
      <c r="BJ47" s="1175"/>
      <c r="BK47" s="661"/>
      <c r="BL47" s="665"/>
      <c r="BM47" s="665"/>
      <c r="BN47" s="665"/>
      <c r="BO47" s="665"/>
      <c r="BP47" s="665"/>
      <c r="BQ47" s="665"/>
      <c r="BR47" s="665"/>
      <c r="BS47" s="652"/>
      <c r="BT47" s="652"/>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c r="CQ47" s="655"/>
      <c r="CR47" s="655"/>
      <c r="CS47" s="655"/>
      <c r="CT47" s="655"/>
      <c r="CU47" s="655"/>
      <c r="CV47" s="655"/>
      <c r="CW47" s="655"/>
      <c r="CX47" s="655"/>
      <c r="CY47" s="655"/>
      <c r="CZ47" s="655"/>
      <c r="DA47" s="655"/>
      <c r="DB47" s="655"/>
      <c r="DC47" s="655"/>
      <c r="DD47" s="655"/>
      <c r="DE47" s="655"/>
      <c r="DF47" s="655"/>
      <c r="DG47" s="655"/>
      <c r="DH47" s="655"/>
      <c r="DI47" s="655"/>
      <c r="DJ47" s="655"/>
      <c r="DK47" s="655"/>
      <c r="DL47" s="655"/>
      <c r="DM47" s="655"/>
      <c r="DN47" s="655"/>
      <c r="DO47" s="655"/>
      <c r="DP47" s="655"/>
      <c r="DQ47" s="655"/>
      <c r="DR47" s="655"/>
      <c r="DS47" s="655"/>
      <c r="DT47" s="655"/>
      <c r="DU47" s="655"/>
      <c r="DV47" s="655"/>
      <c r="DW47" s="655"/>
      <c r="DX47" s="655"/>
      <c r="DY47" s="655"/>
      <c r="DZ47" s="655"/>
      <c r="EA47" s="655"/>
      <c r="EB47" s="655"/>
      <c r="EC47" s="655"/>
      <c r="ED47" s="655"/>
      <c r="EE47" s="655"/>
      <c r="EF47" s="655"/>
      <c r="EG47" s="655"/>
      <c r="EH47" s="655"/>
      <c r="EI47" s="655"/>
      <c r="EJ47" s="655"/>
      <c r="EK47" s="655"/>
      <c r="EL47" s="655"/>
      <c r="EM47" s="655"/>
      <c r="EN47" s="655"/>
      <c r="EO47" s="655"/>
      <c r="EP47" s="655"/>
      <c r="EQ47" s="655"/>
      <c r="ER47" s="655"/>
      <c r="ES47" s="655"/>
      <c r="ET47" s="655"/>
      <c r="EU47" s="655"/>
      <c r="EV47" s="655"/>
      <c r="EW47" s="655"/>
      <c r="EX47" s="655"/>
      <c r="EY47" s="655"/>
      <c r="EZ47" s="655"/>
      <c r="FA47" s="655"/>
      <c r="FB47" s="655"/>
      <c r="FC47" s="655"/>
      <c r="FD47" s="655"/>
      <c r="FE47" s="655"/>
      <c r="FF47" s="655"/>
      <c r="FG47" s="655"/>
      <c r="FH47" s="655"/>
      <c r="FI47" s="655"/>
      <c r="FJ47" s="655"/>
      <c r="FK47" s="655"/>
      <c r="FL47" s="655"/>
      <c r="FM47" s="655"/>
      <c r="FN47" s="655"/>
      <c r="FO47" s="655"/>
      <c r="FP47" s="655"/>
      <c r="FQ47" s="655"/>
      <c r="FR47" s="655"/>
      <c r="FS47" s="655"/>
      <c r="FT47" s="655"/>
      <c r="FU47" s="655"/>
      <c r="FV47" s="655"/>
      <c r="FW47" s="652"/>
      <c r="FX47" s="652"/>
      <c r="FY47" s="652"/>
      <c r="FZ47" s="652"/>
      <c r="GA47" s="652"/>
      <c r="GB47" s="652"/>
      <c r="GC47" s="652"/>
      <c r="GD47" s="652"/>
      <c r="GE47" s="652"/>
      <c r="GF47" s="652"/>
      <c r="GG47" s="652"/>
      <c r="GH47" s="652"/>
      <c r="GI47" s="652"/>
      <c r="GJ47" s="652"/>
      <c r="GK47" s="652"/>
      <c r="GL47" s="652"/>
      <c r="GM47" s="652"/>
      <c r="GN47" s="652"/>
      <c r="GO47" s="652"/>
      <c r="GP47" s="652"/>
      <c r="GQ47" s="652"/>
      <c r="GR47" s="652"/>
      <c r="GS47" s="652"/>
      <c r="GT47" s="652"/>
      <c r="GU47" s="652"/>
      <c r="GV47" s="652"/>
      <c r="GW47" s="652"/>
      <c r="GX47" s="652"/>
      <c r="GY47" s="652"/>
      <c r="GZ47" s="652"/>
      <c r="HA47" s="652"/>
      <c r="HB47" s="652"/>
      <c r="HC47" s="652"/>
      <c r="HD47" s="652"/>
      <c r="HE47" s="652"/>
      <c r="HF47" s="652"/>
      <c r="HG47" s="652"/>
      <c r="HH47" s="652"/>
      <c r="HI47" s="652"/>
      <c r="HJ47" s="653"/>
      <c r="HK47" s="653"/>
      <c r="HL47" s="653"/>
      <c r="HM47" s="653"/>
      <c r="HN47" s="653"/>
      <c r="HO47" s="653"/>
      <c r="HP47" s="653"/>
      <c r="HQ47" s="653"/>
      <c r="HR47" s="653"/>
      <c r="HS47" s="653"/>
      <c r="HT47" s="653"/>
      <c r="HU47" s="653"/>
      <c r="HV47" s="653"/>
      <c r="HW47" s="653"/>
      <c r="HX47" s="653"/>
      <c r="HY47" s="653"/>
      <c r="HZ47" s="653"/>
      <c r="IA47" s="653"/>
      <c r="IB47" s="653"/>
      <c r="IC47" s="653"/>
      <c r="ID47" s="653"/>
      <c r="IE47" s="653"/>
      <c r="IF47" s="653"/>
      <c r="IG47" s="653"/>
      <c r="IH47" s="653"/>
      <c r="II47" s="653"/>
      <c r="IJ47" s="653"/>
      <c r="IK47" s="653"/>
      <c r="IL47" s="653"/>
      <c r="IM47" s="653"/>
      <c r="IN47" s="653"/>
      <c r="IO47" s="653"/>
      <c r="IP47" s="653"/>
      <c r="IQ47" s="653"/>
      <c r="IR47" s="653"/>
      <c r="IS47" s="653"/>
      <c r="IT47" s="653"/>
      <c r="IU47" s="653"/>
      <c r="IV47" s="653"/>
      <c r="IW47" s="653"/>
      <c r="IX47" s="653"/>
      <c r="IY47" s="653"/>
      <c r="IZ47" s="653"/>
      <c r="JA47" s="653"/>
      <c r="JB47" s="653"/>
      <c r="JC47" s="653"/>
      <c r="JD47" s="653"/>
      <c r="JE47" s="653"/>
      <c r="JF47" s="653"/>
      <c r="JG47" s="653"/>
      <c r="JH47" s="653"/>
      <c r="JI47" s="653"/>
      <c r="JJ47" s="653"/>
      <c r="JK47" s="653"/>
    </row>
    <row r="48" spans="1:271" s="427" customFormat="1" ht="127.5" hidden="1" customHeight="1" outlineLevel="1" x14ac:dyDescent="0.2">
      <c r="A48" s="63"/>
      <c r="B48" s="317" t="str">
        <f>IF($B47=$B$126,$D$126,IF($B47=$B$127,$D$127,IF($B47=$B$128,$D$128,IF($B47=$B$129,$D$129,IF($B47=$B$130,$D$130,IF($B47=$B$131,$D$131,IF($B47=$B$132,$D$132,IF($B47=$B$133,$D$133,IF($B47=$B$134,$D$134,IF($B47=$B$135,$D$135,IF($B47=$B$136,$D$136,IF($B47=$B$137,$D$137,IF($B47=$B$138,$D$138,IF($B47=$B$139,$D$139,IF($B47=$B$140,$D$140,IF($B47=$B$141,$D$141,IF($B47=$B$142,$D$142,IF($B47=$B$143,$D$143,IF($B47=$B$144,$D$144,IF($B47=$B$145,$D$145,IF($B47=$B$146,$D$146,IF($B47=$B$147,$D$147,IF($B47=$B$148,$D$148,IF($B47=$B$149,$D$149,IF($B47=$B$150,$D$150,IF($B47=$B$151,$D$151,IF($B47=$B$152,$D$152,IF($B47=$B$153,$D$153,IF($B47=$B$154,$D$154,IF($B47=$B$155,$D$155,IF($B47=$B$156,$D$156,IF($B47=$B$157,$D$157,IF($B47=$B$158,$D$158,IF($B47=$B$159,$D$159,IF($B47=$B$160,$D$160,IF($B47=$B$161,$D$161,IF($B47=$B$162,$D$162,IF($B47=$B$163,$D$163,IF($B47=$B$164,$D$164,IF($B47=$B$165,$D$165))))))))))))))))))))))))))))))))))))))))</f>
        <v>Beschreibung</v>
      </c>
      <c r="C48" s="128"/>
      <c r="D48" s="1176"/>
      <c r="E48" s="1177"/>
      <c r="F48" s="437"/>
      <c r="G48" s="1176"/>
      <c r="H48" s="1177"/>
      <c r="I48" s="437"/>
      <c r="J48" s="1176"/>
      <c r="K48" s="1177"/>
      <c r="L48" s="437"/>
      <c r="M48" s="1176"/>
      <c r="N48" s="1177"/>
      <c r="O48" s="437"/>
      <c r="P48" s="1176"/>
      <c r="Q48" s="1177"/>
      <c r="R48" s="437"/>
      <c r="S48" s="1176"/>
      <c r="T48" s="1177"/>
      <c r="U48" s="437"/>
      <c r="V48" s="1176"/>
      <c r="W48" s="1177"/>
      <c r="X48" s="437"/>
      <c r="Y48" s="1176"/>
      <c r="Z48" s="1177"/>
      <c r="AA48" s="437"/>
      <c r="AB48" s="1176"/>
      <c r="AC48" s="1177"/>
      <c r="AD48" s="437"/>
      <c r="AE48" s="1176"/>
      <c r="AF48" s="1177"/>
      <c r="AG48" s="437"/>
      <c r="AH48" s="1176"/>
      <c r="AI48" s="1177"/>
      <c r="AJ48" s="437"/>
      <c r="AK48" s="1176"/>
      <c r="AL48" s="1177"/>
      <c r="AM48" s="437"/>
      <c r="AN48" s="1176"/>
      <c r="AO48" s="1177"/>
      <c r="AP48" s="437"/>
      <c r="AQ48" s="1176"/>
      <c r="AR48" s="1177"/>
      <c r="AS48" s="437"/>
      <c r="AT48" s="1176"/>
      <c r="AU48" s="1177"/>
      <c r="AV48" s="437"/>
      <c r="AW48" s="1176"/>
      <c r="AX48" s="1177"/>
      <c r="AY48" s="437"/>
      <c r="AZ48" s="1176"/>
      <c r="BA48" s="1177"/>
      <c r="BB48" s="437"/>
      <c r="BC48" s="1176"/>
      <c r="BD48" s="1177"/>
      <c r="BE48" s="437"/>
      <c r="BF48" s="1176"/>
      <c r="BG48" s="1177"/>
      <c r="BH48" s="437"/>
      <c r="BI48" s="1176"/>
      <c r="BJ48" s="1177"/>
      <c r="BK48" s="109"/>
      <c r="BL48" s="41"/>
      <c r="BM48" s="41"/>
      <c r="BN48" s="41"/>
      <c r="BO48" s="41"/>
      <c r="BP48" s="41"/>
      <c r="BQ48" s="41"/>
      <c r="BR48" s="41"/>
      <c r="BS48" s="174"/>
      <c r="BT48" s="174"/>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c r="FG48" s="177"/>
      <c r="FH48" s="177"/>
      <c r="FI48" s="177"/>
      <c r="FJ48" s="177"/>
      <c r="FK48" s="177"/>
      <c r="FL48" s="177"/>
      <c r="FM48" s="177"/>
      <c r="FN48" s="177"/>
      <c r="FO48" s="177"/>
      <c r="FP48" s="177"/>
      <c r="FQ48" s="177"/>
      <c r="FR48" s="177"/>
      <c r="FS48" s="177"/>
      <c r="FT48" s="177"/>
      <c r="FU48" s="177"/>
      <c r="FV48" s="177"/>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c r="IW48" s="426"/>
      <c r="IX48" s="426"/>
      <c r="IY48" s="426"/>
      <c r="IZ48" s="426"/>
      <c r="JA48" s="426"/>
      <c r="JB48" s="426"/>
      <c r="JC48" s="426"/>
      <c r="JD48" s="426"/>
      <c r="JE48" s="426"/>
      <c r="JF48" s="426"/>
      <c r="JG48" s="426"/>
      <c r="JH48" s="426"/>
      <c r="JI48" s="426"/>
      <c r="JJ48" s="426"/>
      <c r="JK48" s="426"/>
    </row>
    <row r="49" spans="1:271" s="428" customFormat="1" ht="18" customHeight="1" collapsed="1" x14ac:dyDescent="0.2">
      <c r="A49" s="63"/>
      <c r="B49" s="374"/>
      <c r="C49" s="129"/>
      <c r="D49" s="1172"/>
      <c r="E49" s="1173"/>
      <c r="F49" s="3"/>
      <c r="G49" s="1172"/>
      <c r="H49" s="1173"/>
      <c r="I49" s="3"/>
      <c r="J49" s="1172"/>
      <c r="K49" s="1173"/>
      <c r="L49" s="3"/>
      <c r="M49" s="1172"/>
      <c r="N49" s="1173"/>
      <c r="O49" s="3"/>
      <c r="P49" s="1172"/>
      <c r="Q49" s="1173"/>
      <c r="R49" s="3"/>
      <c r="S49" s="1172"/>
      <c r="T49" s="1173"/>
      <c r="U49" s="3"/>
      <c r="V49" s="1172"/>
      <c r="W49" s="1173"/>
      <c r="X49" s="3"/>
      <c r="Y49" s="1172"/>
      <c r="Z49" s="1173"/>
      <c r="AA49" s="3"/>
      <c r="AB49" s="1172"/>
      <c r="AC49" s="1173"/>
      <c r="AD49" s="3"/>
      <c r="AE49" s="1172"/>
      <c r="AF49" s="1173"/>
      <c r="AG49" s="3"/>
      <c r="AH49" s="1172"/>
      <c r="AI49" s="1173"/>
      <c r="AJ49" s="3"/>
      <c r="AK49" s="1172"/>
      <c r="AL49" s="1173"/>
      <c r="AM49" s="3"/>
      <c r="AN49" s="1172"/>
      <c r="AO49" s="1173"/>
      <c r="AP49" s="3"/>
      <c r="AQ49" s="1172"/>
      <c r="AR49" s="1173"/>
      <c r="AS49" s="3"/>
      <c r="AT49" s="1172"/>
      <c r="AU49" s="1173"/>
      <c r="AV49" s="3"/>
      <c r="AW49" s="1172"/>
      <c r="AX49" s="1173"/>
      <c r="AY49" s="3"/>
      <c r="AZ49" s="1172"/>
      <c r="BA49" s="1173"/>
      <c r="BB49" s="3"/>
      <c r="BC49" s="1172"/>
      <c r="BD49" s="1173"/>
      <c r="BE49" s="3"/>
      <c r="BF49" s="1172"/>
      <c r="BG49" s="1173"/>
      <c r="BH49" s="3"/>
      <c r="BI49" s="1172"/>
      <c r="BJ49" s="1173"/>
      <c r="BK49" s="33"/>
      <c r="BL49" s="31"/>
      <c r="BM49" s="31"/>
      <c r="BN49" s="31"/>
      <c r="BO49" s="31"/>
      <c r="BP49" s="31"/>
      <c r="BQ49" s="31"/>
      <c r="BR49" s="31"/>
      <c r="BS49" s="174"/>
      <c r="BT49" s="175"/>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c r="FA49" s="176"/>
      <c r="FB49" s="176"/>
      <c r="FC49" s="176"/>
      <c r="FD49" s="176"/>
      <c r="FE49" s="176"/>
      <c r="FF49" s="176"/>
      <c r="FG49" s="176"/>
      <c r="FH49" s="176"/>
      <c r="FI49" s="176"/>
      <c r="FJ49" s="176"/>
      <c r="FK49" s="176"/>
      <c r="FL49" s="176"/>
      <c r="FM49" s="176"/>
      <c r="FN49" s="176"/>
      <c r="FO49" s="176"/>
      <c r="FP49" s="176"/>
      <c r="FQ49" s="176"/>
      <c r="FR49" s="176"/>
      <c r="FS49" s="176"/>
      <c r="FT49" s="176"/>
      <c r="FU49" s="176"/>
      <c r="FV49" s="176"/>
      <c r="FW49" s="175"/>
      <c r="FX49" s="175"/>
      <c r="FY49" s="175"/>
      <c r="FZ49" s="175"/>
      <c r="GA49" s="175"/>
      <c r="GB49" s="175"/>
      <c r="GC49" s="175"/>
      <c r="GD49" s="175"/>
      <c r="GE49" s="175"/>
      <c r="GF49" s="175"/>
      <c r="GG49" s="175"/>
      <c r="GH49" s="175"/>
      <c r="GI49" s="175"/>
      <c r="GJ49" s="175"/>
      <c r="GK49" s="175"/>
      <c r="GL49" s="175"/>
      <c r="GM49" s="175"/>
      <c r="GN49" s="175"/>
      <c r="GO49" s="175"/>
      <c r="GP49" s="175"/>
      <c r="GQ49" s="175"/>
      <c r="GR49" s="175"/>
      <c r="GS49" s="175"/>
      <c r="GT49" s="175"/>
      <c r="GU49" s="175"/>
      <c r="GV49" s="175"/>
      <c r="GW49" s="175"/>
      <c r="GX49" s="175"/>
      <c r="GY49" s="175"/>
      <c r="GZ49" s="175"/>
      <c r="HA49" s="175"/>
      <c r="HB49" s="175"/>
      <c r="HC49" s="175"/>
      <c r="HD49" s="175"/>
      <c r="HE49" s="175"/>
      <c r="HF49" s="175"/>
      <c r="HG49" s="175"/>
      <c r="HH49" s="175"/>
      <c r="HI49" s="175"/>
      <c r="HJ49" s="175"/>
      <c r="HK49" s="175"/>
      <c r="HL49" s="175"/>
      <c r="HM49" s="175"/>
      <c r="HN49" s="175"/>
      <c r="HO49" s="175"/>
      <c r="HP49" s="175"/>
      <c r="HQ49" s="175"/>
      <c r="HR49" s="175"/>
      <c r="HS49" s="175"/>
      <c r="HT49" s="175"/>
      <c r="HU49" s="175"/>
      <c r="HV49" s="175"/>
      <c r="HW49" s="175"/>
      <c r="HX49" s="175"/>
      <c r="HY49" s="175"/>
      <c r="HZ49" s="175"/>
      <c r="IA49" s="175"/>
      <c r="IB49" s="175"/>
      <c r="IC49" s="175"/>
      <c r="ID49" s="175"/>
      <c r="IE49" s="175"/>
      <c r="IF49" s="175"/>
      <c r="IG49" s="175"/>
      <c r="IH49" s="175"/>
      <c r="II49" s="175"/>
      <c r="IJ49" s="175"/>
      <c r="IK49" s="175"/>
      <c r="IL49" s="175"/>
      <c r="IM49" s="175"/>
      <c r="IN49" s="175"/>
      <c r="IO49" s="175"/>
      <c r="IP49" s="175"/>
      <c r="IQ49" s="175"/>
      <c r="IR49" s="175"/>
      <c r="IS49" s="175"/>
      <c r="IT49" s="175"/>
      <c r="IU49" s="175"/>
      <c r="IV49" s="175"/>
      <c r="IW49" s="175"/>
      <c r="IX49" s="175"/>
      <c r="IY49" s="175"/>
      <c r="IZ49" s="175"/>
      <c r="JA49" s="175"/>
      <c r="JB49" s="175"/>
      <c r="JC49" s="175"/>
      <c r="JD49" s="175"/>
      <c r="JE49" s="175"/>
      <c r="JF49" s="175"/>
      <c r="JG49" s="175"/>
      <c r="JH49" s="175"/>
      <c r="JI49" s="175"/>
      <c r="JJ49" s="175"/>
      <c r="JK49" s="175"/>
    </row>
    <row r="50" spans="1:271" s="654" customFormat="1" ht="27" hidden="1" customHeight="1" outlineLevel="1" thickBot="1" x14ac:dyDescent="0.3">
      <c r="A50" s="648" t="str">
        <f>IF(B50="","","ATB 15")</f>
        <v>ATB 15</v>
      </c>
      <c r="B50" s="649" t="s">
        <v>171</v>
      </c>
      <c r="C50" s="650"/>
      <c r="D50" s="1174"/>
      <c r="E50" s="1175"/>
      <c r="F50" s="668"/>
      <c r="G50" s="1174"/>
      <c r="H50" s="1175"/>
      <c r="I50" s="668"/>
      <c r="J50" s="1174"/>
      <c r="K50" s="1175"/>
      <c r="L50" s="668"/>
      <c r="M50" s="1174"/>
      <c r="N50" s="1175"/>
      <c r="O50" s="668"/>
      <c r="P50" s="1174"/>
      <c r="Q50" s="1175"/>
      <c r="R50" s="668"/>
      <c r="S50" s="1174"/>
      <c r="T50" s="1175"/>
      <c r="U50" s="668"/>
      <c r="V50" s="1174"/>
      <c r="W50" s="1175"/>
      <c r="X50" s="668"/>
      <c r="Y50" s="1174"/>
      <c r="Z50" s="1175"/>
      <c r="AA50" s="668"/>
      <c r="AB50" s="1174"/>
      <c r="AC50" s="1175"/>
      <c r="AD50" s="668"/>
      <c r="AE50" s="1174"/>
      <c r="AF50" s="1175"/>
      <c r="AG50" s="668"/>
      <c r="AH50" s="1174"/>
      <c r="AI50" s="1175"/>
      <c r="AJ50" s="668"/>
      <c r="AK50" s="1174"/>
      <c r="AL50" s="1175"/>
      <c r="AM50" s="668"/>
      <c r="AN50" s="1174"/>
      <c r="AO50" s="1175"/>
      <c r="AP50" s="668"/>
      <c r="AQ50" s="1174"/>
      <c r="AR50" s="1175"/>
      <c r="AS50" s="668"/>
      <c r="AT50" s="1174"/>
      <c r="AU50" s="1175"/>
      <c r="AV50" s="668"/>
      <c r="AW50" s="1174"/>
      <c r="AX50" s="1175"/>
      <c r="AY50" s="668"/>
      <c r="AZ50" s="1174"/>
      <c r="BA50" s="1175"/>
      <c r="BB50" s="668"/>
      <c r="BC50" s="1174"/>
      <c r="BD50" s="1175"/>
      <c r="BE50" s="668"/>
      <c r="BF50" s="1174"/>
      <c r="BG50" s="1175"/>
      <c r="BH50" s="668"/>
      <c r="BI50" s="1174"/>
      <c r="BJ50" s="1175"/>
      <c r="BK50" s="669"/>
      <c r="BL50" s="665"/>
      <c r="BM50" s="665"/>
      <c r="BN50" s="665"/>
      <c r="BO50" s="665"/>
      <c r="BP50" s="665"/>
      <c r="BQ50" s="665"/>
      <c r="BR50" s="665"/>
      <c r="BS50" s="652"/>
      <c r="BT50" s="652"/>
      <c r="BU50" s="655"/>
      <c r="BV50" s="655"/>
      <c r="BW50" s="655"/>
      <c r="BX50" s="655"/>
      <c r="BY50" s="655"/>
      <c r="BZ50" s="655"/>
      <c r="CA50" s="655"/>
      <c r="CB50" s="655"/>
      <c r="CC50" s="655"/>
      <c r="CD50" s="655"/>
      <c r="CE50" s="655"/>
      <c r="CF50" s="655"/>
      <c r="CG50" s="655"/>
      <c r="CH50" s="655"/>
      <c r="CI50" s="655"/>
      <c r="CJ50" s="655"/>
      <c r="CK50" s="655"/>
      <c r="CL50" s="655"/>
      <c r="CM50" s="655"/>
      <c r="CN50" s="655"/>
      <c r="CO50" s="655"/>
      <c r="CP50" s="655"/>
      <c r="CQ50" s="655"/>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5"/>
      <c r="DV50" s="655"/>
      <c r="DW50" s="655"/>
      <c r="DX50" s="655"/>
      <c r="DY50" s="655"/>
      <c r="DZ50" s="655"/>
      <c r="EA50" s="655"/>
      <c r="EB50" s="655"/>
      <c r="EC50" s="655"/>
      <c r="ED50" s="655"/>
      <c r="EE50" s="655"/>
      <c r="EF50" s="655"/>
      <c r="EG50" s="655"/>
      <c r="EH50" s="655"/>
      <c r="EI50" s="655"/>
      <c r="EJ50" s="655"/>
      <c r="EK50" s="655"/>
      <c r="EL50" s="655"/>
      <c r="EM50" s="655"/>
      <c r="EN50" s="655"/>
      <c r="EO50" s="655"/>
      <c r="EP50" s="655"/>
      <c r="EQ50" s="655"/>
      <c r="ER50" s="655"/>
      <c r="ES50" s="655"/>
      <c r="ET50" s="655"/>
      <c r="EU50" s="655"/>
      <c r="EV50" s="655"/>
      <c r="EW50" s="655"/>
      <c r="EX50" s="655"/>
      <c r="EY50" s="655"/>
      <c r="EZ50" s="655"/>
      <c r="FA50" s="655"/>
      <c r="FB50" s="655"/>
      <c r="FC50" s="655"/>
      <c r="FD50" s="655"/>
      <c r="FE50" s="655"/>
      <c r="FF50" s="655"/>
      <c r="FG50" s="655"/>
      <c r="FH50" s="655"/>
      <c r="FI50" s="655"/>
      <c r="FJ50" s="655"/>
      <c r="FK50" s="655"/>
      <c r="FL50" s="655"/>
      <c r="FM50" s="655"/>
      <c r="FN50" s="655"/>
      <c r="FO50" s="655"/>
      <c r="FP50" s="655"/>
      <c r="FQ50" s="655"/>
      <c r="FR50" s="655"/>
      <c r="FS50" s="655"/>
      <c r="FT50" s="655"/>
      <c r="FU50" s="655"/>
      <c r="FV50" s="655"/>
      <c r="FW50" s="652"/>
      <c r="FX50" s="652"/>
      <c r="FY50" s="652"/>
      <c r="FZ50" s="652"/>
      <c r="GA50" s="652"/>
      <c r="GB50" s="652"/>
      <c r="GC50" s="652"/>
      <c r="GD50" s="652"/>
      <c r="GE50" s="652"/>
      <c r="GF50" s="652"/>
      <c r="GG50" s="652"/>
      <c r="GH50" s="652"/>
      <c r="GI50" s="652"/>
      <c r="GJ50" s="652"/>
      <c r="GK50" s="652"/>
      <c r="GL50" s="652"/>
      <c r="GM50" s="652"/>
      <c r="GN50" s="652"/>
      <c r="GO50" s="652"/>
      <c r="GP50" s="652"/>
      <c r="GQ50" s="652"/>
      <c r="GR50" s="652"/>
      <c r="GS50" s="652"/>
      <c r="GT50" s="652"/>
      <c r="GU50" s="652"/>
      <c r="GV50" s="652"/>
      <c r="GW50" s="652"/>
      <c r="GX50" s="652"/>
      <c r="GY50" s="652"/>
      <c r="GZ50" s="652"/>
      <c r="HA50" s="652"/>
      <c r="HB50" s="652"/>
      <c r="HC50" s="652"/>
      <c r="HD50" s="652"/>
      <c r="HE50" s="652"/>
      <c r="HF50" s="652"/>
      <c r="HG50" s="652"/>
      <c r="HH50" s="652"/>
      <c r="HI50" s="652"/>
      <c r="HJ50" s="653"/>
      <c r="HK50" s="653"/>
      <c r="HL50" s="653"/>
      <c r="HM50" s="653"/>
      <c r="HN50" s="653"/>
      <c r="HO50" s="653"/>
      <c r="HP50" s="653"/>
      <c r="HQ50" s="653"/>
      <c r="HR50" s="653"/>
      <c r="HS50" s="653"/>
      <c r="HT50" s="653"/>
      <c r="HU50" s="653"/>
      <c r="HV50" s="653"/>
      <c r="HW50" s="653"/>
      <c r="HX50" s="653"/>
      <c r="HY50" s="653"/>
      <c r="HZ50" s="653"/>
      <c r="IA50" s="653"/>
      <c r="IB50" s="653"/>
      <c r="IC50" s="653"/>
      <c r="ID50" s="653"/>
      <c r="IE50" s="653"/>
      <c r="IF50" s="653"/>
      <c r="IG50" s="653"/>
      <c r="IH50" s="653"/>
      <c r="II50" s="653"/>
      <c r="IJ50" s="653"/>
      <c r="IK50" s="653"/>
      <c r="IL50" s="653"/>
      <c r="IM50" s="653"/>
      <c r="IN50" s="653"/>
      <c r="IO50" s="653"/>
      <c r="IP50" s="653"/>
      <c r="IQ50" s="653"/>
      <c r="IR50" s="653"/>
      <c r="IS50" s="653"/>
      <c r="IT50" s="653"/>
      <c r="IU50" s="653"/>
      <c r="IV50" s="653"/>
      <c r="IW50" s="653"/>
      <c r="IX50" s="653"/>
      <c r="IY50" s="653"/>
      <c r="IZ50" s="653"/>
      <c r="JA50" s="653"/>
      <c r="JB50" s="653"/>
      <c r="JC50" s="653"/>
      <c r="JD50" s="653"/>
      <c r="JE50" s="653"/>
      <c r="JF50" s="653"/>
      <c r="JG50" s="653"/>
      <c r="JH50" s="653"/>
      <c r="JI50" s="653"/>
      <c r="JJ50" s="653"/>
      <c r="JK50" s="653"/>
    </row>
    <row r="51" spans="1:271" s="427" customFormat="1" ht="127.5" hidden="1" customHeight="1" outlineLevel="1" x14ac:dyDescent="0.25">
      <c r="A51" s="63"/>
      <c r="B51" s="317" t="str">
        <f>IF($B50=$B$126,$D$126,IF($B50=$B$127,$D$127,IF($B50=$B$128,$D$128,IF($B50=$B$129,$D$129,IF($B50=$B$130,$D$130,IF($B50=$B$131,$D$131,IF($B50=$B$132,$D$132,IF($B50=$B$133,$D$133,IF($B50=$B$134,$D$134,IF($B50=$B$135,$D$135,IF($B50=$B$136,$D$136,IF($B50=$B$137,$D$137,IF($B50=$B$138,$D$138,IF($B50=$B$139,$D$139,IF($B50=$B$140,$D$140,IF($B50=$B$141,$D$141,IF($B50=$B$142,$D$142,IF($B50=$B$143,$D$143,IF($B50=$B$144,$D$144,IF($B50=$B$145,$D$145,IF($B50=$B$146,$D$146,IF($B50=$B$147,$D$147,IF($B50=$B$148,$D$148,IF($B50=$B$149,$D$149,IF($B50=$B$150,$D$150,IF($B50=$B$151,$D$151,IF($B50=$B$152,$D$152,IF($B50=$B$153,$D$153,IF($B50=$B$154,$D$154,IF($B50=$B$155,$D$155,IF($B50=$B$156,$D$156,IF($B50=$B$157,$D$157,IF($B50=$B$158,$D$158,IF($B50=$B$159,$D$159,IF($B50=$B$160,$D$160,IF($B50=$B$161,$D$161,IF($B50=$B$162,$D$162,IF($B50=$B$163,$D$163,IF($B50=$B$164,$D$164,IF($B50=$B$165,$D$165))))))))))))))))))))))))))))))))))))))))</f>
        <v>Beschreibung</v>
      </c>
      <c r="C51" s="128"/>
      <c r="D51" s="1176"/>
      <c r="E51" s="1177"/>
      <c r="F51" s="438"/>
      <c r="G51" s="1176"/>
      <c r="H51" s="1177"/>
      <c r="I51" s="438"/>
      <c r="J51" s="1176"/>
      <c r="K51" s="1177"/>
      <c r="L51" s="438"/>
      <c r="M51" s="1176"/>
      <c r="N51" s="1177"/>
      <c r="O51" s="438"/>
      <c r="P51" s="1176"/>
      <c r="Q51" s="1177"/>
      <c r="R51" s="438"/>
      <c r="S51" s="1176"/>
      <c r="T51" s="1177"/>
      <c r="U51" s="438"/>
      <c r="V51" s="1176"/>
      <c r="W51" s="1177"/>
      <c r="X51" s="438"/>
      <c r="Y51" s="1176"/>
      <c r="Z51" s="1177"/>
      <c r="AA51" s="438"/>
      <c r="AB51" s="1176"/>
      <c r="AC51" s="1177"/>
      <c r="AD51" s="438"/>
      <c r="AE51" s="1176"/>
      <c r="AF51" s="1177"/>
      <c r="AG51" s="438"/>
      <c r="AH51" s="1176"/>
      <c r="AI51" s="1177"/>
      <c r="AJ51" s="438"/>
      <c r="AK51" s="1176"/>
      <c r="AL51" s="1177"/>
      <c r="AM51" s="438"/>
      <c r="AN51" s="1176"/>
      <c r="AO51" s="1177"/>
      <c r="AP51" s="438"/>
      <c r="AQ51" s="1176"/>
      <c r="AR51" s="1177"/>
      <c r="AS51" s="438"/>
      <c r="AT51" s="1176"/>
      <c r="AU51" s="1177"/>
      <c r="AV51" s="438"/>
      <c r="AW51" s="1176"/>
      <c r="AX51" s="1177"/>
      <c r="AY51" s="438"/>
      <c r="AZ51" s="1176"/>
      <c r="BA51" s="1177"/>
      <c r="BB51" s="438"/>
      <c r="BC51" s="1176"/>
      <c r="BD51" s="1177"/>
      <c r="BE51" s="438"/>
      <c r="BF51" s="1176"/>
      <c r="BG51" s="1177"/>
      <c r="BH51" s="438"/>
      <c r="BI51" s="1176"/>
      <c r="BJ51" s="1177"/>
      <c r="BK51" s="345"/>
      <c r="BL51" s="24"/>
      <c r="BM51" s="24"/>
      <c r="BN51" s="24"/>
      <c r="BO51" s="24"/>
      <c r="BP51" s="24"/>
      <c r="BQ51" s="24"/>
      <c r="BR51" s="24"/>
      <c r="BS51" s="174"/>
      <c r="BT51" s="174"/>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c r="FG51" s="177"/>
      <c r="FH51" s="177"/>
      <c r="FI51" s="177"/>
      <c r="FJ51" s="177"/>
      <c r="FK51" s="177"/>
      <c r="FL51" s="177"/>
      <c r="FM51" s="177"/>
      <c r="FN51" s="177"/>
      <c r="FO51" s="177"/>
      <c r="FP51" s="177"/>
      <c r="FQ51" s="177"/>
      <c r="FR51" s="177"/>
      <c r="FS51" s="177"/>
      <c r="FT51" s="177"/>
      <c r="FU51" s="177"/>
      <c r="FV51" s="177"/>
      <c r="FW51" s="174"/>
      <c r="FX51" s="174"/>
      <c r="FY51" s="174"/>
      <c r="FZ51" s="174"/>
      <c r="GA51" s="174"/>
      <c r="GB51" s="174"/>
      <c r="GC51" s="174"/>
      <c r="GD51" s="174"/>
      <c r="GE51" s="174"/>
      <c r="GF51" s="174"/>
      <c r="GG51" s="174"/>
      <c r="GH51" s="174"/>
      <c r="GI51" s="174"/>
      <c r="GJ51" s="174"/>
      <c r="GK51" s="174"/>
      <c r="GL51" s="174"/>
      <c r="GM51" s="174"/>
      <c r="GN51" s="174"/>
      <c r="GO51" s="174"/>
      <c r="GP51" s="174"/>
      <c r="GQ51" s="174"/>
      <c r="GR51" s="174"/>
      <c r="GS51" s="174"/>
      <c r="GT51" s="174"/>
      <c r="GU51" s="174"/>
      <c r="GV51" s="174"/>
      <c r="GW51" s="174"/>
      <c r="GX51" s="174"/>
      <c r="GY51" s="174"/>
      <c r="GZ51" s="174"/>
      <c r="HA51" s="174"/>
      <c r="HB51" s="174"/>
      <c r="HC51" s="174"/>
      <c r="HD51" s="174"/>
      <c r="HE51" s="174"/>
      <c r="HF51" s="174"/>
      <c r="HG51" s="174"/>
      <c r="HH51" s="174"/>
      <c r="HI51" s="174"/>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c r="IW51" s="426"/>
      <c r="IX51" s="426"/>
      <c r="IY51" s="426"/>
      <c r="IZ51" s="426"/>
      <c r="JA51" s="426"/>
      <c r="JB51" s="426"/>
      <c r="JC51" s="426"/>
      <c r="JD51" s="426"/>
      <c r="JE51" s="426"/>
      <c r="JF51" s="426"/>
      <c r="JG51" s="426"/>
      <c r="JH51" s="426"/>
      <c r="JI51" s="426"/>
      <c r="JJ51" s="426"/>
      <c r="JK51" s="426"/>
    </row>
    <row r="52" spans="1:271" s="428" customFormat="1" ht="18" customHeight="1" collapsed="1" x14ac:dyDescent="0.2">
      <c r="A52" s="63"/>
      <c r="B52" s="374"/>
      <c r="C52" s="129"/>
      <c r="D52" s="1172"/>
      <c r="E52" s="1173"/>
      <c r="F52" s="3"/>
      <c r="G52" s="1172"/>
      <c r="H52" s="1173"/>
      <c r="I52" s="3"/>
      <c r="J52" s="1172"/>
      <c r="K52" s="1173"/>
      <c r="L52" s="3"/>
      <c r="M52" s="1172"/>
      <c r="N52" s="1173"/>
      <c r="O52" s="3"/>
      <c r="P52" s="1172"/>
      <c r="Q52" s="1173"/>
      <c r="R52" s="3"/>
      <c r="S52" s="1172"/>
      <c r="T52" s="1173"/>
      <c r="U52" s="3"/>
      <c r="V52" s="1172"/>
      <c r="W52" s="1173"/>
      <c r="X52" s="3"/>
      <c r="Y52" s="1172"/>
      <c r="Z52" s="1173"/>
      <c r="AA52" s="3"/>
      <c r="AB52" s="1172"/>
      <c r="AC52" s="1173"/>
      <c r="AD52" s="3"/>
      <c r="AE52" s="1172"/>
      <c r="AF52" s="1173"/>
      <c r="AG52" s="3"/>
      <c r="AH52" s="1172"/>
      <c r="AI52" s="1173"/>
      <c r="AJ52" s="3"/>
      <c r="AK52" s="1172"/>
      <c r="AL52" s="1173"/>
      <c r="AM52" s="3"/>
      <c r="AN52" s="1172"/>
      <c r="AO52" s="1173"/>
      <c r="AP52" s="3"/>
      <c r="AQ52" s="1172"/>
      <c r="AR52" s="1173"/>
      <c r="AS52" s="3"/>
      <c r="AT52" s="1172"/>
      <c r="AU52" s="1173"/>
      <c r="AV52" s="3"/>
      <c r="AW52" s="1172"/>
      <c r="AX52" s="1173"/>
      <c r="AY52" s="3"/>
      <c r="AZ52" s="1172"/>
      <c r="BA52" s="1173"/>
      <c r="BB52" s="3"/>
      <c r="BC52" s="1172"/>
      <c r="BD52" s="1173"/>
      <c r="BE52" s="3"/>
      <c r="BF52" s="1172"/>
      <c r="BG52" s="1173"/>
      <c r="BH52" s="3"/>
      <c r="BI52" s="1172"/>
      <c r="BJ52" s="1173"/>
      <c r="BK52" s="33"/>
      <c r="BL52" s="31"/>
      <c r="BM52" s="31"/>
      <c r="BN52" s="31"/>
      <c r="BO52" s="31"/>
      <c r="BP52" s="31"/>
      <c r="BQ52" s="31"/>
      <c r="BR52" s="31"/>
      <c r="BS52" s="174"/>
      <c r="BT52" s="175"/>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M52" s="176"/>
      <c r="EN52" s="176"/>
      <c r="EO52" s="176"/>
      <c r="EP52" s="176"/>
      <c r="EQ52" s="176"/>
      <c r="ER52" s="176"/>
      <c r="ES52" s="176"/>
      <c r="ET52" s="176"/>
      <c r="EU52" s="176"/>
      <c r="EV52" s="176"/>
      <c r="EW52" s="176"/>
      <c r="EX52" s="176"/>
      <c r="EY52" s="176"/>
      <c r="EZ52" s="176"/>
      <c r="FA52" s="176"/>
      <c r="FB52" s="176"/>
      <c r="FC52" s="176"/>
      <c r="FD52" s="176"/>
      <c r="FE52" s="176"/>
      <c r="FF52" s="176"/>
      <c r="FG52" s="176"/>
      <c r="FH52" s="176"/>
      <c r="FI52" s="176"/>
      <c r="FJ52" s="176"/>
      <c r="FK52" s="176"/>
      <c r="FL52" s="176"/>
      <c r="FM52" s="176"/>
      <c r="FN52" s="176"/>
      <c r="FO52" s="176"/>
      <c r="FP52" s="176"/>
      <c r="FQ52" s="176"/>
      <c r="FR52" s="176"/>
      <c r="FS52" s="176"/>
      <c r="FT52" s="176"/>
      <c r="FU52" s="176"/>
      <c r="FV52" s="176"/>
      <c r="FW52" s="175"/>
      <c r="FX52" s="175"/>
      <c r="FY52" s="175"/>
      <c r="FZ52" s="175"/>
      <c r="GA52" s="175"/>
      <c r="GB52" s="175"/>
      <c r="GC52" s="175"/>
      <c r="GD52" s="175"/>
      <c r="GE52" s="175"/>
      <c r="GF52" s="175"/>
      <c r="GG52" s="175"/>
      <c r="GH52" s="175"/>
      <c r="GI52" s="175"/>
      <c r="GJ52" s="175"/>
      <c r="GK52" s="175"/>
      <c r="GL52" s="175"/>
      <c r="GM52" s="175"/>
      <c r="GN52" s="175"/>
      <c r="GO52" s="175"/>
      <c r="GP52" s="175"/>
      <c r="GQ52" s="175"/>
      <c r="GR52" s="175"/>
      <c r="GS52" s="175"/>
      <c r="GT52" s="175"/>
      <c r="GU52" s="175"/>
      <c r="GV52" s="175"/>
      <c r="GW52" s="175"/>
      <c r="GX52" s="175"/>
      <c r="GY52" s="175"/>
      <c r="GZ52" s="175"/>
      <c r="HA52" s="175"/>
      <c r="HB52" s="175"/>
      <c r="HC52" s="175"/>
      <c r="HD52" s="175"/>
      <c r="HE52" s="175"/>
      <c r="HF52" s="175"/>
      <c r="HG52" s="175"/>
      <c r="HH52" s="175"/>
      <c r="HI52" s="175"/>
      <c r="HJ52" s="175"/>
      <c r="HK52" s="175"/>
      <c r="HL52" s="175"/>
      <c r="HM52" s="175"/>
      <c r="HN52" s="175"/>
      <c r="HO52" s="175"/>
      <c r="HP52" s="175"/>
      <c r="HQ52" s="175"/>
      <c r="HR52" s="175"/>
      <c r="HS52" s="175"/>
      <c r="HT52" s="175"/>
      <c r="HU52" s="175"/>
      <c r="HV52" s="175"/>
      <c r="HW52" s="175"/>
      <c r="HX52" s="175"/>
      <c r="HY52" s="175"/>
      <c r="HZ52" s="175"/>
      <c r="IA52" s="175"/>
      <c r="IB52" s="175"/>
      <c r="IC52" s="175"/>
      <c r="ID52" s="175"/>
      <c r="IE52" s="175"/>
      <c r="IF52" s="175"/>
      <c r="IG52" s="175"/>
      <c r="IH52" s="175"/>
      <c r="II52" s="175"/>
      <c r="IJ52" s="175"/>
      <c r="IK52" s="175"/>
      <c r="IL52" s="175"/>
      <c r="IM52" s="175"/>
      <c r="IN52" s="175"/>
      <c r="IO52" s="175"/>
      <c r="IP52" s="175"/>
      <c r="IQ52" s="175"/>
      <c r="IR52" s="175"/>
      <c r="IS52" s="175"/>
      <c r="IT52" s="175"/>
      <c r="IU52" s="175"/>
      <c r="IV52" s="175"/>
      <c r="IW52" s="175"/>
      <c r="IX52" s="175"/>
      <c r="IY52" s="175"/>
      <c r="IZ52" s="175"/>
      <c r="JA52" s="175"/>
      <c r="JB52" s="175"/>
      <c r="JC52" s="175"/>
      <c r="JD52" s="175"/>
      <c r="JE52" s="175"/>
      <c r="JF52" s="175"/>
      <c r="JG52" s="175"/>
      <c r="JH52" s="175"/>
      <c r="JI52" s="175"/>
      <c r="JJ52" s="175"/>
      <c r="JK52" s="175"/>
    </row>
    <row r="53" spans="1:271" s="654" customFormat="1" ht="27" hidden="1" customHeight="1" outlineLevel="1" thickBot="1" x14ac:dyDescent="0.3">
      <c r="A53" s="648" t="str">
        <f>IF(B53="","","ATB 16")</f>
        <v>ATB 16</v>
      </c>
      <c r="B53" s="649" t="s">
        <v>171</v>
      </c>
      <c r="C53" s="650"/>
      <c r="D53" s="1174"/>
      <c r="E53" s="1175"/>
      <c r="F53" s="670"/>
      <c r="G53" s="1174"/>
      <c r="H53" s="1175"/>
      <c r="I53" s="670"/>
      <c r="J53" s="1174"/>
      <c r="K53" s="1175"/>
      <c r="L53" s="670"/>
      <c r="M53" s="1174"/>
      <c r="N53" s="1175"/>
      <c r="O53" s="670"/>
      <c r="P53" s="1174"/>
      <c r="Q53" s="1175"/>
      <c r="R53" s="670"/>
      <c r="S53" s="1174"/>
      <c r="T53" s="1175"/>
      <c r="U53" s="670"/>
      <c r="V53" s="1174"/>
      <c r="W53" s="1175"/>
      <c r="X53" s="670"/>
      <c r="Y53" s="1174"/>
      <c r="Z53" s="1175"/>
      <c r="AA53" s="670"/>
      <c r="AB53" s="1174"/>
      <c r="AC53" s="1175"/>
      <c r="AD53" s="670"/>
      <c r="AE53" s="1174"/>
      <c r="AF53" s="1175"/>
      <c r="AG53" s="670"/>
      <c r="AH53" s="1174"/>
      <c r="AI53" s="1175"/>
      <c r="AJ53" s="670"/>
      <c r="AK53" s="1174"/>
      <c r="AL53" s="1175"/>
      <c r="AM53" s="670"/>
      <c r="AN53" s="1174"/>
      <c r="AO53" s="1175"/>
      <c r="AP53" s="670"/>
      <c r="AQ53" s="1174"/>
      <c r="AR53" s="1175"/>
      <c r="AS53" s="670"/>
      <c r="AT53" s="1174"/>
      <c r="AU53" s="1175"/>
      <c r="AV53" s="670"/>
      <c r="AW53" s="1174"/>
      <c r="AX53" s="1175"/>
      <c r="AY53" s="670"/>
      <c r="AZ53" s="1174"/>
      <c r="BA53" s="1175"/>
      <c r="BB53" s="670"/>
      <c r="BC53" s="1174"/>
      <c r="BD53" s="1175"/>
      <c r="BE53" s="670"/>
      <c r="BF53" s="1174"/>
      <c r="BG53" s="1175"/>
      <c r="BH53" s="670"/>
      <c r="BI53" s="1174"/>
      <c r="BJ53" s="1175"/>
      <c r="BK53" s="671"/>
      <c r="BL53" s="613"/>
      <c r="BM53" s="613"/>
      <c r="BN53" s="613"/>
      <c r="BO53" s="613"/>
      <c r="BP53" s="613"/>
      <c r="BQ53" s="613"/>
      <c r="BR53" s="613"/>
      <c r="BS53" s="652"/>
      <c r="BT53" s="652"/>
      <c r="BU53" s="655"/>
      <c r="BV53" s="655"/>
      <c r="BW53" s="655"/>
      <c r="BX53" s="655"/>
      <c r="BY53" s="655"/>
      <c r="BZ53" s="655"/>
      <c r="CA53" s="655"/>
      <c r="CB53" s="655"/>
      <c r="CC53" s="655"/>
      <c r="CD53" s="655"/>
      <c r="CE53" s="655"/>
      <c r="CF53" s="655"/>
      <c r="CG53" s="655"/>
      <c r="CH53" s="655"/>
      <c r="CI53" s="655"/>
      <c r="CJ53" s="655"/>
      <c r="CK53" s="655"/>
      <c r="CL53" s="655"/>
      <c r="CM53" s="655"/>
      <c r="CN53" s="655"/>
      <c r="CO53" s="655"/>
      <c r="CP53" s="655"/>
      <c r="CQ53" s="655"/>
      <c r="CR53" s="655"/>
      <c r="CS53" s="655"/>
      <c r="CT53" s="655"/>
      <c r="CU53" s="655"/>
      <c r="CV53" s="655"/>
      <c r="CW53" s="655"/>
      <c r="CX53" s="655"/>
      <c r="CY53" s="655"/>
      <c r="CZ53" s="655"/>
      <c r="DA53" s="655"/>
      <c r="DB53" s="655"/>
      <c r="DC53" s="655"/>
      <c r="DD53" s="655"/>
      <c r="DE53" s="655"/>
      <c r="DF53" s="655"/>
      <c r="DG53" s="655"/>
      <c r="DH53" s="655"/>
      <c r="DI53" s="655"/>
      <c r="DJ53" s="655"/>
      <c r="DK53" s="655"/>
      <c r="DL53" s="655"/>
      <c r="DM53" s="655"/>
      <c r="DN53" s="655"/>
      <c r="DO53" s="655"/>
      <c r="DP53" s="655"/>
      <c r="DQ53" s="655"/>
      <c r="DR53" s="655"/>
      <c r="DS53" s="655"/>
      <c r="DT53" s="655"/>
      <c r="DU53" s="655"/>
      <c r="DV53" s="655"/>
      <c r="DW53" s="655"/>
      <c r="DX53" s="655"/>
      <c r="DY53" s="655"/>
      <c r="DZ53" s="655"/>
      <c r="EA53" s="655"/>
      <c r="EB53" s="655"/>
      <c r="EC53" s="655"/>
      <c r="ED53" s="655"/>
      <c r="EE53" s="655"/>
      <c r="EF53" s="655"/>
      <c r="EG53" s="655"/>
      <c r="EH53" s="655"/>
      <c r="EI53" s="655"/>
      <c r="EJ53" s="655"/>
      <c r="EK53" s="655"/>
      <c r="EL53" s="655"/>
      <c r="EM53" s="655"/>
      <c r="EN53" s="655"/>
      <c r="EO53" s="655"/>
      <c r="EP53" s="655"/>
      <c r="EQ53" s="655"/>
      <c r="ER53" s="655"/>
      <c r="ES53" s="655"/>
      <c r="ET53" s="655"/>
      <c r="EU53" s="655"/>
      <c r="EV53" s="655"/>
      <c r="EW53" s="655"/>
      <c r="EX53" s="655"/>
      <c r="EY53" s="655"/>
      <c r="EZ53" s="655"/>
      <c r="FA53" s="655"/>
      <c r="FB53" s="655"/>
      <c r="FC53" s="655"/>
      <c r="FD53" s="655"/>
      <c r="FE53" s="655"/>
      <c r="FF53" s="655"/>
      <c r="FG53" s="655"/>
      <c r="FH53" s="655"/>
      <c r="FI53" s="655"/>
      <c r="FJ53" s="655"/>
      <c r="FK53" s="655"/>
      <c r="FL53" s="655"/>
      <c r="FM53" s="655"/>
      <c r="FN53" s="655"/>
      <c r="FO53" s="655"/>
      <c r="FP53" s="655"/>
      <c r="FQ53" s="655"/>
      <c r="FR53" s="655"/>
      <c r="FS53" s="655"/>
      <c r="FT53" s="655"/>
      <c r="FU53" s="655"/>
      <c r="FV53" s="655"/>
      <c r="FW53" s="652"/>
      <c r="FX53" s="652"/>
      <c r="FY53" s="652"/>
      <c r="FZ53" s="652"/>
      <c r="GA53" s="652"/>
      <c r="GB53" s="652"/>
      <c r="GC53" s="652"/>
      <c r="GD53" s="652"/>
      <c r="GE53" s="652"/>
      <c r="GF53" s="652"/>
      <c r="GG53" s="652"/>
      <c r="GH53" s="652"/>
      <c r="GI53" s="652"/>
      <c r="GJ53" s="652"/>
      <c r="GK53" s="652"/>
      <c r="GL53" s="652"/>
      <c r="GM53" s="652"/>
      <c r="GN53" s="652"/>
      <c r="GO53" s="652"/>
      <c r="GP53" s="652"/>
      <c r="GQ53" s="652"/>
      <c r="GR53" s="652"/>
      <c r="GS53" s="652"/>
      <c r="GT53" s="652"/>
      <c r="GU53" s="652"/>
      <c r="GV53" s="652"/>
      <c r="GW53" s="652"/>
      <c r="GX53" s="652"/>
      <c r="GY53" s="652"/>
      <c r="GZ53" s="652"/>
      <c r="HA53" s="652"/>
      <c r="HB53" s="652"/>
      <c r="HC53" s="652"/>
      <c r="HD53" s="652"/>
      <c r="HE53" s="652"/>
      <c r="HF53" s="652"/>
      <c r="HG53" s="652"/>
      <c r="HH53" s="652"/>
      <c r="HI53" s="652"/>
      <c r="HJ53" s="653"/>
      <c r="HK53" s="653"/>
      <c r="HL53" s="653"/>
      <c r="HM53" s="653"/>
      <c r="HN53" s="653"/>
      <c r="HO53" s="653"/>
      <c r="HP53" s="653"/>
      <c r="HQ53" s="653"/>
      <c r="HR53" s="653"/>
      <c r="HS53" s="653"/>
      <c r="HT53" s="653"/>
      <c r="HU53" s="653"/>
      <c r="HV53" s="653"/>
      <c r="HW53" s="653"/>
      <c r="HX53" s="653"/>
      <c r="HY53" s="653"/>
      <c r="HZ53" s="653"/>
      <c r="IA53" s="653"/>
      <c r="IB53" s="653"/>
      <c r="IC53" s="653"/>
      <c r="ID53" s="653"/>
      <c r="IE53" s="653"/>
      <c r="IF53" s="653"/>
      <c r="IG53" s="653"/>
      <c r="IH53" s="653"/>
      <c r="II53" s="653"/>
      <c r="IJ53" s="653"/>
      <c r="IK53" s="653"/>
      <c r="IL53" s="653"/>
      <c r="IM53" s="653"/>
      <c r="IN53" s="653"/>
      <c r="IO53" s="653"/>
      <c r="IP53" s="653"/>
      <c r="IQ53" s="653"/>
      <c r="IR53" s="653"/>
      <c r="IS53" s="653"/>
      <c r="IT53" s="653"/>
      <c r="IU53" s="653"/>
      <c r="IV53" s="653"/>
      <c r="IW53" s="653"/>
      <c r="IX53" s="653"/>
      <c r="IY53" s="653"/>
      <c r="IZ53" s="653"/>
      <c r="JA53" s="653"/>
      <c r="JB53" s="653"/>
      <c r="JC53" s="653"/>
      <c r="JD53" s="653"/>
      <c r="JE53" s="653"/>
      <c r="JF53" s="653"/>
      <c r="JG53" s="653"/>
      <c r="JH53" s="653"/>
      <c r="JI53" s="653"/>
      <c r="JJ53" s="653"/>
      <c r="JK53" s="653"/>
    </row>
    <row r="54" spans="1:271" s="427" customFormat="1" ht="127.5" hidden="1" customHeight="1" outlineLevel="1" x14ac:dyDescent="0.25">
      <c r="A54" s="63"/>
      <c r="B54" s="317" t="str">
        <f>IF($B53=$B$126,$D$126,IF($B53=$B$127,$D$127,IF($B53=$B$128,$D$128,IF($B53=$B$129,$D$129,IF($B53=$B$130,$D$130,IF($B53=$B$131,$D$131,IF($B53=$B$132,$D$132,IF($B53=$B$133,$D$133,IF($B53=$B$134,$D$134,IF($B53=$B$135,$D$135,IF($B53=$B$136,$D$136,IF($B53=$B$137,$D$137,IF($B53=$B$138,$D$138,IF($B53=$B$139,$D$139,IF($B53=$B$140,$D$140,IF($B53=$B$141,$D$141,IF($B53=$B$142,$D$142,IF($B53=$B$143,$D$143,IF($B53=$B$144,$D$144,IF($B53=$B$145,$D$145,IF($B53=$B$146,$D$146,IF($B53=$B$147,$D$147,IF($B53=$B$148,$D$148,IF($B53=$B$149,$D$149,IF($B53=$B$150,$D$150,IF($B53=$B$151,$D$151,IF($B53=$B$152,$D$152,IF($B53=$B$153,$D$153,IF($B53=$B$154,$D$154,IF($B53=$B$155,$D$155,IF($B53=$B$156,$D$156,IF($B53=$B$157,$D$157,IF($B53=$B$158,$D$158,IF($B53=$B$159,$D$159,IF($B53=$B$160,$D$160,IF($B53=$B$161,$D$161,IF($B53=$B$162,$D$162,IF($B53=$B$163,$D$163,IF($B53=$B$164,$D$164,IF($B53=$B$165,$D$165))))))))))))))))))))))))))))))))))))))))</f>
        <v>Beschreibung</v>
      </c>
      <c r="C54" s="128"/>
      <c r="D54" s="1176"/>
      <c r="E54" s="1177"/>
      <c r="F54" s="440"/>
      <c r="G54" s="1176"/>
      <c r="H54" s="1177"/>
      <c r="I54" s="440"/>
      <c r="J54" s="1176"/>
      <c r="K54" s="1177"/>
      <c r="L54" s="440"/>
      <c r="M54" s="1176"/>
      <c r="N54" s="1177"/>
      <c r="O54" s="440"/>
      <c r="P54" s="1176"/>
      <c r="Q54" s="1177"/>
      <c r="R54" s="440"/>
      <c r="S54" s="1176"/>
      <c r="T54" s="1177"/>
      <c r="U54" s="440"/>
      <c r="V54" s="1176"/>
      <c r="W54" s="1177"/>
      <c r="X54" s="440"/>
      <c r="Y54" s="1176"/>
      <c r="Z54" s="1177"/>
      <c r="AA54" s="440"/>
      <c r="AB54" s="1176"/>
      <c r="AC54" s="1177"/>
      <c r="AD54" s="440"/>
      <c r="AE54" s="1176"/>
      <c r="AF54" s="1177"/>
      <c r="AG54" s="440"/>
      <c r="AH54" s="1176"/>
      <c r="AI54" s="1177"/>
      <c r="AJ54" s="440"/>
      <c r="AK54" s="1176"/>
      <c r="AL54" s="1177"/>
      <c r="AM54" s="440"/>
      <c r="AN54" s="1176"/>
      <c r="AO54" s="1177"/>
      <c r="AP54" s="440"/>
      <c r="AQ54" s="1176"/>
      <c r="AR54" s="1177"/>
      <c r="AS54" s="440"/>
      <c r="AT54" s="1176"/>
      <c r="AU54" s="1177"/>
      <c r="AV54" s="440"/>
      <c r="AW54" s="1176"/>
      <c r="AX54" s="1177"/>
      <c r="AY54" s="440"/>
      <c r="AZ54" s="1176"/>
      <c r="BA54" s="1177"/>
      <c r="BB54" s="440"/>
      <c r="BC54" s="1176"/>
      <c r="BD54" s="1177"/>
      <c r="BE54" s="440"/>
      <c r="BF54" s="1176"/>
      <c r="BG54" s="1177"/>
      <c r="BH54" s="440"/>
      <c r="BI54" s="1176"/>
      <c r="BJ54" s="1177"/>
      <c r="BK54" s="324"/>
      <c r="BL54" s="325"/>
      <c r="BM54" s="325"/>
      <c r="BN54" s="325"/>
      <c r="BO54" s="325"/>
      <c r="BP54" s="325"/>
      <c r="BQ54" s="325"/>
      <c r="BR54" s="325"/>
      <c r="BS54" s="174"/>
      <c r="BT54" s="174"/>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4"/>
      <c r="FX54" s="174"/>
      <c r="FY54" s="174"/>
      <c r="FZ54" s="174"/>
      <c r="GA54" s="174"/>
      <c r="GB54" s="174"/>
      <c r="GC54" s="174"/>
      <c r="GD54" s="174"/>
      <c r="GE54" s="174"/>
      <c r="GF54" s="174"/>
      <c r="GG54" s="174"/>
      <c r="GH54" s="174"/>
      <c r="GI54" s="174"/>
      <c r="GJ54" s="174"/>
      <c r="GK54" s="174"/>
      <c r="GL54" s="174"/>
      <c r="GM54" s="174"/>
      <c r="GN54" s="174"/>
      <c r="GO54" s="174"/>
      <c r="GP54" s="174"/>
      <c r="GQ54" s="174"/>
      <c r="GR54" s="174"/>
      <c r="GS54" s="174"/>
      <c r="GT54" s="174"/>
      <c r="GU54" s="174"/>
      <c r="GV54" s="174"/>
      <c r="GW54" s="174"/>
      <c r="GX54" s="174"/>
      <c r="GY54" s="174"/>
      <c r="GZ54" s="174"/>
      <c r="HA54" s="174"/>
      <c r="HB54" s="174"/>
      <c r="HC54" s="174"/>
      <c r="HD54" s="174"/>
      <c r="HE54" s="174"/>
      <c r="HF54" s="174"/>
      <c r="HG54" s="174"/>
      <c r="HH54" s="174"/>
      <c r="HI54" s="174"/>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c r="IW54" s="426"/>
      <c r="IX54" s="426"/>
      <c r="IY54" s="426"/>
      <c r="IZ54" s="426"/>
      <c r="JA54" s="426"/>
      <c r="JB54" s="426"/>
      <c r="JC54" s="426"/>
      <c r="JD54" s="426"/>
      <c r="JE54" s="426"/>
      <c r="JF54" s="426"/>
      <c r="JG54" s="426"/>
      <c r="JH54" s="426"/>
      <c r="JI54" s="426"/>
      <c r="JJ54" s="426"/>
      <c r="JK54" s="426"/>
    </row>
    <row r="55" spans="1:271" s="428" customFormat="1" ht="18" customHeight="1" collapsed="1" x14ac:dyDescent="0.2">
      <c r="A55" s="63"/>
      <c r="B55" s="374"/>
      <c r="C55" s="129"/>
      <c r="D55" s="1172"/>
      <c r="E55" s="1173"/>
      <c r="F55" s="2"/>
      <c r="G55" s="1172"/>
      <c r="H55" s="1173"/>
      <c r="I55" s="2"/>
      <c r="J55" s="1172"/>
      <c r="K55" s="1173"/>
      <c r="L55" s="2"/>
      <c r="M55" s="1172"/>
      <c r="N55" s="1173"/>
      <c r="O55" s="2"/>
      <c r="P55" s="1172"/>
      <c r="Q55" s="1173"/>
      <c r="R55" s="2"/>
      <c r="S55" s="1172"/>
      <c r="T55" s="1173"/>
      <c r="U55" s="2"/>
      <c r="V55" s="1172"/>
      <c r="W55" s="1173"/>
      <c r="X55" s="2"/>
      <c r="Y55" s="1172"/>
      <c r="Z55" s="1173"/>
      <c r="AA55" s="2"/>
      <c r="AB55" s="1172"/>
      <c r="AC55" s="1173"/>
      <c r="AD55" s="2"/>
      <c r="AE55" s="1172"/>
      <c r="AF55" s="1173"/>
      <c r="AG55" s="2"/>
      <c r="AH55" s="1172"/>
      <c r="AI55" s="1173"/>
      <c r="AJ55" s="2"/>
      <c r="AK55" s="1172"/>
      <c r="AL55" s="1173"/>
      <c r="AM55" s="2"/>
      <c r="AN55" s="1172"/>
      <c r="AO55" s="1173"/>
      <c r="AP55" s="2"/>
      <c r="AQ55" s="1172"/>
      <c r="AR55" s="1173"/>
      <c r="AS55" s="2"/>
      <c r="AT55" s="1172"/>
      <c r="AU55" s="1173"/>
      <c r="AV55" s="2"/>
      <c r="AW55" s="1172"/>
      <c r="AX55" s="1173"/>
      <c r="AY55" s="2"/>
      <c r="AZ55" s="1172"/>
      <c r="BA55" s="1173"/>
      <c r="BB55" s="2"/>
      <c r="BC55" s="1172"/>
      <c r="BD55" s="1173"/>
      <c r="BE55" s="2"/>
      <c r="BF55" s="1172"/>
      <c r="BG55" s="1173"/>
      <c r="BH55" s="2"/>
      <c r="BI55" s="1172"/>
      <c r="BJ55" s="1173"/>
      <c r="BK55" s="30"/>
      <c r="BL55" s="31"/>
      <c r="BM55" s="31"/>
      <c r="BN55" s="31"/>
      <c r="BO55" s="31"/>
      <c r="BP55" s="31"/>
      <c r="BQ55" s="31"/>
      <c r="BR55" s="31"/>
      <c r="BS55" s="174"/>
      <c r="BT55" s="175"/>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5"/>
      <c r="FX55" s="175"/>
      <c r="FY55" s="175"/>
      <c r="FZ55" s="175"/>
      <c r="GA55" s="175"/>
      <c r="GB55" s="175"/>
      <c r="GC55" s="175"/>
      <c r="GD55" s="175"/>
      <c r="GE55" s="175"/>
      <c r="GF55" s="175"/>
      <c r="GG55" s="175"/>
      <c r="GH55" s="175"/>
      <c r="GI55" s="175"/>
      <c r="GJ55" s="175"/>
      <c r="GK55" s="175"/>
      <c r="GL55" s="175"/>
      <c r="GM55" s="175"/>
      <c r="GN55" s="175"/>
      <c r="GO55" s="175"/>
      <c r="GP55" s="175"/>
      <c r="GQ55" s="175"/>
      <c r="GR55" s="175"/>
      <c r="GS55" s="175"/>
      <c r="GT55" s="175"/>
      <c r="GU55" s="175"/>
      <c r="GV55" s="175"/>
      <c r="GW55" s="175"/>
      <c r="GX55" s="175"/>
      <c r="GY55" s="175"/>
      <c r="GZ55" s="175"/>
      <c r="HA55" s="175"/>
      <c r="HB55" s="175"/>
      <c r="HC55" s="175"/>
      <c r="HD55" s="175"/>
      <c r="HE55" s="175"/>
      <c r="HF55" s="175"/>
      <c r="HG55" s="175"/>
      <c r="HH55" s="175"/>
      <c r="HI55" s="175"/>
      <c r="HJ55" s="175"/>
      <c r="HK55" s="175"/>
      <c r="HL55" s="175"/>
      <c r="HM55" s="175"/>
      <c r="HN55" s="175"/>
      <c r="HO55" s="175"/>
      <c r="HP55" s="175"/>
      <c r="HQ55" s="175"/>
      <c r="HR55" s="175"/>
      <c r="HS55" s="175"/>
      <c r="HT55" s="175"/>
      <c r="HU55" s="175"/>
      <c r="HV55" s="175"/>
      <c r="HW55" s="175"/>
      <c r="HX55" s="175"/>
      <c r="HY55" s="175"/>
      <c r="HZ55" s="175"/>
      <c r="IA55" s="175"/>
      <c r="IB55" s="175"/>
      <c r="IC55" s="175"/>
      <c r="ID55" s="175"/>
      <c r="IE55" s="175"/>
      <c r="IF55" s="175"/>
      <c r="IG55" s="175"/>
      <c r="IH55" s="175"/>
      <c r="II55" s="175"/>
      <c r="IJ55" s="175"/>
      <c r="IK55" s="175"/>
      <c r="IL55" s="175"/>
      <c r="IM55" s="175"/>
      <c r="IN55" s="175"/>
      <c r="IO55" s="175"/>
      <c r="IP55" s="175"/>
      <c r="IQ55" s="175"/>
      <c r="IR55" s="175"/>
      <c r="IS55" s="175"/>
      <c r="IT55" s="175"/>
      <c r="IU55" s="175"/>
      <c r="IV55" s="175"/>
      <c r="IW55" s="175"/>
      <c r="IX55" s="175"/>
      <c r="IY55" s="175"/>
      <c r="IZ55" s="175"/>
      <c r="JA55" s="175"/>
      <c r="JB55" s="175"/>
      <c r="JC55" s="175"/>
      <c r="JD55" s="175"/>
      <c r="JE55" s="175"/>
      <c r="JF55" s="175"/>
      <c r="JG55" s="175"/>
      <c r="JH55" s="175"/>
      <c r="JI55" s="175"/>
      <c r="JJ55" s="175"/>
      <c r="JK55" s="175"/>
    </row>
    <row r="56" spans="1:271" s="654" customFormat="1" ht="27" hidden="1" customHeight="1" outlineLevel="1" thickBot="1" x14ac:dyDescent="0.3">
      <c r="A56" s="648" t="str">
        <f>IF(B56="","","ATB 17")</f>
        <v>ATB 17</v>
      </c>
      <c r="B56" s="649" t="s">
        <v>171</v>
      </c>
      <c r="C56" s="650"/>
      <c r="D56" s="1174"/>
      <c r="E56" s="1175"/>
      <c r="F56" s="663"/>
      <c r="G56" s="1174"/>
      <c r="H56" s="1175"/>
      <c r="I56" s="663"/>
      <c r="J56" s="1174"/>
      <c r="K56" s="1175"/>
      <c r="L56" s="663"/>
      <c r="M56" s="1174"/>
      <c r="N56" s="1175"/>
      <c r="O56" s="663"/>
      <c r="P56" s="1174"/>
      <c r="Q56" s="1175"/>
      <c r="R56" s="663"/>
      <c r="S56" s="1174"/>
      <c r="T56" s="1175"/>
      <c r="U56" s="663"/>
      <c r="V56" s="1174"/>
      <c r="W56" s="1175"/>
      <c r="X56" s="663"/>
      <c r="Y56" s="1174"/>
      <c r="Z56" s="1175"/>
      <c r="AA56" s="663"/>
      <c r="AB56" s="1174"/>
      <c r="AC56" s="1175"/>
      <c r="AD56" s="663"/>
      <c r="AE56" s="1174"/>
      <c r="AF56" s="1175"/>
      <c r="AG56" s="663"/>
      <c r="AH56" s="1174"/>
      <c r="AI56" s="1175"/>
      <c r="AJ56" s="663"/>
      <c r="AK56" s="1174"/>
      <c r="AL56" s="1175"/>
      <c r="AM56" s="663"/>
      <c r="AN56" s="1174"/>
      <c r="AO56" s="1175"/>
      <c r="AP56" s="663"/>
      <c r="AQ56" s="1174"/>
      <c r="AR56" s="1175"/>
      <c r="AS56" s="663"/>
      <c r="AT56" s="1174"/>
      <c r="AU56" s="1175"/>
      <c r="AV56" s="663"/>
      <c r="AW56" s="1174"/>
      <c r="AX56" s="1175"/>
      <c r="AY56" s="663"/>
      <c r="AZ56" s="1174"/>
      <c r="BA56" s="1175"/>
      <c r="BB56" s="663"/>
      <c r="BC56" s="1174"/>
      <c r="BD56" s="1175"/>
      <c r="BE56" s="663"/>
      <c r="BF56" s="1174"/>
      <c r="BG56" s="1175"/>
      <c r="BH56" s="663"/>
      <c r="BI56" s="1174"/>
      <c r="BJ56" s="1175"/>
      <c r="BK56" s="664"/>
      <c r="BL56" s="665"/>
      <c r="BM56" s="665"/>
      <c r="BN56" s="665"/>
      <c r="BO56" s="665"/>
      <c r="BP56" s="665"/>
      <c r="BQ56" s="665"/>
      <c r="BR56" s="665"/>
      <c r="BS56" s="652"/>
      <c r="BT56" s="652"/>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c r="CT56" s="655"/>
      <c r="CU56" s="655"/>
      <c r="CV56" s="655"/>
      <c r="CW56" s="655"/>
      <c r="CX56" s="655"/>
      <c r="CY56" s="655"/>
      <c r="CZ56" s="655"/>
      <c r="DA56" s="655"/>
      <c r="DB56" s="655"/>
      <c r="DC56" s="655"/>
      <c r="DD56" s="655"/>
      <c r="DE56" s="655"/>
      <c r="DF56" s="655"/>
      <c r="DG56" s="655"/>
      <c r="DH56" s="655"/>
      <c r="DI56" s="655"/>
      <c r="DJ56" s="655"/>
      <c r="DK56" s="655"/>
      <c r="DL56" s="655"/>
      <c r="DM56" s="655"/>
      <c r="DN56" s="655"/>
      <c r="DO56" s="655"/>
      <c r="DP56" s="655"/>
      <c r="DQ56" s="655"/>
      <c r="DR56" s="655"/>
      <c r="DS56" s="655"/>
      <c r="DT56" s="655"/>
      <c r="DU56" s="655"/>
      <c r="DV56" s="655"/>
      <c r="DW56" s="655"/>
      <c r="DX56" s="655"/>
      <c r="DY56" s="655"/>
      <c r="DZ56" s="655"/>
      <c r="EA56" s="655"/>
      <c r="EB56" s="655"/>
      <c r="EC56" s="655"/>
      <c r="ED56" s="655"/>
      <c r="EE56" s="655"/>
      <c r="EF56" s="655"/>
      <c r="EG56" s="655"/>
      <c r="EH56" s="655"/>
      <c r="EI56" s="655"/>
      <c r="EJ56" s="655"/>
      <c r="EK56" s="655"/>
      <c r="EL56" s="655"/>
      <c r="EM56" s="655"/>
      <c r="EN56" s="655"/>
      <c r="EO56" s="655"/>
      <c r="EP56" s="655"/>
      <c r="EQ56" s="655"/>
      <c r="ER56" s="655"/>
      <c r="ES56" s="655"/>
      <c r="ET56" s="655"/>
      <c r="EU56" s="655"/>
      <c r="EV56" s="655"/>
      <c r="EW56" s="655"/>
      <c r="EX56" s="655"/>
      <c r="EY56" s="655"/>
      <c r="EZ56" s="655"/>
      <c r="FA56" s="655"/>
      <c r="FB56" s="655"/>
      <c r="FC56" s="655"/>
      <c r="FD56" s="655"/>
      <c r="FE56" s="655"/>
      <c r="FF56" s="655"/>
      <c r="FG56" s="655"/>
      <c r="FH56" s="655"/>
      <c r="FI56" s="655"/>
      <c r="FJ56" s="655"/>
      <c r="FK56" s="655"/>
      <c r="FL56" s="655"/>
      <c r="FM56" s="655"/>
      <c r="FN56" s="655"/>
      <c r="FO56" s="655"/>
      <c r="FP56" s="655"/>
      <c r="FQ56" s="655"/>
      <c r="FR56" s="655"/>
      <c r="FS56" s="655"/>
      <c r="FT56" s="655"/>
      <c r="FU56" s="655"/>
      <c r="FV56" s="655"/>
      <c r="FW56" s="652"/>
      <c r="FX56" s="652"/>
      <c r="FY56" s="652"/>
      <c r="FZ56" s="652"/>
      <c r="GA56" s="652"/>
      <c r="GB56" s="652"/>
      <c r="GC56" s="652"/>
      <c r="GD56" s="652"/>
      <c r="GE56" s="652"/>
      <c r="GF56" s="652"/>
      <c r="GG56" s="652"/>
      <c r="GH56" s="652"/>
      <c r="GI56" s="652"/>
      <c r="GJ56" s="652"/>
      <c r="GK56" s="652"/>
      <c r="GL56" s="652"/>
      <c r="GM56" s="652"/>
      <c r="GN56" s="652"/>
      <c r="GO56" s="652"/>
      <c r="GP56" s="652"/>
      <c r="GQ56" s="652"/>
      <c r="GR56" s="652"/>
      <c r="GS56" s="652"/>
      <c r="GT56" s="652"/>
      <c r="GU56" s="652"/>
      <c r="GV56" s="652"/>
      <c r="GW56" s="652"/>
      <c r="GX56" s="652"/>
      <c r="GY56" s="652"/>
      <c r="GZ56" s="652"/>
      <c r="HA56" s="652"/>
      <c r="HB56" s="652"/>
      <c r="HC56" s="652"/>
      <c r="HD56" s="652"/>
      <c r="HE56" s="652"/>
      <c r="HF56" s="652"/>
      <c r="HG56" s="652"/>
      <c r="HH56" s="652"/>
      <c r="HI56" s="652"/>
      <c r="HJ56" s="653"/>
      <c r="HK56" s="653"/>
      <c r="HL56" s="653"/>
      <c r="HM56" s="653"/>
      <c r="HN56" s="653"/>
      <c r="HO56" s="653"/>
      <c r="HP56" s="653"/>
      <c r="HQ56" s="653"/>
      <c r="HR56" s="653"/>
      <c r="HS56" s="653"/>
      <c r="HT56" s="653"/>
      <c r="HU56" s="653"/>
      <c r="HV56" s="653"/>
      <c r="HW56" s="653"/>
      <c r="HX56" s="653"/>
      <c r="HY56" s="653"/>
      <c r="HZ56" s="653"/>
      <c r="IA56" s="653"/>
      <c r="IB56" s="653"/>
      <c r="IC56" s="653"/>
      <c r="ID56" s="653"/>
      <c r="IE56" s="653"/>
      <c r="IF56" s="653"/>
      <c r="IG56" s="653"/>
      <c r="IH56" s="653"/>
      <c r="II56" s="653"/>
      <c r="IJ56" s="653"/>
      <c r="IK56" s="653"/>
      <c r="IL56" s="653"/>
      <c r="IM56" s="653"/>
      <c r="IN56" s="653"/>
      <c r="IO56" s="653"/>
      <c r="IP56" s="653"/>
      <c r="IQ56" s="653"/>
      <c r="IR56" s="653"/>
      <c r="IS56" s="653"/>
      <c r="IT56" s="653"/>
      <c r="IU56" s="653"/>
      <c r="IV56" s="653"/>
      <c r="IW56" s="653"/>
      <c r="IX56" s="653"/>
      <c r="IY56" s="653"/>
      <c r="IZ56" s="653"/>
      <c r="JA56" s="653"/>
      <c r="JB56" s="653"/>
      <c r="JC56" s="653"/>
      <c r="JD56" s="653"/>
      <c r="JE56" s="653"/>
      <c r="JF56" s="653"/>
      <c r="JG56" s="653"/>
      <c r="JH56" s="653"/>
      <c r="JI56" s="653"/>
      <c r="JJ56" s="653"/>
      <c r="JK56" s="653"/>
    </row>
    <row r="57" spans="1:271" s="427" customFormat="1" ht="127.5" hidden="1" customHeight="1" outlineLevel="1" x14ac:dyDescent="0.2">
      <c r="A57" s="63"/>
      <c r="B57" s="317" t="str">
        <f>IF($B56=$B$126,$D$126,IF($B56=$B$127,$D$127,IF($B56=$B$128,$D$128,IF($B56=$B$129,$D$129,IF($B56=$B$130,$D$130,IF($B56=$B$131,$D$131,IF($B56=$B$132,$D$132,IF($B56=$B$133,$D$133,IF($B56=$B$134,$D$134,IF($B56=$B$135,$D$135,IF($B56=$B$136,$D$136,IF($B56=$B$137,$D$137,IF($B56=$B$138,$D$138,IF($B56=$B$139,$D$139,IF($B56=$B$140,$D$140,IF($B56=$B$141,$D$141,IF($B56=$B$142,$D$142,IF($B56=$B$143,$D$143,IF($B56=$B$144,$D$144,IF($B56=$B$145,$D$145,IF($B56=$B$146,$D$146,IF($B56=$B$147,$D$147,IF($B56=$B$148,$D$148,IF($B56=$B$149,$D$149,IF($B56=$B$150,$D$150,IF($B56=$B$151,$D$151,IF($B56=$B$152,$D$152,IF($B56=$B$153,$D$153,IF($B56=$B$154,$D$154,IF($B56=$B$155,$D$155,IF($B56=$B$156,$D$156,IF($B56=$B$157,$D$157,IF($B56=$B$158,$D$158,IF($B56=$B$159,$D$159,IF($B56=$B$160,$D$160,IF($B56=$B$161,$D$161,IF($B56=$B$162,$D$162,IF($B56=$B$163,$D$163,IF($B56=$B$164,$D$164,IF($B56=$B$165,$D$165))))))))))))))))))))))))))))))))))))))))</f>
        <v>Beschreibung</v>
      </c>
      <c r="C57" s="128"/>
      <c r="D57" s="1176"/>
      <c r="E57" s="1177"/>
      <c r="F57" s="2"/>
      <c r="G57" s="1176"/>
      <c r="H57" s="1177"/>
      <c r="I57" s="2"/>
      <c r="J57" s="1176"/>
      <c r="K57" s="1177"/>
      <c r="L57" s="2"/>
      <c r="M57" s="1176"/>
      <c r="N57" s="1177"/>
      <c r="O57" s="2"/>
      <c r="P57" s="1176"/>
      <c r="Q57" s="1177"/>
      <c r="R57" s="2"/>
      <c r="S57" s="1176"/>
      <c r="T57" s="1177"/>
      <c r="U57" s="2"/>
      <c r="V57" s="1176"/>
      <c r="W57" s="1177"/>
      <c r="X57" s="2"/>
      <c r="Y57" s="1176"/>
      <c r="Z57" s="1177"/>
      <c r="AA57" s="2"/>
      <c r="AB57" s="1176"/>
      <c r="AC57" s="1177"/>
      <c r="AD57" s="2"/>
      <c r="AE57" s="1176"/>
      <c r="AF57" s="1177"/>
      <c r="AG57" s="2"/>
      <c r="AH57" s="1176"/>
      <c r="AI57" s="1177"/>
      <c r="AJ57" s="2"/>
      <c r="AK57" s="1176"/>
      <c r="AL57" s="1177"/>
      <c r="AM57" s="2"/>
      <c r="AN57" s="1176"/>
      <c r="AO57" s="1177"/>
      <c r="AP57" s="2"/>
      <c r="AQ57" s="1176"/>
      <c r="AR57" s="1177"/>
      <c r="AS57" s="2"/>
      <c r="AT57" s="1176"/>
      <c r="AU57" s="1177"/>
      <c r="AV57" s="2"/>
      <c r="AW57" s="1176"/>
      <c r="AX57" s="1177"/>
      <c r="AY57" s="2"/>
      <c r="AZ57" s="1176"/>
      <c r="BA57" s="1177"/>
      <c r="BB57" s="2"/>
      <c r="BC57" s="1176"/>
      <c r="BD57" s="1177"/>
      <c r="BE57" s="2"/>
      <c r="BF57" s="1176"/>
      <c r="BG57" s="1177"/>
      <c r="BH57" s="2"/>
      <c r="BI57" s="1176"/>
      <c r="BJ57" s="1177"/>
      <c r="BK57" s="30"/>
      <c r="BL57" s="31"/>
      <c r="BM57" s="31"/>
      <c r="BN57" s="31"/>
      <c r="BO57" s="31"/>
      <c r="BP57" s="31"/>
      <c r="BQ57" s="31"/>
      <c r="BR57" s="31"/>
      <c r="BS57" s="174"/>
      <c r="BT57" s="174"/>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4"/>
      <c r="FX57" s="174"/>
      <c r="FY57" s="174"/>
      <c r="FZ57" s="174"/>
      <c r="GA57" s="174"/>
      <c r="GB57" s="174"/>
      <c r="GC57" s="174"/>
      <c r="GD57" s="174"/>
      <c r="GE57" s="174"/>
      <c r="GF57" s="174"/>
      <c r="GG57" s="174"/>
      <c r="GH57" s="174"/>
      <c r="GI57" s="174"/>
      <c r="GJ57" s="174"/>
      <c r="GK57" s="174"/>
      <c r="GL57" s="174"/>
      <c r="GM57" s="174"/>
      <c r="GN57" s="174"/>
      <c r="GO57" s="174"/>
      <c r="GP57" s="174"/>
      <c r="GQ57" s="174"/>
      <c r="GR57" s="174"/>
      <c r="GS57" s="174"/>
      <c r="GT57" s="174"/>
      <c r="GU57" s="174"/>
      <c r="GV57" s="174"/>
      <c r="GW57" s="174"/>
      <c r="GX57" s="174"/>
      <c r="GY57" s="174"/>
      <c r="GZ57" s="174"/>
      <c r="HA57" s="174"/>
      <c r="HB57" s="174"/>
      <c r="HC57" s="174"/>
      <c r="HD57" s="174"/>
      <c r="HE57" s="174"/>
      <c r="HF57" s="174"/>
      <c r="HG57" s="174"/>
      <c r="HH57" s="174"/>
      <c r="HI57" s="174"/>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c r="IW57" s="426"/>
      <c r="IX57" s="426"/>
      <c r="IY57" s="426"/>
      <c r="IZ57" s="426"/>
      <c r="JA57" s="426"/>
      <c r="JB57" s="426"/>
      <c r="JC57" s="426"/>
      <c r="JD57" s="426"/>
      <c r="JE57" s="426"/>
      <c r="JF57" s="426"/>
      <c r="JG57" s="426"/>
      <c r="JH57" s="426"/>
      <c r="JI57" s="426"/>
      <c r="JJ57" s="426"/>
      <c r="JK57" s="426"/>
    </row>
    <row r="58" spans="1:271" s="428" customFormat="1" ht="18" customHeight="1" collapsed="1" x14ac:dyDescent="0.25">
      <c r="A58" s="63"/>
      <c r="B58" s="374"/>
      <c r="C58" s="129"/>
      <c r="D58" s="1172"/>
      <c r="E58" s="1173"/>
      <c r="F58" s="442"/>
      <c r="G58" s="1172"/>
      <c r="H58" s="1173"/>
      <c r="I58" s="442"/>
      <c r="J58" s="1172"/>
      <c r="K58" s="1173"/>
      <c r="L58" s="442"/>
      <c r="M58" s="1172"/>
      <c r="N58" s="1173"/>
      <c r="O58" s="442"/>
      <c r="P58" s="1172"/>
      <c r="Q58" s="1173"/>
      <c r="R58" s="442"/>
      <c r="S58" s="1172"/>
      <c r="T58" s="1173"/>
      <c r="U58" s="442"/>
      <c r="V58" s="1172"/>
      <c r="W58" s="1173"/>
      <c r="X58" s="442"/>
      <c r="Y58" s="1172"/>
      <c r="Z58" s="1173"/>
      <c r="AA58" s="442"/>
      <c r="AB58" s="1172"/>
      <c r="AC58" s="1173"/>
      <c r="AD58" s="442"/>
      <c r="AE58" s="1172"/>
      <c r="AF58" s="1173"/>
      <c r="AG58" s="442"/>
      <c r="AH58" s="1172"/>
      <c r="AI58" s="1173"/>
      <c r="AJ58" s="442"/>
      <c r="AK58" s="1172"/>
      <c r="AL58" s="1173"/>
      <c r="AM58" s="442"/>
      <c r="AN58" s="1172"/>
      <c r="AO58" s="1173"/>
      <c r="AP58" s="442"/>
      <c r="AQ58" s="1172"/>
      <c r="AR58" s="1173"/>
      <c r="AS58" s="442"/>
      <c r="AT58" s="1172"/>
      <c r="AU58" s="1173"/>
      <c r="AV58" s="442"/>
      <c r="AW58" s="1172"/>
      <c r="AX58" s="1173"/>
      <c r="AY58" s="442"/>
      <c r="AZ58" s="1172"/>
      <c r="BA58" s="1173"/>
      <c r="BB58" s="442"/>
      <c r="BC58" s="1172"/>
      <c r="BD58" s="1173"/>
      <c r="BE58" s="442"/>
      <c r="BF58" s="1172"/>
      <c r="BG58" s="1173"/>
      <c r="BH58" s="442"/>
      <c r="BI58" s="1172"/>
      <c r="BJ58" s="1173"/>
      <c r="BK58" s="341"/>
      <c r="BL58" s="142"/>
      <c r="BM58" s="142"/>
      <c r="BN58" s="142"/>
      <c r="BO58" s="142"/>
      <c r="BP58" s="142"/>
      <c r="BQ58" s="142"/>
      <c r="BR58" s="142"/>
      <c r="BS58" s="174"/>
      <c r="BT58" s="175"/>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c r="FA58" s="176"/>
      <c r="FB58" s="176"/>
      <c r="FC58" s="176"/>
      <c r="FD58" s="176"/>
      <c r="FE58" s="176"/>
      <c r="FF58" s="176"/>
      <c r="FG58" s="176"/>
      <c r="FH58" s="176"/>
      <c r="FI58" s="176"/>
      <c r="FJ58" s="176"/>
      <c r="FK58" s="176"/>
      <c r="FL58" s="176"/>
      <c r="FM58" s="176"/>
      <c r="FN58" s="176"/>
      <c r="FO58" s="176"/>
      <c r="FP58" s="176"/>
      <c r="FQ58" s="176"/>
      <c r="FR58" s="176"/>
      <c r="FS58" s="176"/>
      <c r="FT58" s="176"/>
      <c r="FU58" s="176"/>
      <c r="FV58" s="176"/>
      <c r="FW58" s="175"/>
      <c r="FX58" s="175"/>
      <c r="FY58" s="175"/>
      <c r="FZ58" s="175"/>
      <c r="GA58" s="175"/>
      <c r="GB58" s="175"/>
      <c r="GC58" s="175"/>
      <c r="GD58" s="175"/>
      <c r="GE58" s="175"/>
      <c r="GF58" s="175"/>
      <c r="GG58" s="175"/>
      <c r="GH58" s="175"/>
      <c r="GI58" s="175"/>
      <c r="GJ58" s="175"/>
      <c r="GK58" s="175"/>
      <c r="GL58" s="175"/>
      <c r="GM58" s="175"/>
      <c r="GN58" s="175"/>
      <c r="GO58" s="175"/>
      <c r="GP58" s="175"/>
      <c r="GQ58" s="175"/>
      <c r="GR58" s="175"/>
      <c r="GS58" s="175"/>
      <c r="GT58" s="175"/>
      <c r="GU58" s="175"/>
      <c r="GV58" s="175"/>
      <c r="GW58" s="175"/>
      <c r="GX58" s="175"/>
      <c r="GY58" s="175"/>
      <c r="GZ58" s="175"/>
      <c r="HA58" s="175"/>
      <c r="HB58" s="175"/>
      <c r="HC58" s="175"/>
      <c r="HD58" s="175"/>
      <c r="HE58" s="175"/>
      <c r="HF58" s="175"/>
      <c r="HG58" s="175"/>
      <c r="HH58" s="175"/>
      <c r="HI58" s="175"/>
      <c r="HJ58" s="175"/>
      <c r="HK58" s="175"/>
      <c r="HL58" s="175"/>
      <c r="HM58" s="175"/>
      <c r="HN58" s="175"/>
      <c r="HO58" s="175"/>
      <c r="HP58" s="175"/>
      <c r="HQ58" s="175"/>
      <c r="HR58" s="175"/>
      <c r="HS58" s="175"/>
      <c r="HT58" s="175"/>
      <c r="HU58" s="175"/>
      <c r="HV58" s="175"/>
      <c r="HW58" s="175"/>
      <c r="HX58" s="175"/>
      <c r="HY58" s="175"/>
      <c r="HZ58" s="175"/>
      <c r="IA58" s="175"/>
      <c r="IB58" s="175"/>
      <c r="IC58" s="175"/>
      <c r="ID58" s="175"/>
      <c r="IE58" s="175"/>
      <c r="IF58" s="175"/>
      <c r="IG58" s="175"/>
      <c r="IH58" s="175"/>
      <c r="II58" s="175"/>
      <c r="IJ58" s="175"/>
      <c r="IK58" s="175"/>
      <c r="IL58" s="175"/>
      <c r="IM58" s="175"/>
      <c r="IN58" s="175"/>
      <c r="IO58" s="175"/>
      <c r="IP58" s="175"/>
      <c r="IQ58" s="175"/>
      <c r="IR58" s="175"/>
      <c r="IS58" s="175"/>
      <c r="IT58" s="175"/>
      <c r="IU58" s="175"/>
      <c r="IV58" s="175"/>
      <c r="IW58" s="175"/>
      <c r="IX58" s="175"/>
      <c r="IY58" s="175"/>
      <c r="IZ58" s="175"/>
      <c r="JA58" s="175"/>
      <c r="JB58" s="175"/>
      <c r="JC58" s="175"/>
      <c r="JD58" s="175"/>
      <c r="JE58" s="175"/>
      <c r="JF58" s="175"/>
      <c r="JG58" s="175"/>
      <c r="JH58" s="175"/>
      <c r="JI58" s="175"/>
      <c r="JJ58" s="175"/>
      <c r="JK58" s="175"/>
    </row>
    <row r="59" spans="1:271" s="654" customFormat="1" ht="27" hidden="1" customHeight="1" outlineLevel="1" thickBot="1" x14ac:dyDescent="0.3">
      <c r="A59" s="648" t="str">
        <f>IF(B59="","","ATB 18")</f>
        <v>ATB 18</v>
      </c>
      <c r="B59" s="649" t="s">
        <v>171</v>
      </c>
      <c r="C59" s="650"/>
      <c r="D59" s="1174"/>
      <c r="E59" s="1175"/>
      <c r="F59" s="672"/>
      <c r="G59" s="1174"/>
      <c r="H59" s="1175"/>
      <c r="I59" s="672"/>
      <c r="J59" s="1174"/>
      <c r="K59" s="1175"/>
      <c r="L59" s="672"/>
      <c r="M59" s="1174"/>
      <c r="N59" s="1175"/>
      <c r="O59" s="672"/>
      <c r="P59" s="1174"/>
      <c r="Q59" s="1175"/>
      <c r="R59" s="672"/>
      <c r="S59" s="1174"/>
      <c r="T59" s="1175"/>
      <c r="U59" s="672"/>
      <c r="V59" s="1174"/>
      <c r="W59" s="1175"/>
      <c r="X59" s="672"/>
      <c r="Y59" s="1174"/>
      <c r="Z59" s="1175"/>
      <c r="AA59" s="672"/>
      <c r="AB59" s="1174"/>
      <c r="AC59" s="1175"/>
      <c r="AD59" s="672"/>
      <c r="AE59" s="1174"/>
      <c r="AF59" s="1175"/>
      <c r="AG59" s="672"/>
      <c r="AH59" s="1174"/>
      <c r="AI59" s="1175"/>
      <c r="AJ59" s="672"/>
      <c r="AK59" s="1174"/>
      <c r="AL59" s="1175"/>
      <c r="AM59" s="672"/>
      <c r="AN59" s="1174"/>
      <c r="AO59" s="1175"/>
      <c r="AP59" s="672"/>
      <c r="AQ59" s="1174"/>
      <c r="AR59" s="1175"/>
      <c r="AS59" s="672"/>
      <c r="AT59" s="1174"/>
      <c r="AU59" s="1175"/>
      <c r="AV59" s="672"/>
      <c r="AW59" s="1174"/>
      <c r="AX59" s="1175"/>
      <c r="AY59" s="672"/>
      <c r="AZ59" s="1174"/>
      <c r="BA59" s="1175"/>
      <c r="BB59" s="672"/>
      <c r="BC59" s="1174"/>
      <c r="BD59" s="1175"/>
      <c r="BE59" s="672"/>
      <c r="BF59" s="1174"/>
      <c r="BG59" s="1175"/>
      <c r="BH59" s="672"/>
      <c r="BI59" s="1174"/>
      <c r="BJ59" s="1175"/>
      <c r="BK59" s="673"/>
      <c r="BL59" s="665"/>
      <c r="BM59" s="665"/>
      <c r="BN59" s="665"/>
      <c r="BO59" s="665"/>
      <c r="BP59" s="665"/>
      <c r="BQ59" s="665"/>
      <c r="BR59" s="665"/>
      <c r="BS59" s="652"/>
      <c r="BT59" s="652"/>
      <c r="BU59" s="655"/>
      <c r="BV59" s="655"/>
      <c r="BW59" s="655"/>
      <c r="BX59" s="655"/>
      <c r="BY59" s="655"/>
      <c r="BZ59" s="655"/>
      <c r="CA59" s="655"/>
      <c r="CB59" s="655"/>
      <c r="CC59" s="655"/>
      <c r="CD59" s="655"/>
      <c r="CE59" s="655"/>
      <c r="CF59" s="655"/>
      <c r="CG59" s="655"/>
      <c r="CH59" s="655"/>
      <c r="CI59" s="655"/>
      <c r="CJ59" s="655"/>
      <c r="CK59" s="655"/>
      <c r="CL59" s="655"/>
      <c r="CM59" s="655"/>
      <c r="CN59" s="655"/>
      <c r="CO59" s="655"/>
      <c r="CP59" s="655"/>
      <c r="CQ59" s="655"/>
      <c r="CR59" s="655"/>
      <c r="CS59" s="655"/>
      <c r="CT59" s="655"/>
      <c r="CU59" s="655"/>
      <c r="CV59" s="655"/>
      <c r="CW59" s="655"/>
      <c r="CX59" s="655"/>
      <c r="CY59" s="655"/>
      <c r="CZ59" s="655"/>
      <c r="DA59" s="655"/>
      <c r="DB59" s="655"/>
      <c r="DC59" s="655"/>
      <c r="DD59" s="655"/>
      <c r="DE59" s="655"/>
      <c r="DF59" s="655"/>
      <c r="DG59" s="655"/>
      <c r="DH59" s="655"/>
      <c r="DI59" s="655"/>
      <c r="DJ59" s="655"/>
      <c r="DK59" s="655"/>
      <c r="DL59" s="655"/>
      <c r="DM59" s="655"/>
      <c r="DN59" s="655"/>
      <c r="DO59" s="655"/>
      <c r="DP59" s="655"/>
      <c r="DQ59" s="655"/>
      <c r="DR59" s="655"/>
      <c r="DS59" s="655"/>
      <c r="DT59" s="655"/>
      <c r="DU59" s="655"/>
      <c r="DV59" s="655"/>
      <c r="DW59" s="655"/>
      <c r="DX59" s="655"/>
      <c r="DY59" s="655"/>
      <c r="DZ59" s="655"/>
      <c r="EA59" s="655"/>
      <c r="EB59" s="655"/>
      <c r="EC59" s="655"/>
      <c r="ED59" s="655"/>
      <c r="EE59" s="655"/>
      <c r="EF59" s="655"/>
      <c r="EG59" s="655"/>
      <c r="EH59" s="655"/>
      <c r="EI59" s="655"/>
      <c r="EJ59" s="655"/>
      <c r="EK59" s="655"/>
      <c r="EL59" s="655"/>
      <c r="EM59" s="655"/>
      <c r="EN59" s="655"/>
      <c r="EO59" s="655"/>
      <c r="EP59" s="655"/>
      <c r="EQ59" s="655"/>
      <c r="ER59" s="655"/>
      <c r="ES59" s="655"/>
      <c r="ET59" s="655"/>
      <c r="EU59" s="655"/>
      <c r="EV59" s="655"/>
      <c r="EW59" s="655"/>
      <c r="EX59" s="655"/>
      <c r="EY59" s="655"/>
      <c r="EZ59" s="655"/>
      <c r="FA59" s="655"/>
      <c r="FB59" s="655"/>
      <c r="FC59" s="655"/>
      <c r="FD59" s="655"/>
      <c r="FE59" s="655"/>
      <c r="FF59" s="655"/>
      <c r="FG59" s="655"/>
      <c r="FH59" s="655"/>
      <c r="FI59" s="655"/>
      <c r="FJ59" s="655"/>
      <c r="FK59" s="655"/>
      <c r="FL59" s="655"/>
      <c r="FM59" s="655"/>
      <c r="FN59" s="655"/>
      <c r="FO59" s="655"/>
      <c r="FP59" s="655"/>
      <c r="FQ59" s="655"/>
      <c r="FR59" s="655"/>
      <c r="FS59" s="655"/>
      <c r="FT59" s="655"/>
      <c r="FU59" s="655"/>
      <c r="FV59" s="655"/>
      <c r="FW59" s="652"/>
      <c r="FX59" s="652"/>
      <c r="FY59" s="652"/>
      <c r="FZ59" s="652"/>
      <c r="GA59" s="652"/>
      <c r="GB59" s="652"/>
      <c r="GC59" s="652"/>
      <c r="GD59" s="652"/>
      <c r="GE59" s="652"/>
      <c r="GF59" s="652"/>
      <c r="GG59" s="652"/>
      <c r="GH59" s="652"/>
      <c r="GI59" s="652"/>
      <c r="GJ59" s="652"/>
      <c r="GK59" s="652"/>
      <c r="GL59" s="652"/>
      <c r="GM59" s="652"/>
      <c r="GN59" s="652"/>
      <c r="GO59" s="652"/>
      <c r="GP59" s="652"/>
      <c r="GQ59" s="652"/>
      <c r="GR59" s="652"/>
      <c r="GS59" s="652"/>
      <c r="GT59" s="652"/>
      <c r="GU59" s="652"/>
      <c r="GV59" s="652"/>
      <c r="GW59" s="652"/>
      <c r="GX59" s="652"/>
      <c r="GY59" s="652"/>
      <c r="GZ59" s="652"/>
      <c r="HA59" s="652"/>
      <c r="HB59" s="652"/>
      <c r="HC59" s="652"/>
      <c r="HD59" s="652"/>
      <c r="HE59" s="652"/>
      <c r="HF59" s="652"/>
      <c r="HG59" s="652"/>
      <c r="HH59" s="652"/>
      <c r="HI59" s="652"/>
      <c r="HJ59" s="653"/>
      <c r="HK59" s="653"/>
      <c r="HL59" s="653"/>
      <c r="HM59" s="653"/>
      <c r="HN59" s="653"/>
      <c r="HO59" s="653"/>
      <c r="HP59" s="653"/>
      <c r="HQ59" s="653"/>
      <c r="HR59" s="653"/>
      <c r="HS59" s="653"/>
      <c r="HT59" s="653"/>
      <c r="HU59" s="653"/>
      <c r="HV59" s="653"/>
      <c r="HW59" s="653"/>
      <c r="HX59" s="653"/>
      <c r="HY59" s="653"/>
      <c r="HZ59" s="653"/>
      <c r="IA59" s="653"/>
      <c r="IB59" s="653"/>
      <c r="IC59" s="653"/>
      <c r="ID59" s="653"/>
      <c r="IE59" s="653"/>
      <c r="IF59" s="653"/>
      <c r="IG59" s="653"/>
      <c r="IH59" s="653"/>
      <c r="II59" s="653"/>
      <c r="IJ59" s="653"/>
      <c r="IK59" s="653"/>
      <c r="IL59" s="653"/>
      <c r="IM59" s="653"/>
      <c r="IN59" s="653"/>
      <c r="IO59" s="653"/>
      <c r="IP59" s="653"/>
      <c r="IQ59" s="653"/>
      <c r="IR59" s="653"/>
      <c r="IS59" s="653"/>
      <c r="IT59" s="653"/>
      <c r="IU59" s="653"/>
      <c r="IV59" s="653"/>
      <c r="IW59" s="653"/>
      <c r="IX59" s="653"/>
      <c r="IY59" s="653"/>
      <c r="IZ59" s="653"/>
      <c r="JA59" s="653"/>
      <c r="JB59" s="653"/>
      <c r="JC59" s="653"/>
      <c r="JD59" s="653"/>
      <c r="JE59" s="653"/>
      <c r="JF59" s="653"/>
      <c r="JG59" s="653"/>
      <c r="JH59" s="653"/>
      <c r="JI59" s="653"/>
      <c r="JJ59" s="653"/>
      <c r="JK59" s="653"/>
    </row>
    <row r="60" spans="1:271" s="427" customFormat="1" ht="127.5" hidden="1" customHeight="1" outlineLevel="1" x14ac:dyDescent="0.25">
      <c r="A60" s="63"/>
      <c r="B60" s="317" t="str">
        <f>IF($B59=$B$126,$D$126,IF($B59=$B$127,$D$127,IF($B59=$B$128,$D$128,IF($B59=$B$129,$D$129,IF($B59=$B$130,$D$130,IF($B59=$B$131,$D$131,IF($B59=$B$132,$D$132,IF($B59=$B$133,$D$133,IF($B59=$B$134,$D$134,IF($B59=$B$135,$D$135,IF($B59=$B$136,$D$136,IF($B59=$B$137,$D$137,IF($B59=$B$138,$D$138,IF($B59=$B$139,$D$139,IF($B59=$B$140,$D$140,IF($B59=$B$141,$D$141,IF($B59=$B$142,$D$142,IF($B59=$B$143,$D$143,IF($B59=$B$144,$D$144,IF($B59=$B$145,$D$145,IF($B59=$B$146,$D$146,IF($B59=$B$147,$D$147,IF($B59=$B$148,$D$148,IF($B59=$B$149,$D$149,IF($B59=$B$150,$D$150,IF($B59=$B$151,$D$151,IF($B59=$B$152,$D$152,IF($B59=$B$153,$D$153,IF($B59=$B$154,$D$154,IF($B59=$B$155,$D$155,IF($B59=$B$156,$D$156,IF($B59=$B$157,$D$157,IF($B59=$B$158,$D$158,IF($B59=$B$159,$D$159,IF($B59=$B$160,$D$160,IF($B59=$B$161,$D$161,IF($B59=$B$162,$D$162,IF($B59=$B$163,$D$163,IF($B59=$B$164,$D$164,IF($B59=$B$165,$D$165))))))))))))))))))))))))))))))))))))))))</f>
        <v>Beschreibung</v>
      </c>
      <c r="C60" s="128"/>
      <c r="D60" s="1176"/>
      <c r="E60" s="1177"/>
      <c r="F60" s="441"/>
      <c r="G60" s="1176"/>
      <c r="H60" s="1177"/>
      <c r="I60" s="441"/>
      <c r="J60" s="1176"/>
      <c r="K60" s="1177"/>
      <c r="L60" s="441"/>
      <c r="M60" s="1176"/>
      <c r="N60" s="1177"/>
      <c r="O60" s="441"/>
      <c r="P60" s="1176"/>
      <c r="Q60" s="1177"/>
      <c r="R60" s="441"/>
      <c r="S60" s="1176"/>
      <c r="T60" s="1177"/>
      <c r="U60" s="441"/>
      <c r="V60" s="1176"/>
      <c r="W60" s="1177"/>
      <c r="X60" s="441"/>
      <c r="Y60" s="1176"/>
      <c r="Z60" s="1177"/>
      <c r="AA60" s="441"/>
      <c r="AB60" s="1176"/>
      <c r="AC60" s="1177"/>
      <c r="AD60" s="441"/>
      <c r="AE60" s="1176"/>
      <c r="AF60" s="1177"/>
      <c r="AG60" s="441"/>
      <c r="AH60" s="1176"/>
      <c r="AI60" s="1177"/>
      <c r="AJ60" s="441"/>
      <c r="AK60" s="1176"/>
      <c r="AL60" s="1177"/>
      <c r="AM60" s="441"/>
      <c r="AN60" s="1176"/>
      <c r="AO60" s="1177"/>
      <c r="AP60" s="441"/>
      <c r="AQ60" s="1176"/>
      <c r="AR60" s="1177"/>
      <c r="AS60" s="441"/>
      <c r="AT60" s="1176"/>
      <c r="AU60" s="1177"/>
      <c r="AV60" s="441"/>
      <c r="AW60" s="1176"/>
      <c r="AX60" s="1177"/>
      <c r="AY60" s="441"/>
      <c r="AZ60" s="1176"/>
      <c r="BA60" s="1177"/>
      <c r="BB60" s="441"/>
      <c r="BC60" s="1176"/>
      <c r="BD60" s="1177"/>
      <c r="BE60" s="441"/>
      <c r="BF60" s="1176"/>
      <c r="BG60" s="1177"/>
      <c r="BH60" s="441"/>
      <c r="BI60" s="1176"/>
      <c r="BJ60" s="1177"/>
      <c r="BK60" s="145"/>
      <c r="BL60" s="146"/>
      <c r="BM60" s="146"/>
      <c r="BN60" s="146"/>
      <c r="BO60" s="146"/>
      <c r="BP60" s="146"/>
      <c r="BQ60" s="146"/>
      <c r="BR60" s="146"/>
      <c r="BS60" s="174"/>
      <c r="BT60" s="174"/>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c r="DU60" s="177"/>
      <c r="DV60" s="177"/>
      <c r="DW60" s="177"/>
      <c r="DX60" s="177"/>
      <c r="DY60" s="177"/>
      <c r="DZ60" s="177"/>
      <c r="EA60" s="177"/>
      <c r="EB60" s="177"/>
      <c r="EC60" s="177"/>
      <c r="ED60" s="177"/>
      <c r="EE60" s="177"/>
      <c r="EF60" s="177"/>
      <c r="EG60" s="177"/>
      <c r="EH60" s="177"/>
      <c r="EI60" s="177"/>
      <c r="EJ60" s="177"/>
      <c r="EK60" s="177"/>
      <c r="EL60" s="177"/>
      <c r="EM60" s="177"/>
      <c r="EN60" s="177"/>
      <c r="EO60" s="177"/>
      <c r="EP60" s="177"/>
      <c r="EQ60" s="177"/>
      <c r="ER60" s="177"/>
      <c r="ES60" s="177"/>
      <c r="ET60" s="177"/>
      <c r="EU60" s="177"/>
      <c r="EV60" s="177"/>
      <c r="EW60" s="177"/>
      <c r="EX60" s="177"/>
      <c r="EY60" s="177"/>
      <c r="EZ60" s="177"/>
      <c r="FA60" s="177"/>
      <c r="FB60" s="177"/>
      <c r="FC60" s="177"/>
      <c r="FD60" s="177"/>
      <c r="FE60" s="177"/>
      <c r="FF60" s="177"/>
      <c r="FG60" s="177"/>
      <c r="FH60" s="177"/>
      <c r="FI60" s="177"/>
      <c r="FJ60" s="177"/>
      <c r="FK60" s="177"/>
      <c r="FL60" s="177"/>
      <c r="FM60" s="177"/>
      <c r="FN60" s="177"/>
      <c r="FO60" s="177"/>
      <c r="FP60" s="177"/>
      <c r="FQ60" s="177"/>
      <c r="FR60" s="177"/>
      <c r="FS60" s="177"/>
      <c r="FT60" s="177"/>
      <c r="FU60" s="177"/>
      <c r="FV60" s="177"/>
      <c r="FW60" s="174"/>
      <c r="FX60" s="174"/>
      <c r="FY60" s="174"/>
      <c r="FZ60" s="174"/>
      <c r="GA60" s="174"/>
      <c r="GB60" s="174"/>
      <c r="GC60" s="174"/>
      <c r="GD60" s="174"/>
      <c r="GE60" s="174"/>
      <c r="GF60" s="174"/>
      <c r="GG60" s="174"/>
      <c r="GH60" s="174"/>
      <c r="GI60" s="174"/>
      <c r="GJ60" s="174"/>
      <c r="GK60" s="174"/>
      <c r="GL60" s="174"/>
      <c r="GM60" s="174"/>
      <c r="GN60" s="174"/>
      <c r="GO60" s="174"/>
      <c r="GP60" s="174"/>
      <c r="GQ60" s="174"/>
      <c r="GR60" s="174"/>
      <c r="GS60" s="174"/>
      <c r="GT60" s="174"/>
      <c r="GU60" s="174"/>
      <c r="GV60" s="174"/>
      <c r="GW60" s="174"/>
      <c r="GX60" s="174"/>
      <c r="GY60" s="174"/>
      <c r="GZ60" s="174"/>
      <c r="HA60" s="174"/>
      <c r="HB60" s="174"/>
      <c r="HC60" s="174"/>
      <c r="HD60" s="174"/>
      <c r="HE60" s="174"/>
      <c r="HF60" s="174"/>
      <c r="HG60" s="174"/>
      <c r="HH60" s="174"/>
      <c r="HI60" s="174"/>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c r="IW60" s="426"/>
      <c r="IX60" s="426"/>
      <c r="IY60" s="426"/>
      <c r="IZ60" s="426"/>
      <c r="JA60" s="426"/>
      <c r="JB60" s="426"/>
      <c r="JC60" s="426"/>
      <c r="JD60" s="426"/>
      <c r="JE60" s="426"/>
      <c r="JF60" s="426"/>
      <c r="JG60" s="426"/>
      <c r="JH60" s="426"/>
      <c r="JI60" s="426"/>
      <c r="JJ60" s="426"/>
      <c r="JK60" s="426"/>
    </row>
    <row r="61" spans="1:271" s="428" customFormat="1" ht="18" customHeight="1" collapsed="1" x14ac:dyDescent="0.25">
      <c r="A61" s="63"/>
      <c r="B61" s="374"/>
      <c r="C61" s="129"/>
      <c r="D61" s="1172"/>
      <c r="E61" s="1173"/>
      <c r="F61" s="441"/>
      <c r="G61" s="1172"/>
      <c r="H61" s="1173"/>
      <c r="I61" s="441"/>
      <c r="J61" s="1172"/>
      <c r="K61" s="1173"/>
      <c r="L61" s="441"/>
      <c r="M61" s="1172"/>
      <c r="N61" s="1173"/>
      <c r="O61" s="441"/>
      <c r="P61" s="1172"/>
      <c r="Q61" s="1173"/>
      <c r="R61" s="441"/>
      <c r="S61" s="1172"/>
      <c r="T61" s="1173"/>
      <c r="U61" s="441"/>
      <c r="V61" s="1172"/>
      <c r="W61" s="1173"/>
      <c r="X61" s="441"/>
      <c r="Y61" s="1172"/>
      <c r="Z61" s="1173"/>
      <c r="AA61" s="441"/>
      <c r="AB61" s="1172"/>
      <c r="AC61" s="1173"/>
      <c r="AD61" s="441"/>
      <c r="AE61" s="1172"/>
      <c r="AF61" s="1173"/>
      <c r="AG61" s="441"/>
      <c r="AH61" s="1172"/>
      <c r="AI61" s="1173"/>
      <c r="AJ61" s="441"/>
      <c r="AK61" s="1172"/>
      <c r="AL61" s="1173"/>
      <c r="AM61" s="441"/>
      <c r="AN61" s="1172"/>
      <c r="AO61" s="1173"/>
      <c r="AP61" s="441"/>
      <c r="AQ61" s="1172"/>
      <c r="AR61" s="1173"/>
      <c r="AS61" s="441"/>
      <c r="AT61" s="1172"/>
      <c r="AU61" s="1173"/>
      <c r="AV61" s="441"/>
      <c r="AW61" s="1172"/>
      <c r="AX61" s="1173"/>
      <c r="AY61" s="441"/>
      <c r="AZ61" s="1172"/>
      <c r="BA61" s="1173"/>
      <c r="BB61" s="441"/>
      <c r="BC61" s="1172"/>
      <c r="BD61" s="1173"/>
      <c r="BE61" s="441"/>
      <c r="BF61" s="1172"/>
      <c r="BG61" s="1173"/>
      <c r="BH61" s="441"/>
      <c r="BI61" s="1172"/>
      <c r="BJ61" s="1173"/>
      <c r="BK61" s="145"/>
      <c r="BL61" s="146"/>
      <c r="BM61" s="146"/>
      <c r="BN61" s="146"/>
      <c r="BO61" s="146"/>
      <c r="BP61" s="146"/>
      <c r="BQ61" s="146"/>
      <c r="BR61" s="146"/>
      <c r="BS61" s="174"/>
      <c r="BT61" s="175"/>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M61" s="176"/>
      <c r="EN61" s="176"/>
      <c r="EO61" s="176"/>
      <c r="EP61" s="176"/>
      <c r="EQ61" s="176"/>
      <c r="ER61" s="176"/>
      <c r="ES61" s="176"/>
      <c r="ET61" s="176"/>
      <c r="EU61" s="176"/>
      <c r="EV61" s="176"/>
      <c r="EW61" s="176"/>
      <c r="EX61" s="176"/>
      <c r="EY61" s="176"/>
      <c r="EZ61" s="176"/>
      <c r="FA61" s="176"/>
      <c r="FB61" s="176"/>
      <c r="FC61" s="176"/>
      <c r="FD61" s="176"/>
      <c r="FE61" s="176"/>
      <c r="FF61" s="176"/>
      <c r="FG61" s="176"/>
      <c r="FH61" s="176"/>
      <c r="FI61" s="176"/>
      <c r="FJ61" s="176"/>
      <c r="FK61" s="176"/>
      <c r="FL61" s="176"/>
      <c r="FM61" s="176"/>
      <c r="FN61" s="176"/>
      <c r="FO61" s="176"/>
      <c r="FP61" s="176"/>
      <c r="FQ61" s="176"/>
      <c r="FR61" s="176"/>
      <c r="FS61" s="176"/>
      <c r="FT61" s="176"/>
      <c r="FU61" s="176"/>
      <c r="FV61" s="176"/>
      <c r="FW61" s="175"/>
      <c r="FX61" s="175"/>
      <c r="FY61" s="175"/>
      <c r="FZ61" s="175"/>
      <c r="GA61" s="175"/>
      <c r="GB61" s="175"/>
      <c r="GC61" s="175"/>
      <c r="GD61" s="175"/>
      <c r="GE61" s="175"/>
      <c r="GF61" s="175"/>
      <c r="GG61" s="175"/>
      <c r="GH61" s="175"/>
      <c r="GI61" s="175"/>
      <c r="GJ61" s="175"/>
      <c r="GK61" s="175"/>
      <c r="GL61" s="175"/>
      <c r="GM61" s="175"/>
      <c r="GN61" s="175"/>
      <c r="GO61" s="175"/>
      <c r="GP61" s="175"/>
      <c r="GQ61" s="175"/>
      <c r="GR61" s="175"/>
      <c r="GS61" s="175"/>
      <c r="GT61" s="175"/>
      <c r="GU61" s="175"/>
      <c r="GV61" s="175"/>
      <c r="GW61" s="175"/>
      <c r="GX61" s="175"/>
      <c r="GY61" s="175"/>
      <c r="GZ61" s="175"/>
      <c r="HA61" s="175"/>
      <c r="HB61" s="175"/>
      <c r="HC61" s="175"/>
      <c r="HD61" s="175"/>
      <c r="HE61" s="175"/>
      <c r="HF61" s="175"/>
      <c r="HG61" s="175"/>
      <c r="HH61" s="175"/>
      <c r="HI61" s="175"/>
      <c r="HJ61" s="175"/>
      <c r="HK61" s="175"/>
      <c r="HL61" s="175"/>
      <c r="HM61" s="175"/>
      <c r="HN61" s="175"/>
      <c r="HO61" s="175"/>
      <c r="HP61" s="175"/>
      <c r="HQ61" s="175"/>
      <c r="HR61" s="175"/>
      <c r="HS61" s="175"/>
      <c r="HT61" s="175"/>
      <c r="HU61" s="175"/>
      <c r="HV61" s="175"/>
      <c r="HW61" s="175"/>
      <c r="HX61" s="175"/>
      <c r="HY61" s="175"/>
      <c r="HZ61" s="175"/>
      <c r="IA61" s="175"/>
      <c r="IB61" s="175"/>
      <c r="IC61" s="175"/>
      <c r="ID61" s="175"/>
      <c r="IE61" s="175"/>
      <c r="IF61" s="175"/>
      <c r="IG61" s="175"/>
      <c r="IH61" s="175"/>
      <c r="II61" s="175"/>
      <c r="IJ61" s="175"/>
      <c r="IK61" s="175"/>
      <c r="IL61" s="175"/>
      <c r="IM61" s="175"/>
      <c r="IN61" s="175"/>
      <c r="IO61" s="175"/>
      <c r="IP61" s="175"/>
      <c r="IQ61" s="175"/>
      <c r="IR61" s="175"/>
      <c r="IS61" s="175"/>
      <c r="IT61" s="175"/>
      <c r="IU61" s="175"/>
      <c r="IV61" s="175"/>
      <c r="IW61" s="175"/>
      <c r="IX61" s="175"/>
      <c r="IY61" s="175"/>
      <c r="IZ61" s="175"/>
      <c r="JA61" s="175"/>
      <c r="JB61" s="175"/>
      <c r="JC61" s="175"/>
      <c r="JD61" s="175"/>
      <c r="JE61" s="175"/>
      <c r="JF61" s="175"/>
      <c r="JG61" s="175"/>
      <c r="JH61" s="175"/>
      <c r="JI61" s="175"/>
      <c r="JJ61" s="175"/>
      <c r="JK61" s="175"/>
    </row>
    <row r="62" spans="1:271" s="654" customFormat="1" ht="27" hidden="1" customHeight="1" outlineLevel="1" thickBot="1" x14ac:dyDescent="0.3">
      <c r="A62" s="648" t="str">
        <f>IF(B62="","","ATB 19")</f>
        <v>ATB 19</v>
      </c>
      <c r="B62" s="649" t="s">
        <v>171</v>
      </c>
      <c r="C62" s="650"/>
      <c r="D62" s="1174"/>
      <c r="E62" s="1175"/>
      <c r="F62" s="663"/>
      <c r="G62" s="1174"/>
      <c r="H62" s="1175"/>
      <c r="I62" s="663"/>
      <c r="J62" s="1174"/>
      <c r="K62" s="1175"/>
      <c r="L62" s="663"/>
      <c r="M62" s="1174"/>
      <c r="N62" s="1175"/>
      <c r="O62" s="663"/>
      <c r="P62" s="1174"/>
      <c r="Q62" s="1175"/>
      <c r="R62" s="663"/>
      <c r="S62" s="1174"/>
      <c r="T62" s="1175"/>
      <c r="U62" s="663"/>
      <c r="V62" s="1174"/>
      <c r="W62" s="1175"/>
      <c r="X62" s="663"/>
      <c r="Y62" s="1174"/>
      <c r="Z62" s="1175"/>
      <c r="AA62" s="663"/>
      <c r="AB62" s="1174"/>
      <c r="AC62" s="1175"/>
      <c r="AD62" s="663"/>
      <c r="AE62" s="1174"/>
      <c r="AF62" s="1175"/>
      <c r="AG62" s="663"/>
      <c r="AH62" s="1174"/>
      <c r="AI62" s="1175"/>
      <c r="AJ62" s="663"/>
      <c r="AK62" s="1174"/>
      <c r="AL62" s="1175"/>
      <c r="AM62" s="663"/>
      <c r="AN62" s="1174"/>
      <c r="AO62" s="1175"/>
      <c r="AP62" s="663"/>
      <c r="AQ62" s="1174"/>
      <c r="AR62" s="1175"/>
      <c r="AS62" s="663"/>
      <c r="AT62" s="1174"/>
      <c r="AU62" s="1175"/>
      <c r="AV62" s="663"/>
      <c r="AW62" s="1174"/>
      <c r="AX62" s="1175"/>
      <c r="AY62" s="663"/>
      <c r="AZ62" s="1174"/>
      <c r="BA62" s="1175"/>
      <c r="BB62" s="663"/>
      <c r="BC62" s="1174"/>
      <c r="BD62" s="1175"/>
      <c r="BE62" s="663"/>
      <c r="BF62" s="1174"/>
      <c r="BG62" s="1175"/>
      <c r="BH62" s="663"/>
      <c r="BI62" s="1174"/>
      <c r="BJ62" s="1175"/>
      <c r="BK62" s="664"/>
      <c r="BL62" s="665"/>
      <c r="BM62" s="665"/>
      <c r="BN62" s="665"/>
      <c r="BO62" s="665"/>
      <c r="BP62" s="665"/>
      <c r="BQ62" s="665"/>
      <c r="BR62" s="665"/>
      <c r="BS62" s="652"/>
      <c r="BT62" s="652"/>
      <c r="BU62" s="655"/>
      <c r="BV62" s="655"/>
      <c r="BW62" s="655"/>
      <c r="BX62" s="655"/>
      <c r="BY62" s="655"/>
      <c r="BZ62" s="655"/>
      <c r="CA62" s="655"/>
      <c r="CB62" s="655"/>
      <c r="CC62" s="655"/>
      <c r="CD62" s="655"/>
      <c r="CE62" s="655"/>
      <c r="CF62" s="655"/>
      <c r="CG62" s="655"/>
      <c r="CH62" s="655"/>
      <c r="CI62" s="655"/>
      <c r="CJ62" s="655"/>
      <c r="CK62" s="655"/>
      <c r="CL62" s="655"/>
      <c r="CM62" s="655"/>
      <c r="CN62" s="655"/>
      <c r="CO62" s="655"/>
      <c r="CP62" s="655"/>
      <c r="CQ62" s="655"/>
      <c r="CR62" s="655"/>
      <c r="CS62" s="655"/>
      <c r="CT62" s="655"/>
      <c r="CU62" s="655"/>
      <c r="CV62" s="655"/>
      <c r="CW62" s="655"/>
      <c r="CX62" s="655"/>
      <c r="CY62" s="655"/>
      <c r="CZ62" s="655"/>
      <c r="DA62" s="655"/>
      <c r="DB62" s="655"/>
      <c r="DC62" s="655"/>
      <c r="DD62" s="655"/>
      <c r="DE62" s="655"/>
      <c r="DF62" s="655"/>
      <c r="DG62" s="655"/>
      <c r="DH62" s="655"/>
      <c r="DI62" s="655"/>
      <c r="DJ62" s="655"/>
      <c r="DK62" s="655"/>
      <c r="DL62" s="655"/>
      <c r="DM62" s="655"/>
      <c r="DN62" s="655"/>
      <c r="DO62" s="655"/>
      <c r="DP62" s="655"/>
      <c r="DQ62" s="655"/>
      <c r="DR62" s="655"/>
      <c r="DS62" s="655"/>
      <c r="DT62" s="655"/>
      <c r="DU62" s="655"/>
      <c r="DV62" s="655"/>
      <c r="DW62" s="655"/>
      <c r="DX62" s="655"/>
      <c r="DY62" s="655"/>
      <c r="DZ62" s="655"/>
      <c r="EA62" s="655"/>
      <c r="EB62" s="655"/>
      <c r="EC62" s="655"/>
      <c r="ED62" s="655"/>
      <c r="EE62" s="655"/>
      <c r="EF62" s="655"/>
      <c r="EG62" s="655"/>
      <c r="EH62" s="655"/>
      <c r="EI62" s="655"/>
      <c r="EJ62" s="655"/>
      <c r="EK62" s="655"/>
      <c r="EL62" s="655"/>
      <c r="EM62" s="655"/>
      <c r="EN62" s="655"/>
      <c r="EO62" s="655"/>
      <c r="EP62" s="655"/>
      <c r="EQ62" s="655"/>
      <c r="ER62" s="655"/>
      <c r="ES62" s="655"/>
      <c r="ET62" s="655"/>
      <c r="EU62" s="655"/>
      <c r="EV62" s="655"/>
      <c r="EW62" s="655"/>
      <c r="EX62" s="655"/>
      <c r="EY62" s="655"/>
      <c r="EZ62" s="655"/>
      <c r="FA62" s="655"/>
      <c r="FB62" s="655"/>
      <c r="FC62" s="655"/>
      <c r="FD62" s="655"/>
      <c r="FE62" s="655"/>
      <c r="FF62" s="655"/>
      <c r="FG62" s="655"/>
      <c r="FH62" s="655"/>
      <c r="FI62" s="655"/>
      <c r="FJ62" s="655"/>
      <c r="FK62" s="655"/>
      <c r="FL62" s="655"/>
      <c r="FM62" s="655"/>
      <c r="FN62" s="655"/>
      <c r="FO62" s="655"/>
      <c r="FP62" s="655"/>
      <c r="FQ62" s="655"/>
      <c r="FR62" s="655"/>
      <c r="FS62" s="655"/>
      <c r="FT62" s="655"/>
      <c r="FU62" s="655"/>
      <c r="FV62" s="655"/>
      <c r="FW62" s="652"/>
      <c r="FX62" s="652"/>
      <c r="FY62" s="652"/>
      <c r="FZ62" s="652"/>
      <c r="GA62" s="652"/>
      <c r="GB62" s="652"/>
      <c r="GC62" s="652"/>
      <c r="GD62" s="652"/>
      <c r="GE62" s="652"/>
      <c r="GF62" s="652"/>
      <c r="GG62" s="652"/>
      <c r="GH62" s="652"/>
      <c r="GI62" s="652"/>
      <c r="GJ62" s="652"/>
      <c r="GK62" s="652"/>
      <c r="GL62" s="652"/>
      <c r="GM62" s="652"/>
      <c r="GN62" s="652"/>
      <c r="GO62" s="652"/>
      <c r="GP62" s="652"/>
      <c r="GQ62" s="652"/>
      <c r="GR62" s="652"/>
      <c r="GS62" s="652"/>
      <c r="GT62" s="652"/>
      <c r="GU62" s="652"/>
      <c r="GV62" s="652"/>
      <c r="GW62" s="652"/>
      <c r="GX62" s="652"/>
      <c r="GY62" s="652"/>
      <c r="GZ62" s="652"/>
      <c r="HA62" s="652"/>
      <c r="HB62" s="652"/>
      <c r="HC62" s="652"/>
      <c r="HD62" s="652"/>
      <c r="HE62" s="652"/>
      <c r="HF62" s="652"/>
      <c r="HG62" s="652"/>
      <c r="HH62" s="652"/>
      <c r="HI62" s="652"/>
      <c r="HJ62" s="653"/>
      <c r="HK62" s="653"/>
      <c r="HL62" s="653"/>
      <c r="HM62" s="653"/>
      <c r="HN62" s="653"/>
      <c r="HO62" s="653"/>
      <c r="HP62" s="653"/>
      <c r="HQ62" s="653"/>
      <c r="HR62" s="653"/>
      <c r="HS62" s="653"/>
      <c r="HT62" s="653"/>
      <c r="HU62" s="653"/>
      <c r="HV62" s="653"/>
      <c r="HW62" s="653"/>
      <c r="HX62" s="653"/>
      <c r="HY62" s="653"/>
      <c r="HZ62" s="653"/>
      <c r="IA62" s="653"/>
      <c r="IB62" s="653"/>
      <c r="IC62" s="653"/>
      <c r="ID62" s="653"/>
      <c r="IE62" s="653"/>
      <c r="IF62" s="653"/>
      <c r="IG62" s="653"/>
      <c r="IH62" s="653"/>
      <c r="II62" s="653"/>
      <c r="IJ62" s="653"/>
      <c r="IK62" s="653"/>
      <c r="IL62" s="653"/>
      <c r="IM62" s="653"/>
      <c r="IN62" s="653"/>
      <c r="IO62" s="653"/>
      <c r="IP62" s="653"/>
      <c r="IQ62" s="653"/>
      <c r="IR62" s="653"/>
      <c r="IS62" s="653"/>
      <c r="IT62" s="653"/>
      <c r="IU62" s="653"/>
      <c r="IV62" s="653"/>
      <c r="IW62" s="653"/>
      <c r="IX62" s="653"/>
      <c r="IY62" s="653"/>
      <c r="IZ62" s="653"/>
      <c r="JA62" s="653"/>
      <c r="JB62" s="653"/>
      <c r="JC62" s="653"/>
      <c r="JD62" s="653"/>
      <c r="JE62" s="653"/>
      <c r="JF62" s="653"/>
      <c r="JG62" s="653"/>
      <c r="JH62" s="653"/>
      <c r="JI62" s="653"/>
      <c r="JJ62" s="653"/>
      <c r="JK62" s="653"/>
    </row>
    <row r="63" spans="1:271" s="427" customFormat="1" ht="127.5" hidden="1" customHeight="1" outlineLevel="1" x14ac:dyDescent="0.25">
      <c r="A63" s="63"/>
      <c r="B63" s="317" t="str">
        <f>IF($B62=$B$126,$D$126,IF($B62=$B$127,$D$127,IF($B62=$B$128,$D$128,IF($B62=$B$129,$D$129,IF($B62=$B$130,$D$130,IF($B62=$B$131,$D$131,IF($B62=$B$132,$D$132,IF($B62=$B$133,$D$133,IF($B62=$B$134,$D$134,IF($B62=$B$135,$D$135,IF($B62=$B$136,$D$136,IF($B62=$B$137,$D$137,IF($B62=$B$138,$D$138,IF($B62=$B$139,$D$139,IF($B62=$B$140,$D$140,IF($B62=$B$141,$D$141,IF($B62=$B$142,$D$142,IF($B62=$B$143,$D$143,IF($B62=$B$144,$D$144,IF($B62=$B$145,$D$145,IF($B62=$B$146,$D$146,IF($B62=$B$147,$D$147,IF($B62=$B$148,$D$148,IF($B62=$B$149,$D$149,IF($B62=$B$150,$D$150,IF($B62=$B$151,$D$151,IF($B62=$B$152,$D$152,IF($B62=$B$153,$D$153,IF($B62=$B$154,$D$154,IF($B62=$B$155,$D$155,IF($B62=$B$156,$D$156,IF($B62=$B$157,$D$157,IF($B62=$B$158,$D$158,IF($B62=$B$159,$D$159,IF($B62=$B$160,$D$160,IF($B62=$B$161,$D$161,IF($B62=$B$162,$D$162,IF($B62=$B$163,$D$163,IF($B62=$B$164,$D$164,IF($B62=$B$165,$D$165))))))))))))))))))))))))))))))))))))))))</f>
        <v>Beschreibung</v>
      </c>
      <c r="C63" s="128"/>
      <c r="D63" s="1176"/>
      <c r="E63" s="1177"/>
      <c r="F63" s="441"/>
      <c r="G63" s="1176"/>
      <c r="H63" s="1177"/>
      <c r="I63" s="441"/>
      <c r="J63" s="1176"/>
      <c r="K63" s="1177"/>
      <c r="L63" s="441"/>
      <c r="M63" s="1176"/>
      <c r="N63" s="1177"/>
      <c r="O63" s="441"/>
      <c r="P63" s="1176"/>
      <c r="Q63" s="1177"/>
      <c r="R63" s="441"/>
      <c r="S63" s="1176"/>
      <c r="T63" s="1177"/>
      <c r="U63" s="441"/>
      <c r="V63" s="1176"/>
      <c r="W63" s="1177"/>
      <c r="X63" s="441"/>
      <c r="Y63" s="1176"/>
      <c r="Z63" s="1177"/>
      <c r="AA63" s="441"/>
      <c r="AB63" s="1176"/>
      <c r="AC63" s="1177"/>
      <c r="AD63" s="441"/>
      <c r="AE63" s="1176"/>
      <c r="AF63" s="1177"/>
      <c r="AG63" s="441"/>
      <c r="AH63" s="1176"/>
      <c r="AI63" s="1177"/>
      <c r="AJ63" s="441"/>
      <c r="AK63" s="1176"/>
      <c r="AL63" s="1177"/>
      <c r="AM63" s="441"/>
      <c r="AN63" s="1176"/>
      <c r="AO63" s="1177"/>
      <c r="AP63" s="441"/>
      <c r="AQ63" s="1176"/>
      <c r="AR63" s="1177"/>
      <c r="AS63" s="441"/>
      <c r="AT63" s="1176"/>
      <c r="AU63" s="1177"/>
      <c r="AV63" s="441"/>
      <c r="AW63" s="1176"/>
      <c r="AX63" s="1177"/>
      <c r="AY63" s="441"/>
      <c r="AZ63" s="1176"/>
      <c r="BA63" s="1177"/>
      <c r="BB63" s="441"/>
      <c r="BC63" s="1176"/>
      <c r="BD63" s="1177"/>
      <c r="BE63" s="441"/>
      <c r="BF63" s="1176"/>
      <c r="BG63" s="1177"/>
      <c r="BH63" s="441"/>
      <c r="BI63" s="1176"/>
      <c r="BJ63" s="1177"/>
      <c r="BK63" s="145"/>
      <c r="BL63" s="146"/>
      <c r="BM63" s="146"/>
      <c r="BN63" s="146"/>
      <c r="BO63" s="146"/>
      <c r="BP63" s="146"/>
      <c r="BQ63" s="146"/>
      <c r="BR63" s="146"/>
      <c r="BS63" s="174"/>
      <c r="BT63" s="174"/>
      <c r="BU63" s="177"/>
      <c r="BV63" s="177"/>
      <c r="BW63" s="177"/>
      <c r="BX63" s="177"/>
      <c r="BY63" s="177"/>
      <c r="BZ63" s="177"/>
      <c r="CA63" s="177"/>
      <c r="CB63" s="177"/>
      <c r="CC63" s="177"/>
      <c r="CD63" s="177"/>
      <c r="CE63" s="177"/>
      <c r="CF63" s="177"/>
      <c r="CG63" s="177"/>
      <c r="CH63" s="177"/>
      <c r="CI63" s="177"/>
      <c r="CJ63" s="177"/>
      <c r="CK63" s="177"/>
      <c r="CL63" s="177"/>
      <c r="CM63" s="177"/>
      <c r="CN63" s="177"/>
      <c r="CO63" s="177"/>
      <c r="CP63" s="177"/>
      <c r="CQ63" s="177"/>
      <c r="CR63" s="177"/>
      <c r="CS63" s="177"/>
      <c r="CT63" s="177"/>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c r="DU63" s="177"/>
      <c r="DV63" s="177"/>
      <c r="DW63" s="177"/>
      <c r="DX63" s="177"/>
      <c r="DY63" s="177"/>
      <c r="DZ63" s="177"/>
      <c r="EA63" s="177"/>
      <c r="EB63" s="177"/>
      <c r="EC63" s="177"/>
      <c r="ED63" s="177"/>
      <c r="EE63" s="177"/>
      <c r="EF63" s="177"/>
      <c r="EG63" s="177"/>
      <c r="EH63" s="177"/>
      <c r="EI63" s="177"/>
      <c r="EJ63" s="177"/>
      <c r="EK63" s="177"/>
      <c r="EL63" s="177"/>
      <c r="EM63" s="177"/>
      <c r="EN63" s="177"/>
      <c r="EO63" s="177"/>
      <c r="EP63" s="177"/>
      <c r="EQ63" s="177"/>
      <c r="ER63" s="177"/>
      <c r="ES63" s="177"/>
      <c r="ET63" s="177"/>
      <c r="EU63" s="177"/>
      <c r="EV63" s="177"/>
      <c r="EW63" s="177"/>
      <c r="EX63" s="177"/>
      <c r="EY63" s="177"/>
      <c r="EZ63" s="177"/>
      <c r="FA63" s="177"/>
      <c r="FB63" s="177"/>
      <c r="FC63" s="177"/>
      <c r="FD63" s="177"/>
      <c r="FE63" s="177"/>
      <c r="FF63" s="177"/>
      <c r="FG63" s="177"/>
      <c r="FH63" s="177"/>
      <c r="FI63" s="177"/>
      <c r="FJ63" s="177"/>
      <c r="FK63" s="177"/>
      <c r="FL63" s="177"/>
      <c r="FM63" s="177"/>
      <c r="FN63" s="177"/>
      <c r="FO63" s="177"/>
      <c r="FP63" s="177"/>
      <c r="FQ63" s="177"/>
      <c r="FR63" s="177"/>
      <c r="FS63" s="177"/>
      <c r="FT63" s="177"/>
      <c r="FU63" s="177"/>
      <c r="FV63" s="177"/>
      <c r="FW63" s="174"/>
      <c r="FX63" s="174"/>
      <c r="FY63" s="174"/>
      <c r="FZ63" s="174"/>
      <c r="GA63" s="174"/>
      <c r="GB63" s="174"/>
      <c r="GC63" s="174"/>
      <c r="GD63" s="174"/>
      <c r="GE63" s="174"/>
      <c r="GF63" s="174"/>
      <c r="GG63" s="174"/>
      <c r="GH63" s="174"/>
      <c r="GI63" s="174"/>
      <c r="GJ63" s="174"/>
      <c r="GK63" s="174"/>
      <c r="GL63" s="174"/>
      <c r="GM63" s="174"/>
      <c r="GN63" s="174"/>
      <c r="GO63" s="174"/>
      <c r="GP63" s="174"/>
      <c r="GQ63" s="174"/>
      <c r="GR63" s="174"/>
      <c r="GS63" s="174"/>
      <c r="GT63" s="174"/>
      <c r="GU63" s="174"/>
      <c r="GV63" s="174"/>
      <c r="GW63" s="174"/>
      <c r="GX63" s="174"/>
      <c r="GY63" s="174"/>
      <c r="GZ63" s="174"/>
      <c r="HA63" s="174"/>
      <c r="HB63" s="174"/>
      <c r="HC63" s="174"/>
      <c r="HD63" s="174"/>
      <c r="HE63" s="174"/>
      <c r="HF63" s="174"/>
      <c r="HG63" s="174"/>
      <c r="HH63" s="174"/>
      <c r="HI63" s="174"/>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c r="IW63" s="426"/>
      <c r="IX63" s="426"/>
      <c r="IY63" s="426"/>
      <c r="IZ63" s="426"/>
      <c r="JA63" s="426"/>
      <c r="JB63" s="426"/>
      <c r="JC63" s="426"/>
      <c r="JD63" s="426"/>
      <c r="JE63" s="426"/>
      <c r="JF63" s="426"/>
      <c r="JG63" s="426"/>
      <c r="JH63" s="426"/>
      <c r="JI63" s="426"/>
      <c r="JJ63" s="426"/>
      <c r="JK63" s="426"/>
    </row>
    <row r="64" spans="1:271" s="428" customFormat="1" ht="18" customHeight="1" collapsed="1" x14ac:dyDescent="0.25">
      <c r="A64" s="63"/>
      <c r="B64" s="374"/>
      <c r="C64" s="129"/>
      <c r="D64" s="1172"/>
      <c r="E64" s="1173"/>
      <c r="F64" s="441"/>
      <c r="G64" s="1172"/>
      <c r="H64" s="1173"/>
      <c r="I64" s="441"/>
      <c r="J64" s="1172"/>
      <c r="K64" s="1173"/>
      <c r="L64" s="441"/>
      <c r="M64" s="1172"/>
      <c r="N64" s="1173"/>
      <c r="O64" s="441"/>
      <c r="P64" s="1172"/>
      <c r="Q64" s="1173"/>
      <c r="R64" s="441"/>
      <c r="S64" s="1172"/>
      <c r="T64" s="1173"/>
      <c r="U64" s="441"/>
      <c r="V64" s="1172"/>
      <c r="W64" s="1173"/>
      <c r="X64" s="441"/>
      <c r="Y64" s="1172"/>
      <c r="Z64" s="1173"/>
      <c r="AA64" s="441"/>
      <c r="AB64" s="1172"/>
      <c r="AC64" s="1173"/>
      <c r="AD64" s="441"/>
      <c r="AE64" s="1172"/>
      <c r="AF64" s="1173"/>
      <c r="AG64" s="441"/>
      <c r="AH64" s="1172"/>
      <c r="AI64" s="1173"/>
      <c r="AJ64" s="441"/>
      <c r="AK64" s="1172"/>
      <c r="AL64" s="1173"/>
      <c r="AM64" s="441"/>
      <c r="AN64" s="1172"/>
      <c r="AO64" s="1173"/>
      <c r="AP64" s="441"/>
      <c r="AQ64" s="1172"/>
      <c r="AR64" s="1173"/>
      <c r="AS64" s="441"/>
      <c r="AT64" s="1172"/>
      <c r="AU64" s="1173"/>
      <c r="AV64" s="441"/>
      <c r="AW64" s="1172"/>
      <c r="AX64" s="1173"/>
      <c r="AY64" s="441"/>
      <c r="AZ64" s="1172"/>
      <c r="BA64" s="1173"/>
      <c r="BB64" s="441"/>
      <c r="BC64" s="1172"/>
      <c r="BD64" s="1173"/>
      <c r="BE64" s="441"/>
      <c r="BF64" s="1172"/>
      <c r="BG64" s="1173"/>
      <c r="BH64" s="441"/>
      <c r="BI64" s="1172"/>
      <c r="BJ64" s="1173"/>
      <c r="BK64" s="145"/>
      <c r="BL64" s="146"/>
      <c r="BM64" s="146"/>
      <c r="BN64" s="146"/>
      <c r="BO64" s="146"/>
      <c r="BP64" s="146"/>
      <c r="BQ64" s="146"/>
      <c r="BR64" s="146"/>
      <c r="BS64" s="174"/>
      <c r="BT64" s="175"/>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c r="FA64" s="176"/>
      <c r="FB64" s="176"/>
      <c r="FC64" s="176"/>
      <c r="FD64" s="176"/>
      <c r="FE64" s="176"/>
      <c r="FF64" s="176"/>
      <c r="FG64" s="176"/>
      <c r="FH64" s="176"/>
      <c r="FI64" s="176"/>
      <c r="FJ64" s="176"/>
      <c r="FK64" s="176"/>
      <c r="FL64" s="176"/>
      <c r="FM64" s="176"/>
      <c r="FN64" s="176"/>
      <c r="FO64" s="176"/>
      <c r="FP64" s="176"/>
      <c r="FQ64" s="176"/>
      <c r="FR64" s="176"/>
      <c r="FS64" s="176"/>
      <c r="FT64" s="176"/>
      <c r="FU64" s="176"/>
      <c r="FV64" s="176"/>
      <c r="FW64" s="175"/>
      <c r="FX64" s="175"/>
      <c r="FY64" s="175"/>
      <c r="FZ64" s="175"/>
      <c r="GA64" s="175"/>
      <c r="GB64" s="175"/>
      <c r="GC64" s="175"/>
      <c r="GD64" s="175"/>
      <c r="GE64" s="175"/>
      <c r="GF64" s="175"/>
      <c r="GG64" s="175"/>
      <c r="GH64" s="175"/>
      <c r="GI64" s="175"/>
      <c r="GJ64" s="175"/>
      <c r="GK64" s="175"/>
      <c r="GL64" s="175"/>
      <c r="GM64" s="175"/>
      <c r="GN64" s="175"/>
      <c r="GO64" s="175"/>
      <c r="GP64" s="175"/>
      <c r="GQ64" s="175"/>
      <c r="GR64" s="175"/>
      <c r="GS64" s="175"/>
      <c r="GT64" s="175"/>
      <c r="GU64" s="175"/>
      <c r="GV64" s="175"/>
      <c r="GW64" s="175"/>
      <c r="GX64" s="175"/>
      <c r="GY64" s="175"/>
      <c r="GZ64" s="175"/>
      <c r="HA64" s="175"/>
      <c r="HB64" s="175"/>
      <c r="HC64" s="175"/>
      <c r="HD64" s="175"/>
      <c r="HE64" s="175"/>
      <c r="HF64" s="175"/>
      <c r="HG64" s="175"/>
      <c r="HH64" s="175"/>
      <c r="HI64" s="175"/>
      <c r="HJ64" s="175"/>
      <c r="HK64" s="175"/>
      <c r="HL64" s="175"/>
      <c r="HM64" s="175"/>
      <c r="HN64" s="175"/>
      <c r="HO64" s="175"/>
      <c r="HP64" s="175"/>
      <c r="HQ64" s="175"/>
      <c r="HR64" s="175"/>
      <c r="HS64" s="175"/>
      <c r="HT64" s="175"/>
      <c r="HU64" s="175"/>
      <c r="HV64" s="175"/>
      <c r="HW64" s="175"/>
      <c r="HX64" s="175"/>
      <c r="HY64" s="175"/>
      <c r="HZ64" s="175"/>
      <c r="IA64" s="175"/>
      <c r="IB64" s="175"/>
      <c r="IC64" s="175"/>
      <c r="ID64" s="175"/>
      <c r="IE64" s="175"/>
      <c r="IF64" s="175"/>
      <c r="IG64" s="175"/>
      <c r="IH64" s="175"/>
      <c r="II64" s="175"/>
      <c r="IJ64" s="175"/>
      <c r="IK64" s="175"/>
      <c r="IL64" s="175"/>
      <c r="IM64" s="175"/>
      <c r="IN64" s="175"/>
      <c r="IO64" s="175"/>
      <c r="IP64" s="175"/>
      <c r="IQ64" s="175"/>
      <c r="IR64" s="175"/>
      <c r="IS64" s="175"/>
      <c r="IT64" s="175"/>
      <c r="IU64" s="175"/>
      <c r="IV64" s="175"/>
      <c r="IW64" s="175"/>
      <c r="IX64" s="175"/>
      <c r="IY64" s="175"/>
      <c r="IZ64" s="175"/>
      <c r="JA64" s="175"/>
      <c r="JB64" s="175"/>
      <c r="JC64" s="175"/>
      <c r="JD64" s="175"/>
      <c r="JE64" s="175"/>
      <c r="JF64" s="175"/>
      <c r="JG64" s="175"/>
      <c r="JH64" s="175"/>
      <c r="JI64" s="175"/>
      <c r="JJ64" s="175"/>
      <c r="JK64" s="175"/>
    </row>
    <row r="65" spans="1:271" s="654" customFormat="1" ht="27" hidden="1" customHeight="1" outlineLevel="1" thickBot="1" x14ac:dyDescent="0.3">
      <c r="A65" s="648" t="str">
        <f>IF(B65="","","ATB 20")</f>
        <v>ATB 20</v>
      </c>
      <c r="B65" s="649" t="s">
        <v>171</v>
      </c>
      <c r="C65" s="650"/>
      <c r="D65" s="1174"/>
      <c r="E65" s="1175"/>
      <c r="F65" s="663"/>
      <c r="G65" s="1174"/>
      <c r="H65" s="1175"/>
      <c r="I65" s="663"/>
      <c r="J65" s="1174"/>
      <c r="K65" s="1175"/>
      <c r="L65" s="663"/>
      <c r="M65" s="1174"/>
      <c r="N65" s="1175"/>
      <c r="O65" s="663"/>
      <c r="P65" s="1174"/>
      <c r="Q65" s="1175"/>
      <c r="R65" s="663"/>
      <c r="S65" s="1174"/>
      <c r="T65" s="1175"/>
      <c r="U65" s="663"/>
      <c r="V65" s="1174"/>
      <c r="W65" s="1175"/>
      <c r="X65" s="663"/>
      <c r="Y65" s="1174"/>
      <c r="Z65" s="1175"/>
      <c r="AA65" s="663"/>
      <c r="AB65" s="1174"/>
      <c r="AC65" s="1175"/>
      <c r="AD65" s="663"/>
      <c r="AE65" s="1174"/>
      <c r="AF65" s="1175"/>
      <c r="AG65" s="663"/>
      <c r="AH65" s="1174"/>
      <c r="AI65" s="1175"/>
      <c r="AJ65" s="663"/>
      <c r="AK65" s="1174"/>
      <c r="AL65" s="1175"/>
      <c r="AM65" s="663"/>
      <c r="AN65" s="1174"/>
      <c r="AO65" s="1175"/>
      <c r="AP65" s="663"/>
      <c r="AQ65" s="1174"/>
      <c r="AR65" s="1175"/>
      <c r="AS65" s="663"/>
      <c r="AT65" s="1174"/>
      <c r="AU65" s="1175"/>
      <c r="AV65" s="663"/>
      <c r="AW65" s="1174"/>
      <c r="AX65" s="1175"/>
      <c r="AY65" s="663"/>
      <c r="AZ65" s="1174"/>
      <c r="BA65" s="1175"/>
      <c r="BB65" s="663"/>
      <c r="BC65" s="1174"/>
      <c r="BD65" s="1175"/>
      <c r="BE65" s="663"/>
      <c r="BF65" s="1174"/>
      <c r="BG65" s="1175"/>
      <c r="BH65" s="663"/>
      <c r="BI65" s="1174"/>
      <c r="BJ65" s="1175"/>
      <c r="BK65" s="664"/>
      <c r="BL65" s="665"/>
      <c r="BM65" s="665"/>
      <c r="BN65" s="665"/>
      <c r="BO65" s="665"/>
      <c r="BP65" s="665"/>
      <c r="BQ65" s="665"/>
      <c r="BR65" s="665"/>
      <c r="BS65" s="652"/>
      <c r="BT65" s="652"/>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c r="CT65" s="655"/>
      <c r="CU65" s="655"/>
      <c r="CV65" s="655"/>
      <c r="CW65" s="655"/>
      <c r="CX65" s="655"/>
      <c r="CY65" s="655"/>
      <c r="CZ65" s="655"/>
      <c r="DA65" s="655"/>
      <c r="DB65" s="655"/>
      <c r="DC65" s="655"/>
      <c r="DD65" s="655"/>
      <c r="DE65" s="655"/>
      <c r="DF65" s="655"/>
      <c r="DG65" s="655"/>
      <c r="DH65" s="655"/>
      <c r="DI65" s="655"/>
      <c r="DJ65" s="655"/>
      <c r="DK65" s="655"/>
      <c r="DL65" s="655"/>
      <c r="DM65" s="655"/>
      <c r="DN65" s="655"/>
      <c r="DO65" s="655"/>
      <c r="DP65" s="655"/>
      <c r="DQ65" s="655"/>
      <c r="DR65" s="655"/>
      <c r="DS65" s="655"/>
      <c r="DT65" s="655"/>
      <c r="DU65" s="655"/>
      <c r="DV65" s="655"/>
      <c r="DW65" s="655"/>
      <c r="DX65" s="655"/>
      <c r="DY65" s="655"/>
      <c r="DZ65" s="655"/>
      <c r="EA65" s="655"/>
      <c r="EB65" s="655"/>
      <c r="EC65" s="655"/>
      <c r="ED65" s="655"/>
      <c r="EE65" s="655"/>
      <c r="EF65" s="655"/>
      <c r="EG65" s="655"/>
      <c r="EH65" s="655"/>
      <c r="EI65" s="655"/>
      <c r="EJ65" s="655"/>
      <c r="EK65" s="655"/>
      <c r="EL65" s="655"/>
      <c r="EM65" s="655"/>
      <c r="EN65" s="655"/>
      <c r="EO65" s="655"/>
      <c r="EP65" s="655"/>
      <c r="EQ65" s="655"/>
      <c r="ER65" s="655"/>
      <c r="ES65" s="655"/>
      <c r="ET65" s="655"/>
      <c r="EU65" s="655"/>
      <c r="EV65" s="655"/>
      <c r="EW65" s="655"/>
      <c r="EX65" s="655"/>
      <c r="EY65" s="655"/>
      <c r="EZ65" s="655"/>
      <c r="FA65" s="655"/>
      <c r="FB65" s="655"/>
      <c r="FC65" s="655"/>
      <c r="FD65" s="655"/>
      <c r="FE65" s="655"/>
      <c r="FF65" s="655"/>
      <c r="FG65" s="655"/>
      <c r="FH65" s="655"/>
      <c r="FI65" s="655"/>
      <c r="FJ65" s="655"/>
      <c r="FK65" s="655"/>
      <c r="FL65" s="655"/>
      <c r="FM65" s="655"/>
      <c r="FN65" s="655"/>
      <c r="FO65" s="655"/>
      <c r="FP65" s="655"/>
      <c r="FQ65" s="655"/>
      <c r="FR65" s="655"/>
      <c r="FS65" s="655"/>
      <c r="FT65" s="655"/>
      <c r="FU65" s="655"/>
      <c r="FV65" s="655"/>
      <c r="FW65" s="652"/>
      <c r="FX65" s="652"/>
      <c r="FY65" s="652"/>
      <c r="FZ65" s="652"/>
      <c r="GA65" s="652"/>
      <c r="GB65" s="652"/>
      <c r="GC65" s="652"/>
      <c r="GD65" s="652"/>
      <c r="GE65" s="652"/>
      <c r="GF65" s="652"/>
      <c r="GG65" s="652"/>
      <c r="GH65" s="652"/>
      <c r="GI65" s="652"/>
      <c r="GJ65" s="652"/>
      <c r="GK65" s="652"/>
      <c r="GL65" s="652"/>
      <c r="GM65" s="652"/>
      <c r="GN65" s="652"/>
      <c r="GO65" s="652"/>
      <c r="GP65" s="652"/>
      <c r="GQ65" s="652"/>
      <c r="GR65" s="652"/>
      <c r="GS65" s="652"/>
      <c r="GT65" s="652"/>
      <c r="GU65" s="652"/>
      <c r="GV65" s="652"/>
      <c r="GW65" s="652"/>
      <c r="GX65" s="652"/>
      <c r="GY65" s="652"/>
      <c r="GZ65" s="652"/>
      <c r="HA65" s="652"/>
      <c r="HB65" s="652"/>
      <c r="HC65" s="652"/>
      <c r="HD65" s="652"/>
      <c r="HE65" s="652"/>
      <c r="HF65" s="652"/>
      <c r="HG65" s="652"/>
      <c r="HH65" s="652"/>
      <c r="HI65" s="652"/>
      <c r="HJ65" s="653"/>
      <c r="HK65" s="653"/>
      <c r="HL65" s="653"/>
      <c r="HM65" s="653"/>
      <c r="HN65" s="653"/>
      <c r="HO65" s="653"/>
      <c r="HP65" s="653"/>
      <c r="HQ65" s="653"/>
      <c r="HR65" s="653"/>
      <c r="HS65" s="653"/>
      <c r="HT65" s="653"/>
      <c r="HU65" s="653"/>
      <c r="HV65" s="653"/>
      <c r="HW65" s="653"/>
      <c r="HX65" s="653"/>
      <c r="HY65" s="653"/>
      <c r="HZ65" s="653"/>
      <c r="IA65" s="653"/>
      <c r="IB65" s="653"/>
      <c r="IC65" s="653"/>
      <c r="ID65" s="653"/>
      <c r="IE65" s="653"/>
      <c r="IF65" s="653"/>
      <c r="IG65" s="653"/>
      <c r="IH65" s="653"/>
      <c r="II65" s="653"/>
      <c r="IJ65" s="653"/>
      <c r="IK65" s="653"/>
      <c r="IL65" s="653"/>
      <c r="IM65" s="653"/>
      <c r="IN65" s="653"/>
      <c r="IO65" s="653"/>
      <c r="IP65" s="653"/>
      <c r="IQ65" s="653"/>
      <c r="IR65" s="653"/>
      <c r="IS65" s="653"/>
      <c r="IT65" s="653"/>
      <c r="IU65" s="653"/>
      <c r="IV65" s="653"/>
      <c r="IW65" s="653"/>
      <c r="IX65" s="653"/>
      <c r="IY65" s="653"/>
      <c r="IZ65" s="653"/>
      <c r="JA65" s="653"/>
      <c r="JB65" s="653"/>
      <c r="JC65" s="653"/>
      <c r="JD65" s="653"/>
      <c r="JE65" s="653"/>
      <c r="JF65" s="653"/>
      <c r="JG65" s="653"/>
      <c r="JH65" s="653"/>
      <c r="JI65" s="653"/>
      <c r="JJ65" s="653"/>
      <c r="JK65" s="653"/>
    </row>
    <row r="66" spans="1:271" s="427" customFormat="1" ht="127.5" hidden="1" customHeight="1" outlineLevel="1" x14ac:dyDescent="0.25">
      <c r="A66" s="63"/>
      <c r="B66" s="317" t="str">
        <f>IF($B65=$B$126,$D$126,IF($B65=$B$127,$D$127,IF($B65=$B$128,$D$128,IF($B65=$B$129,$D$129,IF($B65=$B$130,$D$130,IF($B65=$B$131,$D$131,IF($B65=$B$132,$D$132,IF($B65=$B$133,$D$133,IF($B65=$B$134,$D$134,IF($B65=$B$135,$D$135,IF($B65=$B$136,$D$136,IF($B65=$B$137,$D$137,IF($B65=$B$138,$D$138,IF($B65=$B$139,$D$139,IF($B65=$B$140,$D$140,IF($B65=$B$141,$D$141,IF($B65=$B$142,$D$142,IF($B65=$B$143,$D$143,IF($B65=$B$144,$D$144,IF($B65=$B$145,$D$145,IF($B65=$B$146,$D$146,IF($B65=$B$147,$D$147,IF($B65=$B$148,$D$148,IF($B65=$B$149,$D$149,IF($B65=$B$150,$D$150,IF($B65=$B$151,$D$151,IF($B65=$B$152,$D$152,IF($B65=$B$153,$D$153,IF($B65=$B$154,$D$154,IF($B65=$B$155,$D$155,IF($B65=$B$156,$D$156,IF($B65=$B$157,$D$157,IF($B65=$B$158,$D$158,IF($B65=$B$159,$D$159,IF($B65=$B$160,$D$160,IF($B65=$B$161,$D$161,IF($B65=$B$162,$D$162,IF($B65=$B$163,$D$163,IF($B65=$B$164,$D$164,IF($B65=$B$165,$D$165))))))))))))))))))))))))))))))))))))))))</f>
        <v>Beschreibung</v>
      </c>
      <c r="C66" s="128"/>
      <c r="D66" s="1176"/>
      <c r="E66" s="1177"/>
      <c r="F66" s="441"/>
      <c r="G66" s="1176"/>
      <c r="H66" s="1177"/>
      <c r="I66" s="441"/>
      <c r="J66" s="1176"/>
      <c r="K66" s="1177"/>
      <c r="L66" s="441"/>
      <c r="M66" s="1176"/>
      <c r="N66" s="1177"/>
      <c r="O66" s="441"/>
      <c r="P66" s="1176"/>
      <c r="Q66" s="1177"/>
      <c r="R66" s="441"/>
      <c r="S66" s="1176"/>
      <c r="T66" s="1177"/>
      <c r="U66" s="441"/>
      <c r="V66" s="1176"/>
      <c r="W66" s="1177"/>
      <c r="X66" s="441"/>
      <c r="Y66" s="1176"/>
      <c r="Z66" s="1177"/>
      <c r="AA66" s="441"/>
      <c r="AB66" s="1176"/>
      <c r="AC66" s="1177"/>
      <c r="AD66" s="441"/>
      <c r="AE66" s="1176"/>
      <c r="AF66" s="1177"/>
      <c r="AG66" s="441"/>
      <c r="AH66" s="1176"/>
      <c r="AI66" s="1177"/>
      <c r="AJ66" s="441"/>
      <c r="AK66" s="1176"/>
      <c r="AL66" s="1177"/>
      <c r="AM66" s="441"/>
      <c r="AN66" s="1176"/>
      <c r="AO66" s="1177"/>
      <c r="AP66" s="441"/>
      <c r="AQ66" s="1176"/>
      <c r="AR66" s="1177"/>
      <c r="AS66" s="441"/>
      <c r="AT66" s="1176"/>
      <c r="AU66" s="1177"/>
      <c r="AV66" s="441"/>
      <c r="AW66" s="1176"/>
      <c r="AX66" s="1177"/>
      <c r="AY66" s="441"/>
      <c r="AZ66" s="1176"/>
      <c r="BA66" s="1177"/>
      <c r="BB66" s="441"/>
      <c r="BC66" s="1176"/>
      <c r="BD66" s="1177"/>
      <c r="BE66" s="441"/>
      <c r="BF66" s="1176"/>
      <c r="BG66" s="1177"/>
      <c r="BH66" s="441"/>
      <c r="BI66" s="1176"/>
      <c r="BJ66" s="1177"/>
      <c r="BK66" s="145"/>
      <c r="BL66" s="146"/>
      <c r="BM66" s="146"/>
      <c r="BN66" s="146"/>
      <c r="BO66" s="146"/>
      <c r="BP66" s="146"/>
      <c r="BQ66" s="146"/>
      <c r="BR66" s="146"/>
      <c r="BS66" s="174"/>
      <c r="BT66" s="174"/>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c r="EZ66" s="177"/>
      <c r="FA66" s="177"/>
      <c r="FB66" s="177"/>
      <c r="FC66" s="177"/>
      <c r="FD66" s="177"/>
      <c r="FE66" s="177"/>
      <c r="FF66" s="177"/>
      <c r="FG66" s="177"/>
      <c r="FH66" s="177"/>
      <c r="FI66" s="177"/>
      <c r="FJ66" s="177"/>
      <c r="FK66" s="177"/>
      <c r="FL66" s="177"/>
      <c r="FM66" s="177"/>
      <c r="FN66" s="177"/>
      <c r="FO66" s="177"/>
      <c r="FP66" s="177"/>
      <c r="FQ66" s="177"/>
      <c r="FR66" s="177"/>
      <c r="FS66" s="177"/>
      <c r="FT66" s="177"/>
      <c r="FU66" s="177"/>
      <c r="FV66" s="177"/>
      <c r="FW66" s="174"/>
      <c r="FX66" s="174"/>
      <c r="FY66" s="174"/>
      <c r="FZ66" s="174"/>
      <c r="GA66" s="174"/>
      <c r="GB66" s="174"/>
      <c r="GC66" s="174"/>
      <c r="GD66" s="174"/>
      <c r="GE66" s="174"/>
      <c r="GF66" s="174"/>
      <c r="GG66" s="174"/>
      <c r="GH66" s="174"/>
      <c r="GI66" s="174"/>
      <c r="GJ66" s="174"/>
      <c r="GK66" s="174"/>
      <c r="GL66" s="174"/>
      <c r="GM66" s="174"/>
      <c r="GN66" s="174"/>
      <c r="GO66" s="174"/>
      <c r="GP66" s="174"/>
      <c r="GQ66" s="174"/>
      <c r="GR66" s="174"/>
      <c r="GS66" s="174"/>
      <c r="GT66" s="174"/>
      <c r="GU66" s="174"/>
      <c r="GV66" s="174"/>
      <c r="GW66" s="174"/>
      <c r="GX66" s="174"/>
      <c r="GY66" s="174"/>
      <c r="GZ66" s="174"/>
      <c r="HA66" s="174"/>
      <c r="HB66" s="174"/>
      <c r="HC66" s="174"/>
      <c r="HD66" s="174"/>
      <c r="HE66" s="174"/>
      <c r="HF66" s="174"/>
      <c r="HG66" s="174"/>
      <c r="HH66" s="174"/>
      <c r="HI66" s="174"/>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c r="IW66" s="426"/>
      <c r="IX66" s="426"/>
      <c r="IY66" s="426"/>
      <c r="IZ66" s="426"/>
      <c r="JA66" s="426"/>
      <c r="JB66" s="426"/>
      <c r="JC66" s="426"/>
      <c r="JD66" s="426"/>
      <c r="JE66" s="426"/>
      <c r="JF66" s="426"/>
      <c r="JG66" s="426"/>
      <c r="JH66" s="426"/>
      <c r="JI66" s="426"/>
      <c r="JJ66" s="426"/>
      <c r="JK66" s="426"/>
    </row>
    <row r="67" spans="1:271" s="428" customFormat="1" ht="18" customHeight="1" collapsed="1" x14ac:dyDescent="0.25">
      <c r="A67" s="63"/>
      <c r="B67" s="374"/>
      <c r="C67" s="129"/>
      <c r="D67" s="1172"/>
      <c r="E67" s="1173"/>
      <c r="F67" s="441"/>
      <c r="G67" s="1172"/>
      <c r="H67" s="1173"/>
      <c r="I67" s="441"/>
      <c r="J67" s="1172"/>
      <c r="K67" s="1173"/>
      <c r="L67" s="441"/>
      <c r="M67" s="1172"/>
      <c r="N67" s="1173"/>
      <c r="O67" s="441"/>
      <c r="P67" s="1172"/>
      <c r="Q67" s="1173"/>
      <c r="R67" s="441"/>
      <c r="S67" s="1172"/>
      <c r="T67" s="1173"/>
      <c r="U67" s="441"/>
      <c r="V67" s="1172"/>
      <c r="W67" s="1173"/>
      <c r="X67" s="441"/>
      <c r="Y67" s="1172"/>
      <c r="Z67" s="1173"/>
      <c r="AA67" s="441"/>
      <c r="AB67" s="1172"/>
      <c r="AC67" s="1173"/>
      <c r="AD67" s="441"/>
      <c r="AE67" s="1172"/>
      <c r="AF67" s="1173"/>
      <c r="AG67" s="441"/>
      <c r="AH67" s="1172"/>
      <c r="AI67" s="1173"/>
      <c r="AJ67" s="441"/>
      <c r="AK67" s="1172"/>
      <c r="AL67" s="1173"/>
      <c r="AM67" s="441"/>
      <c r="AN67" s="1172"/>
      <c r="AO67" s="1173"/>
      <c r="AP67" s="441"/>
      <c r="AQ67" s="1172"/>
      <c r="AR67" s="1173"/>
      <c r="AS67" s="441"/>
      <c r="AT67" s="1172"/>
      <c r="AU67" s="1173"/>
      <c r="AV67" s="441"/>
      <c r="AW67" s="1172"/>
      <c r="AX67" s="1173"/>
      <c r="AY67" s="441"/>
      <c r="AZ67" s="1172"/>
      <c r="BA67" s="1173"/>
      <c r="BB67" s="441"/>
      <c r="BC67" s="1172"/>
      <c r="BD67" s="1173"/>
      <c r="BE67" s="441"/>
      <c r="BF67" s="1172"/>
      <c r="BG67" s="1173"/>
      <c r="BH67" s="441"/>
      <c r="BI67" s="1172"/>
      <c r="BJ67" s="1173"/>
      <c r="BK67" s="145"/>
      <c r="BL67" s="146"/>
      <c r="BM67" s="146"/>
      <c r="BN67" s="146"/>
      <c r="BO67" s="146"/>
      <c r="BP67" s="146"/>
      <c r="BQ67" s="146"/>
      <c r="BR67" s="146"/>
      <c r="BS67" s="174"/>
      <c r="BT67" s="175"/>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c r="FA67" s="176"/>
      <c r="FB67" s="176"/>
      <c r="FC67" s="176"/>
      <c r="FD67" s="176"/>
      <c r="FE67" s="176"/>
      <c r="FF67" s="176"/>
      <c r="FG67" s="176"/>
      <c r="FH67" s="176"/>
      <c r="FI67" s="176"/>
      <c r="FJ67" s="176"/>
      <c r="FK67" s="176"/>
      <c r="FL67" s="176"/>
      <c r="FM67" s="176"/>
      <c r="FN67" s="176"/>
      <c r="FO67" s="176"/>
      <c r="FP67" s="176"/>
      <c r="FQ67" s="176"/>
      <c r="FR67" s="176"/>
      <c r="FS67" s="176"/>
      <c r="FT67" s="176"/>
      <c r="FU67" s="176"/>
      <c r="FV67" s="176"/>
      <c r="FW67" s="175"/>
      <c r="FX67" s="175"/>
      <c r="FY67" s="175"/>
      <c r="FZ67" s="175"/>
      <c r="GA67" s="175"/>
      <c r="GB67" s="175"/>
      <c r="GC67" s="175"/>
      <c r="GD67" s="175"/>
      <c r="GE67" s="175"/>
      <c r="GF67" s="175"/>
      <c r="GG67" s="175"/>
      <c r="GH67" s="175"/>
      <c r="GI67" s="175"/>
      <c r="GJ67" s="175"/>
      <c r="GK67" s="175"/>
      <c r="GL67" s="175"/>
      <c r="GM67" s="175"/>
      <c r="GN67" s="175"/>
      <c r="GO67" s="175"/>
      <c r="GP67" s="175"/>
      <c r="GQ67" s="175"/>
      <c r="GR67" s="175"/>
      <c r="GS67" s="175"/>
      <c r="GT67" s="175"/>
      <c r="GU67" s="175"/>
      <c r="GV67" s="175"/>
      <c r="GW67" s="175"/>
      <c r="GX67" s="175"/>
      <c r="GY67" s="175"/>
      <c r="GZ67" s="175"/>
      <c r="HA67" s="175"/>
      <c r="HB67" s="175"/>
      <c r="HC67" s="175"/>
      <c r="HD67" s="175"/>
      <c r="HE67" s="175"/>
      <c r="HF67" s="175"/>
      <c r="HG67" s="175"/>
      <c r="HH67" s="175"/>
      <c r="HI67" s="175"/>
      <c r="HJ67" s="175"/>
      <c r="HK67" s="175"/>
      <c r="HL67" s="175"/>
      <c r="HM67" s="175"/>
      <c r="HN67" s="175"/>
      <c r="HO67" s="175"/>
      <c r="HP67" s="175"/>
      <c r="HQ67" s="175"/>
      <c r="HR67" s="175"/>
      <c r="HS67" s="175"/>
      <c r="HT67" s="175"/>
      <c r="HU67" s="175"/>
      <c r="HV67" s="175"/>
      <c r="HW67" s="175"/>
      <c r="HX67" s="175"/>
      <c r="HY67" s="175"/>
      <c r="HZ67" s="175"/>
      <c r="IA67" s="175"/>
      <c r="IB67" s="175"/>
      <c r="IC67" s="175"/>
      <c r="ID67" s="175"/>
      <c r="IE67" s="175"/>
      <c r="IF67" s="175"/>
      <c r="IG67" s="175"/>
      <c r="IH67" s="175"/>
      <c r="II67" s="175"/>
      <c r="IJ67" s="175"/>
      <c r="IK67" s="175"/>
      <c r="IL67" s="175"/>
      <c r="IM67" s="175"/>
      <c r="IN67" s="175"/>
      <c r="IO67" s="175"/>
      <c r="IP67" s="175"/>
      <c r="IQ67" s="175"/>
      <c r="IR67" s="175"/>
      <c r="IS67" s="175"/>
      <c r="IT67" s="175"/>
      <c r="IU67" s="175"/>
      <c r="IV67" s="175"/>
      <c r="IW67" s="175"/>
      <c r="IX67" s="175"/>
      <c r="IY67" s="175"/>
      <c r="IZ67" s="175"/>
      <c r="JA67" s="175"/>
      <c r="JB67" s="175"/>
      <c r="JC67" s="175"/>
      <c r="JD67" s="175"/>
      <c r="JE67" s="175"/>
      <c r="JF67" s="175"/>
      <c r="JG67" s="175"/>
      <c r="JH67" s="175"/>
      <c r="JI67" s="175"/>
      <c r="JJ67" s="175"/>
      <c r="JK67" s="175"/>
    </row>
    <row r="68" spans="1:271" s="654" customFormat="1" ht="27" hidden="1" customHeight="1" outlineLevel="1" thickBot="1" x14ac:dyDescent="0.3">
      <c r="A68" s="648" t="str">
        <f>IF(B68="","","ATB 21")</f>
        <v>ATB 21</v>
      </c>
      <c r="B68" s="649" t="s">
        <v>171</v>
      </c>
      <c r="C68" s="650"/>
      <c r="D68" s="1174"/>
      <c r="E68" s="1175"/>
      <c r="F68" s="663"/>
      <c r="G68" s="1174"/>
      <c r="H68" s="1175"/>
      <c r="I68" s="663"/>
      <c r="J68" s="1174"/>
      <c r="K68" s="1175"/>
      <c r="L68" s="663"/>
      <c r="M68" s="1174"/>
      <c r="N68" s="1175"/>
      <c r="O68" s="663"/>
      <c r="P68" s="1174"/>
      <c r="Q68" s="1175"/>
      <c r="R68" s="663"/>
      <c r="S68" s="1174"/>
      <c r="T68" s="1175"/>
      <c r="U68" s="663"/>
      <c r="V68" s="1174"/>
      <c r="W68" s="1175"/>
      <c r="X68" s="663"/>
      <c r="Y68" s="1174"/>
      <c r="Z68" s="1175"/>
      <c r="AA68" s="663"/>
      <c r="AB68" s="1174"/>
      <c r="AC68" s="1175"/>
      <c r="AD68" s="663"/>
      <c r="AE68" s="1174"/>
      <c r="AF68" s="1175"/>
      <c r="AG68" s="663"/>
      <c r="AH68" s="1174"/>
      <c r="AI68" s="1175"/>
      <c r="AJ68" s="663"/>
      <c r="AK68" s="1174"/>
      <c r="AL68" s="1175"/>
      <c r="AM68" s="663"/>
      <c r="AN68" s="1174"/>
      <c r="AO68" s="1175"/>
      <c r="AP68" s="663"/>
      <c r="AQ68" s="1174"/>
      <c r="AR68" s="1175"/>
      <c r="AS68" s="663"/>
      <c r="AT68" s="1174"/>
      <c r="AU68" s="1175"/>
      <c r="AV68" s="663"/>
      <c r="AW68" s="1174"/>
      <c r="AX68" s="1175"/>
      <c r="AY68" s="663"/>
      <c r="AZ68" s="1174"/>
      <c r="BA68" s="1175"/>
      <c r="BB68" s="663"/>
      <c r="BC68" s="1174"/>
      <c r="BD68" s="1175"/>
      <c r="BE68" s="663"/>
      <c r="BF68" s="1174"/>
      <c r="BG68" s="1175"/>
      <c r="BH68" s="663"/>
      <c r="BI68" s="1174"/>
      <c r="BJ68" s="1175"/>
      <c r="BK68" s="664"/>
      <c r="BL68" s="665"/>
      <c r="BM68" s="665"/>
      <c r="BN68" s="665"/>
      <c r="BO68" s="665"/>
      <c r="BP68" s="665"/>
      <c r="BQ68" s="665"/>
      <c r="BR68" s="665"/>
      <c r="BS68" s="652"/>
      <c r="BT68" s="652"/>
      <c r="BU68" s="655"/>
      <c r="BV68" s="655"/>
      <c r="BW68" s="655"/>
      <c r="BX68" s="655"/>
      <c r="BY68" s="655"/>
      <c r="BZ68" s="655"/>
      <c r="CA68" s="655"/>
      <c r="CB68" s="655"/>
      <c r="CC68" s="655"/>
      <c r="CD68" s="655"/>
      <c r="CE68" s="655"/>
      <c r="CF68" s="655"/>
      <c r="CG68" s="655"/>
      <c r="CH68" s="655"/>
      <c r="CI68" s="655"/>
      <c r="CJ68" s="655"/>
      <c r="CK68" s="655"/>
      <c r="CL68" s="655"/>
      <c r="CM68" s="655"/>
      <c r="CN68" s="655"/>
      <c r="CO68" s="655"/>
      <c r="CP68" s="655"/>
      <c r="CQ68" s="655"/>
      <c r="CR68" s="655"/>
      <c r="CS68" s="655"/>
      <c r="CT68" s="655"/>
      <c r="CU68" s="655"/>
      <c r="CV68" s="655"/>
      <c r="CW68" s="655"/>
      <c r="CX68" s="655"/>
      <c r="CY68" s="655"/>
      <c r="CZ68" s="655"/>
      <c r="DA68" s="655"/>
      <c r="DB68" s="655"/>
      <c r="DC68" s="655"/>
      <c r="DD68" s="655"/>
      <c r="DE68" s="655"/>
      <c r="DF68" s="655"/>
      <c r="DG68" s="655"/>
      <c r="DH68" s="655"/>
      <c r="DI68" s="655"/>
      <c r="DJ68" s="655"/>
      <c r="DK68" s="655"/>
      <c r="DL68" s="655"/>
      <c r="DM68" s="655"/>
      <c r="DN68" s="655"/>
      <c r="DO68" s="655"/>
      <c r="DP68" s="655"/>
      <c r="DQ68" s="655"/>
      <c r="DR68" s="655"/>
      <c r="DS68" s="655"/>
      <c r="DT68" s="655"/>
      <c r="DU68" s="655"/>
      <c r="DV68" s="655"/>
      <c r="DW68" s="655"/>
      <c r="DX68" s="655"/>
      <c r="DY68" s="655"/>
      <c r="DZ68" s="655"/>
      <c r="EA68" s="655"/>
      <c r="EB68" s="655"/>
      <c r="EC68" s="655"/>
      <c r="ED68" s="655"/>
      <c r="EE68" s="655"/>
      <c r="EF68" s="655"/>
      <c r="EG68" s="655"/>
      <c r="EH68" s="655"/>
      <c r="EI68" s="655"/>
      <c r="EJ68" s="655"/>
      <c r="EK68" s="655"/>
      <c r="EL68" s="655"/>
      <c r="EM68" s="655"/>
      <c r="EN68" s="655"/>
      <c r="EO68" s="655"/>
      <c r="EP68" s="655"/>
      <c r="EQ68" s="655"/>
      <c r="ER68" s="655"/>
      <c r="ES68" s="655"/>
      <c r="ET68" s="655"/>
      <c r="EU68" s="655"/>
      <c r="EV68" s="655"/>
      <c r="EW68" s="655"/>
      <c r="EX68" s="655"/>
      <c r="EY68" s="655"/>
      <c r="EZ68" s="655"/>
      <c r="FA68" s="655"/>
      <c r="FB68" s="655"/>
      <c r="FC68" s="655"/>
      <c r="FD68" s="655"/>
      <c r="FE68" s="655"/>
      <c r="FF68" s="655"/>
      <c r="FG68" s="655"/>
      <c r="FH68" s="655"/>
      <c r="FI68" s="655"/>
      <c r="FJ68" s="655"/>
      <c r="FK68" s="655"/>
      <c r="FL68" s="655"/>
      <c r="FM68" s="655"/>
      <c r="FN68" s="655"/>
      <c r="FO68" s="655"/>
      <c r="FP68" s="655"/>
      <c r="FQ68" s="655"/>
      <c r="FR68" s="655"/>
      <c r="FS68" s="655"/>
      <c r="FT68" s="655"/>
      <c r="FU68" s="655"/>
      <c r="FV68" s="655"/>
      <c r="FW68" s="652"/>
      <c r="FX68" s="652"/>
      <c r="FY68" s="652"/>
      <c r="FZ68" s="652"/>
      <c r="GA68" s="652"/>
      <c r="GB68" s="652"/>
      <c r="GC68" s="652"/>
      <c r="GD68" s="652"/>
      <c r="GE68" s="652"/>
      <c r="GF68" s="652"/>
      <c r="GG68" s="652"/>
      <c r="GH68" s="652"/>
      <c r="GI68" s="652"/>
      <c r="GJ68" s="652"/>
      <c r="GK68" s="652"/>
      <c r="GL68" s="652"/>
      <c r="GM68" s="652"/>
      <c r="GN68" s="652"/>
      <c r="GO68" s="652"/>
      <c r="GP68" s="652"/>
      <c r="GQ68" s="652"/>
      <c r="GR68" s="652"/>
      <c r="GS68" s="652"/>
      <c r="GT68" s="652"/>
      <c r="GU68" s="652"/>
      <c r="GV68" s="652"/>
      <c r="GW68" s="652"/>
      <c r="GX68" s="652"/>
      <c r="GY68" s="652"/>
      <c r="GZ68" s="652"/>
      <c r="HA68" s="652"/>
      <c r="HB68" s="652"/>
      <c r="HC68" s="652"/>
      <c r="HD68" s="652"/>
      <c r="HE68" s="652"/>
      <c r="HF68" s="652"/>
      <c r="HG68" s="652"/>
      <c r="HH68" s="652"/>
      <c r="HI68" s="652"/>
      <c r="HJ68" s="653"/>
      <c r="HK68" s="653"/>
      <c r="HL68" s="653"/>
      <c r="HM68" s="653"/>
      <c r="HN68" s="653"/>
      <c r="HO68" s="653"/>
      <c r="HP68" s="653"/>
      <c r="HQ68" s="653"/>
      <c r="HR68" s="653"/>
      <c r="HS68" s="653"/>
      <c r="HT68" s="653"/>
      <c r="HU68" s="653"/>
      <c r="HV68" s="653"/>
      <c r="HW68" s="653"/>
      <c r="HX68" s="653"/>
      <c r="HY68" s="653"/>
      <c r="HZ68" s="653"/>
      <c r="IA68" s="653"/>
      <c r="IB68" s="653"/>
      <c r="IC68" s="653"/>
      <c r="ID68" s="653"/>
      <c r="IE68" s="653"/>
      <c r="IF68" s="653"/>
      <c r="IG68" s="653"/>
      <c r="IH68" s="653"/>
      <c r="II68" s="653"/>
      <c r="IJ68" s="653"/>
      <c r="IK68" s="653"/>
      <c r="IL68" s="653"/>
      <c r="IM68" s="653"/>
      <c r="IN68" s="653"/>
      <c r="IO68" s="653"/>
      <c r="IP68" s="653"/>
      <c r="IQ68" s="653"/>
      <c r="IR68" s="653"/>
      <c r="IS68" s="653"/>
      <c r="IT68" s="653"/>
      <c r="IU68" s="653"/>
      <c r="IV68" s="653"/>
      <c r="IW68" s="653"/>
      <c r="IX68" s="653"/>
      <c r="IY68" s="653"/>
      <c r="IZ68" s="653"/>
      <c r="JA68" s="653"/>
      <c r="JB68" s="653"/>
      <c r="JC68" s="653"/>
      <c r="JD68" s="653"/>
      <c r="JE68" s="653"/>
      <c r="JF68" s="653"/>
      <c r="JG68" s="653"/>
      <c r="JH68" s="653"/>
      <c r="JI68" s="653"/>
      <c r="JJ68" s="653"/>
      <c r="JK68" s="653"/>
    </row>
    <row r="69" spans="1:271" s="427" customFormat="1" ht="127.5" hidden="1" customHeight="1" outlineLevel="1" x14ac:dyDescent="0.25">
      <c r="A69" s="63"/>
      <c r="B69" s="317" t="str">
        <f>IF($B68=$B$126,$D$126,IF($B68=$B$127,$D$127,IF($B68=$B$128,$D$128,IF($B68=$B$129,$D$129,IF($B68=$B$130,$D$130,IF($B68=$B$131,$D$131,IF($B68=$B$132,$D$132,IF($B68=$B$133,$D$133,IF($B68=$B$134,$D$134,IF($B68=$B$135,$D$135,IF($B68=$B$136,$D$136,IF($B68=$B$137,$D$137,IF($B68=$B$138,$D$138,IF($B68=$B$139,$D$139,IF($B68=$B$140,$D$140,IF($B68=$B$141,$D$141,IF($B68=$B$142,$D$142,IF($B68=$B$143,$D$143,IF($B68=$B$144,$D$144,IF($B68=$B$145,$D$145,IF($B68=$B$146,$D$146,IF($B68=$B$147,$D$147,IF($B68=$B$148,$D$148,IF($B68=$B$149,$D$149,IF($B68=$B$150,$D$150,IF($B68=$B$151,$D$151,IF($B68=$B$152,$D$152,IF($B68=$B$153,$D$153,IF($B68=$B$154,$D$154,IF($B68=$B$155,$D$155,IF($B68=$B$156,$D$156,IF($B68=$B$157,$D$157,IF($B68=$B$158,$D$158,IF($B68=$B$159,$D$159,IF($B68=$B$160,$D$160,IF($B68=$B$161,$D$161,IF($B68=$B$162,$D$162,IF($B68=$B$163,$D$163,IF($B68=$B$164,$D$164,IF($B68=$B$165,$D$165))))))))))))))))))))))))))))))))))))))))</f>
        <v>Beschreibung</v>
      </c>
      <c r="C69" s="128"/>
      <c r="D69" s="1176"/>
      <c r="E69" s="1177"/>
      <c r="F69" s="441"/>
      <c r="G69" s="1176"/>
      <c r="H69" s="1177"/>
      <c r="I69" s="441"/>
      <c r="J69" s="1176"/>
      <c r="K69" s="1177"/>
      <c r="L69" s="441"/>
      <c r="M69" s="1176"/>
      <c r="N69" s="1177"/>
      <c r="O69" s="441"/>
      <c r="P69" s="1176"/>
      <c r="Q69" s="1177"/>
      <c r="R69" s="441"/>
      <c r="S69" s="1176"/>
      <c r="T69" s="1177"/>
      <c r="U69" s="441"/>
      <c r="V69" s="1176"/>
      <c r="W69" s="1177"/>
      <c r="X69" s="441"/>
      <c r="Y69" s="1176"/>
      <c r="Z69" s="1177"/>
      <c r="AA69" s="441"/>
      <c r="AB69" s="1176"/>
      <c r="AC69" s="1177"/>
      <c r="AD69" s="441"/>
      <c r="AE69" s="1176"/>
      <c r="AF69" s="1177"/>
      <c r="AG69" s="441"/>
      <c r="AH69" s="1176"/>
      <c r="AI69" s="1177"/>
      <c r="AJ69" s="441"/>
      <c r="AK69" s="1176"/>
      <c r="AL69" s="1177"/>
      <c r="AM69" s="441"/>
      <c r="AN69" s="1176"/>
      <c r="AO69" s="1177"/>
      <c r="AP69" s="441"/>
      <c r="AQ69" s="1176"/>
      <c r="AR69" s="1177"/>
      <c r="AS69" s="441"/>
      <c r="AT69" s="1176"/>
      <c r="AU69" s="1177"/>
      <c r="AV69" s="441"/>
      <c r="AW69" s="1176"/>
      <c r="AX69" s="1177"/>
      <c r="AY69" s="441"/>
      <c r="AZ69" s="1176"/>
      <c r="BA69" s="1177"/>
      <c r="BB69" s="441"/>
      <c r="BC69" s="1176"/>
      <c r="BD69" s="1177"/>
      <c r="BE69" s="441"/>
      <c r="BF69" s="1176"/>
      <c r="BG69" s="1177"/>
      <c r="BH69" s="441"/>
      <c r="BI69" s="1176"/>
      <c r="BJ69" s="1177"/>
      <c r="BK69" s="145"/>
      <c r="BL69" s="146"/>
      <c r="BM69" s="146"/>
      <c r="BN69" s="146"/>
      <c r="BO69" s="146"/>
      <c r="BP69" s="146"/>
      <c r="BQ69" s="146"/>
      <c r="BR69" s="146"/>
      <c r="BS69" s="174"/>
      <c r="BT69" s="174"/>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c r="EZ69" s="177"/>
      <c r="FA69" s="177"/>
      <c r="FB69" s="177"/>
      <c r="FC69" s="177"/>
      <c r="FD69" s="177"/>
      <c r="FE69" s="177"/>
      <c r="FF69" s="177"/>
      <c r="FG69" s="177"/>
      <c r="FH69" s="177"/>
      <c r="FI69" s="177"/>
      <c r="FJ69" s="177"/>
      <c r="FK69" s="177"/>
      <c r="FL69" s="177"/>
      <c r="FM69" s="177"/>
      <c r="FN69" s="177"/>
      <c r="FO69" s="177"/>
      <c r="FP69" s="177"/>
      <c r="FQ69" s="177"/>
      <c r="FR69" s="177"/>
      <c r="FS69" s="177"/>
      <c r="FT69" s="177"/>
      <c r="FU69" s="177"/>
      <c r="FV69" s="177"/>
      <c r="FW69" s="174"/>
      <c r="FX69" s="174"/>
      <c r="FY69" s="174"/>
      <c r="FZ69" s="174"/>
      <c r="GA69" s="174"/>
      <c r="GB69" s="174"/>
      <c r="GC69" s="174"/>
      <c r="GD69" s="174"/>
      <c r="GE69" s="174"/>
      <c r="GF69" s="174"/>
      <c r="GG69" s="174"/>
      <c r="GH69" s="174"/>
      <c r="GI69" s="174"/>
      <c r="GJ69" s="174"/>
      <c r="GK69" s="174"/>
      <c r="GL69" s="174"/>
      <c r="GM69" s="174"/>
      <c r="GN69" s="174"/>
      <c r="GO69" s="174"/>
      <c r="GP69" s="174"/>
      <c r="GQ69" s="174"/>
      <c r="GR69" s="174"/>
      <c r="GS69" s="174"/>
      <c r="GT69" s="174"/>
      <c r="GU69" s="174"/>
      <c r="GV69" s="174"/>
      <c r="GW69" s="174"/>
      <c r="GX69" s="174"/>
      <c r="GY69" s="174"/>
      <c r="GZ69" s="174"/>
      <c r="HA69" s="174"/>
      <c r="HB69" s="174"/>
      <c r="HC69" s="174"/>
      <c r="HD69" s="174"/>
      <c r="HE69" s="174"/>
      <c r="HF69" s="174"/>
      <c r="HG69" s="174"/>
      <c r="HH69" s="174"/>
      <c r="HI69" s="174"/>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c r="IW69" s="426"/>
      <c r="IX69" s="426"/>
      <c r="IY69" s="426"/>
      <c r="IZ69" s="426"/>
      <c r="JA69" s="426"/>
      <c r="JB69" s="426"/>
      <c r="JC69" s="426"/>
      <c r="JD69" s="426"/>
      <c r="JE69" s="426"/>
      <c r="JF69" s="426"/>
      <c r="JG69" s="426"/>
      <c r="JH69" s="426"/>
      <c r="JI69" s="426"/>
      <c r="JJ69" s="426"/>
      <c r="JK69" s="426"/>
    </row>
    <row r="70" spans="1:271" s="428" customFormat="1" ht="18" customHeight="1" collapsed="1" x14ac:dyDescent="0.25">
      <c r="A70" s="63"/>
      <c r="B70" s="374"/>
      <c r="C70" s="129"/>
      <c r="D70" s="1172"/>
      <c r="E70" s="1173"/>
      <c r="F70" s="441"/>
      <c r="G70" s="1172"/>
      <c r="H70" s="1173"/>
      <c r="I70" s="441"/>
      <c r="J70" s="1172"/>
      <c r="K70" s="1173"/>
      <c r="L70" s="441"/>
      <c r="M70" s="1172"/>
      <c r="N70" s="1173"/>
      <c r="O70" s="441"/>
      <c r="P70" s="1172"/>
      <c r="Q70" s="1173"/>
      <c r="R70" s="441"/>
      <c r="S70" s="1172"/>
      <c r="T70" s="1173"/>
      <c r="U70" s="441"/>
      <c r="V70" s="1172"/>
      <c r="W70" s="1173"/>
      <c r="X70" s="441"/>
      <c r="Y70" s="1172"/>
      <c r="Z70" s="1173"/>
      <c r="AA70" s="441"/>
      <c r="AB70" s="1172"/>
      <c r="AC70" s="1173"/>
      <c r="AD70" s="441"/>
      <c r="AE70" s="1172"/>
      <c r="AF70" s="1173"/>
      <c r="AG70" s="441"/>
      <c r="AH70" s="1172"/>
      <c r="AI70" s="1173"/>
      <c r="AJ70" s="441"/>
      <c r="AK70" s="1172"/>
      <c r="AL70" s="1173"/>
      <c r="AM70" s="441"/>
      <c r="AN70" s="1172"/>
      <c r="AO70" s="1173"/>
      <c r="AP70" s="441"/>
      <c r="AQ70" s="1172"/>
      <c r="AR70" s="1173"/>
      <c r="AS70" s="441"/>
      <c r="AT70" s="1172"/>
      <c r="AU70" s="1173"/>
      <c r="AV70" s="441"/>
      <c r="AW70" s="1172"/>
      <c r="AX70" s="1173"/>
      <c r="AY70" s="441"/>
      <c r="AZ70" s="1172"/>
      <c r="BA70" s="1173"/>
      <c r="BB70" s="441"/>
      <c r="BC70" s="1172"/>
      <c r="BD70" s="1173"/>
      <c r="BE70" s="441"/>
      <c r="BF70" s="1172"/>
      <c r="BG70" s="1173"/>
      <c r="BH70" s="441"/>
      <c r="BI70" s="1172"/>
      <c r="BJ70" s="1173"/>
      <c r="BK70" s="145"/>
      <c r="BL70" s="146"/>
      <c r="BM70" s="146"/>
      <c r="BN70" s="146"/>
      <c r="BO70" s="146"/>
      <c r="BP70" s="146"/>
      <c r="BQ70" s="146"/>
      <c r="BR70" s="146"/>
      <c r="BS70" s="174"/>
      <c r="BT70" s="175"/>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c r="FA70" s="176"/>
      <c r="FB70" s="176"/>
      <c r="FC70" s="176"/>
      <c r="FD70" s="176"/>
      <c r="FE70" s="176"/>
      <c r="FF70" s="176"/>
      <c r="FG70" s="176"/>
      <c r="FH70" s="176"/>
      <c r="FI70" s="176"/>
      <c r="FJ70" s="176"/>
      <c r="FK70" s="176"/>
      <c r="FL70" s="176"/>
      <c r="FM70" s="176"/>
      <c r="FN70" s="176"/>
      <c r="FO70" s="176"/>
      <c r="FP70" s="176"/>
      <c r="FQ70" s="176"/>
      <c r="FR70" s="176"/>
      <c r="FS70" s="176"/>
      <c r="FT70" s="176"/>
      <c r="FU70" s="176"/>
      <c r="FV70" s="176"/>
      <c r="FW70" s="175"/>
      <c r="FX70" s="175"/>
      <c r="FY70" s="175"/>
      <c r="FZ70" s="175"/>
      <c r="GA70" s="175"/>
      <c r="GB70" s="175"/>
      <c r="GC70" s="175"/>
      <c r="GD70" s="175"/>
      <c r="GE70" s="175"/>
      <c r="GF70" s="175"/>
      <c r="GG70" s="175"/>
      <c r="GH70" s="175"/>
      <c r="GI70" s="175"/>
      <c r="GJ70" s="175"/>
      <c r="GK70" s="175"/>
      <c r="GL70" s="175"/>
      <c r="GM70" s="175"/>
      <c r="GN70" s="175"/>
      <c r="GO70" s="175"/>
      <c r="GP70" s="175"/>
      <c r="GQ70" s="175"/>
      <c r="GR70" s="175"/>
      <c r="GS70" s="175"/>
      <c r="GT70" s="175"/>
      <c r="GU70" s="175"/>
      <c r="GV70" s="175"/>
      <c r="GW70" s="175"/>
      <c r="GX70" s="175"/>
      <c r="GY70" s="175"/>
      <c r="GZ70" s="175"/>
      <c r="HA70" s="175"/>
      <c r="HB70" s="175"/>
      <c r="HC70" s="175"/>
      <c r="HD70" s="175"/>
      <c r="HE70" s="175"/>
      <c r="HF70" s="175"/>
      <c r="HG70" s="175"/>
      <c r="HH70" s="175"/>
      <c r="HI70" s="175"/>
      <c r="HJ70" s="175"/>
      <c r="HK70" s="175"/>
      <c r="HL70" s="175"/>
      <c r="HM70" s="175"/>
      <c r="HN70" s="175"/>
      <c r="HO70" s="175"/>
      <c r="HP70" s="175"/>
      <c r="HQ70" s="175"/>
      <c r="HR70" s="175"/>
      <c r="HS70" s="175"/>
      <c r="HT70" s="175"/>
      <c r="HU70" s="175"/>
      <c r="HV70" s="175"/>
      <c r="HW70" s="175"/>
      <c r="HX70" s="175"/>
      <c r="HY70" s="175"/>
      <c r="HZ70" s="175"/>
      <c r="IA70" s="175"/>
      <c r="IB70" s="175"/>
      <c r="IC70" s="175"/>
      <c r="ID70" s="175"/>
      <c r="IE70" s="175"/>
      <c r="IF70" s="175"/>
      <c r="IG70" s="175"/>
      <c r="IH70" s="175"/>
      <c r="II70" s="175"/>
      <c r="IJ70" s="175"/>
      <c r="IK70" s="175"/>
      <c r="IL70" s="175"/>
      <c r="IM70" s="175"/>
      <c r="IN70" s="175"/>
      <c r="IO70" s="175"/>
      <c r="IP70" s="175"/>
      <c r="IQ70" s="175"/>
      <c r="IR70" s="175"/>
      <c r="IS70" s="175"/>
      <c r="IT70" s="175"/>
      <c r="IU70" s="175"/>
      <c r="IV70" s="175"/>
      <c r="IW70" s="175"/>
      <c r="IX70" s="175"/>
      <c r="IY70" s="175"/>
      <c r="IZ70" s="175"/>
      <c r="JA70" s="175"/>
      <c r="JB70" s="175"/>
      <c r="JC70" s="175"/>
      <c r="JD70" s="175"/>
      <c r="JE70" s="175"/>
      <c r="JF70" s="175"/>
      <c r="JG70" s="175"/>
      <c r="JH70" s="175"/>
      <c r="JI70" s="175"/>
      <c r="JJ70" s="175"/>
      <c r="JK70" s="175"/>
    </row>
    <row r="71" spans="1:271" s="654" customFormat="1" ht="27" hidden="1" customHeight="1" outlineLevel="1" thickBot="1" x14ac:dyDescent="0.3">
      <c r="A71" s="648" t="str">
        <f>IF(B71="","","ATB 22")</f>
        <v>ATB 22</v>
      </c>
      <c r="B71" s="649" t="s">
        <v>171</v>
      </c>
      <c r="C71" s="650"/>
      <c r="D71" s="1174"/>
      <c r="E71" s="1175"/>
      <c r="F71" s="663"/>
      <c r="G71" s="1174"/>
      <c r="H71" s="1175"/>
      <c r="I71" s="663"/>
      <c r="J71" s="1174"/>
      <c r="K71" s="1175"/>
      <c r="L71" s="663"/>
      <c r="M71" s="1174"/>
      <c r="N71" s="1175"/>
      <c r="O71" s="663"/>
      <c r="P71" s="1174"/>
      <c r="Q71" s="1175"/>
      <c r="R71" s="663"/>
      <c r="S71" s="1174"/>
      <c r="T71" s="1175"/>
      <c r="U71" s="663"/>
      <c r="V71" s="1174"/>
      <c r="W71" s="1175"/>
      <c r="X71" s="663"/>
      <c r="Y71" s="1174"/>
      <c r="Z71" s="1175"/>
      <c r="AA71" s="663"/>
      <c r="AB71" s="1174"/>
      <c r="AC71" s="1175"/>
      <c r="AD71" s="663"/>
      <c r="AE71" s="1174"/>
      <c r="AF71" s="1175"/>
      <c r="AG71" s="663"/>
      <c r="AH71" s="1174"/>
      <c r="AI71" s="1175"/>
      <c r="AJ71" s="663"/>
      <c r="AK71" s="1174"/>
      <c r="AL71" s="1175"/>
      <c r="AM71" s="663"/>
      <c r="AN71" s="1174"/>
      <c r="AO71" s="1175"/>
      <c r="AP71" s="663"/>
      <c r="AQ71" s="1174"/>
      <c r="AR71" s="1175"/>
      <c r="AS71" s="663"/>
      <c r="AT71" s="1174"/>
      <c r="AU71" s="1175"/>
      <c r="AV71" s="663"/>
      <c r="AW71" s="1174"/>
      <c r="AX71" s="1175"/>
      <c r="AY71" s="663"/>
      <c r="AZ71" s="1174"/>
      <c r="BA71" s="1175"/>
      <c r="BB71" s="663"/>
      <c r="BC71" s="1174"/>
      <c r="BD71" s="1175"/>
      <c r="BE71" s="663"/>
      <c r="BF71" s="1174"/>
      <c r="BG71" s="1175"/>
      <c r="BH71" s="663"/>
      <c r="BI71" s="1174"/>
      <c r="BJ71" s="1175"/>
      <c r="BK71" s="664"/>
      <c r="BL71" s="665"/>
      <c r="BM71" s="665"/>
      <c r="BN71" s="665"/>
      <c r="BO71" s="665"/>
      <c r="BP71" s="665"/>
      <c r="BQ71" s="665"/>
      <c r="BR71" s="665"/>
      <c r="BS71" s="652"/>
      <c r="BT71" s="652"/>
      <c r="BU71" s="655"/>
      <c r="BV71" s="655"/>
      <c r="BW71" s="655"/>
      <c r="BX71" s="655"/>
      <c r="BY71" s="655"/>
      <c r="BZ71" s="655"/>
      <c r="CA71" s="655"/>
      <c r="CB71" s="655"/>
      <c r="CC71" s="655"/>
      <c r="CD71" s="655"/>
      <c r="CE71" s="655"/>
      <c r="CF71" s="655"/>
      <c r="CG71" s="655"/>
      <c r="CH71" s="655"/>
      <c r="CI71" s="655"/>
      <c r="CJ71" s="655"/>
      <c r="CK71" s="655"/>
      <c r="CL71" s="655"/>
      <c r="CM71" s="655"/>
      <c r="CN71" s="655"/>
      <c r="CO71" s="655"/>
      <c r="CP71" s="655"/>
      <c r="CQ71" s="655"/>
      <c r="CR71" s="655"/>
      <c r="CS71" s="655"/>
      <c r="CT71" s="655"/>
      <c r="CU71" s="655"/>
      <c r="CV71" s="655"/>
      <c r="CW71" s="655"/>
      <c r="CX71" s="655"/>
      <c r="CY71" s="655"/>
      <c r="CZ71" s="655"/>
      <c r="DA71" s="655"/>
      <c r="DB71" s="655"/>
      <c r="DC71" s="655"/>
      <c r="DD71" s="655"/>
      <c r="DE71" s="655"/>
      <c r="DF71" s="655"/>
      <c r="DG71" s="655"/>
      <c r="DH71" s="655"/>
      <c r="DI71" s="655"/>
      <c r="DJ71" s="655"/>
      <c r="DK71" s="655"/>
      <c r="DL71" s="655"/>
      <c r="DM71" s="655"/>
      <c r="DN71" s="655"/>
      <c r="DO71" s="655"/>
      <c r="DP71" s="655"/>
      <c r="DQ71" s="655"/>
      <c r="DR71" s="655"/>
      <c r="DS71" s="655"/>
      <c r="DT71" s="655"/>
      <c r="DU71" s="655"/>
      <c r="DV71" s="655"/>
      <c r="DW71" s="655"/>
      <c r="DX71" s="655"/>
      <c r="DY71" s="655"/>
      <c r="DZ71" s="655"/>
      <c r="EA71" s="655"/>
      <c r="EB71" s="655"/>
      <c r="EC71" s="655"/>
      <c r="ED71" s="655"/>
      <c r="EE71" s="655"/>
      <c r="EF71" s="655"/>
      <c r="EG71" s="655"/>
      <c r="EH71" s="655"/>
      <c r="EI71" s="655"/>
      <c r="EJ71" s="655"/>
      <c r="EK71" s="655"/>
      <c r="EL71" s="655"/>
      <c r="EM71" s="655"/>
      <c r="EN71" s="655"/>
      <c r="EO71" s="655"/>
      <c r="EP71" s="655"/>
      <c r="EQ71" s="655"/>
      <c r="ER71" s="655"/>
      <c r="ES71" s="655"/>
      <c r="ET71" s="655"/>
      <c r="EU71" s="655"/>
      <c r="EV71" s="655"/>
      <c r="EW71" s="655"/>
      <c r="EX71" s="655"/>
      <c r="EY71" s="655"/>
      <c r="EZ71" s="655"/>
      <c r="FA71" s="655"/>
      <c r="FB71" s="655"/>
      <c r="FC71" s="655"/>
      <c r="FD71" s="655"/>
      <c r="FE71" s="655"/>
      <c r="FF71" s="655"/>
      <c r="FG71" s="655"/>
      <c r="FH71" s="655"/>
      <c r="FI71" s="655"/>
      <c r="FJ71" s="655"/>
      <c r="FK71" s="655"/>
      <c r="FL71" s="655"/>
      <c r="FM71" s="655"/>
      <c r="FN71" s="655"/>
      <c r="FO71" s="655"/>
      <c r="FP71" s="655"/>
      <c r="FQ71" s="655"/>
      <c r="FR71" s="655"/>
      <c r="FS71" s="655"/>
      <c r="FT71" s="655"/>
      <c r="FU71" s="655"/>
      <c r="FV71" s="655"/>
      <c r="FW71" s="652"/>
      <c r="FX71" s="652"/>
      <c r="FY71" s="652"/>
      <c r="FZ71" s="652"/>
      <c r="GA71" s="652"/>
      <c r="GB71" s="652"/>
      <c r="GC71" s="652"/>
      <c r="GD71" s="652"/>
      <c r="GE71" s="652"/>
      <c r="GF71" s="652"/>
      <c r="GG71" s="652"/>
      <c r="GH71" s="652"/>
      <c r="GI71" s="652"/>
      <c r="GJ71" s="652"/>
      <c r="GK71" s="652"/>
      <c r="GL71" s="652"/>
      <c r="GM71" s="652"/>
      <c r="GN71" s="652"/>
      <c r="GO71" s="652"/>
      <c r="GP71" s="652"/>
      <c r="GQ71" s="652"/>
      <c r="GR71" s="652"/>
      <c r="GS71" s="652"/>
      <c r="GT71" s="652"/>
      <c r="GU71" s="652"/>
      <c r="GV71" s="652"/>
      <c r="GW71" s="652"/>
      <c r="GX71" s="652"/>
      <c r="GY71" s="652"/>
      <c r="GZ71" s="652"/>
      <c r="HA71" s="652"/>
      <c r="HB71" s="652"/>
      <c r="HC71" s="652"/>
      <c r="HD71" s="652"/>
      <c r="HE71" s="652"/>
      <c r="HF71" s="652"/>
      <c r="HG71" s="652"/>
      <c r="HH71" s="652"/>
      <c r="HI71" s="652"/>
      <c r="HJ71" s="653"/>
      <c r="HK71" s="653"/>
      <c r="HL71" s="653"/>
      <c r="HM71" s="653"/>
      <c r="HN71" s="653"/>
      <c r="HO71" s="653"/>
      <c r="HP71" s="653"/>
      <c r="HQ71" s="653"/>
      <c r="HR71" s="653"/>
      <c r="HS71" s="653"/>
      <c r="HT71" s="653"/>
      <c r="HU71" s="653"/>
      <c r="HV71" s="653"/>
      <c r="HW71" s="653"/>
      <c r="HX71" s="653"/>
      <c r="HY71" s="653"/>
      <c r="HZ71" s="653"/>
      <c r="IA71" s="653"/>
      <c r="IB71" s="653"/>
      <c r="IC71" s="653"/>
      <c r="ID71" s="653"/>
      <c r="IE71" s="653"/>
      <c r="IF71" s="653"/>
      <c r="IG71" s="653"/>
      <c r="IH71" s="653"/>
      <c r="II71" s="653"/>
      <c r="IJ71" s="653"/>
      <c r="IK71" s="653"/>
      <c r="IL71" s="653"/>
      <c r="IM71" s="653"/>
      <c r="IN71" s="653"/>
      <c r="IO71" s="653"/>
      <c r="IP71" s="653"/>
      <c r="IQ71" s="653"/>
      <c r="IR71" s="653"/>
      <c r="IS71" s="653"/>
      <c r="IT71" s="653"/>
      <c r="IU71" s="653"/>
      <c r="IV71" s="653"/>
      <c r="IW71" s="653"/>
      <c r="IX71" s="653"/>
      <c r="IY71" s="653"/>
      <c r="IZ71" s="653"/>
      <c r="JA71" s="653"/>
      <c r="JB71" s="653"/>
      <c r="JC71" s="653"/>
      <c r="JD71" s="653"/>
      <c r="JE71" s="653"/>
      <c r="JF71" s="653"/>
      <c r="JG71" s="653"/>
      <c r="JH71" s="653"/>
      <c r="JI71" s="653"/>
      <c r="JJ71" s="653"/>
      <c r="JK71" s="653"/>
    </row>
    <row r="72" spans="1:271" s="427" customFormat="1" ht="127.5" hidden="1" customHeight="1" outlineLevel="1" x14ac:dyDescent="0.25">
      <c r="A72" s="63"/>
      <c r="B72" s="317" t="str">
        <f>IF($B71=$B$126,$D$126,IF($B71=$B$127,$D$127,IF($B71=$B$128,$D$128,IF($B71=$B$129,$D$129,IF($B71=$B$130,$D$130,IF($B71=$B$131,$D$131,IF($B71=$B$132,$D$132,IF($B71=$B$133,$D$133,IF($B71=$B$134,$D$134,IF($B71=$B$135,$D$135,IF($B71=$B$136,$D$136,IF($B71=$B$137,$D$137,IF($B71=$B$138,$D$138,IF($B71=$B$139,$D$139,IF($B71=$B$140,$D$140,IF($B71=$B$141,$D$141,IF($B71=$B$142,$D$142,IF($B71=$B$143,$D$143,IF($B71=$B$144,$D$144,IF($B71=$B$145,$D$145,IF($B71=$B$146,$D$146,IF($B71=$B$147,$D$147,IF($B71=$B$148,$D$148,IF($B71=$B$149,$D$149,IF($B71=$B$150,$D$150,IF($B71=$B$151,$D$151,IF($B71=$B$152,$D$152,IF($B71=$B$153,$D$153,IF($B71=$B$154,$D$154,IF($B71=$B$155,$D$155,IF($B71=$B$156,$D$156,IF($B71=$B$157,$D$157,IF($B71=$B$158,$D$158,IF($B71=$B$159,$D$159,IF($B71=$B$160,$D$160,IF($B71=$B$161,$D$161,IF($B71=$B$162,$D$162,IF($B71=$B$163,$D$163,IF($B71=$B$164,$D$164,IF($B71=$B$165,$D$165))))))))))))))))))))))))))))))))))))))))</f>
        <v>Beschreibung</v>
      </c>
      <c r="C72" s="128"/>
      <c r="D72" s="1176"/>
      <c r="E72" s="1177"/>
      <c r="F72" s="441"/>
      <c r="G72" s="1176"/>
      <c r="H72" s="1177"/>
      <c r="I72" s="441"/>
      <c r="J72" s="1176"/>
      <c r="K72" s="1177"/>
      <c r="L72" s="441"/>
      <c r="M72" s="1176"/>
      <c r="N72" s="1177"/>
      <c r="O72" s="441"/>
      <c r="P72" s="1176"/>
      <c r="Q72" s="1177"/>
      <c r="R72" s="441"/>
      <c r="S72" s="1176"/>
      <c r="T72" s="1177"/>
      <c r="U72" s="441"/>
      <c r="V72" s="1176"/>
      <c r="W72" s="1177"/>
      <c r="X72" s="441"/>
      <c r="Y72" s="1176"/>
      <c r="Z72" s="1177"/>
      <c r="AA72" s="441"/>
      <c r="AB72" s="1176"/>
      <c r="AC72" s="1177"/>
      <c r="AD72" s="441"/>
      <c r="AE72" s="1176"/>
      <c r="AF72" s="1177"/>
      <c r="AG72" s="441"/>
      <c r="AH72" s="1176"/>
      <c r="AI72" s="1177"/>
      <c r="AJ72" s="441"/>
      <c r="AK72" s="1176"/>
      <c r="AL72" s="1177"/>
      <c r="AM72" s="441"/>
      <c r="AN72" s="1176"/>
      <c r="AO72" s="1177"/>
      <c r="AP72" s="441"/>
      <c r="AQ72" s="1176"/>
      <c r="AR72" s="1177"/>
      <c r="AS72" s="441"/>
      <c r="AT72" s="1176"/>
      <c r="AU72" s="1177"/>
      <c r="AV72" s="441"/>
      <c r="AW72" s="1176"/>
      <c r="AX72" s="1177"/>
      <c r="AY72" s="441"/>
      <c r="AZ72" s="1176"/>
      <c r="BA72" s="1177"/>
      <c r="BB72" s="441"/>
      <c r="BC72" s="1176"/>
      <c r="BD72" s="1177"/>
      <c r="BE72" s="441"/>
      <c r="BF72" s="1176"/>
      <c r="BG72" s="1177"/>
      <c r="BH72" s="441"/>
      <c r="BI72" s="1176"/>
      <c r="BJ72" s="1177"/>
      <c r="BK72" s="145"/>
      <c r="BL72" s="146"/>
      <c r="BM72" s="146"/>
      <c r="BN72" s="146"/>
      <c r="BO72" s="146"/>
      <c r="BP72" s="146"/>
      <c r="BQ72" s="146"/>
      <c r="BR72" s="146"/>
      <c r="BS72" s="174"/>
      <c r="BT72" s="174"/>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c r="FA72" s="177"/>
      <c r="FB72" s="177"/>
      <c r="FC72" s="177"/>
      <c r="FD72" s="177"/>
      <c r="FE72" s="177"/>
      <c r="FF72" s="177"/>
      <c r="FG72" s="177"/>
      <c r="FH72" s="177"/>
      <c r="FI72" s="177"/>
      <c r="FJ72" s="177"/>
      <c r="FK72" s="177"/>
      <c r="FL72" s="177"/>
      <c r="FM72" s="177"/>
      <c r="FN72" s="177"/>
      <c r="FO72" s="177"/>
      <c r="FP72" s="177"/>
      <c r="FQ72" s="177"/>
      <c r="FR72" s="177"/>
      <c r="FS72" s="177"/>
      <c r="FT72" s="177"/>
      <c r="FU72" s="177"/>
      <c r="FV72" s="177"/>
      <c r="FW72" s="174"/>
      <c r="FX72" s="174"/>
      <c r="FY72" s="174"/>
      <c r="FZ72" s="174"/>
      <c r="GA72" s="174"/>
      <c r="GB72" s="174"/>
      <c r="GC72" s="174"/>
      <c r="GD72" s="174"/>
      <c r="GE72" s="174"/>
      <c r="GF72" s="174"/>
      <c r="GG72" s="174"/>
      <c r="GH72" s="174"/>
      <c r="GI72" s="174"/>
      <c r="GJ72" s="174"/>
      <c r="GK72" s="174"/>
      <c r="GL72" s="174"/>
      <c r="GM72" s="174"/>
      <c r="GN72" s="174"/>
      <c r="GO72" s="174"/>
      <c r="GP72" s="174"/>
      <c r="GQ72" s="174"/>
      <c r="GR72" s="174"/>
      <c r="GS72" s="174"/>
      <c r="GT72" s="174"/>
      <c r="GU72" s="174"/>
      <c r="GV72" s="174"/>
      <c r="GW72" s="174"/>
      <c r="GX72" s="174"/>
      <c r="GY72" s="174"/>
      <c r="GZ72" s="174"/>
      <c r="HA72" s="174"/>
      <c r="HB72" s="174"/>
      <c r="HC72" s="174"/>
      <c r="HD72" s="174"/>
      <c r="HE72" s="174"/>
      <c r="HF72" s="174"/>
      <c r="HG72" s="174"/>
      <c r="HH72" s="174"/>
      <c r="HI72" s="174"/>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c r="IW72" s="426"/>
      <c r="IX72" s="426"/>
      <c r="IY72" s="426"/>
      <c r="IZ72" s="426"/>
      <c r="JA72" s="426"/>
      <c r="JB72" s="426"/>
      <c r="JC72" s="426"/>
      <c r="JD72" s="426"/>
      <c r="JE72" s="426"/>
      <c r="JF72" s="426"/>
      <c r="JG72" s="426"/>
      <c r="JH72" s="426"/>
      <c r="JI72" s="426"/>
      <c r="JJ72" s="426"/>
      <c r="JK72" s="426"/>
    </row>
    <row r="73" spans="1:271" s="428" customFormat="1" ht="18" customHeight="1" collapsed="1" x14ac:dyDescent="0.25">
      <c r="A73" s="63"/>
      <c r="B73" s="374"/>
      <c r="C73" s="129"/>
      <c r="D73" s="1172"/>
      <c r="E73" s="1173"/>
      <c r="F73" s="441"/>
      <c r="G73" s="1172"/>
      <c r="H73" s="1173"/>
      <c r="I73" s="441"/>
      <c r="J73" s="1172"/>
      <c r="K73" s="1173"/>
      <c r="L73" s="441"/>
      <c r="M73" s="1172"/>
      <c r="N73" s="1173"/>
      <c r="O73" s="441"/>
      <c r="P73" s="1172"/>
      <c r="Q73" s="1173"/>
      <c r="R73" s="441"/>
      <c r="S73" s="1172"/>
      <c r="T73" s="1173"/>
      <c r="U73" s="441"/>
      <c r="V73" s="1172"/>
      <c r="W73" s="1173"/>
      <c r="X73" s="441"/>
      <c r="Y73" s="1172"/>
      <c r="Z73" s="1173"/>
      <c r="AA73" s="441"/>
      <c r="AB73" s="1172"/>
      <c r="AC73" s="1173"/>
      <c r="AD73" s="441"/>
      <c r="AE73" s="1172"/>
      <c r="AF73" s="1173"/>
      <c r="AG73" s="441"/>
      <c r="AH73" s="1172"/>
      <c r="AI73" s="1173"/>
      <c r="AJ73" s="441"/>
      <c r="AK73" s="1172"/>
      <c r="AL73" s="1173"/>
      <c r="AM73" s="441"/>
      <c r="AN73" s="1172"/>
      <c r="AO73" s="1173"/>
      <c r="AP73" s="441"/>
      <c r="AQ73" s="1172"/>
      <c r="AR73" s="1173"/>
      <c r="AS73" s="441"/>
      <c r="AT73" s="1172"/>
      <c r="AU73" s="1173"/>
      <c r="AV73" s="441"/>
      <c r="AW73" s="1172"/>
      <c r="AX73" s="1173"/>
      <c r="AY73" s="441"/>
      <c r="AZ73" s="1172"/>
      <c r="BA73" s="1173"/>
      <c r="BB73" s="441"/>
      <c r="BC73" s="1172"/>
      <c r="BD73" s="1173"/>
      <c r="BE73" s="441"/>
      <c r="BF73" s="1172"/>
      <c r="BG73" s="1173"/>
      <c r="BH73" s="441"/>
      <c r="BI73" s="1172"/>
      <c r="BJ73" s="1173"/>
      <c r="BK73" s="145"/>
      <c r="BL73" s="146"/>
      <c r="BM73" s="146"/>
      <c r="BN73" s="146"/>
      <c r="BO73" s="146"/>
      <c r="BP73" s="146"/>
      <c r="BQ73" s="146"/>
      <c r="BR73" s="146"/>
      <c r="BS73" s="174"/>
      <c r="BT73" s="175"/>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5"/>
      <c r="FX73" s="175"/>
      <c r="FY73" s="175"/>
      <c r="FZ73" s="175"/>
      <c r="GA73" s="175"/>
      <c r="GB73" s="175"/>
      <c r="GC73" s="175"/>
      <c r="GD73" s="175"/>
      <c r="GE73" s="175"/>
      <c r="GF73" s="175"/>
      <c r="GG73" s="175"/>
      <c r="GH73" s="175"/>
      <c r="GI73" s="175"/>
      <c r="GJ73" s="175"/>
      <c r="GK73" s="175"/>
      <c r="GL73" s="175"/>
      <c r="GM73" s="175"/>
      <c r="GN73" s="175"/>
      <c r="GO73" s="175"/>
      <c r="GP73" s="175"/>
      <c r="GQ73" s="175"/>
      <c r="GR73" s="175"/>
      <c r="GS73" s="175"/>
      <c r="GT73" s="175"/>
      <c r="GU73" s="175"/>
      <c r="GV73" s="175"/>
      <c r="GW73" s="175"/>
      <c r="GX73" s="175"/>
      <c r="GY73" s="175"/>
      <c r="GZ73" s="175"/>
      <c r="HA73" s="175"/>
      <c r="HB73" s="175"/>
      <c r="HC73" s="175"/>
      <c r="HD73" s="175"/>
      <c r="HE73" s="175"/>
      <c r="HF73" s="175"/>
      <c r="HG73" s="175"/>
      <c r="HH73" s="175"/>
      <c r="HI73" s="175"/>
      <c r="HJ73" s="175"/>
      <c r="HK73" s="175"/>
      <c r="HL73" s="175"/>
      <c r="HM73" s="175"/>
      <c r="HN73" s="175"/>
      <c r="HO73" s="175"/>
      <c r="HP73" s="175"/>
      <c r="HQ73" s="175"/>
      <c r="HR73" s="175"/>
      <c r="HS73" s="175"/>
      <c r="HT73" s="175"/>
      <c r="HU73" s="175"/>
      <c r="HV73" s="175"/>
      <c r="HW73" s="175"/>
      <c r="HX73" s="175"/>
      <c r="HY73" s="175"/>
      <c r="HZ73" s="175"/>
      <c r="IA73" s="175"/>
      <c r="IB73" s="175"/>
      <c r="IC73" s="175"/>
      <c r="ID73" s="175"/>
      <c r="IE73" s="175"/>
      <c r="IF73" s="175"/>
      <c r="IG73" s="175"/>
      <c r="IH73" s="175"/>
      <c r="II73" s="175"/>
      <c r="IJ73" s="175"/>
      <c r="IK73" s="175"/>
      <c r="IL73" s="175"/>
      <c r="IM73" s="175"/>
      <c r="IN73" s="175"/>
      <c r="IO73" s="175"/>
      <c r="IP73" s="175"/>
      <c r="IQ73" s="175"/>
      <c r="IR73" s="175"/>
      <c r="IS73" s="175"/>
      <c r="IT73" s="175"/>
      <c r="IU73" s="175"/>
      <c r="IV73" s="175"/>
      <c r="IW73" s="175"/>
      <c r="IX73" s="175"/>
      <c r="IY73" s="175"/>
      <c r="IZ73" s="175"/>
      <c r="JA73" s="175"/>
      <c r="JB73" s="175"/>
      <c r="JC73" s="175"/>
      <c r="JD73" s="175"/>
      <c r="JE73" s="175"/>
      <c r="JF73" s="175"/>
      <c r="JG73" s="175"/>
      <c r="JH73" s="175"/>
      <c r="JI73" s="175"/>
      <c r="JJ73" s="175"/>
      <c r="JK73" s="175"/>
    </row>
    <row r="74" spans="1:271" s="654" customFormat="1" ht="27" hidden="1" customHeight="1" outlineLevel="1" thickBot="1" x14ac:dyDescent="0.3">
      <c r="A74" s="648" t="str">
        <f>IF(B74="","","ATB 23")</f>
        <v>ATB 23</v>
      </c>
      <c r="B74" s="649" t="s">
        <v>171</v>
      </c>
      <c r="C74" s="650"/>
      <c r="D74" s="1174"/>
      <c r="E74" s="1175"/>
      <c r="F74" s="663"/>
      <c r="G74" s="1174"/>
      <c r="H74" s="1175"/>
      <c r="I74" s="663"/>
      <c r="J74" s="1174"/>
      <c r="K74" s="1175"/>
      <c r="L74" s="663"/>
      <c r="M74" s="1174"/>
      <c r="N74" s="1175"/>
      <c r="O74" s="663"/>
      <c r="P74" s="1174"/>
      <c r="Q74" s="1175"/>
      <c r="R74" s="663"/>
      <c r="S74" s="1174"/>
      <c r="T74" s="1175"/>
      <c r="U74" s="663"/>
      <c r="V74" s="1174"/>
      <c r="W74" s="1175"/>
      <c r="X74" s="663"/>
      <c r="Y74" s="1174"/>
      <c r="Z74" s="1175"/>
      <c r="AA74" s="663"/>
      <c r="AB74" s="1174"/>
      <c r="AC74" s="1175"/>
      <c r="AD74" s="663"/>
      <c r="AE74" s="1174"/>
      <c r="AF74" s="1175"/>
      <c r="AG74" s="663"/>
      <c r="AH74" s="1174"/>
      <c r="AI74" s="1175"/>
      <c r="AJ74" s="663"/>
      <c r="AK74" s="1174"/>
      <c r="AL74" s="1175"/>
      <c r="AM74" s="663"/>
      <c r="AN74" s="1174"/>
      <c r="AO74" s="1175"/>
      <c r="AP74" s="663"/>
      <c r="AQ74" s="1174"/>
      <c r="AR74" s="1175"/>
      <c r="AS74" s="663"/>
      <c r="AT74" s="1174"/>
      <c r="AU74" s="1175"/>
      <c r="AV74" s="663"/>
      <c r="AW74" s="1174"/>
      <c r="AX74" s="1175"/>
      <c r="AY74" s="663"/>
      <c r="AZ74" s="1174"/>
      <c r="BA74" s="1175"/>
      <c r="BB74" s="663"/>
      <c r="BC74" s="1174"/>
      <c r="BD74" s="1175"/>
      <c r="BE74" s="663"/>
      <c r="BF74" s="1174"/>
      <c r="BG74" s="1175"/>
      <c r="BH74" s="663"/>
      <c r="BI74" s="1174"/>
      <c r="BJ74" s="1175"/>
      <c r="BK74" s="664"/>
      <c r="BL74" s="665"/>
      <c r="BM74" s="665"/>
      <c r="BN74" s="665"/>
      <c r="BO74" s="665"/>
      <c r="BP74" s="665"/>
      <c r="BQ74" s="665"/>
      <c r="BR74" s="665"/>
      <c r="BS74" s="652"/>
      <c r="BT74" s="652"/>
      <c r="BU74" s="655"/>
      <c r="BV74" s="655"/>
      <c r="BW74" s="655"/>
      <c r="BX74" s="655"/>
      <c r="BY74" s="655"/>
      <c r="BZ74" s="655"/>
      <c r="CA74" s="655"/>
      <c r="CB74" s="655"/>
      <c r="CC74" s="655"/>
      <c r="CD74" s="655"/>
      <c r="CE74" s="655"/>
      <c r="CF74" s="655"/>
      <c r="CG74" s="655"/>
      <c r="CH74" s="655"/>
      <c r="CI74" s="655"/>
      <c r="CJ74" s="655"/>
      <c r="CK74" s="655"/>
      <c r="CL74" s="655"/>
      <c r="CM74" s="655"/>
      <c r="CN74" s="655"/>
      <c r="CO74" s="655"/>
      <c r="CP74" s="655"/>
      <c r="CQ74" s="655"/>
      <c r="CR74" s="655"/>
      <c r="CS74" s="655"/>
      <c r="CT74" s="655"/>
      <c r="CU74" s="655"/>
      <c r="CV74" s="655"/>
      <c r="CW74" s="655"/>
      <c r="CX74" s="655"/>
      <c r="CY74" s="655"/>
      <c r="CZ74" s="655"/>
      <c r="DA74" s="655"/>
      <c r="DB74" s="655"/>
      <c r="DC74" s="655"/>
      <c r="DD74" s="655"/>
      <c r="DE74" s="655"/>
      <c r="DF74" s="655"/>
      <c r="DG74" s="655"/>
      <c r="DH74" s="655"/>
      <c r="DI74" s="655"/>
      <c r="DJ74" s="655"/>
      <c r="DK74" s="655"/>
      <c r="DL74" s="655"/>
      <c r="DM74" s="655"/>
      <c r="DN74" s="655"/>
      <c r="DO74" s="655"/>
      <c r="DP74" s="655"/>
      <c r="DQ74" s="655"/>
      <c r="DR74" s="655"/>
      <c r="DS74" s="655"/>
      <c r="DT74" s="655"/>
      <c r="DU74" s="655"/>
      <c r="DV74" s="655"/>
      <c r="DW74" s="655"/>
      <c r="DX74" s="655"/>
      <c r="DY74" s="655"/>
      <c r="DZ74" s="655"/>
      <c r="EA74" s="655"/>
      <c r="EB74" s="655"/>
      <c r="EC74" s="655"/>
      <c r="ED74" s="655"/>
      <c r="EE74" s="655"/>
      <c r="EF74" s="655"/>
      <c r="EG74" s="655"/>
      <c r="EH74" s="655"/>
      <c r="EI74" s="655"/>
      <c r="EJ74" s="655"/>
      <c r="EK74" s="655"/>
      <c r="EL74" s="655"/>
      <c r="EM74" s="655"/>
      <c r="EN74" s="655"/>
      <c r="EO74" s="655"/>
      <c r="EP74" s="655"/>
      <c r="EQ74" s="655"/>
      <c r="ER74" s="655"/>
      <c r="ES74" s="655"/>
      <c r="ET74" s="655"/>
      <c r="EU74" s="655"/>
      <c r="EV74" s="655"/>
      <c r="EW74" s="655"/>
      <c r="EX74" s="655"/>
      <c r="EY74" s="655"/>
      <c r="EZ74" s="655"/>
      <c r="FA74" s="655"/>
      <c r="FB74" s="655"/>
      <c r="FC74" s="655"/>
      <c r="FD74" s="655"/>
      <c r="FE74" s="655"/>
      <c r="FF74" s="655"/>
      <c r="FG74" s="655"/>
      <c r="FH74" s="655"/>
      <c r="FI74" s="655"/>
      <c r="FJ74" s="655"/>
      <c r="FK74" s="655"/>
      <c r="FL74" s="655"/>
      <c r="FM74" s="655"/>
      <c r="FN74" s="655"/>
      <c r="FO74" s="655"/>
      <c r="FP74" s="655"/>
      <c r="FQ74" s="655"/>
      <c r="FR74" s="655"/>
      <c r="FS74" s="655"/>
      <c r="FT74" s="655"/>
      <c r="FU74" s="655"/>
      <c r="FV74" s="655"/>
      <c r="FW74" s="652"/>
      <c r="FX74" s="652"/>
      <c r="FY74" s="652"/>
      <c r="FZ74" s="652"/>
      <c r="GA74" s="652"/>
      <c r="GB74" s="652"/>
      <c r="GC74" s="652"/>
      <c r="GD74" s="652"/>
      <c r="GE74" s="652"/>
      <c r="GF74" s="652"/>
      <c r="GG74" s="652"/>
      <c r="GH74" s="652"/>
      <c r="GI74" s="652"/>
      <c r="GJ74" s="652"/>
      <c r="GK74" s="652"/>
      <c r="GL74" s="652"/>
      <c r="GM74" s="652"/>
      <c r="GN74" s="652"/>
      <c r="GO74" s="652"/>
      <c r="GP74" s="652"/>
      <c r="GQ74" s="652"/>
      <c r="GR74" s="652"/>
      <c r="GS74" s="652"/>
      <c r="GT74" s="652"/>
      <c r="GU74" s="652"/>
      <c r="GV74" s="652"/>
      <c r="GW74" s="652"/>
      <c r="GX74" s="652"/>
      <c r="GY74" s="652"/>
      <c r="GZ74" s="652"/>
      <c r="HA74" s="652"/>
      <c r="HB74" s="652"/>
      <c r="HC74" s="652"/>
      <c r="HD74" s="652"/>
      <c r="HE74" s="652"/>
      <c r="HF74" s="652"/>
      <c r="HG74" s="652"/>
      <c r="HH74" s="652"/>
      <c r="HI74" s="652"/>
      <c r="HJ74" s="653"/>
      <c r="HK74" s="653"/>
      <c r="HL74" s="653"/>
      <c r="HM74" s="653"/>
      <c r="HN74" s="653"/>
      <c r="HO74" s="653"/>
      <c r="HP74" s="653"/>
      <c r="HQ74" s="653"/>
      <c r="HR74" s="653"/>
      <c r="HS74" s="653"/>
      <c r="HT74" s="653"/>
      <c r="HU74" s="653"/>
      <c r="HV74" s="653"/>
      <c r="HW74" s="653"/>
      <c r="HX74" s="653"/>
      <c r="HY74" s="653"/>
      <c r="HZ74" s="653"/>
      <c r="IA74" s="653"/>
      <c r="IB74" s="653"/>
      <c r="IC74" s="653"/>
      <c r="ID74" s="653"/>
      <c r="IE74" s="653"/>
      <c r="IF74" s="653"/>
      <c r="IG74" s="653"/>
      <c r="IH74" s="653"/>
      <c r="II74" s="653"/>
      <c r="IJ74" s="653"/>
      <c r="IK74" s="653"/>
      <c r="IL74" s="653"/>
      <c r="IM74" s="653"/>
      <c r="IN74" s="653"/>
      <c r="IO74" s="653"/>
      <c r="IP74" s="653"/>
      <c r="IQ74" s="653"/>
      <c r="IR74" s="653"/>
      <c r="IS74" s="653"/>
      <c r="IT74" s="653"/>
      <c r="IU74" s="653"/>
      <c r="IV74" s="653"/>
      <c r="IW74" s="653"/>
      <c r="IX74" s="653"/>
      <c r="IY74" s="653"/>
      <c r="IZ74" s="653"/>
      <c r="JA74" s="653"/>
      <c r="JB74" s="653"/>
      <c r="JC74" s="653"/>
      <c r="JD74" s="653"/>
      <c r="JE74" s="653"/>
      <c r="JF74" s="653"/>
      <c r="JG74" s="653"/>
      <c r="JH74" s="653"/>
      <c r="JI74" s="653"/>
      <c r="JJ74" s="653"/>
      <c r="JK74" s="653"/>
    </row>
    <row r="75" spans="1:271" s="427" customFormat="1" ht="127.5" hidden="1" customHeight="1" outlineLevel="1" x14ac:dyDescent="0.25">
      <c r="A75" s="63"/>
      <c r="B75" s="317" t="str">
        <f>IF($B74=$B$126,$D$126,IF($B74=$B$127,$D$127,IF($B74=$B$128,$D$128,IF($B74=$B$129,$D$129,IF($B74=$B$130,$D$130,IF($B74=$B$131,$D$131,IF($B74=$B$132,$D$132,IF($B74=$B$133,$D$133,IF($B74=$B$134,$D$134,IF($B74=$B$135,$D$135,IF($B74=$B$136,$D$136,IF($B74=$B$137,$D$137,IF($B74=$B$138,$D$138,IF($B74=$B$139,$D$139,IF($B74=$B$140,$D$140,IF($B74=$B$141,$D$141,IF($B74=$B$142,$D$142,IF($B74=$B$143,$D$143,IF($B74=$B$144,$D$144,IF($B74=$B$145,$D$145,IF($B74=$B$146,$D$146,IF($B74=$B$147,$D$147,IF($B74=$B$148,$D$148,IF($B74=$B$149,$D$149,IF($B74=$B$150,$D$150,IF($B74=$B$151,$D$151,IF($B74=$B$152,$D$152,IF($B74=$B$153,$D$153,IF($B74=$B$154,$D$154,IF($B74=$B$155,$D$155,IF($B74=$B$156,$D$156,IF($B74=$B$157,$D$157,IF($B74=$B$158,$D$158,IF($B74=$B$159,$D$159,IF($B74=$B$160,$D$160,IF($B74=$B$161,$D$161,IF($B74=$B$162,$D$162,IF($B74=$B$163,$D$163,IF($B74=$B$164,$D$164,IF($B74=$B$165,$D$165))))))))))))))))))))))))))))))))))))))))</f>
        <v>Beschreibung</v>
      </c>
      <c r="C75" s="128"/>
      <c r="D75" s="1176"/>
      <c r="E75" s="1177"/>
      <c r="F75" s="441"/>
      <c r="G75" s="1176"/>
      <c r="H75" s="1177"/>
      <c r="I75" s="441"/>
      <c r="J75" s="1176"/>
      <c r="K75" s="1177"/>
      <c r="L75" s="441"/>
      <c r="M75" s="1176"/>
      <c r="N75" s="1177"/>
      <c r="O75" s="441"/>
      <c r="P75" s="1176"/>
      <c r="Q75" s="1177"/>
      <c r="R75" s="441"/>
      <c r="S75" s="1176"/>
      <c r="T75" s="1177"/>
      <c r="U75" s="441"/>
      <c r="V75" s="1176"/>
      <c r="W75" s="1177"/>
      <c r="X75" s="441"/>
      <c r="Y75" s="1176"/>
      <c r="Z75" s="1177"/>
      <c r="AA75" s="441"/>
      <c r="AB75" s="1176"/>
      <c r="AC75" s="1177"/>
      <c r="AD75" s="441"/>
      <c r="AE75" s="1176"/>
      <c r="AF75" s="1177"/>
      <c r="AG75" s="441"/>
      <c r="AH75" s="1176"/>
      <c r="AI75" s="1177"/>
      <c r="AJ75" s="441"/>
      <c r="AK75" s="1176"/>
      <c r="AL75" s="1177"/>
      <c r="AM75" s="441"/>
      <c r="AN75" s="1176"/>
      <c r="AO75" s="1177"/>
      <c r="AP75" s="441"/>
      <c r="AQ75" s="1176"/>
      <c r="AR75" s="1177"/>
      <c r="AS75" s="441"/>
      <c r="AT75" s="1176"/>
      <c r="AU75" s="1177"/>
      <c r="AV75" s="441"/>
      <c r="AW75" s="1176"/>
      <c r="AX75" s="1177"/>
      <c r="AY75" s="441"/>
      <c r="AZ75" s="1176"/>
      <c r="BA75" s="1177"/>
      <c r="BB75" s="441"/>
      <c r="BC75" s="1176"/>
      <c r="BD75" s="1177"/>
      <c r="BE75" s="441"/>
      <c r="BF75" s="1176"/>
      <c r="BG75" s="1177"/>
      <c r="BH75" s="441"/>
      <c r="BI75" s="1176"/>
      <c r="BJ75" s="1177"/>
      <c r="BK75" s="145"/>
      <c r="BL75" s="146"/>
      <c r="BM75" s="146"/>
      <c r="BN75" s="146"/>
      <c r="BO75" s="146"/>
      <c r="BP75" s="146"/>
      <c r="BQ75" s="146"/>
      <c r="BR75" s="146"/>
      <c r="BS75" s="174"/>
      <c r="BT75" s="174"/>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7"/>
      <c r="FS75" s="177"/>
      <c r="FT75" s="177"/>
      <c r="FU75" s="177"/>
      <c r="FV75" s="177"/>
      <c r="FW75" s="174"/>
      <c r="FX75" s="174"/>
      <c r="FY75" s="174"/>
      <c r="FZ75" s="174"/>
      <c r="GA75" s="174"/>
      <c r="GB75" s="174"/>
      <c r="GC75" s="174"/>
      <c r="GD75" s="174"/>
      <c r="GE75" s="174"/>
      <c r="GF75" s="174"/>
      <c r="GG75" s="174"/>
      <c r="GH75" s="174"/>
      <c r="GI75" s="174"/>
      <c r="GJ75" s="174"/>
      <c r="GK75" s="174"/>
      <c r="GL75" s="174"/>
      <c r="GM75" s="174"/>
      <c r="GN75" s="174"/>
      <c r="GO75" s="174"/>
      <c r="GP75" s="174"/>
      <c r="GQ75" s="174"/>
      <c r="GR75" s="174"/>
      <c r="GS75" s="174"/>
      <c r="GT75" s="174"/>
      <c r="GU75" s="174"/>
      <c r="GV75" s="174"/>
      <c r="GW75" s="174"/>
      <c r="GX75" s="174"/>
      <c r="GY75" s="174"/>
      <c r="GZ75" s="174"/>
      <c r="HA75" s="174"/>
      <c r="HB75" s="174"/>
      <c r="HC75" s="174"/>
      <c r="HD75" s="174"/>
      <c r="HE75" s="174"/>
      <c r="HF75" s="174"/>
      <c r="HG75" s="174"/>
      <c r="HH75" s="174"/>
      <c r="HI75" s="174"/>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c r="IW75" s="426"/>
      <c r="IX75" s="426"/>
      <c r="IY75" s="426"/>
      <c r="IZ75" s="426"/>
      <c r="JA75" s="426"/>
      <c r="JB75" s="426"/>
      <c r="JC75" s="426"/>
      <c r="JD75" s="426"/>
      <c r="JE75" s="426"/>
      <c r="JF75" s="426"/>
      <c r="JG75" s="426"/>
      <c r="JH75" s="426"/>
      <c r="JI75" s="426"/>
      <c r="JJ75" s="426"/>
      <c r="JK75" s="426"/>
    </row>
    <row r="76" spans="1:271" s="428" customFormat="1" ht="18" customHeight="1" collapsed="1" x14ac:dyDescent="0.25">
      <c r="A76" s="63"/>
      <c r="B76" s="374"/>
      <c r="C76" s="129"/>
      <c r="D76" s="1172"/>
      <c r="E76" s="1173"/>
      <c r="F76" s="441"/>
      <c r="G76" s="1172"/>
      <c r="H76" s="1173"/>
      <c r="I76" s="441"/>
      <c r="J76" s="1172"/>
      <c r="K76" s="1173"/>
      <c r="L76" s="441"/>
      <c r="M76" s="1172"/>
      <c r="N76" s="1173"/>
      <c r="O76" s="441"/>
      <c r="P76" s="1172"/>
      <c r="Q76" s="1173"/>
      <c r="R76" s="441"/>
      <c r="S76" s="1172"/>
      <c r="T76" s="1173"/>
      <c r="U76" s="441"/>
      <c r="V76" s="1172"/>
      <c r="W76" s="1173"/>
      <c r="X76" s="441"/>
      <c r="Y76" s="1172"/>
      <c r="Z76" s="1173"/>
      <c r="AA76" s="441"/>
      <c r="AB76" s="1172"/>
      <c r="AC76" s="1173"/>
      <c r="AD76" s="441"/>
      <c r="AE76" s="1172"/>
      <c r="AF76" s="1173"/>
      <c r="AG76" s="441"/>
      <c r="AH76" s="1172"/>
      <c r="AI76" s="1173"/>
      <c r="AJ76" s="441"/>
      <c r="AK76" s="1172"/>
      <c r="AL76" s="1173"/>
      <c r="AM76" s="441"/>
      <c r="AN76" s="1172"/>
      <c r="AO76" s="1173"/>
      <c r="AP76" s="441"/>
      <c r="AQ76" s="1172"/>
      <c r="AR76" s="1173"/>
      <c r="AS76" s="441"/>
      <c r="AT76" s="1172"/>
      <c r="AU76" s="1173"/>
      <c r="AV76" s="441"/>
      <c r="AW76" s="1172"/>
      <c r="AX76" s="1173"/>
      <c r="AY76" s="441"/>
      <c r="AZ76" s="1172"/>
      <c r="BA76" s="1173"/>
      <c r="BB76" s="441"/>
      <c r="BC76" s="1172"/>
      <c r="BD76" s="1173"/>
      <c r="BE76" s="441"/>
      <c r="BF76" s="1172"/>
      <c r="BG76" s="1173"/>
      <c r="BH76" s="441"/>
      <c r="BI76" s="1172"/>
      <c r="BJ76" s="1173"/>
      <c r="BK76" s="145"/>
      <c r="BL76" s="146"/>
      <c r="BM76" s="146"/>
      <c r="BN76" s="146"/>
      <c r="BO76" s="146"/>
      <c r="BP76" s="146"/>
      <c r="BQ76" s="146"/>
      <c r="BR76" s="146"/>
      <c r="BS76" s="174"/>
      <c r="BT76" s="175"/>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M76" s="176"/>
      <c r="EN76" s="176"/>
      <c r="EO76" s="176"/>
      <c r="EP76" s="176"/>
      <c r="EQ76" s="176"/>
      <c r="ER76" s="176"/>
      <c r="ES76" s="176"/>
      <c r="ET76" s="176"/>
      <c r="EU76" s="176"/>
      <c r="EV76" s="176"/>
      <c r="EW76" s="176"/>
      <c r="EX76" s="176"/>
      <c r="EY76" s="176"/>
      <c r="EZ76" s="176"/>
      <c r="FA76" s="176"/>
      <c r="FB76" s="176"/>
      <c r="FC76" s="176"/>
      <c r="FD76" s="176"/>
      <c r="FE76" s="176"/>
      <c r="FF76" s="176"/>
      <c r="FG76" s="176"/>
      <c r="FH76" s="176"/>
      <c r="FI76" s="176"/>
      <c r="FJ76" s="176"/>
      <c r="FK76" s="176"/>
      <c r="FL76" s="176"/>
      <c r="FM76" s="176"/>
      <c r="FN76" s="176"/>
      <c r="FO76" s="176"/>
      <c r="FP76" s="176"/>
      <c r="FQ76" s="176"/>
      <c r="FR76" s="176"/>
      <c r="FS76" s="176"/>
      <c r="FT76" s="176"/>
      <c r="FU76" s="176"/>
      <c r="FV76" s="176"/>
      <c r="FW76" s="175"/>
      <c r="FX76" s="175"/>
      <c r="FY76" s="175"/>
      <c r="FZ76" s="175"/>
      <c r="GA76" s="175"/>
      <c r="GB76" s="175"/>
      <c r="GC76" s="175"/>
      <c r="GD76" s="175"/>
      <c r="GE76" s="175"/>
      <c r="GF76" s="175"/>
      <c r="GG76" s="175"/>
      <c r="GH76" s="175"/>
      <c r="GI76" s="175"/>
      <c r="GJ76" s="175"/>
      <c r="GK76" s="175"/>
      <c r="GL76" s="175"/>
      <c r="GM76" s="175"/>
      <c r="GN76" s="175"/>
      <c r="GO76" s="175"/>
      <c r="GP76" s="175"/>
      <c r="GQ76" s="175"/>
      <c r="GR76" s="175"/>
      <c r="GS76" s="175"/>
      <c r="GT76" s="175"/>
      <c r="GU76" s="175"/>
      <c r="GV76" s="175"/>
      <c r="GW76" s="175"/>
      <c r="GX76" s="175"/>
      <c r="GY76" s="175"/>
      <c r="GZ76" s="175"/>
      <c r="HA76" s="175"/>
      <c r="HB76" s="175"/>
      <c r="HC76" s="175"/>
      <c r="HD76" s="175"/>
      <c r="HE76" s="175"/>
      <c r="HF76" s="175"/>
      <c r="HG76" s="175"/>
      <c r="HH76" s="175"/>
      <c r="HI76" s="175"/>
      <c r="HJ76" s="175"/>
      <c r="HK76" s="175"/>
      <c r="HL76" s="175"/>
      <c r="HM76" s="175"/>
      <c r="HN76" s="175"/>
      <c r="HO76" s="175"/>
      <c r="HP76" s="175"/>
      <c r="HQ76" s="175"/>
      <c r="HR76" s="175"/>
      <c r="HS76" s="175"/>
      <c r="HT76" s="175"/>
      <c r="HU76" s="175"/>
      <c r="HV76" s="175"/>
      <c r="HW76" s="175"/>
      <c r="HX76" s="175"/>
      <c r="HY76" s="175"/>
      <c r="HZ76" s="175"/>
      <c r="IA76" s="175"/>
      <c r="IB76" s="175"/>
      <c r="IC76" s="175"/>
      <c r="ID76" s="175"/>
      <c r="IE76" s="175"/>
      <c r="IF76" s="175"/>
      <c r="IG76" s="175"/>
      <c r="IH76" s="175"/>
      <c r="II76" s="175"/>
      <c r="IJ76" s="175"/>
      <c r="IK76" s="175"/>
      <c r="IL76" s="175"/>
      <c r="IM76" s="175"/>
      <c r="IN76" s="175"/>
      <c r="IO76" s="175"/>
      <c r="IP76" s="175"/>
      <c r="IQ76" s="175"/>
      <c r="IR76" s="175"/>
      <c r="IS76" s="175"/>
      <c r="IT76" s="175"/>
      <c r="IU76" s="175"/>
      <c r="IV76" s="175"/>
      <c r="IW76" s="175"/>
      <c r="IX76" s="175"/>
      <c r="IY76" s="175"/>
      <c r="IZ76" s="175"/>
      <c r="JA76" s="175"/>
      <c r="JB76" s="175"/>
      <c r="JC76" s="175"/>
      <c r="JD76" s="175"/>
      <c r="JE76" s="175"/>
      <c r="JF76" s="175"/>
      <c r="JG76" s="175"/>
      <c r="JH76" s="175"/>
      <c r="JI76" s="175"/>
      <c r="JJ76" s="175"/>
      <c r="JK76" s="175"/>
    </row>
    <row r="77" spans="1:271" s="654" customFormat="1" ht="27" hidden="1" customHeight="1" outlineLevel="1" thickBot="1" x14ac:dyDescent="0.3">
      <c r="A77" s="648" t="str">
        <f>IF(B77="","","ATB 24")</f>
        <v>ATB 24</v>
      </c>
      <c r="B77" s="649" t="s">
        <v>171</v>
      </c>
      <c r="C77" s="650"/>
      <c r="D77" s="1174"/>
      <c r="E77" s="1175"/>
      <c r="F77" s="663"/>
      <c r="G77" s="1174"/>
      <c r="H77" s="1175"/>
      <c r="I77" s="663"/>
      <c r="J77" s="1174"/>
      <c r="K77" s="1175"/>
      <c r="L77" s="663"/>
      <c r="M77" s="1174"/>
      <c r="N77" s="1175"/>
      <c r="O77" s="663"/>
      <c r="P77" s="1174"/>
      <c r="Q77" s="1175"/>
      <c r="R77" s="663"/>
      <c r="S77" s="1174"/>
      <c r="T77" s="1175"/>
      <c r="U77" s="663"/>
      <c r="V77" s="1174"/>
      <c r="W77" s="1175"/>
      <c r="X77" s="663"/>
      <c r="Y77" s="1174"/>
      <c r="Z77" s="1175"/>
      <c r="AA77" s="663"/>
      <c r="AB77" s="1174"/>
      <c r="AC77" s="1175"/>
      <c r="AD77" s="663"/>
      <c r="AE77" s="1174"/>
      <c r="AF77" s="1175"/>
      <c r="AG77" s="663"/>
      <c r="AH77" s="1174"/>
      <c r="AI77" s="1175"/>
      <c r="AJ77" s="663"/>
      <c r="AK77" s="1174"/>
      <c r="AL77" s="1175"/>
      <c r="AM77" s="663"/>
      <c r="AN77" s="1174"/>
      <c r="AO77" s="1175"/>
      <c r="AP77" s="663"/>
      <c r="AQ77" s="1174"/>
      <c r="AR77" s="1175"/>
      <c r="AS77" s="663"/>
      <c r="AT77" s="1174"/>
      <c r="AU77" s="1175"/>
      <c r="AV77" s="663"/>
      <c r="AW77" s="1174"/>
      <c r="AX77" s="1175"/>
      <c r="AY77" s="663"/>
      <c r="AZ77" s="1174"/>
      <c r="BA77" s="1175"/>
      <c r="BB77" s="663"/>
      <c r="BC77" s="1174"/>
      <c r="BD77" s="1175"/>
      <c r="BE77" s="663"/>
      <c r="BF77" s="1174"/>
      <c r="BG77" s="1175"/>
      <c r="BH77" s="663"/>
      <c r="BI77" s="1174"/>
      <c r="BJ77" s="1175"/>
      <c r="BK77" s="664"/>
      <c r="BL77" s="665"/>
      <c r="BM77" s="665"/>
      <c r="BN77" s="665"/>
      <c r="BO77" s="665"/>
      <c r="BP77" s="665"/>
      <c r="BQ77" s="665"/>
      <c r="BR77" s="665"/>
      <c r="BS77" s="652"/>
      <c r="BT77" s="652"/>
      <c r="BU77" s="655"/>
      <c r="BV77" s="655"/>
      <c r="BW77" s="655"/>
      <c r="BX77" s="655"/>
      <c r="BY77" s="655"/>
      <c r="BZ77" s="655"/>
      <c r="CA77" s="655"/>
      <c r="CB77" s="655"/>
      <c r="CC77" s="655"/>
      <c r="CD77" s="655"/>
      <c r="CE77" s="655"/>
      <c r="CF77" s="655"/>
      <c r="CG77" s="655"/>
      <c r="CH77" s="655"/>
      <c r="CI77" s="655"/>
      <c r="CJ77" s="655"/>
      <c r="CK77" s="655"/>
      <c r="CL77" s="655"/>
      <c r="CM77" s="655"/>
      <c r="CN77" s="655"/>
      <c r="CO77" s="655"/>
      <c r="CP77" s="655"/>
      <c r="CQ77" s="655"/>
      <c r="CR77" s="655"/>
      <c r="CS77" s="655"/>
      <c r="CT77" s="655"/>
      <c r="CU77" s="655"/>
      <c r="CV77" s="655"/>
      <c r="CW77" s="655"/>
      <c r="CX77" s="655"/>
      <c r="CY77" s="655"/>
      <c r="CZ77" s="655"/>
      <c r="DA77" s="655"/>
      <c r="DB77" s="655"/>
      <c r="DC77" s="655"/>
      <c r="DD77" s="655"/>
      <c r="DE77" s="655"/>
      <c r="DF77" s="655"/>
      <c r="DG77" s="655"/>
      <c r="DH77" s="655"/>
      <c r="DI77" s="655"/>
      <c r="DJ77" s="655"/>
      <c r="DK77" s="655"/>
      <c r="DL77" s="655"/>
      <c r="DM77" s="655"/>
      <c r="DN77" s="655"/>
      <c r="DO77" s="655"/>
      <c r="DP77" s="655"/>
      <c r="DQ77" s="655"/>
      <c r="DR77" s="655"/>
      <c r="DS77" s="655"/>
      <c r="DT77" s="655"/>
      <c r="DU77" s="655"/>
      <c r="DV77" s="655"/>
      <c r="DW77" s="655"/>
      <c r="DX77" s="655"/>
      <c r="DY77" s="655"/>
      <c r="DZ77" s="655"/>
      <c r="EA77" s="655"/>
      <c r="EB77" s="655"/>
      <c r="EC77" s="655"/>
      <c r="ED77" s="655"/>
      <c r="EE77" s="655"/>
      <c r="EF77" s="655"/>
      <c r="EG77" s="655"/>
      <c r="EH77" s="655"/>
      <c r="EI77" s="655"/>
      <c r="EJ77" s="655"/>
      <c r="EK77" s="655"/>
      <c r="EL77" s="655"/>
      <c r="EM77" s="655"/>
      <c r="EN77" s="655"/>
      <c r="EO77" s="655"/>
      <c r="EP77" s="655"/>
      <c r="EQ77" s="655"/>
      <c r="ER77" s="655"/>
      <c r="ES77" s="655"/>
      <c r="ET77" s="655"/>
      <c r="EU77" s="655"/>
      <c r="EV77" s="655"/>
      <c r="EW77" s="655"/>
      <c r="EX77" s="655"/>
      <c r="EY77" s="655"/>
      <c r="EZ77" s="655"/>
      <c r="FA77" s="655"/>
      <c r="FB77" s="655"/>
      <c r="FC77" s="655"/>
      <c r="FD77" s="655"/>
      <c r="FE77" s="655"/>
      <c r="FF77" s="655"/>
      <c r="FG77" s="655"/>
      <c r="FH77" s="655"/>
      <c r="FI77" s="655"/>
      <c r="FJ77" s="655"/>
      <c r="FK77" s="655"/>
      <c r="FL77" s="655"/>
      <c r="FM77" s="655"/>
      <c r="FN77" s="655"/>
      <c r="FO77" s="655"/>
      <c r="FP77" s="655"/>
      <c r="FQ77" s="655"/>
      <c r="FR77" s="655"/>
      <c r="FS77" s="655"/>
      <c r="FT77" s="655"/>
      <c r="FU77" s="655"/>
      <c r="FV77" s="655"/>
      <c r="FW77" s="652"/>
      <c r="FX77" s="652"/>
      <c r="FY77" s="652"/>
      <c r="FZ77" s="652"/>
      <c r="GA77" s="652"/>
      <c r="GB77" s="652"/>
      <c r="GC77" s="652"/>
      <c r="GD77" s="652"/>
      <c r="GE77" s="652"/>
      <c r="GF77" s="652"/>
      <c r="GG77" s="652"/>
      <c r="GH77" s="652"/>
      <c r="GI77" s="652"/>
      <c r="GJ77" s="652"/>
      <c r="GK77" s="652"/>
      <c r="GL77" s="652"/>
      <c r="GM77" s="652"/>
      <c r="GN77" s="652"/>
      <c r="GO77" s="652"/>
      <c r="GP77" s="652"/>
      <c r="GQ77" s="652"/>
      <c r="GR77" s="652"/>
      <c r="GS77" s="652"/>
      <c r="GT77" s="652"/>
      <c r="GU77" s="652"/>
      <c r="GV77" s="652"/>
      <c r="GW77" s="652"/>
      <c r="GX77" s="652"/>
      <c r="GY77" s="652"/>
      <c r="GZ77" s="652"/>
      <c r="HA77" s="652"/>
      <c r="HB77" s="652"/>
      <c r="HC77" s="652"/>
      <c r="HD77" s="652"/>
      <c r="HE77" s="652"/>
      <c r="HF77" s="652"/>
      <c r="HG77" s="652"/>
      <c r="HH77" s="652"/>
      <c r="HI77" s="652"/>
      <c r="HJ77" s="653"/>
      <c r="HK77" s="653"/>
      <c r="HL77" s="653"/>
      <c r="HM77" s="653"/>
      <c r="HN77" s="653"/>
      <c r="HO77" s="653"/>
      <c r="HP77" s="653"/>
      <c r="HQ77" s="653"/>
      <c r="HR77" s="653"/>
      <c r="HS77" s="653"/>
      <c r="HT77" s="653"/>
      <c r="HU77" s="653"/>
      <c r="HV77" s="653"/>
      <c r="HW77" s="653"/>
      <c r="HX77" s="653"/>
      <c r="HY77" s="653"/>
      <c r="HZ77" s="653"/>
      <c r="IA77" s="653"/>
      <c r="IB77" s="653"/>
      <c r="IC77" s="653"/>
      <c r="ID77" s="653"/>
      <c r="IE77" s="653"/>
      <c r="IF77" s="653"/>
      <c r="IG77" s="653"/>
      <c r="IH77" s="653"/>
      <c r="II77" s="653"/>
      <c r="IJ77" s="653"/>
      <c r="IK77" s="653"/>
      <c r="IL77" s="653"/>
      <c r="IM77" s="653"/>
      <c r="IN77" s="653"/>
      <c r="IO77" s="653"/>
      <c r="IP77" s="653"/>
      <c r="IQ77" s="653"/>
      <c r="IR77" s="653"/>
      <c r="IS77" s="653"/>
      <c r="IT77" s="653"/>
      <c r="IU77" s="653"/>
      <c r="IV77" s="653"/>
      <c r="IW77" s="653"/>
      <c r="IX77" s="653"/>
      <c r="IY77" s="653"/>
      <c r="IZ77" s="653"/>
      <c r="JA77" s="653"/>
      <c r="JB77" s="653"/>
      <c r="JC77" s="653"/>
      <c r="JD77" s="653"/>
      <c r="JE77" s="653"/>
      <c r="JF77" s="653"/>
      <c r="JG77" s="653"/>
      <c r="JH77" s="653"/>
      <c r="JI77" s="653"/>
      <c r="JJ77" s="653"/>
      <c r="JK77" s="653"/>
    </row>
    <row r="78" spans="1:271" s="427" customFormat="1" ht="127.5" hidden="1" customHeight="1" outlineLevel="1" x14ac:dyDescent="0.2">
      <c r="A78" s="63"/>
      <c r="B78" s="317" t="str">
        <f>IF($B77=$B$126,$D$126,IF($B77=$B$127,$D$127,IF($B77=$B$128,$D$128,IF($B77=$B$129,$D$129,IF($B77=$B$130,$D$130,IF($B77=$B$131,$D$131,IF($B77=$B$132,$D$132,IF($B77=$B$133,$D$133,IF($B77=$B$134,$D$134,IF($B77=$B$135,$D$135,IF($B77=$B$136,$D$136,IF($B77=$B$137,$D$137,IF($B77=$B$138,$D$138,IF($B77=$B$139,$D$139,IF($B77=$B$140,$D$140,IF($B77=$B$141,$D$141,IF($B77=$B$142,$D$142,IF($B77=$B$143,$D$143,IF($B77=$B$144,$D$144,IF($B77=$B$145,$D$145,IF($B77=$B$146,$D$146,IF($B77=$B$147,$D$147,IF($B77=$B$148,$D$148,IF($B77=$B$149,$D$149,IF($B77=$B$150,$D$150,IF($B77=$B$151,$D$151,IF($B77=$B$152,$D$152,IF($B77=$B$153,$D$153,IF($B77=$B$154,$D$154,IF($B77=$B$155,$D$155,IF($B77=$B$156,$D$156,IF($B77=$B$157,$D$157,IF($B77=$B$158,$D$158,IF($B77=$B$159,$D$159,IF($B77=$B$160,$D$160,IF($B77=$B$161,$D$161,IF($B77=$B$162,$D$162,IF($B77=$B$163,$D$163,IF($B77=$B$164,$D$164,IF($B77=$B$165,$D$165))))))))))))))))))))))))))))))))))))))))</f>
        <v>Beschreibung</v>
      </c>
      <c r="C78" s="128"/>
      <c r="D78" s="1176"/>
      <c r="E78" s="1177"/>
      <c r="F78" s="444"/>
      <c r="G78" s="1176"/>
      <c r="H78" s="1177"/>
      <c r="I78" s="444"/>
      <c r="J78" s="1176"/>
      <c r="K78" s="1177"/>
      <c r="L78" s="444"/>
      <c r="M78" s="1176"/>
      <c r="N78" s="1177"/>
      <c r="O78" s="444"/>
      <c r="P78" s="1176"/>
      <c r="Q78" s="1177"/>
      <c r="R78" s="444"/>
      <c r="S78" s="1176"/>
      <c r="T78" s="1177"/>
      <c r="U78" s="444"/>
      <c r="V78" s="1176"/>
      <c r="W78" s="1177"/>
      <c r="X78" s="444"/>
      <c r="Y78" s="1176"/>
      <c r="Z78" s="1177"/>
      <c r="AA78" s="444"/>
      <c r="AB78" s="1176"/>
      <c r="AC78" s="1177"/>
      <c r="AD78" s="444"/>
      <c r="AE78" s="1176"/>
      <c r="AF78" s="1177"/>
      <c r="AG78" s="444"/>
      <c r="AH78" s="1176"/>
      <c r="AI78" s="1177"/>
      <c r="AJ78" s="444"/>
      <c r="AK78" s="1176"/>
      <c r="AL78" s="1177"/>
      <c r="AM78" s="444"/>
      <c r="AN78" s="1176"/>
      <c r="AO78" s="1177"/>
      <c r="AP78" s="444"/>
      <c r="AQ78" s="1176"/>
      <c r="AR78" s="1177"/>
      <c r="AS78" s="444"/>
      <c r="AT78" s="1176"/>
      <c r="AU78" s="1177"/>
      <c r="AV78" s="444"/>
      <c r="AW78" s="1176"/>
      <c r="AX78" s="1177"/>
      <c r="AY78" s="444"/>
      <c r="AZ78" s="1176"/>
      <c r="BA78" s="1177"/>
      <c r="BB78" s="444"/>
      <c r="BC78" s="1176"/>
      <c r="BD78" s="1177"/>
      <c r="BE78" s="444"/>
      <c r="BF78" s="1176"/>
      <c r="BG78" s="1177"/>
      <c r="BH78" s="444"/>
      <c r="BI78" s="1176"/>
      <c r="BJ78" s="1177"/>
      <c r="BK78" s="42"/>
      <c r="BL78" s="31"/>
      <c r="BM78" s="31"/>
      <c r="BN78" s="31"/>
      <c r="BO78" s="31"/>
      <c r="BP78" s="31"/>
      <c r="BQ78" s="31"/>
      <c r="BR78" s="31"/>
      <c r="BS78" s="174"/>
      <c r="BT78" s="174"/>
      <c r="BU78" s="177"/>
      <c r="BV78" s="177"/>
      <c r="BW78" s="177"/>
      <c r="BX78" s="177"/>
      <c r="BY78" s="177"/>
      <c r="BZ78" s="177"/>
      <c r="CA78" s="177"/>
      <c r="CB78" s="177"/>
      <c r="CC78" s="177"/>
      <c r="CD78" s="177"/>
      <c r="CE78" s="177"/>
      <c r="CF78" s="177"/>
      <c r="CG78" s="177"/>
      <c r="CH78" s="177"/>
      <c r="CI78" s="177"/>
      <c r="CJ78" s="177"/>
      <c r="CK78" s="177"/>
      <c r="CL78" s="177"/>
      <c r="CM78" s="177"/>
      <c r="CN78" s="177"/>
      <c r="CO78" s="177"/>
      <c r="CP78" s="177"/>
      <c r="CQ78" s="177"/>
      <c r="CR78" s="177"/>
      <c r="CS78" s="177"/>
      <c r="CT78" s="177"/>
      <c r="CU78" s="177"/>
      <c r="CV78" s="177"/>
      <c r="CW78" s="177"/>
      <c r="CX78" s="177"/>
      <c r="CY78" s="177"/>
      <c r="CZ78" s="177"/>
      <c r="DA78" s="177"/>
      <c r="DB78" s="177"/>
      <c r="DC78" s="177"/>
      <c r="DD78" s="177"/>
      <c r="DE78" s="177"/>
      <c r="DF78" s="177"/>
      <c r="DG78" s="177"/>
      <c r="DH78" s="177"/>
      <c r="DI78" s="177"/>
      <c r="DJ78" s="177"/>
      <c r="DK78" s="177"/>
      <c r="DL78" s="177"/>
      <c r="DM78" s="177"/>
      <c r="DN78" s="177"/>
      <c r="DO78" s="177"/>
      <c r="DP78" s="177"/>
      <c r="DQ78" s="177"/>
      <c r="DR78" s="177"/>
      <c r="DS78" s="177"/>
      <c r="DT78" s="177"/>
      <c r="DU78" s="177"/>
      <c r="DV78" s="177"/>
      <c r="DW78" s="177"/>
      <c r="DX78" s="177"/>
      <c r="DY78" s="177"/>
      <c r="DZ78" s="177"/>
      <c r="EA78" s="177"/>
      <c r="EB78" s="177"/>
      <c r="EC78" s="177"/>
      <c r="ED78" s="177"/>
      <c r="EE78" s="177"/>
      <c r="EF78" s="177"/>
      <c r="EG78" s="177"/>
      <c r="EH78" s="177"/>
      <c r="EI78" s="177"/>
      <c r="EJ78" s="177"/>
      <c r="EK78" s="177"/>
      <c r="EL78" s="177"/>
      <c r="EM78" s="177"/>
      <c r="EN78" s="177"/>
      <c r="EO78" s="177"/>
      <c r="EP78" s="177"/>
      <c r="EQ78" s="177"/>
      <c r="ER78" s="177"/>
      <c r="ES78" s="177"/>
      <c r="ET78" s="177"/>
      <c r="EU78" s="177"/>
      <c r="EV78" s="177"/>
      <c r="EW78" s="177"/>
      <c r="EX78" s="177"/>
      <c r="EY78" s="177"/>
      <c r="EZ78" s="177"/>
      <c r="FA78" s="177"/>
      <c r="FB78" s="177"/>
      <c r="FC78" s="177"/>
      <c r="FD78" s="177"/>
      <c r="FE78" s="177"/>
      <c r="FF78" s="177"/>
      <c r="FG78" s="177"/>
      <c r="FH78" s="177"/>
      <c r="FI78" s="177"/>
      <c r="FJ78" s="177"/>
      <c r="FK78" s="177"/>
      <c r="FL78" s="177"/>
      <c r="FM78" s="177"/>
      <c r="FN78" s="177"/>
      <c r="FO78" s="177"/>
      <c r="FP78" s="177"/>
      <c r="FQ78" s="177"/>
      <c r="FR78" s="177"/>
      <c r="FS78" s="177"/>
      <c r="FT78" s="177"/>
      <c r="FU78" s="177"/>
      <c r="FV78" s="177"/>
      <c r="FW78" s="174"/>
      <c r="FX78" s="174"/>
      <c r="FY78" s="174"/>
      <c r="FZ78" s="174"/>
      <c r="GA78" s="174"/>
      <c r="GB78" s="174"/>
      <c r="GC78" s="174"/>
      <c r="GD78" s="174"/>
      <c r="GE78" s="174"/>
      <c r="GF78" s="174"/>
      <c r="GG78" s="174"/>
      <c r="GH78" s="174"/>
      <c r="GI78" s="174"/>
      <c r="GJ78" s="174"/>
      <c r="GK78" s="174"/>
      <c r="GL78" s="174"/>
      <c r="GM78" s="174"/>
      <c r="GN78" s="174"/>
      <c r="GO78" s="174"/>
      <c r="GP78" s="174"/>
      <c r="GQ78" s="174"/>
      <c r="GR78" s="174"/>
      <c r="GS78" s="174"/>
      <c r="GT78" s="174"/>
      <c r="GU78" s="174"/>
      <c r="GV78" s="174"/>
      <c r="GW78" s="174"/>
      <c r="GX78" s="174"/>
      <c r="GY78" s="174"/>
      <c r="GZ78" s="174"/>
      <c r="HA78" s="174"/>
      <c r="HB78" s="174"/>
      <c r="HC78" s="174"/>
      <c r="HD78" s="174"/>
      <c r="HE78" s="174"/>
      <c r="HF78" s="174"/>
      <c r="HG78" s="174"/>
      <c r="HH78" s="174"/>
      <c r="HI78" s="174"/>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c r="IW78" s="426"/>
      <c r="IX78" s="426"/>
      <c r="IY78" s="426"/>
      <c r="IZ78" s="426"/>
      <c r="JA78" s="426"/>
      <c r="JB78" s="426"/>
      <c r="JC78" s="426"/>
      <c r="JD78" s="426"/>
      <c r="JE78" s="426"/>
      <c r="JF78" s="426"/>
      <c r="JG78" s="426"/>
      <c r="JH78" s="426"/>
      <c r="JI78" s="426"/>
      <c r="JJ78" s="426"/>
      <c r="JK78" s="426"/>
    </row>
    <row r="79" spans="1:271" s="428" customFormat="1" ht="18" customHeight="1" collapsed="1" x14ac:dyDescent="0.25">
      <c r="A79" s="63"/>
      <c r="B79" s="374"/>
      <c r="C79" s="129"/>
      <c r="D79" s="1172"/>
      <c r="E79" s="1173"/>
      <c r="F79" s="445"/>
      <c r="G79" s="1172"/>
      <c r="H79" s="1173"/>
      <c r="I79" s="445"/>
      <c r="J79" s="1172"/>
      <c r="K79" s="1173"/>
      <c r="L79" s="445"/>
      <c r="M79" s="1172"/>
      <c r="N79" s="1173"/>
      <c r="O79" s="445"/>
      <c r="P79" s="1172"/>
      <c r="Q79" s="1173"/>
      <c r="R79" s="445"/>
      <c r="S79" s="1172"/>
      <c r="T79" s="1173"/>
      <c r="U79" s="445"/>
      <c r="V79" s="1172"/>
      <c r="W79" s="1173"/>
      <c r="X79" s="445"/>
      <c r="Y79" s="1172"/>
      <c r="Z79" s="1173"/>
      <c r="AA79" s="445"/>
      <c r="AB79" s="1172"/>
      <c r="AC79" s="1173"/>
      <c r="AD79" s="445"/>
      <c r="AE79" s="1172"/>
      <c r="AF79" s="1173"/>
      <c r="AG79" s="445"/>
      <c r="AH79" s="1172"/>
      <c r="AI79" s="1173"/>
      <c r="AJ79" s="445"/>
      <c r="AK79" s="1172"/>
      <c r="AL79" s="1173"/>
      <c r="AM79" s="445"/>
      <c r="AN79" s="1172"/>
      <c r="AO79" s="1173"/>
      <c r="AP79" s="445"/>
      <c r="AQ79" s="1172"/>
      <c r="AR79" s="1173"/>
      <c r="AS79" s="445"/>
      <c r="AT79" s="1172"/>
      <c r="AU79" s="1173"/>
      <c r="AV79" s="445"/>
      <c r="AW79" s="1172"/>
      <c r="AX79" s="1173"/>
      <c r="AY79" s="445"/>
      <c r="AZ79" s="1172"/>
      <c r="BA79" s="1173"/>
      <c r="BB79" s="445"/>
      <c r="BC79" s="1172"/>
      <c r="BD79" s="1173"/>
      <c r="BE79" s="445"/>
      <c r="BF79" s="1172"/>
      <c r="BG79" s="1173"/>
      <c r="BH79" s="445"/>
      <c r="BI79" s="1172"/>
      <c r="BJ79" s="1173"/>
      <c r="BK79" s="346"/>
      <c r="BL79" s="31"/>
      <c r="BM79" s="31"/>
      <c r="BN79" s="31"/>
      <c r="BO79" s="31"/>
      <c r="BP79" s="31"/>
      <c r="BQ79" s="31"/>
      <c r="BR79" s="31"/>
      <c r="BS79" s="174"/>
      <c r="BT79" s="175"/>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5"/>
      <c r="FX79" s="175"/>
      <c r="FY79" s="175"/>
      <c r="FZ79" s="175"/>
      <c r="GA79" s="175"/>
      <c r="GB79" s="175"/>
      <c r="GC79" s="175"/>
      <c r="GD79" s="175"/>
      <c r="GE79" s="175"/>
      <c r="GF79" s="175"/>
      <c r="GG79" s="175"/>
      <c r="GH79" s="175"/>
      <c r="GI79" s="175"/>
      <c r="GJ79" s="175"/>
      <c r="GK79" s="175"/>
      <c r="GL79" s="175"/>
      <c r="GM79" s="175"/>
      <c r="GN79" s="175"/>
      <c r="GO79" s="175"/>
      <c r="GP79" s="175"/>
      <c r="GQ79" s="175"/>
      <c r="GR79" s="175"/>
      <c r="GS79" s="175"/>
      <c r="GT79" s="175"/>
      <c r="GU79" s="175"/>
      <c r="GV79" s="175"/>
      <c r="GW79" s="175"/>
      <c r="GX79" s="175"/>
      <c r="GY79" s="175"/>
      <c r="GZ79" s="175"/>
      <c r="HA79" s="175"/>
      <c r="HB79" s="175"/>
      <c r="HC79" s="175"/>
      <c r="HD79" s="175"/>
      <c r="HE79" s="175"/>
      <c r="HF79" s="175"/>
      <c r="HG79" s="175"/>
      <c r="HH79" s="175"/>
      <c r="HI79" s="175"/>
      <c r="HJ79" s="175"/>
      <c r="HK79" s="175"/>
      <c r="HL79" s="175"/>
      <c r="HM79" s="175"/>
      <c r="HN79" s="175"/>
      <c r="HO79" s="175"/>
      <c r="HP79" s="175"/>
      <c r="HQ79" s="175"/>
      <c r="HR79" s="175"/>
      <c r="HS79" s="175"/>
      <c r="HT79" s="175"/>
      <c r="HU79" s="175"/>
      <c r="HV79" s="175"/>
      <c r="HW79" s="175"/>
      <c r="HX79" s="175"/>
      <c r="HY79" s="175"/>
      <c r="HZ79" s="175"/>
      <c r="IA79" s="175"/>
      <c r="IB79" s="175"/>
      <c r="IC79" s="175"/>
      <c r="ID79" s="175"/>
      <c r="IE79" s="175"/>
      <c r="IF79" s="175"/>
      <c r="IG79" s="175"/>
      <c r="IH79" s="175"/>
      <c r="II79" s="175"/>
      <c r="IJ79" s="175"/>
      <c r="IK79" s="175"/>
      <c r="IL79" s="175"/>
      <c r="IM79" s="175"/>
      <c r="IN79" s="175"/>
      <c r="IO79" s="175"/>
      <c r="IP79" s="175"/>
      <c r="IQ79" s="175"/>
      <c r="IR79" s="175"/>
      <c r="IS79" s="175"/>
      <c r="IT79" s="175"/>
      <c r="IU79" s="175"/>
      <c r="IV79" s="175"/>
      <c r="IW79" s="175"/>
      <c r="IX79" s="175"/>
      <c r="IY79" s="175"/>
      <c r="IZ79" s="175"/>
      <c r="JA79" s="175"/>
      <c r="JB79" s="175"/>
      <c r="JC79" s="175"/>
      <c r="JD79" s="175"/>
      <c r="JE79" s="175"/>
      <c r="JF79" s="175"/>
      <c r="JG79" s="175"/>
      <c r="JH79" s="175"/>
      <c r="JI79" s="175"/>
      <c r="JJ79" s="175"/>
      <c r="JK79" s="175"/>
    </row>
    <row r="80" spans="1:271" s="654" customFormat="1" ht="27" hidden="1" customHeight="1" outlineLevel="1" thickBot="1" x14ac:dyDescent="0.3">
      <c r="A80" s="648" t="str">
        <f>IF(B80="","","ATB 25")</f>
        <v>ATB 25</v>
      </c>
      <c r="B80" s="649" t="s">
        <v>171</v>
      </c>
      <c r="C80" s="650"/>
      <c r="D80" s="1174"/>
      <c r="E80" s="1175"/>
      <c r="F80" s="672"/>
      <c r="G80" s="1174"/>
      <c r="H80" s="1175"/>
      <c r="I80" s="672"/>
      <c r="J80" s="1174"/>
      <c r="K80" s="1175"/>
      <c r="L80" s="672"/>
      <c r="M80" s="1174"/>
      <c r="N80" s="1175"/>
      <c r="O80" s="672"/>
      <c r="P80" s="1174"/>
      <c r="Q80" s="1175"/>
      <c r="R80" s="672"/>
      <c r="S80" s="1174"/>
      <c r="T80" s="1175"/>
      <c r="U80" s="672"/>
      <c r="V80" s="1174"/>
      <c r="W80" s="1175"/>
      <c r="X80" s="672"/>
      <c r="Y80" s="1174"/>
      <c r="Z80" s="1175"/>
      <c r="AA80" s="672"/>
      <c r="AB80" s="1174"/>
      <c r="AC80" s="1175"/>
      <c r="AD80" s="672"/>
      <c r="AE80" s="1174"/>
      <c r="AF80" s="1175"/>
      <c r="AG80" s="672"/>
      <c r="AH80" s="1174"/>
      <c r="AI80" s="1175"/>
      <c r="AJ80" s="672"/>
      <c r="AK80" s="1174"/>
      <c r="AL80" s="1175"/>
      <c r="AM80" s="672"/>
      <c r="AN80" s="1174"/>
      <c r="AO80" s="1175"/>
      <c r="AP80" s="672"/>
      <c r="AQ80" s="1174"/>
      <c r="AR80" s="1175"/>
      <c r="AS80" s="672"/>
      <c r="AT80" s="1174"/>
      <c r="AU80" s="1175"/>
      <c r="AV80" s="672"/>
      <c r="AW80" s="1174"/>
      <c r="AX80" s="1175"/>
      <c r="AY80" s="672"/>
      <c r="AZ80" s="1174"/>
      <c r="BA80" s="1175"/>
      <c r="BB80" s="672"/>
      <c r="BC80" s="1174"/>
      <c r="BD80" s="1175"/>
      <c r="BE80" s="672"/>
      <c r="BF80" s="1174"/>
      <c r="BG80" s="1175"/>
      <c r="BH80" s="672"/>
      <c r="BI80" s="1174"/>
      <c r="BJ80" s="1175"/>
      <c r="BK80" s="673"/>
      <c r="BL80" s="665"/>
      <c r="BM80" s="665"/>
      <c r="BN80" s="665"/>
      <c r="BO80" s="665"/>
      <c r="BP80" s="665"/>
      <c r="BQ80" s="665"/>
      <c r="BR80" s="665"/>
      <c r="BS80" s="652"/>
      <c r="BT80" s="652"/>
      <c r="BU80" s="655"/>
      <c r="BV80" s="655"/>
      <c r="BW80" s="655"/>
      <c r="BX80" s="655"/>
      <c r="BY80" s="655"/>
      <c r="BZ80" s="655"/>
      <c r="CA80" s="655"/>
      <c r="CB80" s="655"/>
      <c r="CC80" s="655"/>
      <c r="CD80" s="655"/>
      <c r="CE80" s="655"/>
      <c r="CF80" s="655"/>
      <c r="CG80" s="655"/>
      <c r="CH80" s="655"/>
      <c r="CI80" s="655"/>
      <c r="CJ80" s="655"/>
      <c r="CK80" s="655"/>
      <c r="CL80" s="655"/>
      <c r="CM80" s="655"/>
      <c r="CN80" s="655"/>
      <c r="CO80" s="655"/>
      <c r="CP80" s="655"/>
      <c r="CQ80" s="655"/>
      <c r="CR80" s="655"/>
      <c r="CS80" s="655"/>
      <c r="CT80" s="655"/>
      <c r="CU80" s="655"/>
      <c r="CV80" s="655"/>
      <c r="CW80" s="655"/>
      <c r="CX80" s="655"/>
      <c r="CY80" s="655"/>
      <c r="CZ80" s="655"/>
      <c r="DA80" s="655"/>
      <c r="DB80" s="655"/>
      <c r="DC80" s="655"/>
      <c r="DD80" s="655"/>
      <c r="DE80" s="655"/>
      <c r="DF80" s="655"/>
      <c r="DG80" s="655"/>
      <c r="DH80" s="655"/>
      <c r="DI80" s="655"/>
      <c r="DJ80" s="655"/>
      <c r="DK80" s="655"/>
      <c r="DL80" s="655"/>
      <c r="DM80" s="655"/>
      <c r="DN80" s="655"/>
      <c r="DO80" s="655"/>
      <c r="DP80" s="655"/>
      <c r="DQ80" s="655"/>
      <c r="DR80" s="655"/>
      <c r="DS80" s="655"/>
      <c r="DT80" s="655"/>
      <c r="DU80" s="655"/>
      <c r="DV80" s="655"/>
      <c r="DW80" s="655"/>
      <c r="DX80" s="655"/>
      <c r="DY80" s="655"/>
      <c r="DZ80" s="655"/>
      <c r="EA80" s="655"/>
      <c r="EB80" s="655"/>
      <c r="EC80" s="655"/>
      <c r="ED80" s="655"/>
      <c r="EE80" s="655"/>
      <c r="EF80" s="655"/>
      <c r="EG80" s="655"/>
      <c r="EH80" s="655"/>
      <c r="EI80" s="655"/>
      <c r="EJ80" s="655"/>
      <c r="EK80" s="655"/>
      <c r="EL80" s="655"/>
      <c r="EM80" s="655"/>
      <c r="EN80" s="655"/>
      <c r="EO80" s="655"/>
      <c r="EP80" s="655"/>
      <c r="EQ80" s="655"/>
      <c r="ER80" s="655"/>
      <c r="ES80" s="655"/>
      <c r="ET80" s="655"/>
      <c r="EU80" s="655"/>
      <c r="EV80" s="655"/>
      <c r="EW80" s="655"/>
      <c r="EX80" s="655"/>
      <c r="EY80" s="655"/>
      <c r="EZ80" s="655"/>
      <c r="FA80" s="655"/>
      <c r="FB80" s="655"/>
      <c r="FC80" s="655"/>
      <c r="FD80" s="655"/>
      <c r="FE80" s="655"/>
      <c r="FF80" s="655"/>
      <c r="FG80" s="655"/>
      <c r="FH80" s="655"/>
      <c r="FI80" s="655"/>
      <c r="FJ80" s="655"/>
      <c r="FK80" s="655"/>
      <c r="FL80" s="655"/>
      <c r="FM80" s="655"/>
      <c r="FN80" s="655"/>
      <c r="FO80" s="655"/>
      <c r="FP80" s="655"/>
      <c r="FQ80" s="655"/>
      <c r="FR80" s="655"/>
      <c r="FS80" s="655"/>
      <c r="FT80" s="655"/>
      <c r="FU80" s="655"/>
      <c r="FV80" s="655"/>
      <c r="FW80" s="652"/>
      <c r="FX80" s="652"/>
      <c r="FY80" s="652"/>
      <c r="FZ80" s="652"/>
      <c r="GA80" s="652"/>
      <c r="GB80" s="652"/>
      <c r="GC80" s="652"/>
      <c r="GD80" s="652"/>
      <c r="GE80" s="652"/>
      <c r="GF80" s="652"/>
      <c r="GG80" s="652"/>
      <c r="GH80" s="652"/>
      <c r="GI80" s="652"/>
      <c r="GJ80" s="652"/>
      <c r="GK80" s="652"/>
      <c r="GL80" s="652"/>
      <c r="GM80" s="652"/>
      <c r="GN80" s="652"/>
      <c r="GO80" s="652"/>
      <c r="GP80" s="652"/>
      <c r="GQ80" s="652"/>
      <c r="GR80" s="652"/>
      <c r="GS80" s="652"/>
      <c r="GT80" s="652"/>
      <c r="GU80" s="652"/>
      <c r="GV80" s="652"/>
      <c r="GW80" s="652"/>
      <c r="GX80" s="652"/>
      <c r="GY80" s="652"/>
      <c r="GZ80" s="652"/>
      <c r="HA80" s="652"/>
      <c r="HB80" s="652"/>
      <c r="HC80" s="652"/>
      <c r="HD80" s="652"/>
      <c r="HE80" s="652"/>
      <c r="HF80" s="652"/>
      <c r="HG80" s="652"/>
      <c r="HH80" s="652"/>
      <c r="HI80" s="652"/>
      <c r="HJ80" s="653"/>
      <c r="HK80" s="653"/>
      <c r="HL80" s="653"/>
      <c r="HM80" s="653"/>
      <c r="HN80" s="653"/>
      <c r="HO80" s="653"/>
      <c r="HP80" s="653"/>
      <c r="HQ80" s="653"/>
      <c r="HR80" s="653"/>
      <c r="HS80" s="653"/>
      <c r="HT80" s="653"/>
      <c r="HU80" s="653"/>
      <c r="HV80" s="653"/>
      <c r="HW80" s="653"/>
      <c r="HX80" s="653"/>
      <c r="HY80" s="653"/>
      <c r="HZ80" s="653"/>
      <c r="IA80" s="653"/>
      <c r="IB80" s="653"/>
      <c r="IC80" s="653"/>
      <c r="ID80" s="653"/>
      <c r="IE80" s="653"/>
      <c r="IF80" s="653"/>
      <c r="IG80" s="653"/>
      <c r="IH80" s="653"/>
      <c r="II80" s="653"/>
      <c r="IJ80" s="653"/>
      <c r="IK80" s="653"/>
      <c r="IL80" s="653"/>
      <c r="IM80" s="653"/>
      <c r="IN80" s="653"/>
      <c r="IO80" s="653"/>
      <c r="IP80" s="653"/>
      <c r="IQ80" s="653"/>
      <c r="IR80" s="653"/>
      <c r="IS80" s="653"/>
      <c r="IT80" s="653"/>
      <c r="IU80" s="653"/>
      <c r="IV80" s="653"/>
      <c r="IW80" s="653"/>
      <c r="IX80" s="653"/>
      <c r="IY80" s="653"/>
      <c r="IZ80" s="653"/>
      <c r="JA80" s="653"/>
      <c r="JB80" s="653"/>
      <c r="JC80" s="653"/>
      <c r="JD80" s="653"/>
      <c r="JE80" s="653"/>
      <c r="JF80" s="653"/>
      <c r="JG80" s="653"/>
      <c r="JH80" s="653"/>
      <c r="JI80" s="653"/>
      <c r="JJ80" s="653"/>
      <c r="JK80" s="653"/>
    </row>
    <row r="81" spans="1:271" s="427" customFormat="1" ht="127.5" hidden="1" customHeight="1" outlineLevel="1" x14ac:dyDescent="0.25">
      <c r="A81" s="63"/>
      <c r="B81" s="317" t="str">
        <f>IF($B80=$B$126,$D$126,IF($B80=$B$127,$D$127,IF($B80=$B$128,$D$128,IF($B80=$B$129,$D$129,IF($B80=$B$130,$D$130,IF($B80=$B$131,$D$131,IF($B80=$B$132,$D$132,IF($B80=$B$133,$D$133,IF($B80=$B$134,$D$134,IF($B80=$B$135,$D$135,IF($B80=$B$136,$D$136,IF($B80=$B$137,$D$137,IF($B80=$B$138,$D$138,IF($B80=$B$139,$D$139,IF($B80=$B$140,$D$140,IF($B80=$B$141,$D$141,IF($B80=$B$142,$D$142,IF($B80=$B$143,$D$143,IF($B80=$B$144,$D$144,IF($B80=$B$145,$D$145,IF($B80=$B$146,$D$146,IF($B80=$B$147,$D$147,IF($B80=$B$148,$D$148,IF($B80=$B$149,$D$149,IF($B80=$B$150,$D$150,IF($B80=$B$151,$D$151,IF($B80=$B$152,$D$152,IF($B80=$B$153,$D$153,IF($B80=$B$154,$D$154,IF($B80=$B$155,$D$155,IF($B80=$B$156,$D$156,IF($B80=$B$157,$D$157,IF($B80=$B$158,$D$158,IF($B80=$B$159,$D$159,IF($B80=$B$160,$D$160,IF($B80=$B$161,$D$161,IF($B80=$B$162,$D$162,IF($B80=$B$163,$D$163,IF($B80=$B$164,$D$164,IF($B80=$B$165,$D$165))))))))))))))))))))))))))))))))))))))))</f>
        <v>Beschreibung</v>
      </c>
      <c r="C81" s="128"/>
      <c r="D81" s="1176"/>
      <c r="E81" s="1177"/>
      <c r="F81" s="446"/>
      <c r="G81" s="1176"/>
      <c r="H81" s="1177"/>
      <c r="I81" s="446"/>
      <c r="J81" s="1176"/>
      <c r="K81" s="1177"/>
      <c r="L81" s="446"/>
      <c r="M81" s="1176"/>
      <c r="N81" s="1177"/>
      <c r="O81" s="446"/>
      <c r="P81" s="1176"/>
      <c r="Q81" s="1177"/>
      <c r="R81" s="446"/>
      <c r="S81" s="1176"/>
      <c r="T81" s="1177"/>
      <c r="U81" s="446"/>
      <c r="V81" s="1176"/>
      <c r="W81" s="1177"/>
      <c r="X81" s="446"/>
      <c r="Y81" s="1176"/>
      <c r="Z81" s="1177"/>
      <c r="AA81" s="446"/>
      <c r="AB81" s="1176"/>
      <c r="AC81" s="1177"/>
      <c r="AD81" s="446"/>
      <c r="AE81" s="1176"/>
      <c r="AF81" s="1177"/>
      <c r="AG81" s="446"/>
      <c r="AH81" s="1176"/>
      <c r="AI81" s="1177"/>
      <c r="AJ81" s="446"/>
      <c r="AK81" s="1176"/>
      <c r="AL81" s="1177"/>
      <c r="AM81" s="446"/>
      <c r="AN81" s="1176"/>
      <c r="AO81" s="1177"/>
      <c r="AP81" s="446"/>
      <c r="AQ81" s="1176"/>
      <c r="AR81" s="1177"/>
      <c r="AS81" s="446"/>
      <c r="AT81" s="1176"/>
      <c r="AU81" s="1177"/>
      <c r="AV81" s="446"/>
      <c r="AW81" s="1176"/>
      <c r="AX81" s="1177"/>
      <c r="AY81" s="446"/>
      <c r="AZ81" s="1176"/>
      <c r="BA81" s="1177"/>
      <c r="BB81" s="446"/>
      <c r="BC81" s="1176"/>
      <c r="BD81" s="1177"/>
      <c r="BE81" s="446"/>
      <c r="BF81" s="1176"/>
      <c r="BG81" s="1177"/>
      <c r="BH81" s="446"/>
      <c r="BI81" s="1176"/>
      <c r="BJ81" s="1177"/>
      <c r="BK81" s="26"/>
      <c r="BL81" s="96"/>
      <c r="BM81" s="96"/>
      <c r="BN81" s="96"/>
      <c r="BO81" s="96"/>
      <c r="BP81" s="96"/>
      <c r="BQ81" s="96"/>
      <c r="BR81" s="96"/>
      <c r="BS81" s="174"/>
      <c r="BT81" s="174"/>
      <c r="BU81" s="177"/>
      <c r="BV81" s="177"/>
      <c r="BW81" s="177"/>
      <c r="BX81" s="177"/>
      <c r="BY81" s="177"/>
      <c r="BZ81" s="177"/>
      <c r="CA81" s="177"/>
      <c r="CB81" s="177"/>
      <c r="CC81" s="177"/>
      <c r="CD81" s="177"/>
      <c r="CE81" s="177"/>
      <c r="CF81" s="177"/>
      <c r="CG81" s="177"/>
      <c r="CH81" s="177"/>
      <c r="CI81" s="177"/>
      <c r="CJ81" s="177"/>
      <c r="CK81" s="177"/>
      <c r="CL81" s="177"/>
      <c r="CM81" s="177"/>
      <c r="CN81" s="17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c r="EZ81" s="177"/>
      <c r="FA81" s="177"/>
      <c r="FB81" s="177"/>
      <c r="FC81" s="177"/>
      <c r="FD81" s="177"/>
      <c r="FE81" s="177"/>
      <c r="FF81" s="177"/>
      <c r="FG81" s="177"/>
      <c r="FH81" s="177"/>
      <c r="FI81" s="177"/>
      <c r="FJ81" s="177"/>
      <c r="FK81" s="177"/>
      <c r="FL81" s="177"/>
      <c r="FM81" s="177"/>
      <c r="FN81" s="177"/>
      <c r="FO81" s="177"/>
      <c r="FP81" s="177"/>
      <c r="FQ81" s="177"/>
      <c r="FR81" s="177"/>
      <c r="FS81" s="177"/>
      <c r="FT81" s="177"/>
      <c r="FU81" s="177"/>
      <c r="FV81" s="177"/>
      <c r="FW81" s="174"/>
      <c r="FX81" s="174"/>
      <c r="FY81" s="174"/>
      <c r="FZ81" s="174"/>
      <c r="GA81" s="174"/>
      <c r="GB81" s="174"/>
      <c r="GC81" s="174"/>
      <c r="GD81" s="174"/>
      <c r="GE81" s="174"/>
      <c r="GF81" s="174"/>
      <c r="GG81" s="174"/>
      <c r="GH81" s="174"/>
      <c r="GI81" s="174"/>
      <c r="GJ81" s="174"/>
      <c r="GK81" s="174"/>
      <c r="GL81" s="174"/>
      <c r="GM81" s="174"/>
      <c r="GN81" s="174"/>
      <c r="GO81" s="174"/>
      <c r="GP81" s="174"/>
      <c r="GQ81" s="174"/>
      <c r="GR81" s="174"/>
      <c r="GS81" s="174"/>
      <c r="GT81" s="174"/>
      <c r="GU81" s="174"/>
      <c r="GV81" s="174"/>
      <c r="GW81" s="174"/>
      <c r="GX81" s="174"/>
      <c r="GY81" s="174"/>
      <c r="GZ81" s="174"/>
      <c r="HA81" s="174"/>
      <c r="HB81" s="174"/>
      <c r="HC81" s="174"/>
      <c r="HD81" s="174"/>
      <c r="HE81" s="174"/>
      <c r="HF81" s="174"/>
      <c r="HG81" s="174"/>
      <c r="HH81" s="174"/>
      <c r="HI81" s="174"/>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c r="IW81" s="426"/>
      <c r="IX81" s="426"/>
      <c r="IY81" s="426"/>
      <c r="IZ81" s="426"/>
      <c r="JA81" s="426"/>
      <c r="JB81" s="426"/>
      <c r="JC81" s="426"/>
      <c r="JD81" s="426"/>
      <c r="JE81" s="426"/>
      <c r="JF81" s="426"/>
      <c r="JG81" s="426"/>
      <c r="JH81" s="426"/>
      <c r="JI81" s="426"/>
      <c r="JJ81" s="426"/>
      <c r="JK81" s="426"/>
    </row>
    <row r="82" spans="1:271" s="428" customFormat="1" ht="18" customHeight="1" collapsed="1" x14ac:dyDescent="0.2">
      <c r="A82" s="63"/>
      <c r="B82" s="374"/>
      <c r="C82" s="129"/>
      <c r="D82" s="1172"/>
      <c r="E82" s="1173"/>
      <c r="F82" s="2"/>
      <c r="G82" s="1172"/>
      <c r="H82" s="1173"/>
      <c r="I82" s="2"/>
      <c r="J82" s="1172"/>
      <c r="K82" s="1173"/>
      <c r="L82" s="2"/>
      <c r="M82" s="1172"/>
      <c r="N82" s="1173"/>
      <c r="O82" s="2"/>
      <c r="P82" s="1172"/>
      <c r="Q82" s="1173"/>
      <c r="R82" s="2"/>
      <c r="S82" s="1172"/>
      <c r="T82" s="1173"/>
      <c r="U82" s="2"/>
      <c r="V82" s="1172"/>
      <c r="W82" s="1173"/>
      <c r="X82" s="2"/>
      <c r="Y82" s="1172"/>
      <c r="Z82" s="1173"/>
      <c r="AA82" s="2"/>
      <c r="AB82" s="1172"/>
      <c r="AC82" s="1173"/>
      <c r="AD82" s="2"/>
      <c r="AE82" s="1172"/>
      <c r="AF82" s="1173"/>
      <c r="AG82" s="2"/>
      <c r="AH82" s="1172"/>
      <c r="AI82" s="1173"/>
      <c r="AJ82" s="2"/>
      <c r="AK82" s="1172"/>
      <c r="AL82" s="1173"/>
      <c r="AM82" s="2"/>
      <c r="AN82" s="1172"/>
      <c r="AO82" s="1173"/>
      <c r="AP82" s="2"/>
      <c r="AQ82" s="1172"/>
      <c r="AR82" s="1173"/>
      <c r="AS82" s="2"/>
      <c r="AT82" s="1172"/>
      <c r="AU82" s="1173"/>
      <c r="AV82" s="2"/>
      <c r="AW82" s="1172"/>
      <c r="AX82" s="1173"/>
      <c r="AY82" s="2"/>
      <c r="AZ82" s="1172"/>
      <c r="BA82" s="1173"/>
      <c r="BB82" s="2"/>
      <c r="BC82" s="1172"/>
      <c r="BD82" s="1173"/>
      <c r="BE82" s="2"/>
      <c r="BF82" s="1172"/>
      <c r="BG82" s="1173"/>
      <c r="BH82" s="2"/>
      <c r="BI82" s="1172"/>
      <c r="BJ82" s="1173"/>
      <c r="BK82" s="30"/>
      <c r="BL82" s="31"/>
      <c r="BM82" s="31"/>
      <c r="BN82" s="31"/>
      <c r="BO82" s="31"/>
      <c r="BP82" s="31"/>
      <c r="BQ82" s="31"/>
      <c r="BR82" s="31"/>
      <c r="BS82" s="174"/>
      <c r="BT82" s="175"/>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5"/>
      <c r="FX82" s="175"/>
      <c r="FY82" s="175"/>
      <c r="FZ82" s="175"/>
      <c r="GA82" s="175"/>
      <c r="GB82" s="175"/>
      <c r="GC82" s="175"/>
      <c r="GD82" s="175"/>
      <c r="GE82" s="175"/>
      <c r="GF82" s="175"/>
      <c r="GG82" s="175"/>
      <c r="GH82" s="175"/>
      <c r="GI82" s="175"/>
      <c r="GJ82" s="175"/>
      <c r="GK82" s="175"/>
      <c r="GL82" s="175"/>
      <c r="GM82" s="175"/>
      <c r="GN82" s="175"/>
      <c r="GO82" s="175"/>
      <c r="GP82" s="175"/>
      <c r="GQ82" s="175"/>
      <c r="GR82" s="175"/>
      <c r="GS82" s="175"/>
      <c r="GT82" s="175"/>
      <c r="GU82" s="175"/>
      <c r="GV82" s="175"/>
      <c r="GW82" s="175"/>
      <c r="GX82" s="175"/>
      <c r="GY82" s="175"/>
      <c r="GZ82" s="175"/>
      <c r="HA82" s="175"/>
      <c r="HB82" s="175"/>
      <c r="HC82" s="175"/>
      <c r="HD82" s="175"/>
      <c r="HE82" s="175"/>
      <c r="HF82" s="175"/>
      <c r="HG82" s="175"/>
      <c r="HH82" s="175"/>
      <c r="HI82" s="175"/>
      <c r="HJ82" s="175"/>
      <c r="HK82" s="175"/>
      <c r="HL82" s="175"/>
      <c r="HM82" s="175"/>
      <c r="HN82" s="175"/>
      <c r="HO82" s="175"/>
      <c r="HP82" s="175"/>
      <c r="HQ82" s="175"/>
      <c r="HR82" s="175"/>
      <c r="HS82" s="175"/>
      <c r="HT82" s="175"/>
      <c r="HU82" s="175"/>
      <c r="HV82" s="175"/>
      <c r="HW82" s="175"/>
      <c r="HX82" s="175"/>
      <c r="HY82" s="175"/>
      <c r="HZ82" s="175"/>
      <c r="IA82" s="175"/>
      <c r="IB82" s="175"/>
      <c r="IC82" s="175"/>
      <c r="ID82" s="175"/>
      <c r="IE82" s="175"/>
      <c r="IF82" s="175"/>
      <c r="IG82" s="175"/>
      <c r="IH82" s="175"/>
      <c r="II82" s="175"/>
      <c r="IJ82" s="175"/>
      <c r="IK82" s="175"/>
      <c r="IL82" s="175"/>
      <c r="IM82" s="175"/>
      <c r="IN82" s="175"/>
      <c r="IO82" s="175"/>
      <c r="IP82" s="175"/>
      <c r="IQ82" s="175"/>
      <c r="IR82" s="175"/>
      <c r="IS82" s="175"/>
      <c r="IT82" s="175"/>
      <c r="IU82" s="175"/>
      <c r="IV82" s="175"/>
      <c r="IW82" s="175"/>
      <c r="IX82" s="175"/>
      <c r="IY82" s="175"/>
      <c r="IZ82" s="175"/>
      <c r="JA82" s="175"/>
      <c r="JB82" s="175"/>
      <c r="JC82" s="175"/>
      <c r="JD82" s="175"/>
      <c r="JE82" s="175"/>
      <c r="JF82" s="175"/>
      <c r="JG82" s="175"/>
      <c r="JH82" s="175"/>
      <c r="JI82" s="175"/>
      <c r="JJ82" s="175"/>
      <c r="JK82" s="175"/>
    </row>
    <row r="83" spans="1:271" s="654" customFormat="1" ht="27" hidden="1" customHeight="1" outlineLevel="1" thickBot="1" x14ac:dyDescent="0.3">
      <c r="A83" s="648" t="str">
        <f>IF(B83="","","ATB 26")</f>
        <v>ATB 26</v>
      </c>
      <c r="B83" s="649" t="s">
        <v>171</v>
      </c>
      <c r="C83" s="650"/>
      <c r="D83" s="1174"/>
      <c r="E83" s="1175"/>
      <c r="F83" s="668"/>
      <c r="G83" s="1174"/>
      <c r="H83" s="1175"/>
      <c r="I83" s="668"/>
      <c r="J83" s="1174"/>
      <c r="K83" s="1175"/>
      <c r="L83" s="668"/>
      <c r="M83" s="1174"/>
      <c r="N83" s="1175"/>
      <c r="O83" s="668"/>
      <c r="P83" s="1174"/>
      <c r="Q83" s="1175"/>
      <c r="R83" s="668"/>
      <c r="S83" s="1174"/>
      <c r="T83" s="1175"/>
      <c r="U83" s="668"/>
      <c r="V83" s="1174"/>
      <c r="W83" s="1175"/>
      <c r="X83" s="668"/>
      <c r="Y83" s="1174"/>
      <c r="Z83" s="1175"/>
      <c r="AA83" s="668"/>
      <c r="AB83" s="1174"/>
      <c r="AC83" s="1175"/>
      <c r="AD83" s="668"/>
      <c r="AE83" s="1174"/>
      <c r="AF83" s="1175"/>
      <c r="AG83" s="668"/>
      <c r="AH83" s="1174"/>
      <c r="AI83" s="1175"/>
      <c r="AJ83" s="668"/>
      <c r="AK83" s="1174"/>
      <c r="AL83" s="1175"/>
      <c r="AM83" s="668"/>
      <c r="AN83" s="1174"/>
      <c r="AO83" s="1175"/>
      <c r="AP83" s="668"/>
      <c r="AQ83" s="1174"/>
      <c r="AR83" s="1175"/>
      <c r="AS83" s="668"/>
      <c r="AT83" s="1174"/>
      <c r="AU83" s="1175"/>
      <c r="AV83" s="668"/>
      <c r="AW83" s="1174"/>
      <c r="AX83" s="1175"/>
      <c r="AY83" s="668"/>
      <c r="AZ83" s="1174"/>
      <c r="BA83" s="1175"/>
      <c r="BB83" s="668"/>
      <c r="BC83" s="1174"/>
      <c r="BD83" s="1175"/>
      <c r="BE83" s="668"/>
      <c r="BF83" s="1174"/>
      <c r="BG83" s="1175"/>
      <c r="BH83" s="668"/>
      <c r="BI83" s="1174"/>
      <c r="BJ83" s="1175"/>
      <c r="BK83" s="669"/>
      <c r="BL83" s="665"/>
      <c r="BM83" s="665"/>
      <c r="BN83" s="665"/>
      <c r="BO83" s="665"/>
      <c r="BP83" s="665"/>
      <c r="BQ83" s="665"/>
      <c r="BR83" s="665"/>
      <c r="BS83" s="652"/>
      <c r="BT83" s="652"/>
      <c r="BU83" s="655"/>
      <c r="BV83" s="655"/>
      <c r="BW83" s="655"/>
      <c r="BX83" s="655"/>
      <c r="BY83" s="655"/>
      <c r="BZ83" s="655"/>
      <c r="CA83" s="655"/>
      <c r="CB83" s="655"/>
      <c r="CC83" s="655"/>
      <c r="CD83" s="655"/>
      <c r="CE83" s="655"/>
      <c r="CF83" s="655"/>
      <c r="CG83" s="655"/>
      <c r="CH83" s="655"/>
      <c r="CI83" s="655"/>
      <c r="CJ83" s="655"/>
      <c r="CK83" s="655"/>
      <c r="CL83" s="655"/>
      <c r="CM83" s="655"/>
      <c r="CN83" s="655"/>
      <c r="CO83" s="655"/>
      <c r="CP83" s="655"/>
      <c r="CQ83" s="655"/>
      <c r="CR83" s="655"/>
      <c r="CS83" s="655"/>
      <c r="CT83" s="655"/>
      <c r="CU83" s="655"/>
      <c r="CV83" s="655"/>
      <c r="CW83" s="655"/>
      <c r="CX83" s="655"/>
      <c r="CY83" s="655"/>
      <c r="CZ83" s="655"/>
      <c r="DA83" s="655"/>
      <c r="DB83" s="655"/>
      <c r="DC83" s="655"/>
      <c r="DD83" s="655"/>
      <c r="DE83" s="655"/>
      <c r="DF83" s="655"/>
      <c r="DG83" s="655"/>
      <c r="DH83" s="655"/>
      <c r="DI83" s="655"/>
      <c r="DJ83" s="655"/>
      <c r="DK83" s="655"/>
      <c r="DL83" s="655"/>
      <c r="DM83" s="655"/>
      <c r="DN83" s="655"/>
      <c r="DO83" s="655"/>
      <c r="DP83" s="655"/>
      <c r="DQ83" s="655"/>
      <c r="DR83" s="655"/>
      <c r="DS83" s="655"/>
      <c r="DT83" s="655"/>
      <c r="DU83" s="655"/>
      <c r="DV83" s="655"/>
      <c r="DW83" s="655"/>
      <c r="DX83" s="655"/>
      <c r="DY83" s="655"/>
      <c r="DZ83" s="655"/>
      <c r="EA83" s="655"/>
      <c r="EB83" s="655"/>
      <c r="EC83" s="655"/>
      <c r="ED83" s="655"/>
      <c r="EE83" s="655"/>
      <c r="EF83" s="655"/>
      <c r="EG83" s="655"/>
      <c r="EH83" s="655"/>
      <c r="EI83" s="655"/>
      <c r="EJ83" s="655"/>
      <c r="EK83" s="655"/>
      <c r="EL83" s="655"/>
      <c r="EM83" s="655"/>
      <c r="EN83" s="655"/>
      <c r="EO83" s="655"/>
      <c r="EP83" s="655"/>
      <c r="EQ83" s="655"/>
      <c r="ER83" s="655"/>
      <c r="ES83" s="655"/>
      <c r="ET83" s="655"/>
      <c r="EU83" s="655"/>
      <c r="EV83" s="655"/>
      <c r="EW83" s="655"/>
      <c r="EX83" s="655"/>
      <c r="EY83" s="655"/>
      <c r="EZ83" s="655"/>
      <c r="FA83" s="655"/>
      <c r="FB83" s="655"/>
      <c r="FC83" s="655"/>
      <c r="FD83" s="655"/>
      <c r="FE83" s="655"/>
      <c r="FF83" s="655"/>
      <c r="FG83" s="655"/>
      <c r="FH83" s="655"/>
      <c r="FI83" s="655"/>
      <c r="FJ83" s="655"/>
      <c r="FK83" s="655"/>
      <c r="FL83" s="655"/>
      <c r="FM83" s="655"/>
      <c r="FN83" s="655"/>
      <c r="FO83" s="655"/>
      <c r="FP83" s="655"/>
      <c r="FQ83" s="655"/>
      <c r="FR83" s="655"/>
      <c r="FS83" s="655"/>
      <c r="FT83" s="655"/>
      <c r="FU83" s="655"/>
      <c r="FV83" s="655"/>
      <c r="FW83" s="652"/>
      <c r="FX83" s="652"/>
      <c r="FY83" s="652"/>
      <c r="FZ83" s="652"/>
      <c r="GA83" s="652"/>
      <c r="GB83" s="652"/>
      <c r="GC83" s="652"/>
      <c r="GD83" s="652"/>
      <c r="GE83" s="652"/>
      <c r="GF83" s="652"/>
      <c r="GG83" s="652"/>
      <c r="GH83" s="652"/>
      <c r="GI83" s="652"/>
      <c r="GJ83" s="652"/>
      <c r="GK83" s="652"/>
      <c r="GL83" s="652"/>
      <c r="GM83" s="652"/>
      <c r="GN83" s="652"/>
      <c r="GO83" s="652"/>
      <c r="GP83" s="652"/>
      <c r="GQ83" s="652"/>
      <c r="GR83" s="652"/>
      <c r="GS83" s="652"/>
      <c r="GT83" s="652"/>
      <c r="GU83" s="652"/>
      <c r="GV83" s="652"/>
      <c r="GW83" s="652"/>
      <c r="GX83" s="652"/>
      <c r="GY83" s="652"/>
      <c r="GZ83" s="652"/>
      <c r="HA83" s="652"/>
      <c r="HB83" s="652"/>
      <c r="HC83" s="652"/>
      <c r="HD83" s="652"/>
      <c r="HE83" s="652"/>
      <c r="HF83" s="652"/>
      <c r="HG83" s="652"/>
      <c r="HH83" s="652"/>
      <c r="HI83" s="652"/>
      <c r="HJ83" s="653"/>
      <c r="HK83" s="653"/>
      <c r="HL83" s="653"/>
      <c r="HM83" s="653"/>
      <c r="HN83" s="653"/>
      <c r="HO83" s="653"/>
      <c r="HP83" s="653"/>
      <c r="HQ83" s="653"/>
      <c r="HR83" s="653"/>
      <c r="HS83" s="653"/>
      <c r="HT83" s="653"/>
      <c r="HU83" s="653"/>
      <c r="HV83" s="653"/>
      <c r="HW83" s="653"/>
      <c r="HX83" s="653"/>
      <c r="HY83" s="653"/>
      <c r="HZ83" s="653"/>
      <c r="IA83" s="653"/>
      <c r="IB83" s="653"/>
      <c r="IC83" s="653"/>
      <c r="ID83" s="653"/>
      <c r="IE83" s="653"/>
      <c r="IF83" s="653"/>
      <c r="IG83" s="653"/>
      <c r="IH83" s="653"/>
      <c r="II83" s="653"/>
      <c r="IJ83" s="653"/>
      <c r="IK83" s="653"/>
      <c r="IL83" s="653"/>
      <c r="IM83" s="653"/>
      <c r="IN83" s="653"/>
      <c r="IO83" s="653"/>
      <c r="IP83" s="653"/>
      <c r="IQ83" s="653"/>
      <c r="IR83" s="653"/>
      <c r="IS83" s="653"/>
      <c r="IT83" s="653"/>
      <c r="IU83" s="653"/>
      <c r="IV83" s="653"/>
      <c r="IW83" s="653"/>
      <c r="IX83" s="653"/>
      <c r="IY83" s="653"/>
      <c r="IZ83" s="653"/>
      <c r="JA83" s="653"/>
      <c r="JB83" s="653"/>
      <c r="JC83" s="653"/>
      <c r="JD83" s="653"/>
      <c r="JE83" s="653"/>
      <c r="JF83" s="653"/>
      <c r="JG83" s="653"/>
      <c r="JH83" s="653"/>
      <c r="JI83" s="653"/>
      <c r="JJ83" s="653"/>
      <c r="JK83" s="653"/>
    </row>
    <row r="84" spans="1:271" s="427" customFormat="1" ht="127.5" hidden="1" customHeight="1" outlineLevel="1" x14ac:dyDescent="0.25">
      <c r="A84" s="63"/>
      <c r="B84" s="317" t="str">
        <f>IF($B83=$B$126,$D$126,IF($B83=$B$127,$D$127,IF($B83=$B$128,$D$128,IF($B83=$B$129,$D$129,IF($B83=$B$130,$D$130,IF($B83=$B$131,$D$131,IF($B83=$B$132,$D$132,IF($B83=$B$133,$D$133,IF($B83=$B$134,$D$134,IF($B83=$B$135,$D$135,IF($B83=$B$136,$D$136,IF($B83=$B$137,$D$137,IF($B83=$B$138,$D$138,IF($B83=$B$139,$D$139,IF($B83=$B$140,$D$140,IF($B83=$B$141,$D$141,IF($B83=$B$142,$D$142,IF($B83=$B$143,$D$143,IF($B83=$B$144,$D$144,IF($B83=$B$145,$D$145,IF($B83=$B$146,$D$146,IF($B83=$B$147,$D$147,IF($B83=$B$148,$D$148,IF($B83=$B$149,$D$149,IF($B83=$B$150,$D$150,IF($B83=$B$151,$D$151,IF($B83=$B$152,$D$152,IF($B83=$B$153,$D$153,IF($B83=$B$154,$D$154,IF($B83=$B$155,$D$155,IF($B83=$B$156,$D$156,IF($B83=$B$157,$D$157,IF($B83=$B$158,$D$158,IF($B83=$B$159,$D$159,IF($B83=$B$160,$D$160,IF($B83=$B$161,$D$161,IF($B83=$B$162,$D$162,IF($B83=$B$163,$D$163,IF($B83=$B$164,$D$164,IF($B83=$B$165,$D$165))))))))))))))))))))))))))))))))))))))))</f>
        <v>Beschreibung</v>
      </c>
      <c r="C84" s="128"/>
      <c r="D84" s="1176"/>
      <c r="E84" s="1177"/>
      <c r="F84" s="393"/>
      <c r="G84" s="1176"/>
      <c r="H84" s="1177"/>
      <c r="I84" s="393"/>
      <c r="J84" s="1176"/>
      <c r="K84" s="1177"/>
      <c r="L84" s="393"/>
      <c r="M84" s="1176"/>
      <c r="N84" s="1177"/>
      <c r="O84" s="393"/>
      <c r="P84" s="1176"/>
      <c r="Q84" s="1177"/>
      <c r="R84" s="393"/>
      <c r="S84" s="1176"/>
      <c r="T84" s="1177"/>
      <c r="U84" s="393"/>
      <c r="V84" s="1176"/>
      <c r="W84" s="1177"/>
      <c r="X84" s="393"/>
      <c r="Y84" s="1176"/>
      <c r="Z84" s="1177"/>
      <c r="AA84" s="393"/>
      <c r="AB84" s="1176"/>
      <c r="AC84" s="1177"/>
      <c r="AD84" s="393"/>
      <c r="AE84" s="1176"/>
      <c r="AF84" s="1177"/>
      <c r="AG84" s="393"/>
      <c r="AH84" s="1176"/>
      <c r="AI84" s="1177"/>
      <c r="AJ84" s="393"/>
      <c r="AK84" s="1176"/>
      <c r="AL84" s="1177"/>
      <c r="AM84" s="393"/>
      <c r="AN84" s="1176"/>
      <c r="AO84" s="1177"/>
      <c r="AP84" s="393"/>
      <c r="AQ84" s="1176"/>
      <c r="AR84" s="1177"/>
      <c r="AS84" s="393"/>
      <c r="AT84" s="1176"/>
      <c r="AU84" s="1177"/>
      <c r="AV84" s="393"/>
      <c r="AW84" s="1176"/>
      <c r="AX84" s="1177"/>
      <c r="AY84" s="393"/>
      <c r="AZ84" s="1176"/>
      <c r="BA84" s="1177"/>
      <c r="BB84" s="393"/>
      <c r="BC84" s="1176"/>
      <c r="BD84" s="1177"/>
      <c r="BE84" s="393"/>
      <c r="BF84" s="1176"/>
      <c r="BG84" s="1177"/>
      <c r="BH84" s="393"/>
      <c r="BI84" s="1176"/>
      <c r="BJ84" s="1177"/>
      <c r="BK84" s="322"/>
      <c r="BL84" s="375"/>
      <c r="BM84" s="375"/>
      <c r="BN84" s="375"/>
      <c r="BO84" s="375"/>
      <c r="BP84" s="375"/>
      <c r="BQ84" s="375"/>
      <c r="BR84" s="375"/>
      <c r="BS84" s="174"/>
      <c r="BT84" s="174"/>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c r="FA84" s="177"/>
      <c r="FB84" s="177"/>
      <c r="FC84" s="177"/>
      <c r="FD84" s="177"/>
      <c r="FE84" s="177"/>
      <c r="FF84" s="177"/>
      <c r="FG84" s="177"/>
      <c r="FH84" s="177"/>
      <c r="FI84" s="177"/>
      <c r="FJ84" s="177"/>
      <c r="FK84" s="177"/>
      <c r="FL84" s="177"/>
      <c r="FM84" s="177"/>
      <c r="FN84" s="177"/>
      <c r="FO84" s="177"/>
      <c r="FP84" s="177"/>
      <c r="FQ84" s="177"/>
      <c r="FR84" s="177"/>
      <c r="FS84" s="177"/>
      <c r="FT84" s="177"/>
      <c r="FU84" s="177"/>
      <c r="FV84" s="177"/>
      <c r="FW84" s="174"/>
      <c r="FX84" s="174"/>
      <c r="FY84" s="174"/>
      <c r="FZ84" s="174"/>
      <c r="GA84" s="174"/>
      <c r="GB84" s="174"/>
      <c r="GC84" s="174"/>
      <c r="GD84" s="174"/>
      <c r="GE84" s="174"/>
      <c r="GF84" s="174"/>
      <c r="GG84" s="174"/>
      <c r="GH84" s="174"/>
      <c r="GI84" s="174"/>
      <c r="GJ84" s="174"/>
      <c r="GK84" s="174"/>
      <c r="GL84" s="174"/>
      <c r="GM84" s="174"/>
      <c r="GN84" s="174"/>
      <c r="GO84" s="174"/>
      <c r="GP84" s="174"/>
      <c r="GQ84" s="174"/>
      <c r="GR84" s="174"/>
      <c r="GS84" s="174"/>
      <c r="GT84" s="174"/>
      <c r="GU84" s="174"/>
      <c r="GV84" s="174"/>
      <c r="GW84" s="174"/>
      <c r="GX84" s="174"/>
      <c r="GY84" s="174"/>
      <c r="GZ84" s="174"/>
      <c r="HA84" s="174"/>
      <c r="HB84" s="174"/>
      <c r="HC84" s="174"/>
      <c r="HD84" s="174"/>
      <c r="HE84" s="174"/>
      <c r="HF84" s="174"/>
      <c r="HG84" s="174"/>
      <c r="HH84" s="174"/>
      <c r="HI84" s="174"/>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c r="IW84" s="426"/>
      <c r="IX84" s="426"/>
      <c r="IY84" s="426"/>
      <c r="IZ84" s="426"/>
      <c r="JA84" s="426"/>
      <c r="JB84" s="426"/>
      <c r="JC84" s="426"/>
      <c r="JD84" s="426"/>
      <c r="JE84" s="426"/>
      <c r="JF84" s="426"/>
      <c r="JG84" s="426"/>
      <c r="JH84" s="426"/>
      <c r="JI84" s="426"/>
      <c r="JJ84" s="426"/>
      <c r="JK84" s="426"/>
    </row>
    <row r="85" spans="1:271" s="428" customFormat="1" ht="18" customHeight="1" collapsed="1" x14ac:dyDescent="0.2">
      <c r="A85" s="63"/>
      <c r="B85" s="374"/>
      <c r="C85" s="129"/>
      <c r="D85" s="1172"/>
      <c r="E85" s="1173"/>
      <c r="F85" s="2"/>
      <c r="G85" s="1172"/>
      <c r="H85" s="1173"/>
      <c r="I85" s="2"/>
      <c r="J85" s="1172"/>
      <c r="K85" s="1173"/>
      <c r="L85" s="2"/>
      <c r="M85" s="1172"/>
      <c r="N85" s="1173"/>
      <c r="O85" s="2"/>
      <c r="P85" s="1172"/>
      <c r="Q85" s="1173"/>
      <c r="R85" s="2"/>
      <c r="S85" s="1172"/>
      <c r="T85" s="1173"/>
      <c r="U85" s="2"/>
      <c r="V85" s="1172"/>
      <c r="W85" s="1173"/>
      <c r="X85" s="2"/>
      <c r="Y85" s="1172"/>
      <c r="Z85" s="1173"/>
      <c r="AA85" s="2"/>
      <c r="AB85" s="1172"/>
      <c r="AC85" s="1173"/>
      <c r="AD85" s="2"/>
      <c r="AE85" s="1172"/>
      <c r="AF85" s="1173"/>
      <c r="AG85" s="2"/>
      <c r="AH85" s="1172"/>
      <c r="AI85" s="1173"/>
      <c r="AJ85" s="2"/>
      <c r="AK85" s="1172"/>
      <c r="AL85" s="1173"/>
      <c r="AM85" s="2"/>
      <c r="AN85" s="1172"/>
      <c r="AO85" s="1173"/>
      <c r="AP85" s="2"/>
      <c r="AQ85" s="1172"/>
      <c r="AR85" s="1173"/>
      <c r="AS85" s="2"/>
      <c r="AT85" s="1172"/>
      <c r="AU85" s="1173"/>
      <c r="AV85" s="2"/>
      <c r="AW85" s="1172"/>
      <c r="AX85" s="1173"/>
      <c r="AY85" s="2"/>
      <c r="AZ85" s="1172"/>
      <c r="BA85" s="1173"/>
      <c r="BB85" s="2"/>
      <c r="BC85" s="1172"/>
      <c r="BD85" s="1173"/>
      <c r="BE85" s="2"/>
      <c r="BF85" s="1172"/>
      <c r="BG85" s="1173"/>
      <c r="BH85" s="2"/>
      <c r="BI85" s="1172"/>
      <c r="BJ85" s="1173"/>
      <c r="BK85" s="30"/>
      <c r="BL85" s="31"/>
      <c r="BM85" s="31"/>
      <c r="BN85" s="31"/>
      <c r="BO85" s="31"/>
      <c r="BP85" s="31"/>
      <c r="BQ85" s="31"/>
      <c r="BR85" s="31"/>
      <c r="BS85" s="174"/>
      <c r="BT85" s="175"/>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5"/>
      <c r="FX85" s="175"/>
      <c r="FY85" s="175"/>
      <c r="FZ85" s="175"/>
      <c r="GA85" s="175"/>
      <c r="GB85" s="175"/>
      <c r="GC85" s="175"/>
      <c r="GD85" s="175"/>
      <c r="GE85" s="175"/>
      <c r="GF85" s="175"/>
      <c r="GG85" s="175"/>
      <c r="GH85" s="175"/>
      <c r="GI85" s="175"/>
      <c r="GJ85" s="175"/>
      <c r="GK85" s="175"/>
      <c r="GL85" s="175"/>
      <c r="GM85" s="175"/>
      <c r="GN85" s="175"/>
      <c r="GO85" s="175"/>
      <c r="GP85" s="175"/>
      <c r="GQ85" s="175"/>
      <c r="GR85" s="175"/>
      <c r="GS85" s="175"/>
      <c r="GT85" s="175"/>
      <c r="GU85" s="175"/>
      <c r="GV85" s="175"/>
      <c r="GW85" s="175"/>
      <c r="GX85" s="175"/>
      <c r="GY85" s="175"/>
      <c r="GZ85" s="175"/>
      <c r="HA85" s="175"/>
      <c r="HB85" s="175"/>
      <c r="HC85" s="175"/>
      <c r="HD85" s="175"/>
      <c r="HE85" s="175"/>
      <c r="HF85" s="175"/>
      <c r="HG85" s="175"/>
      <c r="HH85" s="175"/>
      <c r="HI85" s="175"/>
      <c r="HJ85" s="175"/>
      <c r="HK85" s="175"/>
      <c r="HL85" s="175"/>
      <c r="HM85" s="175"/>
      <c r="HN85" s="175"/>
      <c r="HO85" s="175"/>
      <c r="HP85" s="175"/>
      <c r="HQ85" s="175"/>
      <c r="HR85" s="175"/>
      <c r="HS85" s="175"/>
      <c r="HT85" s="175"/>
      <c r="HU85" s="175"/>
      <c r="HV85" s="175"/>
      <c r="HW85" s="175"/>
      <c r="HX85" s="175"/>
      <c r="HY85" s="175"/>
      <c r="HZ85" s="175"/>
      <c r="IA85" s="175"/>
      <c r="IB85" s="175"/>
      <c r="IC85" s="175"/>
      <c r="ID85" s="175"/>
      <c r="IE85" s="175"/>
      <c r="IF85" s="175"/>
      <c r="IG85" s="175"/>
      <c r="IH85" s="175"/>
      <c r="II85" s="175"/>
      <c r="IJ85" s="175"/>
      <c r="IK85" s="175"/>
      <c r="IL85" s="175"/>
      <c r="IM85" s="175"/>
      <c r="IN85" s="175"/>
      <c r="IO85" s="175"/>
      <c r="IP85" s="175"/>
      <c r="IQ85" s="175"/>
      <c r="IR85" s="175"/>
      <c r="IS85" s="175"/>
      <c r="IT85" s="175"/>
      <c r="IU85" s="175"/>
      <c r="IV85" s="175"/>
      <c r="IW85" s="175"/>
      <c r="IX85" s="175"/>
      <c r="IY85" s="175"/>
      <c r="IZ85" s="175"/>
      <c r="JA85" s="175"/>
      <c r="JB85" s="175"/>
      <c r="JC85" s="175"/>
      <c r="JD85" s="175"/>
      <c r="JE85" s="175"/>
      <c r="JF85" s="175"/>
      <c r="JG85" s="175"/>
      <c r="JH85" s="175"/>
      <c r="JI85" s="175"/>
      <c r="JJ85" s="175"/>
      <c r="JK85" s="175"/>
    </row>
    <row r="86" spans="1:271" s="654" customFormat="1" ht="27" hidden="1" customHeight="1" outlineLevel="1" thickBot="1" x14ac:dyDescent="0.3">
      <c r="A86" s="648" t="str">
        <f>IF(B86="","","ATB 27")</f>
        <v>ATB 27</v>
      </c>
      <c r="B86" s="649" t="s">
        <v>171</v>
      </c>
      <c r="C86" s="650"/>
      <c r="D86" s="1174"/>
      <c r="E86" s="1175"/>
      <c r="F86" s="668"/>
      <c r="G86" s="1174"/>
      <c r="H86" s="1175"/>
      <c r="I86" s="668"/>
      <c r="J86" s="1174"/>
      <c r="K86" s="1175"/>
      <c r="L86" s="668"/>
      <c r="M86" s="1174"/>
      <c r="N86" s="1175"/>
      <c r="O86" s="668"/>
      <c r="P86" s="1174"/>
      <c r="Q86" s="1175"/>
      <c r="R86" s="668"/>
      <c r="S86" s="1174"/>
      <c r="T86" s="1175"/>
      <c r="U86" s="668"/>
      <c r="V86" s="1174"/>
      <c r="W86" s="1175"/>
      <c r="X86" s="668"/>
      <c r="Y86" s="1174"/>
      <c r="Z86" s="1175"/>
      <c r="AA86" s="668"/>
      <c r="AB86" s="1174"/>
      <c r="AC86" s="1175"/>
      <c r="AD86" s="668"/>
      <c r="AE86" s="1174"/>
      <c r="AF86" s="1175"/>
      <c r="AG86" s="668"/>
      <c r="AH86" s="1174"/>
      <c r="AI86" s="1175"/>
      <c r="AJ86" s="668"/>
      <c r="AK86" s="1174"/>
      <c r="AL86" s="1175"/>
      <c r="AM86" s="668"/>
      <c r="AN86" s="1174"/>
      <c r="AO86" s="1175"/>
      <c r="AP86" s="668"/>
      <c r="AQ86" s="1174"/>
      <c r="AR86" s="1175"/>
      <c r="AS86" s="668"/>
      <c r="AT86" s="1174"/>
      <c r="AU86" s="1175"/>
      <c r="AV86" s="668"/>
      <c r="AW86" s="1174"/>
      <c r="AX86" s="1175"/>
      <c r="AY86" s="668"/>
      <c r="AZ86" s="1174"/>
      <c r="BA86" s="1175"/>
      <c r="BB86" s="668"/>
      <c r="BC86" s="1174"/>
      <c r="BD86" s="1175"/>
      <c r="BE86" s="668"/>
      <c r="BF86" s="1174"/>
      <c r="BG86" s="1175"/>
      <c r="BH86" s="668"/>
      <c r="BI86" s="1174"/>
      <c r="BJ86" s="1175"/>
      <c r="BK86" s="669"/>
      <c r="BL86" s="665"/>
      <c r="BM86" s="665"/>
      <c r="BN86" s="665"/>
      <c r="BO86" s="665"/>
      <c r="BP86" s="665"/>
      <c r="BQ86" s="665"/>
      <c r="BR86" s="665"/>
      <c r="BS86" s="652"/>
      <c r="BT86" s="652"/>
      <c r="BU86" s="655"/>
      <c r="BV86" s="655"/>
      <c r="BW86" s="655"/>
      <c r="BX86" s="655"/>
      <c r="BY86" s="655"/>
      <c r="BZ86" s="655"/>
      <c r="CA86" s="655"/>
      <c r="CB86" s="655"/>
      <c r="CC86" s="655"/>
      <c r="CD86" s="655"/>
      <c r="CE86" s="655"/>
      <c r="CF86" s="655"/>
      <c r="CG86" s="655"/>
      <c r="CH86" s="655"/>
      <c r="CI86" s="655"/>
      <c r="CJ86" s="655"/>
      <c r="CK86" s="655"/>
      <c r="CL86" s="655"/>
      <c r="CM86" s="655"/>
      <c r="CN86" s="655"/>
      <c r="CO86" s="655"/>
      <c r="CP86" s="655"/>
      <c r="CQ86" s="655"/>
      <c r="CR86" s="655"/>
      <c r="CS86" s="655"/>
      <c r="CT86" s="655"/>
      <c r="CU86" s="655"/>
      <c r="CV86" s="655"/>
      <c r="CW86" s="655"/>
      <c r="CX86" s="655"/>
      <c r="CY86" s="655"/>
      <c r="CZ86" s="655"/>
      <c r="DA86" s="655"/>
      <c r="DB86" s="655"/>
      <c r="DC86" s="655"/>
      <c r="DD86" s="655"/>
      <c r="DE86" s="655"/>
      <c r="DF86" s="655"/>
      <c r="DG86" s="655"/>
      <c r="DH86" s="655"/>
      <c r="DI86" s="655"/>
      <c r="DJ86" s="655"/>
      <c r="DK86" s="655"/>
      <c r="DL86" s="655"/>
      <c r="DM86" s="655"/>
      <c r="DN86" s="655"/>
      <c r="DO86" s="655"/>
      <c r="DP86" s="655"/>
      <c r="DQ86" s="655"/>
      <c r="DR86" s="655"/>
      <c r="DS86" s="655"/>
      <c r="DT86" s="655"/>
      <c r="DU86" s="655"/>
      <c r="DV86" s="655"/>
      <c r="DW86" s="655"/>
      <c r="DX86" s="655"/>
      <c r="DY86" s="655"/>
      <c r="DZ86" s="655"/>
      <c r="EA86" s="655"/>
      <c r="EB86" s="655"/>
      <c r="EC86" s="655"/>
      <c r="ED86" s="655"/>
      <c r="EE86" s="655"/>
      <c r="EF86" s="655"/>
      <c r="EG86" s="655"/>
      <c r="EH86" s="655"/>
      <c r="EI86" s="655"/>
      <c r="EJ86" s="655"/>
      <c r="EK86" s="655"/>
      <c r="EL86" s="655"/>
      <c r="EM86" s="655"/>
      <c r="EN86" s="655"/>
      <c r="EO86" s="655"/>
      <c r="EP86" s="655"/>
      <c r="EQ86" s="655"/>
      <c r="ER86" s="655"/>
      <c r="ES86" s="655"/>
      <c r="ET86" s="655"/>
      <c r="EU86" s="655"/>
      <c r="EV86" s="655"/>
      <c r="EW86" s="655"/>
      <c r="EX86" s="655"/>
      <c r="EY86" s="655"/>
      <c r="EZ86" s="655"/>
      <c r="FA86" s="655"/>
      <c r="FB86" s="655"/>
      <c r="FC86" s="655"/>
      <c r="FD86" s="655"/>
      <c r="FE86" s="655"/>
      <c r="FF86" s="655"/>
      <c r="FG86" s="655"/>
      <c r="FH86" s="655"/>
      <c r="FI86" s="655"/>
      <c r="FJ86" s="655"/>
      <c r="FK86" s="655"/>
      <c r="FL86" s="655"/>
      <c r="FM86" s="655"/>
      <c r="FN86" s="655"/>
      <c r="FO86" s="655"/>
      <c r="FP86" s="655"/>
      <c r="FQ86" s="655"/>
      <c r="FR86" s="655"/>
      <c r="FS86" s="655"/>
      <c r="FT86" s="655"/>
      <c r="FU86" s="655"/>
      <c r="FV86" s="655"/>
      <c r="FW86" s="652"/>
      <c r="FX86" s="652"/>
      <c r="FY86" s="652"/>
      <c r="FZ86" s="652"/>
      <c r="GA86" s="652"/>
      <c r="GB86" s="652"/>
      <c r="GC86" s="652"/>
      <c r="GD86" s="652"/>
      <c r="GE86" s="652"/>
      <c r="GF86" s="652"/>
      <c r="GG86" s="652"/>
      <c r="GH86" s="652"/>
      <c r="GI86" s="652"/>
      <c r="GJ86" s="652"/>
      <c r="GK86" s="652"/>
      <c r="GL86" s="652"/>
      <c r="GM86" s="652"/>
      <c r="GN86" s="652"/>
      <c r="GO86" s="652"/>
      <c r="GP86" s="652"/>
      <c r="GQ86" s="652"/>
      <c r="GR86" s="652"/>
      <c r="GS86" s="652"/>
      <c r="GT86" s="652"/>
      <c r="GU86" s="652"/>
      <c r="GV86" s="652"/>
      <c r="GW86" s="652"/>
      <c r="GX86" s="652"/>
      <c r="GY86" s="652"/>
      <c r="GZ86" s="652"/>
      <c r="HA86" s="652"/>
      <c r="HB86" s="652"/>
      <c r="HC86" s="652"/>
      <c r="HD86" s="652"/>
      <c r="HE86" s="652"/>
      <c r="HF86" s="652"/>
      <c r="HG86" s="652"/>
      <c r="HH86" s="652"/>
      <c r="HI86" s="652"/>
      <c r="HJ86" s="653"/>
      <c r="HK86" s="653"/>
      <c r="HL86" s="653"/>
      <c r="HM86" s="653"/>
      <c r="HN86" s="653"/>
      <c r="HO86" s="653"/>
      <c r="HP86" s="653"/>
      <c r="HQ86" s="653"/>
      <c r="HR86" s="653"/>
      <c r="HS86" s="653"/>
      <c r="HT86" s="653"/>
      <c r="HU86" s="653"/>
      <c r="HV86" s="653"/>
      <c r="HW86" s="653"/>
      <c r="HX86" s="653"/>
      <c r="HY86" s="653"/>
      <c r="HZ86" s="653"/>
      <c r="IA86" s="653"/>
      <c r="IB86" s="653"/>
      <c r="IC86" s="653"/>
      <c r="ID86" s="653"/>
      <c r="IE86" s="653"/>
      <c r="IF86" s="653"/>
      <c r="IG86" s="653"/>
      <c r="IH86" s="653"/>
      <c r="II86" s="653"/>
      <c r="IJ86" s="653"/>
      <c r="IK86" s="653"/>
      <c r="IL86" s="653"/>
      <c r="IM86" s="653"/>
      <c r="IN86" s="653"/>
      <c r="IO86" s="653"/>
      <c r="IP86" s="653"/>
      <c r="IQ86" s="653"/>
      <c r="IR86" s="653"/>
      <c r="IS86" s="653"/>
      <c r="IT86" s="653"/>
      <c r="IU86" s="653"/>
      <c r="IV86" s="653"/>
      <c r="IW86" s="653"/>
      <c r="IX86" s="653"/>
      <c r="IY86" s="653"/>
      <c r="IZ86" s="653"/>
      <c r="JA86" s="653"/>
      <c r="JB86" s="653"/>
      <c r="JC86" s="653"/>
      <c r="JD86" s="653"/>
      <c r="JE86" s="653"/>
      <c r="JF86" s="653"/>
      <c r="JG86" s="653"/>
      <c r="JH86" s="653"/>
      <c r="JI86" s="653"/>
      <c r="JJ86" s="653"/>
      <c r="JK86" s="653"/>
    </row>
    <row r="87" spans="1:271" s="427" customFormat="1" ht="127.5" hidden="1" customHeight="1" outlineLevel="1" x14ac:dyDescent="0.2">
      <c r="A87" s="63"/>
      <c r="B87" s="317" t="str">
        <f>IF($B86=$B$126,$D$126,IF($B86=$B$127,$D$127,IF($B86=$B$128,$D$128,IF($B86=$B$129,$D$129,IF($B86=$B$130,$D$130,IF($B86=$B$131,$D$131,IF($B86=$B$132,$D$132,IF($B86=$B$133,$D$133,IF($B86=$B$134,$D$134,IF($B86=$B$135,$D$135,IF($B86=$B$136,$D$136,IF($B86=$B$137,$D$137,IF($B86=$B$138,$D$138,IF($B86=$B$139,$D$139,IF($B86=$B$140,$D$140,IF($B86=$B$141,$D$141,IF($B86=$B$142,$D$142,IF($B86=$B$143,$D$143,IF($B86=$B$144,$D$144,IF($B86=$B$145,$D$145,IF($B86=$B$146,$D$146,IF($B86=$B$147,$D$147,IF($B86=$B$148,$D$148,IF($B86=$B$149,$D$149,IF($B86=$B$150,$D$150,IF($B86=$B$151,$D$151,IF($B86=$B$152,$D$152,IF($B86=$B$153,$D$153,IF($B86=$B$154,$D$154,IF($B86=$B$155,$D$155,IF($B86=$B$156,$D$156,IF($B86=$B$157,$D$157,IF($B86=$B$158,$D$158,IF($B86=$B$159,$D$159,IF($B86=$B$160,$D$160,IF($B86=$B$161,$D$161,IF($B86=$B$162,$D$162,IF($B86=$B$163,$D$163,IF($B86=$B$164,$D$164,IF($B86=$B$165,$D$165))))))))))))))))))))))))))))))))))))))))</f>
        <v>Beschreibung</v>
      </c>
      <c r="C87" s="128"/>
      <c r="D87" s="1176"/>
      <c r="E87" s="1177"/>
      <c r="F87" s="2"/>
      <c r="G87" s="1176"/>
      <c r="H87" s="1177"/>
      <c r="I87" s="2"/>
      <c r="J87" s="1176"/>
      <c r="K87" s="1177"/>
      <c r="L87" s="2"/>
      <c r="M87" s="1176"/>
      <c r="N87" s="1177"/>
      <c r="O87" s="2"/>
      <c r="P87" s="1176"/>
      <c r="Q87" s="1177"/>
      <c r="R87" s="2"/>
      <c r="S87" s="1176"/>
      <c r="T87" s="1177"/>
      <c r="U87" s="2"/>
      <c r="V87" s="1176"/>
      <c r="W87" s="1177"/>
      <c r="X87" s="2"/>
      <c r="Y87" s="1176"/>
      <c r="Z87" s="1177"/>
      <c r="AA87" s="2"/>
      <c r="AB87" s="1176"/>
      <c r="AC87" s="1177"/>
      <c r="AD87" s="2"/>
      <c r="AE87" s="1176"/>
      <c r="AF87" s="1177"/>
      <c r="AG87" s="2"/>
      <c r="AH87" s="1176"/>
      <c r="AI87" s="1177"/>
      <c r="AJ87" s="2"/>
      <c r="AK87" s="1176"/>
      <c r="AL87" s="1177"/>
      <c r="AM87" s="2"/>
      <c r="AN87" s="1176"/>
      <c r="AO87" s="1177"/>
      <c r="AP87" s="2"/>
      <c r="AQ87" s="1176"/>
      <c r="AR87" s="1177"/>
      <c r="AS87" s="2"/>
      <c r="AT87" s="1176"/>
      <c r="AU87" s="1177"/>
      <c r="AV87" s="2"/>
      <c r="AW87" s="1176"/>
      <c r="AX87" s="1177"/>
      <c r="AY87" s="2"/>
      <c r="AZ87" s="1176"/>
      <c r="BA87" s="1177"/>
      <c r="BB87" s="2"/>
      <c r="BC87" s="1176"/>
      <c r="BD87" s="1177"/>
      <c r="BE87" s="2"/>
      <c r="BF87" s="1176"/>
      <c r="BG87" s="1177"/>
      <c r="BH87" s="2"/>
      <c r="BI87" s="1176"/>
      <c r="BJ87" s="1177"/>
      <c r="BK87" s="30"/>
      <c r="BL87" s="31"/>
      <c r="BM87" s="31"/>
      <c r="BN87" s="31"/>
      <c r="BO87" s="31"/>
      <c r="BP87" s="31"/>
      <c r="BQ87" s="31"/>
      <c r="BR87" s="31"/>
      <c r="BS87" s="174"/>
      <c r="BT87" s="174"/>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c r="EZ87" s="177"/>
      <c r="FA87" s="177"/>
      <c r="FB87" s="177"/>
      <c r="FC87" s="177"/>
      <c r="FD87" s="177"/>
      <c r="FE87" s="177"/>
      <c r="FF87" s="177"/>
      <c r="FG87" s="177"/>
      <c r="FH87" s="177"/>
      <c r="FI87" s="177"/>
      <c r="FJ87" s="177"/>
      <c r="FK87" s="177"/>
      <c r="FL87" s="177"/>
      <c r="FM87" s="177"/>
      <c r="FN87" s="177"/>
      <c r="FO87" s="177"/>
      <c r="FP87" s="177"/>
      <c r="FQ87" s="177"/>
      <c r="FR87" s="177"/>
      <c r="FS87" s="177"/>
      <c r="FT87" s="177"/>
      <c r="FU87" s="177"/>
      <c r="FV87" s="177"/>
      <c r="FW87" s="174"/>
      <c r="FX87" s="174"/>
      <c r="FY87" s="174"/>
      <c r="FZ87" s="174"/>
      <c r="GA87" s="174"/>
      <c r="GB87" s="174"/>
      <c r="GC87" s="174"/>
      <c r="GD87" s="174"/>
      <c r="GE87" s="174"/>
      <c r="GF87" s="174"/>
      <c r="GG87" s="174"/>
      <c r="GH87" s="174"/>
      <c r="GI87" s="174"/>
      <c r="GJ87" s="174"/>
      <c r="GK87" s="174"/>
      <c r="GL87" s="174"/>
      <c r="GM87" s="174"/>
      <c r="GN87" s="174"/>
      <c r="GO87" s="174"/>
      <c r="GP87" s="174"/>
      <c r="GQ87" s="174"/>
      <c r="GR87" s="174"/>
      <c r="GS87" s="174"/>
      <c r="GT87" s="174"/>
      <c r="GU87" s="174"/>
      <c r="GV87" s="174"/>
      <c r="GW87" s="174"/>
      <c r="GX87" s="174"/>
      <c r="GY87" s="174"/>
      <c r="GZ87" s="174"/>
      <c r="HA87" s="174"/>
      <c r="HB87" s="174"/>
      <c r="HC87" s="174"/>
      <c r="HD87" s="174"/>
      <c r="HE87" s="174"/>
      <c r="HF87" s="174"/>
      <c r="HG87" s="174"/>
      <c r="HH87" s="174"/>
      <c r="HI87" s="174"/>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c r="IW87" s="426"/>
      <c r="IX87" s="426"/>
      <c r="IY87" s="426"/>
      <c r="IZ87" s="426"/>
      <c r="JA87" s="426"/>
      <c r="JB87" s="426"/>
      <c r="JC87" s="426"/>
      <c r="JD87" s="426"/>
      <c r="JE87" s="426"/>
      <c r="JF87" s="426"/>
      <c r="JG87" s="426"/>
      <c r="JH87" s="426"/>
      <c r="JI87" s="426"/>
      <c r="JJ87" s="426"/>
      <c r="JK87" s="426"/>
    </row>
    <row r="88" spans="1:271" s="428" customFormat="1" ht="18" customHeight="1" collapsed="1" x14ac:dyDescent="0.2">
      <c r="A88" s="63"/>
      <c r="B88" s="374"/>
      <c r="C88" s="129"/>
      <c r="D88" s="1172"/>
      <c r="E88" s="1173"/>
      <c r="F88" s="2"/>
      <c r="G88" s="1172"/>
      <c r="H88" s="1173"/>
      <c r="I88" s="2"/>
      <c r="J88" s="1172"/>
      <c r="K88" s="1173"/>
      <c r="L88" s="2"/>
      <c r="M88" s="1172"/>
      <c r="N88" s="1173"/>
      <c r="O88" s="2"/>
      <c r="P88" s="1172"/>
      <c r="Q88" s="1173"/>
      <c r="R88" s="2"/>
      <c r="S88" s="1172"/>
      <c r="T88" s="1173"/>
      <c r="U88" s="2"/>
      <c r="V88" s="1172"/>
      <c r="W88" s="1173"/>
      <c r="X88" s="2"/>
      <c r="Y88" s="1172"/>
      <c r="Z88" s="1173"/>
      <c r="AA88" s="2"/>
      <c r="AB88" s="1172"/>
      <c r="AC88" s="1173"/>
      <c r="AD88" s="2"/>
      <c r="AE88" s="1172"/>
      <c r="AF88" s="1173"/>
      <c r="AG88" s="2"/>
      <c r="AH88" s="1172"/>
      <c r="AI88" s="1173"/>
      <c r="AJ88" s="2"/>
      <c r="AK88" s="1172"/>
      <c r="AL88" s="1173"/>
      <c r="AM88" s="2"/>
      <c r="AN88" s="1172"/>
      <c r="AO88" s="1173"/>
      <c r="AP88" s="2"/>
      <c r="AQ88" s="1172"/>
      <c r="AR88" s="1173"/>
      <c r="AS88" s="2"/>
      <c r="AT88" s="1172"/>
      <c r="AU88" s="1173"/>
      <c r="AV88" s="2"/>
      <c r="AW88" s="1172"/>
      <c r="AX88" s="1173"/>
      <c r="AY88" s="2"/>
      <c r="AZ88" s="1172"/>
      <c r="BA88" s="1173"/>
      <c r="BB88" s="2"/>
      <c r="BC88" s="1172"/>
      <c r="BD88" s="1173"/>
      <c r="BE88" s="2"/>
      <c r="BF88" s="1172"/>
      <c r="BG88" s="1173"/>
      <c r="BH88" s="2"/>
      <c r="BI88" s="1172"/>
      <c r="BJ88" s="1173"/>
      <c r="BK88" s="30"/>
      <c r="BL88" s="31"/>
      <c r="BM88" s="31"/>
      <c r="BN88" s="31"/>
      <c r="BO88" s="31"/>
      <c r="BP88" s="31"/>
      <c r="BQ88" s="31"/>
      <c r="BR88" s="31"/>
      <c r="BS88" s="174"/>
      <c r="BT88" s="175"/>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5"/>
      <c r="FX88" s="175"/>
      <c r="FY88" s="175"/>
      <c r="FZ88" s="175"/>
      <c r="GA88" s="175"/>
      <c r="GB88" s="175"/>
      <c r="GC88" s="175"/>
      <c r="GD88" s="175"/>
      <c r="GE88" s="175"/>
      <c r="GF88" s="175"/>
      <c r="GG88" s="175"/>
      <c r="GH88" s="175"/>
      <c r="GI88" s="175"/>
      <c r="GJ88" s="175"/>
      <c r="GK88" s="175"/>
      <c r="GL88" s="175"/>
      <c r="GM88" s="175"/>
      <c r="GN88" s="175"/>
      <c r="GO88" s="175"/>
      <c r="GP88" s="175"/>
      <c r="GQ88" s="175"/>
      <c r="GR88" s="175"/>
      <c r="GS88" s="175"/>
      <c r="GT88" s="175"/>
      <c r="GU88" s="175"/>
      <c r="GV88" s="175"/>
      <c r="GW88" s="175"/>
      <c r="GX88" s="175"/>
      <c r="GY88" s="175"/>
      <c r="GZ88" s="175"/>
      <c r="HA88" s="175"/>
      <c r="HB88" s="175"/>
      <c r="HC88" s="175"/>
      <c r="HD88" s="175"/>
      <c r="HE88" s="175"/>
      <c r="HF88" s="175"/>
      <c r="HG88" s="175"/>
      <c r="HH88" s="175"/>
      <c r="HI88" s="175"/>
      <c r="HJ88" s="175"/>
      <c r="HK88" s="175"/>
      <c r="HL88" s="175"/>
      <c r="HM88" s="175"/>
      <c r="HN88" s="175"/>
      <c r="HO88" s="175"/>
      <c r="HP88" s="175"/>
      <c r="HQ88" s="175"/>
      <c r="HR88" s="175"/>
      <c r="HS88" s="175"/>
      <c r="HT88" s="175"/>
      <c r="HU88" s="175"/>
      <c r="HV88" s="175"/>
      <c r="HW88" s="175"/>
      <c r="HX88" s="175"/>
      <c r="HY88" s="175"/>
      <c r="HZ88" s="175"/>
      <c r="IA88" s="175"/>
      <c r="IB88" s="175"/>
      <c r="IC88" s="175"/>
      <c r="ID88" s="175"/>
      <c r="IE88" s="175"/>
      <c r="IF88" s="175"/>
      <c r="IG88" s="175"/>
      <c r="IH88" s="175"/>
      <c r="II88" s="175"/>
      <c r="IJ88" s="175"/>
      <c r="IK88" s="175"/>
      <c r="IL88" s="175"/>
      <c r="IM88" s="175"/>
      <c r="IN88" s="175"/>
      <c r="IO88" s="175"/>
      <c r="IP88" s="175"/>
      <c r="IQ88" s="175"/>
      <c r="IR88" s="175"/>
      <c r="IS88" s="175"/>
      <c r="IT88" s="175"/>
      <c r="IU88" s="175"/>
      <c r="IV88" s="175"/>
      <c r="IW88" s="175"/>
      <c r="IX88" s="175"/>
      <c r="IY88" s="175"/>
      <c r="IZ88" s="175"/>
      <c r="JA88" s="175"/>
      <c r="JB88" s="175"/>
      <c r="JC88" s="175"/>
      <c r="JD88" s="175"/>
      <c r="JE88" s="175"/>
      <c r="JF88" s="175"/>
      <c r="JG88" s="175"/>
      <c r="JH88" s="175"/>
      <c r="JI88" s="175"/>
      <c r="JJ88" s="175"/>
      <c r="JK88" s="175"/>
    </row>
    <row r="89" spans="1:271" s="654" customFormat="1" ht="27" hidden="1" customHeight="1" outlineLevel="1" thickBot="1" x14ac:dyDescent="0.3">
      <c r="A89" s="648" t="str">
        <f>IF(B89="","","ATB 28")</f>
        <v>ATB 28</v>
      </c>
      <c r="B89" s="649" t="s">
        <v>171</v>
      </c>
      <c r="C89" s="650"/>
      <c r="D89" s="1174"/>
      <c r="E89" s="1175"/>
      <c r="F89" s="668"/>
      <c r="G89" s="1174"/>
      <c r="H89" s="1175"/>
      <c r="I89" s="668"/>
      <c r="J89" s="1174"/>
      <c r="K89" s="1175"/>
      <c r="L89" s="668"/>
      <c r="M89" s="1174"/>
      <c r="N89" s="1175"/>
      <c r="O89" s="668"/>
      <c r="P89" s="1174"/>
      <c r="Q89" s="1175"/>
      <c r="R89" s="668"/>
      <c r="S89" s="1174"/>
      <c r="T89" s="1175"/>
      <c r="U89" s="668"/>
      <c r="V89" s="1174"/>
      <c r="W89" s="1175"/>
      <c r="X89" s="668"/>
      <c r="Y89" s="1174"/>
      <c r="Z89" s="1175"/>
      <c r="AA89" s="668"/>
      <c r="AB89" s="1174"/>
      <c r="AC89" s="1175"/>
      <c r="AD89" s="668"/>
      <c r="AE89" s="1174"/>
      <c r="AF89" s="1175"/>
      <c r="AG89" s="668"/>
      <c r="AH89" s="1174"/>
      <c r="AI89" s="1175"/>
      <c r="AJ89" s="668"/>
      <c r="AK89" s="1174"/>
      <c r="AL89" s="1175"/>
      <c r="AM89" s="668"/>
      <c r="AN89" s="1174"/>
      <c r="AO89" s="1175"/>
      <c r="AP89" s="668"/>
      <c r="AQ89" s="1174"/>
      <c r="AR89" s="1175"/>
      <c r="AS89" s="668"/>
      <c r="AT89" s="1174"/>
      <c r="AU89" s="1175"/>
      <c r="AV89" s="668"/>
      <c r="AW89" s="1174"/>
      <c r="AX89" s="1175"/>
      <c r="AY89" s="668"/>
      <c r="AZ89" s="1174"/>
      <c r="BA89" s="1175"/>
      <c r="BB89" s="668"/>
      <c r="BC89" s="1174"/>
      <c r="BD89" s="1175"/>
      <c r="BE89" s="668"/>
      <c r="BF89" s="1174"/>
      <c r="BG89" s="1175"/>
      <c r="BH89" s="668"/>
      <c r="BI89" s="1174"/>
      <c r="BJ89" s="1175"/>
      <c r="BK89" s="669"/>
      <c r="BL89" s="665"/>
      <c r="BM89" s="665"/>
      <c r="BN89" s="665"/>
      <c r="BO89" s="665"/>
      <c r="BP89" s="665"/>
      <c r="BQ89" s="665"/>
      <c r="BR89" s="665"/>
      <c r="BS89" s="652"/>
      <c r="BT89" s="652"/>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c r="CT89" s="655"/>
      <c r="CU89" s="655"/>
      <c r="CV89" s="655"/>
      <c r="CW89" s="655"/>
      <c r="CX89" s="655"/>
      <c r="CY89" s="655"/>
      <c r="CZ89" s="655"/>
      <c r="DA89" s="655"/>
      <c r="DB89" s="655"/>
      <c r="DC89" s="655"/>
      <c r="DD89" s="655"/>
      <c r="DE89" s="655"/>
      <c r="DF89" s="655"/>
      <c r="DG89" s="655"/>
      <c r="DH89" s="655"/>
      <c r="DI89" s="655"/>
      <c r="DJ89" s="655"/>
      <c r="DK89" s="655"/>
      <c r="DL89" s="655"/>
      <c r="DM89" s="655"/>
      <c r="DN89" s="655"/>
      <c r="DO89" s="655"/>
      <c r="DP89" s="655"/>
      <c r="DQ89" s="655"/>
      <c r="DR89" s="655"/>
      <c r="DS89" s="655"/>
      <c r="DT89" s="655"/>
      <c r="DU89" s="655"/>
      <c r="DV89" s="655"/>
      <c r="DW89" s="655"/>
      <c r="DX89" s="655"/>
      <c r="DY89" s="655"/>
      <c r="DZ89" s="655"/>
      <c r="EA89" s="655"/>
      <c r="EB89" s="655"/>
      <c r="EC89" s="655"/>
      <c r="ED89" s="655"/>
      <c r="EE89" s="655"/>
      <c r="EF89" s="655"/>
      <c r="EG89" s="655"/>
      <c r="EH89" s="655"/>
      <c r="EI89" s="655"/>
      <c r="EJ89" s="655"/>
      <c r="EK89" s="655"/>
      <c r="EL89" s="655"/>
      <c r="EM89" s="655"/>
      <c r="EN89" s="655"/>
      <c r="EO89" s="655"/>
      <c r="EP89" s="655"/>
      <c r="EQ89" s="655"/>
      <c r="ER89" s="655"/>
      <c r="ES89" s="655"/>
      <c r="ET89" s="655"/>
      <c r="EU89" s="655"/>
      <c r="EV89" s="655"/>
      <c r="EW89" s="655"/>
      <c r="EX89" s="655"/>
      <c r="EY89" s="655"/>
      <c r="EZ89" s="655"/>
      <c r="FA89" s="655"/>
      <c r="FB89" s="655"/>
      <c r="FC89" s="655"/>
      <c r="FD89" s="655"/>
      <c r="FE89" s="655"/>
      <c r="FF89" s="655"/>
      <c r="FG89" s="655"/>
      <c r="FH89" s="655"/>
      <c r="FI89" s="655"/>
      <c r="FJ89" s="655"/>
      <c r="FK89" s="655"/>
      <c r="FL89" s="655"/>
      <c r="FM89" s="655"/>
      <c r="FN89" s="655"/>
      <c r="FO89" s="655"/>
      <c r="FP89" s="655"/>
      <c r="FQ89" s="655"/>
      <c r="FR89" s="655"/>
      <c r="FS89" s="655"/>
      <c r="FT89" s="655"/>
      <c r="FU89" s="655"/>
      <c r="FV89" s="655"/>
      <c r="FW89" s="652"/>
      <c r="FX89" s="652"/>
      <c r="FY89" s="652"/>
      <c r="FZ89" s="652"/>
      <c r="GA89" s="652"/>
      <c r="GB89" s="652"/>
      <c r="GC89" s="652"/>
      <c r="GD89" s="652"/>
      <c r="GE89" s="652"/>
      <c r="GF89" s="652"/>
      <c r="GG89" s="652"/>
      <c r="GH89" s="652"/>
      <c r="GI89" s="652"/>
      <c r="GJ89" s="652"/>
      <c r="GK89" s="652"/>
      <c r="GL89" s="652"/>
      <c r="GM89" s="652"/>
      <c r="GN89" s="652"/>
      <c r="GO89" s="652"/>
      <c r="GP89" s="652"/>
      <c r="GQ89" s="652"/>
      <c r="GR89" s="652"/>
      <c r="GS89" s="652"/>
      <c r="GT89" s="652"/>
      <c r="GU89" s="652"/>
      <c r="GV89" s="652"/>
      <c r="GW89" s="652"/>
      <c r="GX89" s="652"/>
      <c r="GY89" s="652"/>
      <c r="GZ89" s="652"/>
      <c r="HA89" s="652"/>
      <c r="HB89" s="652"/>
      <c r="HC89" s="652"/>
      <c r="HD89" s="652"/>
      <c r="HE89" s="652"/>
      <c r="HF89" s="652"/>
      <c r="HG89" s="652"/>
      <c r="HH89" s="652"/>
      <c r="HI89" s="652"/>
      <c r="HJ89" s="653"/>
      <c r="HK89" s="653"/>
      <c r="HL89" s="653"/>
      <c r="HM89" s="653"/>
      <c r="HN89" s="653"/>
      <c r="HO89" s="653"/>
      <c r="HP89" s="653"/>
      <c r="HQ89" s="653"/>
      <c r="HR89" s="653"/>
      <c r="HS89" s="653"/>
      <c r="HT89" s="653"/>
      <c r="HU89" s="653"/>
      <c r="HV89" s="653"/>
      <c r="HW89" s="653"/>
      <c r="HX89" s="653"/>
      <c r="HY89" s="653"/>
      <c r="HZ89" s="653"/>
      <c r="IA89" s="653"/>
      <c r="IB89" s="653"/>
      <c r="IC89" s="653"/>
      <c r="ID89" s="653"/>
      <c r="IE89" s="653"/>
      <c r="IF89" s="653"/>
      <c r="IG89" s="653"/>
      <c r="IH89" s="653"/>
      <c r="II89" s="653"/>
      <c r="IJ89" s="653"/>
      <c r="IK89" s="653"/>
      <c r="IL89" s="653"/>
      <c r="IM89" s="653"/>
      <c r="IN89" s="653"/>
      <c r="IO89" s="653"/>
      <c r="IP89" s="653"/>
      <c r="IQ89" s="653"/>
      <c r="IR89" s="653"/>
      <c r="IS89" s="653"/>
      <c r="IT89" s="653"/>
      <c r="IU89" s="653"/>
      <c r="IV89" s="653"/>
      <c r="IW89" s="653"/>
      <c r="IX89" s="653"/>
      <c r="IY89" s="653"/>
      <c r="IZ89" s="653"/>
      <c r="JA89" s="653"/>
      <c r="JB89" s="653"/>
      <c r="JC89" s="653"/>
      <c r="JD89" s="653"/>
      <c r="JE89" s="653"/>
      <c r="JF89" s="653"/>
      <c r="JG89" s="653"/>
      <c r="JH89" s="653"/>
      <c r="JI89" s="653"/>
      <c r="JJ89" s="653"/>
      <c r="JK89" s="653"/>
    </row>
    <row r="90" spans="1:271" s="427" customFormat="1" ht="127.5" hidden="1" customHeight="1" outlineLevel="1" x14ac:dyDescent="0.2">
      <c r="A90" s="63"/>
      <c r="B90" s="317" t="str">
        <f>IF($B89=$B$126,$D$126,IF($B89=$B$127,$D$127,IF($B89=$B$128,$D$128,IF($B89=$B$129,$D$129,IF($B89=$B$130,$D$130,IF($B89=$B$131,$D$131,IF($B89=$B$132,$D$132,IF($B89=$B$133,$D$133,IF($B89=$B$134,$D$134,IF($B89=$B$135,$D$135,IF($B89=$B$136,$D$136,IF($B89=$B$137,$D$137,IF($B89=$B$138,$D$138,IF($B89=$B$139,$D$139,IF($B89=$B$140,$D$140,IF($B89=$B$141,$D$141,IF($B89=$B$142,$D$142,IF($B89=$B$143,$D$143,IF($B89=$B$144,$D$144,IF($B89=$B$145,$D$145,IF($B89=$B$146,$D$146,IF($B89=$B$147,$D$147,IF($B89=$B$148,$D$148,IF($B89=$B$149,$D$149,IF($B89=$B$150,$D$150,IF($B89=$B$151,$D$151,IF($B89=$B$152,$D$152,IF($B89=$B$153,$D$153,IF($B89=$B$154,$D$154,IF($B89=$B$155,$D$155,IF($B89=$B$156,$D$156,IF($B89=$B$157,$D$157,IF($B89=$B$158,$D$158,IF($B89=$B$159,$D$159,IF($B89=$B$160,$D$160,IF($B89=$B$161,$D$161,IF($B89=$B$162,$D$162,IF($B89=$B$163,$D$163,IF($B89=$B$164,$D$164,IF($B89=$B$165,$D$165))))))))))))))))))))))))))))))))))))))))</f>
        <v>Beschreibung</v>
      </c>
      <c r="C90" s="128"/>
      <c r="D90" s="1176"/>
      <c r="E90" s="1177"/>
      <c r="F90" s="2"/>
      <c r="G90" s="1176"/>
      <c r="H90" s="1177"/>
      <c r="I90" s="2"/>
      <c r="J90" s="1176"/>
      <c r="K90" s="1177"/>
      <c r="L90" s="2"/>
      <c r="M90" s="1176"/>
      <c r="N90" s="1177"/>
      <c r="O90" s="2"/>
      <c r="P90" s="1176"/>
      <c r="Q90" s="1177"/>
      <c r="R90" s="2"/>
      <c r="S90" s="1176"/>
      <c r="T90" s="1177"/>
      <c r="U90" s="2"/>
      <c r="V90" s="1176"/>
      <c r="W90" s="1177"/>
      <c r="X90" s="2"/>
      <c r="Y90" s="1176"/>
      <c r="Z90" s="1177"/>
      <c r="AA90" s="2"/>
      <c r="AB90" s="1176"/>
      <c r="AC90" s="1177"/>
      <c r="AD90" s="2"/>
      <c r="AE90" s="1176"/>
      <c r="AF90" s="1177"/>
      <c r="AG90" s="2"/>
      <c r="AH90" s="1176"/>
      <c r="AI90" s="1177"/>
      <c r="AJ90" s="2"/>
      <c r="AK90" s="1176"/>
      <c r="AL90" s="1177"/>
      <c r="AM90" s="2"/>
      <c r="AN90" s="1176"/>
      <c r="AO90" s="1177"/>
      <c r="AP90" s="2"/>
      <c r="AQ90" s="1176"/>
      <c r="AR90" s="1177"/>
      <c r="AS90" s="2"/>
      <c r="AT90" s="1176"/>
      <c r="AU90" s="1177"/>
      <c r="AV90" s="2"/>
      <c r="AW90" s="1176"/>
      <c r="AX90" s="1177"/>
      <c r="AY90" s="2"/>
      <c r="AZ90" s="1176"/>
      <c r="BA90" s="1177"/>
      <c r="BB90" s="2"/>
      <c r="BC90" s="1176"/>
      <c r="BD90" s="1177"/>
      <c r="BE90" s="2"/>
      <c r="BF90" s="1176"/>
      <c r="BG90" s="1177"/>
      <c r="BH90" s="2"/>
      <c r="BI90" s="1176"/>
      <c r="BJ90" s="1177"/>
      <c r="BK90" s="30"/>
      <c r="BL90" s="31"/>
      <c r="BM90" s="31"/>
      <c r="BN90" s="31"/>
      <c r="BO90" s="31"/>
      <c r="BP90" s="31"/>
      <c r="BQ90" s="31"/>
      <c r="BR90" s="31"/>
      <c r="BS90" s="174"/>
      <c r="BT90" s="174"/>
      <c r="BU90" s="177"/>
      <c r="BV90" s="177"/>
      <c r="BW90" s="177"/>
      <c r="BX90" s="177"/>
      <c r="BY90" s="177"/>
      <c r="BZ90" s="177"/>
      <c r="CA90" s="177"/>
      <c r="CB90" s="177"/>
      <c r="CC90" s="177"/>
      <c r="CD90" s="177"/>
      <c r="CE90" s="177"/>
      <c r="CF90" s="177"/>
      <c r="CG90" s="177"/>
      <c r="CH90" s="177"/>
      <c r="CI90" s="177"/>
      <c r="CJ90" s="177"/>
      <c r="CK90" s="177"/>
      <c r="CL90" s="177"/>
      <c r="CM90" s="177"/>
      <c r="CN90" s="177"/>
      <c r="CO90" s="177"/>
      <c r="CP90" s="177"/>
      <c r="CQ90" s="177"/>
      <c r="CR90" s="177"/>
      <c r="CS90" s="177"/>
      <c r="CT90" s="177"/>
      <c r="CU90" s="177"/>
      <c r="CV90" s="177"/>
      <c r="CW90" s="177"/>
      <c r="CX90" s="177"/>
      <c r="CY90" s="177"/>
      <c r="CZ90" s="177"/>
      <c r="DA90" s="177"/>
      <c r="DB90" s="177"/>
      <c r="DC90" s="177"/>
      <c r="DD90" s="177"/>
      <c r="DE90" s="177"/>
      <c r="DF90" s="177"/>
      <c r="DG90" s="177"/>
      <c r="DH90" s="177"/>
      <c r="DI90" s="177"/>
      <c r="DJ90" s="177"/>
      <c r="DK90" s="177"/>
      <c r="DL90" s="177"/>
      <c r="DM90" s="177"/>
      <c r="DN90" s="177"/>
      <c r="DO90" s="177"/>
      <c r="DP90" s="177"/>
      <c r="DQ90" s="177"/>
      <c r="DR90" s="177"/>
      <c r="DS90" s="177"/>
      <c r="DT90" s="177"/>
      <c r="DU90" s="177"/>
      <c r="DV90" s="177"/>
      <c r="DW90" s="177"/>
      <c r="DX90" s="177"/>
      <c r="DY90" s="177"/>
      <c r="DZ90" s="177"/>
      <c r="EA90" s="177"/>
      <c r="EB90" s="177"/>
      <c r="EC90" s="177"/>
      <c r="ED90" s="177"/>
      <c r="EE90" s="177"/>
      <c r="EF90" s="177"/>
      <c r="EG90" s="177"/>
      <c r="EH90" s="177"/>
      <c r="EI90" s="177"/>
      <c r="EJ90" s="177"/>
      <c r="EK90" s="177"/>
      <c r="EL90" s="177"/>
      <c r="EM90" s="177"/>
      <c r="EN90" s="177"/>
      <c r="EO90" s="177"/>
      <c r="EP90" s="177"/>
      <c r="EQ90" s="177"/>
      <c r="ER90" s="177"/>
      <c r="ES90" s="177"/>
      <c r="ET90" s="177"/>
      <c r="EU90" s="177"/>
      <c r="EV90" s="177"/>
      <c r="EW90" s="177"/>
      <c r="EX90" s="177"/>
      <c r="EY90" s="177"/>
      <c r="EZ90" s="177"/>
      <c r="FA90" s="177"/>
      <c r="FB90" s="177"/>
      <c r="FC90" s="177"/>
      <c r="FD90" s="177"/>
      <c r="FE90" s="177"/>
      <c r="FF90" s="177"/>
      <c r="FG90" s="177"/>
      <c r="FH90" s="177"/>
      <c r="FI90" s="177"/>
      <c r="FJ90" s="177"/>
      <c r="FK90" s="177"/>
      <c r="FL90" s="177"/>
      <c r="FM90" s="177"/>
      <c r="FN90" s="177"/>
      <c r="FO90" s="177"/>
      <c r="FP90" s="177"/>
      <c r="FQ90" s="177"/>
      <c r="FR90" s="177"/>
      <c r="FS90" s="177"/>
      <c r="FT90" s="177"/>
      <c r="FU90" s="177"/>
      <c r="FV90" s="177"/>
      <c r="FW90" s="174"/>
      <c r="FX90" s="174"/>
      <c r="FY90" s="174"/>
      <c r="FZ90" s="174"/>
      <c r="GA90" s="174"/>
      <c r="GB90" s="174"/>
      <c r="GC90" s="174"/>
      <c r="GD90" s="174"/>
      <c r="GE90" s="174"/>
      <c r="GF90" s="174"/>
      <c r="GG90" s="174"/>
      <c r="GH90" s="174"/>
      <c r="GI90" s="174"/>
      <c r="GJ90" s="174"/>
      <c r="GK90" s="174"/>
      <c r="GL90" s="174"/>
      <c r="GM90" s="174"/>
      <c r="GN90" s="174"/>
      <c r="GO90" s="174"/>
      <c r="GP90" s="174"/>
      <c r="GQ90" s="174"/>
      <c r="GR90" s="174"/>
      <c r="GS90" s="174"/>
      <c r="GT90" s="174"/>
      <c r="GU90" s="174"/>
      <c r="GV90" s="174"/>
      <c r="GW90" s="174"/>
      <c r="GX90" s="174"/>
      <c r="GY90" s="174"/>
      <c r="GZ90" s="174"/>
      <c r="HA90" s="174"/>
      <c r="HB90" s="174"/>
      <c r="HC90" s="174"/>
      <c r="HD90" s="174"/>
      <c r="HE90" s="174"/>
      <c r="HF90" s="174"/>
      <c r="HG90" s="174"/>
      <c r="HH90" s="174"/>
      <c r="HI90" s="174"/>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c r="IW90" s="426"/>
      <c r="IX90" s="426"/>
      <c r="IY90" s="426"/>
      <c r="IZ90" s="426"/>
      <c r="JA90" s="426"/>
      <c r="JB90" s="426"/>
      <c r="JC90" s="426"/>
      <c r="JD90" s="426"/>
      <c r="JE90" s="426"/>
      <c r="JF90" s="426"/>
      <c r="JG90" s="426"/>
      <c r="JH90" s="426"/>
      <c r="JI90" s="426"/>
      <c r="JJ90" s="426"/>
      <c r="JK90" s="426"/>
    </row>
    <row r="91" spans="1:271" s="428" customFormat="1" ht="18" customHeight="1" collapsed="1" x14ac:dyDescent="0.2">
      <c r="A91" s="63"/>
      <c r="B91" s="374"/>
      <c r="C91" s="129"/>
      <c r="D91" s="1172"/>
      <c r="E91" s="1173"/>
      <c r="F91" s="2"/>
      <c r="G91" s="1172"/>
      <c r="H91" s="1173"/>
      <c r="I91" s="2"/>
      <c r="J91" s="1172"/>
      <c r="K91" s="1173"/>
      <c r="L91" s="2"/>
      <c r="M91" s="1172"/>
      <c r="N91" s="1173"/>
      <c r="O91" s="2"/>
      <c r="P91" s="1172"/>
      <c r="Q91" s="1173"/>
      <c r="R91" s="2"/>
      <c r="S91" s="1172"/>
      <c r="T91" s="1173"/>
      <c r="U91" s="2"/>
      <c r="V91" s="1172"/>
      <c r="W91" s="1173"/>
      <c r="X91" s="2"/>
      <c r="Y91" s="1172"/>
      <c r="Z91" s="1173"/>
      <c r="AA91" s="2"/>
      <c r="AB91" s="1172"/>
      <c r="AC91" s="1173"/>
      <c r="AD91" s="2"/>
      <c r="AE91" s="1172"/>
      <c r="AF91" s="1173"/>
      <c r="AG91" s="2"/>
      <c r="AH91" s="1172"/>
      <c r="AI91" s="1173"/>
      <c r="AJ91" s="2"/>
      <c r="AK91" s="1172"/>
      <c r="AL91" s="1173"/>
      <c r="AM91" s="2"/>
      <c r="AN91" s="1172"/>
      <c r="AO91" s="1173"/>
      <c r="AP91" s="2"/>
      <c r="AQ91" s="1172"/>
      <c r="AR91" s="1173"/>
      <c r="AS91" s="2"/>
      <c r="AT91" s="1172"/>
      <c r="AU91" s="1173"/>
      <c r="AV91" s="2"/>
      <c r="AW91" s="1172"/>
      <c r="AX91" s="1173"/>
      <c r="AY91" s="2"/>
      <c r="AZ91" s="1172"/>
      <c r="BA91" s="1173"/>
      <c r="BB91" s="2"/>
      <c r="BC91" s="1172"/>
      <c r="BD91" s="1173"/>
      <c r="BE91" s="2"/>
      <c r="BF91" s="1172"/>
      <c r="BG91" s="1173"/>
      <c r="BH91" s="2"/>
      <c r="BI91" s="1172"/>
      <c r="BJ91" s="1173"/>
      <c r="BK91" s="30"/>
      <c r="BL91" s="31"/>
      <c r="BM91" s="31"/>
      <c r="BN91" s="31"/>
      <c r="BO91" s="31"/>
      <c r="BP91" s="31"/>
      <c r="BQ91" s="31"/>
      <c r="BR91" s="31"/>
      <c r="BS91" s="174"/>
      <c r="BT91" s="175"/>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5"/>
      <c r="FX91" s="175"/>
      <c r="FY91" s="175"/>
      <c r="FZ91" s="175"/>
      <c r="GA91" s="175"/>
      <c r="GB91" s="175"/>
      <c r="GC91" s="175"/>
      <c r="GD91" s="175"/>
      <c r="GE91" s="175"/>
      <c r="GF91" s="175"/>
      <c r="GG91" s="175"/>
      <c r="GH91" s="175"/>
      <c r="GI91" s="175"/>
      <c r="GJ91" s="175"/>
      <c r="GK91" s="175"/>
      <c r="GL91" s="175"/>
      <c r="GM91" s="175"/>
      <c r="GN91" s="175"/>
      <c r="GO91" s="175"/>
      <c r="GP91" s="175"/>
      <c r="GQ91" s="175"/>
      <c r="GR91" s="175"/>
      <c r="GS91" s="175"/>
      <c r="GT91" s="175"/>
      <c r="GU91" s="175"/>
      <c r="GV91" s="175"/>
      <c r="GW91" s="175"/>
      <c r="GX91" s="175"/>
      <c r="GY91" s="175"/>
      <c r="GZ91" s="175"/>
      <c r="HA91" s="175"/>
      <c r="HB91" s="175"/>
      <c r="HC91" s="175"/>
      <c r="HD91" s="175"/>
      <c r="HE91" s="175"/>
      <c r="HF91" s="175"/>
      <c r="HG91" s="175"/>
      <c r="HH91" s="175"/>
      <c r="HI91" s="175"/>
      <c r="HJ91" s="175"/>
      <c r="HK91" s="175"/>
      <c r="HL91" s="175"/>
      <c r="HM91" s="175"/>
      <c r="HN91" s="175"/>
      <c r="HO91" s="175"/>
      <c r="HP91" s="175"/>
      <c r="HQ91" s="175"/>
      <c r="HR91" s="175"/>
      <c r="HS91" s="175"/>
      <c r="HT91" s="175"/>
      <c r="HU91" s="175"/>
      <c r="HV91" s="175"/>
      <c r="HW91" s="175"/>
      <c r="HX91" s="175"/>
      <c r="HY91" s="175"/>
      <c r="HZ91" s="175"/>
      <c r="IA91" s="175"/>
      <c r="IB91" s="175"/>
      <c r="IC91" s="175"/>
      <c r="ID91" s="175"/>
      <c r="IE91" s="175"/>
      <c r="IF91" s="175"/>
      <c r="IG91" s="175"/>
      <c r="IH91" s="175"/>
      <c r="II91" s="175"/>
      <c r="IJ91" s="175"/>
      <c r="IK91" s="175"/>
      <c r="IL91" s="175"/>
      <c r="IM91" s="175"/>
      <c r="IN91" s="175"/>
      <c r="IO91" s="175"/>
      <c r="IP91" s="175"/>
      <c r="IQ91" s="175"/>
      <c r="IR91" s="175"/>
      <c r="IS91" s="175"/>
      <c r="IT91" s="175"/>
      <c r="IU91" s="175"/>
      <c r="IV91" s="175"/>
      <c r="IW91" s="175"/>
      <c r="IX91" s="175"/>
      <c r="IY91" s="175"/>
      <c r="IZ91" s="175"/>
      <c r="JA91" s="175"/>
      <c r="JB91" s="175"/>
      <c r="JC91" s="175"/>
      <c r="JD91" s="175"/>
      <c r="JE91" s="175"/>
      <c r="JF91" s="175"/>
      <c r="JG91" s="175"/>
      <c r="JH91" s="175"/>
      <c r="JI91" s="175"/>
      <c r="JJ91" s="175"/>
      <c r="JK91" s="175"/>
    </row>
    <row r="92" spans="1:271" s="654" customFormat="1" ht="27" hidden="1" customHeight="1" outlineLevel="1" thickBot="1" x14ac:dyDescent="0.3">
      <c r="A92" s="648" t="str">
        <f>IF(B92="","","ATB 29")</f>
        <v>ATB 29</v>
      </c>
      <c r="B92" s="649" t="s">
        <v>171</v>
      </c>
      <c r="C92" s="650"/>
      <c r="D92" s="1174"/>
      <c r="E92" s="1175"/>
      <c r="F92" s="668"/>
      <c r="G92" s="1174"/>
      <c r="H92" s="1175"/>
      <c r="I92" s="668"/>
      <c r="J92" s="1174"/>
      <c r="K92" s="1175"/>
      <c r="L92" s="668"/>
      <c r="M92" s="1174"/>
      <c r="N92" s="1175"/>
      <c r="O92" s="668"/>
      <c r="P92" s="1174"/>
      <c r="Q92" s="1175"/>
      <c r="R92" s="668"/>
      <c r="S92" s="1174"/>
      <c r="T92" s="1175"/>
      <c r="U92" s="668"/>
      <c r="V92" s="1174"/>
      <c r="W92" s="1175"/>
      <c r="X92" s="668"/>
      <c r="Y92" s="1174"/>
      <c r="Z92" s="1175"/>
      <c r="AA92" s="668"/>
      <c r="AB92" s="1174"/>
      <c r="AC92" s="1175"/>
      <c r="AD92" s="668"/>
      <c r="AE92" s="1174"/>
      <c r="AF92" s="1175"/>
      <c r="AG92" s="668"/>
      <c r="AH92" s="1174"/>
      <c r="AI92" s="1175"/>
      <c r="AJ92" s="668"/>
      <c r="AK92" s="1174"/>
      <c r="AL92" s="1175"/>
      <c r="AM92" s="668"/>
      <c r="AN92" s="1174"/>
      <c r="AO92" s="1175"/>
      <c r="AP92" s="668"/>
      <c r="AQ92" s="1174"/>
      <c r="AR92" s="1175"/>
      <c r="AS92" s="668"/>
      <c r="AT92" s="1174"/>
      <c r="AU92" s="1175"/>
      <c r="AV92" s="668"/>
      <c r="AW92" s="1174"/>
      <c r="AX92" s="1175"/>
      <c r="AY92" s="668"/>
      <c r="AZ92" s="1174"/>
      <c r="BA92" s="1175"/>
      <c r="BB92" s="668"/>
      <c r="BC92" s="1174"/>
      <c r="BD92" s="1175"/>
      <c r="BE92" s="668"/>
      <c r="BF92" s="1174"/>
      <c r="BG92" s="1175"/>
      <c r="BH92" s="668"/>
      <c r="BI92" s="1174"/>
      <c r="BJ92" s="1175"/>
      <c r="BK92" s="669"/>
      <c r="BL92" s="665"/>
      <c r="BM92" s="665"/>
      <c r="BN92" s="665"/>
      <c r="BO92" s="665"/>
      <c r="BP92" s="665"/>
      <c r="BQ92" s="665"/>
      <c r="BR92" s="665"/>
      <c r="BS92" s="652"/>
      <c r="BT92" s="652"/>
      <c r="BU92" s="655"/>
      <c r="BV92" s="655"/>
      <c r="BW92" s="655"/>
      <c r="BX92" s="655"/>
      <c r="BY92" s="655"/>
      <c r="BZ92" s="655"/>
      <c r="CA92" s="655"/>
      <c r="CB92" s="655"/>
      <c r="CC92" s="655"/>
      <c r="CD92" s="655"/>
      <c r="CE92" s="655"/>
      <c r="CF92" s="655"/>
      <c r="CG92" s="655"/>
      <c r="CH92" s="655"/>
      <c r="CI92" s="655"/>
      <c r="CJ92" s="655"/>
      <c r="CK92" s="655"/>
      <c r="CL92" s="655"/>
      <c r="CM92" s="655"/>
      <c r="CN92" s="655"/>
      <c r="CO92" s="655"/>
      <c r="CP92" s="655"/>
      <c r="CQ92" s="655"/>
      <c r="CR92" s="655"/>
      <c r="CS92" s="655"/>
      <c r="CT92" s="655"/>
      <c r="CU92" s="655"/>
      <c r="CV92" s="655"/>
      <c r="CW92" s="655"/>
      <c r="CX92" s="655"/>
      <c r="CY92" s="655"/>
      <c r="CZ92" s="655"/>
      <c r="DA92" s="655"/>
      <c r="DB92" s="655"/>
      <c r="DC92" s="655"/>
      <c r="DD92" s="655"/>
      <c r="DE92" s="655"/>
      <c r="DF92" s="655"/>
      <c r="DG92" s="655"/>
      <c r="DH92" s="655"/>
      <c r="DI92" s="655"/>
      <c r="DJ92" s="655"/>
      <c r="DK92" s="655"/>
      <c r="DL92" s="655"/>
      <c r="DM92" s="655"/>
      <c r="DN92" s="655"/>
      <c r="DO92" s="655"/>
      <c r="DP92" s="655"/>
      <c r="DQ92" s="655"/>
      <c r="DR92" s="655"/>
      <c r="DS92" s="655"/>
      <c r="DT92" s="655"/>
      <c r="DU92" s="655"/>
      <c r="DV92" s="655"/>
      <c r="DW92" s="655"/>
      <c r="DX92" s="655"/>
      <c r="DY92" s="655"/>
      <c r="DZ92" s="655"/>
      <c r="EA92" s="655"/>
      <c r="EB92" s="655"/>
      <c r="EC92" s="655"/>
      <c r="ED92" s="655"/>
      <c r="EE92" s="655"/>
      <c r="EF92" s="655"/>
      <c r="EG92" s="655"/>
      <c r="EH92" s="655"/>
      <c r="EI92" s="655"/>
      <c r="EJ92" s="655"/>
      <c r="EK92" s="655"/>
      <c r="EL92" s="655"/>
      <c r="EM92" s="655"/>
      <c r="EN92" s="655"/>
      <c r="EO92" s="655"/>
      <c r="EP92" s="655"/>
      <c r="EQ92" s="655"/>
      <c r="ER92" s="655"/>
      <c r="ES92" s="655"/>
      <c r="ET92" s="655"/>
      <c r="EU92" s="655"/>
      <c r="EV92" s="655"/>
      <c r="EW92" s="655"/>
      <c r="EX92" s="655"/>
      <c r="EY92" s="655"/>
      <c r="EZ92" s="655"/>
      <c r="FA92" s="655"/>
      <c r="FB92" s="655"/>
      <c r="FC92" s="655"/>
      <c r="FD92" s="655"/>
      <c r="FE92" s="655"/>
      <c r="FF92" s="655"/>
      <c r="FG92" s="655"/>
      <c r="FH92" s="655"/>
      <c r="FI92" s="655"/>
      <c r="FJ92" s="655"/>
      <c r="FK92" s="655"/>
      <c r="FL92" s="655"/>
      <c r="FM92" s="655"/>
      <c r="FN92" s="655"/>
      <c r="FO92" s="655"/>
      <c r="FP92" s="655"/>
      <c r="FQ92" s="655"/>
      <c r="FR92" s="655"/>
      <c r="FS92" s="655"/>
      <c r="FT92" s="655"/>
      <c r="FU92" s="655"/>
      <c r="FV92" s="655"/>
      <c r="FW92" s="652"/>
      <c r="FX92" s="652"/>
      <c r="FY92" s="652"/>
      <c r="FZ92" s="652"/>
      <c r="GA92" s="652"/>
      <c r="GB92" s="652"/>
      <c r="GC92" s="652"/>
      <c r="GD92" s="652"/>
      <c r="GE92" s="652"/>
      <c r="GF92" s="652"/>
      <c r="GG92" s="652"/>
      <c r="GH92" s="652"/>
      <c r="GI92" s="652"/>
      <c r="GJ92" s="652"/>
      <c r="GK92" s="652"/>
      <c r="GL92" s="652"/>
      <c r="GM92" s="652"/>
      <c r="GN92" s="652"/>
      <c r="GO92" s="652"/>
      <c r="GP92" s="652"/>
      <c r="GQ92" s="652"/>
      <c r="GR92" s="652"/>
      <c r="GS92" s="652"/>
      <c r="GT92" s="652"/>
      <c r="GU92" s="652"/>
      <c r="GV92" s="652"/>
      <c r="GW92" s="652"/>
      <c r="GX92" s="652"/>
      <c r="GY92" s="652"/>
      <c r="GZ92" s="652"/>
      <c r="HA92" s="652"/>
      <c r="HB92" s="652"/>
      <c r="HC92" s="652"/>
      <c r="HD92" s="652"/>
      <c r="HE92" s="652"/>
      <c r="HF92" s="652"/>
      <c r="HG92" s="652"/>
      <c r="HH92" s="652"/>
      <c r="HI92" s="652"/>
      <c r="HJ92" s="653"/>
      <c r="HK92" s="653"/>
      <c r="HL92" s="653"/>
      <c r="HM92" s="653"/>
      <c r="HN92" s="653"/>
      <c r="HO92" s="653"/>
      <c r="HP92" s="653"/>
      <c r="HQ92" s="653"/>
      <c r="HR92" s="653"/>
      <c r="HS92" s="653"/>
      <c r="HT92" s="653"/>
      <c r="HU92" s="653"/>
      <c r="HV92" s="653"/>
      <c r="HW92" s="653"/>
      <c r="HX92" s="653"/>
      <c r="HY92" s="653"/>
      <c r="HZ92" s="653"/>
      <c r="IA92" s="653"/>
      <c r="IB92" s="653"/>
      <c r="IC92" s="653"/>
      <c r="ID92" s="653"/>
      <c r="IE92" s="653"/>
      <c r="IF92" s="653"/>
      <c r="IG92" s="653"/>
      <c r="IH92" s="653"/>
      <c r="II92" s="653"/>
      <c r="IJ92" s="653"/>
      <c r="IK92" s="653"/>
      <c r="IL92" s="653"/>
      <c r="IM92" s="653"/>
      <c r="IN92" s="653"/>
      <c r="IO92" s="653"/>
      <c r="IP92" s="653"/>
      <c r="IQ92" s="653"/>
      <c r="IR92" s="653"/>
      <c r="IS92" s="653"/>
      <c r="IT92" s="653"/>
      <c r="IU92" s="653"/>
      <c r="IV92" s="653"/>
      <c r="IW92" s="653"/>
      <c r="IX92" s="653"/>
      <c r="IY92" s="653"/>
      <c r="IZ92" s="653"/>
      <c r="JA92" s="653"/>
      <c r="JB92" s="653"/>
      <c r="JC92" s="653"/>
      <c r="JD92" s="653"/>
      <c r="JE92" s="653"/>
      <c r="JF92" s="653"/>
      <c r="JG92" s="653"/>
      <c r="JH92" s="653"/>
      <c r="JI92" s="653"/>
      <c r="JJ92" s="653"/>
      <c r="JK92" s="653"/>
    </row>
    <row r="93" spans="1:271" s="427" customFormat="1" ht="127.5" hidden="1" customHeight="1" outlineLevel="1" x14ac:dyDescent="0.2">
      <c r="A93" s="63"/>
      <c r="B93" s="317" t="str">
        <f>IF($B92=$B$126,$D$126,IF($B92=$B$127,$D$127,IF($B92=$B$128,$D$128,IF($B92=$B$129,$D$129,IF($B92=$B$130,$D$130,IF($B92=$B$131,$D$131,IF($B92=$B$132,$D$132,IF($B92=$B$133,$D$133,IF($B92=$B$134,$D$134,IF($B92=$B$135,$D$135,IF($B92=$B$136,$D$136,IF($B92=$B$137,$D$137,IF($B92=$B$138,$D$138,IF($B92=$B$139,$D$139,IF($B92=$B$140,$D$140,IF($B92=$B$141,$D$141,IF($B92=$B$142,$D$142,IF($B92=$B$143,$D$143,IF($B92=$B$144,$D$144,IF($B92=$B$145,$D$145,IF($B92=$B$146,$D$146,IF($B92=$B$147,$D$147,IF($B92=$B$148,$D$148,IF($B92=$B$149,$D$149,IF($B92=$B$150,$D$150,IF($B92=$B$151,$D$151,IF($B92=$B$152,$D$152,IF($B92=$B$153,$D$153,IF($B92=$B$154,$D$154,IF($B92=$B$155,$D$155,IF($B92=$B$156,$D$156,IF($B92=$B$157,$D$157,IF($B92=$B$158,$D$158,IF($B92=$B$159,$D$159,IF($B92=$B$160,$D$160,IF($B92=$B$161,$D$161,IF($B92=$B$162,$D$162,IF($B92=$B$163,$D$163,IF($B92=$B$164,$D$164,IF($B92=$B$165,$D$165))))))))))))))))))))))))))))))))))))))))</f>
        <v>Beschreibung</v>
      </c>
      <c r="C93" s="128"/>
      <c r="D93" s="1176"/>
      <c r="E93" s="1177"/>
      <c r="F93" s="2"/>
      <c r="G93" s="1176"/>
      <c r="H93" s="1177"/>
      <c r="I93" s="2"/>
      <c r="J93" s="1176"/>
      <c r="K93" s="1177"/>
      <c r="L93" s="2"/>
      <c r="M93" s="1176"/>
      <c r="N93" s="1177"/>
      <c r="O93" s="2"/>
      <c r="P93" s="1176"/>
      <c r="Q93" s="1177"/>
      <c r="R93" s="2"/>
      <c r="S93" s="1176"/>
      <c r="T93" s="1177"/>
      <c r="U93" s="2"/>
      <c r="V93" s="1176"/>
      <c r="W93" s="1177"/>
      <c r="X93" s="2"/>
      <c r="Y93" s="1176"/>
      <c r="Z93" s="1177"/>
      <c r="AA93" s="2"/>
      <c r="AB93" s="1176"/>
      <c r="AC93" s="1177"/>
      <c r="AD93" s="2"/>
      <c r="AE93" s="1176"/>
      <c r="AF93" s="1177"/>
      <c r="AG93" s="2"/>
      <c r="AH93" s="1176"/>
      <c r="AI93" s="1177"/>
      <c r="AJ93" s="2"/>
      <c r="AK93" s="1176"/>
      <c r="AL93" s="1177"/>
      <c r="AM93" s="2"/>
      <c r="AN93" s="1176"/>
      <c r="AO93" s="1177"/>
      <c r="AP93" s="2"/>
      <c r="AQ93" s="1176"/>
      <c r="AR93" s="1177"/>
      <c r="AS93" s="2"/>
      <c r="AT93" s="1176"/>
      <c r="AU93" s="1177"/>
      <c r="AV93" s="2"/>
      <c r="AW93" s="1176"/>
      <c r="AX93" s="1177"/>
      <c r="AY93" s="2"/>
      <c r="AZ93" s="1176"/>
      <c r="BA93" s="1177"/>
      <c r="BB93" s="2"/>
      <c r="BC93" s="1176"/>
      <c r="BD93" s="1177"/>
      <c r="BE93" s="2"/>
      <c r="BF93" s="1176"/>
      <c r="BG93" s="1177"/>
      <c r="BH93" s="2"/>
      <c r="BI93" s="1176"/>
      <c r="BJ93" s="1177"/>
      <c r="BK93" s="30"/>
      <c r="BL93" s="31"/>
      <c r="BM93" s="31"/>
      <c r="BN93" s="31"/>
      <c r="BO93" s="31"/>
      <c r="BP93" s="31"/>
      <c r="BQ93" s="31"/>
      <c r="BR93" s="31"/>
      <c r="BS93" s="174"/>
      <c r="BT93" s="174"/>
      <c r="BU93" s="177"/>
      <c r="BV93" s="177"/>
      <c r="BW93" s="177"/>
      <c r="BX93" s="177"/>
      <c r="BY93" s="177"/>
      <c r="BZ93" s="177"/>
      <c r="CA93" s="177"/>
      <c r="CB93" s="177"/>
      <c r="CC93" s="177"/>
      <c r="CD93" s="177"/>
      <c r="CE93" s="177"/>
      <c r="CF93" s="177"/>
      <c r="CG93" s="177"/>
      <c r="CH93" s="177"/>
      <c r="CI93" s="177"/>
      <c r="CJ93" s="177"/>
      <c r="CK93" s="177"/>
      <c r="CL93" s="177"/>
      <c r="CM93" s="177"/>
      <c r="CN93" s="177"/>
      <c r="CO93" s="177"/>
      <c r="CP93" s="177"/>
      <c r="CQ93" s="177"/>
      <c r="CR93" s="177"/>
      <c r="CS93" s="177"/>
      <c r="CT93" s="177"/>
      <c r="CU93" s="177"/>
      <c r="CV93" s="177"/>
      <c r="CW93" s="177"/>
      <c r="CX93" s="177"/>
      <c r="CY93" s="177"/>
      <c r="CZ93" s="177"/>
      <c r="DA93" s="177"/>
      <c r="DB93" s="177"/>
      <c r="DC93" s="177"/>
      <c r="DD93" s="177"/>
      <c r="DE93" s="177"/>
      <c r="DF93" s="177"/>
      <c r="DG93" s="177"/>
      <c r="DH93" s="177"/>
      <c r="DI93" s="177"/>
      <c r="DJ93" s="177"/>
      <c r="DK93" s="177"/>
      <c r="DL93" s="177"/>
      <c r="DM93" s="177"/>
      <c r="DN93" s="177"/>
      <c r="DO93" s="177"/>
      <c r="DP93" s="177"/>
      <c r="DQ93" s="177"/>
      <c r="DR93" s="177"/>
      <c r="DS93" s="177"/>
      <c r="DT93" s="177"/>
      <c r="DU93" s="177"/>
      <c r="DV93" s="177"/>
      <c r="DW93" s="177"/>
      <c r="DX93" s="177"/>
      <c r="DY93" s="177"/>
      <c r="DZ93" s="177"/>
      <c r="EA93" s="177"/>
      <c r="EB93" s="177"/>
      <c r="EC93" s="177"/>
      <c r="ED93" s="177"/>
      <c r="EE93" s="177"/>
      <c r="EF93" s="177"/>
      <c r="EG93" s="177"/>
      <c r="EH93" s="177"/>
      <c r="EI93" s="177"/>
      <c r="EJ93" s="177"/>
      <c r="EK93" s="177"/>
      <c r="EL93" s="177"/>
      <c r="EM93" s="177"/>
      <c r="EN93" s="177"/>
      <c r="EO93" s="177"/>
      <c r="EP93" s="177"/>
      <c r="EQ93" s="177"/>
      <c r="ER93" s="177"/>
      <c r="ES93" s="177"/>
      <c r="ET93" s="177"/>
      <c r="EU93" s="177"/>
      <c r="EV93" s="177"/>
      <c r="EW93" s="177"/>
      <c r="EX93" s="177"/>
      <c r="EY93" s="177"/>
      <c r="EZ93" s="177"/>
      <c r="FA93" s="177"/>
      <c r="FB93" s="177"/>
      <c r="FC93" s="177"/>
      <c r="FD93" s="177"/>
      <c r="FE93" s="177"/>
      <c r="FF93" s="177"/>
      <c r="FG93" s="177"/>
      <c r="FH93" s="177"/>
      <c r="FI93" s="177"/>
      <c r="FJ93" s="177"/>
      <c r="FK93" s="177"/>
      <c r="FL93" s="177"/>
      <c r="FM93" s="177"/>
      <c r="FN93" s="177"/>
      <c r="FO93" s="177"/>
      <c r="FP93" s="177"/>
      <c r="FQ93" s="177"/>
      <c r="FR93" s="177"/>
      <c r="FS93" s="177"/>
      <c r="FT93" s="177"/>
      <c r="FU93" s="177"/>
      <c r="FV93" s="177"/>
      <c r="FW93" s="174"/>
      <c r="FX93" s="174"/>
      <c r="FY93" s="174"/>
      <c r="FZ93" s="174"/>
      <c r="GA93" s="174"/>
      <c r="GB93" s="174"/>
      <c r="GC93" s="174"/>
      <c r="GD93" s="174"/>
      <c r="GE93" s="174"/>
      <c r="GF93" s="174"/>
      <c r="GG93" s="174"/>
      <c r="GH93" s="174"/>
      <c r="GI93" s="174"/>
      <c r="GJ93" s="174"/>
      <c r="GK93" s="174"/>
      <c r="GL93" s="174"/>
      <c r="GM93" s="174"/>
      <c r="GN93" s="174"/>
      <c r="GO93" s="174"/>
      <c r="GP93" s="174"/>
      <c r="GQ93" s="174"/>
      <c r="GR93" s="174"/>
      <c r="GS93" s="174"/>
      <c r="GT93" s="174"/>
      <c r="GU93" s="174"/>
      <c r="GV93" s="174"/>
      <c r="GW93" s="174"/>
      <c r="GX93" s="174"/>
      <c r="GY93" s="174"/>
      <c r="GZ93" s="174"/>
      <c r="HA93" s="174"/>
      <c r="HB93" s="174"/>
      <c r="HC93" s="174"/>
      <c r="HD93" s="174"/>
      <c r="HE93" s="174"/>
      <c r="HF93" s="174"/>
      <c r="HG93" s="174"/>
      <c r="HH93" s="174"/>
      <c r="HI93" s="174"/>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c r="IW93" s="426"/>
      <c r="IX93" s="426"/>
      <c r="IY93" s="426"/>
      <c r="IZ93" s="426"/>
      <c r="JA93" s="426"/>
      <c r="JB93" s="426"/>
      <c r="JC93" s="426"/>
      <c r="JD93" s="426"/>
      <c r="JE93" s="426"/>
      <c r="JF93" s="426"/>
      <c r="JG93" s="426"/>
      <c r="JH93" s="426"/>
      <c r="JI93" s="426"/>
      <c r="JJ93" s="426"/>
      <c r="JK93" s="426"/>
    </row>
    <row r="94" spans="1:271" s="428" customFormat="1" ht="18" customHeight="1" collapsed="1" x14ac:dyDescent="0.2">
      <c r="A94" s="63"/>
      <c r="B94" s="374"/>
      <c r="C94" s="129"/>
      <c r="D94" s="1172"/>
      <c r="E94" s="1173"/>
      <c r="F94" s="2"/>
      <c r="G94" s="1172"/>
      <c r="H94" s="1173"/>
      <c r="I94" s="2"/>
      <c r="J94" s="1172"/>
      <c r="K94" s="1173"/>
      <c r="L94" s="2"/>
      <c r="M94" s="1172"/>
      <c r="N94" s="1173"/>
      <c r="O94" s="2"/>
      <c r="P94" s="1172"/>
      <c r="Q94" s="1173"/>
      <c r="R94" s="2"/>
      <c r="S94" s="1172"/>
      <c r="T94" s="1173"/>
      <c r="U94" s="2"/>
      <c r="V94" s="1172"/>
      <c r="W94" s="1173"/>
      <c r="X94" s="2"/>
      <c r="Y94" s="1172"/>
      <c r="Z94" s="1173"/>
      <c r="AA94" s="2"/>
      <c r="AB94" s="1172"/>
      <c r="AC94" s="1173"/>
      <c r="AD94" s="2"/>
      <c r="AE94" s="1172"/>
      <c r="AF94" s="1173"/>
      <c r="AG94" s="2"/>
      <c r="AH94" s="1172"/>
      <c r="AI94" s="1173"/>
      <c r="AJ94" s="2"/>
      <c r="AK94" s="1172"/>
      <c r="AL94" s="1173"/>
      <c r="AM94" s="2"/>
      <c r="AN94" s="1172"/>
      <c r="AO94" s="1173"/>
      <c r="AP94" s="2"/>
      <c r="AQ94" s="1172"/>
      <c r="AR94" s="1173"/>
      <c r="AS94" s="2"/>
      <c r="AT94" s="1172"/>
      <c r="AU94" s="1173"/>
      <c r="AV94" s="2"/>
      <c r="AW94" s="1172"/>
      <c r="AX94" s="1173"/>
      <c r="AY94" s="2"/>
      <c r="AZ94" s="1172"/>
      <c r="BA94" s="1173"/>
      <c r="BB94" s="2"/>
      <c r="BC94" s="1172"/>
      <c r="BD94" s="1173"/>
      <c r="BE94" s="2"/>
      <c r="BF94" s="1172"/>
      <c r="BG94" s="1173"/>
      <c r="BH94" s="2"/>
      <c r="BI94" s="1172"/>
      <c r="BJ94" s="1173"/>
      <c r="BK94" s="30"/>
      <c r="BL94" s="31"/>
      <c r="BM94" s="31"/>
      <c r="BN94" s="31"/>
      <c r="BO94" s="31"/>
      <c r="BP94" s="31"/>
      <c r="BQ94" s="31"/>
      <c r="BR94" s="31"/>
      <c r="BS94" s="174"/>
      <c r="BT94" s="175"/>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5"/>
      <c r="FX94" s="175"/>
      <c r="FY94" s="175"/>
      <c r="FZ94" s="175"/>
      <c r="GA94" s="175"/>
      <c r="GB94" s="175"/>
      <c r="GC94" s="175"/>
      <c r="GD94" s="175"/>
      <c r="GE94" s="175"/>
      <c r="GF94" s="175"/>
      <c r="GG94" s="175"/>
      <c r="GH94" s="175"/>
      <c r="GI94" s="175"/>
      <c r="GJ94" s="175"/>
      <c r="GK94" s="175"/>
      <c r="GL94" s="175"/>
      <c r="GM94" s="175"/>
      <c r="GN94" s="175"/>
      <c r="GO94" s="175"/>
      <c r="GP94" s="175"/>
      <c r="GQ94" s="175"/>
      <c r="GR94" s="175"/>
      <c r="GS94" s="175"/>
      <c r="GT94" s="175"/>
      <c r="GU94" s="175"/>
      <c r="GV94" s="175"/>
      <c r="GW94" s="175"/>
      <c r="GX94" s="175"/>
      <c r="GY94" s="175"/>
      <c r="GZ94" s="175"/>
      <c r="HA94" s="175"/>
      <c r="HB94" s="175"/>
      <c r="HC94" s="175"/>
      <c r="HD94" s="175"/>
      <c r="HE94" s="175"/>
      <c r="HF94" s="175"/>
      <c r="HG94" s="175"/>
      <c r="HH94" s="175"/>
      <c r="HI94" s="175"/>
      <c r="HJ94" s="175"/>
      <c r="HK94" s="175"/>
      <c r="HL94" s="175"/>
      <c r="HM94" s="175"/>
      <c r="HN94" s="175"/>
      <c r="HO94" s="175"/>
      <c r="HP94" s="175"/>
      <c r="HQ94" s="175"/>
      <c r="HR94" s="175"/>
      <c r="HS94" s="175"/>
      <c r="HT94" s="175"/>
      <c r="HU94" s="175"/>
      <c r="HV94" s="175"/>
      <c r="HW94" s="175"/>
      <c r="HX94" s="175"/>
      <c r="HY94" s="175"/>
      <c r="HZ94" s="175"/>
      <c r="IA94" s="175"/>
      <c r="IB94" s="175"/>
      <c r="IC94" s="175"/>
      <c r="ID94" s="175"/>
      <c r="IE94" s="175"/>
      <c r="IF94" s="175"/>
      <c r="IG94" s="175"/>
      <c r="IH94" s="175"/>
      <c r="II94" s="175"/>
      <c r="IJ94" s="175"/>
      <c r="IK94" s="175"/>
      <c r="IL94" s="175"/>
      <c r="IM94" s="175"/>
      <c r="IN94" s="175"/>
      <c r="IO94" s="175"/>
      <c r="IP94" s="175"/>
      <c r="IQ94" s="175"/>
      <c r="IR94" s="175"/>
      <c r="IS94" s="175"/>
      <c r="IT94" s="175"/>
      <c r="IU94" s="175"/>
      <c r="IV94" s="175"/>
      <c r="IW94" s="175"/>
      <c r="IX94" s="175"/>
      <c r="IY94" s="175"/>
      <c r="IZ94" s="175"/>
      <c r="JA94" s="175"/>
      <c r="JB94" s="175"/>
      <c r="JC94" s="175"/>
      <c r="JD94" s="175"/>
      <c r="JE94" s="175"/>
      <c r="JF94" s="175"/>
      <c r="JG94" s="175"/>
      <c r="JH94" s="175"/>
      <c r="JI94" s="175"/>
      <c r="JJ94" s="175"/>
      <c r="JK94" s="175"/>
    </row>
    <row r="95" spans="1:271" s="654" customFormat="1" ht="27" hidden="1" customHeight="1" outlineLevel="1" thickBot="1" x14ac:dyDescent="0.3">
      <c r="A95" s="648" t="str">
        <f>IF(B95="","","ATB 30")</f>
        <v>ATB 30</v>
      </c>
      <c r="B95" s="649" t="s">
        <v>171</v>
      </c>
      <c r="C95" s="650"/>
      <c r="D95" s="1174"/>
      <c r="E95" s="1175"/>
      <c r="F95" s="668"/>
      <c r="G95" s="1174"/>
      <c r="H95" s="1175"/>
      <c r="I95" s="668"/>
      <c r="J95" s="1174"/>
      <c r="K95" s="1175"/>
      <c r="L95" s="668"/>
      <c r="M95" s="1174"/>
      <c r="N95" s="1175"/>
      <c r="O95" s="668"/>
      <c r="P95" s="1174"/>
      <c r="Q95" s="1175"/>
      <c r="R95" s="668"/>
      <c r="S95" s="1174"/>
      <c r="T95" s="1175"/>
      <c r="U95" s="668"/>
      <c r="V95" s="1174"/>
      <c r="W95" s="1175"/>
      <c r="X95" s="668"/>
      <c r="Y95" s="1174"/>
      <c r="Z95" s="1175"/>
      <c r="AA95" s="668"/>
      <c r="AB95" s="1174"/>
      <c r="AC95" s="1175"/>
      <c r="AD95" s="668"/>
      <c r="AE95" s="1174"/>
      <c r="AF95" s="1175"/>
      <c r="AG95" s="668"/>
      <c r="AH95" s="1174"/>
      <c r="AI95" s="1175"/>
      <c r="AJ95" s="668"/>
      <c r="AK95" s="1174"/>
      <c r="AL95" s="1175"/>
      <c r="AM95" s="668"/>
      <c r="AN95" s="1174"/>
      <c r="AO95" s="1175"/>
      <c r="AP95" s="668"/>
      <c r="AQ95" s="1174"/>
      <c r="AR95" s="1175"/>
      <c r="AS95" s="668"/>
      <c r="AT95" s="1174"/>
      <c r="AU95" s="1175"/>
      <c r="AV95" s="668"/>
      <c r="AW95" s="1174"/>
      <c r="AX95" s="1175"/>
      <c r="AY95" s="668"/>
      <c r="AZ95" s="1174"/>
      <c r="BA95" s="1175"/>
      <c r="BB95" s="668"/>
      <c r="BC95" s="1174"/>
      <c r="BD95" s="1175"/>
      <c r="BE95" s="668"/>
      <c r="BF95" s="1174"/>
      <c r="BG95" s="1175"/>
      <c r="BH95" s="668"/>
      <c r="BI95" s="1174"/>
      <c r="BJ95" s="1175"/>
      <c r="BK95" s="669"/>
      <c r="BL95" s="665"/>
      <c r="BM95" s="665"/>
      <c r="BN95" s="665"/>
      <c r="BO95" s="665"/>
      <c r="BP95" s="665"/>
      <c r="BQ95" s="665"/>
      <c r="BR95" s="665"/>
      <c r="BS95" s="652"/>
      <c r="BT95" s="652"/>
      <c r="BU95" s="655"/>
      <c r="BV95" s="655"/>
      <c r="BW95" s="655"/>
      <c r="BX95" s="655"/>
      <c r="BY95" s="655"/>
      <c r="BZ95" s="655"/>
      <c r="CA95" s="655"/>
      <c r="CB95" s="655"/>
      <c r="CC95" s="655"/>
      <c r="CD95" s="655"/>
      <c r="CE95" s="655"/>
      <c r="CF95" s="655"/>
      <c r="CG95" s="655"/>
      <c r="CH95" s="655"/>
      <c r="CI95" s="655"/>
      <c r="CJ95" s="655"/>
      <c r="CK95" s="655"/>
      <c r="CL95" s="655"/>
      <c r="CM95" s="655"/>
      <c r="CN95" s="655"/>
      <c r="CO95" s="655"/>
      <c r="CP95" s="655"/>
      <c r="CQ95" s="655"/>
      <c r="CR95" s="655"/>
      <c r="CS95" s="655"/>
      <c r="CT95" s="655"/>
      <c r="CU95" s="655"/>
      <c r="CV95" s="655"/>
      <c r="CW95" s="655"/>
      <c r="CX95" s="655"/>
      <c r="CY95" s="655"/>
      <c r="CZ95" s="655"/>
      <c r="DA95" s="655"/>
      <c r="DB95" s="655"/>
      <c r="DC95" s="655"/>
      <c r="DD95" s="655"/>
      <c r="DE95" s="655"/>
      <c r="DF95" s="655"/>
      <c r="DG95" s="655"/>
      <c r="DH95" s="655"/>
      <c r="DI95" s="655"/>
      <c r="DJ95" s="655"/>
      <c r="DK95" s="655"/>
      <c r="DL95" s="655"/>
      <c r="DM95" s="655"/>
      <c r="DN95" s="655"/>
      <c r="DO95" s="655"/>
      <c r="DP95" s="655"/>
      <c r="DQ95" s="655"/>
      <c r="DR95" s="655"/>
      <c r="DS95" s="655"/>
      <c r="DT95" s="655"/>
      <c r="DU95" s="655"/>
      <c r="DV95" s="655"/>
      <c r="DW95" s="655"/>
      <c r="DX95" s="655"/>
      <c r="DY95" s="655"/>
      <c r="DZ95" s="655"/>
      <c r="EA95" s="655"/>
      <c r="EB95" s="655"/>
      <c r="EC95" s="655"/>
      <c r="ED95" s="655"/>
      <c r="EE95" s="655"/>
      <c r="EF95" s="655"/>
      <c r="EG95" s="655"/>
      <c r="EH95" s="655"/>
      <c r="EI95" s="655"/>
      <c r="EJ95" s="655"/>
      <c r="EK95" s="655"/>
      <c r="EL95" s="655"/>
      <c r="EM95" s="655"/>
      <c r="EN95" s="655"/>
      <c r="EO95" s="655"/>
      <c r="EP95" s="655"/>
      <c r="EQ95" s="655"/>
      <c r="ER95" s="655"/>
      <c r="ES95" s="655"/>
      <c r="ET95" s="655"/>
      <c r="EU95" s="655"/>
      <c r="EV95" s="655"/>
      <c r="EW95" s="655"/>
      <c r="EX95" s="655"/>
      <c r="EY95" s="655"/>
      <c r="EZ95" s="655"/>
      <c r="FA95" s="655"/>
      <c r="FB95" s="655"/>
      <c r="FC95" s="655"/>
      <c r="FD95" s="655"/>
      <c r="FE95" s="655"/>
      <c r="FF95" s="655"/>
      <c r="FG95" s="655"/>
      <c r="FH95" s="655"/>
      <c r="FI95" s="655"/>
      <c r="FJ95" s="655"/>
      <c r="FK95" s="655"/>
      <c r="FL95" s="655"/>
      <c r="FM95" s="655"/>
      <c r="FN95" s="655"/>
      <c r="FO95" s="655"/>
      <c r="FP95" s="655"/>
      <c r="FQ95" s="655"/>
      <c r="FR95" s="655"/>
      <c r="FS95" s="655"/>
      <c r="FT95" s="655"/>
      <c r="FU95" s="655"/>
      <c r="FV95" s="655"/>
      <c r="FW95" s="652"/>
      <c r="FX95" s="652"/>
      <c r="FY95" s="652"/>
      <c r="FZ95" s="652"/>
      <c r="GA95" s="652"/>
      <c r="GB95" s="652"/>
      <c r="GC95" s="652"/>
      <c r="GD95" s="652"/>
      <c r="GE95" s="652"/>
      <c r="GF95" s="652"/>
      <c r="GG95" s="652"/>
      <c r="GH95" s="652"/>
      <c r="GI95" s="652"/>
      <c r="GJ95" s="652"/>
      <c r="GK95" s="652"/>
      <c r="GL95" s="652"/>
      <c r="GM95" s="652"/>
      <c r="GN95" s="652"/>
      <c r="GO95" s="652"/>
      <c r="GP95" s="652"/>
      <c r="GQ95" s="652"/>
      <c r="GR95" s="652"/>
      <c r="GS95" s="652"/>
      <c r="GT95" s="652"/>
      <c r="GU95" s="652"/>
      <c r="GV95" s="652"/>
      <c r="GW95" s="652"/>
      <c r="GX95" s="652"/>
      <c r="GY95" s="652"/>
      <c r="GZ95" s="652"/>
      <c r="HA95" s="652"/>
      <c r="HB95" s="652"/>
      <c r="HC95" s="652"/>
      <c r="HD95" s="652"/>
      <c r="HE95" s="652"/>
      <c r="HF95" s="652"/>
      <c r="HG95" s="652"/>
      <c r="HH95" s="652"/>
      <c r="HI95" s="652"/>
      <c r="HJ95" s="653"/>
      <c r="HK95" s="653"/>
      <c r="HL95" s="653"/>
      <c r="HM95" s="653"/>
      <c r="HN95" s="653"/>
      <c r="HO95" s="653"/>
      <c r="HP95" s="653"/>
      <c r="HQ95" s="653"/>
      <c r="HR95" s="653"/>
      <c r="HS95" s="653"/>
      <c r="HT95" s="653"/>
      <c r="HU95" s="653"/>
      <c r="HV95" s="653"/>
      <c r="HW95" s="653"/>
      <c r="HX95" s="653"/>
      <c r="HY95" s="653"/>
      <c r="HZ95" s="653"/>
      <c r="IA95" s="653"/>
      <c r="IB95" s="653"/>
      <c r="IC95" s="653"/>
      <c r="ID95" s="653"/>
      <c r="IE95" s="653"/>
      <c r="IF95" s="653"/>
      <c r="IG95" s="653"/>
      <c r="IH95" s="653"/>
      <c r="II95" s="653"/>
      <c r="IJ95" s="653"/>
      <c r="IK95" s="653"/>
      <c r="IL95" s="653"/>
      <c r="IM95" s="653"/>
      <c r="IN95" s="653"/>
      <c r="IO95" s="653"/>
      <c r="IP95" s="653"/>
      <c r="IQ95" s="653"/>
      <c r="IR95" s="653"/>
      <c r="IS95" s="653"/>
      <c r="IT95" s="653"/>
      <c r="IU95" s="653"/>
      <c r="IV95" s="653"/>
      <c r="IW95" s="653"/>
      <c r="IX95" s="653"/>
      <c r="IY95" s="653"/>
      <c r="IZ95" s="653"/>
      <c r="JA95" s="653"/>
      <c r="JB95" s="653"/>
      <c r="JC95" s="653"/>
      <c r="JD95" s="653"/>
      <c r="JE95" s="653"/>
      <c r="JF95" s="653"/>
      <c r="JG95" s="653"/>
      <c r="JH95" s="653"/>
      <c r="JI95" s="653"/>
      <c r="JJ95" s="653"/>
      <c r="JK95" s="653"/>
    </row>
    <row r="96" spans="1:271" s="427" customFormat="1" ht="18" hidden="1" customHeight="1" outlineLevel="1" x14ac:dyDescent="0.2">
      <c r="A96" s="63"/>
      <c r="B96" s="317" t="str">
        <f>IF($B95=$B$126,$D$126,IF($B95=$B$127,$D$127,IF($B95=$B$128,$D$128,IF($B95=$B$129,$D$129,IF($B95=$B$130,$D$130,IF($B95=$B$131,$D$131,IF($B95=$B$132,$D$132,IF($B95=$B$133,$D$133,IF($B95=$B$134,$D$134,IF($B95=$B$135,$D$135,IF($B95=$B$136,$D$136,IF($B95=$B$137,$D$137,IF($B95=$B$138,$D$138,IF($B95=$B$139,$D$139,IF($B95=$B$140,$D$140,IF($B95=$B$141,$D$141,IF($B95=$B$142,$D$142,IF($B95=$B$143,$D$143,IF($B95=$B$144,$D$144,IF($B95=$B$145,$D$145,IF($B95=$B$146,$D$146,IF($B95=$B$147,$D$147,IF($B95=$B$148,$D$148,IF($B95=$B$149,$D$149,IF($B95=$B$150,$D$150,IF($B95=$B$151,$D$151,IF($B95=$B$152,$D$152,IF($B95=$B$153,$D$153,IF($B95=$B$154,$D$154,IF($B95=$B$155,$D$155,IF($B95=$B$156,$D$156,IF($B95=$B$157,$D$157,IF($B95=$B$158,$D$158,IF($B95=$B$159,$D$159,IF($B95=$B$160,$D$160,IF($B95=$B$161,$D$161,IF($B95=$B$162,$D$162,IF($B95=$B$163,$D$163,IF($B95=$B$164,$D$164,IF($B95=$B$165,$D$165))))))))))))))))))))))))))))))))))))))))</f>
        <v>Beschreibung</v>
      </c>
      <c r="C96" s="128"/>
      <c r="D96" s="1176"/>
      <c r="E96" s="1177"/>
      <c r="F96" s="2"/>
      <c r="G96" s="1176"/>
      <c r="H96" s="1177"/>
      <c r="I96" s="2"/>
      <c r="J96" s="1176"/>
      <c r="K96" s="1177"/>
      <c r="L96" s="2"/>
      <c r="M96" s="1176"/>
      <c r="N96" s="1177"/>
      <c r="O96" s="2"/>
      <c r="P96" s="1176"/>
      <c r="Q96" s="1177"/>
      <c r="R96" s="2"/>
      <c r="S96" s="1176"/>
      <c r="T96" s="1177"/>
      <c r="U96" s="2"/>
      <c r="V96" s="1176"/>
      <c r="W96" s="1177"/>
      <c r="X96" s="2"/>
      <c r="Y96" s="1176"/>
      <c r="Z96" s="1177"/>
      <c r="AA96" s="2"/>
      <c r="AB96" s="1176"/>
      <c r="AC96" s="1177"/>
      <c r="AD96" s="2"/>
      <c r="AE96" s="1176"/>
      <c r="AF96" s="1177"/>
      <c r="AG96" s="2"/>
      <c r="AH96" s="1176"/>
      <c r="AI96" s="1177"/>
      <c r="AJ96" s="2"/>
      <c r="AK96" s="1176"/>
      <c r="AL96" s="1177"/>
      <c r="AM96" s="2"/>
      <c r="AN96" s="1176"/>
      <c r="AO96" s="1177"/>
      <c r="AP96" s="2"/>
      <c r="AQ96" s="1176"/>
      <c r="AR96" s="1177"/>
      <c r="AS96" s="2"/>
      <c r="AT96" s="1176"/>
      <c r="AU96" s="1177"/>
      <c r="AV96" s="2"/>
      <c r="AW96" s="1176"/>
      <c r="AX96" s="1177"/>
      <c r="AY96" s="2"/>
      <c r="AZ96" s="1176"/>
      <c r="BA96" s="1177"/>
      <c r="BB96" s="2"/>
      <c r="BC96" s="1176"/>
      <c r="BD96" s="1177"/>
      <c r="BE96" s="2"/>
      <c r="BF96" s="1176"/>
      <c r="BG96" s="1177"/>
      <c r="BH96" s="2"/>
      <c r="BI96" s="1176"/>
      <c r="BJ96" s="1177"/>
      <c r="BK96" s="30"/>
      <c r="BL96" s="31"/>
      <c r="BM96" s="31"/>
      <c r="BN96" s="31"/>
      <c r="BO96" s="31"/>
      <c r="BP96" s="31"/>
      <c r="BQ96" s="31"/>
      <c r="BR96" s="31"/>
      <c r="BS96" s="174"/>
      <c r="BT96" s="174"/>
      <c r="BU96" s="177"/>
      <c r="BV96" s="177"/>
      <c r="BW96" s="177"/>
      <c r="BX96" s="177"/>
      <c r="BY96" s="177"/>
      <c r="BZ96" s="177"/>
      <c r="CA96" s="177"/>
      <c r="CB96" s="177"/>
      <c r="CC96" s="177"/>
      <c r="CD96" s="177"/>
      <c r="CE96" s="177"/>
      <c r="CF96" s="177"/>
      <c r="CG96" s="177"/>
      <c r="CH96" s="177"/>
      <c r="CI96" s="177"/>
      <c r="CJ96" s="177"/>
      <c r="CK96" s="177"/>
      <c r="CL96" s="177"/>
      <c r="CM96" s="177"/>
      <c r="CN96" s="177"/>
      <c r="CO96" s="177"/>
      <c r="CP96" s="177"/>
      <c r="CQ96" s="177"/>
      <c r="CR96" s="177"/>
      <c r="CS96" s="177"/>
      <c r="CT96" s="177"/>
      <c r="CU96" s="177"/>
      <c r="CV96" s="177"/>
      <c r="CW96" s="177"/>
      <c r="CX96" s="177"/>
      <c r="CY96" s="177"/>
      <c r="CZ96" s="177"/>
      <c r="DA96" s="177"/>
      <c r="DB96" s="177"/>
      <c r="DC96" s="177"/>
      <c r="DD96" s="177"/>
      <c r="DE96" s="177"/>
      <c r="DF96" s="177"/>
      <c r="DG96" s="177"/>
      <c r="DH96" s="177"/>
      <c r="DI96" s="177"/>
      <c r="DJ96" s="177"/>
      <c r="DK96" s="177"/>
      <c r="DL96" s="177"/>
      <c r="DM96" s="177"/>
      <c r="DN96" s="177"/>
      <c r="DO96" s="177"/>
      <c r="DP96" s="177"/>
      <c r="DQ96" s="177"/>
      <c r="DR96" s="177"/>
      <c r="DS96" s="177"/>
      <c r="DT96" s="177"/>
      <c r="DU96" s="177"/>
      <c r="DV96" s="177"/>
      <c r="DW96" s="177"/>
      <c r="DX96" s="177"/>
      <c r="DY96" s="177"/>
      <c r="DZ96" s="177"/>
      <c r="EA96" s="177"/>
      <c r="EB96" s="177"/>
      <c r="EC96" s="177"/>
      <c r="ED96" s="177"/>
      <c r="EE96" s="177"/>
      <c r="EF96" s="177"/>
      <c r="EG96" s="177"/>
      <c r="EH96" s="177"/>
      <c r="EI96" s="177"/>
      <c r="EJ96" s="177"/>
      <c r="EK96" s="177"/>
      <c r="EL96" s="177"/>
      <c r="EM96" s="177"/>
      <c r="EN96" s="177"/>
      <c r="EO96" s="177"/>
      <c r="EP96" s="177"/>
      <c r="EQ96" s="177"/>
      <c r="ER96" s="177"/>
      <c r="ES96" s="177"/>
      <c r="ET96" s="177"/>
      <c r="EU96" s="177"/>
      <c r="EV96" s="177"/>
      <c r="EW96" s="177"/>
      <c r="EX96" s="177"/>
      <c r="EY96" s="177"/>
      <c r="EZ96" s="177"/>
      <c r="FA96" s="177"/>
      <c r="FB96" s="177"/>
      <c r="FC96" s="177"/>
      <c r="FD96" s="177"/>
      <c r="FE96" s="177"/>
      <c r="FF96" s="177"/>
      <c r="FG96" s="177"/>
      <c r="FH96" s="177"/>
      <c r="FI96" s="177"/>
      <c r="FJ96" s="177"/>
      <c r="FK96" s="177"/>
      <c r="FL96" s="177"/>
      <c r="FM96" s="177"/>
      <c r="FN96" s="177"/>
      <c r="FO96" s="177"/>
      <c r="FP96" s="177"/>
      <c r="FQ96" s="177"/>
      <c r="FR96" s="177"/>
      <c r="FS96" s="177"/>
      <c r="FT96" s="177"/>
      <c r="FU96" s="177"/>
      <c r="FV96" s="177"/>
      <c r="FW96" s="174"/>
      <c r="FX96" s="174"/>
      <c r="FY96" s="174"/>
      <c r="FZ96" s="174"/>
      <c r="GA96" s="174"/>
      <c r="GB96" s="174"/>
      <c r="GC96" s="174"/>
      <c r="GD96" s="174"/>
      <c r="GE96" s="174"/>
      <c r="GF96" s="174"/>
      <c r="GG96" s="174"/>
      <c r="GH96" s="174"/>
      <c r="GI96" s="174"/>
      <c r="GJ96" s="174"/>
      <c r="GK96" s="174"/>
      <c r="GL96" s="174"/>
      <c r="GM96" s="174"/>
      <c r="GN96" s="174"/>
      <c r="GO96" s="174"/>
      <c r="GP96" s="174"/>
      <c r="GQ96" s="174"/>
      <c r="GR96" s="174"/>
      <c r="GS96" s="174"/>
      <c r="GT96" s="174"/>
      <c r="GU96" s="174"/>
      <c r="GV96" s="174"/>
      <c r="GW96" s="174"/>
      <c r="GX96" s="174"/>
      <c r="GY96" s="174"/>
      <c r="GZ96" s="174"/>
      <c r="HA96" s="174"/>
      <c r="HB96" s="174"/>
      <c r="HC96" s="174"/>
      <c r="HD96" s="174"/>
      <c r="HE96" s="174"/>
      <c r="HF96" s="174"/>
      <c r="HG96" s="174"/>
      <c r="HH96" s="174"/>
      <c r="HI96" s="174"/>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c r="IW96" s="426"/>
      <c r="IX96" s="426"/>
      <c r="IY96" s="426"/>
      <c r="IZ96" s="426"/>
      <c r="JA96" s="426"/>
      <c r="JB96" s="426"/>
      <c r="JC96" s="426"/>
      <c r="JD96" s="426"/>
      <c r="JE96" s="426"/>
      <c r="JF96" s="426"/>
      <c r="JG96" s="426"/>
      <c r="JH96" s="426"/>
      <c r="JI96" s="426"/>
      <c r="JJ96" s="426"/>
      <c r="JK96" s="426"/>
    </row>
    <row r="97" spans="1:271" s="428" customFormat="1" ht="127.5" hidden="1" customHeight="1" outlineLevel="1" x14ac:dyDescent="0.2">
      <c r="A97" s="63"/>
      <c r="B97" s="374"/>
      <c r="C97" s="129"/>
      <c r="D97" s="1172"/>
      <c r="E97" s="1173"/>
      <c r="F97" s="2"/>
      <c r="G97" s="1172"/>
      <c r="H97" s="1173"/>
      <c r="I97" s="2"/>
      <c r="J97" s="1172"/>
      <c r="K97" s="1173"/>
      <c r="L97" s="2"/>
      <c r="M97" s="1172"/>
      <c r="N97" s="1173"/>
      <c r="O97" s="2"/>
      <c r="P97" s="1172"/>
      <c r="Q97" s="1173"/>
      <c r="R97" s="2"/>
      <c r="S97" s="1172"/>
      <c r="T97" s="1173"/>
      <c r="U97" s="2"/>
      <c r="V97" s="1172"/>
      <c r="W97" s="1173"/>
      <c r="X97" s="2"/>
      <c r="Y97" s="1172"/>
      <c r="Z97" s="1173"/>
      <c r="AA97" s="2"/>
      <c r="AB97" s="1172"/>
      <c r="AC97" s="1173"/>
      <c r="AD97" s="2"/>
      <c r="AE97" s="1172"/>
      <c r="AF97" s="1173"/>
      <c r="AG97" s="2"/>
      <c r="AH97" s="1172"/>
      <c r="AI97" s="1173"/>
      <c r="AJ97" s="2"/>
      <c r="AK97" s="1172"/>
      <c r="AL97" s="1173"/>
      <c r="AM97" s="2"/>
      <c r="AN97" s="1172"/>
      <c r="AO97" s="1173"/>
      <c r="AP97" s="2"/>
      <c r="AQ97" s="1172"/>
      <c r="AR97" s="1173"/>
      <c r="AS97" s="2"/>
      <c r="AT97" s="1172"/>
      <c r="AU97" s="1173"/>
      <c r="AV97" s="2"/>
      <c r="AW97" s="1172"/>
      <c r="AX97" s="1173"/>
      <c r="AY97" s="2"/>
      <c r="AZ97" s="1172"/>
      <c r="BA97" s="1173"/>
      <c r="BB97" s="2"/>
      <c r="BC97" s="1172"/>
      <c r="BD97" s="1173"/>
      <c r="BE97" s="2"/>
      <c r="BF97" s="1172"/>
      <c r="BG97" s="1173"/>
      <c r="BH97" s="2"/>
      <c r="BI97" s="1172"/>
      <c r="BJ97" s="1173"/>
      <c r="BK97" s="30"/>
      <c r="BL97" s="31"/>
      <c r="BM97" s="31"/>
      <c r="BN97" s="31"/>
      <c r="BO97" s="31"/>
      <c r="BP97" s="31"/>
      <c r="BQ97" s="31"/>
      <c r="BR97" s="31"/>
      <c r="BS97" s="174"/>
      <c r="BT97" s="175"/>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5"/>
      <c r="FX97" s="175"/>
      <c r="FY97" s="175"/>
      <c r="FZ97" s="175"/>
      <c r="GA97" s="175"/>
      <c r="GB97" s="175"/>
      <c r="GC97" s="175"/>
      <c r="GD97" s="175"/>
      <c r="GE97" s="175"/>
      <c r="GF97" s="175"/>
      <c r="GG97" s="175"/>
      <c r="GH97" s="175"/>
      <c r="GI97" s="175"/>
      <c r="GJ97" s="175"/>
      <c r="GK97" s="175"/>
      <c r="GL97" s="175"/>
      <c r="GM97" s="175"/>
      <c r="GN97" s="175"/>
      <c r="GO97" s="175"/>
      <c r="GP97" s="175"/>
      <c r="GQ97" s="175"/>
      <c r="GR97" s="175"/>
      <c r="GS97" s="175"/>
      <c r="GT97" s="175"/>
      <c r="GU97" s="175"/>
      <c r="GV97" s="175"/>
      <c r="GW97" s="175"/>
      <c r="GX97" s="175"/>
      <c r="GY97" s="175"/>
      <c r="GZ97" s="175"/>
      <c r="HA97" s="175"/>
      <c r="HB97" s="175"/>
      <c r="HC97" s="175"/>
      <c r="HD97" s="175"/>
      <c r="HE97" s="175"/>
      <c r="HF97" s="175"/>
      <c r="HG97" s="175"/>
      <c r="HH97" s="175"/>
      <c r="HI97" s="175"/>
      <c r="HJ97" s="175"/>
      <c r="HK97" s="175"/>
      <c r="HL97" s="175"/>
      <c r="HM97" s="175"/>
      <c r="HN97" s="175"/>
      <c r="HO97" s="175"/>
      <c r="HP97" s="175"/>
      <c r="HQ97" s="175"/>
      <c r="HR97" s="175"/>
      <c r="HS97" s="175"/>
      <c r="HT97" s="175"/>
      <c r="HU97" s="175"/>
      <c r="HV97" s="175"/>
      <c r="HW97" s="175"/>
      <c r="HX97" s="175"/>
      <c r="HY97" s="175"/>
      <c r="HZ97" s="175"/>
      <c r="IA97" s="175"/>
      <c r="IB97" s="175"/>
      <c r="IC97" s="175"/>
      <c r="ID97" s="175"/>
      <c r="IE97" s="175"/>
      <c r="IF97" s="175"/>
      <c r="IG97" s="175"/>
      <c r="IH97" s="175"/>
      <c r="II97" s="175"/>
      <c r="IJ97" s="175"/>
      <c r="IK97" s="175"/>
      <c r="IL97" s="175"/>
      <c r="IM97" s="175"/>
      <c r="IN97" s="175"/>
      <c r="IO97" s="175"/>
      <c r="IP97" s="175"/>
      <c r="IQ97" s="175"/>
      <c r="IR97" s="175"/>
      <c r="IS97" s="175"/>
      <c r="IT97" s="175"/>
      <c r="IU97" s="175"/>
      <c r="IV97" s="175"/>
      <c r="IW97" s="175"/>
      <c r="IX97" s="175"/>
      <c r="IY97" s="175"/>
      <c r="IZ97" s="175"/>
      <c r="JA97" s="175"/>
      <c r="JB97" s="175"/>
      <c r="JC97" s="175"/>
      <c r="JD97" s="175"/>
      <c r="JE97" s="175"/>
      <c r="JF97" s="175"/>
      <c r="JG97" s="175"/>
      <c r="JH97" s="175"/>
      <c r="JI97" s="175"/>
      <c r="JJ97" s="175"/>
      <c r="JK97" s="175"/>
    </row>
    <row r="98" spans="1:271" s="428" customFormat="1" ht="18" customHeight="1" collapsed="1" x14ac:dyDescent="0.2">
      <c r="A98" s="63"/>
      <c r="B98" s="964"/>
      <c r="C98" s="129"/>
      <c r="D98" s="1172"/>
      <c r="E98" s="1173"/>
      <c r="F98" s="2"/>
      <c r="G98" s="1172"/>
      <c r="H98" s="1173"/>
      <c r="I98" s="2"/>
      <c r="J98" s="1172"/>
      <c r="K98" s="1173"/>
      <c r="L98" s="2"/>
      <c r="M98" s="1172"/>
      <c r="N98" s="1173"/>
      <c r="O98" s="2"/>
      <c r="P98" s="1172"/>
      <c r="Q98" s="1173"/>
      <c r="R98" s="2"/>
      <c r="S98" s="1172"/>
      <c r="T98" s="1173"/>
      <c r="U98" s="2"/>
      <c r="V98" s="1172"/>
      <c r="W98" s="1173"/>
      <c r="X98" s="2"/>
      <c r="Y98" s="1172"/>
      <c r="Z98" s="1173"/>
      <c r="AA98" s="2"/>
      <c r="AB98" s="1172"/>
      <c r="AC98" s="1173"/>
      <c r="AD98" s="2"/>
      <c r="AE98" s="1172"/>
      <c r="AF98" s="1173"/>
      <c r="AG98" s="2"/>
      <c r="AH98" s="1172"/>
      <c r="AI98" s="1173"/>
      <c r="AJ98" s="2"/>
      <c r="AK98" s="1172"/>
      <c r="AL98" s="1173"/>
      <c r="AM98" s="2"/>
      <c r="AN98" s="1172"/>
      <c r="AO98" s="1173"/>
      <c r="AP98" s="2"/>
      <c r="AQ98" s="1172"/>
      <c r="AR98" s="1173"/>
      <c r="AS98" s="2"/>
      <c r="AT98" s="1172"/>
      <c r="AU98" s="1173"/>
      <c r="AV98" s="2"/>
      <c r="AW98" s="1172"/>
      <c r="AX98" s="1173"/>
      <c r="AY98" s="2"/>
      <c r="AZ98" s="1172"/>
      <c r="BA98" s="1173"/>
      <c r="BB98" s="2"/>
      <c r="BC98" s="1172"/>
      <c r="BD98" s="1173"/>
      <c r="BE98" s="2"/>
      <c r="BF98" s="1172"/>
      <c r="BG98" s="1173"/>
      <c r="BH98" s="2"/>
      <c r="BI98" s="1172"/>
      <c r="BJ98" s="1173"/>
      <c r="BK98" s="30"/>
      <c r="BL98" s="31"/>
      <c r="BM98" s="31"/>
      <c r="BN98" s="31"/>
      <c r="BO98" s="31"/>
      <c r="BP98" s="31"/>
      <c r="BQ98" s="31"/>
      <c r="BR98" s="31"/>
      <c r="BS98" s="174"/>
      <c r="BT98" s="175"/>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5"/>
      <c r="FX98" s="175"/>
      <c r="FY98" s="175"/>
      <c r="FZ98" s="175"/>
      <c r="GA98" s="175"/>
      <c r="GB98" s="175"/>
      <c r="GC98" s="175"/>
      <c r="GD98" s="175"/>
      <c r="GE98" s="175"/>
      <c r="GF98" s="175"/>
      <c r="GG98" s="175"/>
      <c r="GH98" s="175"/>
      <c r="GI98" s="175"/>
      <c r="GJ98" s="175"/>
      <c r="GK98" s="175"/>
      <c r="GL98" s="175"/>
      <c r="GM98" s="175"/>
      <c r="GN98" s="175"/>
      <c r="GO98" s="175"/>
      <c r="GP98" s="175"/>
      <c r="GQ98" s="175"/>
      <c r="GR98" s="175"/>
      <c r="GS98" s="175"/>
      <c r="GT98" s="175"/>
      <c r="GU98" s="175"/>
      <c r="GV98" s="175"/>
      <c r="GW98" s="175"/>
      <c r="GX98" s="175"/>
      <c r="GY98" s="175"/>
      <c r="GZ98" s="175"/>
      <c r="HA98" s="175"/>
      <c r="HB98" s="175"/>
      <c r="HC98" s="175"/>
      <c r="HD98" s="175"/>
      <c r="HE98" s="175"/>
      <c r="HF98" s="175"/>
      <c r="HG98" s="175"/>
      <c r="HH98" s="175"/>
      <c r="HI98" s="175"/>
      <c r="HJ98" s="175"/>
      <c r="HK98" s="175"/>
      <c r="HL98" s="175"/>
      <c r="HM98" s="175"/>
      <c r="HN98" s="175"/>
      <c r="HO98" s="175"/>
      <c r="HP98" s="175"/>
      <c r="HQ98" s="175"/>
      <c r="HR98" s="175"/>
      <c r="HS98" s="175"/>
      <c r="HT98" s="175"/>
      <c r="HU98" s="175"/>
      <c r="HV98" s="175"/>
      <c r="HW98" s="175"/>
      <c r="HX98" s="175"/>
      <c r="HY98" s="175"/>
      <c r="HZ98" s="175"/>
      <c r="IA98" s="175"/>
      <c r="IB98" s="175"/>
      <c r="IC98" s="175"/>
      <c r="ID98" s="175"/>
      <c r="IE98" s="175"/>
      <c r="IF98" s="175"/>
      <c r="IG98" s="175"/>
      <c r="IH98" s="175"/>
      <c r="II98" s="175"/>
      <c r="IJ98" s="175"/>
      <c r="IK98" s="175"/>
      <c r="IL98" s="175"/>
      <c r="IM98" s="175"/>
      <c r="IN98" s="175"/>
      <c r="IO98" s="175"/>
      <c r="IP98" s="175"/>
      <c r="IQ98" s="175"/>
      <c r="IR98" s="175"/>
      <c r="IS98" s="175"/>
      <c r="IT98" s="175"/>
      <c r="IU98" s="175"/>
      <c r="IV98" s="175"/>
      <c r="IW98" s="175"/>
      <c r="IX98" s="175"/>
      <c r="IY98" s="175"/>
      <c r="IZ98" s="175"/>
      <c r="JA98" s="175"/>
      <c r="JB98" s="175"/>
      <c r="JC98" s="175"/>
      <c r="JD98" s="175"/>
      <c r="JE98" s="175"/>
      <c r="JF98" s="175"/>
      <c r="JG98" s="175"/>
      <c r="JH98" s="175"/>
      <c r="JI98" s="175"/>
      <c r="JJ98" s="175"/>
      <c r="JK98" s="175"/>
    </row>
    <row r="99" spans="1:271" s="654" customFormat="1" ht="27" hidden="1" customHeight="1" outlineLevel="1" thickBot="1" x14ac:dyDescent="0.3">
      <c r="A99" s="648" t="str">
        <f>IF(B99="","","ATB 31")</f>
        <v>ATB 31</v>
      </c>
      <c r="B99" s="649" t="s">
        <v>171</v>
      </c>
      <c r="C99" s="650"/>
      <c r="D99" s="1174"/>
      <c r="E99" s="1175"/>
      <c r="F99" s="668"/>
      <c r="G99" s="1174"/>
      <c r="H99" s="1175"/>
      <c r="I99" s="668"/>
      <c r="J99" s="1174"/>
      <c r="K99" s="1175"/>
      <c r="L99" s="668"/>
      <c r="M99" s="1174"/>
      <c r="N99" s="1175"/>
      <c r="O99" s="668"/>
      <c r="P99" s="1174"/>
      <c r="Q99" s="1175"/>
      <c r="R99" s="668"/>
      <c r="S99" s="1174"/>
      <c r="T99" s="1175"/>
      <c r="U99" s="668"/>
      <c r="V99" s="1174"/>
      <c r="W99" s="1175"/>
      <c r="X99" s="668"/>
      <c r="Y99" s="1174"/>
      <c r="Z99" s="1175"/>
      <c r="AA99" s="668"/>
      <c r="AB99" s="1174"/>
      <c r="AC99" s="1175"/>
      <c r="AD99" s="668"/>
      <c r="AE99" s="1174"/>
      <c r="AF99" s="1175"/>
      <c r="AG99" s="668"/>
      <c r="AH99" s="1174"/>
      <c r="AI99" s="1175"/>
      <c r="AJ99" s="668"/>
      <c r="AK99" s="1174"/>
      <c r="AL99" s="1175"/>
      <c r="AM99" s="668"/>
      <c r="AN99" s="1174"/>
      <c r="AO99" s="1175"/>
      <c r="AP99" s="668"/>
      <c r="AQ99" s="1174"/>
      <c r="AR99" s="1175"/>
      <c r="AS99" s="668"/>
      <c r="AT99" s="1174"/>
      <c r="AU99" s="1175"/>
      <c r="AV99" s="668"/>
      <c r="AW99" s="1174"/>
      <c r="AX99" s="1175"/>
      <c r="AY99" s="668"/>
      <c r="AZ99" s="1174"/>
      <c r="BA99" s="1175"/>
      <c r="BB99" s="668"/>
      <c r="BC99" s="1174"/>
      <c r="BD99" s="1175"/>
      <c r="BE99" s="668"/>
      <c r="BF99" s="1174"/>
      <c r="BG99" s="1175"/>
      <c r="BH99" s="668"/>
      <c r="BI99" s="1174"/>
      <c r="BJ99" s="1175"/>
      <c r="BK99" s="669"/>
      <c r="BL99" s="665"/>
      <c r="BM99" s="665"/>
      <c r="BN99" s="665"/>
      <c r="BO99" s="665"/>
      <c r="BP99" s="665"/>
      <c r="BQ99" s="665"/>
      <c r="BR99" s="665"/>
      <c r="BS99" s="652"/>
      <c r="BT99" s="652"/>
      <c r="BU99" s="655"/>
      <c r="BV99" s="655"/>
      <c r="BW99" s="655"/>
      <c r="BX99" s="655"/>
      <c r="BY99" s="655"/>
      <c r="BZ99" s="655"/>
      <c r="CA99" s="655"/>
      <c r="CB99" s="655"/>
      <c r="CC99" s="655"/>
      <c r="CD99" s="655"/>
      <c r="CE99" s="655"/>
      <c r="CF99" s="655"/>
      <c r="CG99" s="655"/>
      <c r="CH99" s="655"/>
      <c r="CI99" s="655"/>
      <c r="CJ99" s="655"/>
      <c r="CK99" s="655"/>
      <c r="CL99" s="655"/>
      <c r="CM99" s="655"/>
      <c r="CN99" s="655"/>
      <c r="CO99" s="655"/>
      <c r="CP99" s="655"/>
      <c r="CQ99" s="655"/>
      <c r="CR99" s="655"/>
      <c r="CS99" s="655"/>
      <c r="CT99" s="655"/>
      <c r="CU99" s="655"/>
      <c r="CV99" s="655"/>
      <c r="CW99" s="655"/>
      <c r="CX99" s="655"/>
      <c r="CY99" s="655"/>
      <c r="CZ99" s="655"/>
      <c r="DA99" s="655"/>
      <c r="DB99" s="655"/>
      <c r="DC99" s="655"/>
      <c r="DD99" s="655"/>
      <c r="DE99" s="655"/>
      <c r="DF99" s="655"/>
      <c r="DG99" s="655"/>
      <c r="DH99" s="655"/>
      <c r="DI99" s="655"/>
      <c r="DJ99" s="655"/>
      <c r="DK99" s="655"/>
      <c r="DL99" s="655"/>
      <c r="DM99" s="655"/>
      <c r="DN99" s="655"/>
      <c r="DO99" s="655"/>
      <c r="DP99" s="655"/>
      <c r="DQ99" s="655"/>
      <c r="DR99" s="655"/>
      <c r="DS99" s="655"/>
      <c r="DT99" s="655"/>
      <c r="DU99" s="655"/>
      <c r="DV99" s="655"/>
      <c r="DW99" s="655"/>
      <c r="DX99" s="655"/>
      <c r="DY99" s="655"/>
      <c r="DZ99" s="655"/>
      <c r="EA99" s="655"/>
      <c r="EB99" s="655"/>
      <c r="EC99" s="655"/>
      <c r="ED99" s="655"/>
      <c r="EE99" s="655"/>
      <c r="EF99" s="655"/>
      <c r="EG99" s="655"/>
      <c r="EH99" s="655"/>
      <c r="EI99" s="655"/>
      <c r="EJ99" s="655"/>
      <c r="EK99" s="655"/>
      <c r="EL99" s="655"/>
      <c r="EM99" s="655"/>
      <c r="EN99" s="655"/>
      <c r="EO99" s="655"/>
      <c r="EP99" s="655"/>
      <c r="EQ99" s="655"/>
      <c r="ER99" s="655"/>
      <c r="ES99" s="655"/>
      <c r="ET99" s="655"/>
      <c r="EU99" s="655"/>
      <c r="EV99" s="655"/>
      <c r="EW99" s="655"/>
      <c r="EX99" s="655"/>
      <c r="EY99" s="655"/>
      <c r="EZ99" s="655"/>
      <c r="FA99" s="655"/>
      <c r="FB99" s="655"/>
      <c r="FC99" s="655"/>
      <c r="FD99" s="655"/>
      <c r="FE99" s="655"/>
      <c r="FF99" s="655"/>
      <c r="FG99" s="655"/>
      <c r="FH99" s="655"/>
      <c r="FI99" s="655"/>
      <c r="FJ99" s="655"/>
      <c r="FK99" s="655"/>
      <c r="FL99" s="655"/>
      <c r="FM99" s="655"/>
      <c r="FN99" s="655"/>
      <c r="FO99" s="655"/>
      <c r="FP99" s="655"/>
      <c r="FQ99" s="655"/>
      <c r="FR99" s="655"/>
      <c r="FS99" s="655"/>
      <c r="FT99" s="655"/>
      <c r="FU99" s="655"/>
      <c r="FV99" s="655"/>
      <c r="FW99" s="652"/>
      <c r="FX99" s="652"/>
      <c r="FY99" s="652"/>
      <c r="FZ99" s="652"/>
      <c r="GA99" s="652"/>
      <c r="GB99" s="652"/>
      <c r="GC99" s="652"/>
      <c r="GD99" s="652"/>
      <c r="GE99" s="652"/>
      <c r="GF99" s="652"/>
      <c r="GG99" s="652"/>
      <c r="GH99" s="652"/>
      <c r="GI99" s="652"/>
      <c r="GJ99" s="652"/>
      <c r="GK99" s="652"/>
      <c r="GL99" s="652"/>
      <c r="GM99" s="652"/>
      <c r="GN99" s="652"/>
      <c r="GO99" s="652"/>
      <c r="GP99" s="652"/>
      <c r="GQ99" s="652"/>
      <c r="GR99" s="652"/>
      <c r="GS99" s="652"/>
      <c r="GT99" s="652"/>
      <c r="GU99" s="652"/>
      <c r="GV99" s="652"/>
      <c r="GW99" s="652"/>
      <c r="GX99" s="652"/>
      <c r="GY99" s="652"/>
      <c r="GZ99" s="652"/>
      <c r="HA99" s="652"/>
      <c r="HB99" s="652"/>
      <c r="HC99" s="652"/>
      <c r="HD99" s="652"/>
      <c r="HE99" s="652"/>
      <c r="HF99" s="652"/>
      <c r="HG99" s="652"/>
      <c r="HH99" s="652"/>
      <c r="HI99" s="652"/>
      <c r="HJ99" s="653"/>
      <c r="HK99" s="653"/>
      <c r="HL99" s="653"/>
      <c r="HM99" s="653"/>
      <c r="HN99" s="653"/>
      <c r="HO99" s="653"/>
      <c r="HP99" s="653"/>
      <c r="HQ99" s="653"/>
      <c r="HR99" s="653"/>
      <c r="HS99" s="653"/>
      <c r="HT99" s="653"/>
      <c r="HU99" s="653"/>
      <c r="HV99" s="653"/>
      <c r="HW99" s="653"/>
      <c r="HX99" s="653"/>
      <c r="HY99" s="653"/>
      <c r="HZ99" s="653"/>
      <c r="IA99" s="653"/>
      <c r="IB99" s="653"/>
      <c r="IC99" s="653"/>
      <c r="ID99" s="653"/>
      <c r="IE99" s="653"/>
      <c r="IF99" s="653"/>
      <c r="IG99" s="653"/>
      <c r="IH99" s="653"/>
      <c r="II99" s="653"/>
      <c r="IJ99" s="653"/>
      <c r="IK99" s="653"/>
      <c r="IL99" s="653"/>
      <c r="IM99" s="653"/>
      <c r="IN99" s="653"/>
      <c r="IO99" s="653"/>
      <c r="IP99" s="653"/>
      <c r="IQ99" s="653"/>
      <c r="IR99" s="653"/>
      <c r="IS99" s="653"/>
      <c r="IT99" s="653"/>
      <c r="IU99" s="653"/>
      <c r="IV99" s="653"/>
      <c r="IW99" s="653"/>
      <c r="IX99" s="653"/>
      <c r="IY99" s="653"/>
      <c r="IZ99" s="653"/>
      <c r="JA99" s="653"/>
      <c r="JB99" s="653"/>
      <c r="JC99" s="653"/>
      <c r="JD99" s="653"/>
      <c r="JE99" s="653"/>
      <c r="JF99" s="653"/>
      <c r="JG99" s="653"/>
      <c r="JH99" s="653"/>
      <c r="JI99" s="653"/>
      <c r="JJ99" s="653"/>
      <c r="JK99" s="653"/>
    </row>
    <row r="100" spans="1:271" s="427" customFormat="1" ht="127.5" hidden="1" customHeight="1" outlineLevel="1" x14ac:dyDescent="0.2">
      <c r="A100" s="63"/>
      <c r="B100" s="317" t="str">
        <f>IF($B99=$B$126,$D$126,IF($B99=$B$127,$D$127,IF($B99=$B$128,$D$128,IF($B99=$B$129,$D$129,IF($B99=$B$130,$D$130,IF($B99=$B$131,$D$131,IF($B99=$B$132,$D$132,IF($B99=$B$133,$D$133,IF($B99=$B$134,$D$134,IF($B99=$B$135,$D$135,IF($B99=$B$136,$D$136,IF($B99=$B$137,$D$137,IF($B99=$B$138,$D$138,IF($B99=$B$139,$D$139,IF($B99=$B$140,$D$140,IF($B99=$B$141,$D$141,IF($B99=$B$142,$D$142,IF($B99=$B$143,$D$143,IF($B99=$B$144,$D$144,IF($B99=$B$145,$D$145,IF($B99=$B$146,$D$146,IF($B99=$B$147,$D$147,IF($B99=$B$148,$D$148,IF($B99=$B$149,$D$149,IF($B99=$B$150,$D$150,IF($B99=$B$151,$D$151,IF($B99=$B$152,$D$152,IF($B99=$B$153,$D$153,IF($B99=$B$154,$D$154,IF($B99=$B$155,$D$155,IF($B99=$B$156,$D$156,IF($B99=$B$157,$D$157,IF($B99=$B$158,$D$158,IF($B99=$B$159,$D$159,IF($B99=$B$160,$D$160,IF($B99=$B$161,$D$161,IF($B99=$B$162,$D$162,IF($B99=$B$163,$D$163,IF($B99=$B$164,$D$164,IF($B99=$B$165,$D$165))))))))))))))))))))))))))))))))))))))))</f>
        <v>Beschreibung</v>
      </c>
      <c r="C100" s="128"/>
      <c r="D100" s="1176"/>
      <c r="E100" s="1177"/>
      <c r="F100" s="2"/>
      <c r="G100" s="1176"/>
      <c r="H100" s="1177"/>
      <c r="I100" s="2"/>
      <c r="J100" s="1176"/>
      <c r="K100" s="1177"/>
      <c r="L100" s="2"/>
      <c r="M100" s="1176"/>
      <c r="N100" s="1177"/>
      <c r="O100" s="2"/>
      <c r="P100" s="1176"/>
      <c r="Q100" s="1177"/>
      <c r="R100" s="2"/>
      <c r="S100" s="1176"/>
      <c r="T100" s="1177"/>
      <c r="U100" s="2"/>
      <c r="V100" s="1176"/>
      <c r="W100" s="1177"/>
      <c r="X100" s="2"/>
      <c r="Y100" s="1176"/>
      <c r="Z100" s="1177"/>
      <c r="AA100" s="2"/>
      <c r="AB100" s="1176"/>
      <c r="AC100" s="1177"/>
      <c r="AD100" s="2"/>
      <c r="AE100" s="1176"/>
      <c r="AF100" s="1177"/>
      <c r="AG100" s="2"/>
      <c r="AH100" s="1176"/>
      <c r="AI100" s="1177"/>
      <c r="AJ100" s="2"/>
      <c r="AK100" s="1176"/>
      <c r="AL100" s="1177"/>
      <c r="AM100" s="2"/>
      <c r="AN100" s="1176"/>
      <c r="AO100" s="1177"/>
      <c r="AP100" s="2"/>
      <c r="AQ100" s="1176"/>
      <c r="AR100" s="1177"/>
      <c r="AS100" s="2"/>
      <c r="AT100" s="1176"/>
      <c r="AU100" s="1177"/>
      <c r="AV100" s="2"/>
      <c r="AW100" s="1176"/>
      <c r="AX100" s="1177"/>
      <c r="AY100" s="2"/>
      <c r="AZ100" s="1176"/>
      <c r="BA100" s="1177"/>
      <c r="BB100" s="2"/>
      <c r="BC100" s="1176"/>
      <c r="BD100" s="1177"/>
      <c r="BE100" s="2"/>
      <c r="BF100" s="1176"/>
      <c r="BG100" s="1177"/>
      <c r="BH100" s="2"/>
      <c r="BI100" s="1176"/>
      <c r="BJ100" s="1177"/>
      <c r="BK100" s="30"/>
      <c r="BL100" s="31"/>
      <c r="BM100" s="31"/>
      <c r="BN100" s="31"/>
      <c r="BO100" s="31"/>
      <c r="BP100" s="31"/>
      <c r="BQ100" s="31"/>
      <c r="BR100" s="31"/>
      <c r="BS100" s="174"/>
      <c r="BT100" s="174"/>
      <c r="BU100" s="177"/>
      <c r="BV100" s="177"/>
      <c r="BW100" s="177"/>
      <c r="BX100" s="177"/>
      <c r="BY100" s="177"/>
      <c r="BZ100" s="177"/>
      <c r="CA100" s="177"/>
      <c r="CB100" s="177"/>
      <c r="CC100" s="177"/>
      <c r="CD100" s="177"/>
      <c r="CE100" s="177"/>
      <c r="CF100" s="177"/>
      <c r="CG100" s="177"/>
      <c r="CH100" s="177"/>
      <c r="CI100" s="177"/>
      <c r="CJ100" s="177"/>
      <c r="CK100" s="177"/>
      <c r="CL100" s="177"/>
      <c r="CM100" s="177"/>
      <c r="CN100" s="177"/>
      <c r="CO100" s="177"/>
      <c r="CP100" s="177"/>
      <c r="CQ100" s="177"/>
      <c r="CR100" s="177"/>
      <c r="CS100" s="177"/>
      <c r="CT100" s="177"/>
      <c r="CU100" s="177"/>
      <c r="CV100" s="177"/>
      <c r="CW100" s="177"/>
      <c r="CX100" s="177"/>
      <c r="CY100" s="177"/>
      <c r="CZ100" s="177"/>
      <c r="DA100" s="177"/>
      <c r="DB100" s="177"/>
      <c r="DC100" s="177"/>
      <c r="DD100" s="177"/>
      <c r="DE100" s="177"/>
      <c r="DF100" s="177"/>
      <c r="DG100" s="177"/>
      <c r="DH100" s="177"/>
      <c r="DI100" s="177"/>
      <c r="DJ100" s="177"/>
      <c r="DK100" s="177"/>
      <c r="DL100" s="177"/>
      <c r="DM100" s="177"/>
      <c r="DN100" s="177"/>
      <c r="DO100" s="177"/>
      <c r="DP100" s="177"/>
      <c r="DQ100" s="177"/>
      <c r="DR100" s="177"/>
      <c r="DS100" s="177"/>
      <c r="DT100" s="177"/>
      <c r="DU100" s="177"/>
      <c r="DV100" s="177"/>
      <c r="DW100" s="177"/>
      <c r="DX100" s="177"/>
      <c r="DY100" s="177"/>
      <c r="DZ100" s="177"/>
      <c r="EA100" s="177"/>
      <c r="EB100" s="177"/>
      <c r="EC100" s="177"/>
      <c r="ED100" s="177"/>
      <c r="EE100" s="177"/>
      <c r="EF100" s="177"/>
      <c r="EG100" s="177"/>
      <c r="EH100" s="177"/>
      <c r="EI100" s="177"/>
      <c r="EJ100" s="177"/>
      <c r="EK100" s="177"/>
      <c r="EL100" s="177"/>
      <c r="EM100" s="177"/>
      <c r="EN100" s="177"/>
      <c r="EO100" s="177"/>
      <c r="EP100" s="177"/>
      <c r="EQ100" s="177"/>
      <c r="ER100" s="177"/>
      <c r="ES100" s="177"/>
      <c r="ET100" s="177"/>
      <c r="EU100" s="177"/>
      <c r="EV100" s="177"/>
      <c r="EW100" s="177"/>
      <c r="EX100" s="177"/>
      <c r="EY100" s="177"/>
      <c r="EZ100" s="177"/>
      <c r="FA100" s="177"/>
      <c r="FB100" s="177"/>
      <c r="FC100" s="177"/>
      <c r="FD100" s="177"/>
      <c r="FE100" s="177"/>
      <c r="FF100" s="177"/>
      <c r="FG100" s="177"/>
      <c r="FH100" s="177"/>
      <c r="FI100" s="177"/>
      <c r="FJ100" s="177"/>
      <c r="FK100" s="177"/>
      <c r="FL100" s="177"/>
      <c r="FM100" s="177"/>
      <c r="FN100" s="177"/>
      <c r="FO100" s="177"/>
      <c r="FP100" s="177"/>
      <c r="FQ100" s="177"/>
      <c r="FR100" s="177"/>
      <c r="FS100" s="177"/>
      <c r="FT100" s="177"/>
      <c r="FU100" s="177"/>
      <c r="FV100" s="177"/>
      <c r="FW100" s="174"/>
      <c r="FX100" s="174"/>
      <c r="FY100" s="174"/>
      <c r="FZ100" s="174"/>
      <c r="GA100" s="174"/>
      <c r="GB100" s="174"/>
      <c r="GC100" s="174"/>
      <c r="GD100" s="174"/>
      <c r="GE100" s="174"/>
      <c r="GF100" s="174"/>
      <c r="GG100" s="174"/>
      <c r="GH100" s="174"/>
      <c r="GI100" s="174"/>
      <c r="GJ100" s="174"/>
      <c r="GK100" s="174"/>
      <c r="GL100" s="174"/>
      <c r="GM100" s="174"/>
      <c r="GN100" s="174"/>
      <c r="GO100" s="174"/>
      <c r="GP100" s="174"/>
      <c r="GQ100" s="174"/>
      <c r="GR100" s="174"/>
      <c r="GS100" s="174"/>
      <c r="GT100" s="174"/>
      <c r="GU100" s="174"/>
      <c r="GV100" s="174"/>
      <c r="GW100" s="174"/>
      <c r="GX100" s="174"/>
      <c r="GY100" s="174"/>
      <c r="GZ100" s="174"/>
      <c r="HA100" s="174"/>
      <c r="HB100" s="174"/>
      <c r="HC100" s="174"/>
      <c r="HD100" s="174"/>
      <c r="HE100" s="174"/>
      <c r="HF100" s="174"/>
      <c r="HG100" s="174"/>
      <c r="HH100" s="174"/>
      <c r="HI100" s="174"/>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c r="IW100" s="426"/>
      <c r="IX100" s="426"/>
      <c r="IY100" s="426"/>
      <c r="IZ100" s="426"/>
      <c r="JA100" s="426"/>
      <c r="JB100" s="426"/>
      <c r="JC100" s="426"/>
      <c r="JD100" s="426"/>
      <c r="JE100" s="426"/>
      <c r="JF100" s="426"/>
      <c r="JG100" s="426"/>
      <c r="JH100" s="426"/>
      <c r="JI100" s="426"/>
      <c r="JJ100" s="426"/>
      <c r="JK100" s="426"/>
    </row>
    <row r="101" spans="1:271" s="428" customFormat="1" ht="18" customHeight="1" collapsed="1" x14ac:dyDescent="0.2">
      <c r="A101" s="63"/>
      <c r="B101" s="374"/>
      <c r="C101" s="129"/>
      <c r="D101" s="1172"/>
      <c r="E101" s="1173"/>
      <c r="F101" s="2"/>
      <c r="G101" s="1172"/>
      <c r="H101" s="1173"/>
      <c r="I101" s="2"/>
      <c r="J101" s="1172"/>
      <c r="K101" s="1173"/>
      <c r="L101" s="2"/>
      <c r="M101" s="1172"/>
      <c r="N101" s="1173"/>
      <c r="O101" s="2"/>
      <c r="P101" s="1172"/>
      <c r="Q101" s="1173"/>
      <c r="R101" s="2"/>
      <c r="S101" s="1172"/>
      <c r="T101" s="1173"/>
      <c r="U101" s="2"/>
      <c r="V101" s="1172"/>
      <c r="W101" s="1173"/>
      <c r="X101" s="2"/>
      <c r="Y101" s="1172"/>
      <c r="Z101" s="1173"/>
      <c r="AA101" s="2"/>
      <c r="AB101" s="1172"/>
      <c r="AC101" s="1173"/>
      <c r="AD101" s="2"/>
      <c r="AE101" s="1172"/>
      <c r="AF101" s="1173"/>
      <c r="AG101" s="2"/>
      <c r="AH101" s="1172"/>
      <c r="AI101" s="1173"/>
      <c r="AJ101" s="2"/>
      <c r="AK101" s="1172"/>
      <c r="AL101" s="1173"/>
      <c r="AM101" s="2"/>
      <c r="AN101" s="1172"/>
      <c r="AO101" s="1173"/>
      <c r="AP101" s="2"/>
      <c r="AQ101" s="1172"/>
      <c r="AR101" s="1173"/>
      <c r="AS101" s="2"/>
      <c r="AT101" s="1172"/>
      <c r="AU101" s="1173"/>
      <c r="AV101" s="2"/>
      <c r="AW101" s="1172"/>
      <c r="AX101" s="1173"/>
      <c r="AY101" s="2"/>
      <c r="AZ101" s="1172"/>
      <c r="BA101" s="1173"/>
      <c r="BB101" s="2"/>
      <c r="BC101" s="1172"/>
      <c r="BD101" s="1173"/>
      <c r="BE101" s="2"/>
      <c r="BF101" s="1172"/>
      <c r="BG101" s="1173"/>
      <c r="BH101" s="2"/>
      <c r="BI101" s="1172"/>
      <c r="BJ101" s="1173"/>
      <c r="BK101" s="30"/>
      <c r="BL101" s="31"/>
      <c r="BM101" s="31"/>
      <c r="BN101" s="31"/>
      <c r="BO101" s="31"/>
      <c r="BP101" s="31"/>
      <c r="BQ101" s="31"/>
      <c r="BR101" s="31"/>
      <c r="BS101" s="174"/>
      <c r="BT101" s="175"/>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5"/>
      <c r="FX101" s="175"/>
      <c r="FY101" s="175"/>
      <c r="FZ101" s="175"/>
      <c r="GA101" s="175"/>
      <c r="GB101" s="175"/>
      <c r="GC101" s="175"/>
      <c r="GD101" s="175"/>
      <c r="GE101" s="175"/>
      <c r="GF101" s="175"/>
      <c r="GG101" s="175"/>
      <c r="GH101" s="175"/>
      <c r="GI101" s="175"/>
      <c r="GJ101" s="175"/>
      <c r="GK101" s="175"/>
      <c r="GL101" s="175"/>
      <c r="GM101" s="175"/>
      <c r="GN101" s="175"/>
      <c r="GO101" s="175"/>
      <c r="GP101" s="175"/>
      <c r="GQ101" s="175"/>
      <c r="GR101" s="175"/>
      <c r="GS101" s="175"/>
      <c r="GT101" s="175"/>
      <c r="GU101" s="175"/>
      <c r="GV101" s="175"/>
      <c r="GW101" s="175"/>
      <c r="GX101" s="175"/>
      <c r="GY101" s="175"/>
      <c r="GZ101" s="175"/>
      <c r="HA101" s="175"/>
      <c r="HB101" s="175"/>
      <c r="HC101" s="175"/>
      <c r="HD101" s="175"/>
      <c r="HE101" s="175"/>
      <c r="HF101" s="175"/>
      <c r="HG101" s="175"/>
      <c r="HH101" s="175"/>
      <c r="HI101" s="175"/>
      <c r="HJ101" s="175"/>
      <c r="HK101" s="175"/>
      <c r="HL101" s="175"/>
      <c r="HM101" s="175"/>
      <c r="HN101" s="175"/>
      <c r="HO101" s="175"/>
      <c r="HP101" s="175"/>
      <c r="HQ101" s="175"/>
      <c r="HR101" s="175"/>
      <c r="HS101" s="175"/>
      <c r="HT101" s="175"/>
      <c r="HU101" s="175"/>
      <c r="HV101" s="175"/>
      <c r="HW101" s="175"/>
      <c r="HX101" s="175"/>
      <c r="HY101" s="175"/>
      <c r="HZ101" s="175"/>
      <c r="IA101" s="175"/>
      <c r="IB101" s="175"/>
      <c r="IC101" s="175"/>
      <c r="ID101" s="175"/>
      <c r="IE101" s="175"/>
      <c r="IF101" s="175"/>
      <c r="IG101" s="175"/>
      <c r="IH101" s="175"/>
      <c r="II101" s="175"/>
      <c r="IJ101" s="175"/>
      <c r="IK101" s="175"/>
      <c r="IL101" s="175"/>
      <c r="IM101" s="175"/>
      <c r="IN101" s="175"/>
      <c r="IO101" s="175"/>
      <c r="IP101" s="175"/>
      <c r="IQ101" s="175"/>
      <c r="IR101" s="175"/>
      <c r="IS101" s="175"/>
      <c r="IT101" s="175"/>
      <c r="IU101" s="175"/>
      <c r="IV101" s="175"/>
      <c r="IW101" s="175"/>
      <c r="IX101" s="175"/>
      <c r="IY101" s="175"/>
      <c r="IZ101" s="175"/>
      <c r="JA101" s="175"/>
      <c r="JB101" s="175"/>
      <c r="JC101" s="175"/>
      <c r="JD101" s="175"/>
      <c r="JE101" s="175"/>
      <c r="JF101" s="175"/>
      <c r="JG101" s="175"/>
      <c r="JH101" s="175"/>
      <c r="JI101" s="175"/>
      <c r="JJ101" s="175"/>
      <c r="JK101" s="175"/>
    </row>
    <row r="102" spans="1:271" s="654" customFormat="1" ht="27" hidden="1" customHeight="1" outlineLevel="1" thickBot="1" x14ac:dyDescent="0.3">
      <c r="A102" s="648" t="str">
        <f>IF(B102="","","ATB 32")</f>
        <v>ATB 32</v>
      </c>
      <c r="B102" s="649" t="s">
        <v>171</v>
      </c>
      <c r="C102" s="650"/>
      <c r="D102" s="1174"/>
      <c r="E102" s="1175"/>
      <c r="F102" s="668"/>
      <c r="G102" s="1174"/>
      <c r="H102" s="1175"/>
      <c r="I102" s="668"/>
      <c r="J102" s="1174"/>
      <c r="K102" s="1175"/>
      <c r="L102" s="668"/>
      <c r="M102" s="1174"/>
      <c r="N102" s="1175"/>
      <c r="O102" s="668"/>
      <c r="P102" s="1174"/>
      <c r="Q102" s="1175"/>
      <c r="R102" s="668"/>
      <c r="S102" s="1174"/>
      <c r="T102" s="1175"/>
      <c r="U102" s="668"/>
      <c r="V102" s="1174"/>
      <c r="W102" s="1175"/>
      <c r="X102" s="668"/>
      <c r="Y102" s="1174"/>
      <c r="Z102" s="1175"/>
      <c r="AA102" s="668"/>
      <c r="AB102" s="1174"/>
      <c r="AC102" s="1175"/>
      <c r="AD102" s="668"/>
      <c r="AE102" s="1174"/>
      <c r="AF102" s="1175"/>
      <c r="AG102" s="668"/>
      <c r="AH102" s="1174"/>
      <c r="AI102" s="1175"/>
      <c r="AJ102" s="668"/>
      <c r="AK102" s="1174"/>
      <c r="AL102" s="1175"/>
      <c r="AM102" s="668"/>
      <c r="AN102" s="1174"/>
      <c r="AO102" s="1175"/>
      <c r="AP102" s="668"/>
      <c r="AQ102" s="1174"/>
      <c r="AR102" s="1175"/>
      <c r="AS102" s="668"/>
      <c r="AT102" s="1174"/>
      <c r="AU102" s="1175"/>
      <c r="AV102" s="668"/>
      <c r="AW102" s="1174"/>
      <c r="AX102" s="1175"/>
      <c r="AY102" s="668"/>
      <c r="AZ102" s="1174"/>
      <c r="BA102" s="1175"/>
      <c r="BB102" s="668"/>
      <c r="BC102" s="1174"/>
      <c r="BD102" s="1175"/>
      <c r="BE102" s="668"/>
      <c r="BF102" s="1174"/>
      <c r="BG102" s="1175"/>
      <c r="BH102" s="668"/>
      <c r="BI102" s="1174"/>
      <c r="BJ102" s="1175"/>
      <c r="BK102" s="669"/>
      <c r="BL102" s="665"/>
      <c r="BM102" s="665"/>
      <c r="BN102" s="665"/>
      <c r="BO102" s="665"/>
      <c r="BP102" s="665"/>
      <c r="BQ102" s="665"/>
      <c r="BR102" s="665"/>
      <c r="BS102" s="652"/>
      <c r="BT102" s="652"/>
      <c r="BU102" s="655"/>
      <c r="BV102" s="655"/>
      <c r="BW102" s="655"/>
      <c r="BX102" s="655"/>
      <c r="BY102" s="655"/>
      <c r="BZ102" s="655"/>
      <c r="CA102" s="655"/>
      <c r="CB102" s="655"/>
      <c r="CC102" s="655"/>
      <c r="CD102" s="655"/>
      <c r="CE102" s="655"/>
      <c r="CF102" s="655"/>
      <c r="CG102" s="655"/>
      <c r="CH102" s="655"/>
      <c r="CI102" s="655"/>
      <c r="CJ102" s="655"/>
      <c r="CK102" s="655"/>
      <c r="CL102" s="655"/>
      <c r="CM102" s="655"/>
      <c r="CN102" s="655"/>
      <c r="CO102" s="655"/>
      <c r="CP102" s="655"/>
      <c r="CQ102" s="655"/>
      <c r="CR102" s="655"/>
      <c r="CS102" s="655"/>
      <c r="CT102" s="655"/>
      <c r="CU102" s="655"/>
      <c r="CV102" s="655"/>
      <c r="CW102" s="655"/>
      <c r="CX102" s="655"/>
      <c r="CY102" s="655"/>
      <c r="CZ102" s="655"/>
      <c r="DA102" s="655"/>
      <c r="DB102" s="655"/>
      <c r="DC102" s="655"/>
      <c r="DD102" s="655"/>
      <c r="DE102" s="655"/>
      <c r="DF102" s="655"/>
      <c r="DG102" s="655"/>
      <c r="DH102" s="655"/>
      <c r="DI102" s="655"/>
      <c r="DJ102" s="655"/>
      <c r="DK102" s="655"/>
      <c r="DL102" s="655"/>
      <c r="DM102" s="655"/>
      <c r="DN102" s="655"/>
      <c r="DO102" s="655"/>
      <c r="DP102" s="655"/>
      <c r="DQ102" s="655"/>
      <c r="DR102" s="655"/>
      <c r="DS102" s="655"/>
      <c r="DT102" s="655"/>
      <c r="DU102" s="655"/>
      <c r="DV102" s="655"/>
      <c r="DW102" s="655"/>
      <c r="DX102" s="655"/>
      <c r="DY102" s="655"/>
      <c r="DZ102" s="655"/>
      <c r="EA102" s="655"/>
      <c r="EB102" s="655"/>
      <c r="EC102" s="655"/>
      <c r="ED102" s="655"/>
      <c r="EE102" s="655"/>
      <c r="EF102" s="655"/>
      <c r="EG102" s="655"/>
      <c r="EH102" s="655"/>
      <c r="EI102" s="655"/>
      <c r="EJ102" s="655"/>
      <c r="EK102" s="655"/>
      <c r="EL102" s="655"/>
      <c r="EM102" s="655"/>
      <c r="EN102" s="655"/>
      <c r="EO102" s="655"/>
      <c r="EP102" s="655"/>
      <c r="EQ102" s="655"/>
      <c r="ER102" s="655"/>
      <c r="ES102" s="655"/>
      <c r="ET102" s="655"/>
      <c r="EU102" s="655"/>
      <c r="EV102" s="655"/>
      <c r="EW102" s="655"/>
      <c r="EX102" s="655"/>
      <c r="EY102" s="655"/>
      <c r="EZ102" s="655"/>
      <c r="FA102" s="655"/>
      <c r="FB102" s="655"/>
      <c r="FC102" s="655"/>
      <c r="FD102" s="655"/>
      <c r="FE102" s="655"/>
      <c r="FF102" s="655"/>
      <c r="FG102" s="655"/>
      <c r="FH102" s="655"/>
      <c r="FI102" s="655"/>
      <c r="FJ102" s="655"/>
      <c r="FK102" s="655"/>
      <c r="FL102" s="655"/>
      <c r="FM102" s="655"/>
      <c r="FN102" s="655"/>
      <c r="FO102" s="655"/>
      <c r="FP102" s="655"/>
      <c r="FQ102" s="655"/>
      <c r="FR102" s="655"/>
      <c r="FS102" s="655"/>
      <c r="FT102" s="655"/>
      <c r="FU102" s="655"/>
      <c r="FV102" s="655"/>
      <c r="FW102" s="652"/>
      <c r="FX102" s="652"/>
      <c r="FY102" s="652"/>
      <c r="FZ102" s="652"/>
      <c r="GA102" s="652"/>
      <c r="GB102" s="652"/>
      <c r="GC102" s="652"/>
      <c r="GD102" s="652"/>
      <c r="GE102" s="652"/>
      <c r="GF102" s="652"/>
      <c r="GG102" s="652"/>
      <c r="GH102" s="652"/>
      <c r="GI102" s="652"/>
      <c r="GJ102" s="652"/>
      <c r="GK102" s="652"/>
      <c r="GL102" s="652"/>
      <c r="GM102" s="652"/>
      <c r="GN102" s="652"/>
      <c r="GO102" s="652"/>
      <c r="GP102" s="652"/>
      <c r="GQ102" s="652"/>
      <c r="GR102" s="652"/>
      <c r="GS102" s="652"/>
      <c r="GT102" s="652"/>
      <c r="GU102" s="652"/>
      <c r="GV102" s="652"/>
      <c r="GW102" s="652"/>
      <c r="GX102" s="652"/>
      <c r="GY102" s="652"/>
      <c r="GZ102" s="652"/>
      <c r="HA102" s="652"/>
      <c r="HB102" s="652"/>
      <c r="HC102" s="652"/>
      <c r="HD102" s="652"/>
      <c r="HE102" s="652"/>
      <c r="HF102" s="652"/>
      <c r="HG102" s="652"/>
      <c r="HH102" s="652"/>
      <c r="HI102" s="652"/>
      <c r="HJ102" s="653"/>
      <c r="HK102" s="653"/>
      <c r="HL102" s="653"/>
      <c r="HM102" s="653"/>
      <c r="HN102" s="653"/>
      <c r="HO102" s="653"/>
      <c r="HP102" s="653"/>
      <c r="HQ102" s="653"/>
      <c r="HR102" s="653"/>
      <c r="HS102" s="653"/>
      <c r="HT102" s="653"/>
      <c r="HU102" s="653"/>
      <c r="HV102" s="653"/>
      <c r="HW102" s="653"/>
      <c r="HX102" s="653"/>
      <c r="HY102" s="653"/>
      <c r="HZ102" s="653"/>
      <c r="IA102" s="653"/>
      <c r="IB102" s="653"/>
      <c r="IC102" s="653"/>
      <c r="ID102" s="653"/>
      <c r="IE102" s="653"/>
      <c r="IF102" s="653"/>
      <c r="IG102" s="653"/>
      <c r="IH102" s="653"/>
      <c r="II102" s="653"/>
      <c r="IJ102" s="653"/>
      <c r="IK102" s="653"/>
      <c r="IL102" s="653"/>
      <c r="IM102" s="653"/>
      <c r="IN102" s="653"/>
      <c r="IO102" s="653"/>
      <c r="IP102" s="653"/>
      <c r="IQ102" s="653"/>
      <c r="IR102" s="653"/>
      <c r="IS102" s="653"/>
      <c r="IT102" s="653"/>
      <c r="IU102" s="653"/>
      <c r="IV102" s="653"/>
      <c r="IW102" s="653"/>
      <c r="IX102" s="653"/>
      <c r="IY102" s="653"/>
      <c r="IZ102" s="653"/>
      <c r="JA102" s="653"/>
      <c r="JB102" s="653"/>
      <c r="JC102" s="653"/>
      <c r="JD102" s="653"/>
      <c r="JE102" s="653"/>
      <c r="JF102" s="653"/>
      <c r="JG102" s="653"/>
      <c r="JH102" s="653"/>
      <c r="JI102" s="653"/>
      <c r="JJ102" s="653"/>
      <c r="JK102" s="653"/>
    </row>
    <row r="103" spans="1:271" s="427" customFormat="1" ht="127.5" hidden="1" customHeight="1" outlineLevel="1" x14ac:dyDescent="0.2">
      <c r="A103" s="63"/>
      <c r="B103" s="317" t="str">
        <f>IF($B102=$B$126,$D$126,IF($B102=$B$127,$D$127,IF($B102=$B$128,$D$128,IF($B102=$B$129,$D$129,IF($B102=$B$130,$D$130,IF($B102=$B$131,$D$131,IF($B102=$B$132,$D$132,IF($B102=$B$133,$D$133,IF($B102=$B$134,$D$134,IF($B102=$B$135,$D$135,IF($B102=$B$136,$D$136,IF($B102=$B$137,$D$137,IF($B102=$B$138,$D$138,IF($B102=$B$139,$D$139,IF($B102=$B$140,$D$140,IF($B102=$B$141,$D$141,IF($B102=$B$142,$D$142,IF($B102=$B$143,$D$143,IF($B102=$B$144,$D$144,IF($B102=$B$145,$D$145,IF($B102=$B$146,$D$146,IF($B102=$B$147,$D$147,IF($B102=$B$148,$D$148,IF($B102=$B$149,$D$149,IF($B102=$B$150,$D$150,IF($B102=$B$151,$D$151,IF($B102=$B$152,$D$152,IF($B102=$B$153,$D$153,IF($B102=$B$154,$D$154,IF($B102=$B$155,$D$155,IF($B102=$B$156,$D$156,IF($B102=$B$157,$D$157,IF($B102=$B$158,$D$158,IF($B102=$B$159,$D$159,IF($B102=$B$160,$D$160,IF($B102=$B$161,$D$161,IF($B102=$B$162,$D$162,IF($B102=$B$163,$D$163,IF($B102=$B$164,$D$164,IF($B102=$B$165,$D$165))))))))))))))))))))))))))))))))))))))))</f>
        <v>Beschreibung</v>
      </c>
      <c r="C103" s="128"/>
      <c r="D103" s="1176"/>
      <c r="E103" s="1177"/>
      <c r="F103" s="2"/>
      <c r="G103" s="1176"/>
      <c r="H103" s="1177"/>
      <c r="I103" s="2"/>
      <c r="J103" s="1176"/>
      <c r="K103" s="1177"/>
      <c r="L103" s="2"/>
      <c r="M103" s="1176"/>
      <c r="N103" s="1177"/>
      <c r="O103" s="2"/>
      <c r="P103" s="1176"/>
      <c r="Q103" s="1177"/>
      <c r="R103" s="2"/>
      <c r="S103" s="1176"/>
      <c r="T103" s="1177"/>
      <c r="U103" s="2"/>
      <c r="V103" s="1176"/>
      <c r="W103" s="1177"/>
      <c r="X103" s="2"/>
      <c r="Y103" s="1176"/>
      <c r="Z103" s="1177"/>
      <c r="AA103" s="2"/>
      <c r="AB103" s="1176"/>
      <c r="AC103" s="1177"/>
      <c r="AD103" s="2"/>
      <c r="AE103" s="1176"/>
      <c r="AF103" s="1177"/>
      <c r="AG103" s="2"/>
      <c r="AH103" s="1176"/>
      <c r="AI103" s="1177"/>
      <c r="AJ103" s="2"/>
      <c r="AK103" s="1176"/>
      <c r="AL103" s="1177"/>
      <c r="AM103" s="2"/>
      <c r="AN103" s="1176"/>
      <c r="AO103" s="1177"/>
      <c r="AP103" s="2"/>
      <c r="AQ103" s="1176"/>
      <c r="AR103" s="1177"/>
      <c r="AS103" s="2"/>
      <c r="AT103" s="1176"/>
      <c r="AU103" s="1177"/>
      <c r="AV103" s="2"/>
      <c r="AW103" s="1176"/>
      <c r="AX103" s="1177"/>
      <c r="AY103" s="2"/>
      <c r="AZ103" s="1176"/>
      <c r="BA103" s="1177"/>
      <c r="BB103" s="2"/>
      <c r="BC103" s="1176"/>
      <c r="BD103" s="1177"/>
      <c r="BE103" s="2"/>
      <c r="BF103" s="1176"/>
      <c r="BG103" s="1177"/>
      <c r="BH103" s="2"/>
      <c r="BI103" s="1176"/>
      <c r="BJ103" s="1177"/>
      <c r="BK103" s="30"/>
      <c r="BL103" s="31"/>
      <c r="BM103" s="31"/>
      <c r="BN103" s="31"/>
      <c r="BO103" s="31"/>
      <c r="BP103" s="31"/>
      <c r="BQ103" s="31"/>
      <c r="BR103" s="31"/>
      <c r="BS103" s="174"/>
      <c r="BT103" s="174"/>
      <c r="BU103" s="177"/>
      <c r="BV103" s="177"/>
      <c r="BW103" s="177"/>
      <c r="BX103" s="177"/>
      <c r="BY103" s="177"/>
      <c r="BZ103" s="177"/>
      <c r="CA103" s="177"/>
      <c r="CB103" s="177"/>
      <c r="CC103" s="177"/>
      <c r="CD103" s="177"/>
      <c r="CE103" s="177"/>
      <c r="CF103" s="177"/>
      <c r="CG103" s="177"/>
      <c r="CH103" s="177"/>
      <c r="CI103" s="177"/>
      <c r="CJ103" s="177"/>
      <c r="CK103" s="177"/>
      <c r="CL103" s="177"/>
      <c r="CM103" s="177"/>
      <c r="CN103" s="177"/>
      <c r="CO103" s="177"/>
      <c r="CP103" s="177"/>
      <c r="CQ103" s="177"/>
      <c r="CR103" s="177"/>
      <c r="CS103" s="177"/>
      <c r="CT103" s="177"/>
      <c r="CU103" s="177"/>
      <c r="CV103" s="177"/>
      <c r="CW103" s="177"/>
      <c r="CX103" s="177"/>
      <c r="CY103" s="177"/>
      <c r="CZ103" s="177"/>
      <c r="DA103" s="177"/>
      <c r="DB103" s="177"/>
      <c r="DC103" s="177"/>
      <c r="DD103" s="177"/>
      <c r="DE103" s="177"/>
      <c r="DF103" s="177"/>
      <c r="DG103" s="177"/>
      <c r="DH103" s="177"/>
      <c r="DI103" s="177"/>
      <c r="DJ103" s="177"/>
      <c r="DK103" s="177"/>
      <c r="DL103" s="177"/>
      <c r="DM103" s="177"/>
      <c r="DN103" s="177"/>
      <c r="DO103" s="177"/>
      <c r="DP103" s="177"/>
      <c r="DQ103" s="177"/>
      <c r="DR103" s="177"/>
      <c r="DS103" s="177"/>
      <c r="DT103" s="177"/>
      <c r="DU103" s="177"/>
      <c r="DV103" s="177"/>
      <c r="DW103" s="177"/>
      <c r="DX103" s="177"/>
      <c r="DY103" s="177"/>
      <c r="DZ103" s="177"/>
      <c r="EA103" s="177"/>
      <c r="EB103" s="177"/>
      <c r="EC103" s="177"/>
      <c r="ED103" s="177"/>
      <c r="EE103" s="177"/>
      <c r="EF103" s="177"/>
      <c r="EG103" s="177"/>
      <c r="EH103" s="177"/>
      <c r="EI103" s="177"/>
      <c r="EJ103" s="177"/>
      <c r="EK103" s="177"/>
      <c r="EL103" s="177"/>
      <c r="EM103" s="177"/>
      <c r="EN103" s="177"/>
      <c r="EO103" s="177"/>
      <c r="EP103" s="177"/>
      <c r="EQ103" s="177"/>
      <c r="ER103" s="177"/>
      <c r="ES103" s="177"/>
      <c r="ET103" s="177"/>
      <c r="EU103" s="177"/>
      <c r="EV103" s="177"/>
      <c r="EW103" s="177"/>
      <c r="EX103" s="177"/>
      <c r="EY103" s="177"/>
      <c r="EZ103" s="177"/>
      <c r="FA103" s="177"/>
      <c r="FB103" s="177"/>
      <c r="FC103" s="177"/>
      <c r="FD103" s="177"/>
      <c r="FE103" s="177"/>
      <c r="FF103" s="177"/>
      <c r="FG103" s="177"/>
      <c r="FH103" s="177"/>
      <c r="FI103" s="177"/>
      <c r="FJ103" s="177"/>
      <c r="FK103" s="177"/>
      <c r="FL103" s="177"/>
      <c r="FM103" s="177"/>
      <c r="FN103" s="177"/>
      <c r="FO103" s="177"/>
      <c r="FP103" s="177"/>
      <c r="FQ103" s="177"/>
      <c r="FR103" s="177"/>
      <c r="FS103" s="177"/>
      <c r="FT103" s="177"/>
      <c r="FU103" s="177"/>
      <c r="FV103" s="177"/>
      <c r="FW103" s="174"/>
      <c r="FX103" s="174"/>
      <c r="FY103" s="174"/>
      <c r="FZ103" s="174"/>
      <c r="GA103" s="174"/>
      <c r="GB103" s="174"/>
      <c r="GC103" s="174"/>
      <c r="GD103" s="174"/>
      <c r="GE103" s="174"/>
      <c r="GF103" s="174"/>
      <c r="GG103" s="174"/>
      <c r="GH103" s="174"/>
      <c r="GI103" s="174"/>
      <c r="GJ103" s="174"/>
      <c r="GK103" s="174"/>
      <c r="GL103" s="174"/>
      <c r="GM103" s="174"/>
      <c r="GN103" s="174"/>
      <c r="GO103" s="174"/>
      <c r="GP103" s="174"/>
      <c r="GQ103" s="174"/>
      <c r="GR103" s="174"/>
      <c r="GS103" s="174"/>
      <c r="GT103" s="174"/>
      <c r="GU103" s="174"/>
      <c r="GV103" s="174"/>
      <c r="GW103" s="174"/>
      <c r="GX103" s="174"/>
      <c r="GY103" s="174"/>
      <c r="GZ103" s="174"/>
      <c r="HA103" s="174"/>
      <c r="HB103" s="174"/>
      <c r="HC103" s="174"/>
      <c r="HD103" s="174"/>
      <c r="HE103" s="174"/>
      <c r="HF103" s="174"/>
      <c r="HG103" s="174"/>
      <c r="HH103" s="174"/>
      <c r="HI103" s="174"/>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c r="IW103" s="426"/>
      <c r="IX103" s="426"/>
      <c r="IY103" s="426"/>
      <c r="IZ103" s="426"/>
      <c r="JA103" s="426"/>
      <c r="JB103" s="426"/>
      <c r="JC103" s="426"/>
      <c r="JD103" s="426"/>
      <c r="JE103" s="426"/>
      <c r="JF103" s="426"/>
      <c r="JG103" s="426"/>
      <c r="JH103" s="426"/>
      <c r="JI103" s="426"/>
      <c r="JJ103" s="426"/>
      <c r="JK103" s="426"/>
    </row>
    <row r="104" spans="1:271" s="410" customFormat="1" collapsed="1" x14ac:dyDescent="0.2">
      <c r="A104" s="429"/>
      <c r="B104" s="426"/>
      <c r="C104" s="174"/>
      <c r="F104" s="30"/>
      <c r="I104" s="30"/>
      <c r="L104" s="30"/>
      <c r="O104" s="30"/>
      <c r="R104" s="30"/>
      <c r="U104" s="30"/>
      <c r="X104" s="30"/>
      <c r="AA104" s="30"/>
      <c r="AD104" s="30"/>
      <c r="AG104" s="30"/>
      <c r="AJ104" s="30"/>
      <c r="AM104" s="30"/>
      <c r="AP104" s="30"/>
      <c r="AS104" s="30"/>
      <c r="AV104" s="30"/>
      <c r="AY104" s="30"/>
      <c r="BB104" s="30"/>
      <c r="BE104" s="30"/>
      <c r="BH104" s="30"/>
      <c r="BK104" s="30"/>
      <c r="BL104" s="31"/>
      <c r="BM104" s="31"/>
      <c r="BN104" s="31"/>
      <c r="BO104" s="31"/>
      <c r="BP104" s="31"/>
      <c r="BQ104" s="31"/>
      <c r="BR104" s="31"/>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c r="EE104" s="178"/>
      <c r="EF104" s="178"/>
      <c r="EG104" s="178"/>
      <c r="EH104" s="178"/>
      <c r="EI104" s="178"/>
      <c r="EJ104" s="178"/>
      <c r="EK104" s="178"/>
      <c r="EL104" s="178"/>
      <c r="EM104" s="178"/>
      <c r="EN104" s="178"/>
      <c r="EO104" s="178"/>
      <c r="EP104" s="178"/>
      <c r="EQ104" s="178"/>
      <c r="ER104" s="178"/>
      <c r="ES104" s="178"/>
      <c r="ET104" s="178"/>
      <c r="EU104" s="178"/>
      <c r="EV104" s="178"/>
      <c r="EW104" s="178"/>
      <c r="EX104" s="178"/>
      <c r="EY104" s="178"/>
      <c r="EZ104" s="178"/>
      <c r="FA104" s="178"/>
      <c r="FB104" s="178"/>
      <c r="FC104" s="178"/>
      <c r="FD104" s="178"/>
      <c r="FE104" s="178"/>
      <c r="FF104" s="178"/>
      <c r="FG104" s="178"/>
      <c r="FH104" s="178"/>
      <c r="FI104" s="178"/>
      <c r="FJ104" s="178"/>
      <c r="FK104" s="178"/>
      <c r="FL104" s="178"/>
      <c r="FM104" s="178"/>
      <c r="FN104" s="178"/>
      <c r="FO104" s="178"/>
      <c r="FP104" s="178"/>
      <c r="FQ104" s="178"/>
      <c r="FR104" s="178"/>
      <c r="FS104" s="178"/>
      <c r="FT104" s="178"/>
      <c r="FU104" s="178"/>
      <c r="FV104" s="178"/>
      <c r="FW104" s="178"/>
      <c r="FX104" s="178"/>
      <c r="FY104" s="178"/>
      <c r="FZ104" s="178"/>
      <c r="GA104" s="178"/>
      <c r="GB104" s="178"/>
      <c r="GC104" s="178"/>
      <c r="GD104" s="178"/>
      <c r="GE104" s="178"/>
      <c r="GF104" s="178"/>
      <c r="GG104" s="178"/>
      <c r="GH104" s="178"/>
      <c r="GI104" s="178"/>
      <c r="GJ104" s="178"/>
      <c r="GK104" s="178"/>
      <c r="GL104" s="178"/>
      <c r="GM104" s="178"/>
      <c r="GN104" s="178"/>
      <c r="GO104" s="178"/>
      <c r="GP104" s="178"/>
      <c r="GQ104" s="178"/>
      <c r="GR104" s="178"/>
      <c r="GS104" s="178"/>
      <c r="GT104" s="178"/>
      <c r="GU104" s="178"/>
      <c r="GV104" s="178"/>
      <c r="GW104" s="178"/>
      <c r="GX104" s="178"/>
      <c r="GY104" s="178"/>
      <c r="GZ104" s="178"/>
      <c r="HA104" s="178"/>
      <c r="HB104" s="178"/>
      <c r="HC104" s="178"/>
      <c r="HD104" s="178"/>
      <c r="HE104" s="178"/>
      <c r="HF104" s="178"/>
      <c r="HG104" s="178"/>
      <c r="HH104" s="178"/>
      <c r="HI104" s="178"/>
    </row>
    <row r="105" spans="1:271" s="410" customFormat="1" ht="13.5" customHeight="1" x14ac:dyDescent="0.2">
      <c r="A105" s="429"/>
      <c r="B105" s="426"/>
      <c r="C105" s="174"/>
      <c r="F105" s="30"/>
      <c r="I105" s="30"/>
      <c r="L105" s="30"/>
      <c r="O105" s="30"/>
      <c r="R105" s="30"/>
      <c r="U105" s="30"/>
      <c r="X105" s="30"/>
      <c r="AA105" s="30"/>
      <c r="AD105" s="30"/>
      <c r="AG105" s="30"/>
      <c r="AJ105" s="30"/>
      <c r="AM105" s="30"/>
      <c r="AP105" s="30"/>
      <c r="AS105" s="30"/>
      <c r="AV105" s="30"/>
      <c r="AY105" s="30"/>
      <c r="BB105" s="30"/>
      <c r="BE105" s="30"/>
      <c r="BH105" s="30"/>
      <c r="BK105" s="30"/>
      <c r="BL105" s="31"/>
      <c r="BM105" s="31"/>
      <c r="BN105" s="31"/>
      <c r="BO105" s="31"/>
      <c r="BP105" s="31"/>
      <c r="BQ105" s="31"/>
      <c r="BR105" s="31"/>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c r="EE105" s="178"/>
      <c r="EF105" s="178"/>
      <c r="EG105" s="178"/>
      <c r="EH105" s="178"/>
      <c r="EI105" s="178"/>
      <c r="EJ105" s="178"/>
      <c r="EK105" s="178"/>
      <c r="EL105" s="178"/>
      <c r="EM105" s="178"/>
      <c r="EN105" s="178"/>
      <c r="EO105" s="178"/>
      <c r="EP105" s="178"/>
      <c r="EQ105" s="178"/>
      <c r="ER105" s="178"/>
      <c r="ES105" s="178"/>
      <c r="ET105" s="178"/>
      <c r="EU105" s="178"/>
      <c r="EV105" s="178"/>
      <c r="EW105" s="178"/>
      <c r="EX105" s="178"/>
      <c r="EY105" s="178"/>
      <c r="EZ105" s="178"/>
      <c r="FA105" s="178"/>
      <c r="FB105" s="178"/>
      <c r="FC105" s="178"/>
      <c r="FD105" s="178"/>
      <c r="FE105" s="178"/>
      <c r="FF105" s="178"/>
      <c r="FG105" s="178"/>
      <c r="FH105" s="178"/>
      <c r="FI105" s="178"/>
      <c r="FJ105" s="178"/>
      <c r="FK105" s="178"/>
      <c r="FL105" s="178"/>
      <c r="FM105" s="178"/>
      <c r="FN105" s="178"/>
      <c r="FO105" s="178"/>
      <c r="FP105" s="178"/>
      <c r="FQ105" s="178"/>
      <c r="FR105" s="178"/>
      <c r="FS105" s="178"/>
      <c r="FT105" s="178"/>
      <c r="FU105" s="178"/>
      <c r="FV105" s="178"/>
      <c r="FW105" s="178"/>
      <c r="FX105" s="178"/>
      <c r="FY105" s="178"/>
      <c r="FZ105" s="178"/>
      <c r="GA105" s="178"/>
      <c r="GB105" s="178"/>
      <c r="GC105" s="178"/>
      <c r="GD105" s="178"/>
      <c r="GE105" s="178"/>
      <c r="GF105" s="178"/>
      <c r="GG105" s="178"/>
      <c r="GH105" s="178"/>
      <c r="GI105" s="178"/>
      <c r="GJ105" s="178"/>
      <c r="GK105" s="178"/>
      <c r="GL105" s="178"/>
      <c r="GM105" s="178"/>
      <c r="GN105" s="178"/>
      <c r="GO105" s="178"/>
      <c r="GP105" s="178"/>
      <c r="GQ105" s="178"/>
      <c r="GR105" s="178"/>
      <c r="GS105" s="178"/>
      <c r="GT105" s="178"/>
      <c r="GU105" s="178"/>
      <c r="GV105" s="178"/>
      <c r="GW105" s="178"/>
      <c r="GX105" s="178"/>
      <c r="GY105" s="178"/>
      <c r="GZ105" s="178"/>
      <c r="HA105" s="178"/>
      <c r="HB105" s="178"/>
      <c r="HC105" s="178"/>
      <c r="HD105" s="178"/>
      <c r="HE105" s="178"/>
      <c r="HF105" s="178"/>
      <c r="HG105" s="178"/>
      <c r="HH105" s="178"/>
      <c r="HI105" s="178"/>
    </row>
    <row r="106" spans="1:271" s="410" customFormat="1" x14ac:dyDescent="0.2">
      <c r="A106" s="429"/>
      <c r="B106" s="426"/>
      <c r="C106" s="174"/>
      <c r="F106" s="30"/>
      <c r="I106" s="30"/>
      <c r="L106" s="30"/>
      <c r="O106" s="30"/>
      <c r="R106" s="30"/>
      <c r="U106" s="30"/>
      <c r="X106" s="30"/>
      <c r="AA106" s="30"/>
      <c r="AD106" s="30"/>
      <c r="AG106" s="30"/>
      <c r="AJ106" s="30"/>
      <c r="AM106" s="30"/>
      <c r="AP106" s="30"/>
      <c r="AS106" s="30"/>
      <c r="AV106" s="30"/>
      <c r="AY106" s="30"/>
      <c r="BB106" s="30"/>
      <c r="BE106" s="30"/>
      <c r="BH106" s="30"/>
      <c r="BK106" s="30"/>
      <c r="BL106" s="31"/>
      <c r="BM106" s="31"/>
      <c r="BN106" s="31"/>
      <c r="BO106" s="31"/>
      <c r="BP106" s="31"/>
      <c r="BQ106" s="31"/>
      <c r="BR106" s="31"/>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c r="EE106" s="178"/>
      <c r="EF106" s="178"/>
      <c r="EG106" s="178"/>
      <c r="EH106" s="178"/>
      <c r="EI106" s="178"/>
      <c r="EJ106" s="178"/>
      <c r="EK106" s="178"/>
      <c r="EL106" s="178"/>
      <c r="EM106" s="178"/>
      <c r="EN106" s="178"/>
      <c r="EO106" s="178"/>
      <c r="EP106" s="178"/>
      <c r="EQ106" s="178"/>
      <c r="ER106" s="178"/>
      <c r="ES106" s="178"/>
      <c r="ET106" s="178"/>
      <c r="EU106" s="178"/>
      <c r="EV106" s="178"/>
      <c r="EW106" s="178"/>
      <c r="EX106" s="178"/>
      <c r="EY106" s="178"/>
      <c r="EZ106" s="178"/>
      <c r="FA106" s="178"/>
      <c r="FB106" s="178"/>
      <c r="FC106" s="178"/>
      <c r="FD106" s="178"/>
      <c r="FE106" s="178"/>
      <c r="FF106" s="178"/>
      <c r="FG106" s="178"/>
      <c r="FH106" s="178"/>
      <c r="FI106" s="178"/>
      <c r="FJ106" s="178"/>
      <c r="FK106" s="178"/>
      <c r="FL106" s="178"/>
      <c r="FM106" s="178"/>
      <c r="FN106" s="178"/>
      <c r="FO106" s="178"/>
      <c r="FP106" s="178"/>
      <c r="FQ106" s="178"/>
      <c r="FR106" s="178"/>
      <c r="FS106" s="178"/>
      <c r="FT106" s="178"/>
      <c r="FU106" s="178"/>
      <c r="FV106" s="178"/>
      <c r="FW106" s="178"/>
      <c r="FX106" s="178"/>
      <c r="FY106" s="178"/>
      <c r="FZ106" s="178"/>
      <c r="GA106" s="178"/>
      <c r="GB106" s="178"/>
      <c r="GC106" s="178"/>
      <c r="GD106" s="178"/>
      <c r="GE106" s="178"/>
      <c r="GF106" s="178"/>
      <c r="GG106" s="178"/>
      <c r="GH106" s="178"/>
      <c r="GI106" s="178"/>
      <c r="GJ106" s="178"/>
      <c r="GK106" s="178"/>
      <c r="GL106" s="178"/>
      <c r="GM106" s="178"/>
      <c r="GN106" s="178"/>
      <c r="GO106" s="178"/>
      <c r="GP106" s="178"/>
      <c r="GQ106" s="178"/>
      <c r="GR106" s="178"/>
      <c r="GS106" s="178"/>
      <c r="GT106" s="178"/>
      <c r="GU106" s="178"/>
      <c r="GV106" s="178"/>
      <c r="GW106" s="178"/>
      <c r="GX106" s="178"/>
      <c r="GY106" s="178"/>
      <c r="GZ106" s="178"/>
      <c r="HA106" s="178"/>
      <c r="HB106" s="178"/>
      <c r="HC106" s="178"/>
      <c r="HD106" s="178"/>
      <c r="HE106" s="178"/>
      <c r="HF106" s="178"/>
      <c r="HG106" s="178"/>
      <c r="HH106" s="178"/>
      <c r="HI106" s="178"/>
    </row>
    <row r="107" spans="1:271" s="410" customFormat="1" x14ac:dyDescent="0.2">
      <c r="A107" s="429"/>
      <c r="B107" s="426"/>
      <c r="C107" s="174"/>
      <c r="F107" s="30"/>
      <c r="I107" s="30"/>
      <c r="L107" s="30"/>
      <c r="O107" s="30"/>
      <c r="R107" s="30"/>
      <c r="U107" s="30"/>
      <c r="X107" s="30"/>
      <c r="AA107" s="30"/>
      <c r="AD107" s="30"/>
      <c r="AG107" s="30"/>
      <c r="AJ107" s="30"/>
      <c r="AM107" s="30"/>
      <c r="AP107" s="30"/>
      <c r="AS107" s="30"/>
      <c r="AV107" s="30"/>
      <c r="AY107" s="30"/>
      <c r="BB107" s="30"/>
      <c r="BE107" s="30"/>
      <c r="BH107" s="30"/>
      <c r="BK107" s="30"/>
      <c r="BL107" s="31"/>
      <c r="BM107" s="31"/>
      <c r="BN107" s="31"/>
      <c r="BO107" s="31"/>
      <c r="BP107" s="31"/>
      <c r="BQ107" s="31"/>
      <c r="BR107" s="31"/>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c r="EE107" s="178"/>
      <c r="EF107" s="178"/>
      <c r="EG107" s="178"/>
      <c r="EH107" s="178"/>
      <c r="EI107" s="178"/>
      <c r="EJ107" s="178"/>
      <c r="EK107" s="178"/>
      <c r="EL107" s="178"/>
      <c r="EM107" s="178"/>
      <c r="EN107" s="178"/>
      <c r="EO107" s="178"/>
      <c r="EP107" s="178"/>
      <c r="EQ107" s="178"/>
      <c r="ER107" s="178"/>
      <c r="ES107" s="178"/>
      <c r="ET107" s="178"/>
      <c r="EU107" s="178"/>
      <c r="EV107" s="178"/>
      <c r="EW107" s="178"/>
      <c r="EX107" s="178"/>
      <c r="EY107" s="178"/>
      <c r="EZ107" s="178"/>
      <c r="FA107" s="178"/>
      <c r="FB107" s="178"/>
      <c r="FC107" s="178"/>
      <c r="FD107" s="178"/>
      <c r="FE107" s="178"/>
      <c r="FF107" s="178"/>
      <c r="FG107" s="178"/>
      <c r="FH107" s="178"/>
      <c r="FI107" s="178"/>
      <c r="FJ107" s="178"/>
      <c r="FK107" s="178"/>
      <c r="FL107" s="178"/>
      <c r="FM107" s="178"/>
      <c r="FN107" s="178"/>
      <c r="FO107" s="178"/>
      <c r="FP107" s="178"/>
      <c r="FQ107" s="178"/>
      <c r="FR107" s="178"/>
      <c r="FS107" s="178"/>
      <c r="FT107" s="178"/>
      <c r="FU107" s="178"/>
      <c r="FV107" s="178"/>
      <c r="FW107" s="178"/>
      <c r="FX107" s="178"/>
      <c r="FY107" s="178"/>
      <c r="FZ107" s="178"/>
      <c r="GA107" s="178"/>
      <c r="GB107" s="178"/>
      <c r="GC107" s="178"/>
      <c r="GD107" s="178"/>
      <c r="GE107" s="178"/>
      <c r="GF107" s="178"/>
      <c r="GG107" s="178"/>
      <c r="GH107" s="178"/>
      <c r="GI107" s="178"/>
      <c r="GJ107" s="178"/>
      <c r="GK107" s="178"/>
      <c r="GL107" s="178"/>
      <c r="GM107" s="178"/>
      <c r="GN107" s="178"/>
      <c r="GO107" s="178"/>
      <c r="GP107" s="178"/>
      <c r="GQ107" s="178"/>
      <c r="GR107" s="178"/>
      <c r="GS107" s="178"/>
      <c r="GT107" s="178"/>
      <c r="GU107" s="178"/>
      <c r="GV107" s="178"/>
      <c r="GW107" s="178"/>
      <c r="GX107" s="178"/>
      <c r="GY107" s="178"/>
      <c r="GZ107" s="178"/>
      <c r="HA107" s="178"/>
      <c r="HB107" s="178"/>
      <c r="HC107" s="178"/>
      <c r="HD107" s="178"/>
      <c r="HE107" s="178"/>
      <c r="HF107" s="178"/>
      <c r="HG107" s="178"/>
      <c r="HH107" s="178"/>
      <c r="HI107" s="178"/>
    </row>
    <row r="108" spans="1:271" s="410" customFormat="1" x14ac:dyDescent="0.2">
      <c r="A108" s="429"/>
      <c r="B108" s="426"/>
      <c r="C108" s="174"/>
      <c r="F108" s="30"/>
      <c r="I108" s="30"/>
      <c r="L108" s="30"/>
      <c r="O108" s="30"/>
      <c r="R108" s="30"/>
      <c r="U108" s="30"/>
      <c r="X108" s="30"/>
      <c r="AA108" s="30"/>
      <c r="AD108" s="30"/>
      <c r="AG108" s="30"/>
      <c r="AJ108" s="30"/>
      <c r="AM108" s="30"/>
      <c r="AP108" s="30"/>
      <c r="AS108" s="30"/>
      <c r="AV108" s="30"/>
      <c r="AY108" s="30"/>
      <c r="BB108" s="30"/>
      <c r="BE108" s="30"/>
      <c r="BH108" s="30"/>
      <c r="BK108" s="30"/>
      <c r="BL108" s="31"/>
      <c r="BM108" s="31"/>
      <c r="BN108" s="31"/>
      <c r="BO108" s="31"/>
      <c r="BP108" s="31"/>
      <c r="BQ108" s="31"/>
      <c r="BR108" s="31"/>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c r="EE108" s="178"/>
      <c r="EF108" s="178"/>
      <c r="EG108" s="178"/>
      <c r="EH108" s="178"/>
      <c r="EI108" s="178"/>
      <c r="EJ108" s="178"/>
      <c r="EK108" s="178"/>
      <c r="EL108" s="178"/>
      <c r="EM108" s="178"/>
      <c r="EN108" s="178"/>
      <c r="EO108" s="178"/>
      <c r="EP108" s="178"/>
      <c r="EQ108" s="178"/>
      <c r="ER108" s="178"/>
      <c r="ES108" s="178"/>
      <c r="ET108" s="178"/>
      <c r="EU108" s="178"/>
      <c r="EV108" s="178"/>
      <c r="EW108" s="178"/>
      <c r="EX108" s="178"/>
      <c r="EY108" s="178"/>
      <c r="EZ108" s="178"/>
      <c r="FA108" s="178"/>
      <c r="FB108" s="178"/>
      <c r="FC108" s="178"/>
      <c r="FD108" s="178"/>
      <c r="FE108" s="178"/>
      <c r="FF108" s="178"/>
      <c r="FG108" s="178"/>
      <c r="FH108" s="178"/>
      <c r="FI108" s="178"/>
      <c r="FJ108" s="178"/>
      <c r="FK108" s="178"/>
      <c r="FL108" s="178"/>
      <c r="FM108" s="178"/>
      <c r="FN108" s="178"/>
      <c r="FO108" s="178"/>
      <c r="FP108" s="178"/>
      <c r="FQ108" s="178"/>
      <c r="FR108" s="178"/>
      <c r="FS108" s="178"/>
      <c r="FT108" s="178"/>
      <c r="FU108" s="178"/>
      <c r="FV108" s="178"/>
      <c r="FW108" s="178"/>
      <c r="FX108" s="178"/>
      <c r="FY108" s="178"/>
      <c r="FZ108" s="178"/>
      <c r="GA108" s="178"/>
      <c r="GB108" s="178"/>
      <c r="GC108" s="178"/>
      <c r="GD108" s="178"/>
      <c r="GE108" s="178"/>
      <c r="GF108" s="178"/>
      <c r="GG108" s="178"/>
      <c r="GH108" s="178"/>
      <c r="GI108" s="178"/>
      <c r="GJ108" s="178"/>
      <c r="GK108" s="178"/>
      <c r="GL108" s="178"/>
      <c r="GM108" s="178"/>
      <c r="GN108" s="178"/>
      <c r="GO108" s="178"/>
      <c r="GP108" s="178"/>
      <c r="GQ108" s="178"/>
      <c r="GR108" s="178"/>
      <c r="GS108" s="178"/>
      <c r="GT108" s="178"/>
      <c r="GU108" s="178"/>
      <c r="GV108" s="178"/>
      <c r="GW108" s="178"/>
      <c r="GX108" s="178"/>
      <c r="GY108" s="178"/>
      <c r="GZ108" s="178"/>
      <c r="HA108" s="178"/>
      <c r="HB108" s="178"/>
      <c r="HC108" s="178"/>
      <c r="HD108" s="178"/>
      <c r="HE108" s="178"/>
      <c r="HF108" s="178"/>
      <c r="HG108" s="178"/>
      <c r="HH108" s="178"/>
      <c r="HI108" s="178"/>
    </row>
    <row r="109" spans="1:271" s="410" customFormat="1" x14ac:dyDescent="0.2">
      <c r="A109" s="429"/>
      <c r="B109" s="426"/>
      <c r="C109" s="174"/>
      <c r="F109" s="30"/>
      <c r="I109" s="30"/>
      <c r="L109" s="30"/>
      <c r="O109" s="30"/>
      <c r="R109" s="30"/>
      <c r="U109" s="30"/>
      <c r="X109" s="30"/>
      <c r="AA109" s="30"/>
      <c r="AD109" s="30"/>
      <c r="AG109" s="30"/>
      <c r="AJ109" s="30"/>
      <c r="AM109" s="30"/>
      <c r="AP109" s="30"/>
      <c r="AS109" s="30"/>
      <c r="AV109" s="30"/>
      <c r="AY109" s="30"/>
      <c r="BB109" s="30"/>
      <c r="BE109" s="30"/>
      <c r="BH109" s="30"/>
      <c r="BK109" s="30"/>
      <c r="BL109" s="31"/>
      <c r="BM109" s="31"/>
      <c r="BN109" s="31"/>
      <c r="BO109" s="31"/>
      <c r="BP109" s="31"/>
      <c r="BQ109" s="31"/>
      <c r="BR109" s="31"/>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178"/>
      <c r="FB109" s="178"/>
      <c r="FC109" s="178"/>
      <c r="FD109" s="178"/>
      <c r="FE109" s="178"/>
      <c r="FF109" s="178"/>
      <c r="FG109" s="178"/>
      <c r="FH109" s="178"/>
      <c r="FI109" s="178"/>
      <c r="FJ109" s="178"/>
      <c r="FK109" s="178"/>
      <c r="FL109" s="178"/>
      <c r="FM109" s="178"/>
      <c r="FN109" s="178"/>
      <c r="FO109" s="178"/>
      <c r="FP109" s="178"/>
      <c r="FQ109" s="178"/>
      <c r="FR109" s="178"/>
      <c r="FS109" s="178"/>
      <c r="FT109" s="178"/>
      <c r="FU109" s="178"/>
      <c r="FV109" s="178"/>
      <c r="FW109" s="178"/>
      <c r="FX109" s="178"/>
      <c r="FY109" s="178"/>
      <c r="FZ109" s="178"/>
      <c r="GA109" s="178"/>
      <c r="GB109" s="178"/>
      <c r="GC109" s="178"/>
      <c r="GD109" s="178"/>
      <c r="GE109" s="178"/>
      <c r="GF109" s="178"/>
      <c r="GG109" s="178"/>
      <c r="GH109" s="178"/>
      <c r="GI109" s="178"/>
      <c r="GJ109" s="178"/>
      <c r="GK109" s="178"/>
      <c r="GL109" s="178"/>
      <c r="GM109" s="178"/>
      <c r="GN109" s="178"/>
      <c r="GO109" s="178"/>
      <c r="GP109" s="178"/>
      <c r="GQ109" s="178"/>
      <c r="GR109" s="178"/>
      <c r="GS109" s="178"/>
      <c r="GT109" s="178"/>
      <c r="GU109" s="178"/>
      <c r="GV109" s="178"/>
      <c r="GW109" s="178"/>
      <c r="GX109" s="178"/>
      <c r="GY109" s="178"/>
      <c r="GZ109" s="178"/>
      <c r="HA109" s="178"/>
      <c r="HB109" s="178"/>
      <c r="HC109" s="178"/>
      <c r="HD109" s="178"/>
      <c r="HE109" s="178"/>
      <c r="HF109" s="178"/>
      <c r="HG109" s="178"/>
      <c r="HH109" s="178"/>
      <c r="HI109" s="178"/>
    </row>
    <row r="110" spans="1:271" s="410" customFormat="1" x14ac:dyDescent="0.2">
      <c r="A110" s="429"/>
      <c r="B110" s="426"/>
      <c r="C110" s="174"/>
      <c r="F110" s="30"/>
      <c r="I110" s="30"/>
      <c r="L110" s="30"/>
      <c r="O110" s="30"/>
      <c r="R110" s="30"/>
      <c r="U110" s="30"/>
      <c r="X110" s="30"/>
      <c r="AA110" s="30"/>
      <c r="AD110" s="30"/>
      <c r="AG110" s="30"/>
      <c r="AJ110" s="30"/>
      <c r="AM110" s="30"/>
      <c r="AP110" s="30"/>
      <c r="AS110" s="30"/>
      <c r="AV110" s="30"/>
      <c r="AY110" s="30"/>
      <c r="BB110" s="30"/>
      <c r="BE110" s="30"/>
      <c r="BH110" s="30"/>
      <c r="BK110" s="30"/>
      <c r="BL110" s="31"/>
      <c r="BM110" s="31"/>
      <c r="BN110" s="31"/>
      <c r="BO110" s="31"/>
      <c r="BP110" s="31"/>
      <c r="BQ110" s="31"/>
      <c r="BR110" s="31"/>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F110" s="178"/>
      <c r="FG110" s="178"/>
      <c r="FH110" s="178"/>
      <c r="FI110" s="178"/>
      <c r="FJ110" s="178"/>
      <c r="FK110" s="178"/>
      <c r="FL110" s="178"/>
      <c r="FM110" s="178"/>
      <c r="FN110" s="178"/>
      <c r="FO110" s="178"/>
      <c r="FP110" s="178"/>
      <c r="FQ110" s="178"/>
      <c r="FR110" s="178"/>
      <c r="FS110" s="178"/>
      <c r="FT110" s="178"/>
      <c r="FU110" s="178"/>
      <c r="FV110" s="178"/>
      <c r="FW110" s="178"/>
      <c r="FX110" s="178"/>
      <c r="FY110" s="178"/>
      <c r="FZ110" s="178"/>
      <c r="GA110" s="178"/>
      <c r="GB110" s="178"/>
      <c r="GC110" s="178"/>
      <c r="GD110" s="178"/>
      <c r="GE110" s="178"/>
      <c r="GF110" s="178"/>
      <c r="GG110" s="178"/>
      <c r="GH110" s="178"/>
      <c r="GI110" s="178"/>
      <c r="GJ110" s="178"/>
      <c r="GK110" s="178"/>
      <c r="GL110" s="178"/>
      <c r="GM110" s="178"/>
      <c r="GN110" s="178"/>
      <c r="GO110" s="178"/>
      <c r="GP110" s="178"/>
      <c r="GQ110" s="178"/>
      <c r="GR110" s="178"/>
      <c r="GS110" s="178"/>
      <c r="GT110" s="178"/>
      <c r="GU110" s="178"/>
      <c r="GV110" s="178"/>
      <c r="GW110" s="178"/>
      <c r="GX110" s="178"/>
      <c r="GY110" s="178"/>
      <c r="GZ110" s="178"/>
      <c r="HA110" s="178"/>
      <c r="HB110" s="178"/>
      <c r="HC110" s="178"/>
      <c r="HD110" s="178"/>
      <c r="HE110" s="178"/>
      <c r="HF110" s="178"/>
      <c r="HG110" s="178"/>
      <c r="HH110" s="178"/>
      <c r="HI110" s="178"/>
    </row>
    <row r="111" spans="1:271" s="410" customFormat="1" x14ac:dyDescent="0.2">
      <c r="A111" s="429"/>
      <c r="B111" s="426"/>
      <c r="C111" s="174"/>
      <c r="F111" s="30"/>
      <c r="I111" s="30"/>
      <c r="L111" s="30"/>
      <c r="O111" s="30"/>
      <c r="R111" s="30"/>
      <c r="U111" s="30"/>
      <c r="X111" s="30"/>
      <c r="AA111" s="30"/>
      <c r="AD111" s="30"/>
      <c r="AG111" s="30"/>
      <c r="AJ111" s="30"/>
      <c r="AM111" s="30"/>
      <c r="AP111" s="30"/>
      <c r="AS111" s="30"/>
      <c r="AV111" s="30"/>
      <c r="AY111" s="30"/>
      <c r="BB111" s="30"/>
      <c r="BE111" s="30"/>
      <c r="BH111" s="30"/>
      <c r="BK111" s="30"/>
      <c r="BL111" s="31"/>
      <c r="BM111" s="31"/>
      <c r="BN111" s="31"/>
      <c r="BO111" s="31"/>
      <c r="BP111" s="31"/>
      <c r="BQ111" s="31"/>
      <c r="BR111" s="31"/>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c r="EE111" s="178"/>
      <c r="EF111" s="178"/>
      <c r="EG111" s="178"/>
      <c r="EH111" s="178"/>
      <c r="EI111" s="178"/>
      <c r="EJ111" s="178"/>
      <c r="EK111" s="178"/>
      <c r="EL111" s="178"/>
      <c r="EM111" s="178"/>
      <c r="EN111" s="178"/>
      <c r="EO111" s="178"/>
      <c r="EP111" s="178"/>
      <c r="EQ111" s="178"/>
      <c r="ER111" s="178"/>
      <c r="ES111" s="178"/>
      <c r="ET111" s="178"/>
      <c r="EU111" s="178"/>
      <c r="EV111" s="178"/>
      <c r="EW111" s="178"/>
      <c r="EX111" s="178"/>
      <c r="EY111" s="178"/>
      <c r="EZ111" s="178"/>
      <c r="FA111" s="178"/>
      <c r="FB111" s="178"/>
      <c r="FC111" s="178"/>
      <c r="FD111" s="178"/>
      <c r="FE111" s="178"/>
      <c r="FF111" s="178"/>
      <c r="FG111" s="178"/>
      <c r="FH111" s="178"/>
      <c r="FI111" s="178"/>
      <c r="FJ111" s="178"/>
      <c r="FK111" s="178"/>
      <c r="FL111" s="178"/>
      <c r="FM111" s="178"/>
      <c r="FN111" s="178"/>
      <c r="FO111" s="178"/>
      <c r="FP111" s="178"/>
      <c r="FQ111" s="178"/>
      <c r="FR111" s="178"/>
      <c r="FS111" s="178"/>
      <c r="FT111" s="178"/>
      <c r="FU111" s="178"/>
      <c r="FV111" s="178"/>
      <c r="FW111" s="178"/>
      <c r="FX111" s="178"/>
      <c r="FY111" s="178"/>
      <c r="FZ111" s="178"/>
      <c r="GA111" s="178"/>
      <c r="GB111" s="178"/>
      <c r="GC111" s="178"/>
      <c r="GD111" s="178"/>
      <c r="GE111" s="178"/>
      <c r="GF111" s="178"/>
      <c r="GG111" s="178"/>
      <c r="GH111" s="178"/>
      <c r="GI111" s="178"/>
      <c r="GJ111" s="178"/>
      <c r="GK111" s="178"/>
      <c r="GL111" s="178"/>
      <c r="GM111" s="178"/>
      <c r="GN111" s="178"/>
      <c r="GO111" s="178"/>
      <c r="GP111" s="178"/>
      <c r="GQ111" s="178"/>
      <c r="GR111" s="178"/>
      <c r="GS111" s="178"/>
      <c r="GT111" s="178"/>
      <c r="GU111" s="178"/>
      <c r="GV111" s="178"/>
      <c r="GW111" s="178"/>
      <c r="GX111" s="178"/>
      <c r="GY111" s="178"/>
      <c r="GZ111" s="178"/>
      <c r="HA111" s="178"/>
      <c r="HB111" s="178"/>
      <c r="HC111" s="178"/>
      <c r="HD111" s="178"/>
      <c r="HE111" s="178"/>
      <c r="HF111" s="178"/>
      <c r="HG111" s="178"/>
      <c r="HH111" s="178"/>
      <c r="HI111" s="178"/>
    </row>
    <row r="112" spans="1:271" s="410" customFormat="1" x14ac:dyDescent="0.2">
      <c r="A112" s="429"/>
      <c r="B112" s="426"/>
      <c r="C112" s="174"/>
      <c r="F112" s="30"/>
      <c r="I112" s="30"/>
      <c r="L112" s="30"/>
      <c r="O112" s="30"/>
      <c r="R112" s="30"/>
      <c r="U112" s="30"/>
      <c r="X112" s="30"/>
      <c r="AA112" s="30"/>
      <c r="AD112" s="30"/>
      <c r="AG112" s="30"/>
      <c r="AJ112" s="30"/>
      <c r="AM112" s="30"/>
      <c r="AP112" s="30"/>
      <c r="AS112" s="30"/>
      <c r="AV112" s="30"/>
      <c r="AY112" s="30"/>
      <c r="BB112" s="30"/>
      <c r="BE112" s="30"/>
      <c r="BH112" s="30"/>
      <c r="BK112" s="30"/>
      <c r="BL112" s="31"/>
      <c r="BM112" s="31"/>
      <c r="BN112" s="31"/>
      <c r="BO112" s="31"/>
      <c r="BP112" s="31"/>
      <c r="BQ112" s="31"/>
      <c r="BR112" s="31"/>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178"/>
      <c r="FB112" s="178"/>
      <c r="FC112" s="178"/>
      <c r="FD112" s="178"/>
      <c r="FE112" s="178"/>
      <c r="FF112" s="178"/>
      <c r="FG112" s="178"/>
      <c r="FH112" s="178"/>
      <c r="FI112" s="178"/>
      <c r="FJ112" s="178"/>
      <c r="FK112" s="178"/>
      <c r="FL112" s="178"/>
      <c r="FM112" s="178"/>
      <c r="FN112" s="178"/>
      <c r="FO112" s="178"/>
      <c r="FP112" s="178"/>
      <c r="FQ112" s="178"/>
      <c r="FR112" s="178"/>
      <c r="FS112" s="178"/>
      <c r="FT112" s="178"/>
      <c r="FU112" s="178"/>
      <c r="FV112" s="178"/>
      <c r="FW112" s="178"/>
      <c r="FX112" s="178"/>
      <c r="FY112" s="178"/>
      <c r="FZ112" s="178"/>
      <c r="GA112" s="178"/>
      <c r="GB112" s="178"/>
      <c r="GC112" s="178"/>
      <c r="GD112" s="178"/>
      <c r="GE112" s="178"/>
      <c r="GF112" s="178"/>
      <c r="GG112" s="178"/>
      <c r="GH112" s="178"/>
      <c r="GI112" s="178"/>
      <c r="GJ112" s="178"/>
      <c r="GK112" s="178"/>
      <c r="GL112" s="178"/>
      <c r="GM112" s="178"/>
      <c r="GN112" s="178"/>
      <c r="GO112" s="178"/>
      <c r="GP112" s="178"/>
      <c r="GQ112" s="178"/>
      <c r="GR112" s="178"/>
      <c r="GS112" s="178"/>
      <c r="GT112" s="178"/>
      <c r="GU112" s="178"/>
      <c r="GV112" s="178"/>
      <c r="GW112" s="178"/>
      <c r="GX112" s="178"/>
      <c r="GY112" s="178"/>
      <c r="GZ112" s="178"/>
      <c r="HA112" s="178"/>
      <c r="HB112" s="178"/>
      <c r="HC112" s="178"/>
      <c r="HD112" s="178"/>
      <c r="HE112" s="178"/>
      <c r="HF112" s="178"/>
      <c r="HG112" s="178"/>
      <c r="HH112" s="178"/>
      <c r="HI112" s="178"/>
    </row>
    <row r="113" spans="1:217" s="410" customFormat="1" x14ac:dyDescent="0.2">
      <c r="A113" s="429"/>
      <c r="B113" s="426"/>
      <c r="C113" s="174"/>
      <c r="F113" s="30"/>
      <c r="I113" s="30"/>
      <c r="L113" s="30"/>
      <c r="O113" s="30"/>
      <c r="R113" s="30"/>
      <c r="U113" s="30"/>
      <c r="X113" s="30"/>
      <c r="AA113" s="30"/>
      <c r="AD113" s="30"/>
      <c r="AG113" s="30"/>
      <c r="AJ113" s="30"/>
      <c r="AM113" s="30"/>
      <c r="AP113" s="30"/>
      <c r="AS113" s="30"/>
      <c r="AV113" s="30"/>
      <c r="AY113" s="30"/>
      <c r="BB113" s="30"/>
      <c r="BE113" s="30"/>
      <c r="BH113" s="30"/>
      <c r="BK113" s="30"/>
      <c r="BL113" s="31"/>
      <c r="BM113" s="31"/>
      <c r="BN113" s="31"/>
      <c r="BO113" s="31"/>
      <c r="BP113" s="31"/>
      <c r="BQ113" s="31"/>
      <c r="BR113" s="31"/>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F113" s="178"/>
      <c r="FG113" s="178"/>
      <c r="FH113" s="178"/>
      <c r="FI113" s="178"/>
      <c r="FJ113" s="178"/>
      <c r="FK113" s="178"/>
      <c r="FL113" s="178"/>
      <c r="FM113" s="178"/>
      <c r="FN113" s="178"/>
      <c r="FO113" s="178"/>
      <c r="FP113" s="178"/>
      <c r="FQ113" s="178"/>
      <c r="FR113" s="178"/>
      <c r="FS113" s="178"/>
      <c r="FT113" s="178"/>
      <c r="FU113" s="178"/>
      <c r="FV113" s="178"/>
      <c r="FW113" s="178"/>
      <c r="FX113" s="178"/>
      <c r="FY113" s="178"/>
      <c r="FZ113" s="178"/>
      <c r="GA113" s="178"/>
      <c r="GB113" s="178"/>
      <c r="GC113" s="178"/>
      <c r="GD113" s="178"/>
      <c r="GE113" s="178"/>
      <c r="GF113" s="178"/>
      <c r="GG113" s="178"/>
      <c r="GH113" s="178"/>
      <c r="GI113" s="178"/>
      <c r="GJ113" s="178"/>
      <c r="GK113" s="178"/>
      <c r="GL113" s="178"/>
      <c r="GM113" s="178"/>
      <c r="GN113" s="178"/>
      <c r="GO113" s="178"/>
      <c r="GP113" s="178"/>
      <c r="GQ113" s="178"/>
      <c r="GR113" s="178"/>
      <c r="GS113" s="178"/>
      <c r="GT113" s="178"/>
      <c r="GU113" s="178"/>
      <c r="GV113" s="178"/>
      <c r="GW113" s="178"/>
      <c r="GX113" s="178"/>
      <c r="GY113" s="178"/>
      <c r="GZ113" s="178"/>
      <c r="HA113" s="178"/>
      <c r="HB113" s="178"/>
      <c r="HC113" s="178"/>
      <c r="HD113" s="178"/>
      <c r="HE113" s="178"/>
      <c r="HF113" s="178"/>
      <c r="HG113" s="178"/>
      <c r="HH113" s="178"/>
      <c r="HI113" s="178"/>
    </row>
    <row r="114" spans="1:217" s="410" customFormat="1" x14ac:dyDescent="0.2">
      <c r="A114" s="429"/>
      <c r="B114" s="426"/>
      <c r="C114" s="174"/>
      <c r="F114" s="30"/>
      <c r="I114" s="30"/>
      <c r="L114" s="30"/>
      <c r="O114" s="30"/>
      <c r="R114" s="30"/>
      <c r="U114" s="30"/>
      <c r="X114" s="30"/>
      <c r="AA114" s="30"/>
      <c r="AD114" s="30"/>
      <c r="AG114" s="30"/>
      <c r="AJ114" s="30"/>
      <c r="AM114" s="30"/>
      <c r="AP114" s="30"/>
      <c r="AS114" s="30"/>
      <c r="AV114" s="30"/>
      <c r="AY114" s="30"/>
      <c r="BB114" s="30"/>
      <c r="BE114" s="30"/>
      <c r="BH114" s="30"/>
      <c r="BK114" s="30"/>
      <c r="BL114" s="31"/>
      <c r="BM114" s="31"/>
      <c r="BN114" s="31"/>
      <c r="BO114" s="31"/>
      <c r="BP114" s="31"/>
      <c r="BQ114" s="31"/>
      <c r="BR114" s="31"/>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F114" s="178"/>
      <c r="FG114" s="178"/>
      <c r="FH114" s="178"/>
      <c r="FI114" s="178"/>
      <c r="FJ114" s="178"/>
      <c r="FK114" s="178"/>
      <c r="FL114" s="178"/>
      <c r="FM114" s="178"/>
      <c r="FN114" s="178"/>
      <c r="FO114" s="178"/>
      <c r="FP114" s="178"/>
      <c r="FQ114" s="178"/>
      <c r="FR114" s="178"/>
      <c r="FS114" s="178"/>
      <c r="FT114" s="178"/>
      <c r="FU114" s="178"/>
      <c r="FV114" s="178"/>
      <c r="FW114" s="178"/>
      <c r="FX114" s="178"/>
      <c r="FY114" s="178"/>
      <c r="FZ114" s="178"/>
      <c r="GA114" s="178"/>
      <c r="GB114" s="178"/>
      <c r="GC114" s="178"/>
      <c r="GD114" s="178"/>
      <c r="GE114" s="178"/>
      <c r="GF114" s="178"/>
      <c r="GG114" s="178"/>
      <c r="GH114" s="178"/>
      <c r="GI114" s="178"/>
      <c r="GJ114" s="178"/>
      <c r="GK114" s="178"/>
      <c r="GL114" s="178"/>
      <c r="GM114" s="178"/>
      <c r="GN114" s="178"/>
      <c r="GO114" s="178"/>
      <c r="GP114" s="178"/>
      <c r="GQ114" s="178"/>
      <c r="GR114" s="178"/>
      <c r="GS114" s="178"/>
      <c r="GT114" s="178"/>
      <c r="GU114" s="178"/>
      <c r="GV114" s="178"/>
      <c r="GW114" s="178"/>
      <c r="GX114" s="178"/>
      <c r="GY114" s="178"/>
      <c r="GZ114" s="178"/>
      <c r="HA114" s="178"/>
      <c r="HB114" s="178"/>
      <c r="HC114" s="178"/>
      <c r="HD114" s="178"/>
      <c r="HE114" s="178"/>
      <c r="HF114" s="178"/>
      <c r="HG114" s="178"/>
      <c r="HH114" s="178"/>
      <c r="HI114" s="178"/>
    </row>
    <row r="115" spans="1:217" s="410" customFormat="1" x14ac:dyDescent="0.2">
      <c r="A115" s="429"/>
      <c r="B115" s="426"/>
      <c r="C115" s="174"/>
      <c r="F115" s="30"/>
      <c r="I115" s="30"/>
      <c r="L115" s="30"/>
      <c r="O115" s="30"/>
      <c r="R115" s="30"/>
      <c r="U115" s="30"/>
      <c r="X115" s="30"/>
      <c r="AA115" s="30"/>
      <c r="AD115" s="30"/>
      <c r="AG115" s="30"/>
      <c r="AJ115" s="30"/>
      <c r="AM115" s="30"/>
      <c r="AP115" s="30"/>
      <c r="AS115" s="30"/>
      <c r="AV115" s="30"/>
      <c r="AY115" s="30"/>
      <c r="BB115" s="30"/>
      <c r="BE115" s="30"/>
      <c r="BH115" s="30"/>
      <c r="BK115" s="30"/>
      <c r="BL115" s="31"/>
      <c r="BM115" s="31"/>
      <c r="BN115" s="31"/>
      <c r="BO115" s="31"/>
      <c r="BP115" s="31"/>
      <c r="BQ115" s="31"/>
      <c r="BR115" s="31"/>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c r="EE115" s="178"/>
      <c r="EF115" s="178"/>
      <c r="EG115" s="178"/>
      <c r="EH115" s="178"/>
      <c r="EI115" s="178"/>
      <c r="EJ115" s="178"/>
      <c r="EK115" s="178"/>
      <c r="EL115" s="178"/>
      <c r="EM115" s="178"/>
      <c r="EN115" s="178"/>
      <c r="EO115" s="178"/>
      <c r="EP115" s="178"/>
      <c r="EQ115" s="178"/>
      <c r="ER115" s="178"/>
      <c r="ES115" s="178"/>
      <c r="ET115" s="178"/>
      <c r="EU115" s="178"/>
      <c r="EV115" s="178"/>
      <c r="EW115" s="178"/>
      <c r="EX115" s="178"/>
      <c r="EY115" s="178"/>
      <c r="EZ115" s="178"/>
      <c r="FA115" s="178"/>
      <c r="FB115" s="178"/>
      <c r="FC115" s="178"/>
      <c r="FD115" s="178"/>
      <c r="FE115" s="178"/>
      <c r="FF115" s="178"/>
      <c r="FG115" s="178"/>
      <c r="FH115" s="178"/>
      <c r="FI115" s="178"/>
      <c r="FJ115" s="178"/>
      <c r="FK115" s="178"/>
      <c r="FL115" s="178"/>
      <c r="FM115" s="178"/>
      <c r="FN115" s="178"/>
      <c r="FO115" s="178"/>
      <c r="FP115" s="178"/>
      <c r="FQ115" s="178"/>
      <c r="FR115" s="178"/>
      <c r="FS115" s="178"/>
      <c r="FT115" s="178"/>
      <c r="FU115" s="178"/>
      <c r="FV115" s="178"/>
      <c r="FW115" s="178"/>
      <c r="FX115" s="178"/>
      <c r="FY115" s="178"/>
      <c r="FZ115" s="178"/>
      <c r="GA115" s="178"/>
      <c r="GB115" s="178"/>
      <c r="GC115" s="178"/>
      <c r="GD115" s="178"/>
      <c r="GE115" s="178"/>
      <c r="GF115" s="178"/>
      <c r="GG115" s="178"/>
      <c r="GH115" s="178"/>
      <c r="GI115" s="178"/>
      <c r="GJ115" s="178"/>
      <c r="GK115" s="178"/>
      <c r="GL115" s="178"/>
      <c r="GM115" s="178"/>
      <c r="GN115" s="178"/>
      <c r="GO115" s="178"/>
      <c r="GP115" s="178"/>
      <c r="GQ115" s="178"/>
      <c r="GR115" s="178"/>
      <c r="GS115" s="178"/>
      <c r="GT115" s="178"/>
      <c r="GU115" s="178"/>
      <c r="GV115" s="178"/>
      <c r="GW115" s="178"/>
      <c r="GX115" s="178"/>
      <c r="GY115" s="178"/>
      <c r="GZ115" s="178"/>
      <c r="HA115" s="178"/>
      <c r="HB115" s="178"/>
      <c r="HC115" s="178"/>
      <c r="HD115" s="178"/>
      <c r="HE115" s="178"/>
      <c r="HF115" s="178"/>
      <c r="HG115" s="178"/>
      <c r="HH115" s="178"/>
      <c r="HI115" s="178"/>
    </row>
    <row r="116" spans="1:217" s="410" customFormat="1" x14ac:dyDescent="0.2">
      <c r="A116" s="429"/>
      <c r="B116" s="426"/>
      <c r="C116" s="174"/>
      <c r="F116" s="30"/>
      <c r="I116" s="30"/>
      <c r="L116" s="30"/>
      <c r="O116" s="30"/>
      <c r="R116" s="30"/>
      <c r="U116" s="30"/>
      <c r="X116" s="30"/>
      <c r="AA116" s="30"/>
      <c r="AD116" s="30"/>
      <c r="AG116" s="30"/>
      <c r="AJ116" s="30"/>
      <c r="AM116" s="30"/>
      <c r="AP116" s="30"/>
      <c r="AS116" s="30"/>
      <c r="AV116" s="30"/>
      <c r="AY116" s="30"/>
      <c r="BB116" s="30"/>
      <c r="BE116" s="30"/>
      <c r="BH116" s="30"/>
      <c r="BK116" s="30"/>
      <c r="BL116" s="31"/>
      <c r="BM116" s="31"/>
      <c r="BN116" s="31"/>
      <c r="BO116" s="31"/>
      <c r="BP116" s="31"/>
      <c r="BQ116" s="31"/>
      <c r="BR116" s="31"/>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c r="EE116" s="178"/>
      <c r="EF116" s="178"/>
      <c r="EG116" s="178"/>
      <c r="EH116" s="178"/>
      <c r="EI116" s="178"/>
      <c r="EJ116" s="178"/>
      <c r="EK116" s="178"/>
      <c r="EL116" s="178"/>
      <c r="EM116" s="178"/>
      <c r="EN116" s="178"/>
      <c r="EO116" s="178"/>
      <c r="EP116" s="178"/>
      <c r="EQ116" s="178"/>
      <c r="ER116" s="178"/>
      <c r="ES116" s="178"/>
      <c r="ET116" s="178"/>
      <c r="EU116" s="178"/>
      <c r="EV116" s="178"/>
      <c r="EW116" s="178"/>
      <c r="EX116" s="178"/>
      <c r="EY116" s="178"/>
      <c r="EZ116" s="178"/>
      <c r="FA116" s="178"/>
      <c r="FB116" s="178"/>
      <c r="FC116" s="178"/>
      <c r="FD116" s="178"/>
      <c r="FE116" s="178"/>
      <c r="FF116" s="178"/>
      <c r="FG116" s="178"/>
      <c r="FH116" s="178"/>
      <c r="FI116" s="178"/>
      <c r="FJ116" s="178"/>
      <c r="FK116" s="178"/>
      <c r="FL116" s="178"/>
      <c r="FM116" s="178"/>
      <c r="FN116" s="178"/>
      <c r="FO116" s="178"/>
      <c r="FP116" s="178"/>
      <c r="FQ116" s="178"/>
      <c r="FR116" s="178"/>
      <c r="FS116" s="178"/>
      <c r="FT116" s="178"/>
      <c r="FU116" s="178"/>
      <c r="FV116" s="178"/>
      <c r="FW116" s="178"/>
      <c r="FX116" s="178"/>
      <c r="FY116" s="178"/>
      <c r="FZ116" s="178"/>
      <c r="GA116" s="178"/>
      <c r="GB116" s="178"/>
      <c r="GC116" s="178"/>
      <c r="GD116" s="178"/>
      <c r="GE116" s="178"/>
      <c r="GF116" s="178"/>
      <c r="GG116" s="178"/>
      <c r="GH116" s="178"/>
      <c r="GI116" s="178"/>
      <c r="GJ116" s="178"/>
      <c r="GK116" s="178"/>
      <c r="GL116" s="178"/>
      <c r="GM116" s="178"/>
      <c r="GN116" s="178"/>
      <c r="GO116" s="178"/>
      <c r="GP116" s="178"/>
      <c r="GQ116" s="178"/>
      <c r="GR116" s="178"/>
      <c r="GS116" s="178"/>
      <c r="GT116" s="178"/>
      <c r="GU116" s="178"/>
      <c r="GV116" s="178"/>
      <c r="GW116" s="178"/>
      <c r="GX116" s="178"/>
      <c r="GY116" s="178"/>
      <c r="GZ116" s="178"/>
      <c r="HA116" s="178"/>
      <c r="HB116" s="178"/>
      <c r="HC116" s="178"/>
      <c r="HD116" s="178"/>
      <c r="HE116" s="178"/>
      <c r="HF116" s="178"/>
      <c r="HG116" s="178"/>
      <c r="HH116" s="178"/>
      <c r="HI116" s="178"/>
    </row>
    <row r="117" spans="1:217" s="410" customFormat="1" x14ac:dyDescent="0.2">
      <c r="A117" s="429"/>
      <c r="B117" s="426"/>
      <c r="C117" s="174"/>
      <c r="F117" s="30"/>
      <c r="I117" s="30"/>
      <c r="L117" s="30"/>
      <c r="O117" s="30"/>
      <c r="R117" s="30"/>
      <c r="U117" s="30"/>
      <c r="X117" s="30"/>
      <c r="AA117" s="30"/>
      <c r="AD117" s="30"/>
      <c r="AG117" s="30"/>
      <c r="AJ117" s="30"/>
      <c r="AM117" s="30"/>
      <c r="AP117" s="30"/>
      <c r="AS117" s="30"/>
      <c r="AV117" s="30"/>
      <c r="AY117" s="30"/>
      <c r="BB117" s="30"/>
      <c r="BE117" s="30"/>
      <c r="BH117" s="30"/>
      <c r="BK117" s="30"/>
      <c r="BL117" s="31"/>
      <c r="BM117" s="31"/>
      <c r="BN117" s="31"/>
      <c r="BO117" s="31"/>
      <c r="BP117" s="31"/>
      <c r="BQ117" s="31"/>
      <c r="BR117" s="31"/>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c r="EE117" s="178"/>
      <c r="EF117" s="178"/>
      <c r="EG117" s="178"/>
      <c r="EH117" s="178"/>
      <c r="EI117" s="178"/>
      <c r="EJ117" s="178"/>
      <c r="EK117" s="178"/>
      <c r="EL117" s="178"/>
      <c r="EM117" s="178"/>
      <c r="EN117" s="178"/>
      <c r="EO117" s="178"/>
      <c r="EP117" s="178"/>
      <c r="EQ117" s="178"/>
      <c r="ER117" s="178"/>
      <c r="ES117" s="178"/>
      <c r="ET117" s="178"/>
      <c r="EU117" s="178"/>
      <c r="EV117" s="178"/>
      <c r="EW117" s="178"/>
      <c r="EX117" s="178"/>
      <c r="EY117" s="178"/>
      <c r="EZ117" s="178"/>
      <c r="FA117" s="178"/>
      <c r="FB117" s="178"/>
      <c r="FC117" s="178"/>
      <c r="FD117" s="178"/>
      <c r="FE117" s="178"/>
      <c r="FF117" s="178"/>
      <c r="FG117" s="178"/>
      <c r="FH117" s="178"/>
      <c r="FI117" s="178"/>
      <c r="FJ117" s="178"/>
      <c r="FK117" s="178"/>
      <c r="FL117" s="178"/>
      <c r="FM117" s="178"/>
      <c r="FN117" s="178"/>
      <c r="FO117" s="178"/>
      <c r="FP117" s="178"/>
      <c r="FQ117" s="178"/>
      <c r="FR117" s="178"/>
      <c r="FS117" s="178"/>
      <c r="FT117" s="178"/>
      <c r="FU117" s="178"/>
      <c r="FV117" s="178"/>
      <c r="FW117" s="178"/>
      <c r="FX117" s="178"/>
      <c r="FY117" s="178"/>
      <c r="FZ117" s="178"/>
      <c r="GA117" s="178"/>
      <c r="GB117" s="178"/>
      <c r="GC117" s="178"/>
      <c r="GD117" s="178"/>
      <c r="GE117" s="178"/>
      <c r="GF117" s="178"/>
      <c r="GG117" s="178"/>
      <c r="GH117" s="178"/>
      <c r="GI117" s="178"/>
      <c r="GJ117" s="178"/>
      <c r="GK117" s="178"/>
      <c r="GL117" s="178"/>
      <c r="GM117" s="178"/>
      <c r="GN117" s="178"/>
      <c r="GO117" s="178"/>
      <c r="GP117" s="178"/>
      <c r="GQ117" s="178"/>
      <c r="GR117" s="178"/>
      <c r="GS117" s="178"/>
      <c r="GT117" s="178"/>
      <c r="GU117" s="178"/>
      <c r="GV117" s="178"/>
      <c r="GW117" s="178"/>
      <c r="GX117" s="178"/>
      <c r="GY117" s="178"/>
      <c r="GZ117" s="178"/>
      <c r="HA117" s="178"/>
      <c r="HB117" s="178"/>
      <c r="HC117" s="178"/>
      <c r="HD117" s="178"/>
      <c r="HE117" s="178"/>
      <c r="HF117" s="178"/>
      <c r="HG117" s="178"/>
      <c r="HH117" s="178"/>
      <c r="HI117" s="178"/>
    </row>
    <row r="118" spans="1:217" s="410" customFormat="1" x14ac:dyDescent="0.2">
      <c r="A118" s="429"/>
      <c r="B118" s="426"/>
      <c r="C118" s="174"/>
      <c r="F118" s="30"/>
      <c r="I118" s="30"/>
      <c r="L118" s="30"/>
      <c r="O118" s="30"/>
      <c r="R118" s="30"/>
      <c r="U118" s="30"/>
      <c r="X118" s="30"/>
      <c r="AA118" s="30"/>
      <c r="AD118" s="30"/>
      <c r="AG118" s="30"/>
      <c r="AJ118" s="30"/>
      <c r="AM118" s="30"/>
      <c r="AP118" s="30"/>
      <c r="AS118" s="30"/>
      <c r="AV118" s="30"/>
      <c r="AY118" s="30"/>
      <c r="BB118" s="30"/>
      <c r="BE118" s="30"/>
      <c r="BH118" s="30"/>
      <c r="BK118" s="30"/>
      <c r="BL118" s="31"/>
      <c r="BM118" s="31"/>
      <c r="BN118" s="31"/>
      <c r="BO118" s="31"/>
      <c r="BP118" s="31"/>
      <c r="BQ118" s="31"/>
      <c r="BR118" s="31"/>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c r="EE118" s="178"/>
      <c r="EF118" s="178"/>
      <c r="EG118" s="178"/>
      <c r="EH118" s="178"/>
      <c r="EI118" s="178"/>
      <c r="EJ118" s="178"/>
      <c r="EK118" s="178"/>
      <c r="EL118" s="178"/>
      <c r="EM118" s="178"/>
      <c r="EN118" s="178"/>
      <c r="EO118" s="178"/>
      <c r="EP118" s="178"/>
      <c r="EQ118" s="178"/>
      <c r="ER118" s="178"/>
      <c r="ES118" s="178"/>
      <c r="ET118" s="178"/>
      <c r="EU118" s="178"/>
      <c r="EV118" s="178"/>
      <c r="EW118" s="178"/>
      <c r="EX118" s="178"/>
      <c r="EY118" s="178"/>
      <c r="EZ118" s="178"/>
      <c r="FA118" s="178"/>
      <c r="FB118" s="178"/>
      <c r="FC118" s="178"/>
      <c r="FD118" s="178"/>
      <c r="FE118" s="178"/>
      <c r="FF118" s="178"/>
      <c r="FG118" s="178"/>
      <c r="FH118" s="178"/>
      <c r="FI118" s="178"/>
      <c r="FJ118" s="178"/>
      <c r="FK118" s="178"/>
      <c r="FL118" s="178"/>
      <c r="FM118" s="178"/>
      <c r="FN118" s="178"/>
      <c r="FO118" s="178"/>
      <c r="FP118" s="178"/>
      <c r="FQ118" s="178"/>
      <c r="FR118" s="178"/>
      <c r="FS118" s="178"/>
      <c r="FT118" s="178"/>
      <c r="FU118" s="178"/>
      <c r="FV118" s="178"/>
      <c r="FW118" s="178"/>
      <c r="FX118" s="178"/>
      <c r="FY118" s="178"/>
      <c r="FZ118" s="178"/>
      <c r="GA118" s="178"/>
      <c r="GB118" s="178"/>
      <c r="GC118" s="178"/>
      <c r="GD118" s="178"/>
      <c r="GE118" s="178"/>
      <c r="GF118" s="178"/>
      <c r="GG118" s="178"/>
      <c r="GH118" s="178"/>
      <c r="GI118" s="178"/>
      <c r="GJ118" s="178"/>
      <c r="GK118" s="178"/>
      <c r="GL118" s="178"/>
      <c r="GM118" s="178"/>
      <c r="GN118" s="178"/>
      <c r="GO118" s="178"/>
      <c r="GP118" s="178"/>
      <c r="GQ118" s="178"/>
      <c r="GR118" s="178"/>
      <c r="GS118" s="178"/>
      <c r="GT118" s="178"/>
      <c r="GU118" s="178"/>
      <c r="GV118" s="178"/>
      <c r="GW118" s="178"/>
      <c r="GX118" s="178"/>
      <c r="GY118" s="178"/>
      <c r="GZ118" s="178"/>
      <c r="HA118" s="178"/>
      <c r="HB118" s="178"/>
      <c r="HC118" s="178"/>
      <c r="HD118" s="178"/>
      <c r="HE118" s="178"/>
      <c r="HF118" s="178"/>
      <c r="HG118" s="178"/>
      <c r="HH118" s="178"/>
      <c r="HI118" s="178"/>
    </row>
    <row r="119" spans="1:217" s="410" customFormat="1" x14ac:dyDescent="0.2">
      <c r="A119" s="429"/>
      <c r="B119" s="426"/>
      <c r="C119" s="174"/>
      <c r="F119" s="30"/>
      <c r="I119" s="30"/>
      <c r="L119" s="30"/>
      <c r="O119" s="30"/>
      <c r="R119" s="30"/>
      <c r="U119" s="30"/>
      <c r="X119" s="30"/>
      <c r="AA119" s="30"/>
      <c r="AD119" s="30"/>
      <c r="AG119" s="30"/>
      <c r="AJ119" s="30"/>
      <c r="AM119" s="30"/>
      <c r="AP119" s="30"/>
      <c r="AS119" s="30"/>
      <c r="AV119" s="30"/>
      <c r="AY119" s="30"/>
      <c r="BB119" s="30"/>
      <c r="BE119" s="30"/>
      <c r="BH119" s="30"/>
      <c r="BK119" s="30"/>
      <c r="BL119" s="31"/>
      <c r="BM119" s="31"/>
      <c r="BN119" s="31"/>
      <c r="BO119" s="31"/>
      <c r="BP119" s="31"/>
      <c r="BQ119" s="31"/>
      <c r="BR119" s="31"/>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c r="EE119" s="178"/>
      <c r="EF119" s="178"/>
      <c r="EG119" s="178"/>
      <c r="EH119" s="178"/>
      <c r="EI119" s="178"/>
      <c r="EJ119" s="178"/>
      <c r="EK119" s="178"/>
      <c r="EL119" s="178"/>
      <c r="EM119" s="178"/>
      <c r="EN119" s="178"/>
      <c r="EO119" s="178"/>
      <c r="EP119" s="178"/>
      <c r="EQ119" s="178"/>
      <c r="ER119" s="178"/>
      <c r="ES119" s="178"/>
      <c r="ET119" s="178"/>
      <c r="EU119" s="178"/>
      <c r="EV119" s="178"/>
      <c r="EW119" s="178"/>
      <c r="EX119" s="178"/>
      <c r="EY119" s="178"/>
      <c r="EZ119" s="178"/>
      <c r="FA119" s="178"/>
      <c r="FB119" s="178"/>
      <c r="FC119" s="178"/>
      <c r="FD119" s="178"/>
      <c r="FE119" s="178"/>
      <c r="FF119" s="178"/>
      <c r="FG119" s="178"/>
      <c r="FH119" s="178"/>
      <c r="FI119" s="178"/>
      <c r="FJ119" s="178"/>
      <c r="FK119" s="178"/>
      <c r="FL119" s="178"/>
      <c r="FM119" s="178"/>
      <c r="FN119" s="178"/>
      <c r="FO119" s="178"/>
      <c r="FP119" s="178"/>
      <c r="FQ119" s="178"/>
      <c r="FR119" s="178"/>
      <c r="FS119" s="178"/>
      <c r="FT119" s="178"/>
      <c r="FU119" s="178"/>
      <c r="FV119" s="178"/>
      <c r="FW119" s="178"/>
      <c r="FX119" s="178"/>
      <c r="FY119" s="178"/>
      <c r="FZ119" s="178"/>
      <c r="GA119" s="178"/>
      <c r="GB119" s="178"/>
      <c r="GC119" s="178"/>
      <c r="GD119" s="178"/>
      <c r="GE119" s="178"/>
      <c r="GF119" s="178"/>
      <c r="GG119" s="178"/>
      <c r="GH119" s="178"/>
      <c r="GI119" s="178"/>
      <c r="GJ119" s="178"/>
      <c r="GK119" s="178"/>
      <c r="GL119" s="178"/>
      <c r="GM119" s="178"/>
      <c r="GN119" s="178"/>
      <c r="GO119" s="178"/>
      <c r="GP119" s="178"/>
      <c r="GQ119" s="178"/>
      <c r="GR119" s="178"/>
      <c r="GS119" s="178"/>
      <c r="GT119" s="178"/>
      <c r="GU119" s="178"/>
      <c r="GV119" s="178"/>
      <c r="GW119" s="178"/>
      <c r="GX119" s="178"/>
      <c r="GY119" s="178"/>
      <c r="GZ119" s="178"/>
      <c r="HA119" s="178"/>
      <c r="HB119" s="178"/>
      <c r="HC119" s="178"/>
      <c r="HD119" s="178"/>
      <c r="HE119" s="178"/>
      <c r="HF119" s="178"/>
      <c r="HG119" s="178"/>
      <c r="HH119" s="178"/>
      <c r="HI119" s="178"/>
    </row>
    <row r="120" spans="1:217" s="410" customFormat="1" x14ac:dyDescent="0.2">
      <c r="A120" s="429"/>
      <c r="B120" s="426"/>
      <c r="C120" s="174"/>
      <c r="F120" s="30"/>
      <c r="I120" s="30"/>
      <c r="L120" s="30"/>
      <c r="O120" s="30"/>
      <c r="R120" s="30"/>
      <c r="U120" s="30"/>
      <c r="X120" s="30"/>
      <c r="AA120" s="30"/>
      <c r="AD120" s="30"/>
      <c r="AG120" s="30"/>
      <c r="AJ120" s="30"/>
      <c r="AM120" s="30"/>
      <c r="AP120" s="30"/>
      <c r="AS120" s="30"/>
      <c r="AV120" s="30"/>
      <c r="AY120" s="30"/>
      <c r="BB120" s="30"/>
      <c r="BE120" s="30"/>
      <c r="BH120" s="30"/>
      <c r="BK120" s="30"/>
      <c r="BL120" s="31"/>
      <c r="BM120" s="31"/>
      <c r="BN120" s="31"/>
      <c r="BO120" s="31"/>
      <c r="BP120" s="31"/>
      <c r="BQ120" s="31"/>
      <c r="BR120" s="31"/>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c r="EE120" s="178"/>
      <c r="EF120" s="178"/>
      <c r="EG120" s="178"/>
      <c r="EH120" s="178"/>
      <c r="EI120" s="178"/>
      <c r="EJ120" s="178"/>
      <c r="EK120" s="178"/>
      <c r="EL120" s="178"/>
      <c r="EM120" s="178"/>
      <c r="EN120" s="178"/>
      <c r="EO120" s="178"/>
      <c r="EP120" s="178"/>
      <c r="EQ120" s="178"/>
      <c r="ER120" s="178"/>
      <c r="ES120" s="178"/>
      <c r="ET120" s="178"/>
      <c r="EU120" s="178"/>
      <c r="EV120" s="178"/>
      <c r="EW120" s="178"/>
      <c r="EX120" s="178"/>
      <c r="EY120" s="178"/>
      <c r="EZ120" s="178"/>
      <c r="FA120" s="178"/>
      <c r="FB120" s="178"/>
      <c r="FC120" s="178"/>
      <c r="FD120" s="178"/>
      <c r="FE120" s="178"/>
      <c r="FF120" s="178"/>
      <c r="FG120" s="178"/>
      <c r="FH120" s="178"/>
      <c r="FI120" s="178"/>
      <c r="FJ120" s="178"/>
      <c r="FK120" s="178"/>
      <c r="FL120" s="178"/>
      <c r="FM120" s="178"/>
      <c r="FN120" s="178"/>
      <c r="FO120" s="178"/>
      <c r="FP120" s="178"/>
      <c r="FQ120" s="178"/>
      <c r="FR120" s="178"/>
      <c r="FS120" s="178"/>
      <c r="FT120" s="178"/>
      <c r="FU120" s="178"/>
      <c r="FV120" s="178"/>
      <c r="FW120" s="178"/>
      <c r="FX120" s="178"/>
      <c r="FY120" s="178"/>
      <c r="FZ120" s="178"/>
      <c r="GA120" s="178"/>
      <c r="GB120" s="178"/>
      <c r="GC120" s="178"/>
      <c r="GD120" s="178"/>
      <c r="GE120" s="178"/>
      <c r="GF120" s="178"/>
      <c r="GG120" s="178"/>
      <c r="GH120" s="178"/>
      <c r="GI120" s="178"/>
      <c r="GJ120" s="178"/>
      <c r="GK120" s="178"/>
      <c r="GL120" s="178"/>
      <c r="GM120" s="178"/>
      <c r="GN120" s="178"/>
      <c r="GO120" s="178"/>
      <c r="GP120" s="178"/>
      <c r="GQ120" s="178"/>
      <c r="GR120" s="178"/>
      <c r="GS120" s="178"/>
      <c r="GT120" s="178"/>
      <c r="GU120" s="178"/>
      <c r="GV120" s="178"/>
      <c r="GW120" s="178"/>
      <c r="GX120" s="178"/>
      <c r="GY120" s="178"/>
      <c r="GZ120" s="178"/>
      <c r="HA120" s="178"/>
      <c r="HB120" s="178"/>
      <c r="HC120" s="178"/>
      <c r="HD120" s="178"/>
      <c r="HE120" s="178"/>
      <c r="HF120" s="178"/>
      <c r="HG120" s="178"/>
      <c r="HH120" s="178"/>
      <c r="HI120" s="178"/>
    </row>
    <row r="121" spans="1:217" s="410" customFormat="1" x14ac:dyDescent="0.2">
      <c r="A121" s="429"/>
      <c r="B121" s="426"/>
      <c r="C121" s="174"/>
      <c r="F121" s="30"/>
      <c r="I121" s="30"/>
      <c r="L121" s="30"/>
      <c r="O121" s="30"/>
      <c r="R121" s="30"/>
      <c r="U121" s="30"/>
      <c r="X121" s="30"/>
      <c r="AA121" s="30"/>
      <c r="AD121" s="30"/>
      <c r="AG121" s="30"/>
      <c r="AJ121" s="30"/>
      <c r="AM121" s="30"/>
      <c r="AP121" s="30"/>
      <c r="AS121" s="30"/>
      <c r="AV121" s="30"/>
      <c r="AY121" s="30"/>
      <c r="BB121" s="30"/>
      <c r="BE121" s="30"/>
      <c r="BH121" s="30"/>
      <c r="BK121" s="30"/>
      <c r="BL121" s="31"/>
      <c r="BM121" s="31"/>
      <c r="BN121" s="31"/>
      <c r="BO121" s="31"/>
      <c r="BP121" s="31"/>
      <c r="BQ121" s="31"/>
      <c r="BR121" s="31"/>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c r="EE121" s="178"/>
      <c r="EF121" s="178"/>
      <c r="EG121" s="178"/>
      <c r="EH121" s="178"/>
      <c r="EI121" s="178"/>
      <c r="EJ121" s="178"/>
      <c r="EK121" s="178"/>
      <c r="EL121" s="178"/>
      <c r="EM121" s="178"/>
      <c r="EN121" s="178"/>
      <c r="EO121" s="178"/>
      <c r="EP121" s="178"/>
      <c r="EQ121" s="178"/>
      <c r="ER121" s="178"/>
      <c r="ES121" s="178"/>
      <c r="ET121" s="178"/>
      <c r="EU121" s="178"/>
      <c r="EV121" s="178"/>
      <c r="EW121" s="178"/>
      <c r="EX121" s="178"/>
      <c r="EY121" s="178"/>
      <c r="EZ121" s="178"/>
      <c r="FA121" s="178"/>
      <c r="FB121" s="178"/>
      <c r="FC121" s="178"/>
      <c r="FD121" s="178"/>
      <c r="FE121" s="178"/>
      <c r="FF121" s="178"/>
      <c r="FG121" s="178"/>
      <c r="FH121" s="178"/>
      <c r="FI121" s="178"/>
      <c r="FJ121" s="178"/>
      <c r="FK121" s="178"/>
      <c r="FL121" s="178"/>
      <c r="FM121" s="178"/>
      <c r="FN121" s="178"/>
      <c r="FO121" s="178"/>
      <c r="FP121" s="178"/>
      <c r="FQ121" s="178"/>
      <c r="FR121" s="178"/>
      <c r="FS121" s="178"/>
      <c r="FT121" s="178"/>
      <c r="FU121" s="178"/>
      <c r="FV121" s="178"/>
      <c r="FW121" s="178"/>
      <c r="FX121" s="178"/>
      <c r="FY121" s="178"/>
      <c r="FZ121" s="178"/>
      <c r="GA121" s="178"/>
      <c r="GB121" s="178"/>
      <c r="GC121" s="178"/>
      <c r="GD121" s="178"/>
      <c r="GE121" s="178"/>
      <c r="GF121" s="178"/>
      <c r="GG121" s="178"/>
      <c r="GH121" s="178"/>
      <c r="GI121" s="178"/>
      <c r="GJ121" s="178"/>
      <c r="GK121" s="178"/>
      <c r="GL121" s="178"/>
      <c r="GM121" s="178"/>
      <c r="GN121" s="178"/>
      <c r="GO121" s="178"/>
      <c r="GP121" s="178"/>
      <c r="GQ121" s="178"/>
      <c r="GR121" s="178"/>
      <c r="GS121" s="178"/>
      <c r="GT121" s="178"/>
      <c r="GU121" s="178"/>
      <c r="GV121" s="178"/>
      <c r="GW121" s="178"/>
      <c r="GX121" s="178"/>
      <c r="GY121" s="178"/>
      <c r="GZ121" s="178"/>
      <c r="HA121" s="178"/>
      <c r="HB121" s="178"/>
      <c r="HC121" s="178"/>
      <c r="HD121" s="178"/>
      <c r="HE121" s="178"/>
      <c r="HF121" s="178"/>
      <c r="HG121" s="178"/>
      <c r="HH121" s="178"/>
      <c r="HI121" s="178"/>
    </row>
    <row r="122" spans="1:217" s="410" customFormat="1" x14ac:dyDescent="0.2">
      <c r="A122" s="429"/>
      <c r="B122" s="426"/>
      <c r="C122" s="174"/>
      <c r="F122" s="30"/>
      <c r="I122" s="30"/>
      <c r="L122" s="30"/>
      <c r="O122" s="30"/>
      <c r="R122" s="30"/>
      <c r="U122" s="30"/>
      <c r="X122" s="30"/>
      <c r="AA122" s="30"/>
      <c r="AD122" s="30"/>
      <c r="AG122" s="30"/>
      <c r="AJ122" s="30"/>
      <c r="AM122" s="30"/>
      <c r="AP122" s="30"/>
      <c r="AS122" s="30"/>
      <c r="AV122" s="30"/>
      <c r="AY122" s="30"/>
      <c r="BB122" s="30"/>
      <c r="BE122" s="30"/>
      <c r="BH122" s="30"/>
      <c r="BK122" s="30"/>
      <c r="BL122" s="31"/>
      <c r="BM122" s="31"/>
      <c r="BN122" s="31"/>
      <c r="BO122" s="31"/>
      <c r="BP122" s="31"/>
      <c r="BQ122" s="31"/>
      <c r="BR122" s="31"/>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c r="FA122" s="178"/>
      <c r="FB122" s="178"/>
      <c r="FC122" s="178"/>
      <c r="FD122" s="178"/>
      <c r="FE122" s="178"/>
      <c r="FF122" s="178"/>
      <c r="FG122" s="178"/>
      <c r="FH122" s="178"/>
      <c r="FI122" s="178"/>
      <c r="FJ122" s="178"/>
      <c r="FK122" s="178"/>
      <c r="FL122" s="178"/>
      <c r="FM122" s="178"/>
      <c r="FN122" s="178"/>
      <c r="FO122" s="178"/>
      <c r="FP122" s="178"/>
      <c r="FQ122" s="178"/>
      <c r="FR122" s="178"/>
      <c r="FS122" s="178"/>
      <c r="FT122" s="178"/>
      <c r="FU122" s="178"/>
      <c r="FV122" s="178"/>
      <c r="FW122" s="178"/>
      <c r="FX122" s="178"/>
      <c r="FY122" s="178"/>
      <c r="FZ122" s="178"/>
      <c r="GA122" s="178"/>
      <c r="GB122" s="178"/>
      <c r="GC122" s="178"/>
      <c r="GD122" s="178"/>
      <c r="GE122" s="178"/>
      <c r="GF122" s="178"/>
      <c r="GG122" s="178"/>
      <c r="GH122" s="178"/>
      <c r="GI122" s="178"/>
      <c r="GJ122" s="178"/>
      <c r="GK122" s="178"/>
      <c r="GL122" s="178"/>
      <c r="GM122" s="178"/>
      <c r="GN122" s="178"/>
      <c r="GO122" s="178"/>
      <c r="GP122" s="178"/>
      <c r="GQ122" s="178"/>
      <c r="GR122" s="178"/>
      <c r="GS122" s="178"/>
      <c r="GT122" s="178"/>
      <c r="GU122" s="178"/>
      <c r="GV122" s="178"/>
      <c r="GW122" s="178"/>
      <c r="GX122" s="178"/>
      <c r="GY122" s="178"/>
      <c r="GZ122" s="178"/>
      <c r="HA122" s="178"/>
      <c r="HB122" s="178"/>
      <c r="HC122" s="178"/>
      <c r="HD122" s="178"/>
      <c r="HE122" s="178"/>
      <c r="HF122" s="178"/>
      <c r="HG122" s="178"/>
      <c r="HH122" s="178"/>
      <c r="HI122" s="178"/>
    </row>
    <row r="123" spans="1:217" s="410" customFormat="1" x14ac:dyDescent="0.2">
      <c r="A123" s="429"/>
      <c r="B123" s="426"/>
      <c r="C123" s="174"/>
      <c r="F123" s="30"/>
      <c r="I123" s="30"/>
      <c r="L123" s="30"/>
      <c r="O123" s="30"/>
      <c r="R123" s="30"/>
      <c r="U123" s="30"/>
      <c r="X123" s="30"/>
      <c r="AA123" s="30"/>
      <c r="AD123" s="30"/>
      <c r="AG123" s="30"/>
      <c r="AJ123" s="30"/>
      <c r="AM123" s="30"/>
      <c r="AP123" s="30"/>
      <c r="AS123" s="30"/>
      <c r="AV123" s="30"/>
      <c r="AY123" s="30"/>
      <c r="BB123" s="30"/>
      <c r="BE123" s="30"/>
      <c r="BH123" s="30"/>
      <c r="BK123" s="30"/>
      <c r="BL123" s="31"/>
      <c r="BM123" s="31"/>
      <c r="BN123" s="31"/>
      <c r="BO123" s="31"/>
      <c r="BP123" s="31"/>
      <c r="BQ123" s="31"/>
      <c r="BR123" s="31"/>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c r="EE123" s="178"/>
      <c r="EF123" s="178"/>
      <c r="EG123" s="178"/>
      <c r="EH123" s="178"/>
      <c r="EI123" s="178"/>
      <c r="EJ123" s="178"/>
      <c r="EK123" s="178"/>
      <c r="EL123" s="178"/>
      <c r="EM123" s="178"/>
      <c r="EN123" s="178"/>
      <c r="EO123" s="178"/>
      <c r="EP123" s="178"/>
      <c r="EQ123" s="178"/>
      <c r="ER123" s="178"/>
      <c r="ES123" s="178"/>
      <c r="ET123" s="178"/>
      <c r="EU123" s="178"/>
      <c r="EV123" s="178"/>
      <c r="EW123" s="178"/>
      <c r="EX123" s="178"/>
      <c r="EY123" s="178"/>
      <c r="EZ123" s="178"/>
      <c r="FA123" s="178"/>
      <c r="FB123" s="178"/>
      <c r="FC123" s="178"/>
      <c r="FD123" s="178"/>
      <c r="FE123" s="178"/>
      <c r="FF123" s="178"/>
      <c r="FG123" s="178"/>
      <c r="FH123" s="178"/>
      <c r="FI123" s="178"/>
      <c r="FJ123" s="178"/>
      <c r="FK123" s="178"/>
      <c r="FL123" s="178"/>
      <c r="FM123" s="178"/>
      <c r="FN123" s="178"/>
      <c r="FO123" s="178"/>
      <c r="FP123" s="178"/>
      <c r="FQ123" s="178"/>
      <c r="FR123" s="178"/>
      <c r="FS123" s="178"/>
      <c r="FT123" s="178"/>
      <c r="FU123" s="178"/>
      <c r="FV123" s="178"/>
      <c r="FW123" s="178"/>
      <c r="FX123" s="178"/>
      <c r="FY123" s="178"/>
      <c r="FZ123" s="178"/>
      <c r="GA123" s="178"/>
      <c r="GB123" s="178"/>
      <c r="GC123" s="178"/>
      <c r="GD123" s="178"/>
      <c r="GE123" s="178"/>
      <c r="GF123" s="178"/>
      <c r="GG123" s="178"/>
      <c r="GH123" s="178"/>
      <c r="GI123" s="178"/>
      <c r="GJ123" s="178"/>
      <c r="GK123" s="178"/>
      <c r="GL123" s="178"/>
      <c r="GM123" s="178"/>
      <c r="GN123" s="178"/>
      <c r="GO123" s="178"/>
      <c r="GP123" s="178"/>
      <c r="GQ123" s="178"/>
      <c r="GR123" s="178"/>
      <c r="GS123" s="178"/>
      <c r="GT123" s="178"/>
      <c r="GU123" s="178"/>
      <c r="GV123" s="178"/>
      <c r="GW123" s="178"/>
      <c r="GX123" s="178"/>
      <c r="GY123" s="178"/>
      <c r="GZ123" s="178"/>
      <c r="HA123" s="178"/>
      <c r="HB123" s="178"/>
      <c r="HC123" s="178"/>
      <c r="HD123" s="178"/>
      <c r="HE123" s="178"/>
      <c r="HF123" s="178"/>
      <c r="HG123" s="178"/>
      <c r="HH123" s="178"/>
      <c r="HI123" s="178"/>
    </row>
    <row r="124" spans="1:217" s="410" customFormat="1" x14ac:dyDescent="0.2">
      <c r="A124" s="429"/>
      <c r="B124" s="426"/>
      <c r="C124" s="174"/>
      <c r="F124" s="30"/>
      <c r="I124" s="30"/>
      <c r="L124" s="30"/>
      <c r="O124" s="30"/>
      <c r="R124" s="30"/>
      <c r="U124" s="30"/>
      <c r="X124" s="30"/>
      <c r="AA124" s="30"/>
      <c r="AD124" s="30"/>
      <c r="AG124" s="30"/>
      <c r="AJ124" s="30"/>
      <c r="AM124" s="30"/>
      <c r="AP124" s="30"/>
      <c r="AS124" s="30"/>
      <c r="AV124" s="30"/>
      <c r="AY124" s="30"/>
      <c r="BB124" s="30"/>
      <c r="BE124" s="30"/>
      <c r="BH124" s="30"/>
      <c r="BK124" s="30"/>
      <c r="BL124" s="31"/>
      <c r="BM124" s="31"/>
      <c r="BN124" s="31"/>
      <c r="BO124" s="31"/>
      <c r="BP124" s="31"/>
      <c r="BQ124" s="31"/>
      <c r="BR124" s="31"/>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c r="FU124" s="178"/>
      <c r="FV124" s="178"/>
      <c r="FW124" s="178"/>
      <c r="FX124" s="178"/>
      <c r="FY124" s="178"/>
      <c r="FZ124" s="178"/>
      <c r="GA124" s="178"/>
      <c r="GB124" s="178"/>
      <c r="GC124" s="178"/>
      <c r="GD124" s="178"/>
      <c r="GE124" s="178"/>
      <c r="GF124" s="178"/>
      <c r="GG124" s="178"/>
      <c r="GH124" s="178"/>
      <c r="GI124" s="178"/>
      <c r="GJ124" s="178"/>
      <c r="GK124" s="178"/>
      <c r="GL124" s="178"/>
      <c r="GM124" s="178"/>
      <c r="GN124" s="178"/>
      <c r="GO124" s="178"/>
      <c r="GP124" s="178"/>
      <c r="GQ124" s="178"/>
      <c r="GR124" s="178"/>
      <c r="GS124" s="178"/>
      <c r="GT124" s="178"/>
      <c r="GU124" s="178"/>
      <c r="GV124" s="178"/>
      <c r="GW124" s="178"/>
      <c r="GX124" s="178"/>
      <c r="GY124" s="178"/>
      <c r="GZ124" s="178"/>
      <c r="HA124" s="178"/>
      <c r="HB124" s="178"/>
      <c r="HC124" s="178"/>
      <c r="HD124" s="178"/>
      <c r="HE124" s="178"/>
      <c r="HF124" s="178"/>
      <c r="HG124" s="178"/>
      <c r="HH124" s="178"/>
      <c r="HI124" s="178"/>
    </row>
    <row r="125" spans="1:217" s="410" customFormat="1" x14ac:dyDescent="0.2">
      <c r="A125" s="429"/>
      <c r="B125" s="426" t="s">
        <v>169</v>
      </c>
      <c r="C125" s="174"/>
      <c r="F125" s="30"/>
      <c r="I125" s="30"/>
      <c r="L125" s="30"/>
      <c r="O125" s="30"/>
      <c r="R125" s="30"/>
      <c r="U125" s="30"/>
      <c r="X125" s="30"/>
      <c r="AA125" s="30"/>
      <c r="AD125" s="30"/>
      <c r="AG125" s="30"/>
      <c r="AJ125" s="30"/>
      <c r="AM125" s="30"/>
      <c r="AP125" s="30"/>
      <c r="AS125" s="30"/>
      <c r="AV125" s="30"/>
      <c r="AY125" s="30"/>
      <c r="BB125" s="30"/>
      <c r="BE125" s="30"/>
      <c r="BH125" s="30"/>
      <c r="BK125" s="30"/>
      <c r="BL125" s="31"/>
      <c r="BM125" s="31"/>
      <c r="BN125" s="31"/>
      <c r="BO125" s="31"/>
      <c r="BP125" s="31"/>
      <c r="BQ125" s="31"/>
      <c r="BR125" s="31"/>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c r="EE125" s="178"/>
      <c r="EF125" s="178"/>
      <c r="EG125" s="178"/>
      <c r="EH125" s="178"/>
      <c r="EI125" s="178"/>
      <c r="EJ125" s="178"/>
      <c r="EK125" s="178"/>
      <c r="EL125" s="178"/>
      <c r="EM125" s="178"/>
      <c r="EN125" s="178"/>
      <c r="EO125" s="178"/>
      <c r="EP125" s="178"/>
      <c r="EQ125" s="178"/>
      <c r="ER125" s="178"/>
      <c r="ES125" s="178"/>
      <c r="ET125" s="178"/>
      <c r="EU125" s="178"/>
      <c r="EV125" s="178"/>
      <c r="EW125" s="178"/>
      <c r="EX125" s="178"/>
      <c r="EY125" s="178"/>
      <c r="EZ125" s="178"/>
      <c r="FA125" s="178"/>
      <c r="FB125" s="178"/>
      <c r="FC125" s="178"/>
      <c r="FD125" s="178"/>
      <c r="FE125" s="178"/>
      <c r="FF125" s="178"/>
      <c r="FG125" s="178"/>
      <c r="FH125" s="178"/>
      <c r="FI125" s="178"/>
      <c r="FJ125" s="178"/>
      <c r="FK125" s="178"/>
      <c r="FL125" s="178"/>
      <c r="FM125" s="178"/>
      <c r="FN125" s="178"/>
      <c r="FO125" s="178"/>
      <c r="FP125" s="178"/>
      <c r="FQ125" s="178"/>
      <c r="FR125" s="178"/>
      <c r="FS125" s="178"/>
      <c r="FT125" s="178"/>
      <c r="FU125" s="178"/>
      <c r="FV125" s="178"/>
      <c r="FW125" s="178"/>
      <c r="FX125" s="178"/>
      <c r="FY125" s="178"/>
      <c r="FZ125" s="178"/>
      <c r="GA125" s="178"/>
      <c r="GB125" s="178"/>
      <c r="GC125" s="178"/>
      <c r="GD125" s="178"/>
      <c r="GE125" s="178"/>
      <c r="GF125" s="178"/>
      <c r="GG125" s="178"/>
      <c r="GH125" s="178"/>
      <c r="GI125" s="178"/>
      <c r="GJ125" s="178"/>
      <c r="GK125" s="178"/>
      <c r="GL125" s="178"/>
      <c r="GM125" s="178"/>
      <c r="GN125" s="178"/>
      <c r="GO125" s="178"/>
      <c r="GP125" s="178"/>
      <c r="GQ125" s="178"/>
      <c r="GR125" s="178"/>
      <c r="GS125" s="178"/>
      <c r="GT125" s="178"/>
      <c r="GU125" s="178"/>
      <c r="GV125" s="178"/>
      <c r="GW125" s="178"/>
      <c r="GX125" s="178"/>
      <c r="GY125" s="178"/>
      <c r="GZ125" s="178"/>
      <c r="HA125" s="178"/>
      <c r="HB125" s="178"/>
      <c r="HC125" s="178"/>
      <c r="HD125" s="178"/>
      <c r="HE125" s="178"/>
      <c r="HF125" s="178"/>
      <c r="HG125" s="178"/>
      <c r="HH125" s="178"/>
      <c r="HI125" s="178"/>
    </row>
    <row r="126" spans="1:217" s="410" customFormat="1" ht="12.75" customHeight="1" x14ac:dyDescent="0.2">
      <c r="A126" s="429"/>
      <c r="B126" s="430" t="s">
        <v>171</v>
      </c>
      <c r="C126" s="174"/>
      <c r="D126" s="1185" t="s">
        <v>86</v>
      </c>
      <c r="E126" s="1185"/>
      <c r="F126" s="1185"/>
      <c r="G126" s="1185"/>
      <c r="H126" s="1185"/>
      <c r="I126" s="1185"/>
      <c r="J126" s="1185"/>
      <c r="K126" s="1185"/>
      <c r="L126" s="1185"/>
      <c r="M126" s="1185"/>
      <c r="N126" s="1185"/>
      <c r="O126" s="1185"/>
      <c r="P126" s="1185"/>
      <c r="Q126" s="1185"/>
      <c r="R126" s="426"/>
      <c r="U126" s="426"/>
      <c r="X126" s="426"/>
      <c r="AA126" s="426"/>
      <c r="AD126" s="426"/>
      <c r="AG126" s="426"/>
      <c r="AJ126" s="426"/>
      <c r="AM126" s="426"/>
      <c r="AP126" s="426"/>
      <c r="AS126" s="426"/>
      <c r="AV126" s="426"/>
      <c r="AY126" s="426"/>
      <c r="BB126" s="426"/>
      <c r="BE126" s="426"/>
      <c r="BH126" s="426"/>
      <c r="BK126" s="426"/>
      <c r="BL126" s="31"/>
      <c r="BM126" s="31"/>
      <c r="BN126" s="31"/>
      <c r="BO126" s="31"/>
      <c r="BP126" s="31"/>
      <c r="BQ126" s="31"/>
      <c r="BR126" s="31"/>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c r="EE126" s="178"/>
      <c r="EF126" s="178"/>
      <c r="EG126" s="178"/>
      <c r="EH126" s="178"/>
      <c r="EI126" s="178"/>
      <c r="EJ126" s="178"/>
      <c r="EK126" s="178"/>
      <c r="EL126" s="178"/>
      <c r="EM126" s="178"/>
      <c r="EN126" s="178"/>
      <c r="EO126" s="178"/>
      <c r="EP126" s="178"/>
      <c r="EQ126" s="178"/>
      <c r="ER126" s="178"/>
      <c r="ES126" s="178"/>
      <c r="ET126" s="178"/>
      <c r="EU126" s="178"/>
      <c r="EV126" s="178"/>
      <c r="EW126" s="178"/>
      <c r="EX126" s="178"/>
      <c r="EY126" s="178"/>
      <c r="EZ126" s="178"/>
      <c r="FA126" s="178"/>
      <c r="FB126" s="178"/>
      <c r="FC126" s="178"/>
      <c r="FD126" s="178"/>
      <c r="FE126" s="178"/>
      <c r="FF126" s="178"/>
      <c r="FG126" s="178"/>
      <c r="FH126" s="178"/>
      <c r="FI126" s="178"/>
      <c r="FJ126" s="178"/>
      <c r="FK126" s="178"/>
      <c r="FL126" s="178"/>
      <c r="FM126" s="178"/>
      <c r="FN126" s="178"/>
      <c r="FO126" s="178"/>
      <c r="FP126" s="178"/>
      <c r="FQ126" s="178"/>
      <c r="FR126" s="178"/>
      <c r="FS126" s="178"/>
      <c r="FT126" s="178"/>
      <c r="FU126" s="178"/>
      <c r="FV126" s="178"/>
      <c r="FW126" s="178"/>
      <c r="FX126" s="178"/>
      <c r="FY126" s="178"/>
      <c r="FZ126" s="178"/>
      <c r="GA126" s="178"/>
      <c r="GB126" s="178"/>
      <c r="GC126" s="178"/>
      <c r="GD126" s="178"/>
      <c r="GE126" s="178"/>
      <c r="GF126" s="178"/>
      <c r="GG126" s="178"/>
      <c r="GH126" s="178"/>
      <c r="GI126" s="178"/>
      <c r="GJ126" s="178"/>
      <c r="GK126" s="178"/>
      <c r="GL126" s="178"/>
      <c r="GM126" s="178"/>
      <c r="GN126" s="178"/>
      <c r="GO126" s="178"/>
      <c r="GP126" s="178"/>
      <c r="GQ126" s="178"/>
      <c r="GR126" s="178"/>
      <c r="GS126" s="178"/>
      <c r="GT126" s="178"/>
      <c r="GU126" s="178"/>
      <c r="GV126" s="178"/>
      <c r="GW126" s="178"/>
      <c r="GX126" s="178"/>
      <c r="GY126" s="178"/>
      <c r="GZ126" s="178"/>
      <c r="HA126" s="178"/>
      <c r="HB126" s="178"/>
      <c r="HC126" s="178"/>
      <c r="HD126" s="178"/>
      <c r="HE126" s="178"/>
      <c r="HF126" s="178"/>
      <c r="HG126" s="178"/>
      <c r="HH126" s="178"/>
      <c r="HI126" s="178"/>
    </row>
    <row r="127" spans="1:217" s="410" customFormat="1" ht="53.25" customHeight="1" x14ac:dyDescent="0.2">
      <c r="A127" s="429"/>
      <c r="B127" s="600" t="s">
        <v>346</v>
      </c>
      <c r="C127" s="174"/>
      <c r="D127" s="1185" t="s">
        <v>362</v>
      </c>
      <c r="E127" s="1185"/>
      <c r="F127" s="1185"/>
      <c r="G127" s="1185"/>
      <c r="H127" s="1185"/>
      <c r="I127" s="1185"/>
      <c r="J127" s="1185"/>
      <c r="K127" s="1185"/>
      <c r="L127" s="1185"/>
      <c r="M127" s="1185"/>
      <c r="N127" s="1185"/>
      <c r="O127" s="1185"/>
      <c r="P127" s="1185"/>
      <c r="Q127" s="1185"/>
      <c r="R127" s="426"/>
      <c r="U127" s="426"/>
      <c r="X127" s="426"/>
      <c r="AA127" s="426"/>
      <c r="AD127" s="426"/>
      <c r="AG127" s="426"/>
      <c r="AJ127" s="426"/>
      <c r="AM127" s="426"/>
      <c r="AP127" s="426"/>
      <c r="AS127" s="426"/>
      <c r="AV127" s="426"/>
      <c r="AY127" s="426"/>
      <c r="BB127" s="426"/>
      <c r="BE127" s="426"/>
      <c r="BH127" s="426"/>
      <c r="BK127" s="426"/>
      <c r="BL127" s="31"/>
      <c r="BM127" s="31"/>
      <c r="BN127" s="31"/>
      <c r="BO127" s="31"/>
      <c r="BP127" s="31"/>
      <c r="BQ127" s="31"/>
      <c r="BR127" s="31"/>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c r="EE127" s="178"/>
      <c r="EF127" s="178"/>
      <c r="EG127" s="178"/>
      <c r="EH127" s="178"/>
      <c r="EI127" s="178"/>
      <c r="EJ127" s="178"/>
      <c r="EK127" s="178"/>
      <c r="EL127" s="178"/>
      <c r="EM127" s="178"/>
      <c r="EN127" s="178"/>
      <c r="EO127" s="178"/>
      <c r="EP127" s="178"/>
      <c r="EQ127" s="178"/>
      <c r="ER127" s="178"/>
      <c r="ES127" s="178"/>
      <c r="ET127" s="178"/>
      <c r="EU127" s="178"/>
      <c r="EV127" s="178"/>
      <c r="EW127" s="178"/>
      <c r="EX127" s="178"/>
      <c r="EY127" s="178"/>
      <c r="EZ127" s="178"/>
      <c r="FA127" s="178"/>
      <c r="FB127" s="178"/>
      <c r="FC127" s="178"/>
      <c r="FD127" s="178"/>
      <c r="FE127" s="178"/>
      <c r="FF127" s="178"/>
      <c r="FG127" s="178"/>
      <c r="FH127" s="178"/>
      <c r="FI127" s="178"/>
      <c r="FJ127" s="178"/>
      <c r="FK127" s="178"/>
      <c r="FL127" s="178"/>
      <c r="FM127" s="178"/>
      <c r="FN127" s="178"/>
      <c r="FO127" s="178"/>
      <c r="FP127" s="178"/>
      <c r="FQ127" s="178"/>
      <c r="FR127" s="178"/>
      <c r="FS127" s="178"/>
      <c r="FT127" s="178"/>
      <c r="FU127" s="178"/>
      <c r="FV127" s="178"/>
      <c r="FW127" s="178"/>
      <c r="FX127" s="178"/>
      <c r="FY127" s="178"/>
      <c r="FZ127" s="178"/>
      <c r="GA127" s="178"/>
      <c r="GB127" s="178"/>
      <c r="GC127" s="178"/>
      <c r="GD127" s="178"/>
      <c r="GE127" s="178"/>
      <c r="GF127" s="178"/>
      <c r="GG127" s="178"/>
      <c r="GH127" s="178"/>
      <c r="GI127" s="178"/>
      <c r="GJ127" s="178"/>
      <c r="GK127" s="178"/>
      <c r="GL127" s="178"/>
      <c r="GM127" s="178"/>
      <c r="GN127" s="178"/>
      <c r="GO127" s="178"/>
      <c r="GP127" s="178"/>
      <c r="GQ127" s="178"/>
      <c r="GR127" s="178"/>
      <c r="GS127" s="178"/>
      <c r="GT127" s="178"/>
      <c r="GU127" s="178"/>
      <c r="GV127" s="178"/>
      <c r="GW127" s="178"/>
      <c r="GX127" s="178"/>
      <c r="GY127" s="178"/>
      <c r="GZ127" s="178"/>
      <c r="HA127" s="178"/>
      <c r="HB127" s="178"/>
      <c r="HC127" s="178"/>
      <c r="HD127" s="178"/>
      <c r="HE127" s="178"/>
      <c r="HF127" s="178"/>
      <c r="HG127" s="178"/>
      <c r="HH127" s="178"/>
      <c r="HI127" s="178"/>
    </row>
    <row r="128" spans="1:217" s="410" customFormat="1" ht="54" customHeight="1" x14ac:dyDescent="0.2">
      <c r="A128" s="429"/>
      <c r="B128" s="600" t="s">
        <v>68</v>
      </c>
      <c r="C128" s="174"/>
      <c r="D128" s="1160" t="s">
        <v>363</v>
      </c>
      <c r="E128" s="1161"/>
      <c r="F128" s="1161"/>
      <c r="G128" s="1161"/>
      <c r="H128" s="1161"/>
      <c r="I128" s="1161"/>
      <c r="J128" s="1161"/>
      <c r="K128" s="1161"/>
      <c r="L128" s="1161"/>
      <c r="M128" s="1161"/>
      <c r="N128" s="1161"/>
      <c r="O128" s="1161"/>
      <c r="P128" s="1161"/>
      <c r="Q128" s="1162"/>
      <c r="R128" s="426"/>
      <c r="U128" s="426"/>
      <c r="X128" s="426"/>
      <c r="AA128" s="426"/>
      <c r="AD128" s="426"/>
      <c r="AG128" s="426"/>
      <c r="AJ128" s="426"/>
      <c r="AM128" s="426"/>
      <c r="AP128" s="426"/>
      <c r="AS128" s="426"/>
      <c r="AV128" s="426"/>
      <c r="AY128" s="426"/>
      <c r="BB128" s="426"/>
      <c r="BE128" s="426"/>
      <c r="BH128" s="426"/>
      <c r="BK128" s="426"/>
      <c r="BL128" s="31"/>
      <c r="BM128" s="31"/>
      <c r="BN128" s="31"/>
      <c r="BO128" s="31"/>
      <c r="BP128" s="31"/>
      <c r="BQ128" s="31"/>
      <c r="BR128" s="31"/>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c r="EE128" s="178"/>
      <c r="EF128" s="178"/>
      <c r="EG128" s="178"/>
      <c r="EH128" s="178"/>
      <c r="EI128" s="178"/>
      <c r="EJ128" s="178"/>
      <c r="EK128" s="178"/>
      <c r="EL128" s="178"/>
      <c r="EM128" s="178"/>
      <c r="EN128" s="178"/>
      <c r="EO128" s="178"/>
      <c r="EP128" s="178"/>
      <c r="EQ128" s="178"/>
      <c r="ER128" s="178"/>
      <c r="ES128" s="178"/>
      <c r="ET128" s="178"/>
      <c r="EU128" s="178"/>
      <c r="EV128" s="178"/>
      <c r="EW128" s="178"/>
      <c r="EX128" s="178"/>
      <c r="EY128" s="178"/>
      <c r="EZ128" s="178"/>
      <c r="FA128" s="178"/>
      <c r="FB128" s="178"/>
      <c r="FC128" s="178"/>
      <c r="FD128" s="178"/>
      <c r="FE128" s="178"/>
      <c r="FF128" s="178"/>
      <c r="FG128" s="178"/>
      <c r="FH128" s="178"/>
      <c r="FI128" s="178"/>
      <c r="FJ128" s="178"/>
      <c r="FK128" s="178"/>
      <c r="FL128" s="178"/>
      <c r="FM128" s="178"/>
      <c r="FN128" s="178"/>
      <c r="FO128" s="178"/>
      <c r="FP128" s="178"/>
      <c r="FQ128" s="178"/>
      <c r="FR128" s="178"/>
      <c r="FS128" s="178"/>
      <c r="FT128" s="178"/>
      <c r="FU128" s="178"/>
      <c r="FV128" s="178"/>
      <c r="FW128" s="178"/>
      <c r="FX128" s="178"/>
      <c r="FY128" s="178"/>
      <c r="FZ128" s="178"/>
      <c r="GA128" s="178"/>
      <c r="GB128" s="178"/>
      <c r="GC128" s="178"/>
      <c r="GD128" s="178"/>
      <c r="GE128" s="178"/>
      <c r="GF128" s="178"/>
      <c r="GG128" s="178"/>
      <c r="GH128" s="178"/>
      <c r="GI128" s="178"/>
      <c r="GJ128" s="178"/>
      <c r="GK128" s="178"/>
      <c r="GL128" s="178"/>
      <c r="GM128" s="178"/>
      <c r="GN128" s="178"/>
      <c r="GO128" s="178"/>
      <c r="GP128" s="178"/>
      <c r="GQ128" s="178"/>
      <c r="GR128" s="178"/>
      <c r="GS128" s="178"/>
      <c r="GT128" s="178"/>
      <c r="GU128" s="178"/>
      <c r="GV128" s="178"/>
      <c r="GW128" s="178"/>
      <c r="GX128" s="178"/>
      <c r="GY128" s="178"/>
      <c r="GZ128" s="178"/>
      <c r="HA128" s="178"/>
      <c r="HB128" s="178"/>
      <c r="HC128" s="178"/>
      <c r="HD128" s="178"/>
      <c r="HE128" s="178"/>
      <c r="HF128" s="178"/>
      <c r="HG128" s="178"/>
      <c r="HH128" s="178"/>
      <c r="HI128" s="178"/>
    </row>
    <row r="129" spans="1:217" s="410" customFormat="1" ht="81" customHeight="1" x14ac:dyDescent="0.2">
      <c r="A129" s="429"/>
      <c r="B129" s="600" t="s">
        <v>170</v>
      </c>
      <c r="C129" s="174"/>
      <c r="D129" s="1160" t="s">
        <v>364</v>
      </c>
      <c r="E129" s="1161"/>
      <c r="F129" s="1161"/>
      <c r="G129" s="1161"/>
      <c r="H129" s="1161"/>
      <c r="I129" s="1161"/>
      <c r="J129" s="1161"/>
      <c r="K129" s="1161"/>
      <c r="L129" s="1161"/>
      <c r="M129" s="1161"/>
      <c r="N129" s="1161"/>
      <c r="O129" s="1161"/>
      <c r="P129" s="1161"/>
      <c r="Q129" s="1162"/>
      <c r="R129" s="426"/>
      <c r="U129" s="426"/>
      <c r="X129" s="426"/>
      <c r="AA129" s="426"/>
      <c r="AD129" s="426"/>
      <c r="AG129" s="426"/>
      <c r="AJ129" s="426"/>
      <c r="AM129" s="426"/>
      <c r="AP129" s="426"/>
      <c r="AS129" s="426"/>
      <c r="AV129" s="426"/>
      <c r="AY129" s="426"/>
      <c r="BB129" s="426"/>
      <c r="BE129" s="426"/>
      <c r="BH129" s="426"/>
      <c r="BK129" s="426"/>
      <c r="BL129" s="31"/>
      <c r="BM129" s="31"/>
      <c r="BN129" s="31"/>
      <c r="BO129" s="31"/>
      <c r="BP129" s="31"/>
      <c r="BQ129" s="31"/>
      <c r="BR129" s="31"/>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c r="EE129" s="178"/>
      <c r="EF129" s="178"/>
      <c r="EG129" s="178"/>
      <c r="EH129" s="178"/>
      <c r="EI129" s="178"/>
      <c r="EJ129" s="178"/>
      <c r="EK129" s="178"/>
      <c r="EL129" s="178"/>
      <c r="EM129" s="178"/>
      <c r="EN129" s="178"/>
      <c r="EO129" s="178"/>
      <c r="EP129" s="178"/>
      <c r="EQ129" s="178"/>
      <c r="ER129" s="178"/>
      <c r="ES129" s="178"/>
      <c r="ET129" s="178"/>
      <c r="EU129" s="178"/>
      <c r="EV129" s="178"/>
      <c r="EW129" s="178"/>
      <c r="EX129" s="178"/>
      <c r="EY129" s="178"/>
      <c r="EZ129" s="178"/>
      <c r="FA129" s="178"/>
      <c r="FB129" s="178"/>
      <c r="FC129" s="178"/>
      <c r="FD129" s="178"/>
      <c r="FE129" s="178"/>
      <c r="FF129" s="178"/>
      <c r="FG129" s="178"/>
      <c r="FH129" s="178"/>
      <c r="FI129" s="178"/>
      <c r="FJ129" s="178"/>
      <c r="FK129" s="178"/>
      <c r="FL129" s="178"/>
      <c r="FM129" s="178"/>
      <c r="FN129" s="178"/>
      <c r="FO129" s="178"/>
      <c r="FP129" s="178"/>
      <c r="FQ129" s="178"/>
      <c r="FR129" s="178"/>
      <c r="FS129" s="178"/>
      <c r="FT129" s="178"/>
      <c r="FU129" s="178"/>
      <c r="FV129" s="178"/>
      <c r="FW129" s="178"/>
      <c r="FX129" s="178"/>
      <c r="FY129" s="178"/>
      <c r="FZ129" s="178"/>
      <c r="GA129" s="178"/>
      <c r="GB129" s="178"/>
      <c r="GC129" s="178"/>
      <c r="GD129" s="178"/>
      <c r="GE129" s="178"/>
      <c r="GF129" s="178"/>
      <c r="GG129" s="178"/>
      <c r="GH129" s="178"/>
      <c r="GI129" s="178"/>
      <c r="GJ129" s="178"/>
      <c r="GK129" s="178"/>
      <c r="GL129" s="178"/>
      <c r="GM129" s="178"/>
      <c r="GN129" s="178"/>
      <c r="GO129" s="178"/>
      <c r="GP129" s="178"/>
      <c r="GQ129" s="178"/>
      <c r="GR129" s="178"/>
      <c r="GS129" s="178"/>
      <c r="GT129" s="178"/>
      <c r="GU129" s="178"/>
      <c r="GV129" s="178"/>
      <c r="GW129" s="178"/>
      <c r="GX129" s="178"/>
      <c r="GY129" s="178"/>
      <c r="GZ129" s="178"/>
      <c r="HA129" s="178"/>
      <c r="HB129" s="178"/>
      <c r="HC129" s="178"/>
      <c r="HD129" s="178"/>
      <c r="HE129" s="178"/>
      <c r="HF129" s="178"/>
      <c r="HG129" s="178"/>
      <c r="HH129" s="178"/>
      <c r="HI129" s="178"/>
    </row>
    <row r="130" spans="1:217" s="410" customFormat="1" ht="35.25" customHeight="1" x14ac:dyDescent="0.2">
      <c r="A130" s="429"/>
      <c r="B130" s="430" t="s">
        <v>173</v>
      </c>
      <c r="C130" s="174"/>
      <c r="D130" s="1185" t="s">
        <v>172</v>
      </c>
      <c r="E130" s="1185"/>
      <c r="F130" s="1185"/>
      <c r="G130" s="1185"/>
      <c r="H130" s="1185"/>
      <c r="I130" s="1185"/>
      <c r="J130" s="1185"/>
      <c r="K130" s="1185"/>
      <c r="L130" s="1185"/>
      <c r="M130" s="1185"/>
      <c r="N130" s="1185"/>
      <c r="O130" s="1185"/>
      <c r="P130" s="1185"/>
      <c r="Q130" s="1185"/>
      <c r="R130" s="426"/>
      <c r="U130" s="426"/>
      <c r="X130" s="426"/>
      <c r="AA130" s="426"/>
      <c r="AD130" s="426"/>
      <c r="AG130" s="426"/>
      <c r="AJ130" s="426"/>
      <c r="AM130" s="426"/>
      <c r="AP130" s="426"/>
      <c r="AS130" s="426"/>
      <c r="AV130" s="426"/>
      <c r="AY130" s="426"/>
      <c r="BB130" s="426"/>
      <c r="BE130" s="426"/>
      <c r="BH130" s="426"/>
      <c r="BK130" s="426"/>
      <c r="BL130" s="31"/>
      <c r="BM130" s="31"/>
      <c r="BN130" s="31"/>
      <c r="BO130" s="31"/>
      <c r="BP130" s="31"/>
      <c r="BQ130" s="31"/>
      <c r="BR130" s="31"/>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c r="EE130" s="178"/>
      <c r="EF130" s="178"/>
      <c r="EG130" s="178"/>
      <c r="EH130" s="178"/>
      <c r="EI130" s="178"/>
      <c r="EJ130" s="178"/>
      <c r="EK130" s="178"/>
      <c r="EL130" s="178"/>
      <c r="EM130" s="178"/>
      <c r="EN130" s="178"/>
      <c r="EO130" s="178"/>
      <c r="EP130" s="178"/>
      <c r="EQ130" s="178"/>
      <c r="ER130" s="178"/>
      <c r="ES130" s="178"/>
      <c r="ET130" s="178"/>
      <c r="EU130" s="178"/>
      <c r="EV130" s="178"/>
      <c r="EW130" s="178"/>
      <c r="EX130" s="178"/>
      <c r="EY130" s="178"/>
      <c r="EZ130" s="178"/>
      <c r="FA130" s="178"/>
      <c r="FB130" s="178"/>
      <c r="FC130" s="178"/>
      <c r="FD130" s="178"/>
      <c r="FE130" s="178"/>
      <c r="FF130" s="178"/>
      <c r="FG130" s="178"/>
      <c r="FH130" s="178"/>
      <c r="FI130" s="178"/>
      <c r="FJ130" s="178"/>
      <c r="FK130" s="178"/>
      <c r="FL130" s="178"/>
      <c r="FM130" s="178"/>
      <c r="FN130" s="178"/>
      <c r="FO130" s="178"/>
      <c r="FP130" s="178"/>
      <c r="FQ130" s="178"/>
      <c r="FR130" s="178"/>
      <c r="FS130" s="178"/>
      <c r="FT130" s="178"/>
      <c r="FU130" s="178"/>
      <c r="FV130" s="178"/>
      <c r="FW130" s="178"/>
      <c r="FX130" s="178"/>
      <c r="FY130" s="178"/>
      <c r="FZ130" s="178"/>
      <c r="GA130" s="178"/>
      <c r="GB130" s="178"/>
      <c r="GC130" s="178"/>
      <c r="GD130" s="178"/>
      <c r="GE130" s="178"/>
      <c r="GF130" s="178"/>
      <c r="GG130" s="178"/>
      <c r="GH130" s="178"/>
      <c r="GI130" s="178"/>
      <c r="GJ130" s="178"/>
      <c r="GK130" s="178"/>
      <c r="GL130" s="178"/>
      <c r="GM130" s="178"/>
      <c r="GN130" s="178"/>
      <c r="GO130" s="178"/>
      <c r="GP130" s="178"/>
      <c r="GQ130" s="178"/>
      <c r="GR130" s="178"/>
      <c r="GS130" s="178"/>
      <c r="GT130" s="178"/>
      <c r="GU130" s="178"/>
      <c r="GV130" s="178"/>
      <c r="GW130" s="178"/>
      <c r="GX130" s="178"/>
      <c r="GY130" s="178"/>
      <c r="GZ130" s="178"/>
      <c r="HA130" s="178"/>
      <c r="HB130" s="178"/>
      <c r="HC130" s="178"/>
      <c r="HD130" s="178"/>
      <c r="HE130" s="178"/>
      <c r="HF130" s="178"/>
      <c r="HG130" s="178"/>
      <c r="HH130" s="178"/>
      <c r="HI130" s="178"/>
    </row>
    <row r="131" spans="1:217" s="410" customFormat="1" ht="39" customHeight="1" x14ac:dyDescent="0.2">
      <c r="A131" s="429"/>
      <c r="B131" s="430" t="s">
        <v>174</v>
      </c>
      <c r="C131" s="174"/>
      <c r="D131" s="1185" t="s">
        <v>175</v>
      </c>
      <c r="E131" s="1185"/>
      <c r="F131" s="1185"/>
      <c r="G131" s="1185"/>
      <c r="H131" s="1185"/>
      <c r="I131" s="1185"/>
      <c r="J131" s="1185"/>
      <c r="K131" s="1185"/>
      <c r="L131" s="1185"/>
      <c r="M131" s="1185"/>
      <c r="N131" s="1185"/>
      <c r="O131" s="1185"/>
      <c r="P131" s="1185"/>
      <c r="Q131" s="1185"/>
      <c r="R131" s="426"/>
      <c r="U131" s="426"/>
      <c r="X131" s="426"/>
      <c r="AA131" s="426"/>
      <c r="AD131" s="426"/>
      <c r="AG131" s="426"/>
      <c r="AJ131" s="426"/>
      <c r="AM131" s="426"/>
      <c r="AP131" s="426"/>
      <c r="AS131" s="426"/>
      <c r="AV131" s="426"/>
      <c r="AY131" s="426"/>
      <c r="BB131" s="426"/>
      <c r="BE131" s="426"/>
      <c r="BH131" s="426"/>
      <c r="BK131" s="426"/>
      <c r="BL131" s="31"/>
      <c r="BM131" s="31"/>
      <c r="BN131" s="31"/>
      <c r="BO131" s="31"/>
      <c r="BP131" s="31"/>
      <c r="BQ131" s="31"/>
      <c r="BR131" s="31"/>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c r="EE131" s="178"/>
      <c r="EF131" s="178"/>
      <c r="EG131" s="178"/>
      <c r="EH131" s="178"/>
      <c r="EI131" s="178"/>
      <c r="EJ131" s="178"/>
      <c r="EK131" s="178"/>
      <c r="EL131" s="178"/>
      <c r="EM131" s="178"/>
      <c r="EN131" s="178"/>
      <c r="EO131" s="178"/>
      <c r="EP131" s="178"/>
      <c r="EQ131" s="178"/>
      <c r="ER131" s="178"/>
      <c r="ES131" s="178"/>
      <c r="ET131" s="178"/>
      <c r="EU131" s="178"/>
      <c r="EV131" s="178"/>
      <c r="EW131" s="178"/>
      <c r="EX131" s="178"/>
      <c r="EY131" s="178"/>
      <c r="EZ131" s="178"/>
      <c r="FA131" s="178"/>
      <c r="FB131" s="178"/>
      <c r="FC131" s="178"/>
      <c r="FD131" s="178"/>
      <c r="FE131" s="178"/>
      <c r="FF131" s="178"/>
      <c r="FG131" s="178"/>
      <c r="FH131" s="178"/>
      <c r="FI131" s="178"/>
      <c r="FJ131" s="178"/>
      <c r="FK131" s="178"/>
      <c r="FL131" s="178"/>
      <c r="FM131" s="178"/>
      <c r="FN131" s="178"/>
      <c r="FO131" s="178"/>
      <c r="FP131" s="178"/>
      <c r="FQ131" s="178"/>
      <c r="FR131" s="178"/>
      <c r="FS131" s="178"/>
      <c r="FT131" s="178"/>
      <c r="FU131" s="178"/>
      <c r="FV131" s="178"/>
      <c r="FW131" s="178"/>
      <c r="FX131" s="178"/>
      <c r="FY131" s="178"/>
      <c r="FZ131" s="178"/>
      <c r="GA131" s="178"/>
      <c r="GB131" s="178"/>
      <c r="GC131" s="178"/>
      <c r="GD131" s="178"/>
      <c r="GE131" s="178"/>
      <c r="GF131" s="178"/>
      <c r="GG131" s="178"/>
      <c r="GH131" s="178"/>
      <c r="GI131" s="178"/>
      <c r="GJ131" s="178"/>
      <c r="GK131" s="178"/>
      <c r="GL131" s="178"/>
      <c r="GM131" s="178"/>
      <c r="GN131" s="178"/>
      <c r="GO131" s="178"/>
      <c r="GP131" s="178"/>
      <c r="GQ131" s="178"/>
      <c r="GR131" s="178"/>
      <c r="GS131" s="178"/>
      <c r="GT131" s="178"/>
      <c r="GU131" s="178"/>
      <c r="GV131" s="178"/>
      <c r="GW131" s="178"/>
      <c r="GX131" s="178"/>
      <c r="GY131" s="178"/>
      <c r="GZ131" s="178"/>
      <c r="HA131" s="178"/>
      <c r="HB131" s="178"/>
      <c r="HC131" s="178"/>
      <c r="HD131" s="178"/>
      <c r="HE131" s="178"/>
      <c r="HF131" s="178"/>
      <c r="HG131" s="178"/>
      <c r="HH131" s="178"/>
      <c r="HI131" s="178"/>
    </row>
    <row r="132" spans="1:217" s="410" customFormat="1" ht="28.5" customHeight="1" x14ac:dyDescent="0.2">
      <c r="A132" s="429"/>
      <c r="B132" s="430" t="s">
        <v>177</v>
      </c>
      <c r="C132" s="174"/>
      <c r="D132" s="1185" t="s">
        <v>176</v>
      </c>
      <c r="E132" s="1185"/>
      <c r="F132" s="1185"/>
      <c r="G132" s="1185"/>
      <c r="H132" s="1185"/>
      <c r="I132" s="1185"/>
      <c r="J132" s="1185"/>
      <c r="K132" s="1185"/>
      <c r="L132" s="1185"/>
      <c r="M132" s="1185"/>
      <c r="N132" s="1185"/>
      <c r="O132" s="1185"/>
      <c r="P132" s="1185"/>
      <c r="Q132" s="1185"/>
      <c r="R132" s="426"/>
      <c r="U132" s="426"/>
      <c r="X132" s="426"/>
      <c r="AA132" s="426"/>
      <c r="AD132" s="426"/>
      <c r="AG132" s="426"/>
      <c r="AJ132" s="426"/>
      <c r="AM132" s="426"/>
      <c r="AP132" s="426"/>
      <c r="AS132" s="426"/>
      <c r="AV132" s="426"/>
      <c r="AY132" s="426"/>
      <c r="BB132" s="426"/>
      <c r="BE132" s="426"/>
      <c r="BH132" s="426"/>
      <c r="BK132" s="426"/>
      <c r="BL132" s="31"/>
      <c r="BM132" s="31"/>
      <c r="BN132" s="31"/>
      <c r="BO132" s="31"/>
      <c r="BP132" s="31"/>
      <c r="BQ132" s="31"/>
      <c r="BR132" s="31"/>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c r="EE132" s="178"/>
      <c r="EF132" s="178"/>
      <c r="EG132" s="178"/>
      <c r="EH132" s="178"/>
      <c r="EI132" s="178"/>
      <c r="EJ132" s="178"/>
      <c r="EK132" s="178"/>
      <c r="EL132" s="178"/>
      <c r="EM132" s="178"/>
      <c r="EN132" s="178"/>
      <c r="EO132" s="178"/>
      <c r="EP132" s="178"/>
      <c r="EQ132" s="178"/>
      <c r="ER132" s="178"/>
      <c r="ES132" s="178"/>
      <c r="ET132" s="178"/>
      <c r="EU132" s="178"/>
      <c r="EV132" s="178"/>
      <c r="EW132" s="178"/>
      <c r="EX132" s="178"/>
      <c r="EY132" s="178"/>
      <c r="EZ132" s="178"/>
      <c r="FA132" s="178"/>
      <c r="FB132" s="178"/>
      <c r="FC132" s="178"/>
      <c r="FD132" s="178"/>
      <c r="FE132" s="178"/>
      <c r="FF132" s="178"/>
      <c r="FG132" s="178"/>
      <c r="FH132" s="178"/>
      <c r="FI132" s="178"/>
      <c r="FJ132" s="178"/>
      <c r="FK132" s="178"/>
      <c r="FL132" s="178"/>
      <c r="FM132" s="178"/>
      <c r="FN132" s="178"/>
      <c r="FO132" s="178"/>
      <c r="FP132" s="178"/>
      <c r="FQ132" s="178"/>
      <c r="FR132" s="178"/>
      <c r="FS132" s="178"/>
      <c r="FT132" s="178"/>
      <c r="FU132" s="178"/>
      <c r="FV132" s="178"/>
      <c r="FW132" s="178"/>
      <c r="FX132" s="178"/>
      <c r="FY132" s="178"/>
      <c r="FZ132" s="178"/>
      <c r="GA132" s="178"/>
      <c r="GB132" s="178"/>
      <c r="GC132" s="178"/>
      <c r="GD132" s="178"/>
      <c r="GE132" s="178"/>
      <c r="GF132" s="178"/>
      <c r="GG132" s="178"/>
      <c r="GH132" s="178"/>
      <c r="GI132" s="178"/>
      <c r="GJ132" s="178"/>
      <c r="GK132" s="178"/>
      <c r="GL132" s="178"/>
      <c r="GM132" s="178"/>
      <c r="GN132" s="178"/>
      <c r="GO132" s="178"/>
      <c r="GP132" s="178"/>
      <c r="GQ132" s="178"/>
      <c r="GR132" s="178"/>
      <c r="GS132" s="178"/>
      <c r="GT132" s="178"/>
      <c r="GU132" s="178"/>
      <c r="GV132" s="178"/>
      <c r="GW132" s="178"/>
      <c r="GX132" s="178"/>
      <c r="GY132" s="178"/>
      <c r="GZ132" s="178"/>
      <c r="HA132" s="178"/>
      <c r="HB132" s="178"/>
      <c r="HC132" s="178"/>
      <c r="HD132" s="178"/>
      <c r="HE132" s="178"/>
      <c r="HF132" s="178"/>
      <c r="HG132" s="178"/>
      <c r="HH132" s="178"/>
      <c r="HI132" s="178"/>
    </row>
    <row r="133" spans="1:217" s="410" customFormat="1" ht="30" customHeight="1" x14ac:dyDescent="0.2">
      <c r="A133" s="429"/>
      <c r="B133" s="430" t="s">
        <v>179</v>
      </c>
      <c r="C133" s="174"/>
      <c r="D133" s="1185" t="s">
        <v>178</v>
      </c>
      <c r="E133" s="1185"/>
      <c r="F133" s="1185"/>
      <c r="G133" s="1185"/>
      <c r="H133" s="1185"/>
      <c r="I133" s="1185"/>
      <c r="J133" s="1185"/>
      <c r="K133" s="1185"/>
      <c r="L133" s="1185"/>
      <c r="M133" s="1185"/>
      <c r="N133" s="1185"/>
      <c r="O133" s="1185"/>
      <c r="P133" s="1185"/>
      <c r="Q133" s="1185"/>
      <c r="R133" s="426"/>
      <c r="U133" s="426"/>
      <c r="X133" s="426"/>
      <c r="AA133" s="426"/>
      <c r="AD133" s="426"/>
      <c r="AG133" s="426"/>
      <c r="AJ133" s="426"/>
      <c r="AM133" s="426"/>
      <c r="AP133" s="426"/>
      <c r="AS133" s="426"/>
      <c r="AV133" s="426"/>
      <c r="AY133" s="426"/>
      <c r="BB133" s="426"/>
      <c r="BE133" s="426"/>
      <c r="BH133" s="426"/>
      <c r="BK133" s="426"/>
      <c r="BL133" s="31"/>
      <c r="BM133" s="31"/>
      <c r="BN133" s="31"/>
      <c r="BO133" s="31"/>
      <c r="BP133" s="31"/>
      <c r="BQ133" s="31"/>
      <c r="BR133" s="31"/>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c r="EE133" s="178"/>
      <c r="EF133" s="178"/>
      <c r="EG133" s="178"/>
      <c r="EH133" s="178"/>
      <c r="EI133" s="178"/>
      <c r="EJ133" s="178"/>
      <c r="EK133" s="178"/>
      <c r="EL133" s="178"/>
      <c r="EM133" s="178"/>
      <c r="EN133" s="178"/>
      <c r="EO133" s="178"/>
      <c r="EP133" s="178"/>
      <c r="EQ133" s="178"/>
      <c r="ER133" s="178"/>
      <c r="ES133" s="178"/>
      <c r="ET133" s="178"/>
      <c r="EU133" s="178"/>
      <c r="EV133" s="178"/>
      <c r="EW133" s="178"/>
      <c r="EX133" s="178"/>
      <c r="EY133" s="178"/>
      <c r="EZ133" s="178"/>
      <c r="FA133" s="178"/>
      <c r="FB133" s="178"/>
      <c r="FC133" s="178"/>
      <c r="FD133" s="178"/>
      <c r="FE133" s="178"/>
      <c r="FF133" s="178"/>
      <c r="FG133" s="178"/>
      <c r="FH133" s="178"/>
      <c r="FI133" s="178"/>
      <c r="FJ133" s="178"/>
      <c r="FK133" s="178"/>
      <c r="FL133" s="178"/>
      <c r="FM133" s="178"/>
      <c r="FN133" s="178"/>
      <c r="FO133" s="178"/>
      <c r="FP133" s="178"/>
      <c r="FQ133" s="178"/>
      <c r="FR133" s="178"/>
      <c r="FS133" s="178"/>
      <c r="FT133" s="178"/>
      <c r="FU133" s="178"/>
      <c r="FV133" s="178"/>
      <c r="FW133" s="178"/>
      <c r="FX133" s="178"/>
      <c r="FY133" s="178"/>
      <c r="FZ133" s="178"/>
      <c r="GA133" s="178"/>
      <c r="GB133" s="178"/>
      <c r="GC133" s="178"/>
      <c r="GD133" s="178"/>
      <c r="GE133" s="178"/>
      <c r="GF133" s="178"/>
      <c r="GG133" s="178"/>
      <c r="GH133" s="178"/>
      <c r="GI133" s="178"/>
      <c r="GJ133" s="178"/>
      <c r="GK133" s="178"/>
      <c r="GL133" s="178"/>
      <c r="GM133" s="178"/>
      <c r="GN133" s="178"/>
      <c r="GO133" s="178"/>
      <c r="GP133" s="178"/>
      <c r="GQ133" s="178"/>
      <c r="GR133" s="178"/>
      <c r="GS133" s="178"/>
      <c r="GT133" s="178"/>
      <c r="GU133" s="178"/>
      <c r="GV133" s="178"/>
      <c r="GW133" s="178"/>
      <c r="GX133" s="178"/>
      <c r="GY133" s="178"/>
      <c r="GZ133" s="178"/>
      <c r="HA133" s="178"/>
      <c r="HB133" s="178"/>
      <c r="HC133" s="178"/>
      <c r="HD133" s="178"/>
      <c r="HE133" s="178"/>
      <c r="HF133" s="178"/>
      <c r="HG133" s="178"/>
      <c r="HH133" s="178"/>
      <c r="HI133" s="178"/>
    </row>
    <row r="134" spans="1:217" s="410" customFormat="1" ht="38.25" customHeight="1" x14ac:dyDescent="0.2">
      <c r="A134" s="429"/>
      <c r="B134" s="430" t="s">
        <v>181</v>
      </c>
      <c r="C134" s="174"/>
      <c r="D134" s="1185" t="s">
        <v>180</v>
      </c>
      <c r="E134" s="1185"/>
      <c r="F134" s="1185"/>
      <c r="G134" s="1185"/>
      <c r="H134" s="1185"/>
      <c r="I134" s="1185"/>
      <c r="J134" s="1185"/>
      <c r="K134" s="1185"/>
      <c r="L134" s="1185"/>
      <c r="M134" s="1185"/>
      <c r="N134" s="1185"/>
      <c r="O134" s="1185"/>
      <c r="P134" s="1185"/>
      <c r="Q134" s="1185"/>
      <c r="R134" s="426"/>
      <c r="U134" s="426"/>
      <c r="X134" s="426"/>
      <c r="AA134" s="426"/>
      <c r="AD134" s="426"/>
      <c r="AG134" s="426"/>
      <c r="AJ134" s="426"/>
      <c r="AM134" s="426"/>
      <c r="AP134" s="426"/>
      <c r="AS134" s="426"/>
      <c r="AV134" s="426"/>
      <c r="AY134" s="426"/>
      <c r="BB134" s="426"/>
      <c r="BE134" s="426"/>
      <c r="BH134" s="426"/>
      <c r="BK134" s="426"/>
      <c r="BL134" s="31"/>
      <c r="BM134" s="31"/>
      <c r="BN134" s="31"/>
      <c r="BO134" s="31"/>
      <c r="BP134" s="31"/>
      <c r="BQ134" s="31"/>
      <c r="BR134" s="31"/>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c r="EE134" s="178"/>
      <c r="EF134" s="178"/>
      <c r="EG134" s="178"/>
      <c r="EH134" s="178"/>
      <c r="EI134" s="178"/>
      <c r="EJ134" s="178"/>
      <c r="EK134" s="178"/>
      <c r="EL134" s="178"/>
      <c r="EM134" s="178"/>
      <c r="EN134" s="178"/>
      <c r="EO134" s="178"/>
      <c r="EP134" s="178"/>
      <c r="EQ134" s="178"/>
      <c r="ER134" s="178"/>
      <c r="ES134" s="178"/>
      <c r="ET134" s="178"/>
      <c r="EU134" s="178"/>
      <c r="EV134" s="178"/>
      <c r="EW134" s="178"/>
      <c r="EX134" s="178"/>
      <c r="EY134" s="178"/>
      <c r="EZ134" s="178"/>
      <c r="FA134" s="178"/>
      <c r="FB134" s="178"/>
      <c r="FC134" s="178"/>
      <c r="FD134" s="178"/>
      <c r="FE134" s="178"/>
      <c r="FF134" s="178"/>
      <c r="FG134" s="178"/>
      <c r="FH134" s="178"/>
      <c r="FI134" s="178"/>
      <c r="FJ134" s="178"/>
      <c r="FK134" s="178"/>
      <c r="FL134" s="178"/>
      <c r="FM134" s="178"/>
      <c r="FN134" s="178"/>
      <c r="FO134" s="178"/>
      <c r="FP134" s="178"/>
      <c r="FQ134" s="178"/>
      <c r="FR134" s="178"/>
      <c r="FS134" s="178"/>
      <c r="FT134" s="178"/>
      <c r="FU134" s="178"/>
      <c r="FV134" s="178"/>
      <c r="FW134" s="178"/>
      <c r="FX134" s="178"/>
      <c r="FY134" s="178"/>
      <c r="FZ134" s="178"/>
      <c r="GA134" s="178"/>
      <c r="GB134" s="178"/>
      <c r="GC134" s="178"/>
      <c r="GD134" s="178"/>
      <c r="GE134" s="178"/>
      <c r="GF134" s="178"/>
      <c r="GG134" s="178"/>
      <c r="GH134" s="178"/>
      <c r="GI134" s="178"/>
      <c r="GJ134" s="178"/>
      <c r="GK134" s="178"/>
      <c r="GL134" s="178"/>
      <c r="GM134" s="178"/>
      <c r="GN134" s="178"/>
      <c r="GO134" s="178"/>
      <c r="GP134" s="178"/>
      <c r="GQ134" s="178"/>
      <c r="GR134" s="178"/>
      <c r="GS134" s="178"/>
      <c r="GT134" s="178"/>
      <c r="GU134" s="178"/>
      <c r="GV134" s="178"/>
      <c r="GW134" s="178"/>
      <c r="GX134" s="178"/>
      <c r="GY134" s="178"/>
      <c r="GZ134" s="178"/>
      <c r="HA134" s="178"/>
      <c r="HB134" s="178"/>
      <c r="HC134" s="178"/>
      <c r="HD134" s="178"/>
      <c r="HE134" s="178"/>
      <c r="HF134" s="178"/>
      <c r="HG134" s="178"/>
      <c r="HH134" s="178"/>
      <c r="HI134" s="178"/>
    </row>
    <row r="135" spans="1:217" s="410" customFormat="1" ht="61.5" customHeight="1" x14ac:dyDescent="0.2">
      <c r="A135" s="429"/>
      <c r="B135" s="430" t="s">
        <v>183</v>
      </c>
      <c r="C135" s="174"/>
      <c r="D135" s="1185" t="s">
        <v>182</v>
      </c>
      <c r="E135" s="1185"/>
      <c r="F135" s="1185"/>
      <c r="G135" s="1185"/>
      <c r="H135" s="1185"/>
      <c r="I135" s="1185"/>
      <c r="J135" s="1185"/>
      <c r="K135" s="1185"/>
      <c r="L135" s="1185"/>
      <c r="M135" s="1185"/>
      <c r="N135" s="1185"/>
      <c r="O135" s="1185"/>
      <c r="P135" s="1185"/>
      <c r="Q135" s="1185"/>
      <c r="R135" s="426"/>
      <c r="U135" s="426"/>
      <c r="X135" s="426"/>
      <c r="AA135" s="426"/>
      <c r="AD135" s="426"/>
      <c r="AG135" s="426"/>
      <c r="AJ135" s="426"/>
      <c r="AM135" s="426"/>
      <c r="AP135" s="426"/>
      <c r="AS135" s="426"/>
      <c r="AV135" s="426"/>
      <c r="AY135" s="426"/>
      <c r="BB135" s="426"/>
      <c r="BE135" s="426"/>
      <c r="BH135" s="426"/>
      <c r="BK135" s="426"/>
      <c r="BL135" s="31"/>
      <c r="BM135" s="31"/>
      <c r="BN135" s="31"/>
      <c r="BO135" s="31"/>
      <c r="BP135" s="31"/>
      <c r="BQ135" s="31"/>
      <c r="BR135" s="31"/>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c r="EE135" s="178"/>
      <c r="EF135" s="178"/>
      <c r="EG135" s="178"/>
      <c r="EH135" s="178"/>
      <c r="EI135" s="178"/>
      <c r="EJ135" s="178"/>
      <c r="EK135" s="178"/>
      <c r="EL135" s="178"/>
      <c r="EM135" s="178"/>
      <c r="EN135" s="178"/>
      <c r="EO135" s="178"/>
      <c r="EP135" s="178"/>
      <c r="EQ135" s="178"/>
      <c r="ER135" s="178"/>
      <c r="ES135" s="178"/>
      <c r="ET135" s="178"/>
      <c r="EU135" s="178"/>
      <c r="EV135" s="178"/>
      <c r="EW135" s="178"/>
      <c r="EX135" s="178"/>
      <c r="EY135" s="178"/>
      <c r="EZ135" s="178"/>
      <c r="FA135" s="178"/>
      <c r="FB135" s="178"/>
      <c r="FC135" s="178"/>
      <c r="FD135" s="178"/>
      <c r="FE135" s="178"/>
      <c r="FF135" s="178"/>
      <c r="FG135" s="178"/>
      <c r="FH135" s="178"/>
      <c r="FI135" s="178"/>
      <c r="FJ135" s="178"/>
      <c r="FK135" s="178"/>
      <c r="FL135" s="178"/>
      <c r="FM135" s="178"/>
      <c r="FN135" s="178"/>
      <c r="FO135" s="178"/>
      <c r="FP135" s="178"/>
      <c r="FQ135" s="178"/>
      <c r="FR135" s="178"/>
      <c r="FS135" s="178"/>
      <c r="FT135" s="178"/>
      <c r="FU135" s="178"/>
      <c r="FV135" s="178"/>
      <c r="FW135" s="178"/>
      <c r="FX135" s="178"/>
      <c r="FY135" s="178"/>
      <c r="FZ135" s="178"/>
      <c r="GA135" s="178"/>
      <c r="GB135" s="178"/>
      <c r="GC135" s="178"/>
      <c r="GD135" s="178"/>
      <c r="GE135" s="178"/>
      <c r="GF135" s="178"/>
      <c r="GG135" s="178"/>
      <c r="GH135" s="178"/>
      <c r="GI135" s="178"/>
      <c r="GJ135" s="178"/>
      <c r="GK135" s="178"/>
      <c r="GL135" s="178"/>
      <c r="GM135" s="178"/>
      <c r="GN135" s="178"/>
      <c r="GO135" s="178"/>
      <c r="GP135" s="178"/>
      <c r="GQ135" s="178"/>
      <c r="GR135" s="178"/>
      <c r="GS135" s="178"/>
      <c r="GT135" s="178"/>
      <c r="GU135" s="178"/>
      <c r="GV135" s="178"/>
      <c r="GW135" s="178"/>
      <c r="GX135" s="178"/>
      <c r="GY135" s="178"/>
      <c r="GZ135" s="178"/>
      <c r="HA135" s="178"/>
      <c r="HB135" s="178"/>
      <c r="HC135" s="178"/>
      <c r="HD135" s="178"/>
      <c r="HE135" s="178"/>
      <c r="HF135" s="178"/>
      <c r="HG135" s="178"/>
      <c r="HH135" s="178"/>
      <c r="HI135" s="178"/>
    </row>
    <row r="136" spans="1:217" s="410" customFormat="1" ht="75" customHeight="1" x14ac:dyDescent="0.2">
      <c r="A136" s="429"/>
      <c r="B136" s="430" t="s">
        <v>185</v>
      </c>
      <c r="C136" s="174"/>
      <c r="D136" s="1185" t="s">
        <v>184</v>
      </c>
      <c r="E136" s="1185"/>
      <c r="F136" s="1185"/>
      <c r="G136" s="1185"/>
      <c r="H136" s="1185"/>
      <c r="I136" s="1185"/>
      <c r="J136" s="1185"/>
      <c r="K136" s="1185"/>
      <c r="L136" s="1185"/>
      <c r="M136" s="1185"/>
      <c r="N136" s="1185"/>
      <c r="O136" s="1185"/>
      <c r="P136" s="1185"/>
      <c r="Q136" s="1185"/>
      <c r="R136" s="426"/>
      <c r="U136" s="426"/>
      <c r="X136" s="426"/>
      <c r="AA136" s="426"/>
      <c r="AD136" s="426"/>
      <c r="AG136" s="426"/>
      <c r="AJ136" s="426"/>
      <c r="AM136" s="426"/>
      <c r="AP136" s="426"/>
      <c r="AS136" s="426"/>
      <c r="AV136" s="426"/>
      <c r="AY136" s="426"/>
      <c r="BB136" s="426"/>
      <c r="BE136" s="426"/>
      <c r="BH136" s="426"/>
      <c r="BK136" s="426"/>
      <c r="BL136" s="31"/>
      <c r="BM136" s="31"/>
      <c r="BN136" s="31"/>
      <c r="BO136" s="31"/>
      <c r="BP136" s="31"/>
      <c r="BQ136" s="31"/>
      <c r="BR136" s="31"/>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c r="EE136" s="178"/>
      <c r="EF136" s="178"/>
      <c r="EG136" s="178"/>
      <c r="EH136" s="178"/>
      <c r="EI136" s="178"/>
      <c r="EJ136" s="178"/>
      <c r="EK136" s="178"/>
      <c r="EL136" s="178"/>
      <c r="EM136" s="178"/>
      <c r="EN136" s="178"/>
      <c r="EO136" s="178"/>
      <c r="EP136" s="178"/>
      <c r="EQ136" s="178"/>
      <c r="ER136" s="178"/>
      <c r="ES136" s="178"/>
      <c r="ET136" s="178"/>
      <c r="EU136" s="178"/>
      <c r="EV136" s="178"/>
      <c r="EW136" s="178"/>
      <c r="EX136" s="178"/>
      <c r="EY136" s="178"/>
      <c r="EZ136" s="178"/>
      <c r="FA136" s="178"/>
      <c r="FB136" s="178"/>
      <c r="FC136" s="178"/>
      <c r="FD136" s="178"/>
      <c r="FE136" s="178"/>
      <c r="FF136" s="178"/>
      <c r="FG136" s="178"/>
      <c r="FH136" s="178"/>
      <c r="FI136" s="178"/>
      <c r="FJ136" s="178"/>
      <c r="FK136" s="178"/>
      <c r="FL136" s="178"/>
      <c r="FM136" s="178"/>
      <c r="FN136" s="178"/>
      <c r="FO136" s="178"/>
      <c r="FP136" s="178"/>
      <c r="FQ136" s="178"/>
      <c r="FR136" s="178"/>
      <c r="FS136" s="178"/>
      <c r="FT136" s="178"/>
      <c r="FU136" s="178"/>
      <c r="FV136" s="178"/>
      <c r="FW136" s="178"/>
      <c r="FX136" s="178"/>
      <c r="FY136" s="178"/>
      <c r="FZ136" s="178"/>
      <c r="GA136" s="178"/>
      <c r="GB136" s="178"/>
      <c r="GC136" s="178"/>
      <c r="GD136" s="178"/>
      <c r="GE136" s="178"/>
      <c r="GF136" s="178"/>
      <c r="GG136" s="178"/>
      <c r="GH136" s="178"/>
      <c r="GI136" s="178"/>
      <c r="GJ136" s="178"/>
      <c r="GK136" s="178"/>
      <c r="GL136" s="178"/>
      <c r="GM136" s="178"/>
      <c r="GN136" s="178"/>
      <c r="GO136" s="178"/>
      <c r="GP136" s="178"/>
      <c r="GQ136" s="178"/>
      <c r="GR136" s="178"/>
      <c r="GS136" s="178"/>
      <c r="GT136" s="178"/>
      <c r="GU136" s="178"/>
      <c r="GV136" s="178"/>
      <c r="GW136" s="178"/>
      <c r="GX136" s="178"/>
      <c r="GY136" s="178"/>
      <c r="GZ136" s="178"/>
      <c r="HA136" s="178"/>
      <c r="HB136" s="178"/>
      <c r="HC136" s="178"/>
      <c r="HD136" s="178"/>
      <c r="HE136" s="178"/>
      <c r="HF136" s="178"/>
      <c r="HG136" s="178"/>
      <c r="HH136" s="178"/>
      <c r="HI136" s="178"/>
    </row>
    <row r="137" spans="1:217" s="410" customFormat="1" ht="92.25" customHeight="1" x14ac:dyDescent="0.2">
      <c r="A137" s="429"/>
      <c r="B137" s="430" t="s">
        <v>187</v>
      </c>
      <c r="C137" s="174"/>
      <c r="D137" s="1185" t="s">
        <v>186</v>
      </c>
      <c r="E137" s="1185"/>
      <c r="F137" s="1185"/>
      <c r="G137" s="1185"/>
      <c r="H137" s="1185"/>
      <c r="I137" s="1185"/>
      <c r="J137" s="1185"/>
      <c r="K137" s="1185"/>
      <c r="L137" s="1185"/>
      <c r="M137" s="1185"/>
      <c r="N137" s="1185"/>
      <c r="O137" s="1185"/>
      <c r="P137" s="1185"/>
      <c r="Q137" s="1185"/>
      <c r="R137" s="426"/>
      <c r="U137" s="426"/>
      <c r="X137" s="426"/>
      <c r="AA137" s="426"/>
      <c r="AD137" s="426"/>
      <c r="AG137" s="426"/>
      <c r="AJ137" s="426"/>
      <c r="AM137" s="426"/>
      <c r="AP137" s="426"/>
      <c r="AS137" s="426"/>
      <c r="AV137" s="426"/>
      <c r="AY137" s="426"/>
      <c r="BB137" s="426"/>
      <c r="BE137" s="426"/>
      <c r="BH137" s="426"/>
      <c r="BK137" s="426"/>
      <c r="BL137" s="31"/>
      <c r="BM137" s="31"/>
      <c r="BN137" s="31"/>
      <c r="BO137" s="31"/>
      <c r="BP137" s="31"/>
      <c r="BQ137" s="31"/>
      <c r="BR137" s="31"/>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c r="EE137" s="178"/>
      <c r="EF137" s="178"/>
      <c r="EG137" s="178"/>
      <c r="EH137" s="178"/>
      <c r="EI137" s="178"/>
      <c r="EJ137" s="178"/>
      <c r="EK137" s="178"/>
      <c r="EL137" s="178"/>
      <c r="EM137" s="178"/>
      <c r="EN137" s="178"/>
      <c r="EO137" s="178"/>
      <c r="EP137" s="178"/>
      <c r="EQ137" s="178"/>
      <c r="ER137" s="178"/>
      <c r="ES137" s="178"/>
      <c r="ET137" s="178"/>
      <c r="EU137" s="178"/>
      <c r="EV137" s="178"/>
      <c r="EW137" s="178"/>
      <c r="EX137" s="178"/>
      <c r="EY137" s="178"/>
      <c r="EZ137" s="178"/>
      <c r="FA137" s="178"/>
      <c r="FB137" s="178"/>
      <c r="FC137" s="178"/>
      <c r="FD137" s="178"/>
      <c r="FE137" s="178"/>
      <c r="FF137" s="178"/>
      <c r="FG137" s="178"/>
      <c r="FH137" s="178"/>
      <c r="FI137" s="178"/>
      <c r="FJ137" s="178"/>
      <c r="FK137" s="178"/>
      <c r="FL137" s="178"/>
      <c r="FM137" s="178"/>
      <c r="FN137" s="178"/>
      <c r="FO137" s="178"/>
      <c r="FP137" s="178"/>
      <c r="FQ137" s="178"/>
      <c r="FR137" s="178"/>
      <c r="FS137" s="178"/>
      <c r="FT137" s="178"/>
      <c r="FU137" s="178"/>
      <c r="FV137" s="178"/>
      <c r="FW137" s="178"/>
      <c r="FX137" s="178"/>
      <c r="FY137" s="178"/>
      <c r="FZ137" s="178"/>
      <c r="GA137" s="178"/>
      <c r="GB137" s="178"/>
      <c r="GC137" s="178"/>
      <c r="GD137" s="178"/>
      <c r="GE137" s="178"/>
      <c r="GF137" s="178"/>
      <c r="GG137" s="178"/>
      <c r="GH137" s="178"/>
      <c r="GI137" s="178"/>
      <c r="GJ137" s="178"/>
      <c r="GK137" s="178"/>
      <c r="GL137" s="178"/>
      <c r="GM137" s="178"/>
      <c r="GN137" s="178"/>
      <c r="GO137" s="178"/>
      <c r="GP137" s="178"/>
      <c r="GQ137" s="178"/>
      <c r="GR137" s="178"/>
      <c r="GS137" s="178"/>
      <c r="GT137" s="178"/>
      <c r="GU137" s="178"/>
      <c r="GV137" s="178"/>
      <c r="GW137" s="178"/>
      <c r="GX137" s="178"/>
      <c r="GY137" s="178"/>
      <c r="GZ137" s="178"/>
      <c r="HA137" s="178"/>
      <c r="HB137" s="178"/>
      <c r="HC137" s="178"/>
      <c r="HD137" s="178"/>
      <c r="HE137" s="178"/>
      <c r="HF137" s="178"/>
      <c r="HG137" s="178"/>
      <c r="HH137" s="178"/>
      <c r="HI137" s="178"/>
    </row>
    <row r="138" spans="1:217" s="410" customFormat="1" ht="51.75" customHeight="1" x14ac:dyDescent="0.2">
      <c r="A138" s="429"/>
      <c r="B138" s="430" t="s">
        <v>189</v>
      </c>
      <c r="C138" s="174"/>
      <c r="D138" s="1185" t="s">
        <v>188</v>
      </c>
      <c r="E138" s="1185"/>
      <c r="F138" s="1185"/>
      <c r="G138" s="1185"/>
      <c r="H138" s="1185"/>
      <c r="I138" s="1185"/>
      <c r="J138" s="1185"/>
      <c r="K138" s="1185"/>
      <c r="L138" s="1185"/>
      <c r="M138" s="1185"/>
      <c r="N138" s="1185"/>
      <c r="O138" s="1185"/>
      <c r="P138" s="1185"/>
      <c r="Q138" s="1185"/>
      <c r="R138" s="426"/>
      <c r="U138" s="426"/>
      <c r="X138" s="426"/>
      <c r="AA138" s="426"/>
      <c r="AD138" s="426"/>
      <c r="AG138" s="426"/>
      <c r="AJ138" s="426"/>
      <c r="AM138" s="426"/>
      <c r="AP138" s="426"/>
      <c r="AS138" s="426"/>
      <c r="AV138" s="426"/>
      <c r="AY138" s="426"/>
      <c r="BB138" s="426"/>
      <c r="BE138" s="426"/>
      <c r="BH138" s="426"/>
      <c r="BK138" s="426"/>
      <c r="BL138" s="31"/>
      <c r="BM138" s="31"/>
      <c r="BN138" s="31"/>
      <c r="BO138" s="31"/>
      <c r="BP138" s="31"/>
      <c r="BQ138" s="31"/>
      <c r="BR138" s="31"/>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c r="EE138" s="178"/>
      <c r="EF138" s="178"/>
      <c r="EG138" s="178"/>
      <c r="EH138" s="178"/>
      <c r="EI138" s="178"/>
      <c r="EJ138" s="178"/>
      <c r="EK138" s="178"/>
      <c r="EL138" s="178"/>
      <c r="EM138" s="178"/>
      <c r="EN138" s="178"/>
      <c r="EO138" s="178"/>
      <c r="EP138" s="178"/>
      <c r="EQ138" s="178"/>
      <c r="ER138" s="178"/>
      <c r="ES138" s="178"/>
      <c r="ET138" s="178"/>
      <c r="EU138" s="178"/>
      <c r="EV138" s="178"/>
      <c r="EW138" s="178"/>
      <c r="EX138" s="178"/>
      <c r="EY138" s="178"/>
      <c r="EZ138" s="178"/>
      <c r="FA138" s="178"/>
      <c r="FB138" s="178"/>
      <c r="FC138" s="178"/>
      <c r="FD138" s="178"/>
      <c r="FE138" s="178"/>
      <c r="FF138" s="178"/>
      <c r="FG138" s="178"/>
      <c r="FH138" s="178"/>
      <c r="FI138" s="178"/>
      <c r="FJ138" s="178"/>
      <c r="FK138" s="178"/>
      <c r="FL138" s="178"/>
      <c r="FM138" s="178"/>
      <c r="FN138" s="178"/>
      <c r="FO138" s="178"/>
      <c r="FP138" s="178"/>
      <c r="FQ138" s="178"/>
      <c r="FR138" s="178"/>
      <c r="FS138" s="178"/>
      <c r="FT138" s="178"/>
      <c r="FU138" s="178"/>
      <c r="FV138" s="178"/>
      <c r="FW138" s="178"/>
      <c r="FX138" s="178"/>
      <c r="FY138" s="178"/>
      <c r="FZ138" s="178"/>
      <c r="GA138" s="178"/>
      <c r="GB138" s="178"/>
      <c r="GC138" s="178"/>
      <c r="GD138" s="178"/>
      <c r="GE138" s="178"/>
      <c r="GF138" s="178"/>
      <c r="GG138" s="178"/>
      <c r="GH138" s="178"/>
      <c r="GI138" s="178"/>
      <c r="GJ138" s="178"/>
      <c r="GK138" s="178"/>
      <c r="GL138" s="178"/>
      <c r="GM138" s="178"/>
      <c r="GN138" s="178"/>
      <c r="GO138" s="178"/>
      <c r="GP138" s="178"/>
      <c r="GQ138" s="178"/>
      <c r="GR138" s="178"/>
      <c r="GS138" s="178"/>
      <c r="GT138" s="178"/>
      <c r="GU138" s="178"/>
      <c r="GV138" s="178"/>
      <c r="GW138" s="178"/>
      <c r="GX138" s="178"/>
      <c r="GY138" s="178"/>
      <c r="GZ138" s="178"/>
      <c r="HA138" s="178"/>
      <c r="HB138" s="178"/>
      <c r="HC138" s="178"/>
      <c r="HD138" s="178"/>
      <c r="HE138" s="178"/>
      <c r="HF138" s="178"/>
      <c r="HG138" s="178"/>
      <c r="HH138" s="178"/>
      <c r="HI138" s="178"/>
    </row>
    <row r="139" spans="1:217" s="410" customFormat="1" ht="50.25" customHeight="1" x14ac:dyDescent="0.2">
      <c r="A139" s="429"/>
      <c r="B139" s="430" t="s">
        <v>191</v>
      </c>
      <c r="C139" s="174"/>
      <c r="D139" s="1185" t="s">
        <v>190</v>
      </c>
      <c r="E139" s="1185"/>
      <c r="F139" s="1185"/>
      <c r="G139" s="1185"/>
      <c r="H139" s="1185"/>
      <c r="I139" s="1185"/>
      <c r="J139" s="1185"/>
      <c r="K139" s="1185"/>
      <c r="L139" s="1185"/>
      <c r="M139" s="1185"/>
      <c r="N139" s="1185"/>
      <c r="O139" s="1185"/>
      <c r="P139" s="1185"/>
      <c r="Q139" s="1185"/>
      <c r="R139" s="426"/>
      <c r="U139" s="426"/>
      <c r="X139" s="426"/>
      <c r="AA139" s="426"/>
      <c r="AD139" s="426"/>
      <c r="AG139" s="426"/>
      <c r="AJ139" s="426"/>
      <c r="AM139" s="426"/>
      <c r="AP139" s="426"/>
      <c r="AS139" s="426"/>
      <c r="AV139" s="426"/>
      <c r="AY139" s="426"/>
      <c r="BB139" s="426"/>
      <c r="BE139" s="426"/>
      <c r="BH139" s="426"/>
      <c r="BK139" s="426"/>
      <c r="BL139" s="31"/>
      <c r="BM139" s="31"/>
      <c r="BN139" s="31"/>
      <c r="BO139" s="31"/>
      <c r="BP139" s="31"/>
      <c r="BQ139" s="31"/>
      <c r="BR139" s="31"/>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c r="FU139" s="178"/>
      <c r="FV139" s="178"/>
      <c r="FW139" s="178"/>
      <c r="FX139" s="178"/>
      <c r="FY139" s="178"/>
      <c r="FZ139" s="178"/>
      <c r="GA139" s="178"/>
      <c r="GB139" s="178"/>
      <c r="GC139" s="178"/>
      <c r="GD139" s="178"/>
      <c r="GE139" s="178"/>
      <c r="GF139" s="178"/>
      <c r="GG139" s="178"/>
      <c r="GH139" s="178"/>
      <c r="GI139" s="178"/>
      <c r="GJ139" s="178"/>
      <c r="GK139" s="178"/>
      <c r="GL139" s="178"/>
      <c r="GM139" s="178"/>
      <c r="GN139" s="178"/>
      <c r="GO139" s="178"/>
      <c r="GP139" s="178"/>
      <c r="GQ139" s="178"/>
      <c r="GR139" s="178"/>
      <c r="GS139" s="178"/>
      <c r="GT139" s="178"/>
      <c r="GU139" s="178"/>
      <c r="GV139" s="178"/>
      <c r="GW139" s="178"/>
      <c r="GX139" s="178"/>
      <c r="GY139" s="178"/>
      <c r="GZ139" s="178"/>
      <c r="HA139" s="178"/>
      <c r="HB139" s="178"/>
      <c r="HC139" s="178"/>
      <c r="HD139" s="178"/>
      <c r="HE139" s="178"/>
      <c r="HF139" s="178"/>
      <c r="HG139" s="178"/>
      <c r="HH139" s="178"/>
      <c r="HI139" s="178"/>
    </row>
    <row r="140" spans="1:217" s="410" customFormat="1" ht="102" customHeight="1" x14ac:dyDescent="0.2">
      <c r="A140" s="429"/>
      <c r="B140" s="430" t="s">
        <v>193</v>
      </c>
      <c r="C140" s="174"/>
      <c r="D140" s="1185" t="s">
        <v>192</v>
      </c>
      <c r="E140" s="1185"/>
      <c r="F140" s="1185"/>
      <c r="G140" s="1185"/>
      <c r="H140" s="1185"/>
      <c r="I140" s="1185"/>
      <c r="J140" s="1185"/>
      <c r="K140" s="1185"/>
      <c r="L140" s="1185"/>
      <c r="M140" s="1185"/>
      <c r="N140" s="1185"/>
      <c r="O140" s="1185"/>
      <c r="P140" s="1185"/>
      <c r="Q140" s="1185"/>
      <c r="R140" s="426"/>
      <c r="U140" s="426"/>
      <c r="X140" s="426"/>
      <c r="AA140" s="426"/>
      <c r="AD140" s="426"/>
      <c r="AG140" s="426"/>
      <c r="AJ140" s="426"/>
      <c r="AM140" s="426"/>
      <c r="AP140" s="426"/>
      <c r="AS140" s="426"/>
      <c r="AV140" s="426"/>
      <c r="AY140" s="426"/>
      <c r="BB140" s="426"/>
      <c r="BE140" s="426"/>
      <c r="BH140" s="426"/>
      <c r="BK140" s="426"/>
      <c r="BL140" s="31"/>
      <c r="BM140" s="31"/>
      <c r="BN140" s="31"/>
      <c r="BO140" s="31"/>
      <c r="BP140" s="31"/>
      <c r="BQ140" s="31"/>
      <c r="BR140" s="31"/>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c r="EE140" s="178"/>
      <c r="EF140" s="178"/>
      <c r="EG140" s="178"/>
      <c r="EH140" s="178"/>
      <c r="EI140" s="178"/>
      <c r="EJ140" s="178"/>
      <c r="EK140" s="178"/>
      <c r="EL140" s="178"/>
      <c r="EM140" s="178"/>
      <c r="EN140" s="178"/>
      <c r="EO140" s="178"/>
      <c r="EP140" s="178"/>
      <c r="EQ140" s="178"/>
      <c r="ER140" s="178"/>
      <c r="ES140" s="178"/>
      <c r="ET140" s="178"/>
      <c r="EU140" s="178"/>
      <c r="EV140" s="178"/>
      <c r="EW140" s="178"/>
      <c r="EX140" s="178"/>
      <c r="EY140" s="178"/>
      <c r="EZ140" s="178"/>
      <c r="FA140" s="178"/>
      <c r="FB140" s="178"/>
      <c r="FC140" s="178"/>
      <c r="FD140" s="178"/>
      <c r="FE140" s="178"/>
      <c r="FF140" s="178"/>
      <c r="FG140" s="178"/>
      <c r="FH140" s="178"/>
      <c r="FI140" s="178"/>
      <c r="FJ140" s="178"/>
      <c r="FK140" s="178"/>
      <c r="FL140" s="178"/>
      <c r="FM140" s="178"/>
      <c r="FN140" s="178"/>
      <c r="FO140" s="178"/>
      <c r="FP140" s="178"/>
      <c r="FQ140" s="178"/>
      <c r="FR140" s="178"/>
      <c r="FS140" s="178"/>
      <c r="FT140" s="178"/>
      <c r="FU140" s="178"/>
      <c r="FV140" s="178"/>
      <c r="FW140" s="178"/>
      <c r="FX140" s="178"/>
      <c r="FY140" s="178"/>
      <c r="FZ140" s="178"/>
      <c r="GA140" s="178"/>
      <c r="GB140" s="178"/>
      <c r="GC140" s="178"/>
      <c r="GD140" s="178"/>
      <c r="GE140" s="178"/>
      <c r="GF140" s="178"/>
      <c r="GG140" s="178"/>
      <c r="GH140" s="178"/>
      <c r="GI140" s="178"/>
      <c r="GJ140" s="178"/>
      <c r="GK140" s="178"/>
      <c r="GL140" s="178"/>
      <c r="GM140" s="178"/>
      <c r="GN140" s="178"/>
      <c r="GO140" s="178"/>
      <c r="GP140" s="178"/>
      <c r="GQ140" s="178"/>
      <c r="GR140" s="178"/>
      <c r="GS140" s="178"/>
      <c r="GT140" s="178"/>
      <c r="GU140" s="178"/>
      <c r="GV140" s="178"/>
      <c r="GW140" s="178"/>
      <c r="GX140" s="178"/>
      <c r="GY140" s="178"/>
      <c r="GZ140" s="178"/>
      <c r="HA140" s="178"/>
      <c r="HB140" s="178"/>
      <c r="HC140" s="178"/>
      <c r="HD140" s="178"/>
      <c r="HE140" s="178"/>
      <c r="HF140" s="178"/>
      <c r="HG140" s="178"/>
      <c r="HH140" s="178"/>
      <c r="HI140" s="178"/>
    </row>
    <row r="141" spans="1:217" s="410" customFormat="1" ht="39.75" customHeight="1" x14ac:dyDescent="0.2">
      <c r="A141" s="429"/>
      <c r="B141" s="430" t="s">
        <v>195</v>
      </c>
      <c r="C141" s="174"/>
      <c r="D141" s="1185" t="s">
        <v>194</v>
      </c>
      <c r="E141" s="1185"/>
      <c r="F141" s="1185"/>
      <c r="G141" s="1185"/>
      <c r="H141" s="1185"/>
      <c r="I141" s="1185"/>
      <c r="J141" s="1185"/>
      <c r="K141" s="1185"/>
      <c r="L141" s="1185"/>
      <c r="M141" s="1185"/>
      <c r="N141" s="1185"/>
      <c r="O141" s="1185"/>
      <c r="P141" s="1185"/>
      <c r="Q141" s="1185"/>
      <c r="R141" s="426"/>
      <c r="U141" s="426"/>
      <c r="X141" s="426"/>
      <c r="AA141" s="426"/>
      <c r="AD141" s="426"/>
      <c r="AG141" s="426"/>
      <c r="AJ141" s="426"/>
      <c r="AM141" s="426"/>
      <c r="AP141" s="426"/>
      <c r="AS141" s="426"/>
      <c r="AV141" s="426"/>
      <c r="AY141" s="426"/>
      <c r="BB141" s="426"/>
      <c r="BE141" s="426"/>
      <c r="BH141" s="426"/>
      <c r="BK141" s="426"/>
      <c r="BL141" s="31"/>
      <c r="BM141" s="31"/>
      <c r="BN141" s="31"/>
      <c r="BO141" s="31"/>
      <c r="BP141" s="31"/>
      <c r="BQ141" s="31"/>
      <c r="BR141" s="31"/>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c r="EE141" s="178"/>
      <c r="EF141" s="178"/>
      <c r="EG141" s="178"/>
      <c r="EH141" s="178"/>
      <c r="EI141" s="178"/>
      <c r="EJ141" s="178"/>
      <c r="EK141" s="178"/>
      <c r="EL141" s="178"/>
      <c r="EM141" s="178"/>
      <c r="EN141" s="178"/>
      <c r="EO141" s="178"/>
      <c r="EP141" s="178"/>
      <c r="EQ141" s="178"/>
      <c r="ER141" s="178"/>
      <c r="ES141" s="178"/>
      <c r="ET141" s="178"/>
      <c r="EU141" s="178"/>
      <c r="EV141" s="178"/>
      <c r="EW141" s="178"/>
      <c r="EX141" s="178"/>
      <c r="EY141" s="178"/>
      <c r="EZ141" s="178"/>
      <c r="FA141" s="178"/>
      <c r="FB141" s="178"/>
      <c r="FC141" s="178"/>
      <c r="FD141" s="178"/>
      <c r="FE141" s="178"/>
      <c r="FF141" s="178"/>
      <c r="FG141" s="178"/>
      <c r="FH141" s="178"/>
      <c r="FI141" s="178"/>
      <c r="FJ141" s="178"/>
      <c r="FK141" s="178"/>
      <c r="FL141" s="178"/>
      <c r="FM141" s="178"/>
      <c r="FN141" s="178"/>
      <c r="FO141" s="178"/>
      <c r="FP141" s="178"/>
      <c r="FQ141" s="178"/>
      <c r="FR141" s="178"/>
      <c r="FS141" s="178"/>
      <c r="FT141" s="178"/>
      <c r="FU141" s="178"/>
      <c r="FV141" s="178"/>
      <c r="FW141" s="178"/>
      <c r="FX141" s="178"/>
      <c r="FY141" s="178"/>
      <c r="FZ141" s="178"/>
      <c r="GA141" s="178"/>
      <c r="GB141" s="178"/>
      <c r="GC141" s="178"/>
      <c r="GD141" s="178"/>
      <c r="GE141" s="178"/>
      <c r="GF141" s="178"/>
      <c r="GG141" s="178"/>
      <c r="GH141" s="178"/>
      <c r="GI141" s="178"/>
      <c r="GJ141" s="178"/>
      <c r="GK141" s="178"/>
      <c r="GL141" s="178"/>
      <c r="GM141" s="178"/>
      <c r="GN141" s="178"/>
      <c r="GO141" s="178"/>
      <c r="GP141" s="178"/>
      <c r="GQ141" s="178"/>
      <c r="GR141" s="178"/>
      <c r="GS141" s="178"/>
      <c r="GT141" s="178"/>
      <c r="GU141" s="178"/>
      <c r="GV141" s="178"/>
      <c r="GW141" s="178"/>
      <c r="GX141" s="178"/>
      <c r="GY141" s="178"/>
      <c r="GZ141" s="178"/>
      <c r="HA141" s="178"/>
      <c r="HB141" s="178"/>
      <c r="HC141" s="178"/>
      <c r="HD141" s="178"/>
      <c r="HE141" s="178"/>
      <c r="HF141" s="178"/>
      <c r="HG141" s="178"/>
      <c r="HH141" s="178"/>
      <c r="HI141" s="178"/>
    </row>
    <row r="142" spans="1:217" s="410" customFormat="1" ht="52.5" customHeight="1" x14ac:dyDescent="0.2">
      <c r="A142" s="429"/>
      <c r="B142" s="430" t="s">
        <v>197</v>
      </c>
      <c r="C142" s="174"/>
      <c r="D142" s="1185" t="s">
        <v>196</v>
      </c>
      <c r="E142" s="1185"/>
      <c r="F142" s="1185"/>
      <c r="G142" s="1185"/>
      <c r="H142" s="1185"/>
      <c r="I142" s="1185"/>
      <c r="J142" s="1185"/>
      <c r="K142" s="1185"/>
      <c r="L142" s="1185"/>
      <c r="M142" s="1185"/>
      <c r="N142" s="1185"/>
      <c r="O142" s="1185"/>
      <c r="P142" s="1185"/>
      <c r="Q142" s="1185"/>
      <c r="R142" s="426"/>
      <c r="U142" s="426"/>
      <c r="X142" s="426"/>
      <c r="AA142" s="426"/>
      <c r="AD142" s="426"/>
      <c r="AG142" s="426"/>
      <c r="AJ142" s="426"/>
      <c r="AM142" s="426"/>
      <c r="AP142" s="426"/>
      <c r="AS142" s="426"/>
      <c r="AV142" s="426"/>
      <c r="AY142" s="426"/>
      <c r="BB142" s="426"/>
      <c r="BE142" s="426"/>
      <c r="BH142" s="426"/>
      <c r="BK142" s="426"/>
      <c r="BL142" s="31"/>
      <c r="BM142" s="31"/>
      <c r="BN142" s="31"/>
      <c r="BO142" s="31"/>
      <c r="BP142" s="31"/>
      <c r="BQ142" s="31"/>
      <c r="BR142" s="31"/>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c r="EE142" s="178"/>
      <c r="EF142" s="178"/>
      <c r="EG142" s="178"/>
      <c r="EH142" s="178"/>
      <c r="EI142" s="178"/>
      <c r="EJ142" s="178"/>
      <c r="EK142" s="178"/>
      <c r="EL142" s="178"/>
      <c r="EM142" s="178"/>
      <c r="EN142" s="178"/>
      <c r="EO142" s="178"/>
      <c r="EP142" s="178"/>
      <c r="EQ142" s="178"/>
      <c r="ER142" s="178"/>
      <c r="ES142" s="178"/>
      <c r="ET142" s="178"/>
      <c r="EU142" s="178"/>
      <c r="EV142" s="178"/>
      <c r="EW142" s="178"/>
      <c r="EX142" s="178"/>
      <c r="EY142" s="178"/>
      <c r="EZ142" s="178"/>
      <c r="FA142" s="178"/>
      <c r="FB142" s="178"/>
      <c r="FC142" s="178"/>
      <c r="FD142" s="178"/>
      <c r="FE142" s="178"/>
      <c r="FF142" s="178"/>
      <c r="FG142" s="178"/>
      <c r="FH142" s="178"/>
      <c r="FI142" s="178"/>
      <c r="FJ142" s="178"/>
      <c r="FK142" s="178"/>
      <c r="FL142" s="178"/>
      <c r="FM142" s="178"/>
      <c r="FN142" s="178"/>
      <c r="FO142" s="178"/>
      <c r="FP142" s="178"/>
      <c r="FQ142" s="178"/>
      <c r="FR142" s="178"/>
      <c r="FS142" s="178"/>
      <c r="FT142" s="178"/>
      <c r="FU142" s="178"/>
      <c r="FV142" s="178"/>
      <c r="FW142" s="178"/>
      <c r="FX142" s="178"/>
      <c r="FY142" s="178"/>
      <c r="FZ142" s="178"/>
      <c r="GA142" s="178"/>
      <c r="GB142" s="178"/>
      <c r="GC142" s="178"/>
      <c r="GD142" s="178"/>
      <c r="GE142" s="178"/>
      <c r="GF142" s="178"/>
      <c r="GG142" s="178"/>
      <c r="GH142" s="178"/>
      <c r="GI142" s="178"/>
      <c r="GJ142" s="178"/>
      <c r="GK142" s="178"/>
      <c r="GL142" s="178"/>
      <c r="GM142" s="178"/>
      <c r="GN142" s="178"/>
      <c r="GO142" s="178"/>
      <c r="GP142" s="178"/>
      <c r="GQ142" s="178"/>
      <c r="GR142" s="178"/>
      <c r="GS142" s="178"/>
      <c r="GT142" s="178"/>
      <c r="GU142" s="178"/>
      <c r="GV142" s="178"/>
      <c r="GW142" s="178"/>
      <c r="GX142" s="178"/>
      <c r="GY142" s="178"/>
      <c r="GZ142" s="178"/>
      <c r="HA142" s="178"/>
      <c r="HB142" s="178"/>
      <c r="HC142" s="178"/>
      <c r="HD142" s="178"/>
      <c r="HE142" s="178"/>
      <c r="HF142" s="178"/>
      <c r="HG142" s="178"/>
      <c r="HH142" s="178"/>
      <c r="HI142" s="178"/>
    </row>
    <row r="143" spans="1:217" s="410" customFormat="1" ht="69.75" customHeight="1" x14ac:dyDescent="0.2">
      <c r="A143" s="429"/>
      <c r="B143" s="430" t="s">
        <v>199</v>
      </c>
      <c r="C143" s="174"/>
      <c r="D143" s="1185" t="s">
        <v>198</v>
      </c>
      <c r="E143" s="1185"/>
      <c r="F143" s="1185"/>
      <c r="G143" s="1185"/>
      <c r="H143" s="1185"/>
      <c r="I143" s="1185"/>
      <c r="J143" s="1185"/>
      <c r="K143" s="1185"/>
      <c r="L143" s="1185"/>
      <c r="M143" s="1185"/>
      <c r="N143" s="1185"/>
      <c r="O143" s="1185"/>
      <c r="P143" s="1185"/>
      <c r="Q143" s="1185"/>
      <c r="R143" s="426"/>
      <c r="U143" s="426"/>
      <c r="X143" s="426"/>
      <c r="AA143" s="426"/>
      <c r="AD143" s="426"/>
      <c r="AG143" s="426"/>
      <c r="AJ143" s="426"/>
      <c r="AM143" s="426"/>
      <c r="AP143" s="426"/>
      <c r="AS143" s="426"/>
      <c r="AV143" s="426"/>
      <c r="AY143" s="426"/>
      <c r="BB143" s="426"/>
      <c r="BE143" s="426"/>
      <c r="BH143" s="426"/>
      <c r="BK143" s="426"/>
      <c r="BL143" s="31"/>
      <c r="BM143" s="31"/>
      <c r="BN143" s="31"/>
      <c r="BO143" s="31"/>
      <c r="BP143" s="31"/>
      <c r="BQ143" s="31"/>
      <c r="BR143" s="31"/>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c r="EE143" s="178"/>
      <c r="EF143" s="178"/>
      <c r="EG143" s="178"/>
      <c r="EH143" s="178"/>
      <c r="EI143" s="178"/>
      <c r="EJ143" s="178"/>
      <c r="EK143" s="178"/>
      <c r="EL143" s="178"/>
      <c r="EM143" s="178"/>
      <c r="EN143" s="178"/>
      <c r="EO143" s="178"/>
      <c r="EP143" s="178"/>
      <c r="EQ143" s="178"/>
      <c r="ER143" s="178"/>
      <c r="ES143" s="178"/>
      <c r="ET143" s="178"/>
      <c r="EU143" s="178"/>
      <c r="EV143" s="178"/>
      <c r="EW143" s="178"/>
      <c r="EX143" s="178"/>
      <c r="EY143" s="178"/>
      <c r="EZ143" s="178"/>
      <c r="FA143" s="178"/>
      <c r="FB143" s="178"/>
      <c r="FC143" s="178"/>
      <c r="FD143" s="178"/>
      <c r="FE143" s="178"/>
      <c r="FF143" s="178"/>
      <c r="FG143" s="178"/>
      <c r="FH143" s="178"/>
      <c r="FI143" s="178"/>
      <c r="FJ143" s="178"/>
      <c r="FK143" s="178"/>
      <c r="FL143" s="178"/>
      <c r="FM143" s="178"/>
      <c r="FN143" s="178"/>
      <c r="FO143" s="178"/>
      <c r="FP143" s="178"/>
      <c r="FQ143" s="178"/>
      <c r="FR143" s="178"/>
      <c r="FS143" s="178"/>
      <c r="FT143" s="178"/>
      <c r="FU143" s="178"/>
      <c r="FV143" s="178"/>
      <c r="FW143" s="178"/>
      <c r="FX143" s="178"/>
      <c r="FY143" s="178"/>
      <c r="FZ143" s="178"/>
      <c r="GA143" s="178"/>
      <c r="GB143" s="178"/>
      <c r="GC143" s="178"/>
      <c r="GD143" s="178"/>
      <c r="GE143" s="178"/>
      <c r="GF143" s="178"/>
      <c r="GG143" s="178"/>
      <c r="GH143" s="178"/>
      <c r="GI143" s="178"/>
      <c r="GJ143" s="178"/>
      <c r="GK143" s="178"/>
      <c r="GL143" s="178"/>
      <c r="GM143" s="178"/>
      <c r="GN143" s="178"/>
      <c r="GO143" s="178"/>
      <c r="GP143" s="178"/>
      <c r="GQ143" s="178"/>
      <c r="GR143" s="178"/>
      <c r="GS143" s="178"/>
      <c r="GT143" s="178"/>
      <c r="GU143" s="178"/>
      <c r="GV143" s="178"/>
      <c r="GW143" s="178"/>
      <c r="GX143" s="178"/>
      <c r="GY143" s="178"/>
      <c r="GZ143" s="178"/>
      <c r="HA143" s="178"/>
      <c r="HB143" s="178"/>
      <c r="HC143" s="178"/>
      <c r="HD143" s="178"/>
      <c r="HE143" s="178"/>
      <c r="HF143" s="178"/>
      <c r="HG143" s="178"/>
      <c r="HH143" s="178"/>
      <c r="HI143" s="178"/>
    </row>
    <row r="144" spans="1:217" s="410" customFormat="1" ht="37.5" customHeight="1" x14ac:dyDescent="0.2">
      <c r="A144" s="429"/>
      <c r="B144" s="430" t="s">
        <v>201</v>
      </c>
      <c r="C144" s="174"/>
      <c r="D144" s="1185" t="s">
        <v>200</v>
      </c>
      <c r="E144" s="1185"/>
      <c r="F144" s="1185"/>
      <c r="G144" s="1185"/>
      <c r="H144" s="1185"/>
      <c r="I144" s="1185"/>
      <c r="J144" s="1185"/>
      <c r="K144" s="1185"/>
      <c r="L144" s="1185"/>
      <c r="M144" s="1185"/>
      <c r="N144" s="1185"/>
      <c r="O144" s="1185"/>
      <c r="P144" s="1185"/>
      <c r="Q144" s="1185"/>
      <c r="R144" s="426"/>
      <c r="U144" s="426"/>
      <c r="X144" s="426"/>
      <c r="AA144" s="426"/>
      <c r="AD144" s="426"/>
      <c r="AG144" s="426"/>
      <c r="AJ144" s="426"/>
      <c r="AM144" s="426"/>
      <c r="AP144" s="426"/>
      <c r="AS144" s="426"/>
      <c r="AV144" s="426"/>
      <c r="AY144" s="426"/>
      <c r="BB144" s="426"/>
      <c r="BE144" s="426"/>
      <c r="BH144" s="426"/>
      <c r="BK144" s="426"/>
      <c r="BL144" s="31"/>
      <c r="BM144" s="31"/>
      <c r="BN144" s="31"/>
      <c r="BO144" s="31"/>
      <c r="BP144" s="31"/>
      <c r="BQ144" s="31"/>
      <c r="BR144" s="31"/>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c r="EE144" s="178"/>
      <c r="EF144" s="178"/>
      <c r="EG144" s="178"/>
      <c r="EH144" s="178"/>
      <c r="EI144" s="178"/>
      <c r="EJ144" s="178"/>
      <c r="EK144" s="178"/>
      <c r="EL144" s="178"/>
      <c r="EM144" s="178"/>
      <c r="EN144" s="178"/>
      <c r="EO144" s="178"/>
      <c r="EP144" s="178"/>
      <c r="EQ144" s="178"/>
      <c r="ER144" s="178"/>
      <c r="ES144" s="178"/>
      <c r="ET144" s="178"/>
      <c r="EU144" s="178"/>
      <c r="EV144" s="178"/>
      <c r="EW144" s="178"/>
      <c r="EX144" s="178"/>
      <c r="EY144" s="178"/>
      <c r="EZ144" s="178"/>
      <c r="FA144" s="178"/>
      <c r="FB144" s="178"/>
      <c r="FC144" s="178"/>
      <c r="FD144" s="178"/>
      <c r="FE144" s="178"/>
      <c r="FF144" s="178"/>
      <c r="FG144" s="178"/>
      <c r="FH144" s="178"/>
      <c r="FI144" s="178"/>
      <c r="FJ144" s="178"/>
      <c r="FK144" s="178"/>
      <c r="FL144" s="178"/>
      <c r="FM144" s="178"/>
      <c r="FN144" s="178"/>
      <c r="FO144" s="178"/>
      <c r="FP144" s="178"/>
      <c r="FQ144" s="178"/>
      <c r="FR144" s="178"/>
      <c r="FS144" s="178"/>
      <c r="FT144" s="178"/>
      <c r="FU144" s="178"/>
      <c r="FV144" s="178"/>
      <c r="FW144" s="178"/>
      <c r="FX144" s="178"/>
      <c r="FY144" s="178"/>
      <c r="FZ144" s="178"/>
      <c r="GA144" s="178"/>
      <c r="GB144" s="178"/>
      <c r="GC144" s="178"/>
      <c r="GD144" s="178"/>
      <c r="GE144" s="178"/>
      <c r="GF144" s="178"/>
      <c r="GG144" s="178"/>
      <c r="GH144" s="178"/>
      <c r="GI144" s="178"/>
      <c r="GJ144" s="178"/>
      <c r="GK144" s="178"/>
      <c r="GL144" s="178"/>
      <c r="GM144" s="178"/>
      <c r="GN144" s="178"/>
      <c r="GO144" s="178"/>
      <c r="GP144" s="178"/>
      <c r="GQ144" s="178"/>
      <c r="GR144" s="178"/>
      <c r="GS144" s="178"/>
      <c r="GT144" s="178"/>
      <c r="GU144" s="178"/>
      <c r="GV144" s="178"/>
      <c r="GW144" s="178"/>
      <c r="GX144" s="178"/>
      <c r="GY144" s="178"/>
      <c r="GZ144" s="178"/>
      <c r="HA144" s="178"/>
      <c r="HB144" s="178"/>
      <c r="HC144" s="178"/>
      <c r="HD144" s="178"/>
      <c r="HE144" s="178"/>
      <c r="HF144" s="178"/>
      <c r="HG144" s="178"/>
      <c r="HH144" s="178"/>
      <c r="HI144" s="178"/>
    </row>
    <row r="145" spans="1:217" s="410" customFormat="1" ht="39.75" customHeight="1" x14ac:dyDescent="0.2">
      <c r="A145" s="429"/>
      <c r="B145" s="430" t="s">
        <v>203</v>
      </c>
      <c r="C145" s="174"/>
      <c r="D145" s="1185" t="s">
        <v>202</v>
      </c>
      <c r="E145" s="1185"/>
      <c r="F145" s="1185"/>
      <c r="G145" s="1185"/>
      <c r="H145" s="1185"/>
      <c r="I145" s="1185"/>
      <c r="J145" s="1185"/>
      <c r="K145" s="1185"/>
      <c r="L145" s="1185"/>
      <c r="M145" s="1185"/>
      <c r="N145" s="1185"/>
      <c r="O145" s="1185"/>
      <c r="P145" s="1185"/>
      <c r="Q145" s="1185"/>
      <c r="R145" s="426"/>
      <c r="U145" s="426"/>
      <c r="X145" s="426"/>
      <c r="AA145" s="426"/>
      <c r="AD145" s="426"/>
      <c r="AG145" s="426"/>
      <c r="AJ145" s="426"/>
      <c r="AM145" s="426"/>
      <c r="AP145" s="426"/>
      <c r="AS145" s="426"/>
      <c r="AV145" s="426"/>
      <c r="AY145" s="426"/>
      <c r="BB145" s="426"/>
      <c r="BE145" s="426"/>
      <c r="BH145" s="426"/>
      <c r="BK145" s="426"/>
      <c r="BL145" s="31"/>
      <c r="BM145" s="31"/>
      <c r="BN145" s="31"/>
      <c r="BO145" s="31"/>
      <c r="BP145" s="31"/>
      <c r="BQ145" s="31"/>
      <c r="BR145" s="31"/>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c r="EE145" s="178"/>
      <c r="EF145" s="178"/>
      <c r="EG145" s="178"/>
      <c r="EH145" s="178"/>
      <c r="EI145" s="178"/>
      <c r="EJ145" s="178"/>
      <c r="EK145" s="178"/>
      <c r="EL145" s="178"/>
      <c r="EM145" s="178"/>
      <c r="EN145" s="178"/>
      <c r="EO145" s="178"/>
      <c r="EP145" s="178"/>
      <c r="EQ145" s="178"/>
      <c r="ER145" s="178"/>
      <c r="ES145" s="178"/>
      <c r="ET145" s="178"/>
      <c r="EU145" s="178"/>
      <c r="EV145" s="178"/>
      <c r="EW145" s="178"/>
      <c r="EX145" s="178"/>
      <c r="EY145" s="178"/>
      <c r="EZ145" s="178"/>
      <c r="FA145" s="178"/>
      <c r="FB145" s="178"/>
      <c r="FC145" s="178"/>
      <c r="FD145" s="178"/>
      <c r="FE145" s="178"/>
      <c r="FF145" s="178"/>
      <c r="FG145" s="178"/>
      <c r="FH145" s="178"/>
      <c r="FI145" s="178"/>
      <c r="FJ145" s="178"/>
      <c r="FK145" s="178"/>
      <c r="FL145" s="178"/>
      <c r="FM145" s="178"/>
      <c r="FN145" s="178"/>
      <c r="FO145" s="178"/>
      <c r="FP145" s="178"/>
      <c r="FQ145" s="178"/>
      <c r="FR145" s="178"/>
      <c r="FS145" s="178"/>
      <c r="FT145" s="178"/>
      <c r="FU145" s="178"/>
      <c r="FV145" s="178"/>
      <c r="FW145" s="178"/>
      <c r="FX145" s="178"/>
      <c r="FY145" s="178"/>
      <c r="FZ145" s="178"/>
      <c r="GA145" s="178"/>
      <c r="GB145" s="178"/>
      <c r="GC145" s="178"/>
      <c r="GD145" s="178"/>
      <c r="GE145" s="178"/>
      <c r="GF145" s="178"/>
      <c r="GG145" s="178"/>
      <c r="GH145" s="178"/>
      <c r="GI145" s="178"/>
      <c r="GJ145" s="178"/>
      <c r="GK145" s="178"/>
      <c r="GL145" s="178"/>
      <c r="GM145" s="178"/>
      <c r="GN145" s="178"/>
      <c r="GO145" s="178"/>
      <c r="GP145" s="178"/>
      <c r="GQ145" s="178"/>
      <c r="GR145" s="178"/>
      <c r="GS145" s="178"/>
      <c r="GT145" s="178"/>
      <c r="GU145" s="178"/>
      <c r="GV145" s="178"/>
      <c r="GW145" s="178"/>
      <c r="GX145" s="178"/>
      <c r="GY145" s="178"/>
      <c r="GZ145" s="178"/>
      <c r="HA145" s="178"/>
      <c r="HB145" s="178"/>
      <c r="HC145" s="178"/>
      <c r="HD145" s="178"/>
      <c r="HE145" s="178"/>
      <c r="HF145" s="178"/>
      <c r="HG145" s="178"/>
      <c r="HH145" s="178"/>
      <c r="HI145" s="178"/>
    </row>
    <row r="146" spans="1:217" s="410" customFormat="1" ht="45.75" customHeight="1" x14ac:dyDescent="0.2">
      <c r="A146" s="429"/>
      <c r="B146" s="430" t="s">
        <v>205</v>
      </c>
      <c r="C146" s="174"/>
      <c r="D146" s="1185" t="s">
        <v>204</v>
      </c>
      <c r="E146" s="1185"/>
      <c r="F146" s="1185"/>
      <c r="G146" s="1185"/>
      <c r="H146" s="1185"/>
      <c r="I146" s="1185"/>
      <c r="J146" s="1185"/>
      <c r="K146" s="1185"/>
      <c r="L146" s="1185"/>
      <c r="M146" s="1185"/>
      <c r="N146" s="1185"/>
      <c r="O146" s="1185"/>
      <c r="P146" s="1185"/>
      <c r="Q146" s="1185"/>
      <c r="R146" s="426"/>
      <c r="U146" s="426"/>
      <c r="X146" s="426"/>
      <c r="AA146" s="426"/>
      <c r="AD146" s="426"/>
      <c r="AG146" s="426"/>
      <c r="AJ146" s="426"/>
      <c r="AM146" s="426"/>
      <c r="AP146" s="426"/>
      <c r="AS146" s="426"/>
      <c r="AV146" s="426"/>
      <c r="AY146" s="426"/>
      <c r="BB146" s="426"/>
      <c r="BE146" s="426"/>
      <c r="BH146" s="426"/>
      <c r="BK146" s="426"/>
      <c r="BL146" s="31"/>
      <c r="BM146" s="31"/>
      <c r="BN146" s="31"/>
      <c r="BO146" s="31"/>
      <c r="BP146" s="31"/>
      <c r="BQ146" s="31"/>
      <c r="BR146" s="31"/>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c r="EE146" s="178"/>
      <c r="EF146" s="178"/>
      <c r="EG146" s="178"/>
      <c r="EH146" s="178"/>
      <c r="EI146" s="178"/>
      <c r="EJ146" s="178"/>
      <c r="EK146" s="178"/>
      <c r="EL146" s="178"/>
      <c r="EM146" s="178"/>
      <c r="EN146" s="178"/>
      <c r="EO146" s="178"/>
      <c r="EP146" s="178"/>
      <c r="EQ146" s="178"/>
      <c r="ER146" s="178"/>
      <c r="ES146" s="178"/>
      <c r="ET146" s="178"/>
      <c r="EU146" s="178"/>
      <c r="EV146" s="178"/>
      <c r="EW146" s="178"/>
      <c r="EX146" s="178"/>
      <c r="EY146" s="178"/>
      <c r="EZ146" s="178"/>
      <c r="FA146" s="178"/>
      <c r="FB146" s="178"/>
      <c r="FC146" s="178"/>
      <c r="FD146" s="178"/>
      <c r="FE146" s="178"/>
      <c r="FF146" s="178"/>
      <c r="FG146" s="178"/>
      <c r="FH146" s="178"/>
      <c r="FI146" s="178"/>
      <c r="FJ146" s="178"/>
      <c r="FK146" s="178"/>
      <c r="FL146" s="178"/>
      <c r="FM146" s="178"/>
      <c r="FN146" s="178"/>
      <c r="FO146" s="178"/>
      <c r="FP146" s="178"/>
      <c r="FQ146" s="178"/>
      <c r="FR146" s="178"/>
      <c r="FS146" s="178"/>
      <c r="FT146" s="178"/>
      <c r="FU146" s="178"/>
      <c r="FV146" s="178"/>
      <c r="FW146" s="178"/>
      <c r="FX146" s="178"/>
      <c r="FY146" s="178"/>
      <c r="FZ146" s="178"/>
      <c r="GA146" s="178"/>
      <c r="GB146" s="178"/>
      <c r="GC146" s="178"/>
      <c r="GD146" s="178"/>
      <c r="GE146" s="178"/>
      <c r="GF146" s="178"/>
      <c r="GG146" s="178"/>
      <c r="GH146" s="178"/>
      <c r="GI146" s="178"/>
      <c r="GJ146" s="178"/>
      <c r="GK146" s="178"/>
      <c r="GL146" s="178"/>
      <c r="GM146" s="178"/>
      <c r="GN146" s="178"/>
      <c r="GO146" s="178"/>
      <c r="GP146" s="178"/>
      <c r="GQ146" s="178"/>
      <c r="GR146" s="178"/>
      <c r="GS146" s="178"/>
      <c r="GT146" s="178"/>
      <c r="GU146" s="178"/>
      <c r="GV146" s="178"/>
      <c r="GW146" s="178"/>
      <c r="GX146" s="178"/>
      <c r="GY146" s="178"/>
      <c r="GZ146" s="178"/>
      <c r="HA146" s="178"/>
      <c r="HB146" s="178"/>
      <c r="HC146" s="178"/>
      <c r="HD146" s="178"/>
      <c r="HE146" s="178"/>
      <c r="HF146" s="178"/>
      <c r="HG146" s="178"/>
      <c r="HH146" s="178"/>
      <c r="HI146" s="178"/>
    </row>
    <row r="147" spans="1:217" s="410" customFormat="1" ht="54" customHeight="1" x14ac:dyDescent="0.2">
      <c r="A147" s="429"/>
      <c r="B147" s="430" t="s">
        <v>207</v>
      </c>
      <c r="C147" s="174"/>
      <c r="D147" s="1185" t="s">
        <v>206</v>
      </c>
      <c r="E147" s="1185"/>
      <c r="F147" s="1185"/>
      <c r="G147" s="1185"/>
      <c r="H147" s="1185"/>
      <c r="I147" s="1185"/>
      <c r="J147" s="1185"/>
      <c r="K147" s="1185"/>
      <c r="L147" s="1185"/>
      <c r="M147" s="1185"/>
      <c r="N147" s="1185"/>
      <c r="O147" s="1185"/>
      <c r="P147" s="1185"/>
      <c r="Q147" s="1185"/>
      <c r="R147" s="426"/>
      <c r="U147" s="426"/>
      <c r="X147" s="426"/>
      <c r="AA147" s="426"/>
      <c r="AD147" s="426"/>
      <c r="AG147" s="426"/>
      <c r="AJ147" s="426"/>
      <c r="AM147" s="426"/>
      <c r="AP147" s="426"/>
      <c r="AS147" s="426"/>
      <c r="AV147" s="426"/>
      <c r="AY147" s="426"/>
      <c r="BB147" s="426"/>
      <c r="BE147" s="426"/>
      <c r="BH147" s="426"/>
      <c r="BK147" s="426"/>
      <c r="BL147" s="31"/>
      <c r="BM147" s="31"/>
      <c r="BN147" s="31"/>
      <c r="BO147" s="31"/>
      <c r="BP147" s="31"/>
      <c r="BQ147" s="31"/>
      <c r="BR147" s="31"/>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178"/>
      <c r="EW147" s="178"/>
      <c r="EX147" s="178"/>
      <c r="EY147" s="178"/>
      <c r="EZ147" s="178"/>
      <c r="FA147" s="178"/>
      <c r="FB147" s="178"/>
      <c r="FC147" s="178"/>
      <c r="FD147" s="178"/>
      <c r="FE147" s="178"/>
      <c r="FF147" s="178"/>
      <c r="FG147" s="178"/>
      <c r="FH147" s="178"/>
      <c r="FI147" s="178"/>
      <c r="FJ147" s="178"/>
      <c r="FK147" s="178"/>
      <c r="FL147" s="178"/>
      <c r="FM147" s="178"/>
      <c r="FN147" s="178"/>
      <c r="FO147" s="178"/>
      <c r="FP147" s="178"/>
      <c r="FQ147" s="178"/>
      <c r="FR147" s="178"/>
      <c r="FS147" s="178"/>
      <c r="FT147" s="178"/>
      <c r="FU147" s="178"/>
      <c r="FV147" s="178"/>
      <c r="FW147" s="178"/>
      <c r="FX147" s="178"/>
      <c r="FY147" s="178"/>
      <c r="FZ147" s="178"/>
      <c r="GA147" s="178"/>
      <c r="GB147" s="178"/>
      <c r="GC147" s="178"/>
      <c r="GD147" s="178"/>
      <c r="GE147" s="178"/>
      <c r="GF147" s="178"/>
      <c r="GG147" s="178"/>
      <c r="GH147" s="178"/>
      <c r="GI147" s="178"/>
      <c r="GJ147" s="178"/>
      <c r="GK147" s="178"/>
      <c r="GL147" s="178"/>
      <c r="GM147" s="178"/>
      <c r="GN147" s="178"/>
      <c r="GO147" s="178"/>
      <c r="GP147" s="178"/>
      <c r="GQ147" s="178"/>
      <c r="GR147" s="178"/>
      <c r="GS147" s="178"/>
      <c r="GT147" s="178"/>
      <c r="GU147" s="178"/>
      <c r="GV147" s="178"/>
      <c r="GW147" s="178"/>
      <c r="GX147" s="178"/>
      <c r="GY147" s="178"/>
      <c r="GZ147" s="178"/>
      <c r="HA147" s="178"/>
      <c r="HB147" s="178"/>
      <c r="HC147" s="178"/>
      <c r="HD147" s="178"/>
      <c r="HE147" s="178"/>
      <c r="HF147" s="178"/>
      <c r="HG147" s="178"/>
      <c r="HH147" s="178"/>
      <c r="HI147" s="178"/>
    </row>
    <row r="148" spans="1:217" s="410" customFormat="1" ht="35.25" customHeight="1" x14ac:dyDescent="0.2">
      <c r="A148" s="429"/>
      <c r="B148" s="430" t="s">
        <v>209</v>
      </c>
      <c r="C148" s="174"/>
      <c r="D148" s="1185" t="s">
        <v>208</v>
      </c>
      <c r="E148" s="1185"/>
      <c r="F148" s="1185"/>
      <c r="G148" s="1185"/>
      <c r="H148" s="1185"/>
      <c r="I148" s="1185"/>
      <c r="J148" s="1185"/>
      <c r="K148" s="1185"/>
      <c r="L148" s="1185"/>
      <c r="M148" s="1185"/>
      <c r="N148" s="1185"/>
      <c r="O148" s="1185"/>
      <c r="P148" s="1185"/>
      <c r="Q148" s="1185"/>
      <c r="R148" s="426"/>
      <c r="U148" s="426"/>
      <c r="X148" s="426"/>
      <c r="AA148" s="426"/>
      <c r="AD148" s="426"/>
      <c r="AG148" s="426"/>
      <c r="AJ148" s="426"/>
      <c r="AM148" s="426"/>
      <c r="AP148" s="426"/>
      <c r="AS148" s="426"/>
      <c r="AV148" s="426"/>
      <c r="AY148" s="426"/>
      <c r="BB148" s="426"/>
      <c r="BE148" s="426"/>
      <c r="BH148" s="426"/>
      <c r="BK148" s="426"/>
      <c r="BL148" s="31"/>
      <c r="BM148" s="31"/>
      <c r="BN148" s="31"/>
      <c r="BO148" s="31"/>
      <c r="BP148" s="31"/>
      <c r="BQ148" s="31"/>
      <c r="BR148" s="31"/>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178"/>
      <c r="EW148" s="178"/>
      <c r="EX148" s="178"/>
      <c r="EY148" s="178"/>
      <c r="EZ148" s="178"/>
      <c r="FA148" s="178"/>
      <c r="FB148" s="178"/>
      <c r="FC148" s="178"/>
      <c r="FD148" s="178"/>
      <c r="FE148" s="178"/>
      <c r="FF148" s="178"/>
      <c r="FG148" s="178"/>
      <c r="FH148" s="178"/>
      <c r="FI148" s="178"/>
      <c r="FJ148" s="178"/>
      <c r="FK148" s="178"/>
      <c r="FL148" s="178"/>
      <c r="FM148" s="178"/>
      <c r="FN148" s="178"/>
      <c r="FO148" s="178"/>
      <c r="FP148" s="178"/>
      <c r="FQ148" s="178"/>
      <c r="FR148" s="178"/>
      <c r="FS148" s="178"/>
      <c r="FT148" s="178"/>
      <c r="FU148" s="178"/>
      <c r="FV148" s="178"/>
      <c r="FW148" s="178"/>
      <c r="FX148" s="178"/>
      <c r="FY148" s="178"/>
      <c r="FZ148" s="178"/>
      <c r="GA148" s="178"/>
      <c r="GB148" s="178"/>
      <c r="GC148" s="178"/>
      <c r="GD148" s="178"/>
      <c r="GE148" s="178"/>
      <c r="GF148" s="178"/>
      <c r="GG148" s="178"/>
      <c r="GH148" s="178"/>
      <c r="GI148" s="178"/>
      <c r="GJ148" s="178"/>
      <c r="GK148" s="178"/>
      <c r="GL148" s="178"/>
      <c r="GM148" s="178"/>
      <c r="GN148" s="178"/>
      <c r="GO148" s="178"/>
      <c r="GP148" s="178"/>
      <c r="GQ148" s="178"/>
      <c r="GR148" s="178"/>
      <c r="GS148" s="178"/>
      <c r="GT148" s="178"/>
      <c r="GU148" s="178"/>
      <c r="GV148" s="178"/>
      <c r="GW148" s="178"/>
      <c r="GX148" s="178"/>
      <c r="GY148" s="178"/>
      <c r="GZ148" s="178"/>
      <c r="HA148" s="178"/>
      <c r="HB148" s="178"/>
      <c r="HC148" s="178"/>
      <c r="HD148" s="178"/>
      <c r="HE148" s="178"/>
      <c r="HF148" s="178"/>
      <c r="HG148" s="178"/>
      <c r="HH148" s="178"/>
      <c r="HI148" s="178"/>
    </row>
    <row r="149" spans="1:217" s="410" customFormat="1" ht="54.75" customHeight="1" x14ac:dyDescent="0.2">
      <c r="A149" s="429"/>
      <c r="B149" s="430" t="s">
        <v>211</v>
      </c>
      <c r="C149" s="174"/>
      <c r="D149" s="1185" t="s">
        <v>210</v>
      </c>
      <c r="E149" s="1185"/>
      <c r="F149" s="1185"/>
      <c r="G149" s="1185"/>
      <c r="H149" s="1185"/>
      <c r="I149" s="1185"/>
      <c r="J149" s="1185"/>
      <c r="K149" s="1185"/>
      <c r="L149" s="1185"/>
      <c r="M149" s="1185"/>
      <c r="N149" s="1185"/>
      <c r="O149" s="1185"/>
      <c r="P149" s="1185"/>
      <c r="Q149" s="1185"/>
      <c r="R149" s="426"/>
      <c r="U149" s="426"/>
      <c r="X149" s="426"/>
      <c r="AA149" s="426"/>
      <c r="AD149" s="426"/>
      <c r="AG149" s="426"/>
      <c r="AJ149" s="426"/>
      <c r="AM149" s="426"/>
      <c r="AP149" s="426"/>
      <c r="AS149" s="426"/>
      <c r="AV149" s="426"/>
      <c r="AY149" s="426"/>
      <c r="BB149" s="426"/>
      <c r="BE149" s="426"/>
      <c r="BH149" s="426"/>
      <c r="BK149" s="426"/>
      <c r="BL149" s="31"/>
      <c r="BM149" s="31"/>
      <c r="BN149" s="31"/>
      <c r="BO149" s="31"/>
      <c r="BP149" s="31"/>
      <c r="BQ149" s="31"/>
      <c r="BR149" s="31"/>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178"/>
      <c r="EW149" s="178"/>
      <c r="EX149" s="178"/>
      <c r="EY149" s="178"/>
      <c r="EZ149" s="178"/>
      <c r="FA149" s="178"/>
      <c r="FB149" s="178"/>
      <c r="FC149" s="178"/>
      <c r="FD149" s="178"/>
      <c r="FE149" s="178"/>
      <c r="FF149" s="178"/>
      <c r="FG149" s="178"/>
      <c r="FH149" s="178"/>
      <c r="FI149" s="178"/>
      <c r="FJ149" s="178"/>
      <c r="FK149" s="178"/>
      <c r="FL149" s="178"/>
      <c r="FM149" s="178"/>
      <c r="FN149" s="178"/>
      <c r="FO149" s="178"/>
      <c r="FP149" s="178"/>
      <c r="FQ149" s="178"/>
      <c r="FR149" s="178"/>
      <c r="FS149" s="178"/>
      <c r="FT149" s="178"/>
      <c r="FU149" s="178"/>
      <c r="FV149" s="178"/>
      <c r="FW149" s="178"/>
      <c r="FX149" s="178"/>
      <c r="FY149" s="178"/>
      <c r="FZ149" s="178"/>
      <c r="GA149" s="178"/>
      <c r="GB149" s="178"/>
      <c r="GC149" s="178"/>
      <c r="GD149" s="178"/>
      <c r="GE149" s="178"/>
      <c r="GF149" s="178"/>
      <c r="GG149" s="178"/>
      <c r="GH149" s="178"/>
      <c r="GI149" s="178"/>
      <c r="GJ149" s="178"/>
      <c r="GK149" s="178"/>
      <c r="GL149" s="178"/>
      <c r="GM149" s="178"/>
      <c r="GN149" s="178"/>
      <c r="GO149" s="178"/>
      <c r="GP149" s="178"/>
      <c r="GQ149" s="178"/>
      <c r="GR149" s="178"/>
      <c r="GS149" s="178"/>
      <c r="GT149" s="178"/>
      <c r="GU149" s="178"/>
      <c r="GV149" s="178"/>
      <c r="GW149" s="178"/>
      <c r="GX149" s="178"/>
      <c r="GY149" s="178"/>
      <c r="GZ149" s="178"/>
      <c r="HA149" s="178"/>
      <c r="HB149" s="178"/>
      <c r="HC149" s="178"/>
      <c r="HD149" s="178"/>
      <c r="HE149" s="178"/>
      <c r="HF149" s="178"/>
      <c r="HG149" s="178"/>
      <c r="HH149" s="178"/>
      <c r="HI149" s="178"/>
    </row>
    <row r="150" spans="1:217" s="410" customFormat="1" ht="54" customHeight="1" x14ac:dyDescent="0.2">
      <c r="A150" s="429"/>
      <c r="B150" s="430" t="s">
        <v>213</v>
      </c>
      <c r="C150" s="174"/>
      <c r="D150" s="1185" t="s">
        <v>212</v>
      </c>
      <c r="E150" s="1185"/>
      <c r="F150" s="1185"/>
      <c r="G150" s="1185"/>
      <c r="H150" s="1185"/>
      <c r="I150" s="1185"/>
      <c r="J150" s="1185"/>
      <c r="K150" s="1185"/>
      <c r="L150" s="1185"/>
      <c r="M150" s="1185"/>
      <c r="N150" s="1185"/>
      <c r="O150" s="1185"/>
      <c r="P150" s="1185"/>
      <c r="Q150" s="1185"/>
      <c r="R150" s="426"/>
      <c r="U150" s="426"/>
      <c r="X150" s="426"/>
      <c r="AA150" s="426"/>
      <c r="AD150" s="426"/>
      <c r="AG150" s="426"/>
      <c r="AJ150" s="426"/>
      <c r="AM150" s="426"/>
      <c r="AP150" s="426"/>
      <c r="AS150" s="426"/>
      <c r="AV150" s="426"/>
      <c r="AY150" s="426"/>
      <c r="BB150" s="426"/>
      <c r="BE150" s="426"/>
      <c r="BH150" s="426"/>
      <c r="BK150" s="426"/>
      <c r="BL150" s="31"/>
      <c r="BM150" s="31"/>
      <c r="BN150" s="31"/>
      <c r="BO150" s="31"/>
      <c r="BP150" s="31"/>
      <c r="BQ150" s="31"/>
      <c r="BR150" s="31"/>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c r="EE150" s="178"/>
      <c r="EF150" s="178"/>
      <c r="EG150" s="178"/>
      <c r="EH150" s="178"/>
      <c r="EI150" s="178"/>
      <c r="EJ150" s="178"/>
      <c r="EK150" s="178"/>
      <c r="EL150" s="178"/>
      <c r="EM150" s="178"/>
      <c r="EN150" s="178"/>
      <c r="EO150" s="178"/>
      <c r="EP150" s="178"/>
      <c r="EQ150" s="178"/>
      <c r="ER150" s="178"/>
      <c r="ES150" s="178"/>
      <c r="ET150" s="178"/>
      <c r="EU150" s="178"/>
      <c r="EV150" s="178"/>
      <c r="EW150" s="178"/>
      <c r="EX150" s="178"/>
      <c r="EY150" s="178"/>
      <c r="EZ150" s="178"/>
      <c r="FA150" s="178"/>
      <c r="FB150" s="178"/>
      <c r="FC150" s="178"/>
      <c r="FD150" s="178"/>
      <c r="FE150" s="178"/>
      <c r="FF150" s="178"/>
      <c r="FG150" s="178"/>
      <c r="FH150" s="178"/>
      <c r="FI150" s="178"/>
      <c r="FJ150" s="178"/>
      <c r="FK150" s="178"/>
      <c r="FL150" s="178"/>
      <c r="FM150" s="178"/>
      <c r="FN150" s="178"/>
      <c r="FO150" s="178"/>
      <c r="FP150" s="178"/>
      <c r="FQ150" s="178"/>
      <c r="FR150" s="178"/>
      <c r="FS150" s="178"/>
      <c r="FT150" s="178"/>
      <c r="FU150" s="178"/>
      <c r="FV150" s="178"/>
      <c r="FW150" s="178"/>
      <c r="FX150" s="178"/>
      <c r="FY150" s="178"/>
      <c r="FZ150" s="178"/>
      <c r="GA150" s="178"/>
      <c r="GB150" s="178"/>
      <c r="GC150" s="178"/>
      <c r="GD150" s="178"/>
      <c r="GE150" s="178"/>
      <c r="GF150" s="178"/>
      <c r="GG150" s="178"/>
      <c r="GH150" s="178"/>
      <c r="GI150" s="178"/>
      <c r="GJ150" s="178"/>
      <c r="GK150" s="178"/>
      <c r="GL150" s="178"/>
      <c r="GM150" s="178"/>
      <c r="GN150" s="178"/>
      <c r="GO150" s="178"/>
      <c r="GP150" s="178"/>
      <c r="GQ150" s="178"/>
      <c r="GR150" s="178"/>
      <c r="GS150" s="178"/>
      <c r="GT150" s="178"/>
      <c r="GU150" s="178"/>
      <c r="GV150" s="178"/>
      <c r="GW150" s="178"/>
      <c r="GX150" s="178"/>
      <c r="GY150" s="178"/>
      <c r="GZ150" s="178"/>
      <c r="HA150" s="178"/>
      <c r="HB150" s="178"/>
      <c r="HC150" s="178"/>
      <c r="HD150" s="178"/>
      <c r="HE150" s="178"/>
      <c r="HF150" s="178"/>
      <c r="HG150" s="178"/>
      <c r="HH150" s="178"/>
      <c r="HI150" s="178"/>
    </row>
    <row r="151" spans="1:217" s="410" customFormat="1" ht="90.75" customHeight="1" x14ac:dyDescent="0.2">
      <c r="A151" s="429"/>
      <c r="B151" s="430" t="s">
        <v>214</v>
      </c>
      <c r="C151" s="174"/>
      <c r="D151" s="1185" t="s">
        <v>215</v>
      </c>
      <c r="E151" s="1185"/>
      <c r="F151" s="1185"/>
      <c r="G151" s="1185"/>
      <c r="H151" s="1185"/>
      <c r="I151" s="1185"/>
      <c r="J151" s="1185"/>
      <c r="K151" s="1185"/>
      <c r="L151" s="1185"/>
      <c r="M151" s="1185"/>
      <c r="N151" s="1185"/>
      <c r="O151" s="1185"/>
      <c r="P151" s="1185"/>
      <c r="Q151" s="1185"/>
      <c r="R151" s="426"/>
      <c r="U151" s="426"/>
      <c r="X151" s="426"/>
      <c r="AA151" s="426"/>
      <c r="AD151" s="426"/>
      <c r="AG151" s="426"/>
      <c r="AJ151" s="426"/>
      <c r="AM151" s="426"/>
      <c r="AP151" s="426"/>
      <c r="AS151" s="426"/>
      <c r="AV151" s="426"/>
      <c r="AY151" s="426"/>
      <c r="BB151" s="426"/>
      <c r="BE151" s="426"/>
      <c r="BH151" s="426"/>
      <c r="BK151" s="426"/>
      <c r="BL151" s="31"/>
      <c r="BM151" s="31"/>
      <c r="BN151" s="31"/>
      <c r="BO151" s="31"/>
      <c r="BP151" s="31"/>
      <c r="BQ151" s="31"/>
      <c r="BR151" s="31"/>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c r="EE151" s="178"/>
      <c r="EF151" s="178"/>
      <c r="EG151" s="178"/>
      <c r="EH151" s="178"/>
      <c r="EI151" s="178"/>
      <c r="EJ151" s="178"/>
      <c r="EK151" s="178"/>
      <c r="EL151" s="178"/>
      <c r="EM151" s="178"/>
      <c r="EN151" s="178"/>
      <c r="EO151" s="178"/>
      <c r="EP151" s="178"/>
      <c r="EQ151" s="178"/>
      <c r="ER151" s="178"/>
      <c r="ES151" s="178"/>
      <c r="ET151" s="178"/>
      <c r="EU151" s="178"/>
      <c r="EV151" s="178"/>
      <c r="EW151" s="178"/>
      <c r="EX151" s="178"/>
      <c r="EY151" s="178"/>
      <c r="EZ151" s="178"/>
      <c r="FA151" s="178"/>
      <c r="FB151" s="178"/>
      <c r="FC151" s="178"/>
      <c r="FD151" s="178"/>
      <c r="FE151" s="178"/>
      <c r="FF151" s="178"/>
      <c r="FG151" s="178"/>
      <c r="FH151" s="178"/>
      <c r="FI151" s="178"/>
      <c r="FJ151" s="178"/>
      <c r="FK151" s="178"/>
      <c r="FL151" s="178"/>
      <c r="FM151" s="178"/>
      <c r="FN151" s="178"/>
      <c r="FO151" s="178"/>
      <c r="FP151" s="178"/>
      <c r="FQ151" s="178"/>
      <c r="FR151" s="178"/>
      <c r="FS151" s="178"/>
      <c r="FT151" s="178"/>
      <c r="FU151" s="178"/>
      <c r="FV151" s="178"/>
      <c r="FW151" s="178"/>
      <c r="FX151" s="178"/>
      <c r="FY151" s="178"/>
      <c r="FZ151" s="178"/>
      <c r="GA151" s="178"/>
      <c r="GB151" s="178"/>
      <c r="GC151" s="178"/>
      <c r="GD151" s="178"/>
      <c r="GE151" s="178"/>
      <c r="GF151" s="178"/>
      <c r="GG151" s="178"/>
      <c r="GH151" s="178"/>
      <c r="GI151" s="178"/>
      <c r="GJ151" s="178"/>
      <c r="GK151" s="178"/>
      <c r="GL151" s="178"/>
      <c r="GM151" s="178"/>
      <c r="GN151" s="178"/>
      <c r="GO151" s="178"/>
      <c r="GP151" s="178"/>
      <c r="GQ151" s="178"/>
      <c r="GR151" s="178"/>
      <c r="GS151" s="178"/>
      <c r="GT151" s="178"/>
      <c r="GU151" s="178"/>
      <c r="GV151" s="178"/>
      <c r="GW151" s="178"/>
      <c r="GX151" s="178"/>
      <c r="GY151" s="178"/>
      <c r="GZ151" s="178"/>
      <c r="HA151" s="178"/>
      <c r="HB151" s="178"/>
      <c r="HC151" s="178"/>
      <c r="HD151" s="178"/>
      <c r="HE151" s="178"/>
      <c r="HF151" s="178"/>
      <c r="HG151" s="178"/>
      <c r="HH151" s="178"/>
      <c r="HI151" s="178"/>
    </row>
    <row r="152" spans="1:217" s="410" customFormat="1" ht="47.25" customHeight="1" x14ac:dyDescent="0.2">
      <c r="A152" s="429"/>
      <c r="B152" s="430" t="s">
        <v>217</v>
      </c>
      <c r="C152" s="174"/>
      <c r="D152" s="1185" t="s">
        <v>216</v>
      </c>
      <c r="E152" s="1185"/>
      <c r="F152" s="1185"/>
      <c r="G152" s="1185"/>
      <c r="H152" s="1185"/>
      <c r="I152" s="1185"/>
      <c r="J152" s="1185"/>
      <c r="K152" s="1185"/>
      <c r="L152" s="1185"/>
      <c r="M152" s="1185"/>
      <c r="N152" s="1185"/>
      <c r="O152" s="1185"/>
      <c r="P152" s="1185"/>
      <c r="Q152" s="1185"/>
      <c r="R152" s="426"/>
      <c r="U152" s="426"/>
      <c r="X152" s="426"/>
      <c r="AA152" s="426"/>
      <c r="AD152" s="426"/>
      <c r="AG152" s="426"/>
      <c r="AJ152" s="426"/>
      <c r="AM152" s="426"/>
      <c r="AP152" s="426"/>
      <c r="AS152" s="426"/>
      <c r="AV152" s="426"/>
      <c r="AY152" s="426"/>
      <c r="BB152" s="426"/>
      <c r="BE152" s="426"/>
      <c r="BH152" s="426"/>
      <c r="BK152" s="426"/>
      <c r="BL152" s="31"/>
      <c r="BM152" s="31"/>
      <c r="BN152" s="31"/>
      <c r="BO152" s="31"/>
      <c r="BP152" s="31"/>
      <c r="BQ152" s="31"/>
      <c r="BR152" s="31"/>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c r="EE152" s="178"/>
      <c r="EF152" s="178"/>
      <c r="EG152" s="178"/>
      <c r="EH152" s="178"/>
      <c r="EI152" s="178"/>
      <c r="EJ152" s="178"/>
      <c r="EK152" s="178"/>
      <c r="EL152" s="178"/>
      <c r="EM152" s="178"/>
      <c r="EN152" s="178"/>
      <c r="EO152" s="178"/>
      <c r="EP152" s="178"/>
      <c r="EQ152" s="178"/>
      <c r="ER152" s="178"/>
      <c r="ES152" s="178"/>
      <c r="ET152" s="178"/>
      <c r="EU152" s="178"/>
      <c r="EV152" s="178"/>
      <c r="EW152" s="178"/>
      <c r="EX152" s="178"/>
      <c r="EY152" s="178"/>
      <c r="EZ152" s="178"/>
      <c r="FA152" s="178"/>
      <c r="FB152" s="178"/>
      <c r="FC152" s="178"/>
      <c r="FD152" s="178"/>
      <c r="FE152" s="178"/>
      <c r="FF152" s="178"/>
      <c r="FG152" s="178"/>
      <c r="FH152" s="178"/>
      <c r="FI152" s="178"/>
      <c r="FJ152" s="178"/>
      <c r="FK152" s="178"/>
      <c r="FL152" s="178"/>
      <c r="FM152" s="178"/>
      <c r="FN152" s="178"/>
      <c r="FO152" s="178"/>
      <c r="FP152" s="178"/>
      <c r="FQ152" s="178"/>
      <c r="FR152" s="178"/>
      <c r="FS152" s="178"/>
      <c r="FT152" s="178"/>
      <c r="FU152" s="178"/>
      <c r="FV152" s="178"/>
      <c r="FW152" s="178"/>
      <c r="FX152" s="178"/>
      <c r="FY152" s="178"/>
      <c r="FZ152" s="178"/>
      <c r="GA152" s="178"/>
      <c r="GB152" s="178"/>
      <c r="GC152" s="178"/>
      <c r="GD152" s="178"/>
      <c r="GE152" s="178"/>
      <c r="GF152" s="178"/>
      <c r="GG152" s="178"/>
      <c r="GH152" s="178"/>
      <c r="GI152" s="178"/>
      <c r="GJ152" s="178"/>
      <c r="GK152" s="178"/>
      <c r="GL152" s="178"/>
      <c r="GM152" s="178"/>
      <c r="GN152" s="178"/>
      <c r="GO152" s="178"/>
      <c r="GP152" s="178"/>
      <c r="GQ152" s="178"/>
      <c r="GR152" s="178"/>
      <c r="GS152" s="178"/>
      <c r="GT152" s="178"/>
      <c r="GU152" s="178"/>
      <c r="GV152" s="178"/>
      <c r="GW152" s="178"/>
      <c r="GX152" s="178"/>
      <c r="GY152" s="178"/>
      <c r="GZ152" s="178"/>
      <c r="HA152" s="178"/>
      <c r="HB152" s="178"/>
      <c r="HC152" s="178"/>
      <c r="HD152" s="178"/>
      <c r="HE152" s="178"/>
      <c r="HF152" s="178"/>
      <c r="HG152" s="178"/>
      <c r="HH152" s="178"/>
      <c r="HI152" s="178"/>
    </row>
    <row r="153" spans="1:217" s="410" customFormat="1" ht="45" customHeight="1" x14ac:dyDescent="0.2">
      <c r="A153" s="429"/>
      <c r="B153" s="430" t="s">
        <v>219</v>
      </c>
      <c r="C153" s="174"/>
      <c r="D153" s="1185" t="s">
        <v>218</v>
      </c>
      <c r="E153" s="1185"/>
      <c r="F153" s="1185"/>
      <c r="G153" s="1185"/>
      <c r="H153" s="1185"/>
      <c r="I153" s="1185"/>
      <c r="J153" s="1185"/>
      <c r="K153" s="1185"/>
      <c r="L153" s="1185"/>
      <c r="M153" s="1185"/>
      <c r="N153" s="1185"/>
      <c r="O153" s="1185"/>
      <c r="P153" s="1185"/>
      <c r="Q153" s="1185"/>
      <c r="R153" s="426"/>
      <c r="U153" s="426"/>
      <c r="X153" s="426"/>
      <c r="AA153" s="426"/>
      <c r="AD153" s="426"/>
      <c r="AG153" s="426"/>
      <c r="AJ153" s="426"/>
      <c r="AM153" s="426"/>
      <c r="AP153" s="426"/>
      <c r="AS153" s="426"/>
      <c r="AV153" s="426"/>
      <c r="AY153" s="426"/>
      <c r="BB153" s="426"/>
      <c r="BE153" s="426"/>
      <c r="BH153" s="426"/>
      <c r="BK153" s="426"/>
      <c r="BL153" s="31"/>
      <c r="BM153" s="31"/>
      <c r="BN153" s="31"/>
      <c r="BO153" s="31"/>
      <c r="BP153" s="31"/>
      <c r="BQ153" s="31"/>
      <c r="BR153" s="31"/>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c r="EE153" s="178"/>
      <c r="EF153" s="178"/>
      <c r="EG153" s="178"/>
      <c r="EH153" s="178"/>
      <c r="EI153" s="178"/>
      <c r="EJ153" s="178"/>
      <c r="EK153" s="178"/>
      <c r="EL153" s="178"/>
      <c r="EM153" s="178"/>
      <c r="EN153" s="178"/>
      <c r="EO153" s="178"/>
      <c r="EP153" s="178"/>
      <c r="EQ153" s="178"/>
      <c r="ER153" s="178"/>
      <c r="ES153" s="178"/>
      <c r="ET153" s="178"/>
      <c r="EU153" s="178"/>
      <c r="EV153" s="178"/>
      <c r="EW153" s="178"/>
      <c r="EX153" s="178"/>
      <c r="EY153" s="178"/>
      <c r="EZ153" s="178"/>
      <c r="FA153" s="178"/>
      <c r="FB153" s="178"/>
      <c r="FC153" s="178"/>
      <c r="FD153" s="178"/>
      <c r="FE153" s="178"/>
      <c r="FF153" s="178"/>
      <c r="FG153" s="178"/>
      <c r="FH153" s="178"/>
      <c r="FI153" s="178"/>
      <c r="FJ153" s="178"/>
      <c r="FK153" s="178"/>
      <c r="FL153" s="178"/>
      <c r="FM153" s="178"/>
      <c r="FN153" s="178"/>
      <c r="FO153" s="178"/>
      <c r="FP153" s="178"/>
      <c r="FQ153" s="178"/>
      <c r="FR153" s="178"/>
      <c r="FS153" s="178"/>
      <c r="FT153" s="178"/>
      <c r="FU153" s="178"/>
      <c r="FV153" s="178"/>
      <c r="FW153" s="178"/>
      <c r="FX153" s="178"/>
      <c r="FY153" s="178"/>
      <c r="FZ153" s="178"/>
      <c r="GA153" s="178"/>
      <c r="GB153" s="178"/>
      <c r="GC153" s="178"/>
      <c r="GD153" s="178"/>
      <c r="GE153" s="178"/>
      <c r="GF153" s="178"/>
      <c r="GG153" s="178"/>
      <c r="GH153" s="178"/>
      <c r="GI153" s="178"/>
      <c r="GJ153" s="178"/>
      <c r="GK153" s="178"/>
      <c r="GL153" s="178"/>
      <c r="GM153" s="178"/>
      <c r="GN153" s="178"/>
      <c r="GO153" s="178"/>
      <c r="GP153" s="178"/>
      <c r="GQ153" s="178"/>
      <c r="GR153" s="178"/>
      <c r="GS153" s="178"/>
      <c r="GT153" s="178"/>
      <c r="GU153" s="178"/>
      <c r="GV153" s="178"/>
      <c r="GW153" s="178"/>
      <c r="GX153" s="178"/>
      <c r="GY153" s="178"/>
      <c r="GZ153" s="178"/>
      <c r="HA153" s="178"/>
      <c r="HB153" s="178"/>
      <c r="HC153" s="178"/>
      <c r="HD153" s="178"/>
      <c r="HE153" s="178"/>
      <c r="HF153" s="178"/>
      <c r="HG153" s="178"/>
      <c r="HH153" s="178"/>
      <c r="HI153" s="178"/>
    </row>
    <row r="154" spans="1:217" s="410" customFormat="1" ht="48" customHeight="1" x14ac:dyDescent="0.2">
      <c r="A154" s="429"/>
      <c r="B154" s="430" t="s">
        <v>221</v>
      </c>
      <c r="C154" s="174"/>
      <c r="D154" s="1185" t="s">
        <v>220</v>
      </c>
      <c r="E154" s="1185"/>
      <c r="F154" s="1185"/>
      <c r="G154" s="1185"/>
      <c r="H154" s="1185"/>
      <c r="I154" s="1185"/>
      <c r="J154" s="1185"/>
      <c r="K154" s="1185"/>
      <c r="L154" s="1185"/>
      <c r="M154" s="1185"/>
      <c r="N154" s="1185"/>
      <c r="O154" s="1185"/>
      <c r="P154" s="1185"/>
      <c r="Q154" s="1185"/>
      <c r="R154" s="426"/>
      <c r="U154" s="426"/>
      <c r="X154" s="426"/>
      <c r="AA154" s="426"/>
      <c r="AD154" s="426"/>
      <c r="AG154" s="426"/>
      <c r="AJ154" s="426"/>
      <c r="AM154" s="426"/>
      <c r="AP154" s="426"/>
      <c r="AS154" s="426"/>
      <c r="AV154" s="426"/>
      <c r="AY154" s="426"/>
      <c r="BB154" s="426"/>
      <c r="BE154" s="426"/>
      <c r="BH154" s="426"/>
      <c r="BK154" s="426"/>
      <c r="BL154" s="31"/>
      <c r="BM154" s="31"/>
      <c r="BN154" s="31"/>
      <c r="BO154" s="31"/>
      <c r="BP154" s="31"/>
      <c r="BQ154" s="31"/>
      <c r="BR154" s="31"/>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c r="EE154" s="178"/>
      <c r="EF154" s="178"/>
      <c r="EG154" s="178"/>
      <c r="EH154" s="178"/>
      <c r="EI154" s="178"/>
      <c r="EJ154" s="178"/>
      <c r="EK154" s="178"/>
      <c r="EL154" s="178"/>
      <c r="EM154" s="178"/>
      <c r="EN154" s="178"/>
      <c r="EO154" s="178"/>
      <c r="EP154" s="178"/>
      <c r="EQ154" s="178"/>
      <c r="ER154" s="178"/>
      <c r="ES154" s="178"/>
      <c r="ET154" s="178"/>
      <c r="EU154" s="178"/>
      <c r="EV154" s="178"/>
      <c r="EW154" s="178"/>
      <c r="EX154" s="178"/>
      <c r="EY154" s="178"/>
      <c r="EZ154" s="178"/>
      <c r="FA154" s="178"/>
      <c r="FB154" s="178"/>
      <c r="FC154" s="178"/>
      <c r="FD154" s="178"/>
      <c r="FE154" s="178"/>
      <c r="FF154" s="178"/>
      <c r="FG154" s="178"/>
      <c r="FH154" s="178"/>
      <c r="FI154" s="178"/>
      <c r="FJ154" s="178"/>
      <c r="FK154" s="178"/>
      <c r="FL154" s="178"/>
      <c r="FM154" s="178"/>
      <c r="FN154" s="178"/>
      <c r="FO154" s="178"/>
      <c r="FP154" s="178"/>
      <c r="FQ154" s="178"/>
      <c r="FR154" s="178"/>
      <c r="FS154" s="178"/>
      <c r="FT154" s="178"/>
      <c r="FU154" s="178"/>
      <c r="FV154" s="178"/>
      <c r="FW154" s="178"/>
      <c r="FX154" s="178"/>
      <c r="FY154" s="178"/>
      <c r="FZ154" s="178"/>
      <c r="GA154" s="178"/>
      <c r="GB154" s="178"/>
      <c r="GC154" s="178"/>
      <c r="GD154" s="178"/>
      <c r="GE154" s="178"/>
      <c r="GF154" s="178"/>
      <c r="GG154" s="178"/>
      <c r="GH154" s="178"/>
      <c r="GI154" s="178"/>
      <c r="GJ154" s="178"/>
      <c r="GK154" s="178"/>
      <c r="GL154" s="178"/>
      <c r="GM154" s="178"/>
      <c r="GN154" s="178"/>
      <c r="GO154" s="178"/>
      <c r="GP154" s="178"/>
      <c r="GQ154" s="178"/>
      <c r="GR154" s="178"/>
      <c r="GS154" s="178"/>
      <c r="GT154" s="178"/>
      <c r="GU154" s="178"/>
      <c r="GV154" s="178"/>
      <c r="GW154" s="178"/>
      <c r="GX154" s="178"/>
      <c r="GY154" s="178"/>
      <c r="GZ154" s="178"/>
      <c r="HA154" s="178"/>
      <c r="HB154" s="178"/>
      <c r="HC154" s="178"/>
      <c r="HD154" s="178"/>
      <c r="HE154" s="178"/>
      <c r="HF154" s="178"/>
      <c r="HG154" s="178"/>
      <c r="HH154" s="178"/>
      <c r="HI154" s="178"/>
    </row>
    <row r="155" spans="1:217" s="410" customFormat="1" ht="45" customHeight="1" x14ac:dyDescent="0.2">
      <c r="A155" s="429"/>
      <c r="B155" s="430" t="s">
        <v>223</v>
      </c>
      <c r="C155" s="174"/>
      <c r="D155" s="1185" t="s">
        <v>222</v>
      </c>
      <c r="E155" s="1185"/>
      <c r="F155" s="1185"/>
      <c r="G155" s="1185"/>
      <c r="H155" s="1185"/>
      <c r="I155" s="1185"/>
      <c r="J155" s="1185"/>
      <c r="K155" s="1185"/>
      <c r="L155" s="1185"/>
      <c r="M155" s="1185"/>
      <c r="N155" s="1185"/>
      <c r="O155" s="1185"/>
      <c r="P155" s="1185"/>
      <c r="Q155" s="1185"/>
      <c r="R155" s="426"/>
      <c r="U155" s="426"/>
      <c r="X155" s="426"/>
      <c r="AA155" s="426"/>
      <c r="AD155" s="426"/>
      <c r="AG155" s="426"/>
      <c r="AJ155" s="426"/>
      <c r="AM155" s="426"/>
      <c r="AP155" s="426"/>
      <c r="AS155" s="426"/>
      <c r="AV155" s="426"/>
      <c r="AY155" s="426"/>
      <c r="BB155" s="426"/>
      <c r="BE155" s="426"/>
      <c r="BH155" s="426"/>
      <c r="BK155" s="426"/>
      <c r="BL155" s="31"/>
      <c r="BM155" s="31"/>
      <c r="BN155" s="31"/>
      <c r="BO155" s="31"/>
      <c r="BP155" s="31"/>
      <c r="BQ155" s="31"/>
      <c r="BR155" s="31"/>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c r="EE155" s="178"/>
      <c r="EF155" s="178"/>
      <c r="EG155" s="178"/>
      <c r="EH155" s="178"/>
      <c r="EI155" s="178"/>
      <c r="EJ155" s="178"/>
      <c r="EK155" s="178"/>
      <c r="EL155" s="178"/>
      <c r="EM155" s="178"/>
      <c r="EN155" s="178"/>
      <c r="EO155" s="178"/>
      <c r="EP155" s="178"/>
      <c r="EQ155" s="178"/>
      <c r="ER155" s="178"/>
      <c r="ES155" s="178"/>
      <c r="ET155" s="178"/>
      <c r="EU155" s="178"/>
      <c r="EV155" s="178"/>
      <c r="EW155" s="178"/>
      <c r="EX155" s="178"/>
      <c r="EY155" s="178"/>
      <c r="EZ155" s="178"/>
      <c r="FA155" s="178"/>
      <c r="FB155" s="178"/>
      <c r="FC155" s="178"/>
      <c r="FD155" s="178"/>
      <c r="FE155" s="178"/>
      <c r="FF155" s="178"/>
      <c r="FG155" s="178"/>
      <c r="FH155" s="178"/>
      <c r="FI155" s="178"/>
      <c r="FJ155" s="178"/>
      <c r="FK155" s="178"/>
      <c r="FL155" s="178"/>
      <c r="FM155" s="178"/>
      <c r="FN155" s="178"/>
      <c r="FO155" s="178"/>
      <c r="FP155" s="178"/>
      <c r="FQ155" s="178"/>
      <c r="FR155" s="178"/>
      <c r="FS155" s="178"/>
      <c r="FT155" s="178"/>
      <c r="FU155" s="178"/>
      <c r="FV155" s="178"/>
      <c r="FW155" s="178"/>
      <c r="FX155" s="178"/>
      <c r="FY155" s="178"/>
      <c r="FZ155" s="178"/>
      <c r="GA155" s="178"/>
      <c r="GB155" s="178"/>
      <c r="GC155" s="178"/>
      <c r="GD155" s="178"/>
      <c r="GE155" s="178"/>
      <c r="GF155" s="178"/>
      <c r="GG155" s="178"/>
      <c r="GH155" s="178"/>
      <c r="GI155" s="178"/>
      <c r="GJ155" s="178"/>
      <c r="GK155" s="178"/>
      <c r="GL155" s="178"/>
      <c r="GM155" s="178"/>
      <c r="GN155" s="178"/>
      <c r="GO155" s="178"/>
      <c r="GP155" s="178"/>
      <c r="GQ155" s="178"/>
      <c r="GR155" s="178"/>
      <c r="GS155" s="178"/>
      <c r="GT155" s="178"/>
      <c r="GU155" s="178"/>
      <c r="GV155" s="178"/>
      <c r="GW155" s="178"/>
      <c r="GX155" s="178"/>
      <c r="GY155" s="178"/>
      <c r="GZ155" s="178"/>
      <c r="HA155" s="178"/>
      <c r="HB155" s="178"/>
      <c r="HC155" s="178"/>
      <c r="HD155" s="178"/>
      <c r="HE155" s="178"/>
      <c r="HF155" s="178"/>
      <c r="HG155" s="178"/>
      <c r="HH155" s="178"/>
      <c r="HI155" s="178"/>
    </row>
    <row r="156" spans="1:217" s="410" customFormat="1" ht="59.25" customHeight="1" x14ac:dyDescent="0.2">
      <c r="A156" s="429"/>
      <c r="B156" s="430" t="s">
        <v>225</v>
      </c>
      <c r="C156" s="174"/>
      <c r="D156" s="1185" t="s">
        <v>224</v>
      </c>
      <c r="E156" s="1185"/>
      <c r="F156" s="1185"/>
      <c r="G156" s="1185"/>
      <c r="H156" s="1185"/>
      <c r="I156" s="1185"/>
      <c r="J156" s="1185"/>
      <c r="K156" s="1185"/>
      <c r="L156" s="1185"/>
      <c r="M156" s="1185"/>
      <c r="N156" s="1185"/>
      <c r="O156" s="1185"/>
      <c r="P156" s="1185"/>
      <c r="Q156" s="1185"/>
      <c r="R156" s="426"/>
      <c r="U156" s="426"/>
      <c r="X156" s="426"/>
      <c r="AA156" s="426"/>
      <c r="AD156" s="426"/>
      <c r="AG156" s="426"/>
      <c r="AJ156" s="426"/>
      <c r="AM156" s="426"/>
      <c r="AP156" s="426"/>
      <c r="AS156" s="426"/>
      <c r="AV156" s="426"/>
      <c r="AY156" s="426"/>
      <c r="BB156" s="426"/>
      <c r="BE156" s="426"/>
      <c r="BH156" s="426"/>
      <c r="BK156" s="426"/>
      <c r="BL156" s="31"/>
      <c r="BM156" s="31"/>
      <c r="BN156" s="31"/>
      <c r="BO156" s="31"/>
      <c r="BP156" s="31"/>
      <c r="BQ156" s="31"/>
      <c r="BR156" s="31"/>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c r="EE156" s="178"/>
      <c r="EF156" s="178"/>
      <c r="EG156" s="178"/>
      <c r="EH156" s="178"/>
      <c r="EI156" s="178"/>
      <c r="EJ156" s="178"/>
      <c r="EK156" s="178"/>
      <c r="EL156" s="178"/>
      <c r="EM156" s="178"/>
      <c r="EN156" s="178"/>
      <c r="EO156" s="178"/>
      <c r="EP156" s="178"/>
      <c r="EQ156" s="178"/>
      <c r="ER156" s="178"/>
      <c r="ES156" s="178"/>
      <c r="ET156" s="178"/>
      <c r="EU156" s="178"/>
      <c r="EV156" s="178"/>
      <c r="EW156" s="178"/>
      <c r="EX156" s="178"/>
      <c r="EY156" s="178"/>
      <c r="EZ156" s="178"/>
      <c r="FA156" s="178"/>
      <c r="FB156" s="178"/>
      <c r="FC156" s="178"/>
      <c r="FD156" s="178"/>
      <c r="FE156" s="178"/>
      <c r="FF156" s="178"/>
      <c r="FG156" s="178"/>
      <c r="FH156" s="178"/>
      <c r="FI156" s="178"/>
      <c r="FJ156" s="178"/>
      <c r="FK156" s="178"/>
      <c r="FL156" s="178"/>
      <c r="FM156" s="178"/>
      <c r="FN156" s="178"/>
      <c r="FO156" s="178"/>
      <c r="FP156" s="178"/>
      <c r="FQ156" s="178"/>
      <c r="FR156" s="178"/>
      <c r="FS156" s="178"/>
      <c r="FT156" s="178"/>
      <c r="FU156" s="178"/>
      <c r="FV156" s="178"/>
      <c r="FW156" s="178"/>
      <c r="FX156" s="178"/>
      <c r="FY156" s="178"/>
      <c r="FZ156" s="178"/>
      <c r="GA156" s="178"/>
      <c r="GB156" s="178"/>
      <c r="GC156" s="178"/>
      <c r="GD156" s="178"/>
      <c r="GE156" s="178"/>
      <c r="GF156" s="178"/>
      <c r="GG156" s="178"/>
      <c r="GH156" s="178"/>
      <c r="GI156" s="178"/>
      <c r="GJ156" s="178"/>
      <c r="GK156" s="178"/>
      <c r="GL156" s="178"/>
      <c r="GM156" s="178"/>
      <c r="GN156" s="178"/>
      <c r="GO156" s="178"/>
      <c r="GP156" s="178"/>
      <c r="GQ156" s="178"/>
      <c r="GR156" s="178"/>
      <c r="GS156" s="178"/>
      <c r="GT156" s="178"/>
      <c r="GU156" s="178"/>
      <c r="GV156" s="178"/>
      <c r="GW156" s="178"/>
      <c r="GX156" s="178"/>
      <c r="GY156" s="178"/>
      <c r="GZ156" s="178"/>
      <c r="HA156" s="178"/>
      <c r="HB156" s="178"/>
      <c r="HC156" s="178"/>
      <c r="HD156" s="178"/>
      <c r="HE156" s="178"/>
      <c r="HF156" s="178"/>
      <c r="HG156" s="178"/>
      <c r="HH156" s="178"/>
      <c r="HI156" s="178"/>
    </row>
    <row r="157" spans="1:217" s="410" customFormat="1" ht="43.5" customHeight="1" x14ac:dyDescent="0.2">
      <c r="A157" s="429"/>
      <c r="B157" s="430" t="s">
        <v>227</v>
      </c>
      <c r="C157" s="174"/>
      <c r="D157" s="1160" t="s">
        <v>226</v>
      </c>
      <c r="E157" s="1161"/>
      <c r="F157" s="1161"/>
      <c r="G157" s="1161"/>
      <c r="H157" s="1161"/>
      <c r="I157" s="1161"/>
      <c r="J157" s="1161"/>
      <c r="K157" s="1161"/>
      <c r="L157" s="1161"/>
      <c r="M157" s="1161"/>
      <c r="N157" s="1161"/>
      <c r="O157" s="1161"/>
      <c r="P157" s="1161"/>
      <c r="Q157" s="1162"/>
      <c r="R157" s="426"/>
      <c r="U157" s="426"/>
      <c r="X157" s="426"/>
      <c r="AA157" s="426"/>
      <c r="AD157" s="426"/>
      <c r="AG157" s="426"/>
      <c r="AJ157" s="426"/>
      <c r="AM157" s="426"/>
      <c r="AP157" s="426"/>
      <c r="AS157" s="426"/>
      <c r="AV157" s="426"/>
      <c r="AY157" s="426"/>
      <c r="BB157" s="426"/>
      <c r="BE157" s="426"/>
      <c r="BH157" s="426"/>
      <c r="BK157" s="426"/>
      <c r="BL157" s="31"/>
      <c r="BM157" s="31"/>
      <c r="BN157" s="31"/>
      <c r="BO157" s="31"/>
      <c r="BP157" s="31"/>
      <c r="BQ157" s="31"/>
      <c r="BR157" s="31"/>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c r="FL157" s="178"/>
      <c r="FM157" s="178"/>
      <c r="FN157" s="178"/>
      <c r="FO157" s="178"/>
      <c r="FP157" s="178"/>
      <c r="FQ157" s="178"/>
      <c r="FR157" s="178"/>
      <c r="FS157" s="178"/>
      <c r="FT157" s="178"/>
      <c r="FU157" s="178"/>
      <c r="FV157" s="178"/>
      <c r="FW157" s="178"/>
      <c r="FX157" s="178"/>
      <c r="FY157" s="178"/>
      <c r="FZ157" s="178"/>
      <c r="GA157" s="178"/>
      <c r="GB157" s="178"/>
      <c r="GC157" s="178"/>
      <c r="GD157" s="178"/>
      <c r="GE157" s="178"/>
      <c r="GF157" s="178"/>
      <c r="GG157" s="178"/>
      <c r="GH157" s="178"/>
      <c r="GI157" s="178"/>
      <c r="GJ157" s="178"/>
      <c r="GK157" s="178"/>
      <c r="GL157" s="178"/>
      <c r="GM157" s="178"/>
      <c r="GN157" s="178"/>
      <c r="GO157" s="178"/>
      <c r="GP157" s="178"/>
      <c r="GQ157" s="178"/>
      <c r="GR157" s="178"/>
      <c r="GS157" s="178"/>
      <c r="GT157" s="178"/>
      <c r="GU157" s="178"/>
      <c r="GV157" s="178"/>
      <c r="GW157" s="178"/>
      <c r="GX157" s="178"/>
      <c r="GY157" s="178"/>
      <c r="GZ157" s="178"/>
      <c r="HA157" s="178"/>
      <c r="HB157" s="178"/>
      <c r="HC157" s="178"/>
      <c r="HD157" s="178"/>
      <c r="HE157" s="178"/>
      <c r="HF157" s="178"/>
      <c r="HG157" s="178"/>
      <c r="HH157" s="178"/>
      <c r="HI157" s="178"/>
    </row>
    <row r="158" spans="1:217" s="410" customFormat="1" ht="102.75" customHeight="1" x14ac:dyDescent="0.2">
      <c r="A158" s="429"/>
      <c r="B158" s="430" t="s">
        <v>229</v>
      </c>
      <c r="C158" s="174"/>
      <c r="D158" s="1160" t="s">
        <v>228</v>
      </c>
      <c r="E158" s="1161"/>
      <c r="F158" s="1161"/>
      <c r="G158" s="1161"/>
      <c r="H158" s="1161"/>
      <c r="I158" s="1161"/>
      <c r="J158" s="1161"/>
      <c r="K158" s="1161"/>
      <c r="L158" s="1161"/>
      <c r="M158" s="1161"/>
      <c r="N158" s="1161"/>
      <c r="O158" s="1161"/>
      <c r="P158" s="1161"/>
      <c r="Q158" s="1162"/>
      <c r="R158" s="426"/>
      <c r="U158" s="426"/>
      <c r="X158" s="426"/>
      <c r="AA158" s="426"/>
      <c r="AD158" s="426"/>
      <c r="AG158" s="426"/>
      <c r="AJ158" s="426"/>
      <c r="AM158" s="426"/>
      <c r="AP158" s="426"/>
      <c r="AS158" s="426"/>
      <c r="AV158" s="426"/>
      <c r="AY158" s="426"/>
      <c r="BB158" s="426"/>
      <c r="BE158" s="426"/>
      <c r="BH158" s="426"/>
      <c r="BK158" s="426"/>
      <c r="BL158" s="31"/>
      <c r="BM158" s="31"/>
      <c r="BN158" s="31"/>
      <c r="BO158" s="31"/>
      <c r="BP158" s="31"/>
      <c r="BQ158" s="31"/>
      <c r="BR158" s="31"/>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c r="EE158" s="178"/>
      <c r="EF158" s="178"/>
      <c r="EG158" s="178"/>
      <c r="EH158" s="178"/>
      <c r="EI158" s="178"/>
      <c r="EJ158" s="178"/>
      <c r="EK158" s="178"/>
      <c r="EL158" s="178"/>
      <c r="EM158" s="178"/>
      <c r="EN158" s="178"/>
      <c r="EO158" s="178"/>
      <c r="EP158" s="178"/>
      <c r="EQ158" s="178"/>
      <c r="ER158" s="178"/>
      <c r="ES158" s="178"/>
      <c r="ET158" s="178"/>
      <c r="EU158" s="178"/>
      <c r="EV158" s="178"/>
      <c r="EW158" s="178"/>
      <c r="EX158" s="178"/>
      <c r="EY158" s="178"/>
      <c r="EZ158" s="178"/>
      <c r="FA158" s="178"/>
      <c r="FB158" s="178"/>
      <c r="FC158" s="178"/>
      <c r="FD158" s="178"/>
      <c r="FE158" s="178"/>
      <c r="FF158" s="178"/>
      <c r="FG158" s="178"/>
      <c r="FH158" s="178"/>
      <c r="FI158" s="178"/>
      <c r="FJ158" s="178"/>
      <c r="FK158" s="178"/>
      <c r="FL158" s="178"/>
      <c r="FM158" s="178"/>
      <c r="FN158" s="178"/>
      <c r="FO158" s="178"/>
      <c r="FP158" s="178"/>
      <c r="FQ158" s="178"/>
      <c r="FR158" s="178"/>
      <c r="FS158" s="178"/>
      <c r="FT158" s="178"/>
      <c r="FU158" s="178"/>
      <c r="FV158" s="178"/>
      <c r="FW158" s="178"/>
      <c r="FX158" s="178"/>
      <c r="FY158" s="178"/>
      <c r="FZ158" s="178"/>
      <c r="GA158" s="178"/>
      <c r="GB158" s="178"/>
      <c r="GC158" s="178"/>
      <c r="GD158" s="178"/>
      <c r="GE158" s="178"/>
      <c r="GF158" s="178"/>
      <c r="GG158" s="178"/>
      <c r="GH158" s="178"/>
      <c r="GI158" s="178"/>
      <c r="GJ158" s="178"/>
      <c r="GK158" s="178"/>
      <c r="GL158" s="178"/>
      <c r="GM158" s="178"/>
      <c r="GN158" s="178"/>
      <c r="GO158" s="178"/>
      <c r="GP158" s="178"/>
      <c r="GQ158" s="178"/>
      <c r="GR158" s="178"/>
      <c r="GS158" s="178"/>
      <c r="GT158" s="178"/>
      <c r="GU158" s="178"/>
      <c r="GV158" s="178"/>
      <c r="GW158" s="178"/>
      <c r="GX158" s="178"/>
      <c r="GY158" s="178"/>
      <c r="GZ158" s="178"/>
      <c r="HA158" s="178"/>
      <c r="HB158" s="178"/>
      <c r="HC158" s="178"/>
      <c r="HD158" s="178"/>
      <c r="HE158" s="178"/>
      <c r="HF158" s="178"/>
      <c r="HG158" s="178"/>
      <c r="HH158" s="178"/>
      <c r="HI158" s="178"/>
    </row>
    <row r="159" spans="1:217" s="410" customFormat="1" ht="41.25" customHeight="1" x14ac:dyDescent="0.2">
      <c r="A159" s="429"/>
      <c r="B159" s="430" t="s">
        <v>231</v>
      </c>
      <c r="C159" s="174"/>
      <c r="D159" s="1160" t="s">
        <v>230</v>
      </c>
      <c r="E159" s="1161"/>
      <c r="F159" s="1161"/>
      <c r="G159" s="1161"/>
      <c r="H159" s="1161"/>
      <c r="I159" s="1161"/>
      <c r="J159" s="1161"/>
      <c r="K159" s="1161"/>
      <c r="L159" s="1161"/>
      <c r="M159" s="1161"/>
      <c r="N159" s="1161"/>
      <c r="O159" s="1161"/>
      <c r="P159" s="1161"/>
      <c r="Q159" s="1162"/>
      <c r="R159" s="426"/>
      <c r="U159" s="426"/>
      <c r="X159" s="426"/>
      <c r="AA159" s="426"/>
      <c r="AD159" s="426"/>
      <c r="AG159" s="426"/>
      <c r="AJ159" s="426"/>
      <c r="AM159" s="426"/>
      <c r="AP159" s="426"/>
      <c r="AS159" s="426"/>
      <c r="AV159" s="426"/>
      <c r="AY159" s="426"/>
      <c r="BB159" s="426"/>
      <c r="BE159" s="426"/>
      <c r="BH159" s="426"/>
      <c r="BK159" s="426"/>
      <c r="BL159" s="31"/>
      <c r="BM159" s="31"/>
      <c r="BN159" s="31"/>
      <c r="BO159" s="31"/>
      <c r="BP159" s="31"/>
      <c r="BQ159" s="31"/>
      <c r="BR159" s="31"/>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c r="FL159" s="178"/>
      <c r="FM159" s="178"/>
      <c r="FN159" s="178"/>
      <c r="FO159" s="178"/>
      <c r="FP159" s="178"/>
      <c r="FQ159" s="178"/>
      <c r="FR159" s="178"/>
      <c r="FS159" s="178"/>
      <c r="FT159" s="178"/>
      <c r="FU159" s="178"/>
      <c r="FV159" s="178"/>
      <c r="FW159" s="178"/>
      <c r="FX159" s="178"/>
      <c r="FY159" s="178"/>
      <c r="FZ159" s="178"/>
      <c r="GA159" s="178"/>
      <c r="GB159" s="178"/>
      <c r="GC159" s="178"/>
      <c r="GD159" s="178"/>
      <c r="GE159" s="178"/>
      <c r="GF159" s="178"/>
      <c r="GG159" s="178"/>
      <c r="GH159" s="178"/>
      <c r="GI159" s="178"/>
      <c r="GJ159" s="178"/>
      <c r="GK159" s="178"/>
      <c r="GL159" s="178"/>
      <c r="GM159" s="178"/>
      <c r="GN159" s="178"/>
      <c r="GO159" s="178"/>
      <c r="GP159" s="178"/>
      <c r="GQ159" s="178"/>
      <c r="GR159" s="178"/>
      <c r="GS159" s="178"/>
      <c r="GT159" s="178"/>
      <c r="GU159" s="178"/>
      <c r="GV159" s="178"/>
      <c r="GW159" s="178"/>
      <c r="GX159" s="178"/>
      <c r="GY159" s="178"/>
      <c r="GZ159" s="178"/>
      <c r="HA159" s="178"/>
      <c r="HB159" s="178"/>
      <c r="HC159" s="178"/>
      <c r="HD159" s="178"/>
      <c r="HE159" s="178"/>
      <c r="HF159" s="178"/>
      <c r="HG159" s="178"/>
      <c r="HH159" s="178"/>
      <c r="HI159" s="178"/>
    </row>
    <row r="160" spans="1:217" s="410" customFormat="1" ht="48.75" customHeight="1" x14ac:dyDescent="0.2">
      <c r="A160" s="429"/>
      <c r="B160" s="430" t="s">
        <v>235</v>
      </c>
      <c r="C160" s="174"/>
      <c r="D160" s="1160" t="s">
        <v>234</v>
      </c>
      <c r="E160" s="1161"/>
      <c r="F160" s="1161"/>
      <c r="G160" s="1161"/>
      <c r="H160" s="1161"/>
      <c r="I160" s="1161"/>
      <c r="J160" s="1161"/>
      <c r="K160" s="1161"/>
      <c r="L160" s="1161"/>
      <c r="M160" s="1161"/>
      <c r="N160" s="1161"/>
      <c r="O160" s="1161"/>
      <c r="P160" s="1161"/>
      <c r="Q160" s="1162"/>
      <c r="R160" s="426"/>
      <c r="U160" s="426"/>
      <c r="X160" s="426"/>
      <c r="AA160" s="426"/>
      <c r="AD160" s="426"/>
      <c r="AG160" s="426"/>
      <c r="AJ160" s="426"/>
      <c r="AM160" s="426"/>
      <c r="AP160" s="426"/>
      <c r="AS160" s="426"/>
      <c r="AV160" s="426"/>
      <c r="AY160" s="426"/>
      <c r="BB160" s="426"/>
      <c r="BE160" s="426"/>
      <c r="BH160" s="426"/>
      <c r="BK160" s="426"/>
      <c r="BL160" s="31"/>
      <c r="BM160" s="31"/>
      <c r="BN160" s="31"/>
      <c r="BO160" s="31"/>
      <c r="BP160" s="31"/>
      <c r="BQ160" s="31"/>
      <c r="BR160" s="31"/>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c r="EE160" s="178"/>
      <c r="EF160" s="178"/>
      <c r="EG160" s="178"/>
      <c r="EH160" s="178"/>
      <c r="EI160" s="178"/>
      <c r="EJ160" s="178"/>
      <c r="EK160" s="178"/>
      <c r="EL160" s="178"/>
      <c r="EM160" s="178"/>
      <c r="EN160" s="178"/>
      <c r="EO160" s="178"/>
      <c r="EP160" s="178"/>
      <c r="EQ160" s="178"/>
      <c r="ER160" s="178"/>
      <c r="ES160" s="178"/>
      <c r="ET160" s="178"/>
      <c r="EU160" s="178"/>
      <c r="EV160" s="178"/>
      <c r="EW160" s="178"/>
      <c r="EX160" s="178"/>
      <c r="EY160" s="178"/>
      <c r="EZ160" s="178"/>
      <c r="FA160" s="178"/>
      <c r="FB160" s="178"/>
      <c r="FC160" s="178"/>
      <c r="FD160" s="178"/>
      <c r="FE160" s="178"/>
      <c r="FF160" s="178"/>
      <c r="FG160" s="178"/>
      <c r="FH160" s="178"/>
      <c r="FI160" s="178"/>
      <c r="FJ160" s="178"/>
      <c r="FK160" s="178"/>
      <c r="FL160" s="178"/>
      <c r="FM160" s="178"/>
      <c r="FN160" s="178"/>
      <c r="FO160" s="178"/>
      <c r="FP160" s="178"/>
      <c r="FQ160" s="178"/>
      <c r="FR160" s="178"/>
      <c r="FS160" s="178"/>
      <c r="FT160" s="178"/>
      <c r="FU160" s="178"/>
      <c r="FV160" s="178"/>
      <c r="FW160" s="178"/>
      <c r="FX160" s="178"/>
      <c r="FY160" s="178"/>
      <c r="FZ160" s="178"/>
      <c r="GA160" s="178"/>
      <c r="GB160" s="178"/>
      <c r="GC160" s="178"/>
      <c r="GD160" s="178"/>
      <c r="GE160" s="178"/>
      <c r="GF160" s="178"/>
      <c r="GG160" s="178"/>
      <c r="GH160" s="178"/>
      <c r="GI160" s="178"/>
      <c r="GJ160" s="178"/>
      <c r="GK160" s="178"/>
      <c r="GL160" s="178"/>
      <c r="GM160" s="178"/>
      <c r="GN160" s="178"/>
      <c r="GO160" s="178"/>
      <c r="GP160" s="178"/>
      <c r="GQ160" s="178"/>
      <c r="GR160" s="178"/>
      <c r="GS160" s="178"/>
      <c r="GT160" s="178"/>
      <c r="GU160" s="178"/>
      <c r="GV160" s="178"/>
      <c r="GW160" s="178"/>
      <c r="GX160" s="178"/>
      <c r="GY160" s="178"/>
      <c r="GZ160" s="178"/>
      <c r="HA160" s="178"/>
      <c r="HB160" s="178"/>
      <c r="HC160" s="178"/>
      <c r="HD160" s="178"/>
      <c r="HE160" s="178"/>
      <c r="HF160" s="178"/>
      <c r="HG160" s="178"/>
      <c r="HH160" s="178"/>
      <c r="HI160" s="178"/>
    </row>
    <row r="161" spans="1:217" s="410" customFormat="1" ht="127.5" customHeight="1" x14ac:dyDescent="0.2">
      <c r="A161" s="429"/>
      <c r="B161" s="430" t="s">
        <v>237</v>
      </c>
      <c r="C161" s="174"/>
      <c r="D161" s="1160" t="s">
        <v>236</v>
      </c>
      <c r="E161" s="1161"/>
      <c r="F161" s="1161"/>
      <c r="G161" s="1161"/>
      <c r="H161" s="1161"/>
      <c r="I161" s="1161"/>
      <c r="J161" s="1161"/>
      <c r="K161" s="1161"/>
      <c r="L161" s="1161"/>
      <c r="M161" s="1161"/>
      <c r="N161" s="1161"/>
      <c r="O161" s="1161"/>
      <c r="P161" s="1161"/>
      <c r="Q161" s="1162"/>
      <c r="R161" s="426"/>
      <c r="U161" s="426"/>
      <c r="X161" s="426"/>
      <c r="AA161" s="426"/>
      <c r="AD161" s="426"/>
      <c r="AG161" s="426"/>
      <c r="AJ161" s="426"/>
      <c r="AM161" s="426"/>
      <c r="AP161" s="426"/>
      <c r="AS161" s="426"/>
      <c r="AV161" s="426"/>
      <c r="AY161" s="426"/>
      <c r="BB161" s="426"/>
      <c r="BE161" s="426"/>
      <c r="BH161" s="426"/>
      <c r="BK161" s="426"/>
      <c r="BL161" s="31"/>
      <c r="BM161" s="31"/>
      <c r="BN161" s="31"/>
      <c r="BO161" s="31"/>
      <c r="BP161" s="31"/>
      <c r="BQ161" s="31"/>
      <c r="BR161" s="31"/>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c r="EE161" s="178"/>
      <c r="EF161" s="178"/>
      <c r="EG161" s="178"/>
      <c r="EH161" s="178"/>
      <c r="EI161" s="178"/>
      <c r="EJ161" s="178"/>
      <c r="EK161" s="178"/>
      <c r="EL161" s="178"/>
      <c r="EM161" s="178"/>
      <c r="EN161" s="178"/>
      <c r="EO161" s="178"/>
      <c r="EP161" s="178"/>
      <c r="EQ161" s="178"/>
      <c r="ER161" s="178"/>
      <c r="ES161" s="178"/>
      <c r="ET161" s="178"/>
      <c r="EU161" s="178"/>
      <c r="EV161" s="178"/>
      <c r="EW161" s="178"/>
      <c r="EX161" s="178"/>
      <c r="EY161" s="178"/>
      <c r="EZ161" s="178"/>
      <c r="FA161" s="178"/>
      <c r="FB161" s="178"/>
      <c r="FC161" s="178"/>
      <c r="FD161" s="178"/>
      <c r="FE161" s="178"/>
      <c r="FF161" s="178"/>
      <c r="FG161" s="178"/>
      <c r="FH161" s="178"/>
      <c r="FI161" s="178"/>
      <c r="FJ161" s="178"/>
      <c r="FK161" s="178"/>
      <c r="FL161" s="178"/>
      <c r="FM161" s="178"/>
      <c r="FN161" s="178"/>
      <c r="FO161" s="178"/>
      <c r="FP161" s="178"/>
      <c r="FQ161" s="178"/>
      <c r="FR161" s="178"/>
      <c r="FS161" s="178"/>
      <c r="FT161" s="178"/>
      <c r="FU161" s="178"/>
      <c r="FV161" s="178"/>
      <c r="FW161" s="178"/>
      <c r="FX161" s="178"/>
      <c r="FY161" s="178"/>
      <c r="FZ161" s="178"/>
      <c r="GA161" s="178"/>
      <c r="GB161" s="178"/>
      <c r="GC161" s="178"/>
      <c r="GD161" s="178"/>
      <c r="GE161" s="178"/>
      <c r="GF161" s="178"/>
      <c r="GG161" s="178"/>
      <c r="GH161" s="178"/>
      <c r="GI161" s="178"/>
      <c r="GJ161" s="178"/>
      <c r="GK161" s="178"/>
      <c r="GL161" s="178"/>
      <c r="GM161" s="178"/>
      <c r="GN161" s="178"/>
      <c r="GO161" s="178"/>
      <c r="GP161" s="178"/>
      <c r="GQ161" s="178"/>
      <c r="GR161" s="178"/>
      <c r="GS161" s="178"/>
      <c r="GT161" s="178"/>
      <c r="GU161" s="178"/>
      <c r="GV161" s="178"/>
      <c r="GW161" s="178"/>
      <c r="GX161" s="178"/>
      <c r="GY161" s="178"/>
      <c r="GZ161" s="178"/>
      <c r="HA161" s="178"/>
      <c r="HB161" s="178"/>
      <c r="HC161" s="178"/>
      <c r="HD161" s="178"/>
      <c r="HE161" s="178"/>
      <c r="HF161" s="178"/>
      <c r="HG161" s="178"/>
      <c r="HH161" s="178"/>
      <c r="HI161" s="178"/>
    </row>
    <row r="162" spans="1:217" s="410" customFormat="1" ht="127.5" customHeight="1" x14ac:dyDescent="0.2">
      <c r="A162" s="429"/>
      <c r="B162" s="430" t="s">
        <v>239</v>
      </c>
      <c r="C162" s="174"/>
      <c r="D162" s="1160" t="s">
        <v>238</v>
      </c>
      <c r="E162" s="1161"/>
      <c r="F162" s="1161"/>
      <c r="G162" s="1161"/>
      <c r="H162" s="1161"/>
      <c r="I162" s="1161"/>
      <c r="J162" s="1161"/>
      <c r="K162" s="1161"/>
      <c r="L162" s="1161"/>
      <c r="M162" s="1161"/>
      <c r="N162" s="1161"/>
      <c r="O162" s="1161"/>
      <c r="P162" s="1161"/>
      <c r="Q162" s="1162"/>
      <c r="R162" s="426"/>
      <c r="U162" s="426"/>
      <c r="X162" s="426"/>
      <c r="AA162" s="426"/>
      <c r="AD162" s="426"/>
      <c r="AG162" s="426"/>
      <c r="AJ162" s="426"/>
      <c r="AM162" s="426"/>
      <c r="AP162" s="426"/>
      <c r="AS162" s="426"/>
      <c r="AV162" s="426"/>
      <c r="AY162" s="426"/>
      <c r="BB162" s="426"/>
      <c r="BE162" s="426"/>
      <c r="BH162" s="426"/>
      <c r="BK162" s="426"/>
      <c r="BL162" s="31"/>
      <c r="BM162" s="31"/>
      <c r="BN162" s="31"/>
      <c r="BO162" s="31"/>
      <c r="BP162" s="31"/>
      <c r="BQ162" s="31"/>
      <c r="BR162" s="31"/>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c r="EE162" s="178"/>
      <c r="EF162" s="178"/>
      <c r="EG162" s="178"/>
      <c r="EH162" s="178"/>
      <c r="EI162" s="178"/>
      <c r="EJ162" s="178"/>
      <c r="EK162" s="178"/>
      <c r="EL162" s="178"/>
      <c r="EM162" s="178"/>
      <c r="EN162" s="178"/>
      <c r="EO162" s="178"/>
      <c r="EP162" s="178"/>
      <c r="EQ162" s="178"/>
      <c r="ER162" s="178"/>
      <c r="ES162" s="178"/>
      <c r="ET162" s="178"/>
      <c r="EU162" s="178"/>
      <c r="EV162" s="178"/>
      <c r="EW162" s="178"/>
      <c r="EX162" s="178"/>
      <c r="EY162" s="178"/>
      <c r="EZ162" s="178"/>
      <c r="FA162" s="178"/>
      <c r="FB162" s="178"/>
      <c r="FC162" s="178"/>
      <c r="FD162" s="178"/>
      <c r="FE162" s="178"/>
      <c r="FF162" s="178"/>
      <c r="FG162" s="178"/>
      <c r="FH162" s="178"/>
      <c r="FI162" s="178"/>
      <c r="FJ162" s="178"/>
      <c r="FK162" s="178"/>
      <c r="FL162" s="178"/>
      <c r="FM162" s="178"/>
      <c r="FN162" s="178"/>
      <c r="FO162" s="178"/>
      <c r="FP162" s="178"/>
      <c r="FQ162" s="178"/>
      <c r="FR162" s="178"/>
      <c r="FS162" s="178"/>
      <c r="FT162" s="178"/>
      <c r="FU162" s="178"/>
      <c r="FV162" s="178"/>
      <c r="FW162" s="178"/>
      <c r="FX162" s="178"/>
      <c r="FY162" s="178"/>
      <c r="FZ162" s="178"/>
      <c r="GA162" s="178"/>
      <c r="GB162" s="178"/>
      <c r="GC162" s="178"/>
      <c r="GD162" s="178"/>
      <c r="GE162" s="178"/>
      <c r="GF162" s="178"/>
      <c r="GG162" s="178"/>
      <c r="GH162" s="178"/>
      <c r="GI162" s="178"/>
      <c r="GJ162" s="178"/>
      <c r="GK162" s="178"/>
      <c r="GL162" s="178"/>
      <c r="GM162" s="178"/>
      <c r="GN162" s="178"/>
      <c r="GO162" s="178"/>
      <c r="GP162" s="178"/>
      <c r="GQ162" s="178"/>
      <c r="GR162" s="178"/>
      <c r="GS162" s="178"/>
      <c r="GT162" s="178"/>
      <c r="GU162" s="178"/>
      <c r="GV162" s="178"/>
      <c r="GW162" s="178"/>
      <c r="GX162" s="178"/>
      <c r="GY162" s="178"/>
      <c r="GZ162" s="178"/>
      <c r="HA162" s="178"/>
      <c r="HB162" s="178"/>
      <c r="HC162" s="178"/>
      <c r="HD162" s="178"/>
      <c r="HE162" s="178"/>
      <c r="HF162" s="178"/>
      <c r="HG162" s="178"/>
      <c r="HH162" s="178"/>
      <c r="HI162" s="178"/>
    </row>
    <row r="163" spans="1:217" s="410" customFormat="1" ht="46.5" customHeight="1" x14ac:dyDescent="0.2">
      <c r="A163" s="429"/>
      <c r="B163" s="430" t="s">
        <v>241</v>
      </c>
      <c r="C163" s="174"/>
      <c r="D163" s="1160" t="s">
        <v>240</v>
      </c>
      <c r="E163" s="1161"/>
      <c r="F163" s="1161"/>
      <c r="G163" s="1161"/>
      <c r="H163" s="1161"/>
      <c r="I163" s="1161"/>
      <c r="J163" s="1161"/>
      <c r="K163" s="1161"/>
      <c r="L163" s="1161"/>
      <c r="M163" s="1161"/>
      <c r="N163" s="1161"/>
      <c r="O163" s="1161"/>
      <c r="P163" s="1161"/>
      <c r="Q163" s="1162"/>
      <c r="R163" s="426"/>
      <c r="U163" s="426"/>
      <c r="X163" s="426"/>
      <c r="AA163" s="426"/>
      <c r="AD163" s="426"/>
      <c r="AG163" s="426"/>
      <c r="AJ163" s="426"/>
      <c r="AM163" s="426"/>
      <c r="AP163" s="426"/>
      <c r="AS163" s="426"/>
      <c r="AV163" s="426"/>
      <c r="AY163" s="426"/>
      <c r="BB163" s="426"/>
      <c r="BE163" s="426"/>
      <c r="BH163" s="426"/>
      <c r="BK163" s="426"/>
      <c r="BL163" s="31"/>
      <c r="BM163" s="31"/>
      <c r="BN163" s="31"/>
      <c r="BO163" s="31"/>
      <c r="BP163" s="31"/>
      <c r="BQ163" s="31"/>
      <c r="BR163" s="31"/>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c r="EE163" s="178"/>
      <c r="EF163" s="178"/>
      <c r="EG163" s="178"/>
      <c r="EH163" s="178"/>
      <c r="EI163" s="178"/>
      <c r="EJ163" s="178"/>
      <c r="EK163" s="178"/>
      <c r="EL163" s="178"/>
      <c r="EM163" s="178"/>
      <c r="EN163" s="178"/>
      <c r="EO163" s="178"/>
      <c r="EP163" s="178"/>
      <c r="EQ163" s="178"/>
      <c r="ER163" s="178"/>
      <c r="ES163" s="178"/>
      <c r="ET163" s="178"/>
      <c r="EU163" s="178"/>
      <c r="EV163" s="178"/>
      <c r="EW163" s="178"/>
      <c r="EX163" s="178"/>
      <c r="EY163" s="178"/>
      <c r="EZ163" s="178"/>
      <c r="FA163" s="178"/>
      <c r="FB163" s="178"/>
      <c r="FC163" s="178"/>
      <c r="FD163" s="178"/>
      <c r="FE163" s="178"/>
      <c r="FF163" s="178"/>
      <c r="FG163" s="178"/>
      <c r="FH163" s="178"/>
      <c r="FI163" s="178"/>
      <c r="FJ163" s="178"/>
      <c r="FK163" s="178"/>
      <c r="FL163" s="178"/>
      <c r="FM163" s="178"/>
      <c r="FN163" s="178"/>
      <c r="FO163" s="178"/>
      <c r="FP163" s="178"/>
      <c r="FQ163" s="178"/>
      <c r="FR163" s="178"/>
      <c r="FS163" s="178"/>
      <c r="FT163" s="178"/>
      <c r="FU163" s="178"/>
      <c r="FV163" s="178"/>
      <c r="FW163" s="178"/>
      <c r="FX163" s="178"/>
      <c r="FY163" s="178"/>
      <c r="FZ163" s="178"/>
      <c r="GA163" s="178"/>
      <c r="GB163" s="178"/>
      <c r="GC163" s="178"/>
      <c r="GD163" s="178"/>
      <c r="GE163" s="178"/>
      <c r="GF163" s="178"/>
      <c r="GG163" s="178"/>
      <c r="GH163" s="178"/>
      <c r="GI163" s="178"/>
      <c r="GJ163" s="178"/>
      <c r="GK163" s="178"/>
      <c r="GL163" s="178"/>
      <c r="GM163" s="178"/>
      <c r="GN163" s="178"/>
      <c r="GO163" s="178"/>
      <c r="GP163" s="178"/>
      <c r="GQ163" s="178"/>
      <c r="GR163" s="178"/>
      <c r="GS163" s="178"/>
      <c r="GT163" s="178"/>
      <c r="GU163" s="178"/>
      <c r="GV163" s="178"/>
      <c r="GW163" s="178"/>
      <c r="GX163" s="178"/>
      <c r="GY163" s="178"/>
      <c r="GZ163" s="178"/>
      <c r="HA163" s="178"/>
      <c r="HB163" s="178"/>
      <c r="HC163" s="178"/>
      <c r="HD163" s="178"/>
      <c r="HE163" s="178"/>
      <c r="HF163" s="178"/>
      <c r="HG163" s="178"/>
      <c r="HH163" s="178"/>
      <c r="HI163" s="178"/>
    </row>
    <row r="164" spans="1:217" s="410" customFormat="1" ht="127.5" customHeight="1" x14ac:dyDescent="0.2">
      <c r="A164" s="429"/>
      <c r="B164" s="430" t="s">
        <v>243</v>
      </c>
      <c r="C164" s="174"/>
      <c r="D164" s="1160" t="s">
        <v>242</v>
      </c>
      <c r="E164" s="1161"/>
      <c r="F164" s="1161"/>
      <c r="G164" s="1161"/>
      <c r="H164" s="1161"/>
      <c r="I164" s="1161"/>
      <c r="J164" s="1161"/>
      <c r="K164" s="1161"/>
      <c r="L164" s="1161"/>
      <c r="M164" s="1161"/>
      <c r="N164" s="1161"/>
      <c r="O164" s="1161"/>
      <c r="P164" s="1161"/>
      <c r="Q164" s="1162"/>
      <c r="R164" s="426"/>
      <c r="U164" s="426"/>
      <c r="X164" s="426"/>
      <c r="AA164" s="426"/>
      <c r="AD164" s="426"/>
      <c r="AG164" s="426"/>
      <c r="AJ164" s="426"/>
      <c r="AM164" s="426"/>
      <c r="AP164" s="426"/>
      <c r="AS164" s="426"/>
      <c r="AV164" s="426"/>
      <c r="AY164" s="426"/>
      <c r="BB164" s="426"/>
      <c r="BE164" s="426"/>
      <c r="BH164" s="426"/>
      <c r="BK164" s="426"/>
      <c r="BL164" s="31"/>
      <c r="BM164" s="31"/>
      <c r="BN164" s="31"/>
      <c r="BO164" s="31"/>
      <c r="BP164" s="31"/>
      <c r="BQ164" s="31"/>
      <c r="BR164" s="31"/>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c r="EE164" s="178"/>
      <c r="EF164" s="178"/>
      <c r="EG164" s="178"/>
      <c r="EH164" s="178"/>
      <c r="EI164" s="178"/>
      <c r="EJ164" s="178"/>
      <c r="EK164" s="178"/>
      <c r="EL164" s="178"/>
      <c r="EM164" s="178"/>
      <c r="EN164" s="178"/>
      <c r="EO164" s="178"/>
      <c r="EP164" s="178"/>
      <c r="EQ164" s="178"/>
      <c r="ER164" s="178"/>
      <c r="ES164" s="178"/>
      <c r="ET164" s="178"/>
      <c r="EU164" s="178"/>
      <c r="EV164" s="178"/>
      <c r="EW164" s="178"/>
      <c r="EX164" s="178"/>
      <c r="EY164" s="178"/>
      <c r="EZ164" s="178"/>
      <c r="FA164" s="178"/>
      <c r="FB164" s="178"/>
      <c r="FC164" s="178"/>
      <c r="FD164" s="178"/>
      <c r="FE164" s="178"/>
      <c r="FF164" s="178"/>
      <c r="FG164" s="178"/>
      <c r="FH164" s="178"/>
      <c r="FI164" s="178"/>
      <c r="FJ164" s="178"/>
      <c r="FK164" s="178"/>
      <c r="FL164" s="178"/>
      <c r="FM164" s="178"/>
      <c r="FN164" s="178"/>
      <c r="FO164" s="178"/>
      <c r="FP164" s="178"/>
      <c r="FQ164" s="178"/>
      <c r="FR164" s="178"/>
      <c r="FS164" s="178"/>
      <c r="FT164" s="178"/>
      <c r="FU164" s="178"/>
      <c r="FV164" s="178"/>
      <c r="FW164" s="178"/>
      <c r="FX164" s="178"/>
      <c r="FY164" s="178"/>
      <c r="FZ164" s="178"/>
      <c r="GA164" s="178"/>
      <c r="GB164" s="178"/>
      <c r="GC164" s="178"/>
      <c r="GD164" s="178"/>
      <c r="GE164" s="178"/>
      <c r="GF164" s="178"/>
      <c r="GG164" s="178"/>
      <c r="GH164" s="178"/>
      <c r="GI164" s="178"/>
      <c r="GJ164" s="178"/>
      <c r="GK164" s="178"/>
      <c r="GL164" s="178"/>
      <c r="GM164" s="178"/>
      <c r="GN164" s="178"/>
      <c r="GO164" s="178"/>
      <c r="GP164" s="178"/>
      <c r="GQ164" s="178"/>
      <c r="GR164" s="178"/>
      <c r="GS164" s="178"/>
      <c r="GT164" s="178"/>
      <c r="GU164" s="178"/>
      <c r="GV164" s="178"/>
      <c r="GW164" s="178"/>
      <c r="GX164" s="178"/>
      <c r="GY164" s="178"/>
      <c r="GZ164" s="178"/>
      <c r="HA164" s="178"/>
      <c r="HB164" s="178"/>
      <c r="HC164" s="178"/>
      <c r="HD164" s="178"/>
      <c r="HE164" s="178"/>
      <c r="HF164" s="178"/>
      <c r="HG164" s="178"/>
      <c r="HH164" s="178"/>
      <c r="HI164" s="178"/>
    </row>
    <row r="165" spans="1:217" s="410" customFormat="1" ht="46.5" customHeight="1" x14ac:dyDescent="0.2">
      <c r="A165" s="429"/>
      <c r="B165" s="430" t="s">
        <v>233</v>
      </c>
      <c r="C165" s="174"/>
      <c r="D165" s="1185" t="s">
        <v>232</v>
      </c>
      <c r="E165" s="1185"/>
      <c r="F165" s="1185"/>
      <c r="G165" s="1185"/>
      <c r="H165" s="1185"/>
      <c r="I165" s="1185"/>
      <c r="J165" s="1185"/>
      <c r="K165" s="1185"/>
      <c r="L165" s="1185"/>
      <c r="M165" s="1185"/>
      <c r="N165" s="1185"/>
      <c r="O165" s="1185"/>
      <c r="P165" s="1185"/>
      <c r="Q165" s="1185"/>
      <c r="R165" s="426"/>
      <c r="U165" s="426"/>
      <c r="X165" s="426"/>
      <c r="AA165" s="426"/>
      <c r="AD165" s="426"/>
      <c r="AG165" s="426"/>
      <c r="AJ165" s="426"/>
      <c r="AM165" s="426"/>
      <c r="AP165" s="426"/>
      <c r="AS165" s="426"/>
      <c r="AV165" s="426"/>
      <c r="AY165" s="426"/>
      <c r="BB165" s="426"/>
      <c r="BE165" s="426"/>
      <c r="BH165" s="426"/>
      <c r="BK165" s="426"/>
      <c r="BL165" s="31"/>
      <c r="BM165" s="31"/>
      <c r="BN165" s="31"/>
      <c r="BO165" s="31"/>
      <c r="BP165" s="31"/>
      <c r="BQ165" s="31"/>
      <c r="BR165" s="31"/>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178"/>
      <c r="EW165" s="178"/>
      <c r="EX165" s="178"/>
      <c r="EY165" s="178"/>
      <c r="EZ165" s="178"/>
      <c r="FA165" s="178"/>
      <c r="FB165" s="178"/>
      <c r="FC165" s="178"/>
      <c r="FD165" s="178"/>
      <c r="FE165" s="178"/>
      <c r="FF165" s="178"/>
      <c r="FG165" s="178"/>
      <c r="FH165" s="178"/>
      <c r="FI165" s="178"/>
      <c r="FJ165" s="178"/>
      <c r="FK165" s="178"/>
      <c r="FL165" s="178"/>
      <c r="FM165" s="178"/>
      <c r="FN165" s="178"/>
      <c r="FO165" s="178"/>
      <c r="FP165" s="178"/>
      <c r="FQ165" s="178"/>
      <c r="FR165" s="178"/>
      <c r="FS165" s="178"/>
      <c r="FT165" s="178"/>
      <c r="FU165" s="178"/>
      <c r="FV165" s="178"/>
      <c r="FW165" s="178"/>
      <c r="FX165" s="178"/>
      <c r="FY165" s="178"/>
      <c r="FZ165" s="178"/>
      <c r="GA165" s="178"/>
      <c r="GB165" s="178"/>
      <c r="GC165" s="178"/>
      <c r="GD165" s="178"/>
      <c r="GE165" s="178"/>
      <c r="GF165" s="178"/>
      <c r="GG165" s="178"/>
      <c r="GH165" s="178"/>
      <c r="GI165" s="178"/>
      <c r="GJ165" s="178"/>
      <c r="GK165" s="178"/>
      <c r="GL165" s="178"/>
      <c r="GM165" s="178"/>
      <c r="GN165" s="178"/>
      <c r="GO165" s="178"/>
      <c r="GP165" s="178"/>
      <c r="GQ165" s="178"/>
      <c r="GR165" s="178"/>
      <c r="GS165" s="178"/>
      <c r="GT165" s="178"/>
      <c r="GU165" s="178"/>
      <c r="GV165" s="178"/>
      <c r="GW165" s="178"/>
      <c r="GX165" s="178"/>
      <c r="GY165" s="178"/>
      <c r="GZ165" s="178"/>
      <c r="HA165" s="178"/>
      <c r="HB165" s="178"/>
      <c r="HC165" s="178"/>
      <c r="HD165" s="178"/>
      <c r="HE165" s="178"/>
      <c r="HF165" s="178"/>
      <c r="HG165" s="178"/>
      <c r="HH165" s="178"/>
      <c r="HI165" s="178"/>
    </row>
    <row r="166" spans="1:217" s="410" customFormat="1" ht="127.5" customHeight="1" x14ac:dyDescent="0.2">
      <c r="A166" s="429"/>
      <c r="B166" s="426"/>
      <c r="C166" s="174"/>
      <c r="F166" s="30"/>
      <c r="I166" s="30"/>
      <c r="L166" s="30"/>
      <c r="O166" s="30"/>
      <c r="R166" s="30"/>
      <c r="U166" s="30"/>
      <c r="X166" s="30"/>
      <c r="AA166" s="30"/>
      <c r="AD166" s="30"/>
      <c r="AG166" s="30"/>
      <c r="AJ166" s="30"/>
      <c r="AM166" s="30"/>
      <c r="AP166" s="30"/>
      <c r="AS166" s="30"/>
      <c r="AV166" s="30"/>
      <c r="AY166" s="30"/>
      <c r="BB166" s="30"/>
      <c r="BE166" s="30"/>
      <c r="BH166" s="30"/>
      <c r="BK166" s="30"/>
      <c r="BL166" s="31"/>
      <c r="BM166" s="31"/>
      <c r="BN166" s="31"/>
      <c r="BO166" s="31"/>
      <c r="BP166" s="31"/>
      <c r="BQ166" s="31"/>
      <c r="BR166" s="31"/>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c r="EE166" s="178"/>
      <c r="EF166" s="178"/>
      <c r="EG166" s="178"/>
      <c r="EH166" s="178"/>
      <c r="EI166" s="178"/>
      <c r="EJ166" s="178"/>
      <c r="EK166" s="178"/>
      <c r="EL166" s="178"/>
      <c r="EM166" s="178"/>
      <c r="EN166" s="178"/>
      <c r="EO166" s="178"/>
      <c r="EP166" s="178"/>
      <c r="EQ166" s="178"/>
      <c r="ER166" s="178"/>
      <c r="ES166" s="178"/>
      <c r="ET166" s="178"/>
      <c r="EU166" s="178"/>
      <c r="EV166" s="178"/>
      <c r="EW166" s="178"/>
      <c r="EX166" s="178"/>
      <c r="EY166" s="178"/>
      <c r="EZ166" s="178"/>
      <c r="FA166" s="178"/>
      <c r="FB166" s="178"/>
      <c r="FC166" s="178"/>
      <c r="FD166" s="178"/>
      <c r="FE166" s="178"/>
      <c r="FF166" s="178"/>
      <c r="FG166" s="178"/>
      <c r="FH166" s="178"/>
      <c r="FI166" s="178"/>
      <c r="FJ166" s="178"/>
      <c r="FK166" s="178"/>
      <c r="FL166" s="178"/>
      <c r="FM166" s="178"/>
      <c r="FN166" s="178"/>
      <c r="FO166" s="178"/>
      <c r="FP166" s="178"/>
      <c r="FQ166" s="178"/>
      <c r="FR166" s="178"/>
      <c r="FS166" s="178"/>
      <c r="FT166" s="178"/>
      <c r="FU166" s="178"/>
      <c r="FV166" s="178"/>
      <c r="FW166" s="178"/>
      <c r="FX166" s="178"/>
      <c r="FY166" s="178"/>
      <c r="FZ166" s="178"/>
      <c r="GA166" s="178"/>
      <c r="GB166" s="178"/>
      <c r="GC166" s="178"/>
      <c r="GD166" s="178"/>
      <c r="GE166" s="178"/>
      <c r="GF166" s="178"/>
      <c r="GG166" s="178"/>
      <c r="GH166" s="178"/>
      <c r="GI166" s="178"/>
      <c r="GJ166" s="178"/>
      <c r="GK166" s="178"/>
      <c r="GL166" s="178"/>
      <c r="GM166" s="178"/>
      <c r="GN166" s="178"/>
      <c r="GO166" s="178"/>
      <c r="GP166" s="178"/>
      <c r="GQ166" s="178"/>
      <c r="GR166" s="178"/>
      <c r="GS166" s="178"/>
      <c r="GT166" s="178"/>
      <c r="GU166" s="178"/>
      <c r="GV166" s="178"/>
      <c r="GW166" s="178"/>
      <c r="GX166" s="178"/>
      <c r="GY166" s="178"/>
      <c r="GZ166" s="178"/>
      <c r="HA166" s="178"/>
      <c r="HB166" s="178"/>
      <c r="HC166" s="178"/>
      <c r="HD166" s="178"/>
      <c r="HE166" s="178"/>
      <c r="HF166" s="178"/>
      <c r="HG166" s="178"/>
      <c r="HH166" s="178"/>
      <c r="HI166" s="178"/>
    </row>
    <row r="167" spans="1:217" s="410" customFormat="1" ht="127.5" customHeight="1" x14ac:dyDescent="0.2">
      <c r="A167" s="429"/>
      <c r="B167" s="426"/>
      <c r="C167" s="174"/>
      <c r="F167" s="30"/>
      <c r="I167" s="30"/>
      <c r="L167" s="30"/>
      <c r="O167" s="30"/>
      <c r="R167" s="30"/>
      <c r="U167" s="30"/>
      <c r="X167" s="30"/>
      <c r="AA167" s="30"/>
      <c r="AD167" s="30"/>
      <c r="AG167" s="30"/>
      <c r="AJ167" s="30"/>
      <c r="AM167" s="30"/>
      <c r="AP167" s="30"/>
      <c r="AS167" s="30"/>
      <c r="AV167" s="30"/>
      <c r="AY167" s="30"/>
      <c r="BB167" s="30"/>
      <c r="BE167" s="30"/>
      <c r="BH167" s="30"/>
      <c r="BK167" s="30"/>
      <c r="BL167" s="31"/>
      <c r="BM167" s="31"/>
      <c r="BN167" s="31"/>
      <c r="BO167" s="31"/>
      <c r="BP167" s="31"/>
      <c r="BQ167" s="31"/>
      <c r="BR167" s="31"/>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c r="FL167" s="178"/>
      <c r="FM167" s="178"/>
      <c r="FN167" s="178"/>
      <c r="FO167" s="178"/>
      <c r="FP167" s="178"/>
      <c r="FQ167" s="178"/>
      <c r="FR167" s="178"/>
      <c r="FS167" s="178"/>
      <c r="FT167" s="178"/>
      <c r="FU167" s="178"/>
      <c r="FV167" s="178"/>
      <c r="FW167" s="178"/>
      <c r="FX167" s="178"/>
      <c r="FY167" s="178"/>
      <c r="FZ167" s="178"/>
      <c r="GA167" s="178"/>
      <c r="GB167" s="178"/>
      <c r="GC167" s="178"/>
      <c r="GD167" s="178"/>
      <c r="GE167" s="178"/>
      <c r="GF167" s="178"/>
      <c r="GG167" s="178"/>
      <c r="GH167" s="178"/>
      <c r="GI167" s="178"/>
      <c r="GJ167" s="178"/>
      <c r="GK167" s="178"/>
      <c r="GL167" s="178"/>
      <c r="GM167" s="178"/>
      <c r="GN167" s="178"/>
      <c r="GO167" s="178"/>
      <c r="GP167" s="178"/>
      <c r="GQ167" s="178"/>
      <c r="GR167" s="178"/>
      <c r="GS167" s="178"/>
      <c r="GT167" s="178"/>
      <c r="GU167" s="178"/>
      <c r="GV167" s="178"/>
      <c r="GW167" s="178"/>
      <c r="GX167" s="178"/>
      <c r="GY167" s="178"/>
      <c r="GZ167" s="178"/>
      <c r="HA167" s="178"/>
      <c r="HB167" s="178"/>
      <c r="HC167" s="178"/>
      <c r="HD167" s="178"/>
      <c r="HE167" s="178"/>
      <c r="HF167" s="178"/>
      <c r="HG167" s="178"/>
      <c r="HH167" s="178"/>
      <c r="HI167" s="178"/>
    </row>
    <row r="168" spans="1:217" s="410" customFormat="1" x14ac:dyDescent="0.2">
      <c r="A168" s="429"/>
      <c r="B168" s="426"/>
      <c r="C168" s="174"/>
      <c r="F168" s="30"/>
      <c r="I168" s="30"/>
      <c r="L168" s="30"/>
      <c r="O168" s="30"/>
      <c r="R168" s="30"/>
      <c r="U168" s="30"/>
      <c r="X168" s="30"/>
      <c r="AA168" s="30"/>
      <c r="AD168" s="30"/>
      <c r="AG168" s="30"/>
      <c r="AJ168" s="30"/>
      <c r="AM168" s="30"/>
      <c r="AP168" s="30"/>
      <c r="AS168" s="30"/>
      <c r="AV168" s="30"/>
      <c r="AY168" s="30"/>
      <c r="BB168" s="30"/>
      <c r="BE168" s="30"/>
      <c r="BH168" s="30"/>
      <c r="BK168" s="30"/>
      <c r="BL168" s="31"/>
      <c r="BM168" s="31"/>
      <c r="BN168" s="31"/>
      <c r="BO168" s="31"/>
      <c r="BP168" s="31"/>
      <c r="BQ168" s="31"/>
      <c r="BR168" s="31"/>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c r="EE168" s="178"/>
      <c r="EF168" s="178"/>
      <c r="EG168" s="178"/>
      <c r="EH168" s="178"/>
      <c r="EI168" s="178"/>
      <c r="EJ168" s="178"/>
      <c r="EK168" s="178"/>
      <c r="EL168" s="178"/>
      <c r="EM168" s="178"/>
      <c r="EN168" s="178"/>
      <c r="EO168" s="178"/>
      <c r="EP168" s="178"/>
      <c r="EQ168" s="178"/>
      <c r="ER168" s="178"/>
      <c r="ES168" s="178"/>
      <c r="ET168" s="178"/>
      <c r="EU168" s="178"/>
      <c r="EV168" s="178"/>
      <c r="EW168" s="178"/>
      <c r="EX168" s="178"/>
      <c r="EY168" s="178"/>
      <c r="EZ168" s="178"/>
      <c r="FA168" s="178"/>
      <c r="FB168" s="178"/>
      <c r="FC168" s="178"/>
      <c r="FD168" s="178"/>
      <c r="FE168" s="178"/>
      <c r="FF168" s="178"/>
      <c r="FG168" s="178"/>
      <c r="FH168" s="178"/>
      <c r="FI168" s="178"/>
      <c r="FJ168" s="178"/>
      <c r="FK168" s="178"/>
      <c r="FL168" s="178"/>
      <c r="FM168" s="178"/>
      <c r="FN168" s="178"/>
      <c r="FO168" s="178"/>
      <c r="FP168" s="178"/>
      <c r="FQ168" s="178"/>
      <c r="FR168" s="178"/>
      <c r="FS168" s="178"/>
      <c r="FT168" s="178"/>
      <c r="FU168" s="178"/>
      <c r="FV168" s="178"/>
      <c r="FW168" s="178"/>
      <c r="FX168" s="178"/>
      <c r="FY168" s="178"/>
      <c r="FZ168" s="178"/>
      <c r="GA168" s="178"/>
      <c r="GB168" s="178"/>
      <c r="GC168" s="178"/>
      <c r="GD168" s="178"/>
      <c r="GE168" s="178"/>
      <c r="GF168" s="178"/>
      <c r="GG168" s="178"/>
      <c r="GH168" s="178"/>
      <c r="GI168" s="178"/>
      <c r="GJ168" s="178"/>
      <c r="GK168" s="178"/>
      <c r="GL168" s="178"/>
      <c r="GM168" s="178"/>
      <c r="GN168" s="178"/>
      <c r="GO168" s="178"/>
      <c r="GP168" s="178"/>
      <c r="GQ168" s="178"/>
      <c r="GR168" s="178"/>
      <c r="GS168" s="178"/>
      <c r="GT168" s="178"/>
      <c r="GU168" s="178"/>
      <c r="GV168" s="178"/>
      <c r="GW168" s="178"/>
      <c r="GX168" s="178"/>
      <c r="GY168" s="178"/>
      <c r="GZ168" s="178"/>
      <c r="HA168" s="178"/>
      <c r="HB168" s="178"/>
      <c r="HC168" s="178"/>
      <c r="HD168" s="178"/>
      <c r="HE168" s="178"/>
      <c r="HF168" s="178"/>
      <c r="HG168" s="178"/>
      <c r="HH168" s="178"/>
      <c r="HI168" s="178"/>
    </row>
    <row r="169" spans="1:217" s="410" customFormat="1" x14ac:dyDescent="0.2">
      <c r="A169" s="429"/>
      <c r="B169" s="426"/>
      <c r="C169" s="174"/>
      <c r="F169" s="30"/>
      <c r="I169" s="30"/>
      <c r="L169" s="30"/>
      <c r="O169" s="30"/>
      <c r="R169" s="30"/>
      <c r="U169" s="30"/>
      <c r="X169" s="30"/>
      <c r="AA169" s="30"/>
      <c r="AD169" s="30"/>
      <c r="AG169" s="30"/>
      <c r="AJ169" s="30"/>
      <c r="AM169" s="30"/>
      <c r="AP169" s="30"/>
      <c r="AS169" s="30"/>
      <c r="AV169" s="30"/>
      <c r="AY169" s="30"/>
      <c r="BB169" s="30"/>
      <c r="BE169" s="30"/>
      <c r="BH169" s="30"/>
      <c r="BK169" s="30"/>
      <c r="BL169" s="31"/>
      <c r="BM169" s="31"/>
      <c r="BN169" s="31"/>
      <c r="BO169" s="31"/>
      <c r="BP169" s="31"/>
      <c r="BQ169" s="31"/>
      <c r="BR169" s="31"/>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c r="EE169" s="178"/>
      <c r="EF169" s="178"/>
      <c r="EG169" s="178"/>
      <c r="EH169" s="178"/>
      <c r="EI169" s="178"/>
      <c r="EJ169" s="178"/>
      <c r="EK169" s="178"/>
      <c r="EL169" s="178"/>
      <c r="EM169" s="178"/>
      <c r="EN169" s="178"/>
      <c r="EO169" s="178"/>
      <c r="EP169" s="178"/>
      <c r="EQ169" s="178"/>
      <c r="ER169" s="178"/>
      <c r="ES169" s="178"/>
      <c r="ET169" s="178"/>
      <c r="EU169" s="178"/>
      <c r="EV169" s="178"/>
      <c r="EW169" s="178"/>
      <c r="EX169" s="178"/>
      <c r="EY169" s="178"/>
      <c r="EZ169" s="178"/>
      <c r="FA169" s="178"/>
      <c r="FB169" s="178"/>
      <c r="FC169" s="178"/>
      <c r="FD169" s="178"/>
      <c r="FE169" s="178"/>
      <c r="FF169" s="178"/>
      <c r="FG169" s="178"/>
      <c r="FH169" s="178"/>
      <c r="FI169" s="178"/>
      <c r="FJ169" s="178"/>
      <c r="FK169" s="178"/>
      <c r="FL169" s="178"/>
      <c r="FM169" s="178"/>
      <c r="FN169" s="178"/>
      <c r="FO169" s="178"/>
      <c r="FP169" s="178"/>
      <c r="FQ169" s="178"/>
      <c r="FR169" s="178"/>
      <c r="FS169" s="178"/>
      <c r="FT169" s="178"/>
      <c r="FU169" s="178"/>
      <c r="FV169" s="178"/>
      <c r="FW169" s="178"/>
      <c r="FX169" s="178"/>
      <c r="FY169" s="178"/>
      <c r="FZ169" s="178"/>
      <c r="GA169" s="178"/>
      <c r="GB169" s="178"/>
      <c r="GC169" s="178"/>
      <c r="GD169" s="178"/>
      <c r="GE169" s="178"/>
      <c r="GF169" s="178"/>
      <c r="GG169" s="178"/>
      <c r="GH169" s="178"/>
      <c r="GI169" s="178"/>
      <c r="GJ169" s="178"/>
      <c r="GK169" s="178"/>
      <c r="GL169" s="178"/>
      <c r="GM169" s="178"/>
      <c r="GN169" s="178"/>
      <c r="GO169" s="178"/>
      <c r="GP169" s="178"/>
      <c r="GQ169" s="178"/>
      <c r="GR169" s="178"/>
      <c r="GS169" s="178"/>
      <c r="GT169" s="178"/>
      <c r="GU169" s="178"/>
      <c r="GV169" s="178"/>
      <c r="GW169" s="178"/>
      <c r="GX169" s="178"/>
      <c r="GY169" s="178"/>
      <c r="GZ169" s="178"/>
      <c r="HA169" s="178"/>
      <c r="HB169" s="178"/>
      <c r="HC169" s="178"/>
      <c r="HD169" s="178"/>
      <c r="HE169" s="178"/>
      <c r="HF169" s="178"/>
      <c r="HG169" s="178"/>
      <c r="HH169" s="178"/>
      <c r="HI169" s="178"/>
    </row>
    <row r="170" spans="1:217" s="410" customFormat="1" x14ac:dyDescent="0.2">
      <c r="A170" s="429"/>
      <c r="B170" s="426"/>
      <c r="C170" s="174"/>
      <c r="F170" s="30"/>
      <c r="I170" s="30"/>
      <c r="L170" s="30"/>
      <c r="O170" s="30"/>
      <c r="R170" s="30"/>
      <c r="U170" s="30"/>
      <c r="X170" s="30"/>
      <c r="AA170" s="30"/>
      <c r="AD170" s="30"/>
      <c r="AG170" s="30"/>
      <c r="AJ170" s="30"/>
      <c r="AM170" s="30"/>
      <c r="AP170" s="30"/>
      <c r="AS170" s="30"/>
      <c r="AV170" s="30"/>
      <c r="AY170" s="30"/>
      <c r="BB170" s="30"/>
      <c r="BE170" s="30"/>
      <c r="BH170" s="30"/>
      <c r="BK170" s="30"/>
      <c r="BL170" s="31"/>
      <c r="BM170" s="31"/>
      <c r="BN170" s="31"/>
      <c r="BO170" s="31"/>
      <c r="BP170" s="31"/>
      <c r="BQ170" s="31"/>
      <c r="BR170" s="31"/>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c r="EE170" s="178"/>
      <c r="EF170" s="178"/>
      <c r="EG170" s="178"/>
      <c r="EH170" s="178"/>
      <c r="EI170" s="178"/>
      <c r="EJ170" s="178"/>
      <c r="EK170" s="178"/>
      <c r="EL170" s="178"/>
      <c r="EM170" s="178"/>
      <c r="EN170" s="178"/>
      <c r="EO170" s="178"/>
      <c r="EP170" s="178"/>
      <c r="EQ170" s="178"/>
      <c r="ER170" s="178"/>
      <c r="ES170" s="178"/>
      <c r="ET170" s="178"/>
      <c r="EU170" s="178"/>
      <c r="EV170" s="178"/>
      <c r="EW170" s="178"/>
      <c r="EX170" s="178"/>
      <c r="EY170" s="178"/>
      <c r="EZ170" s="178"/>
      <c r="FA170" s="178"/>
      <c r="FB170" s="178"/>
      <c r="FC170" s="178"/>
      <c r="FD170" s="178"/>
      <c r="FE170" s="178"/>
      <c r="FF170" s="178"/>
      <c r="FG170" s="178"/>
      <c r="FH170" s="178"/>
      <c r="FI170" s="178"/>
      <c r="FJ170" s="178"/>
      <c r="FK170" s="178"/>
      <c r="FL170" s="178"/>
      <c r="FM170" s="178"/>
      <c r="FN170" s="178"/>
      <c r="FO170" s="178"/>
      <c r="FP170" s="178"/>
      <c r="FQ170" s="178"/>
      <c r="FR170" s="178"/>
      <c r="FS170" s="178"/>
      <c r="FT170" s="178"/>
      <c r="FU170" s="178"/>
      <c r="FV170" s="178"/>
      <c r="FW170" s="178"/>
      <c r="FX170" s="178"/>
      <c r="FY170" s="178"/>
      <c r="FZ170" s="178"/>
      <c r="GA170" s="178"/>
      <c r="GB170" s="178"/>
      <c r="GC170" s="178"/>
      <c r="GD170" s="178"/>
      <c r="GE170" s="178"/>
      <c r="GF170" s="178"/>
      <c r="GG170" s="178"/>
      <c r="GH170" s="178"/>
      <c r="GI170" s="178"/>
      <c r="GJ170" s="178"/>
      <c r="GK170" s="178"/>
      <c r="GL170" s="178"/>
      <c r="GM170" s="178"/>
      <c r="GN170" s="178"/>
      <c r="GO170" s="178"/>
      <c r="GP170" s="178"/>
      <c r="GQ170" s="178"/>
      <c r="GR170" s="178"/>
      <c r="GS170" s="178"/>
      <c r="GT170" s="178"/>
      <c r="GU170" s="178"/>
      <c r="GV170" s="178"/>
      <c r="GW170" s="178"/>
      <c r="GX170" s="178"/>
      <c r="GY170" s="178"/>
      <c r="GZ170" s="178"/>
      <c r="HA170" s="178"/>
      <c r="HB170" s="178"/>
      <c r="HC170" s="178"/>
      <c r="HD170" s="178"/>
      <c r="HE170" s="178"/>
      <c r="HF170" s="178"/>
      <c r="HG170" s="178"/>
      <c r="HH170" s="178"/>
      <c r="HI170" s="178"/>
    </row>
    <row r="171" spans="1:217" s="410" customFormat="1" x14ac:dyDescent="0.2">
      <c r="A171" s="429"/>
      <c r="B171" s="426"/>
      <c r="C171" s="174"/>
      <c r="F171" s="30"/>
      <c r="I171" s="30"/>
      <c r="L171" s="30"/>
      <c r="O171" s="30"/>
      <c r="R171" s="30"/>
      <c r="U171" s="30"/>
      <c r="X171" s="30"/>
      <c r="AA171" s="30"/>
      <c r="AD171" s="30"/>
      <c r="AG171" s="30"/>
      <c r="AJ171" s="30"/>
      <c r="AM171" s="30"/>
      <c r="AP171" s="30"/>
      <c r="AS171" s="30"/>
      <c r="AV171" s="30"/>
      <c r="AY171" s="30"/>
      <c r="BB171" s="30"/>
      <c r="BE171" s="30"/>
      <c r="BH171" s="30"/>
      <c r="BK171" s="30"/>
      <c r="BL171" s="31"/>
      <c r="BM171" s="31"/>
      <c r="BN171" s="31"/>
      <c r="BO171" s="31"/>
      <c r="BP171" s="31"/>
      <c r="BQ171" s="31"/>
      <c r="BR171" s="31"/>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c r="EE171" s="178"/>
      <c r="EF171" s="178"/>
      <c r="EG171" s="178"/>
      <c r="EH171" s="178"/>
      <c r="EI171" s="178"/>
      <c r="EJ171" s="178"/>
      <c r="EK171" s="178"/>
      <c r="EL171" s="178"/>
      <c r="EM171" s="178"/>
      <c r="EN171" s="178"/>
      <c r="EO171" s="178"/>
      <c r="EP171" s="178"/>
      <c r="EQ171" s="178"/>
      <c r="ER171" s="178"/>
      <c r="ES171" s="178"/>
      <c r="ET171" s="178"/>
      <c r="EU171" s="178"/>
      <c r="EV171" s="178"/>
      <c r="EW171" s="178"/>
      <c r="EX171" s="178"/>
      <c r="EY171" s="178"/>
      <c r="EZ171" s="178"/>
      <c r="FA171" s="178"/>
      <c r="FB171" s="178"/>
      <c r="FC171" s="178"/>
      <c r="FD171" s="178"/>
      <c r="FE171" s="178"/>
      <c r="FF171" s="178"/>
      <c r="FG171" s="178"/>
      <c r="FH171" s="178"/>
      <c r="FI171" s="178"/>
      <c r="FJ171" s="178"/>
      <c r="FK171" s="178"/>
      <c r="FL171" s="178"/>
      <c r="FM171" s="178"/>
      <c r="FN171" s="178"/>
      <c r="FO171" s="178"/>
      <c r="FP171" s="178"/>
      <c r="FQ171" s="178"/>
      <c r="FR171" s="178"/>
      <c r="FS171" s="178"/>
      <c r="FT171" s="178"/>
      <c r="FU171" s="178"/>
      <c r="FV171" s="178"/>
      <c r="FW171" s="178"/>
      <c r="FX171" s="178"/>
      <c r="FY171" s="178"/>
      <c r="FZ171" s="178"/>
      <c r="GA171" s="178"/>
      <c r="GB171" s="178"/>
      <c r="GC171" s="178"/>
      <c r="GD171" s="178"/>
      <c r="GE171" s="178"/>
      <c r="GF171" s="178"/>
      <c r="GG171" s="178"/>
      <c r="GH171" s="178"/>
      <c r="GI171" s="178"/>
      <c r="GJ171" s="178"/>
      <c r="GK171" s="178"/>
      <c r="GL171" s="178"/>
      <c r="GM171" s="178"/>
      <c r="GN171" s="178"/>
      <c r="GO171" s="178"/>
      <c r="GP171" s="178"/>
      <c r="GQ171" s="178"/>
      <c r="GR171" s="178"/>
      <c r="GS171" s="178"/>
      <c r="GT171" s="178"/>
      <c r="GU171" s="178"/>
      <c r="GV171" s="178"/>
      <c r="GW171" s="178"/>
      <c r="GX171" s="178"/>
      <c r="GY171" s="178"/>
      <c r="GZ171" s="178"/>
      <c r="HA171" s="178"/>
      <c r="HB171" s="178"/>
      <c r="HC171" s="178"/>
      <c r="HD171" s="178"/>
      <c r="HE171" s="178"/>
      <c r="HF171" s="178"/>
      <c r="HG171" s="178"/>
      <c r="HH171" s="178"/>
      <c r="HI171" s="178"/>
    </row>
    <row r="172" spans="1:217" s="410" customFormat="1" x14ac:dyDescent="0.2">
      <c r="A172" s="429"/>
      <c r="B172" s="426"/>
      <c r="C172" s="174"/>
      <c r="F172" s="30"/>
      <c r="I172" s="30"/>
      <c r="L172" s="30"/>
      <c r="O172" s="30"/>
      <c r="R172" s="30"/>
      <c r="U172" s="30"/>
      <c r="X172" s="30"/>
      <c r="AA172" s="30"/>
      <c r="AD172" s="30"/>
      <c r="AG172" s="30"/>
      <c r="AJ172" s="30"/>
      <c r="AM172" s="30"/>
      <c r="AP172" s="30"/>
      <c r="AS172" s="30"/>
      <c r="AV172" s="30"/>
      <c r="AY172" s="30"/>
      <c r="BB172" s="30"/>
      <c r="BE172" s="30"/>
      <c r="BH172" s="30"/>
      <c r="BK172" s="30"/>
      <c r="BL172" s="31"/>
      <c r="BM172" s="31"/>
      <c r="BN172" s="31"/>
      <c r="BO172" s="31"/>
      <c r="BP172" s="31"/>
      <c r="BQ172" s="31"/>
      <c r="BR172" s="31"/>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c r="EE172" s="178"/>
      <c r="EF172" s="178"/>
      <c r="EG172" s="178"/>
      <c r="EH172" s="178"/>
      <c r="EI172" s="178"/>
      <c r="EJ172" s="178"/>
      <c r="EK172" s="178"/>
      <c r="EL172" s="178"/>
      <c r="EM172" s="178"/>
      <c r="EN172" s="178"/>
      <c r="EO172" s="178"/>
      <c r="EP172" s="178"/>
      <c r="EQ172" s="178"/>
      <c r="ER172" s="178"/>
      <c r="ES172" s="178"/>
      <c r="ET172" s="178"/>
      <c r="EU172" s="178"/>
      <c r="EV172" s="178"/>
      <c r="EW172" s="178"/>
      <c r="EX172" s="178"/>
      <c r="EY172" s="178"/>
      <c r="EZ172" s="178"/>
      <c r="FA172" s="178"/>
      <c r="FB172" s="178"/>
      <c r="FC172" s="178"/>
      <c r="FD172" s="178"/>
      <c r="FE172" s="178"/>
      <c r="FF172" s="178"/>
      <c r="FG172" s="178"/>
      <c r="FH172" s="178"/>
      <c r="FI172" s="178"/>
      <c r="FJ172" s="178"/>
      <c r="FK172" s="178"/>
      <c r="FL172" s="178"/>
      <c r="FM172" s="178"/>
      <c r="FN172" s="178"/>
      <c r="FO172" s="178"/>
      <c r="FP172" s="178"/>
      <c r="FQ172" s="178"/>
      <c r="FR172" s="178"/>
      <c r="FS172" s="178"/>
      <c r="FT172" s="178"/>
      <c r="FU172" s="178"/>
      <c r="FV172" s="178"/>
      <c r="FW172" s="178"/>
      <c r="FX172" s="178"/>
      <c r="FY172" s="178"/>
      <c r="FZ172" s="178"/>
      <c r="GA172" s="178"/>
      <c r="GB172" s="178"/>
      <c r="GC172" s="178"/>
      <c r="GD172" s="178"/>
      <c r="GE172" s="178"/>
      <c r="GF172" s="178"/>
      <c r="GG172" s="178"/>
      <c r="GH172" s="178"/>
      <c r="GI172" s="178"/>
      <c r="GJ172" s="178"/>
      <c r="GK172" s="178"/>
      <c r="GL172" s="178"/>
      <c r="GM172" s="178"/>
      <c r="GN172" s="178"/>
      <c r="GO172" s="178"/>
      <c r="GP172" s="178"/>
      <c r="GQ172" s="178"/>
      <c r="GR172" s="178"/>
      <c r="GS172" s="178"/>
      <c r="GT172" s="178"/>
      <c r="GU172" s="178"/>
      <c r="GV172" s="178"/>
      <c r="GW172" s="178"/>
      <c r="GX172" s="178"/>
      <c r="GY172" s="178"/>
      <c r="GZ172" s="178"/>
      <c r="HA172" s="178"/>
      <c r="HB172" s="178"/>
      <c r="HC172" s="178"/>
      <c r="HD172" s="178"/>
      <c r="HE172" s="178"/>
      <c r="HF172" s="178"/>
      <c r="HG172" s="178"/>
      <c r="HH172" s="178"/>
      <c r="HI172" s="178"/>
    </row>
    <row r="173" spans="1:217" s="410" customFormat="1" x14ac:dyDescent="0.2">
      <c r="A173" s="429"/>
      <c r="B173" s="426"/>
      <c r="C173" s="174"/>
      <c r="F173" s="30"/>
      <c r="I173" s="30"/>
      <c r="L173" s="30"/>
      <c r="O173" s="30"/>
      <c r="R173" s="30"/>
      <c r="U173" s="30"/>
      <c r="X173" s="30"/>
      <c r="AA173" s="30"/>
      <c r="AD173" s="30"/>
      <c r="AG173" s="30"/>
      <c r="AJ173" s="30"/>
      <c r="AM173" s="30"/>
      <c r="AP173" s="30"/>
      <c r="AS173" s="30"/>
      <c r="AV173" s="30"/>
      <c r="AY173" s="30"/>
      <c r="BB173" s="30"/>
      <c r="BE173" s="30"/>
      <c r="BH173" s="30"/>
      <c r="BK173" s="30"/>
      <c r="BL173" s="31"/>
      <c r="BM173" s="31"/>
      <c r="BN173" s="31"/>
      <c r="BO173" s="31"/>
      <c r="BP173" s="31"/>
      <c r="BQ173" s="31"/>
      <c r="BR173" s="31"/>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c r="EE173" s="178"/>
      <c r="EF173" s="178"/>
      <c r="EG173" s="178"/>
      <c r="EH173" s="178"/>
      <c r="EI173" s="178"/>
      <c r="EJ173" s="178"/>
      <c r="EK173" s="178"/>
      <c r="EL173" s="178"/>
      <c r="EM173" s="178"/>
      <c r="EN173" s="178"/>
      <c r="EO173" s="178"/>
      <c r="EP173" s="178"/>
      <c r="EQ173" s="178"/>
      <c r="ER173" s="178"/>
      <c r="ES173" s="178"/>
      <c r="ET173" s="178"/>
      <c r="EU173" s="178"/>
      <c r="EV173" s="178"/>
      <c r="EW173" s="178"/>
      <c r="EX173" s="178"/>
      <c r="EY173" s="178"/>
      <c r="EZ173" s="178"/>
      <c r="FA173" s="178"/>
      <c r="FB173" s="178"/>
      <c r="FC173" s="178"/>
      <c r="FD173" s="178"/>
      <c r="FE173" s="178"/>
      <c r="FF173" s="178"/>
      <c r="FG173" s="178"/>
      <c r="FH173" s="178"/>
      <c r="FI173" s="178"/>
      <c r="FJ173" s="178"/>
      <c r="FK173" s="178"/>
      <c r="FL173" s="178"/>
      <c r="FM173" s="178"/>
      <c r="FN173" s="178"/>
      <c r="FO173" s="178"/>
      <c r="FP173" s="178"/>
      <c r="FQ173" s="178"/>
      <c r="FR173" s="178"/>
      <c r="FS173" s="178"/>
      <c r="FT173" s="178"/>
      <c r="FU173" s="178"/>
      <c r="FV173" s="178"/>
      <c r="FW173" s="178"/>
      <c r="FX173" s="178"/>
      <c r="FY173" s="178"/>
      <c r="FZ173" s="178"/>
      <c r="GA173" s="178"/>
      <c r="GB173" s="178"/>
      <c r="GC173" s="178"/>
      <c r="GD173" s="178"/>
      <c r="GE173" s="178"/>
      <c r="GF173" s="178"/>
      <c r="GG173" s="178"/>
      <c r="GH173" s="178"/>
      <c r="GI173" s="178"/>
      <c r="GJ173" s="178"/>
      <c r="GK173" s="178"/>
      <c r="GL173" s="178"/>
      <c r="GM173" s="178"/>
      <c r="GN173" s="178"/>
      <c r="GO173" s="178"/>
      <c r="GP173" s="178"/>
      <c r="GQ173" s="178"/>
      <c r="GR173" s="178"/>
      <c r="GS173" s="178"/>
      <c r="GT173" s="178"/>
      <c r="GU173" s="178"/>
      <c r="GV173" s="178"/>
      <c r="GW173" s="178"/>
      <c r="GX173" s="178"/>
      <c r="GY173" s="178"/>
      <c r="GZ173" s="178"/>
      <c r="HA173" s="178"/>
      <c r="HB173" s="178"/>
      <c r="HC173" s="178"/>
      <c r="HD173" s="178"/>
      <c r="HE173" s="178"/>
      <c r="HF173" s="178"/>
      <c r="HG173" s="178"/>
      <c r="HH173" s="178"/>
      <c r="HI173" s="178"/>
    </row>
    <row r="174" spans="1:217" s="410" customFormat="1" x14ac:dyDescent="0.2">
      <c r="A174" s="429"/>
      <c r="B174" s="426"/>
      <c r="C174" s="174"/>
      <c r="F174" s="30"/>
      <c r="I174" s="30"/>
      <c r="L174" s="30"/>
      <c r="O174" s="30"/>
      <c r="R174" s="30"/>
      <c r="U174" s="30"/>
      <c r="X174" s="30"/>
      <c r="AA174" s="30"/>
      <c r="AD174" s="30"/>
      <c r="AG174" s="30"/>
      <c r="AJ174" s="30"/>
      <c r="AM174" s="30"/>
      <c r="AP174" s="30"/>
      <c r="AS174" s="30"/>
      <c r="AV174" s="30"/>
      <c r="AY174" s="30"/>
      <c r="BB174" s="30"/>
      <c r="BE174" s="30"/>
      <c r="BH174" s="30"/>
      <c r="BK174" s="30"/>
      <c r="BL174" s="31"/>
      <c r="BM174" s="31"/>
      <c r="BN174" s="31"/>
      <c r="BO174" s="31"/>
      <c r="BP174" s="31"/>
      <c r="BQ174" s="31"/>
      <c r="BR174" s="31"/>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c r="EE174" s="178"/>
      <c r="EF174" s="178"/>
      <c r="EG174" s="178"/>
      <c r="EH174" s="178"/>
      <c r="EI174" s="178"/>
      <c r="EJ174" s="178"/>
      <c r="EK174" s="178"/>
      <c r="EL174" s="178"/>
      <c r="EM174" s="178"/>
      <c r="EN174" s="178"/>
      <c r="EO174" s="178"/>
      <c r="EP174" s="178"/>
      <c r="EQ174" s="178"/>
      <c r="ER174" s="178"/>
      <c r="ES174" s="178"/>
      <c r="ET174" s="178"/>
      <c r="EU174" s="178"/>
      <c r="EV174" s="178"/>
      <c r="EW174" s="178"/>
      <c r="EX174" s="178"/>
      <c r="EY174" s="178"/>
      <c r="EZ174" s="178"/>
      <c r="FA174" s="178"/>
      <c r="FB174" s="178"/>
      <c r="FC174" s="178"/>
      <c r="FD174" s="178"/>
      <c r="FE174" s="178"/>
      <c r="FF174" s="178"/>
      <c r="FG174" s="178"/>
      <c r="FH174" s="178"/>
      <c r="FI174" s="178"/>
      <c r="FJ174" s="178"/>
      <c r="FK174" s="178"/>
      <c r="FL174" s="178"/>
      <c r="FM174" s="178"/>
      <c r="FN174" s="178"/>
      <c r="FO174" s="178"/>
      <c r="FP174" s="178"/>
      <c r="FQ174" s="178"/>
      <c r="FR174" s="178"/>
      <c r="FS174" s="178"/>
      <c r="FT174" s="178"/>
      <c r="FU174" s="178"/>
      <c r="FV174" s="178"/>
      <c r="FW174" s="178"/>
      <c r="FX174" s="178"/>
      <c r="FY174" s="178"/>
      <c r="FZ174" s="178"/>
      <c r="GA174" s="178"/>
      <c r="GB174" s="178"/>
      <c r="GC174" s="178"/>
      <c r="GD174" s="178"/>
      <c r="GE174" s="178"/>
      <c r="GF174" s="178"/>
      <c r="GG174" s="178"/>
      <c r="GH174" s="178"/>
      <c r="GI174" s="178"/>
      <c r="GJ174" s="178"/>
      <c r="GK174" s="178"/>
      <c r="GL174" s="178"/>
      <c r="GM174" s="178"/>
      <c r="GN174" s="178"/>
      <c r="GO174" s="178"/>
      <c r="GP174" s="178"/>
      <c r="GQ174" s="178"/>
      <c r="GR174" s="178"/>
      <c r="GS174" s="178"/>
      <c r="GT174" s="178"/>
      <c r="GU174" s="178"/>
      <c r="GV174" s="178"/>
      <c r="GW174" s="178"/>
      <c r="GX174" s="178"/>
      <c r="GY174" s="178"/>
      <c r="GZ174" s="178"/>
      <c r="HA174" s="178"/>
      <c r="HB174" s="178"/>
      <c r="HC174" s="178"/>
      <c r="HD174" s="178"/>
      <c r="HE174" s="178"/>
      <c r="HF174" s="178"/>
      <c r="HG174" s="178"/>
      <c r="HH174" s="178"/>
      <c r="HI174" s="178"/>
    </row>
    <row r="175" spans="1:217" s="410" customFormat="1" x14ac:dyDescent="0.2">
      <c r="A175" s="429"/>
      <c r="B175" s="426"/>
      <c r="C175" s="174"/>
      <c r="F175" s="30"/>
      <c r="I175" s="30"/>
      <c r="L175" s="30"/>
      <c r="O175" s="30"/>
      <c r="R175" s="30"/>
      <c r="U175" s="30"/>
      <c r="X175" s="30"/>
      <c r="AA175" s="30"/>
      <c r="AD175" s="30"/>
      <c r="AG175" s="30"/>
      <c r="AJ175" s="30"/>
      <c r="AM175" s="30"/>
      <c r="AP175" s="30"/>
      <c r="AS175" s="30"/>
      <c r="AV175" s="30"/>
      <c r="AY175" s="30"/>
      <c r="BB175" s="30"/>
      <c r="BE175" s="30"/>
      <c r="BH175" s="30"/>
      <c r="BK175" s="30"/>
      <c r="BL175" s="31"/>
      <c r="BM175" s="31"/>
      <c r="BN175" s="31"/>
      <c r="BO175" s="31"/>
      <c r="BP175" s="31"/>
      <c r="BQ175" s="31"/>
      <c r="BR175" s="31"/>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c r="EE175" s="178"/>
      <c r="EF175" s="178"/>
      <c r="EG175" s="178"/>
      <c r="EH175" s="178"/>
      <c r="EI175" s="178"/>
      <c r="EJ175" s="178"/>
      <c r="EK175" s="178"/>
      <c r="EL175" s="178"/>
      <c r="EM175" s="178"/>
      <c r="EN175" s="178"/>
      <c r="EO175" s="178"/>
      <c r="EP175" s="178"/>
      <c r="EQ175" s="178"/>
      <c r="ER175" s="178"/>
      <c r="ES175" s="178"/>
      <c r="ET175" s="178"/>
      <c r="EU175" s="178"/>
      <c r="EV175" s="178"/>
      <c r="EW175" s="178"/>
      <c r="EX175" s="178"/>
      <c r="EY175" s="178"/>
      <c r="EZ175" s="178"/>
      <c r="FA175" s="178"/>
      <c r="FB175" s="178"/>
      <c r="FC175" s="178"/>
      <c r="FD175" s="178"/>
      <c r="FE175" s="178"/>
      <c r="FF175" s="178"/>
      <c r="FG175" s="178"/>
      <c r="FH175" s="178"/>
      <c r="FI175" s="178"/>
      <c r="FJ175" s="178"/>
      <c r="FK175" s="178"/>
      <c r="FL175" s="178"/>
      <c r="FM175" s="178"/>
      <c r="FN175" s="178"/>
      <c r="FO175" s="178"/>
      <c r="FP175" s="178"/>
      <c r="FQ175" s="178"/>
      <c r="FR175" s="178"/>
      <c r="FS175" s="178"/>
      <c r="FT175" s="178"/>
      <c r="FU175" s="178"/>
      <c r="FV175" s="178"/>
      <c r="FW175" s="178"/>
      <c r="FX175" s="178"/>
      <c r="FY175" s="178"/>
      <c r="FZ175" s="178"/>
      <c r="GA175" s="178"/>
      <c r="GB175" s="178"/>
      <c r="GC175" s="178"/>
      <c r="GD175" s="178"/>
      <c r="GE175" s="178"/>
      <c r="GF175" s="178"/>
      <c r="GG175" s="178"/>
      <c r="GH175" s="178"/>
      <c r="GI175" s="178"/>
      <c r="GJ175" s="178"/>
      <c r="GK175" s="178"/>
      <c r="GL175" s="178"/>
      <c r="GM175" s="178"/>
      <c r="GN175" s="178"/>
      <c r="GO175" s="178"/>
      <c r="GP175" s="178"/>
      <c r="GQ175" s="178"/>
      <c r="GR175" s="178"/>
      <c r="GS175" s="178"/>
      <c r="GT175" s="178"/>
      <c r="GU175" s="178"/>
      <c r="GV175" s="178"/>
      <c r="GW175" s="178"/>
      <c r="GX175" s="178"/>
      <c r="GY175" s="178"/>
      <c r="GZ175" s="178"/>
      <c r="HA175" s="178"/>
      <c r="HB175" s="178"/>
      <c r="HC175" s="178"/>
      <c r="HD175" s="178"/>
      <c r="HE175" s="178"/>
      <c r="HF175" s="178"/>
      <c r="HG175" s="178"/>
      <c r="HH175" s="178"/>
      <c r="HI175" s="178"/>
    </row>
    <row r="176" spans="1:217" s="410" customFormat="1" x14ac:dyDescent="0.2">
      <c r="A176" s="429"/>
      <c r="B176" s="426"/>
      <c r="C176" s="174"/>
      <c r="F176" s="30"/>
      <c r="I176" s="30"/>
      <c r="L176" s="30"/>
      <c r="O176" s="30"/>
      <c r="R176" s="30"/>
      <c r="U176" s="30"/>
      <c r="X176" s="30"/>
      <c r="AA176" s="30"/>
      <c r="AD176" s="30"/>
      <c r="AG176" s="30"/>
      <c r="AJ176" s="30"/>
      <c r="AM176" s="30"/>
      <c r="AP176" s="30"/>
      <c r="AS176" s="30"/>
      <c r="AV176" s="30"/>
      <c r="AY176" s="30"/>
      <c r="BB176" s="30"/>
      <c r="BE176" s="30"/>
      <c r="BH176" s="30"/>
      <c r="BK176" s="30"/>
      <c r="BL176" s="31"/>
      <c r="BM176" s="31"/>
      <c r="BN176" s="31"/>
      <c r="BO176" s="31"/>
      <c r="BP176" s="31"/>
      <c r="BQ176" s="31"/>
      <c r="BR176" s="31"/>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c r="EE176" s="178"/>
      <c r="EF176" s="178"/>
      <c r="EG176" s="178"/>
      <c r="EH176" s="178"/>
      <c r="EI176" s="178"/>
      <c r="EJ176" s="178"/>
      <c r="EK176" s="178"/>
      <c r="EL176" s="178"/>
      <c r="EM176" s="178"/>
      <c r="EN176" s="178"/>
      <c r="EO176" s="178"/>
      <c r="EP176" s="178"/>
      <c r="EQ176" s="178"/>
      <c r="ER176" s="178"/>
      <c r="ES176" s="178"/>
      <c r="ET176" s="178"/>
      <c r="EU176" s="178"/>
      <c r="EV176" s="178"/>
      <c r="EW176" s="178"/>
      <c r="EX176" s="178"/>
      <c r="EY176" s="178"/>
      <c r="EZ176" s="178"/>
      <c r="FA176" s="178"/>
      <c r="FB176" s="178"/>
      <c r="FC176" s="178"/>
      <c r="FD176" s="178"/>
      <c r="FE176" s="178"/>
      <c r="FF176" s="178"/>
      <c r="FG176" s="178"/>
      <c r="FH176" s="178"/>
      <c r="FI176" s="178"/>
      <c r="FJ176" s="178"/>
      <c r="FK176" s="178"/>
      <c r="FL176" s="178"/>
      <c r="FM176" s="178"/>
      <c r="FN176" s="178"/>
      <c r="FO176" s="178"/>
      <c r="FP176" s="178"/>
      <c r="FQ176" s="178"/>
      <c r="FR176" s="178"/>
      <c r="FS176" s="178"/>
      <c r="FT176" s="178"/>
      <c r="FU176" s="178"/>
      <c r="FV176" s="178"/>
      <c r="FW176" s="178"/>
      <c r="FX176" s="178"/>
      <c r="FY176" s="178"/>
      <c r="FZ176" s="178"/>
      <c r="GA176" s="178"/>
      <c r="GB176" s="178"/>
      <c r="GC176" s="178"/>
      <c r="GD176" s="178"/>
      <c r="GE176" s="178"/>
      <c r="GF176" s="178"/>
      <c r="GG176" s="178"/>
      <c r="GH176" s="178"/>
      <c r="GI176" s="178"/>
      <c r="GJ176" s="178"/>
      <c r="GK176" s="178"/>
      <c r="GL176" s="178"/>
      <c r="GM176" s="178"/>
      <c r="GN176" s="178"/>
      <c r="GO176" s="178"/>
      <c r="GP176" s="178"/>
      <c r="GQ176" s="178"/>
      <c r="GR176" s="178"/>
      <c r="GS176" s="178"/>
      <c r="GT176" s="178"/>
      <c r="GU176" s="178"/>
      <c r="GV176" s="178"/>
      <c r="GW176" s="178"/>
      <c r="GX176" s="178"/>
      <c r="GY176" s="178"/>
      <c r="GZ176" s="178"/>
      <c r="HA176" s="178"/>
      <c r="HB176" s="178"/>
      <c r="HC176" s="178"/>
      <c r="HD176" s="178"/>
      <c r="HE176" s="178"/>
      <c r="HF176" s="178"/>
      <c r="HG176" s="178"/>
      <c r="HH176" s="178"/>
      <c r="HI176" s="178"/>
    </row>
    <row r="177" spans="1:217" s="410" customFormat="1" x14ac:dyDescent="0.2">
      <c r="A177" s="429"/>
      <c r="B177" s="426"/>
      <c r="C177" s="174"/>
      <c r="F177" s="30"/>
      <c r="I177" s="30"/>
      <c r="L177" s="30"/>
      <c r="O177" s="30"/>
      <c r="R177" s="30"/>
      <c r="U177" s="30"/>
      <c r="X177" s="30"/>
      <c r="AA177" s="30"/>
      <c r="AD177" s="30"/>
      <c r="AG177" s="30"/>
      <c r="AJ177" s="30"/>
      <c r="AM177" s="30"/>
      <c r="AP177" s="30"/>
      <c r="AS177" s="30"/>
      <c r="AV177" s="30"/>
      <c r="AY177" s="30"/>
      <c r="BB177" s="30"/>
      <c r="BE177" s="30"/>
      <c r="BH177" s="30"/>
      <c r="BK177" s="30"/>
      <c r="BL177" s="31"/>
      <c r="BM177" s="31"/>
      <c r="BN177" s="31"/>
      <c r="BO177" s="31"/>
      <c r="BP177" s="31"/>
      <c r="BQ177" s="31"/>
      <c r="BR177" s="31"/>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c r="EE177" s="178"/>
      <c r="EF177" s="178"/>
      <c r="EG177" s="178"/>
      <c r="EH177" s="178"/>
      <c r="EI177" s="178"/>
      <c r="EJ177" s="178"/>
      <c r="EK177" s="178"/>
      <c r="EL177" s="178"/>
      <c r="EM177" s="178"/>
      <c r="EN177" s="178"/>
      <c r="EO177" s="178"/>
      <c r="EP177" s="178"/>
      <c r="EQ177" s="178"/>
      <c r="ER177" s="178"/>
      <c r="ES177" s="178"/>
      <c r="ET177" s="178"/>
      <c r="EU177" s="178"/>
      <c r="EV177" s="178"/>
      <c r="EW177" s="178"/>
      <c r="EX177" s="178"/>
      <c r="EY177" s="178"/>
      <c r="EZ177" s="178"/>
      <c r="FA177" s="178"/>
      <c r="FB177" s="178"/>
      <c r="FC177" s="178"/>
      <c r="FD177" s="178"/>
      <c r="FE177" s="178"/>
      <c r="FF177" s="178"/>
      <c r="FG177" s="178"/>
      <c r="FH177" s="178"/>
      <c r="FI177" s="178"/>
      <c r="FJ177" s="178"/>
      <c r="FK177" s="178"/>
      <c r="FL177" s="178"/>
      <c r="FM177" s="178"/>
      <c r="FN177" s="178"/>
      <c r="FO177" s="178"/>
      <c r="FP177" s="178"/>
      <c r="FQ177" s="178"/>
      <c r="FR177" s="178"/>
      <c r="FS177" s="178"/>
      <c r="FT177" s="178"/>
      <c r="FU177" s="178"/>
      <c r="FV177" s="178"/>
      <c r="FW177" s="178"/>
      <c r="FX177" s="178"/>
      <c r="FY177" s="178"/>
      <c r="FZ177" s="178"/>
      <c r="GA177" s="178"/>
      <c r="GB177" s="178"/>
      <c r="GC177" s="178"/>
      <c r="GD177" s="178"/>
      <c r="GE177" s="178"/>
      <c r="GF177" s="178"/>
      <c r="GG177" s="178"/>
      <c r="GH177" s="178"/>
      <c r="GI177" s="178"/>
      <c r="GJ177" s="178"/>
      <c r="GK177" s="178"/>
      <c r="GL177" s="178"/>
      <c r="GM177" s="178"/>
      <c r="GN177" s="178"/>
      <c r="GO177" s="178"/>
      <c r="GP177" s="178"/>
      <c r="GQ177" s="178"/>
      <c r="GR177" s="178"/>
      <c r="GS177" s="178"/>
      <c r="GT177" s="178"/>
      <c r="GU177" s="178"/>
      <c r="GV177" s="178"/>
      <c r="GW177" s="178"/>
      <c r="GX177" s="178"/>
      <c r="GY177" s="178"/>
      <c r="GZ177" s="178"/>
      <c r="HA177" s="178"/>
      <c r="HB177" s="178"/>
      <c r="HC177" s="178"/>
      <c r="HD177" s="178"/>
      <c r="HE177" s="178"/>
      <c r="HF177" s="178"/>
      <c r="HG177" s="178"/>
      <c r="HH177" s="178"/>
      <c r="HI177" s="178"/>
    </row>
    <row r="178" spans="1:217" s="410" customFormat="1" x14ac:dyDescent="0.2">
      <c r="A178" s="429"/>
      <c r="B178" s="426"/>
      <c r="C178" s="174"/>
      <c r="F178" s="30"/>
      <c r="I178" s="30"/>
      <c r="L178" s="30"/>
      <c r="O178" s="30"/>
      <c r="R178" s="30"/>
      <c r="U178" s="30"/>
      <c r="X178" s="30"/>
      <c r="AA178" s="30"/>
      <c r="AD178" s="30"/>
      <c r="AG178" s="30"/>
      <c r="AJ178" s="30"/>
      <c r="AM178" s="30"/>
      <c r="AP178" s="30"/>
      <c r="AS178" s="30"/>
      <c r="AV178" s="30"/>
      <c r="AY178" s="30"/>
      <c r="BB178" s="30"/>
      <c r="BE178" s="30"/>
      <c r="BH178" s="30"/>
      <c r="BK178" s="30"/>
      <c r="BL178" s="31"/>
      <c r="BM178" s="31"/>
      <c r="BN178" s="31"/>
      <c r="BO178" s="31"/>
      <c r="BP178" s="31"/>
      <c r="BQ178" s="31"/>
      <c r="BR178" s="31"/>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c r="EE178" s="178"/>
      <c r="EF178" s="178"/>
      <c r="EG178" s="178"/>
      <c r="EH178" s="178"/>
      <c r="EI178" s="178"/>
      <c r="EJ178" s="178"/>
      <c r="EK178" s="178"/>
      <c r="EL178" s="178"/>
      <c r="EM178" s="178"/>
      <c r="EN178" s="178"/>
      <c r="EO178" s="178"/>
      <c r="EP178" s="178"/>
      <c r="EQ178" s="178"/>
      <c r="ER178" s="178"/>
      <c r="ES178" s="178"/>
      <c r="ET178" s="178"/>
      <c r="EU178" s="178"/>
      <c r="EV178" s="178"/>
      <c r="EW178" s="178"/>
      <c r="EX178" s="178"/>
      <c r="EY178" s="178"/>
      <c r="EZ178" s="178"/>
      <c r="FA178" s="178"/>
      <c r="FB178" s="178"/>
      <c r="FC178" s="178"/>
      <c r="FD178" s="178"/>
      <c r="FE178" s="178"/>
      <c r="FF178" s="178"/>
      <c r="FG178" s="178"/>
      <c r="FH178" s="178"/>
      <c r="FI178" s="178"/>
      <c r="FJ178" s="178"/>
      <c r="FK178" s="178"/>
      <c r="FL178" s="178"/>
      <c r="FM178" s="178"/>
      <c r="FN178" s="178"/>
      <c r="FO178" s="178"/>
      <c r="FP178" s="178"/>
      <c r="FQ178" s="178"/>
      <c r="FR178" s="178"/>
      <c r="FS178" s="178"/>
      <c r="FT178" s="178"/>
      <c r="FU178" s="178"/>
      <c r="FV178" s="178"/>
      <c r="FW178" s="178"/>
      <c r="FX178" s="178"/>
      <c r="FY178" s="178"/>
      <c r="FZ178" s="178"/>
      <c r="GA178" s="178"/>
      <c r="GB178" s="178"/>
      <c r="GC178" s="178"/>
      <c r="GD178" s="178"/>
      <c r="GE178" s="178"/>
      <c r="GF178" s="178"/>
      <c r="GG178" s="178"/>
      <c r="GH178" s="178"/>
      <c r="GI178" s="178"/>
      <c r="GJ178" s="178"/>
      <c r="GK178" s="178"/>
      <c r="GL178" s="178"/>
      <c r="GM178" s="178"/>
      <c r="GN178" s="178"/>
      <c r="GO178" s="178"/>
      <c r="GP178" s="178"/>
      <c r="GQ178" s="178"/>
      <c r="GR178" s="178"/>
      <c r="GS178" s="178"/>
      <c r="GT178" s="178"/>
      <c r="GU178" s="178"/>
      <c r="GV178" s="178"/>
      <c r="GW178" s="178"/>
      <c r="GX178" s="178"/>
      <c r="GY178" s="178"/>
      <c r="GZ178" s="178"/>
      <c r="HA178" s="178"/>
      <c r="HB178" s="178"/>
      <c r="HC178" s="178"/>
      <c r="HD178" s="178"/>
      <c r="HE178" s="178"/>
      <c r="HF178" s="178"/>
      <c r="HG178" s="178"/>
      <c r="HH178" s="178"/>
      <c r="HI178" s="178"/>
    </row>
    <row r="179" spans="1:217" s="410" customFormat="1" x14ac:dyDescent="0.2">
      <c r="A179" s="429"/>
      <c r="B179" s="426"/>
      <c r="C179" s="174"/>
      <c r="F179" s="30"/>
      <c r="I179" s="30"/>
      <c r="L179" s="30"/>
      <c r="O179" s="30"/>
      <c r="R179" s="30"/>
      <c r="U179" s="30"/>
      <c r="X179" s="30"/>
      <c r="AA179" s="30"/>
      <c r="AD179" s="30"/>
      <c r="AG179" s="30"/>
      <c r="AJ179" s="30"/>
      <c r="AM179" s="30"/>
      <c r="AP179" s="30"/>
      <c r="AS179" s="30"/>
      <c r="AV179" s="30"/>
      <c r="AY179" s="30"/>
      <c r="BB179" s="30"/>
      <c r="BE179" s="30"/>
      <c r="BH179" s="30"/>
      <c r="BK179" s="30"/>
      <c r="BL179" s="31"/>
      <c r="BM179" s="31"/>
      <c r="BN179" s="31"/>
      <c r="BO179" s="31"/>
      <c r="BP179" s="31"/>
      <c r="BQ179" s="31"/>
      <c r="BR179" s="31"/>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c r="EE179" s="178"/>
      <c r="EF179" s="178"/>
      <c r="EG179" s="178"/>
      <c r="EH179" s="178"/>
      <c r="EI179" s="178"/>
      <c r="EJ179" s="178"/>
      <c r="EK179" s="178"/>
      <c r="EL179" s="178"/>
      <c r="EM179" s="178"/>
      <c r="EN179" s="178"/>
      <c r="EO179" s="178"/>
      <c r="EP179" s="178"/>
      <c r="EQ179" s="178"/>
      <c r="ER179" s="178"/>
      <c r="ES179" s="178"/>
      <c r="ET179" s="178"/>
      <c r="EU179" s="178"/>
      <c r="EV179" s="178"/>
      <c r="EW179" s="178"/>
      <c r="EX179" s="178"/>
      <c r="EY179" s="178"/>
      <c r="EZ179" s="178"/>
      <c r="FA179" s="178"/>
      <c r="FB179" s="178"/>
      <c r="FC179" s="178"/>
      <c r="FD179" s="178"/>
      <c r="FE179" s="178"/>
      <c r="FF179" s="178"/>
      <c r="FG179" s="178"/>
      <c r="FH179" s="178"/>
      <c r="FI179" s="178"/>
      <c r="FJ179" s="178"/>
      <c r="FK179" s="178"/>
      <c r="FL179" s="178"/>
      <c r="FM179" s="178"/>
      <c r="FN179" s="178"/>
      <c r="FO179" s="178"/>
      <c r="FP179" s="178"/>
      <c r="FQ179" s="178"/>
      <c r="FR179" s="178"/>
      <c r="FS179" s="178"/>
      <c r="FT179" s="178"/>
      <c r="FU179" s="178"/>
      <c r="FV179" s="178"/>
      <c r="FW179" s="178"/>
      <c r="FX179" s="178"/>
      <c r="FY179" s="178"/>
      <c r="FZ179" s="178"/>
      <c r="GA179" s="178"/>
      <c r="GB179" s="178"/>
      <c r="GC179" s="178"/>
      <c r="GD179" s="178"/>
      <c r="GE179" s="178"/>
      <c r="GF179" s="178"/>
      <c r="GG179" s="178"/>
      <c r="GH179" s="178"/>
      <c r="GI179" s="178"/>
      <c r="GJ179" s="178"/>
      <c r="GK179" s="178"/>
      <c r="GL179" s="178"/>
      <c r="GM179" s="178"/>
      <c r="GN179" s="178"/>
      <c r="GO179" s="178"/>
      <c r="GP179" s="178"/>
      <c r="GQ179" s="178"/>
      <c r="GR179" s="178"/>
      <c r="GS179" s="178"/>
      <c r="GT179" s="178"/>
      <c r="GU179" s="178"/>
      <c r="GV179" s="178"/>
      <c r="GW179" s="178"/>
      <c r="GX179" s="178"/>
      <c r="GY179" s="178"/>
      <c r="GZ179" s="178"/>
      <c r="HA179" s="178"/>
      <c r="HB179" s="178"/>
      <c r="HC179" s="178"/>
      <c r="HD179" s="178"/>
      <c r="HE179" s="178"/>
      <c r="HF179" s="178"/>
      <c r="HG179" s="178"/>
      <c r="HH179" s="178"/>
      <c r="HI179" s="178"/>
    </row>
    <row r="180" spans="1:217" s="410" customFormat="1" x14ac:dyDescent="0.2">
      <c r="A180" s="429"/>
      <c r="B180" s="426"/>
      <c r="C180" s="174"/>
      <c r="F180" s="30"/>
      <c r="I180" s="30"/>
      <c r="L180" s="30"/>
      <c r="O180" s="30"/>
      <c r="R180" s="30"/>
      <c r="U180" s="30"/>
      <c r="X180" s="30"/>
      <c r="AA180" s="30"/>
      <c r="AD180" s="30"/>
      <c r="AG180" s="30"/>
      <c r="AJ180" s="30"/>
      <c r="AM180" s="30"/>
      <c r="AP180" s="30"/>
      <c r="AS180" s="30"/>
      <c r="AV180" s="30"/>
      <c r="AY180" s="30"/>
      <c r="BB180" s="30"/>
      <c r="BE180" s="30"/>
      <c r="BH180" s="30"/>
      <c r="BK180" s="30"/>
      <c r="BL180" s="31"/>
      <c r="BM180" s="31"/>
      <c r="BN180" s="31"/>
      <c r="BO180" s="31"/>
      <c r="BP180" s="31"/>
      <c r="BQ180" s="31"/>
      <c r="BR180" s="31"/>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c r="EE180" s="178"/>
      <c r="EF180" s="178"/>
      <c r="EG180" s="178"/>
      <c r="EH180" s="178"/>
      <c r="EI180" s="178"/>
      <c r="EJ180" s="178"/>
      <c r="EK180" s="178"/>
      <c r="EL180" s="178"/>
      <c r="EM180" s="178"/>
      <c r="EN180" s="178"/>
      <c r="EO180" s="178"/>
      <c r="EP180" s="178"/>
      <c r="EQ180" s="178"/>
      <c r="ER180" s="178"/>
      <c r="ES180" s="178"/>
      <c r="ET180" s="178"/>
      <c r="EU180" s="178"/>
      <c r="EV180" s="178"/>
      <c r="EW180" s="178"/>
      <c r="EX180" s="178"/>
      <c r="EY180" s="178"/>
      <c r="EZ180" s="178"/>
      <c r="FA180" s="178"/>
      <c r="FB180" s="178"/>
      <c r="FC180" s="178"/>
      <c r="FD180" s="178"/>
      <c r="FE180" s="178"/>
      <c r="FF180" s="178"/>
      <c r="FG180" s="178"/>
      <c r="FH180" s="178"/>
      <c r="FI180" s="178"/>
      <c r="FJ180" s="178"/>
      <c r="FK180" s="178"/>
      <c r="FL180" s="178"/>
      <c r="FM180" s="178"/>
      <c r="FN180" s="178"/>
      <c r="FO180" s="178"/>
      <c r="FP180" s="178"/>
      <c r="FQ180" s="178"/>
      <c r="FR180" s="178"/>
      <c r="FS180" s="178"/>
      <c r="FT180" s="178"/>
      <c r="FU180" s="178"/>
      <c r="FV180" s="178"/>
      <c r="FW180" s="178"/>
      <c r="FX180" s="178"/>
      <c r="FY180" s="178"/>
      <c r="FZ180" s="178"/>
      <c r="GA180" s="178"/>
      <c r="GB180" s="178"/>
      <c r="GC180" s="178"/>
      <c r="GD180" s="178"/>
      <c r="GE180" s="178"/>
      <c r="GF180" s="178"/>
      <c r="GG180" s="178"/>
      <c r="GH180" s="178"/>
      <c r="GI180" s="178"/>
      <c r="GJ180" s="178"/>
      <c r="GK180" s="178"/>
      <c r="GL180" s="178"/>
      <c r="GM180" s="178"/>
      <c r="GN180" s="178"/>
      <c r="GO180" s="178"/>
      <c r="GP180" s="178"/>
      <c r="GQ180" s="178"/>
      <c r="GR180" s="178"/>
      <c r="GS180" s="178"/>
      <c r="GT180" s="178"/>
      <c r="GU180" s="178"/>
      <c r="GV180" s="178"/>
      <c r="GW180" s="178"/>
      <c r="GX180" s="178"/>
      <c r="GY180" s="178"/>
      <c r="GZ180" s="178"/>
      <c r="HA180" s="178"/>
      <c r="HB180" s="178"/>
      <c r="HC180" s="178"/>
      <c r="HD180" s="178"/>
      <c r="HE180" s="178"/>
      <c r="HF180" s="178"/>
      <c r="HG180" s="178"/>
      <c r="HH180" s="178"/>
      <c r="HI180" s="178"/>
    </row>
    <row r="181" spans="1:217" s="410" customFormat="1" x14ac:dyDescent="0.2">
      <c r="A181" s="429"/>
      <c r="B181" s="426"/>
      <c r="C181" s="174"/>
      <c r="F181" s="30"/>
      <c r="I181" s="30"/>
      <c r="L181" s="30"/>
      <c r="O181" s="30"/>
      <c r="R181" s="30"/>
      <c r="U181" s="30"/>
      <c r="X181" s="30"/>
      <c r="AA181" s="30"/>
      <c r="AD181" s="30"/>
      <c r="AG181" s="30"/>
      <c r="AJ181" s="30"/>
      <c r="AM181" s="30"/>
      <c r="AP181" s="30"/>
      <c r="AS181" s="30"/>
      <c r="AV181" s="30"/>
      <c r="AY181" s="30"/>
      <c r="BB181" s="30"/>
      <c r="BE181" s="30"/>
      <c r="BH181" s="30"/>
      <c r="BK181" s="30"/>
      <c r="BL181" s="31"/>
      <c r="BM181" s="31"/>
      <c r="BN181" s="31"/>
      <c r="BO181" s="31"/>
      <c r="BP181" s="31"/>
      <c r="BQ181" s="31"/>
      <c r="BR181" s="31"/>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c r="EE181" s="178"/>
      <c r="EF181" s="178"/>
      <c r="EG181" s="178"/>
      <c r="EH181" s="178"/>
      <c r="EI181" s="178"/>
      <c r="EJ181" s="178"/>
      <c r="EK181" s="178"/>
      <c r="EL181" s="178"/>
      <c r="EM181" s="178"/>
      <c r="EN181" s="178"/>
      <c r="EO181" s="178"/>
      <c r="EP181" s="178"/>
      <c r="EQ181" s="178"/>
      <c r="ER181" s="178"/>
      <c r="ES181" s="178"/>
      <c r="ET181" s="178"/>
      <c r="EU181" s="178"/>
      <c r="EV181" s="178"/>
      <c r="EW181" s="178"/>
      <c r="EX181" s="178"/>
      <c r="EY181" s="178"/>
      <c r="EZ181" s="178"/>
      <c r="FA181" s="178"/>
      <c r="FB181" s="178"/>
      <c r="FC181" s="178"/>
      <c r="FD181" s="178"/>
      <c r="FE181" s="178"/>
      <c r="FF181" s="178"/>
      <c r="FG181" s="178"/>
      <c r="FH181" s="178"/>
      <c r="FI181" s="178"/>
      <c r="FJ181" s="178"/>
      <c r="FK181" s="178"/>
      <c r="FL181" s="178"/>
      <c r="FM181" s="178"/>
      <c r="FN181" s="178"/>
      <c r="FO181" s="178"/>
      <c r="FP181" s="178"/>
      <c r="FQ181" s="178"/>
      <c r="FR181" s="178"/>
      <c r="FS181" s="178"/>
      <c r="FT181" s="178"/>
      <c r="FU181" s="178"/>
      <c r="FV181" s="178"/>
      <c r="FW181" s="178"/>
      <c r="FX181" s="178"/>
      <c r="FY181" s="178"/>
      <c r="FZ181" s="178"/>
      <c r="GA181" s="178"/>
      <c r="GB181" s="178"/>
      <c r="GC181" s="178"/>
      <c r="GD181" s="178"/>
      <c r="GE181" s="178"/>
      <c r="GF181" s="178"/>
      <c r="GG181" s="178"/>
      <c r="GH181" s="178"/>
      <c r="GI181" s="178"/>
      <c r="GJ181" s="178"/>
      <c r="GK181" s="178"/>
      <c r="GL181" s="178"/>
      <c r="GM181" s="178"/>
      <c r="GN181" s="178"/>
      <c r="GO181" s="178"/>
      <c r="GP181" s="178"/>
      <c r="GQ181" s="178"/>
      <c r="GR181" s="178"/>
      <c r="GS181" s="178"/>
      <c r="GT181" s="178"/>
      <c r="GU181" s="178"/>
      <c r="GV181" s="178"/>
      <c r="GW181" s="178"/>
      <c r="GX181" s="178"/>
      <c r="GY181" s="178"/>
      <c r="GZ181" s="178"/>
      <c r="HA181" s="178"/>
      <c r="HB181" s="178"/>
      <c r="HC181" s="178"/>
      <c r="HD181" s="178"/>
      <c r="HE181" s="178"/>
      <c r="HF181" s="178"/>
      <c r="HG181" s="178"/>
      <c r="HH181" s="178"/>
      <c r="HI181" s="178"/>
    </row>
    <row r="182" spans="1:217" s="410" customFormat="1" x14ac:dyDescent="0.2">
      <c r="A182" s="429"/>
      <c r="B182" s="426"/>
      <c r="C182" s="174"/>
      <c r="F182" s="30"/>
      <c r="I182" s="30"/>
      <c r="L182" s="30"/>
      <c r="O182" s="30"/>
      <c r="R182" s="30"/>
      <c r="U182" s="30"/>
      <c r="X182" s="30"/>
      <c r="AA182" s="30"/>
      <c r="AD182" s="30"/>
      <c r="AG182" s="30"/>
      <c r="AJ182" s="30"/>
      <c r="AM182" s="30"/>
      <c r="AP182" s="30"/>
      <c r="AS182" s="30"/>
      <c r="AV182" s="30"/>
      <c r="AY182" s="30"/>
      <c r="BB182" s="30"/>
      <c r="BE182" s="30"/>
      <c r="BH182" s="30"/>
      <c r="BK182" s="30"/>
      <c r="BL182" s="31"/>
      <c r="BM182" s="31"/>
      <c r="BN182" s="31"/>
      <c r="BO182" s="31"/>
      <c r="BP182" s="31"/>
      <c r="BQ182" s="31"/>
      <c r="BR182" s="31"/>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c r="EE182" s="178"/>
      <c r="EF182" s="178"/>
      <c r="EG182" s="178"/>
      <c r="EH182" s="178"/>
      <c r="EI182" s="178"/>
      <c r="EJ182" s="178"/>
      <c r="EK182" s="178"/>
      <c r="EL182" s="178"/>
      <c r="EM182" s="178"/>
      <c r="EN182" s="178"/>
      <c r="EO182" s="178"/>
      <c r="EP182" s="178"/>
      <c r="EQ182" s="178"/>
      <c r="ER182" s="178"/>
      <c r="ES182" s="178"/>
      <c r="ET182" s="178"/>
      <c r="EU182" s="178"/>
      <c r="EV182" s="178"/>
      <c r="EW182" s="178"/>
      <c r="EX182" s="178"/>
      <c r="EY182" s="178"/>
      <c r="EZ182" s="178"/>
      <c r="FA182" s="178"/>
      <c r="FB182" s="178"/>
      <c r="FC182" s="178"/>
      <c r="FD182" s="178"/>
      <c r="FE182" s="178"/>
      <c r="FF182" s="178"/>
      <c r="FG182" s="178"/>
      <c r="FH182" s="178"/>
      <c r="FI182" s="178"/>
      <c r="FJ182" s="178"/>
      <c r="FK182" s="178"/>
      <c r="FL182" s="178"/>
      <c r="FM182" s="178"/>
      <c r="FN182" s="178"/>
      <c r="FO182" s="178"/>
      <c r="FP182" s="178"/>
      <c r="FQ182" s="178"/>
      <c r="FR182" s="178"/>
      <c r="FS182" s="178"/>
      <c r="FT182" s="178"/>
      <c r="FU182" s="178"/>
      <c r="FV182" s="178"/>
      <c r="FW182" s="178"/>
      <c r="FX182" s="178"/>
      <c r="FY182" s="178"/>
      <c r="FZ182" s="178"/>
      <c r="GA182" s="178"/>
      <c r="GB182" s="178"/>
      <c r="GC182" s="178"/>
      <c r="GD182" s="178"/>
      <c r="GE182" s="178"/>
      <c r="GF182" s="178"/>
      <c r="GG182" s="178"/>
      <c r="GH182" s="178"/>
      <c r="GI182" s="178"/>
      <c r="GJ182" s="178"/>
      <c r="GK182" s="178"/>
      <c r="GL182" s="178"/>
      <c r="GM182" s="178"/>
      <c r="GN182" s="178"/>
      <c r="GO182" s="178"/>
      <c r="GP182" s="178"/>
      <c r="GQ182" s="178"/>
      <c r="GR182" s="178"/>
      <c r="GS182" s="178"/>
      <c r="GT182" s="178"/>
      <c r="GU182" s="178"/>
      <c r="GV182" s="178"/>
      <c r="GW182" s="178"/>
      <c r="GX182" s="178"/>
      <c r="GY182" s="178"/>
      <c r="GZ182" s="178"/>
      <c r="HA182" s="178"/>
      <c r="HB182" s="178"/>
      <c r="HC182" s="178"/>
      <c r="HD182" s="178"/>
      <c r="HE182" s="178"/>
      <c r="HF182" s="178"/>
      <c r="HG182" s="178"/>
      <c r="HH182" s="178"/>
      <c r="HI182" s="178"/>
    </row>
    <row r="183" spans="1:217" s="410" customFormat="1" x14ac:dyDescent="0.2">
      <c r="A183" s="429"/>
      <c r="B183" s="426"/>
      <c r="C183" s="174"/>
      <c r="F183" s="30"/>
      <c r="I183" s="30"/>
      <c r="L183" s="30"/>
      <c r="O183" s="30"/>
      <c r="R183" s="30"/>
      <c r="U183" s="30"/>
      <c r="X183" s="30"/>
      <c r="AA183" s="30"/>
      <c r="AD183" s="30"/>
      <c r="AG183" s="30"/>
      <c r="AJ183" s="30"/>
      <c r="AM183" s="30"/>
      <c r="AP183" s="30"/>
      <c r="AS183" s="30"/>
      <c r="AV183" s="30"/>
      <c r="AY183" s="30"/>
      <c r="BB183" s="30"/>
      <c r="BE183" s="30"/>
      <c r="BH183" s="30"/>
      <c r="BK183" s="30"/>
      <c r="BL183" s="31"/>
      <c r="BM183" s="31"/>
      <c r="BN183" s="31"/>
      <c r="BO183" s="31"/>
      <c r="BP183" s="31"/>
      <c r="BQ183" s="31"/>
      <c r="BR183" s="31"/>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c r="EE183" s="178"/>
      <c r="EF183" s="178"/>
      <c r="EG183" s="178"/>
      <c r="EH183" s="178"/>
      <c r="EI183" s="178"/>
      <c r="EJ183" s="178"/>
      <c r="EK183" s="178"/>
      <c r="EL183" s="178"/>
      <c r="EM183" s="178"/>
      <c r="EN183" s="178"/>
      <c r="EO183" s="178"/>
      <c r="EP183" s="178"/>
      <c r="EQ183" s="178"/>
      <c r="ER183" s="178"/>
      <c r="ES183" s="178"/>
      <c r="ET183" s="178"/>
      <c r="EU183" s="178"/>
      <c r="EV183" s="178"/>
      <c r="EW183" s="178"/>
      <c r="EX183" s="178"/>
      <c r="EY183" s="178"/>
      <c r="EZ183" s="178"/>
      <c r="FA183" s="178"/>
      <c r="FB183" s="178"/>
      <c r="FC183" s="178"/>
      <c r="FD183" s="178"/>
      <c r="FE183" s="178"/>
      <c r="FF183" s="178"/>
      <c r="FG183" s="178"/>
      <c r="FH183" s="178"/>
      <c r="FI183" s="178"/>
      <c r="FJ183" s="178"/>
      <c r="FK183" s="178"/>
      <c r="FL183" s="178"/>
      <c r="FM183" s="178"/>
      <c r="FN183" s="178"/>
      <c r="FO183" s="178"/>
      <c r="FP183" s="178"/>
      <c r="FQ183" s="178"/>
      <c r="FR183" s="178"/>
      <c r="FS183" s="178"/>
      <c r="FT183" s="178"/>
      <c r="FU183" s="178"/>
      <c r="FV183" s="178"/>
      <c r="FW183" s="178"/>
      <c r="FX183" s="178"/>
      <c r="FY183" s="178"/>
      <c r="FZ183" s="178"/>
      <c r="GA183" s="178"/>
      <c r="GB183" s="178"/>
      <c r="GC183" s="178"/>
      <c r="GD183" s="178"/>
      <c r="GE183" s="178"/>
      <c r="GF183" s="178"/>
      <c r="GG183" s="178"/>
      <c r="GH183" s="178"/>
      <c r="GI183" s="178"/>
      <c r="GJ183" s="178"/>
      <c r="GK183" s="178"/>
      <c r="GL183" s="178"/>
      <c r="GM183" s="178"/>
      <c r="GN183" s="178"/>
      <c r="GO183" s="178"/>
      <c r="GP183" s="178"/>
      <c r="GQ183" s="178"/>
      <c r="GR183" s="178"/>
      <c r="GS183" s="178"/>
      <c r="GT183" s="178"/>
      <c r="GU183" s="178"/>
      <c r="GV183" s="178"/>
      <c r="GW183" s="178"/>
      <c r="GX183" s="178"/>
      <c r="GY183" s="178"/>
      <c r="GZ183" s="178"/>
      <c r="HA183" s="178"/>
      <c r="HB183" s="178"/>
      <c r="HC183" s="178"/>
      <c r="HD183" s="178"/>
      <c r="HE183" s="178"/>
      <c r="HF183" s="178"/>
      <c r="HG183" s="178"/>
      <c r="HH183" s="178"/>
      <c r="HI183" s="178"/>
    </row>
    <row r="184" spans="1:217" s="410" customFormat="1" x14ac:dyDescent="0.2">
      <c r="A184" s="429"/>
      <c r="B184" s="426"/>
      <c r="C184" s="174"/>
      <c r="F184" s="30"/>
      <c r="I184" s="30"/>
      <c r="L184" s="30"/>
      <c r="O184" s="30"/>
      <c r="R184" s="30"/>
      <c r="U184" s="30"/>
      <c r="X184" s="30"/>
      <c r="AA184" s="30"/>
      <c r="AD184" s="30"/>
      <c r="AG184" s="30"/>
      <c r="AJ184" s="30"/>
      <c r="AM184" s="30"/>
      <c r="AP184" s="30"/>
      <c r="AS184" s="30"/>
      <c r="AV184" s="30"/>
      <c r="AY184" s="30"/>
      <c r="BB184" s="30"/>
      <c r="BE184" s="30"/>
      <c r="BH184" s="30"/>
      <c r="BK184" s="30"/>
      <c r="BL184" s="31"/>
      <c r="BM184" s="31"/>
      <c r="BN184" s="31"/>
      <c r="BO184" s="31"/>
      <c r="BP184" s="31"/>
      <c r="BQ184" s="31"/>
      <c r="BR184" s="31"/>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c r="EE184" s="178"/>
      <c r="EF184" s="178"/>
      <c r="EG184" s="178"/>
      <c r="EH184" s="178"/>
      <c r="EI184" s="178"/>
      <c r="EJ184" s="178"/>
      <c r="EK184" s="178"/>
      <c r="EL184" s="178"/>
      <c r="EM184" s="178"/>
      <c r="EN184" s="178"/>
      <c r="EO184" s="178"/>
      <c r="EP184" s="178"/>
      <c r="EQ184" s="178"/>
      <c r="ER184" s="178"/>
      <c r="ES184" s="178"/>
      <c r="ET184" s="178"/>
      <c r="EU184" s="178"/>
      <c r="EV184" s="178"/>
      <c r="EW184" s="178"/>
      <c r="EX184" s="178"/>
      <c r="EY184" s="178"/>
      <c r="EZ184" s="178"/>
      <c r="FA184" s="178"/>
      <c r="FB184" s="178"/>
      <c r="FC184" s="178"/>
      <c r="FD184" s="178"/>
      <c r="FE184" s="178"/>
      <c r="FF184" s="178"/>
      <c r="FG184" s="178"/>
      <c r="FH184" s="178"/>
      <c r="FI184" s="178"/>
      <c r="FJ184" s="178"/>
      <c r="FK184" s="178"/>
      <c r="FL184" s="178"/>
      <c r="FM184" s="178"/>
      <c r="FN184" s="178"/>
      <c r="FO184" s="178"/>
      <c r="FP184" s="178"/>
      <c r="FQ184" s="178"/>
      <c r="FR184" s="178"/>
      <c r="FS184" s="178"/>
      <c r="FT184" s="178"/>
      <c r="FU184" s="178"/>
      <c r="FV184" s="178"/>
      <c r="FW184" s="178"/>
      <c r="FX184" s="178"/>
      <c r="FY184" s="178"/>
      <c r="FZ184" s="178"/>
      <c r="GA184" s="178"/>
      <c r="GB184" s="178"/>
      <c r="GC184" s="178"/>
      <c r="GD184" s="178"/>
      <c r="GE184" s="178"/>
      <c r="GF184" s="178"/>
      <c r="GG184" s="178"/>
      <c r="GH184" s="178"/>
      <c r="GI184" s="178"/>
      <c r="GJ184" s="178"/>
      <c r="GK184" s="178"/>
      <c r="GL184" s="178"/>
      <c r="GM184" s="178"/>
      <c r="GN184" s="178"/>
      <c r="GO184" s="178"/>
      <c r="GP184" s="178"/>
      <c r="GQ184" s="178"/>
      <c r="GR184" s="178"/>
      <c r="GS184" s="178"/>
      <c r="GT184" s="178"/>
      <c r="GU184" s="178"/>
      <c r="GV184" s="178"/>
      <c r="GW184" s="178"/>
      <c r="GX184" s="178"/>
      <c r="GY184" s="178"/>
      <c r="GZ184" s="178"/>
      <c r="HA184" s="178"/>
      <c r="HB184" s="178"/>
      <c r="HC184" s="178"/>
      <c r="HD184" s="178"/>
      <c r="HE184" s="178"/>
      <c r="HF184" s="178"/>
      <c r="HG184" s="178"/>
      <c r="HH184" s="178"/>
      <c r="HI184" s="178"/>
    </row>
    <row r="185" spans="1:217" s="410" customFormat="1" x14ac:dyDescent="0.2">
      <c r="A185" s="429"/>
      <c r="B185" s="426"/>
      <c r="C185" s="174"/>
      <c r="F185" s="30"/>
      <c r="I185" s="30"/>
      <c r="L185" s="30"/>
      <c r="O185" s="30"/>
      <c r="R185" s="30"/>
      <c r="U185" s="30"/>
      <c r="X185" s="30"/>
      <c r="AA185" s="30"/>
      <c r="AD185" s="30"/>
      <c r="AG185" s="30"/>
      <c r="AJ185" s="30"/>
      <c r="AM185" s="30"/>
      <c r="AP185" s="30"/>
      <c r="AS185" s="30"/>
      <c r="AV185" s="30"/>
      <c r="AY185" s="30"/>
      <c r="BB185" s="30"/>
      <c r="BE185" s="30"/>
      <c r="BH185" s="30"/>
      <c r="BK185" s="30"/>
      <c r="BL185" s="31"/>
      <c r="BM185" s="31"/>
      <c r="BN185" s="31"/>
      <c r="BO185" s="31"/>
      <c r="BP185" s="31"/>
      <c r="BQ185" s="31"/>
      <c r="BR185" s="31"/>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c r="EE185" s="178"/>
      <c r="EF185" s="178"/>
      <c r="EG185" s="178"/>
      <c r="EH185" s="178"/>
      <c r="EI185" s="178"/>
      <c r="EJ185" s="178"/>
      <c r="EK185" s="178"/>
      <c r="EL185" s="178"/>
      <c r="EM185" s="178"/>
      <c r="EN185" s="178"/>
      <c r="EO185" s="178"/>
      <c r="EP185" s="178"/>
      <c r="EQ185" s="178"/>
      <c r="ER185" s="178"/>
      <c r="ES185" s="178"/>
      <c r="ET185" s="178"/>
      <c r="EU185" s="178"/>
      <c r="EV185" s="178"/>
      <c r="EW185" s="178"/>
      <c r="EX185" s="178"/>
      <c r="EY185" s="178"/>
      <c r="EZ185" s="178"/>
      <c r="FA185" s="178"/>
      <c r="FB185" s="178"/>
      <c r="FC185" s="178"/>
      <c r="FD185" s="178"/>
      <c r="FE185" s="178"/>
      <c r="FF185" s="178"/>
      <c r="FG185" s="178"/>
      <c r="FH185" s="178"/>
      <c r="FI185" s="178"/>
      <c r="FJ185" s="178"/>
      <c r="FK185" s="178"/>
      <c r="FL185" s="178"/>
      <c r="FM185" s="178"/>
      <c r="FN185" s="178"/>
      <c r="FO185" s="178"/>
      <c r="FP185" s="178"/>
      <c r="FQ185" s="178"/>
      <c r="FR185" s="178"/>
      <c r="FS185" s="178"/>
      <c r="FT185" s="178"/>
      <c r="FU185" s="178"/>
      <c r="FV185" s="178"/>
      <c r="FW185" s="178"/>
      <c r="FX185" s="178"/>
      <c r="FY185" s="178"/>
      <c r="FZ185" s="178"/>
      <c r="GA185" s="178"/>
      <c r="GB185" s="178"/>
      <c r="GC185" s="178"/>
      <c r="GD185" s="178"/>
      <c r="GE185" s="178"/>
      <c r="GF185" s="178"/>
      <c r="GG185" s="178"/>
      <c r="GH185" s="178"/>
      <c r="GI185" s="178"/>
      <c r="GJ185" s="178"/>
      <c r="GK185" s="178"/>
      <c r="GL185" s="178"/>
      <c r="GM185" s="178"/>
      <c r="GN185" s="178"/>
      <c r="GO185" s="178"/>
      <c r="GP185" s="178"/>
      <c r="GQ185" s="178"/>
      <c r="GR185" s="178"/>
      <c r="GS185" s="178"/>
      <c r="GT185" s="178"/>
      <c r="GU185" s="178"/>
      <c r="GV185" s="178"/>
      <c r="GW185" s="178"/>
      <c r="GX185" s="178"/>
      <c r="GY185" s="178"/>
      <c r="GZ185" s="178"/>
      <c r="HA185" s="178"/>
      <c r="HB185" s="178"/>
      <c r="HC185" s="178"/>
      <c r="HD185" s="178"/>
      <c r="HE185" s="178"/>
      <c r="HF185" s="178"/>
      <c r="HG185" s="178"/>
      <c r="HH185" s="178"/>
      <c r="HI185" s="178"/>
    </row>
    <row r="186" spans="1:217" s="410" customFormat="1" x14ac:dyDescent="0.2">
      <c r="A186" s="429"/>
      <c r="B186" s="426"/>
      <c r="C186" s="174"/>
      <c r="F186" s="30"/>
      <c r="I186" s="30"/>
      <c r="L186" s="30"/>
      <c r="O186" s="30"/>
      <c r="R186" s="30"/>
      <c r="U186" s="30"/>
      <c r="X186" s="30"/>
      <c r="AA186" s="30"/>
      <c r="AD186" s="30"/>
      <c r="AG186" s="30"/>
      <c r="AJ186" s="30"/>
      <c r="AM186" s="30"/>
      <c r="AP186" s="30"/>
      <c r="AS186" s="30"/>
      <c r="AV186" s="30"/>
      <c r="AY186" s="30"/>
      <c r="BB186" s="30"/>
      <c r="BE186" s="30"/>
      <c r="BH186" s="30"/>
      <c r="BK186" s="30"/>
      <c r="BL186" s="31"/>
      <c r="BM186" s="31"/>
      <c r="BN186" s="31"/>
      <c r="BO186" s="31"/>
      <c r="BP186" s="31"/>
      <c r="BQ186" s="31"/>
      <c r="BR186" s="31"/>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c r="EE186" s="178"/>
      <c r="EF186" s="178"/>
      <c r="EG186" s="178"/>
      <c r="EH186" s="178"/>
      <c r="EI186" s="178"/>
      <c r="EJ186" s="178"/>
      <c r="EK186" s="178"/>
      <c r="EL186" s="178"/>
      <c r="EM186" s="178"/>
      <c r="EN186" s="178"/>
      <c r="EO186" s="178"/>
      <c r="EP186" s="178"/>
      <c r="EQ186" s="178"/>
      <c r="ER186" s="178"/>
      <c r="ES186" s="178"/>
      <c r="ET186" s="178"/>
      <c r="EU186" s="178"/>
      <c r="EV186" s="178"/>
      <c r="EW186" s="178"/>
      <c r="EX186" s="178"/>
      <c r="EY186" s="178"/>
      <c r="EZ186" s="178"/>
      <c r="FA186" s="178"/>
      <c r="FB186" s="178"/>
      <c r="FC186" s="178"/>
      <c r="FD186" s="178"/>
      <c r="FE186" s="178"/>
      <c r="FF186" s="178"/>
      <c r="FG186" s="178"/>
      <c r="FH186" s="178"/>
      <c r="FI186" s="178"/>
      <c r="FJ186" s="178"/>
      <c r="FK186" s="178"/>
      <c r="FL186" s="178"/>
      <c r="FM186" s="178"/>
      <c r="FN186" s="178"/>
      <c r="FO186" s="178"/>
      <c r="FP186" s="178"/>
      <c r="FQ186" s="178"/>
      <c r="FR186" s="178"/>
      <c r="FS186" s="178"/>
      <c r="FT186" s="178"/>
      <c r="FU186" s="178"/>
      <c r="FV186" s="178"/>
      <c r="FW186" s="178"/>
      <c r="FX186" s="178"/>
      <c r="FY186" s="178"/>
      <c r="FZ186" s="178"/>
      <c r="GA186" s="178"/>
      <c r="GB186" s="178"/>
      <c r="GC186" s="178"/>
      <c r="GD186" s="178"/>
      <c r="GE186" s="178"/>
      <c r="GF186" s="178"/>
      <c r="GG186" s="178"/>
      <c r="GH186" s="178"/>
      <c r="GI186" s="178"/>
      <c r="GJ186" s="178"/>
      <c r="GK186" s="178"/>
      <c r="GL186" s="178"/>
      <c r="GM186" s="178"/>
      <c r="GN186" s="178"/>
      <c r="GO186" s="178"/>
      <c r="GP186" s="178"/>
      <c r="GQ186" s="178"/>
      <c r="GR186" s="178"/>
      <c r="GS186" s="178"/>
      <c r="GT186" s="178"/>
      <c r="GU186" s="178"/>
      <c r="GV186" s="178"/>
      <c r="GW186" s="178"/>
      <c r="GX186" s="178"/>
      <c r="GY186" s="178"/>
      <c r="GZ186" s="178"/>
      <c r="HA186" s="178"/>
      <c r="HB186" s="178"/>
      <c r="HC186" s="178"/>
      <c r="HD186" s="178"/>
      <c r="HE186" s="178"/>
      <c r="HF186" s="178"/>
      <c r="HG186" s="178"/>
      <c r="HH186" s="178"/>
      <c r="HI186" s="178"/>
    </row>
    <row r="187" spans="1:217" s="410" customFormat="1" x14ac:dyDescent="0.2">
      <c r="A187" s="429"/>
      <c r="B187" s="426"/>
      <c r="C187" s="174"/>
      <c r="F187" s="30"/>
      <c r="I187" s="30"/>
      <c r="L187" s="30"/>
      <c r="O187" s="30"/>
      <c r="R187" s="30"/>
      <c r="U187" s="30"/>
      <c r="X187" s="30"/>
      <c r="AA187" s="30"/>
      <c r="AD187" s="30"/>
      <c r="AG187" s="30"/>
      <c r="AJ187" s="30"/>
      <c r="AM187" s="30"/>
      <c r="AP187" s="30"/>
      <c r="AS187" s="30"/>
      <c r="AV187" s="30"/>
      <c r="AY187" s="30"/>
      <c r="BB187" s="30"/>
      <c r="BE187" s="30"/>
      <c r="BH187" s="30"/>
      <c r="BK187" s="30"/>
      <c r="BL187" s="31"/>
      <c r="BM187" s="31"/>
      <c r="BN187" s="31"/>
      <c r="BO187" s="31"/>
      <c r="BP187" s="31"/>
      <c r="BQ187" s="31"/>
      <c r="BR187" s="31"/>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c r="EE187" s="178"/>
      <c r="EF187" s="178"/>
      <c r="EG187" s="178"/>
      <c r="EH187" s="178"/>
      <c r="EI187" s="178"/>
      <c r="EJ187" s="178"/>
      <c r="EK187" s="178"/>
      <c r="EL187" s="178"/>
      <c r="EM187" s="178"/>
      <c r="EN187" s="178"/>
      <c r="EO187" s="178"/>
      <c r="EP187" s="178"/>
      <c r="EQ187" s="178"/>
      <c r="ER187" s="178"/>
      <c r="ES187" s="178"/>
      <c r="ET187" s="178"/>
      <c r="EU187" s="178"/>
      <c r="EV187" s="178"/>
      <c r="EW187" s="178"/>
      <c r="EX187" s="178"/>
      <c r="EY187" s="178"/>
      <c r="EZ187" s="178"/>
      <c r="FA187" s="178"/>
      <c r="FB187" s="178"/>
      <c r="FC187" s="178"/>
      <c r="FD187" s="178"/>
      <c r="FE187" s="178"/>
      <c r="FF187" s="178"/>
      <c r="FG187" s="178"/>
      <c r="FH187" s="178"/>
      <c r="FI187" s="178"/>
      <c r="FJ187" s="178"/>
      <c r="FK187" s="178"/>
      <c r="FL187" s="178"/>
      <c r="FM187" s="178"/>
      <c r="FN187" s="178"/>
      <c r="FO187" s="178"/>
      <c r="FP187" s="178"/>
      <c r="FQ187" s="178"/>
      <c r="FR187" s="178"/>
      <c r="FS187" s="178"/>
      <c r="FT187" s="178"/>
      <c r="FU187" s="178"/>
      <c r="FV187" s="178"/>
      <c r="FW187" s="178"/>
      <c r="FX187" s="178"/>
      <c r="FY187" s="178"/>
      <c r="FZ187" s="178"/>
      <c r="GA187" s="178"/>
      <c r="GB187" s="178"/>
      <c r="GC187" s="178"/>
      <c r="GD187" s="178"/>
      <c r="GE187" s="178"/>
      <c r="GF187" s="178"/>
      <c r="GG187" s="178"/>
      <c r="GH187" s="178"/>
      <c r="GI187" s="178"/>
      <c r="GJ187" s="178"/>
      <c r="GK187" s="178"/>
      <c r="GL187" s="178"/>
      <c r="GM187" s="178"/>
      <c r="GN187" s="178"/>
      <c r="GO187" s="178"/>
      <c r="GP187" s="178"/>
      <c r="GQ187" s="178"/>
      <c r="GR187" s="178"/>
      <c r="GS187" s="178"/>
      <c r="GT187" s="178"/>
      <c r="GU187" s="178"/>
      <c r="GV187" s="178"/>
      <c r="GW187" s="178"/>
      <c r="GX187" s="178"/>
      <c r="GY187" s="178"/>
      <c r="GZ187" s="178"/>
      <c r="HA187" s="178"/>
      <c r="HB187" s="178"/>
      <c r="HC187" s="178"/>
      <c r="HD187" s="178"/>
      <c r="HE187" s="178"/>
      <c r="HF187" s="178"/>
      <c r="HG187" s="178"/>
      <c r="HH187" s="178"/>
      <c r="HI187" s="178"/>
    </row>
    <row r="188" spans="1:217" s="410" customFormat="1" x14ac:dyDescent="0.2">
      <c r="A188" s="429"/>
      <c r="B188" s="426"/>
      <c r="C188" s="174"/>
      <c r="F188" s="30"/>
      <c r="I188" s="30"/>
      <c r="L188" s="30"/>
      <c r="O188" s="30"/>
      <c r="R188" s="30"/>
      <c r="U188" s="30"/>
      <c r="X188" s="30"/>
      <c r="AA188" s="30"/>
      <c r="AD188" s="30"/>
      <c r="AG188" s="30"/>
      <c r="AJ188" s="30"/>
      <c r="AM188" s="30"/>
      <c r="AP188" s="30"/>
      <c r="AS188" s="30"/>
      <c r="AV188" s="30"/>
      <c r="AY188" s="30"/>
      <c r="BB188" s="30"/>
      <c r="BE188" s="30"/>
      <c r="BH188" s="30"/>
      <c r="BK188" s="30"/>
      <c r="BL188" s="31"/>
      <c r="BM188" s="31"/>
      <c r="BN188" s="31"/>
      <c r="BO188" s="31"/>
      <c r="BP188" s="31"/>
      <c r="BQ188" s="31"/>
      <c r="BR188" s="31"/>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c r="EE188" s="178"/>
      <c r="EF188" s="178"/>
      <c r="EG188" s="178"/>
      <c r="EH188" s="178"/>
      <c r="EI188" s="178"/>
      <c r="EJ188" s="178"/>
      <c r="EK188" s="178"/>
      <c r="EL188" s="178"/>
      <c r="EM188" s="178"/>
      <c r="EN188" s="178"/>
      <c r="EO188" s="178"/>
      <c r="EP188" s="178"/>
      <c r="EQ188" s="178"/>
      <c r="ER188" s="178"/>
      <c r="ES188" s="178"/>
      <c r="ET188" s="178"/>
      <c r="EU188" s="178"/>
      <c r="EV188" s="178"/>
      <c r="EW188" s="178"/>
      <c r="EX188" s="178"/>
      <c r="EY188" s="178"/>
      <c r="EZ188" s="178"/>
      <c r="FA188" s="178"/>
      <c r="FB188" s="178"/>
      <c r="FC188" s="178"/>
      <c r="FD188" s="178"/>
      <c r="FE188" s="178"/>
      <c r="FF188" s="178"/>
      <c r="FG188" s="178"/>
      <c r="FH188" s="178"/>
      <c r="FI188" s="178"/>
      <c r="FJ188" s="178"/>
      <c r="FK188" s="178"/>
      <c r="FL188" s="178"/>
      <c r="FM188" s="178"/>
      <c r="FN188" s="178"/>
      <c r="FO188" s="178"/>
      <c r="FP188" s="178"/>
      <c r="FQ188" s="178"/>
      <c r="FR188" s="178"/>
      <c r="FS188" s="178"/>
      <c r="FT188" s="178"/>
      <c r="FU188" s="178"/>
      <c r="FV188" s="178"/>
      <c r="FW188" s="178"/>
      <c r="FX188" s="178"/>
      <c r="FY188" s="178"/>
      <c r="FZ188" s="178"/>
      <c r="GA188" s="178"/>
      <c r="GB188" s="178"/>
      <c r="GC188" s="178"/>
      <c r="GD188" s="178"/>
      <c r="GE188" s="178"/>
      <c r="GF188" s="178"/>
      <c r="GG188" s="178"/>
      <c r="GH188" s="178"/>
      <c r="GI188" s="178"/>
      <c r="GJ188" s="178"/>
      <c r="GK188" s="178"/>
      <c r="GL188" s="178"/>
      <c r="GM188" s="178"/>
      <c r="GN188" s="178"/>
      <c r="GO188" s="178"/>
      <c r="GP188" s="178"/>
      <c r="GQ188" s="178"/>
      <c r="GR188" s="178"/>
      <c r="GS188" s="178"/>
      <c r="GT188" s="178"/>
      <c r="GU188" s="178"/>
      <c r="GV188" s="178"/>
      <c r="GW188" s="178"/>
      <c r="GX188" s="178"/>
      <c r="GY188" s="178"/>
      <c r="GZ188" s="178"/>
      <c r="HA188" s="178"/>
      <c r="HB188" s="178"/>
      <c r="HC188" s="178"/>
      <c r="HD188" s="178"/>
      <c r="HE188" s="178"/>
      <c r="HF188" s="178"/>
      <c r="HG188" s="178"/>
      <c r="HH188" s="178"/>
      <c r="HI188" s="178"/>
    </row>
    <row r="189" spans="1:217" s="410" customFormat="1" x14ac:dyDescent="0.2">
      <c r="A189" s="429"/>
      <c r="B189" s="426"/>
      <c r="C189" s="174"/>
      <c r="F189" s="30"/>
      <c r="I189" s="30"/>
      <c r="L189" s="30"/>
      <c r="O189" s="30"/>
      <c r="R189" s="30"/>
      <c r="U189" s="30"/>
      <c r="X189" s="30"/>
      <c r="AA189" s="30"/>
      <c r="AD189" s="30"/>
      <c r="AG189" s="30"/>
      <c r="AJ189" s="30"/>
      <c r="AM189" s="30"/>
      <c r="AP189" s="30"/>
      <c r="AS189" s="30"/>
      <c r="AV189" s="30"/>
      <c r="AY189" s="30"/>
      <c r="BB189" s="30"/>
      <c r="BE189" s="30"/>
      <c r="BH189" s="30"/>
      <c r="BK189" s="30"/>
      <c r="BL189" s="31"/>
      <c r="BM189" s="31"/>
      <c r="BN189" s="31"/>
      <c r="BO189" s="31"/>
      <c r="BP189" s="31"/>
      <c r="BQ189" s="31"/>
      <c r="BR189" s="31"/>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c r="EE189" s="178"/>
      <c r="EF189" s="178"/>
      <c r="EG189" s="178"/>
      <c r="EH189" s="178"/>
      <c r="EI189" s="178"/>
      <c r="EJ189" s="178"/>
      <c r="EK189" s="178"/>
      <c r="EL189" s="178"/>
      <c r="EM189" s="178"/>
      <c r="EN189" s="178"/>
      <c r="EO189" s="178"/>
      <c r="EP189" s="178"/>
      <c r="EQ189" s="178"/>
      <c r="ER189" s="178"/>
      <c r="ES189" s="178"/>
      <c r="ET189" s="178"/>
      <c r="EU189" s="178"/>
      <c r="EV189" s="178"/>
      <c r="EW189" s="178"/>
      <c r="EX189" s="178"/>
      <c r="EY189" s="178"/>
      <c r="EZ189" s="178"/>
      <c r="FA189" s="178"/>
      <c r="FB189" s="178"/>
      <c r="FC189" s="178"/>
      <c r="FD189" s="178"/>
      <c r="FE189" s="178"/>
      <c r="FF189" s="178"/>
      <c r="FG189" s="178"/>
      <c r="FH189" s="178"/>
      <c r="FI189" s="178"/>
      <c r="FJ189" s="178"/>
      <c r="FK189" s="178"/>
      <c r="FL189" s="178"/>
      <c r="FM189" s="178"/>
      <c r="FN189" s="178"/>
      <c r="FO189" s="178"/>
      <c r="FP189" s="178"/>
      <c r="FQ189" s="178"/>
      <c r="FR189" s="178"/>
      <c r="FS189" s="178"/>
      <c r="FT189" s="178"/>
      <c r="FU189" s="178"/>
      <c r="FV189" s="178"/>
      <c r="FW189" s="178"/>
      <c r="FX189" s="178"/>
      <c r="FY189" s="178"/>
      <c r="FZ189" s="178"/>
      <c r="GA189" s="178"/>
      <c r="GB189" s="178"/>
      <c r="GC189" s="178"/>
      <c r="GD189" s="178"/>
      <c r="GE189" s="178"/>
      <c r="GF189" s="178"/>
      <c r="GG189" s="178"/>
      <c r="GH189" s="178"/>
      <c r="GI189" s="178"/>
      <c r="GJ189" s="178"/>
      <c r="GK189" s="178"/>
      <c r="GL189" s="178"/>
      <c r="GM189" s="178"/>
      <c r="GN189" s="178"/>
      <c r="GO189" s="178"/>
      <c r="GP189" s="178"/>
      <c r="GQ189" s="178"/>
      <c r="GR189" s="178"/>
      <c r="GS189" s="178"/>
      <c r="GT189" s="178"/>
      <c r="GU189" s="178"/>
      <c r="GV189" s="178"/>
      <c r="GW189" s="178"/>
      <c r="GX189" s="178"/>
      <c r="GY189" s="178"/>
      <c r="GZ189" s="178"/>
      <c r="HA189" s="178"/>
      <c r="HB189" s="178"/>
      <c r="HC189" s="178"/>
      <c r="HD189" s="178"/>
      <c r="HE189" s="178"/>
      <c r="HF189" s="178"/>
      <c r="HG189" s="178"/>
      <c r="HH189" s="178"/>
      <c r="HI189" s="178"/>
    </row>
    <row r="190" spans="1:217" s="410" customFormat="1" x14ac:dyDescent="0.2">
      <c r="A190" s="429"/>
      <c r="B190" s="426"/>
      <c r="C190" s="174"/>
      <c r="F190" s="30"/>
      <c r="I190" s="30"/>
      <c r="L190" s="30"/>
      <c r="O190" s="30"/>
      <c r="R190" s="30"/>
      <c r="U190" s="30"/>
      <c r="X190" s="30"/>
      <c r="AA190" s="30"/>
      <c r="AD190" s="30"/>
      <c r="AG190" s="30"/>
      <c r="AJ190" s="30"/>
      <c r="AM190" s="30"/>
      <c r="AP190" s="30"/>
      <c r="AS190" s="30"/>
      <c r="AV190" s="30"/>
      <c r="AY190" s="30"/>
      <c r="BB190" s="30"/>
      <c r="BE190" s="30"/>
      <c r="BH190" s="30"/>
      <c r="BK190" s="30"/>
      <c r="BL190" s="31"/>
      <c r="BM190" s="31"/>
      <c r="BN190" s="31"/>
      <c r="BO190" s="31"/>
      <c r="BP190" s="31"/>
      <c r="BQ190" s="31"/>
      <c r="BR190" s="31"/>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c r="EE190" s="178"/>
      <c r="EF190" s="178"/>
      <c r="EG190" s="178"/>
      <c r="EH190" s="178"/>
      <c r="EI190" s="178"/>
      <c r="EJ190" s="178"/>
      <c r="EK190" s="178"/>
      <c r="EL190" s="178"/>
      <c r="EM190" s="178"/>
      <c r="EN190" s="178"/>
      <c r="EO190" s="178"/>
      <c r="EP190" s="178"/>
      <c r="EQ190" s="178"/>
      <c r="ER190" s="178"/>
      <c r="ES190" s="178"/>
      <c r="ET190" s="178"/>
      <c r="EU190" s="178"/>
      <c r="EV190" s="178"/>
      <c r="EW190" s="178"/>
      <c r="EX190" s="178"/>
      <c r="EY190" s="178"/>
      <c r="EZ190" s="178"/>
      <c r="FA190" s="178"/>
      <c r="FB190" s="178"/>
      <c r="FC190" s="178"/>
      <c r="FD190" s="178"/>
      <c r="FE190" s="178"/>
      <c r="FF190" s="178"/>
      <c r="FG190" s="178"/>
      <c r="FH190" s="178"/>
      <c r="FI190" s="178"/>
      <c r="FJ190" s="178"/>
      <c r="FK190" s="178"/>
      <c r="FL190" s="178"/>
      <c r="FM190" s="178"/>
      <c r="FN190" s="178"/>
      <c r="FO190" s="178"/>
      <c r="FP190" s="178"/>
      <c r="FQ190" s="178"/>
      <c r="FR190" s="178"/>
      <c r="FS190" s="178"/>
      <c r="FT190" s="178"/>
      <c r="FU190" s="178"/>
      <c r="FV190" s="178"/>
      <c r="FW190" s="178"/>
      <c r="FX190" s="178"/>
      <c r="FY190" s="178"/>
      <c r="FZ190" s="178"/>
      <c r="GA190" s="178"/>
      <c r="GB190" s="178"/>
      <c r="GC190" s="178"/>
      <c r="GD190" s="178"/>
      <c r="GE190" s="178"/>
      <c r="GF190" s="178"/>
      <c r="GG190" s="178"/>
      <c r="GH190" s="178"/>
      <c r="GI190" s="178"/>
      <c r="GJ190" s="178"/>
      <c r="GK190" s="178"/>
      <c r="GL190" s="178"/>
      <c r="GM190" s="178"/>
      <c r="GN190" s="178"/>
      <c r="GO190" s="178"/>
      <c r="GP190" s="178"/>
      <c r="GQ190" s="178"/>
      <c r="GR190" s="178"/>
      <c r="GS190" s="178"/>
      <c r="GT190" s="178"/>
      <c r="GU190" s="178"/>
      <c r="GV190" s="178"/>
      <c r="GW190" s="178"/>
      <c r="GX190" s="178"/>
      <c r="GY190" s="178"/>
      <c r="GZ190" s="178"/>
      <c r="HA190" s="178"/>
      <c r="HB190" s="178"/>
      <c r="HC190" s="178"/>
      <c r="HD190" s="178"/>
      <c r="HE190" s="178"/>
      <c r="HF190" s="178"/>
      <c r="HG190" s="178"/>
      <c r="HH190" s="178"/>
      <c r="HI190" s="178"/>
    </row>
    <row r="191" spans="1:217" s="410" customFormat="1" x14ac:dyDescent="0.2">
      <c r="A191" s="429"/>
      <c r="B191" s="426"/>
      <c r="C191" s="174"/>
      <c r="F191" s="30"/>
      <c r="I191" s="30"/>
      <c r="L191" s="30"/>
      <c r="O191" s="30"/>
      <c r="R191" s="30"/>
      <c r="U191" s="30"/>
      <c r="X191" s="30"/>
      <c r="AA191" s="30"/>
      <c r="AD191" s="30"/>
      <c r="AG191" s="30"/>
      <c r="AJ191" s="30"/>
      <c r="AM191" s="30"/>
      <c r="AP191" s="30"/>
      <c r="AS191" s="30"/>
      <c r="AV191" s="30"/>
      <c r="AY191" s="30"/>
      <c r="BB191" s="30"/>
      <c r="BE191" s="30"/>
      <c r="BH191" s="30"/>
      <c r="BK191" s="30"/>
      <c r="BL191" s="31"/>
      <c r="BM191" s="31"/>
      <c r="BN191" s="31"/>
      <c r="BO191" s="31"/>
      <c r="BP191" s="31"/>
      <c r="BQ191" s="31"/>
      <c r="BR191" s="31"/>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c r="EE191" s="178"/>
      <c r="EF191" s="178"/>
      <c r="EG191" s="178"/>
      <c r="EH191" s="178"/>
      <c r="EI191" s="178"/>
      <c r="EJ191" s="178"/>
      <c r="EK191" s="178"/>
      <c r="EL191" s="178"/>
      <c r="EM191" s="178"/>
      <c r="EN191" s="178"/>
      <c r="EO191" s="178"/>
      <c r="EP191" s="178"/>
      <c r="EQ191" s="178"/>
      <c r="ER191" s="178"/>
      <c r="ES191" s="178"/>
      <c r="ET191" s="178"/>
      <c r="EU191" s="178"/>
      <c r="EV191" s="178"/>
      <c r="EW191" s="178"/>
      <c r="EX191" s="178"/>
      <c r="EY191" s="178"/>
      <c r="EZ191" s="178"/>
      <c r="FA191" s="178"/>
      <c r="FB191" s="178"/>
      <c r="FC191" s="178"/>
      <c r="FD191" s="178"/>
      <c r="FE191" s="178"/>
      <c r="FF191" s="178"/>
      <c r="FG191" s="178"/>
      <c r="FH191" s="178"/>
      <c r="FI191" s="178"/>
      <c r="FJ191" s="178"/>
      <c r="FK191" s="178"/>
      <c r="FL191" s="178"/>
      <c r="FM191" s="178"/>
      <c r="FN191" s="178"/>
      <c r="FO191" s="178"/>
      <c r="FP191" s="178"/>
      <c r="FQ191" s="178"/>
      <c r="FR191" s="178"/>
      <c r="FS191" s="178"/>
      <c r="FT191" s="178"/>
      <c r="FU191" s="178"/>
      <c r="FV191" s="178"/>
      <c r="FW191" s="178"/>
      <c r="FX191" s="178"/>
      <c r="FY191" s="178"/>
      <c r="FZ191" s="178"/>
      <c r="GA191" s="178"/>
      <c r="GB191" s="178"/>
      <c r="GC191" s="178"/>
      <c r="GD191" s="178"/>
      <c r="GE191" s="178"/>
      <c r="GF191" s="178"/>
      <c r="GG191" s="178"/>
      <c r="GH191" s="178"/>
      <c r="GI191" s="178"/>
      <c r="GJ191" s="178"/>
      <c r="GK191" s="178"/>
      <c r="GL191" s="178"/>
      <c r="GM191" s="178"/>
      <c r="GN191" s="178"/>
      <c r="GO191" s="178"/>
      <c r="GP191" s="178"/>
      <c r="GQ191" s="178"/>
      <c r="GR191" s="178"/>
      <c r="GS191" s="178"/>
      <c r="GT191" s="178"/>
      <c r="GU191" s="178"/>
      <c r="GV191" s="178"/>
      <c r="GW191" s="178"/>
      <c r="GX191" s="178"/>
      <c r="GY191" s="178"/>
      <c r="GZ191" s="178"/>
      <c r="HA191" s="178"/>
      <c r="HB191" s="178"/>
      <c r="HC191" s="178"/>
      <c r="HD191" s="178"/>
      <c r="HE191" s="178"/>
      <c r="HF191" s="178"/>
      <c r="HG191" s="178"/>
      <c r="HH191" s="178"/>
      <c r="HI191" s="178"/>
    </row>
    <row r="192" spans="1:217" s="410" customFormat="1" x14ac:dyDescent="0.2">
      <c r="A192" s="429"/>
      <c r="B192" s="426"/>
      <c r="C192" s="174"/>
      <c r="F192" s="30"/>
      <c r="I192" s="30"/>
      <c r="L192" s="30"/>
      <c r="O192" s="30"/>
      <c r="R192" s="30"/>
      <c r="U192" s="30"/>
      <c r="X192" s="30"/>
      <c r="AA192" s="30"/>
      <c r="AD192" s="30"/>
      <c r="AG192" s="30"/>
      <c r="AJ192" s="30"/>
      <c r="AM192" s="30"/>
      <c r="AP192" s="30"/>
      <c r="AS192" s="30"/>
      <c r="AV192" s="30"/>
      <c r="AY192" s="30"/>
      <c r="BB192" s="30"/>
      <c r="BE192" s="30"/>
      <c r="BH192" s="30"/>
      <c r="BK192" s="30"/>
      <c r="BL192" s="31"/>
      <c r="BM192" s="31"/>
      <c r="BN192" s="31"/>
      <c r="BO192" s="31"/>
      <c r="BP192" s="31"/>
      <c r="BQ192" s="31"/>
      <c r="BR192" s="31"/>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c r="EE192" s="178"/>
      <c r="EF192" s="178"/>
      <c r="EG192" s="178"/>
      <c r="EH192" s="178"/>
      <c r="EI192" s="178"/>
      <c r="EJ192" s="178"/>
      <c r="EK192" s="178"/>
      <c r="EL192" s="178"/>
      <c r="EM192" s="178"/>
      <c r="EN192" s="178"/>
      <c r="EO192" s="178"/>
      <c r="EP192" s="178"/>
      <c r="EQ192" s="178"/>
      <c r="ER192" s="178"/>
      <c r="ES192" s="178"/>
      <c r="ET192" s="178"/>
      <c r="EU192" s="178"/>
      <c r="EV192" s="178"/>
      <c r="EW192" s="178"/>
      <c r="EX192" s="178"/>
      <c r="EY192" s="178"/>
      <c r="EZ192" s="178"/>
      <c r="FA192" s="178"/>
      <c r="FB192" s="178"/>
      <c r="FC192" s="178"/>
      <c r="FD192" s="178"/>
      <c r="FE192" s="178"/>
      <c r="FF192" s="178"/>
      <c r="FG192" s="178"/>
      <c r="FH192" s="178"/>
      <c r="FI192" s="178"/>
      <c r="FJ192" s="178"/>
      <c r="FK192" s="178"/>
      <c r="FL192" s="178"/>
      <c r="FM192" s="178"/>
      <c r="FN192" s="178"/>
      <c r="FO192" s="178"/>
      <c r="FP192" s="178"/>
      <c r="FQ192" s="178"/>
      <c r="FR192" s="178"/>
      <c r="FS192" s="178"/>
      <c r="FT192" s="178"/>
      <c r="FU192" s="178"/>
      <c r="FV192" s="178"/>
      <c r="FW192" s="178"/>
      <c r="FX192" s="178"/>
      <c r="FY192" s="178"/>
      <c r="FZ192" s="178"/>
      <c r="GA192" s="178"/>
      <c r="GB192" s="178"/>
      <c r="GC192" s="178"/>
      <c r="GD192" s="178"/>
      <c r="GE192" s="178"/>
      <c r="GF192" s="178"/>
      <c r="GG192" s="178"/>
      <c r="GH192" s="178"/>
      <c r="GI192" s="178"/>
      <c r="GJ192" s="178"/>
      <c r="GK192" s="178"/>
      <c r="GL192" s="178"/>
      <c r="GM192" s="178"/>
      <c r="GN192" s="178"/>
      <c r="GO192" s="178"/>
      <c r="GP192" s="178"/>
      <c r="GQ192" s="178"/>
      <c r="GR192" s="178"/>
      <c r="GS192" s="178"/>
      <c r="GT192" s="178"/>
      <c r="GU192" s="178"/>
      <c r="GV192" s="178"/>
      <c r="GW192" s="178"/>
      <c r="GX192" s="178"/>
      <c r="GY192" s="178"/>
      <c r="GZ192" s="178"/>
      <c r="HA192" s="178"/>
      <c r="HB192" s="178"/>
      <c r="HC192" s="178"/>
      <c r="HD192" s="178"/>
      <c r="HE192" s="178"/>
      <c r="HF192" s="178"/>
      <c r="HG192" s="178"/>
      <c r="HH192" s="178"/>
      <c r="HI192" s="178"/>
    </row>
    <row r="193" spans="1:217" s="410" customFormat="1" x14ac:dyDescent="0.2">
      <c r="A193" s="429"/>
      <c r="B193" s="426"/>
      <c r="C193" s="174"/>
      <c r="F193" s="30"/>
      <c r="I193" s="30"/>
      <c r="L193" s="30"/>
      <c r="O193" s="30"/>
      <c r="R193" s="30"/>
      <c r="U193" s="30"/>
      <c r="X193" s="30"/>
      <c r="AA193" s="30"/>
      <c r="AD193" s="30"/>
      <c r="AG193" s="30"/>
      <c r="AJ193" s="30"/>
      <c r="AM193" s="30"/>
      <c r="AP193" s="30"/>
      <c r="AS193" s="30"/>
      <c r="AV193" s="30"/>
      <c r="AY193" s="30"/>
      <c r="BB193" s="30"/>
      <c r="BE193" s="30"/>
      <c r="BH193" s="30"/>
      <c r="BK193" s="30"/>
      <c r="BL193" s="31"/>
      <c r="BM193" s="31"/>
      <c r="BN193" s="31"/>
      <c r="BO193" s="31"/>
      <c r="BP193" s="31"/>
      <c r="BQ193" s="31"/>
      <c r="BR193" s="31"/>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c r="EE193" s="178"/>
      <c r="EF193" s="178"/>
      <c r="EG193" s="178"/>
      <c r="EH193" s="178"/>
      <c r="EI193" s="178"/>
      <c r="EJ193" s="178"/>
      <c r="EK193" s="178"/>
      <c r="EL193" s="178"/>
      <c r="EM193" s="178"/>
      <c r="EN193" s="178"/>
      <c r="EO193" s="178"/>
      <c r="EP193" s="178"/>
      <c r="EQ193" s="178"/>
      <c r="ER193" s="178"/>
      <c r="ES193" s="178"/>
      <c r="ET193" s="178"/>
      <c r="EU193" s="178"/>
      <c r="EV193" s="178"/>
      <c r="EW193" s="178"/>
      <c r="EX193" s="178"/>
      <c r="EY193" s="178"/>
      <c r="EZ193" s="178"/>
      <c r="FA193" s="178"/>
      <c r="FB193" s="178"/>
      <c r="FC193" s="178"/>
      <c r="FD193" s="178"/>
      <c r="FE193" s="178"/>
      <c r="FF193" s="178"/>
      <c r="FG193" s="178"/>
      <c r="FH193" s="178"/>
      <c r="FI193" s="178"/>
      <c r="FJ193" s="178"/>
      <c r="FK193" s="178"/>
      <c r="FL193" s="178"/>
      <c r="FM193" s="178"/>
      <c r="FN193" s="178"/>
      <c r="FO193" s="178"/>
      <c r="FP193" s="178"/>
      <c r="FQ193" s="178"/>
      <c r="FR193" s="178"/>
      <c r="FS193" s="178"/>
      <c r="FT193" s="178"/>
      <c r="FU193" s="178"/>
      <c r="FV193" s="178"/>
      <c r="FW193" s="178"/>
      <c r="FX193" s="178"/>
      <c r="FY193" s="178"/>
      <c r="FZ193" s="178"/>
      <c r="GA193" s="178"/>
      <c r="GB193" s="178"/>
      <c r="GC193" s="178"/>
      <c r="GD193" s="178"/>
      <c r="GE193" s="178"/>
      <c r="GF193" s="178"/>
      <c r="GG193" s="178"/>
      <c r="GH193" s="178"/>
      <c r="GI193" s="178"/>
      <c r="GJ193" s="178"/>
      <c r="GK193" s="178"/>
      <c r="GL193" s="178"/>
      <c r="GM193" s="178"/>
      <c r="GN193" s="178"/>
      <c r="GO193" s="178"/>
      <c r="GP193" s="178"/>
      <c r="GQ193" s="178"/>
      <c r="GR193" s="178"/>
      <c r="GS193" s="178"/>
      <c r="GT193" s="178"/>
      <c r="GU193" s="178"/>
      <c r="GV193" s="178"/>
      <c r="GW193" s="178"/>
      <c r="GX193" s="178"/>
      <c r="GY193" s="178"/>
      <c r="GZ193" s="178"/>
      <c r="HA193" s="178"/>
      <c r="HB193" s="178"/>
      <c r="HC193" s="178"/>
      <c r="HD193" s="178"/>
      <c r="HE193" s="178"/>
      <c r="HF193" s="178"/>
      <c r="HG193" s="178"/>
      <c r="HH193" s="178"/>
      <c r="HI193" s="178"/>
    </row>
    <row r="194" spans="1:217" s="410" customFormat="1" x14ac:dyDescent="0.2">
      <c r="A194" s="429"/>
      <c r="B194" s="426"/>
      <c r="C194" s="174"/>
      <c r="F194" s="30"/>
      <c r="I194" s="30"/>
      <c r="L194" s="30"/>
      <c r="O194" s="30"/>
      <c r="R194" s="30"/>
      <c r="U194" s="30"/>
      <c r="X194" s="30"/>
      <c r="AA194" s="30"/>
      <c r="AD194" s="30"/>
      <c r="AG194" s="30"/>
      <c r="AJ194" s="30"/>
      <c r="AM194" s="30"/>
      <c r="AP194" s="30"/>
      <c r="AS194" s="30"/>
      <c r="AV194" s="30"/>
      <c r="AY194" s="30"/>
      <c r="BB194" s="30"/>
      <c r="BE194" s="30"/>
      <c r="BH194" s="30"/>
      <c r="BK194" s="30"/>
      <c r="BL194" s="31"/>
      <c r="BM194" s="31"/>
      <c r="BN194" s="31"/>
      <c r="BO194" s="31"/>
      <c r="BP194" s="31"/>
      <c r="BQ194" s="31"/>
      <c r="BR194" s="31"/>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c r="EE194" s="178"/>
      <c r="EF194" s="178"/>
      <c r="EG194" s="178"/>
      <c r="EH194" s="178"/>
      <c r="EI194" s="178"/>
      <c r="EJ194" s="178"/>
      <c r="EK194" s="178"/>
      <c r="EL194" s="178"/>
      <c r="EM194" s="178"/>
      <c r="EN194" s="178"/>
      <c r="EO194" s="178"/>
      <c r="EP194" s="178"/>
      <c r="EQ194" s="178"/>
      <c r="ER194" s="178"/>
      <c r="ES194" s="178"/>
      <c r="ET194" s="178"/>
      <c r="EU194" s="178"/>
      <c r="EV194" s="178"/>
      <c r="EW194" s="178"/>
      <c r="EX194" s="178"/>
      <c r="EY194" s="178"/>
      <c r="EZ194" s="178"/>
      <c r="FA194" s="178"/>
      <c r="FB194" s="178"/>
      <c r="FC194" s="178"/>
      <c r="FD194" s="178"/>
      <c r="FE194" s="178"/>
      <c r="FF194" s="178"/>
      <c r="FG194" s="178"/>
      <c r="FH194" s="178"/>
      <c r="FI194" s="178"/>
      <c r="FJ194" s="178"/>
      <c r="FK194" s="178"/>
      <c r="FL194" s="178"/>
      <c r="FM194" s="178"/>
      <c r="FN194" s="178"/>
      <c r="FO194" s="178"/>
      <c r="FP194" s="178"/>
      <c r="FQ194" s="178"/>
      <c r="FR194" s="178"/>
      <c r="FS194" s="178"/>
      <c r="FT194" s="178"/>
      <c r="FU194" s="178"/>
      <c r="FV194" s="178"/>
      <c r="FW194" s="178"/>
      <c r="FX194" s="178"/>
      <c r="FY194" s="178"/>
      <c r="FZ194" s="178"/>
      <c r="GA194" s="178"/>
      <c r="GB194" s="178"/>
      <c r="GC194" s="178"/>
      <c r="GD194" s="178"/>
      <c r="GE194" s="178"/>
      <c r="GF194" s="178"/>
      <c r="GG194" s="178"/>
      <c r="GH194" s="178"/>
      <c r="GI194" s="178"/>
      <c r="GJ194" s="178"/>
      <c r="GK194" s="178"/>
      <c r="GL194" s="178"/>
      <c r="GM194" s="178"/>
      <c r="GN194" s="178"/>
      <c r="GO194" s="178"/>
      <c r="GP194" s="178"/>
      <c r="GQ194" s="178"/>
      <c r="GR194" s="178"/>
      <c r="GS194" s="178"/>
      <c r="GT194" s="178"/>
      <c r="GU194" s="178"/>
      <c r="GV194" s="178"/>
      <c r="GW194" s="178"/>
      <c r="GX194" s="178"/>
      <c r="GY194" s="178"/>
      <c r="GZ194" s="178"/>
      <c r="HA194" s="178"/>
      <c r="HB194" s="178"/>
      <c r="HC194" s="178"/>
      <c r="HD194" s="178"/>
      <c r="HE194" s="178"/>
      <c r="HF194" s="178"/>
      <c r="HG194" s="178"/>
      <c r="HH194" s="178"/>
      <c r="HI194" s="178"/>
    </row>
    <row r="195" spans="1:217" s="410" customFormat="1" x14ac:dyDescent="0.2">
      <c r="A195" s="429"/>
      <c r="B195" s="426"/>
      <c r="C195" s="174"/>
      <c r="F195" s="30"/>
      <c r="I195" s="30"/>
      <c r="L195" s="30"/>
      <c r="O195" s="30"/>
      <c r="R195" s="30"/>
      <c r="U195" s="30"/>
      <c r="X195" s="30"/>
      <c r="AA195" s="30"/>
      <c r="AD195" s="30"/>
      <c r="AG195" s="30"/>
      <c r="AJ195" s="30"/>
      <c r="AM195" s="30"/>
      <c r="AP195" s="30"/>
      <c r="AS195" s="30"/>
      <c r="AV195" s="30"/>
      <c r="AY195" s="30"/>
      <c r="BB195" s="30"/>
      <c r="BE195" s="30"/>
      <c r="BH195" s="30"/>
      <c r="BK195" s="30"/>
      <c r="BL195" s="31"/>
      <c r="BM195" s="31"/>
      <c r="BN195" s="31"/>
      <c r="BO195" s="31"/>
      <c r="BP195" s="31"/>
      <c r="BQ195" s="31"/>
      <c r="BR195" s="31"/>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c r="EE195" s="178"/>
      <c r="EF195" s="178"/>
      <c r="EG195" s="178"/>
      <c r="EH195" s="178"/>
      <c r="EI195" s="178"/>
      <c r="EJ195" s="178"/>
      <c r="EK195" s="178"/>
      <c r="EL195" s="178"/>
      <c r="EM195" s="178"/>
      <c r="EN195" s="178"/>
      <c r="EO195" s="178"/>
      <c r="EP195" s="178"/>
      <c r="EQ195" s="178"/>
      <c r="ER195" s="178"/>
      <c r="ES195" s="178"/>
      <c r="ET195" s="178"/>
      <c r="EU195" s="178"/>
      <c r="EV195" s="178"/>
      <c r="EW195" s="178"/>
      <c r="EX195" s="178"/>
      <c r="EY195" s="178"/>
      <c r="EZ195" s="178"/>
      <c r="FA195" s="178"/>
      <c r="FB195" s="178"/>
      <c r="FC195" s="178"/>
      <c r="FD195" s="178"/>
      <c r="FE195" s="178"/>
      <c r="FF195" s="178"/>
      <c r="FG195" s="178"/>
      <c r="FH195" s="178"/>
      <c r="FI195" s="178"/>
      <c r="FJ195" s="178"/>
      <c r="FK195" s="178"/>
      <c r="FL195" s="178"/>
      <c r="FM195" s="178"/>
      <c r="FN195" s="178"/>
      <c r="FO195" s="178"/>
      <c r="FP195" s="178"/>
      <c r="FQ195" s="178"/>
      <c r="FR195" s="178"/>
      <c r="FS195" s="178"/>
      <c r="FT195" s="178"/>
      <c r="FU195" s="178"/>
      <c r="FV195" s="178"/>
      <c r="FW195" s="178"/>
      <c r="FX195" s="178"/>
      <c r="FY195" s="178"/>
      <c r="FZ195" s="178"/>
      <c r="GA195" s="178"/>
      <c r="GB195" s="178"/>
      <c r="GC195" s="178"/>
      <c r="GD195" s="178"/>
      <c r="GE195" s="178"/>
      <c r="GF195" s="178"/>
      <c r="GG195" s="178"/>
      <c r="GH195" s="178"/>
      <c r="GI195" s="178"/>
      <c r="GJ195" s="178"/>
      <c r="GK195" s="178"/>
      <c r="GL195" s="178"/>
      <c r="GM195" s="178"/>
      <c r="GN195" s="178"/>
      <c r="GO195" s="178"/>
      <c r="GP195" s="178"/>
      <c r="GQ195" s="178"/>
      <c r="GR195" s="178"/>
      <c r="GS195" s="178"/>
      <c r="GT195" s="178"/>
      <c r="GU195" s="178"/>
      <c r="GV195" s="178"/>
      <c r="GW195" s="178"/>
      <c r="GX195" s="178"/>
      <c r="GY195" s="178"/>
      <c r="GZ195" s="178"/>
      <c r="HA195" s="178"/>
      <c r="HB195" s="178"/>
      <c r="HC195" s="178"/>
      <c r="HD195" s="178"/>
      <c r="HE195" s="178"/>
      <c r="HF195" s="178"/>
      <c r="HG195" s="178"/>
      <c r="HH195" s="178"/>
      <c r="HI195" s="178"/>
    </row>
    <row r="196" spans="1:217" s="410" customFormat="1" x14ac:dyDescent="0.2">
      <c r="A196" s="429"/>
      <c r="B196" s="426"/>
      <c r="C196" s="174"/>
      <c r="F196" s="30"/>
      <c r="I196" s="30"/>
      <c r="L196" s="30"/>
      <c r="O196" s="30"/>
      <c r="R196" s="30"/>
      <c r="U196" s="30"/>
      <c r="X196" s="30"/>
      <c r="AA196" s="30"/>
      <c r="AD196" s="30"/>
      <c r="AG196" s="30"/>
      <c r="AJ196" s="30"/>
      <c r="AM196" s="30"/>
      <c r="AP196" s="30"/>
      <c r="AS196" s="30"/>
      <c r="AV196" s="30"/>
      <c r="AY196" s="30"/>
      <c r="BB196" s="30"/>
      <c r="BE196" s="30"/>
      <c r="BH196" s="30"/>
      <c r="BK196" s="30"/>
      <c r="BL196" s="31"/>
      <c r="BM196" s="31"/>
      <c r="BN196" s="31"/>
      <c r="BO196" s="31"/>
      <c r="BP196" s="31"/>
      <c r="BQ196" s="31"/>
      <c r="BR196" s="31"/>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c r="EE196" s="178"/>
      <c r="EF196" s="178"/>
      <c r="EG196" s="178"/>
      <c r="EH196" s="178"/>
      <c r="EI196" s="178"/>
      <c r="EJ196" s="178"/>
      <c r="EK196" s="178"/>
      <c r="EL196" s="178"/>
      <c r="EM196" s="178"/>
      <c r="EN196" s="178"/>
      <c r="EO196" s="178"/>
      <c r="EP196" s="178"/>
      <c r="EQ196" s="178"/>
      <c r="ER196" s="178"/>
      <c r="ES196" s="178"/>
      <c r="ET196" s="178"/>
      <c r="EU196" s="178"/>
      <c r="EV196" s="178"/>
      <c r="EW196" s="178"/>
      <c r="EX196" s="178"/>
      <c r="EY196" s="178"/>
      <c r="EZ196" s="178"/>
      <c r="FA196" s="178"/>
      <c r="FB196" s="178"/>
      <c r="FC196" s="178"/>
      <c r="FD196" s="178"/>
      <c r="FE196" s="178"/>
      <c r="FF196" s="178"/>
      <c r="FG196" s="178"/>
      <c r="FH196" s="178"/>
      <c r="FI196" s="178"/>
      <c r="FJ196" s="178"/>
      <c r="FK196" s="178"/>
      <c r="FL196" s="178"/>
      <c r="FM196" s="178"/>
      <c r="FN196" s="178"/>
      <c r="FO196" s="178"/>
      <c r="FP196" s="178"/>
      <c r="FQ196" s="178"/>
      <c r="FR196" s="178"/>
      <c r="FS196" s="178"/>
      <c r="FT196" s="178"/>
      <c r="FU196" s="178"/>
      <c r="FV196" s="178"/>
      <c r="FW196" s="178"/>
      <c r="FX196" s="178"/>
      <c r="FY196" s="178"/>
      <c r="FZ196" s="178"/>
      <c r="GA196" s="178"/>
      <c r="GB196" s="178"/>
      <c r="GC196" s="178"/>
      <c r="GD196" s="178"/>
      <c r="GE196" s="178"/>
      <c r="GF196" s="178"/>
      <c r="GG196" s="178"/>
      <c r="GH196" s="178"/>
      <c r="GI196" s="178"/>
      <c r="GJ196" s="178"/>
      <c r="GK196" s="178"/>
      <c r="GL196" s="178"/>
      <c r="GM196" s="178"/>
      <c r="GN196" s="178"/>
      <c r="GO196" s="178"/>
      <c r="GP196" s="178"/>
      <c r="GQ196" s="178"/>
      <c r="GR196" s="178"/>
      <c r="GS196" s="178"/>
      <c r="GT196" s="178"/>
      <c r="GU196" s="178"/>
      <c r="GV196" s="178"/>
      <c r="GW196" s="178"/>
      <c r="GX196" s="178"/>
      <c r="GY196" s="178"/>
      <c r="GZ196" s="178"/>
      <c r="HA196" s="178"/>
      <c r="HB196" s="178"/>
      <c r="HC196" s="178"/>
      <c r="HD196" s="178"/>
      <c r="HE196" s="178"/>
      <c r="HF196" s="178"/>
      <c r="HG196" s="178"/>
      <c r="HH196" s="178"/>
      <c r="HI196" s="178"/>
    </row>
    <row r="197" spans="1:217" s="410" customFormat="1" x14ac:dyDescent="0.2">
      <c r="A197" s="429"/>
      <c r="B197" s="426"/>
      <c r="C197" s="174"/>
      <c r="F197" s="30"/>
      <c r="I197" s="30"/>
      <c r="L197" s="30"/>
      <c r="O197" s="30"/>
      <c r="R197" s="30"/>
      <c r="U197" s="30"/>
      <c r="X197" s="30"/>
      <c r="AA197" s="30"/>
      <c r="AD197" s="30"/>
      <c r="AG197" s="30"/>
      <c r="AJ197" s="30"/>
      <c r="AM197" s="30"/>
      <c r="AP197" s="30"/>
      <c r="AS197" s="30"/>
      <c r="AV197" s="30"/>
      <c r="AY197" s="30"/>
      <c r="BB197" s="30"/>
      <c r="BE197" s="30"/>
      <c r="BH197" s="30"/>
      <c r="BK197" s="30"/>
      <c r="BL197" s="31"/>
      <c r="BM197" s="31"/>
      <c r="BN197" s="31"/>
      <c r="BO197" s="31"/>
      <c r="BP197" s="31"/>
      <c r="BQ197" s="31"/>
      <c r="BR197" s="31"/>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c r="EE197" s="178"/>
      <c r="EF197" s="178"/>
      <c r="EG197" s="178"/>
      <c r="EH197" s="178"/>
      <c r="EI197" s="178"/>
      <c r="EJ197" s="178"/>
      <c r="EK197" s="178"/>
      <c r="EL197" s="178"/>
      <c r="EM197" s="178"/>
      <c r="EN197" s="178"/>
      <c r="EO197" s="178"/>
      <c r="EP197" s="178"/>
      <c r="EQ197" s="178"/>
      <c r="ER197" s="178"/>
      <c r="ES197" s="178"/>
      <c r="ET197" s="178"/>
      <c r="EU197" s="178"/>
      <c r="EV197" s="178"/>
      <c r="EW197" s="178"/>
      <c r="EX197" s="178"/>
      <c r="EY197" s="178"/>
      <c r="EZ197" s="178"/>
      <c r="FA197" s="178"/>
      <c r="FB197" s="178"/>
      <c r="FC197" s="178"/>
      <c r="FD197" s="178"/>
      <c r="FE197" s="178"/>
      <c r="FF197" s="178"/>
      <c r="FG197" s="178"/>
      <c r="FH197" s="178"/>
      <c r="FI197" s="178"/>
      <c r="FJ197" s="178"/>
      <c r="FK197" s="178"/>
      <c r="FL197" s="178"/>
      <c r="FM197" s="178"/>
      <c r="FN197" s="178"/>
      <c r="FO197" s="178"/>
      <c r="FP197" s="178"/>
      <c r="FQ197" s="178"/>
      <c r="FR197" s="178"/>
      <c r="FS197" s="178"/>
      <c r="FT197" s="178"/>
      <c r="FU197" s="178"/>
      <c r="FV197" s="178"/>
      <c r="FW197" s="178"/>
      <c r="FX197" s="178"/>
      <c r="FY197" s="178"/>
      <c r="FZ197" s="178"/>
      <c r="GA197" s="178"/>
      <c r="GB197" s="178"/>
      <c r="GC197" s="178"/>
      <c r="GD197" s="178"/>
      <c r="GE197" s="178"/>
      <c r="GF197" s="178"/>
      <c r="GG197" s="178"/>
      <c r="GH197" s="178"/>
      <c r="GI197" s="178"/>
      <c r="GJ197" s="178"/>
      <c r="GK197" s="178"/>
      <c r="GL197" s="178"/>
      <c r="GM197" s="178"/>
      <c r="GN197" s="178"/>
      <c r="GO197" s="178"/>
      <c r="GP197" s="178"/>
      <c r="GQ197" s="178"/>
      <c r="GR197" s="178"/>
      <c r="GS197" s="178"/>
      <c r="GT197" s="178"/>
      <c r="GU197" s="178"/>
      <c r="GV197" s="178"/>
      <c r="GW197" s="178"/>
      <c r="GX197" s="178"/>
      <c r="GY197" s="178"/>
      <c r="GZ197" s="178"/>
      <c r="HA197" s="178"/>
      <c r="HB197" s="178"/>
      <c r="HC197" s="178"/>
      <c r="HD197" s="178"/>
      <c r="HE197" s="178"/>
      <c r="HF197" s="178"/>
      <c r="HG197" s="178"/>
      <c r="HH197" s="178"/>
      <c r="HI197" s="178"/>
    </row>
    <row r="198" spans="1:217" s="410" customFormat="1" x14ac:dyDescent="0.2">
      <c r="A198" s="429"/>
      <c r="B198" s="426"/>
      <c r="C198" s="174"/>
      <c r="F198" s="30"/>
      <c r="I198" s="30"/>
      <c r="L198" s="30"/>
      <c r="O198" s="30"/>
      <c r="R198" s="30"/>
      <c r="U198" s="30"/>
      <c r="X198" s="30"/>
      <c r="AA198" s="30"/>
      <c r="AD198" s="30"/>
      <c r="AG198" s="30"/>
      <c r="AJ198" s="30"/>
      <c r="AM198" s="30"/>
      <c r="AP198" s="30"/>
      <c r="AS198" s="30"/>
      <c r="AV198" s="30"/>
      <c r="AY198" s="30"/>
      <c r="BB198" s="30"/>
      <c r="BE198" s="30"/>
      <c r="BH198" s="30"/>
      <c r="BK198" s="30"/>
      <c r="BL198" s="31"/>
      <c r="BM198" s="31"/>
      <c r="BN198" s="31"/>
      <c r="BO198" s="31"/>
      <c r="BP198" s="31"/>
      <c r="BQ198" s="31"/>
      <c r="BR198" s="31"/>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c r="EE198" s="178"/>
      <c r="EF198" s="178"/>
      <c r="EG198" s="178"/>
      <c r="EH198" s="178"/>
      <c r="EI198" s="178"/>
      <c r="EJ198" s="178"/>
      <c r="EK198" s="178"/>
      <c r="EL198" s="178"/>
      <c r="EM198" s="178"/>
      <c r="EN198" s="178"/>
      <c r="EO198" s="178"/>
      <c r="EP198" s="178"/>
      <c r="EQ198" s="178"/>
      <c r="ER198" s="178"/>
      <c r="ES198" s="178"/>
      <c r="ET198" s="178"/>
      <c r="EU198" s="178"/>
      <c r="EV198" s="178"/>
      <c r="EW198" s="178"/>
      <c r="EX198" s="178"/>
      <c r="EY198" s="178"/>
      <c r="EZ198" s="178"/>
      <c r="FA198" s="178"/>
      <c r="FB198" s="178"/>
      <c r="FC198" s="178"/>
      <c r="FD198" s="178"/>
      <c r="FE198" s="178"/>
      <c r="FF198" s="178"/>
      <c r="FG198" s="178"/>
      <c r="FH198" s="178"/>
      <c r="FI198" s="178"/>
      <c r="FJ198" s="178"/>
      <c r="FK198" s="178"/>
      <c r="FL198" s="178"/>
      <c r="FM198" s="178"/>
      <c r="FN198" s="178"/>
      <c r="FO198" s="178"/>
      <c r="FP198" s="178"/>
      <c r="FQ198" s="178"/>
      <c r="FR198" s="178"/>
      <c r="FS198" s="178"/>
      <c r="FT198" s="178"/>
      <c r="FU198" s="178"/>
      <c r="FV198" s="178"/>
      <c r="FW198" s="178"/>
      <c r="FX198" s="178"/>
      <c r="FY198" s="178"/>
      <c r="FZ198" s="178"/>
      <c r="GA198" s="178"/>
      <c r="GB198" s="178"/>
      <c r="GC198" s="178"/>
      <c r="GD198" s="178"/>
      <c r="GE198" s="178"/>
      <c r="GF198" s="178"/>
      <c r="GG198" s="178"/>
      <c r="GH198" s="178"/>
      <c r="GI198" s="178"/>
      <c r="GJ198" s="178"/>
      <c r="GK198" s="178"/>
      <c r="GL198" s="178"/>
      <c r="GM198" s="178"/>
      <c r="GN198" s="178"/>
      <c r="GO198" s="178"/>
      <c r="GP198" s="178"/>
      <c r="GQ198" s="178"/>
      <c r="GR198" s="178"/>
      <c r="GS198" s="178"/>
      <c r="GT198" s="178"/>
      <c r="GU198" s="178"/>
      <c r="GV198" s="178"/>
      <c r="GW198" s="178"/>
      <c r="GX198" s="178"/>
      <c r="GY198" s="178"/>
      <c r="GZ198" s="178"/>
      <c r="HA198" s="178"/>
      <c r="HB198" s="178"/>
      <c r="HC198" s="178"/>
      <c r="HD198" s="178"/>
      <c r="HE198" s="178"/>
      <c r="HF198" s="178"/>
      <c r="HG198" s="178"/>
      <c r="HH198" s="178"/>
      <c r="HI198" s="178"/>
    </row>
    <row r="199" spans="1:217" s="410" customFormat="1" x14ac:dyDescent="0.2">
      <c r="A199" s="429"/>
      <c r="B199" s="426"/>
      <c r="C199" s="174"/>
      <c r="F199" s="30"/>
      <c r="I199" s="30"/>
      <c r="L199" s="30"/>
      <c r="O199" s="30"/>
      <c r="R199" s="30"/>
      <c r="U199" s="30"/>
      <c r="X199" s="30"/>
      <c r="AA199" s="30"/>
      <c r="AD199" s="30"/>
      <c r="AG199" s="30"/>
      <c r="AJ199" s="30"/>
      <c r="AM199" s="30"/>
      <c r="AP199" s="30"/>
      <c r="AS199" s="30"/>
      <c r="AV199" s="30"/>
      <c r="AY199" s="30"/>
      <c r="BB199" s="30"/>
      <c r="BE199" s="30"/>
      <c r="BH199" s="30"/>
      <c r="BK199" s="30"/>
      <c r="BL199" s="31"/>
      <c r="BM199" s="31"/>
      <c r="BN199" s="31"/>
      <c r="BO199" s="31"/>
      <c r="BP199" s="31"/>
      <c r="BQ199" s="31"/>
      <c r="BR199" s="31"/>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c r="EE199" s="178"/>
      <c r="EF199" s="178"/>
      <c r="EG199" s="178"/>
      <c r="EH199" s="178"/>
      <c r="EI199" s="178"/>
      <c r="EJ199" s="178"/>
      <c r="EK199" s="178"/>
      <c r="EL199" s="178"/>
      <c r="EM199" s="178"/>
      <c r="EN199" s="178"/>
      <c r="EO199" s="178"/>
      <c r="EP199" s="178"/>
      <c r="EQ199" s="178"/>
      <c r="ER199" s="178"/>
      <c r="ES199" s="178"/>
      <c r="ET199" s="178"/>
      <c r="EU199" s="178"/>
      <c r="EV199" s="178"/>
      <c r="EW199" s="178"/>
      <c r="EX199" s="178"/>
      <c r="EY199" s="178"/>
      <c r="EZ199" s="178"/>
      <c r="FA199" s="178"/>
      <c r="FB199" s="178"/>
      <c r="FC199" s="178"/>
      <c r="FD199" s="178"/>
      <c r="FE199" s="178"/>
      <c r="FF199" s="178"/>
      <c r="FG199" s="178"/>
      <c r="FH199" s="178"/>
      <c r="FI199" s="178"/>
      <c r="FJ199" s="178"/>
      <c r="FK199" s="178"/>
      <c r="FL199" s="178"/>
      <c r="FM199" s="178"/>
      <c r="FN199" s="178"/>
      <c r="FO199" s="178"/>
      <c r="FP199" s="178"/>
      <c r="FQ199" s="178"/>
      <c r="FR199" s="178"/>
      <c r="FS199" s="178"/>
      <c r="FT199" s="178"/>
      <c r="FU199" s="178"/>
      <c r="FV199" s="178"/>
      <c r="FW199" s="178"/>
      <c r="FX199" s="178"/>
      <c r="FY199" s="178"/>
      <c r="FZ199" s="178"/>
      <c r="GA199" s="178"/>
      <c r="GB199" s="178"/>
      <c r="GC199" s="178"/>
      <c r="GD199" s="178"/>
      <c r="GE199" s="178"/>
      <c r="GF199" s="178"/>
      <c r="GG199" s="178"/>
      <c r="GH199" s="178"/>
      <c r="GI199" s="178"/>
      <c r="GJ199" s="178"/>
      <c r="GK199" s="178"/>
      <c r="GL199" s="178"/>
      <c r="GM199" s="178"/>
      <c r="GN199" s="178"/>
      <c r="GO199" s="178"/>
      <c r="GP199" s="178"/>
      <c r="GQ199" s="178"/>
      <c r="GR199" s="178"/>
      <c r="GS199" s="178"/>
      <c r="GT199" s="178"/>
      <c r="GU199" s="178"/>
      <c r="GV199" s="178"/>
      <c r="GW199" s="178"/>
      <c r="GX199" s="178"/>
      <c r="GY199" s="178"/>
      <c r="GZ199" s="178"/>
      <c r="HA199" s="178"/>
      <c r="HB199" s="178"/>
      <c r="HC199" s="178"/>
      <c r="HD199" s="178"/>
      <c r="HE199" s="178"/>
      <c r="HF199" s="178"/>
      <c r="HG199" s="178"/>
      <c r="HH199" s="178"/>
      <c r="HI199" s="178"/>
    </row>
    <row r="200" spans="1:217" s="410" customFormat="1" x14ac:dyDescent="0.2">
      <c r="A200" s="429"/>
      <c r="B200" s="426"/>
      <c r="C200" s="174"/>
      <c r="F200" s="30"/>
      <c r="I200" s="30"/>
      <c r="L200" s="30"/>
      <c r="O200" s="30"/>
      <c r="R200" s="30"/>
      <c r="U200" s="30"/>
      <c r="X200" s="30"/>
      <c r="AA200" s="30"/>
      <c r="AD200" s="30"/>
      <c r="AG200" s="30"/>
      <c r="AJ200" s="30"/>
      <c r="AM200" s="30"/>
      <c r="AP200" s="30"/>
      <c r="AS200" s="30"/>
      <c r="AV200" s="30"/>
      <c r="AY200" s="30"/>
      <c r="BB200" s="30"/>
      <c r="BE200" s="30"/>
      <c r="BH200" s="30"/>
      <c r="BK200" s="30"/>
      <c r="BL200" s="31"/>
      <c r="BM200" s="31"/>
      <c r="BN200" s="31"/>
      <c r="BO200" s="31"/>
      <c r="BP200" s="31"/>
      <c r="BQ200" s="31"/>
      <c r="BR200" s="31"/>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c r="EE200" s="178"/>
      <c r="EF200" s="178"/>
      <c r="EG200" s="178"/>
      <c r="EH200" s="178"/>
      <c r="EI200" s="178"/>
      <c r="EJ200" s="178"/>
      <c r="EK200" s="178"/>
      <c r="EL200" s="178"/>
      <c r="EM200" s="178"/>
      <c r="EN200" s="178"/>
      <c r="EO200" s="178"/>
      <c r="EP200" s="178"/>
      <c r="EQ200" s="178"/>
      <c r="ER200" s="178"/>
      <c r="ES200" s="178"/>
      <c r="ET200" s="178"/>
      <c r="EU200" s="178"/>
      <c r="EV200" s="178"/>
      <c r="EW200" s="178"/>
      <c r="EX200" s="178"/>
      <c r="EY200" s="178"/>
      <c r="EZ200" s="178"/>
      <c r="FA200" s="178"/>
      <c r="FB200" s="178"/>
      <c r="FC200" s="178"/>
      <c r="FD200" s="178"/>
      <c r="FE200" s="178"/>
      <c r="FF200" s="178"/>
      <c r="FG200" s="178"/>
      <c r="FH200" s="178"/>
      <c r="FI200" s="178"/>
      <c r="FJ200" s="178"/>
      <c r="FK200" s="178"/>
      <c r="FL200" s="178"/>
      <c r="FM200" s="178"/>
      <c r="FN200" s="178"/>
      <c r="FO200" s="178"/>
      <c r="FP200" s="178"/>
      <c r="FQ200" s="178"/>
      <c r="FR200" s="178"/>
      <c r="FS200" s="178"/>
      <c r="FT200" s="178"/>
      <c r="FU200" s="178"/>
      <c r="FV200" s="178"/>
      <c r="FW200" s="178"/>
      <c r="FX200" s="178"/>
      <c r="FY200" s="178"/>
      <c r="FZ200" s="178"/>
      <c r="GA200" s="178"/>
      <c r="GB200" s="178"/>
      <c r="GC200" s="178"/>
      <c r="GD200" s="178"/>
      <c r="GE200" s="178"/>
      <c r="GF200" s="178"/>
      <c r="GG200" s="178"/>
      <c r="GH200" s="178"/>
      <c r="GI200" s="178"/>
      <c r="GJ200" s="178"/>
      <c r="GK200" s="178"/>
      <c r="GL200" s="178"/>
      <c r="GM200" s="178"/>
      <c r="GN200" s="178"/>
      <c r="GO200" s="178"/>
      <c r="GP200" s="178"/>
      <c r="GQ200" s="178"/>
      <c r="GR200" s="178"/>
      <c r="GS200" s="178"/>
      <c r="GT200" s="178"/>
      <c r="GU200" s="178"/>
      <c r="GV200" s="178"/>
      <c r="GW200" s="178"/>
      <c r="GX200" s="178"/>
      <c r="GY200" s="178"/>
      <c r="GZ200" s="178"/>
      <c r="HA200" s="178"/>
      <c r="HB200" s="178"/>
      <c r="HC200" s="178"/>
      <c r="HD200" s="178"/>
      <c r="HE200" s="178"/>
      <c r="HF200" s="178"/>
      <c r="HG200" s="178"/>
      <c r="HH200" s="178"/>
      <c r="HI200" s="178"/>
    </row>
    <row r="201" spans="1:217" s="410" customFormat="1" x14ac:dyDescent="0.2">
      <c r="A201" s="429"/>
      <c r="B201" s="426"/>
      <c r="C201" s="174"/>
      <c r="F201" s="30"/>
      <c r="I201" s="30"/>
      <c r="L201" s="30"/>
      <c r="O201" s="30"/>
      <c r="R201" s="30"/>
      <c r="U201" s="30"/>
      <c r="X201" s="30"/>
      <c r="AA201" s="30"/>
      <c r="AD201" s="30"/>
      <c r="AG201" s="30"/>
      <c r="AJ201" s="30"/>
      <c r="AM201" s="30"/>
      <c r="AP201" s="30"/>
      <c r="AS201" s="30"/>
      <c r="AV201" s="30"/>
      <c r="AY201" s="30"/>
      <c r="BB201" s="30"/>
      <c r="BE201" s="30"/>
      <c r="BH201" s="30"/>
      <c r="BK201" s="30"/>
      <c r="BL201" s="31"/>
      <c r="BM201" s="31"/>
      <c r="BN201" s="31"/>
      <c r="BO201" s="31"/>
      <c r="BP201" s="31"/>
      <c r="BQ201" s="31"/>
      <c r="BR201" s="31"/>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c r="EE201" s="178"/>
      <c r="EF201" s="178"/>
      <c r="EG201" s="178"/>
      <c r="EH201" s="178"/>
      <c r="EI201" s="178"/>
      <c r="EJ201" s="178"/>
      <c r="EK201" s="178"/>
      <c r="EL201" s="178"/>
      <c r="EM201" s="178"/>
      <c r="EN201" s="178"/>
      <c r="EO201" s="178"/>
      <c r="EP201" s="178"/>
      <c r="EQ201" s="178"/>
      <c r="ER201" s="178"/>
      <c r="ES201" s="178"/>
      <c r="ET201" s="178"/>
      <c r="EU201" s="178"/>
      <c r="EV201" s="178"/>
      <c r="EW201" s="178"/>
      <c r="EX201" s="178"/>
      <c r="EY201" s="178"/>
      <c r="EZ201" s="178"/>
      <c r="FA201" s="178"/>
      <c r="FB201" s="178"/>
      <c r="FC201" s="178"/>
      <c r="FD201" s="178"/>
      <c r="FE201" s="178"/>
      <c r="FF201" s="178"/>
      <c r="FG201" s="178"/>
      <c r="FH201" s="178"/>
      <c r="FI201" s="178"/>
      <c r="FJ201" s="178"/>
      <c r="FK201" s="178"/>
      <c r="FL201" s="178"/>
      <c r="FM201" s="178"/>
      <c r="FN201" s="178"/>
      <c r="FO201" s="178"/>
      <c r="FP201" s="178"/>
      <c r="FQ201" s="178"/>
      <c r="FR201" s="178"/>
      <c r="FS201" s="178"/>
      <c r="FT201" s="178"/>
      <c r="FU201" s="178"/>
      <c r="FV201" s="178"/>
      <c r="FW201" s="178"/>
      <c r="FX201" s="178"/>
      <c r="FY201" s="178"/>
      <c r="FZ201" s="178"/>
      <c r="GA201" s="178"/>
      <c r="GB201" s="178"/>
      <c r="GC201" s="178"/>
      <c r="GD201" s="178"/>
      <c r="GE201" s="178"/>
      <c r="GF201" s="178"/>
      <c r="GG201" s="178"/>
      <c r="GH201" s="178"/>
      <c r="GI201" s="178"/>
      <c r="GJ201" s="178"/>
      <c r="GK201" s="178"/>
      <c r="GL201" s="178"/>
      <c r="GM201" s="178"/>
      <c r="GN201" s="178"/>
      <c r="GO201" s="178"/>
      <c r="GP201" s="178"/>
      <c r="GQ201" s="178"/>
      <c r="GR201" s="178"/>
      <c r="GS201" s="178"/>
      <c r="GT201" s="178"/>
      <c r="GU201" s="178"/>
      <c r="GV201" s="178"/>
      <c r="GW201" s="178"/>
      <c r="GX201" s="178"/>
      <c r="GY201" s="178"/>
      <c r="GZ201" s="178"/>
      <c r="HA201" s="178"/>
      <c r="HB201" s="178"/>
      <c r="HC201" s="178"/>
      <c r="HD201" s="178"/>
      <c r="HE201" s="178"/>
      <c r="HF201" s="178"/>
      <c r="HG201" s="178"/>
      <c r="HH201" s="178"/>
      <c r="HI201" s="178"/>
    </row>
    <row r="202" spans="1:217" s="410" customFormat="1" x14ac:dyDescent="0.2">
      <c r="A202" s="429"/>
      <c r="B202" s="426"/>
      <c r="C202" s="174"/>
      <c r="F202" s="30"/>
      <c r="I202" s="30"/>
      <c r="L202" s="30"/>
      <c r="O202" s="30"/>
      <c r="R202" s="30"/>
      <c r="U202" s="30"/>
      <c r="X202" s="30"/>
      <c r="AA202" s="30"/>
      <c r="AD202" s="30"/>
      <c r="AG202" s="30"/>
      <c r="AJ202" s="30"/>
      <c r="AM202" s="30"/>
      <c r="AP202" s="30"/>
      <c r="AS202" s="30"/>
      <c r="AV202" s="30"/>
      <c r="AY202" s="30"/>
      <c r="BB202" s="30"/>
      <c r="BE202" s="30"/>
      <c r="BH202" s="30"/>
      <c r="BK202" s="30"/>
      <c r="BL202" s="31"/>
      <c r="BM202" s="31"/>
      <c r="BN202" s="31"/>
      <c r="BO202" s="31"/>
      <c r="BP202" s="31"/>
      <c r="BQ202" s="31"/>
      <c r="BR202" s="31"/>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c r="FU202" s="178"/>
      <c r="FV202" s="178"/>
      <c r="FW202" s="178"/>
      <c r="FX202" s="178"/>
      <c r="FY202" s="178"/>
      <c r="FZ202" s="178"/>
      <c r="GA202" s="178"/>
      <c r="GB202" s="178"/>
      <c r="GC202" s="178"/>
      <c r="GD202" s="178"/>
      <c r="GE202" s="178"/>
      <c r="GF202" s="178"/>
      <c r="GG202" s="178"/>
      <c r="GH202" s="178"/>
      <c r="GI202" s="178"/>
      <c r="GJ202" s="178"/>
      <c r="GK202" s="178"/>
      <c r="GL202" s="178"/>
      <c r="GM202" s="178"/>
      <c r="GN202" s="178"/>
      <c r="GO202" s="178"/>
      <c r="GP202" s="178"/>
      <c r="GQ202" s="178"/>
      <c r="GR202" s="178"/>
      <c r="GS202" s="178"/>
      <c r="GT202" s="178"/>
      <c r="GU202" s="178"/>
      <c r="GV202" s="178"/>
      <c r="GW202" s="178"/>
      <c r="GX202" s="178"/>
      <c r="GY202" s="178"/>
      <c r="GZ202" s="178"/>
      <c r="HA202" s="178"/>
      <c r="HB202" s="178"/>
      <c r="HC202" s="178"/>
      <c r="HD202" s="178"/>
      <c r="HE202" s="178"/>
      <c r="HF202" s="178"/>
      <c r="HG202" s="178"/>
      <c r="HH202" s="178"/>
      <c r="HI202" s="178"/>
    </row>
    <row r="203" spans="1:217" s="410" customFormat="1" x14ac:dyDescent="0.2">
      <c r="A203" s="429"/>
      <c r="B203" s="426"/>
      <c r="C203" s="174"/>
      <c r="F203" s="30"/>
      <c r="I203" s="30"/>
      <c r="L203" s="30"/>
      <c r="O203" s="30"/>
      <c r="R203" s="30"/>
      <c r="U203" s="30"/>
      <c r="X203" s="30"/>
      <c r="AA203" s="30"/>
      <c r="AD203" s="30"/>
      <c r="AG203" s="30"/>
      <c r="AJ203" s="30"/>
      <c r="AM203" s="30"/>
      <c r="AP203" s="30"/>
      <c r="AS203" s="30"/>
      <c r="AV203" s="30"/>
      <c r="AY203" s="30"/>
      <c r="BB203" s="30"/>
      <c r="BE203" s="30"/>
      <c r="BH203" s="30"/>
      <c r="BK203" s="30"/>
      <c r="BL203" s="31"/>
      <c r="BM203" s="31"/>
      <c r="BN203" s="31"/>
      <c r="BO203" s="31"/>
      <c r="BP203" s="31"/>
      <c r="BQ203" s="31"/>
      <c r="BR203" s="31"/>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c r="EE203" s="178"/>
      <c r="EF203" s="178"/>
      <c r="EG203" s="178"/>
      <c r="EH203" s="178"/>
      <c r="EI203" s="178"/>
      <c r="EJ203" s="178"/>
      <c r="EK203" s="178"/>
      <c r="EL203" s="178"/>
      <c r="EM203" s="178"/>
      <c r="EN203" s="178"/>
      <c r="EO203" s="178"/>
      <c r="EP203" s="178"/>
      <c r="EQ203" s="178"/>
      <c r="ER203" s="178"/>
      <c r="ES203" s="178"/>
      <c r="ET203" s="178"/>
      <c r="EU203" s="178"/>
      <c r="EV203" s="178"/>
      <c r="EW203" s="178"/>
      <c r="EX203" s="178"/>
      <c r="EY203" s="178"/>
      <c r="EZ203" s="178"/>
      <c r="FA203" s="178"/>
      <c r="FB203" s="178"/>
      <c r="FC203" s="178"/>
      <c r="FD203" s="178"/>
      <c r="FE203" s="178"/>
      <c r="FF203" s="178"/>
      <c r="FG203" s="178"/>
      <c r="FH203" s="178"/>
      <c r="FI203" s="178"/>
      <c r="FJ203" s="178"/>
      <c r="FK203" s="178"/>
      <c r="FL203" s="178"/>
      <c r="FM203" s="178"/>
      <c r="FN203" s="178"/>
      <c r="FO203" s="178"/>
      <c r="FP203" s="178"/>
      <c r="FQ203" s="178"/>
      <c r="FR203" s="178"/>
      <c r="FS203" s="178"/>
      <c r="FT203" s="178"/>
      <c r="FU203" s="178"/>
      <c r="FV203" s="178"/>
      <c r="FW203" s="178"/>
      <c r="FX203" s="178"/>
      <c r="FY203" s="178"/>
      <c r="FZ203" s="178"/>
      <c r="GA203" s="178"/>
      <c r="GB203" s="178"/>
      <c r="GC203" s="178"/>
      <c r="GD203" s="178"/>
      <c r="GE203" s="178"/>
      <c r="GF203" s="178"/>
      <c r="GG203" s="178"/>
      <c r="GH203" s="178"/>
      <c r="GI203" s="178"/>
      <c r="GJ203" s="178"/>
      <c r="GK203" s="178"/>
      <c r="GL203" s="178"/>
      <c r="GM203" s="178"/>
      <c r="GN203" s="178"/>
      <c r="GO203" s="178"/>
      <c r="GP203" s="178"/>
      <c r="GQ203" s="178"/>
      <c r="GR203" s="178"/>
      <c r="GS203" s="178"/>
      <c r="GT203" s="178"/>
      <c r="GU203" s="178"/>
      <c r="GV203" s="178"/>
      <c r="GW203" s="178"/>
      <c r="GX203" s="178"/>
      <c r="GY203" s="178"/>
      <c r="GZ203" s="178"/>
      <c r="HA203" s="178"/>
      <c r="HB203" s="178"/>
      <c r="HC203" s="178"/>
      <c r="HD203" s="178"/>
      <c r="HE203" s="178"/>
      <c r="HF203" s="178"/>
      <c r="HG203" s="178"/>
      <c r="HH203" s="178"/>
      <c r="HI203" s="178"/>
    </row>
    <row r="204" spans="1:217" s="410" customFormat="1" x14ac:dyDescent="0.2">
      <c r="A204" s="429"/>
      <c r="B204" s="426"/>
      <c r="C204" s="174"/>
      <c r="F204" s="30"/>
      <c r="I204" s="30"/>
      <c r="L204" s="30"/>
      <c r="O204" s="30"/>
      <c r="R204" s="30"/>
      <c r="U204" s="30"/>
      <c r="X204" s="30"/>
      <c r="AA204" s="30"/>
      <c r="AD204" s="30"/>
      <c r="AG204" s="30"/>
      <c r="AJ204" s="30"/>
      <c r="AM204" s="30"/>
      <c r="AP204" s="30"/>
      <c r="AS204" s="30"/>
      <c r="AV204" s="30"/>
      <c r="AY204" s="30"/>
      <c r="BB204" s="30"/>
      <c r="BE204" s="30"/>
      <c r="BH204" s="30"/>
      <c r="BK204" s="30"/>
      <c r="BL204" s="31"/>
      <c r="BM204" s="31"/>
      <c r="BN204" s="31"/>
      <c r="BO204" s="31"/>
      <c r="BP204" s="31"/>
      <c r="BQ204" s="31"/>
      <c r="BR204" s="31"/>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c r="EE204" s="178"/>
      <c r="EF204" s="178"/>
      <c r="EG204" s="178"/>
      <c r="EH204" s="178"/>
      <c r="EI204" s="178"/>
      <c r="EJ204" s="178"/>
      <c r="EK204" s="178"/>
      <c r="EL204" s="178"/>
      <c r="EM204" s="178"/>
      <c r="EN204" s="178"/>
      <c r="EO204" s="178"/>
      <c r="EP204" s="178"/>
      <c r="EQ204" s="178"/>
      <c r="ER204" s="178"/>
      <c r="ES204" s="178"/>
      <c r="ET204" s="178"/>
      <c r="EU204" s="178"/>
      <c r="EV204" s="178"/>
      <c r="EW204" s="178"/>
      <c r="EX204" s="178"/>
      <c r="EY204" s="178"/>
      <c r="EZ204" s="178"/>
      <c r="FA204" s="178"/>
      <c r="FB204" s="178"/>
      <c r="FC204" s="178"/>
      <c r="FD204" s="178"/>
      <c r="FE204" s="178"/>
      <c r="FF204" s="178"/>
      <c r="FG204" s="178"/>
      <c r="FH204" s="178"/>
      <c r="FI204" s="178"/>
      <c r="FJ204" s="178"/>
      <c r="FK204" s="178"/>
      <c r="FL204" s="178"/>
      <c r="FM204" s="178"/>
      <c r="FN204" s="178"/>
      <c r="FO204" s="178"/>
      <c r="FP204" s="178"/>
      <c r="FQ204" s="178"/>
      <c r="FR204" s="178"/>
      <c r="FS204" s="178"/>
      <c r="FT204" s="178"/>
      <c r="FU204" s="178"/>
      <c r="FV204" s="178"/>
      <c r="FW204" s="178"/>
      <c r="FX204" s="178"/>
      <c r="FY204" s="178"/>
      <c r="FZ204" s="178"/>
      <c r="GA204" s="178"/>
      <c r="GB204" s="178"/>
      <c r="GC204" s="178"/>
      <c r="GD204" s="178"/>
      <c r="GE204" s="178"/>
      <c r="GF204" s="178"/>
      <c r="GG204" s="178"/>
      <c r="GH204" s="178"/>
      <c r="GI204" s="178"/>
      <c r="GJ204" s="178"/>
      <c r="GK204" s="178"/>
      <c r="GL204" s="178"/>
      <c r="GM204" s="178"/>
      <c r="GN204" s="178"/>
      <c r="GO204" s="178"/>
      <c r="GP204" s="178"/>
      <c r="GQ204" s="178"/>
      <c r="GR204" s="178"/>
      <c r="GS204" s="178"/>
      <c r="GT204" s="178"/>
      <c r="GU204" s="178"/>
      <c r="GV204" s="178"/>
      <c r="GW204" s="178"/>
      <c r="GX204" s="178"/>
      <c r="GY204" s="178"/>
      <c r="GZ204" s="178"/>
      <c r="HA204" s="178"/>
      <c r="HB204" s="178"/>
      <c r="HC204" s="178"/>
      <c r="HD204" s="178"/>
      <c r="HE204" s="178"/>
      <c r="HF204" s="178"/>
      <c r="HG204" s="178"/>
      <c r="HH204" s="178"/>
      <c r="HI204" s="178"/>
    </row>
    <row r="205" spans="1:217" s="410" customFormat="1" x14ac:dyDescent="0.2">
      <c r="A205" s="429"/>
      <c r="B205" s="426"/>
      <c r="C205" s="174"/>
      <c r="F205" s="30"/>
      <c r="I205" s="30"/>
      <c r="L205" s="30"/>
      <c r="O205" s="30"/>
      <c r="R205" s="30"/>
      <c r="U205" s="30"/>
      <c r="X205" s="30"/>
      <c r="AA205" s="30"/>
      <c r="AD205" s="30"/>
      <c r="AG205" s="30"/>
      <c r="AJ205" s="30"/>
      <c r="AM205" s="30"/>
      <c r="AP205" s="30"/>
      <c r="AS205" s="30"/>
      <c r="AV205" s="30"/>
      <c r="AY205" s="30"/>
      <c r="BB205" s="30"/>
      <c r="BE205" s="30"/>
      <c r="BH205" s="30"/>
      <c r="BK205" s="30"/>
      <c r="BL205" s="31"/>
      <c r="BM205" s="31"/>
      <c r="BN205" s="31"/>
      <c r="BO205" s="31"/>
      <c r="BP205" s="31"/>
      <c r="BQ205" s="31"/>
      <c r="BR205" s="31"/>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c r="EE205" s="178"/>
      <c r="EF205" s="178"/>
      <c r="EG205" s="178"/>
      <c r="EH205" s="178"/>
      <c r="EI205" s="178"/>
      <c r="EJ205" s="178"/>
      <c r="EK205" s="178"/>
      <c r="EL205" s="178"/>
      <c r="EM205" s="178"/>
      <c r="EN205" s="178"/>
      <c r="EO205" s="178"/>
      <c r="EP205" s="178"/>
      <c r="EQ205" s="178"/>
      <c r="ER205" s="178"/>
      <c r="ES205" s="178"/>
      <c r="ET205" s="178"/>
      <c r="EU205" s="178"/>
      <c r="EV205" s="178"/>
      <c r="EW205" s="178"/>
      <c r="EX205" s="178"/>
      <c r="EY205" s="178"/>
      <c r="EZ205" s="178"/>
      <c r="FA205" s="178"/>
      <c r="FB205" s="178"/>
      <c r="FC205" s="178"/>
      <c r="FD205" s="178"/>
      <c r="FE205" s="178"/>
      <c r="FF205" s="178"/>
      <c r="FG205" s="178"/>
      <c r="FH205" s="178"/>
      <c r="FI205" s="178"/>
      <c r="FJ205" s="178"/>
      <c r="FK205" s="178"/>
      <c r="FL205" s="178"/>
      <c r="FM205" s="178"/>
      <c r="FN205" s="178"/>
      <c r="FO205" s="178"/>
      <c r="FP205" s="178"/>
      <c r="FQ205" s="178"/>
      <c r="FR205" s="178"/>
      <c r="FS205" s="178"/>
      <c r="FT205" s="178"/>
      <c r="FU205" s="178"/>
      <c r="FV205" s="178"/>
      <c r="FW205" s="178"/>
      <c r="FX205" s="178"/>
      <c r="FY205" s="178"/>
      <c r="FZ205" s="178"/>
      <c r="GA205" s="178"/>
      <c r="GB205" s="178"/>
      <c r="GC205" s="178"/>
      <c r="GD205" s="178"/>
      <c r="GE205" s="178"/>
      <c r="GF205" s="178"/>
      <c r="GG205" s="178"/>
      <c r="GH205" s="178"/>
      <c r="GI205" s="178"/>
      <c r="GJ205" s="178"/>
      <c r="GK205" s="178"/>
      <c r="GL205" s="178"/>
      <c r="GM205" s="178"/>
      <c r="GN205" s="178"/>
      <c r="GO205" s="178"/>
      <c r="GP205" s="178"/>
      <c r="GQ205" s="178"/>
      <c r="GR205" s="178"/>
      <c r="GS205" s="178"/>
      <c r="GT205" s="178"/>
      <c r="GU205" s="178"/>
      <c r="GV205" s="178"/>
      <c r="GW205" s="178"/>
      <c r="GX205" s="178"/>
      <c r="GY205" s="178"/>
      <c r="GZ205" s="178"/>
      <c r="HA205" s="178"/>
      <c r="HB205" s="178"/>
      <c r="HC205" s="178"/>
      <c r="HD205" s="178"/>
      <c r="HE205" s="178"/>
      <c r="HF205" s="178"/>
      <c r="HG205" s="178"/>
      <c r="HH205" s="178"/>
      <c r="HI205" s="178"/>
    </row>
    <row r="206" spans="1:217" s="410" customFormat="1" x14ac:dyDescent="0.2">
      <c r="A206" s="429"/>
      <c r="B206" s="426"/>
      <c r="C206" s="174"/>
      <c r="F206" s="30"/>
      <c r="I206" s="30"/>
      <c r="L206" s="30"/>
      <c r="O206" s="30"/>
      <c r="R206" s="30"/>
      <c r="U206" s="30"/>
      <c r="X206" s="30"/>
      <c r="AA206" s="30"/>
      <c r="AD206" s="30"/>
      <c r="AG206" s="30"/>
      <c r="AJ206" s="30"/>
      <c r="AM206" s="30"/>
      <c r="AP206" s="30"/>
      <c r="AS206" s="30"/>
      <c r="AV206" s="30"/>
      <c r="AY206" s="30"/>
      <c r="BB206" s="30"/>
      <c r="BE206" s="30"/>
      <c r="BH206" s="30"/>
      <c r="BK206" s="30"/>
      <c r="BL206" s="31"/>
      <c r="BM206" s="31"/>
      <c r="BN206" s="31"/>
      <c r="BO206" s="31"/>
      <c r="BP206" s="31"/>
      <c r="BQ206" s="31"/>
      <c r="BR206" s="31"/>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c r="EE206" s="178"/>
      <c r="EF206" s="178"/>
      <c r="EG206" s="178"/>
      <c r="EH206" s="178"/>
      <c r="EI206" s="178"/>
      <c r="EJ206" s="178"/>
      <c r="EK206" s="178"/>
      <c r="EL206" s="178"/>
      <c r="EM206" s="178"/>
      <c r="EN206" s="178"/>
      <c r="EO206" s="178"/>
      <c r="EP206" s="178"/>
      <c r="EQ206" s="178"/>
      <c r="ER206" s="178"/>
      <c r="ES206" s="178"/>
      <c r="ET206" s="178"/>
      <c r="EU206" s="178"/>
      <c r="EV206" s="178"/>
      <c r="EW206" s="178"/>
      <c r="EX206" s="178"/>
      <c r="EY206" s="178"/>
      <c r="EZ206" s="178"/>
      <c r="FA206" s="178"/>
      <c r="FB206" s="178"/>
      <c r="FC206" s="178"/>
      <c r="FD206" s="178"/>
      <c r="FE206" s="178"/>
      <c r="FF206" s="178"/>
      <c r="FG206" s="178"/>
      <c r="FH206" s="178"/>
      <c r="FI206" s="178"/>
      <c r="FJ206" s="178"/>
      <c r="FK206" s="178"/>
      <c r="FL206" s="178"/>
      <c r="FM206" s="178"/>
      <c r="FN206" s="178"/>
      <c r="FO206" s="178"/>
      <c r="FP206" s="178"/>
      <c r="FQ206" s="178"/>
      <c r="FR206" s="178"/>
      <c r="FS206" s="178"/>
      <c r="FT206" s="178"/>
      <c r="FU206" s="178"/>
      <c r="FV206" s="178"/>
      <c r="FW206" s="178"/>
      <c r="FX206" s="178"/>
      <c r="FY206" s="178"/>
      <c r="FZ206" s="178"/>
      <c r="GA206" s="178"/>
      <c r="GB206" s="178"/>
      <c r="GC206" s="178"/>
      <c r="GD206" s="178"/>
      <c r="GE206" s="178"/>
      <c r="GF206" s="178"/>
      <c r="GG206" s="178"/>
      <c r="GH206" s="178"/>
      <c r="GI206" s="178"/>
      <c r="GJ206" s="178"/>
      <c r="GK206" s="178"/>
      <c r="GL206" s="178"/>
      <c r="GM206" s="178"/>
      <c r="GN206" s="178"/>
      <c r="GO206" s="178"/>
      <c r="GP206" s="178"/>
      <c r="GQ206" s="178"/>
      <c r="GR206" s="178"/>
      <c r="GS206" s="178"/>
      <c r="GT206" s="178"/>
      <c r="GU206" s="178"/>
      <c r="GV206" s="178"/>
      <c r="GW206" s="178"/>
      <c r="GX206" s="178"/>
      <c r="GY206" s="178"/>
      <c r="GZ206" s="178"/>
      <c r="HA206" s="178"/>
      <c r="HB206" s="178"/>
      <c r="HC206" s="178"/>
      <c r="HD206" s="178"/>
      <c r="HE206" s="178"/>
      <c r="HF206" s="178"/>
      <c r="HG206" s="178"/>
      <c r="HH206" s="178"/>
      <c r="HI206" s="178"/>
    </row>
    <row r="207" spans="1:217" s="410" customFormat="1" x14ac:dyDescent="0.2">
      <c r="A207" s="429"/>
      <c r="B207" s="426"/>
      <c r="C207" s="174"/>
      <c r="F207" s="30"/>
      <c r="I207" s="30"/>
      <c r="L207" s="30"/>
      <c r="O207" s="30"/>
      <c r="R207" s="30"/>
      <c r="U207" s="30"/>
      <c r="X207" s="30"/>
      <c r="AA207" s="30"/>
      <c r="AD207" s="30"/>
      <c r="AG207" s="30"/>
      <c r="AJ207" s="30"/>
      <c r="AM207" s="30"/>
      <c r="AP207" s="30"/>
      <c r="AS207" s="30"/>
      <c r="AV207" s="30"/>
      <c r="AY207" s="30"/>
      <c r="BB207" s="30"/>
      <c r="BE207" s="30"/>
      <c r="BH207" s="30"/>
      <c r="BK207" s="30"/>
      <c r="BL207" s="31"/>
      <c r="BM207" s="31"/>
      <c r="BN207" s="31"/>
      <c r="BO207" s="31"/>
      <c r="BP207" s="31"/>
      <c r="BQ207" s="31"/>
      <c r="BR207" s="31"/>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8"/>
      <c r="EM207" s="178"/>
      <c r="EN207" s="178"/>
      <c r="EO207" s="178"/>
      <c r="EP207" s="178"/>
      <c r="EQ207" s="178"/>
      <c r="ER207" s="178"/>
      <c r="ES207" s="178"/>
      <c r="ET207" s="178"/>
      <c r="EU207" s="178"/>
      <c r="EV207" s="178"/>
      <c r="EW207" s="178"/>
      <c r="EX207" s="178"/>
      <c r="EY207" s="178"/>
      <c r="EZ207" s="178"/>
      <c r="FA207" s="178"/>
      <c r="FB207" s="178"/>
      <c r="FC207" s="178"/>
      <c r="FD207" s="178"/>
      <c r="FE207" s="178"/>
      <c r="FF207" s="178"/>
      <c r="FG207" s="178"/>
      <c r="FH207" s="178"/>
      <c r="FI207" s="178"/>
      <c r="FJ207" s="178"/>
      <c r="FK207" s="178"/>
      <c r="FL207" s="178"/>
      <c r="FM207" s="178"/>
      <c r="FN207" s="178"/>
      <c r="FO207" s="178"/>
      <c r="FP207" s="178"/>
      <c r="FQ207" s="178"/>
      <c r="FR207" s="178"/>
      <c r="FS207" s="178"/>
      <c r="FT207" s="178"/>
      <c r="FU207" s="178"/>
      <c r="FV207" s="178"/>
      <c r="FW207" s="178"/>
      <c r="FX207" s="178"/>
      <c r="FY207" s="178"/>
      <c r="FZ207" s="178"/>
      <c r="GA207" s="178"/>
      <c r="GB207" s="178"/>
      <c r="GC207" s="178"/>
      <c r="GD207" s="178"/>
      <c r="GE207" s="178"/>
      <c r="GF207" s="178"/>
      <c r="GG207" s="178"/>
      <c r="GH207" s="178"/>
      <c r="GI207" s="178"/>
      <c r="GJ207" s="178"/>
      <c r="GK207" s="178"/>
      <c r="GL207" s="178"/>
      <c r="GM207" s="178"/>
      <c r="GN207" s="178"/>
      <c r="GO207" s="178"/>
      <c r="GP207" s="178"/>
      <c r="GQ207" s="178"/>
      <c r="GR207" s="178"/>
      <c r="GS207" s="178"/>
      <c r="GT207" s="178"/>
      <c r="GU207" s="178"/>
      <c r="GV207" s="178"/>
      <c r="GW207" s="178"/>
      <c r="GX207" s="178"/>
      <c r="GY207" s="178"/>
      <c r="GZ207" s="178"/>
      <c r="HA207" s="178"/>
      <c r="HB207" s="178"/>
      <c r="HC207" s="178"/>
      <c r="HD207" s="178"/>
      <c r="HE207" s="178"/>
      <c r="HF207" s="178"/>
      <c r="HG207" s="178"/>
      <c r="HH207" s="178"/>
      <c r="HI207" s="178"/>
    </row>
    <row r="208" spans="1:217" s="410" customFormat="1" x14ac:dyDescent="0.2">
      <c r="A208" s="429"/>
      <c r="B208" s="426"/>
      <c r="C208" s="174"/>
      <c r="F208" s="30"/>
      <c r="I208" s="30"/>
      <c r="L208" s="30"/>
      <c r="O208" s="30"/>
      <c r="R208" s="30"/>
      <c r="U208" s="30"/>
      <c r="X208" s="30"/>
      <c r="AA208" s="30"/>
      <c r="AD208" s="30"/>
      <c r="AG208" s="30"/>
      <c r="AJ208" s="30"/>
      <c r="AM208" s="30"/>
      <c r="AP208" s="30"/>
      <c r="AS208" s="30"/>
      <c r="AV208" s="30"/>
      <c r="AY208" s="30"/>
      <c r="BB208" s="30"/>
      <c r="BE208" s="30"/>
      <c r="BH208" s="30"/>
      <c r="BK208" s="30"/>
      <c r="BL208" s="31"/>
      <c r="BM208" s="31"/>
      <c r="BN208" s="31"/>
      <c r="BO208" s="31"/>
      <c r="BP208" s="31"/>
      <c r="BQ208" s="31"/>
      <c r="BR208" s="31"/>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c r="EE208" s="178"/>
      <c r="EF208" s="178"/>
      <c r="EG208" s="178"/>
      <c r="EH208" s="178"/>
      <c r="EI208" s="178"/>
      <c r="EJ208" s="178"/>
      <c r="EK208" s="178"/>
      <c r="EL208" s="178"/>
      <c r="EM208" s="178"/>
      <c r="EN208" s="178"/>
      <c r="EO208" s="178"/>
      <c r="EP208" s="178"/>
      <c r="EQ208" s="178"/>
      <c r="ER208" s="178"/>
      <c r="ES208" s="178"/>
      <c r="ET208" s="178"/>
      <c r="EU208" s="178"/>
      <c r="EV208" s="178"/>
      <c r="EW208" s="178"/>
      <c r="EX208" s="178"/>
      <c r="EY208" s="178"/>
      <c r="EZ208" s="178"/>
      <c r="FA208" s="178"/>
      <c r="FB208" s="178"/>
      <c r="FC208" s="178"/>
      <c r="FD208" s="178"/>
      <c r="FE208" s="178"/>
      <c r="FF208" s="178"/>
      <c r="FG208" s="178"/>
      <c r="FH208" s="178"/>
      <c r="FI208" s="178"/>
      <c r="FJ208" s="178"/>
      <c r="FK208" s="178"/>
      <c r="FL208" s="178"/>
      <c r="FM208" s="178"/>
      <c r="FN208" s="178"/>
      <c r="FO208" s="178"/>
      <c r="FP208" s="178"/>
      <c r="FQ208" s="178"/>
      <c r="FR208" s="178"/>
      <c r="FS208" s="178"/>
      <c r="FT208" s="178"/>
      <c r="FU208" s="178"/>
      <c r="FV208" s="178"/>
      <c r="FW208" s="178"/>
      <c r="FX208" s="178"/>
      <c r="FY208" s="178"/>
      <c r="FZ208" s="178"/>
      <c r="GA208" s="178"/>
      <c r="GB208" s="178"/>
      <c r="GC208" s="178"/>
      <c r="GD208" s="178"/>
      <c r="GE208" s="178"/>
      <c r="GF208" s="178"/>
      <c r="GG208" s="178"/>
      <c r="GH208" s="178"/>
      <c r="GI208" s="178"/>
      <c r="GJ208" s="178"/>
      <c r="GK208" s="178"/>
      <c r="GL208" s="178"/>
      <c r="GM208" s="178"/>
      <c r="GN208" s="178"/>
      <c r="GO208" s="178"/>
      <c r="GP208" s="178"/>
      <c r="GQ208" s="178"/>
      <c r="GR208" s="178"/>
      <c r="GS208" s="178"/>
      <c r="GT208" s="178"/>
      <c r="GU208" s="178"/>
      <c r="GV208" s="178"/>
      <c r="GW208" s="178"/>
      <c r="GX208" s="178"/>
      <c r="GY208" s="178"/>
      <c r="GZ208" s="178"/>
      <c r="HA208" s="178"/>
      <c r="HB208" s="178"/>
      <c r="HC208" s="178"/>
      <c r="HD208" s="178"/>
      <c r="HE208" s="178"/>
      <c r="HF208" s="178"/>
      <c r="HG208" s="178"/>
      <c r="HH208" s="178"/>
      <c r="HI208" s="178"/>
    </row>
    <row r="209" spans="1:217" s="410" customFormat="1" x14ac:dyDescent="0.2">
      <c r="A209" s="429"/>
      <c r="B209" s="426"/>
      <c r="C209" s="174"/>
      <c r="F209" s="30"/>
      <c r="I209" s="30"/>
      <c r="L209" s="30"/>
      <c r="O209" s="30"/>
      <c r="R209" s="30"/>
      <c r="U209" s="30"/>
      <c r="X209" s="30"/>
      <c r="AA209" s="30"/>
      <c r="AD209" s="30"/>
      <c r="AG209" s="30"/>
      <c r="AJ209" s="30"/>
      <c r="AM209" s="30"/>
      <c r="AP209" s="30"/>
      <c r="AS209" s="30"/>
      <c r="AV209" s="30"/>
      <c r="AY209" s="30"/>
      <c r="BB209" s="30"/>
      <c r="BE209" s="30"/>
      <c r="BH209" s="30"/>
      <c r="BK209" s="30"/>
      <c r="BL209" s="31"/>
      <c r="BM209" s="31"/>
      <c r="BN209" s="31"/>
      <c r="BO209" s="31"/>
      <c r="BP209" s="31"/>
      <c r="BQ209" s="31"/>
      <c r="BR209" s="31"/>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c r="EE209" s="178"/>
      <c r="EF209" s="178"/>
      <c r="EG209" s="178"/>
      <c r="EH209" s="178"/>
      <c r="EI209" s="178"/>
      <c r="EJ209" s="178"/>
      <c r="EK209" s="178"/>
      <c r="EL209" s="178"/>
      <c r="EM209" s="178"/>
      <c r="EN209" s="178"/>
      <c r="EO209" s="178"/>
      <c r="EP209" s="178"/>
      <c r="EQ209" s="178"/>
      <c r="ER209" s="178"/>
      <c r="ES209" s="178"/>
      <c r="ET209" s="178"/>
      <c r="EU209" s="178"/>
      <c r="EV209" s="178"/>
      <c r="EW209" s="178"/>
      <c r="EX209" s="178"/>
      <c r="EY209" s="178"/>
      <c r="EZ209" s="178"/>
      <c r="FA209" s="178"/>
      <c r="FB209" s="178"/>
      <c r="FC209" s="178"/>
      <c r="FD209" s="178"/>
      <c r="FE209" s="178"/>
      <c r="FF209" s="178"/>
      <c r="FG209" s="178"/>
      <c r="FH209" s="178"/>
      <c r="FI209" s="178"/>
      <c r="FJ209" s="178"/>
      <c r="FK209" s="178"/>
      <c r="FL209" s="178"/>
      <c r="FM209" s="178"/>
      <c r="FN209" s="178"/>
      <c r="FO209" s="178"/>
      <c r="FP209" s="178"/>
      <c r="FQ209" s="178"/>
      <c r="FR209" s="178"/>
      <c r="FS209" s="178"/>
      <c r="FT209" s="178"/>
      <c r="FU209" s="178"/>
      <c r="FV209" s="178"/>
      <c r="FW209" s="178"/>
      <c r="FX209" s="178"/>
      <c r="FY209" s="178"/>
      <c r="FZ209" s="178"/>
      <c r="GA209" s="178"/>
      <c r="GB209" s="178"/>
      <c r="GC209" s="178"/>
      <c r="GD209" s="178"/>
      <c r="GE209" s="178"/>
      <c r="GF209" s="178"/>
      <c r="GG209" s="178"/>
      <c r="GH209" s="178"/>
      <c r="GI209" s="178"/>
      <c r="GJ209" s="178"/>
      <c r="GK209" s="178"/>
      <c r="GL209" s="178"/>
      <c r="GM209" s="178"/>
      <c r="GN209" s="178"/>
      <c r="GO209" s="178"/>
      <c r="GP209" s="178"/>
      <c r="GQ209" s="178"/>
      <c r="GR209" s="178"/>
      <c r="GS209" s="178"/>
      <c r="GT209" s="178"/>
      <c r="GU209" s="178"/>
      <c r="GV209" s="178"/>
      <c r="GW209" s="178"/>
      <c r="GX209" s="178"/>
      <c r="GY209" s="178"/>
      <c r="GZ209" s="178"/>
      <c r="HA209" s="178"/>
      <c r="HB209" s="178"/>
      <c r="HC209" s="178"/>
      <c r="HD209" s="178"/>
      <c r="HE209" s="178"/>
      <c r="HF209" s="178"/>
      <c r="HG209" s="178"/>
      <c r="HH209" s="178"/>
      <c r="HI209" s="178"/>
    </row>
    <row r="210" spans="1:217" s="410" customFormat="1" x14ac:dyDescent="0.2">
      <c r="A210" s="429"/>
      <c r="B210" s="426"/>
      <c r="C210" s="174"/>
      <c r="F210" s="30"/>
      <c r="I210" s="30"/>
      <c r="L210" s="30"/>
      <c r="O210" s="30"/>
      <c r="R210" s="30"/>
      <c r="U210" s="30"/>
      <c r="X210" s="30"/>
      <c r="AA210" s="30"/>
      <c r="AD210" s="30"/>
      <c r="AG210" s="30"/>
      <c r="AJ210" s="30"/>
      <c r="AM210" s="30"/>
      <c r="AP210" s="30"/>
      <c r="AS210" s="30"/>
      <c r="AV210" s="30"/>
      <c r="AY210" s="30"/>
      <c r="BB210" s="30"/>
      <c r="BE210" s="30"/>
      <c r="BH210" s="30"/>
      <c r="BK210" s="30"/>
      <c r="BL210" s="31"/>
      <c r="BM210" s="31"/>
      <c r="BN210" s="31"/>
      <c r="BO210" s="31"/>
      <c r="BP210" s="31"/>
      <c r="BQ210" s="31"/>
      <c r="BR210" s="31"/>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c r="EE210" s="178"/>
      <c r="EF210" s="178"/>
      <c r="EG210" s="178"/>
      <c r="EH210" s="178"/>
      <c r="EI210" s="178"/>
      <c r="EJ210" s="178"/>
      <c r="EK210" s="178"/>
      <c r="EL210" s="178"/>
      <c r="EM210" s="178"/>
      <c r="EN210" s="178"/>
      <c r="EO210" s="178"/>
      <c r="EP210" s="178"/>
      <c r="EQ210" s="178"/>
      <c r="ER210" s="178"/>
      <c r="ES210" s="178"/>
      <c r="ET210" s="178"/>
      <c r="EU210" s="178"/>
      <c r="EV210" s="178"/>
      <c r="EW210" s="178"/>
      <c r="EX210" s="178"/>
      <c r="EY210" s="178"/>
      <c r="EZ210" s="178"/>
      <c r="FA210" s="178"/>
      <c r="FB210" s="178"/>
      <c r="FC210" s="178"/>
      <c r="FD210" s="178"/>
      <c r="FE210" s="178"/>
      <c r="FF210" s="178"/>
      <c r="FG210" s="178"/>
      <c r="FH210" s="178"/>
      <c r="FI210" s="178"/>
      <c r="FJ210" s="178"/>
      <c r="FK210" s="178"/>
      <c r="FL210" s="178"/>
      <c r="FM210" s="178"/>
      <c r="FN210" s="178"/>
      <c r="FO210" s="178"/>
      <c r="FP210" s="178"/>
      <c r="FQ210" s="178"/>
      <c r="FR210" s="178"/>
      <c r="FS210" s="178"/>
      <c r="FT210" s="178"/>
      <c r="FU210" s="178"/>
      <c r="FV210" s="178"/>
      <c r="FW210" s="178"/>
      <c r="FX210" s="178"/>
      <c r="FY210" s="178"/>
      <c r="FZ210" s="178"/>
      <c r="GA210" s="178"/>
      <c r="GB210" s="178"/>
      <c r="GC210" s="178"/>
      <c r="GD210" s="178"/>
      <c r="GE210" s="178"/>
      <c r="GF210" s="178"/>
      <c r="GG210" s="178"/>
      <c r="GH210" s="178"/>
      <c r="GI210" s="178"/>
      <c r="GJ210" s="178"/>
      <c r="GK210" s="178"/>
      <c r="GL210" s="178"/>
      <c r="GM210" s="178"/>
      <c r="GN210" s="178"/>
      <c r="GO210" s="178"/>
      <c r="GP210" s="178"/>
      <c r="GQ210" s="178"/>
      <c r="GR210" s="178"/>
      <c r="GS210" s="178"/>
      <c r="GT210" s="178"/>
      <c r="GU210" s="178"/>
      <c r="GV210" s="178"/>
      <c r="GW210" s="178"/>
      <c r="GX210" s="178"/>
      <c r="GY210" s="178"/>
      <c r="GZ210" s="178"/>
      <c r="HA210" s="178"/>
      <c r="HB210" s="178"/>
      <c r="HC210" s="178"/>
      <c r="HD210" s="178"/>
      <c r="HE210" s="178"/>
      <c r="HF210" s="178"/>
      <c r="HG210" s="178"/>
      <c r="HH210" s="178"/>
      <c r="HI210" s="178"/>
    </row>
    <row r="211" spans="1:217" s="410" customFormat="1" x14ac:dyDescent="0.2">
      <c r="A211" s="429"/>
      <c r="B211" s="426"/>
      <c r="C211" s="174"/>
      <c r="F211" s="30"/>
      <c r="I211" s="30"/>
      <c r="L211" s="30"/>
      <c r="O211" s="30"/>
      <c r="R211" s="30"/>
      <c r="U211" s="30"/>
      <c r="X211" s="30"/>
      <c r="AA211" s="30"/>
      <c r="AD211" s="30"/>
      <c r="AG211" s="30"/>
      <c r="AJ211" s="30"/>
      <c r="AM211" s="30"/>
      <c r="AP211" s="30"/>
      <c r="AS211" s="30"/>
      <c r="AV211" s="30"/>
      <c r="AY211" s="30"/>
      <c r="BB211" s="30"/>
      <c r="BE211" s="30"/>
      <c r="BH211" s="30"/>
      <c r="BK211" s="30"/>
      <c r="BL211" s="31"/>
      <c r="BM211" s="31"/>
      <c r="BN211" s="31"/>
      <c r="BO211" s="31"/>
      <c r="BP211" s="31"/>
      <c r="BQ211" s="31"/>
      <c r="BR211" s="31"/>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c r="EE211" s="178"/>
      <c r="EF211" s="178"/>
      <c r="EG211" s="178"/>
      <c r="EH211" s="178"/>
      <c r="EI211" s="178"/>
      <c r="EJ211" s="178"/>
      <c r="EK211" s="178"/>
      <c r="EL211" s="178"/>
      <c r="EM211" s="178"/>
      <c r="EN211" s="178"/>
      <c r="EO211" s="178"/>
      <c r="EP211" s="178"/>
      <c r="EQ211" s="178"/>
      <c r="ER211" s="178"/>
      <c r="ES211" s="178"/>
      <c r="ET211" s="178"/>
      <c r="EU211" s="178"/>
      <c r="EV211" s="178"/>
      <c r="EW211" s="178"/>
      <c r="EX211" s="178"/>
      <c r="EY211" s="178"/>
      <c r="EZ211" s="178"/>
      <c r="FA211" s="178"/>
      <c r="FB211" s="178"/>
      <c r="FC211" s="178"/>
      <c r="FD211" s="178"/>
      <c r="FE211" s="178"/>
      <c r="FF211" s="178"/>
      <c r="FG211" s="178"/>
      <c r="FH211" s="178"/>
      <c r="FI211" s="178"/>
      <c r="FJ211" s="178"/>
      <c r="FK211" s="178"/>
      <c r="FL211" s="178"/>
      <c r="FM211" s="178"/>
      <c r="FN211" s="178"/>
      <c r="FO211" s="178"/>
      <c r="FP211" s="178"/>
      <c r="FQ211" s="178"/>
      <c r="FR211" s="178"/>
      <c r="FS211" s="178"/>
      <c r="FT211" s="178"/>
      <c r="FU211" s="178"/>
      <c r="FV211" s="178"/>
      <c r="FW211" s="178"/>
      <c r="FX211" s="178"/>
      <c r="FY211" s="178"/>
      <c r="FZ211" s="178"/>
      <c r="GA211" s="178"/>
      <c r="GB211" s="178"/>
      <c r="GC211" s="178"/>
      <c r="GD211" s="178"/>
      <c r="GE211" s="178"/>
      <c r="GF211" s="178"/>
      <c r="GG211" s="178"/>
      <c r="GH211" s="178"/>
      <c r="GI211" s="178"/>
      <c r="GJ211" s="178"/>
      <c r="GK211" s="178"/>
      <c r="GL211" s="178"/>
      <c r="GM211" s="178"/>
      <c r="GN211" s="178"/>
      <c r="GO211" s="178"/>
      <c r="GP211" s="178"/>
      <c r="GQ211" s="178"/>
      <c r="GR211" s="178"/>
      <c r="GS211" s="178"/>
      <c r="GT211" s="178"/>
      <c r="GU211" s="178"/>
      <c r="GV211" s="178"/>
      <c r="GW211" s="178"/>
      <c r="GX211" s="178"/>
      <c r="GY211" s="178"/>
      <c r="GZ211" s="178"/>
      <c r="HA211" s="178"/>
      <c r="HB211" s="178"/>
      <c r="HC211" s="178"/>
      <c r="HD211" s="178"/>
      <c r="HE211" s="178"/>
      <c r="HF211" s="178"/>
      <c r="HG211" s="178"/>
      <c r="HH211" s="178"/>
      <c r="HI211" s="178"/>
    </row>
    <row r="212" spans="1:217" s="410" customFormat="1" x14ac:dyDescent="0.2">
      <c r="A212" s="429"/>
      <c r="B212" s="426"/>
      <c r="C212" s="174"/>
      <c r="F212" s="30"/>
      <c r="I212" s="30"/>
      <c r="L212" s="30"/>
      <c r="O212" s="30"/>
      <c r="R212" s="30"/>
      <c r="U212" s="30"/>
      <c r="X212" s="30"/>
      <c r="AA212" s="30"/>
      <c r="AD212" s="30"/>
      <c r="AG212" s="30"/>
      <c r="AJ212" s="30"/>
      <c r="AM212" s="30"/>
      <c r="AP212" s="30"/>
      <c r="AS212" s="30"/>
      <c r="AV212" s="30"/>
      <c r="AY212" s="30"/>
      <c r="BB212" s="30"/>
      <c r="BE212" s="30"/>
      <c r="BH212" s="30"/>
      <c r="BK212" s="30"/>
      <c r="BL212" s="31"/>
      <c r="BM212" s="31"/>
      <c r="BN212" s="31"/>
      <c r="BO212" s="31"/>
      <c r="BP212" s="31"/>
      <c r="BQ212" s="31"/>
      <c r="BR212" s="31"/>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c r="EE212" s="178"/>
      <c r="EF212" s="178"/>
      <c r="EG212" s="178"/>
      <c r="EH212" s="178"/>
      <c r="EI212" s="178"/>
      <c r="EJ212" s="178"/>
      <c r="EK212" s="178"/>
      <c r="EL212" s="178"/>
      <c r="EM212" s="178"/>
      <c r="EN212" s="178"/>
      <c r="EO212" s="178"/>
      <c r="EP212" s="178"/>
      <c r="EQ212" s="178"/>
      <c r="ER212" s="178"/>
      <c r="ES212" s="178"/>
      <c r="ET212" s="178"/>
      <c r="EU212" s="178"/>
      <c r="EV212" s="178"/>
      <c r="EW212" s="178"/>
      <c r="EX212" s="178"/>
      <c r="EY212" s="178"/>
      <c r="EZ212" s="178"/>
      <c r="FA212" s="178"/>
      <c r="FB212" s="178"/>
      <c r="FC212" s="178"/>
      <c r="FD212" s="178"/>
      <c r="FE212" s="178"/>
      <c r="FF212" s="178"/>
      <c r="FG212" s="178"/>
      <c r="FH212" s="178"/>
      <c r="FI212" s="178"/>
      <c r="FJ212" s="178"/>
      <c r="FK212" s="178"/>
      <c r="FL212" s="178"/>
      <c r="FM212" s="178"/>
      <c r="FN212" s="178"/>
      <c r="FO212" s="178"/>
      <c r="FP212" s="178"/>
      <c r="FQ212" s="178"/>
      <c r="FR212" s="178"/>
      <c r="FS212" s="178"/>
      <c r="FT212" s="178"/>
      <c r="FU212" s="178"/>
      <c r="FV212" s="178"/>
      <c r="FW212" s="178"/>
      <c r="FX212" s="178"/>
      <c r="FY212" s="178"/>
      <c r="FZ212" s="178"/>
      <c r="GA212" s="178"/>
      <c r="GB212" s="178"/>
      <c r="GC212" s="178"/>
      <c r="GD212" s="178"/>
      <c r="GE212" s="178"/>
      <c r="GF212" s="178"/>
      <c r="GG212" s="178"/>
      <c r="GH212" s="178"/>
      <c r="GI212" s="178"/>
      <c r="GJ212" s="178"/>
      <c r="GK212" s="178"/>
      <c r="GL212" s="178"/>
      <c r="GM212" s="178"/>
      <c r="GN212" s="178"/>
      <c r="GO212" s="178"/>
      <c r="GP212" s="178"/>
      <c r="GQ212" s="178"/>
      <c r="GR212" s="178"/>
      <c r="GS212" s="178"/>
      <c r="GT212" s="178"/>
      <c r="GU212" s="178"/>
      <c r="GV212" s="178"/>
      <c r="GW212" s="178"/>
      <c r="GX212" s="178"/>
      <c r="GY212" s="178"/>
      <c r="GZ212" s="178"/>
      <c r="HA212" s="178"/>
      <c r="HB212" s="178"/>
      <c r="HC212" s="178"/>
      <c r="HD212" s="178"/>
      <c r="HE212" s="178"/>
      <c r="HF212" s="178"/>
      <c r="HG212" s="178"/>
      <c r="HH212" s="178"/>
      <c r="HI212" s="178"/>
    </row>
    <row r="213" spans="1:217" s="410" customFormat="1" x14ac:dyDescent="0.2">
      <c r="A213" s="429"/>
      <c r="B213" s="426"/>
      <c r="C213" s="174"/>
      <c r="F213" s="30"/>
      <c r="I213" s="30"/>
      <c r="L213" s="30"/>
      <c r="O213" s="30"/>
      <c r="R213" s="30"/>
      <c r="U213" s="30"/>
      <c r="X213" s="30"/>
      <c r="AA213" s="30"/>
      <c r="AD213" s="30"/>
      <c r="AG213" s="30"/>
      <c r="AJ213" s="30"/>
      <c r="AM213" s="30"/>
      <c r="AP213" s="30"/>
      <c r="AS213" s="30"/>
      <c r="AV213" s="30"/>
      <c r="AY213" s="30"/>
      <c r="BB213" s="30"/>
      <c r="BE213" s="30"/>
      <c r="BH213" s="30"/>
      <c r="BK213" s="30"/>
      <c r="BL213" s="31"/>
      <c r="BM213" s="31"/>
      <c r="BN213" s="31"/>
      <c r="BO213" s="31"/>
      <c r="BP213" s="31"/>
      <c r="BQ213" s="31"/>
      <c r="BR213" s="31"/>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c r="EE213" s="178"/>
      <c r="EF213" s="178"/>
      <c r="EG213" s="178"/>
      <c r="EH213" s="178"/>
      <c r="EI213" s="178"/>
      <c r="EJ213" s="178"/>
      <c r="EK213" s="178"/>
      <c r="EL213" s="178"/>
      <c r="EM213" s="178"/>
      <c r="EN213" s="178"/>
      <c r="EO213" s="178"/>
      <c r="EP213" s="178"/>
      <c r="EQ213" s="178"/>
      <c r="ER213" s="178"/>
      <c r="ES213" s="178"/>
      <c r="ET213" s="178"/>
      <c r="EU213" s="178"/>
      <c r="EV213" s="178"/>
      <c r="EW213" s="178"/>
      <c r="EX213" s="178"/>
      <c r="EY213" s="178"/>
      <c r="EZ213" s="178"/>
      <c r="FA213" s="178"/>
      <c r="FB213" s="178"/>
      <c r="FC213" s="178"/>
      <c r="FD213" s="178"/>
      <c r="FE213" s="178"/>
      <c r="FF213" s="178"/>
      <c r="FG213" s="178"/>
      <c r="FH213" s="178"/>
      <c r="FI213" s="178"/>
      <c r="FJ213" s="178"/>
      <c r="FK213" s="178"/>
      <c r="FL213" s="178"/>
      <c r="FM213" s="178"/>
      <c r="FN213" s="178"/>
      <c r="FO213" s="178"/>
      <c r="FP213" s="178"/>
      <c r="FQ213" s="178"/>
      <c r="FR213" s="178"/>
      <c r="FS213" s="178"/>
      <c r="FT213" s="178"/>
      <c r="FU213" s="178"/>
      <c r="FV213" s="178"/>
      <c r="FW213" s="178"/>
      <c r="FX213" s="178"/>
      <c r="FY213" s="178"/>
      <c r="FZ213" s="178"/>
      <c r="GA213" s="178"/>
      <c r="GB213" s="178"/>
      <c r="GC213" s="178"/>
      <c r="GD213" s="178"/>
      <c r="GE213" s="178"/>
      <c r="GF213" s="178"/>
      <c r="GG213" s="178"/>
      <c r="GH213" s="178"/>
      <c r="GI213" s="178"/>
      <c r="GJ213" s="178"/>
      <c r="GK213" s="178"/>
      <c r="GL213" s="178"/>
      <c r="GM213" s="178"/>
      <c r="GN213" s="178"/>
      <c r="GO213" s="178"/>
      <c r="GP213" s="178"/>
      <c r="GQ213" s="178"/>
      <c r="GR213" s="178"/>
      <c r="GS213" s="178"/>
      <c r="GT213" s="178"/>
      <c r="GU213" s="178"/>
      <c r="GV213" s="178"/>
      <c r="GW213" s="178"/>
      <c r="GX213" s="178"/>
      <c r="GY213" s="178"/>
      <c r="GZ213" s="178"/>
      <c r="HA213" s="178"/>
      <c r="HB213" s="178"/>
      <c r="HC213" s="178"/>
      <c r="HD213" s="178"/>
      <c r="HE213" s="178"/>
      <c r="HF213" s="178"/>
      <c r="HG213" s="178"/>
      <c r="HH213" s="178"/>
      <c r="HI213" s="178"/>
    </row>
    <row r="214" spans="1:217" s="410" customFormat="1" x14ac:dyDescent="0.2">
      <c r="A214" s="429"/>
      <c r="B214" s="426"/>
      <c r="C214" s="174"/>
      <c r="F214" s="30"/>
      <c r="I214" s="30"/>
      <c r="L214" s="30"/>
      <c r="O214" s="30"/>
      <c r="R214" s="30"/>
      <c r="U214" s="30"/>
      <c r="X214" s="30"/>
      <c r="AA214" s="30"/>
      <c r="AD214" s="30"/>
      <c r="AG214" s="30"/>
      <c r="AJ214" s="30"/>
      <c r="AM214" s="30"/>
      <c r="AP214" s="30"/>
      <c r="AS214" s="30"/>
      <c r="AV214" s="30"/>
      <c r="AY214" s="30"/>
      <c r="BB214" s="30"/>
      <c r="BE214" s="30"/>
      <c r="BH214" s="30"/>
      <c r="BK214" s="30"/>
      <c r="BL214" s="31"/>
      <c r="BM214" s="31"/>
      <c r="BN214" s="31"/>
      <c r="BO214" s="31"/>
      <c r="BP214" s="31"/>
      <c r="BQ214" s="31"/>
      <c r="BR214" s="31"/>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c r="EE214" s="178"/>
      <c r="EF214" s="178"/>
      <c r="EG214" s="178"/>
      <c r="EH214" s="178"/>
      <c r="EI214" s="178"/>
      <c r="EJ214" s="178"/>
      <c r="EK214" s="178"/>
      <c r="EL214" s="178"/>
      <c r="EM214" s="178"/>
      <c r="EN214" s="178"/>
      <c r="EO214" s="178"/>
      <c r="EP214" s="178"/>
      <c r="EQ214" s="178"/>
      <c r="ER214" s="178"/>
      <c r="ES214" s="178"/>
      <c r="ET214" s="178"/>
      <c r="EU214" s="178"/>
      <c r="EV214" s="178"/>
      <c r="EW214" s="178"/>
      <c r="EX214" s="178"/>
      <c r="EY214" s="178"/>
      <c r="EZ214" s="178"/>
      <c r="FA214" s="178"/>
      <c r="FB214" s="178"/>
      <c r="FC214" s="178"/>
      <c r="FD214" s="178"/>
      <c r="FE214" s="178"/>
      <c r="FF214" s="178"/>
      <c r="FG214" s="178"/>
      <c r="FH214" s="178"/>
      <c r="FI214" s="178"/>
      <c r="FJ214" s="178"/>
      <c r="FK214" s="178"/>
      <c r="FL214" s="178"/>
      <c r="FM214" s="178"/>
      <c r="FN214" s="178"/>
      <c r="FO214" s="178"/>
      <c r="FP214" s="178"/>
      <c r="FQ214" s="178"/>
      <c r="FR214" s="178"/>
      <c r="FS214" s="178"/>
      <c r="FT214" s="178"/>
      <c r="FU214" s="178"/>
      <c r="FV214" s="178"/>
      <c r="FW214" s="178"/>
      <c r="FX214" s="178"/>
      <c r="FY214" s="178"/>
      <c r="FZ214" s="178"/>
      <c r="GA214" s="178"/>
      <c r="GB214" s="178"/>
      <c r="GC214" s="178"/>
      <c r="GD214" s="178"/>
      <c r="GE214" s="178"/>
      <c r="GF214" s="178"/>
      <c r="GG214" s="178"/>
      <c r="GH214" s="178"/>
      <c r="GI214" s="178"/>
      <c r="GJ214" s="178"/>
      <c r="GK214" s="178"/>
      <c r="GL214" s="178"/>
      <c r="GM214" s="178"/>
      <c r="GN214" s="178"/>
      <c r="GO214" s="178"/>
      <c r="GP214" s="178"/>
      <c r="GQ214" s="178"/>
      <c r="GR214" s="178"/>
      <c r="GS214" s="178"/>
      <c r="GT214" s="178"/>
      <c r="GU214" s="178"/>
      <c r="GV214" s="178"/>
      <c r="GW214" s="178"/>
      <c r="GX214" s="178"/>
      <c r="GY214" s="178"/>
      <c r="GZ214" s="178"/>
      <c r="HA214" s="178"/>
      <c r="HB214" s="178"/>
      <c r="HC214" s="178"/>
      <c r="HD214" s="178"/>
      <c r="HE214" s="178"/>
      <c r="HF214" s="178"/>
      <c r="HG214" s="178"/>
      <c r="HH214" s="178"/>
      <c r="HI214" s="178"/>
    </row>
    <row r="215" spans="1:217" s="410" customFormat="1" x14ac:dyDescent="0.2">
      <c r="A215" s="429"/>
      <c r="B215" s="426"/>
      <c r="C215" s="174"/>
      <c r="F215" s="30"/>
      <c r="I215" s="30"/>
      <c r="L215" s="30"/>
      <c r="O215" s="30"/>
      <c r="R215" s="30"/>
      <c r="U215" s="30"/>
      <c r="X215" s="30"/>
      <c r="AA215" s="30"/>
      <c r="AD215" s="30"/>
      <c r="AG215" s="30"/>
      <c r="AJ215" s="30"/>
      <c r="AM215" s="30"/>
      <c r="AP215" s="30"/>
      <c r="AS215" s="30"/>
      <c r="AV215" s="30"/>
      <c r="AY215" s="30"/>
      <c r="BB215" s="30"/>
      <c r="BE215" s="30"/>
      <c r="BH215" s="30"/>
      <c r="BK215" s="30"/>
      <c r="BL215" s="31"/>
      <c r="BM215" s="31"/>
      <c r="BN215" s="31"/>
      <c r="BO215" s="31"/>
      <c r="BP215" s="31"/>
      <c r="BQ215" s="31"/>
      <c r="BR215" s="31"/>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c r="EE215" s="178"/>
      <c r="EF215" s="178"/>
      <c r="EG215" s="178"/>
      <c r="EH215" s="178"/>
      <c r="EI215" s="178"/>
      <c r="EJ215" s="178"/>
      <c r="EK215" s="178"/>
      <c r="EL215" s="178"/>
      <c r="EM215" s="178"/>
      <c r="EN215" s="178"/>
      <c r="EO215" s="178"/>
      <c r="EP215" s="178"/>
      <c r="EQ215" s="178"/>
      <c r="ER215" s="178"/>
      <c r="ES215" s="178"/>
      <c r="ET215" s="178"/>
      <c r="EU215" s="178"/>
      <c r="EV215" s="178"/>
      <c r="EW215" s="178"/>
      <c r="EX215" s="178"/>
      <c r="EY215" s="178"/>
      <c r="EZ215" s="178"/>
      <c r="FA215" s="178"/>
      <c r="FB215" s="178"/>
      <c r="FC215" s="178"/>
      <c r="FD215" s="178"/>
      <c r="FE215" s="178"/>
      <c r="FF215" s="178"/>
      <c r="FG215" s="178"/>
      <c r="FH215" s="178"/>
      <c r="FI215" s="178"/>
      <c r="FJ215" s="178"/>
      <c r="FK215" s="178"/>
      <c r="FL215" s="178"/>
      <c r="FM215" s="178"/>
      <c r="FN215" s="178"/>
      <c r="FO215" s="178"/>
      <c r="FP215" s="178"/>
      <c r="FQ215" s="178"/>
      <c r="FR215" s="178"/>
      <c r="FS215" s="178"/>
      <c r="FT215" s="178"/>
      <c r="FU215" s="178"/>
      <c r="FV215" s="178"/>
      <c r="FW215" s="178"/>
      <c r="FX215" s="178"/>
      <c r="FY215" s="178"/>
      <c r="FZ215" s="178"/>
      <c r="GA215" s="178"/>
      <c r="GB215" s="178"/>
      <c r="GC215" s="178"/>
      <c r="GD215" s="178"/>
      <c r="GE215" s="178"/>
      <c r="GF215" s="178"/>
      <c r="GG215" s="178"/>
      <c r="GH215" s="178"/>
      <c r="GI215" s="178"/>
      <c r="GJ215" s="178"/>
      <c r="GK215" s="178"/>
      <c r="GL215" s="178"/>
      <c r="GM215" s="178"/>
      <c r="GN215" s="178"/>
      <c r="GO215" s="178"/>
      <c r="GP215" s="178"/>
      <c r="GQ215" s="178"/>
      <c r="GR215" s="178"/>
      <c r="GS215" s="178"/>
      <c r="GT215" s="178"/>
      <c r="GU215" s="178"/>
      <c r="GV215" s="178"/>
      <c r="GW215" s="178"/>
      <c r="GX215" s="178"/>
      <c r="GY215" s="178"/>
      <c r="GZ215" s="178"/>
      <c r="HA215" s="178"/>
      <c r="HB215" s="178"/>
      <c r="HC215" s="178"/>
      <c r="HD215" s="178"/>
      <c r="HE215" s="178"/>
      <c r="HF215" s="178"/>
      <c r="HG215" s="178"/>
      <c r="HH215" s="178"/>
      <c r="HI215" s="178"/>
    </row>
    <row r="216" spans="1:217" s="410" customFormat="1" x14ac:dyDescent="0.2">
      <c r="A216" s="429"/>
      <c r="B216" s="426"/>
      <c r="C216" s="174"/>
      <c r="F216" s="30"/>
      <c r="I216" s="30"/>
      <c r="L216" s="30"/>
      <c r="O216" s="30"/>
      <c r="R216" s="30"/>
      <c r="U216" s="30"/>
      <c r="X216" s="30"/>
      <c r="AA216" s="30"/>
      <c r="AD216" s="30"/>
      <c r="AG216" s="30"/>
      <c r="AJ216" s="30"/>
      <c r="AM216" s="30"/>
      <c r="AP216" s="30"/>
      <c r="AS216" s="30"/>
      <c r="AV216" s="30"/>
      <c r="AY216" s="30"/>
      <c r="BB216" s="30"/>
      <c r="BE216" s="30"/>
      <c r="BH216" s="30"/>
      <c r="BK216" s="30"/>
      <c r="BL216" s="31"/>
      <c r="BM216" s="31"/>
      <c r="BN216" s="31"/>
      <c r="BO216" s="31"/>
      <c r="BP216" s="31"/>
      <c r="BQ216" s="31"/>
      <c r="BR216" s="31"/>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c r="EE216" s="178"/>
      <c r="EF216" s="178"/>
      <c r="EG216" s="178"/>
      <c r="EH216" s="178"/>
      <c r="EI216" s="178"/>
      <c r="EJ216" s="178"/>
      <c r="EK216" s="178"/>
      <c r="EL216" s="178"/>
      <c r="EM216" s="178"/>
      <c r="EN216" s="178"/>
      <c r="EO216" s="178"/>
      <c r="EP216" s="178"/>
      <c r="EQ216" s="178"/>
      <c r="ER216" s="178"/>
      <c r="ES216" s="178"/>
      <c r="ET216" s="178"/>
      <c r="EU216" s="178"/>
      <c r="EV216" s="178"/>
      <c r="EW216" s="178"/>
      <c r="EX216" s="178"/>
      <c r="EY216" s="178"/>
      <c r="EZ216" s="178"/>
      <c r="FA216" s="178"/>
      <c r="FB216" s="178"/>
      <c r="FC216" s="178"/>
      <c r="FD216" s="178"/>
      <c r="FE216" s="178"/>
      <c r="FF216" s="178"/>
      <c r="FG216" s="178"/>
      <c r="FH216" s="178"/>
      <c r="FI216" s="178"/>
      <c r="FJ216" s="178"/>
      <c r="FK216" s="178"/>
      <c r="FL216" s="178"/>
      <c r="FM216" s="178"/>
      <c r="FN216" s="178"/>
      <c r="FO216" s="178"/>
      <c r="FP216" s="178"/>
      <c r="FQ216" s="178"/>
      <c r="FR216" s="178"/>
      <c r="FS216" s="178"/>
      <c r="FT216" s="178"/>
      <c r="FU216" s="178"/>
      <c r="FV216" s="178"/>
      <c r="FW216" s="178"/>
      <c r="FX216" s="178"/>
      <c r="FY216" s="178"/>
      <c r="FZ216" s="178"/>
      <c r="GA216" s="178"/>
      <c r="GB216" s="178"/>
      <c r="GC216" s="178"/>
      <c r="GD216" s="178"/>
      <c r="GE216" s="178"/>
      <c r="GF216" s="178"/>
      <c r="GG216" s="178"/>
      <c r="GH216" s="178"/>
      <c r="GI216" s="178"/>
      <c r="GJ216" s="178"/>
      <c r="GK216" s="178"/>
      <c r="GL216" s="178"/>
      <c r="GM216" s="178"/>
      <c r="GN216" s="178"/>
      <c r="GO216" s="178"/>
      <c r="GP216" s="178"/>
      <c r="GQ216" s="178"/>
      <c r="GR216" s="178"/>
      <c r="GS216" s="178"/>
      <c r="GT216" s="178"/>
      <c r="GU216" s="178"/>
      <c r="GV216" s="178"/>
      <c r="GW216" s="178"/>
      <c r="GX216" s="178"/>
      <c r="GY216" s="178"/>
      <c r="GZ216" s="178"/>
      <c r="HA216" s="178"/>
      <c r="HB216" s="178"/>
      <c r="HC216" s="178"/>
      <c r="HD216" s="178"/>
      <c r="HE216" s="178"/>
      <c r="HF216" s="178"/>
      <c r="HG216" s="178"/>
      <c r="HH216" s="178"/>
      <c r="HI216" s="178"/>
    </row>
    <row r="217" spans="1:217" s="410" customFormat="1" x14ac:dyDescent="0.2">
      <c r="A217" s="429"/>
      <c r="B217" s="426"/>
      <c r="C217" s="174"/>
      <c r="F217" s="30"/>
      <c r="I217" s="30"/>
      <c r="L217" s="30"/>
      <c r="O217" s="30"/>
      <c r="R217" s="30"/>
      <c r="U217" s="30"/>
      <c r="X217" s="30"/>
      <c r="AA217" s="30"/>
      <c r="AD217" s="30"/>
      <c r="AG217" s="30"/>
      <c r="AJ217" s="30"/>
      <c r="AM217" s="30"/>
      <c r="AP217" s="30"/>
      <c r="AS217" s="30"/>
      <c r="AV217" s="30"/>
      <c r="AY217" s="30"/>
      <c r="BB217" s="30"/>
      <c r="BE217" s="30"/>
      <c r="BH217" s="30"/>
      <c r="BK217" s="30"/>
      <c r="BL217" s="31"/>
      <c r="BM217" s="31"/>
      <c r="BN217" s="31"/>
      <c r="BO217" s="31"/>
      <c r="BP217" s="31"/>
      <c r="BQ217" s="31"/>
      <c r="BR217" s="31"/>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c r="EE217" s="178"/>
      <c r="EF217" s="178"/>
      <c r="EG217" s="178"/>
      <c r="EH217" s="178"/>
      <c r="EI217" s="178"/>
      <c r="EJ217" s="178"/>
      <c r="EK217" s="178"/>
      <c r="EL217" s="178"/>
      <c r="EM217" s="178"/>
      <c r="EN217" s="178"/>
      <c r="EO217" s="178"/>
      <c r="EP217" s="178"/>
      <c r="EQ217" s="178"/>
      <c r="ER217" s="178"/>
      <c r="ES217" s="178"/>
      <c r="ET217" s="178"/>
      <c r="EU217" s="178"/>
      <c r="EV217" s="178"/>
      <c r="EW217" s="178"/>
      <c r="EX217" s="178"/>
      <c r="EY217" s="178"/>
      <c r="EZ217" s="178"/>
      <c r="FA217" s="178"/>
      <c r="FB217" s="178"/>
      <c r="FC217" s="178"/>
      <c r="FD217" s="178"/>
      <c r="FE217" s="178"/>
      <c r="FF217" s="178"/>
      <c r="FG217" s="178"/>
      <c r="FH217" s="178"/>
      <c r="FI217" s="178"/>
      <c r="FJ217" s="178"/>
      <c r="FK217" s="178"/>
      <c r="FL217" s="178"/>
      <c r="FM217" s="178"/>
      <c r="FN217" s="178"/>
      <c r="FO217" s="178"/>
      <c r="FP217" s="178"/>
      <c r="FQ217" s="178"/>
      <c r="FR217" s="178"/>
      <c r="FS217" s="178"/>
      <c r="FT217" s="178"/>
      <c r="FU217" s="178"/>
      <c r="FV217" s="178"/>
      <c r="FW217" s="178"/>
      <c r="FX217" s="178"/>
      <c r="FY217" s="178"/>
      <c r="FZ217" s="178"/>
      <c r="GA217" s="178"/>
      <c r="GB217" s="178"/>
      <c r="GC217" s="178"/>
      <c r="GD217" s="178"/>
      <c r="GE217" s="178"/>
      <c r="GF217" s="178"/>
      <c r="GG217" s="178"/>
      <c r="GH217" s="178"/>
      <c r="GI217" s="178"/>
      <c r="GJ217" s="178"/>
      <c r="GK217" s="178"/>
      <c r="GL217" s="178"/>
      <c r="GM217" s="178"/>
      <c r="GN217" s="178"/>
      <c r="GO217" s="178"/>
      <c r="GP217" s="178"/>
      <c r="GQ217" s="178"/>
      <c r="GR217" s="178"/>
      <c r="GS217" s="178"/>
      <c r="GT217" s="178"/>
      <c r="GU217" s="178"/>
      <c r="GV217" s="178"/>
      <c r="GW217" s="178"/>
      <c r="GX217" s="178"/>
      <c r="GY217" s="178"/>
      <c r="GZ217" s="178"/>
      <c r="HA217" s="178"/>
      <c r="HB217" s="178"/>
      <c r="HC217" s="178"/>
      <c r="HD217" s="178"/>
      <c r="HE217" s="178"/>
      <c r="HF217" s="178"/>
      <c r="HG217" s="178"/>
      <c r="HH217" s="178"/>
      <c r="HI217" s="178"/>
    </row>
    <row r="218" spans="1:217" s="410" customFormat="1" x14ac:dyDescent="0.2">
      <c r="A218" s="429"/>
      <c r="B218" s="426"/>
      <c r="C218" s="174"/>
      <c r="F218" s="30"/>
      <c r="I218" s="30"/>
      <c r="L218" s="30"/>
      <c r="O218" s="30"/>
      <c r="R218" s="30"/>
      <c r="U218" s="30"/>
      <c r="X218" s="30"/>
      <c r="AA218" s="30"/>
      <c r="AD218" s="30"/>
      <c r="AG218" s="30"/>
      <c r="AJ218" s="30"/>
      <c r="AM218" s="30"/>
      <c r="AP218" s="30"/>
      <c r="AS218" s="30"/>
      <c r="AV218" s="30"/>
      <c r="AY218" s="30"/>
      <c r="BB218" s="30"/>
      <c r="BE218" s="30"/>
      <c r="BH218" s="30"/>
      <c r="BK218" s="30"/>
      <c r="BL218" s="31"/>
      <c r="BM218" s="31"/>
      <c r="BN218" s="31"/>
      <c r="BO218" s="31"/>
      <c r="BP218" s="31"/>
      <c r="BQ218" s="31"/>
      <c r="BR218" s="31"/>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c r="EE218" s="178"/>
      <c r="EF218" s="178"/>
      <c r="EG218" s="178"/>
      <c r="EH218" s="178"/>
      <c r="EI218" s="178"/>
      <c r="EJ218" s="178"/>
      <c r="EK218" s="178"/>
      <c r="EL218" s="178"/>
      <c r="EM218" s="178"/>
      <c r="EN218" s="178"/>
      <c r="EO218" s="178"/>
      <c r="EP218" s="178"/>
      <c r="EQ218" s="178"/>
      <c r="ER218" s="178"/>
      <c r="ES218" s="178"/>
      <c r="ET218" s="178"/>
      <c r="EU218" s="178"/>
      <c r="EV218" s="178"/>
      <c r="EW218" s="178"/>
      <c r="EX218" s="178"/>
      <c r="EY218" s="178"/>
      <c r="EZ218" s="178"/>
      <c r="FA218" s="178"/>
      <c r="FB218" s="178"/>
      <c r="FC218" s="178"/>
      <c r="FD218" s="178"/>
      <c r="FE218" s="178"/>
      <c r="FF218" s="178"/>
      <c r="FG218" s="178"/>
      <c r="FH218" s="178"/>
      <c r="FI218" s="178"/>
      <c r="FJ218" s="178"/>
      <c r="FK218" s="178"/>
      <c r="FL218" s="178"/>
      <c r="FM218" s="178"/>
      <c r="FN218" s="178"/>
      <c r="FO218" s="178"/>
      <c r="FP218" s="178"/>
      <c r="FQ218" s="178"/>
      <c r="FR218" s="178"/>
      <c r="FS218" s="178"/>
      <c r="FT218" s="178"/>
      <c r="FU218" s="178"/>
      <c r="FV218" s="178"/>
      <c r="FW218" s="178"/>
      <c r="FX218" s="178"/>
      <c r="FY218" s="178"/>
      <c r="FZ218" s="178"/>
      <c r="GA218" s="178"/>
      <c r="GB218" s="178"/>
      <c r="GC218" s="178"/>
      <c r="GD218" s="178"/>
      <c r="GE218" s="178"/>
      <c r="GF218" s="178"/>
      <c r="GG218" s="178"/>
      <c r="GH218" s="178"/>
      <c r="GI218" s="178"/>
      <c r="GJ218" s="178"/>
      <c r="GK218" s="178"/>
      <c r="GL218" s="178"/>
      <c r="GM218" s="178"/>
      <c r="GN218" s="178"/>
      <c r="GO218" s="178"/>
      <c r="GP218" s="178"/>
      <c r="GQ218" s="178"/>
      <c r="GR218" s="178"/>
      <c r="GS218" s="178"/>
      <c r="GT218" s="178"/>
      <c r="GU218" s="178"/>
      <c r="GV218" s="178"/>
      <c r="GW218" s="178"/>
      <c r="GX218" s="178"/>
      <c r="GY218" s="178"/>
      <c r="GZ218" s="178"/>
      <c r="HA218" s="178"/>
      <c r="HB218" s="178"/>
      <c r="HC218" s="178"/>
      <c r="HD218" s="178"/>
      <c r="HE218" s="178"/>
      <c r="HF218" s="178"/>
      <c r="HG218" s="178"/>
      <c r="HH218" s="178"/>
      <c r="HI218" s="178"/>
    </row>
    <row r="219" spans="1:217" s="410" customFormat="1" x14ac:dyDescent="0.2">
      <c r="A219" s="429"/>
      <c r="B219" s="426"/>
      <c r="C219" s="174"/>
      <c r="F219" s="30"/>
      <c r="I219" s="30"/>
      <c r="L219" s="30"/>
      <c r="O219" s="30"/>
      <c r="R219" s="30"/>
      <c r="U219" s="30"/>
      <c r="X219" s="30"/>
      <c r="AA219" s="30"/>
      <c r="AD219" s="30"/>
      <c r="AG219" s="30"/>
      <c r="AJ219" s="30"/>
      <c r="AM219" s="30"/>
      <c r="AP219" s="30"/>
      <c r="AS219" s="30"/>
      <c r="AV219" s="30"/>
      <c r="AY219" s="30"/>
      <c r="BB219" s="30"/>
      <c r="BE219" s="30"/>
      <c r="BH219" s="30"/>
      <c r="BK219" s="30"/>
      <c r="BL219" s="31"/>
      <c r="BM219" s="31"/>
      <c r="BN219" s="31"/>
      <c r="BO219" s="31"/>
      <c r="BP219" s="31"/>
      <c r="BQ219" s="31"/>
      <c r="BR219" s="31"/>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c r="EE219" s="178"/>
      <c r="EF219" s="178"/>
      <c r="EG219" s="178"/>
      <c r="EH219" s="178"/>
      <c r="EI219" s="178"/>
      <c r="EJ219" s="178"/>
      <c r="EK219" s="178"/>
      <c r="EL219" s="178"/>
      <c r="EM219" s="178"/>
      <c r="EN219" s="178"/>
      <c r="EO219" s="178"/>
      <c r="EP219" s="178"/>
      <c r="EQ219" s="178"/>
      <c r="ER219" s="178"/>
      <c r="ES219" s="178"/>
      <c r="ET219" s="178"/>
      <c r="EU219" s="178"/>
      <c r="EV219" s="178"/>
      <c r="EW219" s="178"/>
      <c r="EX219" s="178"/>
      <c r="EY219" s="178"/>
      <c r="EZ219" s="178"/>
      <c r="FA219" s="178"/>
      <c r="FB219" s="178"/>
      <c r="FC219" s="178"/>
      <c r="FD219" s="178"/>
      <c r="FE219" s="178"/>
      <c r="FF219" s="178"/>
      <c r="FG219" s="178"/>
      <c r="FH219" s="178"/>
      <c r="FI219" s="178"/>
      <c r="FJ219" s="178"/>
      <c r="FK219" s="178"/>
      <c r="FL219" s="178"/>
      <c r="FM219" s="178"/>
      <c r="FN219" s="178"/>
      <c r="FO219" s="178"/>
      <c r="FP219" s="178"/>
      <c r="FQ219" s="178"/>
      <c r="FR219" s="178"/>
      <c r="FS219" s="178"/>
      <c r="FT219" s="178"/>
      <c r="FU219" s="178"/>
      <c r="FV219" s="178"/>
      <c r="FW219" s="178"/>
      <c r="FX219" s="178"/>
      <c r="FY219" s="178"/>
      <c r="FZ219" s="178"/>
      <c r="GA219" s="178"/>
      <c r="GB219" s="178"/>
      <c r="GC219" s="178"/>
      <c r="GD219" s="178"/>
      <c r="GE219" s="178"/>
      <c r="GF219" s="178"/>
      <c r="GG219" s="178"/>
      <c r="GH219" s="178"/>
      <c r="GI219" s="178"/>
      <c r="GJ219" s="178"/>
      <c r="GK219" s="178"/>
      <c r="GL219" s="178"/>
      <c r="GM219" s="178"/>
      <c r="GN219" s="178"/>
      <c r="GO219" s="178"/>
      <c r="GP219" s="178"/>
      <c r="GQ219" s="178"/>
      <c r="GR219" s="178"/>
      <c r="GS219" s="178"/>
      <c r="GT219" s="178"/>
      <c r="GU219" s="178"/>
      <c r="GV219" s="178"/>
      <c r="GW219" s="178"/>
      <c r="GX219" s="178"/>
      <c r="GY219" s="178"/>
      <c r="GZ219" s="178"/>
      <c r="HA219" s="178"/>
      <c r="HB219" s="178"/>
      <c r="HC219" s="178"/>
      <c r="HD219" s="178"/>
      <c r="HE219" s="178"/>
      <c r="HF219" s="178"/>
      <c r="HG219" s="178"/>
      <c r="HH219" s="178"/>
      <c r="HI219" s="178"/>
    </row>
    <row r="220" spans="1:217" s="410" customFormat="1" x14ac:dyDescent="0.2">
      <c r="A220" s="429"/>
      <c r="B220" s="426"/>
      <c r="C220" s="174"/>
      <c r="F220" s="30"/>
      <c r="I220" s="30"/>
      <c r="L220" s="30"/>
      <c r="O220" s="30"/>
      <c r="R220" s="30"/>
      <c r="U220" s="30"/>
      <c r="X220" s="30"/>
      <c r="AA220" s="30"/>
      <c r="AD220" s="30"/>
      <c r="AG220" s="30"/>
      <c r="AJ220" s="30"/>
      <c r="AM220" s="30"/>
      <c r="AP220" s="30"/>
      <c r="AS220" s="30"/>
      <c r="AV220" s="30"/>
      <c r="AY220" s="30"/>
      <c r="BB220" s="30"/>
      <c r="BE220" s="30"/>
      <c r="BH220" s="30"/>
      <c r="BK220" s="30"/>
      <c r="BL220" s="31"/>
      <c r="BM220" s="31"/>
      <c r="BN220" s="31"/>
      <c r="BO220" s="31"/>
      <c r="BP220" s="31"/>
      <c r="BQ220" s="31"/>
      <c r="BR220" s="31"/>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c r="EE220" s="178"/>
      <c r="EF220" s="178"/>
      <c r="EG220" s="178"/>
      <c r="EH220" s="178"/>
      <c r="EI220" s="178"/>
      <c r="EJ220" s="178"/>
      <c r="EK220" s="178"/>
      <c r="EL220" s="178"/>
      <c r="EM220" s="178"/>
      <c r="EN220" s="178"/>
      <c r="EO220" s="178"/>
      <c r="EP220" s="178"/>
      <c r="EQ220" s="178"/>
      <c r="ER220" s="178"/>
      <c r="ES220" s="178"/>
      <c r="ET220" s="178"/>
      <c r="EU220" s="178"/>
      <c r="EV220" s="178"/>
      <c r="EW220" s="178"/>
      <c r="EX220" s="178"/>
      <c r="EY220" s="178"/>
      <c r="EZ220" s="178"/>
      <c r="FA220" s="178"/>
      <c r="FB220" s="178"/>
      <c r="FC220" s="178"/>
      <c r="FD220" s="178"/>
      <c r="FE220" s="178"/>
      <c r="FF220" s="178"/>
      <c r="FG220" s="178"/>
      <c r="FH220" s="178"/>
      <c r="FI220" s="178"/>
      <c r="FJ220" s="178"/>
      <c r="FK220" s="178"/>
      <c r="FL220" s="178"/>
      <c r="FM220" s="178"/>
      <c r="FN220" s="178"/>
      <c r="FO220" s="178"/>
      <c r="FP220" s="178"/>
      <c r="FQ220" s="178"/>
      <c r="FR220" s="178"/>
      <c r="FS220" s="178"/>
      <c r="FT220" s="178"/>
      <c r="FU220" s="178"/>
      <c r="FV220" s="178"/>
      <c r="FW220" s="178"/>
      <c r="FX220" s="178"/>
      <c r="FY220" s="178"/>
      <c r="FZ220" s="178"/>
      <c r="GA220" s="178"/>
      <c r="GB220" s="178"/>
      <c r="GC220" s="178"/>
      <c r="GD220" s="178"/>
      <c r="GE220" s="178"/>
      <c r="GF220" s="178"/>
      <c r="GG220" s="178"/>
      <c r="GH220" s="178"/>
      <c r="GI220" s="178"/>
      <c r="GJ220" s="178"/>
      <c r="GK220" s="178"/>
      <c r="GL220" s="178"/>
      <c r="GM220" s="178"/>
      <c r="GN220" s="178"/>
      <c r="GO220" s="178"/>
      <c r="GP220" s="178"/>
      <c r="GQ220" s="178"/>
      <c r="GR220" s="178"/>
      <c r="GS220" s="178"/>
      <c r="GT220" s="178"/>
      <c r="GU220" s="178"/>
      <c r="GV220" s="178"/>
      <c r="GW220" s="178"/>
      <c r="GX220" s="178"/>
      <c r="GY220" s="178"/>
      <c r="GZ220" s="178"/>
      <c r="HA220" s="178"/>
      <c r="HB220" s="178"/>
      <c r="HC220" s="178"/>
      <c r="HD220" s="178"/>
      <c r="HE220" s="178"/>
      <c r="HF220" s="178"/>
      <c r="HG220" s="178"/>
      <c r="HH220" s="178"/>
      <c r="HI220" s="178"/>
    </row>
    <row r="221" spans="1:217" s="410" customFormat="1" x14ac:dyDescent="0.2">
      <c r="A221" s="429"/>
      <c r="B221" s="426"/>
      <c r="C221" s="174"/>
      <c r="F221" s="30"/>
      <c r="I221" s="30"/>
      <c r="L221" s="30"/>
      <c r="O221" s="30"/>
      <c r="R221" s="30"/>
      <c r="U221" s="30"/>
      <c r="X221" s="30"/>
      <c r="AA221" s="30"/>
      <c r="AD221" s="30"/>
      <c r="AG221" s="30"/>
      <c r="AJ221" s="30"/>
      <c r="AM221" s="30"/>
      <c r="AP221" s="30"/>
      <c r="AS221" s="30"/>
      <c r="AV221" s="30"/>
      <c r="AY221" s="30"/>
      <c r="BB221" s="30"/>
      <c r="BE221" s="30"/>
      <c r="BH221" s="30"/>
      <c r="BK221" s="30"/>
      <c r="BL221" s="31"/>
      <c r="BM221" s="31"/>
      <c r="BN221" s="31"/>
      <c r="BO221" s="31"/>
      <c r="BP221" s="31"/>
      <c r="BQ221" s="31"/>
      <c r="BR221" s="31"/>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c r="EE221" s="178"/>
      <c r="EF221" s="178"/>
      <c r="EG221" s="178"/>
      <c r="EH221" s="178"/>
      <c r="EI221" s="178"/>
      <c r="EJ221" s="178"/>
      <c r="EK221" s="178"/>
      <c r="EL221" s="178"/>
      <c r="EM221" s="178"/>
      <c r="EN221" s="178"/>
      <c r="EO221" s="178"/>
      <c r="EP221" s="178"/>
      <c r="EQ221" s="178"/>
      <c r="ER221" s="178"/>
      <c r="ES221" s="178"/>
      <c r="ET221" s="178"/>
      <c r="EU221" s="178"/>
      <c r="EV221" s="178"/>
      <c r="EW221" s="178"/>
      <c r="EX221" s="178"/>
      <c r="EY221" s="178"/>
      <c r="EZ221" s="178"/>
      <c r="FA221" s="178"/>
      <c r="FB221" s="178"/>
      <c r="FC221" s="178"/>
      <c r="FD221" s="178"/>
      <c r="FE221" s="178"/>
      <c r="FF221" s="178"/>
      <c r="FG221" s="178"/>
      <c r="FH221" s="178"/>
      <c r="FI221" s="178"/>
      <c r="FJ221" s="178"/>
      <c r="FK221" s="178"/>
      <c r="FL221" s="178"/>
      <c r="FM221" s="178"/>
      <c r="FN221" s="178"/>
      <c r="FO221" s="178"/>
      <c r="FP221" s="178"/>
      <c r="FQ221" s="178"/>
      <c r="FR221" s="178"/>
      <c r="FS221" s="178"/>
      <c r="FT221" s="178"/>
      <c r="FU221" s="178"/>
      <c r="FV221" s="178"/>
      <c r="FW221" s="178"/>
      <c r="FX221" s="178"/>
      <c r="FY221" s="178"/>
      <c r="FZ221" s="178"/>
      <c r="GA221" s="178"/>
      <c r="GB221" s="178"/>
      <c r="GC221" s="178"/>
      <c r="GD221" s="178"/>
      <c r="GE221" s="178"/>
      <c r="GF221" s="178"/>
      <c r="GG221" s="178"/>
      <c r="GH221" s="178"/>
      <c r="GI221" s="178"/>
      <c r="GJ221" s="178"/>
      <c r="GK221" s="178"/>
      <c r="GL221" s="178"/>
      <c r="GM221" s="178"/>
      <c r="GN221" s="178"/>
      <c r="GO221" s="178"/>
      <c r="GP221" s="178"/>
      <c r="GQ221" s="178"/>
      <c r="GR221" s="178"/>
      <c r="GS221" s="178"/>
      <c r="GT221" s="178"/>
      <c r="GU221" s="178"/>
      <c r="GV221" s="178"/>
      <c r="GW221" s="178"/>
      <c r="GX221" s="178"/>
      <c r="GY221" s="178"/>
      <c r="GZ221" s="178"/>
      <c r="HA221" s="178"/>
      <c r="HB221" s="178"/>
      <c r="HC221" s="178"/>
      <c r="HD221" s="178"/>
      <c r="HE221" s="178"/>
      <c r="HF221" s="178"/>
      <c r="HG221" s="178"/>
      <c r="HH221" s="178"/>
      <c r="HI221" s="178"/>
    </row>
    <row r="222" spans="1:217" s="410" customFormat="1" x14ac:dyDescent="0.2">
      <c r="A222" s="429"/>
      <c r="B222" s="426"/>
      <c r="C222" s="174"/>
      <c r="F222" s="30"/>
      <c r="I222" s="30"/>
      <c r="L222" s="30"/>
      <c r="O222" s="30"/>
      <c r="R222" s="30"/>
      <c r="U222" s="30"/>
      <c r="X222" s="30"/>
      <c r="AA222" s="30"/>
      <c r="AD222" s="30"/>
      <c r="AG222" s="30"/>
      <c r="AJ222" s="30"/>
      <c r="AM222" s="30"/>
      <c r="AP222" s="30"/>
      <c r="AS222" s="30"/>
      <c r="AV222" s="30"/>
      <c r="AY222" s="30"/>
      <c r="BB222" s="30"/>
      <c r="BE222" s="30"/>
      <c r="BH222" s="30"/>
      <c r="BK222" s="30"/>
      <c r="BL222" s="31"/>
      <c r="BM222" s="31"/>
      <c r="BN222" s="31"/>
      <c r="BO222" s="31"/>
      <c r="BP222" s="31"/>
      <c r="BQ222" s="31"/>
      <c r="BR222" s="31"/>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c r="EE222" s="178"/>
      <c r="EF222" s="178"/>
      <c r="EG222" s="178"/>
      <c r="EH222" s="178"/>
      <c r="EI222" s="178"/>
      <c r="EJ222" s="178"/>
      <c r="EK222" s="178"/>
      <c r="EL222" s="178"/>
      <c r="EM222" s="178"/>
      <c r="EN222" s="178"/>
      <c r="EO222" s="178"/>
      <c r="EP222" s="178"/>
      <c r="EQ222" s="178"/>
      <c r="ER222" s="178"/>
      <c r="ES222" s="178"/>
      <c r="ET222" s="178"/>
      <c r="EU222" s="178"/>
      <c r="EV222" s="178"/>
      <c r="EW222" s="178"/>
      <c r="EX222" s="178"/>
      <c r="EY222" s="178"/>
      <c r="EZ222" s="178"/>
      <c r="FA222" s="178"/>
      <c r="FB222" s="178"/>
      <c r="FC222" s="178"/>
      <c r="FD222" s="178"/>
      <c r="FE222" s="178"/>
      <c r="FF222" s="178"/>
      <c r="FG222" s="178"/>
      <c r="FH222" s="178"/>
      <c r="FI222" s="178"/>
      <c r="FJ222" s="178"/>
      <c r="FK222" s="178"/>
      <c r="FL222" s="178"/>
      <c r="FM222" s="178"/>
      <c r="FN222" s="178"/>
      <c r="FO222" s="178"/>
      <c r="FP222" s="178"/>
      <c r="FQ222" s="178"/>
      <c r="FR222" s="178"/>
      <c r="FS222" s="178"/>
      <c r="FT222" s="178"/>
      <c r="FU222" s="178"/>
      <c r="FV222" s="178"/>
      <c r="FW222" s="178"/>
      <c r="FX222" s="178"/>
      <c r="FY222" s="178"/>
      <c r="FZ222" s="178"/>
      <c r="GA222" s="178"/>
      <c r="GB222" s="178"/>
      <c r="GC222" s="178"/>
      <c r="GD222" s="178"/>
      <c r="GE222" s="178"/>
      <c r="GF222" s="178"/>
      <c r="GG222" s="178"/>
      <c r="GH222" s="178"/>
      <c r="GI222" s="178"/>
      <c r="GJ222" s="178"/>
      <c r="GK222" s="178"/>
      <c r="GL222" s="178"/>
      <c r="GM222" s="178"/>
      <c r="GN222" s="178"/>
      <c r="GO222" s="178"/>
      <c r="GP222" s="178"/>
      <c r="GQ222" s="178"/>
      <c r="GR222" s="178"/>
      <c r="GS222" s="178"/>
      <c r="GT222" s="178"/>
      <c r="GU222" s="178"/>
      <c r="GV222" s="178"/>
      <c r="GW222" s="178"/>
      <c r="GX222" s="178"/>
      <c r="GY222" s="178"/>
      <c r="GZ222" s="178"/>
      <c r="HA222" s="178"/>
      <c r="HB222" s="178"/>
      <c r="HC222" s="178"/>
      <c r="HD222" s="178"/>
      <c r="HE222" s="178"/>
      <c r="HF222" s="178"/>
      <c r="HG222" s="178"/>
      <c r="HH222" s="178"/>
      <c r="HI222" s="178"/>
    </row>
    <row r="223" spans="1:217" s="410" customFormat="1" x14ac:dyDescent="0.2">
      <c r="A223" s="429"/>
      <c r="B223" s="426"/>
      <c r="C223" s="174"/>
      <c r="F223" s="30"/>
      <c r="I223" s="30"/>
      <c r="L223" s="30"/>
      <c r="O223" s="30"/>
      <c r="R223" s="30"/>
      <c r="U223" s="30"/>
      <c r="X223" s="30"/>
      <c r="AA223" s="30"/>
      <c r="AD223" s="30"/>
      <c r="AG223" s="30"/>
      <c r="AJ223" s="30"/>
      <c r="AM223" s="30"/>
      <c r="AP223" s="30"/>
      <c r="AS223" s="30"/>
      <c r="AV223" s="30"/>
      <c r="AY223" s="30"/>
      <c r="BB223" s="30"/>
      <c r="BE223" s="30"/>
      <c r="BH223" s="30"/>
      <c r="BK223" s="30"/>
      <c r="BL223" s="31"/>
      <c r="BM223" s="31"/>
      <c r="BN223" s="31"/>
      <c r="BO223" s="31"/>
      <c r="BP223" s="31"/>
      <c r="BQ223" s="31"/>
      <c r="BR223" s="31"/>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c r="EE223" s="178"/>
      <c r="EF223" s="178"/>
      <c r="EG223" s="178"/>
      <c r="EH223" s="178"/>
      <c r="EI223" s="178"/>
      <c r="EJ223" s="178"/>
      <c r="EK223" s="178"/>
      <c r="EL223" s="178"/>
      <c r="EM223" s="178"/>
      <c r="EN223" s="178"/>
      <c r="EO223" s="178"/>
      <c r="EP223" s="178"/>
      <c r="EQ223" s="178"/>
      <c r="ER223" s="178"/>
      <c r="ES223" s="178"/>
      <c r="ET223" s="178"/>
      <c r="EU223" s="178"/>
      <c r="EV223" s="178"/>
      <c r="EW223" s="178"/>
      <c r="EX223" s="178"/>
      <c r="EY223" s="178"/>
      <c r="EZ223" s="178"/>
      <c r="FA223" s="178"/>
      <c r="FB223" s="178"/>
      <c r="FC223" s="178"/>
      <c r="FD223" s="178"/>
      <c r="FE223" s="178"/>
      <c r="FF223" s="178"/>
      <c r="FG223" s="178"/>
      <c r="FH223" s="178"/>
      <c r="FI223" s="178"/>
      <c r="FJ223" s="178"/>
      <c r="FK223" s="178"/>
      <c r="FL223" s="178"/>
      <c r="FM223" s="178"/>
      <c r="FN223" s="178"/>
      <c r="FO223" s="178"/>
      <c r="FP223" s="178"/>
      <c r="FQ223" s="178"/>
      <c r="FR223" s="178"/>
      <c r="FS223" s="178"/>
      <c r="FT223" s="178"/>
      <c r="FU223" s="178"/>
      <c r="FV223" s="178"/>
      <c r="FW223" s="178"/>
      <c r="FX223" s="178"/>
      <c r="FY223" s="178"/>
      <c r="FZ223" s="178"/>
      <c r="GA223" s="178"/>
      <c r="GB223" s="178"/>
      <c r="GC223" s="178"/>
      <c r="GD223" s="178"/>
      <c r="GE223" s="178"/>
      <c r="GF223" s="178"/>
      <c r="GG223" s="178"/>
      <c r="GH223" s="178"/>
      <c r="GI223" s="178"/>
      <c r="GJ223" s="178"/>
      <c r="GK223" s="178"/>
      <c r="GL223" s="178"/>
      <c r="GM223" s="178"/>
      <c r="GN223" s="178"/>
      <c r="GO223" s="178"/>
      <c r="GP223" s="178"/>
      <c r="GQ223" s="178"/>
      <c r="GR223" s="178"/>
      <c r="GS223" s="178"/>
      <c r="GT223" s="178"/>
      <c r="GU223" s="178"/>
      <c r="GV223" s="178"/>
      <c r="GW223" s="178"/>
      <c r="GX223" s="178"/>
      <c r="GY223" s="178"/>
      <c r="GZ223" s="178"/>
      <c r="HA223" s="178"/>
      <c r="HB223" s="178"/>
      <c r="HC223" s="178"/>
      <c r="HD223" s="178"/>
      <c r="HE223" s="178"/>
      <c r="HF223" s="178"/>
      <c r="HG223" s="178"/>
      <c r="HH223" s="178"/>
      <c r="HI223" s="178"/>
    </row>
    <row r="224" spans="1:217" s="410" customFormat="1" x14ac:dyDescent="0.2">
      <c r="A224" s="429"/>
      <c r="B224" s="426"/>
      <c r="C224" s="174"/>
      <c r="F224" s="30"/>
      <c r="I224" s="30"/>
      <c r="L224" s="30"/>
      <c r="O224" s="30"/>
      <c r="R224" s="30"/>
      <c r="U224" s="30"/>
      <c r="X224" s="30"/>
      <c r="AA224" s="30"/>
      <c r="AD224" s="30"/>
      <c r="AG224" s="30"/>
      <c r="AJ224" s="30"/>
      <c r="AM224" s="30"/>
      <c r="AP224" s="30"/>
      <c r="AS224" s="30"/>
      <c r="AV224" s="30"/>
      <c r="AY224" s="30"/>
      <c r="BB224" s="30"/>
      <c r="BE224" s="30"/>
      <c r="BH224" s="30"/>
      <c r="BK224" s="30"/>
      <c r="BL224" s="31"/>
      <c r="BM224" s="31"/>
      <c r="BN224" s="31"/>
      <c r="BO224" s="31"/>
      <c r="BP224" s="31"/>
      <c r="BQ224" s="31"/>
      <c r="BR224" s="31"/>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c r="EE224" s="178"/>
      <c r="EF224" s="178"/>
      <c r="EG224" s="178"/>
      <c r="EH224" s="178"/>
      <c r="EI224" s="178"/>
      <c r="EJ224" s="178"/>
      <c r="EK224" s="178"/>
      <c r="EL224" s="178"/>
      <c r="EM224" s="178"/>
      <c r="EN224" s="178"/>
      <c r="EO224" s="178"/>
      <c r="EP224" s="178"/>
      <c r="EQ224" s="178"/>
      <c r="ER224" s="178"/>
      <c r="ES224" s="178"/>
      <c r="ET224" s="178"/>
      <c r="EU224" s="178"/>
      <c r="EV224" s="178"/>
      <c r="EW224" s="178"/>
      <c r="EX224" s="178"/>
      <c r="EY224" s="178"/>
      <c r="EZ224" s="178"/>
      <c r="FA224" s="178"/>
      <c r="FB224" s="178"/>
      <c r="FC224" s="178"/>
      <c r="FD224" s="178"/>
      <c r="FE224" s="178"/>
      <c r="FF224" s="178"/>
      <c r="FG224" s="178"/>
      <c r="FH224" s="178"/>
      <c r="FI224" s="178"/>
      <c r="FJ224" s="178"/>
      <c r="FK224" s="178"/>
      <c r="FL224" s="178"/>
      <c r="FM224" s="178"/>
      <c r="FN224" s="178"/>
      <c r="FO224" s="178"/>
      <c r="FP224" s="178"/>
      <c r="FQ224" s="178"/>
      <c r="FR224" s="178"/>
      <c r="FS224" s="178"/>
      <c r="FT224" s="178"/>
      <c r="FU224" s="178"/>
      <c r="FV224" s="178"/>
      <c r="FW224" s="178"/>
      <c r="FX224" s="178"/>
      <c r="FY224" s="178"/>
      <c r="FZ224" s="178"/>
      <c r="GA224" s="178"/>
      <c r="GB224" s="178"/>
      <c r="GC224" s="178"/>
      <c r="GD224" s="178"/>
      <c r="GE224" s="178"/>
      <c r="GF224" s="178"/>
      <c r="GG224" s="178"/>
      <c r="GH224" s="178"/>
      <c r="GI224" s="178"/>
      <c r="GJ224" s="178"/>
      <c r="GK224" s="178"/>
      <c r="GL224" s="178"/>
      <c r="GM224" s="178"/>
      <c r="GN224" s="178"/>
      <c r="GO224" s="178"/>
      <c r="GP224" s="178"/>
      <c r="GQ224" s="178"/>
      <c r="GR224" s="178"/>
      <c r="GS224" s="178"/>
      <c r="GT224" s="178"/>
      <c r="GU224" s="178"/>
      <c r="GV224" s="178"/>
      <c r="GW224" s="178"/>
      <c r="GX224" s="178"/>
      <c r="GY224" s="178"/>
      <c r="GZ224" s="178"/>
      <c r="HA224" s="178"/>
      <c r="HB224" s="178"/>
      <c r="HC224" s="178"/>
      <c r="HD224" s="178"/>
      <c r="HE224" s="178"/>
      <c r="HF224" s="178"/>
      <c r="HG224" s="178"/>
      <c r="HH224" s="178"/>
      <c r="HI224" s="178"/>
    </row>
    <row r="225" spans="1:217" s="410" customFormat="1" x14ac:dyDescent="0.2">
      <c r="A225" s="429"/>
      <c r="B225" s="426"/>
      <c r="C225" s="174"/>
      <c r="F225" s="30"/>
      <c r="I225" s="30"/>
      <c r="L225" s="30"/>
      <c r="O225" s="30"/>
      <c r="R225" s="30"/>
      <c r="U225" s="30"/>
      <c r="X225" s="30"/>
      <c r="AA225" s="30"/>
      <c r="AD225" s="30"/>
      <c r="AG225" s="30"/>
      <c r="AJ225" s="30"/>
      <c r="AM225" s="30"/>
      <c r="AP225" s="30"/>
      <c r="AS225" s="30"/>
      <c r="AV225" s="30"/>
      <c r="AY225" s="30"/>
      <c r="BB225" s="30"/>
      <c r="BE225" s="30"/>
      <c r="BH225" s="30"/>
      <c r="BK225" s="30"/>
      <c r="BL225" s="31"/>
      <c r="BM225" s="31"/>
      <c r="BN225" s="31"/>
      <c r="BO225" s="31"/>
      <c r="BP225" s="31"/>
      <c r="BQ225" s="31"/>
      <c r="BR225" s="31"/>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c r="EE225" s="178"/>
      <c r="EF225" s="178"/>
      <c r="EG225" s="178"/>
      <c r="EH225" s="178"/>
      <c r="EI225" s="178"/>
      <c r="EJ225" s="178"/>
      <c r="EK225" s="178"/>
      <c r="EL225" s="178"/>
      <c r="EM225" s="178"/>
      <c r="EN225" s="178"/>
      <c r="EO225" s="178"/>
      <c r="EP225" s="178"/>
      <c r="EQ225" s="178"/>
      <c r="ER225" s="178"/>
      <c r="ES225" s="178"/>
      <c r="ET225" s="178"/>
      <c r="EU225" s="178"/>
      <c r="EV225" s="178"/>
      <c r="EW225" s="178"/>
      <c r="EX225" s="178"/>
      <c r="EY225" s="178"/>
      <c r="EZ225" s="178"/>
      <c r="FA225" s="178"/>
      <c r="FB225" s="178"/>
      <c r="FC225" s="178"/>
      <c r="FD225" s="178"/>
      <c r="FE225" s="178"/>
      <c r="FF225" s="178"/>
      <c r="FG225" s="178"/>
      <c r="FH225" s="178"/>
      <c r="FI225" s="178"/>
      <c r="FJ225" s="178"/>
      <c r="FK225" s="178"/>
      <c r="FL225" s="178"/>
      <c r="FM225" s="178"/>
      <c r="FN225" s="178"/>
      <c r="FO225" s="178"/>
      <c r="FP225" s="178"/>
      <c r="FQ225" s="178"/>
      <c r="FR225" s="178"/>
      <c r="FS225" s="178"/>
      <c r="FT225" s="178"/>
      <c r="FU225" s="178"/>
      <c r="FV225" s="178"/>
      <c r="FW225" s="178"/>
      <c r="FX225" s="178"/>
      <c r="FY225" s="178"/>
      <c r="FZ225" s="178"/>
      <c r="GA225" s="178"/>
      <c r="GB225" s="178"/>
      <c r="GC225" s="178"/>
      <c r="GD225" s="178"/>
      <c r="GE225" s="178"/>
      <c r="GF225" s="178"/>
      <c r="GG225" s="178"/>
      <c r="GH225" s="178"/>
      <c r="GI225" s="178"/>
      <c r="GJ225" s="178"/>
      <c r="GK225" s="178"/>
      <c r="GL225" s="178"/>
      <c r="GM225" s="178"/>
      <c r="GN225" s="178"/>
      <c r="GO225" s="178"/>
      <c r="GP225" s="178"/>
      <c r="GQ225" s="178"/>
      <c r="GR225" s="178"/>
      <c r="GS225" s="178"/>
      <c r="GT225" s="178"/>
      <c r="GU225" s="178"/>
      <c r="GV225" s="178"/>
      <c r="GW225" s="178"/>
      <c r="GX225" s="178"/>
      <c r="GY225" s="178"/>
      <c r="GZ225" s="178"/>
      <c r="HA225" s="178"/>
      <c r="HB225" s="178"/>
      <c r="HC225" s="178"/>
      <c r="HD225" s="178"/>
      <c r="HE225" s="178"/>
      <c r="HF225" s="178"/>
      <c r="HG225" s="178"/>
      <c r="HH225" s="178"/>
      <c r="HI225" s="178"/>
    </row>
    <row r="226" spans="1:217" s="410" customFormat="1" x14ac:dyDescent="0.2">
      <c r="A226" s="429"/>
      <c r="B226" s="426"/>
      <c r="C226" s="174"/>
      <c r="F226" s="30"/>
      <c r="I226" s="30"/>
      <c r="L226" s="30"/>
      <c r="O226" s="30"/>
      <c r="R226" s="30"/>
      <c r="U226" s="30"/>
      <c r="X226" s="30"/>
      <c r="AA226" s="30"/>
      <c r="AD226" s="30"/>
      <c r="AG226" s="30"/>
      <c r="AJ226" s="30"/>
      <c r="AM226" s="30"/>
      <c r="AP226" s="30"/>
      <c r="AS226" s="30"/>
      <c r="AV226" s="30"/>
      <c r="AY226" s="30"/>
      <c r="BB226" s="30"/>
      <c r="BE226" s="30"/>
      <c r="BH226" s="30"/>
      <c r="BK226" s="30"/>
      <c r="BL226" s="31"/>
      <c r="BM226" s="31"/>
      <c r="BN226" s="31"/>
      <c r="BO226" s="31"/>
      <c r="BP226" s="31"/>
      <c r="BQ226" s="31"/>
      <c r="BR226" s="31"/>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c r="EE226" s="178"/>
      <c r="EF226" s="178"/>
      <c r="EG226" s="178"/>
      <c r="EH226" s="178"/>
      <c r="EI226" s="178"/>
      <c r="EJ226" s="178"/>
      <c r="EK226" s="178"/>
      <c r="EL226" s="178"/>
      <c r="EM226" s="178"/>
      <c r="EN226" s="178"/>
      <c r="EO226" s="178"/>
      <c r="EP226" s="178"/>
      <c r="EQ226" s="178"/>
      <c r="ER226" s="178"/>
      <c r="ES226" s="178"/>
      <c r="ET226" s="178"/>
      <c r="EU226" s="178"/>
      <c r="EV226" s="178"/>
      <c r="EW226" s="178"/>
      <c r="EX226" s="178"/>
      <c r="EY226" s="178"/>
      <c r="EZ226" s="178"/>
      <c r="FA226" s="178"/>
      <c r="FB226" s="178"/>
      <c r="FC226" s="178"/>
      <c r="FD226" s="178"/>
      <c r="FE226" s="178"/>
      <c r="FF226" s="178"/>
      <c r="FG226" s="178"/>
      <c r="FH226" s="178"/>
      <c r="FI226" s="178"/>
      <c r="FJ226" s="178"/>
      <c r="FK226" s="178"/>
      <c r="FL226" s="178"/>
      <c r="FM226" s="178"/>
      <c r="FN226" s="178"/>
      <c r="FO226" s="178"/>
      <c r="FP226" s="178"/>
      <c r="FQ226" s="178"/>
      <c r="FR226" s="178"/>
      <c r="FS226" s="178"/>
      <c r="FT226" s="178"/>
      <c r="FU226" s="178"/>
      <c r="FV226" s="178"/>
      <c r="FW226" s="178"/>
      <c r="FX226" s="178"/>
      <c r="FY226" s="178"/>
      <c r="FZ226" s="178"/>
      <c r="GA226" s="178"/>
      <c r="GB226" s="178"/>
      <c r="GC226" s="178"/>
      <c r="GD226" s="178"/>
      <c r="GE226" s="178"/>
      <c r="GF226" s="178"/>
      <c r="GG226" s="178"/>
      <c r="GH226" s="178"/>
      <c r="GI226" s="178"/>
      <c r="GJ226" s="178"/>
      <c r="GK226" s="178"/>
      <c r="GL226" s="178"/>
      <c r="GM226" s="178"/>
      <c r="GN226" s="178"/>
      <c r="GO226" s="178"/>
      <c r="GP226" s="178"/>
      <c r="GQ226" s="178"/>
      <c r="GR226" s="178"/>
      <c r="GS226" s="178"/>
      <c r="GT226" s="178"/>
      <c r="GU226" s="178"/>
      <c r="GV226" s="178"/>
      <c r="GW226" s="178"/>
      <c r="GX226" s="178"/>
      <c r="GY226" s="178"/>
      <c r="GZ226" s="178"/>
      <c r="HA226" s="178"/>
      <c r="HB226" s="178"/>
      <c r="HC226" s="178"/>
      <c r="HD226" s="178"/>
      <c r="HE226" s="178"/>
      <c r="HF226" s="178"/>
      <c r="HG226" s="178"/>
      <c r="HH226" s="178"/>
      <c r="HI226" s="178"/>
    </row>
    <row r="227" spans="1:217" s="410" customFormat="1" x14ac:dyDescent="0.2">
      <c r="A227" s="429"/>
      <c r="B227" s="426"/>
      <c r="C227" s="174"/>
      <c r="F227" s="30"/>
      <c r="I227" s="30"/>
      <c r="L227" s="30"/>
      <c r="O227" s="30"/>
      <c r="R227" s="30"/>
      <c r="U227" s="30"/>
      <c r="X227" s="30"/>
      <c r="AA227" s="30"/>
      <c r="AD227" s="30"/>
      <c r="AG227" s="30"/>
      <c r="AJ227" s="30"/>
      <c r="AM227" s="30"/>
      <c r="AP227" s="30"/>
      <c r="AS227" s="30"/>
      <c r="AV227" s="30"/>
      <c r="AY227" s="30"/>
      <c r="BB227" s="30"/>
      <c r="BE227" s="30"/>
      <c r="BH227" s="30"/>
      <c r="BK227" s="30"/>
      <c r="BL227" s="31"/>
      <c r="BM227" s="31"/>
      <c r="BN227" s="31"/>
      <c r="BO227" s="31"/>
      <c r="BP227" s="31"/>
      <c r="BQ227" s="31"/>
      <c r="BR227" s="31"/>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c r="EE227" s="178"/>
      <c r="EF227" s="178"/>
      <c r="EG227" s="178"/>
      <c r="EH227" s="178"/>
      <c r="EI227" s="178"/>
      <c r="EJ227" s="178"/>
      <c r="EK227" s="178"/>
      <c r="EL227" s="178"/>
      <c r="EM227" s="178"/>
      <c r="EN227" s="178"/>
      <c r="EO227" s="178"/>
      <c r="EP227" s="178"/>
      <c r="EQ227" s="178"/>
      <c r="ER227" s="178"/>
      <c r="ES227" s="178"/>
      <c r="ET227" s="178"/>
      <c r="EU227" s="178"/>
      <c r="EV227" s="178"/>
      <c r="EW227" s="178"/>
      <c r="EX227" s="178"/>
      <c r="EY227" s="178"/>
      <c r="EZ227" s="178"/>
      <c r="FA227" s="178"/>
      <c r="FB227" s="178"/>
      <c r="FC227" s="178"/>
      <c r="FD227" s="178"/>
      <c r="FE227" s="178"/>
      <c r="FF227" s="178"/>
      <c r="FG227" s="178"/>
      <c r="FH227" s="178"/>
      <c r="FI227" s="178"/>
      <c r="FJ227" s="178"/>
      <c r="FK227" s="178"/>
      <c r="FL227" s="178"/>
      <c r="FM227" s="178"/>
      <c r="FN227" s="178"/>
      <c r="FO227" s="178"/>
      <c r="FP227" s="178"/>
      <c r="FQ227" s="178"/>
      <c r="FR227" s="178"/>
      <c r="FS227" s="178"/>
      <c r="FT227" s="178"/>
      <c r="FU227" s="178"/>
      <c r="FV227" s="178"/>
      <c r="FW227" s="178"/>
      <c r="FX227" s="178"/>
      <c r="FY227" s="178"/>
      <c r="FZ227" s="178"/>
      <c r="GA227" s="178"/>
      <c r="GB227" s="178"/>
      <c r="GC227" s="178"/>
      <c r="GD227" s="178"/>
      <c r="GE227" s="178"/>
      <c r="GF227" s="178"/>
      <c r="GG227" s="178"/>
      <c r="GH227" s="178"/>
      <c r="GI227" s="178"/>
      <c r="GJ227" s="178"/>
      <c r="GK227" s="178"/>
      <c r="GL227" s="178"/>
      <c r="GM227" s="178"/>
      <c r="GN227" s="178"/>
      <c r="GO227" s="178"/>
      <c r="GP227" s="178"/>
      <c r="GQ227" s="178"/>
      <c r="GR227" s="178"/>
      <c r="GS227" s="178"/>
      <c r="GT227" s="178"/>
      <c r="GU227" s="178"/>
      <c r="GV227" s="178"/>
      <c r="GW227" s="178"/>
      <c r="GX227" s="178"/>
      <c r="GY227" s="178"/>
      <c r="GZ227" s="178"/>
      <c r="HA227" s="178"/>
      <c r="HB227" s="178"/>
      <c r="HC227" s="178"/>
      <c r="HD227" s="178"/>
      <c r="HE227" s="178"/>
      <c r="HF227" s="178"/>
      <c r="HG227" s="178"/>
      <c r="HH227" s="178"/>
      <c r="HI227" s="178"/>
    </row>
    <row r="228" spans="1:217" s="410" customFormat="1" x14ac:dyDescent="0.2">
      <c r="A228" s="429"/>
      <c r="B228" s="426"/>
      <c r="C228" s="174"/>
      <c r="F228" s="30"/>
      <c r="I228" s="30"/>
      <c r="L228" s="30"/>
      <c r="O228" s="30"/>
      <c r="R228" s="30"/>
      <c r="U228" s="30"/>
      <c r="X228" s="30"/>
      <c r="AA228" s="30"/>
      <c r="AD228" s="30"/>
      <c r="AG228" s="30"/>
      <c r="AJ228" s="30"/>
      <c r="AM228" s="30"/>
      <c r="AP228" s="30"/>
      <c r="AS228" s="30"/>
      <c r="AV228" s="30"/>
      <c r="AY228" s="30"/>
      <c r="BB228" s="30"/>
      <c r="BE228" s="30"/>
      <c r="BH228" s="30"/>
      <c r="BK228" s="30"/>
      <c r="BL228" s="31"/>
      <c r="BM228" s="31"/>
      <c r="BN228" s="31"/>
      <c r="BO228" s="31"/>
      <c r="BP228" s="31"/>
      <c r="BQ228" s="31"/>
      <c r="BR228" s="31"/>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c r="EE228" s="178"/>
      <c r="EF228" s="178"/>
      <c r="EG228" s="178"/>
      <c r="EH228" s="178"/>
      <c r="EI228" s="178"/>
      <c r="EJ228" s="178"/>
      <c r="EK228" s="178"/>
      <c r="EL228" s="178"/>
      <c r="EM228" s="178"/>
      <c r="EN228" s="178"/>
      <c r="EO228" s="178"/>
      <c r="EP228" s="178"/>
      <c r="EQ228" s="178"/>
      <c r="ER228" s="178"/>
      <c r="ES228" s="178"/>
      <c r="ET228" s="178"/>
      <c r="EU228" s="178"/>
      <c r="EV228" s="178"/>
      <c r="EW228" s="178"/>
      <c r="EX228" s="178"/>
      <c r="EY228" s="178"/>
      <c r="EZ228" s="178"/>
      <c r="FA228" s="178"/>
      <c r="FB228" s="178"/>
      <c r="FC228" s="178"/>
      <c r="FD228" s="178"/>
      <c r="FE228" s="178"/>
      <c r="FF228" s="178"/>
      <c r="FG228" s="178"/>
      <c r="FH228" s="178"/>
      <c r="FI228" s="178"/>
      <c r="FJ228" s="178"/>
      <c r="FK228" s="178"/>
      <c r="FL228" s="178"/>
      <c r="FM228" s="178"/>
      <c r="FN228" s="178"/>
      <c r="FO228" s="178"/>
      <c r="FP228" s="178"/>
      <c r="FQ228" s="178"/>
      <c r="FR228" s="178"/>
      <c r="FS228" s="178"/>
      <c r="FT228" s="178"/>
      <c r="FU228" s="178"/>
      <c r="FV228" s="178"/>
      <c r="FW228" s="178"/>
      <c r="FX228" s="178"/>
      <c r="FY228" s="178"/>
      <c r="FZ228" s="178"/>
      <c r="GA228" s="178"/>
      <c r="GB228" s="178"/>
      <c r="GC228" s="178"/>
      <c r="GD228" s="178"/>
      <c r="GE228" s="178"/>
      <c r="GF228" s="178"/>
      <c r="GG228" s="178"/>
      <c r="GH228" s="178"/>
      <c r="GI228" s="178"/>
      <c r="GJ228" s="178"/>
      <c r="GK228" s="178"/>
      <c r="GL228" s="178"/>
      <c r="GM228" s="178"/>
      <c r="GN228" s="178"/>
      <c r="GO228" s="178"/>
      <c r="GP228" s="178"/>
      <c r="GQ228" s="178"/>
      <c r="GR228" s="178"/>
      <c r="GS228" s="178"/>
      <c r="GT228" s="178"/>
      <c r="GU228" s="178"/>
      <c r="GV228" s="178"/>
      <c r="GW228" s="178"/>
      <c r="GX228" s="178"/>
      <c r="GY228" s="178"/>
      <c r="GZ228" s="178"/>
      <c r="HA228" s="178"/>
      <c r="HB228" s="178"/>
      <c r="HC228" s="178"/>
      <c r="HD228" s="178"/>
      <c r="HE228" s="178"/>
      <c r="HF228" s="178"/>
      <c r="HG228" s="178"/>
      <c r="HH228" s="178"/>
      <c r="HI228" s="178"/>
    </row>
    <row r="229" spans="1:217" s="410" customFormat="1" x14ac:dyDescent="0.2">
      <c r="A229" s="429"/>
      <c r="B229" s="426"/>
      <c r="C229" s="174"/>
      <c r="F229" s="30"/>
      <c r="I229" s="30"/>
      <c r="L229" s="30"/>
      <c r="O229" s="30"/>
      <c r="R229" s="30"/>
      <c r="U229" s="30"/>
      <c r="X229" s="30"/>
      <c r="AA229" s="30"/>
      <c r="AD229" s="30"/>
      <c r="AG229" s="30"/>
      <c r="AJ229" s="30"/>
      <c r="AM229" s="30"/>
      <c r="AP229" s="30"/>
      <c r="AS229" s="30"/>
      <c r="AV229" s="30"/>
      <c r="AY229" s="30"/>
      <c r="BB229" s="30"/>
      <c r="BE229" s="30"/>
      <c r="BH229" s="30"/>
      <c r="BK229" s="30"/>
      <c r="BL229" s="31"/>
      <c r="BM229" s="31"/>
      <c r="BN229" s="31"/>
      <c r="BO229" s="31"/>
      <c r="BP229" s="31"/>
      <c r="BQ229" s="31"/>
      <c r="BR229" s="31"/>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c r="EE229" s="178"/>
      <c r="EF229" s="178"/>
      <c r="EG229" s="178"/>
      <c r="EH229" s="178"/>
      <c r="EI229" s="178"/>
      <c r="EJ229" s="178"/>
      <c r="EK229" s="178"/>
      <c r="EL229" s="178"/>
      <c r="EM229" s="178"/>
      <c r="EN229" s="178"/>
      <c r="EO229" s="178"/>
      <c r="EP229" s="178"/>
      <c r="EQ229" s="178"/>
      <c r="ER229" s="178"/>
      <c r="ES229" s="178"/>
      <c r="ET229" s="178"/>
      <c r="EU229" s="178"/>
      <c r="EV229" s="178"/>
      <c r="EW229" s="178"/>
      <c r="EX229" s="178"/>
      <c r="EY229" s="178"/>
      <c r="EZ229" s="178"/>
      <c r="FA229" s="178"/>
      <c r="FB229" s="178"/>
      <c r="FC229" s="178"/>
      <c r="FD229" s="178"/>
      <c r="FE229" s="178"/>
      <c r="FF229" s="178"/>
      <c r="FG229" s="178"/>
      <c r="FH229" s="178"/>
      <c r="FI229" s="178"/>
      <c r="FJ229" s="178"/>
      <c r="FK229" s="178"/>
      <c r="FL229" s="178"/>
      <c r="FM229" s="178"/>
      <c r="FN229" s="178"/>
      <c r="FO229" s="178"/>
      <c r="FP229" s="178"/>
      <c r="FQ229" s="178"/>
      <c r="FR229" s="178"/>
      <c r="FS229" s="178"/>
      <c r="FT229" s="178"/>
      <c r="FU229" s="178"/>
      <c r="FV229" s="178"/>
      <c r="FW229" s="178"/>
      <c r="FX229" s="178"/>
      <c r="FY229" s="178"/>
      <c r="FZ229" s="178"/>
      <c r="GA229" s="178"/>
      <c r="GB229" s="178"/>
      <c r="GC229" s="178"/>
      <c r="GD229" s="178"/>
      <c r="GE229" s="178"/>
      <c r="GF229" s="178"/>
      <c r="GG229" s="178"/>
      <c r="GH229" s="178"/>
      <c r="GI229" s="178"/>
      <c r="GJ229" s="178"/>
      <c r="GK229" s="178"/>
      <c r="GL229" s="178"/>
      <c r="GM229" s="178"/>
      <c r="GN229" s="178"/>
      <c r="GO229" s="178"/>
      <c r="GP229" s="178"/>
      <c r="GQ229" s="178"/>
      <c r="GR229" s="178"/>
      <c r="GS229" s="178"/>
      <c r="GT229" s="178"/>
      <c r="GU229" s="178"/>
      <c r="GV229" s="178"/>
      <c r="GW229" s="178"/>
      <c r="GX229" s="178"/>
      <c r="GY229" s="178"/>
      <c r="GZ229" s="178"/>
      <c r="HA229" s="178"/>
      <c r="HB229" s="178"/>
      <c r="HC229" s="178"/>
      <c r="HD229" s="178"/>
      <c r="HE229" s="178"/>
      <c r="HF229" s="178"/>
      <c r="HG229" s="178"/>
      <c r="HH229" s="178"/>
      <c r="HI229" s="178"/>
    </row>
    <row r="230" spans="1:217" s="410" customFormat="1" x14ac:dyDescent="0.2">
      <c r="A230" s="429"/>
      <c r="B230" s="426"/>
      <c r="C230" s="174"/>
      <c r="F230" s="30"/>
      <c r="I230" s="30"/>
      <c r="L230" s="30"/>
      <c r="O230" s="30"/>
      <c r="R230" s="30"/>
      <c r="U230" s="30"/>
      <c r="X230" s="30"/>
      <c r="AA230" s="30"/>
      <c r="AD230" s="30"/>
      <c r="AG230" s="30"/>
      <c r="AJ230" s="30"/>
      <c r="AM230" s="30"/>
      <c r="AP230" s="30"/>
      <c r="AS230" s="30"/>
      <c r="AV230" s="30"/>
      <c r="AY230" s="30"/>
      <c r="BB230" s="30"/>
      <c r="BE230" s="30"/>
      <c r="BH230" s="30"/>
      <c r="BK230" s="30"/>
      <c r="BL230" s="31"/>
      <c r="BM230" s="31"/>
      <c r="BN230" s="31"/>
      <c r="BO230" s="31"/>
      <c r="BP230" s="31"/>
      <c r="BQ230" s="31"/>
      <c r="BR230" s="31"/>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c r="FL230" s="178"/>
      <c r="FM230" s="178"/>
      <c r="FN230" s="178"/>
      <c r="FO230" s="178"/>
      <c r="FP230" s="178"/>
      <c r="FQ230" s="178"/>
      <c r="FR230" s="178"/>
      <c r="FS230" s="178"/>
      <c r="FT230" s="178"/>
      <c r="FU230" s="178"/>
      <c r="FV230" s="178"/>
      <c r="FW230" s="178"/>
      <c r="FX230" s="178"/>
      <c r="FY230" s="178"/>
      <c r="FZ230" s="178"/>
      <c r="GA230" s="178"/>
      <c r="GB230" s="178"/>
      <c r="GC230" s="178"/>
      <c r="GD230" s="178"/>
      <c r="GE230" s="178"/>
      <c r="GF230" s="178"/>
      <c r="GG230" s="178"/>
      <c r="GH230" s="178"/>
      <c r="GI230" s="178"/>
      <c r="GJ230" s="178"/>
      <c r="GK230" s="178"/>
      <c r="GL230" s="178"/>
      <c r="GM230" s="178"/>
      <c r="GN230" s="178"/>
      <c r="GO230" s="178"/>
      <c r="GP230" s="178"/>
      <c r="GQ230" s="178"/>
      <c r="GR230" s="178"/>
      <c r="GS230" s="178"/>
      <c r="GT230" s="178"/>
      <c r="GU230" s="178"/>
      <c r="GV230" s="178"/>
      <c r="GW230" s="178"/>
      <c r="GX230" s="178"/>
      <c r="GY230" s="178"/>
      <c r="GZ230" s="178"/>
      <c r="HA230" s="178"/>
      <c r="HB230" s="178"/>
      <c r="HC230" s="178"/>
      <c r="HD230" s="178"/>
      <c r="HE230" s="178"/>
      <c r="HF230" s="178"/>
      <c r="HG230" s="178"/>
      <c r="HH230" s="178"/>
      <c r="HI230" s="178"/>
    </row>
    <row r="231" spans="1:217" s="410" customFormat="1" x14ac:dyDescent="0.2">
      <c r="A231" s="429"/>
      <c r="B231" s="426"/>
      <c r="C231" s="174"/>
      <c r="F231" s="30"/>
      <c r="I231" s="30"/>
      <c r="L231" s="30"/>
      <c r="O231" s="30"/>
      <c r="R231" s="30"/>
      <c r="U231" s="30"/>
      <c r="X231" s="30"/>
      <c r="AA231" s="30"/>
      <c r="AD231" s="30"/>
      <c r="AG231" s="30"/>
      <c r="AJ231" s="30"/>
      <c r="AM231" s="30"/>
      <c r="AP231" s="30"/>
      <c r="AS231" s="30"/>
      <c r="AV231" s="30"/>
      <c r="AY231" s="30"/>
      <c r="BB231" s="30"/>
      <c r="BE231" s="30"/>
      <c r="BH231" s="30"/>
      <c r="BK231" s="30"/>
      <c r="BL231" s="31"/>
      <c r="BM231" s="31"/>
      <c r="BN231" s="31"/>
      <c r="BO231" s="31"/>
      <c r="BP231" s="31"/>
      <c r="BQ231" s="31"/>
      <c r="BR231" s="31"/>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c r="EE231" s="178"/>
      <c r="EF231" s="178"/>
      <c r="EG231" s="178"/>
      <c r="EH231" s="178"/>
      <c r="EI231" s="178"/>
      <c r="EJ231" s="178"/>
      <c r="EK231" s="178"/>
      <c r="EL231" s="178"/>
      <c r="EM231" s="178"/>
      <c r="EN231" s="178"/>
      <c r="EO231" s="178"/>
      <c r="EP231" s="178"/>
      <c r="EQ231" s="178"/>
      <c r="ER231" s="178"/>
      <c r="ES231" s="178"/>
      <c r="ET231" s="178"/>
      <c r="EU231" s="178"/>
      <c r="EV231" s="178"/>
      <c r="EW231" s="178"/>
      <c r="EX231" s="178"/>
      <c r="EY231" s="178"/>
      <c r="EZ231" s="178"/>
      <c r="FA231" s="178"/>
      <c r="FB231" s="178"/>
      <c r="FC231" s="178"/>
      <c r="FD231" s="178"/>
      <c r="FE231" s="178"/>
      <c r="FF231" s="178"/>
      <c r="FG231" s="178"/>
      <c r="FH231" s="178"/>
      <c r="FI231" s="178"/>
      <c r="FJ231" s="178"/>
      <c r="FK231" s="178"/>
      <c r="FL231" s="178"/>
      <c r="FM231" s="178"/>
      <c r="FN231" s="178"/>
      <c r="FO231" s="178"/>
      <c r="FP231" s="178"/>
      <c r="FQ231" s="178"/>
      <c r="FR231" s="178"/>
      <c r="FS231" s="178"/>
      <c r="FT231" s="178"/>
      <c r="FU231" s="178"/>
      <c r="FV231" s="178"/>
      <c r="FW231" s="178"/>
      <c r="FX231" s="178"/>
      <c r="FY231" s="178"/>
      <c r="FZ231" s="178"/>
      <c r="GA231" s="178"/>
      <c r="GB231" s="178"/>
      <c r="GC231" s="178"/>
      <c r="GD231" s="178"/>
      <c r="GE231" s="178"/>
      <c r="GF231" s="178"/>
      <c r="GG231" s="178"/>
      <c r="GH231" s="178"/>
      <c r="GI231" s="178"/>
      <c r="GJ231" s="178"/>
      <c r="GK231" s="178"/>
      <c r="GL231" s="178"/>
      <c r="GM231" s="178"/>
      <c r="GN231" s="178"/>
      <c r="GO231" s="178"/>
      <c r="GP231" s="178"/>
      <c r="GQ231" s="178"/>
      <c r="GR231" s="178"/>
      <c r="GS231" s="178"/>
      <c r="GT231" s="178"/>
      <c r="GU231" s="178"/>
      <c r="GV231" s="178"/>
      <c r="GW231" s="178"/>
      <c r="GX231" s="178"/>
      <c r="GY231" s="178"/>
      <c r="GZ231" s="178"/>
      <c r="HA231" s="178"/>
      <c r="HB231" s="178"/>
      <c r="HC231" s="178"/>
      <c r="HD231" s="178"/>
      <c r="HE231" s="178"/>
      <c r="HF231" s="178"/>
      <c r="HG231" s="178"/>
      <c r="HH231" s="178"/>
      <c r="HI231" s="178"/>
    </row>
    <row r="232" spans="1:217" s="410" customFormat="1" x14ac:dyDescent="0.2">
      <c r="A232" s="429"/>
      <c r="B232" s="426"/>
      <c r="C232" s="174"/>
      <c r="F232" s="30"/>
      <c r="I232" s="30"/>
      <c r="L232" s="30"/>
      <c r="O232" s="30"/>
      <c r="R232" s="30"/>
      <c r="U232" s="30"/>
      <c r="X232" s="30"/>
      <c r="AA232" s="30"/>
      <c r="AD232" s="30"/>
      <c r="AG232" s="30"/>
      <c r="AJ232" s="30"/>
      <c r="AM232" s="30"/>
      <c r="AP232" s="30"/>
      <c r="AS232" s="30"/>
      <c r="AV232" s="30"/>
      <c r="AY232" s="30"/>
      <c r="BB232" s="30"/>
      <c r="BE232" s="30"/>
      <c r="BH232" s="30"/>
      <c r="BK232" s="30"/>
      <c r="BL232" s="31"/>
      <c r="BM232" s="31"/>
      <c r="BN232" s="31"/>
      <c r="BO232" s="31"/>
      <c r="BP232" s="31"/>
      <c r="BQ232" s="31"/>
      <c r="BR232" s="31"/>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c r="EE232" s="178"/>
      <c r="EF232" s="178"/>
      <c r="EG232" s="178"/>
      <c r="EH232" s="178"/>
      <c r="EI232" s="178"/>
      <c r="EJ232" s="178"/>
      <c r="EK232" s="178"/>
      <c r="EL232" s="178"/>
      <c r="EM232" s="178"/>
      <c r="EN232" s="178"/>
      <c r="EO232" s="178"/>
      <c r="EP232" s="178"/>
      <c r="EQ232" s="178"/>
      <c r="ER232" s="178"/>
      <c r="ES232" s="178"/>
      <c r="ET232" s="178"/>
      <c r="EU232" s="178"/>
      <c r="EV232" s="178"/>
      <c r="EW232" s="178"/>
      <c r="EX232" s="178"/>
      <c r="EY232" s="178"/>
      <c r="EZ232" s="178"/>
      <c r="FA232" s="178"/>
      <c r="FB232" s="178"/>
      <c r="FC232" s="178"/>
      <c r="FD232" s="178"/>
      <c r="FE232" s="178"/>
      <c r="FF232" s="178"/>
      <c r="FG232" s="178"/>
      <c r="FH232" s="178"/>
      <c r="FI232" s="178"/>
      <c r="FJ232" s="178"/>
      <c r="FK232" s="178"/>
      <c r="FL232" s="178"/>
      <c r="FM232" s="178"/>
      <c r="FN232" s="178"/>
      <c r="FO232" s="178"/>
      <c r="FP232" s="178"/>
      <c r="FQ232" s="178"/>
      <c r="FR232" s="178"/>
      <c r="FS232" s="178"/>
      <c r="FT232" s="178"/>
      <c r="FU232" s="178"/>
      <c r="FV232" s="178"/>
      <c r="FW232" s="178"/>
      <c r="FX232" s="178"/>
      <c r="FY232" s="178"/>
      <c r="FZ232" s="178"/>
      <c r="GA232" s="178"/>
      <c r="GB232" s="178"/>
      <c r="GC232" s="178"/>
      <c r="GD232" s="178"/>
      <c r="GE232" s="178"/>
      <c r="GF232" s="178"/>
      <c r="GG232" s="178"/>
      <c r="GH232" s="178"/>
      <c r="GI232" s="178"/>
      <c r="GJ232" s="178"/>
      <c r="GK232" s="178"/>
      <c r="GL232" s="178"/>
      <c r="GM232" s="178"/>
      <c r="GN232" s="178"/>
      <c r="GO232" s="178"/>
      <c r="GP232" s="178"/>
      <c r="GQ232" s="178"/>
      <c r="GR232" s="178"/>
      <c r="GS232" s="178"/>
      <c r="GT232" s="178"/>
      <c r="GU232" s="178"/>
      <c r="GV232" s="178"/>
      <c r="GW232" s="178"/>
      <c r="GX232" s="178"/>
      <c r="GY232" s="178"/>
      <c r="GZ232" s="178"/>
      <c r="HA232" s="178"/>
      <c r="HB232" s="178"/>
      <c r="HC232" s="178"/>
      <c r="HD232" s="178"/>
      <c r="HE232" s="178"/>
      <c r="HF232" s="178"/>
      <c r="HG232" s="178"/>
      <c r="HH232" s="178"/>
      <c r="HI232" s="178"/>
    </row>
    <row r="233" spans="1:217" s="410" customFormat="1" x14ac:dyDescent="0.2">
      <c r="A233" s="429"/>
      <c r="B233" s="426"/>
      <c r="C233" s="174"/>
      <c r="F233" s="30"/>
      <c r="I233" s="30"/>
      <c r="L233" s="30"/>
      <c r="O233" s="30"/>
      <c r="R233" s="30"/>
      <c r="U233" s="30"/>
      <c r="X233" s="30"/>
      <c r="AA233" s="30"/>
      <c r="AD233" s="30"/>
      <c r="AG233" s="30"/>
      <c r="AJ233" s="30"/>
      <c r="AM233" s="30"/>
      <c r="AP233" s="30"/>
      <c r="AS233" s="30"/>
      <c r="AV233" s="30"/>
      <c r="AY233" s="30"/>
      <c r="BB233" s="30"/>
      <c r="BE233" s="30"/>
      <c r="BH233" s="30"/>
      <c r="BK233" s="30"/>
      <c r="BL233" s="31"/>
      <c r="BM233" s="31"/>
      <c r="BN233" s="31"/>
      <c r="BO233" s="31"/>
      <c r="BP233" s="31"/>
      <c r="BQ233" s="31"/>
      <c r="BR233" s="31"/>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c r="EE233" s="178"/>
      <c r="EF233" s="178"/>
      <c r="EG233" s="178"/>
      <c r="EH233" s="178"/>
      <c r="EI233" s="178"/>
      <c r="EJ233" s="178"/>
      <c r="EK233" s="178"/>
      <c r="EL233" s="178"/>
      <c r="EM233" s="178"/>
      <c r="EN233" s="178"/>
      <c r="EO233" s="178"/>
      <c r="EP233" s="178"/>
      <c r="EQ233" s="178"/>
      <c r="ER233" s="178"/>
      <c r="ES233" s="178"/>
      <c r="ET233" s="178"/>
      <c r="EU233" s="178"/>
      <c r="EV233" s="178"/>
      <c r="EW233" s="178"/>
      <c r="EX233" s="178"/>
      <c r="EY233" s="178"/>
      <c r="EZ233" s="178"/>
      <c r="FA233" s="178"/>
      <c r="FB233" s="178"/>
      <c r="FC233" s="178"/>
      <c r="FD233" s="178"/>
      <c r="FE233" s="178"/>
      <c r="FF233" s="178"/>
      <c r="FG233" s="178"/>
      <c r="FH233" s="178"/>
      <c r="FI233" s="178"/>
      <c r="FJ233" s="178"/>
      <c r="FK233" s="178"/>
      <c r="FL233" s="178"/>
      <c r="FM233" s="178"/>
      <c r="FN233" s="178"/>
      <c r="FO233" s="178"/>
      <c r="FP233" s="178"/>
      <c r="FQ233" s="178"/>
      <c r="FR233" s="178"/>
      <c r="FS233" s="178"/>
      <c r="FT233" s="178"/>
      <c r="FU233" s="178"/>
      <c r="FV233" s="178"/>
      <c r="FW233" s="178"/>
      <c r="FX233" s="178"/>
      <c r="FY233" s="178"/>
      <c r="FZ233" s="178"/>
      <c r="GA233" s="178"/>
      <c r="GB233" s="178"/>
      <c r="GC233" s="178"/>
      <c r="GD233" s="178"/>
      <c r="GE233" s="178"/>
      <c r="GF233" s="178"/>
      <c r="GG233" s="178"/>
      <c r="GH233" s="178"/>
      <c r="GI233" s="178"/>
      <c r="GJ233" s="178"/>
      <c r="GK233" s="178"/>
      <c r="GL233" s="178"/>
      <c r="GM233" s="178"/>
      <c r="GN233" s="178"/>
      <c r="GO233" s="178"/>
      <c r="GP233" s="178"/>
      <c r="GQ233" s="178"/>
      <c r="GR233" s="178"/>
      <c r="GS233" s="178"/>
      <c r="GT233" s="178"/>
      <c r="GU233" s="178"/>
      <c r="GV233" s="178"/>
      <c r="GW233" s="178"/>
      <c r="GX233" s="178"/>
      <c r="GY233" s="178"/>
      <c r="GZ233" s="178"/>
      <c r="HA233" s="178"/>
      <c r="HB233" s="178"/>
      <c r="HC233" s="178"/>
      <c r="HD233" s="178"/>
      <c r="HE233" s="178"/>
      <c r="HF233" s="178"/>
      <c r="HG233" s="178"/>
      <c r="HH233" s="178"/>
      <c r="HI233" s="178"/>
    </row>
    <row r="234" spans="1:217" s="410" customFormat="1" x14ac:dyDescent="0.2">
      <c r="A234" s="429"/>
      <c r="B234" s="426"/>
      <c r="C234" s="174"/>
      <c r="F234" s="30"/>
      <c r="I234" s="30"/>
      <c r="L234" s="30"/>
      <c r="O234" s="30"/>
      <c r="R234" s="30"/>
      <c r="U234" s="30"/>
      <c r="X234" s="30"/>
      <c r="AA234" s="30"/>
      <c r="AD234" s="30"/>
      <c r="AG234" s="30"/>
      <c r="AJ234" s="30"/>
      <c r="AM234" s="30"/>
      <c r="AP234" s="30"/>
      <c r="AS234" s="30"/>
      <c r="AV234" s="30"/>
      <c r="AY234" s="30"/>
      <c r="BB234" s="30"/>
      <c r="BE234" s="30"/>
      <c r="BH234" s="30"/>
      <c r="BK234" s="30"/>
      <c r="BL234" s="31"/>
      <c r="BM234" s="31"/>
      <c r="BN234" s="31"/>
      <c r="BO234" s="31"/>
      <c r="BP234" s="31"/>
      <c r="BQ234" s="31"/>
      <c r="BR234" s="31"/>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c r="EE234" s="178"/>
      <c r="EF234" s="178"/>
      <c r="EG234" s="178"/>
      <c r="EH234" s="178"/>
      <c r="EI234" s="178"/>
      <c r="EJ234" s="178"/>
      <c r="EK234" s="178"/>
      <c r="EL234" s="178"/>
      <c r="EM234" s="178"/>
      <c r="EN234" s="178"/>
      <c r="EO234" s="178"/>
      <c r="EP234" s="178"/>
      <c r="EQ234" s="178"/>
      <c r="ER234" s="178"/>
      <c r="ES234" s="178"/>
      <c r="ET234" s="178"/>
      <c r="EU234" s="178"/>
      <c r="EV234" s="178"/>
      <c r="EW234" s="178"/>
      <c r="EX234" s="178"/>
      <c r="EY234" s="178"/>
      <c r="EZ234" s="178"/>
      <c r="FA234" s="178"/>
      <c r="FB234" s="178"/>
      <c r="FC234" s="178"/>
      <c r="FD234" s="178"/>
      <c r="FE234" s="178"/>
      <c r="FF234" s="178"/>
      <c r="FG234" s="178"/>
      <c r="FH234" s="178"/>
      <c r="FI234" s="178"/>
      <c r="FJ234" s="178"/>
      <c r="FK234" s="178"/>
      <c r="FL234" s="178"/>
      <c r="FM234" s="178"/>
      <c r="FN234" s="178"/>
      <c r="FO234" s="178"/>
      <c r="FP234" s="178"/>
      <c r="FQ234" s="178"/>
      <c r="FR234" s="178"/>
      <c r="FS234" s="178"/>
      <c r="FT234" s="178"/>
      <c r="FU234" s="178"/>
      <c r="FV234" s="178"/>
      <c r="FW234" s="178"/>
      <c r="FX234" s="178"/>
      <c r="FY234" s="178"/>
      <c r="FZ234" s="178"/>
      <c r="GA234" s="178"/>
      <c r="GB234" s="178"/>
      <c r="GC234" s="178"/>
      <c r="GD234" s="178"/>
      <c r="GE234" s="178"/>
      <c r="GF234" s="178"/>
      <c r="GG234" s="178"/>
      <c r="GH234" s="178"/>
      <c r="GI234" s="178"/>
      <c r="GJ234" s="178"/>
      <c r="GK234" s="178"/>
      <c r="GL234" s="178"/>
      <c r="GM234" s="178"/>
      <c r="GN234" s="178"/>
      <c r="GO234" s="178"/>
      <c r="GP234" s="178"/>
      <c r="GQ234" s="178"/>
      <c r="GR234" s="178"/>
      <c r="GS234" s="178"/>
      <c r="GT234" s="178"/>
      <c r="GU234" s="178"/>
      <c r="GV234" s="178"/>
      <c r="GW234" s="178"/>
      <c r="GX234" s="178"/>
      <c r="GY234" s="178"/>
      <c r="GZ234" s="178"/>
      <c r="HA234" s="178"/>
      <c r="HB234" s="178"/>
      <c r="HC234" s="178"/>
      <c r="HD234" s="178"/>
      <c r="HE234" s="178"/>
      <c r="HF234" s="178"/>
      <c r="HG234" s="178"/>
      <c r="HH234" s="178"/>
      <c r="HI234" s="178"/>
    </row>
    <row r="235" spans="1:217" s="410" customFormat="1" x14ac:dyDescent="0.2">
      <c r="A235" s="429"/>
      <c r="B235" s="426"/>
      <c r="C235" s="174"/>
      <c r="F235" s="30"/>
      <c r="I235" s="30"/>
      <c r="L235" s="30"/>
      <c r="O235" s="30"/>
      <c r="R235" s="30"/>
      <c r="U235" s="30"/>
      <c r="X235" s="30"/>
      <c r="AA235" s="30"/>
      <c r="AD235" s="30"/>
      <c r="AG235" s="30"/>
      <c r="AJ235" s="30"/>
      <c r="AM235" s="30"/>
      <c r="AP235" s="30"/>
      <c r="AS235" s="30"/>
      <c r="AV235" s="30"/>
      <c r="AY235" s="30"/>
      <c r="BB235" s="30"/>
      <c r="BE235" s="30"/>
      <c r="BH235" s="30"/>
      <c r="BK235" s="30"/>
      <c r="BL235" s="31"/>
      <c r="BM235" s="31"/>
      <c r="BN235" s="31"/>
      <c r="BO235" s="31"/>
      <c r="BP235" s="31"/>
      <c r="BQ235" s="31"/>
      <c r="BR235" s="31"/>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c r="EE235" s="178"/>
      <c r="EF235" s="178"/>
      <c r="EG235" s="178"/>
      <c r="EH235" s="178"/>
      <c r="EI235" s="178"/>
      <c r="EJ235" s="178"/>
      <c r="EK235" s="178"/>
      <c r="EL235" s="178"/>
      <c r="EM235" s="178"/>
      <c r="EN235" s="178"/>
      <c r="EO235" s="178"/>
      <c r="EP235" s="178"/>
      <c r="EQ235" s="178"/>
      <c r="ER235" s="178"/>
      <c r="ES235" s="178"/>
      <c r="ET235" s="178"/>
      <c r="EU235" s="178"/>
      <c r="EV235" s="178"/>
      <c r="EW235" s="178"/>
      <c r="EX235" s="178"/>
      <c r="EY235" s="178"/>
      <c r="EZ235" s="178"/>
      <c r="FA235" s="178"/>
      <c r="FB235" s="178"/>
      <c r="FC235" s="178"/>
      <c r="FD235" s="178"/>
      <c r="FE235" s="178"/>
      <c r="FF235" s="178"/>
      <c r="FG235" s="178"/>
      <c r="FH235" s="178"/>
      <c r="FI235" s="178"/>
      <c r="FJ235" s="178"/>
      <c r="FK235" s="178"/>
      <c r="FL235" s="178"/>
      <c r="FM235" s="178"/>
      <c r="FN235" s="178"/>
      <c r="FO235" s="178"/>
      <c r="FP235" s="178"/>
      <c r="FQ235" s="178"/>
      <c r="FR235" s="178"/>
      <c r="FS235" s="178"/>
      <c r="FT235" s="178"/>
      <c r="FU235" s="178"/>
      <c r="FV235" s="178"/>
      <c r="FW235" s="178"/>
      <c r="FX235" s="178"/>
      <c r="FY235" s="178"/>
      <c r="FZ235" s="178"/>
      <c r="GA235" s="178"/>
      <c r="GB235" s="178"/>
      <c r="GC235" s="178"/>
      <c r="GD235" s="178"/>
      <c r="GE235" s="178"/>
      <c r="GF235" s="178"/>
      <c r="GG235" s="178"/>
      <c r="GH235" s="178"/>
      <c r="GI235" s="178"/>
      <c r="GJ235" s="178"/>
      <c r="GK235" s="178"/>
      <c r="GL235" s="178"/>
      <c r="GM235" s="178"/>
      <c r="GN235" s="178"/>
      <c r="GO235" s="178"/>
      <c r="GP235" s="178"/>
      <c r="GQ235" s="178"/>
      <c r="GR235" s="178"/>
      <c r="GS235" s="178"/>
      <c r="GT235" s="178"/>
      <c r="GU235" s="178"/>
      <c r="GV235" s="178"/>
      <c r="GW235" s="178"/>
      <c r="GX235" s="178"/>
      <c r="GY235" s="178"/>
      <c r="GZ235" s="178"/>
      <c r="HA235" s="178"/>
      <c r="HB235" s="178"/>
      <c r="HC235" s="178"/>
      <c r="HD235" s="178"/>
      <c r="HE235" s="178"/>
      <c r="HF235" s="178"/>
      <c r="HG235" s="178"/>
      <c r="HH235" s="178"/>
      <c r="HI235" s="178"/>
    </row>
    <row r="236" spans="1:217" s="410" customFormat="1" x14ac:dyDescent="0.2">
      <c r="A236" s="429"/>
      <c r="B236" s="426"/>
      <c r="C236" s="174"/>
      <c r="F236" s="30"/>
      <c r="I236" s="30"/>
      <c r="L236" s="30"/>
      <c r="O236" s="30"/>
      <c r="R236" s="30"/>
      <c r="U236" s="30"/>
      <c r="X236" s="30"/>
      <c r="AA236" s="30"/>
      <c r="AD236" s="30"/>
      <c r="AG236" s="30"/>
      <c r="AJ236" s="30"/>
      <c r="AM236" s="30"/>
      <c r="AP236" s="30"/>
      <c r="AS236" s="30"/>
      <c r="AV236" s="30"/>
      <c r="AY236" s="30"/>
      <c r="BB236" s="30"/>
      <c r="BE236" s="30"/>
      <c r="BH236" s="30"/>
      <c r="BK236" s="30"/>
      <c r="BL236" s="31"/>
      <c r="BM236" s="31"/>
      <c r="BN236" s="31"/>
      <c r="BO236" s="31"/>
      <c r="BP236" s="31"/>
      <c r="BQ236" s="31"/>
      <c r="BR236" s="31"/>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c r="FU236" s="178"/>
      <c r="FV236" s="178"/>
      <c r="FW236" s="178"/>
      <c r="FX236" s="178"/>
      <c r="FY236" s="178"/>
      <c r="FZ236" s="178"/>
      <c r="GA236" s="178"/>
      <c r="GB236" s="178"/>
      <c r="GC236" s="178"/>
      <c r="GD236" s="178"/>
      <c r="GE236" s="178"/>
      <c r="GF236" s="178"/>
      <c r="GG236" s="178"/>
      <c r="GH236" s="178"/>
      <c r="GI236" s="178"/>
      <c r="GJ236" s="178"/>
      <c r="GK236" s="178"/>
      <c r="GL236" s="178"/>
      <c r="GM236" s="178"/>
      <c r="GN236" s="178"/>
      <c r="GO236" s="178"/>
      <c r="GP236" s="178"/>
      <c r="GQ236" s="178"/>
      <c r="GR236" s="178"/>
      <c r="GS236" s="178"/>
      <c r="GT236" s="178"/>
      <c r="GU236" s="178"/>
      <c r="GV236" s="178"/>
      <c r="GW236" s="178"/>
      <c r="GX236" s="178"/>
      <c r="GY236" s="178"/>
      <c r="GZ236" s="178"/>
      <c r="HA236" s="178"/>
      <c r="HB236" s="178"/>
      <c r="HC236" s="178"/>
      <c r="HD236" s="178"/>
      <c r="HE236" s="178"/>
      <c r="HF236" s="178"/>
      <c r="HG236" s="178"/>
      <c r="HH236" s="178"/>
      <c r="HI236" s="178"/>
    </row>
    <row r="237" spans="1:217" s="410" customFormat="1" x14ac:dyDescent="0.2">
      <c r="A237" s="429"/>
      <c r="B237" s="426"/>
      <c r="C237" s="174"/>
      <c r="F237" s="30"/>
      <c r="I237" s="30"/>
      <c r="L237" s="30"/>
      <c r="O237" s="30"/>
      <c r="R237" s="30"/>
      <c r="U237" s="30"/>
      <c r="X237" s="30"/>
      <c r="AA237" s="30"/>
      <c r="AD237" s="30"/>
      <c r="AG237" s="30"/>
      <c r="AJ237" s="30"/>
      <c r="AM237" s="30"/>
      <c r="AP237" s="30"/>
      <c r="AS237" s="30"/>
      <c r="AV237" s="30"/>
      <c r="AY237" s="30"/>
      <c r="BB237" s="30"/>
      <c r="BE237" s="30"/>
      <c r="BH237" s="30"/>
      <c r="BK237" s="30"/>
      <c r="BL237" s="31"/>
      <c r="BM237" s="31"/>
      <c r="BN237" s="31"/>
      <c r="BO237" s="31"/>
      <c r="BP237" s="31"/>
      <c r="BQ237" s="31"/>
      <c r="BR237" s="31"/>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c r="FL237" s="178"/>
      <c r="FM237" s="178"/>
      <c r="FN237" s="178"/>
      <c r="FO237" s="178"/>
      <c r="FP237" s="178"/>
      <c r="FQ237" s="178"/>
      <c r="FR237" s="178"/>
      <c r="FS237" s="178"/>
      <c r="FT237" s="178"/>
      <c r="FU237" s="178"/>
      <c r="FV237" s="178"/>
      <c r="FW237" s="178"/>
      <c r="FX237" s="178"/>
      <c r="FY237" s="178"/>
      <c r="FZ237" s="178"/>
      <c r="GA237" s="178"/>
      <c r="GB237" s="178"/>
      <c r="GC237" s="178"/>
      <c r="GD237" s="178"/>
      <c r="GE237" s="178"/>
      <c r="GF237" s="178"/>
      <c r="GG237" s="178"/>
      <c r="GH237" s="178"/>
      <c r="GI237" s="178"/>
      <c r="GJ237" s="178"/>
      <c r="GK237" s="178"/>
      <c r="GL237" s="178"/>
      <c r="GM237" s="178"/>
      <c r="GN237" s="178"/>
      <c r="GO237" s="178"/>
      <c r="GP237" s="178"/>
      <c r="GQ237" s="178"/>
      <c r="GR237" s="178"/>
      <c r="GS237" s="178"/>
      <c r="GT237" s="178"/>
      <c r="GU237" s="178"/>
      <c r="GV237" s="178"/>
      <c r="GW237" s="178"/>
      <c r="GX237" s="178"/>
      <c r="GY237" s="178"/>
      <c r="GZ237" s="178"/>
      <c r="HA237" s="178"/>
      <c r="HB237" s="178"/>
      <c r="HC237" s="178"/>
      <c r="HD237" s="178"/>
      <c r="HE237" s="178"/>
      <c r="HF237" s="178"/>
      <c r="HG237" s="178"/>
      <c r="HH237" s="178"/>
      <c r="HI237" s="178"/>
    </row>
    <row r="238" spans="1:217" s="410" customFormat="1" x14ac:dyDescent="0.2">
      <c r="A238" s="429"/>
      <c r="B238" s="426"/>
      <c r="C238" s="174"/>
      <c r="F238" s="30"/>
      <c r="I238" s="30"/>
      <c r="L238" s="30"/>
      <c r="O238" s="30"/>
      <c r="R238" s="30"/>
      <c r="U238" s="30"/>
      <c r="X238" s="30"/>
      <c r="AA238" s="30"/>
      <c r="AD238" s="30"/>
      <c r="AG238" s="30"/>
      <c r="AJ238" s="30"/>
      <c r="AM238" s="30"/>
      <c r="AP238" s="30"/>
      <c r="AS238" s="30"/>
      <c r="AV238" s="30"/>
      <c r="AY238" s="30"/>
      <c r="BB238" s="30"/>
      <c r="BE238" s="30"/>
      <c r="BH238" s="30"/>
      <c r="BK238" s="30"/>
      <c r="BL238" s="31"/>
      <c r="BM238" s="31"/>
      <c r="BN238" s="31"/>
      <c r="BO238" s="31"/>
      <c r="BP238" s="31"/>
      <c r="BQ238" s="31"/>
      <c r="BR238" s="31"/>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c r="EE238" s="178"/>
      <c r="EF238" s="178"/>
      <c r="EG238" s="178"/>
      <c r="EH238" s="178"/>
      <c r="EI238" s="178"/>
      <c r="EJ238" s="178"/>
      <c r="EK238" s="178"/>
      <c r="EL238" s="178"/>
      <c r="EM238" s="178"/>
      <c r="EN238" s="178"/>
      <c r="EO238" s="178"/>
      <c r="EP238" s="178"/>
      <c r="EQ238" s="178"/>
      <c r="ER238" s="178"/>
      <c r="ES238" s="178"/>
      <c r="ET238" s="178"/>
      <c r="EU238" s="178"/>
      <c r="EV238" s="178"/>
      <c r="EW238" s="178"/>
      <c r="EX238" s="178"/>
      <c r="EY238" s="178"/>
      <c r="EZ238" s="178"/>
      <c r="FA238" s="178"/>
      <c r="FB238" s="178"/>
      <c r="FC238" s="178"/>
      <c r="FD238" s="178"/>
      <c r="FE238" s="178"/>
      <c r="FF238" s="178"/>
      <c r="FG238" s="178"/>
      <c r="FH238" s="178"/>
      <c r="FI238" s="178"/>
      <c r="FJ238" s="178"/>
      <c r="FK238" s="178"/>
      <c r="FL238" s="178"/>
      <c r="FM238" s="178"/>
      <c r="FN238" s="178"/>
      <c r="FO238" s="178"/>
      <c r="FP238" s="178"/>
      <c r="FQ238" s="178"/>
      <c r="FR238" s="178"/>
      <c r="FS238" s="178"/>
      <c r="FT238" s="178"/>
      <c r="FU238" s="178"/>
      <c r="FV238" s="178"/>
      <c r="FW238" s="178"/>
      <c r="FX238" s="178"/>
      <c r="FY238" s="178"/>
      <c r="FZ238" s="178"/>
      <c r="GA238" s="178"/>
      <c r="GB238" s="178"/>
      <c r="GC238" s="178"/>
      <c r="GD238" s="178"/>
      <c r="GE238" s="178"/>
      <c r="GF238" s="178"/>
      <c r="GG238" s="178"/>
      <c r="GH238" s="178"/>
      <c r="GI238" s="178"/>
      <c r="GJ238" s="178"/>
      <c r="GK238" s="178"/>
      <c r="GL238" s="178"/>
      <c r="GM238" s="178"/>
      <c r="GN238" s="178"/>
      <c r="GO238" s="178"/>
      <c r="GP238" s="178"/>
      <c r="GQ238" s="178"/>
      <c r="GR238" s="178"/>
      <c r="GS238" s="178"/>
      <c r="GT238" s="178"/>
      <c r="GU238" s="178"/>
      <c r="GV238" s="178"/>
      <c r="GW238" s="178"/>
      <c r="GX238" s="178"/>
      <c r="GY238" s="178"/>
      <c r="GZ238" s="178"/>
      <c r="HA238" s="178"/>
      <c r="HB238" s="178"/>
      <c r="HC238" s="178"/>
      <c r="HD238" s="178"/>
      <c r="HE238" s="178"/>
      <c r="HF238" s="178"/>
      <c r="HG238" s="178"/>
      <c r="HH238" s="178"/>
      <c r="HI238" s="178"/>
    </row>
    <row r="239" spans="1:217" s="410" customFormat="1" x14ac:dyDescent="0.2">
      <c r="A239" s="429"/>
      <c r="B239" s="426"/>
      <c r="C239" s="174"/>
      <c r="F239" s="30"/>
      <c r="I239" s="30"/>
      <c r="L239" s="30"/>
      <c r="O239" s="30"/>
      <c r="R239" s="30"/>
      <c r="U239" s="30"/>
      <c r="X239" s="30"/>
      <c r="AA239" s="30"/>
      <c r="AD239" s="30"/>
      <c r="AG239" s="30"/>
      <c r="AJ239" s="30"/>
      <c r="AM239" s="30"/>
      <c r="AP239" s="30"/>
      <c r="AS239" s="30"/>
      <c r="AV239" s="30"/>
      <c r="AY239" s="30"/>
      <c r="BB239" s="30"/>
      <c r="BE239" s="30"/>
      <c r="BH239" s="30"/>
      <c r="BK239" s="30"/>
      <c r="BL239" s="31"/>
      <c r="BM239" s="31"/>
      <c r="BN239" s="31"/>
      <c r="BO239" s="31"/>
      <c r="BP239" s="31"/>
      <c r="BQ239" s="31"/>
      <c r="BR239" s="31"/>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c r="EE239" s="178"/>
      <c r="EF239" s="178"/>
      <c r="EG239" s="178"/>
      <c r="EH239" s="178"/>
      <c r="EI239" s="178"/>
      <c r="EJ239" s="178"/>
      <c r="EK239" s="178"/>
      <c r="EL239" s="178"/>
      <c r="EM239" s="178"/>
      <c r="EN239" s="178"/>
      <c r="EO239" s="178"/>
      <c r="EP239" s="178"/>
      <c r="EQ239" s="178"/>
      <c r="ER239" s="178"/>
      <c r="ES239" s="178"/>
      <c r="ET239" s="178"/>
      <c r="EU239" s="178"/>
      <c r="EV239" s="178"/>
      <c r="EW239" s="178"/>
      <c r="EX239" s="178"/>
      <c r="EY239" s="178"/>
      <c r="EZ239" s="178"/>
      <c r="FA239" s="178"/>
      <c r="FB239" s="178"/>
      <c r="FC239" s="178"/>
      <c r="FD239" s="178"/>
      <c r="FE239" s="178"/>
      <c r="FF239" s="178"/>
      <c r="FG239" s="178"/>
      <c r="FH239" s="178"/>
      <c r="FI239" s="178"/>
      <c r="FJ239" s="178"/>
      <c r="FK239" s="178"/>
      <c r="FL239" s="178"/>
      <c r="FM239" s="178"/>
      <c r="FN239" s="178"/>
      <c r="FO239" s="178"/>
      <c r="FP239" s="178"/>
      <c r="FQ239" s="178"/>
      <c r="FR239" s="178"/>
      <c r="FS239" s="178"/>
      <c r="FT239" s="178"/>
      <c r="FU239" s="178"/>
      <c r="FV239" s="178"/>
      <c r="FW239" s="178"/>
      <c r="FX239" s="178"/>
      <c r="FY239" s="178"/>
      <c r="FZ239" s="178"/>
      <c r="GA239" s="178"/>
      <c r="GB239" s="178"/>
      <c r="GC239" s="178"/>
      <c r="GD239" s="178"/>
      <c r="GE239" s="178"/>
      <c r="GF239" s="178"/>
      <c r="GG239" s="178"/>
      <c r="GH239" s="178"/>
      <c r="GI239" s="178"/>
      <c r="GJ239" s="178"/>
      <c r="GK239" s="178"/>
      <c r="GL239" s="178"/>
      <c r="GM239" s="178"/>
      <c r="GN239" s="178"/>
      <c r="GO239" s="178"/>
      <c r="GP239" s="178"/>
      <c r="GQ239" s="178"/>
      <c r="GR239" s="178"/>
      <c r="GS239" s="178"/>
      <c r="GT239" s="178"/>
      <c r="GU239" s="178"/>
      <c r="GV239" s="178"/>
      <c r="GW239" s="178"/>
      <c r="GX239" s="178"/>
      <c r="GY239" s="178"/>
      <c r="GZ239" s="178"/>
      <c r="HA239" s="178"/>
      <c r="HB239" s="178"/>
      <c r="HC239" s="178"/>
      <c r="HD239" s="178"/>
      <c r="HE239" s="178"/>
      <c r="HF239" s="178"/>
      <c r="HG239" s="178"/>
      <c r="HH239" s="178"/>
      <c r="HI239" s="178"/>
    </row>
    <row r="240" spans="1:217" s="410" customFormat="1" x14ac:dyDescent="0.2">
      <c r="A240" s="429"/>
      <c r="B240" s="426"/>
      <c r="C240" s="174"/>
      <c r="F240" s="30"/>
      <c r="I240" s="30"/>
      <c r="L240" s="30"/>
      <c r="O240" s="30"/>
      <c r="R240" s="30"/>
      <c r="U240" s="30"/>
      <c r="X240" s="30"/>
      <c r="AA240" s="30"/>
      <c r="AD240" s="30"/>
      <c r="AG240" s="30"/>
      <c r="AJ240" s="30"/>
      <c r="AM240" s="30"/>
      <c r="AP240" s="30"/>
      <c r="AS240" s="30"/>
      <c r="AV240" s="30"/>
      <c r="AY240" s="30"/>
      <c r="BB240" s="30"/>
      <c r="BE240" s="30"/>
      <c r="BH240" s="30"/>
      <c r="BK240" s="30"/>
      <c r="BL240" s="31"/>
      <c r="BM240" s="31"/>
      <c r="BN240" s="31"/>
      <c r="BO240" s="31"/>
      <c r="BP240" s="31"/>
      <c r="BQ240" s="31"/>
      <c r="BR240" s="31"/>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c r="EE240" s="178"/>
      <c r="EF240" s="178"/>
      <c r="EG240" s="178"/>
      <c r="EH240" s="178"/>
      <c r="EI240" s="178"/>
      <c r="EJ240" s="178"/>
      <c r="EK240" s="178"/>
      <c r="EL240" s="178"/>
      <c r="EM240" s="178"/>
      <c r="EN240" s="178"/>
      <c r="EO240" s="178"/>
      <c r="EP240" s="178"/>
      <c r="EQ240" s="178"/>
      <c r="ER240" s="178"/>
      <c r="ES240" s="178"/>
      <c r="ET240" s="178"/>
      <c r="EU240" s="178"/>
      <c r="EV240" s="178"/>
      <c r="EW240" s="178"/>
      <c r="EX240" s="178"/>
      <c r="EY240" s="178"/>
      <c r="EZ240" s="178"/>
      <c r="FA240" s="178"/>
      <c r="FB240" s="178"/>
      <c r="FC240" s="178"/>
      <c r="FD240" s="178"/>
      <c r="FE240" s="178"/>
      <c r="FF240" s="178"/>
      <c r="FG240" s="178"/>
      <c r="FH240" s="178"/>
      <c r="FI240" s="178"/>
      <c r="FJ240" s="178"/>
      <c r="FK240" s="178"/>
      <c r="FL240" s="178"/>
      <c r="FM240" s="178"/>
      <c r="FN240" s="178"/>
      <c r="FO240" s="178"/>
      <c r="FP240" s="178"/>
      <c r="FQ240" s="178"/>
      <c r="FR240" s="178"/>
      <c r="FS240" s="178"/>
      <c r="FT240" s="178"/>
      <c r="FU240" s="178"/>
      <c r="FV240" s="178"/>
      <c r="FW240" s="178"/>
      <c r="FX240" s="178"/>
      <c r="FY240" s="178"/>
      <c r="FZ240" s="178"/>
      <c r="GA240" s="178"/>
      <c r="GB240" s="178"/>
      <c r="GC240" s="178"/>
      <c r="GD240" s="178"/>
      <c r="GE240" s="178"/>
      <c r="GF240" s="178"/>
      <c r="GG240" s="178"/>
      <c r="GH240" s="178"/>
      <c r="GI240" s="178"/>
      <c r="GJ240" s="178"/>
      <c r="GK240" s="178"/>
      <c r="GL240" s="178"/>
      <c r="GM240" s="178"/>
      <c r="GN240" s="178"/>
      <c r="GO240" s="178"/>
      <c r="GP240" s="178"/>
      <c r="GQ240" s="178"/>
      <c r="GR240" s="178"/>
      <c r="GS240" s="178"/>
      <c r="GT240" s="178"/>
      <c r="GU240" s="178"/>
      <c r="GV240" s="178"/>
      <c r="GW240" s="178"/>
      <c r="GX240" s="178"/>
      <c r="GY240" s="178"/>
      <c r="GZ240" s="178"/>
      <c r="HA240" s="178"/>
      <c r="HB240" s="178"/>
      <c r="HC240" s="178"/>
      <c r="HD240" s="178"/>
      <c r="HE240" s="178"/>
      <c r="HF240" s="178"/>
      <c r="HG240" s="178"/>
      <c r="HH240" s="178"/>
      <c r="HI240" s="178"/>
    </row>
    <row r="241" spans="1:217" s="410" customFormat="1" x14ac:dyDescent="0.2">
      <c r="A241" s="429"/>
      <c r="B241" s="426"/>
      <c r="C241" s="174"/>
      <c r="F241" s="30"/>
      <c r="I241" s="30"/>
      <c r="L241" s="30"/>
      <c r="O241" s="30"/>
      <c r="R241" s="30"/>
      <c r="U241" s="30"/>
      <c r="X241" s="30"/>
      <c r="AA241" s="30"/>
      <c r="AD241" s="30"/>
      <c r="AG241" s="30"/>
      <c r="AJ241" s="30"/>
      <c r="AM241" s="30"/>
      <c r="AP241" s="30"/>
      <c r="AS241" s="30"/>
      <c r="AV241" s="30"/>
      <c r="AY241" s="30"/>
      <c r="BB241" s="30"/>
      <c r="BE241" s="30"/>
      <c r="BH241" s="30"/>
      <c r="BK241" s="30"/>
      <c r="BL241" s="31"/>
      <c r="BM241" s="31"/>
      <c r="BN241" s="31"/>
      <c r="BO241" s="31"/>
      <c r="BP241" s="31"/>
      <c r="BQ241" s="31"/>
      <c r="BR241" s="31"/>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c r="FU241" s="178"/>
      <c r="FV241" s="178"/>
      <c r="FW241" s="178"/>
      <c r="FX241" s="178"/>
      <c r="FY241" s="178"/>
      <c r="FZ241" s="178"/>
      <c r="GA241" s="178"/>
      <c r="GB241" s="178"/>
      <c r="GC241" s="178"/>
      <c r="GD241" s="178"/>
      <c r="GE241" s="178"/>
      <c r="GF241" s="178"/>
      <c r="GG241" s="178"/>
      <c r="GH241" s="178"/>
      <c r="GI241" s="178"/>
      <c r="GJ241" s="178"/>
      <c r="GK241" s="178"/>
      <c r="GL241" s="178"/>
      <c r="GM241" s="178"/>
      <c r="GN241" s="178"/>
      <c r="GO241" s="178"/>
      <c r="GP241" s="178"/>
      <c r="GQ241" s="178"/>
      <c r="GR241" s="178"/>
      <c r="GS241" s="178"/>
      <c r="GT241" s="178"/>
      <c r="GU241" s="178"/>
      <c r="GV241" s="178"/>
      <c r="GW241" s="178"/>
      <c r="GX241" s="178"/>
      <c r="GY241" s="178"/>
      <c r="GZ241" s="178"/>
      <c r="HA241" s="178"/>
      <c r="HB241" s="178"/>
      <c r="HC241" s="178"/>
      <c r="HD241" s="178"/>
      <c r="HE241" s="178"/>
      <c r="HF241" s="178"/>
      <c r="HG241" s="178"/>
      <c r="HH241" s="178"/>
      <c r="HI241" s="178"/>
    </row>
    <row r="242" spans="1:217" s="410" customFormat="1" x14ac:dyDescent="0.2">
      <c r="A242" s="429"/>
      <c r="B242" s="426"/>
      <c r="C242" s="174"/>
      <c r="F242" s="30"/>
      <c r="I242" s="30"/>
      <c r="L242" s="30"/>
      <c r="O242" s="30"/>
      <c r="R242" s="30"/>
      <c r="U242" s="30"/>
      <c r="X242" s="30"/>
      <c r="AA242" s="30"/>
      <c r="AD242" s="30"/>
      <c r="AG242" s="30"/>
      <c r="AJ242" s="30"/>
      <c r="AM242" s="30"/>
      <c r="AP242" s="30"/>
      <c r="AS242" s="30"/>
      <c r="AV242" s="30"/>
      <c r="AY242" s="30"/>
      <c r="BB242" s="30"/>
      <c r="BE242" s="30"/>
      <c r="BH242" s="30"/>
      <c r="BK242" s="30"/>
      <c r="BL242" s="31"/>
      <c r="BM242" s="31"/>
      <c r="BN242" s="31"/>
      <c r="BO242" s="31"/>
      <c r="BP242" s="31"/>
      <c r="BQ242" s="31"/>
      <c r="BR242" s="31"/>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c r="EE242" s="178"/>
      <c r="EF242" s="178"/>
      <c r="EG242" s="178"/>
      <c r="EH242" s="178"/>
      <c r="EI242" s="178"/>
      <c r="EJ242" s="178"/>
      <c r="EK242" s="178"/>
      <c r="EL242" s="178"/>
      <c r="EM242" s="178"/>
      <c r="EN242" s="178"/>
      <c r="EO242" s="178"/>
      <c r="EP242" s="178"/>
      <c r="EQ242" s="178"/>
      <c r="ER242" s="178"/>
      <c r="ES242" s="178"/>
      <c r="ET242" s="178"/>
      <c r="EU242" s="178"/>
      <c r="EV242" s="178"/>
      <c r="EW242" s="178"/>
      <c r="EX242" s="178"/>
      <c r="EY242" s="178"/>
      <c r="EZ242" s="178"/>
      <c r="FA242" s="178"/>
      <c r="FB242" s="178"/>
      <c r="FC242" s="178"/>
      <c r="FD242" s="178"/>
      <c r="FE242" s="178"/>
      <c r="FF242" s="178"/>
      <c r="FG242" s="178"/>
      <c r="FH242" s="178"/>
      <c r="FI242" s="178"/>
      <c r="FJ242" s="178"/>
      <c r="FK242" s="178"/>
      <c r="FL242" s="178"/>
      <c r="FM242" s="178"/>
      <c r="FN242" s="178"/>
      <c r="FO242" s="178"/>
      <c r="FP242" s="178"/>
      <c r="FQ242" s="178"/>
      <c r="FR242" s="178"/>
      <c r="FS242" s="178"/>
      <c r="FT242" s="178"/>
      <c r="FU242" s="178"/>
      <c r="FV242" s="178"/>
      <c r="FW242" s="178"/>
      <c r="FX242" s="178"/>
      <c r="FY242" s="178"/>
      <c r="FZ242" s="178"/>
      <c r="GA242" s="178"/>
      <c r="GB242" s="178"/>
      <c r="GC242" s="178"/>
      <c r="GD242" s="178"/>
      <c r="GE242" s="178"/>
      <c r="GF242" s="178"/>
      <c r="GG242" s="178"/>
      <c r="GH242" s="178"/>
      <c r="GI242" s="178"/>
      <c r="GJ242" s="178"/>
      <c r="GK242" s="178"/>
      <c r="GL242" s="178"/>
      <c r="GM242" s="178"/>
      <c r="GN242" s="178"/>
      <c r="GO242" s="178"/>
      <c r="GP242" s="178"/>
      <c r="GQ242" s="178"/>
      <c r="GR242" s="178"/>
      <c r="GS242" s="178"/>
      <c r="GT242" s="178"/>
      <c r="GU242" s="178"/>
      <c r="GV242" s="178"/>
      <c r="GW242" s="178"/>
      <c r="GX242" s="178"/>
      <c r="GY242" s="178"/>
      <c r="GZ242" s="178"/>
      <c r="HA242" s="178"/>
      <c r="HB242" s="178"/>
      <c r="HC242" s="178"/>
      <c r="HD242" s="178"/>
      <c r="HE242" s="178"/>
      <c r="HF242" s="178"/>
      <c r="HG242" s="178"/>
      <c r="HH242" s="178"/>
      <c r="HI242" s="178"/>
    </row>
    <row r="243" spans="1:217" s="410" customFormat="1" x14ac:dyDescent="0.2">
      <c r="A243" s="429"/>
      <c r="B243" s="426"/>
      <c r="C243" s="174"/>
      <c r="F243" s="30"/>
      <c r="I243" s="30"/>
      <c r="L243" s="30"/>
      <c r="O243" s="30"/>
      <c r="R243" s="30"/>
      <c r="U243" s="30"/>
      <c r="X243" s="30"/>
      <c r="AA243" s="30"/>
      <c r="AD243" s="30"/>
      <c r="AG243" s="30"/>
      <c r="AJ243" s="30"/>
      <c r="AM243" s="30"/>
      <c r="AP243" s="30"/>
      <c r="AS243" s="30"/>
      <c r="AV243" s="30"/>
      <c r="AY243" s="30"/>
      <c r="BB243" s="30"/>
      <c r="BE243" s="30"/>
      <c r="BH243" s="30"/>
      <c r="BK243" s="30"/>
      <c r="BL243" s="31"/>
      <c r="BM243" s="31"/>
      <c r="BN243" s="31"/>
      <c r="BO243" s="31"/>
      <c r="BP243" s="31"/>
      <c r="BQ243" s="31"/>
      <c r="BR243" s="31"/>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c r="EE243" s="178"/>
      <c r="EF243" s="178"/>
      <c r="EG243" s="178"/>
      <c r="EH243" s="178"/>
      <c r="EI243" s="178"/>
      <c r="EJ243" s="178"/>
      <c r="EK243" s="178"/>
      <c r="EL243" s="178"/>
      <c r="EM243" s="178"/>
      <c r="EN243" s="178"/>
      <c r="EO243" s="178"/>
      <c r="EP243" s="178"/>
      <c r="EQ243" s="178"/>
      <c r="ER243" s="178"/>
      <c r="ES243" s="178"/>
      <c r="ET243" s="178"/>
      <c r="EU243" s="178"/>
      <c r="EV243" s="178"/>
      <c r="EW243" s="178"/>
      <c r="EX243" s="178"/>
      <c r="EY243" s="178"/>
      <c r="EZ243" s="178"/>
      <c r="FA243" s="178"/>
      <c r="FB243" s="178"/>
      <c r="FC243" s="178"/>
      <c r="FD243" s="178"/>
      <c r="FE243" s="178"/>
      <c r="FF243" s="178"/>
      <c r="FG243" s="178"/>
      <c r="FH243" s="178"/>
      <c r="FI243" s="178"/>
      <c r="FJ243" s="178"/>
      <c r="FK243" s="178"/>
      <c r="FL243" s="178"/>
      <c r="FM243" s="178"/>
      <c r="FN243" s="178"/>
      <c r="FO243" s="178"/>
      <c r="FP243" s="178"/>
      <c r="FQ243" s="178"/>
      <c r="FR243" s="178"/>
      <c r="FS243" s="178"/>
      <c r="FT243" s="178"/>
      <c r="FU243" s="178"/>
      <c r="FV243" s="178"/>
      <c r="FW243" s="178"/>
      <c r="FX243" s="178"/>
      <c r="FY243" s="178"/>
      <c r="FZ243" s="178"/>
      <c r="GA243" s="178"/>
      <c r="GB243" s="178"/>
      <c r="GC243" s="178"/>
      <c r="GD243" s="178"/>
      <c r="GE243" s="178"/>
      <c r="GF243" s="178"/>
      <c r="GG243" s="178"/>
      <c r="GH243" s="178"/>
      <c r="GI243" s="178"/>
      <c r="GJ243" s="178"/>
      <c r="GK243" s="178"/>
      <c r="GL243" s="178"/>
      <c r="GM243" s="178"/>
      <c r="GN243" s="178"/>
      <c r="GO243" s="178"/>
      <c r="GP243" s="178"/>
      <c r="GQ243" s="178"/>
      <c r="GR243" s="178"/>
      <c r="GS243" s="178"/>
      <c r="GT243" s="178"/>
      <c r="GU243" s="178"/>
      <c r="GV243" s="178"/>
      <c r="GW243" s="178"/>
      <c r="GX243" s="178"/>
      <c r="GY243" s="178"/>
      <c r="GZ243" s="178"/>
      <c r="HA243" s="178"/>
      <c r="HB243" s="178"/>
      <c r="HC243" s="178"/>
      <c r="HD243" s="178"/>
      <c r="HE243" s="178"/>
      <c r="HF243" s="178"/>
      <c r="HG243" s="178"/>
      <c r="HH243" s="178"/>
      <c r="HI243" s="178"/>
    </row>
    <row r="244" spans="1:217" s="410" customFormat="1" x14ac:dyDescent="0.2">
      <c r="A244" s="429"/>
      <c r="B244" s="426"/>
      <c r="C244" s="174"/>
      <c r="F244" s="30"/>
      <c r="I244" s="30"/>
      <c r="L244" s="30"/>
      <c r="O244" s="30"/>
      <c r="R244" s="30"/>
      <c r="U244" s="30"/>
      <c r="X244" s="30"/>
      <c r="AA244" s="30"/>
      <c r="AD244" s="30"/>
      <c r="AG244" s="30"/>
      <c r="AJ244" s="30"/>
      <c r="AM244" s="30"/>
      <c r="AP244" s="30"/>
      <c r="AS244" s="30"/>
      <c r="AV244" s="30"/>
      <c r="AY244" s="30"/>
      <c r="BB244" s="30"/>
      <c r="BE244" s="30"/>
      <c r="BH244" s="30"/>
      <c r="BK244" s="30"/>
      <c r="BL244" s="31"/>
      <c r="BM244" s="31"/>
      <c r="BN244" s="31"/>
      <c r="BO244" s="31"/>
      <c r="BP244" s="31"/>
      <c r="BQ244" s="31"/>
      <c r="BR244" s="31"/>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c r="EE244" s="178"/>
      <c r="EF244" s="178"/>
      <c r="EG244" s="178"/>
      <c r="EH244" s="178"/>
      <c r="EI244" s="178"/>
      <c r="EJ244" s="178"/>
      <c r="EK244" s="178"/>
      <c r="EL244" s="178"/>
      <c r="EM244" s="178"/>
      <c r="EN244" s="178"/>
      <c r="EO244" s="178"/>
      <c r="EP244" s="178"/>
      <c r="EQ244" s="178"/>
      <c r="ER244" s="178"/>
      <c r="ES244" s="178"/>
      <c r="ET244" s="178"/>
      <c r="EU244" s="178"/>
      <c r="EV244" s="178"/>
      <c r="EW244" s="178"/>
      <c r="EX244" s="178"/>
      <c r="EY244" s="178"/>
      <c r="EZ244" s="178"/>
      <c r="FA244" s="178"/>
      <c r="FB244" s="178"/>
      <c r="FC244" s="178"/>
      <c r="FD244" s="178"/>
      <c r="FE244" s="178"/>
      <c r="FF244" s="178"/>
      <c r="FG244" s="178"/>
      <c r="FH244" s="178"/>
      <c r="FI244" s="178"/>
      <c r="FJ244" s="178"/>
      <c r="FK244" s="178"/>
      <c r="FL244" s="178"/>
      <c r="FM244" s="178"/>
      <c r="FN244" s="178"/>
      <c r="FO244" s="178"/>
      <c r="FP244" s="178"/>
      <c r="FQ244" s="178"/>
      <c r="FR244" s="178"/>
      <c r="FS244" s="178"/>
      <c r="FT244" s="178"/>
      <c r="FU244" s="178"/>
      <c r="FV244" s="178"/>
      <c r="FW244" s="178"/>
      <c r="FX244" s="178"/>
      <c r="FY244" s="178"/>
      <c r="FZ244" s="178"/>
      <c r="GA244" s="178"/>
      <c r="GB244" s="178"/>
      <c r="GC244" s="178"/>
      <c r="GD244" s="178"/>
      <c r="GE244" s="178"/>
      <c r="GF244" s="178"/>
      <c r="GG244" s="178"/>
      <c r="GH244" s="178"/>
      <c r="GI244" s="178"/>
      <c r="GJ244" s="178"/>
      <c r="GK244" s="178"/>
      <c r="GL244" s="178"/>
      <c r="GM244" s="178"/>
      <c r="GN244" s="178"/>
      <c r="GO244" s="178"/>
      <c r="GP244" s="178"/>
      <c r="GQ244" s="178"/>
      <c r="GR244" s="178"/>
      <c r="GS244" s="178"/>
      <c r="GT244" s="178"/>
      <c r="GU244" s="178"/>
      <c r="GV244" s="178"/>
      <c r="GW244" s="178"/>
      <c r="GX244" s="178"/>
      <c r="GY244" s="178"/>
      <c r="GZ244" s="178"/>
      <c r="HA244" s="178"/>
      <c r="HB244" s="178"/>
      <c r="HC244" s="178"/>
      <c r="HD244" s="178"/>
      <c r="HE244" s="178"/>
      <c r="HF244" s="178"/>
      <c r="HG244" s="178"/>
      <c r="HH244" s="178"/>
      <c r="HI244" s="178"/>
    </row>
    <row r="245" spans="1:217" s="410" customFormat="1" x14ac:dyDescent="0.2">
      <c r="A245" s="429"/>
      <c r="B245" s="426"/>
      <c r="C245" s="174"/>
      <c r="F245" s="30"/>
      <c r="I245" s="30"/>
      <c r="L245" s="30"/>
      <c r="O245" s="30"/>
      <c r="R245" s="30"/>
      <c r="U245" s="30"/>
      <c r="X245" s="30"/>
      <c r="AA245" s="30"/>
      <c r="AD245" s="30"/>
      <c r="AG245" s="30"/>
      <c r="AJ245" s="30"/>
      <c r="AM245" s="30"/>
      <c r="AP245" s="30"/>
      <c r="AS245" s="30"/>
      <c r="AV245" s="30"/>
      <c r="AY245" s="30"/>
      <c r="BB245" s="30"/>
      <c r="BE245" s="30"/>
      <c r="BH245" s="30"/>
      <c r="BK245" s="30"/>
      <c r="BL245" s="31"/>
      <c r="BM245" s="31"/>
      <c r="BN245" s="31"/>
      <c r="BO245" s="31"/>
      <c r="BP245" s="31"/>
      <c r="BQ245" s="31"/>
      <c r="BR245" s="31"/>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c r="EE245" s="178"/>
      <c r="EF245" s="178"/>
      <c r="EG245" s="178"/>
      <c r="EH245" s="178"/>
      <c r="EI245" s="178"/>
      <c r="EJ245" s="178"/>
      <c r="EK245" s="178"/>
      <c r="EL245" s="178"/>
      <c r="EM245" s="178"/>
      <c r="EN245" s="178"/>
      <c r="EO245" s="178"/>
      <c r="EP245" s="178"/>
      <c r="EQ245" s="178"/>
      <c r="ER245" s="178"/>
      <c r="ES245" s="178"/>
      <c r="ET245" s="178"/>
      <c r="EU245" s="178"/>
      <c r="EV245" s="178"/>
      <c r="EW245" s="178"/>
      <c r="EX245" s="178"/>
      <c r="EY245" s="178"/>
      <c r="EZ245" s="178"/>
      <c r="FA245" s="178"/>
      <c r="FB245" s="178"/>
      <c r="FC245" s="178"/>
      <c r="FD245" s="178"/>
      <c r="FE245" s="178"/>
      <c r="FF245" s="178"/>
      <c r="FG245" s="178"/>
      <c r="FH245" s="178"/>
      <c r="FI245" s="178"/>
      <c r="FJ245" s="178"/>
      <c r="FK245" s="178"/>
      <c r="FL245" s="178"/>
      <c r="FM245" s="178"/>
      <c r="FN245" s="178"/>
      <c r="FO245" s="178"/>
      <c r="FP245" s="178"/>
      <c r="FQ245" s="178"/>
      <c r="FR245" s="178"/>
      <c r="FS245" s="178"/>
      <c r="FT245" s="178"/>
      <c r="FU245" s="178"/>
      <c r="FV245" s="178"/>
      <c r="FW245" s="178"/>
      <c r="FX245" s="178"/>
      <c r="FY245" s="178"/>
      <c r="FZ245" s="178"/>
      <c r="GA245" s="178"/>
      <c r="GB245" s="178"/>
      <c r="GC245" s="178"/>
      <c r="GD245" s="178"/>
      <c r="GE245" s="178"/>
      <c r="GF245" s="178"/>
      <c r="GG245" s="178"/>
      <c r="GH245" s="178"/>
      <c r="GI245" s="178"/>
      <c r="GJ245" s="178"/>
      <c r="GK245" s="178"/>
      <c r="GL245" s="178"/>
      <c r="GM245" s="178"/>
      <c r="GN245" s="178"/>
      <c r="GO245" s="178"/>
      <c r="GP245" s="178"/>
      <c r="GQ245" s="178"/>
      <c r="GR245" s="178"/>
      <c r="GS245" s="178"/>
      <c r="GT245" s="178"/>
      <c r="GU245" s="178"/>
      <c r="GV245" s="178"/>
      <c r="GW245" s="178"/>
      <c r="GX245" s="178"/>
      <c r="GY245" s="178"/>
      <c r="GZ245" s="178"/>
      <c r="HA245" s="178"/>
      <c r="HB245" s="178"/>
      <c r="HC245" s="178"/>
      <c r="HD245" s="178"/>
      <c r="HE245" s="178"/>
      <c r="HF245" s="178"/>
      <c r="HG245" s="178"/>
      <c r="HH245" s="178"/>
      <c r="HI245" s="178"/>
    </row>
    <row r="246" spans="1:217" s="410" customFormat="1" x14ac:dyDescent="0.2">
      <c r="A246" s="429"/>
      <c r="B246" s="426"/>
      <c r="C246" s="174"/>
      <c r="F246" s="30"/>
      <c r="I246" s="30"/>
      <c r="L246" s="30"/>
      <c r="O246" s="30"/>
      <c r="R246" s="30"/>
      <c r="U246" s="30"/>
      <c r="X246" s="30"/>
      <c r="AA246" s="30"/>
      <c r="AD246" s="30"/>
      <c r="AG246" s="30"/>
      <c r="AJ246" s="30"/>
      <c r="AM246" s="30"/>
      <c r="AP246" s="30"/>
      <c r="AS246" s="30"/>
      <c r="AV246" s="30"/>
      <c r="AY246" s="30"/>
      <c r="BB246" s="30"/>
      <c r="BE246" s="30"/>
      <c r="BH246" s="30"/>
      <c r="BK246" s="30"/>
      <c r="BL246" s="31"/>
      <c r="BM246" s="31"/>
      <c r="BN246" s="31"/>
      <c r="BO246" s="31"/>
      <c r="BP246" s="31"/>
      <c r="BQ246" s="31"/>
      <c r="BR246" s="31"/>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c r="EE246" s="178"/>
      <c r="EF246" s="178"/>
      <c r="EG246" s="178"/>
      <c r="EH246" s="178"/>
      <c r="EI246" s="178"/>
      <c r="EJ246" s="178"/>
      <c r="EK246" s="178"/>
      <c r="EL246" s="178"/>
      <c r="EM246" s="178"/>
      <c r="EN246" s="178"/>
      <c r="EO246" s="178"/>
      <c r="EP246" s="178"/>
      <c r="EQ246" s="178"/>
      <c r="ER246" s="178"/>
      <c r="ES246" s="178"/>
      <c r="ET246" s="178"/>
      <c r="EU246" s="178"/>
      <c r="EV246" s="178"/>
      <c r="EW246" s="178"/>
      <c r="EX246" s="178"/>
      <c r="EY246" s="178"/>
      <c r="EZ246" s="178"/>
      <c r="FA246" s="178"/>
      <c r="FB246" s="178"/>
      <c r="FC246" s="178"/>
      <c r="FD246" s="178"/>
      <c r="FE246" s="178"/>
      <c r="FF246" s="178"/>
      <c r="FG246" s="178"/>
      <c r="FH246" s="178"/>
      <c r="FI246" s="178"/>
      <c r="FJ246" s="178"/>
      <c r="FK246" s="178"/>
      <c r="FL246" s="178"/>
      <c r="FM246" s="178"/>
      <c r="FN246" s="178"/>
      <c r="FO246" s="178"/>
      <c r="FP246" s="178"/>
      <c r="FQ246" s="178"/>
      <c r="FR246" s="178"/>
      <c r="FS246" s="178"/>
      <c r="FT246" s="178"/>
      <c r="FU246" s="178"/>
      <c r="FV246" s="178"/>
      <c r="FW246" s="178"/>
      <c r="FX246" s="178"/>
      <c r="FY246" s="178"/>
      <c r="FZ246" s="178"/>
      <c r="GA246" s="178"/>
      <c r="GB246" s="178"/>
      <c r="GC246" s="178"/>
      <c r="GD246" s="178"/>
      <c r="GE246" s="178"/>
      <c r="GF246" s="178"/>
      <c r="GG246" s="178"/>
      <c r="GH246" s="178"/>
      <c r="GI246" s="178"/>
      <c r="GJ246" s="178"/>
      <c r="GK246" s="178"/>
      <c r="GL246" s="178"/>
      <c r="GM246" s="178"/>
      <c r="GN246" s="178"/>
      <c r="GO246" s="178"/>
      <c r="GP246" s="178"/>
      <c r="GQ246" s="178"/>
      <c r="GR246" s="178"/>
      <c r="GS246" s="178"/>
      <c r="GT246" s="178"/>
      <c r="GU246" s="178"/>
      <c r="GV246" s="178"/>
      <c r="GW246" s="178"/>
      <c r="GX246" s="178"/>
      <c r="GY246" s="178"/>
      <c r="GZ246" s="178"/>
      <c r="HA246" s="178"/>
      <c r="HB246" s="178"/>
      <c r="HC246" s="178"/>
      <c r="HD246" s="178"/>
      <c r="HE246" s="178"/>
      <c r="HF246" s="178"/>
      <c r="HG246" s="178"/>
      <c r="HH246" s="178"/>
      <c r="HI246" s="178"/>
    </row>
    <row r="247" spans="1:217" s="410" customFormat="1" x14ac:dyDescent="0.2">
      <c r="A247" s="429"/>
      <c r="B247" s="426"/>
      <c r="C247" s="174"/>
      <c r="F247" s="30"/>
      <c r="I247" s="30"/>
      <c r="L247" s="30"/>
      <c r="O247" s="30"/>
      <c r="R247" s="30"/>
      <c r="U247" s="30"/>
      <c r="X247" s="30"/>
      <c r="AA247" s="30"/>
      <c r="AD247" s="30"/>
      <c r="AG247" s="30"/>
      <c r="AJ247" s="30"/>
      <c r="AM247" s="30"/>
      <c r="AP247" s="30"/>
      <c r="AS247" s="30"/>
      <c r="AV247" s="30"/>
      <c r="AY247" s="30"/>
      <c r="BB247" s="30"/>
      <c r="BE247" s="30"/>
      <c r="BH247" s="30"/>
      <c r="BK247" s="30"/>
      <c r="BL247" s="31"/>
      <c r="BM247" s="31"/>
      <c r="BN247" s="31"/>
      <c r="BO247" s="31"/>
      <c r="BP247" s="31"/>
      <c r="BQ247" s="31"/>
      <c r="BR247" s="31"/>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c r="EE247" s="178"/>
      <c r="EF247" s="178"/>
      <c r="EG247" s="178"/>
      <c r="EH247" s="178"/>
      <c r="EI247" s="178"/>
      <c r="EJ247" s="178"/>
      <c r="EK247" s="178"/>
      <c r="EL247" s="178"/>
      <c r="EM247" s="178"/>
      <c r="EN247" s="178"/>
      <c r="EO247" s="178"/>
      <c r="EP247" s="178"/>
      <c r="EQ247" s="178"/>
      <c r="ER247" s="178"/>
      <c r="ES247" s="178"/>
      <c r="ET247" s="178"/>
      <c r="EU247" s="178"/>
      <c r="EV247" s="178"/>
      <c r="EW247" s="178"/>
      <c r="EX247" s="178"/>
      <c r="EY247" s="178"/>
      <c r="EZ247" s="178"/>
      <c r="FA247" s="178"/>
      <c r="FB247" s="178"/>
      <c r="FC247" s="178"/>
      <c r="FD247" s="178"/>
      <c r="FE247" s="178"/>
      <c r="FF247" s="178"/>
      <c r="FG247" s="178"/>
      <c r="FH247" s="178"/>
      <c r="FI247" s="178"/>
      <c r="FJ247" s="178"/>
      <c r="FK247" s="178"/>
      <c r="FL247" s="178"/>
      <c r="FM247" s="178"/>
      <c r="FN247" s="178"/>
      <c r="FO247" s="178"/>
      <c r="FP247" s="178"/>
      <c r="FQ247" s="178"/>
      <c r="FR247" s="178"/>
      <c r="FS247" s="178"/>
      <c r="FT247" s="178"/>
      <c r="FU247" s="178"/>
      <c r="FV247" s="178"/>
      <c r="FW247" s="178"/>
      <c r="FX247" s="178"/>
      <c r="FY247" s="178"/>
      <c r="FZ247" s="178"/>
      <c r="GA247" s="178"/>
      <c r="GB247" s="178"/>
      <c r="GC247" s="178"/>
      <c r="GD247" s="178"/>
      <c r="GE247" s="178"/>
      <c r="GF247" s="178"/>
      <c r="GG247" s="178"/>
      <c r="GH247" s="178"/>
      <c r="GI247" s="178"/>
      <c r="GJ247" s="178"/>
      <c r="GK247" s="178"/>
      <c r="GL247" s="178"/>
      <c r="GM247" s="178"/>
      <c r="GN247" s="178"/>
      <c r="GO247" s="178"/>
      <c r="GP247" s="178"/>
      <c r="GQ247" s="178"/>
      <c r="GR247" s="178"/>
      <c r="GS247" s="178"/>
      <c r="GT247" s="178"/>
      <c r="GU247" s="178"/>
      <c r="GV247" s="178"/>
      <c r="GW247" s="178"/>
      <c r="GX247" s="178"/>
      <c r="GY247" s="178"/>
      <c r="GZ247" s="178"/>
      <c r="HA247" s="178"/>
      <c r="HB247" s="178"/>
      <c r="HC247" s="178"/>
      <c r="HD247" s="178"/>
      <c r="HE247" s="178"/>
      <c r="HF247" s="178"/>
      <c r="HG247" s="178"/>
      <c r="HH247" s="178"/>
      <c r="HI247" s="178"/>
    </row>
    <row r="248" spans="1:217" s="410" customFormat="1" x14ac:dyDescent="0.2">
      <c r="A248" s="429"/>
      <c r="B248" s="426"/>
      <c r="C248" s="174"/>
      <c r="F248" s="30"/>
      <c r="I248" s="30"/>
      <c r="L248" s="30"/>
      <c r="O248" s="30"/>
      <c r="R248" s="30"/>
      <c r="U248" s="30"/>
      <c r="X248" s="30"/>
      <c r="AA248" s="30"/>
      <c r="AD248" s="30"/>
      <c r="AG248" s="30"/>
      <c r="AJ248" s="30"/>
      <c r="AM248" s="30"/>
      <c r="AP248" s="30"/>
      <c r="AS248" s="30"/>
      <c r="AV248" s="30"/>
      <c r="AY248" s="30"/>
      <c r="BB248" s="30"/>
      <c r="BE248" s="30"/>
      <c r="BH248" s="30"/>
      <c r="BK248" s="30"/>
      <c r="BL248" s="31"/>
      <c r="BM248" s="31"/>
      <c r="BN248" s="31"/>
      <c r="BO248" s="31"/>
      <c r="BP248" s="31"/>
      <c r="BQ248" s="31"/>
      <c r="BR248" s="31"/>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c r="EE248" s="178"/>
      <c r="EF248" s="178"/>
      <c r="EG248" s="178"/>
      <c r="EH248" s="178"/>
      <c r="EI248" s="178"/>
      <c r="EJ248" s="178"/>
      <c r="EK248" s="178"/>
      <c r="EL248" s="178"/>
      <c r="EM248" s="178"/>
      <c r="EN248" s="178"/>
      <c r="EO248" s="178"/>
      <c r="EP248" s="178"/>
      <c r="EQ248" s="178"/>
      <c r="ER248" s="178"/>
      <c r="ES248" s="178"/>
      <c r="ET248" s="178"/>
      <c r="EU248" s="178"/>
      <c r="EV248" s="178"/>
      <c r="EW248" s="178"/>
      <c r="EX248" s="178"/>
      <c r="EY248" s="178"/>
      <c r="EZ248" s="178"/>
      <c r="FA248" s="178"/>
      <c r="FB248" s="178"/>
      <c r="FC248" s="178"/>
      <c r="FD248" s="178"/>
      <c r="FE248" s="178"/>
      <c r="FF248" s="178"/>
      <c r="FG248" s="178"/>
      <c r="FH248" s="178"/>
      <c r="FI248" s="178"/>
      <c r="FJ248" s="178"/>
      <c r="FK248" s="178"/>
      <c r="FL248" s="178"/>
      <c r="FM248" s="178"/>
      <c r="FN248" s="178"/>
      <c r="FO248" s="178"/>
      <c r="FP248" s="178"/>
      <c r="FQ248" s="178"/>
      <c r="FR248" s="178"/>
      <c r="FS248" s="178"/>
      <c r="FT248" s="178"/>
      <c r="FU248" s="178"/>
      <c r="FV248" s="178"/>
      <c r="FW248" s="178"/>
      <c r="FX248" s="178"/>
      <c r="FY248" s="178"/>
      <c r="FZ248" s="178"/>
      <c r="GA248" s="178"/>
      <c r="GB248" s="178"/>
      <c r="GC248" s="178"/>
      <c r="GD248" s="178"/>
      <c r="GE248" s="178"/>
      <c r="GF248" s="178"/>
      <c r="GG248" s="178"/>
      <c r="GH248" s="178"/>
      <c r="GI248" s="178"/>
      <c r="GJ248" s="178"/>
      <c r="GK248" s="178"/>
      <c r="GL248" s="178"/>
      <c r="GM248" s="178"/>
      <c r="GN248" s="178"/>
      <c r="GO248" s="178"/>
      <c r="GP248" s="178"/>
      <c r="GQ248" s="178"/>
      <c r="GR248" s="178"/>
      <c r="GS248" s="178"/>
      <c r="GT248" s="178"/>
      <c r="GU248" s="178"/>
      <c r="GV248" s="178"/>
      <c r="GW248" s="178"/>
      <c r="GX248" s="178"/>
      <c r="GY248" s="178"/>
      <c r="GZ248" s="178"/>
      <c r="HA248" s="178"/>
      <c r="HB248" s="178"/>
      <c r="HC248" s="178"/>
      <c r="HD248" s="178"/>
      <c r="HE248" s="178"/>
      <c r="HF248" s="178"/>
      <c r="HG248" s="178"/>
      <c r="HH248" s="178"/>
      <c r="HI248" s="178"/>
    </row>
    <row r="249" spans="1:217" s="410" customFormat="1" x14ac:dyDescent="0.2">
      <c r="A249" s="429"/>
      <c r="B249" s="426"/>
      <c r="C249" s="174"/>
      <c r="F249" s="30"/>
      <c r="I249" s="30"/>
      <c r="L249" s="30"/>
      <c r="O249" s="30"/>
      <c r="R249" s="30"/>
      <c r="U249" s="30"/>
      <c r="X249" s="30"/>
      <c r="AA249" s="30"/>
      <c r="AD249" s="30"/>
      <c r="AG249" s="30"/>
      <c r="AJ249" s="30"/>
      <c r="AM249" s="30"/>
      <c r="AP249" s="30"/>
      <c r="AS249" s="30"/>
      <c r="AV249" s="30"/>
      <c r="AY249" s="30"/>
      <c r="BB249" s="30"/>
      <c r="BE249" s="30"/>
      <c r="BH249" s="30"/>
      <c r="BK249" s="30"/>
      <c r="BL249" s="31"/>
      <c r="BM249" s="31"/>
      <c r="BN249" s="31"/>
      <c r="BO249" s="31"/>
      <c r="BP249" s="31"/>
      <c r="BQ249" s="31"/>
      <c r="BR249" s="31"/>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c r="EE249" s="178"/>
      <c r="EF249" s="178"/>
      <c r="EG249" s="178"/>
      <c r="EH249" s="178"/>
      <c r="EI249" s="178"/>
      <c r="EJ249" s="178"/>
      <c r="EK249" s="178"/>
      <c r="EL249" s="178"/>
      <c r="EM249" s="178"/>
      <c r="EN249" s="178"/>
      <c r="EO249" s="178"/>
      <c r="EP249" s="178"/>
      <c r="EQ249" s="178"/>
      <c r="ER249" s="178"/>
      <c r="ES249" s="178"/>
      <c r="ET249" s="178"/>
      <c r="EU249" s="178"/>
      <c r="EV249" s="178"/>
      <c r="EW249" s="178"/>
      <c r="EX249" s="178"/>
      <c r="EY249" s="178"/>
      <c r="EZ249" s="178"/>
      <c r="FA249" s="178"/>
      <c r="FB249" s="178"/>
      <c r="FC249" s="178"/>
      <c r="FD249" s="178"/>
      <c r="FE249" s="178"/>
      <c r="FF249" s="178"/>
      <c r="FG249" s="178"/>
      <c r="FH249" s="178"/>
      <c r="FI249" s="178"/>
      <c r="FJ249" s="178"/>
      <c r="FK249" s="178"/>
      <c r="FL249" s="178"/>
      <c r="FM249" s="178"/>
      <c r="FN249" s="178"/>
      <c r="FO249" s="178"/>
      <c r="FP249" s="178"/>
      <c r="FQ249" s="178"/>
      <c r="FR249" s="178"/>
      <c r="FS249" s="178"/>
      <c r="FT249" s="178"/>
      <c r="FU249" s="178"/>
      <c r="FV249" s="178"/>
      <c r="FW249" s="178"/>
      <c r="FX249" s="178"/>
      <c r="FY249" s="178"/>
      <c r="FZ249" s="178"/>
      <c r="GA249" s="178"/>
      <c r="GB249" s="178"/>
      <c r="GC249" s="178"/>
      <c r="GD249" s="178"/>
      <c r="GE249" s="178"/>
      <c r="GF249" s="178"/>
      <c r="GG249" s="178"/>
      <c r="GH249" s="178"/>
      <c r="GI249" s="178"/>
      <c r="GJ249" s="178"/>
      <c r="GK249" s="178"/>
      <c r="GL249" s="178"/>
      <c r="GM249" s="178"/>
      <c r="GN249" s="178"/>
      <c r="GO249" s="178"/>
      <c r="GP249" s="178"/>
      <c r="GQ249" s="178"/>
      <c r="GR249" s="178"/>
      <c r="GS249" s="178"/>
      <c r="GT249" s="178"/>
      <c r="GU249" s="178"/>
      <c r="GV249" s="178"/>
      <c r="GW249" s="178"/>
      <c r="GX249" s="178"/>
      <c r="GY249" s="178"/>
      <c r="GZ249" s="178"/>
      <c r="HA249" s="178"/>
      <c r="HB249" s="178"/>
      <c r="HC249" s="178"/>
      <c r="HD249" s="178"/>
      <c r="HE249" s="178"/>
      <c r="HF249" s="178"/>
      <c r="HG249" s="178"/>
      <c r="HH249" s="178"/>
      <c r="HI249" s="178"/>
    </row>
    <row r="250" spans="1:217" s="410" customFormat="1" x14ac:dyDescent="0.2">
      <c r="A250" s="429"/>
      <c r="B250" s="426"/>
      <c r="C250" s="174"/>
      <c r="F250" s="30"/>
      <c r="I250" s="30"/>
      <c r="L250" s="30"/>
      <c r="O250" s="30"/>
      <c r="R250" s="30"/>
      <c r="U250" s="30"/>
      <c r="X250" s="30"/>
      <c r="AA250" s="30"/>
      <c r="AD250" s="30"/>
      <c r="AG250" s="30"/>
      <c r="AJ250" s="30"/>
      <c r="AM250" s="30"/>
      <c r="AP250" s="30"/>
      <c r="AS250" s="30"/>
      <c r="AV250" s="30"/>
      <c r="AY250" s="30"/>
      <c r="BB250" s="30"/>
      <c r="BE250" s="30"/>
      <c r="BH250" s="30"/>
      <c r="BK250" s="30"/>
      <c r="BL250" s="31"/>
      <c r="BM250" s="31"/>
      <c r="BN250" s="31"/>
      <c r="BO250" s="31"/>
      <c r="BP250" s="31"/>
      <c r="BQ250" s="31"/>
      <c r="BR250" s="31"/>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c r="EE250" s="178"/>
      <c r="EF250" s="178"/>
      <c r="EG250" s="178"/>
      <c r="EH250" s="178"/>
      <c r="EI250" s="178"/>
      <c r="EJ250" s="178"/>
      <c r="EK250" s="178"/>
      <c r="EL250" s="178"/>
      <c r="EM250" s="178"/>
      <c r="EN250" s="178"/>
      <c r="EO250" s="178"/>
      <c r="EP250" s="178"/>
      <c r="EQ250" s="178"/>
      <c r="ER250" s="178"/>
      <c r="ES250" s="178"/>
      <c r="ET250" s="178"/>
      <c r="EU250" s="178"/>
      <c r="EV250" s="178"/>
      <c r="EW250" s="178"/>
      <c r="EX250" s="178"/>
      <c r="EY250" s="178"/>
      <c r="EZ250" s="178"/>
      <c r="FA250" s="178"/>
      <c r="FB250" s="178"/>
      <c r="FC250" s="178"/>
      <c r="FD250" s="178"/>
      <c r="FE250" s="178"/>
      <c r="FF250" s="178"/>
      <c r="FG250" s="178"/>
      <c r="FH250" s="178"/>
      <c r="FI250" s="178"/>
      <c r="FJ250" s="178"/>
      <c r="FK250" s="178"/>
      <c r="FL250" s="178"/>
      <c r="FM250" s="178"/>
      <c r="FN250" s="178"/>
      <c r="FO250" s="178"/>
      <c r="FP250" s="178"/>
      <c r="FQ250" s="178"/>
      <c r="FR250" s="178"/>
      <c r="FS250" s="178"/>
      <c r="FT250" s="178"/>
      <c r="FU250" s="178"/>
      <c r="FV250" s="178"/>
      <c r="FW250" s="178"/>
      <c r="FX250" s="178"/>
      <c r="FY250" s="178"/>
      <c r="FZ250" s="178"/>
      <c r="GA250" s="178"/>
      <c r="GB250" s="178"/>
      <c r="GC250" s="178"/>
      <c r="GD250" s="178"/>
      <c r="GE250" s="178"/>
      <c r="GF250" s="178"/>
      <c r="GG250" s="178"/>
      <c r="GH250" s="178"/>
      <c r="GI250" s="178"/>
      <c r="GJ250" s="178"/>
      <c r="GK250" s="178"/>
      <c r="GL250" s="178"/>
      <c r="GM250" s="178"/>
      <c r="GN250" s="178"/>
      <c r="GO250" s="178"/>
      <c r="GP250" s="178"/>
      <c r="GQ250" s="178"/>
      <c r="GR250" s="178"/>
      <c r="GS250" s="178"/>
      <c r="GT250" s="178"/>
      <c r="GU250" s="178"/>
      <c r="GV250" s="178"/>
      <c r="GW250" s="178"/>
      <c r="GX250" s="178"/>
      <c r="GY250" s="178"/>
      <c r="GZ250" s="178"/>
      <c r="HA250" s="178"/>
      <c r="HB250" s="178"/>
      <c r="HC250" s="178"/>
      <c r="HD250" s="178"/>
      <c r="HE250" s="178"/>
      <c r="HF250" s="178"/>
      <c r="HG250" s="178"/>
      <c r="HH250" s="178"/>
      <c r="HI250" s="178"/>
    </row>
    <row r="251" spans="1:217" s="410" customFormat="1" x14ac:dyDescent="0.2">
      <c r="A251" s="429"/>
      <c r="B251" s="426"/>
      <c r="C251" s="174"/>
      <c r="F251" s="30"/>
      <c r="I251" s="30"/>
      <c r="L251" s="30"/>
      <c r="O251" s="30"/>
      <c r="R251" s="30"/>
      <c r="U251" s="30"/>
      <c r="X251" s="30"/>
      <c r="AA251" s="30"/>
      <c r="AD251" s="30"/>
      <c r="AG251" s="30"/>
      <c r="AJ251" s="30"/>
      <c r="AM251" s="30"/>
      <c r="AP251" s="30"/>
      <c r="AS251" s="30"/>
      <c r="AV251" s="30"/>
      <c r="AY251" s="30"/>
      <c r="BB251" s="30"/>
      <c r="BE251" s="30"/>
      <c r="BH251" s="30"/>
      <c r="BK251" s="30"/>
      <c r="BL251" s="31"/>
      <c r="BM251" s="31"/>
      <c r="BN251" s="31"/>
      <c r="BO251" s="31"/>
      <c r="BP251" s="31"/>
      <c r="BQ251" s="31"/>
      <c r="BR251" s="31"/>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c r="EE251" s="178"/>
      <c r="EF251" s="178"/>
      <c r="EG251" s="178"/>
      <c r="EH251" s="178"/>
      <c r="EI251" s="178"/>
      <c r="EJ251" s="178"/>
      <c r="EK251" s="178"/>
      <c r="EL251" s="178"/>
      <c r="EM251" s="178"/>
      <c r="EN251" s="178"/>
      <c r="EO251" s="178"/>
      <c r="EP251" s="178"/>
      <c r="EQ251" s="178"/>
      <c r="ER251" s="178"/>
      <c r="ES251" s="178"/>
      <c r="ET251" s="178"/>
      <c r="EU251" s="178"/>
      <c r="EV251" s="178"/>
      <c r="EW251" s="178"/>
      <c r="EX251" s="178"/>
      <c r="EY251" s="178"/>
      <c r="EZ251" s="178"/>
      <c r="FA251" s="178"/>
      <c r="FB251" s="178"/>
      <c r="FC251" s="178"/>
      <c r="FD251" s="178"/>
      <c r="FE251" s="178"/>
      <c r="FF251" s="178"/>
      <c r="FG251" s="178"/>
      <c r="FH251" s="178"/>
      <c r="FI251" s="178"/>
      <c r="FJ251" s="178"/>
      <c r="FK251" s="178"/>
      <c r="FL251" s="178"/>
      <c r="FM251" s="178"/>
      <c r="FN251" s="178"/>
      <c r="FO251" s="178"/>
      <c r="FP251" s="178"/>
      <c r="FQ251" s="178"/>
      <c r="FR251" s="178"/>
      <c r="FS251" s="178"/>
      <c r="FT251" s="178"/>
      <c r="FU251" s="178"/>
      <c r="FV251" s="178"/>
      <c r="FW251" s="178"/>
      <c r="FX251" s="178"/>
      <c r="FY251" s="178"/>
      <c r="FZ251" s="178"/>
      <c r="GA251" s="178"/>
      <c r="GB251" s="178"/>
      <c r="GC251" s="178"/>
      <c r="GD251" s="178"/>
      <c r="GE251" s="178"/>
      <c r="GF251" s="178"/>
      <c r="GG251" s="178"/>
      <c r="GH251" s="178"/>
      <c r="GI251" s="178"/>
      <c r="GJ251" s="178"/>
      <c r="GK251" s="178"/>
      <c r="GL251" s="178"/>
      <c r="GM251" s="178"/>
      <c r="GN251" s="178"/>
      <c r="GO251" s="178"/>
      <c r="GP251" s="178"/>
      <c r="GQ251" s="178"/>
      <c r="GR251" s="178"/>
      <c r="GS251" s="178"/>
      <c r="GT251" s="178"/>
      <c r="GU251" s="178"/>
      <c r="GV251" s="178"/>
      <c r="GW251" s="178"/>
      <c r="GX251" s="178"/>
      <c r="GY251" s="178"/>
      <c r="GZ251" s="178"/>
      <c r="HA251" s="178"/>
      <c r="HB251" s="178"/>
      <c r="HC251" s="178"/>
      <c r="HD251" s="178"/>
      <c r="HE251" s="178"/>
      <c r="HF251" s="178"/>
      <c r="HG251" s="178"/>
      <c r="HH251" s="178"/>
      <c r="HI251" s="178"/>
    </row>
    <row r="252" spans="1:217" s="410" customFormat="1" x14ac:dyDescent="0.2">
      <c r="A252" s="429"/>
      <c r="B252" s="426"/>
      <c r="C252" s="174"/>
      <c r="F252" s="30"/>
      <c r="I252" s="30"/>
      <c r="L252" s="30"/>
      <c r="O252" s="30"/>
      <c r="R252" s="30"/>
      <c r="U252" s="30"/>
      <c r="X252" s="30"/>
      <c r="AA252" s="30"/>
      <c r="AD252" s="30"/>
      <c r="AG252" s="30"/>
      <c r="AJ252" s="30"/>
      <c r="AM252" s="30"/>
      <c r="AP252" s="30"/>
      <c r="AS252" s="30"/>
      <c r="AV252" s="30"/>
      <c r="AY252" s="30"/>
      <c r="BB252" s="30"/>
      <c r="BE252" s="30"/>
      <c r="BH252" s="30"/>
      <c r="BK252" s="30"/>
      <c r="BL252" s="31"/>
      <c r="BM252" s="31"/>
      <c r="BN252" s="31"/>
      <c r="BO252" s="31"/>
      <c r="BP252" s="31"/>
      <c r="BQ252" s="31"/>
      <c r="BR252" s="31"/>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c r="EE252" s="178"/>
      <c r="EF252" s="178"/>
      <c r="EG252" s="178"/>
      <c r="EH252" s="178"/>
      <c r="EI252" s="178"/>
      <c r="EJ252" s="178"/>
      <c r="EK252" s="178"/>
      <c r="EL252" s="178"/>
      <c r="EM252" s="178"/>
      <c r="EN252" s="178"/>
      <c r="EO252" s="178"/>
      <c r="EP252" s="178"/>
      <c r="EQ252" s="178"/>
      <c r="ER252" s="178"/>
      <c r="ES252" s="178"/>
      <c r="ET252" s="178"/>
      <c r="EU252" s="178"/>
      <c r="EV252" s="178"/>
      <c r="EW252" s="178"/>
      <c r="EX252" s="178"/>
      <c r="EY252" s="178"/>
      <c r="EZ252" s="178"/>
      <c r="FA252" s="178"/>
      <c r="FB252" s="178"/>
      <c r="FC252" s="178"/>
      <c r="FD252" s="178"/>
      <c r="FE252" s="178"/>
      <c r="FF252" s="178"/>
      <c r="FG252" s="178"/>
      <c r="FH252" s="178"/>
      <c r="FI252" s="178"/>
      <c r="FJ252" s="178"/>
      <c r="FK252" s="178"/>
      <c r="FL252" s="178"/>
      <c r="FM252" s="178"/>
      <c r="FN252" s="178"/>
      <c r="FO252" s="178"/>
      <c r="FP252" s="178"/>
      <c r="FQ252" s="178"/>
      <c r="FR252" s="178"/>
      <c r="FS252" s="178"/>
      <c r="FT252" s="178"/>
      <c r="FU252" s="178"/>
      <c r="FV252" s="178"/>
      <c r="FW252" s="178"/>
      <c r="FX252" s="178"/>
      <c r="FY252" s="178"/>
      <c r="FZ252" s="178"/>
      <c r="GA252" s="178"/>
      <c r="GB252" s="178"/>
      <c r="GC252" s="178"/>
      <c r="GD252" s="178"/>
      <c r="GE252" s="178"/>
      <c r="GF252" s="178"/>
      <c r="GG252" s="178"/>
      <c r="GH252" s="178"/>
      <c r="GI252" s="178"/>
      <c r="GJ252" s="178"/>
      <c r="GK252" s="178"/>
      <c r="GL252" s="178"/>
      <c r="GM252" s="178"/>
      <c r="GN252" s="178"/>
      <c r="GO252" s="178"/>
      <c r="GP252" s="178"/>
      <c r="GQ252" s="178"/>
      <c r="GR252" s="178"/>
      <c r="GS252" s="178"/>
      <c r="GT252" s="178"/>
      <c r="GU252" s="178"/>
      <c r="GV252" s="178"/>
      <c r="GW252" s="178"/>
      <c r="GX252" s="178"/>
      <c r="GY252" s="178"/>
      <c r="GZ252" s="178"/>
      <c r="HA252" s="178"/>
      <c r="HB252" s="178"/>
      <c r="HC252" s="178"/>
      <c r="HD252" s="178"/>
      <c r="HE252" s="178"/>
      <c r="HF252" s="178"/>
      <c r="HG252" s="178"/>
      <c r="HH252" s="178"/>
      <c r="HI252" s="178"/>
    </row>
    <row r="253" spans="1:217" s="410" customFormat="1" x14ac:dyDescent="0.2">
      <c r="A253" s="429"/>
      <c r="B253" s="426"/>
      <c r="C253" s="174"/>
      <c r="F253" s="30"/>
      <c r="I253" s="30"/>
      <c r="L253" s="30"/>
      <c r="O253" s="30"/>
      <c r="R253" s="30"/>
      <c r="U253" s="30"/>
      <c r="X253" s="30"/>
      <c r="AA253" s="30"/>
      <c r="AD253" s="30"/>
      <c r="AG253" s="30"/>
      <c r="AJ253" s="30"/>
      <c r="AM253" s="30"/>
      <c r="AP253" s="30"/>
      <c r="AS253" s="30"/>
      <c r="AV253" s="30"/>
      <c r="AY253" s="30"/>
      <c r="BB253" s="30"/>
      <c r="BE253" s="30"/>
      <c r="BH253" s="30"/>
      <c r="BK253" s="30"/>
      <c r="BL253" s="31"/>
      <c r="BM253" s="31"/>
      <c r="BN253" s="31"/>
      <c r="BO253" s="31"/>
      <c r="BP253" s="31"/>
      <c r="BQ253" s="31"/>
      <c r="BR253" s="31"/>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c r="EE253" s="178"/>
      <c r="EF253" s="178"/>
      <c r="EG253" s="178"/>
      <c r="EH253" s="178"/>
      <c r="EI253" s="178"/>
      <c r="EJ253" s="178"/>
      <c r="EK253" s="178"/>
      <c r="EL253" s="178"/>
      <c r="EM253" s="178"/>
      <c r="EN253" s="178"/>
      <c r="EO253" s="178"/>
      <c r="EP253" s="178"/>
      <c r="EQ253" s="178"/>
      <c r="ER253" s="178"/>
      <c r="ES253" s="178"/>
      <c r="ET253" s="178"/>
      <c r="EU253" s="178"/>
      <c r="EV253" s="178"/>
      <c r="EW253" s="178"/>
      <c r="EX253" s="178"/>
      <c r="EY253" s="178"/>
      <c r="EZ253" s="178"/>
      <c r="FA253" s="178"/>
      <c r="FB253" s="178"/>
      <c r="FC253" s="178"/>
      <c r="FD253" s="178"/>
      <c r="FE253" s="178"/>
      <c r="FF253" s="178"/>
      <c r="FG253" s="178"/>
      <c r="FH253" s="178"/>
      <c r="FI253" s="178"/>
      <c r="FJ253" s="178"/>
      <c r="FK253" s="178"/>
      <c r="FL253" s="178"/>
      <c r="FM253" s="178"/>
      <c r="FN253" s="178"/>
      <c r="FO253" s="178"/>
      <c r="FP253" s="178"/>
      <c r="FQ253" s="178"/>
      <c r="FR253" s="178"/>
      <c r="FS253" s="178"/>
      <c r="FT253" s="178"/>
      <c r="FU253" s="178"/>
      <c r="FV253" s="178"/>
      <c r="FW253" s="178"/>
      <c r="FX253" s="178"/>
      <c r="FY253" s="178"/>
      <c r="FZ253" s="178"/>
      <c r="GA253" s="178"/>
      <c r="GB253" s="178"/>
      <c r="GC253" s="178"/>
      <c r="GD253" s="178"/>
      <c r="GE253" s="178"/>
      <c r="GF253" s="178"/>
      <c r="GG253" s="178"/>
      <c r="GH253" s="178"/>
      <c r="GI253" s="178"/>
      <c r="GJ253" s="178"/>
      <c r="GK253" s="178"/>
      <c r="GL253" s="178"/>
      <c r="GM253" s="178"/>
      <c r="GN253" s="178"/>
      <c r="GO253" s="178"/>
      <c r="GP253" s="178"/>
      <c r="GQ253" s="178"/>
      <c r="GR253" s="178"/>
      <c r="GS253" s="178"/>
      <c r="GT253" s="178"/>
      <c r="GU253" s="178"/>
      <c r="GV253" s="178"/>
      <c r="GW253" s="178"/>
      <c r="GX253" s="178"/>
      <c r="GY253" s="178"/>
      <c r="GZ253" s="178"/>
      <c r="HA253" s="178"/>
      <c r="HB253" s="178"/>
      <c r="HC253" s="178"/>
      <c r="HD253" s="178"/>
      <c r="HE253" s="178"/>
      <c r="HF253" s="178"/>
      <c r="HG253" s="178"/>
      <c r="HH253" s="178"/>
      <c r="HI253" s="178"/>
    </row>
    <row r="254" spans="1:217" s="410" customFormat="1" x14ac:dyDescent="0.2">
      <c r="A254" s="429"/>
      <c r="B254" s="426"/>
      <c r="C254" s="174"/>
      <c r="F254" s="30"/>
      <c r="I254" s="30"/>
      <c r="L254" s="30"/>
      <c r="O254" s="30"/>
      <c r="R254" s="30"/>
      <c r="U254" s="30"/>
      <c r="X254" s="30"/>
      <c r="AA254" s="30"/>
      <c r="AD254" s="30"/>
      <c r="AG254" s="30"/>
      <c r="AJ254" s="30"/>
      <c r="AM254" s="30"/>
      <c r="AP254" s="30"/>
      <c r="AS254" s="30"/>
      <c r="AV254" s="30"/>
      <c r="AY254" s="30"/>
      <c r="BB254" s="30"/>
      <c r="BE254" s="30"/>
      <c r="BH254" s="30"/>
      <c r="BK254" s="30"/>
      <c r="BL254" s="31"/>
      <c r="BM254" s="31"/>
      <c r="BN254" s="31"/>
      <c r="BO254" s="31"/>
      <c r="BP254" s="31"/>
      <c r="BQ254" s="31"/>
      <c r="BR254" s="31"/>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c r="EE254" s="178"/>
      <c r="EF254" s="178"/>
      <c r="EG254" s="178"/>
      <c r="EH254" s="178"/>
      <c r="EI254" s="178"/>
      <c r="EJ254" s="178"/>
      <c r="EK254" s="178"/>
      <c r="EL254" s="178"/>
      <c r="EM254" s="178"/>
      <c r="EN254" s="178"/>
      <c r="EO254" s="178"/>
      <c r="EP254" s="178"/>
      <c r="EQ254" s="178"/>
      <c r="ER254" s="178"/>
      <c r="ES254" s="178"/>
      <c r="ET254" s="178"/>
      <c r="EU254" s="178"/>
      <c r="EV254" s="178"/>
      <c r="EW254" s="178"/>
      <c r="EX254" s="178"/>
      <c r="EY254" s="178"/>
      <c r="EZ254" s="178"/>
      <c r="FA254" s="178"/>
      <c r="FB254" s="178"/>
      <c r="FC254" s="178"/>
      <c r="FD254" s="178"/>
      <c r="FE254" s="178"/>
      <c r="FF254" s="178"/>
      <c r="FG254" s="178"/>
      <c r="FH254" s="178"/>
      <c r="FI254" s="178"/>
      <c r="FJ254" s="178"/>
      <c r="FK254" s="178"/>
      <c r="FL254" s="178"/>
      <c r="FM254" s="178"/>
      <c r="FN254" s="178"/>
      <c r="FO254" s="178"/>
      <c r="FP254" s="178"/>
      <c r="FQ254" s="178"/>
      <c r="FR254" s="178"/>
      <c r="FS254" s="178"/>
      <c r="FT254" s="178"/>
      <c r="FU254" s="178"/>
      <c r="FV254" s="178"/>
      <c r="FW254" s="178"/>
      <c r="FX254" s="178"/>
      <c r="FY254" s="178"/>
      <c r="FZ254" s="178"/>
      <c r="GA254" s="178"/>
      <c r="GB254" s="178"/>
      <c r="GC254" s="178"/>
      <c r="GD254" s="178"/>
      <c r="GE254" s="178"/>
      <c r="GF254" s="178"/>
      <c r="GG254" s="178"/>
      <c r="GH254" s="178"/>
      <c r="GI254" s="178"/>
      <c r="GJ254" s="178"/>
      <c r="GK254" s="178"/>
      <c r="GL254" s="178"/>
      <c r="GM254" s="178"/>
      <c r="GN254" s="178"/>
      <c r="GO254" s="178"/>
      <c r="GP254" s="178"/>
      <c r="GQ254" s="178"/>
      <c r="GR254" s="178"/>
      <c r="GS254" s="178"/>
      <c r="GT254" s="178"/>
      <c r="GU254" s="178"/>
      <c r="GV254" s="178"/>
      <c r="GW254" s="178"/>
      <c r="GX254" s="178"/>
      <c r="GY254" s="178"/>
      <c r="GZ254" s="178"/>
      <c r="HA254" s="178"/>
      <c r="HB254" s="178"/>
      <c r="HC254" s="178"/>
      <c r="HD254" s="178"/>
      <c r="HE254" s="178"/>
      <c r="HF254" s="178"/>
      <c r="HG254" s="178"/>
      <c r="HH254" s="178"/>
      <c r="HI254" s="178"/>
    </row>
    <row r="255" spans="1:217" s="410" customFormat="1" x14ac:dyDescent="0.2">
      <c r="A255" s="429"/>
      <c r="B255" s="426"/>
      <c r="C255" s="174"/>
      <c r="F255" s="30"/>
      <c r="I255" s="30"/>
      <c r="L255" s="30"/>
      <c r="O255" s="30"/>
      <c r="R255" s="30"/>
      <c r="U255" s="30"/>
      <c r="X255" s="30"/>
      <c r="AA255" s="30"/>
      <c r="AD255" s="30"/>
      <c r="AG255" s="30"/>
      <c r="AJ255" s="30"/>
      <c r="AM255" s="30"/>
      <c r="AP255" s="30"/>
      <c r="AS255" s="30"/>
      <c r="AV255" s="30"/>
      <c r="AY255" s="30"/>
      <c r="BB255" s="30"/>
      <c r="BE255" s="30"/>
      <c r="BH255" s="30"/>
      <c r="BK255" s="30"/>
      <c r="BL255" s="31"/>
      <c r="BM255" s="31"/>
      <c r="BN255" s="31"/>
      <c r="BO255" s="31"/>
      <c r="BP255" s="31"/>
      <c r="BQ255" s="31"/>
      <c r="BR255" s="31"/>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c r="EE255" s="178"/>
      <c r="EF255" s="178"/>
      <c r="EG255" s="178"/>
      <c r="EH255" s="178"/>
      <c r="EI255" s="178"/>
      <c r="EJ255" s="178"/>
      <c r="EK255" s="178"/>
      <c r="EL255" s="178"/>
      <c r="EM255" s="178"/>
      <c r="EN255" s="178"/>
      <c r="EO255" s="178"/>
      <c r="EP255" s="178"/>
      <c r="EQ255" s="178"/>
      <c r="ER255" s="178"/>
      <c r="ES255" s="178"/>
      <c r="ET255" s="178"/>
      <c r="EU255" s="178"/>
      <c r="EV255" s="178"/>
      <c r="EW255" s="178"/>
      <c r="EX255" s="178"/>
      <c r="EY255" s="178"/>
      <c r="EZ255" s="178"/>
      <c r="FA255" s="178"/>
      <c r="FB255" s="178"/>
      <c r="FC255" s="178"/>
      <c r="FD255" s="178"/>
      <c r="FE255" s="178"/>
      <c r="FF255" s="178"/>
      <c r="FG255" s="178"/>
      <c r="FH255" s="178"/>
      <c r="FI255" s="178"/>
      <c r="FJ255" s="178"/>
      <c r="FK255" s="178"/>
      <c r="FL255" s="178"/>
      <c r="FM255" s="178"/>
      <c r="FN255" s="178"/>
      <c r="FO255" s="178"/>
      <c r="FP255" s="178"/>
      <c r="FQ255" s="178"/>
      <c r="FR255" s="178"/>
      <c r="FS255" s="178"/>
      <c r="FT255" s="178"/>
      <c r="FU255" s="178"/>
      <c r="FV255" s="178"/>
      <c r="FW255" s="178"/>
      <c r="FX255" s="178"/>
      <c r="FY255" s="178"/>
      <c r="FZ255" s="178"/>
      <c r="GA255" s="178"/>
      <c r="GB255" s="178"/>
      <c r="GC255" s="178"/>
      <c r="GD255" s="178"/>
      <c r="GE255" s="178"/>
      <c r="GF255" s="178"/>
      <c r="GG255" s="178"/>
      <c r="GH255" s="178"/>
      <c r="GI255" s="178"/>
      <c r="GJ255" s="178"/>
      <c r="GK255" s="178"/>
      <c r="GL255" s="178"/>
      <c r="GM255" s="178"/>
      <c r="GN255" s="178"/>
      <c r="GO255" s="178"/>
      <c r="GP255" s="178"/>
      <c r="GQ255" s="178"/>
      <c r="GR255" s="178"/>
      <c r="GS255" s="178"/>
      <c r="GT255" s="178"/>
      <c r="GU255" s="178"/>
      <c r="GV255" s="178"/>
      <c r="GW255" s="178"/>
      <c r="GX255" s="178"/>
      <c r="GY255" s="178"/>
      <c r="GZ255" s="178"/>
      <c r="HA255" s="178"/>
      <c r="HB255" s="178"/>
      <c r="HC255" s="178"/>
      <c r="HD255" s="178"/>
      <c r="HE255" s="178"/>
      <c r="HF255" s="178"/>
      <c r="HG255" s="178"/>
      <c r="HH255" s="178"/>
      <c r="HI255" s="178"/>
    </row>
    <row r="256" spans="1:217" s="410" customFormat="1" x14ac:dyDescent="0.2">
      <c r="A256" s="429"/>
      <c r="B256" s="426"/>
      <c r="C256" s="174"/>
      <c r="F256" s="30"/>
      <c r="I256" s="30"/>
      <c r="L256" s="30"/>
      <c r="O256" s="30"/>
      <c r="R256" s="30"/>
      <c r="U256" s="30"/>
      <c r="X256" s="30"/>
      <c r="AA256" s="30"/>
      <c r="AD256" s="30"/>
      <c r="AG256" s="30"/>
      <c r="AJ256" s="30"/>
      <c r="AM256" s="30"/>
      <c r="AP256" s="30"/>
      <c r="AS256" s="30"/>
      <c r="AV256" s="30"/>
      <c r="AY256" s="30"/>
      <c r="BB256" s="30"/>
      <c r="BE256" s="30"/>
      <c r="BH256" s="30"/>
      <c r="BK256" s="30"/>
      <c r="BL256" s="31"/>
      <c r="BM256" s="31"/>
      <c r="BN256" s="31"/>
      <c r="BO256" s="31"/>
      <c r="BP256" s="31"/>
      <c r="BQ256" s="31"/>
      <c r="BR256" s="31"/>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c r="EE256" s="178"/>
      <c r="EF256" s="178"/>
      <c r="EG256" s="178"/>
      <c r="EH256" s="178"/>
      <c r="EI256" s="178"/>
      <c r="EJ256" s="178"/>
      <c r="EK256" s="178"/>
      <c r="EL256" s="178"/>
      <c r="EM256" s="178"/>
      <c r="EN256" s="178"/>
      <c r="EO256" s="178"/>
      <c r="EP256" s="178"/>
      <c r="EQ256" s="178"/>
      <c r="ER256" s="178"/>
      <c r="ES256" s="178"/>
      <c r="ET256" s="178"/>
      <c r="EU256" s="178"/>
      <c r="EV256" s="178"/>
      <c r="EW256" s="178"/>
      <c r="EX256" s="178"/>
      <c r="EY256" s="178"/>
      <c r="EZ256" s="178"/>
      <c r="FA256" s="178"/>
      <c r="FB256" s="178"/>
      <c r="FC256" s="178"/>
      <c r="FD256" s="178"/>
      <c r="FE256" s="178"/>
      <c r="FF256" s="178"/>
      <c r="FG256" s="178"/>
      <c r="FH256" s="178"/>
      <c r="FI256" s="178"/>
      <c r="FJ256" s="178"/>
      <c r="FK256" s="178"/>
      <c r="FL256" s="178"/>
      <c r="FM256" s="178"/>
      <c r="FN256" s="178"/>
      <c r="FO256" s="178"/>
      <c r="FP256" s="178"/>
      <c r="FQ256" s="178"/>
      <c r="FR256" s="178"/>
      <c r="FS256" s="178"/>
      <c r="FT256" s="178"/>
      <c r="FU256" s="178"/>
      <c r="FV256" s="178"/>
      <c r="FW256" s="178"/>
      <c r="FX256" s="178"/>
      <c r="FY256" s="178"/>
      <c r="FZ256" s="178"/>
      <c r="GA256" s="178"/>
      <c r="GB256" s="178"/>
      <c r="GC256" s="178"/>
      <c r="GD256" s="178"/>
      <c r="GE256" s="178"/>
      <c r="GF256" s="178"/>
      <c r="GG256" s="178"/>
      <c r="GH256" s="178"/>
      <c r="GI256" s="178"/>
      <c r="GJ256" s="178"/>
      <c r="GK256" s="178"/>
      <c r="GL256" s="178"/>
      <c r="GM256" s="178"/>
      <c r="GN256" s="178"/>
      <c r="GO256" s="178"/>
      <c r="GP256" s="178"/>
      <c r="GQ256" s="178"/>
      <c r="GR256" s="178"/>
      <c r="GS256" s="178"/>
      <c r="GT256" s="178"/>
      <c r="GU256" s="178"/>
      <c r="GV256" s="178"/>
      <c r="GW256" s="178"/>
      <c r="GX256" s="178"/>
      <c r="GY256" s="178"/>
      <c r="GZ256" s="178"/>
      <c r="HA256" s="178"/>
      <c r="HB256" s="178"/>
      <c r="HC256" s="178"/>
      <c r="HD256" s="178"/>
      <c r="HE256" s="178"/>
      <c r="HF256" s="178"/>
      <c r="HG256" s="178"/>
      <c r="HH256" s="178"/>
      <c r="HI256" s="178"/>
    </row>
    <row r="257" spans="1:217" s="410" customFormat="1" x14ac:dyDescent="0.2">
      <c r="A257" s="429"/>
      <c r="B257" s="426"/>
      <c r="C257" s="174"/>
      <c r="F257" s="30"/>
      <c r="I257" s="30"/>
      <c r="L257" s="30"/>
      <c r="O257" s="30"/>
      <c r="R257" s="30"/>
      <c r="U257" s="30"/>
      <c r="X257" s="30"/>
      <c r="AA257" s="30"/>
      <c r="AD257" s="30"/>
      <c r="AG257" s="30"/>
      <c r="AJ257" s="30"/>
      <c r="AM257" s="30"/>
      <c r="AP257" s="30"/>
      <c r="AS257" s="30"/>
      <c r="AV257" s="30"/>
      <c r="AY257" s="30"/>
      <c r="BB257" s="30"/>
      <c r="BE257" s="30"/>
      <c r="BH257" s="30"/>
      <c r="BK257" s="30"/>
      <c r="BL257" s="31"/>
      <c r="BM257" s="31"/>
      <c r="BN257" s="31"/>
      <c r="BO257" s="31"/>
      <c r="BP257" s="31"/>
      <c r="BQ257" s="31"/>
      <c r="BR257" s="31"/>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c r="EE257" s="178"/>
      <c r="EF257" s="178"/>
      <c r="EG257" s="178"/>
      <c r="EH257" s="178"/>
      <c r="EI257" s="178"/>
      <c r="EJ257" s="178"/>
      <c r="EK257" s="178"/>
      <c r="EL257" s="178"/>
      <c r="EM257" s="178"/>
      <c r="EN257" s="178"/>
      <c r="EO257" s="178"/>
      <c r="EP257" s="178"/>
      <c r="EQ257" s="178"/>
      <c r="ER257" s="178"/>
      <c r="ES257" s="178"/>
      <c r="ET257" s="178"/>
      <c r="EU257" s="178"/>
      <c r="EV257" s="178"/>
      <c r="EW257" s="178"/>
      <c r="EX257" s="178"/>
      <c r="EY257" s="178"/>
      <c r="EZ257" s="178"/>
      <c r="FA257" s="178"/>
      <c r="FB257" s="178"/>
      <c r="FC257" s="178"/>
      <c r="FD257" s="178"/>
      <c r="FE257" s="178"/>
      <c r="FF257" s="178"/>
      <c r="FG257" s="178"/>
      <c r="FH257" s="178"/>
      <c r="FI257" s="178"/>
      <c r="FJ257" s="178"/>
      <c r="FK257" s="178"/>
      <c r="FL257" s="178"/>
      <c r="FM257" s="178"/>
      <c r="FN257" s="178"/>
      <c r="FO257" s="178"/>
      <c r="FP257" s="178"/>
      <c r="FQ257" s="178"/>
      <c r="FR257" s="178"/>
      <c r="FS257" s="178"/>
      <c r="FT257" s="178"/>
      <c r="FU257" s="178"/>
      <c r="FV257" s="178"/>
      <c r="FW257" s="178"/>
      <c r="FX257" s="178"/>
      <c r="FY257" s="178"/>
      <c r="FZ257" s="178"/>
      <c r="GA257" s="178"/>
      <c r="GB257" s="178"/>
      <c r="GC257" s="178"/>
      <c r="GD257" s="178"/>
      <c r="GE257" s="178"/>
      <c r="GF257" s="178"/>
      <c r="GG257" s="178"/>
      <c r="GH257" s="178"/>
      <c r="GI257" s="178"/>
      <c r="GJ257" s="178"/>
      <c r="GK257" s="178"/>
      <c r="GL257" s="178"/>
      <c r="GM257" s="178"/>
      <c r="GN257" s="178"/>
      <c r="GO257" s="178"/>
      <c r="GP257" s="178"/>
      <c r="GQ257" s="178"/>
      <c r="GR257" s="178"/>
      <c r="GS257" s="178"/>
      <c r="GT257" s="178"/>
      <c r="GU257" s="178"/>
      <c r="GV257" s="178"/>
      <c r="GW257" s="178"/>
      <c r="GX257" s="178"/>
      <c r="GY257" s="178"/>
      <c r="GZ257" s="178"/>
      <c r="HA257" s="178"/>
      <c r="HB257" s="178"/>
      <c r="HC257" s="178"/>
      <c r="HD257" s="178"/>
      <c r="HE257" s="178"/>
      <c r="HF257" s="178"/>
      <c r="HG257" s="178"/>
      <c r="HH257" s="178"/>
      <c r="HI257" s="178"/>
    </row>
    <row r="258" spans="1:217" s="410" customFormat="1" x14ac:dyDescent="0.2">
      <c r="A258" s="429"/>
      <c r="B258" s="426"/>
      <c r="C258" s="174"/>
      <c r="F258" s="30"/>
      <c r="I258" s="30"/>
      <c r="L258" s="30"/>
      <c r="O258" s="30"/>
      <c r="R258" s="30"/>
      <c r="U258" s="30"/>
      <c r="X258" s="30"/>
      <c r="AA258" s="30"/>
      <c r="AD258" s="30"/>
      <c r="AG258" s="30"/>
      <c r="AJ258" s="30"/>
      <c r="AM258" s="30"/>
      <c r="AP258" s="30"/>
      <c r="AS258" s="30"/>
      <c r="AV258" s="30"/>
      <c r="AY258" s="30"/>
      <c r="BB258" s="30"/>
      <c r="BE258" s="30"/>
      <c r="BH258" s="30"/>
      <c r="BK258" s="30"/>
      <c r="BL258" s="31"/>
      <c r="BM258" s="31"/>
      <c r="BN258" s="31"/>
      <c r="BO258" s="31"/>
      <c r="BP258" s="31"/>
      <c r="BQ258" s="31"/>
      <c r="BR258" s="31"/>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c r="EE258" s="178"/>
      <c r="EF258" s="178"/>
      <c r="EG258" s="178"/>
      <c r="EH258" s="178"/>
      <c r="EI258" s="178"/>
      <c r="EJ258" s="178"/>
      <c r="EK258" s="178"/>
      <c r="EL258" s="178"/>
      <c r="EM258" s="178"/>
      <c r="EN258" s="178"/>
      <c r="EO258" s="178"/>
      <c r="EP258" s="178"/>
      <c r="EQ258" s="178"/>
      <c r="ER258" s="178"/>
      <c r="ES258" s="178"/>
      <c r="ET258" s="178"/>
      <c r="EU258" s="178"/>
      <c r="EV258" s="178"/>
      <c r="EW258" s="178"/>
      <c r="EX258" s="178"/>
      <c r="EY258" s="178"/>
      <c r="EZ258" s="178"/>
      <c r="FA258" s="178"/>
      <c r="FB258" s="178"/>
      <c r="FC258" s="178"/>
      <c r="FD258" s="178"/>
      <c r="FE258" s="178"/>
      <c r="FF258" s="178"/>
      <c r="FG258" s="178"/>
      <c r="FH258" s="178"/>
      <c r="FI258" s="178"/>
      <c r="FJ258" s="178"/>
      <c r="FK258" s="178"/>
      <c r="FL258" s="178"/>
      <c r="FM258" s="178"/>
      <c r="FN258" s="178"/>
      <c r="FO258" s="178"/>
      <c r="FP258" s="178"/>
      <c r="FQ258" s="178"/>
      <c r="FR258" s="178"/>
      <c r="FS258" s="178"/>
      <c r="FT258" s="178"/>
      <c r="FU258" s="178"/>
      <c r="FV258" s="178"/>
      <c r="FW258" s="178"/>
      <c r="FX258" s="178"/>
      <c r="FY258" s="178"/>
      <c r="FZ258" s="178"/>
      <c r="GA258" s="178"/>
      <c r="GB258" s="178"/>
      <c r="GC258" s="178"/>
      <c r="GD258" s="178"/>
      <c r="GE258" s="178"/>
      <c r="GF258" s="178"/>
      <c r="GG258" s="178"/>
      <c r="GH258" s="178"/>
      <c r="GI258" s="178"/>
      <c r="GJ258" s="178"/>
      <c r="GK258" s="178"/>
      <c r="GL258" s="178"/>
      <c r="GM258" s="178"/>
      <c r="GN258" s="178"/>
      <c r="GO258" s="178"/>
      <c r="GP258" s="178"/>
      <c r="GQ258" s="178"/>
      <c r="GR258" s="178"/>
      <c r="GS258" s="178"/>
      <c r="GT258" s="178"/>
      <c r="GU258" s="178"/>
      <c r="GV258" s="178"/>
      <c r="GW258" s="178"/>
      <c r="GX258" s="178"/>
      <c r="GY258" s="178"/>
      <c r="GZ258" s="178"/>
      <c r="HA258" s="178"/>
      <c r="HB258" s="178"/>
      <c r="HC258" s="178"/>
      <c r="HD258" s="178"/>
      <c r="HE258" s="178"/>
      <c r="HF258" s="178"/>
      <c r="HG258" s="178"/>
      <c r="HH258" s="178"/>
      <c r="HI258" s="178"/>
    </row>
    <row r="259" spans="1:217" s="410" customFormat="1" x14ac:dyDescent="0.2">
      <c r="A259" s="429"/>
      <c r="B259" s="426"/>
      <c r="C259" s="174"/>
      <c r="F259" s="30"/>
      <c r="I259" s="30"/>
      <c r="L259" s="30"/>
      <c r="O259" s="30"/>
      <c r="R259" s="30"/>
      <c r="U259" s="30"/>
      <c r="X259" s="30"/>
      <c r="AA259" s="30"/>
      <c r="AD259" s="30"/>
      <c r="AG259" s="30"/>
      <c r="AJ259" s="30"/>
      <c r="AM259" s="30"/>
      <c r="AP259" s="30"/>
      <c r="AS259" s="30"/>
      <c r="AV259" s="30"/>
      <c r="AY259" s="30"/>
      <c r="BB259" s="30"/>
      <c r="BE259" s="30"/>
      <c r="BH259" s="30"/>
      <c r="BK259" s="30"/>
      <c r="BL259" s="31"/>
      <c r="BM259" s="31"/>
      <c r="BN259" s="31"/>
      <c r="BO259" s="31"/>
      <c r="BP259" s="31"/>
      <c r="BQ259" s="31"/>
      <c r="BR259" s="31"/>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c r="EE259" s="178"/>
      <c r="EF259" s="178"/>
      <c r="EG259" s="178"/>
      <c r="EH259" s="178"/>
      <c r="EI259" s="178"/>
      <c r="EJ259" s="178"/>
      <c r="EK259" s="178"/>
      <c r="EL259" s="178"/>
      <c r="EM259" s="178"/>
      <c r="EN259" s="178"/>
      <c r="EO259" s="178"/>
      <c r="EP259" s="178"/>
      <c r="EQ259" s="178"/>
      <c r="ER259" s="178"/>
      <c r="ES259" s="178"/>
      <c r="ET259" s="178"/>
      <c r="EU259" s="178"/>
      <c r="EV259" s="178"/>
      <c r="EW259" s="178"/>
      <c r="EX259" s="178"/>
      <c r="EY259" s="178"/>
      <c r="EZ259" s="178"/>
      <c r="FA259" s="178"/>
      <c r="FB259" s="178"/>
      <c r="FC259" s="178"/>
      <c r="FD259" s="178"/>
      <c r="FE259" s="178"/>
      <c r="FF259" s="178"/>
      <c r="FG259" s="178"/>
      <c r="FH259" s="178"/>
      <c r="FI259" s="178"/>
      <c r="FJ259" s="178"/>
      <c r="FK259" s="178"/>
      <c r="FL259" s="178"/>
      <c r="FM259" s="178"/>
      <c r="FN259" s="178"/>
      <c r="FO259" s="178"/>
      <c r="FP259" s="178"/>
      <c r="FQ259" s="178"/>
      <c r="FR259" s="178"/>
      <c r="FS259" s="178"/>
      <c r="FT259" s="178"/>
      <c r="FU259" s="178"/>
      <c r="FV259" s="178"/>
      <c r="FW259" s="178"/>
      <c r="FX259" s="178"/>
      <c r="FY259" s="178"/>
      <c r="FZ259" s="178"/>
      <c r="GA259" s="178"/>
      <c r="GB259" s="178"/>
      <c r="GC259" s="178"/>
      <c r="GD259" s="178"/>
      <c r="GE259" s="178"/>
      <c r="GF259" s="178"/>
      <c r="GG259" s="178"/>
      <c r="GH259" s="178"/>
      <c r="GI259" s="178"/>
      <c r="GJ259" s="178"/>
      <c r="GK259" s="178"/>
      <c r="GL259" s="178"/>
      <c r="GM259" s="178"/>
      <c r="GN259" s="178"/>
      <c r="GO259" s="178"/>
      <c r="GP259" s="178"/>
      <c r="GQ259" s="178"/>
      <c r="GR259" s="178"/>
      <c r="GS259" s="178"/>
      <c r="GT259" s="178"/>
      <c r="GU259" s="178"/>
      <c r="GV259" s="178"/>
      <c r="GW259" s="178"/>
      <c r="GX259" s="178"/>
      <c r="GY259" s="178"/>
      <c r="GZ259" s="178"/>
      <c r="HA259" s="178"/>
      <c r="HB259" s="178"/>
      <c r="HC259" s="178"/>
      <c r="HD259" s="178"/>
      <c r="HE259" s="178"/>
      <c r="HF259" s="178"/>
      <c r="HG259" s="178"/>
      <c r="HH259" s="178"/>
      <c r="HI259" s="178"/>
    </row>
    <row r="260" spans="1:217" s="410" customFormat="1" x14ac:dyDescent="0.2">
      <c r="A260" s="429"/>
      <c r="B260" s="426"/>
      <c r="C260" s="174"/>
      <c r="F260" s="30"/>
      <c r="I260" s="30"/>
      <c r="L260" s="30"/>
      <c r="O260" s="30"/>
      <c r="R260" s="30"/>
      <c r="U260" s="30"/>
      <c r="X260" s="30"/>
      <c r="AA260" s="30"/>
      <c r="AD260" s="30"/>
      <c r="AG260" s="30"/>
      <c r="AJ260" s="30"/>
      <c r="AM260" s="30"/>
      <c r="AP260" s="30"/>
      <c r="AS260" s="30"/>
      <c r="AV260" s="30"/>
      <c r="AY260" s="30"/>
      <c r="BB260" s="30"/>
      <c r="BE260" s="30"/>
      <c r="BH260" s="30"/>
      <c r="BK260" s="30"/>
      <c r="BL260" s="31"/>
      <c r="BM260" s="31"/>
      <c r="BN260" s="31"/>
      <c r="BO260" s="31"/>
      <c r="BP260" s="31"/>
      <c r="BQ260" s="31"/>
      <c r="BR260" s="31"/>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c r="EE260" s="178"/>
      <c r="EF260" s="178"/>
      <c r="EG260" s="178"/>
      <c r="EH260" s="178"/>
      <c r="EI260" s="178"/>
      <c r="EJ260" s="178"/>
      <c r="EK260" s="178"/>
      <c r="EL260" s="178"/>
      <c r="EM260" s="178"/>
      <c r="EN260" s="178"/>
      <c r="EO260" s="178"/>
      <c r="EP260" s="178"/>
      <c r="EQ260" s="178"/>
      <c r="ER260" s="178"/>
      <c r="ES260" s="178"/>
      <c r="ET260" s="178"/>
      <c r="EU260" s="178"/>
      <c r="EV260" s="178"/>
      <c r="EW260" s="178"/>
      <c r="EX260" s="178"/>
      <c r="EY260" s="178"/>
      <c r="EZ260" s="178"/>
      <c r="FA260" s="178"/>
      <c r="FB260" s="178"/>
      <c r="FC260" s="178"/>
      <c r="FD260" s="178"/>
      <c r="FE260" s="178"/>
      <c r="FF260" s="178"/>
      <c r="FG260" s="178"/>
      <c r="FH260" s="178"/>
      <c r="FI260" s="178"/>
      <c r="FJ260" s="178"/>
      <c r="FK260" s="178"/>
      <c r="FL260" s="178"/>
      <c r="FM260" s="178"/>
      <c r="FN260" s="178"/>
      <c r="FO260" s="178"/>
      <c r="FP260" s="178"/>
      <c r="FQ260" s="178"/>
      <c r="FR260" s="178"/>
      <c r="FS260" s="178"/>
      <c r="FT260" s="178"/>
      <c r="FU260" s="178"/>
      <c r="FV260" s="178"/>
      <c r="FW260" s="178"/>
      <c r="FX260" s="178"/>
      <c r="FY260" s="178"/>
      <c r="FZ260" s="178"/>
      <c r="GA260" s="178"/>
      <c r="GB260" s="178"/>
      <c r="GC260" s="178"/>
      <c r="GD260" s="178"/>
      <c r="GE260" s="178"/>
      <c r="GF260" s="178"/>
      <c r="GG260" s="178"/>
      <c r="GH260" s="178"/>
      <c r="GI260" s="178"/>
      <c r="GJ260" s="178"/>
      <c r="GK260" s="178"/>
      <c r="GL260" s="178"/>
      <c r="GM260" s="178"/>
      <c r="GN260" s="178"/>
      <c r="GO260" s="178"/>
      <c r="GP260" s="178"/>
      <c r="GQ260" s="178"/>
      <c r="GR260" s="178"/>
      <c r="GS260" s="178"/>
      <c r="GT260" s="178"/>
      <c r="GU260" s="178"/>
      <c r="GV260" s="178"/>
      <c r="GW260" s="178"/>
      <c r="GX260" s="178"/>
      <c r="GY260" s="178"/>
      <c r="GZ260" s="178"/>
      <c r="HA260" s="178"/>
      <c r="HB260" s="178"/>
      <c r="HC260" s="178"/>
      <c r="HD260" s="178"/>
      <c r="HE260" s="178"/>
      <c r="HF260" s="178"/>
      <c r="HG260" s="178"/>
      <c r="HH260" s="178"/>
      <c r="HI260" s="178"/>
    </row>
    <row r="261" spans="1:217" s="410" customFormat="1" x14ac:dyDescent="0.2">
      <c r="A261" s="429"/>
      <c r="B261" s="426"/>
      <c r="C261" s="174"/>
      <c r="F261" s="30"/>
      <c r="I261" s="30"/>
      <c r="L261" s="30"/>
      <c r="O261" s="30"/>
      <c r="R261" s="30"/>
      <c r="U261" s="30"/>
      <c r="X261" s="30"/>
      <c r="AA261" s="30"/>
      <c r="AD261" s="30"/>
      <c r="AG261" s="30"/>
      <c r="AJ261" s="30"/>
      <c r="AM261" s="30"/>
      <c r="AP261" s="30"/>
      <c r="AS261" s="30"/>
      <c r="AV261" s="30"/>
      <c r="AY261" s="30"/>
      <c r="BB261" s="30"/>
      <c r="BE261" s="30"/>
      <c r="BH261" s="30"/>
      <c r="BK261" s="30"/>
      <c r="BL261" s="31"/>
      <c r="BM261" s="31"/>
      <c r="BN261" s="31"/>
      <c r="BO261" s="31"/>
      <c r="BP261" s="31"/>
      <c r="BQ261" s="31"/>
      <c r="BR261" s="31"/>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c r="EE261" s="178"/>
      <c r="EF261" s="178"/>
      <c r="EG261" s="178"/>
      <c r="EH261" s="178"/>
      <c r="EI261" s="178"/>
      <c r="EJ261" s="178"/>
      <c r="EK261" s="178"/>
      <c r="EL261" s="178"/>
      <c r="EM261" s="178"/>
      <c r="EN261" s="178"/>
      <c r="EO261" s="178"/>
      <c r="EP261" s="178"/>
      <c r="EQ261" s="178"/>
      <c r="ER261" s="178"/>
      <c r="ES261" s="178"/>
      <c r="ET261" s="178"/>
      <c r="EU261" s="178"/>
      <c r="EV261" s="178"/>
      <c r="EW261" s="178"/>
      <c r="EX261" s="178"/>
      <c r="EY261" s="178"/>
      <c r="EZ261" s="178"/>
      <c r="FA261" s="178"/>
      <c r="FB261" s="178"/>
      <c r="FC261" s="178"/>
      <c r="FD261" s="178"/>
      <c r="FE261" s="178"/>
      <c r="FF261" s="178"/>
      <c r="FG261" s="178"/>
      <c r="FH261" s="178"/>
      <c r="FI261" s="178"/>
      <c r="FJ261" s="178"/>
      <c r="FK261" s="178"/>
      <c r="FL261" s="178"/>
      <c r="FM261" s="178"/>
      <c r="FN261" s="178"/>
      <c r="FO261" s="178"/>
      <c r="FP261" s="178"/>
      <c r="FQ261" s="178"/>
      <c r="FR261" s="178"/>
      <c r="FS261" s="178"/>
      <c r="FT261" s="178"/>
      <c r="FU261" s="178"/>
      <c r="FV261" s="178"/>
      <c r="FW261" s="178"/>
      <c r="FX261" s="178"/>
      <c r="FY261" s="178"/>
      <c r="FZ261" s="178"/>
      <c r="GA261" s="178"/>
      <c r="GB261" s="178"/>
      <c r="GC261" s="178"/>
      <c r="GD261" s="178"/>
      <c r="GE261" s="178"/>
      <c r="GF261" s="178"/>
      <c r="GG261" s="178"/>
      <c r="GH261" s="178"/>
      <c r="GI261" s="178"/>
      <c r="GJ261" s="178"/>
      <c r="GK261" s="178"/>
      <c r="GL261" s="178"/>
      <c r="GM261" s="178"/>
      <c r="GN261" s="178"/>
      <c r="GO261" s="178"/>
      <c r="GP261" s="178"/>
      <c r="GQ261" s="178"/>
      <c r="GR261" s="178"/>
      <c r="GS261" s="178"/>
      <c r="GT261" s="178"/>
      <c r="GU261" s="178"/>
      <c r="GV261" s="178"/>
      <c r="GW261" s="178"/>
      <c r="GX261" s="178"/>
      <c r="GY261" s="178"/>
      <c r="GZ261" s="178"/>
      <c r="HA261" s="178"/>
      <c r="HB261" s="178"/>
      <c r="HC261" s="178"/>
      <c r="HD261" s="178"/>
      <c r="HE261" s="178"/>
      <c r="HF261" s="178"/>
      <c r="HG261" s="178"/>
      <c r="HH261" s="178"/>
      <c r="HI261" s="178"/>
    </row>
    <row r="262" spans="1:217" s="410" customFormat="1" x14ac:dyDescent="0.2">
      <c r="A262" s="429"/>
      <c r="B262" s="426"/>
      <c r="C262" s="174"/>
      <c r="F262" s="30"/>
      <c r="I262" s="30"/>
      <c r="L262" s="30"/>
      <c r="O262" s="30"/>
      <c r="R262" s="30"/>
      <c r="U262" s="30"/>
      <c r="X262" s="30"/>
      <c r="AA262" s="30"/>
      <c r="AD262" s="30"/>
      <c r="AG262" s="30"/>
      <c r="AJ262" s="30"/>
      <c r="AM262" s="30"/>
      <c r="AP262" s="30"/>
      <c r="AS262" s="30"/>
      <c r="AV262" s="30"/>
      <c r="AY262" s="30"/>
      <c r="BB262" s="30"/>
      <c r="BE262" s="30"/>
      <c r="BH262" s="30"/>
      <c r="BK262" s="30"/>
      <c r="BL262" s="31"/>
      <c r="BM262" s="31"/>
      <c r="BN262" s="31"/>
      <c r="BO262" s="31"/>
      <c r="BP262" s="31"/>
      <c r="BQ262" s="31"/>
      <c r="BR262" s="31"/>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78"/>
      <c r="FA262" s="178"/>
      <c r="FB262" s="178"/>
      <c r="FC262" s="178"/>
      <c r="FD262" s="178"/>
      <c r="FE262" s="178"/>
      <c r="FF262" s="178"/>
      <c r="FG262" s="178"/>
      <c r="FH262" s="178"/>
      <c r="FI262" s="178"/>
      <c r="FJ262" s="178"/>
      <c r="FK262" s="178"/>
      <c r="FL262" s="178"/>
      <c r="FM262" s="178"/>
      <c r="FN262" s="178"/>
      <c r="FO262" s="178"/>
      <c r="FP262" s="178"/>
      <c r="FQ262" s="178"/>
      <c r="FR262" s="178"/>
      <c r="FS262" s="178"/>
      <c r="FT262" s="178"/>
      <c r="FU262" s="178"/>
      <c r="FV262" s="178"/>
      <c r="FW262" s="178"/>
      <c r="FX262" s="178"/>
      <c r="FY262" s="178"/>
      <c r="FZ262" s="178"/>
      <c r="GA262" s="178"/>
      <c r="GB262" s="178"/>
      <c r="GC262" s="178"/>
      <c r="GD262" s="178"/>
      <c r="GE262" s="178"/>
      <c r="GF262" s="178"/>
      <c r="GG262" s="178"/>
      <c r="GH262" s="178"/>
      <c r="GI262" s="178"/>
      <c r="GJ262" s="178"/>
      <c r="GK262" s="178"/>
      <c r="GL262" s="178"/>
      <c r="GM262" s="178"/>
      <c r="GN262" s="178"/>
      <c r="GO262" s="178"/>
      <c r="GP262" s="178"/>
      <c r="GQ262" s="178"/>
      <c r="GR262" s="178"/>
      <c r="GS262" s="178"/>
      <c r="GT262" s="178"/>
      <c r="GU262" s="178"/>
      <c r="GV262" s="178"/>
      <c r="GW262" s="178"/>
      <c r="GX262" s="178"/>
      <c r="GY262" s="178"/>
      <c r="GZ262" s="178"/>
      <c r="HA262" s="178"/>
      <c r="HB262" s="178"/>
      <c r="HC262" s="178"/>
      <c r="HD262" s="178"/>
      <c r="HE262" s="178"/>
      <c r="HF262" s="178"/>
      <c r="HG262" s="178"/>
      <c r="HH262" s="178"/>
      <c r="HI262" s="178"/>
    </row>
    <row r="263" spans="1:217" s="410" customFormat="1" x14ac:dyDescent="0.2">
      <c r="A263" s="429"/>
      <c r="B263" s="426"/>
      <c r="C263" s="174"/>
      <c r="F263" s="30"/>
      <c r="I263" s="30"/>
      <c r="L263" s="30"/>
      <c r="O263" s="30"/>
      <c r="R263" s="30"/>
      <c r="U263" s="30"/>
      <c r="X263" s="30"/>
      <c r="AA263" s="30"/>
      <c r="AD263" s="30"/>
      <c r="AG263" s="30"/>
      <c r="AJ263" s="30"/>
      <c r="AM263" s="30"/>
      <c r="AP263" s="30"/>
      <c r="AS263" s="30"/>
      <c r="AV263" s="30"/>
      <c r="AY263" s="30"/>
      <c r="BB263" s="30"/>
      <c r="BE263" s="30"/>
      <c r="BH263" s="30"/>
      <c r="BK263" s="30"/>
      <c r="BL263" s="31"/>
      <c r="BM263" s="31"/>
      <c r="BN263" s="31"/>
      <c r="BO263" s="31"/>
      <c r="BP263" s="31"/>
      <c r="BQ263" s="31"/>
      <c r="BR263" s="31"/>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78"/>
      <c r="FA263" s="178"/>
      <c r="FB263" s="178"/>
      <c r="FC263" s="178"/>
      <c r="FD263" s="178"/>
      <c r="FE263" s="178"/>
      <c r="FF263" s="178"/>
      <c r="FG263" s="178"/>
      <c r="FH263" s="178"/>
      <c r="FI263" s="178"/>
      <c r="FJ263" s="178"/>
      <c r="FK263" s="178"/>
      <c r="FL263" s="178"/>
      <c r="FM263" s="178"/>
      <c r="FN263" s="178"/>
      <c r="FO263" s="178"/>
      <c r="FP263" s="178"/>
      <c r="FQ263" s="178"/>
      <c r="FR263" s="178"/>
      <c r="FS263" s="178"/>
      <c r="FT263" s="178"/>
      <c r="FU263" s="178"/>
      <c r="FV263" s="178"/>
      <c r="FW263" s="178"/>
      <c r="FX263" s="178"/>
      <c r="FY263" s="178"/>
      <c r="FZ263" s="178"/>
      <c r="GA263" s="178"/>
      <c r="GB263" s="178"/>
      <c r="GC263" s="178"/>
      <c r="GD263" s="178"/>
      <c r="GE263" s="178"/>
      <c r="GF263" s="178"/>
      <c r="GG263" s="178"/>
      <c r="GH263" s="178"/>
      <c r="GI263" s="178"/>
      <c r="GJ263" s="178"/>
      <c r="GK263" s="178"/>
      <c r="GL263" s="178"/>
      <c r="GM263" s="178"/>
      <c r="GN263" s="178"/>
      <c r="GO263" s="178"/>
      <c r="GP263" s="178"/>
      <c r="GQ263" s="178"/>
      <c r="GR263" s="178"/>
      <c r="GS263" s="178"/>
      <c r="GT263" s="178"/>
      <c r="GU263" s="178"/>
      <c r="GV263" s="178"/>
      <c r="GW263" s="178"/>
      <c r="GX263" s="178"/>
      <c r="GY263" s="178"/>
      <c r="GZ263" s="178"/>
      <c r="HA263" s="178"/>
      <c r="HB263" s="178"/>
      <c r="HC263" s="178"/>
      <c r="HD263" s="178"/>
      <c r="HE263" s="178"/>
      <c r="HF263" s="178"/>
      <c r="HG263" s="178"/>
      <c r="HH263" s="178"/>
      <c r="HI263" s="178"/>
    </row>
    <row r="264" spans="1:217" s="410" customFormat="1" x14ac:dyDescent="0.2">
      <c r="A264" s="429"/>
      <c r="B264" s="426"/>
      <c r="C264" s="174"/>
      <c r="F264" s="30"/>
      <c r="I264" s="30"/>
      <c r="L264" s="30"/>
      <c r="O264" s="30"/>
      <c r="R264" s="30"/>
      <c r="U264" s="30"/>
      <c r="X264" s="30"/>
      <c r="AA264" s="30"/>
      <c r="AD264" s="30"/>
      <c r="AG264" s="30"/>
      <c r="AJ264" s="30"/>
      <c r="AM264" s="30"/>
      <c r="AP264" s="30"/>
      <c r="AS264" s="30"/>
      <c r="AV264" s="30"/>
      <c r="AY264" s="30"/>
      <c r="BB264" s="30"/>
      <c r="BE264" s="30"/>
      <c r="BH264" s="30"/>
      <c r="BK264" s="30"/>
      <c r="BL264" s="31"/>
      <c r="BM264" s="31"/>
      <c r="BN264" s="31"/>
      <c r="BO264" s="31"/>
      <c r="BP264" s="31"/>
      <c r="BQ264" s="31"/>
      <c r="BR264" s="31"/>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78"/>
      <c r="FA264" s="178"/>
      <c r="FB264" s="178"/>
      <c r="FC264" s="178"/>
      <c r="FD264" s="178"/>
      <c r="FE264" s="178"/>
      <c r="FF264" s="178"/>
      <c r="FG264" s="178"/>
      <c r="FH264" s="178"/>
      <c r="FI264" s="178"/>
      <c r="FJ264" s="178"/>
      <c r="FK264" s="178"/>
      <c r="FL264" s="178"/>
      <c r="FM264" s="178"/>
      <c r="FN264" s="178"/>
      <c r="FO264" s="178"/>
      <c r="FP264" s="178"/>
      <c r="FQ264" s="178"/>
      <c r="FR264" s="178"/>
      <c r="FS264" s="178"/>
      <c r="FT264" s="178"/>
      <c r="FU264" s="178"/>
      <c r="FV264" s="178"/>
      <c r="FW264" s="178"/>
      <c r="FX264" s="178"/>
      <c r="FY264" s="178"/>
      <c r="FZ264" s="178"/>
      <c r="GA264" s="178"/>
      <c r="GB264" s="178"/>
      <c r="GC264" s="178"/>
      <c r="GD264" s="178"/>
      <c r="GE264" s="178"/>
      <c r="GF264" s="178"/>
      <c r="GG264" s="178"/>
      <c r="GH264" s="178"/>
      <c r="GI264" s="178"/>
      <c r="GJ264" s="178"/>
      <c r="GK264" s="178"/>
      <c r="GL264" s="178"/>
      <c r="GM264" s="178"/>
      <c r="GN264" s="178"/>
      <c r="GO264" s="178"/>
      <c r="GP264" s="178"/>
      <c r="GQ264" s="178"/>
      <c r="GR264" s="178"/>
      <c r="GS264" s="178"/>
      <c r="GT264" s="178"/>
      <c r="GU264" s="178"/>
      <c r="GV264" s="178"/>
      <c r="GW264" s="178"/>
      <c r="GX264" s="178"/>
      <c r="GY264" s="178"/>
      <c r="GZ264" s="178"/>
      <c r="HA264" s="178"/>
      <c r="HB264" s="178"/>
      <c r="HC264" s="178"/>
      <c r="HD264" s="178"/>
      <c r="HE264" s="178"/>
      <c r="HF264" s="178"/>
      <c r="HG264" s="178"/>
      <c r="HH264" s="178"/>
      <c r="HI264" s="178"/>
    </row>
    <row r="265" spans="1:217" s="410" customFormat="1" x14ac:dyDescent="0.2">
      <c r="A265" s="429"/>
      <c r="B265" s="426"/>
      <c r="C265" s="174"/>
      <c r="F265" s="30"/>
      <c r="I265" s="30"/>
      <c r="L265" s="30"/>
      <c r="O265" s="30"/>
      <c r="R265" s="30"/>
      <c r="U265" s="30"/>
      <c r="X265" s="30"/>
      <c r="AA265" s="30"/>
      <c r="AD265" s="30"/>
      <c r="AG265" s="30"/>
      <c r="AJ265" s="30"/>
      <c r="AM265" s="30"/>
      <c r="AP265" s="30"/>
      <c r="AS265" s="30"/>
      <c r="AV265" s="30"/>
      <c r="AY265" s="30"/>
      <c r="BB265" s="30"/>
      <c r="BE265" s="30"/>
      <c r="BH265" s="30"/>
      <c r="BK265" s="30"/>
      <c r="BL265" s="31"/>
      <c r="BM265" s="31"/>
      <c r="BN265" s="31"/>
      <c r="BO265" s="31"/>
      <c r="BP265" s="31"/>
      <c r="BQ265" s="31"/>
      <c r="BR265" s="31"/>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78"/>
      <c r="FA265" s="178"/>
      <c r="FB265" s="178"/>
      <c r="FC265" s="178"/>
      <c r="FD265" s="178"/>
      <c r="FE265" s="178"/>
      <c r="FF265" s="178"/>
      <c r="FG265" s="178"/>
      <c r="FH265" s="178"/>
      <c r="FI265" s="178"/>
      <c r="FJ265" s="178"/>
      <c r="FK265" s="178"/>
      <c r="FL265" s="178"/>
      <c r="FM265" s="178"/>
      <c r="FN265" s="178"/>
      <c r="FO265" s="178"/>
      <c r="FP265" s="178"/>
      <c r="FQ265" s="178"/>
      <c r="FR265" s="178"/>
      <c r="FS265" s="178"/>
      <c r="FT265" s="178"/>
      <c r="FU265" s="178"/>
      <c r="FV265" s="178"/>
      <c r="FW265" s="178"/>
      <c r="FX265" s="178"/>
      <c r="FY265" s="178"/>
      <c r="FZ265" s="178"/>
      <c r="GA265" s="178"/>
      <c r="GB265" s="178"/>
      <c r="GC265" s="178"/>
      <c r="GD265" s="178"/>
      <c r="GE265" s="178"/>
      <c r="GF265" s="178"/>
      <c r="GG265" s="178"/>
      <c r="GH265" s="178"/>
      <c r="GI265" s="178"/>
      <c r="GJ265" s="178"/>
      <c r="GK265" s="178"/>
      <c r="GL265" s="178"/>
      <c r="GM265" s="178"/>
      <c r="GN265" s="178"/>
      <c r="GO265" s="178"/>
      <c r="GP265" s="178"/>
      <c r="GQ265" s="178"/>
      <c r="GR265" s="178"/>
      <c r="GS265" s="178"/>
      <c r="GT265" s="178"/>
      <c r="GU265" s="178"/>
      <c r="GV265" s="178"/>
      <c r="GW265" s="178"/>
      <c r="GX265" s="178"/>
      <c r="GY265" s="178"/>
      <c r="GZ265" s="178"/>
      <c r="HA265" s="178"/>
      <c r="HB265" s="178"/>
      <c r="HC265" s="178"/>
      <c r="HD265" s="178"/>
      <c r="HE265" s="178"/>
      <c r="HF265" s="178"/>
      <c r="HG265" s="178"/>
      <c r="HH265" s="178"/>
      <c r="HI265" s="178"/>
    </row>
    <row r="266" spans="1:217" s="410" customFormat="1" x14ac:dyDescent="0.2">
      <c r="A266" s="429"/>
      <c r="B266" s="426"/>
      <c r="C266" s="174"/>
      <c r="F266" s="30"/>
      <c r="I266" s="30"/>
      <c r="L266" s="30"/>
      <c r="O266" s="30"/>
      <c r="R266" s="30"/>
      <c r="U266" s="30"/>
      <c r="X266" s="30"/>
      <c r="AA266" s="30"/>
      <c r="AD266" s="30"/>
      <c r="AG266" s="30"/>
      <c r="AJ266" s="30"/>
      <c r="AM266" s="30"/>
      <c r="AP266" s="30"/>
      <c r="AS266" s="30"/>
      <c r="AV266" s="30"/>
      <c r="AY266" s="30"/>
      <c r="BB266" s="30"/>
      <c r="BE266" s="30"/>
      <c r="BH266" s="30"/>
      <c r="BK266" s="30"/>
      <c r="BL266" s="31"/>
      <c r="BM266" s="31"/>
      <c r="BN266" s="31"/>
      <c r="BO266" s="31"/>
      <c r="BP266" s="31"/>
      <c r="BQ266" s="31"/>
      <c r="BR266" s="31"/>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78"/>
      <c r="FA266" s="178"/>
      <c r="FB266" s="178"/>
      <c r="FC266" s="178"/>
      <c r="FD266" s="178"/>
      <c r="FE266" s="178"/>
      <c r="FF266" s="178"/>
      <c r="FG266" s="178"/>
      <c r="FH266" s="178"/>
      <c r="FI266" s="178"/>
      <c r="FJ266" s="178"/>
      <c r="FK266" s="178"/>
      <c r="FL266" s="178"/>
      <c r="FM266" s="178"/>
      <c r="FN266" s="178"/>
      <c r="FO266" s="178"/>
      <c r="FP266" s="178"/>
      <c r="FQ266" s="178"/>
      <c r="FR266" s="178"/>
      <c r="FS266" s="178"/>
      <c r="FT266" s="178"/>
      <c r="FU266" s="178"/>
      <c r="FV266" s="178"/>
      <c r="FW266" s="178"/>
      <c r="FX266" s="178"/>
      <c r="FY266" s="178"/>
      <c r="FZ266" s="178"/>
      <c r="GA266" s="178"/>
      <c r="GB266" s="178"/>
      <c r="GC266" s="178"/>
      <c r="GD266" s="178"/>
      <c r="GE266" s="178"/>
      <c r="GF266" s="178"/>
      <c r="GG266" s="178"/>
      <c r="GH266" s="178"/>
      <c r="GI266" s="178"/>
      <c r="GJ266" s="178"/>
      <c r="GK266" s="178"/>
      <c r="GL266" s="178"/>
      <c r="GM266" s="178"/>
      <c r="GN266" s="178"/>
      <c r="GO266" s="178"/>
      <c r="GP266" s="178"/>
      <c r="GQ266" s="178"/>
      <c r="GR266" s="178"/>
      <c r="GS266" s="178"/>
      <c r="GT266" s="178"/>
      <c r="GU266" s="178"/>
      <c r="GV266" s="178"/>
      <c r="GW266" s="178"/>
      <c r="GX266" s="178"/>
      <c r="GY266" s="178"/>
      <c r="GZ266" s="178"/>
      <c r="HA266" s="178"/>
      <c r="HB266" s="178"/>
      <c r="HC266" s="178"/>
      <c r="HD266" s="178"/>
      <c r="HE266" s="178"/>
      <c r="HF266" s="178"/>
      <c r="HG266" s="178"/>
      <c r="HH266" s="178"/>
      <c r="HI266" s="178"/>
    </row>
    <row r="267" spans="1:217" s="410" customFormat="1" x14ac:dyDescent="0.2">
      <c r="A267" s="429"/>
      <c r="B267" s="426"/>
      <c r="C267" s="174"/>
      <c r="F267" s="30"/>
      <c r="I267" s="30"/>
      <c r="L267" s="30"/>
      <c r="O267" s="30"/>
      <c r="R267" s="30"/>
      <c r="U267" s="30"/>
      <c r="X267" s="30"/>
      <c r="AA267" s="30"/>
      <c r="AD267" s="30"/>
      <c r="AG267" s="30"/>
      <c r="AJ267" s="30"/>
      <c r="AM267" s="30"/>
      <c r="AP267" s="30"/>
      <c r="AS267" s="30"/>
      <c r="AV267" s="30"/>
      <c r="AY267" s="30"/>
      <c r="BB267" s="30"/>
      <c r="BE267" s="30"/>
      <c r="BH267" s="30"/>
      <c r="BK267" s="30"/>
      <c r="BL267" s="31"/>
      <c r="BM267" s="31"/>
      <c r="BN267" s="31"/>
      <c r="BO267" s="31"/>
      <c r="BP267" s="31"/>
      <c r="BQ267" s="31"/>
      <c r="BR267" s="31"/>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78"/>
      <c r="FA267" s="178"/>
      <c r="FB267" s="178"/>
      <c r="FC267" s="178"/>
      <c r="FD267" s="178"/>
      <c r="FE267" s="178"/>
      <c r="FF267" s="178"/>
      <c r="FG267" s="178"/>
      <c r="FH267" s="178"/>
      <c r="FI267" s="178"/>
      <c r="FJ267" s="178"/>
      <c r="FK267" s="178"/>
      <c r="FL267" s="178"/>
      <c r="FM267" s="178"/>
      <c r="FN267" s="178"/>
      <c r="FO267" s="178"/>
      <c r="FP267" s="178"/>
      <c r="FQ267" s="178"/>
      <c r="FR267" s="178"/>
      <c r="FS267" s="178"/>
      <c r="FT267" s="178"/>
      <c r="FU267" s="178"/>
      <c r="FV267" s="178"/>
      <c r="FW267" s="178"/>
      <c r="FX267" s="178"/>
      <c r="FY267" s="178"/>
      <c r="FZ267" s="178"/>
      <c r="GA267" s="178"/>
      <c r="GB267" s="178"/>
      <c r="GC267" s="178"/>
      <c r="GD267" s="178"/>
      <c r="GE267" s="178"/>
      <c r="GF267" s="178"/>
      <c r="GG267" s="178"/>
      <c r="GH267" s="178"/>
      <c r="GI267" s="178"/>
      <c r="GJ267" s="178"/>
      <c r="GK267" s="178"/>
      <c r="GL267" s="178"/>
      <c r="GM267" s="178"/>
      <c r="GN267" s="178"/>
      <c r="GO267" s="178"/>
      <c r="GP267" s="178"/>
      <c r="GQ267" s="178"/>
      <c r="GR267" s="178"/>
      <c r="GS267" s="178"/>
      <c r="GT267" s="178"/>
      <c r="GU267" s="178"/>
      <c r="GV267" s="178"/>
      <c r="GW267" s="178"/>
      <c r="GX267" s="178"/>
      <c r="GY267" s="178"/>
      <c r="GZ267" s="178"/>
      <c r="HA267" s="178"/>
      <c r="HB267" s="178"/>
      <c r="HC267" s="178"/>
      <c r="HD267" s="178"/>
      <c r="HE267" s="178"/>
      <c r="HF267" s="178"/>
      <c r="HG267" s="178"/>
      <c r="HH267" s="178"/>
      <c r="HI267" s="178"/>
    </row>
    <row r="268" spans="1:217" s="410" customFormat="1" x14ac:dyDescent="0.2">
      <c r="A268" s="429"/>
      <c r="B268" s="426"/>
      <c r="C268" s="174"/>
      <c r="F268" s="30"/>
      <c r="I268" s="30"/>
      <c r="L268" s="30"/>
      <c r="O268" s="30"/>
      <c r="R268" s="30"/>
      <c r="U268" s="30"/>
      <c r="X268" s="30"/>
      <c r="AA268" s="30"/>
      <c r="AD268" s="30"/>
      <c r="AG268" s="30"/>
      <c r="AJ268" s="30"/>
      <c r="AM268" s="30"/>
      <c r="AP268" s="30"/>
      <c r="AS268" s="30"/>
      <c r="AV268" s="30"/>
      <c r="AY268" s="30"/>
      <c r="BB268" s="30"/>
      <c r="BE268" s="30"/>
      <c r="BH268" s="30"/>
      <c r="BK268" s="30"/>
      <c r="BL268" s="31"/>
      <c r="BM268" s="31"/>
      <c r="BN268" s="31"/>
      <c r="BO268" s="31"/>
      <c r="BP268" s="31"/>
      <c r="BQ268" s="31"/>
      <c r="BR268" s="31"/>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78"/>
      <c r="FA268" s="178"/>
      <c r="FB268" s="178"/>
      <c r="FC268" s="178"/>
      <c r="FD268" s="178"/>
      <c r="FE268" s="178"/>
      <c r="FF268" s="178"/>
      <c r="FG268" s="178"/>
      <c r="FH268" s="178"/>
      <c r="FI268" s="178"/>
      <c r="FJ268" s="178"/>
      <c r="FK268" s="178"/>
      <c r="FL268" s="178"/>
      <c r="FM268" s="178"/>
      <c r="FN268" s="178"/>
      <c r="FO268" s="178"/>
      <c r="FP268" s="178"/>
      <c r="FQ268" s="178"/>
      <c r="FR268" s="178"/>
      <c r="FS268" s="178"/>
      <c r="FT268" s="178"/>
      <c r="FU268" s="178"/>
      <c r="FV268" s="178"/>
      <c r="FW268" s="178"/>
      <c r="FX268" s="178"/>
      <c r="FY268" s="178"/>
      <c r="FZ268" s="178"/>
      <c r="GA268" s="178"/>
      <c r="GB268" s="178"/>
      <c r="GC268" s="178"/>
      <c r="GD268" s="178"/>
      <c r="GE268" s="178"/>
      <c r="GF268" s="178"/>
      <c r="GG268" s="178"/>
      <c r="GH268" s="178"/>
      <c r="GI268" s="178"/>
      <c r="GJ268" s="178"/>
      <c r="GK268" s="178"/>
      <c r="GL268" s="178"/>
      <c r="GM268" s="178"/>
      <c r="GN268" s="178"/>
      <c r="GO268" s="178"/>
      <c r="GP268" s="178"/>
      <c r="GQ268" s="178"/>
      <c r="GR268" s="178"/>
      <c r="GS268" s="178"/>
      <c r="GT268" s="178"/>
      <c r="GU268" s="178"/>
      <c r="GV268" s="178"/>
      <c r="GW268" s="178"/>
      <c r="GX268" s="178"/>
      <c r="GY268" s="178"/>
      <c r="GZ268" s="178"/>
      <c r="HA268" s="178"/>
      <c r="HB268" s="178"/>
      <c r="HC268" s="178"/>
      <c r="HD268" s="178"/>
      <c r="HE268" s="178"/>
      <c r="HF268" s="178"/>
      <c r="HG268" s="178"/>
      <c r="HH268" s="178"/>
      <c r="HI268" s="178"/>
    </row>
    <row r="269" spans="1:217" s="410" customFormat="1" x14ac:dyDescent="0.2">
      <c r="A269" s="429"/>
      <c r="B269" s="426"/>
      <c r="C269" s="174"/>
      <c r="F269" s="30"/>
      <c r="I269" s="30"/>
      <c r="L269" s="30"/>
      <c r="O269" s="30"/>
      <c r="R269" s="30"/>
      <c r="U269" s="30"/>
      <c r="X269" s="30"/>
      <c r="AA269" s="30"/>
      <c r="AD269" s="30"/>
      <c r="AG269" s="30"/>
      <c r="AJ269" s="30"/>
      <c r="AM269" s="30"/>
      <c r="AP269" s="30"/>
      <c r="AS269" s="30"/>
      <c r="AV269" s="30"/>
      <c r="AY269" s="30"/>
      <c r="BB269" s="30"/>
      <c r="BE269" s="30"/>
      <c r="BH269" s="30"/>
      <c r="BK269" s="30"/>
      <c r="BL269" s="31"/>
      <c r="BM269" s="31"/>
      <c r="BN269" s="31"/>
      <c r="BO269" s="31"/>
      <c r="BP269" s="31"/>
      <c r="BQ269" s="31"/>
      <c r="BR269" s="31"/>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78"/>
      <c r="FA269" s="178"/>
      <c r="FB269" s="178"/>
      <c r="FC269" s="178"/>
      <c r="FD269" s="178"/>
      <c r="FE269" s="178"/>
      <c r="FF269" s="178"/>
      <c r="FG269" s="178"/>
      <c r="FH269" s="178"/>
      <c r="FI269" s="178"/>
      <c r="FJ269" s="178"/>
      <c r="FK269" s="178"/>
      <c r="FL269" s="178"/>
      <c r="FM269" s="178"/>
      <c r="FN269" s="178"/>
      <c r="FO269" s="178"/>
      <c r="FP269" s="178"/>
      <c r="FQ269" s="178"/>
      <c r="FR269" s="178"/>
      <c r="FS269" s="178"/>
      <c r="FT269" s="178"/>
      <c r="FU269" s="178"/>
      <c r="FV269" s="178"/>
      <c r="FW269" s="178"/>
      <c r="FX269" s="178"/>
      <c r="FY269" s="178"/>
      <c r="FZ269" s="178"/>
      <c r="GA269" s="178"/>
      <c r="GB269" s="178"/>
      <c r="GC269" s="178"/>
      <c r="GD269" s="178"/>
      <c r="GE269" s="178"/>
      <c r="GF269" s="178"/>
      <c r="GG269" s="178"/>
      <c r="GH269" s="178"/>
      <c r="GI269" s="178"/>
      <c r="GJ269" s="178"/>
      <c r="GK269" s="178"/>
      <c r="GL269" s="178"/>
      <c r="GM269" s="178"/>
      <c r="GN269" s="178"/>
      <c r="GO269" s="178"/>
      <c r="GP269" s="178"/>
      <c r="GQ269" s="178"/>
      <c r="GR269" s="178"/>
      <c r="GS269" s="178"/>
      <c r="GT269" s="178"/>
      <c r="GU269" s="178"/>
      <c r="GV269" s="178"/>
      <c r="GW269" s="178"/>
      <c r="GX269" s="178"/>
      <c r="GY269" s="178"/>
      <c r="GZ269" s="178"/>
      <c r="HA269" s="178"/>
      <c r="HB269" s="178"/>
      <c r="HC269" s="178"/>
      <c r="HD269" s="178"/>
      <c r="HE269" s="178"/>
      <c r="HF269" s="178"/>
      <c r="HG269" s="178"/>
      <c r="HH269" s="178"/>
      <c r="HI269" s="178"/>
    </row>
    <row r="270" spans="1:217" s="410" customFormat="1" x14ac:dyDescent="0.2">
      <c r="A270" s="429"/>
      <c r="B270" s="426"/>
      <c r="C270" s="174"/>
      <c r="F270" s="30"/>
      <c r="I270" s="30"/>
      <c r="L270" s="30"/>
      <c r="O270" s="30"/>
      <c r="R270" s="30"/>
      <c r="U270" s="30"/>
      <c r="X270" s="30"/>
      <c r="AA270" s="30"/>
      <c r="AD270" s="30"/>
      <c r="AG270" s="30"/>
      <c r="AJ270" s="30"/>
      <c r="AM270" s="30"/>
      <c r="AP270" s="30"/>
      <c r="AS270" s="30"/>
      <c r="AV270" s="30"/>
      <c r="AY270" s="30"/>
      <c r="BB270" s="30"/>
      <c r="BE270" s="30"/>
      <c r="BH270" s="30"/>
      <c r="BK270" s="30"/>
      <c r="BL270" s="31"/>
      <c r="BM270" s="31"/>
      <c r="BN270" s="31"/>
      <c r="BO270" s="31"/>
      <c r="BP270" s="31"/>
      <c r="BQ270" s="31"/>
      <c r="BR270" s="31"/>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78"/>
      <c r="FA270" s="178"/>
      <c r="FB270" s="178"/>
      <c r="FC270" s="178"/>
      <c r="FD270" s="178"/>
      <c r="FE270" s="178"/>
      <c r="FF270" s="178"/>
      <c r="FG270" s="178"/>
      <c r="FH270" s="178"/>
      <c r="FI270" s="178"/>
      <c r="FJ270" s="178"/>
      <c r="FK270" s="178"/>
      <c r="FL270" s="178"/>
      <c r="FM270" s="178"/>
      <c r="FN270" s="178"/>
      <c r="FO270" s="178"/>
      <c r="FP270" s="178"/>
      <c r="FQ270" s="178"/>
      <c r="FR270" s="178"/>
      <c r="FS270" s="178"/>
      <c r="FT270" s="178"/>
      <c r="FU270" s="178"/>
      <c r="FV270" s="178"/>
      <c r="FW270" s="178"/>
      <c r="FX270" s="178"/>
      <c r="FY270" s="178"/>
      <c r="FZ270" s="178"/>
      <c r="GA270" s="178"/>
      <c r="GB270" s="178"/>
      <c r="GC270" s="178"/>
      <c r="GD270" s="178"/>
      <c r="GE270" s="178"/>
      <c r="GF270" s="178"/>
      <c r="GG270" s="178"/>
      <c r="GH270" s="178"/>
      <c r="GI270" s="178"/>
      <c r="GJ270" s="178"/>
      <c r="GK270" s="178"/>
      <c r="GL270" s="178"/>
      <c r="GM270" s="178"/>
      <c r="GN270" s="178"/>
      <c r="GO270" s="178"/>
      <c r="GP270" s="178"/>
      <c r="GQ270" s="178"/>
      <c r="GR270" s="178"/>
      <c r="GS270" s="178"/>
      <c r="GT270" s="178"/>
      <c r="GU270" s="178"/>
      <c r="GV270" s="178"/>
      <c r="GW270" s="178"/>
      <c r="GX270" s="178"/>
      <c r="GY270" s="178"/>
      <c r="GZ270" s="178"/>
      <c r="HA270" s="178"/>
      <c r="HB270" s="178"/>
      <c r="HC270" s="178"/>
      <c r="HD270" s="178"/>
      <c r="HE270" s="178"/>
      <c r="HF270" s="178"/>
      <c r="HG270" s="178"/>
      <c r="HH270" s="178"/>
      <c r="HI270" s="178"/>
    </row>
    <row r="271" spans="1:217" s="410" customFormat="1" x14ac:dyDescent="0.2">
      <c r="A271" s="429"/>
      <c r="B271" s="426"/>
      <c r="C271" s="174"/>
      <c r="F271" s="30"/>
      <c r="I271" s="30"/>
      <c r="L271" s="30"/>
      <c r="O271" s="30"/>
      <c r="R271" s="30"/>
      <c r="U271" s="30"/>
      <c r="X271" s="30"/>
      <c r="AA271" s="30"/>
      <c r="AD271" s="30"/>
      <c r="AG271" s="30"/>
      <c r="AJ271" s="30"/>
      <c r="AM271" s="30"/>
      <c r="AP271" s="30"/>
      <c r="AS271" s="30"/>
      <c r="AV271" s="30"/>
      <c r="AY271" s="30"/>
      <c r="BB271" s="30"/>
      <c r="BE271" s="30"/>
      <c r="BH271" s="30"/>
      <c r="BK271" s="30"/>
      <c r="BL271" s="31"/>
      <c r="BM271" s="31"/>
      <c r="BN271" s="31"/>
      <c r="BO271" s="31"/>
      <c r="BP271" s="31"/>
      <c r="BQ271" s="31"/>
      <c r="BR271" s="31"/>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78"/>
      <c r="FA271" s="178"/>
      <c r="FB271" s="178"/>
      <c r="FC271" s="178"/>
      <c r="FD271" s="178"/>
      <c r="FE271" s="178"/>
      <c r="FF271" s="178"/>
      <c r="FG271" s="178"/>
      <c r="FH271" s="178"/>
      <c r="FI271" s="178"/>
      <c r="FJ271" s="178"/>
      <c r="FK271" s="178"/>
      <c r="FL271" s="178"/>
      <c r="FM271" s="178"/>
      <c r="FN271" s="178"/>
      <c r="FO271" s="178"/>
      <c r="FP271" s="178"/>
      <c r="FQ271" s="178"/>
      <c r="FR271" s="178"/>
      <c r="FS271" s="178"/>
      <c r="FT271" s="178"/>
      <c r="FU271" s="178"/>
      <c r="FV271" s="178"/>
      <c r="FW271" s="178"/>
      <c r="FX271" s="178"/>
      <c r="FY271" s="178"/>
      <c r="FZ271" s="178"/>
      <c r="GA271" s="178"/>
      <c r="GB271" s="178"/>
      <c r="GC271" s="178"/>
      <c r="GD271" s="178"/>
      <c r="GE271" s="178"/>
      <c r="GF271" s="178"/>
      <c r="GG271" s="178"/>
      <c r="GH271" s="178"/>
      <c r="GI271" s="178"/>
      <c r="GJ271" s="178"/>
      <c r="GK271" s="178"/>
      <c r="GL271" s="178"/>
      <c r="GM271" s="178"/>
      <c r="GN271" s="178"/>
      <c r="GO271" s="178"/>
      <c r="GP271" s="178"/>
      <c r="GQ271" s="178"/>
      <c r="GR271" s="178"/>
      <c r="GS271" s="178"/>
      <c r="GT271" s="178"/>
      <c r="GU271" s="178"/>
      <c r="GV271" s="178"/>
      <c r="GW271" s="178"/>
      <c r="GX271" s="178"/>
      <c r="GY271" s="178"/>
      <c r="GZ271" s="178"/>
      <c r="HA271" s="178"/>
      <c r="HB271" s="178"/>
      <c r="HC271" s="178"/>
      <c r="HD271" s="178"/>
      <c r="HE271" s="178"/>
      <c r="HF271" s="178"/>
      <c r="HG271" s="178"/>
      <c r="HH271" s="178"/>
      <c r="HI271" s="178"/>
    </row>
    <row r="272" spans="1:217" s="410" customFormat="1" x14ac:dyDescent="0.2">
      <c r="A272" s="429"/>
      <c r="B272" s="426"/>
      <c r="C272" s="174"/>
      <c r="F272" s="30"/>
      <c r="I272" s="30"/>
      <c r="L272" s="30"/>
      <c r="O272" s="30"/>
      <c r="R272" s="30"/>
      <c r="U272" s="30"/>
      <c r="X272" s="30"/>
      <c r="AA272" s="30"/>
      <c r="AD272" s="30"/>
      <c r="AG272" s="30"/>
      <c r="AJ272" s="30"/>
      <c r="AM272" s="30"/>
      <c r="AP272" s="30"/>
      <c r="AS272" s="30"/>
      <c r="AV272" s="30"/>
      <c r="AY272" s="30"/>
      <c r="BB272" s="30"/>
      <c r="BE272" s="30"/>
      <c r="BH272" s="30"/>
      <c r="BK272" s="30"/>
      <c r="BL272" s="31"/>
      <c r="BM272" s="31"/>
      <c r="BN272" s="31"/>
      <c r="BO272" s="31"/>
      <c r="BP272" s="31"/>
      <c r="BQ272" s="31"/>
      <c r="BR272" s="31"/>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78"/>
      <c r="FA272" s="178"/>
      <c r="FB272" s="178"/>
      <c r="FC272" s="178"/>
      <c r="FD272" s="178"/>
      <c r="FE272" s="178"/>
      <c r="FF272" s="178"/>
      <c r="FG272" s="178"/>
      <c r="FH272" s="178"/>
      <c r="FI272" s="178"/>
      <c r="FJ272" s="178"/>
      <c r="FK272" s="178"/>
      <c r="FL272" s="178"/>
      <c r="FM272" s="178"/>
      <c r="FN272" s="178"/>
      <c r="FO272" s="178"/>
      <c r="FP272" s="178"/>
      <c r="FQ272" s="178"/>
      <c r="FR272" s="178"/>
      <c r="FS272" s="178"/>
      <c r="FT272" s="178"/>
      <c r="FU272" s="178"/>
      <c r="FV272" s="178"/>
      <c r="FW272" s="178"/>
      <c r="FX272" s="178"/>
      <c r="FY272" s="178"/>
      <c r="FZ272" s="178"/>
      <c r="GA272" s="178"/>
      <c r="GB272" s="178"/>
      <c r="GC272" s="178"/>
      <c r="GD272" s="178"/>
      <c r="GE272" s="178"/>
      <c r="GF272" s="178"/>
      <c r="GG272" s="178"/>
      <c r="GH272" s="178"/>
      <c r="GI272" s="178"/>
      <c r="GJ272" s="178"/>
      <c r="GK272" s="178"/>
      <c r="GL272" s="178"/>
      <c r="GM272" s="178"/>
      <c r="GN272" s="178"/>
      <c r="GO272" s="178"/>
      <c r="GP272" s="178"/>
      <c r="GQ272" s="178"/>
      <c r="GR272" s="178"/>
      <c r="GS272" s="178"/>
      <c r="GT272" s="178"/>
      <c r="GU272" s="178"/>
      <c r="GV272" s="178"/>
      <c r="GW272" s="178"/>
      <c r="GX272" s="178"/>
      <c r="GY272" s="178"/>
      <c r="GZ272" s="178"/>
      <c r="HA272" s="178"/>
      <c r="HB272" s="178"/>
      <c r="HC272" s="178"/>
      <c r="HD272" s="178"/>
      <c r="HE272" s="178"/>
      <c r="HF272" s="178"/>
      <c r="HG272" s="178"/>
      <c r="HH272" s="178"/>
      <c r="HI272" s="178"/>
    </row>
    <row r="273" spans="1:217" s="410" customFormat="1" x14ac:dyDescent="0.2">
      <c r="A273" s="429"/>
      <c r="B273" s="426"/>
      <c r="C273" s="174"/>
      <c r="F273" s="30"/>
      <c r="I273" s="30"/>
      <c r="L273" s="30"/>
      <c r="O273" s="30"/>
      <c r="R273" s="30"/>
      <c r="U273" s="30"/>
      <c r="X273" s="30"/>
      <c r="AA273" s="30"/>
      <c r="AD273" s="30"/>
      <c r="AG273" s="30"/>
      <c r="AJ273" s="30"/>
      <c r="AM273" s="30"/>
      <c r="AP273" s="30"/>
      <c r="AS273" s="30"/>
      <c r="AV273" s="30"/>
      <c r="AY273" s="30"/>
      <c r="BB273" s="30"/>
      <c r="BE273" s="30"/>
      <c r="BH273" s="30"/>
      <c r="BK273" s="30"/>
      <c r="BL273" s="31"/>
      <c r="BM273" s="31"/>
      <c r="BN273" s="31"/>
      <c r="BO273" s="31"/>
      <c r="BP273" s="31"/>
      <c r="BQ273" s="31"/>
      <c r="BR273" s="31"/>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78"/>
      <c r="FA273" s="178"/>
      <c r="FB273" s="178"/>
      <c r="FC273" s="178"/>
      <c r="FD273" s="178"/>
      <c r="FE273" s="178"/>
      <c r="FF273" s="178"/>
      <c r="FG273" s="178"/>
      <c r="FH273" s="178"/>
      <c r="FI273" s="178"/>
      <c r="FJ273" s="178"/>
      <c r="FK273" s="178"/>
      <c r="FL273" s="178"/>
      <c r="FM273" s="178"/>
      <c r="FN273" s="178"/>
      <c r="FO273" s="178"/>
      <c r="FP273" s="178"/>
      <c r="FQ273" s="178"/>
      <c r="FR273" s="178"/>
      <c r="FS273" s="178"/>
      <c r="FT273" s="178"/>
      <c r="FU273" s="178"/>
      <c r="FV273" s="178"/>
      <c r="FW273" s="178"/>
      <c r="FX273" s="178"/>
      <c r="FY273" s="178"/>
      <c r="FZ273" s="178"/>
      <c r="GA273" s="178"/>
      <c r="GB273" s="178"/>
      <c r="GC273" s="178"/>
      <c r="GD273" s="178"/>
      <c r="GE273" s="178"/>
      <c r="GF273" s="178"/>
      <c r="GG273" s="178"/>
      <c r="GH273" s="178"/>
      <c r="GI273" s="178"/>
      <c r="GJ273" s="178"/>
      <c r="GK273" s="178"/>
      <c r="GL273" s="178"/>
      <c r="GM273" s="178"/>
      <c r="GN273" s="178"/>
      <c r="GO273" s="178"/>
      <c r="GP273" s="178"/>
      <c r="GQ273" s="178"/>
      <c r="GR273" s="178"/>
      <c r="GS273" s="178"/>
      <c r="GT273" s="178"/>
      <c r="GU273" s="178"/>
      <c r="GV273" s="178"/>
      <c r="GW273" s="178"/>
      <c r="GX273" s="178"/>
      <c r="GY273" s="178"/>
      <c r="GZ273" s="178"/>
      <c r="HA273" s="178"/>
      <c r="HB273" s="178"/>
      <c r="HC273" s="178"/>
      <c r="HD273" s="178"/>
      <c r="HE273" s="178"/>
      <c r="HF273" s="178"/>
      <c r="HG273" s="178"/>
      <c r="HH273" s="178"/>
      <c r="HI273" s="178"/>
    </row>
    <row r="274" spans="1:217" s="410" customFormat="1" x14ac:dyDescent="0.2">
      <c r="A274" s="429"/>
      <c r="B274" s="426"/>
      <c r="C274" s="174"/>
      <c r="F274" s="30"/>
      <c r="I274" s="30"/>
      <c r="L274" s="30"/>
      <c r="O274" s="30"/>
      <c r="R274" s="30"/>
      <c r="U274" s="30"/>
      <c r="X274" s="30"/>
      <c r="AA274" s="30"/>
      <c r="AD274" s="30"/>
      <c r="AG274" s="30"/>
      <c r="AJ274" s="30"/>
      <c r="AM274" s="30"/>
      <c r="AP274" s="30"/>
      <c r="AS274" s="30"/>
      <c r="AV274" s="30"/>
      <c r="AY274" s="30"/>
      <c r="BB274" s="30"/>
      <c r="BE274" s="30"/>
      <c r="BH274" s="30"/>
      <c r="BK274" s="30"/>
      <c r="BL274" s="31"/>
      <c r="BM274" s="31"/>
      <c r="BN274" s="31"/>
      <c r="BO274" s="31"/>
      <c r="BP274" s="31"/>
      <c r="BQ274" s="31"/>
      <c r="BR274" s="31"/>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78"/>
      <c r="FA274" s="178"/>
      <c r="FB274" s="178"/>
      <c r="FC274" s="178"/>
      <c r="FD274" s="178"/>
      <c r="FE274" s="178"/>
      <c r="FF274" s="178"/>
      <c r="FG274" s="178"/>
      <c r="FH274" s="178"/>
      <c r="FI274" s="178"/>
      <c r="FJ274" s="178"/>
      <c r="FK274" s="178"/>
      <c r="FL274" s="178"/>
      <c r="FM274" s="178"/>
      <c r="FN274" s="178"/>
      <c r="FO274" s="178"/>
      <c r="FP274" s="178"/>
      <c r="FQ274" s="178"/>
      <c r="FR274" s="178"/>
      <c r="FS274" s="178"/>
      <c r="FT274" s="178"/>
      <c r="FU274" s="178"/>
      <c r="FV274" s="178"/>
      <c r="FW274" s="178"/>
      <c r="FX274" s="178"/>
      <c r="FY274" s="178"/>
      <c r="FZ274" s="178"/>
      <c r="GA274" s="178"/>
      <c r="GB274" s="178"/>
      <c r="GC274" s="178"/>
      <c r="GD274" s="178"/>
      <c r="GE274" s="178"/>
      <c r="GF274" s="178"/>
      <c r="GG274" s="178"/>
      <c r="GH274" s="178"/>
      <c r="GI274" s="178"/>
      <c r="GJ274" s="178"/>
      <c r="GK274" s="178"/>
      <c r="GL274" s="178"/>
      <c r="GM274" s="178"/>
      <c r="GN274" s="178"/>
      <c r="GO274" s="178"/>
      <c r="GP274" s="178"/>
      <c r="GQ274" s="178"/>
      <c r="GR274" s="178"/>
      <c r="GS274" s="178"/>
      <c r="GT274" s="178"/>
      <c r="GU274" s="178"/>
      <c r="GV274" s="178"/>
      <c r="GW274" s="178"/>
      <c r="GX274" s="178"/>
      <c r="GY274" s="178"/>
      <c r="GZ274" s="178"/>
      <c r="HA274" s="178"/>
      <c r="HB274" s="178"/>
      <c r="HC274" s="178"/>
      <c r="HD274" s="178"/>
      <c r="HE274" s="178"/>
      <c r="HF274" s="178"/>
      <c r="HG274" s="178"/>
      <c r="HH274" s="178"/>
      <c r="HI274" s="178"/>
    </row>
    <row r="275" spans="1:217" s="410" customFormat="1" x14ac:dyDescent="0.2">
      <c r="A275" s="429"/>
      <c r="B275" s="426"/>
      <c r="C275" s="174"/>
      <c r="F275" s="30"/>
      <c r="I275" s="30"/>
      <c r="L275" s="30"/>
      <c r="O275" s="30"/>
      <c r="R275" s="30"/>
      <c r="U275" s="30"/>
      <c r="X275" s="30"/>
      <c r="AA275" s="30"/>
      <c r="AD275" s="30"/>
      <c r="AG275" s="30"/>
      <c r="AJ275" s="30"/>
      <c r="AM275" s="30"/>
      <c r="AP275" s="30"/>
      <c r="AS275" s="30"/>
      <c r="AV275" s="30"/>
      <c r="AY275" s="30"/>
      <c r="BB275" s="30"/>
      <c r="BE275" s="30"/>
      <c r="BH275" s="30"/>
      <c r="BK275" s="30"/>
      <c r="BL275" s="31"/>
      <c r="BM275" s="31"/>
      <c r="BN275" s="31"/>
      <c r="BO275" s="31"/>
      <c r="BP275" s="31"/>
      <c r="BQ275" s="31"/>
      <c r="BR275" s="31"/>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78"/>
      <c r="FA275" s="178"/>
      <c r="FB275" s="178"/>
      <c r="FC275" s="178"/>
      <c r="FD275" s="178"/>
      <c r="FE275" s="178"/>
      <c r="FF275" s="178"/>
      <c r="FG275" s="178"/>
      <c r="FH275" s="178"/>
      <c r="FI275" s="178"/>
      <c r="FJ275" s="178"/>
      <c r="FK275" s="178"/>
      <c r="FL275" s="178"/>
      <c r="FM275" s="178"/>
      <c r="FN275" s="178"/>
      <c r="FO275" s="178"/>
      <c r="FP275" s="178"/>
      <c r="FQ275" s="178"/>
      <c r="FR275" s="178"/>
      <c r="FS275" s="178"/>
      <c r="FT275" s="178"/>
      <c r="FU275" s="178"/>
      <c r="FV275" s="178"/>
      <c r="FW275" s="178"/>
      <c r="FX275" s="178"/>
      <c r="FY275" s="178"/>
      <c r="FZ275" s="178"/>
      <c r="GA275" s="178"/>
      <c r="GB275" s="178"/>
      <c r="GC275" s="178"/>
      <c r="GD275" s="178"/>
      <c r="GE275" s="178"/>
      <c r="GF275" s="178"/>
      <c r="GG275" s="178"/>
      <c r="GH275" s="178"/>
      <c r="GI275" s="178"/>
      <c r="GJ275" s="178"/>
      <c r="GK275" s="178"/>
      <c r="GL275" s="178"/>
      <c r="GM275" s="178"/>
      <c r="GN275" s="178"/>
      <c r="GO275" s="178"/>
      <c r="GP275" s="178"/>
      <c r="GQ275" s="178"/>
      <c r="GR275" s="178"/>
      <c r="GS275" s="178"/>
      <c r="GT275" s="178"/>
      <c r="GU275" s="178"/>
      <c r="GV275" s="178"/>
      <c r="GW275" s="178"/>
      <c r="GX275" s="178"/>
      <c r="GY275" s="178"/>
      <c r="GZ275" s="178"/>
      <c r="HA275" s="178"/>
      <c r="HB275" s="178"/>
      <c r="HC275" s="178"/>
      <c r="HD275" s="178"/>
      <c r="HE275" s="178"/>
      <c r="HF275" s="178"/>
      <c r="HG275" s="178"/>
      <c r="HH275" s="178"/>
      <c r="HI275" s="178"/>
    </row>
    <row r="276" spans="1:217" s="410" customFormat="1" x14ac:dyDescent="0.2">
      <c r="A276" s="429"/>
      <c r="B276" s="426"/>
      <c r="C276" s="174"/>
      <c r="F276" s="30"/>
      <c r="I276" s="30"/>
      <c r="L276" s="30"/>
      <c r="O276" s="30"/>
      <c r="R276" s="30"/>
      <c r="U276" s="30"/>
      <c r="X276" s="30"/>
      <c r="AA276" s="30"/>
      <c r="AD276" s="30"/>
      <c r="AG276" s="30"/>
      <c r="AJ276" s="30"/>
      <c r="AM276" s="30"/>
      <c r="AP276" s="30"/>
      <c r="AS276" s="30"/>
      <c r="AV276" s="30"/>
      <c r="AY276" s="30"/>
      <c r="BB276" s="30"/>
      <c r="BE276" s="30"/>
      <c r="BH276" s="30"/>
      <c r="BK276" s="30"/>
      <c r="BL276" s="31"/>
      <c r="BM276" s="31"/>
      <c r="BN276" s="31"/>
      <c r="BO276" s="31"/>
      <c r="BP276" s="31"/>
      <c r="BQ276" s="31"/>
      <c r="BR276" s="31"/>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78"/>
      <c r="FA276" s="178"/>
      <c r="FB276" s="178"/>
      <c r="FC276" s="178"/>
      <c r="FD276" s="178"/>
      <c r="FE276" s="178"/>
      <c r="FF276" s="178"/>
      <c r="FG276" s="178"/>
      <c r="FH276" s="178"/>
      <c r="FI276" s="178"/>
      <c r="FJ276" s="178"/>
      <c r="FK276" s="178"/>
      <c r="FL276" s="178"/>
      <c r="FM276" s="178"/>
      <c r="FN276" s="178"/>
      <c r="FO276" s="178"/>
      <c r="FP276" s="178"/>
      <c r="FQ276" s="178"/>
      <c r="FR276" s="178"/>
      <c r="FS276" s="178"/>
      <c r="FT276" s="178"/>
      <c r="FU276" s="178"/>
      <c r="FV276" s="178"/>
      <c r="FW276" s="178"/>
      <c r="FX276" s="178"/>
      <c r="FY276" s="178"/>
      <c r="FZ276" s="178"/>
      <c r="GA276" s="178"/>
      <c r="GB276" s="178"/>
      <c r="GC276" s="178"/>
      <c r="GD276" s="178"/>
      <c r="GE276" s="178"/>
      <c r="GF276" s="178"/>
      <c r="GG276" s="178"/>
      <c r="GH276" s="178"/>
      <c r="GI276" s="178"/>
      <c r="GJ276" s="178"/>
      <c r="GK276" s="178"/>
      <c r="GL276" s="178"/>
      <c r="GM276" s="178"/>
      <c r="GN276" s="178"/>
      <c r="GO276" s="178"/>
      <c r="GP276" s="178"/>
      <c r="GQ276" s="178"/>
      <c r="GR276" s="178"/>
      <c r="GS276" s="178"/>
      <c r="GT276" s="178"/>
      <c r="GU276" s="178"/>
      <c r="GV276" s="178"/>
      <c r="GW276" s="178"/>
      <c r="GX276" s="178"/>
      <c r="GY276" s="178"/>
      <c r="GZ276" s="178"/>
      <c r="HA276" s="178"/>
      <c r="HB276" s="178"/>
      <c r="HC276" s="178"/>
      <c r="HD276" s="178"/>
      <c r="HE276" s="178"/>
      <c r="HF276" s="178"/>
      <c r="HG276" s="178"/>
      <c r="HH276" s="178"/>
      <c r="HI276" s="178"/>
    </row>
    <row r="277" spans="1:217" s="410" customFormat="1" x14ac:dyDescent="0.2">
      <c r="A277" s="429"/>
      <c r="B277" s="426"/>
      <c r="C277" s="174"/>
      <c r="F277" s="30"/>
      <c r="I277" s="30"/>
      <c r="L277" s="30"/>
      <c r="O277" s="30"/>
      <c r="R277" s="30"/>
      <c r="U277" s="30"/>
      <c r="X277" s="30"/>
      <c r="AA277" s="30"/>
      <c r="AD277" s="30"/>
      <c r="AG277" s="30"/>
      <c r="AJ277" s="30"/>
      <c r="AM277" s="30"/>
      <c r="AP277" s="30"/>
      <c r="AS277" s="30"/>
      <c r="AV277" s="30"/>
      <c r="AY277" s="30"/>
      <c r="BB277" s="30"/>
      <c r="BE277" s="30"/>
      <c r="BH277" s="30"/>
      <c r="BK277" s="30"/>
      <c r="BL277" s="31"/>
      <c r="BM277" s="31"/>
      <c r="BN277" s="31"/>
      <c r="BO277" s="31"/>
      <c r="BP277" s="31"/>
      <c r="BQ277" s="31"/>
      <c r="BR277" s="31"/>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78"/>
      <c r="FA277" s="178"/>
      <c r="FB277" s="178"/>
      <c r="FC277" s="178"/>
      <c r="FD277" s="178"/>
      <c r="FE277" s="178"/>
      <c r="FF277" s="178"/>
      <c r="FG277" s="178"/>
      <c r="FH277" s="178"/>
      <c r="FI277" s="178"/>
      <c r="FJ277" s="178"/>
      <c r="FK277" s="178"/>
      <c r="FL277" s="178"/>
      <c r="FM277" s="178"/>
      <c r="FN277" s="178"/>
      <c r="FO277" s="178"/>
      <c r="FP277" s="178"/>
      <c r="FQ277" s="178"/>
      <c r="FR277" s="178"/>
      <c r="FS277" s="178"/>
      <c r="FT277" s="178"/>
      <c r="FU277" s="178"/>
      <c r="FV277" s="178"/>
      <c r="FW277" s="178"/>
      <c r="FX277" s="178"/>
      <c r="FY277" s="178"/>
      <c r="FZ277" s="178"/>
      <c r="GA277" s="178"/>
      <c r="GB277" s="178"/>
      <c r="GC277" s="178"/>
      <c r="GD277" s="178"/>
      <c r="GE277" s="178"/>
      <c r="GF277" s="178"/>
      <c r="GG277" s="178"/>
      <c r="GH277" s="178"/>
      <c r="GI277" s="178"/>
      <c r="GJ277" s="178"/>
      <c r="GK277" s="178"/>
      <c r="GL277" s="178"/>
      <c r="GM277" s="178"/>
      <c r="GN277" s="178"/>
      <c r="GO277" s="178"/>
      <c r="GP277" s="178"/>
      <c r="GQ277" s="178"/>
      <c r="GR277" s="178"/>
      <c r="GS277" s="178"/>
      <c r="GT277" s="178"/>
      <c r="GU277" s="178"/>
      <c r="GV277" s="178"/>
      <c r="GW277" s="178"/>
      <c r="GX277" s="178"/>
      <c r="GY277" s="178"/>
      <c r="GZ277" s="178"/>
      <c r="HA277" s="178"/>
      <c r="HB277" s="178"/>
      <c r="HC277" s="178"/>
      <c r="HD277" s="178"/>
      <c r="HE277" s="178"/>
      <c r="HF277" s="178"/>
      <c r="HG277" s="178"/>
      <c r="HH277" s="178"/>
      <c r="HI277" s="178"/>
    </row>
    <row r="278" spans="1:217" s="431" customFormat="1" x14ac:dyDescent="0.2">
      <c r="A278" s="429"/>
      <c r="B278" s="426"/>
      <c r="C278" s="174"/>
      <c r="D278" s="410"/>
      <c r="E278" s="410"/>
      <c r="F278" s="30"/>
      <c r="G278" s="410"/>
      <c r="H278" s="410"/>
      <c r="I278" s="30"/>
      <c r="J278" s="410"/>
      <c r="K278" s="410"/>
      <c r="L278" s="30"/>
      <c r="M278" s="410"/>
      <c r="N278" s="410"/>
      <c r="O278" s="30"/>
      <c r="P278" s="410"/>
      <c r="Q278" s="410"/>
      <c r="R278" s="30"/>
      <c r="S278" s="410"/>
      <c r="T278" s="410"/>
      <c r="U278" s="30"/>
      <c r="V278" s="410"/>
      <c r="W278" s="410"/>
      <c r="X278" s="30"/>
      <c r="Y278" s="410"/>
      <c r="Z278" s="410"/>
      <c r="AA278" s="30"/>
      <c r="AB278" s="410"/>
      <c r="AC278" s="410"/>
      <c r="AD278" s="30"/>
      <c r="AE278" s="410"/>
      <c r="AF278" s="410"/>
      <c r="AG278" s="30"/>
      <c r="AH278" s="410"/>
      <c r="AI278" s="410"/>
      <c r="AJ278" s="30"/>
      <c r="AK278" s="410"/>
      <c r="AL278" s="410"/>
      <c r="AM278" s="30"/>
      <c r="AN278" s="410"/>
      <c r="AO278" s="410"/>
      <c r="AP278" s="30"/>
      <c r="AQ278" s="410"/>
      <c r="AR278" s="410"/>
      <c r="AS278" s="30"/>
      <c r="AT278" s="410"/>
      <c r="AU278" s="410"/>
      <c r="AV278" s="30"/>
      <c r="AW278" s="410"/>
      <c r="AX278" s="410"/>
      <c r="AY278" s="30"/>
      <c r="AZ278" s="410"/>
      <c r="BA278" s="410"/>
      <c r="BB278" s="30"/>
      <c r="BC278" s="410"/>
      <c r="BD278" s="410"/>
      <c r="BE278" s="30"/>
      <c r="BF278" s="410"/>
      <c r="BG278" s="410"/>
      <c r="BH278" s="30"/>
      <c r="BI278" s="410"/>
      <c r="BJ278" s="410"/>
      <c r="BK278" s="30"/>
      <c r="BL278" s="31"/>
      <c r="BM278" s="31"/>
      <c r="BN278" s="31"/>
      <c r="BO278" s="31"/>
      <c r="BP278" s="31"/>
      <c r="BQ278" s="31"/>
      <c r="BR278" s="31"/>
      <c r="BS278" s="57"/>
      <c r="BT278" s="57"/>
      <c r="BU278" s="57"/>
      <c r="BV278" s="57"/>
      <c r="BW278" s="57"/>
      <c r="BX278" s="57"/>
      <c r="BY278" s="57"/>
      <c r="BZ278" s="57"/>
      <c r="CA278" s="57"/>
      <c r="CB278" s="57"/>
      <c r="CC278" s="57"/>
      <c r="CD278" s="57"/>
      <c r="CE278" s="57"/>
      <c r="CF278" s="57"/>
      <c r="CG278" s="57"/>
      <c r="CH278" s="57"/>
      <c r="CI278" s="57"/>
      <c r="CJ278" s="57"/>
      <c r="CK278" s="57"/>
      <c r="CL278" s="57"/>
      <c r="CM278" s="57"/>
      <c r="CN278" s="57"/>
      <c r="CO278" s="57"/>
      <c r="CP278" s="57"/>
      <c r="CQ278" s="57"/>
      <c r="CR278" s="57"/>
      <c r="CS278" s="57"/>
      <c r="CT278" s="57"/>
      <c r="CU278" s="57"/>
      <c r="CV278" s="57"/>
      <c r="CW278" s="57"/>
      <c r="CX278" s="57"/>
      <c r="CY278" s="57"/>
      <c r="CZ278" s="57"/>
      <c r="DA278" s="57"/>
      <c r="DB278" s="57"/>
      <c r="DC278" s="57"/>
      <c r="DD278" s="57"/>
      <c r="DE278" s="57"/>
      <c r="DF278" s="57"/>
      <c r="DG278" s="57"/>
      <c r="DH278" s="57"/>
      <c r="DI278" s="57"/>
      <c r="DJ278" s="57"/>
      <c r="DK278" s="57"/>
      <c r="DL278" s="57"/>
      <c r="DM278" s="57"/>
      <c r="DN278" s="57"/>
      <c r="DO278" s="57"/>
      <c r="DP278" s="57"/>
      <c r="DQ278" s="57"/>
      <c r="DR278" s="57"/>
      <c r="DS278" s="57"/>
      <c r="DT278" s="57"/>
      <c r="DU278" s="57"/>
      <c r="DV278" s="57"/>
      <c r="DW278" s="57"/>
      <c r="DX278" s="57"/>
      <c r="DY278" s="57"/>
      <c r="DZ278" s="57"/>
      <c r="EA278" s="57"/>
      <c r="EB278" s="57"/>
      <c r="EC278" s="57"/>
      <c r="ED278" s="57"/>
      <c r="EE278" s="57"/>
      <c r="EF278" s="57"/>
      <c r="EG278" s="57"/>
      <c r="EH278" s="57"/>
      <c r="EI278" s="57"/>
      <c r="EJ278" s="57"/>
      <c r="EK278" s="57"/>
      <c r="EL278" s="57"/>
      <c r="EM278" s="57"/>
      <c r="EN278" s="57"/>
      <c r="EO278" s="57"/>
      <c r="EP278" s="57"/>
      <c r="EQ278" s="57"/>
      <c r="ER278" s="57"/>
      <c r="ES278" s="57"/>
      <c r="ET278" s="57"/>
      <c r="EU278" s="57"/>
      <c r="EV278" s="57"/>
      <c r="EW278" s="57"/>
      <c r="EX278" s="57"/>
      <c r="EY278" s="57"/>
      <c r="EZ278" s="57"/>
      <c r="FA278" s="57"/>
      <c r="FB278" s="57"/>
      <c r="FC278" s="57"/>
      <c r="FD278" s="57"/>
      <c r="FE278" s="57"/>
      <c r="FF278" s="57"/>
      <c r="FG278" s="57"/>
      <c r="FH278" s="57"/>
      <c r="FI278" s="57"/>
      <c r="FJ278" s="57"/>
      <c r="FK278" s="57"/>
      <c r="FL278" s="57"/>
      <c r="FM278" s="57"/>
      <c r="FN278" s="57"/>
      <c r="FO278" s="57"/>
      <c r="FP278" s="57"/>
      <c r="FQ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row>
    <row r="279" spans="1:217" s="431" customFormat="1" x14ac:dyDescent="0.2">
      <c r="A279" s="429"/>
      <c r="B279" s="426"/>
      <c r="C279" s="174"/>
      <c r="D279" s="410"/>
      <c r="E279" s="410"/>
      <c r="F279" s="30"/>
      <c r="G279" s="410"/>
      <c r="H279" s="410"/>
      <c r="I279" s="30"/>
      <c r="J279" s="410"/>
      <c r="K279" s="410"/>
      <c r="L279" s="30"/>
      <c r="M279" s="410"/>
      <c r="N279" s="410"/>
      <c r="O279" s="30"/>
      <c r="P279" s="410"/>
      <c r="Q279" s="410"/>
      <c r="R279" s="30"/>
      <c r="S279" s="410"/>
      <c r="T279" s="410"/>
      <c r="U279" s="30"/>
      <c r="V279" s="410"/>
      <c r="W279" s="410"/>
      <c r="X279" s="30"/>
      <c r="Y279" s="410"/>
      <c r="Z279" s="410"/>
      <c r="AA279" s="30"/>
      <c r="AB279" s="410"/>
      <c r="AC279" s="410"/>
      <c r="AD279" s="30"/>
      <c r="AE279" s="410"/>
      <c r="AF279" s="410"/>
      <c r="AG279" s="30"/>
      <c r="AH279" s="410"/>
      <c r="AI279" s="410"/>
      <c r="AJ279" s="30"/>
      <c r="AK279" s="410"/>
      <c r="AL279" s="410"/>
      <c r="AM279" s="30"/>
      <c r="AN279" s="410"/>
      <c r="AO279" s="410"/>
      <c r="AP279" s="30"/>
      <c r="AQ279" s="410"/>
      <c r="AR279" s="410"/>
      <c r="AS279" s="30"/>
      <c r="AT279" s="410"/>
      <c r="AU279" s="410"/>
      <c r="AV279" s="30"/>
      <c r="AW279" s="410"/>
      <c r="AX279" s="410"/>
      <c r="AY279" s="30"/>
      <c r="AZ279" s="410"/>
      <c r="BA279" s="410"/>
      <c r="BB279" s="30"/>
      <c r="BC279" s="410"/>
      <c r="BD279" s="410"/>
      <c r="BE279" s="30"/>
      <c r="BF279" s="410"/>
      <c r="BG279" s="410"/>
      <c r="BH279" s="30"/>
      <c r="BI279" s="410"/>
      <c r="BJ279" s="410"/>
      <c r="BK279" s="30"/>
      <c r="BL279" s="31"/>
      <c r="BM279" s="31"/>
      <c r="BN279" s="31"/>
      <c r="BO279" s="31"/>
      <c r="BP279" s="31"/>
      <c r="BQ279" s="31"/>
      <c r="BR279" s="31"/>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c r="DG279" s="57"/>
      <c r="DH279" s="57"/>
      <c r="DI279" s="57"/>
      <c r="DJ279" s="57"/>
      <c r="DK279" s="57"/>
      <c r="DL279" s="57"/>
      <c r="DM279" s="57"/>
      <c r="DN279" s="57"/>
      <c r="DO279" s="57"/>
      <c r="DP279" s="57"/>
      <c r="DQ279" s="57"/>
      <c r="DR279" s="57"/>
      <c r="DS279" s="57"/>
      <c r="DT279" s="57"/>
      <c r="DU279" s="57"/>
      <c r="DV279" s="57"/>
      <c r="DW279" s="57"/>
      <c r="DX279" s="57"/>
      <c r="DY279" s="57"/>
      <c r="DZ279" s="57"/>
      <c r="EA279" s="57"/>
      <c r="EB279" s="57"/>
      <c r="EC279" s="57"/>
      <c r="ED279" s="57"/>
      <c r="EE279" s="57"/>
      <c r="EF279" s="57"/>
      <c r="EG279" s="57"/>
      <c r="EH279" s="57"/>
      <c r="EI279" s="57"/>
      <c r="EJ279" s="57"/>
      <c r="EK279" s="57"/>
      <c r="EL279" s="57"/>
      <c r="EM279" s="57"/>
      <c r="EN279" s="57"/>
      <c r="EO279" s="57"/>
      <c r="EP279" s="57"/>
      <c r="EQ279" s="57"/>
      <c r="ER279" s="57"/>
      <c r="ES279" s="57"/>
      <c r="ET279" s="57"/>
      <c r="EU279" s="57"/>
      <c r="EV279" s="57"/>
      <c r="EW279" s="57"/>
      <c r="EX279" s="57"/>
      <c r="EY279" s="57"/>
      <c r="EZ279" s="57"/>
      <c r="FA279" s="57"/>
      <c r="FB279" s="57"/>
      <c r="FC279" s="57"/>
      <c r="FD279" s="57"/>
      <c r="FE279" s="57"/>
      <c r="FF279" s="57"/>
      <c r="FG279" s="57"/>
      <c r="FH279" s="57"/>
      <c r="FI279" s="57"/>
      <c r="FJ279" s="57"/>
      <c r="FK279" s="57"/>
      <c r="FL279" s="57"/>
      <c r="FM279" s="57"/>
      <c r="FN279" s="57"/>
      <c r="FO279" s="57"/>
      <c r="FP279" s="57"/>
      <c r="FQ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row>
    <row r="280" spans="1:217" s="431" customFormat="1" x14ac:dyDescent="0.2">
      <c r="A280" s="429"/>
      <c r="B280" s="426"/>
      <c r="C280" s="174"/>
      <c r="D280" s="410"/>
      <c r="E280" s="410"/>
      <c r="F280" s="30"/>
      <c r="G280" s="410"/>
      <c r="H280" s="410"/>
      <c r="I280" s="30"/>
      <c r="J280" s="410"/>
      <c r="K280" s="410"/>
      <c r="L280" s="30"/>
      <c r="M280" s="410"/>
      <c r="N280" s="410"/>
      <c r="O280" s="30"/>
      <c r="P280" s="410"/>
      <c r="Q280" s="410"/>
      <c r="R280" s="30"/>
      <c r="S280" s="410"/>
      <c r="T280" s="410"/>
      <c r="U280" s="30"/>
      <c r="V280" s="410"/>
      <c r="W280" s="410"/>
      <c r="X280" s="30"/>
      <c r="Y280" s="410"/>
      <c r="Z280" s="410"/>
      <c r="AA280" s="30"/>
      <c r="AB280" s="410"/>
      <c r="AC280" s="410"/>
      <c r="AD280" s="30"/>
      <c r="AE280" s="410"/>
      <c r="AF280" s="410"/>
      <c r="AG280" s="30"/>
      <c r="AH280" s="410"/>
      <c r="AI280" s="410"/>
      <c r="AJ280" s="30"/>
      <c r="AK280" s="410"/>
      <c r="AL280" s="410"/>
      <c r="AM280" s="30"/>
      <c r="AN280" s="410"/>
      <c r="AO280" s="410"/>
      <c r="AP280" s="30"/>
      <c r="AQ280" s="410"/>
      <c r="AR280" s="410"/>
      <c r="AS280" s="30"/>
      <c r="AT280" s="410"/>
      <c r="AU280" s="410"/>
      <c r="AV280" s="30"/>
      <c r="AW280" s="410"/>
      <c r="AX280" s="410"/>
      <c r="AY280" s="30"/>
      <c r="AZ280" s="410"/>
      <c r="BA280" s="410"/>
      <c r="BB280" s="30"/>
      <c r="BC280" s="410"/>
      <c r="BD280" s="410"/>
      <c r="BE280" s="30"/>
      <c r="BF280" s="410"/>
      <c r="BG280" s="410"/>
      <c r="BH280" s="30"/>
      <c r="BI280" s="410"/>
      <c r="BJ280" s="410"/>
      <c r="BK280" s="30"/>
      <c r="BL280" s="31"/>
      <c r="BM280" s="31"/>
      <c r="BN280" s="31"/>
      <c r="BO280" s="31"/>
      <c r="BP280" s="31"/>
      <c r="BQ280" s="31"/>
      <c r="BR280" s="31"/>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c r="DD280" s="57"/>
      <c r="DE280" s="57"/>
      <c r="DF280" s="57"/>
      <c r="DG280" s="57"/>
      <c r="DH280" s="57"/>
      <c r="DI280" s="57"/>
      <c r="DJ280" s="57"/>
      <c r="DK280" s="57"/>
      <c r="DL280" s="57"/>
      <c r="DM280" s="57"/>
      <c r="DN280" s="57"/>
      <c r="DO280" s="57"/>
      <c r="DP280" s="57"/>
      <c r="DQ280" s="57"/>
      <c r="DR280" s="57"/>
      <c r="DS280" s="57"/>
      <c r="DT280" s="57"/>
      <c r="DU280" s="57"/>
      <c r="DV280" s="57"/>
      <c r="DW280" s="57"/>
      <c r="DX280" s="57"/>
      <c r="DY280" s="57"/>
      <c r="DZ280" s="57"/>
      <c r="EA280" s="57"/>
      <c r="EB280" s="57"/>
      <c r="EC280" s="57"/>
      <c r="ED280" s="57"/>
      <c r="EE280" s="57"/>
      <c r="EF280" s="57"/>
      <c r="EG280" s="57"/>
      <c r="EH280" s="57"/>
      <c r="EI280" s="57"/>
      <c r="EJ280" s="57"/>
      <c r="EK280" s="57"/>
      <c r="EL280" s="57"/>
      <c r="EM280" s="57"/>
      <c r="EN280" s="57"/>
      <c r="EO280" s="57"/>
      <c r="EP280" s="57"/>
      <c r="EQ280" s="57"/>
      <c r="ER280" s="57"/>
      <c r="ES280" s="57"/>
      <c r="ET280" s="57"/>
      <c r="EU280" s="57"/>
      <c r="EV280" s="57"/>
      <c r="EW280" s="57"/>
      <c r="EX280" s="57"/>
      <c r="EY280" s="57"/>
      <c r="EZ280" s="57"/>
      <c r="FA280" s="57"/>
      <c r="FB280" s="57"/>
      <c r="FC280" s="57"/>
      <c r="FD280" s="57"/>
      <c r="FE280" s="57"/>
      <c r="FF280" s="57"/>
      <c r="FG280" s="57"/>
      <c r="FH280" s="57"/>
      <c r="FI280" s="57"/>
      <c r="FJ280" s="57"/>
      <c r="FK280" s="57"/>
      <c r="FL280" s="57"/>
      <c r="FM280" s="57"/>
      <c r="FN280" s="57"/>
      <c r="FO280" s="57"/>
      <c r="FP280" s="57"/>
      <c r="FQ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row>
    <row r="281" spans="1:217" s="431" customFormat="1" x14ac:dyDescent="0.2">
      <c r="A281" s="429"/>
      <c r="B281" s="426"/>
      <c r="C281" s="174"/>
      <c r="D281" s="410"/>
      <c r="E281" s="410"/>
      <c r="F281" s="30"/>
      <c r="G281" s="410"/>
      <c r="H281" s="410"/>
      <c r="I281" s="30"/>
      <c r="J281" s="410"/>
      <c r="K281" s="410"/>
      <c r="L281" s="30"/>
      <c r="M281" s="410"/>
      <c r="N281" s="410"/>
      <c r="O281" s="30"/>
      <c r="P281" s="410"/>
      <c r="Q281" s="410"/>
      <c r="R281" s="30"/>
      <c r="S281" s="410"/>
      <c r="T281" s="410"/>
      <c r="U281" s="30"/>
      <c r="V281" s="410"/>
      <c r="W281" s="410"/>
      <c r="X281" s="30"/>
      <c r="Y281" s="410"/>
      <c r="Z281" s="410"/>
      <c r="AA281" s="30"/>
      <c r="AB281" s="410"/>
      <c r="AC281" s="410"/>
      <c r="AD281" s="30"/>
      <c r="AE281" s="410"/>
      <c r="AF281" s="410"/>
      <c r="AG281" s="30"/>
      <c r="AH281" s="410"/>
      <c r="AI281" s="410"/>
      <c r="AJ281" s="30"/>
      <c r="AK281" s="410"/>
      <c r="AL281" s="410"/>
      <c r="AM281" s="30"/>
      <c r="AN281" s="410"/>
      <c r="AO281" s="410"/>
      <c r="AP281" s="30"/>
      <c r="AQ281" s="410"/>
      <c r="AR281" s="410"/>
      <c r="AS281" s="30"/>
      <c r="AT281" s="410"/>
      <c r="AU281" s="410"/>
      <c r="AV281" s="30"/>
      <c r="AW281" s="410"/>
      <c r="AX281" s="410"/>
      <c r="AY281" s="30"/>
      <c r="AZ281" s="410"/>
      <c r="BA281" s="410"/>
      <c r="BB281" s="30"/>
      <c r="BC281" s="410"/>
      <c r="BD281" s="410"/>
      <c r="BE281" s="30"/>
      <c r="BF281" s="410"/>
      <c r="BG281" s="410"/>
      <c r="BH281" s="30"/>
      <c r="BI281" s="410"/>
      <c r="BJ281" s="410"/>
      <c r="BK281" s="30"/>
      <c r="BL281" s="31"/>
      <c r="BM281" s="31"/>
      <c r="BN281" s="31"/>
      <c r="BO281" s="31"/>
      <c r="BP281" s="31"/>
      <c r="BQ281" s="31"/>
      <c r="BR281" s="31"/>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c r="DD281" s="57"/>
      <c r="DE281" s="57"/>
      <c r="DF281" s="57"/>
      <c r="DG281" s="57"/>
      <c r="DH281" s="57"/>
      <c r="DI281" s="57"/>
      <c r="DJ281" s="57"/>
      <c r="DK281" s="57"/>
      <c r="DL281" s="57"/>
      <c r="DM281" s="57"/>
      <c r="DN281" s="57"/>
      <c r="DO281" s="57"/>
      <c r="DP281" s="57"/>
      <c r="DQ281" s="57"/>
      <c r="DR281" s="57"/>
      <c r="DS281" s="57"/>
      <c r="DT281" s="57"/>
      <c r="DU281" s="57"/>
      <c r="DV281" s="57"/>
      <c r="DW281" s="57"/>
      <c r="DX281" s="57"/>
      <c r="DY281" s="57"/>
      <c r="DZ281" s="57"/>
      <c r="EA281" s="57"/>
      <c r="EB281" s="57"/>
      <c r="EC281" s="57"/>
      <c r="ED281" s="57"/>
      <c r="EE281" s="57"/>
      <c r="EF281" s="57"/>
      <c r="EG281" s="57"/>
      <c r="EH281" s="57"/>
      <c r="EI281" s="57"/>
      <c r="EJ281" s="57"/>
      <c r="EK281" s="57"/>
      <c r="EL281" s="57"/>
      <c r="EM281" s="57"/>
      <c r="EN281" s="57"/>
      <c r="EO281" s="57"/>
      <c r="EP281" s="57"/>
      <c r="EQ281" s="57"/>
      <c r="ER281" s="57"/>
      <c r="ES281" s="57"/>
      <c r="ET281" s="57"/>
      <c r="EU281" s="57"/>
      <c r="EV281" s="57"/>
      <c r="EW281" s="57"/>
      <c r="EX281" s="57"/>
      <c r="EY281" s="57"/>
      <c r="EZ281" s="57"/>
      <c r="FA281" s="57"/>
      <c r="FB281" s="57"/>
      <c r="FC281" s="57"/>
      <c r="FD281" s="57"/>
      <c r="FE281" s="57"/>
      <c r="FF281" s="57"/>
      <c r="FG281" s="57"/>
      <c r="FH281" s="57"/>
      <c r="FI281" s="57"/>
      <c r="FJ281" s="57"/>
      <c r="FK281" s="57"/>
      <c r="FL281" s="57"/>
      <c r="FM281" s="57"/>
      <c r="FN281" s="57"/>
      <c r="FO281" s="57"/>
      <c r="FP281" s="57"/>
      <c r="FQ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row>
    <row r="282" spans="1:217" s="431" customFormat="1" x14ac:dyDescent="0.2">
      <c r="A282" s="429"/>
      <c r="B282" s="426"/>
      <c r="C282" s="174"/>
      <c r="D282" s="410"/>
      <c r="E282" s="410"/>
      <c r="F282" s="30"/>
      <c r="G282" s="410"/>
      <c r="H282" s="410"/>
      <c r="I282" s="30"/>
      <c r="J282" s="410"/>
      <c r="K282" s="410"/>
      <c r="L282" s="30"/>
      <c r="M282" s="410"/>
      <c r="N282" s="410"/>
      <c r="O282" s="30"/>
      <c r="P282" s="410"/>
      <c r="Q282" s="410"/>
      <c r="R282" s="30"/>
      <c r="S282" s="410"/>
      <c r="T282" s="410"/>
      <c r="U282" s="30"/>
      <c r="V282" s="410"/>
      <c r="W282" s="410"/>
      <c r="X282" s="30"/>
      <c r="Y282" s="410"/>
      <c r="Z282" s="410"/>
      <c r="AA282" s="30"/>
      <c r="AB282" s="410"/>
      <c r="AC282" s="410"/>
      <c r="AD282" s="30"/>
      <c r="AE282" s="410"/>
      <c r="AF282" s="410"/>
      <c r="AG282" s="30"/>
      <c r="AH282" s="410"/>
      <c r="AI282" s="410"/>
      <c r="AJ282" s="30"/>
      <c r="AK282" s="410"/>
      <c r="AL282" s="410"/>
      <c r="AM282" s="30"/>
      <c r="AN282" s="410"/>
      <c r="AO282" s="410"/>
      <c r="AP282" s="30"/>
      <c r="AQ282" s="410"/>
      <c r="AR282" s="410"/>
      <c r="AS282" s="30"/>
      <c r="AT282" s="410"/>
      <c r="AU282" s="410"/>
      <c r="AV282" s="30"/>
      <c r="AW282" s="410"/>
      <c r="AX282" s="410"/>
      <c r="AY282" s="30"/>
      <c r="AZ282" s="410"/>
      <c r="BA282" s="410"/>
      <c r="BB282" s="30"/>
      <c r="BC282" s="410"/>
      <c r="BD282" s="410"/>
      <c r="BE282" s="30"/>
      <c r="BF282" s="410"/>
      <c r="BG282" s="410"/>
      <c r="BH282" s="30"/>
      <c r="BI282" s="410"/>
      <c r="BJ282" s="410"/>
      <c r="BK282" s="30"/>
      <c r="BL282" s="31"/>
      <c r="BM282" s="31"/>
      <c r="BN282" s="31"/>
      <c r="BO282" s="31"/>
      <c r="BP282" s="31"/>
      <c r="BQ282" s="31"/>
      <c r="BR282" s="31"/>
      <c r="BS282" s="57"/>
      <c r="BT282" s="57"/>
      <c r="BU282" s="57"/>
      <c r="BV282" s="57"/>
      <c r="BW282" s="57"/>
      <c r="BX282" s="57"/>
      <c r="BY282" s="57"/>
      <c r="BZ282" s="57"/>
      <c r="CA282" s="57"/>
      <c r="CB282" s="57"/>
      <c r="CC282" s="57"/>
      <c r="CD282" s="57"/>
      <c r="CE282" s="57"/>
      <c r="CF282" s="57"/>
      <c r="CG282" s="57"/>
      <c r="CH282" s="57"/>
      <c r="CI282" s="57"/>
      <c r="CJ282" s="57"/>
      <c r="CK282" s="57"/>
      <c r="CL282" s="57"/>
      <c r="CM282" s="57"/>
      <c r="CN282" s="57"/>
      <c r="CO282" s="57"/>
      <c r="CP282" s="57"/>
      <c r="CQ282" s="57"/>
      <c r="CR282" s="57"/>
      <c r="CS282" s="57"/>
      <c r="CT282" s="57"/>
      <c r="CU282" s="57"/>
      <c r="CV282" s="57"/>
      <c r="CW282" s="57"/>
      <c r="CX282" s="57"/>
      <c r="CY282" s="57"/>
      <c r="CZ282" s="57"/>
      <c r="DA282" s="57"/>
      <c r="DB282" s="57"/>
      <c r="DC282" s="57"/>
      <c r="DD282" s="57"/>
      <c r="DE282" s="57"/>
      <c r="DF282" s="57"/>
      <c r="DG282" s="57"/>
      <c r="DH282" s="57"/>
      <c r="DI282" s="57"/>
      <c r="DJ282" s="57"/>
      <c r="DK282" s="57"/>
      <c r="DL282" s="57"/>
      <c r="DM282" s="57"/>
      <c r="DN282" s="57"/>
      <c r="DO282" s="57"/>
      <c r="DP282" s="57"/>
      <c r="DQ282" s="57"/>
      <c r="DR282" s="57"/>
      <c r="DS282" s="57"/>
      <c r="DT282" s="57"/>
      <c r="DU282" s="57"/>
      <c r="DV282" s="57"/>
      <c r="DW282" s="57"/>
      <c r="DX282" s="57"/>
      <c r="DY282" s="57"/>
      <c r="DZ282" s="57"/>
      <c r="EA282" s="57"/>
      <c r="EB282" s="57"/>
      <c r="EC282" s="57"/>
      <c r="ED282" s="57"/>
      <c r="EE282" s="57"/>
      <c r="EF282" s="57"/>
      <c r="EG282" s="57"/>
      <c r="EH282" s="57"/>
      <c r="EI282" s="57"/>
      <c r="EJ282" s="57"/>
      <c r="EK282" s="57"/>
      <c r="EL282" s="57"/>
      <c r="EM282" s="57"/>
      <c r="EN282" s="57"/>
      <c r="EO282" s="57"/>
      <c r="EP282" s="57"/>
      <c r="EQ282" s="57"/>
      <c r="ER282" s="57"/>
      <c r="ES282" s="57"/>
      <c r="ET282" s="57"/>
      <c r="EU282" s="57"/>
      <c r="EV282" s="57"/>
      <c r="EW282" s="57"/>
      <c r="EX282" s="57"/>
      <c r="EY282" s="57"/>
      <c r="EZ282" s="57"/>
      <c r="FA282" s="57"/>
      <c r="FB282" s="57"/>
      <c r="FC282" s="57"/>
      <c r="FD282" s="57"/>
      <c r="FE282" s="57"/>
      <c r="FF282" s="57"/>
      <c r="FG282" s="57"/>
      <c r="FH282" s="57"/>
      <c r="FI282" s="57"/>
      <c r="FJ282" s="57"/>
      <c r="FK282" s="57"/>
      <c r="FL282" s="57"/>
      <c r="FM282" s="57"/>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row>
    <row r="283" spans="1:217" s="431" customFormat="1" x14ac:dyDescent="0.2">
      <c r="A283" s="429"/>
      <c r="B283" s="426"/>
      <c r="C283" s="174"/>
      <c r="D283" s="410"/>
      <c r="E283" s="410"/>
      <c r="F283" s="30"/>
      <c r="G283" s="410"/>
      <c r="H283" s="410"/>
      <c r="I283" s="30"/>
      <c r="J283" s="410"/>
      <c r="K283" s="410"/>
      <c r="L283" s="30"/>
      <c r="M283" s="410"/>
      <c r="N283" s="410"/>
      <c r="O283" s="30"/>
      <c r="P283" s="410"/>
      <c r="Q283" s="410"/>
      <c r="R283" s="30"/>
      <c r="S283" s="410"/>
      <c r="T283" s="410"/>
      <c r="U283" s="30"/>
      <c r="V283" s="410"/>
      <c r="W283" s="410"/>
      <c r="X283" s="30"/>
      <c r="Y283" s="410"/>
      <c r="Z283" s="410"/>
      <c r="AA283" s="30"/>
      <c r="AB283" s="410"/>
      <c r="AC283" s="410"/>
      <c r="AD283" s="30"/>
      <c r="AE283" s="410"/>
      <c r="AF283" s="410"/>
      <c r="AG283" s="30"/>
      <c r="AH283" s="410"/>
      <c r="AI283" s="410"/>
      <c r="AJ283" s="30"/>
      <c r="AK283" s="410"/>
      <c r="AL283" s="410"/>
      <c r="AM283" s="30"/>
      <c r="AN283" s="410"/>
      <c r="AO283" s="410"/>
      <c r="AP283" s="30"/>
      <c r="AQ283" s="410"/>
      <c r="AR283" s="410"/>
      <c r="AS283" s="30"/>
      <c r="AT283" s="410"/>
      <c r="AU283" s="410"/>
      <c r="AV283" s="30"/>
      <c r="AW283" s="410"/>
      <c r="AX283" s="410"/>
      <c r="AY283" s="30"/>
      <c r="AZ283" s="410"/>
      <c r="BA283" s="410"/>
      <c r="BB283" s="30"/>
      <c r="BC283" s="410"/>
      <c r="BD283" s="410"/>
      <c r="BE283" s="30"/>
      <c r="BF283" s="410"/>
      <c r="BG283" s="410"/>
      <c r="BH283" s="30"/>
      <c r="BI283" s="410"/>
      <c r="BJ283" s="410"/>
      <c r="BK283" s="30"/>
      <c r="BL283" s="31"/>
      <c r="BM283" s="31"/>
      <c r="BN283" s="31"/>
      <c r="BO283" s="31"/>
      <c r="BP283" s="31"/>
      <c r="BQ283" s="31"/>
      <c r="BR283" s="31"/>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row>
    <row r="284" spans="1:217" s="431" customFormat="1" x14ac:dyDescent="0.2">
      <c r="A284" s="429"/>
      <c r="B284" s="426"/>
      <c r="C284" s="174"/>
      <c r="D284" s="410"/>
      <c r="E284" s="410"/>
      <c r="F284" s="30"/>
      <c r="G284" s="410"/>
      <c r="H284" s="410"/>
      <c r="I284" s="30"/>
      <c r="J284" s="410"/>
      <c r="K284" s="410"/>
      <c r="L284" s="30"/>
      <c r="M284" s="410"/>
      <c r="N284" s="410"/>
      <c r="O284" s="30"/>
      <c r="P284" s="410"/>
      <c r="Q284" s="410"/>
      <c r="R284" s="30"/>
      <c r="S284" s="410"/>
      <c r="T284" s="410"/>
      <c r="U284" s="30"/>
      <c r="V284" s="410"/>
      <c r="W284" s="410"/>
      <c r="X284" s="30"/>
      <c r="Y284" s="410"/>
      <c r="Z284" s="410"/>
      <c r="AA284" s="30"/>
      <c r="AB284" s="410"/>
      <c r="AC284" s="410"/>
      <c r="AD284" s="30"/>
      <c r="AE284" s="410"/>
      <c r="AF284" s="410"/>
      <c r="AG284" s="30"/>
      <c r="AH284" s="410"/>
      <c r="AI284" s="410"/>
      <c r="AJ284" s="30"/>
      <c r="AK284" s="410"/>
      <c r="AL284" s="410"/>
      <c r="AM284" s="30"/>
      <c r="AN284" s="410"/>
      <c r="AO284" s="410"/>
      <c r="AP284" s="30"/>
      <c r="AQ284" s="410"/>
      <c r="AR284" s="410"/>
      <c r="AS284" s="30"/>
      <c r="AT284" s="410"/>
      <c r="AU284" s="410"/>
      <c r="AV284" s="30"/>
      <c r="AW284" s="410"/>
      <c r="AX284" s="410"/>
      <c r="AY284" s="30"/>
      <c r="AZ284" s="410"/>
      <c r="BA284" s="410"/>
      <c r="BB284" s="30"/>
      <c r="BC284" s="410"/>
      <c r="BD284" s="410"/>
      <c r="BE284" s="30"/>
      <c r="BF284" s="410"/>
      <c r="BG284" s="410"/>
      <c r="BH284" s="30"/>
      <c r="BI284" s="410"/>
      <c r="BJ284" s="410"/>
      <c r="BK284" s="30"/>
      <c r="BL284" s="31"/>
      <c r="BM284" s="31"/>
      <c r="BN284" s="31"/>
      <c r="BO284" s="31"/>
      <c r="BP284" s="31"/>
      <c r="BQ284" s="31"/>
      <c r="BR284" s="31"/>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row>
    <row r="285" spans="1:217" s="431" customFormat="1" x14ac:dyDescent="0.2">
      <c r="A285" s="429"/>
      <c r="B285" s="426"/>
      <c r="C285" s="174"/>
      <c r="D285" s="410"/>
      <c r="E285" s="410"/>
      <c r="F285" s="30"/>
      <c r="G285" s="410"/>
      <c r="H285" s="410"/>
      <c r="I285" s="30"/>
      <c r="J285" s="410"/>
      <c r="K285" s="410"/>
      <c r="L285" s="30"/>
      <c r="M285" s="410"/>
      <c r="N285" s="410"/>
      <c r="O285" s="30"/>
      <c r="P285" s="410"/>
      <c r="Q285" s="410"/>
      <c r="R285" s="30"/>
      <c r="S285" s="410"/>
      <c r="T285" s="410"/>
      <c r="U285" s="30"/>
      <c r="V285" s="410"/>
      <c r="W285" s="410"/>
      <c r="X285" s="30"/>
      <c r="Y285" s="410"/>
      <c r="Z285" s="410"/>
      <c r="AA285" s="30"/>
      <c r="AB285" s="410"/>
      <c r="AC285" s="410"/>
      <c r="AD285" s="30"/>
      <c r="AE285" s="410"/>
      <c r="AF285" s="410"/>
      <c r="AG285" s="30"/>
      <c r="AH285" s="410"/>
      <c r="AI285" s="410"/>
      <c r="AJ285" s="30"/>
      <c r="AK285" s="410"/>
      <c r="AL285" s="410"/>
      <c r="AM285" s="30"/>
      <c r="AN285" s="410"/>
      <c r="AO285" s="410"/>
      <c r="AP285" s="30"/>
      <c r="AQ285" s="410"/>
      <c r="AR285" s="410"/>
      <c r="AS285" s="30"/>
      <c r="AT285" s="410"/>
      <c r="AU285" s="410"/>
      <c r="AV285" s="30"/>
      <c r="AW285" s="410"/>
      <c r="AX285" s="410"/>
      <c r="AY285" s="30"/>
      <c r="AZ285" s="410"/>
      <c r="BA285" s="410"/>
      <c r="BB285" s="30"/>
      <c r="BC285" s="410"/>
      <c r="BD285" s="410"/>
      <c r="BE285" s="30"/>
      <c r="BF285" s="410"/>
      <c r="BG285" s="410"/>
      <c r="BH285" s="30"/>
      <c r="BI285" s="410"/>
      <c r="BJ285" s="410"/>
      <c r="BK285" s="30"/>
      <c r="BL285" s="31"/>
      <c r="BM285" s="31"/>
      <c r="BN285" s="31"/>
      <c r="BO285" s="31"/>
      <c r="BP285" s="31"/>
      <c r="BQ285" s="31"/>
      <c r="BR285" s="31"/>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row>
    <row r="286" spans="1:217" s="431" customFormat="1" x14ac:dyDescent="0.2">
      <c r="A286" s="429"/>
      <c r="B286" s="426"/>
      <c r="C286" s="174"/>
      <c r="D286" s="410"/>
      <c r="E286" s="410"/>
      <c r="F286" s="30"/>
      <c r="G286" s="410"/>
      <c r="H286" s="410"/>
      <c r="I286" s="30"/>
      <c r="J286" s="410"/>
      <c r="K286" s="410"/>
      <c r="L286" s="30"/>
      <c r="M286" s="410"/>
      <c r="N286" s="410"/>
      <c r="O286" s="30"/>
      <c r="P286" s="410"/>
      <c r="Q286" s="410"/>
      <c r="R286" s="30"/>
      <c r="S286" s="410"/>
      <c r="T286" s="410"/>
      <c r="U286" s="30"/>
      <c r="V286" s="410"/>
      <c r="W286" s="410"/>
      <c r="X286" s="30"/>
      <c r="Y286" s="410"/>
      <c r="Z286" s="410"/>
      <c r="AA286" s="30"/>
      <c r="AB286" s="410"/>
      <c r="AC286" s="410"/>
      <c r="AD286" s="30"/>
      <c r="AE286" s="410"/>
      <c r="AF286" s="410"/>
      <c r="AG286" s="30"/>
      <c r="AH286" s="410"/>
      <c r="AI286" s="410"/>
      <c r="AJ286" s="30"/>
      <c r="AK286" s="410"/>
      <c r="AL286" s="410"/>
      <c r="AM286" s="30"/>
      <c r="AN286" s="410"/>
      <c r="AO286" s="410"/>
      <c r="AP286" s="30"/>
      <c r="AQ286" s="410"/>
      <c r="AR286" s="410"/>
      <c r="AS286" s="30"/>
      <c r="AT286" s="410"/>
      <c r="AU286" s="410"/>
      <c r="AV286" s="30"/>
      <c r="AW286" s="410"/>
      <c r="AX286" s="410"/>
      <c r="AY286" s="30"/>
      <c r="AZ286" s="410"/>
      <c r="BA286" s="410"/>
      <c r="BB286" s="30"/>
      <c r="BC286" s="410"/>
      <c r="BD286" s="410"/>
      <c r="BE286" s="30"/>
      <c r="BF286" s="410"/>
      <c r="BG286" s="410"/>
      <c r="BH286" s="30"/>
      <c r="BI286" s="410"/>
      <c r="BJ286" s="410"/>
      <c r="BK286" s="30"/>
      <c r="BL286" s="31"/>
      <c r="BM286" s="31"/>
      <c r="BN286" s="31"/>
      <c r="BO286" s="31"/>
      <c r="BP286" s="31"/>
      <c r="BQ286" s="31"/>
      <c r="BR286" s="31"/>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row>
    <row r="287" spans="1:217" s="431" customFormat="1" x14ac:dyDescent="0.2">
      <c r="A287" s="429"/>
      <c r="B287" s="426"/>
      <c r="C287" s="174"/>
      <c r="D287" s="410"/>
      <c r="E287" s="410"/>
      <c r="F287" s="30"/>
      <c r="G287" s="410"/>
      <c r="H287" s="410"/>
      <c r="I287" s="30"/>
      <c r="J287" s="410"/>
      <c r="K287" s="410"/>
      <c r="L287" s="30"/>
      <c r="M287" s="410"/>
      <c r="N287" s="410"/>
      <c r="O287" s="30"/>
      <c r="P287" s="410"/>
      <c r="Q287" s="410"/>
      <c r="R287" s="30"/>
      <c r="S287" s="410"/>
      <c r="T287" s="410"/>
      <c r="U287" s="30"/>
      <c r="V287" s="410"/>
      <c r="W287" s="410"/>
      <c r="X287" s="30"/>
      <c r="Y287" s="410"/>
      <c r="Z287" s="410"/>
      <c r="AA287" s="30"/>
      <c r="AB287" s="410"/>
      <c r="AC287" s="410"/>
      <c r="AD287" s="30"/>
      <c r="AE287" s="410"/>
      <c r="AF287" s="410"/>
      <c r="AG287" s="30"/>
      <c r="AH287" s="410"/>
      <c r="AI287" s="410"/>
      <c r="AJ287" s="30"/>
      <c r="AK287" s="410"/>
      <c r="AL287" s="410"/>
      <c r="AM287" s="30"/>
      <c r="AN287" s="410"/>
      <c r="AO287" s="410"/>
      <c r="AP287" s="30"/>
      <c r="AQ287" s="410"/>
      <c r="AR287" s="410"/>
      <c r="AS287" s="30"/>
      <c r="AT287" s="410"/>
      <c r="AU287" s="410"/>
      <c r="AV287" s="30"/>
      <c r="AW287" s="410"/>
      <c r="AX287" s="410"/>
      <c r="AY287" s="30"/>
      <c r="AZ287" s="410"/>
      <c r="BA287" s="410"/>
      <c r="BB287" s="30"/>
      <c r="BC287" s="410"/>
      <c r="BD287" s="410"/>
      <c r="BE287" s="30"/>
      <c r="BF287" s="410"/>
      <c r="BG287" s="410"/>
      <c r="BH287" s="30"/>
      <c r="BI287" s="410"/>
      <c r="BJ287" s="410"/>
      <c r="BK287" s="30"/>
      <c r="BL287" s="31"/>
      <c r="BM287" s="31"/>
      <c r="BN287" s="31"/>
      <c r="BO287" s="31"/>
      <c r="BP287" s="31"/>
      <c r="BQ287" s="31"/>
      <c r="BR287" s="31"/>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row>
    <row r="288" spans="1:217" s="431" customFormat="1" x14ac:dyDescent="0.2">
      <c r="A288" s="429"/>
      <c r="B288" s="426"/>
      <c r="C288" s="174"/>
      <c r="D288" s="410"/>
      <c r="E288" s="410"/>
      <c r="F288" s="30"/>
      <c r="G288" s="410"/>
      <c r="H288" s="410"/>
      <c r="I288" s="30"/>
      <c r="J288" s="410"/>
      <c r="K288" s="410"/>
      <c r="L288" s="30"/>
      <c r="M288" s="410"/>
      <c r="N288" s="410"/>
      <c r="O288" s="30"/>
      <c r="P288" s="410"/>
      <c r="Q288" s="410"/>
      <c r="R288" s="30"/>
      <c r="S288" s="410"/>
      <c r="T288" s="410"/>
      <c r="U288" s="30"/>
      <c r="V288" s="410"/>
      <c r="W288" s="410"/>
      <c r="X288" s="30"/>
      <c r="Y288" s="410"/>
      <c r="Z288" s="410"/>
      <c r="AA288" s="30"/>
      <c r="AB288" s="410"/>
      <c r="AC288" s="410"/>
      <c r="AD288" s="30"/>
      <c r="AE288" s="410"/>
      <c r="AF288" s="410"/>
      <c r="AG288" s="30"/>
      <c r="AH288" s="410"/>
      <c r="AI288" s="410"/>
      <c r="AJ288" s="30"/>
      <c r="AK288" s="410"/>
      <c r="AL288" s="410"/>
      <c r="AM288" s="30"/>
      <c r="AN288" s="410"/>
      <c r="AO288" s="410"/>
      <c r="AP288" s="30"/>
      <c r="AQ288" s="410"/>
      <c r="AR288" s="410"/>
      <c r="AS288" s="30"/>
      <c r="AT288" s="410"/>
      <c r="AU288" s="410"/>
      <c r="AV288" s="30"/>
      <c r="AW288" s="410"/>
      <c r="AX288" s="410"/>
      <c r="AY288" s="30"/>
      <c r="AZ288" s="410"/>
      <c r="BA288" s="410"/>
      <c r="BB288" s="30"/>
      <c r="BC288" s="410"/>
      <c r="BD288" s="410"/>
      <c r="BE288" s="30"/>
      <c r="BF288" s="410"/>
      <c r="BG288" s="410"/>
      <c r="BH288" s="30"/>
      <c r="BI288" s="410"/>
      <c r="BJ288" s="410"/>
      <c r="BK288" s="30"/>
      <c r="BL288" s="31"/>
      <c r="BM288" s="31"/>
      <c r="BN288" s="31"/>
      <c r="BO288" s="31"/>
      <c r="BP288" s="31"/>
      <c r="BQ288" s="31"/>
      <c r="BR288" s="31"/>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c r="ET288" s="57"/>
      <c r="EU288" s="57"/>
      <c r="EV288" s="57"/>
      <c r="EW288" s="57"/>
      <c r="EX288" s="57"/>
      <c r="EY288" s="57"/>
      <c r="EZ288" s="57"/>
      <c r="FA288" s="57"/>
      <c r="FB288" s="57"/>
      <c r="FC288" s="57"/>
      <c r="FD288" s="57"/>
      <c r="FE288" s="57"/>
      <c r="FF288" s="57"/>
      <c r="FG288" s="57"/>
      <c r="FH288" s="57"/>
      <c r="FI288" s="57"/>
      <c r="FJ288" s="57"/>
      <c r="FK288" s="57"/>
      <c r="FL288" s="57"/>
      <c r="FM288" s="57"/>
      <c r="FN288" s="57"/>
      <c r="FO288" s="57"/>
      <c r="FP288" s="57"/>
      <c r="FQ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row>
    <row r="289" spans="1:217" s="431" customFormat="1" x14ac:dyDescent="0.2">
      <c r="A289" s="429"/>
      <c r="B289" s="426"/>
      <c r="C289" s="174"/>
      <c r="D289" s="410"/>
      <c r="E289" s="410"/>
      <c r="F289" s="30"/>
      <c r="G289" s="410"/>
      <c r="H289" s="410"/>
      <c r="I289" s="30"/>
      <c r="J289" s="410"/>
      <c r="K289" s="410"/>
      <c r="L289" s="30"/>
      <c r="M289" s="410"/>
      <c r="N289" s="410"/>
      <c r="O289" s="30"/>
      <c r="P289" s="410"/>
      <c r="Q289" s="410"/>
      <c r="R289" s="30"/>
      <c r="S289" s="410"/>
      <c r="T289" s="410"/>
      <c r="U289" s="30"/>
      <c r="V289" s="410"/>
      <c r="W289" s="410"/>
      <c r="X289" s="30"/>
      <c r="Y289" s="410"/>
      <c r="Z289" s="410"/>
      <c r="AA289" s="30"/>
      <c r="AB289" s="410"/>
      <c r="AC289" s="410"/>
      <c r="AD289" s="30"/>
      <c r="AE289" s="410"/>
      <c r="AF289" s="410"/>
      <c r="AG289" s="30"/>
      <c r="AH289" s="410"/>
      <c r="AI289" s="410"/>
      <c r="AJ289" s="30"/>
      <c r="AK289" s="410"/>
      <c r="AL289" s="410"/>
      <c r="AM289" s="30"/>
      <c r="AN289" s="410"/>
      <c r="AO289" s="410"/>
      <c r="AP289" s="30"/>
      <c r="AQ289" s="410"/>
      <c r="AR289" s="410"/>
      <c r="AS289" s="30"/>
      <c r="AT289" s="410"/>
      <c r="AU289" s="410"/>
      <c r="AV289" s="30"/>
      <c r="AW289" s="410"/>
      <c r="AX289" s="410"/>
      <c r="AY289" s="30"/>
      <c r="AZ289" s="410"/>
      <c r="BA289" s="410"/>
      <c r="BB289" s="30"/>
      <c r="BC289" s="410"/>
      <c r="BD289" s="410"/>
      <c r="BE289" s="30"/>
      <c r="BF289" s="410"/>
      <c r="BG289" s="410"/>
      <c r="BH289" s="30"/>
      <c r="BI289" s="410"/>
      <c r="BJ289" s="410"/>
      <c r="BK289" s="30"/>
      <c r="BL289" s="31"/>
      <c r="BM289" s="31"/>
      <c r="BN289" s="31"/>
      <c r="BO289" s="31"/>
      <c r="BP289" s="31"/>
      <c r="BQ289" s="31"/>
      <c r="BR289" s="31"/>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c r="DG289" s="57"/>
      <c r="DH289" s="57"/>
      <c r="DI289" s="57"/>
      <c r="DJ289" s="57"/>
      <c r="DK289" s="57"/>
      <c r="DL289" s="57"/>
      <c r="DM289" s="57"/>
      <c r="DN289" s="57"/>
      <c r="DO289" s="57"/>
      <c r="DP289" s="57"/>
      <c r="DQ289" s="57"/>
      <c r="DR289" s="57"/>
      <c r="DS289" s="57"/>
      <c r="DT289" s="57"/>
      <c r="DU289" s="57"/>
      <c r="DV289" s="57"/>
      <c r="DW289" s="57"/>
      <c r="DX289" s="57"/>
      <c r="DY289" s="57"/>
      <c r="DZ289" s="57"/>
      <c r="EA289" s="57"/>
      <c r="EB289" s="57"/>
      <c r="EC289" s="57"/>
      <c r="ED289" s="57"/>
      <c r="EE289" s="57"/>
      <c r="EF289" s="57"/>
      <c r="EG289" s="57"/>
      <c r="EH289" s="57"/>
      <c r="EI289" s="57"/>
      <c r="EJ289" s="57"/>
      <c r="EK289" s="57"/>
      <c r="EL289" s="57"/>
      <c r="EM289" s="57"/>
      <c r="EN289" s="57"/>
      <c r="EO289" s="57"/>
      <c r="EP289" s="57"/>
      <c r="EQ289" s="57"/>
      <c r="ER289" s="57"/>
      <c r="ES289" s="57"/>
      <c r="ET289" s="57"/>
      <c r="EU289" s="57"/>
      <c r="EV289" s="57"/>
      <c r="EW289" s="57"/>
      <c r="EX289" s="57"/>
      <c r="EY289" s="57"/>
      <c r="EZ289" s="57"/>
      <c r="FA289" s="57"/>
      <c r="FB289" s="57"/>
      <c r="FC289" s="57"/>
      <c r="FD289" s="57"/>
      <c r="FE289" s="57"/>
      <c r="FF289" s="57"/>
      <c r="FG289" s="57"/>
      <c r="FH289" s="57"/>
      <c r="FI289" s="57"/>
      <c r="FJ289" s="57"/>
      <c r="FK289" s="57"/>
      <c r="FL289" s="57"/>
      <c r="FM289" s="57"/>
      <c r="FN289" s="57"/>
      <c r="FO289" s="57"/>
      <c r="FP289" s="57"/>
      <c r="FQ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row>
    <row r="290" spans="1:217" s="431" customFormat="1" x14ac:dyDescent="0.2">
      <c r="A290" s="429"/>
      <c r="B290" s="426"/>
      <c r="C290" s="174"/>
      <c r="D290" s="410"/>
      <c r="E290" s="410"/>
      <c r="F290" s="30"/>
      <c r="G290" s="410"/>
      <c r="H290" s="410"/>
      <c r="I290" s="30"/>
      <c r="J290" s="410"/>
      <c r="K290" s="410"/>
      <c r="L290" s="30"/>
      <c r="M290" s="410"/>
      <c r="N290" s="410"/>
      <c r="O290" s="30"/>
      <c r="P290" s="410"/>
      <c r="Q290" s="410"/>
      <c r="R290" s="30"/>
      <c r="S290" s="410"/>
      <c r="T290" s="410"/>
      <c r="U290" s="30"/>
      <c r="V290" s="410"/>
      <c r="W290" s="410"/>
      <c r="X290" s="30"/>
      <c r="Y290" s="410"/>
      <c r="Z290" s="410"/>
      <c r="AA290" s="30"/>
      <c r="AB290" s="410"/>
      <c r="AC290" s="410"/>
      <c r="AD290" s="30"/>
      <c r="AE290" s="410"/>
      <c r="AF290" s="410"/>
      <c r="AG290" s="30"/>
      <c r="AH290" s="410"/>
      <c r="AI290" s="410"/>
      <c r="AJ290" s="30"/>
      <c r="AK290" s="410"/>
      <c r="AL290" s="410"/>
      <c r="AM290" s="30"/>
      <c r="AN290" s="410"/>
      <c r="AO290" s="410"/>
      <c r="AP290" s="30"/>
      <c r="AQ290" s="410"/>
      <c r="AR290" s="410"/>
      <c r="AS290" s="30"/>
      <c r="AT290" s="410"/>
      <c r="AU290" s="410"/>
      <c r="AV290" s="30"/>
      <c r="AW290" s="410"/>
      <c r="AX290" s="410"/>
      <c r="AY290" s="30"/>
      <c r="AZ290" s="410"/>
      <c r="BA290" s="410"/>
      <c r="BB290" s="30"/>
      <c r="BC290" s="410"/>
      <c r="BD290" s="410"/>
      <c r="BE290" s="30"/>
      <c r="BF290" s="410"/>
      <c r="BG290" s="410"/>
      <c r="BH290" s="30"/>
      <c r="BI290" s="410"/>
      <c r="BJ290" s="410"/>
      <c r="BK290" s="30"/>
      <c r="BL290" s="31"/>
      <c r="BM290" s="31"/>
      <c r="BN290" s="31"/>
      <c r="BO290" s="31"/>
      <c r="BP290" s="31"/>
      <c r="BQ290" s="31"/>
      <c r="BR290" s="31"/>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s="57"/>
      <c r="CY290" s="57"/>
      <c r="CZ290" s="57"/>
      <c r="DA290" s="57"/>
      <c r="DB290" s="57"/>
      <c r="DC290" s="57"/>
      <c r="DD290" s="57"/>
      <c r="DE290" s="57"/>
      <c r="DF290" s="57"/>
      <c r="DG290" s="57"/>
      <c r="DH290" s="57"/>
      <c r="DI290" s="57"/>
      <c r="DJ290" s="57"/>
      <c r="DK290" s="57"/>
      <c r="DL290" s="57"/>
      <c r="DM290" s="57"/>
      <c r="DN290" s="57"/>
      <c r="DO290" s="57"/>
      <c r="DP290" s="57"/>
      <c r="DQ290" s="57"/>
      <c r="DR290" s="57"/>
      <c r="DS290" s="57"/>
      <c r="DT290" s="57"/>
      <c r="DU290" s="57"/>
      <c r="DV290" s="57"/>
      <c r="DW290" s="57"/>
      <c r="DX290" s="57"/>
      <c r="DY290" s="57"/>
      <c r="DZ290" s="57"/>
      <c r="EA290" s="57"/>
      <c r="EB290" s="57"/>
      <c r="EC290" s="57"/>
      <c r="ED290" s="57"/>
      <c r="EE290" s="57"/>
      <c r="EF290" s="57"/>
      <c r="EG290" s="57"/>
      <c r="EH290" s="57"/>
      <c r="EI290" s="57"/>
      <c r="EJ290" s="57"/>
      <c r="EK290" s="57"/>
      <c r="EL290" s="57"/>
      <c r="EM290" s="57"/>
      <c r="EN290" s="57"/>
      <c r="EO290" s="57"/>
      <c r="EP290" s="57"/>
      <c r="EQ290" s="57"/>
      <c r="ER290" s="57"/>
      <c r="ES290" s="57"/>
      <c r="ET290" s="57"/>
      <c r="EU290" s="57"/>
      <c r="EV290" s="57"/>
      <c r="EW290" s="57"/>
      <c r="EX290" s="57"/>
      <c r="EY290" s="57"/>
      <c r="EZ290" s="57"/>
      <c r="FA290" s="57"/>
      <c r="FB290" s="57"/>
      <c r="FC290" s="57"/>
      <c r="FD290" s="57"/>
      <c r="FE290" s="57"/>
      <c r="FF290" s="57"/>
      <c r="FG290" s="57"/>
      <c r="FH290" s="57"/>
      <c r="FI290" s="57"/>
      <c r="FJ290" s="57"/>
      <c r="FK290" s="57"/>
      <c r="FL290" s="57"/>
      <c r="FM290" s="57"/>
      <c r="FN290" s="57"/>
      <c r="FO290" s="57"/>
      <c r="FP290" s="57"/>
      <c r="FQ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row>
    <row r="291" spans="1:217" s="431" customFormat="1" x14ac:dyDescent="0.2">
      <c r="A291" s="429"/>
      <c r="B291" s="426"/>
      <c r="C291" s="174"/>
      <c r="D291" s="410"/>
      <c r="E291" s="410"/>
      <c r="F291" s="30"/>
      <c r="G291" s="410"/>
      <c r="H291" s="410"/>
      <c r="I291" s="30"/>
      <c r="J291" s="410"/>
      <c r="K291" s="410"/>
      <c r="L291" s="30"/>
      <c r="M291" s="410"/>
      <c r="N291" s="410"/>
      <c r="O291" s="30"/>
      <c r="P291" s="410"/>
      <c r="Q291" s="410"/>
      <c r="R291" s="30"/>
      <c r="S291" s="410"/>
      <c r="T291" s="410"/>
      <c r="U291" s="30"/>
      <c r="V291" s="410"/>
      <c r="W291" s="410"/>
      <c r="X291" s="30"/>
      <c r="Y291" s="410"/>
      <c r="Z291" s="410"/>
      <c r="AA291" s="30"/>
      <c r="AB291" s="410"/>
      <c r="AC291" s="410"/>
      <c r="AD291" s="30"/>
      <c r="AE291" s="410"/>
      <c r="AF291" s="410"/>
      <c r="AG291" s="30"/>
      <c r="AH291" s="410"/>
      <c r="AI291" s="410"/>
      <c r="AJ291" s="30"/>
      <c r="AK291" s="410"/>
      <c r="AL291" s="410"/>
      <c r="AM291" s="30"/>
      <c r="AN291" s="410"/>
      <c r="AO291" s="410"/>
      <c r="AP291" s="30"/>
      <c r="AQ291" s="410"/>
      <c r="AR291" s="410"/>
      <c r="AS291" s="30"/>
      <c r="AT291" s="410"/>
      <c r="AU291" s="410"/>
      <c r="AV291" s="30"/>
      <c r="AW291" s="410"/>
      <c r="AX291" s="410"/>
      <c r="AY291" s="30"/>
      <c r="AZ291" s="410"/>
      <c r="BA291" s="410"/>
      <c r="BB291" s="30"/>
      <c r="BC291" s="410"/>
      <c r="BD291" s="410"/>
      <c r="BE291" s="30"/>
      <c r="BF291" s="410"/>
      <c r="BG291" s="410"/>
      <c r="BH291" s="30"/>
      <c r="BI291" s="410"/>
      <c r="BJ291" s="410"/>
      <c r="BK291" s="30"/>
      <c r="BL291" s="31"/>
      <c r="BM291" s="31"/>
      <c r="BN291" s="31"/>
      <c r="BO291" s="31"/>
      <c r="BP291" s="31"/>
      <c r="BQ291" s="31"/>
      <c r="BR291" s="31"/>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c r="DD291" s="57"/>
      <c r="DE291" s="57"/>
      <c r="DF291" s="57"/>
      <c r="DG291" s="57"/>
      <c r="DH291" s="57"/>
      <c r="DI291" s="57"/>
      <c r="DJ291" s="57"/>
      <c r="DK291" s="57"/>
      <c r="DL291" s="57"/>
      <c r="DM291" s="57"/>
      <c r="DN291" s="57"/>
      <c r="DO291" s="57"/>
      <c r="DP291" s="57"/>
      <c r="DQ291" s="57"/>
      <c r="DR291" s="57"/>
      <c r="DS291" s="57"/>
      <c r="DT291" s="57"/>
      <c r="DU291" s="57"/>
      <c r="DV291" s="57"/>
      <c r="DW291" s="57"/>
      <c r="DX291" s="57"/>
      <c r="DY291" s="57"/>
      <c r="DZ291" s="57"/>
      <c r="EA291" s="57"/>
      <c r="EB291" s="57"/>
      <c r="EC291" s="57"/>
      <c r="ED291" s="57"/>
      <c r="EE291" s="57"/>
      <c r="EF291" s="57"/>
      <c r="EG291" s="57"/>
      <c r="EH291" s="57"/>
      <c r="EI291" s="57"/>
      <c r="EJ291" s="57"/>
      <c r="EK291" s="57"/>
      <c r="EL291" s="57"/>
      <c r="EM291" s="57"/>
      <c r="EN291" s="57"/>
      <c r="EO291" s="57"/>
      <c r="EP291" s="57"/>
      <c r="EQ291" s="57"/>
      <c r="ER291" s="57"/>
      <c r="ES291" s="57"/>
      <c r="ET291" s="57"/>
      <c r="EU291" s="57"/>
      <c r="EV291" s="57"/>
      <c r="EW291" s="57"/>
      <c r="EX291" s="57"/>
      <c r="EY291" s="57"/>
      <c r="EZ291" s="57"/>
      <c r="FA291" s="57"/>
      <c r="FB291" s="57"/>
      <c r="FC291" s="57"/>
      <c r="FD291" s="57"/>
      <c r="FE291" s="57"/>
      <c r="FF291" s="57"/>
      <c r="FG291" s="57"/>
      <c r="FH291" s="57"/>
      <c r="FI291" s="57"/>
      <c r="FJ291" s="57"/>
      <c r="FK291" s="57"/>
      <c r="FL291" s="57"/>
      <c r="FM291" s="57"/>
      <c r="FN291" s="57"/>
      <c r="FO291" s="57"/>
      <c r="FP291" s="57"/>
      <c r="FQ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row>
    <row r="292" spans="1:217" s="431" customFormat="1" x14ac:dyDescent="0.2">
      <c r="A292" s="429"/>
      <c r="B292" s="426"/>
      <c r="C292" s="174"/>
      <c r="D292" s="410"/>
      <c r="E292" s="410"/>
      <c r="F292" s="30"/>
      <c r="G292" s="410"/>
      <c r="H292" s="410"/>
      <c r="I292" s="30"/>
      <c r="J292" s="410"/>
      <c r="K292" s="410"/>
      <c r="L292" s="30"/>
      <c r="M292" s="410"/>
      <c r="N292" s="410"/>
      <c r="O292" s="30"/>
      <c r="P292" s="410"/>
      <c r="Q292" s="410"/>
      <c r="R292" s="30"/>
      <c r="S292" s="410"/>
      <c r="T292" s="410"/>
      <c r="U292" s="30"/>
      <c r="V292" s="410"/>
      <c r="W292" s="410"/>
      <c r="X292" s="30"/>
      <c r="Y292" s="410"/>
      <c r="Z292" s="410"/>
      <c r="AA292" s="30"/>
      <c r="AB292" s="410"/>
      <c r="AC292" s="410"/>
      <c r="AD292" s="30"/>
      <c r="AE292" s="410"/>
      <c r="AF292" s="410"/>
      <c r="AG292" s="30"/>
      <c r="AH292" s="410"/>
      <c r="AI292" s="410"/>
      <c r="AJ292" s="30"/>
      <c r="AK292" s="410"/>
      <c r="AL292" s="410"/>
      <c r="AM292" s="30"/>
      <c r="AN292" s="410"/>
      <c r="AO292" s="410"/>
      <c r="AP292" s="30"/>
      <c r="AQ292" s="410"/>
      <c r="AR292" s="410"/>
      <c r="AS292" s="30"/>
      <c r="AT292" s="410"/>
      <c r="AU292" s="410"/>
      <c r="AV292" s="30"/>
      <c r="AW292" s="410"/>
      <c r="AX292" s="410"/>
      <c r="AY292" s="30"/>
      <c r="AZ292" s="410"/>
      <c r="BA292" s="410"/>
      <c r="BB292" s="30"/>
      <c r="BC292" s="410"/>
      <c r="BD292" s="410"/>
      <c r="BE292" s="30"/>
      <c r="BF292" s="410"/>
      <c r="BG292" s="410"/>
      <c r="BH292" s="30"/>
      <c r="BI292" s="410"/>
      <c r="BJ292" s="410"/>
      <c r="BK292" s="30"/>
      <c r="BL292" s="31"/>
      <c r="BM292" s="31"/>
      <c r="BN292" s="31"/>
      <c r="BO292" s="31"/>
      <c r="BP292" s="31"/>
      <c r="BQ292" s="31"/>
      <c r="BR292" s="31"/>
      <c r="BS292" s="57"/>
      <c r="BT292" s="57"/>
      <c r="BU292" s="57"/>
      <c r="BV292" s="57"/>
      <c r="BW292" s="57"/>
      <c r="BX292" s="57"/>
      <c r="BY292" s="57"/>
      <c r="BZ292" s="57"/>
      <c r="CA292" s="57"/>
      <c r="CB292" s="57"/>
      <c r="CC292" s="57"/>
      <c r="CD292" s="57"/>
      <c r="CE292" s="57"/>
      <c r="CF292" s="57"/>
      <c r="CG292" s="57"/>
      <c r="CH292" s="57"/>
      <c r="CI292" s="57"/>
      <c r="CJ292" s="57"/>
      <c r="CK292" s="57"/>
      <c r="CL292" s="57"/>
      <c r="CM292" s="57"/>
      <c r="CN292" s="57"/>
      <c r="CO292" s="57"/>
      <c r="CP292" s="57"/>
      <c r="CQ292" s="57"/>
      <c r="CR292" s="57"/>
      <c r="CS292" s="57"/>
      <c r="CT292" s="57"/>
      <c r="CU292" s="57"/>
      <c r="CV292" s="57"/>
      <c r="CW292" s="57"/>
      <c r="CX292" s="57"/>
      <c r="CY292" s="57"/>
      <c r="CZ292" s="57"/>
      <c r="DA292" s="57"/>
      <c r="DB292" s="57"/>
      <c r="DC292" s="57"/>
      <c r="DD292" s="57"/>
      <c r="DE292" s="57"/>
      <c r="DF292" s="57"/>
      <c r="DG292" s="57"/>
      <c r="DH292" s="57"/>
      <c r="DI292" s="57"/>
      <c r="DJ292" s="57"/>
      <c r="DK292" s="57"/>
      <c r="DL292" s="57"/>
      <c r="DM292" s="57"/>
      <c r="DN292" s="57"/>
      <c r="DO292" s="57"/>
      <c r="DP292" s="57"/>
      <c r="DQ292" s="57"/>
      <c r="DR292" s="57"/>
      <c r="DS292" s="57"/>
      <c r="DT292" s="57"/>
      <c r="DU292" s="57"/>
      <c r="DV292" s="57"/>
      <c r="DW292" s="57"/>
      <c r="DX292" s="57"/>
      <c r="DY292" s="57"/>
      <c r="DZ292" s="57"/>
      <c r="EA292" s="57"/>
      <c r="EB292" s="57"/>
      <c r="EC292" s="57"/>
      <c r="ED292" s="57"/>
      <c r="EE292" s="57"/>
      <c r="EF292" s="57"/>
      <c r="EG292" s="57"/>
      <c r="EH292" s="57"/>
      <c r="EI292" s="57"/>
      <c r="EJ292" s="57"/>
      <c r="EK292" s="57"/>
      <c r="EL292" s="57"/>
      <c r="EM292" s="57"/>
      <c r="EN292" s="57"/>
      <c r="EO292" s="57"/>
      <c r="EP292" s="57"/>
      <c r="EQ292" s="57"/>
      <c r="ER292" s="57"/>
      <c r="ES292" s="57"/>
      <c r="ET292" s="57"/>
      <c r="EU292" s="57"/>
      <c r="EV292" s="57"/>
      <c r="EW292" s="57"/>
      <c r="EX292" s="57"/>
      <c r="EY292" s="57"/>
      <c r="EZ292" s="57"/>
      <c r="FA292" s="57"/>
      <c r="FB292" s="57"/>
      <c r="FC292" s="57"/>
      <c r="FD292" s="57"/>
      <c r="FE292" s="57"/>
      <c r="FF292" s="57"/>
      <c r="FG292" s="57"/>
      <c r="FH292" s="57"/>
      <c r="FI292" s="57"/>
      <c r="FJ292" s="57"/>
      <c r="FK292" s="57"/>
      <c r="FL292" s="57"/>
      <c r="FM292" s="57"/>
      <c r="FN292" s="57"/>
      <c r="FO292" s="57"/>
      <c r="FP292" s="57"/>
      <c r="FQ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row>
    <row r="293" spans="1:217" s="431" customFormat="1" x14ac:dyDescent="0.2">
      <c r="A293" s="429"/>
      <c r="B293" s="426"/>
      <c r="C293" s="174"/>
      <c r="D293" s="410"/>
      <c r="E293" s="410"/>
      <c r="F293" s="30"/>
      <c r="G293" s="410"/>
      <c r="H293" s="410"/>
      <c r="I293" s="30"/>
      <c r="J293" s="410"/>
      <c r="K293" s="410"/>
      <c r="L293" s="30"/>
      <c r="M293" s="410"/>
      <c r="N293" s="410"/>
      <c r="O293" s="30"/>
      <c r="P293" s="410"/>
      <c r="Q293" s="410"/>
      <c r="R293" s="30"/>
      <c r="S293" s="410"/>
      <c r="T293" s="410"/>
      <c r="U293" s="30"/>
      <c r="V293" s="410"/>
      <c r="W293" s="410"/>
      <c r="X293" s="30"/>
      <c r="Y293" s="410"/>
      <c r="Z293" s="410"/>
      <c r="AA293" s="30"/>
      <c r="AB293" s="410"/>
      <c r="AC293" s="410"/>
      <c r="AD293" s="30"/>
      <c r="AE293" s="410"/>
      <c r="AF293" s="410"/>
      <c r="AG293" s="30"/>
      <c r="AH293" s="410"/>
      <c r="AI293" s="410"/>
      <c r="AJ293" s="30"/>
      <c r="AK293" s="410"/>
      <c r="AL293" s="410"/>
      <c r="AM293" s="30"/>
      <c r="AN293" s="410"/>
      <c r="AO293" s="410"/>
      <c r="AP293" s="30"/>
      <c r="AQ293" s="410"/>
      <c r="AR293" s="410"/>
      <c r="AS293" s="30"/>
      <c r="AT293" s="410"/>
      <c r="AU293" s="410"/>
      <c r="AV293" s="30"/>
      <c r="AW293" s="410"/>
      <c r="AX293" s="410"/>
      <c r="AY293" s="30"/>
      <c r="AZ293" s="410"/>
      <c r="BA293" s="410"/>
      <c r="BB293" s="30"/>
      <c r="BC293" s="410"/>
      <c r="BD293" s="410"/>
      <c r="BE293" s="30"/>
      <c r="BF293" s="410"/>
      <c r="BG293" s="410"/>
      <c r="BH293" s="30"/>
      <c r="BI293" s="410"/>
      <c r="BJ293" s="410"/>
      <c r="BK293" s="30"/>
      <c r="BL293" s="31"/>
      <c r="BM293" s="31"/>
      <c r="BN293" s="31"/>
      <c r="BO293" s="31"/>
      <c r="BP293" s="31"/>
      <c r="BQ293" s="31"/>
      <c r="BR293" s="31"/>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c r="DG293" s="57"/>
      <c r="DH293" s="57"/>
      <c r="DI293" s="57"/>
      <c r="DJ293" s="57"/>
      <c r="DK293" s="57"/>
      <c r="DL293" s="57"/>
      <c r="DM293" s="57"/>
      <c r="DN293" s="57"/>
      <c r="DO293" s="57"/>
      <c r="DP293" s="57"/>
      <c r="DQ293" s="57"/>
      <c r="DR293" s="57"/>
      <c r="DS293" s="57"/>
      <c r="DT293" s="57"/>
      <c r="DU293" s="57"/>
      <c r="DV293" s="57"/>
      <c r="DW293" s="57"/>
      <c r="DX293" s="57"/>
      <c r="DY293" s="57"/>
      <c r="DZ293" s="57"/>
      <c r="EA293" s="57"/>
      <c r="EB293" s="57"/>
      <c r="EC293" s="57"/>
      <c r="ED293" s="57"/>
      <c r="EE293" s="57"/>
      <c r="EF293" s="57"/>
      <c r="EG293" s="57"/>
      <c r="EH293" s="57"/>
      <c r="EI293" s="57"/>
      <c r="EJ293" s="57"/>
      <c r="EK293" s="57"/>
      <c r="EL293" s="57"/>
      <c r="EM293" s="57"/>
      <c r="EN293" s="57"/>
      <c r="EO293" s="57"/>
      <c r="EP293" s="57"/>
      <c r="EQ293" s="57"/>
      <c r="ER293" s="57"/>
      <c r="ES293" s="57"/>
      <c r="ET293" s="57"/>
      <c r="EU293" s="57"/>
      <c r="EV293" s="57"/>
      <c r="EW293" s="57"/>
      <c r="EX293" s="57"/>
      <c r="EY293" s="57"/>
      <c r="EZ293" s="57"/>
      <c r="FA293" s="57"/>
      <c r="FB293" s="57"/>
      <c r="FC293" s="57"/>
      <c r="FD293" s="57"/>
      <c r="FE293" s="57"/>
      <c r="FF293" s="57"/>
      <c r="FG293" s="57"/>
      <c r="FH293" s="57"/>
      <c r="FI293" s="57"/>
      <c r="FJ293" s="57"/>
      <c r="FK293" s="57"/>
      <c r="FL293" s="57"/>
      <c r="FM293" s="57"/>
      <c r="FN293" s="57"/>
      <c r="FO293" s="57"/>
      <c r="FP293" s="57"/>
      <c r="FQ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row>
    <row r="294" spans="1:217" s="431" customFormat="1" x14ac:dyDescent="0.2">
      <c r="A294" s="429"/>
      <c r="B294" s="426"/>
      <c r="C294" s="174"/>
      <c r="D294" s="410"/>
      <c r="E294" s="410"/>
      <c r="F294" s="30"/>
      <c r="G294" s="410"/>
      <c r="H294" s="410"/>
      <c r="I294" s="30"/>
      <c r="J294" s="410"/>
      <c r="K294" s="410"/>
      <c r="L294" s="30"/>
      <c r="M294" s="410"/>
      <c r="N294" s="410"/>
      <c r="O294" s="30"/>
      <c r="P294" s="410"/>
      <c r="Q294" s="410"/>
      <c r="R294" s="30"/>
      <c r="S294" s="410"/>
      <c r="T294" s="410"/>
      <c r="U294" s="30"/>
      <c r="V294" s="410"/>
      <c r="W294" s="410"/>
      <c r="X294" s="30"/>
      <c r="Y294" s="410"/>
      <c r="Z294" s="410"/>
      <c r="AA294" s="30"/>
      <c r="AB294" s="410"/>
      <c r="AC294" s="410"/>
      <c r="AD294" s="30"/>
      <c r="AE294" s="410"/>
      <c r="AF294" s="410"/>
      <c r="AG294" s="30"/>
      <c r="AH294" s="410"/>
      <c r="AI294" s="410"/>
      <c r="AJ294" s="30"/>
      <c r="AK294" s="410"/>
      <c r="AL294" s="410"/>
      <c r="AM294" s="30"/>
      <c r="AN294" s="410"/>
      <c r="AO294" s="410"/>
      <c r="AP294" s="30"/>
      <c r="AQ294" s="410"/>
      <c r="AR294" s="410"/>
      <c r="AS294" s="30"/>
      <c r="AT294" s="410"/>
      <c r="AU294" s="410"/>
      <c r="AV294" s="30"/>
      <c r="AW294" s="410"/>
      <c r="AX294" s="410"/>
      <c r="AY294" s="30"/>
      <c r="AZ294" s="410"/>
      <c r="BA294" s="410"/>
      <c r="BB294" s="30"/>
      <c r="BC294" s="410"/>
      <c r="BD294" s="410"/>
      <c r="BE294" s="30"/>
      <c r="BF294" s="410"/>
      <c r="BG294" s="410"/>
      <c r="BH294" s="30"/>
      <c r="BI294" s="410"/>
      <c r="BJ294" s="410"/>
      <c r="BK294" s="30"/>
      <c r="BL294" s="31"/>
      <c r="BM294" s="31"/>
      <c r="BN294" s="31"/>
      <c r="BO294" s="31"/>
      <c r="BP294" s="31"/>
      <c r="BQ294" s="31"/>
      <c r="BR294" s="31"/>
      <c r="BS294" s="57"/>
      <c r="BT294" s="57"/>
      <c r="BU294" s="57"/>
      <c r="BV294" s="57"/>
      <c r="BW294" s="57"/>
      <c r="BX294" s="57"/>
      <c r="BY294" s="57"/>
      <c r="BZ294" s="57"/>
      <c r="CA294" s="57"/>
      <c r="CB294" s="57"/>
      <c r="CC294" s="57"/>
      <c r="CD294" s="57"/>
      <c r="CE294" s="57"/>
      <c r="CF294" s="57"/>
      <c r="CG294" s="57"/>
      <c r="CH294" s="57"/>
      <c r="CI294" s="57"/>
      <c r="CJ294" s="57"/>
      <c r="CK294" s="57"/>
      <c r="CL294" s="57"/>
      <c r="CM294" s="57"/>
      <c r="CN294" s="57"/>
      <c r="CO294" s="57"/>
      <c r="CP294" s="57"/>
      <c r="CQ294" s="57"/>
      <c r="CR294" s="57"/>
      <c r="CS294" s="57"/>
      <c r="CT294" s="57"/>
      <c r="CU294" s="57"/>
      <c r="CV294" s="57"/>
      <c r="CW294" s="57"/>
      <c r="CX294" s="57"/>
      <c r="CY294" s="57"/>
      <c r="CZ294" s="57"/>
      <c r="DA294" s="57"/>
      <c r="DB294" s="57"/>
      <c r="DC294" s="57"/>
      <c r="DD294" s="57"/>
      <c r="DE294" s="57"/>
      <c r="DF294" s="57"/>
      <c r="DG294" s="57"/>
      <c r="DH294" s="57"/>
      <c r="DI294" s="57"/>
      <c r="DJ294" s="57"/>
      <c r="DK294" s="57"/>
      <c r="DL294" s="57"/>
      <c r="DM294" s="57"/>
      <c r="DN294" s="57"/>
      <c r="DO294" s="57"/>
      <c r="DP294" s="57"/>
      <c r="DQ294" s="57"/>
      <c r="DR294" s="57"/>
      <c r="DS294" s="57"/>
      <c r="DT294" s="57"/>
      <c r="DU294" s="57"/>
      <c r="DV294" s="57"/>
      <c r="DW294" s="57"/>
      <c r="DX294" s="57"/>
      <c r="DY294" s="57"/>
      <c r="DZ294" s="57"/>
      <c r="EA294" s="57"/>
      <c r="EB294" s="57"/>
      <c r="EC294" s="57"/>
      <c r="ED294" s="57"/>
      <c r="EE294" s="57"/>
      <c r="EF294" s="57"/>
      <c r="EG294" s="57"/>
      <c r="EH294" s="57"/>
      <c r="EI294" s="57"/>
      <c r="EJ294" s="57"/>
      <c r="EK294" s="57"/>
      <c r="EL294" s="57"/>
      <c r="EM294" s="57"/>
      <c r="EN294" s="57"/>
      <c r="EO294" s="57"/>
      <c r="EP294" s="57"/>
      <c r="EQ294" s="57"/>
      <c r="ER294" s="57"/>
      <c r="ES294" s="57"/>
      <c r="ET294" s="57"/>
      <c r="EU294" s="57"/>
      <c r="EV294" s="57"/>
      <c r="EW294" s="57"/>
      <c r="EX294" s="57"/>
      <c r="EY294" s="57"/>
      <c r="EZ294" s="57"/>
      <c r="FA294" s="57"/>
      <c r="FB294" s="57"/>
      <c r="FC294" s="57"/>
      <c r="FD294" s="57"/>
      <c r="FE294" s="57"/>
      <c r="FF294" s="57"/>
      <c r="FG294" s="57"/>
      <c r="FH294" s="57"/>
      <c r="FI294" s="57"/>
      <c r="FJ294" s="57"/>
      <c r="FK294" s="57"/>
      <c r="FL294" s="57"/>
      <c r="FM294" s="57"/>
      <c r="FN294" s="57"/>
      <c r="FO294" s="57"/>
      <c r="FP294" s="57"/>
      <c r="FQ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row>
    <row r="295" spans="1:217" s="431" customFormat="1" x14ac:dyDescent="0.2">
      <c r="A295" s="429"/>
      <c r="B295" s="426"/>
      <c r="C295" s="174"/>
      <c r="D295" s="410"/>
      <c r="E295" s="410"/>
      <c r="F295" s="30"/>
      <c r="G295" s="410"/>
      <c r="H295" s="410"/>
      <c r="I295" s="30"/>
      <c r="J295" s="410"/>
      <c r="K295" s="410"/>
      <c r="L295" s="30"/>
      <c r="M295" s="410"/>
      <c r="N295" s="410"/>
      <c r="O295" s="30"/>
      <c r="P295" s="410"/>
      <c r="Q295" s="410"/>
      <c r="R295" s="30"/>
      <c r="S295" s="410"/>
      <c r="T295" s="410"/>
      <c r="U295" s="30"/>
      <c r="V295" s="410"/>
      <c r="W295" s="410"/>
      <c r="X295" s="30"/>
      <c r="Y295" s="410"/>
      <c r="Z295" s="410"/>
      <c r="AA295" s="30"/>
      <c r="AB295" s="410"/>
      <c r="AC295" s="410"/>
      <c r="AD295" s="30"/>
      <c r="AE295" s="410"/>
      <c r="AF295" s="410"/>
      <c r="AG295" s="30"/>
      <c r="AH295" s="410"/>
      <c r="AI295" s="410"/>
      <c r="AJ295" s="30"/>
      <c r="AK295" s="410"/>
      <c r="AL295" s="410"/>
      <c r="AM295" s="30"/>
      <c r="AN295" s="410"/>
      <c r="AO295" s="410"/>
      <c r="AP295" s="30"/>
      <c r="AQ295" s="410"/>
      <c r="AR295" s="410"/>
      <c r="AS295" s="30"/>
      <c r="AT295" s="410"/>
      <c r="AU295" s="410"/>
      <c r="AV295" s="30"/>
      <c r="AW295" s="410"/>
      <c r="AX295" s="410"/>
      <c r="AY295" s="30"/>
      <c r="AZ295" s="410"/>
      <c r="BA295" s="410"/>
      <c r="BB295" s="30"/>
      <c r="BC295" s="410"/>
      <c r="BD295" s="410"/>
      <c r="BE295" s="30"/>
      <c r="BF295" s="410"/>
      <c r="BG295" s="410"/>
      <c r="BH295" s="30"/>
      <c r="BI295" s="410"/>
      <c r="BJ295" s="410"/>
      <c r="BK295" s="30"/>
      <c r="BL295" s="31"/>
      <c r="BM295" s="31"/>
      <c r="BN295" s="31"/>
      <c r="BO295" s="31"/>
      <c r="BP295" s="31"/>
      <c r="BQ295" s="31"/>
      <c r="BR295" s="31"/>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c r="DG295" s="57"/>
      <c r="DH295" s="57"/>
      <c r="DI295" s="57"/>
      <c r="DJ295" s="57"/>
      <c r="DK295" s="57"/>
      <c r="DL295" s="57"/>
      <c r="DM295" s="57"/>
      <c r="DN295" s="57"/>
      <c r="DO295" s="57"/>
      <c r="DP295" s="57"/>
      <c r="DQ295" s="57"/>
      <c r="DR295" s="57"/>
      <c r="DS295" s="57"/>
      <c r="DT295" s="57"/>
      <c r="DU295" s="57"/>
      <c r="DV295" s="57"/>
      <c r="DW295" s="57"/>
      <c r="DX295" s="57"/>
      <c r="DY295" s="57"/>
      <c r="DZ295" s="57"/>
      <c r="EA295" s="57"/>
      <c r="EB295" s="57"/>
      <c r="EC295" s="57"/>
      <c r="ED295" s="57"/>
      <c r="EE295" s="57"/>
      <c r="EF295" s="57"/>
      <c r="EG295" s="57"/>
      <c r="EH295" s="57"/>
      <c r="EI295" s="57"/>
      <c r="EJ295" s="57"/>
      <c r="EK295" s="57"/>
      <c r="EL295" s="57"/>
      <c r="EM295" s="57"/>
      <c r="EN295" s="57"/>
      <c r="EO295" s="57"/>
      <c r="EP295" s="57"/>
      <c r="EQ295" s="57"/>
      <c r="ER295" s="57"/>
      <c r="ES295" s="57"/>
      <c r="ET295" s="57"/>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57"/>
      <c r="FQ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row>
    <row r="296" spans="1:217" s="431" customFormat="1" x14ac:dyDescent="0.2">
      <c r="A296" s="429"/>
      <c r="B296" s="426"/>
      <c r="C296" s="174"/>
      <c r="D296" s="410"/>
      <c r="E296" s="410"/>
      <c r="F296" s="30"/>
      <c r="G296" s="410"/>
      <c r="H296" s="410"/>
      <c r="I296" s="30"/>
      <c r="J296" s="410"/>
      <c r="K296" s="410"/>
      <c r="L296" s="30"/>
      <c r="M296" s="410"/>
      <c r="N296" s="410"/>
      <c r="O296" s="30"/>
      <c r="P296" s="410"/>
      <c r="Q296" s="410"/>
      <c r="R296" s="30"/>
      <c r="S296" s="410"/>
      <c r="T296" s="410"/>
      <c r="U296" s="30"/>
      <c r="V296" s="410"/>
      <c r="W296" s="410"/>
      <c r="X296" s="30"/>
      <c r="Y296" s="410"/>
      <c r="Z296" s="410"/>
      <c r="AA296" s="30"/>
      <c r="AB296" s="410"/>
      <c r="AC296" s="410"/>
      <c r="AD296" s="30"/>
      <c r="AE296" s="410"/>
      <c r="AF296" s="410"/>
      <c r="AG296" s="30"/>
      <c r="AH296" s="410"/>
      <c r="AI296" s="410"/>
      <c r="AJ296" s="30"/>
      <c r="AK296" s="410"/>
      <c r="AL296" s="410"/>
      <c r="AM296" s="30"/>
      <c r="AN296" s="410"/>
      <c r="AO296" s="410"/>
      <c r="AP296" s="30"/>
      <c r="AQ296" s="410"/>
      <c r="AR296" s="410"/>
      <c r="AS296" s="30"/>
      <c r="AT296" s="410"/>
      <c r="AU296" s="410"/>
      <c r="AV296" s="30"/>
      <c r="AW296" s="410"/>
      <c r="AX296" s="410"/>
      <c r="AY296" s="30"/>
      <c r="AZ296" s="410"/>
      <c r="BA296" s="410"/>
      <c r="BB296" s="30"/>
      <c r="BC296" s="410"/>
      <c r="BD296" s="410"/>
      <c r="BE296" s="30"/>
      <c r="BF296" s="410"/>
      <c r="BG296" s="410"/>
      <c r="BH296" s="30"/>
      <c r="BI296" s="410"/>
      <c r="BJ296" s="410"/>
      <c r="BK296" s="30"/>
      <c r="BL296" s="31"/>
      <c r="BM296" s="31"/>
      <c r="BN296" s="31"/>
      <c r="BO296" s="31"/>
      <c r="BP296" s="31"/>
      <c r="BQ296" s="31"/>
      <c r="BR296" s="31"/>
      <c r="BS296" s="57"/>
      <c r="BT296" s="57"/>
      <c r="BU296" s="57"/>
      <c r="BV296" s="57"/>
      <c r="BW296" s="57"/>
      <c r="BX296" s="57"/>
      <c r="BY296" s="57"/>
      <c r="BZ296" s="57"/>
      <c r="CA296" s="57"/>
      <c r="CB296" s="57"/>
      <c r="CC296" s="57"/>
      <c r="CD296" s="57"/>
      <c r="CE296" s="57"/>
      <c r="CF296" s="57"/>
      <c r="CG296" s="57"/>
      <c r="CH296" s="57"/>
      <c r="CI296" s="57"/>
      <c r="CJ296" s="57"/>
      <c r="CK296" s="57"/>
      <c r="CL296" s="57"/>
      <c r="CM296" s="57"/>
      <c r="CN296" s="57"/>
      <c r="CO296" s="57"/>
      <c r="CP296" s="57"/>
      <c r="CQ296" s="57"/>
      <c r="CR296" s="57"/>
      <c r="CS296" s="57"/>
      <c r="CT296" s="57"/>
      <c r="CU296" s="57"/>
      <c r="CV296" s="57"/>
      <c r="CW296" s="57"/>
      <c r="CX296" s="57"/>
      <c r="CY296" s="57"/>
      <c r="CZ296" s="57"/>
      <c r="DA296" s="57"/>
      <c r="DB296" s="57"/>
      <c r="DC296" s="57"/>
      <c r="DD296" s="57"/>
      <c r="DE296" s="57"/>
      <c r="DF296" s="57"/>
      <c r="DG296" s="57"/>
      <c r="DH296" s="57"/>
      <c r="DI296" s="57"/>
      <c r="DJ296" s="57"/>
      <c r="DK296" s="57"/>
      <c r="DL296" s="57"/>
      <c r="DM296" s="57"/>
      <c r="DN296" s="57"/>
      <c r="DO296" s="57"/>
      <c r="DP296" s="57"/>
      <c r="DQ296" s="57"/>
      <c r="DR296" s="57"/>
      <c r="DS296" s="57"/>
      <c r="DT296" s="57"/>
      <c r="DU296" s="57"/>
      <c r="DV296" s="57"/>
      <c r="DW296" s="57"/>
      <c r="DX296" s="57"/>
      <c r="DY296" s="57"/>
      <c r="DZ296" s="57"/>
      <c r="EA296" s="57"/>
      <c r="EB296" s="57"/>
      <c r="EC296" s="57"/>
      <c r="ED296" s="57"/>
      <c r="EE296" s="57"/>
      <c r="EF296" s="57"/>
      <c r="EG296" s="57"/>
      <c r="EH296" s="57"/>
      <c r="EI296" s="57"/>
      <c r="EJ296" s="57"/>
      <c r="EK296" s="57"/>
      <c r="EL296" s="57"/>
      <c r="EM296" s="57"/>
      <c r="EN296" s="57"/>
      <c r="EO296" s="57"/>
      <c r="EP296" s="57"/>
      <c r="EQ296" s="57"/>
      <c r="ER296" s="57"/>
      <c r="ES296" s="57"/>
      <c r="ET296" s="57"/>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row>
    <row r="297" spans="1:217" s="431" customFormat="1" x14ac:dyDescent="0.2">
      <c r="A297" s="429"/>
      <c r="B297" s="426"/>
      <c r="C297" s="174"/>
      <c r="D297" s="410"/>
      <c r="E297" s="410"/>
      <c r="F297" s="30"/>
      <c r="G297" s="410"/>
      <c r="H297" s="410"/>
      <c r="I297" s="30"/>
      <c r="J297" s="410"/>
      <c r="K297" s="410"/>
      <c r="L297" s="30"/>
      <c r="M297" s="410"/>
      <c r="N297" s="410"/>
      <c r="O297" s="30"/>
      <c r="P297" s="410"/>
      <c r="Q297" s="410"/>
      <c r="R297" s="30"/>
      <c r="S297" s="410"/>
      <c r="T297" s="410"/>
      <c r="U297" s="30"/>
      <c r="V297" s="410"/>
      <c r="W297" s="410"/>
      <c r="X297" s="30"/>
      <c r="Y297" s="410"/>
      <c r="Z297" s="410"/>
      <c r="AA297" s="30"/>
      <c r="AB297" s="410"/>
      <c r="AC297" s="410"/>
      <c r="AD297" s="30"/>
      <c r="AE297" s="410"/>
      <c r="AF297" s="410"/>
      <c r="AG297" s="30"/>
      <c r="AH297" s="410"/>
      <c r="AI297" s="410"/>
      <c r="AJ297" s="30"/>
      <c r="AK297" s="410"/>
      <c r="AL297" s="410"/>
      <c r="AM297" s="30"/>
      <c r="AN297" s="410"/>
      <c r="AO297" s="410"/>
      <c r="AP297" s="30"/>
      <c r="AQ297" s="410"/>
      <c r="AR297" s="410"/>
      <c r="AS297" s="30"/>
      <c r="AT297" s="410"/>
      <c r="AU297" s="410"/>
      <c r="AV297" s="30"/>
      <c r="AW297" s="410"/>
      <c r="AX297" s="410"/>
      <c r="AY297" s="30"/>
      <c r="AZ297" s="410"/>
      <c r="BA297" s="410"/>
      <c r="BB297" s="30"/>
      <c r="BC297" s="410"/>
      <c r="BD297" s="410"/>
      <c r="BE297" s="30"/>
      <c r="BF297" s="410"/>
      <c r="BG297" s="410"/>
      <c r="BH297" s="30"/>
      <c r="BI297" s="410"/>
      <c r="BJ297" s="410"/>
      <c r="BK297" s="30"/>
      <c r="BL297" s="31"/>
      <c r="BM297" s="31"/>
      <c r="BN297" s="31"/>
      <c r="BO297" s="31"/>
      <c r="BP297" s="31"/>
      <c r="BQ297" s="31"/>
      <c r="BR297" s="31"/>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7"/>
      <c r="DN297" s="57"/>
      <c r="DO297" s="57"/>
      <c r="DP297" s="57"/>
      <c r="DQ297" s="57"/>
      <c r="DR297" s="57"/>
      <c r="DS297" s="57"/>
      <c r="DT297" s="57"/>
      <c r="DU297" s="57"/>
      <c r="DV297" s="57"/>
      <c r="DW297" s="57"/>
      <c r="DX297" s="57"/>
      <c r="DY297" s="57"/>
      <c r="DZ297" s="57"/>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c r="EW297" s="57"/>
      <c r="EX297" s="57"/>
      <c r="EY297" s="57"/>
      <c r="EZ297" s="57"/>
      <c r="FA297" s="57"/>
      <c r="FB297" s="57"/>
      <c r="FC297" s="57"/>
      <c r="FD297" s="57"/>
      <c r="FE297" s="57"/>
      <c r="FF297" s="57"/>
      <c r="FG297" s="57"/>
      <c r="FH297" s="57"/>
      <c r="FI297" s="57"/>
      <c r="FJ297" s="57"/>
      <c r="FK297" s="57"/>
      <c r="FL297" s="57"/>
      <c r="FM297" s="57"/>
      <c r="FN297" s="57"/>
      <c r="FO297" s="57"/>
      <c r="FP297" s="57"/>
      <c r="FQ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row>
    <row r="298" spans="1:217" s="431" customFormat="1" x14ac:dyDescent="0.2">
      <c r="A298" s="429"/>
      <c r="B298" s="426"/>
      <c r="C298" s="174"/>
      <c r="D298" s="410"/>
      <c r="E298" s="410"/>
      <c r="F298" s="30"/>
      <c r="G298" s="410"/>
      <c r="H298" s="410"/>
      <c r="I298" s="30"/>
      <c r="J298" s="410"/>
      <c r="K298" s="410"/>
      <c r="L298" s="30"/>
      <c r="M298" s="410"/>
      <c r="N298" s="410"/>
      <c r="O298" s="30"/>
      <c r="P298" s="410"/>
      <c r="Q298" s="410"/>
      <c r="R298" s="30"/>
      <c r="S298" s="410"/>
      <c r="T298" s="410"/>
      <c r="U298" s="30"/>
      <c r="V298" s="410"/>
      <c r="W298" s="410"/>
      <c r="X298" s="30"/>
      <c r="Y298" s="410"/>
      <c r="Z298" s="410"/>
      <c r="AA298" s="30"/>
      <c r="AB298" s="410"/>
      <c r="AC298" s="410"/>
      <c r="AD298" s="30"/>
      <c r="AE298" s="410"/>
      <c r="AF298" s="410"/>
      <c r="AG298" s="30"/>
      <c r="AH298" s="410"/>
      <c r="AI298" s="410"/>
      <c r="AJ298" s="30"/>
      <c r="AK298" s="410"/>
      <c r="AL298" s="410"/>
      <c r="AM298" s="30"/>
      <c r="AN298" s="410"/>
      <c r="AO298" s="410"/>
      <c r="AP298" s="30"/>
      <c r="AQ298" s="410"/>
      <c r="AR298" s="410"/>
      <c r="AS298" s="30"/>
      <c r="AT298" s="410"/>
      <c r="AU298" s="410"/>
      <c r="AV298" s="30"/>
      <c r="AW298" s="410"/>
      <c r="AX298" s="410"/>
      <c r="AY298" s="30"/>
      <c r="AZ298" s="410"/>
      <c r="BA298" s="410"/>
      <c r="BB298" s="30"/>
      <c r="BC298" s="410"/>
      <c r="BD298" s="410"/>
      <c r="BE298" s="30"/>
      <c r="BF298" s="410"/>
      <c r="BG298" s="410"/>
      <c r="BH298" s="30"/>
      <c r="BI298" s="410"/>
      <c r="BJ298" s="410"/>
      <c r="BK298" s="30"/>
      <c r="BL298" s="31"/>
      <c r="BM298" s="31"/>
      <c r="BN298" s="31"/>
      <c r="BO298" s="31"/>
      <c r="BP298" s="31"/>
      <c r="BQ298" s="31"/>
      <c r="BR298" s="31"/>
      <c r="BS298" s="57"/>
      <c r="BT298" s="57"/>
      <c r="BU298" s="57"/>
      <c r="BV298" s="57"/>
      <c r="BW298" s="57"/>
      <c r="BX298" s="57"/>
      <c r="BY298" s="57"/>
      <c r="BZ298" s="57"/>
      <c r="CA298" s="57"/>
      <c r="CB298" s="57"/>
      <c r="CC298" s="57"/>
      <c r="CD298" s="57"/>
      <c r="CE298" s="57"/>
      <c r="CF298" s="57"/>
      <c r="CG298" s="57"/>
      <c r="CH298" s="57"/>
      <c r="CI298" s="57"/>
      <c r="CJ298" s="57"/>
      <c r="CK298" s="57"/>
      <c r="CL298" s="57"/>
      <c r="CM298" s="57"/>
      <c r="CN298" s="57"/>
      <c r="CO298" s="57"/>
      <c r="CP298" s="57"/>
      <c r="CQ298" s="57"/>
      <c r="CR298" s="57"/>
      <c r="CS298" s="57"/>
      <c r="CT298" s="57"/>
      <c r="CU298" s="57"/>
      <c r="CV298" s="57"/>
      <c r="CW298" s="57"/>
      <c r="CX298" s="57"/>
      <c r="CY298" s="57"/>
      <c r="CZ298" s="57"/>
      <c r="DA298" s="57"/>
      <c r="DB298" s="57"/>
      <c r="DC298" s="57"/>
      <c r="DD298" s="57"/>
      <c r="DE298" s="57"/>
      <c r="DF298" s="57"/>
      <c r="DG298" s="57"/>
      <c r="DH298" s="57"/>
      <c r="DI298" s="57"/>
      <c r="DJ298" s="57"/>
      <c r="DK298" s="57"/>
      <c r="DL298" s="57"/>
      <c r="DM298" s="57"/>
      <c r="DN298" s="57"/>
      <c r="DO298" s="57"/>
      <c r="DP298" s="57"/>
      <c r="DQ298" s="57"/>
      <c r="DR298" s="57"/>
      <c r="DS298" s="57"/>
      <c r="DT298" s="57"/>
      <c r="DU298" s="57"/>
      <c r="DV298" s="57"/>
      <c r="DW298" s="57"/>
      <c r="DX298" s="57"/>
      <c r="DY298" s="57"/>
      <c r="DZ298" s="57"/>
      <c r="EA298" s="57"/>
      <c r="EB298" s="57"/>
      <c r="EC298" s="57"/>
      <c r="ED298" s="57"/>
      <c r="EE298" s="57"/>
      <c r="EF298" s="57"/>
      <c r="EG298" s="57"/>
      <c r="EH298" s="57"/>
      <c r="EI298" s="57"/>
      <c r="EJ298" s="57"/>
      <c r="EK298" s="57"/>
      <c r="EL298" s="57"/>
      <c r="EM298" s="57"/>
      <c r="EN298" s="57"/>
      <c r="EO298" s="57"/>
      <c r="EP298" s="57"/>
      <c r="EQ298" s="57"/>
      <c r="ER298" s="57"/>
      <c r="ES298" s="57"/>
      <c r="ET298" s="57"/>
      <c r="EU298" s="57"/>
      <c r="EV298" s="57"/>
      <c r="EW298" s="57"/>
      <c r="EX298" s="57"/>
      <c r="EY298" s="57"/>
      <c r="EZ298" s="57"/>
      <c r="FA298" s="57"/>
      <c r="FB298" s="57"/>
      <c r="FC298" s="57"/>
      <c r="FD298" s="57"/>
      <c r="FE298" s="57"/>
      <c r="FF298" s="57"/>
      <c r="FG298" s="57"/>
      <c r="FH298" s="57"/>
      <c r="FI298" s="57"/>
      <c r="FJ298" s="57"/>
      <c r="FK298" s="57"/>
      <c r="FL298" s="57"/>
      <c r="FM298" s="57"/>
      <c r="FN298" s="57"/>
      <c r="FO298" s="57"/>
      <c r="FP298" s="57"/>
      <c r="FQ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row>
    <row r="299" spans="1:217" s="431" customFormat="1" x14ac:dyDescent="0.2">
      <c r="A299" s="429"/>
      <c r="B299" s="426"/>
      <c r="C299" s="174"/>
      <c r="D299" s="410"/>
      <c r="E299" s="410"/>
      <c r="F299" s="30"/>
      <c r="G299" s="410"/>
      <c r="H299" s="410"/>
      <c r="I299" s="30"/>
      <c r="J299" s="410"/>
      <c r="K299" s="410"/>
      <c r="L299" s="30"/>
      <c r="M299" s="410"/>
      <c r="N299" s="410"/>
      <c r="O299" s="30"/>
      <c r="P299" s="410"/>
      <c r="Q299" s="410"/>
      <c r="R299" s="30"/>
      <c r="S299" s="410"/>
      <c r="T299" s="410"/>
      <c r="U299" s="30"/>
      <c r="V299" s="410"/>
      <c r="W299" s="410"/>
      <c r="X299" s="30"/>
      <c r="Y299" s="410"/>
      <c r="Z299" s="410"/>
      <c r="AA299" s="30"/>
      <c r="AB299" s="410"/>
      <c r="AC299" s="410"/>
      <c r="AD299" s="30"/>
      <c r="AE299" s="410"/>
      <c r="AF299" s="410"/>
      <c r="AG299" s="30"/>
      <c r="AH299" s="410"/>
      <c r="AI299" s="410"/>
      <c r="AJ299" s="30"/>
      <c r="AK299" s="410"/>
      <c r="AL299" s="410"/>
      <c r="AM299" s="30"/>
      <c r="AN299" s="410"/>
      <c r="AO299" s="410"/>
      <c r="AP299" s="30"/>
      <c r="AQ299" s="410"/>
      <c r="AR299" s="410"/>
      <c r="AS299" s="30"/>
      <c r="AT299" s="410"/>
      <c r="AU299" s="410"/>
      <c r="AV299" s="30"/>
      <c r="AW299" s="410"/>
      <c r="AX299" s="410"/>
      <c r="AY299" s="30"/>
      <c r="AZ299" s="410"/>
      <c r="BA299" s="410"/>
      <c r="BB299" s="30"/>
      <c r="BC299" s="410"/>
      <c r="BD299" s="410"/>
      <c r="BE299" s="30"/>
      <c r="BF299" s="410"/>
      <c r="BG299" s="410"/>
      <c r="BH299" s="30"/>
      <c r="BI299" s="410"/>
      <c r="BJ299" s="410"/>
      <c r="BK299" s="30"/>
      <c r="BL299" s="31"/>
      <c r="BM299" s="31"/>
      <c r="BN299" s="31"/>
      <c r="BO299" s="31"/>
      <c r="BP299" s="31"/>
      <c r="BQ299" s="31"/>
      <c r="BR299" s="31"/>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c r="DD299" s="57"/>
      <c r="DE299" s="57"/>
      <c r="DF299" s="57"/>
      <c r="DG299" s="57"/>
      <c r="DH299" s="57"/>
      <c r="DI299" s="57"/>
      <c r="DJ299" s="57"/>
      <c r="DK299" s="57"/>
      <c r="DL299" s="57"/>
      <c r="DM299" s="57"/>
      <c r="DN299" s="57"/>
      <c r="DO299" s="57"/>
      <c r="DP299" s="57"/>
      <c r="DQ299" s="57"/>
      <c r="DR299" s="57"/>
      <c r="DS299" s="57"/>
      <c r="DT299" s="57"/>
      <c r="DU299" s="57"/>
      <c r="DV299" s="57"/>
      <c r="DW299" s="57"/>
      <c r="DX299" s="57"/>
      <c r="DY299" s="57"/>
      <c r="DZ299" s="57"/>
      <c r="EA299" s="57"/>
      <c r="EB299" s="57"/>
      <c r="EC299" s="57"/>
      <c r="ED299" s="57"/>
      <c r="EE299" s="57"/>
      <c r="EF299" s="57"/>
      <c r="EG299" s="57"/>
      <c r="EH299" s="57"/>
      <c r="EI299" s="57"/>
      <c r="EJ299" s="57"/>
      <c r="EK299" s="57"/>
      <c r="EL299" s="57"/>
      <c r="EM299" s="57"/>
      <c r="EN299" s="57"/>
      <c r="EO299" s="57"/>
      <c r="EP299" s="57"/>
      <c r="EQ299" s="57"/>
      <c r="ER299" s="57"/>
      <c r="ES299" s="57"/>
      <c r="ET299" s="57"/>
      <c r="EU299" s="57"/>
      <c r="EV299" s="57"/>
      <c r="EW299" s="57"/>
      <c r="EX299" s="57"/>
      <c r="EY299" s="57"/>
      <c r="EZ299" s="57"/>
      <c r="FA299" s="57"/>
      <c r="FB299" s="57"/>
      <c r="FC299" s="57"/>
      <c r="FD299" s="57"/>
      <c r="FE299" s="57"/>
      <c r="FF299" s="57"/>
      <c r="FG299" s="57"/>
      <c r="FH299" s="57"/>
      <c r="FI299" s="57"/>
      <c r="FJ299" s="57"/>
      <c r="FK299" s="57"/>
      <c r="FL299" s="57"/>
      <c r="FM299" s="57"/>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row>
    <row r="300" spans="1:217" s="431" customFormat="1" x14ac:dyDescent="0.2">
      <c r="A300" s="429"/>
      <c r="B300" s="426"/>
      <c r="C300" s="174"/>
      <c r="D300" s="410"/>
      <c r="E300" s="410"/>
      <c r="F300" s="30"/>
      <c r="G300" s="410"/>
      <c r="H300" s="410"/>
      <c r="I300" s="30"/>
      <c r="J300" s="410"/>
      <c r="K300" s="410"/>
      <c r="L300" s="30"/>
      <c r="M300" s="410"/>
      <c r="N300" s="410"/>
      <c r="O300" s="30"/>
      <c r="P300" s="410"/>
      <c r="Q300" s="410"/>
      <c r="R300" s="30"/>
      <c r="S300" s="410"/>
      <c r="T300" s="410"/>
      <c r="U300" s="30"/>
      <c r="V300" s="410"/>
      <c r="W300" s="410"/>
      <c r="X300" s="30"/>
      <c r="Y300" s="410"/>
      <c r="Z300" s="410"/>
      <c r="AA300" s="30"/>
      <c r="AB300" s="410"/>
      <c r="AC300" s="410"/>
      <c r="AD300" s="30"/>
      <c r="AE300" s="410"/>
      <c r="AF300" s="410"/>
      <c r="AG300" s="30"/>
      <c r="AH300" s="410"/>
      <c r="AI300" s="410"/>
      <c r="AJ300" s="30"/>
      <c r="AK300" s="410"/>
      <c r="AL300" s="410"/>
      <c r="AM300" s="30"/>
      <c r="AN300" s="410"/>
      <c r="AO300" s="410"/>
      <c r="AP300" s="30"/>
      <c r="AQ300" s="410"/>
      <c r="AR300" s="410"/>
      <c r="AS300" s="30"/>
      <c r="AT300" s="410"/>
      <c r="AU300" s="410"/>
      <c r="AV300" s="30"/>
      <c r="AW300" s="410"/>
      <c r="AX300" s="410"/>
      <c r="AY300" s="30"/>
      <c r="AZ300" s="410"/>
      <c r="BA300" s="410"/>
      <c r="BB300" s="30"/>
      <c r="BC300" s="410"/>
      <c r="BD300" s="410"/>
      <c r="BE300" s="30"/>
      <c r="BF300" s="410"/>
      <c r="BG300" s="410"/>
      <c r="BH300" s="30"/>
      <c r="BI300" s="410"/>
      <c r="BJ300" s="410"/>
      <c r="BK300" s="30"/>
      <c r="BL300" s="31"/>
      <c r="BM300" s="31"/>
      <c r="BN300" s="31"/>
      <c r="BO300" s="31"/>
      <c r="BP300" s="31"/>
      <c r="BQ300" s="31"/>
      <c r="BR300" s="31"/>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c r="DD300" s="57"/>
      <c r="DE300" s="57"/>
      <c r="DF300" s="57"/>
      <c r="DG300" s="57"/>
      <c r="DH300" s="57"/>
      <c r="DI300" s="57"/>
      <c r="DJ300" s="57"/>
      <c r="DK300" s="57"/>
      <c r="DL300" s="57"/>
      <c r="DM300" s="57"/>
      <c r="DN300" s="57"/>
      <c r="DO300" s="57"/>
      <c r="DP300" s="57"/>
      <c r="DQ300" s="57"/>
      <c r="DR300" s="57"/>
      <c r="DS300" s="57"/>
      <c r="DT300" s="57"/>
      <c r="DU300" s="57"/>
      <c r="DV300" s="57"/>
      <c r="DW300" s="57"/>
      <c r="DX300" s="57"/>
      <c r="DY300" s="57"/>
      <c r="DZ300" s="57"/>
      <c r="EA300" s="57"/>
      <c r="EB300" s="57"/>
      <c r="EC300" s="57"/>
      <c r="ED300" s="57"/>
      <c r="EE300" s="57"/>
      <c r="EF300" s="57"/>
      <c r="EG300" s="57"/>
      <c r="EH300" s="57"/>
      <c r="EI300" s="57"/>
      <c r="EJ300" s="57"/>
      <c r="EK300" s="57"/>
      <c r="EL300" s="57"/>
      <c r="EM300" s="57"/>
      <c r="EN300" s="57"/>
      <c r="EO300" s="57"/>
      <c r="EP300" s="57"/>
      <c r="EQ300" s="57"/>
      <c r="ER300" s="57"/>
      <c r="ES300" s="57"/>
      <c r="ET300" s="57"/>
      <c r="EU300" s="57"/>
      <c r="EV300" s="57"/>
      <c r="EW300" s="57"/>
      <c r="EX300" s="57"/>
      <c r="EY300" s="57"/>
      <c r="EZ300" s="57"/>
      <c r="FA300" s="57"/>
      <c r="FB300" s="57"/>
      <c r="FC300" s="57"/>
      <c r="FD300" s="57"/>
      <c r="FE300" s="57"/>
      <c r="FF300" s="57"/>
      <c r="FG300" s="57"/>
      <c r="FH300" s="57"/>
      <c r="FI300" s="57"/>
      <c r="FJ300" s="57"/>
      <c r="FK300" s="57"/>
      <c r="FL300" s="57"/>
      <c r="FM300" s="57"/>
      <c r="FN300" s="57"/>
      <c r="FO300" s="57"/>
      <c r="FP300" s="57"/>
      <c r="FQ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row>
    <row r="301" spans="1:217" s="431" customFormat="1" x14ac:dyDescent="0.2">
      <c r="A301" s="429"/>
      <c r="B301" s="426"/>
      <c r="C301" s="174"/>
      <c r="D301" s="410"/>
      <c r="E301" s="410"/>
      <c r="F301" s="30"/>
      <c r="G301" s="410"/>
      <c r="H301" s="410"/>
      <c r="I301" s="30"/>
      <c r="J301" s="410"/>
      <c r="K301" s="410"/>
      <c r="L301" s="30"/>
      <c r="M301" s="410"/>
      <c r="N301" s="410"/>
      <c r="O301" s="30"/>
      <c r="P301" s="410"/>
      <c r="Q301" s="410"/>
      <c r="R301" s="30"/>
      <c r="S301" s="410"/>
      <c r="T301" s="410"/>
      <c r="U301" s="30"/>
      <c r="V301" s="410"/>
      <c r="W301" s="410"/>
      <c r="X301" s="30"/>
      <c r="Y301" s="410"/>
      <c r="Z301" s="410"/>
      <c r="AA301" s="30"/>
      <c r="AB301" s="410"/>
      <c r="AC301" s="410"/>
      <c r="AD301" s="30"/>
      <c r="AE301" s="410"/>
      <c r="AF301" s="410"/>
      <c r="AG301" s="30"/>
      <c r="AH301" s="410"/>
      <c r="AI301" s="410"/>
      <c r="AJ301" s="30"/>
      <c r="AK301" s="410"/>
      <c r="AL301" s="410"/>
      <c r="AM301" s="30"/>
      <c r="AN301" s="410"/>
      <c r="AO301" s="410"/>
      <c r="AP301" s="30"/>
      <c r="AQ301" s="410"/>
      <c r="AR301" s="410"/>
      <c r="AS301" s="30"/>
      <c r="AT301" s="410"/>
      <c r="AU301" s="410"/>
      <c r="AV301" s="30"/>
      <c r="AW301" s="410"/>
      <c r="AX301" s="410"/>
      <c r="AY301" s="30"/>
      <c r="AZ301" s="410"/>
      <c r="BA301" s="410"/>
      <c r="BB301" s="30"/>
      <c r="BC301" s="410"/>
      <c r="BD301" s="410"/>
      <c r="BE301" s="30"/>
      <c r="BF301" s="410"/>
      <c r="BG301" s="410"/>
      <c r="BH301" s="30"/>
      <c r="BI301" s="410"/>
      <c r="BJ301" s="410"/>
      <c r="BK301" s="30"/>
      <c r="BL301" s="31"/>
      <c r="BM301" s="31"/>
      <c r="BN301" s="31"/>
      <c r="BO301" s="31"/>
      <c r="BP301" s="31"/>
      <c r="BQ301" s="31"/>
      <c r="BR301" s="31"/>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c r="DG301" s="57"/>
      <c r="DH301" s="57"/>
      <c r="DI301" s="57"/>
      <c r="DJ301" s="57"/>
      <c r="DK301" s="57"/>
      <c r="DL301" s="57"/>
      <c r="DM301" s="57"/>
      <c r="DN301" s="57"/>
      <c r="DO301" s="57"/>
      <c r="DP301" s="57"/>
      <c r="DQ301" s="57"/>
      <c r="DR301" s="57"/>
      <c r="DS301" s="57"/>
      <c r="DT301" s="57"/>
      <c r="DU301" s="57"/>
      <c r="DV301" s="57"/>
      <c r="DW301" s="57"/>
      <c r="DX301" s="57"/>
      <c r="DY301" s="57"/>
      <c r="DZ301" s="57"/>
      <c r="EA301" s="57"/>
      <c r="EB301" s="57"/>
      <c r="EC301" s="57"/>
      <c r="ED301" s="57"/>
      <c r="EE301" s="57"/>
      <c r="EF301" s="57"/>
      <c r="EG301" s="57"/>
      <c r="EH301" s="57"/>
      <c r="EI301" s="57"/>
      <c r="EJ301" s="57"/>
      <c r="EK301" s="57"/>
      <c r="EL301" s="57"/>
      <c r="EM301" s="57"/>
      <c r="EN301" s="57"/>
      <c r="EO301" s="57"/>
      <c r="EP301" s="57"/>
      <c r="EQ301" s="57"/>
      <c r="ER301" s="57"/>
      <c r="ES301" s="57"/>
      <c r="ET301" s="57"/>
      <c r="EU301" s="57"/>
      <c r="EV301" s="57"/>
      <c r="EW301" s="57"/>
      <c r="EX301" s="57"/>
      <c r="EY301" s="57"/>
      <c r="EZ301" s="57"/>
      <c r="FA301" s="57"/>
      <c r="FB301" s="57"/>
      <c r="FC301" s="57"/>
      <c r="FD301" s="57"/>
      <c r="FE301" s="57"/>
      <c r="FF301" s="57"/>
      <c r="FG301" s="57"/>
      <c r="FH301" s="57"/>
      <c r="FI301" s="57"/>
      <c r="FJ301" s="57"/>
      <c r="FK301" s="57"/>
      <c r="FL301" s="57"/>
      <c r="FM301" s="57"/>
      <c r="FN301" s="57"/>
      <c r="FO301" s="57"/>
      <c r="FP301" s="57"/>
      <c r="FQ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row>
    <row r="302" spans="1:217" s="431" customFormat="1" x14ac:dyDescent="0.2">
      <c r="A302" s="429"/>
      <c r="B302" s="426"/>
      <c r="C302" s="174"/>
      <c r="D302" s="410"/>
      <c r="E302" s="410"/>
      <c r="F302" s="30"/>
      <c r="G302" s="410"/>
      <c r="H302" s="410"/>
      <c r="I302" s="30"/>
      <c r="J302" s="410"/>
      <c r="K302" s="410"/>
      <c r="L302" s="30"/>
      <c r="M302" s="410"/>
      <c r="N302" s="410"/>
      <c r="O302" s="30"/>
      <c r="P302" s="410"/>
      <c r="Q302" s="410"/>
      <c r="R302" s="30"/>
      <c r="S302" s="410"/>
      <c r="T302" s="410"/>
      <c r="U302" s="30"/>
      <c r="V302" s="410"/>
      <c r="W302" s="410"/>
      <c r="X302" s="30"/>
      <c r="Y302" s="410"/>
      <c r="Z302" s="410"/>
      <c r="AA302" s="30"/>
      <c r="AB302" s="410"/>
      <c r="AC302" s="410"/>
      <c r="AD302" s="30"/>
      <c r="AE302" s="410"/>
      <c r="AF302" s="410"/>
      <c r="AG302" s="30"/>
      <c r="AH302" s="410"/>
      <c r="AI302" s="410"/>
      <c r="AJ302" s="30"/>
      <c r="AK302" s="410"/>
      <c r="AL302" s="410"/>
      <c r="AM302" s="30"/>
      <c r="AN302" s="410"/>
      <c r="AO302" s="410"/>
      <c r="AP302" s="30"/>
      <c r="AQ302" s="410"/>
      <c r="AR302" s="410"/>
      <c r="AS302" s="30"/>
      <c r="AT302" s="410"/>
      <c r="AU302" s="410"/>
      <c r="AV302" s="30"/>
      <c r="AW302" s="410"/>
      <c r="AX302" s="410"/>
      <c r="AY302" s="30"/>
      <c r="AZ302" s="410"/>
      <c r="BA302" s="410"/>
      <c r="BB302" s="30"/>
      <c r="BC302" s="410"/>
      <c r="BD302" s="410"/>
      <c r="BE302" s="30"/>
      <c r="BF302" s="410"/>
      <c r="BG302" s="410"/>
      <c r="BH302" s="30"/>
      <c r="BI302" s="410"/>
      <c r="BJ302" s="410"/>
      <c r="BK302" s="30"/>
      <c r="BL302" s="31"/>
      <c r="BM302" s="31"/>
      <c r="BN302" s="31"/>
      <c r="BO302" s="31"/>
      <c r="BP302" s="31"/>
      <c r="BQ302" s="31"/>
      <c r="BR302" s="31"/>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c r="DD302" s="57"/>
      <c r="DE302" s="57"/>
      <c r="DF302" s="57"/>
      <c r="DG302" s="57"/>
      <c r="DH302" s="57"/>
      <c r="DI302" s="57"/>
      <c r="DJ302" s="57"/>
      <c r="DK302" s="57"/>
      <c r="DL302" s="57"/>
      <c r="DM302" s="57"/>
      <c r="DN302" s="57"/>
      <c r="DO302" s="57"/>
      <c r="DP302" s="57"/>
      <c r="DQ302" s="57"/>
      <c r="DR302" s="57"/>
      <c r="DS302" s="57"/>
      <c r="DT302" s="57"/>
      <c r="DU302" s="57"/>
      <c r="DV302" s="57"/>
      <c r="DW302" s="57"/>
      <c r="DX302" s="57"/>
      <c r="DY302" s="57"/>
      <c r="DZ302" s="57"/>
      <c r="EA302" s="57"/>
      <c r="EB302" s="57"/>
      <c r="EC302" s="57"/>
      <c r="ED302" s="57"/>
      <c r="EE302" s="57"/>
      <c r="EF302" s="57"/>
      <c r="EG302" s="57"/>
      <c r="EH302" s="57"/>
      <c r="EI302" s="57"/>
      <c r="EJ302" s="57"/>
      <c r="EK302" s="57"/>
      <c r="EL302" s="57"/>
      <c r="EM302" s="57"/>
      <c r="EN302" s="57"/>
      <c r="EO302" s="57"/>
      <c r="EP302" s="57"/>
      <c r="EQ302" s="57"/>
      <c r="ER302" s="57"/>
      <c r="ES302" s="57"/>
      <c r="ET302" s="57"/>
      <c r="EU302" s="57"/>
      <c r="EV302" s="57"/>
      <c r="EW302" s="57"/>
      <c r="EX302" s="57"/>
      <c r="EY302" s="57"/>
      <c r="EZ302" s="57"/>
      <c r="FA302" s="57"/>
      <c r="FB302" s="57"/>
      <c r="FC302" s="57"/>
      <c r="FD302" s="57"/>
      <c r="FE302" s="57"/>
      <c r="FF302" s="57"/>
      <c r="FG302" s="57"/>
      <c r="FH302" s="57"/>
      <c r="FI302" s="57"/>
      <c r="FJ302" s="57"/>
      <c r="FK302" s="57"/>
      <c r="FL302" s="57"/>
      <c r="FM302" s="57"/>
      <c r="FN302" s="57"/>
      <c r="FO302" s="57"/>
      <c r="FP302" s="57"/>
      <c r="FQ302" s="57"/>
      <c r="FR302" s="57"/>
      <c r="FS302" s="57"/>
      <c r="FT302" s="57"/>
      <c r="FU302" s="57"/>
      <c r="FV302" s="57"/>
      <c r="FW302" s="57"/>
      <c r="FX302" s="57"/>
      <c r="FY302" s="57"/>
      <c r="FZ302" s="57"/>
      <c r="GA302" s="57"/>
      <c r="GB302" s="57"/>
      <c r="GC302" s="57"/>
      <c r="GD302" s="57"/>
      <c r="GE302" s="57"/>
      <c r="GF302" s="57"/>
      <c r="GG302" s="57"/>
      <c r="GH302" s="57"/>
      <c r="GI302" s="57"/>
      <c r="GJ302" s="57"/>
      <c r="GK302" s="57"/>
      <c r="GL302" s="57"/>
      <c r="GM302" s="57"/>
      <c r="GN302" s="57"/>
      <c r="GO302" s="57"/>
      <c r="GP302" s="57"/>
      <c r="GQ302" s="57"/>
      <c r="GR302" s="57"/>
      <c r="GS302" s="57"/>
      <c r="GT302" s="57"/>
      <c r="GU302" s="57"/>
      <c r="GV302" s="57"/>
      <c r="GW302" s="57"/>
      <c r="GX302" s="57"/>
      <c r="GY302" s="57"/>
      <c r="GZ302" s="57"/>
      <c r="HA302" s="57"/>
      <c r="HB302" s="57"/>
      <c r="HC302" s="57"/>
      <c r="HD302" s="57"/>
      <c r="HE302" s="57"/>
      <c r="HF302" s="57"/>
      <c r="HG302" s="57"/>
      <c r="HH302" s="57"/>
      <c r="HI302" s="57"/>
    </row>
    <row r="303" spans="1:217" s="431" customFormat="1" x14ac:dyDescent="0.2">
      <c r="A303" s="429"/>
      <c r="B303" s="426"/>
      <c r="C303" s="174"/>
      <c r="D303" s="410"/>
      <c r="E303" s="410"/>
      <c r="F303" s="30"/>
      <c r="G303" s="410"/>
      <c r="H303" s="410"/>
      <c r="I303" s="30"/>
      <c r="J303" s="410"/>
      <c r="K303" s="410"/>
      <c r="L303" s="30"/>
      <c r="M303" s="410"/>
      <c r="N303" s="410"/>
      <c r="O303" s="30"/>
      <c r="P303" s="410"/>
      <c r="Q303" s="410"/>
      <c r="R303" s="30"/>
      <c r="S303" s="410"/>
      <c r="T303" s="410"/>
      <c r="U303" s="30"/>
      <c r="V303" s="410"/>
      <c r="W303" s="410"/>
      <c r="X303" s="30"/>
      <c r="Y303" s="410"/>
      <c r="Z303" s="410"/>
      <c r="AA303" s="30"/>
      <c r="AB303" s="410"/>
      <c r="AC303" s="410"/>
      <c r="AD303" s="30"/>
      <c r="AE303" s="410"/>
      <c r="AF303" s="410"/>
      <c r="AG303" s="30"/>
      <c r="AH303" s="410"/>
      <c r="AI303" s="410"/>
      <c r="AJ303" s="30"/>
      <c r="AK303" s="410"/>
      <c r="AL303" s="410"/>
      <c r="AM303" s="30"/>
      <c r="AN303" s="410"/>
      <c r="AO303" s="410"/>
      <c r="AP303" s="30"/>
      <c r="AQ303" s="410"/>
      <c r="AR303" s="410"/>
      <c r="AS303" s="30"/>
      <c r="AT303" s="410"/>
      <c r="AU303" s="410"/>
      <c r="AV303" s="30"/>
      <c r="AW303" s="410"/>
      <c r="AX303" s="410"/>
      <c r="AY303" s="30"/>
      <c r="AZ303" s="410"/>
      <c r="BA303" s="410"/>
      <c r="BB303" s="30"/>
      <c r="BC303" s="410"/>
      <c r="BD303" s="410"/>
      <c r="BE303" s="30"/>
      <c r="BF303" s="410"/>
      <c r="BG303" s="410"/>
      <c r="BH303" s="30"/>
      <c r="BI303" s="410"/>
      <c r="BJ303" s="410"/>
      <c r="BK303" s="30"/>
      <c r="BL303" s="31"/>
      <c r="BM303" s="31"/>
      <c r="BN303" s="31"/>
      <c r="BO303" s="31"/>
      <c r="BP303" s="31"/>
      <c r="BQ303" s="31"/>
      <c r="BR303" s="31"/>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c r="DG303" s="57"/>
      <c r="DH303" s="57"/>
      <c r="DI303" s="57"/>
      <c r="DJ303" s="57"/>
      <c r="DK303" s="57"/>
      <c r="DL303" s="57"/>
      <c r="DM303" s="57"/>
      <c r="DN303" s="57"/>
      <c r="DO303" s="57"/>
      <c r="DP303" s="57"/>
      <c r="DQ303" s="57"/>
      <c r="DR303" s="57"/>
      <c r="DS303" s="57"/>
      <c r="DT303" s="57"/>
      <c r="DU303" s="57"/>
      <c r="DV303" s="57"/>
      <c r="DW303" s="57"/>
      <c r="DX303" s="57"/>
      <c r="DY303" s="57"/>
      <c r="DZ303" s="57"/>
      <c r="EA303" s="57"/>
      <c r="EB303" s="57"/>
      <c r="EC303" s="57"/>
      <c r="ED303" s="57"/>
      <c r="EE303" s="57"/>
      <c r="EF303" s="57"/>
      <c r="EG303" s="57"/>
      <c r="EH303" s="57"/>
      <c r="EI303" s="57"/>
      <c r="EJ303" s="57"/>
      <c r="EK303" s="57"/>
      <c r="EL303" s="57"/>
      <c r="EM303" s="57"/>
      <c r="EN303" s="57"/>
      <c r="EO303" s="57"/>
      <c r="EP303" s="57"/>
      <c r="EQ303" s="57"/>
      <c r="ER303" s="57"/>
      <c r="ES303" s="57"/>
      <c r="ET303" s="57"/>
      <c r="EU303" s="57"/>
      <c r="EV303" s="57"/>
      <c r="EW303" s="57"/>
      <c r="EX303" s="57"/>
      <c r="EY303" s="57"/>
      <c r="EZ303" s="57"/>
      <c r="FA303" s="57"/>
      <c r="FB303" s="57"/>
      <c r="FC303" s="57"/>
      <c r="FD303" s="57"/>
      <c r="FE303" s="57"/>
      <c r="FF303" s="57"/>
      <c r="FG303" s="57"/>
      <c r="FH303" s="57"/>
      <c r="FI303" s="57"/>
      <c r="FJ303" s="57"/>
      <c r="FK303" s="57"/>
      <c r="FL303" s="57"/>
      <c r="FM303" s="57"/>
      <c r="FN303" s="57"/>
      <c r="FO303" s="57"/>
      <c r="FP303" s="57"/>
      <c r="FQ303" s="57"/>
      <c r="FR303" s="57"/>
      <c r="FS303" s="57"/>
      <c r="FT303" s="57"/>
      <c r="FU303" s="57"/>
      <c r="FV303" s="57"/>
      <c r="FW303" s="57"/>
      <c r="FX303" s="57"/>
      <c r="FY303" s="57"/>
      <c r="FZ303" s="57"/>
      <c r="GA303" s="57"/>
      <c r="GB303" s="57"/>
      <c r="GC303" s="57"/>
      <c r="GD303" s="57"/>
      <c r="GE303" s="57"/>
      <c r="GF303" s="57"/>
      <c r="GG303" s="57"/>
      <c r="GH303" s="57"/>
      <c r="GI303" s="57"/>
      <c r="GJ303" s="57"/>
      <c r="GK303" s="57"/>
      <c r="GL303" s="57"/>
      <c r="GM303" s="57"/>
      <c r="GN303" s="57"/>
      <c r="GO303" s="57"/>
      <c r="GP303" s="57"/>
      <c r="GQ303" s="57"/>
      <c r="GR303" s="57"/>
      <c r="GS303" s="57"/>
      <c r="GT303" s="57"/>
      <c r="GU303" s="57"/>
      <c r="GV303" s="57"/>
      <c r="GW303" s="57"/>
      <c r="GX303" s="57"/>
      <c r="GY303" s="57"/>
      <c r="GZ303" s="57"/>
      <c r="HA303" s="57"/>
      <c r="HB303" s="57"/>
      <c r="HC303" s="57"/>
      <c r="HD303" s="57"/>
      <c r="HE303" s="57"/>
      <c r="HF303" s="57"/>
      <c r="HG303" s="57"/>
      <c r="HH303" s="57"/>
      <c r="HI303" s="57"/>
    </row>
    <row r="304" spans="1:217" s="431" customFormat="1" x14ac:dyDescent="0.2">
      <c r="A304" s="429"/>
      <c r="B304" s="426"/>
      <c r="C304" s="174"/>
      <c r="D304" s="410"/>
      <c r="E304" s="410"/>
      <c r="F304" s="30"/>
      <c r="G304" s="410"/>
      <c r="H304" s="410"/>
      <c r="I304" s="30"/>
      <c r="J304" s="410"/>
      <c r="K304" s="410"/>
      <c r="L304" s="30"/>
      <c r="M304" s="410"/>
      <c r="N304" s="410"/>
      <c r="O304" s="30"/>
      <c r="P304" s="410"/>
      <c r="Q304" s="410"/>
      <c r="R304" s="30"/>
      <c r="S304" s="410"/>
      <c r="T304" s="410"/>
      <c r="U304" s="30"/>
      <c r="V304" s="410"/>
      <c r="W304" s="410"/>
      <c r="X304" s="30"/>
      <c r="Y304" s="410"/>
      <c r="Z304" s="410"/>
      <c r="AA304" s="30"/>
      <c r="AB304" s="410"/>
      <c r="AC304" s="410"/>
      <c r="AD304" s="30"/>
      <c r="AE304" s="410"/>
      <c r="AF304" s="410"/>
      <c r="AG304" s="30"/>
      <c r="AH304" s="410"/>
      <c r="AI304" s="410"/>
      <c r="AJ304" s="30"/>
      <c r="AK304" s="410"/>
      <c r="AL304" s="410"/>
      <c r="AM304" s="30"/>
      <c r="AN304" s="410"/>
      <c r="AO304" s="410"/>
      <c r="AP304" s="30"/>
      <c r="AQ304" s="410"/>
      <c r="AR304" s="410"/>
      <c r="AS304" s="30"/>
      <c r="AT304" s="410"/>
      <c r="AU304" s="410"/>
      <c r="AV304" s="30"/>
      <c r="AW304" s="410"/>
      <c r="AX304" s="410"/>
      <c r="AY304" s="30"/>
      <c r="AZ304" s="410"/>
      <c r="BA304" s="410"/>
      <c r="BB304" s="30"/>
      <c r="BC304" s="410"/>
      <c r="BD304" s="410"/>
      <c r="BE304" s="30"/>
      <c r="BF304" s="410"/>
      <c r="BG304" s="410"/>
      <c r="BH304" s="30"/>
      <c r="BI304" s="410"/>
      <c r="BJ304" s="410"/>
      <c r="BK304" s="30"/>
      <c r="BL304" s="31"/>
      <c r="BM304" s="31"/>
      <c r="BN304" s="31"/>
      <c r="BO304" s="31"/>
      <c r="BP304" s="31"/>
      <c r="BQ304" s="31"/>
      <c r="BR304" s="31"/>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c r="DD304" s="57"/>
      <c r="DE304" s="57"/>
      <c r="DF304" s="57"/>
      <c r="DG304" s="57"/>
      <c r="DH304" s="57"/>
      <c r="DI304" s="57"/>
      <c r="DJ304" s="57"/>
      <c r="DK304" s="57"/>
      <c r="DL304" s="57"/>
      <c r="DM304" s="57"/>
      <c r="DN304" s="57"/>
      <c r="DO304" s="57"/>
      <c r="DP304" s="57"/>
      <c r="DQ304" s="57"/>
      <c r="DR304" s="57"/>
      <c r="DS304" s="57"/>
      <c r="DT304" s="57"/>
      <c r="DU304" s="57"/>
      <c r="DV304" s="57"/>
      <c r="DW304" s="57"/>
      <c r="DX304" s="57"/>
      <c r="DY304" s="57"/>
      <c r="DZ304" s="57"/>
      <c r="EA304" s="57"/>
      <c r="EB304" s="57"/>
      <c r="EC304" s="57"/>
      <c r="ED304" s="57"/>
      <c r="EE304" s="57"/>
      <c r="EF304" s="57"/>
      <c r="EG304" s="57"/>
      <c r="EH304" s="57"/>
      <c r="EI304" s="57"/>
      <c r="EJ304" s="57"/>
      <c r="EK304" s="57"/>
      <c r="EL304" s="57"/>
      <c r="EM304" s="57"/>
      <c r="EN304" s="57"/>
      <c r="EO304" s="57"/>
      <c r="EP304" s="57"/>
      <c r="EQ304" s="57"/>
      <c r="ER304" s="57"/>
      <c r="ES304" s="57"/>
      <c r="ET304" s="57"/>
      <c r="EU304" s="57"/>
      <c r="EV304" s="57"/>
      <c r="EW304" s="57"/>
      <c r="EX304" s="57"/>
      <c r="EY304" s="57"/>
      <c r="EZ304" s="57"/>
      <c r="FA304" s="57"/>
      <c r="FB304" s="57"/>
      <c r="FC304" s="57"/>
      <c r="FD304" s="57"/>
      <c r="FE304" s="57"/>
      <c r="FF304" s="57"/>
      <c r="FG304" s="57"/>
      <c r="FH304" s="57"/>
      <c r="FI304" s="57"/>
      <c r="FJ304" s="57"/>
      <c r="FK304" s="57"/>
      <c r="FL304" s="57"/>
      <c r="FM304" s="57"/>
      <c r="FN304" s="57"/>
      <c r="FO304" s="57"/>
      <c r="FP304" s="57"/>
      <c r="FQ304" s="57"/>
      <c r="FR304" s="57"/>
      <c r="FS304" s="57"/>
      <c r="FT304" s="57"/>
      <c r="FU304" s="57"/>
      <c r="FV304" s="57"/>
      <c r="FW304" s="57"/>
      <c r="FX304" s="57"/>
      <c r="FY304" s="57"/>
      <c r="FZ304" s="57"/>
      <c r="GA304" s="57"/>
      <c r="GB304" s="57"/>
      <c r="GC304" s="57"/>
      <c r="GD304" s="57"/>
      <c r="GE304" s="57"/>
      <c r="GF304" s="57"/>
      <c r="GG304" s="57"/>
      <c r="GH304" s="57"/>
      <c r="GI304" s="57"/>
      <c r="GJ304" s="57"/>
      <c r="GK304" s="57"/>
      <c r="GL304" s="57"/>
      <c r="GM304" s="57"/>
      <c r="GN304" s="57"/>
      <c r="GO304" s="57"/>
      <c r="GP304" s="57"/>
      <c r="GQ304" s="57"/>
      <c r="GR304" s="57"/>
      <c r="GS304" s="57"/>
      <c r="GT304" s="57"/>
      <c r="GU304" s="57"/>
      <c r="GV304" s="57"/>
      <c r="GW304" s="57"/>
      <c r="GX304" s="57"/>
      <c r="GY304" s="57"/>
      <c r="GZ304" s="57"/>
      <c r="HA304" s="57"/>
      <c r="HB304" s="57"/>
      <c r="HC304" s="57"/>
      <c r="HD304" s="57"/>
      <c r="HE304" s="57"/>
      <c r="HF304" s="57"/>
      <c r="HG304" s="57"/>
      <c r="HH304" s="57"/>
      <c r="HI304" s="57"/>
    </row>
    <row r="305" spans="1:217" s="431" customFormat="1" x14ac:dyDescent="0.2">
      <c r="A305" s="429"/>
      <c r="B305" s="426"/>
      <c r="C305" s="174"/>
      <c r="D305" s="410"/>
      <c r="E305" s="410"/>
      <c r="F305" s="30"/>
      <c r="G305" s="410"/>
      <c r="H305" s="410"/>
      <c r="I305" s="30"/>
      <c r="J305" s="410"/>
      <c r="K305" s="410"/>
      <c r="L305" s="30"/>
      <c r="M305" s="410"/>
      <c r="N305" s="410"/>
      <c r="O305" s="30"/>
      <c r="P305" s="410"/>
      <c r="Q305" s="410"/>
      <c r="R305" s="30"/>
      <c r="S305" s="410"/>
      <c r="T305" s="410"/>
      <c r="U305" s="30"/>
      <c r="V305" s="410"/>
      <c r="W305" s="410"/>
      <c r="X305" s="30"/>
      <c r="Y305" s="410"/>
      <c r="Z305" s="410"/>
      <c r="AA305" s="30"/>
      <c r="AB305" s="410"/>
      <c r="AC305" s="410"/>
      <c r="AD305" s="30"/>
      <c r="AE305" s="410"/>
      <c r="AF305" s="410"/>
      <c r="AG305" s="30"/>
      <c r="AH305" s="410"/>
      <c r="AI305" s="410"/>
      <c r="AJ305" s="30"/>
      <c r="AK305" s="410"/>
      <c r="AL305" s="410"/>
      <c r="AM305" s="30"/>
      <c r="AN305" s="410"/>
      <c r="AO305" s="410"/>
      <c r="AP305" s="30"/>
      <c r="AQ305" s="410"/>
      <c r="AR305" s="410"/>
      <c r="AS305" s="30"/>
      <c r="AT305" s="410"/>
      <c r="AU305" s="410"/>
      <c r="AV305" s="30"/>
      <c r="AW305" s="410"/>
      <c r="AX305" s="410"/>
      <c r="AY305" s="30"/>
      <c r="AZ305" s="410"/>
      <c r="BA305" s="410"/>
      <c r="BB305" s="30"/>
      <c r="BC305" s="410"/>
      <c r="BD305" s="410"/>
      <c r="BE305" s="30"/>
      <c r="BF305" s="410"/>
      <c r="BG305" s="410"/>
      <c r="BH305" s="30"/>
      <c r="BI305" s="410"/>
      <c r="BJ305" s="410"/>
      <c r="BK305" s="30"/>
      <c r="BL305" s="31"/>
      <c r="BM305" s="31"/>
      <c r="BN305" s="31"/>
      <c r="BO305" s="31"/>
      <c r="BP305" s="31"/>
      <c r="BQ305" s="31"/>
      <c r="BR305" s="31"/>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c r="DG305" s="57"/>
      <c r="DH305" s="57"/>
      <c r="DI305" s="57"/>
      <c r="DJ305" s="57"/>
      <c r="DK305" s="57"/>
      <c r="DL305" s="57"/>
      <c r="DM305" s="57"/>
      <c r="DN305" s="57"/>
      <c r="DO305" s="57"/>
      <c r="DP305" s="57"/>
      <c r="DQ305" s="57"/>
      <c r="DR305" s="57"/>
      <c r="DS305" s="57"/>
      <c r="DT305" s="57"/>
      <c r="DU305" s="57"/>
      <c r="DV305" s="57"/>
      <c r="DW305" s="57"/>
      <c r="DX305" s="57"/>
      <c r="DY305" s="57"/>
      <c r="DZ305" s="57"/>
      <c r="EA305" s="57"/>
      <c r="EB305" s="57"/>
      <c r="EC305" s="57"/>
      <c r="ED305" s="57"/>
      <c r="EE305" s="57"/>
      <c r="EF305" s="57"/>
      <c r="EG305" s="57"/>
      <c r="EH305" s="57"/>
      <c r="EI305" s="57"/>
      <c r="EJ305" s="57"/>
      <c r="EK305" s="57"/>
      <c r="EL305" s="57"/>
      <c r="EM305" s="57"/>
      <c r="EN305" s="57"/>
      <c r="EO305" s="57"/>
      <c r="EP305" s="57"/>
      <c r="EQ305" s="57"/>
      <c r="ER305" s="57"/>
      <c r="ES305" s="57"/>
      <c r="ET305" s="57"/>
      <c r="EU305" s="57"/>
      <c r="EV305" s="57"/>
      <c r="EW305" s="57"/>
      <c r="EX305" s="57"/>
      <c r="EY305" s="57"/>
      <c r="EZ305" s="57"/>
      <c r="FA305" s="57"/>
      <c r="FB305" s="57"/>
      <c r="FC305" s="57"/>
      <c r="FD305" s="57"/>
      <c r="FE305" s="57"/>
      <c r="FF305" s="57"/>
      <c r="FG305" s="57"/>
      <c r="FH305" s="57"/>
      <c r="FI305" s="57"/>
      <c r="FJ305" s="57"/>
      <c r="FK305" s="57"/>
      <c r="FL305" s="57"/>
      <c r="FM305" s="57"/>
      <c r="FN305" s="57"/>
      <c r="FO305" s="57"/>
      <c r="FP305" s="57"/>
      <c r="FQ305" s="57"/>
      <c r="FR305" s="57"/>
      <c r="FS305" s="57"/>
      <c r="FT305" s="57"/>
      <c r="FU305" s="57"/>
      <c r="FV305" s="57"/>
      <c r="FW305" s="57"/>
      <c r="FX305" s="57"/>
      <c r="FY305" s="57"/>
      <c r="FZ305" s="57"/>
      <c r="GA305" s="57"/>
      <c r="GB305" s="57"/>
      <c r="GC305" s="57"/>
      <c r="GD305" s="57"/>
      <c r="GE305" s="57"/>
      <c r="GF305" s="57"/>
      <c r="GG305" s="57"/>
      <c r="GH305" s="57"/>
      <c r="GI305" s="57"/>
      <c r="GJ305" s="57"/>
      <c r="GK305" s="57"/>
      <c r="GL305" s="57"/>
      <c r="GM305" s="57"/>
      <c r="GN305" s="57"/>
      <c r="GO305" s="57"/>
      <c r="GP305" s="57"/>
      <c r="GQ305" s="57"/>
      <c r="GR305" s="57"/>
      <c r="GS305" s="57"/>
      <c r="GT305" s="57"/>
      <c r="GU305" s="57"/>
      <c r="GV305" s="57"/>
      <c r="GW305" s="57"/>
      <c r="GX305" s="57"/>
      <c r="GY305" s="57"/>
      <c r="GZ305" s="57"/>
      <c r="HA305" s="57"/>
      <c r="HB305" s="57"/>
      <c r="HC305" s="57"/>
      <c r="HD305" s="57"/>
      <c r="HE305" s="57"/>
      <c r="HF305" s="57"/>
      <c r="HG305" s="57"/>
      <c r="HH305" s="57"/>
      <c r="HI305" s="57"/>
    </row>
    <row r="306" spans="1:217" s="431" customFormat="1" x14ac:dyDescent="0.2">
      <c r="A306" s="429"/>
      <c r="B306" s="426"/>
      <c r="C306" s="174"/>
      <c r="D306" s="410"/>
      <c r="E306" s="410"/>
      <c r="F306" s="30"/>
      <c r="G306" s="410"/>
      <c r="H306" s="410"/>
      <c r="I306" s="30"/>
      <c r="J306" s="410"/>
      <c r="K306" s="410"/>
      <c r="L306" s="30"/>
      <c r="M306" s="410"/>
      <c r="N306" s="410"/>
      <c r="O306" s="30"/>
      <c r="P306" s="410"/>
      <c r="Q306" s="410"/>
      <c r="R306" s="30"/>
      <c r="S306" s="410"/>
      <c r="T306" s="410"/>
      <c r="U306" s="30"/>
      <c r="V306" s="410"/>
      <c r="W306" s="410"/>
      <c r="X306" s="30"/>
      <c r="Y306" s="410"/>
      <c r="Z306" s="410"/>
      <c r="AA306" s="30"/>
      <c r="AB306" s="410"/>
      <c r="AC306" s="410"/>
      <c r="AD306" s="30"/>
      <c r="AE306" s="410"/>
      <c r="AF306" s="410"/>
      <c r="AG306" s="30"/>
      <c r="AH306" s="410"/>
      <c r="AI306" s="410"/>
      <c r="AJ306" s="30"/>
      <c r="AK306" s="410"/>
      <c r="AL306" s="410"/>
      <c r="AM306" s="30"/>
      <c r="AN306" s="410"/>
      <c r="AO306" s="410"/>
      <c r="AP306" s="30"/>
      <c r="AQ306" s="410"/>
      <c r="AR306" s="410"/>
      <c r="AS306" s="30"/>
      <c r="AT306" s="410"/>
      <c r="AU306" s="410"/>
      <c r="AV306" s="30"/>
      <c r="AW306" s="410"/>
      <c r="AX306" s="410"/>
      <c r="AY306" s="30"/>
      <c r="AZ306" s="410"/>
      <c r="BA306" s="410"/>
      <c r="BB306" s="30"/>
      <c r="BC306" s="410"/>
      <c r="BD306" s="410"/>
      <c r="BE306" s="30"/>
      <c r="BF306" s="410"/>
      <c r="BG306" s="410"/>
      <c r="BH306" s="30"/>
      <c r="BI306" s="410"/>
      <c r="BJ306" s="410"/>
      <c r="BK306" s="30"/>
      <c r="BL306" s="31"/>
      <c r="BM306" s="31"/>
      <c r="BN306" s="31"/>
      <c r="BO306" s="31"/>
      <c r="BP306" s="31"/>
      <c r="BQ306" s="31"/>
      <c r="BR306" s="31"/>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c r="DD306" s="57"/>
      <c r="DE306" s="57"/>
      <c r="DF306" s="57"/>
      <c r="DG306" s="57"/>
      <c r="DH306" s="57"/>
      <c r="DI306" s="57"/>
      <c r="DJ306" s="57"/>
      <c r="DK306" s="57"/>
      <c r="DL306" s="57"/>
      <c r="DM306" s="57"/>
      <c r="DN306" s="57"/>
      <c r="DO306" s="57"/>
      <c r="DP306" s="57"/>
      <c r="DQ306" s="57"/>
      <c r="DR306" s="57"/>
      <c r="DS306" s="57"/>
      <c r="DT306" s="57"/>
      <c r="DU306" s="57"/>
      <c r="DV306" s="57"/>
      <c r="DW306" s="57"/>
      <c r="DX306" s="57"/>
      <c r="DY306" s="57"/>
      <c r="DZ306" s="57"/>
      <c r="EA306" s="57"/>
      <c r="EB306" s="57"/>
      <c r="EC306" s="57"/>
      <c r="ED306" s="57"/>
      <c r="EE306" s="57"/>
      <c r="EF306" s="57"/>
      <c r="EG306" s="57"/>
      <c r="EH306" s="57"/>
      <c r="EI306" s="57"/>
      <c r="EJ306" s="57"/>
      <c r="EK306" s="57"/>
      <c r="EL306" s="57"/>
      <c r="EM306" s="57"/>
      <c r="EN306" s="57"/>
      <c r="EO306" s="57"/>
      <c r="EP306" s="57"/>
      <c r="EQ306" s="57"/>
      <c r="ER306" s="57"/>
      <c r="ES306" s="57"/>
      <c r="ET306" s="57"/>
      <c r="EU306" s="57"/>
      <c r="EV306" s="57"/>
      <c r="EW306" s="57"/>
      <c r="EX306" s="57"/>
      <c r="EY306" s="57"/>
      <c r="EZ306" s="57"/>
      <c r="FA306" s="57"/>
      <c r="FB306" s="57"/>
      <c r="FC306" s="57"/>
      <c r="FD306" s="57"/>
      <c r="FE306" s="57"/>
      <c r="FF306" s="57"/>
      <c r="FG306" s="57"/>
      <c r="FH306" s="57"/>
      <c r="FI306" s="57"/>
      <c r="FJ306" s="57"/>
      <c r="FK306" s="57"/>
      <c r="FL306" s="57"/>
      <c r="FM306" s="57"/>
      <c r="FN306" s="57"/>
      <c r="FO306" s="57"/>
      <c r="FP306" s="57"/>
      <c r="FQ306" s="57"/>
      <c r="FR306" s="57"/>
      <c r="FS306" s="57"/>
      <c r="FT306" s="57"/>
      <c r="FU306" s="57"/>
      <c r="FV306" s="57"/>
      <c r="FW306" s="57"/>
      <c r="FX306" s="57"/>
      <c r="FY306" s="57"/>
      <c r="FZ306" s="57"/>
      <c r="GA306" s="57"/>
      <c r="GB306" s="57"/>
      <c r="GC306" s="57"/>
      <c r="GD306" s="57"/>
      <c r="GE306" s="57"/>
      <c r="GF306" s="57"/>
      <c r="GG306" s="57"/>
      <c r="GH306" s="57"/>
      <c r="GI306" s="57"/>
      <c r="GJ306" s="57"/>
      <c r="GK306" s="57"/>
      <c r="GL306" s="57"/>
      <c r="GM306" s="57"/>
      <c r="GN306" s="57"/>
      <c r="GO306" s="57"/>
      <c r="GP306" s="57"/>
      <c r="GQ306" s="57"/>
      <c r="GR306" s="57"/>
      <c r="GS306" s="57"/>
      <c r="GT306" s="57"/>
      <c r="GU306" s="57"/>
      <c r="GV306" s="57"/>
      <c r="GW306" s="57"/>
      <c r="GX306" s="57"/>
      <c r="GY306" s="57"/>
      <c r="GZ306" s="57"/>
      <c r="HA306" s="57"/>
      <c r="HB306" s="57"/>
      <c r="HC306" s="57"/>
      <c r="HD306" s="57"/>
      <c r="HE306" s="57"/>
      <c r="HF306" s="57"/>
      <c r="HG306" s="57"/>
      <c r="HH306" s="57"/>
      <c r="HI306" s="57"/>
    </row>
    <row r="307" spans="1:217" s="431" customFormat="1" x14ac:dyDescent="0.2">
      <c r="A307" s="429"/>
      <c r="B307" s="426"/>
      <c r="C307" s="174"/>
      <c r="D307" s="410"/>
      <c r="E307" s="410"/>
      <c r="F307" s="30"/>
      <c r="G307" s="410"/>
      <c r="H307" s="410"/>
      <c r="I307" s="30"/>
      <c r="J307" s="410"/>
      <c r="K307" s="410"/>
      <c r="L307" s="30"/>
      <c r="M307" s="410"/>
      <c r="N307" s="410"/>
      <c r="O307" s="30"/>
      <c r="P307" s="410"/>
      <c r="Q307" s="410"/>
      <c r="R307" s="30"/>
      <c r="S307" s="410"/>
      <c r="T307" s="410"/>
      <c r="U307" s="30"/>
      <c r="V307" s="410"/>
      <c r="W307" s="410"/>
      <c r="X307" s="30"/>
      <c r="Y307" s="410"/>
      <c r="Z307" s="410"/>
      <c r="AA307" s="30"/>
      <c r="AB307" s="410"/>
      <c r="AC307" s="410"/>
      <c r="AD307" s="30"/>
      <c r="AE307" s="410"/>
      <c r="AF307" s="410"/>
      <c r="AG307" s="30"/>
      <c r="AH307" s="410"/>
      <c r="AI307" s="410"/>
      <c r="AJ307" s="30"/>
      <c r="AK307" s="410"/>
      <c r="AL307" s="410"/>
      <c r="AM307" s="30"/>
      <c r="AN307" s="410"/>
      <c r="AO307" s="410"/>
      <c r="AP307" s="30"/>
      <c r="AQ307" s="410"/>
      <c r="AR307" s="410"/>
      <c r="AS307" s="30"/>
      <c r="AT307" s="410"/>
      <c r="AU307" s="410"/>
      <c r="AV307" s="30"/>
      <c r="AW307" s="410"/>
      <c r="AX307" s="410"/>
      <c r="AY307" s="30"/>
      <c r="AZ307" s="410"/>
      <c r="BA307" s="410"/>
      <c r="BB307" s="30"/>
      <c r="BC307" s="410"/>
      <c r="BD307" s="410"/>
      <c r="BE307" s="30"/>
      <c r="BF307" s="410"/>
      <c r="BG307" s="410"/>
      <c r="BH307" s="30"/>
      <c r="BI307" s="410"/>
      <c r="BJ307" s="410"/>
      <c r="BK307" s="30"/>
      <c r="BL307" s="31"/>
      <c r="BM307" s="31"/>
      <c r="BN307" s="31"/>
      <c r="BO307" s="31"/>
      <c r="BP307" s="31"/>
      <c r="BQ307" s="31"/>
      <c r="BR307" s="31"/>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7"/>
      <c r="DV307" s="57"/>
      <c r="DW307" s="57"/>
      <c r="DX307" s="57"/>
      <c r="DY307" s="57"/>
      <c r="DZ307" s="57"/>
      <c r="EA307" s="57"/>
      <c r="EB307" s="57"/>
      <c r="EC307" s="57"/>
      <c r="ED307" s="57"/>
      <c r="EE307" s="57"/>
      <c r="EF307" s="57"/>
      <c r="EG307" s="57"/>
      <c r="EH307" s="57"/>
      <c r="EI307" s="57"/>
      <c r="EJ307" s="57"/>
      <c r="EK307" s="57"/>
      <c r="EL307" s="57"/>
      <c r="EM307" s="57"/>
      <c r="EN307" s="57"/>
      <c r="EO307" s="57"/>
      <c r="EP307" s="57"/>
      <c r="EQ307" s="57"/>
      <c r="ER307" s="57"/>
      <c r="ES307" s="57"/>
      <c r="ET307" s="57"/>
      <c r="EU307" s="57"/>
      <c r="EV307" s="57"/>
      <c r="EW307" s="57"/>
      <c r="EX307" s="57"/>
      <c r="EY307" s="57"/>
      <c r="EZ307" s="57"/>
      <c r="FA307" s="57"/>
      <c r="FB307" s="57"/>
      <c r="FC307" s="57"/>
      <c r="FD307" s="57"/>
      <c r="FE307" s="57"/>
      <c r="FF307" s="57"/>
      <c r="FG307" s="57"/>
      <c r="FH307" s="57"/>
      <c r="FI307" s="57"/>
      <c r="FJ307" s="57"/>
      <c r="FK307" s="57"/>
      <c r="FL307" s="57"/>
      <c r="FM307" s="57"/>
      <c r="FN307" s="57"/>
      <c r="FO307" s="57"/>
      <c r="FP307" s="57"/>
      <c r="FQ307" s="57"/>
      <c r="FR307" s="57"/>
      <c r="FS307" s="57"/>
      <c r="FT307" s="57"/>
      <c r="FU307" s="57"/>
      <c r="FV307" s="57"/>
      <c r="FW307" s="57"/>
      <c r="FX307" s="57"/>
      <c r="FY307" s="57"/>
      <c r="FZ307" s="57"/>
      <c r="GA307" s="57"/>
      <c r="GB307" s="57"/>
      <c r="GC307" s="57"/>
      <c r="GD307" s="57"/>
      <c r="GE307" s="57"/>
      <c r="GF307" s="57"/>
      <c r="GG307" s="57"/>
      <c r="GH307" s="57"/>
      <c r="GI307" s="57"/>
      <c r="GJ307" s="57"/>
      <c r="GK307" s="57"/>
      <c r="GL307" s="57"/>
      <c r="GM307" s="57"/>
      <c r="GN307" s="57"/>
      <c r="GO307" s="57"/>
      <c r="GP307" s="57"/>
      <c r="GQ307" s="57"/>
      <c r="GR307" s="57"/>
      <c r="GS307" s="57"/>
      <c r="GT307" s="57"/>
      <c r="GU307" s="57"/>
      <c r="GV307" s="57"/>
      <c r="GW307" s="57"/>
      <c r="GX307" s="57"/>
      <c r="GY307" s="57"/>
      <c r="GZ307" s="57"/>
      <c r="HA307" s="57"/>
      <c r="HB307" s="57"/>
      <c r="HC307" s="57"/>
      <c r="HD307" s="57"/>
      <c r="HE307" s="57"/>
      <c r="HF307" s="57"/>
      <c r="HG307" s="57"/>
      <c r="HH307" s="57"/>
      <c r="HI307" s="57"/>
    </row>
    <row r="308" spans="1:217" s="431" customFormat="1" x14ac:dyDescent="0.2">
      <c r="A308" s="429"/>
      <c r="B308" s="426"/>
      <c r="C308" s="174"/>
      <c r="D308" s="410"/>
      <c r="E308" s="410"/>
      <c r="F308" s="30"/>
      <c r="G308" s="410"/>
      <c r="H308" s="410"/>
      <c r="I308" s="30"/>
      <c r="J308" s="410"/>
      <c r="K308" s="410"/>
      <c r="L308" s="30"/>
      <c r="M308" s="410"/>
      <c r="N308" s="410"/>
      <c r="O308" s="30"/>
      <c r="P308" s="410"/>
      <c r="Q308" s="410"/>
      <c r="R308" s="30"/>
      <c r="S308" s="410"/>
      <c r="T308" s="410"/>
      <c r="U308" s="30"/>
      <c r="V308" s="410"/>
      <c r="W308" s="410"/>
      <c r="X308" s="30"/>
      <c r="Y308" s="410"/>
      <c r="Z308" s="410"/>
      <c r="AA308" s="30"/>
      <c r="AB308" s="410"/>
      <c r="AC308" s="410"/>
      <c r="AD308" s="30"/>
      <c r="AE308" s="410"/>
      <c r="AF308" s="410"/>
      <c r="AG308" s="30"/>
      <c r="AH308" s="410"/>
      <c r="AI308" s="410"/>
      <c r="AJ308" s="30"/>
      <c r="AK308" s="410"/>
      <c r="AL308" s="410"/>
      <c r="AM308" s="30"/>
      <c r="AN308" s="410"/>
      <c r="AO308" s="410"/>
      <c r="AP308" s="30"/>
      <c r="AQ308" s="410"/>
      <c r="AR308" s="410"/>
      <c r="AS308" s="30"/>
      <c r="AT308" s="410"/>
      <c r="AU308" s="410"/>
      <c r="AV308" s="30"/>
      <c r="AW308" s="410"/>
      <c r="AX308" s="410"/>
      <c r="AY308" s="30"/>
      <c r="AZ308" s="410"/>
      <c r="BA308" s="410"/>
      <c r="BB308" s="30"/>
      <c r="BC308" s="410"/>
      <c r="BD308" s="410"/>
      <c r="BE308" s="30"/>
      <c r="BF308" s="410"/>
      <c r="BG308" s="410"/>
      <c r="BH308" s="30"/>
      <c r="BI308" s="410"/>
      <c r="BJ308" s="410"/>
      <c r="BK308" s="30"/>
      <c r="BL308" s="31"/>
      <c r="BM308" s="31"/>
      <c r="BN308" s="31"/>
      <c r="BO308" s="31"/>
      <c r="BP308" s="31"/>
      <c r="BQ308" s="31"/>
      <c r="BR308" s="31"/>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c r="DD308" s="57"/>
      <c r="DE308" s="57"/>
      <c r="DF308" s="57"/>
      <c r="DG308" s="57"/>
      <c r="DH308" s="57"/>
      <c r="DI308" s="57"/>
      <c r="DJ308" s="57"/>
      <c r="DK308" s="57"/>
      <c r="DL308" s="57"/>
      <c r="DM308" s="57"/>
      <c r="DN308" s="57"/>
      <c r="DO308" s="57"/>
      <c r="DP308" s="57"/>
      <c r="DQ308" s="57"/>
      <c r="DR308" s="57"/>
      <c r="DS308" s="57"/>
      <c r="DT308" s="57"/>
      <c r="DU308" s="57"/>
      <c r="DV308" s="57"/>
      <c r="DW308" s="57"/>
      <c r="DX308" s="57"/>
      <c r="DY308" s="57"/>
      <c r="DZ308" s="57"/>
      <c r="EA308" s="57"/>
      <c r="EB308" s="57"/>
      <c r="EC308" s="57"/>
      <c r="ED308" s="57"/>
      <c r="EE308" s="57"/>
      <c r="EF308" s="57"/>
      <c r="EG308" s="57"/>
      <c r="EH308" s="57"/>
      <c r="EI308" s="57"/>
      <c r="EJ308" s="57"/>
      <c r="EK308" s="57"/>
      <c r="EL308" s="57"/>
      <c r="EM308" s="57"/>
      <c r="EN308" s="57"/>
      <c r="EO308" s="57"/>
      <c r="EP308" s="57"/>
      <c r="EQ308" s="57"/>
      <c r="ER308" s="57"/>
      <c r="ES308" s="57"/>
      <c r="ET308" s="57"/>
      <c r="EU308" s="57"/>
      <c r="EV308" s="57"/>
      <c r="EW308" s="57"/>
      <c r="EX308" s="57"/>
      <c r="EY308" s="57"/>
      <c r="EZ308" s="57"/>
      <c r="FA308" s="57"/>
      <c r="FB308" s="57"/>
      <c r="FC308" s="57"/>
      <c r="FD308" s="57"/>
      <c r="FE308" s="57"/>
      <c r="FF308" s="57"/>
      <c r="FG308" s="57"/>
      <c r="FH308" s="57"/>
      <c r="FI308" s="57"/>
      <c r="FJ308" s="57"/>
      <c r="FK308" s="57"/>
      <c r="FL308" s="57"/>
      <c r="FM308" s="57"/>
      <c r="FN308" s="57"/>
      <c r="FO308" s="57"/>
      <c r="FP308" s="57"/>
      <c r="FQ308" s="57"/>
      <c r="FR308" s="57"/>
      <c r="FS308" s="57"/>
      <c r="FT308" s="57"/>
      <c r="FU308" s="57"/>
      <c r="FV308" s="57"/>
      <c r="FW308" s="57"/>
      <c r="FX308" s="57"/>
      <c r="FY308" s="57"/>
      <c r="FZ308" s="57"/>
      <c r="GA308" s="57"/>
      <c r="GB308" s="57"/>
      <c r="GC308" s="57"/>
      <c r="GD308" s="57"/>
      <c r="GE308" s="57"/>
      <c r="GF308" s="57"/>
      <c r="GG308" s="57"/>
      <c r="GH308" s="57"/>
      <c r="GI308" s="57"/>
      <c r="GJ308" s="57"/>
      <c r="GK308" s="57"/>
      <c r="GL308" s="57"/>
      <c r="GM308" s="57"/>
      <c r="GN308" s="57"/>
      <c r="GO308" s="57"/>
      <c r="GP308" s="57"/>
      <c r="GQ308" s="57"/>
      <c r="GR308" s="57"/>
      <c r="GS308" s="57"/>
      <c r="GT308" s="57"/>
      <c r="GU308" s="57"/>
      <c r="GV308" s="57"/>
      <c r="GW308" s="57"/>
      <c r="GX308" s="57"/>
      <c r="GY308" s="57"/>
      <c r="GZ308" s="57"/>
      <c r="HA308" s="57"/>
      <c r="HB308" s="57"/>
      <c r="HC308" s="57"/>
      <c r="HD308" s="57"/>
      <c r="HE308" s="57"/>
      <c r="HF308" s="57"/>
      <c r="HG308" s="57"/>
      <c r="HH308" s="57"/>
      <c r="HI308" s="57"/>
    </row>
    <row r="309" spans="1:217" s="431" customFormat="1" x14ac:dyDescent="0.2">
      <c r="A309" s="429"/>
      <c r="B309" s="426"/>
      <c r="C309" s="174"/>
      <c r="D309" s="410"/>
      <c r="E309" s="410"/>
      <c r="F309" s="30"/>
      <c r="G309" s="410"/>
      <c r="H309" s="410"/>
      <c r="I309" s="30"/>
      <c r="J309" s="410"/>
      <c r="K309" s="410"/>
      <c r="L309" s="30"/>
      <c r="M309" s="410"/>
      <c r="N309" s="410"/>
      <c r="O309" s="30"/>
      <c r="P309" s="410"/>
      <c r="Q309" s="410"/>
      <c r="R309" s="30"/>
      <c r="S309" s="410"/>
      <c r="T309" s="410"/>
      <c r="U309" s="30"/>
      <c r="V309" s="410"/>
      <c r="W309" s="410"/>
      <c r="X309" s="30"/>
      <c r="Y309" s="410"/>
      <c r="Z309" s="410"/>
      <c r="AA309" s="30"/>
      <c r="AB309" s="410"/>
      <c r="AC309" s="410"/>
      <c r="AD309" s="30"/>
      <c r="AE309" s="410"/>
      <c r="AF309" s="410"/>
      <c r="AG309" s="30"/>
      <c r="AH309" s="410"/>
      <c r="AI309" s="410"/>
      <c r="AJ309" s="30"/>
      <c r="AK309" s="410"/>
      <c r="AL309" s="410"/>
      <c r="AM309" s="30"/>
      <c r="AN309" s="410"/>
      <c r="AO309" s="410"/>
      <c r="AP309" s="30"/>
      <c r="AQ309" s="410"/>
      <c r="AR309" s="410"/>
      <c r="AS309" s="30"/>
      <c r="AT309" s="410"/>
      <c r="AU309" s="410"/>
      <c r="AV309" s="30"/>
      <c r="AW309" s="410"/>
      <c r="AX309" s="410"/>
      <c r="AY309" s="30"/>
      <c r="AZ309" s="410"/>
      <c r="BA309" s="410"/>
      <c r="BB309" s="30"/>
      <c r="BC309" s="410"/>
      <c r="BD309" s="410"/>
      <c r="BE309" s="30"/>
      <c r="BF309" s="410"/>
      <c r="BG309" s="410"/>
      <c r="BH309" s="30"/>
      <c r="BI309" s="410"/>
      <c r="BJ309" s="410"/>
      <c r="BK309" s="30"/>
      <c r="BL309" s="31"/>
      <c r="BM309" s="31"/>
      <c r="BN309" s="31"/>
      <c r="BO309" s="31"/>
      <c r="BP309" s="31"/>
      <c r="BQ309" s="31"/>
      <c r="BR309" s="31"/>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c r="DG309" s="57"/>
      <c r="DH309" s="57"/>
      <c r="DI309" s="57"/>
      <c r="DJ309" s="57"/>
      <c r="DK309" s="57"/>
      <c r="DL309" s="57"/>
      <c r="DM309" s="57"/>
      <c r="DN309" s="57"/>
      <c r="DO309" s="57"/>
      <c r="DP309" s="57"/>
      <c r="DQ309" s="57"/>
      <c r="DR309" s="57"/>
      <c r="DS309" s="57"/>
      <c r="DT309" s="57"/>
      <c r="DU309" s="57"/>
      <c r="DV309" s="57"/>
      <c r="DW309" s="57"/>
      <c r="DX309" s="57"/>
      <c r="DY309" s="57"/>
      <c r="DZ309" s="57"/>
      <c r="EA309" s="57"/>
      <c r="EB309" s="57"/>
      <c r="EC309" s="57"/>
      <c r="ED309" s="57"/>
      <c r="EE309" s="57"/>
      <c r="EF309" s="57"/>
      <c r="EG309" s="57"/>
      <c r="EH309" s="57"/>
      <c r="EI309" s="57"/>
      <c r="EJ309" s="57"/>
      <c r="EK309" s="57"/>
      <c r="EL309" s="57"/>
      <c r="EM309" s="57"/>
      <c r="EN309" s="57"/>
      <c r="EO309" s="57"/>
      <c r="EP309" s="57"/>
      <c r="EQ309" s="57"/>
      <c r="ER309" s="57"/>
      <c r="ES309" s="57"/>
      <c r="ET309" s="57"/>
      <c r="EU309" s="57"/>
      <c r="EV309" s="57"/>
      <c r="EW309" s="57"/>
      <c r="EX309" s="57"/>
      <c r="EY309" s="57"/>
      <c r="EZ309" s="57"/>
      <c r="FA309" s="57"/>
      <c r="FB309" s="57"/>
      <c r="FC309" s="57"/>
      <c r="FD309" s="57"/>
      <c r="FE309" s="57"/>
      <c r="FF309" s="57"/>
      <c r="FG309" s="57"/>
      <c r="FH309" s="57"/>
      <c r="FI309" s="57"/>
      <c r="FJ309" s="57"/>
      <c r="FK309" s="57"/>
      <c r="FL309" s="57"/>
      <c r="FM309" s="57"/>
      <c r="FN309" s="57"/>
      <c r="FO309" s="57"/>
      <c r="FP309" s="57"/>
      <c r="FQ309" s="57"/>
      <c r="FR309" s="57"/>
      <c r="FS309" s="57"/>
      <c r="FT309" s="57"/>
      <c r="FU309" s="57"/>
      <c r="FV309" s="57"/>
      <c r="FW309" s="57"/>
      <c r="FX309" s="57"/>
      <c r="FY309" s="57"/>
      <c r="FZ309" s="57"/>
      <c r="GA309" s="57"/>
      <c r="GB309" s="57"/>
      <c r="GC309" s="57"/>
      <c r="GD309" s="57"/>
      <c r="GE309" s="57"/>
      <c r="GF309" s="57"/>
      <c r="GG309" s="57"/>
      <c r="GH309" s="57"/>
      <c r="GI309" s="57"/>
      <c r="GJ309" s="57"/>
      <c r="GK309" s="57"/>
      <c r="GL309" s="57"/>
      <c r="GM309" s="57"/>
      <c r="GN309" s="57"/>
      <c r="GO309" s="57"/>
      <c r="GP309" s="57"/>
      <c r="GQ309" s="57"/>
      <c r="GR309" s="57"/>
      <c r="GS309" s="57"/>
      <c r="GT309" s="57"/>
      <c r="GU309" s="57"/>
      <c r="GV309" s="57"/>
      <c r="GW309" s="57"/>
      <c r="GX309" s="57"/>
      <c r="GY309" s="57"/>
      <c r="GZ309" s="57"/>
      <c r="HA309" s="57"/>
      <c r="HB309" s="57"/>
      <c r="HC309" s="57"/>
      <c r="HD309" s="57"/>
      <c r="HE309" s="57"/>
      <c r="HF309" s="57"/>
      <c r="HG309" s="57"/>
      <c r="HH309" s="57"/>
      <c r="HI309" s="57"/>
    </row>
    <row r="310" spans="1:217" s="431" customFormat="1" x14ac:dyDescent="0.2">
      <c r="A310" s="429"/>
      <c r="B310" s="426"/>
      <c r="C310" s="174"/>
      <c r="D310" s="410"/>
      <c r="E310" s="410"/>
      <c r="F310" s="30"/>
      <c r="G310" s="410"/>
      <c r="H310" s="410"/>
      <c r="I310" s="30"/>
      <c r="J310" s="410"/>
      <c r="K310" s="410"/>
      <c r="L310" s="30"/>
      <c r="M310" s="410"/>
      <c r="N310" s="410"/>
      <c r="O310" s="30"/>
      <c r="P310" s="410"/>
      <c r="Q310" s="410"/>
      <c r="R310" s="30"/>
      <c r="S310" s="410"/>
      <c r="T310" s="410"/>
      <c r="U310" s="30"/>
      <c r="V310" s="410"/>
      <c r="W310" s="410"/>
      <c r="X310" s="30"/>
      <c r="Y310" s="410"/>
      <c r="Z310" s="410"/>
      <c r="AA310" s="30"/>
      <c r="AB310" s="410"/>
      <c r="AC310" s="410"/>
      <c r="AD310" s="30"/>
      <c r="AE310" s="410"/>
      <c r="AF310" s="410"/>
      <c r="AG310" s="30"/>
      <c r="AH310" s="410"/>
      <c r="AI310" s="410"/>
      <c r="AJ310" s="30"/>
      <c r="AK310" s="410"/>
      <c r="AL310" s="410"/>
      <c r="AM310" s="30"/>
      <c r="AN310" s="410"/>
      <c r="AO310" s="410"/>
      <c r="AP310" s="30"/>
      <c r="AQ310" s="410"/>
      <c r="AR310" s="410"/>
      <c r="AS310" s="30"/>
      <c r="AT310" s="410"/>
      <c r="AU310" s="410"/>
      <c r="AV310" s="30"/>
      <c r="AW310" s="410"/>
      <c r="AX310" s="410"/>
      <c r="AY310" s="30"/>
      <c r="AZ310" s="410"/>
      <c r="BA310" s="410"/>
      <c r="BB310" s="30"/>
      <c r="BC310" s="410"/>
      <c r="BD310" s="410"/>
      <c r="BE310" s="30"/>
      <c r="BF310" s="410"/>
      <c r="BG310" s="410"/>
      <c r="BH310" s="30"/>
      <c r="BI310" s="410"/>
      <c r="BJ310" s="410"/>
      <c r="BK310" s="30"/>
      <c r="BL310" s="31"/>
      <c r="BM310" s="31"/>
      <c r="BN310" s="31"/>
      <c r="BO310" s="31"/>
      <c r="BP310" s="31"/>
      <c r="BQ310" s="31"/>
      <c r="BR310" s="31"/>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c r="DD310" s="57"/>
      <c r="DE310" s="57"/>
      <c r="DF310" s="57"/>
      <c r="DG310" s="57"/>
      <c r="DH310" s="57"/>
      <c r="DI310" s="57"/>
      <c r="DJ310" s="57"/>
      <c r="DK310" s="57"/>
      <c r="DL310" s="57"/>
      <c r="DM310" s="57"/>
      <c r="DN310" s="57"/>
      <c r="DO310" s="57"/>
      <c r="DP310" s="57"/>
      <c r="DQ310" s="57"/>
      <c r="DR310" s="57"/>
      <c r="DS310" s="57"/>
      <c r="DT310" s="57"/>
      <c r="DU310" s="57"/>
      <c r="DV310" s="57"/>
      <c r="DW310" s="57"/>
      <c r="DX310" s="57"/>
      <c r="DY310" s="57"/>
      <c r="DZ310" s="57"/>
      <c r="EA310" s="57"/>
      <c r="EB310" s="57"/>
      <c r="EC310" s="57"/>
      <c r="ED310" s="57"/>
      <c r="EE310" s="57"/>
      <c r="EF310" s="57"/>
      <c r="EG310" s="57"/>
      <c r="EH310" s="57"/>
      <c r="EI310" s="57"/>
      <c r="EJ310" s="57"/>
      <c r="EK310" s="57"/>
      <c r="EL310" s="57"/>
      <c r="EM310" s="57"/>
      <c r="EN310" s="57"/>
      <c r="EO310" s="57"/>
      <c r="EP310" s="57"/>
      <c r="EQ310" s="57"/>
      <c r="ER310" s="57"/>
      <c r="ES310" s="57"/>
      <c r="ET310" s="57"/>
      <c r="EU310" s="57"/>
      <c r="EV310" s="57"/>
      <c r="EW310" s="57"/>
      <c r="EX310" s="57"/>
      <c r="EY310" s="57"/>
      <c r="EZ310" s="57"/>
      <c r="FA310" s="57"/>
      <c r="FB310" s="57"/>
      <c r="FC310" s="57"/>
      <c r="FD310" s="57"/>
      <c r="FE310" s="57"/>
      <c r="FF310" s="57"/>
      <c r="FG310" s="57"/>
      <c r="FH310" s="57"/>
      <c r="FI310" s="57"/>
      <c r="FJ310" s="57"/>
      <c r="FK310" s="57"/>
      <c r="FL310" s="57"/>
      <c r="FM310" s="57"/>
      <c r="FN310" s="57"/>
      <c r="FO310" s="57"/>
      <c r="FP310" s="57"/>
      <c r="FQ310" s="57"/>
      <c r="FR310" s="57"/>
      <c r="FS310" s="57"/>
      <c r="FT310" s="57"/>
      <c r="FU310" s="57"/>
      <c r="FV310" s="57"/>
      <c r="FW310" s="57"/>
      <c r="FX310" s="57"/>
      <c r="FY310" s="57"/>
      <c r="FZ310" s="57"/>
      <c r="GA310" s="57"/>
      <c r="GB310" s="57"/>
      <c r="GC310" s="57"/>
      <c r="GD310" s="57"/>
      <c r="GE310" s="57"/>
      <c r="GF310" s="57"/>
      <c r="GG310" s="57"/>
      <c r="GH310" s="57"/>
      <c r="GI310" s="57"/>
      <c r="GJ310" s="57"/>
      <c r="GK310" s="57"/>
      <c r="GL310" s="57"/>
      <c r="GM310" s="57"/>
      <c r="GN310" s="57"/>
      <c r="GO310" s="57"/>
      <c r="GP310" s="57"/>
      <c r="GQ310" s="57"/>
      <c r="GR310" s="57"/>
      <c r="GS310" s="57"/>
      <c r="GT310" s="57"/>
      <c r="GU310" s="57"/>
      <c r="GV310" s="57"/>
      <c r="GW310" s="57"/>
      <c r="GX310" s="57"/>
      <c r="GY310" s="57"/>
      <c r="GZ310" s="57"/>
      <c r="HA310" s="57"/>
      <c r="HB310" s="57"/>
      <c r="HC310" s="57"/>
      <c r="HD310" s="57"/>
      <c r="HE310" s="57"/>
      <c r="HF310" s="57"/>
      <c r="HG310" s="57"/>
      <c r="HH310" s="57"/>
      <c r="HI310" s="57"/>
    </row>
    <row r="311" spans="1:217" s="431" customFormat="1" x14ac:dyDescent="0.2">
      <c r="A311" s="429"/>
      <c r="B311" s="426"/>
      <c r="C311" s="174"/>
      <c r="D311" s="410"/>
      <c r="E311" s="410"/>
      <c r="F311" s="30"/>
      <c r="G311" s="410"/>
      <c r="H311" s="410"/>
      <c r="I311" s="30"/>
      <c r="J311" s="410"/>
      <c r="K311" s="410"/>
      <c r="L311" s="30"/>
      <c r="M311" s="410"/>
      <c r="N311" s="410"/>
      <c r="O311" s="30"/>
      <c r="P311" s="410"/>
      <c r="Q311" s="410"/>
      <c r="R311" s="30"/>
      <c r="S311" s="410"/>
      <c r="T311" s="410"/>
      <c r="U311" s="30"/>
      <c r="V311" s="410"/>
      <c r="W311" s="410"/>
      <c r="X311" s="30"/>
      <c r="Y311" s="410"/>
      <c r="Z311" s="410"/>
      <c r="AA311" s="30"/>
      <c r="AB311" s="410"/>
      <c r="AC311" s="410"/>
      <c r="AD311" s="30"/>
      <c r="AE311" s="410"/>
      <c r="AF311" s="410"/>
      <c r="AG311" s="30"/>
      <c r="AH311" s="410"/>
      <c r="AI311" s="410"/>
      <c r="AJ311" s="30"/>
      <c r="AK311" s="410"/>
      <c r="AL311" s="410"/>
      <c r="AM311" s="30"/>
      <c r="AN311" s="410"/>
      <c r="AO311" s="410"/>
      <c r="AP311" s="30"/>
      <c r="AQ311" s="410"/>
      <c r="AR311" s="410"/>
      <c r="AS311" s="30"/>
      <c r="AT311" s="410"/>
      <c r="AU311" s="410"/>
      <c r="AV311" s="30"/>
      <c r="AW311" s="410"/>
      <c r="AX311" s="410"/>
      <c r="AY311" s="30"/>
      <c r="AZ311" s="410"/>
      <c r="BA311" s="410"/>
      <c r="BB311" s="30"/>
      <c r="BC311" s="410"/>
      <c r="BD311" s="410"/>
      <c r="BE311" s="30"/>
      <c r="BF311" s="410"/>
      <c r="BG311" s="410"/>
      <c r="BH311" s="30"/>
      <c r="BI311" s="410"/>
      <c r="BJ311" s="410"/>
      <c r="BK311" s="30"/>
      <c r="BL311" s="31"/>
      <c r="BM311" s="31"/>
      <c r="BN311" s="31"/>
      <c r="BO311" s="31"/>
      <c r="BP311" s="31"/>
      <c r="BQ311" s="31"/>
      <c r="BR311" s="31"/>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57"/>
      <c r="DH311" s="57"/>
      <c r="DI311" s="57"/>
      <c r="DJ311" s="57"/>
      <c r="DK311" s="57"/>
      <c r="DL311" s="57"/>
      <c r="DM311" s="57"/>
      <c r="DN311" s="57"/>
      <c r="DO311" s="57"/>
      <c r="DP311" s="57"/>
      <c r="DQ311" s="57"/>
      <c r="DR311" s="57"/>
      <c r="DS311" s="57"/>
      <c r="DT311" s="57"/>
      <c r="DU311" s="57"/>
      <c r="DV311" s="57"/>
      <c r="DW311" s="57"/>
      <c r="DX311" s="57"/>
      <c r="DY311" s="57"/>
      <c r="DZ311" s="57"/>
      <c r="EA311" s="57"/>
      <c r="EB311" s="57"/>
      <c r="EC311" s="57"/>
      <c r="ED311" s="57"/>
      <c r="EE311" s="57"/>
      <c r="EF311" s="57"/>
      <c r="EG311" s="57"/>
      <c r="EH311" s="57"/>
      <c r="EI311" s="57"/>
      <c r="EJ311" s="57"/>
      <c r="EK311" s="57"/>
      <c r="EL311" s="57"/>
      <c r="EM311" s="57"/>
      <c r="EN311" s="57"/>
      <c r="EO311" s="57"/>
      <c r="EP311" s="57"/>
      <c r="EQ311" s="57"/>
      <c r="ER311" s="57"/>
      <c r="ES311" s="57"/>
      <c r="ET311" s="57"/>
      <c r="EU311" s="57"/>
      <c r="EV311" s="57"/>
      <c r="EW311" s="57"/>
      <c r="EX311" s="57"/>
      <c r="EY311" s="57"/>
      <c r="EZ311" s="57"/>
      <c r="FA311" s="57"/>
      <c r="FB311" s="57"/>
      <c r="FC311" s="57"/>
      <c r="FD311" s="57"/>
      <c r="FE311" s="57"/>
      <c r="FF311" s="57"/>
      <c r="FG311" s="57"/>
      <c r="FH311" s="57"/>
      <c r="FI311" s="57"/>
      <c r="FJ311" s="57"/>
      <c r="FK311" s="57"/>
      <c r="FL311" s="57"/>
      <c r="FM311" s="57"/>
      <c r="FN311" s="57"/>
      <c r="FO311" s="57"/>
      <c r="FP311" s="57"/>
      <c r="FQ311" s="57"/>
      <c r="FR311" s="57"/>
      <c r="FS311" s="57"/>
      <c r="FT311" s="57"/>
      <c r="FU311" s="57"/>
      <c r="FV311" s="57"/>
      <c r="FW311" s="57"/>
      <c r="FX311" s="57"/>
      <c r="FY311" s="57"/>
      <c r="FZ311" s="57"/>
      <c r="GA311" s="57"/>
      <c r="GB311" s="57"/>
      <c r="GC311" s="57"/>
      <c r="GD311" s="57"/>
      <c r="GE311" s="57"/>
      <c r="GF311" s="57"/>
      <c r="GG311" s="57"/>
      <c r="GH311" s="57"/>
      <c r="GI311" s="57"/>
      <c r="GJ311" s="57"/>
      <c r="GK311" s="57"/>
      <c r="GL311" s="57"/>
      <c r="GM311" s="57"/>
      <c r="GN311" s="57"/>
      <c r="GO311" s="57"/>
      <c r="GP311" s="57"/>
      <c r="GQ311" s="57"/>
      <c r="GR311" s="57"/>
      <c r="GS311" s="57"/>
      <c r="GT311" s="57"/>
      <c r="GU311" s="57"/>
      <c r="GV311" s="57"/>
      <c r="GW311" s="57"/>
      <c r="GX311" s="57"/>
      <c r="GY311" s="57"/>
      <c r="GZ311" s="57"/>
      <c r="HA311" s="57"/>
      <c r="HB311" s="57"/>
      <c r="HC311" s="57"/>
      <c r="HD311" s="57"/>
      <c r="HE311" s="57"/>
      <c r="HF311" s="57"/>
      <c r="HG311" s="57"/>
      <c r="HH311" s="57"/>
      <c r="HI311" s="57"/>
    </row>
    <row r="312" spans="1:217" s="431" customFormat="1" x14ac:dyDescent="0.2">
      <c r="A312" s="429"/>
      <c r="B312" s="426"/>
      <c r="C312" s="174"/>
      <c r="D312" s="410"/>
      <c r="E312" s="410"/>
      <c r="F312" s="30"/>
      <c r="G312" s="410"/>
      <c r="H312" s="410"/>
      <c r="I312" s="30"/>
      <c r="J312" s="410"/>
      <c r="K312" s="410"/>
      <c r="L312" s="30"/>
      <c r="M312" s="410"/>
      <c r="N312" s="410"/>
      <c r="O312" s="30"/>
      <c r="P312" s="410"/>
      <c r="Q312" s="410"/>
      <c r="R312" s="30"/>
      <c r="S312" s="410"/>
      <c r="T312" s="410"/>
      <c r="U312" s="30"/>
      <c r="V312" s="410"/>
      <c r="W312" s="410"/>
      <c r="X312" s="30"/>
      <c r="Y312" s="410"/>
      <c r="Z312" s="410"/>
      <c r="AA312" s="30"/>
      <c r="AB312" s="410"/>
      <c r="AC312" s="410"/>
      <c r="AD312" s="30"/>
      <c r="AE312" s="410"/>
      <c r="AF312" s="410"/>
      <c r="AG312" s="30"/>
      <c r="AH312" s="410"/>
      <c r="AI312" s="410"/>
      <c r="AJ312" s="30"/>
      <c r="AK312" s="410"/>
      <c r="AL312" s="410"/>
      <c r="AM312" s="30"/>
      <c r="AN312" s="410"/>
      <c r="AO312" s="410"/>
      <c r="AP312" s="30"/>
      <c r="AQ312" s="410"/>
      <c r="AR312" s="410"/>
      <c r="AS312" s="30"/>
      <c r="AT312" s="410"/>
      <c r="AU312" s="410"/>
      <c r="AV312" s="30"/>
      <c r="AW312" s="410"/>
      <c r="AX312" s="410"/>
      <c r="AY312" s="30"/>
      <c r="AZ312" s="410"/>
      <c r="BA312" s="410"/>
      <c r="BB312" s="30"/>
      <c r="BC312" s="410"/>
      <c r="BD312" s="410"/>
      <c r="BE312" s="30"/>
      <c r="BF312" s="410"/>
      <c r="BG312" s="410"/>
      <c r="BH312" s="30"/>
      <c r="BI312" s="410"/>
      <c r="BJ312" s="410"/>
      <c r="BK312" s="30"/>
      <c r="BL312" s="31"/>
      <c r="BM312" s="31"/>
      <c r="BN312" s="31"/>
      <c r="BO312" s="31"/>
      <c r="BP312" s="31"/>
      <c r="BQ312" s="31"/>
      <c r="BR312" s="31"/>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c r="DZ312" s="57"/>
      <c r="EA312" s="57"/>
      <c r="EB312" s="57"/>
      <c r="EC312" s="57"/>
      <c r="ED312" s="57"/>
      <c r="EE312" s="57"/>
      <c r="EF312" s="57"/>
      <c r="EG312" s="57"/>
      <c r="EH312" s="57"/>
      <c r="EI312" s="57"/>
      <c r="EJ312" s="57"/>
      <c r="EK312" s="57"/>
      <c r="EL312" s="57"/>
      <c r="EM312" s="57"/>
      <c r="EN312" s="57"/>
      <c r="EO312" s="57"/>
      <c r="EP312" s="57"/>
      <c r="EQ312" s="57"/>
      <c r="ER312" s="57"/>
      <c r="ES312" s="57"/>
      <c r="ET312" s="57"/>
      <c r="EU312" s="57"/>
      <c r="EV312" s="57"/>
      <c r="EW312" s="57"/>
      <c r="EX312" s="57"/>
      <c r="EY312" s="57"/>
      <c r="EZ312" s="57"/>
      <c r="FA312" s="57"/>
      <c r="FB312" s="57"/>
      <c r="FC312" s="57"/>
      <c r="FD312" s="57"/>
      <c r="FE312" s="57"/>
      <c r="FF312" s="57"/>
      <c r="FG312" s="57"/>
      <c r="FH312" s="57"/>
      <c r="FI312" s="57"/>
      <c r="FJ312" s="57"/>
      <c r="FK312" s="57"/>
      <c r="FL312" s="57"/>
      <c r="FM312" s="57"/>
      <c r="FN312" s="57"/>
      <c r="FO312" s="57"/>
      <c r="FP312" s="57"/>
      <c r="FQ312" s="57"/>
      <c r="FR312" s="57"/>
      <c r="FS312" s="57"/>
      <c r="FT312" s="57"/>
      <c r="FU312" s="57"/>
      <c r="FV312" s="57"/>
      <c r="FW312" s="57"/>
      <c r="FX312" s="57"/>
      <c r="FY312" s="57"/>
      <c r="FZ312" s="57"/>
      <c r="GA312" s="57"/>
      <c r="GB312" s="57"/>
      <c r="GC312" s="57"/>
      <c r="GD312" s="57"/>
      <c r="GE312" s="57"/>
      <c r="GF312" s="57"/>
      <c r="GG312" s="57"/>
      <c r="GH312" s="57"/>
      <c r="GI312" s="57"/>
      <c r="GJ312" s="57"/>
      <c r="GK312" s="57"/>
      <c r="GL312" s="57"/>
      <c r="GM312" s="57"/>
      <c r="GN312" s="57"/>
      <c r="GO312" s="57"/>
      <c r="GP312" s="57"/>
      <c r="GQ312" s="57"/>
      <c r="GR312" s="57"/>
      <c r="GS312" s="57"/>
      <c r="GT312" s="57"/>
      <c r="GU312" s="57"/>
      <c r="GV312" s="57"/>
      <c r="GW312" s="57"/>
      <c r="GX312" s="57"/>
      <c r="GY312" s="57"/>
      <c r="GZ312" s="57"/>
      <c r="HA312" s="57"/>
      <c r="HB312" s="57"/>
      <c r="HC312" s="57"/>
      <c r="HD312" s="57"/>
      <c r="HE312" s="57"/>
      <c r="HF312" s="57"/>
      <c r="HG312" s="57"/>
      <c r="HH312" s="57"/>
      <c r="HI312" s="57"/>
    </row>
    <row r="313" spans="1:217" s="431" customFormat="1" x14ac:dyDescent="0.2">
      <c r="A313" s="429"/>
      <c r="B313" s="426"/>
      <c r="C313" s="174"/>
      <c r="D313" s="410"/>
      <c r="E313" s="410"/>
      <c r="F313" s="30"/>
      <c r="G313" s="410"/>
      <c r="H313" s="410"/>
      <c r="I313" s="30"/>
      <c r="J313" s="410"/>
      <c r="K313" s="410"/>
      <c r="L313" s="30"/>
      <c r="M313" s="410"/>
      <c r="N313" s="410"/>
      <c r="O313" s="30"/>
      <c r="P313" s="410"/>
      <c r="Q313" s="410"/>
      <c r="R313" s="30"/>
      <c r="S313" s="410"/>
      <c r="T313" s="410"/>
      <c r="U313" s="30"/>
      <c r="V313" s="410"/>
      <c r="W313" s="410"/>
      <c r="X313" s="30"/>
      <c r="Y313" s="410"/>
      <c r="Z313" s="410"/>
      <c r="AA313" s="30"/>
      <c r="AB313" s="410"/>
      <c r="AC313" s="410"/>
      <c r="AD313" s="30"/>
      <c r="AE313" s="410"/>
      <c r="AF313" s="410"/>
      <c r="AG313" s="30"/>
      <c r="AH313" s="410"/>
      <c r="AI313" s="410"/>
      <c r="AJ313" s="30"/>
      <c r="AK313" s="410"/>
      <c r="AL313" s="410"/>
      <c r="AM313" s="30"/>
      <c r="AN313" s="410"/>
      <c r="AO313" s="410"/>
      <c r="AP313" s="30"/>
      <c r="AQ313" s="410"/>
      <c r="AR313" s="410"/>
      <c r="AS313" s="30"/>
      <c r="AT313" s="410"/>
      <c r="AU313" s="410"/>
      <c r="AV313" s="30"/>
      <c r="AW313" s="410"/>
      <c r="AX313" s="410"/>
      <c r="AY313" s="30"/>
      <c r="AZ313" s="410"/>
      <c r="BA313" s="410"/>
      <c r="BB313" s="30"/>
      <c r="BC313" s="410"/>
      <c r="BD313" s="410"/>
      <c r="BE313" s="30"/>
      <c r="BF313" s="410"/>
      <c r="BG313" s="410"/>
      <c r="BH313" s="30"/>
      <c r="BI313" s="410"/>
      <c r="BJ313" s="410"/>
      <c r="BK313" s="30"/>
      <c r="BL313" s="31"/>
      <c r="BM313" s="31"/>
      <c r="BN313" s="31"/>
      <c r="BO313" s="31"/>
      <c r="BP313" s="31"/>
      <c r="BQ313" s="31"/>
      <c r="BR313" s="31"/>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c r="DZ313" s="57"/>
      <c r="EA313" s="57"/>
      <c r="EB313" s="57"/>
      <c r="EC313" s="57"/>
      <c r="ED313" s="57"/>
      <c r="EE313" s="57"/>
      <c r="EF313" s="57"/>
      <c r="EG313" s="57"/>
      <c r="EH313" s="57"/>
      <c r="EI313" s="57"/>
      <c r="EJ313" s="57"/>
      <c r="EK313" s="57"/>
      <c r="EL313" s="57"/>
      <c r="EM313" s="57"/>
      <c r="EN313" s="57"/>
      <c r="EO313" s="57"/>
      <c r="EP313" s="57"/>
      <c r="EQ313" s="57"/>
      <c r="ER313" s="57"/>
      <c r="ES313" s="57"/>
      <c r="ET313" s="57"/>
      <c r="EU313" s="57"/>
      <c r="EV313" s="57"/>
      <c r="EW313" s="57"/>
      <c r="EX313" s="57"/>
      <c r="EY313" s="57"/>
      <c r="EZ313" s="57"/>
      <c r="FA313" s="57"/>
      <c r="FB313" s="57"/>
      <c r="FC313" s="57"/>
      <c r="FD313" s="57"/>
      <c r="FE313" s="57"/>
      <c r="FF313" s="57"/>
      <c r="FG313" s="57"/>
      <c r="FH313" s="57"/>
      <c r="FI313" s="57"/>
      <c r="FJ313" s="57"/>
      <c r="FK313" s="57"/>
      <c r="FL313" s="57"/>
      <c r="FM313" s="57"/>
      <c r="FN313" s="57"/>
      <c r="FO313" s="57"/>
      <c r="FP313" s="57"/>
      <c r="FQ313" s="57"/>
      <c r="FR313" s="57"/>
      <c r="FS313" s="57"/>
      <c r="FT313" s="57"/>
      <c r="FU313" s="57"/>
      <c r="FV313" s="57"/>
      <c r="FW313" s="57"/>
      <c r="FX313" s="57"/>
      <c r="FY313" s="57"/>
      <c r="FZ313" s="57"/>
      <c r="GA313" s="57"/>
      <c r="GB313" s="57"/>
      <c r="GC313" s="57"/>
      <c r="GD313" s="57"/>
      <c r="GE313" s="57"/>
      <c r="GF313" s="57"/>
      <c r="GG313" s="57"/>
      <c r="GH313" s="57"/>
      <c r="GI313" s="57"/>
      <c r="GJ313" s="57"/>
      <c r="GK313" s="57"/>
      <c r="GL313" s="57"/>
      <c r="GM313" s="57"/>
      <c r="GN313" s="57"/>
      <c r="GO313" s="57"/>
      <c r="GP313" s="57"/>
      <c r="GQ313" s="57"/>
      <c r="GR313" s="57"/>
      <c r="GS313" s="57"/>
      <c r="GT313" s="57"/>
      <c r="GU313" s="57"/>
      <c r="GV313" s="57"/>
      <c r="GW313" s="57"/>
      <c r="GX313" s="57"/>
      <c r="GY313" s="57"/>
      <c r="GZ313" s="57"/>
      <c r="HA313" s="57"/>
      <c r="HB313" s="57"/>
      <c r="HC313" s="57"/>
      <c r="HD313" s="57"/>
      <c r="HE313" s="57"/>
      <c r="HF313" s="57"/>
      <c r="HG313" s="57"/>
      <c r="HH313" s="57"/>
      <c r="HI313" s="57"/>
    </row>
    <row r="314" spans="1:217" s="431" customFormat="1" x14ac:dyDescent="0.2">
      <c r="A314" s="429"/>
      <c r="B314" s="426"/>
      <c r="C314" s="174"/>
      <c r="D314" s="410"/>
      <c r="E314" s="410"/>
      <c r="F314" s="30"/>
      <c r="G314" s="410"/>
      <c r="H314" s="410"/>
      <c r="I314" s="30"/>
      <c r="J314" s="410"/>
      <c r="K314" s="410"/>
      <c r="L314" s="30"/>
      <c r="M314" s="410"/>
      <c r="N314" s="410"/>
      <c r="O314" s="30"/>
      <c r="P314" s="410"/>
      <c r="Q314" s="410"/>
      <c r="R314" s="30"/>
      <c r="S314" s="410"/>
      <c r="T314" s="410"/>
      <c r="U314" s="30"/>
      <c r="V314" s="410"/>
      <c r="W314" s="410"/>
      <c r="X314" s="30"/>
      <c r="Y314" s="410"/>
      <c r="Z314" s="410"/>
      <c r="AA314" s="30"/>
      <c r="AB314" s="410"/>
      <c r="AC314" s="410"/>
      <c r="AD314" s="30"/>
      <c r="AE314" s="410"/>
      <c r="AF314" s="410"/>
      <c r="AG314" s="30"/>
      <c r="AH314" s="410"/>
      <c r="AI314" s="410"/>
      <c r="AJ314" s="30"/>
      <c r="AK314" s="410"/>
      <c r="AL314" s="410"/>
      <c r="AM314" s="30"/>
      <c r="AN314" s="410"/>
      <c r="AO314" s="410"/>
      <c r="AP314" s="30"/>
      <c r="AQ314" s="410"/>
      <c r="AR314" s="410"/>
      <c r="AS314" s="30"/>
      <c r="AT314" s="410"/>
      <c r="AU314" s="410"/>
      <c r="AV314" s="30"/>
      <c r="AW314" s="410"/>
      <c r="AX314" s="410"/>
      <c r="AY314" s="30"/>
      <c r="AZ314" s="410"/>
      <c r="BA314" s="410"/>
      <c r="BB314" s="30"/>
      <c r="BC314" s="410"/>
      <c r="BD314" s="410"/>
      <c r="BE314" s="30"/>
      <c r="BF314" s="410"/>
      <c r="BG314" s="410"/>
      <c r="BH314" s="30"/>
      <c r="BI314" s="410"/>
      <c r="BJ314" s="410"/>
      <c r="BK314" s="30"/>
      <c r="BL314" s="31"/>
      <c r="BM314" s="31"/>
      <c r="BN314" s="31"/>
      <c r="BO314" s="31"/>
      <c r="BP314" s="31"/>
      <c r="BQ314" s="31"/>
      <c r="BR314" s="31"/>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c r="ET314" s="57"/>
      <c r="EU314" s="57"/>
      <c r="EV314" s="57"/>
      <c r="EW314" s="57"/>
      <c r="EX314" s="57"/>
      <c r="EY314" s="57"/>
      <c r="EZ314" s="57"/>
      <c r="FA314" s="57"/>
      <c r="FB314" s="57"/>
      <c r="FC314" s="57"/>
      <c r="FD314" s="57"/>
      <c r="FE314" s="57"/>
      <c r="FF314" s="57"/>
      <c r="FG314" s="57"/>
      <c r="FH314" s="57"/>
      <c r="FI314" s="57"/>
      <c r="FJ314" s="57"/>
      <c r="FK314" s="57"/>
      <c r="FL314" s="57"/>
      <c r="FM314" s="57"/>
      <c r="FN314" s="57"/>
      <c r="FO314" s="57"/>
      <c r="FP314" s="57"/>
      <c r="FQ314" s="57"/>
      <c r="FR314" s="57"/>
      <c r="FS314" s="57"/>
      <c r="FT314" s="57"/>
      <c r="FU314" s="57"/>
      <c r="FV314" s="57"/>
      <c r="FW314" s="57"/>
      <c r="FX314" s="57"/>
      <c r="FY314" s="57"/>
      <c r="FZ314" s="57"/>
      <c r="GA314" s="57"/>
      <c r="GB314" s="57"/>
      <c r="GC314" s="57"/>
      <c r="GD314" s="57"/>
      <c r="GE314" s="57"/>
      <c r="GF314" s="57"/>
      <c r="GG314" s="57"/>
      <c r="GH314" s="57"/>
      <c r="GI314" s="57"/>
      <c r="GJ314" s="57"/>
      <c r="GK314" s="57"/>
      <c r="GL314" s="57"/>
      <c r="GM314" s="57"/>
      <c r="GN314" s="57"/>
      <c r="GO314" s="57"/>
      <c r="GP314" s="57"/>
      <c r="GQ314" s="57"/>
      <c r="GR314" s="57"/>
      <c r="GS314" s="57"/>
      <c r="GT314" s="57"/>
      <c r="GU314" s="57"/>
      <c r="GV314" s="57"/>
      <c r="GW314" s="57"/>
      <c r="GX314" s="57"/>
      <c r="GY314" s="57"/>
      <c r="GZ314" s="57"/>
      <c r="HA314" s="57"/>
      <c r="HB314" s="57"/>
      <c r="HC314" s="57"/>
      <c r="HD314" s="57"/>
      <c r="HE314" s="57"/>
      <c r="HF314" s="57"/>
      <c r="HG314" s="57"/>
      <c r="HH314" s="57"/>
      <c r="HI314" s="57"/>
    </row>
    <row r="315" spans="1:217" s="431" customFormat="1" x14ac:dyDescent="0.2">
      <c r="A315" s="429"/>
      <c r="B315" s="426"/>
      <c r="C315" s="174"/>
      <c r="D315" s="410"/>
      <c r="E315" s="410"/>
      <c r="F315" s="30"/>
      <c r="G315" s="410"/>
      <c r="H315" s="410"/>
      <c r="I315" s="30"/>
      <c r="J315" s="410"/>
      <c r="K315" s="410"/>
      <c r="L315" s="30"/>
      <c r="M315" s="410"/>
      <c r="N315" s="410"/>
      <c r="O315" s="30"/>
      <c r="P315" s="410"/>
      <c r="Q315" s="410"/>
      <c r="R315" s="30"/>
      <c r="S315" s="410"/>
      <c r="T315" s="410"/>
      <c r="U315" s="30"/>
      <c r="V315" s="410"/>
      <c r="W315" s="410"/>
      <c r="X315" s="30"/>
      <c r="Y315" s="410"/>
      <c r="Z315" s="410"/>
      <c r="AA315" s="30"/>
      <c r="AB315" s="410"/>
      <c r="AC315" s="410"/>
      <c r="AD315" s="30"/>
      <c r="AE315" s="410"/>
      <c r="AF315" s="410"/>
      <c r="AG315" s="30"/>
      <c r="AH315" s="410"/>
      <c r="AI315" s="410"/>
      <c r="AJ315" s="30"/>
      <c r="AK315" s="410"/>
      <c r="AL315" s="410"/>
      <c r="AM315" s="30"/>
      <c r="AN315" s="410"/>
      <c r="AO315" s="410"/>
      <c r="AP315" s="30"/>
      <c r="AQ315" s="410"/>
      <c r="AR315" s="410"/>
      <c r="AS315" s="30"/>
      <c r="AT315" s="410"/>
      <c r="AU315" s="410"/>
      <c r="AV315" s="30"/>
      <c r="AW315" s="410"/>
      <c r="AX315" s="410"/>
      <c r="AY315" s="30"/>
      <c r="AZ315" s="410"/>
      <c r="BA315" s="410"/>
      <c r="BB315" s="30"/>
      <c r="BC315" s="410"/>
      <c r="BD315" s="410"/>
      <c r="BE315" s="30"/>
      <c r="BF315" s="410"/>
      <c r="BG315" s="410"/>
      <c r="BH315" s="30"/>
      <c r="BI315" s="410"/>
      <c r="BJ315" s="410"/>
      <c r="BK315" s="30"/>
      <c r="BL315" s="31"/>
      <c r="BM315" s="31"/>
      <c r="BN315" s="31"/>
      <c r="BO315" s="31"/>
      <c r="BP315" s="31"/>
      <c r="BQ315" s="31"/>
      <c r="BR315" s="31"/>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57"/>
      <c r="DH315" s="57"/>
      <c r="DI315" s="57"/>
      <c r="DJ315" s="57"/>
      <c r="DK315" s="57"/>
      <c r="DL315" s="57"/>
      <c r="DM315" s="57"/>
      <c r="DN315" s="57"/>
      <c r="DO315" s="57"/>
      <c r="DP315" s="57"/>
      <c r="DQ315" s="57"/>
      <c r="DR315" s="57"/>
      <c r="DS315" s="57"/>
      <c r="DT315" s="57"/>
      <c r="DU315" s="57"/>
      <c r="DV315" s="57"/>
      <c r="DW315" s="57"/>
      <c r="DX315" s="57"/>
      <c r="DY315" s="57"/>
      <c r="DZ315" s="57"/>
      <c r="EA315" s="57"/>
      <c r="EB315" s="57"/>
      <c r="EC315" s="57"/>
      <c r="ED315" s="57"/>
      <c r="EE315" s="57"/>
      <c r="EF315" s="57"/>
      <c r="EG315" s="57"/>
      <c r="EH315" s="57"/>
      <c r="EI315" s="57"/>
      <c r="EJ315" s="57"/>
      <c r="EK315" s="57"/>
      <c r="EL315" s="57"/>
      <c r="EM315" s="57"/>
      <c r="EN315" s="57"/>
      <c r="EO315" s="57"/>
      <c r="EP315" s="57"/>
      <c r="EQ315" s="57"/>
      <c r="ER315" s="57"/>
      <c r="ES315" s="57"/>
      <c r="ET315" s="57"/>
      <c r="EU315" s="57"/>
      <c r="EV315" s="57"/>
      <c r="EW315" s="57"/>
      <c r="EX315" s="57"/>
      <c r="EY315" s="57"/>
      <c r="EZ315" s="57"/>
      <c r="FA315" s="57"/>
      <c r="FB315" s="57"/>
      <c r="FC315" s="57"/>
      <c r="FD315" s="57"/>
      <c r="FE315" s="57"/>
      <c r="FF315" s="57"/>
      <c r="FG315" s="57"/>
      <c r="FH315" s="57"/>
      <c r="FI315" s="57"/>
      <c r="FJ315" s="57"/>
      <c r="FK315" s="57"/>
      <c r="FL315" s="57"/>
      <c r="FM315" s="57"/>
      <c r="FN315" s="57"/>
      <c r="FO315" s="57"/>
      <c r="FP315" s="57"/>
      <c r="FQ315" s="57"/>
      <c r="FR315" s="57"/>
      <c r="FS315" s="57"/>
      <c r="FT315" s="57"/>
      <c r="FU315" s="57"/>
      <c r="FV315" s="57"/>
      <c r="FW315" s="57"/>
      <c r="FX315" s="57"/>
      <c r="FY315" s="57"/>
      <c r="FZ315" s="57"/>
      <c r="GA315" s="57"/>
      <c r="GB315" s="57"/>
      <c r="GC315" s="57"/>
      <c r="GD315" s="57"/>
      <c r="GE315" s="57"/>
      <c r="GF315" s="57"/>
      <c r="GG315" s="57"/>
      <c r="GH315" s="57"/>
      <c r="GI315" s="57"/>
      <c r="GJ315" s="57"/>
      <c r="GK315" s="57"/>
      <c r="GL315" s="57"/>
      <c r="GM315" s="57"/>
      <c r="GN315" s="57"/>
      <c r="GO315" s="57"/>
      <c r="GP315" s="57"/>
      <c r="GQ315" s="57"/>
      <c r="GR315" s="57"/>
      <c r="GS315" s="57"/>
      <c r="GT315" s="57"/>
      <c r="GU315" s="57"/>
      <c r="GV315" s="57"/>
      <c r="GW315" s="57"/>
      <c r="GX315" s="57"/>
      <c r="GY315" s="57"/>
      <c r="GZ315" s="57"/>
      <c r="HA315" s="57"/>
      <c r="HB315" s="57"/>
      <c r="HC315" s="57"/>
      <c r="HD315" s="57"/>
      <c r="HE315" s="57"/>
      <c r="HF315" s="57"/>
      <c r="HG315" s="57"/>
      <c r="HH315" s="57"/>
      <c r="HI315" s="57"/>
    </row>
    <row r="316" spans="1:217" s="431" customFormat="1" x14ac:dyDescent="0.2">
      <c r="A316" s="429"/>
      <c r="B316" s="426"/>
      <c r="C316" s="174"/>
      <c r="D316" s="410"/>
      <c r="E316" s="410"/>
      <c r="F316" s="30"/>
      <c r="G316" s="410"/>
      <c r="H316" s="410"/>
      <c r="I316" s="30"/>
      <c r="J316" s="410"/>
      <c r="K316" s="410"/>
      <c r="L316" s="30"/>
      <c r="M316" s="410"/>
      <c r="N316" s="410"/>
      <c r="O316" s="30"/>
      <c r="P316" s="410"/>
      <c r="Q316" s="410"/>
      <c r="R316" s="30"/>
      <c r="S316" s="410"/>
      <c r="T316" s="410"/>
      <c r="U316" s="30"/>
      <c r="V316" s="410"/>
      <c r="W316" s="410"/>
      <c r="X316" s="30"/>
      <c r="Y316" s="410"/>
      <c r="Z316" s="410"/>
      <c r="AA316" s="30"/>
      <c r="AB316" s="410"/>
      <c r="AC316" s="410"/>
      <c r="AD316" s="30"/>
      <c r="AE316" s="410"/>
      <c r="AF316" s="410"/>
      <c r="AG316" s="30"/>
      <c r="AH316" s="410"/>
      <c r="AI316" s="410"/>
      <c r="AJ316" s="30"/>
      <c r="AK316" s="410"/>
      <c r="AL316" s="410"/>
      <c r="AM316" s="30"/>
      <c r="AN316" s="410"/>
      <c r="AO316" s="410"/>
      <c r="AP316" s="30"/>
      <c r="AQ316" s="410"/>
      <c r="AR316" s="410"/>
      <c r="AS316" s="30"/>
      <c r="AT316" s="410"/>
      <c r="AU316" s="410"/>
      <c r="AV316" s="30"/>
      <c r="AW316" s="410"/>
      <c r="AX316" s="410"/>
      <c r="AY316" s="30"/>
      <c r="AZ316" s="410"/>
      <c r="BA316" s="410"/>
      <c r="BB316" s="30"/>
      <c r="BC316" s="410"/>
      <c r="BD316" s="410"/>
      <c r="BE316" s="30"/>
      <c r="BF316" s="410"/>
      <c r="BG316" s="410"/>
      <c r="BH316" s="30"/>
      <c r="BI316" s="410"/>
      <c r="BJ316" s="410"/>
      <c r="BK316" s="30"/>
      <c r="BL316" s="31"/>
      <c r="BM316" s="31"/>
      <c r="BN316" s="31"/>
      <c r="BO316" s="31"/>
      <c r="BP316" s="31"/>
      <c r="BQ316" s="31"/>
      <c r="BR316" s="31"/>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c r="DD316" s="57"/>
      <c r="DE316" s="57"/>
      <c r="DF316" s="57"/>
      <c r="DG316" s="57"/>
      <c r="DH316" s="57"/>
      <c r="DI316" s="57"/>
      <c r="DJ316" s="57"/>
      <c r="DK316" s="57"/>
      <c r="DL316" s="57"/>
      <c r="DM316" s="57"/>
      <c r="DN316" s="57"/>
      <c r="DO316" s="57"/>
      <c r="DP316" s="57"/>
      <c r="DQ316" s="57"/>
      <c r="DR316" s="57"/>
      <c r="DS316" s="57"/>
      <c r="DT316" s="57"/>
      <c r="DU316" s="57"/>
      <c r="DV316" s="57"/>
      <c r="DW316" s="57"/>
      <c r="DX316" s="57"/>
      <c r="DY316" s="57"/>
      <c r="DZ316" s="57"/>
      <c r="EA316" s="57"/>
      <c r="EB316" s="57"/>
      <c r="EC316" s="57"/>
      <c r="ED316" s="57"/>
      <c r="EE316" s="57"/>
      <c r="EF316" s="57"/>
      <c r="EG316" s="57"/>
      <c r="EH316" s="57"/>
      <c r="EI316" s="57"/>
      <c r="EJ316" s="57"/>
      <c r="EK316" s="57"/>
      <c r="EL316" s="57"/>
      <c r="EM316" s="57"/>
      <c r="EN316" s="57"/>
      <c r="EO316" s="57"/>
      <c r="EP316" s="57"/>
      <c r="EQ316" s="57"/>
      <c r="ER316" s="57"/>
      <c r="ES316" s="57"/>
      <c r="ET316" s="57"/>
      <c r="EU316" s="57"/>
      <c r="EV316" s="57"/>
      <c r="EW316" s="57"/>
      <c r="EX316" s="57"/>
      <c r="EY316" s="57"/>
      <c r="EZ316" s="57"/>
      <c r="FA316" s="57"/>
      <c r="FB316" s="57"/>
      <c r="FC316" s="57"/>
      <c r="FD316" s="57"/>
      <c r="FE316" s="57"/>
      <c r="FF316" s="57"/>
      <c r="FG316" s="57"/>
      <c r="FH316" s="57"/>
      <c r="FI316" s="57"/>
      <c r="FJ316" s="57"/>
      <c r="FK316" s="57"/>
      <c r="FL316" s="57"/>
      <c r="FM316" s="57"/>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row>
    <row r="317" spans="1:217" s="431" customFormat="1" x14ac:dyDescent="0.2">
      <c r="A317" s="429"/>
      <c r="B317" s="426"/>
      <c r="C317" s="174"/>
      <c r="D317" s="410"/>
      <c r="E317" s="410"/>
      <c r="F317" s="30"/>
      <c r="G317" s="410"/>
      <c r="H317" s="410"/>
      <c r="I317" s="30"/>
      <c r="J317" s="410"/>
      <c r="K317" s="410"/>
      <c r="L317" s="30"/>
      <c r="M317" s="410"/>
      <c r="N317" s="410"/>
      <c r="O317" s="30"/>
      <c r="P317" s="410"/>
      <c r="Q317" s="410"/>
      <c r="R317" s="30"/>
      <c r="S317" s="410"/>
      <c r="T317" s="410"/>
      <c r="U317" s="30"/>
      <c r="V317" s="410"/>
      <c r="W317" s="410"/>
      <c r="X317" s="30"/>
      <c r="Y317" s="410"/>
      <c r="Z317" s="410"/>
      <c r="AA317" s="30"/>
      <c r="AB317" s="410"/>
      <c r="AC317" s="410"/>
      <c r="AD317" s="30"/>
      <c r="AE317" s="410"/>
      <c r="AF317" s="410"/>
      <c r="AG317" s="30"/>
      <c r="AH317" s="410"/>
      <c r="AI317" s="410"/>
      <c r="AJ317" s="30"/>
      <c r="AK317" s="410"/>
      <c r="AL317" s="410"/>
      <c r="AM317" s="30"/>
      <c r="AN317" s="410"/>
      <c r="AO317" s="410"/>
      <c r="AP317" s="30"/>
      <c r="AQ317" s="410"/>
      <c r="AR317" s="410"/>
      <c r="AS317" s="30"/>
      <c r="AT317" s="410"/>
      <c r="AU317" s="410"/>
      <c r="AV317" s="30"/>
      <c r="AW317" s="410"/>
      <c r="AX317" s="410"/>
      <c r="AY317" s="30"/>
      <c r="AZ317" s="410"/>
      <c r="BA317" s="410"/>
      <c r="BB317" s="30"/>
      <c r="BC317" s="410"/>
      <c r="BD317" s="410"/>
      <c r="BE317" s="30"/>
      <c r="BF317" s="410"/>
      <c r="BG317" s="410"/>
      <c r="BH317" s="30"/>
      <c r="BI317" s="410"/>
      <c r="BJ317" s="410"/>
      <c r="BK317" s="30"/>
      <c r="BL317" s="31"/>
      <c r="BM317" s="31"/>
      <c r="BN317" s="31"/>
      <c r="BO317" s="31"/>
      <c r="BP317" s="31"/>
      <c r="BQ317" s="31"/>
      <c r="BR317" s="31"/>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c r="DD317" s="57"/>
      <c r="DE317" s="57"/>
      <c r="DF317" s="57"/>
      <c r="DG317" s="57"/>
      <c r="DH317" s="57"/>
      <c r="DI317" s="57"/>
      <c r="DJ317" s="57"/>
      <c r="DK317" s="57"/>
      <c r="DL317" s="57"/>
      <c r="DM317" s="57"/>
      <c r="DN317" s="57"/>
      <c r="DO317" s="57"/>
      <c r="DP317" s="57"/>
      <c r="DQ317" s="57"/>
      <c r="DR317" s="57"/>
      <c r="DS317" s="57"/>
      <c r="DT317" s="57"/>
      <c r="DU317" s="57"/>
      <c r="DV317" s="57"/>
      <c r="DW317" s="57"/>
      <c r="DX317" s="57"/>
      <c r="DY317" s="57"/>
      <c r="DZ317" s="57"/>
      <c r="EA317" s="57"/>
      <c r="EB317" s="57"/>
      <c r="EC317" s="57"/>
      <c r="ED317" s="57"/>
      <c r="EE317" s="57"/>
      <c r="EF317" s="57"/>
      <c r="EG317" s="57"/>
      <c r="EH317" s="57"/>
      <c r="EI317" s="57"/>
      <c r="EJ317" s="57"/>
      <c r="EK317" s="57"/>
      <c r="EL317" s="57"/>
      <c r="EM317" s="57"/>
      <c r="EN317" s="57"/>
      <c r="EO317" s="57"/>
      <c r="EP317" s="57"/>
      <c r="EQ317" s="57"/>
      <c r="ER317" s="57"/>
      <c r="ES317" s="57"/>
      <c r="ET317" s="57"/>
      <c r="EU317" s="57"/>
      <c r="EV317" s="57"/>
      <c r="EW317" s="57"/>
      <c r="EX317" s="57"/>
      <c r="EY317" s="57"/>
      <c r="EZ317" s="57"/>
      <c r="FA317" s="57"/>
      <c r="FB317" s="57"/>
      <c r="FC317" s="57"/>
      <c r="FD317" s="57"/>
      <c r="FE317" s="57"/>
      <c r="FF317" s="57"/>
      <c r="FG317" s="57"/>
      <c r="FH317" s="57"/>
      <c r="FI317" s="57"/>
      <c r="FJ317" s="57"/>
      <c r="FK317" s="57"/>
      <c r="FL317" s="57"/>
      <c r="FM317" s="57"/>
      <c r="FN317" s="57"/>
      <c r="FO317" s="57"/>
      <c r="FP317" s="57"/>
      <c r="FQ317" s="57"/>
      <c r="FR317" s="57"/>
      <c r="FS317" s="57"/>
      <c r="FT317" s="57"/>
      <c r="FU317" s="57"/>
      <c r="FV317" s="57"/>
      <c r="FW317" s="57"/>
      <c r="FX317" s="57"/>
      <c r="FY317" s="57"/>
      <c r="FZ317" s="57"/>
      <c r="GA317" s="57"/>
      <c r="GB317" s="57"/>
      <c r="GC317" s="57"/>
      <c r="GD317" s="57"/>
      <c r="GE317" s="57"/>
      <c r="GF317" s="57"/>
      <c r="GG317" s="57"/>
      <c r="GH317" s="57"/>
      <c r="GI317" s="57"/>
      <c r="GJ317" s="57"/>
      <c r="GK317" s="57"/>
      <c r="GL317" s="57"/>
      <c r="GM317" s="57"/>
      <c r="GN317" s="57"/>
      <c r="GO317" s="57"/>
      <c r="GP317" s="57"/>
      <c r="GQ317" s="57"/>
      <c r="GR317" s="57"/>
      <c r="GS317" s="57"/>
      <c r="GT317" s="57"/>
      <c r="GU317" s="57"/>
      <c r="GV317" s="57"/>
      <c r="GW317" s="57"/>
      <c r="GX317" s="57"/>
      <c r="GY317" s="57"/>
      <c r="GZ317" s="57"/>
      <c r="HA317" s="57"/>
      <c r="HB317" s="57"/>
      <c r="HC317" s="57"/>
      <c r="HD317" s="57"/>
      <c r="HE317" s="57"/>
      <c r="HF317" s="57"/>
      <c r="HG317" s="57"/>
      <c r="HH317" s="57"/>
      <c r="HI317" s="57"/>
    </row>
    <row r="318" spans="1:217" s="431" customFormat="1" x14ac:dyDescent="0.2">
      <c r="A318" s="429"/>
      <c r="B318" s="426"/>
      <c r="C318" s="174"/>
      <c r="D318" s="410"/>
      <c r="E318" s="410"/>
      <c r="F318" s="30"/>
      <c r="G318" s="410"/>
      <c r="H318" s="410"/>
      <c r="I318" s="30"/>
      <c r="J318" s="410"/>
      <c r="K318" s="410"/>
      <c r="L318" s="30"/>
      <c r="M318" s="410"/>
      <c r="N318" s="410"/>
      <c r="O318" s="30"/>
      <c r="P318" s="410"/>
      <c r="Q318" s="410"/>
      <c r="R318" s="30"/>
      <c r="S318" s="410"/>
      <c r="T318" s="410"/>
      <c r="U318" s="30"/>
      <c r="V318" s="410"/>
      <c r="W318" s="410"/>
      <c r="X318" s="30"/>
      <c r="Y318" s="410"/>
      <c r="Z318" s="410"/>
      <c r="AA318" s="30"/>
      <c r="AB318" s="410"/>
      <c r="AC318" s="410"/>
      <c r="AD318" s="30"/>
      <c r="AE318" s="410"/>
      <c r="AF318" s="410"/>
      <c r="AG318" s="30"/>
      <c r="AH318" s="410"/>
      <c r="AI318" s="410"/>
      <c r="AJ318" s="30"/>
      <c r="AK318" s="410"/>
      <c r="AL318" s="410"/>
      <c r="AM318" s="30"/>
      <c r="AN318" s="410"/>
      <c r="AO318" s="410"/>
      <c r="AP318" s="30"/>
      <c r="AQ318" s="410"/>
      <c r="AR318" s="410"/>
      <c r="AS318" s="30"/>
      <c r="AT318" s="410"/>
      <c r="AU318" s="410"/>
      <c r="AV318" s="30"/>
      <c r="AW318" s="410"/>
      <c r="AX318" s="410"/>
      <c r="AY318" s="30"/>
      <c r="AZ318" s="410"/>
      <c r="BA318" s="410"/>
      <c r="BB318" s="30"/>
      <c r="BC318" s="410"/>
      <c r="BD318" s="410"/>
      <c r="BE318" s="30"/>
      <c r="BF318" s="410"/>
      <c r="BG318" s="410"/>
      <c r="BH318" s="30"/>
      <c r="BI318" s="410"/>
      <c r="BJ318" s="410"/>
      <c r="BK318" s="30"/>
      <c r="BL318" s="31"/>
      <c r="BM318" s="31"/>
      <c r="BN318" s="31"/>
      <c r="BO318" s="31"/>
      <c r="BP318" s="31"/>
      <c r="BQ318" s="31"/>
      <c r="BR318" s="31"/>
      <c r="BS318" s="57"/>
      <c r="BT318" s="57"/>
      <c r="BU318" s="57"/>
      <c r="BV318" s="57"/>
      <c r="BW318" s="57"/>
      <c r="BX318" s="57"/>
      <c r="BY318" s="57"/>
      <c r="BZ318" s="57"/>
      <c r="CA318" s="57"/>
      <c r="CB318" s="57"/>
      <c r="CC318" s="57"/>
      <c r="CD318" s="57"/>
      <c r="CE318" s="57"/>
      <c r="CF318" s="57"/>
      <c r="CG318" s="57"/>
      <c r="CH318" s="57"/>
      <c r="CI318" s="57"/>
      <c r="CJ318" s="57"/>
      <c r="CK318" s="57"/>
      <c r="CL318" s="57"/>
      <c r="CM318" s="57"/>
      <c r="CN318" s="57"/>
      <c r="CO318" s="57"/>
      <c r="CP318" s="57"/>
      <c r="CQ318" s="57"/>
      <c r="CR318" s="57"/>
      <c r="CS318" s="57"/>
      <c r="CT318" s="57"/>
      <c r="CU318" s="57"/>
      <c r="CV318" s="57"/>
      <c r="CW318" s="57"/>
      <c r="CX318" s="57"/>
      <c r="CY318" s="57"/>
      <c r="CZ318" s="57"/>
      <c r="DA318" s="57"/>
      <c r="DB318" s="57"/>
      <c r="DC318" s="57"/>
      <c r="DD318" s="57"/>
      <c r="DE318" s="57"/>
      <c r="DF318" s="57"/>
      <c r="DG318" s="57"/>
      <c r="DH318" s="57"/>
      <c r="DI318" s="57"/>
      <c r="DJ318" s="57"/>
      <c r="DK318" s="57"/>
      <c r="DL318" s="57"/>
      <c r="DM318" s="57"/>
      <c r="DN318" s="57"/>
      <c r="DO318" s="57"/>
      <c r="DP318" s="57"/>
      <c r="DQ318" s="57"/>
      <c r="DR318" s="57"/>
      <c r="DS318" s="57"/>
      <c r="DT318" s="57"/>
      <c r="DU318" s="57"/>
      <c r="DV318" s="57"/>
      <c r="DW318" s="57"/>
      <c r="DX318" s="57"/>
      <c r="DY318" s="57"/>
      <c r="DZ318" s="57"/>
      <c r="EA318" s="57"/>
      <c r="EB318" s="57"/>
      <c r="EC318" s="57"/>
      <c r="ED318" s="57"/>
      <c r="EE318" s="57"/>
      <c r="EF318" s="57"/>
      <c r="EG318" s="57"/>
      <c r="EH318" s="57"/>
      <c r="EI318" s="57"/>
      <c r="EJ318" s="57"/>
      <c r="EK318" s="57"/>
      <c r="EL318" s="57"/>
      <c r="EM318" s="57"/>
      <c r="EN318" s="57"/>
      <c r="EO318" s="57"/>
      <c r="EP318" s="57"/>
      <c r="EQ318" s="57"/>
      <c r="ER318" s="57"/>
      <c r="ES318" s="57"/>
      <c r="ET318" s="57"/>
      <c r="EU318" s="57"/>
      <c r="EV318" s="57"/>
      <c r="EW318" s="57"/>
      <c r="EX318" s="57"/>
      <c r="EY318" s="57"/>
      <c r="EZ318" s="57"/>
      <c r="FA318" s="57"/>
      <c r="FB318" s="57"/>
      <c r="FC318" s="57"/>
      <c r="FD318" s="57"/>
      <c r="FE318" s="57"/>
      <c r="FF318" s="57"/>
      <c r="FG318" s="57"/>
      <c r="FH318" s="57"/>
      <c r="FI318" s="57"/>
      <c r="FJ318" s="57"/>
      <c r="FK318" s="57"/>
      <c r="FL318" s="57"/>
      <c r="FM318" s="57"/>
      <c r="FN318" s="57"/>
      <c r="FO318" s="57"/>
      <c r="FP318" s="57"/>
      <c r="FQ318" s="57"/>
      <c r="FR318" s="57"/>
      <c r="FS318" s="57"/>
      <c r="FT318" s="57"/>
      <c r="FU318" s="57"/>
      <c r="FV318" s="57"/>
      <c r="FW318" s="57"/>
      <c r="FX318" s="57"/>
      <c r="FY318" s="57"/>
      <c r="FZ318" s="57"/>
      <c r="GA318" s="57"/>
      <c r="GB318" s="57"/>
      <c r="GC318" s="57"/>
      <c r="GD318" s="57"/>
      <c r="GE318" s="57"/>
      <c r="GF318" s="57"/>
      <c r="GG318" s="57"/>
      <c r="GH318" s="57"/>
      <c r="GI318" s="57"/>
      <c r="GJ318" s="57"/>
      <c r="GK318" s="57"/>
      <c r="GL318" s="57"/>
      <c r="GM318" s="57"/>
      <c r="GN318" s="57"/>
      <c r="GO318" s="57"/>
      <c r="GP318" s="57"/>
      <c r="GQ318" s="57"/>
      <c r="GR318" s="57"/>
      <c r="GS318" s="57"/>
      <c r="GT318" s="57"/>
      <c r="GU318" s="57"/>
      <c r="GV318" s="57"/>
      <c r="GW318" s="57"/>
      <c r="GX318" s="57"/>
      <c r="GY318" s="57"/>
      <c r="GZ318" s="57"/>
      <c r="HA318" s="57"/>
      <c r="HB318" s="57"/>
      <c r="HC318" s="57"/>
      <c r="HD318" s="57"/>
      <c r="HE318" s="57"/>
      <c r="HF318" s="57"/>
      <c r="HG318" s="57"/>
      <c r="HH318" s="57"/>
      <c r="HI318" s="57"/>
    </row>
    <row r="319" spans="1:217" s="431" customFormat="1" x14ac:dyDescent="0.2">
      <c r="A319" s="429"/>
      <c r="B319" s="426"/>
      <c r="C319" s="174"/>
      <c r="D319" s="410"/>
      <c r="E319" s="410"/>
      <c r="F319" s="30"/>
      <c r="G319" s="410"/>
      <c r="H319" s="410"/>
      <c r="I319" s="30"/>
      <c r="J319" s="410"/>
      <c r="K319" s="410"/>
      <c r="L319" s="30"/>
      <c r="M319" s="410"/>
      <c r="N319" s="410"/>
      <c r="O319" s="30"/>
      <c r="P319" s="410"/>
      <c r="Q319" s="410"/>
      <c r="R319" s="30"/>
      <c r="S319" s="410"/>
      <c r="T319" s="410"/>
      <c r="U319" s="30"/>
      <c r="V319" s="410"/>
      <c r="W319" s="410"/>
      <c r="X319" s="30"/>
      <c r="Y319" s="410"/>
      <c r="Z319" s="410"/>
      <c r="AA319" s="30"/>
      <c r="AB319" s="410"/>
      <c r="AC319" s="410"/>
      <c r="AD319" s="30"/>
      <c r="AE319" s="410"/>
      <c r="AF319" s="410"/>
      <c r="AG319" s="30"/>
      <c r="AH319" s="410"/>
      <c r="AI319" s="410"/>
      <c r="AJ319" s="30"/>
      <c r="AK319" s="410"/>
      <c r="AL319" s="410"/>
      <c r="AM319" s="30"/>
      <c r="AN319" s="410"/>
      <c r="AO319" s="410"/>
      <c r="AP319" s="30"/>
      <c r="AQ319" s="410"/>
      <c r="AR319" s="410"/>
      <c r="AS319" s="30"/>
      <c r="AT319" s="410"/>
      <c r="AU319" s="410"/>
      <c r="AV319" s="30"/>
      <c r="AW319" s="410"/>
      <c r="AX319" s="410"/>
      <c r="AY319" s="30"/>
      <c r="AZ319" s="410"/>
      <c r="BA319" s="410"/>
      <c r="BB319" s="30"/>
      <c r="BC319" s="410"/>
      <c r="BD319" s="410"/>
      <c r="BE319" s="30"/>
      <c r="BF319" s="410"/>
      <c r="BG319" s="410"/>
      <c r="BH319" s="30"/>
      <c r="BI319" s="410"/>
      <c r="BJ319" s="410"/>
      <c r="BK319" s="30"/>
      <c r="BL319" s="31"/>
      <c r="BM319" s="31"/>
      <c r="BN319" s="31"/>
      <c r="BO319" s="31"/>
      <c r="BP319" s="31"/>
      <c r="BQ319" s="31"/>
      <c r="BR319" s="31"/>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c r="DD319" s="57"/>
      <c r="DE319" s="57"/>
      <c r="DF319" s="57"/>
      <c r="DG319" s="57"/>
      <c r="DH319" s="57"/>
      <c r="DI319" s="57"/>
      <c r="DJ319" s="57"/>
      <c r="DK319" s="57"/>
      <c r="DL319" s="57"/>
      <c r="DM319" s="57"/>
      <c r="DN319" s="57"/>
      <c r="DO319" s="57"/>
      <c r="DP319" s="57"/>
      <c r="DQ319" s="57"/>
      <c r="DR319" s="57"/>
      <c r="DS319" s="57"/>
      <c r="DT319" s="57"/>
      <c r="DU319" s="57"/>
      <c r="DV319" s="57"/>
      <c r="DW319" s="57"/>
      <c r="DX319" s="57"/>
      <c r="DY319" s="57"/>
      <c r="DZ319" s="57"/>
      <c r="EA319" s="57"/>
      <c r="EB319" s="57"/>
      <c r="EC319" s="57"/>
      <c r="ED319" s="57"/>
      <c r="EE319" s="57"/>
      <c r="EF319" s="57"/>
      <c r="EG319" s="57"/>
      <c r="EH319" s="57"/>
      <c r="EI319" s="57"/>
      <c r="EJ319" s="57"/>
      <c r="EK319" s="57"/>
      <c r="EL319" s="57"/>
      <c r="EM319" s="57"/>
      <c r="EN319" s="57"/>
      <c r="EO319" s="57"/>
      <c r="EP319" s="57"/>
      <c r="EQ319" s="57"/>
      <c r="ER319" s="57"/>
      <c r="ES319" s="57"/>
      <c r="ET319" s="57"/>
      <c r="EU319" s="57"/>
      <c r="EV319" s="57"/>
      <c r="EW319" s="57"/>
      <c r="EX319" s="57"/>
      <c r="EY319" s="57"/>
      <c r="EZ319" s="57"/>
      <c r="FA319" s="57"/>
      <c r="FB319" s="57"/>
      <c r="FC319" s="57"/>
      <c r="FD319" s="57"/>
      <c r="FE319" s="57"/>
      <c r="FF319" s="57"/>
      <c r="FG319" s="57"/>
      <c r="FH319" s="57"/>
      <c r="FI319" s="57"/>
      <c r="FJ319" s="57"/>
      <c r="FK319" s="57"/>
      <c r="FL319" s="57"/>
      <c r="FM319" s="57"/>
      <c r="FN319" s="57"/>
      <c r="FO319" s="57"/>
      <c r="FP319" s="57"/>
      <c r="FQ319" s="57"/>
      <c r="FR319" s="57"/>
      <c r="FS319" s="57"/>
      <c r="FT319" s="57"/>
      <c r="FU319" s="57"/>
      <c r="FV319" s="57"/>
      <c r="FW319" s="57"/>
      <c r="FX319" s="57"/>
      <c r="FY319" s="57"/>
      <c r="FZ319" s="57"/>
      <c r="GA319" s="57"/>
      <c r="GB319" s="57"/>
      <c r="GC319" s="57"/>
      <c r="GD319" s="57"/>
      <c r="GE319" s="57"/>
      <c r="GF319" s="57"/>
      <c r="GG319" s="57"/>
      <c r="GH319" s="57"/>
      <c r="GI319" s="57"/>
      <c r="GJ319" s="57"/>
      <c r="GK319" s="57"/>
      <c r="GL319" s="57"/>
      <c r="GM319" s="57"/>
      <c r="GN319" s="57"/>
      <c r="GO319" s="57"/>
      <c r="GP319" s="57"/>
      <c r="GQ319" s="57"/>
      <c r="GR319" s="57"/>
      <c r="GS319" s="57"/>
      <c r="GT319" s="57"/>
      <c r="GU319" s="57"/>
      <c r="GV319" s="57"/>
      <c r="GW319" s="57"/>
      <c r="GX319" s="57"/>
      <c r="GY319" s="57"/>
      <c r="GZ319" s="57"/>
      <c r="HA319" s="57"/>
      <c r="HB319" s="57"/>
      <c r="HC319" s="57"/>
      <c r="HD319" s="57"/>
      <c r="HE319" s="57"/>
      <c r="HF319" s="57"/>
      <c r="HG319" s="57"/>
      <c r="HH319" s="57"/>
      <c r="HI319" s="57"/>
    </row>
    <row r="320" spans="1:217" s="431" customFormat="1" x14ac:dyDescent="0.2">
      <c r="A320" s="429"/>
      <c r="B320" s="426"/>
      <c r="C320" s="174"/>
      <c r="D320" s="410"/>
      <c r="E320" s="410"/>
      <c r="F320" s="30"/>
      <c r="G320" s="410"/>
      <c r="H320" s="410"/>
      <c r="I320" s="30"/>
      <c r="J320" s="410"/>
      <c r="K320" s="410"/>
      <c r="L320" s="30"/>
      <c r="M320" s="410"/>
      <c r="N320" s="410"/>
      <c r="O320" s="30"/>
      <c r="P320" s="410"/>
      <c r="Q320" s="410"/>
      <c r="R320" s="30"/>
      <c r="S320" s="410"/>
      <c r="T320" s="410"/>
      <c r="U320" s="30"/>
      <c r="V320" s="410"/>
      <c r="W320" s="410"/>
      <c r="X320" s="30"/>
      <c r="Y320" s="410"/>
      <c r="Z320" s="410"/>
      <c r="AA320" s="30"/>
      <c r="AB320" s="410"/>
      <c r="AC320" s="410"/>
      <c r="AD320" s="30"/>
      <c r="AE320" s="410"/>
      <c r="AF320" s="410"/>
      <c r="AG320" s="30"/>
      <c r="AH320" s="410"/>
      <c r="AI320" s="410"/>
      <c r="AJ320" s="30"/>
      <c r="AK320" s="410"/>
      <c r="AL320" s="410"/>
      <c r="AM320" s="30"/>
      <c r="AN320" s="410"/>
      <c r="AO320" s="410"/>
      <c r="AP320" s="30"/>
      <c r="AQ320" s="410"/>
      <c r="AR320" s="410"/>
      <c r="AS320" s="30"/>
      <c r="AT320" s="410"/>
      <c r="AU320" s="410"/>
      <c r="AV320" s="30"/>
      <c r="AW320" s="410"/>
      <c r="AX320" s="410"/>
      <c r="AY320" s="30"/>
      <c r="AZ320" s="410"/>
      <c r="BA320" s="410"/>
      <c r="BB320" s="30"/>
      <c r="BC320" s="410"/>
      <c r="BD320" s="410"/>
      <c r="BE320" s="30"/>
      <c r="BF320" s="410"/>
      <c r="BG320" s="410"/>
      <c r="BH320" s="30"/>
      <c r="BI320" s="410"/>
      <c r="BJ320" s="410"/>
      <c r="BK320" s="30"/>
      <c r="BL320" s="31"/>
      <c r="BM320" s="31"/>
      <c r="BN320" s="31"/>
      <c r="BO320" s="31"/>
      <c r="BP320" s="31"/>
      <c r="BQ320" s="31"/>
      <c r="BR320" s="31"/>
      <c r="BS320" s="57"/>
      <c r="BT320" s="57"/>
      <c r="BU320" s="57"/>
      <c r="BV320" s="57"/>
      <c r="BW320" s="57"/>
      <c r="BX320" s="57"/>
      <c r="BY320" s="57"/>
      <c r="BZ320" s="57"/>
      <c r="CA320" s="57"/>
      <c r="CB320" s="57"/>
      <c r="CC320" s="57"/>
      <c r="CD320" s="57"/>
      <c r="CE320" s="57"/>
      <c r="CF320" s="57"/>
      <c r="CG320" s="57"/>
      <c r="CH320" s="57"/>
      <c r="CI320" s="57"/>
      <c r="CJ320" s="57"/>
      <c r="CK320" s="57"/>
      <c r="CL320" s="57"/>
      <c r="CM320" s="57"/>
      <c r="CN320" s="57"/>
      <c r="CO320" s="57"/>
      <c r="CP320" s="57"/>
      <c r="CQ320" s="57"/>
      <c r="CR320" s="57"/>
      <c r="CS320" s="57"/>
      <c r="CT320" s="57"/>
      <c r="CU320" s="57"/>
      <c r="CV320" s="57"/>
      <c r="CW320" s="57"/>
      <c r="CX320" s="57"/>
      <c r="CY320" s="57"/>
      <c r="CZ320" s="57"/>
      <c r="DA320" s="57"/>
      <c r="DB320" s="57"/>
      <c r="DC320" s="57"/>
      <c r="DD320" s="57"/>
      <c r="DE320" s="57"/>
      <c r="DF320" s="57"/>
      <c r="DG320" s="57"/>
      <c r="DH320" s="57"/>
      <c r="DI320" s="57"/>
      <c r="DJ320" s="57"/>
      <c r="DK320" s="57"/>
      <c r="DL320" s="57"/>
      <c r="DM320" s="57"/>
      <c r="DN320" s="57"/>
      <c r="DO320" s="57"/>
      <c r="DP320" s="57"/>
      <c r="DQ320" s="57"/>
      <c r="DR320" s="57"/>
      <c r="DS320" s="57"/>
      <c r="DT320" s="57"/>
      <c r="DU320" s="57"/>
      <c r="DV320" s="57"/>
      <c r="DW320" s="57"/>
      <c r="DX320" s="57"/>
      <c r="DY320" s="57"/>
      <c r="DZ320" s="57"/>
      <c r="EA320" s="57"/>
      <c r="EB320" s="57"/>
      <c r="EC320" s="57"/>
      <c r="ED320" s="57"/>
      <c r="EE320" s="57"/>
      <c r="EF320" s="57"/>
      <c r="EG320" s="57"/>
      <c r="EH320" s="57"/>
      <c r="EI320" s="57"/>
      <c r="EJ320" s="57"/>
      <c r="EK320" s="57"/>
      <c r="EL320" s="57"/>
      <c r="EM320" s="57"/>
      <c r="EN320" s="57"/>
      <c r="EO320" s="57"/>
      <c r="EP320" s="57"/>
      <c r="EQ320" s="57"/>
      <c r="ER320" s="57"/>
      <c r="ES320" s="57"/>
      <c r="ET320" s="57"/>
      <c r="EU320" s="57"/>
      <c r="EV320" s="57"/>
      <c r="EW320" s="57"/>
      <c r="EX320" s="57"/>
      <c r="EY320" s="57"/>
      <c r="EZ320" s="57"/>
      <c r="FA320" s="57"/>
      <c r="FB320" s="57"/>
      <c r="FC320" s="57"/>
      <c r="FD320" s="57"/>
      <c r="FE320" s="57"/>
      <c r="FF320" s="57"/>
      <c r="FG320" s="57"/>
      <c r="FH320" s="57"/>
      <c r="FI320" s="57"/>
      <c r="FJ320" s="57"/>
      <c r="FK320" s="57"/>
      <c r="FL320" s="57"/>
      <c r="FM320" s="57"/>
      <c r="FN320" s="57"/>
      <c r="FO320" s="57"/>
      <c r="FP320" s="57"/>
      <c r="FQ320" s="57"/>
      <c r="FR320" s="57"/>
      <c r="FS320" s="57"/>
      <c r="FT320" s="57"/>
      <c r="FU320" s="57"/>
      <c r="FV320" s="57"/>
      <c r="FW320" s="57"/>
      <c r="FX320" s="57"/>
      <c r="FY320" s="57"/>
      <c r="FZ320" s="57"/>
      <c r="GA320" s="57"/>
      <c r="GB320" s="57"/>
      <c r="GC320" s="57"/>
      <c r="GD320" s="57"/>
      <c r="GE320" s="57"/>
      <c r="GF320" s="57"/>
      <c r="GG320" s="57"/>
      <c r="GH320" s="57"/>
      <c r="GI320" s="57"/>
      <c r="GJ320" s="57"/>
      <c r="GK320" s="57"/>
      <c r="GL320" s="57"/>
      <c r="GM320" s="57"/>
      <c r="GN320" s="57"/>
      <c r="GO320" s="57"/>
      <c r="GP320" s="57"/>
      <c r="GQ320" s="57"/>
      <c r="GR320" s="57"/>
      <c r="GS320" s="57"/>
      <c r="GT320" s="57"/>
      <c r="GU320" s="57"/>
      <c r="GV320" s="57"/>
      <c r="GW320" s="57"/>
      <c r="GX320" s="57"/>
      <c r="GY320" s="57"/>
      <c r="GZ320" s="57"/>
      <c r="HA320" s="57"/>
      <c r="HB320" s="57"/>
      <c r="HC320" s="57"/>
      <c r="HD320" s="57"/>
      <c r="HE320" s="57"/>
      <c r="HF320" s="57"/>
      <c r="HG320" s="57"/>
      <c r="HH320" s="57"/>
      <c r="HI320" s="57"/>
    </row>
    <row r="321" spans="1:217" s="431" customFormat="1" x14ac:dyDescent="0.2">
      <c r="A321" s="429"/>
      <c r="B321" s="426"/>
      <c r="C321" s="174"/>
      <c r="D321" s="410"/>
      <c r="E321" s="410"/>
      <c r="F321" s="30"/>
      <c r="G321" s="410"/>
      <c r="H321" s="410"/>
      <c r="I321" s="30"/>
      <c r="J321" s="410"/>
      <c r="K321" s="410"/>
      <c r="L321" s="30"/>
      <c r="M321" s="410"/>
      <c r="N321" s="410"/>
      <c r="O321" s="30"/>
      <c r="P321" s="410"/>
      <c r="Q321" s="410"/>
      <c r="R321" s="30"/>
      <c r="S321" s="410"/>
      <c r="T321" s="410"/>
      <c r="U321" s="30"/>
      <c r="V321" s="410"/>
      <c r="W321" s="410"/>
      <c r="X321" s="30"/>
      <c r="Y321" s="410"/>
      <c r="Z321" s="410"/>
      <c r="AA321" s="30"/>
      <c r="AB321" s="410"/>
      <c r="AC321" s="410"/>
      <c r="AD321" s="30"/>
      <c r="AE321" s="410"/>
      <c r="AF321" s="410"/>
      <c r="AG321" s="30"/>
      <c r="AH321" s="410"/>
      <c r="AI321" s="410"/>
      <c r="AJ321" s="30"/>
      <c r="AK321" s="410"/>
      <c r="AL321" s="410"/>
      <c r="AM321" s="30"/>
      <c r="AN321" s="410"/>
      <c r="AO321" s="410"/>
      <c r="AP321" s="30"/>
      <c r="AQ321" s="410"/>
      <c r="AR321" s="410"/>
      <c r="AS321" s="30"/>
      <c r="AT321" s="410"/>
      <c r="AU321" s="410"/>
      <c r="AV321" s="30"/>
      <c r="AW321" s="410"/>
      <c r="AX321" s="410"/>
      <c r="AY321" s="30"/>
      <c r="AZ321" s="410"/>
      <c r="BA321" s="410"/>
      <c r="BB321" s="30"/>
      <c r="BC321" s="410"/>
      <c r="BD321" s="410"/>
      <c r="BE321" s="30"/>
      <c r="BF321" s="410"/>
      <c r="BG321" s="410"/>
      <c r="BH321" s="30"/>
      <c r="BI321" s="410"/>
      <c r="BJ321" s="410"/>
      <c r="BK321" s="30"/>
      <c r="BL321" s="31"/>
      <c r="BM321" s="31"/>
      <c r="BN321" s="31"/>
      <c r="BO321" s="31"/>
      <c r="BP321" s="31"/>
      <c r="BQ321" s="31"/>
      <c r="BR321" s="31"/>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57"/>
      <c r="DW321" s="57"/>
      <c r="DX321" s="57"/>
      <c r="DY321" s="57"/>
      <c r="DZ321" s="57"/>
      <c r="EA321" s="57"/>
      <c r="EB321" s="57"/>
      <c r="EC321" s="57"/>
      <c r="ED321" s="57"/>
      <c r="EE321" s="57"/>
      <c r="EF321" s="57"/>
      <c r="EG321" s="57"/>
      <c r="EH321" s="57"/>
      <c r="EI321" s="57"/>
      <c r="EJ321" s="57"/>
      <c r="EK321" s="57"/>
      <c r="EL321" s="57"/>
      <c r="EM321" s="57"/>
      <c r="EN321" s="57"/>
      <c r="EO321" s="57"/>
      <c r="EP321" s="57"/>
      <c r="EQ321" s="57"/>
      <c r="ER321" s="57"/>
      <c r="ES321" s="57"/>
      <c r="ET321" s="57"/>
      <c r="EU321" s="57"/>
      <c r="EV321" s="57"/>
      <c r="EW321" s="57"/>
      <c r="EX321" s="57"/>
      <c r="EY321" s="57"/>
      <c r="EZ321" s="57"/>
      <c r="FA321" s="57"/>
      <c r="FB321" s="57"/>
      <c r="FC321" s="57"/>
      <c r="FD321" s="57"/>
      <c r="FE321" s="57"/>
      <c r="FF321" s="57"/>
      <c r="FG321" s="57"/>
      <c r="FH321" s="57"/>
      <c r="FI321" s="57"/>
      <c r="FJ321" s="57"/>
      <c r="FK321" s="57"/>
      <c r="FL321" s="57"/>
      <c r="FM321" s="57"/>
      <c r="FN321" s="57"/>
      <c r="FO321" s="57"/>
      <c r="FP321" s="57"/>
      <c r="FQ321" s="57"/>
      <c r="FR321" s="57"/>
      <c r="FS321" s="57"/>
      <c r="FT321" s="57"/>
      <c r="FU321" s="57"/>
      <c r="FV321" s="57"/>
      <c r="FW321" s="57"/>
      <c r="FX321" s="57"/>
      <c r="FY321" s="57"/>
      <c r="FZ321" s="57"/>
      <c r="GA321" s="57"/>
      <c r="GB321" s="57"/>
      <c r="GC321" s="57"/>
      <c r="GD321" s="57"/>
      <c r="GE321" s="57"/>
      <c r="GF321" s="57"/>
      <c r="GG321" s="57"/>
      <c r="GH321" s="57"/>
      <c r="GI321" s="57"/>
      <c r="GJ321" s="57"/>
      <c r="GK321" s="57"/>
      <c r="GL321" s="57"/>
      <c r="GM321" s="57"/>
      <c r="GN321" s="57"/>
      <c r="GO321" s="57"/>
      <c r="GP321" s="57"/>
      <c r="GQ321" s="57"/>
      <c r="GR321" s="57"/>
      <c r="GS321" s="57"/>
      <c r="GT321" s="57"/>
      <c r="GU321" s="57"/>
      <c r="GV321" s="57"/>
      <c r="GW321" s="57"/>
      <c r="GX321" s="57"/>
      <c r="GY321" s="57"/>
      <c r="GZ321" s="57"/>
      <c r="HA321" s="57"/>
      <c r="HB321" s="57"/>
      <c r="HC321" s="57"/>
      <c r="HD321" s="57"/>
      <c r="HE321" s="57"/>
      <c r="HF321" s="57"/>
      <c r="HG321" s="57"/>
      <c r="HH321" s="57"/>
      <c r="HI321" s="57"/>
    </row>
    <row r="322" spans="1:217" s="431" customFormat="1" x14ac:dyDescent="0.2">
      <c r="A322" s="429"/>
      <c r="B322" s="426"/>
      <c r="C322" s="174"/>
      <c r="D322" s="410"/>
      <c r="E322" s="410"/>
      <c r="F322" s="30"/>
      <c r="G322" s="410"/>
      <c r="H322" s="410"/>
      <c r="I322" s="30"/>
      <c r="J322" s="410"/>
      <c r="K322" s="410"/>
      <c r="L322" s="30"/>
      <c r="M322" s="410"/>
      <c r="N322" s="410"/>
      <c r="O322" s="30"/>
      <c r="P322" s="410"/>
      <c r="Q322" s="410"/>
      <c r="R322" s="30"/>
      <c r="S322" s="410"/>
      <c r="T322" s="410"/>
      <c r="U322" s="30"/>
      <c r="V322" s="410"/>
      <c r="W322" s="410"/>
      <c r="X322" s="30"/>
      <c r="Y322" s="410"/>
      <c r="Z322" s="410"/>
      <c r="AA322" s="30"/>
      <c r="AB322" s="410"/>
      <c r="AC322" s="410"/>
      <c r="AD322" s="30"/>
      <c r="AE322" s="410"/>
      <c r="AF322" s="410"/>
      <c r="AG322" s="30"/>
      <c r="AH322" s="410"/>
      <c r="AI322" s="410"/>
      <c r="AJ322" s="30"/>
      <c r="AK322" s="410"/>
      <c r="AL322" s="410"/>
      <c r="AM322" s="30"/>
      <c r="AN322" s="410"/>
      <c r="AO322" s="410"/>
      <c r="AP322" s="30"/>
      <c r="AQ322" s="410"/>
      <c r="AR322" s="410"/>
      <c r="AS322" s="30"/>
      <c r="AT322" s="410"/>
      <c r="AU322" s="410"/>
      <c r="AV322" s="30"/>
      <c r="AW322" s="410"/>
      <c r="AX322" s="410"/>
      <c r="AY322" s="30"/>
      <c r="AZ322" s="410"/>
      <c r="BA322" s="410"/>
      <c r="BB322" s="30"/>
      <c r="BC322" s="410"/>
      <c r="BD322" s="410"/>
      <c r="BE322" s="30"/>
      <c r="BF322" s="410"/>
      <c r="BG322" s="410"/>
      <c r="BH322" s="30"/>
      <c r="BI322" s="410"/>
      <c r="BJ322" s="410"/>
      <c r="BK322" s="30"/>
      <c r="BL322" s="31"/>
      <c r="BM322" s="31"/>
      <c r="BN322" s="31"/>
      <c r="BO322" s="31"/>
      <c r="BP322" s="31"/>
      <c r="BQ322" s="31"/>
      <c r="BR322" s="31"/>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57"/>
      <c r="DW322" s="57"/>
      <c r="DX322" s="57"/>
      <c r="DY322" s="57"/>
      <c r="DZ322" s="57"/>
      <c r="EA322" s="57"/>
      <c r="EB322" s="57"/>
      <c r="EC322" s="57"/>
      <c r="ED322" s="57"/>
      <c r="EE322" s="57"/>
      <c r="EF322" s="57"/>
      <c r="EG322" s="57"/>
      <c r="EH322" s="57"/>
      <c r="EI322" s="57"/>
      <c r="EJ322" s="57"/>
      <c r="EK322" s="57"/>
      <c r="EL322" s="57"/>
      <c r="EM322" s="57"/>
      <c r="EN322" s="57"/>
      <c r="EO322" s="57"/>
      <c r="EP322" s="57"/>
      <c r="EQ322" s="57"/>
      <c r="ER322" s="57"/>
      <c r="ES322" s="57"/>
      <c r="ET322" s="57"/>
      <c r="EU322" s="57"/>
      <c r="EV322" s="57"/>
      <c r="EW322" s="57"/>
      <c r="EX322" s="57"/>
      <c r="EY322" s="57"/>
      <c r="EZ322" s="57"/>
      <c r="FA322" s="57"/>
      <c r="FB322" s="57"/>
      <c r="FC322" s="57"/>
      <c r="FD322" s="57"/>
      <c r="FE322" s="57"/>
      <c r="FF322" s="57"/>
      <c r="FG322" s="57"/>
      <c r="FH322" s="57"/>
      <c r="FI322" s="57"/>
      <c r="FJ322" s="57"/>
      <c r="FK322" s="57"/>
      <c r="FL322" s="57"/>
      <c r="FM322" s="57"/>
      <c r="FN322" s="57"/>
      <c r="FO322" s="57"/>
      <c r="FP322" s="57"/>
      <c r="FQ322" s="57"/>
      <c r="FR322" s="57"/>
      <c r="FS322" s="57"/>
      <c r="FT322" s="57"/>
      <c r="FU322" s="57"/>
      <c r="FV322" s="57"/>
      <c r="FW322" s="57"/>
      <c r="FX322" s="57"/>
      <c r="FY322" s="57"/>
      <c r="FZ322" s="57"/>
      <c r="GA322" s="57"/>
      <c r="GB322" s="57"/>
      <c r="GC322" s="57"/>
      <c r="GD322" s="57"/>
      <c r="GE322" s="57"/>
      <c r="GF322" s="57"/>
      <c r="GG322" s="57"/>
      <c r="GH322" s="57"/>
      <c r="GI322" s="57"/>
      <c r="GJ322" s="57"/>
      <c r="GK322" s="57"/>
      <c r="GL322" s="57"/>
      <c r="GM322" s="57"/>
      <c r="GN322" s="57"/>
      <c r="GO322" s="57"/>
      <c r="GP322" s="57"/>
      <c r="GQ322" s="57"/>
      <c r="GR322" s="57"/>
      <c r="GS322" s="57"/>
      <c r="GT322" s="57"/>
      <c r="GU322" s="57"/>
      <c r="GV322" s="57"/>
      <c r="GW322" s="57"/>
      <c r="GX322" s="57"/>
      <c r="GY322" s="57"/>
      <c r="GZ322" s="57"/>
      <c r="HA322" s="57"/>
      <c r="HB322" s="57"/>
      <c r="HC322" s="57"/>
      <c r="HD322" s="57"/>
      <c r="HE322" s="57"/>
      <c r="HF322" s="57"/>
      <c r="HG322" s="57"/>
      <c r="HH322" s="57"/>
      <c r="HI322" s="57"/>
    </row>
    <row r="323" spans="1:217" s="431" customFormat="1" x14ac:dyDescent="0.2">
      <c r="A323" s="429"/>
      <c r="B323" s="426"/>
      <c r="C323" s="174"/>
      <c r="D323" s="410"/>
      <c r="E323" s="410"/>
      <c r="F323" s="30"/>
      <c r="G323" s="410"/>
      <c r="H323" s="410"/>
      <c r="I323" s="30"/>
      <c r="J323" s="410"/>
      <c r="K323" s="410"/>
      <c r="L323" s="30"/>
      <c r="M323" s="410"/>
      <c r="N323" s="410"/>
      <c r="O323" s="30"/>
      <c r="P323" s="410"/>
      <c r="Q323" s="410"/>
      <c r="R323" s="30"/>
      <c r="S323" s="410"/>
      <c r="T323" s="410"/>
      <c r="U323" s="30"/>
      <c r="V323" s="410"/>
      <c r="W323" s="410"/>
      <c r="X323" s="30"/>
      <c r="Y323" s="410"/>
      <c r="Z323" s="410"/>
      <c r="AA323" s="30"/>
      <c r="AB323" s="410"/>
      <c r="AC323" s="410"/>
      <c r="AD323" s="30"/>
      <c r="AE323" s="410"/>
      <c r="AF323" s="410"/>
      <c r="AG323" s="30"/>
      <c r="AH323" s="410"/>
      <c r="AI323" s="410"/>
      <c r="AJ323" s="30"/>
      <c r="AK323" s="410"/>
      <c r="AL323" s="410"/>
      <c r="AM323" s="30"/>
      <c r="AN323" s="410"/>
      <c r="AO323" s="410"/>
      <c r="AP323" s="30"/>
      <c r="AQ323" s="410"/>
      <c r="AR323" s="410"/>
      <c r="AS323" s="30"/>
      <c r="AT323" s="410"/>
      <c r="AU323" s="410"/>
      <c r="AV323" s="30"/>
      <c r="AW323" s="410"/>
      <c r="AX323" s="410"/>
      <c r="AY323" s="30"/>
      <c r="AZ323" s="410"/>
      <c r="BA323" s="410"/>
      <c r="BB323" s="30"/>
      <c r="BC323" s="410"/>
      <c r="BD323" s="410"/>
      <c r="BE323" s="30"/>
      <c r="BF323" s="410"/>
      <c r="BG323" s="410"/>
      <c r="BH323" s="30"/>
      <c r="BI323" s="410"/>
      <c r="BJ323" s="410"/>
      <c r="BK323" s="30"/>
      <c r="BL323" s="31"/>
      <c r="BM323" s="31"/>
      <c r="BN323" s="31"/>
      <c r="BO323" s="31"/>
      <c r="BP323" s="31"/>
      <c r="BQ323" s="31"/>
      <c r="BR323" s="31"/>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57"/>
      <c r="DW323" s="57"/>
      <c r="DX323" s="57"/>
      <c r="DY323" s="57"/>
      <c r="DZ323" s="57"/>
      <c r="EA323" s="57"/>
      <c r="EB323" s="57"/>
      <c r="EC323" s="57"/>
      <c r="ED323" s="57"/>
      <c r="EE323" s="57"/>
      <c r="EF323" s="57"/>
      <c r="EG323" s="57"/>
      <c r="EH323" s="57"/>
      <c r="EI323" s="57"/>
      <c r="EJ323" s="57"/>
      <c r="EK323" s="57"/>
      <c r="EL323" s="57"/>
      <c r="EM323" s="57"/>
      <c r="EN323" s="57"/>
      <c r="EO323" s="57"/>
      <c r="EP323" s="57"/>
      <c r="EQ323" s="57"/>
      <c r="ER323" s="57"/>
      <c r="ES323" s="57"/>
      <c r="ET323" s="57"/>
      <c r="EU323" s="57"/>
      <c r="EV323" s="57"/>
      <c r="EW323" s="57"/>
      <c r="EX323" s="57"/>
      <c r="EY323" s="57"/>
      <c r="EZ323" s="57"/>
      <c r="FA323" s="57"/>
      <c r="FB323" s="57"/>
      <c r="FC323" s="57"/>
      <c r="FD323" s="57"/>
      <c r="FE323" s="57"/>
      <c r="FF323" s="57"/>
      <c r="FG323" s="57"/>
      <c r="FH323" s="57"/>
      <c r="FI323" s="57"/>
      <c r="FJ323" s="57"/>
      <c r="FK323" s="57"/>
      <c r="FL323" s="57"/>
      <c r="FM323" s="57"/>
      <c r="FN323" s="57"/>
      <c r="FO323" s="57"/>
      <c r="FP323" s="57"/>
      <c r="FQ323" s="57"/>
      <c r="FR323" s="57"/>
      <c r="FS323" s="57"/>
      <c r="FT323" s="57"/>
      <c r="FU323" s="57"/>
      <c r="FV323" s="57"/>
      <c r="FW323" s="57"/>
      <c r="FX323" s="57"/>
      <c r="FY323" s="57"/>
      <c r="FZ323" s="57"/>
      <c r="GA323" s="57"/>
      <c r="GB323" s="57"/>
      <c r="GC323" s="57"/>
      <c r="GD323" s="57"/>
      <c r="GE323" s="57"/>
      <c r="GF323" s="57"/>
      <c r="GG323" s="57"/>
      <c r="GH323" s="57"/>
      <c r="GI323" s="57"/>
      <c r="GJ323" s="57"/>
      <c r="GK323" s="57"/>
      <c r="GL323" s="57"/>
      <c r="GM323" s="57"/>
      <c r="GN323" s="57"/>
      <c r="GO323" s="57"/>
      <c r="GP323" s="57"/>
      <c r="GQ323" s="57"/>
      <c r="GR323" s="57"/>
      <c r="GS323" s="57"/>
      <c r="GT323" s="57"/>
      <c r="GU323" s="57"/>
      <c r="GV323" s="57"/>
      <c r="GW323" s="57"/>
      <c r="GX323" s="57"/>
      <c r="GY323" s="57"/>
      <c r="GZ323" s="57"/>
      <c r="HA323" s="57"/>
      <c r="HB323" s="57"/>
      <c r="HC323" s="57"/>
      <c r="HD323" s="57"/>
      <c r="HE323" s="57"/>
      <c r="HF323" s="57"/>
      <c r="HG323" s="57"/>
      <c r="HH323" s="57"/>
      <c r="HI323" s="57"/>
    </row>
    <row r="324" spans="1:217" s="431" customFormat="1" x14ac:dyDescent="0.2">
      <c r="A324" s="429"/>
      <c r="B324" s="426"/>
      <c r="C324" s="174"/>
      <c r="D324" s="410"/>
      <c r="E324" s="410"/>
      <c r="F324" s="30"/>
      <c r="G324" s="410"/>
      <c r="H324" s="410"/>
      <c r="I324" s="30"/>
      <c r="J324" s="410"/>
      <c r="K324" s="410"/>
      <c r="L324" s="30"/>
      <c r="M324" s="410"/>
      <c r="N324" s="410"/>
      <c r="O324" s="30"/>
      <c r="P324" s="410"/>
      <c r="Q324" s="410"/>
      <c r="R324" s="30"/>
      <c r="S324" s="410"/>
      <c r="T324" s="410"/>
      <c r="U324" s="30"/>
      <c r="V324" s="410"/>
      <c r="W324" s="410"/>
      <c r="X324" s="30"/>
      <c r="Y324" s="410"/>
      <c r="Z324" s="410"/>
      <c r="AA324" s="30"/>
      <c r="AB324" s="410"/>
      <c r="AC324" s="410"/>
      <c r="AD324" s="30"/>
      <c r="AE324" s="410"/>
      <c r="AF324" s="410"/>
      <c r="AG324" s="30"/>
      <c r="AH324" s="410"/>
      <c r="AI324" s="410"/>
      <c r="AJ324" s="30"/>
      <c r="AK324" s="410"/>
      <c r="AL324" s="410"/>
      <c r="AM324" s="30"/>
      <c r="AN324" s="410"/>
      <c r="AO324" s="410"/>
      <c r="AP324" s="30"/>
      <c r="AQ324" s="410"/>
      <c r="AR324" s="410"/>
      <c r="AS324" s="30"/>
      <c r="AT324" s="410"/>
      <c r="AU324" s="410"/>
      <c r="AV324" s="30"/>
      <c r="AW324" s="410"/>
      <c r="AX324" s="410"/>
      <c r="AY324" s="30"/>
      <c r="AZ324" s="410"/>
      <c r="BA324" s="410"/>
      <c r="BB324" s="30"/>
      <c r="BC324" s="410"/>
      <c r="BD324" s="410"/>
      <c r="BE324" s="30"/>
      <c r="BF324" s="410"/>
      <c r="BG324" s="410"/>
      <c r="BH324" s="30"/>
      <c r="BI324" s="410"/>
      <c r="BJ324" s="410"/>
      <c r="BK324" s="30"/>
      <c r="BL324" s="31"/>
      <c r="BM324" s="31"/>
      <c r="BN324" s="31"/>
      <c r="BO324" s="31"/>
      <c r="BP324" s="31"/>
      <c r="BQ324" s="31"/>
      <c r="BR324" s="31"/>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57"/>
      <c r="DW324" s="57"/>
      <c r="DX324" s="57"/>
      <c r="DY324" s="57"/>
      <c r="DZ324" s="57"/>
      <c r="EA324" s="57"/>
      <c r="EB324" s="57"/>
      <c r="EC324" s="57"/>
      <c r="ED324" s="57"/>
      <c r="EE324" s="57"/>
      <c r="EF324" s="57"/>
      <c r="EG324" s="57"/>
      <c r="EH324" s="57"/>
      <c r="EI324" s="57"/>
      <c r="EJ324" s="57"/>
      <c r="EK324" s="57"/>
      <c r="EL324" s="57"/>
      <c r="EM324" s="57"/>
      <c r="EN324" s="57"/>
      <c r="EO324" s="57"/>
      <c r="EP324" s="57"/>
      <c r="EQ324" s="57"/>
      <c r="ER324" s="57"/>
      <c r="ES324" s="57"/>
      <c r="ET324" s="57"/>
      <c r="EU324" s="57"/>
      <c r="EV324" s="57"/>
      <c r="EW324" s="57"/>
      <c r="EX324" s="57"/>
      <c r="EY324" s="57"/>
      <c r="EZ324" s="57"/>
      <c r="FA324" s="57"/>
      <c r="FB324" s="57"/>
      <c r="FC324" s="57"/>
      <c r="FD324" s="57"/>
      <c r="FE324" s="57"/>
      <c r="FF324" s="57"/>
      <c r="FG324" s="57"/>
      <c r="FH324" s="57"/>
      <c r="FI324" s="57"/>
      <c r="FJ324" s="57"/>
      <c r="FK324" s="57"/>
      <c r="FL324" s="57"/>
      <c r="FM324" s="57"/>
      <c r="FN324" s="57"/>
      <c r="FO324" s="57"/>
      <c r="FP324" s="57"/>
      <c r="FQ324" s="57"/>
      <c r="FR324" s="57"/>
      <c r="FS324" s="57"/>
      <c r="FT324" s="57"/>
      <c r="FU324" s="57"/>
      <c r="FV324" s="57"/>
      <c r="FW324" s="57"/>
      <c r="FX324" s="57"/>
      <c r="FY324" s="57"/>
      <c r="FZ324" s="57"/>
      <c r="GA324" s="57"/>
      <c r="GB324" s="57"/>
      <c r="GC324" s="57"/>
      <c r="GD324" s="57"/>
      <c r="GE324" s="57"/>
      <c r="GF324" s="57"/>
      <c r="GG324" s="57"/>
      <c r="GH324" s="57"/>
      <c r="GI324" s="57"/>
      <c r="GJ324" s="57"/>
      <c r="GK324" s="57"/>
      <c r="GL324" s="57"/>
      <c r="GM324" s="57"/>
      <c r="GN324" s="57"/>
      <c r="GO324" s="57"/>
      <c r="GP324" s="57"/>
      <c r="GQ324" s="57"/>
      <c r="GR324" s="57"/>
      <c r="GS324" s="57"/>
      <c r="GT324" s="57"/>
      <c r="GU324" s="57"/>
      <c r="GV324" s="57"/>
      <c r="GW324" s="57"/>
      <c r="GX324" s="57"/>
      <c r="GY324" s="57"/>
      <c r="GZ324" s="57"/>
      <c r="HA324" s="57"/>
      <c r="HB324" s="57"/>
      <c r="HC324" s="57"/>
      <c r="HD324" s="57"/>
      <c r="HE324" s="57"/>
      <c r="HF324" s="57"/>
      <c r="HG324" s="57"/>
      <c r="HH324" s="57"/>
      <c r="HI324" s="57"/>
    </row>
    <row r="325" spans="1:217" s="431" customFormat="1" x14ac:dyDescent="0.2">
      <c r="A325" s="429"/>
      <c r="B325" s="426"/>
      <c r="C325" s="174"/>
      <c r="D325" s="410"/>
      <c r="E325" s="410"/>
      <c r="F325" s="30"/>
      <c r="G325" s="410"/>
      <c r="H325" s="410"/>
      <c r="I325" s="30"/>
      <c r="J325" s="410"/>
      <c r="K325" s="410"/>
      <c r="L325" s="30"/>
      <c r="M325" s="410"/>
      <c r="N325" s="410"/>
      <c r="O325" s="30"/>
      <c r="P325" s="410"/>
      <c r="Q325" s="410"/>
      <c r="R325" s="30"/>
      <c r="S325" s="410"/>
      <c r="T325" s="410"/>
      <c r="U325" s="30"/>
      <c r="V325" s="410"/>
      <c r="W325" s="410"/>
      <c r="X325" s="30"/>
      <c r="Y325" s="410"/>
      <c r="Z325" s="410"/>
      <c r="AA325" s="30"/>
      <c r="AB325" s="410"/>
      <c r="AC325" s="410"/>
      <c r="AD325" s="30"/>
      <c r="AE325" s="410"/>
      <c r="AF325" s="410"/>
      <c r="AG325" s="30"/>
      <c r="AH325" s="410"/>
      <c r="AI325" s="410"/>
      <c r="AJ325" s="30"/>
      <c r="AK325" s="410"/>
      <c r="AL325" s="410"/>
      <c r="AM325" s="30"/>
      <c r="AN325" s="410"/>
      <c r="AO325" s="410"/>
      <c r="AP325" s="30"/>
      <c r="AQ325" s="410"/>
      <c r="AR325" s="410"/>
      <c r="AS325" s="30"/>
      <c r="AT325" s="410"/>
      <c r="AU325" s="410"/>
      <c r="AV325" s="30"/>
      <c r="AW325" s="410"/>
      <c r="AX325" s="410"/>
      <c r="AY325" s="30"/>
      <c r="AZ325" s="410"/>
      <c r="BA325" s="410"/>
      <c r="BB325" s="30"/>
      <c r="BC325" s="410"/>
      <c r="BD325" s="410"/>
      <c r="BE325" s="30"/>
      <c r="BF325" s="410"/>
      <c r="BG325" s="410"/>
      <c r="BH325" s="30"/>
      <c r="BI325" s="410"/>
      <c r="BJ325" s="410"/>
      <c r="BK325" s="30"/>
      <c r="BL325" s="31"/>
      <c r="BM325" s="31"/>
      <c r="BN325" s="31"/>
      <c r="BO325" s="31"/>
      <c r="BP325" s="31"/>
      <c r="BQ325" s="31"/>
      <c r="BR325" s="31"/>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57"/>
      <c r="DW325" s="57"/>
      <c r="DX325" s="57"/>
      <c r="DY325" s="57"/>
      <c r="DZ325" s="57"/>
      <c r="EA325" s="57"/>
      <c r="EB325" s="57"/>
      <c r="EC325" s="57"/>
      <c r="ED325" s="57"/>
      <c r="EE325" s="57"/>
      <c r="EF325" s="57"/>
      <c r="EG325" s="57"/>
      <c r="EH325" s="57"/>
      <c r="EI325" s="57"/>
      <c r="EJ325" s="57"/>
      <c r="EK325" s="57"/>
      <c r="EL325" s="57"/>
      <c r="EM325" s="57"/>
      <c r="EN325" s="57"/>
      <c r="EO325" s="57"/>
      <c r="EP325" s="57"/>
      <c r="EQ325" s="57"/>
      <c r="ER325" s="57"/>
      <c r="ES325" s="57"/>
      <c r="ET325" s="57"/>
      <c r="EU325" s="57"/>
      <c r="EV325" s="57"/>
      <c r="EW325" s="57"/>
      <c r="EX325" s="57"/>
      <c r="EY325" s="57"/>
      <c r="EZ325" s="57"/>
      <c r="FA325" s="57"/>
      <c r="FB325" s="57"/>
      <c r="FC325" s="57"/>
      <c r="FD325" s="57"/>
      <c r="FE325" s="57"/>
      <c r="FF325" s="57"/>
      <c r="FG325" s="57"/>
      <c r="FH325" s="57"/>
      <c r="FI325" s="57"/>
      <c r="FJ325" s="57"/>
      <c r="FK325" s="57"/>
      <c r="FL325" s="57"/>
      <c r="FM325" s="57"/>
      <c r="FN325" s="57"/>
      <c r="FO325" s="57"/>
      <c r="FP325" s="57"/>
      <c r="FQ325" s="57"/>
      <c r="FR325" s="57"/>
      <c r="FS325" s="57"/>
      <c r="FT325" s="57"/>
      <c r="FU325" s="57"/>
      <c r="FV325" s="57"/>
      <c r="FW325" s="57"/>
      <c r="FX325" s="57"/>
      <c r="FY325" s="57"/>
      <c r="FZ325" s="57"/>
      <c r="GA325" s="57"/>
      <c r="GB325" s="57"/>
      <c r="GC325" s="57"/>
      <c r="GD325" s="57"/>
      <c r="GE325" s="57"/>
      <c r="GF325" s="57"/>
      <c r="GG325" s="57"/>
      <c r="GH325" s="57"/>
      <c r="GI325" s="57"/>
      <c r="GJ325" s="57"/>
      <c r="GK325" s="57"/>
      <c r="GL325" s="57"/>
      <c r="GM325" s="57"/>
      <c r="GN325" s="57"/>
      <c r="GO325" s="57"/>
      <c r="GP325" s="57"/>
      <c r="GQ325" s="57"/>
      <c r="GR325" s="57"/>
      <c r="GS325" s="57"/>
      <c r="GT325" s="57"/>
      <c r="GU325" s="57"/>
      <c r="GV325" s="57"/>
      <c r="GW325" s="57"/>
      <c r="GX325" s="57"/>
      <c r="GY325" s="57"/>
      <c r="GZ325" s="57"/>
      <c r="HA325" s="57"/>
      <c r="HB325" s="57"/>
      <c r="HC325" s="57"/>
      <c r="HD325" s="57"/>
      <c r="HE325" s="57"/>
      <c r="HF325" s="57"/>
      <c r="HG325" s="57"/>
      <c r="HH325" s="57"/>
      <c r="HI325" s="57"/>
    </row>
    <row r="326" spans="1:217" s="431" customFormat="1" x14ac:dyDescent="0.2">
      <c r="A326" s="429"/>
      <c r="B326" s="426"/>
      <c r="C326" s="174"/>
      <c r="D326" s="410"/>
      <c r="E326" s="410"/>
      <c r="F326" s="30"/>
      <c r="G326" s="410"/>
      <c r="H326" s="410"/>
      <c r="I326" s="30"/>
      <c r="J326" s="410"/>
      <c r="K326" s="410"/>
      <c r="L326" s="30"/>
      <c r="M326" s="410"/>
      <c r="N326" s="410"/>
      <c r="O326" s="30"/>
      <c r="P326" s="410"/>
      <c r="Q326" s="410"/>
      <c r="R326" s="30"/>
      <c r="S326" s="410"/>
      <c r="T326" s="410"/>
      <c r="U326" s="30"/>
      <c r="V326" s="410"/>
      <c r="W326" s="410"/>
      <c r="X326" s="30"/>
      <c r="Y326" s="410"/>
      <c r="Z326" s="410"/>
      <c r="AA326" s="30"/>
      <c r="AB326" s="410"/>
      <c r="AC326" s="410"/>
      <c r="AD326" s="30"/>
      <c r="AE326" s="410"/>
      <c r="AF326" s="410"/>
      <c r="AG326" s="30"/>
      <c r="AH326" s="410"/>
      <c r="AI326" s="410"/>
      <c r="AJ326" s="30"/>
      <c r="AK326" s="410"/>
      <c r="AL326" s="410"/>
      <c r="AM326" s="30"/>
      <c r="AN326" s="410"/>
      <c r="AO326" s="410"/>
      <c r="AP326" s="30"/>
      <c r="AQ326" s="410"/>
      <c r="AR326" s="410"/>
      <c r="AS326" s="30"/>
      <c r="AT326" s="410"/>
      <c r="AU326" s="410"/>
      <c r="AV326" s="30"/>
      <c r="AW326" s="410"/>
      <c r="AX326" s="410"/>
      <c r="AY326" s="30"/>
      <c r="AZ326" s="410"/>
      <c r="BA326" s="410"/>
      <c r="BB326" s="30"/>
      <c r="BC326" s="410"/>
      <c r="BD326" s="410"/>
      <c r="BE326" s="30"/>
      <c r="BF326" s="410"/>
      <c r="BG326" s="410"/>
      <c r="BH326" s="30"/>
      <c r="BI326" s="410"/>
      <c r="BJ326" s="410"/>
      <c r="BK326" s="30"/>
      <c r="BL326" s="31"/>
      <c r="BM326" s="31"/>
      <c r="BN326" s="31"/>
      <c r="BO326" s="31"/>
      <c r="BP326" s="31"/>
      <c r="BQ326" s="31"/>
      <c r="BR326" s="31"/>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57"/>
      <c r="DW326" s="57"/>
      <c r="DX326" s="57"/>
      <c r="DY326" s="57"/>
      <c r="DZ326" s="57"/>
      <c r="EA326" s="57"/>
      <c r="EB326" s="57"/>
      <c r="EC326" s="57"/>
      <c r="ED326" s="57"/>
      <c r="EE326" s="57"/>
      <c r="EF326" s="57"/>
      <c r="EG326" s="57"/>
      <c r="EH326" s="57"/>
      <c r="EI326" s="57"/>
      <c r="EJ326" s="57"/>
      <c r="EK326" s="57"/>
      <c r="EL326" s="57"/>
      <c r="EM326" s="57"/>
      <c r="EN326" s="57"/>
      <c r="EO326" s="57"/>
      <c r="EP326" s="57"/>
      <c r="EQ326" s="57"/>
      <c r="ER326" s="57"/>
      <c r="ES326" s="57"/>
      <c r="ET326" s="57"/>
      <c r="EU326" s="57"/>
      <c r="EV326" s="57"/>
      <c r="EW326" s="57"/>
      <c r="EX326" s="57"/>
      <c r="EY326" s="57"/>
      <c r="EZ326" s="57"/>
      <c r="FA326" s="57"/>
      <c r="FB326" s="57"/>
      <c r="FC326" s="57"/>
      <c r="FD326" s="57"/>
      <c r="FE326" s="57"/>
      <c r="FF326" s="57"/>
      <c r="FG326" s="57"/>
      <c r="FH326" s="57"/>
      <c r="FI326" s="57"/>
      <c r="FJ326" s="57"/>
      <c r="FK326" s="57"/>
      <c r="FL326" s="57"/>
      <c r="FM326" s="57"/>
      <c r="FN326" s="57"/>
      <c r="FO326" s="57"/>
      <c r="FP326" s="57"/>
      <c r="FQ326" s="57"/>
      <c r="FR326" s="57"/>
      <c r="FS326" s="57"/>
      <c r="FT326" s="57"/>
      <c r="FU326" s="57"/>
      <c r="FV326" s="57"/>
      <c r="FW326" s="57"/>
      <c r="FX326" s="57"/>
      <c r="FY326" s="57"/>
      <c r="FZ326" s="57"/>
      <c r="GA326" s="57"/>
      <c r="GB326" s="57"/>
      <c r="GC326" s="57"/>
      <c r="GD326" s="57"/>
      <c r="GE326" s="57"/>
      <c r="GF326" s="57"/>
      <c r="GG326" s="57"/>
      <c r="GH326" s="57"/>
      <c r="GI326" s="57"/>
      <c r="GJ326" s="57"/>
      <c r="GK326" s="57"/>
      <c r="GL326" s="57"/>
      <c r="GM326" s="57"/>
      <c r="GN326" s="57"/>
      <c r="GO326" s="57"/>
      <c r="GP326" s="57"/>
      <c r="GQ326" s="57"/>
      <c r="GR326" s="57"/>
      <c r="GS326" s="57"/>
      <c r="GT326" s="57"/>
      <c r="GU326" s="57"/>
      <c r="GV326" s="57"/>
      <c r="GW326" s="57"/>
      <c r="GX326" s="57"/>
      <c r="GY326" s="57"/>
      <c r="GZ326" s="57"/>
      <c r="HA326" s="57"/>
      <c r="HB326" s="57"/>
      <c r="HC326" s="57"/>
      <c r="HD326" s="57"/>
      <c r="HE326" s="57"/>
      <c r="HF326" s="57"/>
      <c r="HG326" s="57"/>
      <c r="HH326" s="57"/>
      <c r="HI326" s="57"/>
    </row>
    <row r="327" spans="1:217" s="431" customFormat="1" x14ac:dyDescent="0.2">
      <c r="A327" s="429"/>
      <c r="B327" s="426"/>
      <c r="C327" s="174"/>
      <c r="D327" s="410"/>
      <c r="E327" s="410"/>
      <c r="F327" s="30"/>
      <c r="G327" s="410"/>
      <c r="H327" s="410"/>
      <c r="I327" s="30"/>
      <c r="J327" s="410"/>
      <c r="K327" s="410"/>
      <c r="L327" s="30"/>
      <c r="M327" s="410"/>
      <c r="N327" s="410"/>
      <c r="O327" s="30"/>
      <c r="P327" s="410"/>
      <c r="Q327" s="410"/>
      <c r="R327" s="30"/>
      <c r="S327" s="410"/>
      <c r="T327" s="410"/>
      <c r="U327" s="30"/>
      <c r="V327" s="410"/>
      <c r="W327" s="410"/>
      <c r="X327" s="30"/>
      <c r="Y327" s="410"/>
      <c r="Z327" s="410"/>
      <c r="AA327" s="30"/>
      <c r="AB327" s="410"/>
      <c r="AC327" s="410"/>
      <c r="AD327" s="30"/>
      <c r="AE327" s="410"/>
      <c r="AF327" s="410"/>
      <c r="AG327" s="30"/>
      <c r="AH327" s="410"/>
      <c r="AI327" s="410"/>
      <c r="AJ327" s="30"/>
      <c r="AK327" s="410"/>
      <c r="AL327" s="410"/>
      <c r="AM327" s="30"/>
      <c r="AN327" s="410"/>
      <c r="AO327" s="410"/>
      <c r="AP327" s="30"/>
      <c r="AQ327" s="410"/>
      <c r="AR327" s="410"/>
      <c r="AS327" s="30"/>
      <c r="AT327" s="410"/>
      <c r="AU327" s="410"/>
      <c r="AV327" s="30"/>
      <c r="AW327" s="410"/>
      <c r="AX327" s="410"/>
      <c r="AY327" s="30"/>
      <c r="AZ327" s="410"/>
      <c r="BA327" s="410"/>
      <c r="BB327" s="30"/>
      <c r="BC327" s="410"/>
      <c r="BD327" s="410"/>
      <c r="BE327" s="30"/>
      <c r="BF327" s="410"/>
      <c r="BG327" s="410"/>
      <c r="BH327" s="30"/>
      <c r="BI327" s="410"/>
      <c r="BJ327" s="410"/>
      <c r="BK327" s="30"/>
      <c r="BL327" s="31"/>
      <c r="BM327" s="31"/>
      <c r="BN327" s="31"/>
      <c r="BO327" s="31"/>
      <c r="BP327" s="31"/>
      <c r="BQ327" s="31"/>
      <c r="BR327" s="31"/>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57"/>
      <c r="DW327" s="57"/>
      <c r="DX327" s="57"/>
      <c r="DY327" s="57"/>
      <c r="DZ327" s="57"/>
      <c r="EA327" s="57"/>
      <c r="EB327" s="57"/>
      <c r="EC327" s="57"/>
      <c r="ED327" s="57"/>
      <c r="EE327" s="57"/>
      <c r="EF327" s="57"/>
      <c r="EG327" s="57"/>
      <c r="EH327" s="57"/>
      <c r="EI327" s="57"/>
      <c r="EJ327" s="57"/>
      <c r="EK327" s="57"/>
      <c r="EL327" s="57"/>
      <c r="EM327" s="57"/>
      <c r="EN327" s="57"/>
      <c r="EO327" s="57"/>
      <c r="EP327" s="57"/>
      <c r="EQ327" s="57"/>
      <c r="ER327" s="57"/>
      <c r="ES327" s="57"/>
      <c r="ET327" s="57"/>
      <c r="EU327" s="57"/>
      <c r="EV327" s="57"/>
      <c r="EW327" s="57"/>
      <c r="EX327" s="57"/>
      <c r="EY327" s="57"/>
      <c r="EZ327" s="57"/>
      <c r="FA327" s="57"/>
      <c r="FB327" s="57"/>
      <c r="FC327" s="57"/>
      <c r="FD327" s="57"/>
      <c r="FE327" s="57"/>
      <c r="FF327" s="57"/>
      <c r="FG327" s="57"/>
      <c r="FH327" s="57"/>
      <c r="FI327" s="57"/>
      <c r="FJ327" s="57"/>
      <c r="FK327" s="57"/>
      <c r="FL327" s="57"/>
      <c r="FM327" s="57"/>
      <c r="FN327" s="57"/>
      <c r="FO327" s="57"/>
      <c r="FP327" s="57"/>
      <c r="FQ327" s="57"/>
      <c r="FR327" s="57"/>
      <c r="FS327" s="57"/>
      <c r="FT327" s="57"/>
      <c r="FU327" s="57"/>
      <c r="FV327" s="57"/>
      <c r="FW327" s="57"/>
      <c r="FX327" s="57"/>
      <c r="FY327" s="57"/>
      <c r="FZ327" s="57"/>
      <c r="GA327" s="57"/>
      <c r="GB327" s="57"/>
      <c r="GC327" s="57"/>
      <c r="GD327" s="57"/>
      <c r="GE327" s="57"/>
      <c r="GF327" s="57"/>
      <c r="GG327" s="57"/>
      <c r="GH327" s="57"/>
      <c r="GI327" s="57"/>
      <c r="GJ327" s="57"/>
      <c r="GK327" s="57"/>
      <c r="GL327" s="57"/>
      <c r="GM327" s="57"/>
      <c r="GN327" s="57"/>
      <c r="GO327" s="57"/>
      <c r="GP327" s="57"/>
      <c r="GQ327" s="57"/>
      <c r="GR327" s="57"/>
      <c r="GS327" s="57"/>
      <c r="GT327" s="57"/>
      <c r="GU327" s="57"/>
      <c r="GV327" s="57"/>
      <c r="GW327" s="57"/>
      <c r="GX327" s="57"/>
      <c r="GY327" s="57"/>
      <c r="GZ327" s="57"/>
      <c r="HA327" s="57"/>
      <c r="HB327" s="57"/>
      <c r="HC327" s="57"/>
      <c r="HD327" s="57"/>
      <c r="HE327" s="57"/>
      <c r="HF327" s="57"/>
      <c r="HG327" s="57"/>
      <c r="HH327" s="57"/>
      <c r="HI327" s="57"/>
    </row>
    <row r="328" spans="1:217" s="431" customFormat="1" x14ac:dyDescent="0.2">
      <c r="A328" s="429"/>
      <c r="B328" s="426"/>
      <c r="C328" s="174"/>
      <c r="D328" s="410"/>
      <c r="E328" s="410"/>
      <c r="F328" s="30"/>
      <c r="G328" s="410"/>
      <c r="H328" s="410"/>
      <c r="I328" s="30"/>
      <c r="J328" s="410"/>
      <c r="K328" s="410"/>
      <c r="L328" s="30"/>
      <c r="M328" s="410"/>
      <c r="N328" s="410"/>
      <c r="O328" s="30"/>
      <c r="P328" s="410"/>
      <c r="Q328" s="410"/>
      <c r="R328" s="30"/>
      <c r="S328" s="410"/>
      <c r="T328" s="410"/>
      <c r="U328" s="30"/>
      <c r="V328" s="410"/>
      <c r="W328" s="410"/>
      <c r="X328" s="30"/>
      <c r="Y328" s="410"/>
      <c r="Z328" s="410"/>
      <c r="AA328" s="30"/>
      <c r="AB328" s="410"/>
      <c r="AC328" s="410"/>
      <c r="AD328" s="30"/>
      <c r="AE328" s="410"/>
      <c r="AF328" s="410"/>
      <c r="AG328" s="30"/>
      <c r="AH328" s="410"/>
      <c r="AI328" s="410"/>
      <c r="AJ328" s="30"/>
      <c r="AK328" s="410"/>
      <c r="AL328" s="410"/>
      <c r="AM328" s="30"/>
      <c r="AN328" s="410"/>
      <c r="AO328" s="410"/>
      <c r="AP328" s="30"/>
      <c r="AQ328" s="410"/>
      <c r="AR328" s="410"/>
      <c r="AS328" s="30"/>
      <c r="AT328" s="410"/>
      <c r="AU328" s="410"/>
      <c r="AV328" s="30"/>
      <c r="AW328" s="410"/>
      <c r="AX328" s="410"/>
      <c r="AY328" s="30"/>
      <c r="AZ328" s="410"/>
      <c r="BA328" s="410"/>
      <c r="BB328" s="30"/>
      <c r="BC328" s="410"/>
      <c r="BD328" s="410"/>
      <c r="BE328" s="30"/>
      <c r="BF328" s="410"/>
      <c r="BG328" s="410"/>
      <c r="BH328" s="30"/>
      <c r="BI328" s="410"/>
      <c r="BJ328" s="410"/>
      <c r="BK328" s="30"/>
      <c r="BL328" s="31"/>
      <c r="BM328" s="31"/>
      <c r="BN328" s="31"/>
      <c r="BO328" s="31"/>
      <c r="BP328" s="31"/>
      <c r="BQ328" s="31"/>
      <c r="BR328" s="31"/>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57"/>
      <c r="DW328" s="57"/>
      <c r="DX328" s="57"/>
      <c r="DY328" s="57"/>
      <c r="DZ328" s="57"/>
      <c r="EA328" s="57"/>
      <c r="EB328" s="57"/>
      <c r="EC328" s="57"/>
      <c r="ED328" s="57"/>
      <c r="EE328" s="57"/>
      <c r="EF328" s="57"/>
      <c r="EG328" s="57"/>
      <c r="EH328" s="57"/>
      <c r="EI328" s="57"/>
      <c r="EJ328" s="57"/>
      <c r="EK328" s="57"/>
      <c r="EL328" s="57"/>
      <c r="EM328" s="57"/>
      <c r="EN328" s="57"/>
      <c r="EO328" s="57"/>
      <c r="EP328" s="57"/>
      <c r="EQ328" s="57"/>
      <c r="ER328" s="57"/>
      <c r="ES328" s="57"/>
      <c r="ET328" s="57"/>
      <c r="EU328" s="57"/>
      <c r="EV328" s="57"/>
      <c r="EW328" s="57"/>
      <c r="EX328" s="57"/>
      <c r="EY328" s="57"/>
      <c r="EZ328" s="57"/>
      <c r="FA328" s="57"/>
      <c r="FB328" s="57"/>
      <c r="FC328" s="57"/>
      <c r="FD328" s="57"/>
      <c r="FE328" s="57"/>
      <c r="FF328" s="57"/>
      <c r="FG328" s="57"/>
      <c r="FH328" s="57"/>
      <c r="FI328" s="57"/>
      <c r="FJ328" s="57"/>
      <c r="FK328" s="57"/>
      <c r="FL328" s="57"/>
      <c r="FM328" s="57"/>
      <c r="FN328" s="57"/>
      <c r="FO328" s="57"/>
      <c r="FP328" s="57"/>
      <c r="FQ328" s="57"/>
      <c r="FR328" s="57"/>
      <c r="FS328" s="57"/>
      <c r="FT328" s="57"/>
      <c r="FU328" s="57"/>
      <c r="FV328" s="57"/>
      <c r="FW328" s="57"/>
      <c r="FX328" s="57"/>
      <c r="FY328" s="57"/>
      <c r="FZ328" s="57"/>
      <c r="GA328" s="57"/>
      <c r="GB328" s="57"/>
      <c r="GC328" s="57"/>
      <c r="GD328" s="57"/>
      <c r="GE328" s="57"/>
      <c r="GF328" s="57"/>
      <c r="GG328" s="57"/>
      <c r="GH328" s="57"/>
      <c r="GI328" s="57"/>
      <c r="GJ328" s="57"/>
      <c r="GK328" s="57"/>
      <c r="GL328" s="57"/>
      <c r="GM328" s="57"/>
      <c r="GN328" s="57"/>
      <c r="GO328" s="57"/>
      <c r="GP328" s="57"/>
      <c r="GQ328" s="57"/>
      <c r="GR328" s="57"/>
      <c r="GS328" s="57"/>
      <c r="GT328" s="57"/>
      <c r="GU328" s="57"/>
      <c r="GV328" s="57"/>
      <c r="GW328" s="57"/>
      <c r="GX328" s="57"/>
      <c r="GY328" s="57"/>
      <c r="GZ328" s="57"/>
      <c r="HA328" s="57"/>
      <c r="HB328" s="57"/>
      <c r="HC328" s="57"/>
      <c r="HD328" s="57"/>
      <c r="HE328" s="57"/>
      <c r="HF328" s="57"/>
      <c r="HG328" s="57"/>
      <c r="HH328" s="57"/>
      <c r="HI328" s="57"/>
    </row>
    <row r="329" spans="1:217" s="431" customFormat="1" x14ac:dyDescent="0.2">
      <c r="A329" s="429"/>
      <c r="B329" s="426"/>
      <c r="C329" s="174"/>
      <c r="D329" s="410"/>
      <c r="E329" s="410"/>
      <c r="F329" s="30"/>
      <c r="G329" s="410"/>
      <c r="H329" s="410"/>
      <c r="I329" s="30"/>
      <c r="J329" s="410"/>
      <c r="K329" s="410"/>
      <c r="L329" s="30"/>
      <c r="M329" s="410"/>
      <c r="N329" s="410"/>
      <c r="O329" s="30"/>
      <c r="P329" s="410"/>
      <c r="Q329" s="410"/>
      <c r="R329" s="30"/>
      <c r="S329" s="410"/>
      <c r="T329" s="410"/>
      <c r="U329" s="30"/>
      <c r="V329" s="410"/>
      <c r="W329" s="410"/>
      <c r="X329" s="30"/>
      <c r="Y329" s="410"/>
      <c r="Z329" s="410"/>
      <c r="AA329" s="30"/>
      <c r="AB329" s="410"/>
      <c r="AC329" s="410"/>
      <c r="AD329" s="30"/>
      <c r="AE329" s="410"/>
      <c r="AF329" s="410"/>
      <c r="AG329" s="30"/>
      <c r="AH329" s="410"/>
      <c r="AI329" s="410"/>
      <c r="AJ329" s="30"/>
      <c r="AK329" s="410"/>
      <c r="AL329" s="410"/>
      <c r="AM329" s="30"/>
      <c r="AN329" s="410"/>
      <c r="AO329" s="410"/>
      <c r="AP329" s="30"/>
      <c r="AQ329" s="410"/>
      <c r="AR329" s="410"/>
      <c r="AS329" s="30"/>
      <c r="AT329" s="410"/>
      <c r="AU329" s="410"/>
      <c r="AV329" s="30"/>
      <c r="AW329" s="410"/>
      <c r="AX329" s="410"/>
      <c r="AY329" s="30"/>
      <c r="AZ329" s="410"/>
      <c r="BA329" s="410"/>
      <c r="BB329" s="30"/>
      <c r="BC329" s="410"/>
      <c r="BD329" s="410"/>
      <c r="BE329" s="30"/>
      <c r="BF329" s="410"/>
      <c r="BG329" s="410"/>
      <c r="BH329" s="30"/>
      <c r="BI329" s="410"/>
      <c r="BJ329" s="410"/>
      <c r="BK329" s="30"/>
      <c r="BL329" s="31"/>
      <c r="BM329" s="31"/>
      <c r="BN329" s="31"/>
      <c r="BO329" s="31"/>
      <c r="BP329" s="31"/>
      <c r="BQ329" s="31"/>
      <c r="BR329" s="31"/>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57"/>
      <c r="DW329" s="57"/>
      <c r="DX329" s="57"/>
      <c r="DY329" s="57"/>
      <c r="DZ329" s="57"/>
      <c r="EA329" s="57"/>
      <c r="EB329" s="57"/>
      <c r="EC329" s="57"/>
      <c r="ED329" s="57"/>
      <c r="EE329" s="57"/>
      <c r="EF329" s="57"/>
      <c r="EG329" s="57"/>
      <c r="EH329" s="57"/>
      <c r="EI329" s="57"/>
      <c r="EJ329" s="57"/>
      <c r="EK329" s="57"/>
      <c r="EL329" s="57"/>
      <c r="EM329" s="57"/>
      <c r="EN329" s="57"/>
      <c r="EO329" s="57"/>
      <c r="EP329" s="57"/>
      <c r="EQ329" s="57"/>
      <c r="ER329" s="57"/>
      <c r="ES329" s="57"/>
      <c r="ET329" s="57"/>
      <c r="EU329" s="57"/>
      <c r="EV329" s="57"/>
      <c r="EW329" s="57"/>
      <c r="EX329" s="57"/>
      <c r="EY329" s="57"/>
      <c r="EZ329" s="57"/>
      <c r="FA329" s="57"/>
      <c r="FB329" s="57"/>
      <c r="FC329" s="57"/>
      <c r="FD329" s="57"/>
      <c r="FE329" s="57"/>
      <c r="FF329" s="57"/>
      <c r="FG329" s="57"/>
      <c r="FH329" s="57"/>
      <c r="FI329" s="57"/>
      <c r="FJ329" s="57"/>
      <c r="FK329" s="57"/>
      <c r="FL329" s="57"/>
      <c r="FM329" s="57"/>
      <c r="FN329" s="57"/>
      <c r="FO329" s="57"/>
      <c r="FP329" s="57"/>
      <c r="FQ329" s="57"/>
      <c r="FR329" s="57"/>
      <c r="FS329" s="57"/>
      <c r="FT329" s="57"/>
      <c r="FU329" s="57"/>
      <c r="FV329" s="57"/>
      <c r="FW329" s="57"/>
      <c r="FX329" s="57"/>
      <c r="FY329" s="57"/>
      <c r="FZ329" s="57"/>
      <c r="GA329" s="57"/>
      <c r="GB329" s="57"/>
      <c r="GC329" s="57"/>
      <c r="GD329" s="57"/>
      <c r="GE329" s="57"/>
      <c r="GF329" s="57"/>
      <c r="GG329" s="57"/>
      <c r="GH329" s="57"/>
      <c r="GI329" s="57"/>
      <c r="GJ329" s="57"/>
      <c r="GK329" s="57"/>
      <c r="GL329" s="57"/>
      <c r="GM329" s="57"/>
      <c r="GN329" s="57"/>
      <c r="GO329" s="57"/>
      <c r="GP329" s="57"/>
      <c r="GQ329" s="57"/>
      <c r="GR329" s="57"/>
      <c r="GS329" s="57"/>
      <c r="GT329" s="57"/>
      <c r="GU329" s="57"/>
      <c r="GV329" s="57"/>
      <c r="GW329" s="57"/>
      <c r="GX329" s="57"/>
      <c r="GY329" s="57"/>
      <c r="GZ329" s="57"/>
      <c r="HA329" s="57"/>
      <c r="HB329" s="57"/>
      <c r="HC329" s="57"/>
      <c r="HD329" s="57"/>
      <c r="HE329" s="57"/>
      <c r="HF329" s="57"/>
      <c r="HG329" s="57"/>
      <c r="HH329" s="57"/>
      <c r="HI329" s="57"/>
    </row>
    <row r="330" spans="1:217" s="431" customFormat="1" x14ac:dyDescent="0.2">
      <c r="A330" s="429"/>
      <c r="B330" s="426"/>
      <c r="C330" s="174"/>
      <c r="D330" s="410"/>
      <c r="E330" s="410"/>
      <c r="F330" s="30"/>
      <c r="G330" s="410"/>
      <c r="H330" s="410"/>
      <c r="I330" s="30"/>
      <c r="J330" s="410"/>
      <c r="K330" s="410"/>
      <c r="L330" s="30"/>
      <c r="M330" s="410"/>
      <c r="N330" s="410"/>
      <c r="O330" s="30"/>
      <c r="P330" s="410"/>
      <c r="Q330" s="410"/>
      <c r="R330" s="30"/>
      <c r="S330" s="410"/>
      <c r="T330" s="410"/>
      <c r="U330" s="30"/>
      <c r="V330" s="410"/>
      <c r="W330" s="410"/>
      <c r="X330" s="30"/>
      <c r="Y330" s="410"/>
      <c r="Z330" s="410"/>
      <c r="AA330" s="30"/>
      <c r="AB330" s="410"/>
      <c r="AC330" s="410"/>
      <c r="AD330" s="30"/>
      <c r="AE330" s="410"/>
      <c r="AF330" s="410"/>
      <c r="AG330" s="30"/>
      <c r="AH330" s="410"/>
      <c r="AI330" s="410"/>
      <c r="AJ330" s="30"/>
      <c r="AK330" s="410"/>
      <c r="AL330" s="410"/>
      <c r="AM330" s="30"/>
      <c r="AN330" s="410"/>
      <c r="AO330" s="410"/>
      <c r="AP330" s="30"/>
      <c r="AQ330" s="410"/>
      <c r="AR330" s="410"/>
      <c r="AS330" s="30"/>
      <c r="AT330" s="410"/>
      <c r="AU330" s="410"/>
      <c r="AV330" s="30"/>
      <c r="AW330" s="410"/>
      <c r="AX330" s="410"/>
      <c r="AY330" s="30"/>
      <c r="AZ330" s="410"/>
      <c r="BA330" s="410"/>
      <c r="BB330" s="30"/>
      <c r="BC330" s="410"/>
      <c r="BD330" s="410"/>
      <c r="BE330" s="30"/>
      <c r="BF330" s="410"/>
      <c r="BG330" s="410"/>
      <c r="BH330" s="30"/>
      <c r="BI330" s="410"/>
      <c r="BJ330" s="410"/>
      <c r="BK330" s="30"/>
      <c r="BL330" s="31"/>
      <c r="BM330" s="31"/>
      <c r="BN330" s="31"/>
      <c r="BO330" s="31"/>
      <c r="BP330" s="31"/>
      <c r="BQ330" s="31"/>
      <c r="BR330" s="31"/>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c r="DZ330" s="57"/>
      <c r="EA330" s="57"/>
      <c r="EB330" s="57"/>
      <c r="EC330" s="57"/>
      <c r="ED330" s="57"/>
      <c r="EE330" s="57"/>
      <c r="EF330" s="57"/>
      <c r="EG330" s="57"/>
      <c r="EH330" s="57"/>
      <c r="EI330" s="57"/>
      <c r="EJ330" s="57"/>
      <c r="EK330" s="57"/>
      <c r="EL330" s="57"/>
      <c r="EM330" s="57"/>
      <c r="EN330" s="57"/>
      <c r="EO330" s="57"/>
      <c r="EP330" s="57"/>
      <c r="EQ330" s="57"/>
      <c r="ER330" s="57"/>
      <c r="ES330" s="57"/>
      <c r="ET330" s="57"/>
      <c r="EU330" s="57"/>
      <c r="EV330" s="57"/>
      <c r="EW330" s="57"/>
      <c r="EX330" s="57"/>
      <c r="EY330" s="57"/>
      <c r="EZ330" s="57"/>
      <c r="FA330" s="57"/>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57"/>
      <c r="GP330" s="57"/>
      <c r="GQ330" s="57"/>
      <c r="GR330" s="57"/>
      <c r="GS330" s="57"/>
      <c r="GT330" s="57"/>
      <c r="GU330" s="57"/>
      <c r="GV330" s="57"/>
      <c r="GW330" s="57"/>
      <c r="GX330" s="57"/>
      <c r="GY330" s="57"/>
      <c r="GZ330" s="57"/>
      <c r="HA330" s="57"/>
      <c r="HB330" s="57"/>
      <c r="HC330" s="57"/>
      <c r="HD330" s="57"/>
      <c r="HE330" s="57"/>
      <c r="HF330" s="57"/>
      <c r="HG330" s="57"/>
      <c r="HH330" s="57"/>
      <c r="HI330" s="57"/>
    </row>
    <row r="331" spans="1:217" s="431" customFormat="1" x14ac:dyDescent="0.2">
      <c r="A331" s="429"/>
      <c r="B331" s="426"/>
      <c r="C331" s="174"/>
      <c r="D331" s="410"/>
      <c r="E331" s="410"/>
      <c r="F331" s="30"/>
      <c r="G331" s="410"/>
      <c r="H331" s="410"/>
      <c r="I331" s="30"/>
      <c r="J331" s="410"/>
      <c r="K331" s="410"/>
      <c r="L331" s="30"/>
      <c r="M331" s="410"/>
      <c r="N331" s="410"/>
      <c r="O331" s="30"/>
      <c r="P331" s="410"/>
      <c r="Q331" s="410"/>
      <c r="R331" s="30"/>
      <c r="S331" s="410"/>
      <c r="T331" s="410"/>
      <c r="U331" s="30"/>
      <c r="V331" s="410"/>
      <c r="W331" s="410"/>
      <c r="X331" s="30"/>
      <c r="Y331" s="410"/>
      <c r="Z331" s="410"/>
      <c r="AA331" s="30"/>
      <c r="AB331" s="410"/>
      <c r="AC331" s="410"/>
      <c r="AD331" s="30"/>
      <c r="AE331" s="410"/>
      <c r="AF331" s="410"/>
      <c r="AG331" s="30"/>
      <c r="AH331" s="410"/>
      <c r="AI331" s="410"/>
      <c r="AJ331" s="30"/>
      <c r="AK331" s="410"/>
      <c r="AL331" s="410"/>
      <c r="AM331" s="30"/>
      <c r="AN331" s="410"/>
      <c r="AO331" s="410"/>
      <c r="AP331" s="30"/>
      <c r="AQ331" s="410"/>
      <c r="AR331" s="410"/>
      <c r="AS331" s="30"/>
      <c r="AT331" s="410"/>
      <c r="AU331" s="410"/>
      <c r="AV331" s="30"/>
      <c r="AW331" s="410"/>
      <c r="AX331" s="410"/>
      <c r="AY331" s="30"/>
      <c r="AZ331" s="410"/>
      <c r="BA331" s="410"/>
      <c r="BB331" s="30"/>
      <c r="BC331" s="410"/>
      <c r="BD331" s="410"/>
      <c r="BE331" s="30"/>
      <c r="BF331" s="410"/>
      <c r="BG331" s="410"/>
      <c r="BH331" s="30"/>
      <c r="BI331" s="410"/>
      <c r="BJ331" s="410"/>
      <c r="BK331" s="30"/>
      <c r="BL331" s="31"/>
      <c r="BM331" s="31"/>
      <c r="BN331" s="31"/>
      <c r="BO331" s="31"/>
      <c r="BP331" s="31"/>
      <c r="BQ331" s="31"/>
      <c r="BR331" s="31"/>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57"/>
      <c r="DW331" s="57"/>
      <c r="DX331" s="57"/>
      <c r="DY331" s="57"/>
      <c r="DZ331" s="57"/>
      <c r="EA331" s="57"/>
      <c r="EB331" s="57"/>
      <c r="EC331" s="57"/>
      <c r="ED331" s="57"/>
      <c r="EE331" s="57"/>
      <c r="EF331" s="57"/>
      <c r="EG331" s="57"/>
      <c r="EH331" s="57"/>
      <c r="EI331" s="57"/>
      <c r="EJ331" s="57"/>
      <c r="EK331" s="57"/>
      <c r="EL331" s="57"/>
      <c r="EM331" s="57"/>
      <c r="EN331" s="57"/>
      <c r="EO331" s="57"/>
      <c r="EP331" s="57"/>
      <c r="EQ331" s="57"/>
      <c r="ER331" s="57"/>
      <c r="ES331" s="57"/>
      <c r="ET331" s="57"/>
      <c r="EU331" s="57"/>
      <c r="EV331" s="57"/>
      <c r="EW331" s="57"/>
      <c r="EX331" s="57"/>
      <c r="EY331" s="57"/>
      <c r="EZ331" s="57"/>
      <c r="FA331" s="57"/>
      <c r="FB331" s="57"/>
      <c r="FC331" s="57"/>
      <c r="FD331" s="57"/>
      <c r="FE331" s="57"/>
      <c r="FF331" s="57"/>
      <c r="FG331" s="57"/>
      <c r="FH331" s="57"/>
      <c r="FI331" s="57"/>
      <c r="FJ331" s="57"/>
      <c r="FK331" s="57"/>
      <c r="FL331" s="57"/>
      <c r="FM331" s="57"/>
      <c r="FN331" s="57"/>
      <c r="FO331" s="57"/>
      <c r="FP331" s="57"/>
      <c r="FQ331" s="57"/>
      <c r="FR331" s="57"/>
      <c r="FS331" s="57"/>
      <c r="FT331" s="57"/>
      <c r="FU331" s="57"/>
      <c r="FV331" s="57"/>
      <c r="FW331" s="57"/>
      <c r="FX331" s="57"/>
      <c r="FY331" s="57"/>
      <c r="FZ331" s="57"/>
      <c r="GA331" s="57"/>
      <c r="GB331" s="57"/>
      <c r="GC331" s="57"/>
      <c r="GD331" s="57"/>
      <c r="GE331" s="57"/>
      <c r="GF331" s="57"/>
      <c r="GG331" s="57"/>
      <c r="GH331" s="57"/>
      <c r="GI331" s="57"/>
      <c r="GJ331" s="57"/>
      <c r="GK331" s="57"/>
      <c r="GL331" s="57"/>
      <c r="GM331" s="57"/>
      <c r="GN331" s="57"/>
      <c r="GO331" s="57"/>
      <c r="GP331" s="57"/>
      <c r="GQ331" s="57"/>
      <c r="GR331" s="57"/>
      <c r="GS331" s="57"/>
      <c r="GT331" s="57"/>
      <c r="GU331" s="57"/>
      <c r="GV331" s="57"/>
      <c r="GW331" s="57"/>
      <c r="GX331" s="57"/>
      <c r="GY331" s="57"/>
      <c r="GZ331" s="57"/>
      <c r="HA331" s="57"/>
      <c r="HB331" s="57"/>
      <c r="HC331" s="57"/>
      <c r="HD331" s="57"/>
      <c r="HE331" s="57"/>
      <c r="HF331" s="57"/>
      <c r="HG331" s="57"/>
      <c r="HH331" s="57"/>
      <c r="HI331" s="57"/>
    </row>
    <row r="332" spans="1:217" s="431" customFormat="1" x14ac:dyDescent="0.2">
      <c r="A332" s="429"/>
      <c r="B332" s="426"/>
      <c r="C332" s="174"/>
      <c r="D332" s="410"/>
      <c r="E332" s="410"/>
      <c r="F332" s="30"/>
      <c r="G332" s="410"/>
      <c r="H332" s="410"/>
      <c r="I332" s="30"/>
      <c r="J332" s="410"/>
      <c r="K332" s="410"/>
      <c r="L332" s="30"/>
      <c r="M332" s="410"/>
      <c r="N332" s="410"/>
      <c r="O332" s="30"/>
      <c r="P332" s="410"/>
      <c r="Q332" s="410"/>
      <c r="R332" s="30"/>
      <c r="S332" s="410"/>
      <c r="T332" s="410"/>
      <c r="U332" s="30"/>
      <c r="V332" s="410"/>
      <c r="W332" s="410"/>
      <c r="X332" s="30"/>
      <c r="Y332" s="410"/>
      <c r="Z332" s="410"/>
      <c r="AA332" s="30"/>
      <c r="AB332" s="410"/>
      <c r="AC332" s="410"/>
      <c r="AD332" s="30"/>
      <c r="AE332" s="410"/>
      <c r="AF332" s="410"/>
      <c r="AG332" s="30"/>
      <c r="AH332" s="410"/>
      <c r="AI332" s="410"/>
      <c r="AJ332" s="30"/>
      <c r="AK332" s="410"/>
      <c r="AL332" s="410"/>
      <c r="AM332" s="30"/>
      <c r="AN332" s="410"/>
      <c r="AO332" s="410"/>
      <c r="AP332" s="30"/>
      <c r="AQ332" s="410"/>
      <c r="AR332" s="410"/>
      <c r="AS332" s="30"/>
      <c r="AT332" s="410"/>
      <c r="AU332" s="410"/>
      <c r="AV332" s="30"/>
      <c r="AW332" s="410"/>
      <c r="AX332" s="410"/>
      <c r="AY332" s="30"/>
      <c r="AZ332" s="410"/>
      <c r="BA332" s="410"/>
      <c r="BB332" s="30"/>
      <c r="BC332" s="410"/>
      <c r="BD332" s="410"/>
      <c r="BE332" s="30"/>
      <c r="BF332" s="410"/>
      <c r="BG332" s="410"/>
      <c r="BH332" s="30"/>
      <c r="BI332" s="410"/>
      <c r="BJ332" s="410"/>
      <c r="BK332" s="30"/>
      <c r="BL332" s="31"/>
      <c r="BM332" s="31"/>
      <c r="BN332" s="31"/>
      <c r="BO332" s="31"/>
      <c r="BP332" s="31"/>
      <c r="BQ332" s="31"/>
      <c r="BR332" s="31"/>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57"/>
      <c r="DW332" s="57"/>
      <c r="DX332" s="57"/>
      <c r="DY332" s="57"/>
      <c r="DZ332" s="57"/>
      <c r="EA332" s="57"/>
      <c r="EB332" s="57"/>
      <c r="EC332" s="57"/>
      <c r="ED332" s="57"/>
      <c r="EE332" s="57"/>
      <c r="EF332" s="57"/>
      <c r="EG332" s="57"/>
      <c r="EH332" s="57"/>
      <c r="EI332" s="57"/>
      <c r="EJ332" s="57"/>
      <c r="EK332" s="57"/>
      <c r="EL332" s="57"/>
      <c r="EM332" s="57"/>
      <c r="EN332" s="57"/>
      <c r="EO332" s="57"/>
      <c r="EP332" s="57"/>
      <c r="EQ332" s="57"/>
      <c r="ER332" s="57"/>
      <c r="ES332" s="57"/>
      <c r="ET332" s="57"/>
      <c r="EU332" s="57"/>
      <c r="EV332" s="57"/>
      <c r="EW332" s="57"/>
      <c r="EX332" s="57"/>
      <c r="EY332" s="57"/>
      <c r="EZ332" s="57"/>
      <c r="FA332" s="57"/>
      <c r="FB332" s="57"/>
      <c r="FC332" s="57"/>
      <c r="FD332" s="57"/>
      <c r="FE332" s="57"/>
      <c r="FF332" s="57"/>
      <c r="FG332" s="57"/>
      <c r="FH332" s="57"/>
      <c r="FI332" s="57"/>
      <c r="FJ332" s="57"/>
      <c r="FK332" s="57"/>
      <c r="FL332" s="57"/>
      <c r="FM332" s="57"/>
      <c r="FN332" s="57"/>
      <c r="FO332" s="57"/>
      <c r="FP332" s="57"/>
      <c r="FQ332" s="57"/>
      <c r="FR332" s="57"/>
      <c r="FS332" s="57"/>
      <c r="FT332" s="57"/>
      <c r="FU332" s="57"/>
      <c r="FV332" s="57"/>
      <c r="FW332" s="57"/>
      <c r="FX332" s="57"/>
      <c r="FY332" s="57"/>
      <c r="FZ332" s="57"/>
      <c r="GA332" s="57"/>
      <c r="GB332" s="57"/>
      <c r="GC332" s="57"/>
      <c r="GD332" s="57"/>
      <c r="GE332" s="57"/>
      <c r="GF332" s="57"/>
      <c r="GG332" s="57"/>
      <c r="GH332" s="57"/>
      <c r="GI332" s="57"/>
      <c r="GJ332" s="57"/>
      <c r="GK332" s="57"/>
      <c r="GL332" s="57"/>
      <c r="GM332" s="57"/>
      <c r="GN332" s="57"/>
      <c r="GO332" s="57"/>
      <c r="GP332" s="57"/>
      <c r="GQ332" s="57"/>
      <c r="GR332" s="57"/>
      <c r="GS332" s="57"/>
      <c r="GT332" s="57"/>
      <c r="GU332" s="57"/>
      <c r="GV332" s="57"/>
      <c r="GW332" s="57"/>
      <c r="GX332" s="57"/>
      <c r="GY332" s="57"/>
      <c r="GZ332" s="57"/>
      <c r="HA332" s="57"/>
      <c r="HB332" s="57"/>
      <c r="HC332" s="57"/>
      <c r="HD332" s="57"/>
      <c r="HE332" s="57"/>
      <c r="HF332" s="57"/>
      <c r="HG332" s="57"/>
      <c r="HH332" s="57"/>
      <c r="HI332" s="57"/>
    </row>
    <row r="333" spans="1:217" s="431" customFormat="1" x14ac:dyDescent="0.2">
      <c r="A333" s="429"/>
      <c r="B333" s="426"/>
      <c r="C333" s="174"/>
      <c r="D333" s="410"/>
      <c r="E333" s="410"/>
      <c r="F333" s="30"/>
      <c r="G333" s="410"/>
      <c r="H333" s="410"/>
      <c r="I333" s="30"/>
      <c r="J333" s="410"/>
      <c r="K333" s="410"/>
      <c r="L333" s="30"/>
      <c r="M333" s="410"/>
      <c r="N333" s="410"/>
      <c r="O333" s="30"/>
      <c r="P333" s="410"/>
      <c r="Q333" s="410"/>
      <c r="R333" s="30"/>
      <c r="S333" s="410"/>
      <c r="T333" s="410"/>
      <c r="U333" s="30"/>
      <c r="V333" s="410"/>
      <c r="W333" s="410"/>
      <c r="X333" s="30"/>
      <c r="Y333" s="410"/>
      <c r="Z333" s="410"/>
      <c r="AA333" s="30"/>
      <c r="AB333" s="410"/>
      <c r="AC333" s="410"/>
      <c r="AD333" s="30"/>
      <c r="AE333" s="410"/>
      <c r="AF333" s="410"/>
      <c r="AG333" s="30"/>
      <c r="AH333" s="410"/>
      <c r="AI333" s="410"/>
      <c r="AJ333" s="30"/>
      <c r="AK333" s="410"/>
      <c r="AL333" s="410"/>
      <c r="AM333" s="30"/>
      <c r="AN333" s="410"/>
      <c r="AO333" s="410"/>
      <c r="AP333" s="30"/>
      <c r="AQ333" s="410"/>
      <c r="AR333" s="410"/>
      <c r="AS333" s="30"/>
      <c r="AT333" s="410"/>
      <c r="AU333" s="410"/>
      <c r="AV333" s="30"/>
      <c r="AW333" s="410"/>
      <c r="AX333" s="410"/>
      <c r="AY333" s="30"/>
      <c r="AZ333" s="410"/>
      <c r="BA333" s="410"/>
      <c r="BB333" s="30"/>
      <c r="BC333" s="410"/>
      <c r="BD333" s="410"/>
      <c r="BE333" s="30"/>
      <c r="BF333" s="410"/>
      <c r="BG333" s="410"/>
      <c r="BH333" s="30"/>
      <c r="BI333" s="410"/>
      <c r="BJ333" s="410"/>
      <c r="BK333" s="30"/>
      <c r="BL333" s="31"/>
      <c r="BM333" s="31"/>
      <c r="BN333" s="31"/>
      <c r="BO333" s="31"/>
      <c r="BP333" s="31"/>
      <c r="BQ333" s="31"/>
      <c r="BR333" s="31"/>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57"/>
      <c r="DW333" s="57"/>
      <c r="DX333" s="57"/>
      <c r="DY333" s="57"/>
      <c r="DZ333" s="57"/>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c r="EW333" s="57"/>
      <c r="EX333" s="57"/>
      <c r="EY333" s="57"/>
      <c r="EZ333" s="57"/>
      <c r="FA333" s="57"/>
      <c r="FB333" s="57"/>
      <c r="FC333" s="57"/>
      <c r="FD333" s="57"/>
      <c r="FE333" s="57"/>
      <c r="FF333" s="57"/>
      <c r="FG333" s="57"/>
      <c r="FH333" s="57"/>
      <c r="FI333" s="57"/>
      <c r="FJ333" s="57"/>
      <c r="FK333" s="57"/>
      <c r="FL333" s="57"/>
      <c r="FM333" s="57"/>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row>
    <row r="334" spans="1:217" s="431" customFormat="1" x14ac:dyDescent="0.2">
      <c r="A334" s="429"/>
      <c r="B334" s="426"/>
      <c r="C334" s="174"/>
      <c r="D334" s="410"/>
      <c r="E334" s="410"/>
      <c r="F334" s="30"/>
      <c r="G334" s="410"/>
      <c r="H334" s="410"/>
      <c r="I334" s="30"/>
      <c r="J334" s="410"/>
      <c r="K334" s="410"/>
      <c r="L334" s="30"/>
      <c r="M334" s="410"/>
      <c r="N334" s="410"/>
      <c r="O334" s="30"/>
      <c r="P334" s="410"/>
      <c r="Q334" s="410"/>
      <c r="R334" s="30"/>
      <c r="S334" s="410"/>
      <c r="T334" s="410"/>
      <c r="U334" s="30"/>
      <c r="V334" s="410"/>
      <c r="W334" s="410"/>
      <c r="X334" s="30"/>
      <c r="Y334" s="410"/>
      <c r="Z334" s="410"/>
      <c r="AA334" s="30"/>
      <c r="AB334" s="410"/>
      <c r="AC334" s="410"/>
      <c r="AD334" s="30"/>
      <c r="AE334" s="410"/>
      <c r="AF334" s="410"/>
      <c r="AG334" s="30"/>
      <c r="AH334" s="410"/>
      <c r="AI334" s="410"/>
      <c r="AJ334" s="30"/>
      <c r="AK334" s="410"/>
      <c r="AL334" s="410"/>
      <c r="AM334" s="30"/>
      <c r="AN334" s="410"/>
      <c r="AO334" s="410"/>
      <c r="AP334" s="30"/>
      <c r="AQ334" s="410"/>
      <c r="AR334" s="410"/>
      <c r="AS334" s="30"/>
      <c r="AT334" s="410"/>
      <c r="AU334" s="410"/>
      <c r="AV334" s="30"/>
      <c r="AW334" s="410"/>
      <c r="AX334" s="410"/>
      <c r="AY334" s="30"/>
      <c r="AZ334" s="410"/>
      <c r="BA334" s="410"/>
      <c r="BB334" s="30"/>
      <c r="BC334" s="410"/>
      <c r="BD334" s="410"/>
      <c r="BE334" s="30"/>
      <c r="BF334" s="410"/>
      <c r="BG334" s="410"/>
      <c r="BH334" s="30"/>
      <c r="BI334" s="410"/>
      <c r="BJ334" s="410"/>
      <c r="BK334" s="30"/>
      <c r="BL334" s="31"/>
      <c r="BM334" s="31"/>
      <c r="BN334" s="31"/>
      <c r="BO334" s="31"/>
      <c r="BP334" s="31"/>
      <c r="BQ334" s="31"/>
      <c r="BR334" s="31"/>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57"/>
      <c r="DW334" s="57"/>
      <c r="DX334" s="57"/>
      <c r="DY334" s="57"/>
      <c r="DZ334" s="57"/>
      <c r="EA334" s="57"/>
      <c r="EB334" s="57"/>
      <c r="EC334" s="57"/>
      <c r="ED334" s="57"/>
      <c r="EE334" s="57"/>
      <c r="EF334" s="57"/>
      <c r="EG334" s="57"/>
      <c r="EH334" s="57"/>
      <c r="EI334" s="57"/>
      <c r="EJ334" s="57"/>
      <c r="EK334" s="57"/>
      <c r="EL334" s="57"/>
      <c r="EM334" s="57"/>
      <c r="EN334" s="57"/>
      <c r="EO334" s="57"/>
      <c r="EP334" s="57"/>
      <c r="EQ334" s="57"/>
      <c r="ER334" s="57"/>
      <c r="ES334" s="57"/>
      <c r="ET334" s="57"/>
      <c r="EU334" s="57"/>
      <c r="EV334" s="57"/>
      <c r="EW334" s="57"/>
      <c r="EX334" s="57"/>
      <c r="EY334" s="57"/>
      <c r="EZ334" s="57"/>
      <c r="FA334" s="57"/>
      <c r="FB334" s="57"/>
      <c r="FC334" s="57"/>
      <c r="FD334" s="57"/>
      <c r="FE334" s="57"/>
      <c r="FF334" s="57"/>
      <c r="FG334" s="57"/>
      <c r="FH334" s="57"/>
      <c r="FI334" s="57"/>
      <c r="FJ334" s="57"/>
      <c r="FK334" s="57"/>
      <c r="FL334" s="57"/>
      <c r="FM334" s="57"/>
      <c r="FN334" s="57"/>
      <c r="FO334" s="57"/>
      <c r="FP334" s="57"/>
      <c r="FQ334" s="57"/>
      <c r="FR334" s="57"/>
      <c r="FS334" s="57"/>
      <c r="FT334" s="57"/>
      <c r="FU334" s="57"/>
      <c r="FV334" s="57"/>
      <c r="FW334" s="57"/>
      <c r="FX334" s="57"/>
      <c r="FY334" s="57"/>
      <c r="FZ334" s="57"/>
      <c r="GA334" s="57"/>
      <c r="GB334" s="57"/>
      <c r="GC334" s="57"/>
      <c r="GD334" s="57"/>
      <c r="GE334" s="57"/>
      <c r="GF334" s="57"/>
      <c r="GG334" s="57"/>
      <c r="GH334" s="57"/>
      <c r="GI334" s="57"/>
      <c r="GJ334" s="57"/>
      <c r="GK334" s="57"/>
      <c r="GL334" s="57"/>
      <c r="GM334" s="57"/>
      <c r="GN334" s="57"/>
      <c r="GO334" s="57"/>
      <c r="GP334" s="57"/>
      <c r="GQ334" s="57"/>
      <c r="GR334" s="57"/>
      <c r="GS334" s="57"/>
      <c r="GT334" s="57"/>
      <c r="GU334" s="57"/>
      <c r="GV334" s="57"/>
      <c r="GW334" s="57"/>
      <c r="GX334" s="57"/>
      <c r="GY334" s="57"/>
      <c r="GZ334" s="57"/>
      <c r="HA334" s="57"/>
      <c r="HB334" s="57"/>
      <c r="HC334" s="57"/>
      <c r="HD334" s="57"/>
      <c r="HE334" s="57"/>
      <c r="HF334" s="57"/>
      <c r="HG334" s="57"/>
      <c r="HH334" s="57"/>
      <c r="HI334" s="57"/>
    </row>
    <row r="335" spans="1:217" s="431" customFormat="1" x14ac:dyDescent="0.2">
      <c r="A335" s="429"/>
      <c r="B335" s="426"/>
      <c r="C335" s="174"/>
      <c r="D335" s="410"/>
      <c r="E335" s="410"/>
      <c r="F335" s="30"/>
      <c r="G335" s="410"/>
      <c r="H335" s="410"/>
      <c r="I335" s="30"/>
      <c r="J335" s="410"/>
      <c r="K335" s="410"/>
      <c r="L335" s="30"/>
      <c r="M335" s="410"/>
      <c r="N335" s="410"/>
      <c r="O335" s="30"/>
      <c r="P335" s="410"/>
      <c r="Q335" s="410"/>
      <c r="R335" s="30"/>
      <c r="S335" s="410"/>
      <c r="T335" s="410"/>
      <c r="U335" s="30"/>
      <c r="V335" s="410"/>
      <c r="W335" s="410"/>
      <c r="X335" s="30"/>
      <c r="Y335" s="410"/>
      <c r="Z335" s="410"/>
      <c r="AA335" s="30"/>
      <c r="AB335" s="410"/>
      <c r="AC335" s="410"/>
      <c r="AD335" s="30"/>
      <c r="AE335" s="410"/>
      <c r="AF335" s="410"/>
      <c r="AG335" s="30"/>
      <c r="AH335" s="410"/>
      <c r="AI335" s="410"/>
      <c r="AJ335" s="30"/>
      <c r="AK335" s="410"/>
      <c r="AL335" s="410"/>
      <c r="AM335" s="30"/>
      <c r="AN335" s="410"/>
      <c r="AO335" s="410"/>
      <c r="AP335" s="30"/>
      <c r="AQ335" s="410"/>
      <c r="AR335" s="410"/>
      <c r="AS335" s="30"/>
      <c r="AT335" s="410"/>
      <c r="AU335" s="410"/>
      <c r="AV335" s="30"/>
      <c r="AW335" s="410"/>
      <c r="AX335" s="410"/>
      <c r="AY335" s="30"/>
      <c r="AZ335" s="410"/>
      <c r="BA335" s="410"/>
      <c r="BB335" s="30"/>
      <c r="BC335" s="410"/>
      <c r="BD335" s="410"/>
      <c r="BE335" s="30"/>
      <c r="BF335" s="410"/>
      <c r="BG335" s="410"/>
      <c r="BH335" s="30"/>
      <c r="BI335" s="410"/>
      <c r="BJ335" s="410"/>
      <c r="BK335" s="30"/>
      <c r="BL335" s="31"/>
      <c r="BM335" s="31"/>
      <c r="BN335" s="31"/>
      <c r="BO335" s="31"/>
      <c r="BP335" s="31"/>
      <c r="BQ335" s="31"/>
      <c r="BR335" s="31"/>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57"/>
      <c r="DW335" s="57"/>
      <c r="DX335" s="57"/>
      <c r="DY335" s="57"/>
      <c r="DZ335" s="57"/>
      <c r="EA335" s="57"/>
      <c r="EB335" s="57"/>
      <c r="EC335" s="57"/>
      <c r="ED335" s="57"/>
      <c r="EE335" s="57"/>
      <c r="EF335" s="57"/>
      <c r="EG335" s="57"/>
      <c r="EH335" s="57"/>
      <c r="EI335" s="57"/>
      <c r="EJ335" s="57"/>
      <c r="EK335" s="57"/>
      <c r="EL335" s="57"/>
      <c r="EM335" s="57"/>
      <c r="EN335" s="57"/>
      <c r="EO335" s="57"/>
      <c r="EP335" s="57"/>
      <c r="EQ335" s="57"/>
      <c r="ER335" s="57"/>
      <c r="ES335" s="57"/>
      <c r="ET335" s="57"/>
      <c r="EU335" s="57"/>
      <c r="EV335" s="57"/>
      <c r="EW335" s="57"/>
      <c r="EX335" s="57"/>
      <c r="EY335" s="57"/>
      <c r="EZ335" s="57"/>
      <c r="FA335" s="57"/>
      <c r="FB335" s="57"/>
      <c r="FC335" s="57"/>
      <c r="FD335" s="57"/>
      <c r="FE335" s="57"/>
      <c r="FF335" s="57"/>
      <c r="FG335" s="57"/>
      <c r="FH335" s="57"/>
      <c r="FI335" s="57"/>
      <c r="FJ335" s="57"/>
      <c r="FK335" s="57"/>
      <c r="FL335" s="57"/>
      <c r="FM335" s="57"/>
      <c r="FN335" s="57"/>
      <c r="FO335" s="57"/>
      <c r="FP335" s="57"/>
      <c r="FQ335" s="57"/>
      <c r="FR335" s="57"/>
      <c r="FS335" s="57"/>
      <c r="FT335" s="57"/>
      <c r="FU335" s="57"/>
      <c r="FV335" s="57"/>
      <c r="FW335" s="57"/>
      <c r="FX335" s="57"/>
      <c r="FY335" s="57"/>
      <c r="FZ335" s="57"/>
      <c r="GA335" s="57"/>
      <c r="GB335" s="57"/>
      <c r="GC335" s="57"/>
      <c r="GD335" s="57"/>
      <c r="GE335" s="57"/>
      <c r="GF335" s="57"/>
      <c r="GG335" s="57"/>
      <c r="GH335" s="57"/>
      <c r="GI335" s="57"/>
      <c r="GJ335" s="57"/>
      <c r="GK335" s="57"/>
      <c r="GL335" s="57"/>
      <c r="GM335" s="57"/>
      <c r="GN335" s="57"/>
      <c r="GO335" s="57"/>
      <c r="GP335" s="57"/>
      <c r="GQ335" s="57"/>
      <c r="GR335" s="57"/>
      <c r="GS335" s="57"/>
      <c r="GT335" s="57"/>
      <c r="GU335" s="57"/>
      <c r="GV335" s="57"/>
      <c r="GW335" s="57"/>
      <c r="GX335" s="57"/>
      <c r="GY335" s="57"/>
      <c r="GZ335" s="57"/>
      <c r="HA335" s="57"/>
      <c r="HB335" s="57"/>
      <c r="HC335" s="57"/>
      <c r="HD335" s="57"/>
      <c r="HE335" s="57"/>
      <c r="HF335" s="57"/>
      <c r="HG335" s="57"/>
      <c r="HH335" s="57"/>
      <c r="HI335" s="57"/>
    </row>
    <row r="336" spans="1:217" s="431" customFormat="1" x14ac:dyDescent="0.2">
      <c r="A336" s="429"/>
      <c r="B336" s="426"/>
      <c r="C336" s="174"/>
      <c r="D336" s="410"/>
      <c r="E336" s="410"/>
      <c r="F336" s="30"/>
      <c r="G336" s="410"/>
      <c r="H336" s="410"/>
      <c r="I336" s="30"/>
      <c r="J336" s="410"/>
      <c r="K336" s="410"/>
      <c r="L336" s="30"/>
      <c r="M336" s="410"/>
      <c r="N336" s="410"/>
      <c r="O336" s="30"/>
      <c r="P336" s="410"/>
      <c r="Q336" s="410"/>
      <c r="R336" s="30"/>
      <c r="S336" s="410"/>
      <c r="T336" s="410"/>
      <c r="U336" s="30"/>
      <c r="V336" s="410"/>
      <c r="W336" s="410"/>
      <c r="X336" s="30"/>
      <c r="Y336" s="410"/>
      <c r="Z336" s="410"/>
      <c r="AA336" s="30"/>
      <c r="AB336" s="410"/>
      <c r="AC336" s="410"/>
      <c r="AD336" s="30"/>
      <c r="AE336" s="410"/>
      <c r="AF336" s="410"/>
      <c r="AG336" s="30"/>
      <c r="AH336" s="410"/>
      <c r="AI336" s="410"/>
      <c r="AJ336" s="30"/>
      <c r="AK336" s="410"/>
      <c r="AL336" s="410"/>
      <c r="AM336" s="30"/>
      <c r="AN336" s="410"/>
      <c r="AO336" s="410"/>
      <c r="AP336" s="30"/>
      <c r="AQ336" s="410"/>
      <c r="AR336" s="410"/>
      <c r="AS336" s="30"/>
      <c r="AT336" s="410"/>
      <c r="AU336" s="410"/>
      <c r="AV336" s="30"/>
      <c r="AW336" s="410"/>
      <c r="AX336" s="410"/>
      <c r="AY336" s="30"/>
      <c r="AZ336" s="410"/>
      <c r="BA336" s="410"/>
      <c r="BB336" s="30"/>
      <c r="BC336" s="410"/>
      <c r="BD336" s="410"/>
      <c r="BE336" s="30"/>
      <c r="BF336" s="410"/>
      <c r="BG336" s="410"/>
      <c r="BH336" s="30"/>
      <c r="BI336" s="410"/>
      <c r="BJ336" s="410"/>
      <c r="BK336" s="30"/>
      <c r="BL336" s="31"/>
      <c r="BM336" s="31"/>
      <c r="BN336" s="31"/>
      <c r="BO336" s="31"/>
      <c r="BP336" s="31"/>
      <c r="BQ336" s="31"/>
      <c r="BR336" s="31"/>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c r="DZ336" s="57"/>
      <c r="EA336" s="57"/>
      <c r="EB336" s="57"/>
      <c r="EC336" s="57"/>
      <c r="ED336" s="57"/>
      <c r="EE336" s="57"/>
      <c r="EF336" s="57"/>
      <c r="EG336" s="57"/>
      <c r="EH336" s="57"/>
      <c r="EI336" s="57"/>
      <c r="EJ336" s="57"/>
      <c r="EK336" s="57"/>
      <c r="EL336" s="57"/>
      <c r="EM336" s="57"/>
      <c r="EN336" s="57"/>
      <c r="EO336" s="57"/>
      <c r="EP336" s="57"/>
      <c r="EQ336" s="57"/>
      <c r="ER336" s="57"/>
      <c r="ES336" s="57"/>
      <c r="ET336" s="57"/>
      <c r="EU336" s="57"/>
      <c r="EV336" s="57"/>
      <c r="EW336" s="57"/>
      <c r="EX336" s="57"/>
      <c r="EY336" s="57"/>
      <c r="EZ336" s="57"/>
      <c r="FA336" s="57"/>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57"/>
      <c r="GP336" s="57"/>
      <c r="GQ336" s="57"/>
      <c r="GR336" s="57"/>
      <c r="GS336" s="57"/>
      <c r="GT336" s="57"/>
      <c r="GU336" s="57"/>
      <c r="GV336" s="57"/>
      <c r="GW336" s="57"/>
      <c r="GX336" s="57"/>
      <c r="GY336" s="57"/>
      <c r="GZ336" s="57"/>
      <c r="HA336" s="57"/>
      <c r="HB336" s="57"/>
      <c r="HC336" s="57"/>
      <c r="HD336" s="57"/>
      <c r="HE336" s="57"/>
      <c r="HF336" s="57"/>
      <c r="HG336" s="57"/>
      <c r="HH336" s="57"/>
      <c r="HI336" s="57"/>
    </row>
    <row r="337" spans="1:217" s="431" customFormat="1" x14ac:dyDescent="0.2">
      <c r="A337" s="429"/>
      <c r="B337" s="426"/>
      <c r="C337" s="174"/>
      <c r="D337" s="410"/>
      <c r="E337" s="410"/>
      <c r="F337" s="30"/>
      <c r="G337" s="410"/>
      <c r="H337" s="410"/>
      <c r="I337" s="30"/>
      <c r="J337" s="410"/>
      <c r="K337" s="410"/>
      <c r="L337" s="30"/>
      <c r="M337" s="410"/>
      <c r="N337" s="410"/>
      <c r="O337" s="30"/>
      <c r="P337" s="410"/>
      <c r="Q337" s="410"/>
      <c r="R337" s="30"/>
      <c r="S337" s="410"/>
      <c r="T337" s="410"/>
      <c r="U337" s="30"/>
      <c r="V337" s="410"/>
      <c r="W337" s="410"/>
      <c r="X337" s="30"/>
      <c r="Y337" s="410"/>
      <c r="Z337" s="410"/>
      <c r="AA337" s="30"/>
      <c r="AB337" s="410"/>
      <c r="AC337" s="410"/>
      <c r="AD337" s="30"/>
      <c r="AE337" s="410"/>
      <c r="AF337" s="410"/>
      <c r="AG337" s="30"/>
      <c r="AH337" s="410"/>
      <c r="AI337" s="410"/>
      <c r="AJ337" s="30"/>
      <c r="AK337" s="410"/>
      <c r="AL337" s="410"/>
      <c r="AM337" s="30"/>
      <c r="AN337" s="410"/>
      <c r="AO337" s="410"/>
      <c r="AP337" s="30"/>
      <c r="AQ337" s="410"/>
      <c r="AR337" s="410"/>
      <c r="AS337" s="30"/>
      <c r="AT337" s="410"/>
      <c r="AU337" s="410"/>
      <c r="AV337" s="30"/>
      <c r="AW337" s="410"/>
      <c r="AX337" s="410"/>
      <c r="AY337" s="30"/>
      <c r="AZ337" s="410"/>
      <c r="BA337" s="410"/>
      <c r="BB337" s="30"/>
      <c r="BC337" s="410"/>
      <c r="BD337" s="410"/>
      <c r="BE337" s="30"/>
      <c r="BF337" s="410"/>
      <c r="BG337" s="410"/>
      <c r="BH337" s="30"/>
      <c r="BI337" s="410"/>
      <c r="BJ337" s="410"/>
      <c r="BK337" s="30"/>
      <c r="BL337" s="31"/>
      <c r="BM337" s="31"/>
      <c r="BN337" s="31"/>
      <c r="BO337" s="31"/>
      <c r="BP337" s="31"/>
      <c r="BQ337" s="31"/>
      <c r="BR337" s="31"/>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c r="EC337" s="57"/>
      <c r="ED337" s="57"/>
      <c r="EE337" s="57"/>
      <c r="EF337" s="57"/>
      <c r="EG337" s="57"/>
      <c r="EH337" s="57"/>
      <c r="EI337" s="57"/>
      <c r="EJ337" s="57"/>
      <c r="EK337" s="57"/>
      <c r="EL337" s="57"/>
      <c r="EM337" s="57"/>
      <c r="EN337" s="57"/>
      <c r="EO337" s="57"/>
      <c r="EP337" s="57"/>
      <c r="EQ337" s="57"/>
      <c r="ER337" s="57"/>
      <c r="ES337" s="57"/>
      <c r="ET337" s="57"/>
      <c r="EU337" s="57"/>
      <c r="EV337" s="57"/>
      <c r="EW337" s="57"/>
      <c r="EX337" s="57"/>
      <c r="EY337" s="57"/>
      <c r="EZ337" s="57"/>
      <c r="FA337" s="57"/>
      <c r="FB337" s="57"/>
      <c r="FC337" s="57"/>
      <c r="FD337" s="57"/>
      <c r="FE337" s="57"/>
      <c r="FF337" s="57"/>
      <c r="FG337" s="57"/>
      <c r="FH337" s="57"/>
      <c r="FI337" s="57"/>
      <c r="FJ337" s="57"/>
      <c r="FK337" s="57"/>
      <c r="FL337" s="57"/>
      <c r="FM337" s="57"/>
      <c r="FN337" s="57"/>
      <c r="FO337" s="57"/>
      <c r="FP337" s="57"/>
      <c r="FQ337" s="57"/>
      <c r="FR337" s="57"/>
      <c r="FS337" s="57"/>
      <c r="FT337" s="57"/>
      <c r="FU337" s="57"/>
      <c r="FV337" s="57"/>
      <c r="FW337" s="57"/>
      <c r="FX337" s="57"/>
      <c r="FY337" s="57"/>
      <c r="FZ337" s="57"/>
      <c r="GA337" s="57"/>
      <c r="GB337" s="57"/>
      <c r="GC337" s="57"/>
      <c r="GD337" s="57"/>
      <c r="GE337" s="57"/>
      <c r="GF337" s="57"/>
      <c r="GG337" s="57"/>
      <c r="GH337" s="57"/>
      <c r="GI337" s="57"/>
      <c r="GJ337" s="57"/>
      <c r="GK337" s="57"/>
      <c r="GL337" s="57"/>
      <c r="GM337" s="57"/>
      <c r="GN337" s="57"/>
      <c r="GO337" s="57"/>
      <c r="GP337" s="57"/>
      <c r="GQ337" s="57"/>
      <c r="GR337" s="57"/>
      <c r="GS337" s="57"/>
      <c r="GT337" s="57"/>
      <c r="GU337" s="57"/>
      <c r="GV337" s="57"/>
      <c r="GW337" s="57"/>
      <c r="GX337" s="57"/>
      <c r="GY337" s="57"/>
      <c r="GZ337" s="57"/>
      <c r="HA337" s="57"/>
      <c r="HB337" s="57"/>
      <c r="HC337" s="57"/>
      <c r="HD337" s="57"/>
      <c r="HE337" s="57"/>
      <c r="HF337" s="57"/>
      <c r="HG337" s="57"/>
      <c r="HH337" s="57"/>
      <c r="HI337" s="57"/>
    </row>
    <row r="338" spans="1:217" s="431" customFormat="1" x14ac:dyDescent="0.2">
      <c r="A338" s="429"/>
      <c r="B338" s="426"/>
      <c r="C338" s="174"/>
      <c r="D338" s="410"/>
      <c r="E338" s="410"/>
      <c r="F338" s="30"/>
      <c r="G338" s="410"/>
      <c r="H338" s="410"/>
      <c r="I338" s="30"/>
      <c r="J338" s="410"/>
      <c r="K338" s="410"/>
      <c r="L338" s="30"/>
      <c r="M338" s="410"/>
      <c r="N338" s="410"/>
      <c r="O338" s="30"/>
      <c r="P338" s="410"/>
      <c r="Q338" s="410"/>
      <c r="R338" s="30"/>
      <c r="S338" s="410"/>
      <c r="T338" s="410"/>
      <c r="U338" s="30"/>
      <c r="V338" s="410"/>
      <c r="W338" s="410"/>
      <c r="X338" s="30"/>
      <c r="Y338" s="410"/>
      <c r="Z338" s="410"/>
      <c r="AA338" s="30"/>
      <c r="AB338" s="410"/>
      <c r="AC338" s="410"/>
      <c r="AD338" s="30"/>
      <c r="AE338" s="410"/>
      <c r="AF338" s="410"/>
      <c r="AG338" s="30"/>
      <c r="AH338" s="410"/>
      <c r="AI338" s="410"/>
      <c r="AJ338" s="30"/>
      <c r="AK338" s="410"/>
      <c r="AL338" s="410"/>
      <c r="AM338" s="30"/>
      <c r="AN338" s="410"/>
      <c r="AO338" s="410"/>
      <c r="AP338" s="30"/>
      <c r="AQ338" s="410"/>
      <c r="AR338" s="410"/>
      <c r="AS338" s="30"/>
      <c r="AT338" s="410"/>
      <c r="AU338" s="410"/>
      <c r="AV338" s="30"/>
      <c r="AW338" s="410"/>
      <c r="AX338" s="410"/>
      <c r="AY338" s="30"/>
      <c r="AZ338" s="410"/>
      <c r="BA338" s="410"/>
      <c r="BB338" s="30"/>
      <c r="BC338" s="410"/>
      <c r="BD338" s="410"/>
      <c r="BE338" s="30"/>
      <c r="BF338" s="410"/>
      <c r="BG338" s="410"/>
      <c r="BH338" s="30"/>
      <c r="BI338" s="410"/>
      <c r="BJ338" s="410"/>
      <c r="BK338" s="30"/>
      <c r="BL338" s="31"/>
      <c r="BM338" s="31"/>
      <c r="BN338" s="31"/>
      <c r="BO338" s="31"/>
      <c r="BP338" s="31"/>
      <c r="BQ338" s="31"/>
      <c r="BR338" s="31"/>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57"/>
      <c r="DW338" s="57"/>
      <c r="DX338" s="57"/>
      <c r="DY338" s="57"/>
      <c r="DZ338" s="57"/>
      <c r="EA338" s="57"/>
      <c r="EB338" s="57"/>
      <c r="EC338" s="57"/>
      <c r="ED338" s="57"/>
      <c r="EE338" s="57"/>
      <c r="EF338" s="57"/>
      <c r="EG338" s="57"/>
      <c r="EH338" s="57"/>
      <c r="EI338" s="57"/>
      <c r="EJ338" s="57"/>
      <c r="EK338" s="57"/>
      <c r="EL338" s="57"/>
      <c r="EM338" s="57"/>
      <c r="EN338" s="57"/>
      <c r="EO338" s="57"/>
      <c r="EP338" s="57"/>
      <c r="EQ338" s="57"/>
      <c r="ER338" s="57"/>
      <c r="ES338" s="57"/>
      <c r="ET338" s="57"/>
      <c r="EU338" s="57"/>
      <c r="EV338" s="57"/>
      <c r="EW338" s="57"/>
      <c r="EX338" s="57"/>
      <c r="EY338" s="57"/>
      <c r="EZ338" s="57"/>
      <c r="FA338" s="57"/>
      <c r="FB338" s="57"/>
      <c r="FC338" s="57"/>
      <c r="FD338" s="57"/>
      <c r="FE338" s="57"/>
      <c r="FF338" s="57"/>
      <c r="FG338" s="57"/>
      <c r="FH338" s="57"/>
      <c r="FI338" s="57"/>
      <c r="FJ338" s="57"/>
      <c r="FK338" s="57"/>
      <c r="FL338" s="57"/>
      <c r="FM338" s="57"/>
      <c r="FN338" s="57"/>
      <c r="FO338" s="57"/>
      <c r="FP338" s="57"/>
      <c r="FQ338" s="57"/>
      <c r="FR338" s="57"/>
      <c r="FS338" s="57"/>
      <c r="FT338" s="57"/>
      <c r="FU338" s="57"/>
      <c r="FV338" s="57"/>
      <c r="FW338" s="57"/>
      <c r="FX338" s="57"/>
      <c r="FY338" s="57"/>
      <c r="FZ338" s="57"/>
      <c r="GA338" s="57"/>
      <c r="GB338" s="57"/>
      <c r="GC338" s="57"/>
      <c r="GD338" s="57"/>
      <c r="GE338" s="57"/>
      <c r="GF338" s="57"/>
      <c r="GG338" s="57"/>
      <c r="GH338" s="57"/>
      <c r="GI338" s="57"/>
      <c r="GJ338" s="57"/>
      <c r="GK338" s="57"/>
      <c r="GL338" s="57"/>
      <c r="GM338" s="57"/>
      <c r="GN338" s="57"/>
      <c r="GO338" s="57"/>
      <c r="GP338" s="57"/>
      <c r="GQ338" s="57"/>
      <c r="GR338" s="57"/>
      <c r="GS338" s="57"/>
      <c r="GT338" s="57"/>
      <c r="GU338" s="57"/>
      <c r="GV338" s="57"/>
      <c r="GW338" s="57"/>
      <c r="GX338" s="57"/>
      <c r="GY338" s="57"/>
      <c r="GZ338" s="57"/>
      <c r="HA338" s="57"/>
      <c r="HB338" s="57"/>
      <c r="HC338" s="57"/>
      <c r="HD338" s="57"/>
      <c r="HE338" s="57"/>
      <c r="HF338" s="57"/>
      <c r="HG338" s="57"/>
      <c r="HH338" s="57"/>
      <c r="HI338" s="57"/>
    </row>
    <row r="339" spans="1:217" s="431" customFormat="1" x14ac:dyDescent="0.2">
      <c r="A339" s="429"/>
      <c r="B339" s="426"/>
      <c r="C339" s="174"/>
      <c r="D339" s="410"/>
      <c r="E339" s="410"/>
      <c r="F339" s="30"/>
      <c r="G339" s="410"/>
      <c r="H339" s="410"/>
      <c r="I339" s="30"/>
      <c r="J339" s="410"/>
      <c r="K339" s="410"/>
      <c r="L339" s="30"/>
      <c r="M339" s="410"/>
      <c r="N339" s="410"/>
      <c r="O339" s="30"/>
      <c r="P339" s="410"/>
      <c r="Q339" s="410"/>
      <c r="R339" s="30"/>
      <c r="S339" s="410"/>
      <c r="T339" s="410"/>
      <c r="U339" s="30"/>
      <c r="V339" s="410"/>
      <c r="W339" s="410"/>
      <c r="X339" s="30"/>
      <c r="Y339" s="410"/>
      <c r="Z339" s="410"/>
      <c r="AA339" s="30"/>
      <c r="AB339" s="410"/>
      <c r="AC339" s="410"/>
      <c r="AD339" s="30"/>
      <c r="AE339" s="410"/>
      <c r="AF339" s="410"/>
      <c r="AG339" s="30"/>
      <c r="AH339" s="410"/>
      <c r="AI339" s="410"/>
      <c r="AJ339" s="30"/>
      <c r="AK339" s="410"/>
      <c r="AL339" s="410"/>
      <c r="AM339" s="30"/>
      <c r="AN339" s="410"/>
      <c r="AO339" s="410"/>
      <c r="AP339" s="30"/>
      <c r="AQ339" s="410"/>
      <c r="AR339" s="410"/>
      <c r="AS339" s="30"/>
      <c r="AT339" s="410"/>
      <c r="AU339" s="410"/>
      <c r="AV339" s="30"/>
      <c r="AW339" s="410"/>
      <c r="AX339" s="410"/>
      <c r="AY339" s="30"/>
      <c r="AZ339" s="410"/>
      <c r="BA339" s="410"/>
      <c r="BB339" s="30"/>
      <c r="BC339" s="410"/>
      <c r="BD339" s="410"/>
      <c r="BE339" s="30"/>
      <c r="BF339" s="410"/>
      <c r="BG339" s="410"/>
      <c r="BH339" s="30"/>
      <c r="BI339" s="410"/>
      <c r="BJ339" s="410"/>
      <c r="BK339" s="30"/>
      <c r="BL339" s="31"/>
      <c r="BM339" s="31"/>
      <c r="BN339" s="31"/>
      <c r="BO339" s="31"/>
      <c r="BP339" s="31"/>
      <c r="BQ339" s="31"/>
      <c r="BR339" s="31"/>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57"/>
      <c r="DW339" s="57"/>
      <c r="DX339" s="57"/>
      <c r="DY339" s="57"/>
      <c r="DZ339" s="57"/>
      <c r="EA339" s="57"/>
      <c r="EB339" s="57"/>
      <c r="EC339" s="57"/>
      <c r="ED339" s="57"/>
      <c r="EE339" s="57"/>
      <c r="EF339" s="57"/>
      <c r="EG339" s="57"/>
      <c r="EH339" s="57"/>
      <c r="EI339" s="57"/>
      <c r="EJ339" s="57"/>
      <c r="EK339" s="57"/>
      <c r="EL339" s="57"/>
      <c r="EM339" s="57"/>
      <c r="EN339" s="57"/>
      <c r="EO339" s="57"/>
      <c r="EP339" s="57"/>
      <c r="EQ339" s="57"/>
      <c r="ER339" s="57"/>
      <c r="ES339" s="57"/>
      <c r="ET339" s="57"/>
      <c r="EU339" s="57"/>
      <c r="EV339" s="57"/>
      <c r="EW339" s="57"/>
      <c r="EX339" s="57"/>
      <c r="EY339" s="57"/>
      <c r="EZ339" s="57"/>
      <c r="FA339" s="57"/>
      <c r="FB339" s="57"/>
      <c r="FC339" s="57"/>
      <c r="FD339" s="57"/>
      <c r="FE339" s="57"/>
      <c r="FF339" s="57"/>
      <c r="FG339" s="57"/>
      <c r="FH339" s="57"/>
      <c r="FI339" s="57"/>
      <c r="FJ339" s="57"/>
      <c r="FK339" s="57"/>
      <c r="FL339" s="57"/>
      <c r="FM339" s="57"/>
      <c r="FN339" s="57"/>
      <c r="FO339" s="57"/>
      <c r="FP339" s="57"/>
      <c r="FQ339" s="57"/>
      <c r="FR339" s="57"/>
      <c r="FS339" s="57"/>
      <c r="FT339" s="57"/>
      <c r="FU339" s="57"/>
      <c r="FV339" s="57"/>
      <c r="FW339" s="57"/>
      <c r="FX339" s="57"/>
      <c r="FY339" s="57"/>
      <c r="FZ339" s="57"/>
      <c r="GA339" s="57"/>
      <c r="GB339" s="57"/>
      <c r="GC339" s="57"/>
      <c r="GD339" s="57"/>
      <c r="GE339" s="57"/>
      <c r="GF339" s="57"/>
      <c r="GG339" s="57"/>
      <c r="GH339" s="57"/>
      <c r="GI339" s="57"/>
      <c r="GJ339" s="57"/>
      <c r="GK339" s="57"/>
      <c r="GL339" s="57"/>
      <c r="GM339" s="57"/>
      <c r="GN339" s="57"/>
      <c r="GO339" s="57"/>
      <c r="GP339" s="57"/>
      <c r="GQ339" s="57"/>
      <c r="GR339" s="57"/>
      <c r="GS339" s="57"/>
      <c r="GT339" s="57"/>
      <c r="GU339" s="57"/>
      <c r="GV339" s="57"/>
      <c r="GW339" s="57"/>
      <c r="GX339" s="57"/>
      <c r="GY339" s="57"/>
      <c r="GZ339" s="57"/>
      <c r="HA339" s="57"/>
      <c r="HB339" s="57"/>
      <c r="HC339" s="57"/>
      <c r="HD339" s="57"/>
      <c r="HE339" s="57"/>
      <c r="HF339" s="57"/>
      <c r="HG339" s="57"/>
      <c r="HH339" s="57"/>
      <c r="HI339" s="57"/>
    </row>
    <row r="340" spans="1:217" s="431" customFormat="1" x14ac:dyDescent="0.2">
      <c r="A340" s="429"/>
      <c r="B340" s="426"/>
      <c r="C340" s="174"/>
      <c r="D340" s="410"/>
      <c r="E340" s="410"/>
      <c r="F340" s="30"/>
      <c r="G340" s="410"/>
      <c r="H340" s="410"/>
      <c r="I340" s="30"/>
      <c r="J340" s="410"/>
      <c r="K340" s="410"/>
      <c r="L340" s="30"/>
      <c r="M340" s="410"/>
      <c r="N340" s="410"/>
      <c r="O340" s="30"/>
      <c r="P340" s="410"/>
      <c r="Q340" s="410"/>
      <c r="R340" s="30"/>
      <c r="S340" s="410"/>
      <c r="T340" s="410"/>
      <c r="U340" s="30"/>
      <c r="V340" s="410"/>
      <c r="W340" s="410"/>
      <c r="X340" s="30"/>
      <c r="Y340" s="410"/>
      <c r="Z340" s="410"/>
      <c r="AA340" s="30"/>
      <c r="AB340" s="410"/>
      <c r="AC340" s="410"/>
      <c r="AD340" s="30"/>
      <c r="AE340" s="410"/>
      <c r="AF340" s="410"/>
      <c r="AG340" s="30"/>
      <c r="AH340" s="410"/>
      <c r="AI340" s="410"/>
      <c r="AJ340" s="30"/>
      <c r="AK340" s="410"/>
      <c r="AL340" s="410"/>
      <c r="AM340" s="30"/>
      <c r="AN340" s="410"/>
      <c r="AO340" s="410"/>
      <c r="AP340" s="30"/>
      <c r="AQ340" s="410"/>
      <c r="AR340" s="410"/>
      <c r="AS340" s="30"/>
      <c r="AT340" s="410"/>
      <c r="AU340" s="410"/>
      <c r="AV340" s="30"/>
      <c r="AW340" s="410"/>
      <c r="AX340" s="410"/>
      <c r="AY340" s="30"/>
      <c r="AZ340" s="410"/>
      <c r="BA340" s="410"/>
      <c r="BB340" s="30"/>
      <c r="BC340" s="410"/>
      <c r="BD340" s="410"/>
      <c r="BE340" s="30"/>
      <c r="BF340" s="410"/>
      <c r="BG340" s="410"/>
      <c r="BH340" s="30"/>
      <c r="BI340" s="410"/>
      <c r="BJ340" s="410"/>
      <c r="BK340" s="30"/>
      <c r="BL340" s="31"/>
      <c r="BM340" s="31"/>
      <c r="BN340" s="31"/>
      <c r="BO340" s="31"/>
      <c r="BP340" s="31"/>
      <c r="BQ340" s="31"/>
      <c r="BR340" s="31"/>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57"/>
      <c r="DW340" s="57"/>
      <c r="DX340" s="57"/>
      <c r="DY340" s="57"/>
      <c r="DZ340" s="57"/>
      <c r="EA340" s="57"/>
      <c r="EB340" s="57"/>
      <c r="EC340" s="57"/>
      <c r="ED340" s="57"/>
      <c r="EE340" s="57"/>
      <c r="EF340" s="57"/>
      <c r="EG340" s="57"/>
      <c r="EH340" s="57"/>
      <c r="EI340" s="57"/>
      <c r="EJ340" s="57"/>
      <c r="EK340" s="57"/>
      <c r="EL340" s="57"/>
      <c r="EM340" s="57"/>
      <c r="EN340" s="57"/>
      <c r="EO340" s="57"/>
      <c r="EP340" s="57"/>
      <c r="EQ340" s="57"/>
      <c r="ER340" s="57"/>
      <c r="ES340" s="57"/>
      <c r="ET340" s="57"/>
      <c r="EU340" s="57"/>
      <c r="EV340" s="57"/>
      <c r="EW340" s="57"/>
      <c r="EX340" s="57"/>
      <c r="EY340" s="57"/>
      <c r="EZ340" s="57"/>
      <c r="FA340" s="57"/>
      <c r="FB340" s="57"/>
      <c r="FC340" s="57"/>
      <c r="FD340" s="57"/>
      <c r="FE340" s="57"/>
      <c r="FF340" s="57"/>
      <c r="FG340" s="57"/>
      <c r="FH340" s="57"/>
      <c r="FI340" s="57"/>
      <c r="FJ340" s="57"/>
      <c r="FK340" s="57"/>
      <c r="FL340" s="57"/>
      <c r="FM340" s="57"/>
      <c r="FN340" s="57"/>
      <c r="FO340" s="57"/>
      <c r="FP340" s="57"/>
      <c r="FQ340" s="57"/>
      <c r="FR340" s="57"/>
      <c r="FS340" s="57"/>
      <c r="FT340" s="57"/>
      <c r="FU340" s="57"/>
      <c r="FV340" s="57"/>
      <c r="FW340" s="57"/>
      <c r="FX340" s="57"/>
      <c r="FY340" s="57"/>
      <c r="FZ340" s="57"/>
      <c r="GA340" s="57"/>
      <c r="GB340" s="57"/>
      <c r="GC340" s="57"/>
      <c r="GD340" s="57"/>
      <c r="GE340" s="57"/>
      <c r="GF340" s="57"/>
      <c r="GG340" s="57"/>
      <c r="GH340" s="57"/>
      <c r="GI340" s="57"/>
      <c r="GJ340" s="57"/>
      <c r="GK340" s="57"/>
      <c r="GL340" s="57"/>
      <c r="GM340" s="57"/>
      <c r="GN340" s="57"/>
      <c r="GO340" s="57"/>
      <c r="GP340" s="57"/>
      <c r="GQ340" s="57"/>
      <c r="GR340" s="57"/>
      <c r="GS340" s="57"/>
      <c r="GT340" s="57"/>
      <c r="GU340" s="57"/>
      <c r="GV340" s="57"/>
      <c r="GW340" s="57"/>
      <c r="GX340" s="57"/>
      <c r="GY340" s="57"/>
      <c r="GZ340" s="57"/>
      <c r="HA340" s="57"/>
      <c r="HB340" s="57"/>
      <c r="HC340" s="57"/>
      <c r="HD340" s="57"/>
      <c r="HE340" s="57"/>
      <c r="HF340" s="57"/>
      <c r="HG340" s="57"/>
      <c r="HH340" s="57"/>
      <c r="HI340" s="57"/>
    </row>
    <row r="341" spans="1:217" s="431" customFormat="1" x14ac:dyDescent="0.2">
      <c r="A341" s="429"/>
      <c r="B341" s="426"/>
      <c r="C341" s="174"/>
      <c r="D341" s="410"/>
      <c r="E341" s="410"/>
      <c r="F341" s="30"/>
      <c r="G341" s="410"/>
      <c r="H341" s="410"/>
      <c r="I341" s="30"/>
      <c r="J341" s="410"/>
      <c r="K341" s="410"/>
      <c r="L341" s="30"/>
      <c r="M341" s="410"/>
      <c r="N341" s="410"/>
      <c r="O341" s="30"/>
      <c r="P341" s="410"/>
      <c r="Q341" s="410"/>
      <c r="R341" s="30"/>
      <c r="S341" s="410"/>
      <c r="T341" s="410"/>
      <c r="U341" s="30"/>
      <c r="V341" s="410"/>
      <c r="W341" s="410"/>
      <c r="X341" s="30"/>
      <c r="Y341" s="410"/>
      <c r="Z341" s="410"/>
      <c r="AA341" s="30"/>
      <c r="AB341" s="410"/>
      <c r="AC341" s="410"/>
      <c r="AD341" s="30"/>
      <c r="AE341" s="410"/>
      <c r="AF341" s="410"/>
      <c r="AG341" s="30"/>
      <c r="AH341" s="410"/>
      <c r="AI341" s="410"/>
      <c r="AJ341" s="30"/>
      <c r="AK341" s="410"/>
      <c r="AL341" s="410"/>
      <c r="AM341" s="30"/>
      <c r="AN341" s="410"/>
      <c r="AO341" s="410"/>
      <c r="AP341" s="30"/>
      <c r="AQ341" s="410"/>
      <c r="AR341" s="410"/>
      <c r="AS341" s="30"/>
      <c r="AT341" s="410"/>
      <c r="AU341" s="410"/>
      <c r="AV341" s="30"/>
      <c r="AW341" s="410"/>
      <c r="AX341" s="410"/>
      <c r="AY341" s="30"/>
      <c r="AZ341" s="410"/>
      <c r="BA341" s="410"/>
      <c r="BB341" s="30"/>
      <c r="BC341" s="410"/>
      <c r="BD341" s="410"/>
      <c r="BE341" s="30"/>
      <c r="BF341" s="410"/>
      <c r="BG341" s="410"/>
      <c r="BH341" s="30"/>
      <c r="BI341" s="410"/>
      <c r="BJ341" s="410"/>
      <c r="BK341" s="30"/>
      <c r="BL341" s="31"/>
      <c r="BM341" s="31"/>
      <c r="BN341" s="31"/>
      <c r="BO341" s="31"/>
      <c r="BP341" s="31"/>
      <c r="BQ341" s="31"/>
      <c r="BR341" s="31"/>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57"/>
      <c r="DW341" s="57"/>
      <c r="DX341" s="57"/>
      <c r="DY341" s="57"/>
      <c r="DZ341" s="57"/>
      <c r="EA341" s="57"/>
      <c r="EB341" s="57"/>
      <c r="EC341" s="57"/>
      <c r="ED341" s="57"/>
      <c r="EE341" s="57"/>
      <c r="EF341" s="57"/>
      <c r="EG341" s="57"/>
      <c r="EH341" s="57"/>
      <c r="EI341" s="57"/>
      <c r="EJ341" s="57"/>
      <c r="EK341" s="57"/>
      <c r="EL341" s="57"/>
      <c r="EM341" s="57"/>
      <c r="EN341" s="57"/>
      <c r="EO341" s="57"/>
      <c r="EP341" s="57"/>
      <c r="EQ341" s="57"/>
      <c r="ER341" s="57"/>
      <c r="ES341" s="57"/>
      <c r="ET341" s="57"/>
      <c r="EU341" s="57"/>
      <c r="EV341" s="57"/>
      <c r="EW341" s="57"/>
      <c r="EX341" s="57"/>
      <c r="EY341" s="57"/>
      <c r="EZ341" s="57"/>
      <c r="FA341" s="57"/>
      <c r="FB341" s="57"/>
      <c r="FC341" s="57"/>
      <c r="FD341" s="57"/>
      <c r="FE341" s="57"/>
      <c r="FF341" s="57"/>
      <c r="FG341" s="57"/>
      <c r="FH341" s="57"/>
      <c r="FI341" s="57"/>
      <c r="FJ341" s="57"/>
      <c r="FK341" s="57"/>
      <c r="FL341" s="57"/>
      <c r="FM341" s="57"/>
      <c r="FN341" s="57"/>
      <c r="FO341" s="57"/>
      <c r="FP341" s="57"/>
      <c r="FQ341" s="57"/>
      <c r="FR341" s="57"/>
      <c r="FS341" s="57"/>
      <c r="FT341" s="57"/>
      <c r="FU341" s="57"/>
      <c r="FV341" s="57"/>
      <c r="FW341" s="57"/>
      <c r="FX341" s="57"/>
      <c r="FY341" s="57"/>
      <c r="FZ341" s="57"/>
      <c r="GA341" s="57"/>
      <c r="GB341" s="57"/>
      <c r="GC341" s="57"/>
      <c r="GD341" s="57"/>
      <c r="GE341" s="57"/>
      <c r="GF341" s="57"/>
      <c r="GG341" s="57"/>
      <c r="GH341" s="57"/>
      <c r="GI341" s="57"/>
      <c r="GJ341" s="57"/>
      <c r="GK341" s="57"/>
      <c r="GL341" s="57"/>
      <c r="GM341" s="57"/>
      <c r="GN341" s="57"/>
      <c r="GO341" s="57"/>
      <c r="GP341" s="57"/>
      <c r="GQ341" s="57"/>
      <c r="GR341" s="57"/>
      <c r="GS341" s="57"/>
      <c r="GT341" s="57"/>
      <c r="GU341" s="57"/>
      <c r="GV341" s="57"/>
      <c r="GW341" s="57"/>
      <c r="GX341" s="57"/>
      <c r="GY341" s="57"/>
      <c r="GZ341" s="57"/>
      <c r="HA341" s="57"/>
      <c r="HB341" s="57"/>
      <c r="HC341" s="57"/>
      <c r="HD341" s="57"/>
      <c r="HE341" s="57"/>
      <c r="HF341" s="57"/>
      <c r="HG341" s="57"/>
      <c r="HH341" s="57"/>
      <c r="HI341" s="57"/>
    </row>
    <row r="342" spans="1:217" s="431" customFormat="1" x14ac:dyDescent="0.2">
      <c r="A342" s="429"/>
      <c r="B342" s="426"/>
      <c r="C342" s="174"/>
      <c r="D342" s="410"/>
      <c r="E342" s="410"/>
      <c r="F342" s="30"/>
      <c r="G342" s="410"/>
      <c r="H342" s="410"/>
      <c r="I342" s="30"/>
      <c r="J342" s="410"/>
      <c r="K342" s="410"/>
      <c r="L342" s="30"/>
      <c r="M342" s="410"/>
      <c r="N342" s="410"/>
      <c r="O342" s="30"/>
      <c r="P342" s="410"/>
      <c r="Q342" s="410"/>
      <c r="R342" s="30"/>
      <c r="S342" s="410"/>
      <c r="T342" s="410"/>
      <c r="U342" s="30"/>
      <c r="V342" s="410"/>
      <c r="W342" s="410"/>
      <c r="X342" s="30"/>
      <c r="Y342" s="410"/>
      <c r="Z342" s="410"/>
      <c r="AA342" s="30"/>
      <c r="AB342" s="410"/>
      <c r="AC342" s="410"/>
      <c r="AD342" s="30"/>
      <c r="AE342" s="410"/>
      <c r="AF342" s="410"/>
      <c r="AG342" s="30"/>
      <c r="AH342" s="410"/>
      <c r="AI342" s="410"/>
      <c r="AJ342" s="30"/>
      <c r="AK342" s="410"/>
      <c r="AL342" s="410"/>
      <c r="AM342" s="30"/>
      <c r="AN342" s="410"/>
      <c r="AO342" s="410"/>
      <c r="AP342" s="30"/>
      <c r="AQ342" s="410"/>
      <c r="AR342" s="410"/>
      <c r="AS342" s="30"/>
      <c r="AT342" s="410"/>
      <c r="AU342" s="410"/>
      <c r="AV342" s="30"/>
      <c r="AW342" s="410"/>
      <c r="AX342" s="410"/>
      <c r="AY342" s="30"/>
      <c r="AZ342" s="410"/>
      <c r="BA342" s="410"/>
      <c r="BB342" s="30"/>
      <c r="BC342" s="410"/>
      <c r="BD342" s="410"/>
      <c r="BE342" s="30"/>
      <c r="BF342" s="410"/>
      <c r="BG342" s="410"/>
      <c r="BH342" s="30"/>
      <c r="BI342" s="410"/>
      <c r="BJ342" s="410"/>
      <c r="BK342" s="30"/>
      <c r="BL342" s="31"/>
      <c r="BM342" s="31"/>
      <c r="BN342" s="31"/>
      <c r="BO342" s="31"/>
      <c r="BP342" s="31"/>
      <c r="BQ342" s="31"/>
      <c r="BR342" s="31"/>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57"/>
      <c r="DW342" s="57"/>
      <c r="DX342" s="57"/>
      <c r="DY342" s="57"/>
      <c r="DZ342" s="57"/>
      <c r="EA342" s="57"/>
      <c r="EB342" s="57"/>
      <c r="EC342" s="57"/>
      <c r="ED342" s="57"/>
      <c r="EE342" s="57"/>
      <c r="EF342" s="57"/>
      <c r="EG342" s="57"/>
      <c r="EH342" s="57"/>
      <c r="EI342" s="57"/>
      <c r="EJ342" s="57"/>
      <c r="EK342" s="57"/>
      <c r="EL342" s="57"/>
      <c r="EM342" s="57"/>
      <c r="EN342" s="57"/>
      <c r="EO342" s="57"/>
      <c r="EP342" s="57"/>
      <c r="EQ342" s="57"/>
      <c r="ER342" s="57"/>
      <c r="ES342" s="57"/>
      <c r="ET342" s="57"/>
      <c r="EU342" s="57"/>
      <c r="EV342" s="57"/>
      <c r="EW342" s="57"/>
      <c r="EX342" s="57"/>
      <c r="EY342" s="57"/>
      <c r="EZ342" s="57"/>
      <c r="FA342" s="57"/>
      <c r="FB342" s="57"/>
      <c r="FC342" s="57"/>
      <c r="FD342" s="57"/>
      <c r="FE342" s="57"/>
      <c r="FF342" s="57"/>
      <c r="FG342" s="57"/>
      <c r="FH342" s="57"/>
      <c r="FI342" s="57"/>
      <c r="FJ342" s="57"/>
      <c r="FK342" s="57"/>
      <c r="FL342" s="57"/>
      <c r="FM342" s="57"/>
      <c r="FN342" s="57"/>
      <c r="FO342" s="57"/>
      <c r="FP342" s="57"/>
      <c r="FQ342" s="57"/>
      <c r="FR342" s="57"/>
      <c r="FS342" s="57"/>
      <c r="FT342" s="57"/>
      <c r="FU342" s="57"/>
      <c r="FV342" s="57"/>
      <c r="FW342" s="57"/>
      <c r="FX342" s="57"/>
      <c r="FY342" s="57"/>
      <c r="FZ342" s="57"/>
      <c r="GA342" s="57"/>
      <c r="GB342" s="57"/>
      <c r="GC342" s="57"/>
      <c r="GD342" s="57"/>
      <c r="GE342" s="57"/>
      <c r="GF342" s="57"/>
      <c r="GG342" s="57"/>
      <c r="GH342" s="57"/>
      <c r="GI342" s="57"/>
      <c r="GJ342" s="57"/>
      <c r="GK342" s="57"/>
      <c r="GL342" s="57"/>
      <c r="GM342" s="57"/>
      <c r="GN342" s="57"/>
      <c r="GO342" s="57"/>
      <c r="GP342" s="57"/>
      <c r="GQ342" s="57"/>
      <c r="GR342" s="57"/>
      <c r="GS342" s="57"/>
      <c r="GT342" s="57"/>
      <c r="GU342" s="57"/>
      <c r="GV342" s="57"/>
      <c r="GW342" s="57"/>
      <c r="GX342" s="57"/>
      <c r="GY342" s="57"/>
      <c r="GZ342" s="57"/>
      <c r="HA342" s="57"/>
      <c r="HB342" s="57"/>
      <c r="HC342" s="57"/>
      <c r="HD342" s="57"/>
      <c r="HE342" s="57"/>
      <c r="HF342" s="57"/>
      <c r="HG342" s="57"/>
      <c r="HH342" s="57"/>
      <c r="HI342" s="57"/>
    </row>
    <row r="343" spans="1:217" s="431" customFormat="1" x14ac:dyDescent="0.2">
      <c r="A343" s="429"/>
      <c r="B343" s="426"/>
      <c r="C343" s="174"/>
      <c r="D343" s="410"/>
      <c r="E343" s="410"/>
      <c r="F343" s="30"/>
      <c r="G343" s="410"/>
      <c r="H343" s="410"/>
      <c r="I343" s="30"/>
      <c r="J343" s="410"/>
      <c r="K343" s="410"/>
      <c r="L343" s="30"/>
      <c r="M343" s="410"/>
      <c r="N343" s="410"/>
      <c r="O343" s="30"/>
      <c r="P343" s="410"/>
      <c r="Q343" s="410"/>
      <c r="R343" s="30"/>
      <c r="S343" s="410"/>
      <c r="T343" s="410"/>
      <c r="U343" s="30"/>
      <c r="V343" s="410"/>
      <c r="W343" s="410"/>
      <c r="X343" s="30"/>
      <c r="Y343" s="410"/>
      <c r="Z343" s="410"/>
      <c r="AA343" s="30"/>
      <c r="AB343" s="410"/>
      <c r="AC343" s="410"/>
      <c r="AD343" s="30"/>
      <c r="AE343" s="410"/>
      <c r="AF343" s="410"/>
      <c r="AG343" s="30"/>
      <c r="AH343" s="410"/>
      <c r="AI343" s="410"/>
      <c r="AJ343" s="30"/>
      <c r="AK343" s="410"/>
      <c r="AL343" s="410"/>
      <c r="AM343" s="30"/>
      <c r="AN343" s="410"/>
      <c r="AO343" s="410"/>
      <c r="AP343" s="30"/>
      <c r="AQ343" s="410"/>
      <c r="AR343" s="410"/>
      <c r="AS343" s="30"/>
      <c r="AT343" s="410"/>
      <c r="AU343" s="410"/>
      <c r="AV343" s="30"/>
      <c r="AW343" s="410"/>
      <c r="AX343" s="410"/>
      <c r="AY343" s="30"/>
      <c r="AZ343" s="410"/>
      <c r="BA343" s="410"/>
      <c r="BB343" s="30"/>
      <c r="BC343" s="410"/>
      <c r="BD343" s="410"/>
      <c r="BE343" s="30"/>
      <c r="BF343" s="410"/>
      <c r="BG343" s="410"/>
      <c r="BH343" s="30"/>
      <c r="BI343" s="410"/>
      <c r="BJ343" s="410"/>
      <c r="BK343" s="30"/>
      <c r="BL343" s="31"/>
      <c r="BM343" s="31"/>
      <c r="BN343" s="31"/>
      <c r="BO343" s="31"/>
      <c r="BP343" s="31"/>
      <c r="BQ343" s="31"/>
      <c r="BR343" s="31"/>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57"/>
      <c r="DW343" s="57"/>
      <c r="DX343" s="57"/>
      <c r="DY343" s="57"/>
      <c r="DZ343" s="57"/>
      <c r="EA343" s="57"/>
      <c r="EB343" s="57"/>
      <c r="EC343" s="57"/>
      <c r="ED343" s="57"/>
      <c r="EE343" s="57"/>
      <c r="EF343" s="57"/>
      <c r="EG343" s="57"/>
      <c r="EH343" s="57"/>
      <c r="EI343" s="57"/>
      <c r="EJ343" s="57"/>
      <c r="EK343" s="57"/>
      <c r="EL343" s="57"/>
      <c r="EM343" s="57"/>
      <c r="EN343" s="57"/>
      <c r="EO343" s="57"/>
      <c r="EP343" s="57"/>
      <c r="EQ343" s="57"/>
      <c r="ER343" s="57"/>
      <c r="ES343" s="57"/>
      <c r="ET343" s="57"/>
      <c r="EU343" s="57"/>
      <c r="EV343" s="57"/>
      <c r="EW343" s="57"/>
      <c r="EX343" s="57"/>
      <c r="EY343" s="57"/>
      <c r="EZ343" s="57"/>
      <c r="FA343" s="57"/>
      <c r="FB343" s="57"/>
      <c r="FC343" s="57"/>
      <c r="FD343" s="57"/>
      <c r="FE343" s="57"/>
      <c r="FF343" s="57"/>
      <c r="FG343" s="57"/>
      <c r="FH343" s="57"/>
      <c r="FI343" s="57"/>
      <c r="FJ343" s="57"/>
      <c r="FK343" s="57"/>
      <c r="FL343" s="57"/>
      <c r="FM343" s="57"/>
      <c r="FN343" s="57"/>
      <c r="FO343" s="57"/>
      <c r="FP343" s="57"/>
      <c r="FQ343" s="57"/>
      <c r="FR343" s="57"/>
      <c r="FS343" s="57"/>
      <c r="FT343" s="57"/>
      <c r="FU343" s="57"/>
      <c r="FV343" s="57"/>
      <c r="FW343" s="57"/>
      <c r="FX343" s="57"/>
      <c r="FY343" s="57"/>
      <c r="FZ343" s="57"/>
      <c r="GA343" s="57"/>
      <c r="GB343" s="57"/>
      <c r="GC343" s="57"/>
      <c r="GD343" s="57"/>
      <c r="GE343" s="57"/>
      <c r="GF343" s="57"/>
      <c r="GG343" s="57"/>
      <c r="GH343" s="57"/>
      <c r="GI343" s="57"/>
      <c r="GJ343" s="57"/>
      <c r="GK343" s="57"/>
      <c r="GL343" s="57"/>
      <c r="GM343" s="57"/>
      <c r="GN343" s="57"/>
      <c r="GO343" s="57"/>
      <c r="GP343" s="57"/>
      <c r="GQ343" s="57"/>
      <c r="GR343" s="57"/>
      <c r="GS343" s="57"/>
      <c r="GT343" s="57"/>
      <c r="GU343" s="57"/>
      <c r="GV343" s="57"/>
      <c r="GW343" s="57"/>
      <c r="GX343" s="57"/>
      <c r="GY343" s="57"/>
      <c r="GZ343" s="57"/>
      <c r="HA343" s="57"/>
      <c r="HB343" s="57"/>
      <c r="HC343" s="57"/>
      <c r="HD343" s="57"/>
      <c r="HE343" s="57"/>
      <c r="HF343" s="57"/>
      <c r="HG343" s="57"/>
      <c r="HH343" s="57"/>
      <c r="HI343" s="57"/>
    </row>
    <row r="344" spans="1:217" s="431" customFormat="1" x14ac:dyDescent="0.2">
      <c r="A344" s="429"/>
      <c r="B344" s="426"/>
      <c r="C344" s="174"/>
      <c r="D344" s="410"/>
      <c r="E344" s="410"/>
      <c r="F344" s="30"/>
      <c r="G344" s="410"/>
      <c r="H344" s="410"/>
      <c r="I344" s="30"/>
      <c r="J344" s="410"/>
      <c r="K344" s="410"/>
      <c r="L344" s="30"/>
      <c r="M344" s="410"/>
      <c r="N344" s="410"/>
      <c r="O344" s="30"/>
      <c r="P344" s="410"/>
      <c r="Q344" s="410"/>
      <c r="R344" s="30"/>
      <c r="S344" s="410"/>
      <c r="T344" s="410"/>
      <c r="U344" s="30"/>
      <c r="V344" s="410"/>
      <c r="W344" s="410"/>
      <c r="X344" s="30"/>
      <c r="Y344" s="410"/>
      <c r="Z344" s="410"/>
      <c r="AA344" s="30"/>
      <c r="AB344" s="410"/>
      <c r="AC344" s="410"/>
      <c r="AD344" s="30"/>
      <c r="AE344" s="410"/>
      <c r="AF344" s="410"/>
      <c r="AG344" s="30"/>
      <c r="AH344" s="410"/>
      <c r="AI344" s="410"/>
      <c r="AJ344" s="30"/>
      <c r="AK344" s="410"/>
      <c r="AL344" s="410"/>
      <c r="AM344" s="30"/>
      <c r="AN344" s="410"/>
      <c r="AO344" s="410"/>
      <c r="AP344" s="30"/>
      <c r="AQ344" s="410"/>
      <c r="AR344" s="410"/>
      <c r="AS344" s="30"/>
      <c r="AT344" s="410"/>
      <c r="AU344" s="410"/>
      <c r="AV344" s="30"/>
      <c r="AW344" s="410"/>
      <c r="AX344" s="410"/>
      <c r="AY344" s="30"/>
      <c r="AZ344" s="410"/>
      <c r="BA344" s="410"/>
      <c r="BB344" s="30"/>
      <c r="BC344" s="410"/>
      <c r="BD344" s="410"/>
      <c r="BE344" s="30"/>
      <c r="BF344" s="410"/>
      <c r="BG344" s="410"/>
      <c r="BH344" s="30"/>
      <c r="BI344" s="410"/>
      <c r="BJ344" s="410"/>
      <c r="BK344" s="30"/>
      <c r="BL344" s="31"/>
      <c r="BM344" s="31"/>
      <c r="BN344" s="31"/>
      <c r="BO344" s="31"/>
      <c r="BP344" s="31"/>
      <c r="BQ344" s="31"/>
      <c r="BR344" s="31"/>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57"/>
      <c r="DW344" s="57"/>
      <c r="DX344" s="57"/>
      <c r="DY344" s="57"/>
      <c r="DZ344" s="57"/>
      <c r="EA344" s="57"/>
      <c r="EB344" s="57"/>
      <c r="EC344" s="57"/>
      <c r="ED344" s="57"/>
      <c r="EE344" s="57"/>
      <c r="EF344" s="57"/>
      <c r="EG344" s="57"/>
      <c r="EH344" s="57"/>
      <c r="EI344" s="57"/>
      <c r="EJ344" s="57"/>
      <c r="EK344" s="57"/>
      <c r="EL344" s="57"/>
      <c r="EM344" s="57"/>
      <c r="EN344" s="57"/>
      <c r="EO344" s="57"/>
      <c r="EP344" s="57"/>
      <c r="EQ344" s="57"/>
      <c r="ER344" s="57"/>
      <c r="ES344" s="57"/>
      <c r="ET344" s="57"/>
      <c r="EU344" s="57"/>
      <c r="EV344" s="57"/>
      <c r="EW344" s="57"/>
      <c r="EX344" s="57"/>
      <c r="EY344" s="57"/>
      <c r="EZ344" s="57"/>
      <c r="FA344" s="57"/>
      <c r="FB344" s="57"/>
      <c r="FC344" s="57"/>
      <c r="FD344" s="57"/>
      <c r="FE344" s="57"/>
      <c r="FF344" s="57"/>
      <c r="FG344" s="57"/>
      <c r="FH344" s="57"/>
      <c r="FI344" s="57"/>
      <c r="FJ344" s="57"/>
      <c r="FK344" s="57"/>
      <c r="FL344" s="57"/>
      <c r="FM344" s="57"/>
      <c r="FN344" s="57"/>
      <c r="FO344" s="57"/>
      <c r="FP344" s="57"/>
      <c r="FQ344" s="57"/>
      <c r="FR344" s="57"/>
      <c r="FS344" s="57"/>
      <c r="FT344" s="57"/>
      <c r="FU344" s="57"/>
      <c r="FV344" s="57"/>
      <c r="FW344" s="57"/>
      <c r="FX344" s="57"/>
      <c r="FY344" s="57"/>
      <c r="FZ344" s="57"/>
      <c r="GA344" s="57"/>
      <c r="GB344" s="57"/>
      <c r="GC344" s="57"/>
      <c r="GD344" s="57"/>
      <c r="GE344" s="57"/>
      <c r="GF344" s="57"/>
      <c r="GG344" s="57"/>
      <c r="GH344" s="57"/>
      <c r="GI344" s="57"/>
      <c r="GJ344" s="57"/>
      <c r="GK344" s="57"/>
      <c r="GL344" s="57"/>
      <c r="GM344" s="57"/>
      <c r="GN344" s="57"/>
      <c r="GO344" s="57"/>
      <c r="GP344" s="57"/>
      <c r="GQ344" s="57"/>
      <c r="GR344" s="57"/>
      <c r="GS344" s="57"/>
      <c r="GT344" s="57"/>
      <c r="GU344" s="57"/>
      <c r="GV344" s="57"/>
      <c r="GW344" s="57"/>
      <c r="GX344" s="57"/>
      <c r="GY344" s="57"/>
      <c r="GZ344" s="57"/>
      <c r="HA344" s="57"/>
      <c r="HB344" s="57"/>
      <c r="HC344" s="57"/>
      <c r="HD344" s="57"/>
      <c r="HE344" s="57"/>
      <c r="HF344" s="57"/>
      <c r="HG344" s="57"/>
      <c r="HH344" s="57"/>
      <c r="HI344" s="57"/>
    </row>
    <row r="345" spans="1:217" s="431" customFormat="1" x14ac:dyDescent="0.2">
      <c r="A345" s="429"/>
      <c r="B345" s="426"/>
      <c r="C345" s="174"/>
      <c r="D345" s="410"/>
      <c r="E345" s="410"/>
      <c r="F345" s="30"/>
      <c r="G345" s="410"/>
      <c r="H345" s="410"/>
      <c r="I345" s="30"/>
      <c r="J345" s="410"/>
      <c r="K345" s="410"/>
      <c r="L345" s="30"/>
      <c r="M345" s="410"/>
      <c r="N345" s="410"/>
      <c r="O345" s="30"/>
      <c r="P345" s="410"/>
      <c r="Q345" s="410"/>
      <c r="R345" s="30"/>
      <c r="S345" s="410"/>
      <c r="T345" s="410"/>
      <c r="U345" s="30"/>
      <c r="V345" s="410"/>
      <c r="W345" s="410"/>
      <c r="X345" s="30"/>
      <c r="Y345" s="410"/>
      <c r="Z345" s="410"/>
      <c r="AA345" s="30"/>
      <c r="AB345" s="410"/>
      <c r="AC345" s="410"/>
      <c r="AD345" s="30"/>
      <c r="AE345" s="410"/>
      <c r="AF345" s="410"/>
      <c r="AG345" s="30"/>
      <c r="AH345" s="410"/>
      <c r="AI345" s="410"/>
      <c r="AJ345" s="30"/>
      <c r="AK345" s="410"/>
      <c r="AL345" s="410"/>
      <c r="AM345" s="30"/>
      <c r="AN345" s="410"/>
      <c r="AO345" s="410"/>
      <c r="AP345" s="30"/>
      <c r="AQ345" s="410"/>
      <c r="AR345" s="410"/>
      <c r="AS345" s="30"/>
      <c r="AT345" s="410"/>
      <c r="AU345" s="410"/>
      <c r="AV345" s="30"/>
      <c r="AW345" s="410"/>
      <c r="AX345" s="410"/>
      <c r="AY345" s="30"/>
      <c r="AZ345" s="410"/>
      <c r="BA345" s="410"/>
      <c r="BB345" s="30"/>
      <c r="BC345" s="410"/>
      <c r="BD345" s="410"/>
      <c r="BE345" s="30"/>
      <c r="BF345" s="410"/>
      <c r="BG345" s="410"/>
      <c r="BH345" s="30"/>
      <c r="BI345" s="410"/>
      <c r="BJ345" s="410"/>
      <c r="BK345" s="30"/>
      <c r="BL345" s="31"/>
      <c r="BM345" s="31"/>
      <c r="BN345" s="31"/>
      <c r="BO345" s="31"/>
      <c r="BP345" s="31"/>
      <c r="BQ345" s="31"/>
      <c r="BR345" s="31"/>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57"/>
      <c r="DW345" s="57"/>
      <c r="DX345" s="57"/>
      <c r="DY345" s="57"/>
      <c r="DZ345" s="57"/>
      <c r="EA345" s="57"/>
      <c r="EB345" s="57"/>
      <c r="EC345" s="57"/>
      <c r="ED345" s="57"/>
      <c r="EE345" s="57"/>
      <c r="EF345" s="57"/>
      <c r="EG345" s="57"/>
      <c r="EH345" s="57"/>
      <c r="EI345" s="57"/>
      <c r="EJ345" s="57"/>
      <c r="EK345" s="57"/>
      <c r="EL345" s="57"/>
      <c r="EM345" s="57"/>
      <c r="EN345" s="57"/>
      <c r="EO345" s="57"/>
      <c r="EP345" s="57"/>
      <c r="EQ345" s="57"/>
      <c r="ER345" s="57"/>
      <c r="ES345" s="57"/>
      <c r="ET345" s="57"/>
      <c r="EU345" s="57"/>
      <c r="EV345" s="57"/>
      <c r="EW345" s="57"/>
      <c r="EX345" s="57"/>
      <c r="EY345" s="57"/>
      <c r="EZ345" s="57"/>
      <c r="FA345" s="57"/>
      <c r="FB345" s="57"/>
      <c r="FC345" s="57"/>
      <c r="FD345" s="57"/>
      <c r="FE345" s="57"/>
      <c r="FF345" s="57"/>
      <c r="FG345" s="57"/>
      <c r="FH345" s="57"/>
      <c r="FI345" s="57"/>
      <c r="FJ345" s="57"/>
      <c r="FK345" s="57"/>
      <c r="FL345" s="57"/>
      <c r="FM345" s="57"/>
      <c r="FN345" s="57"/>
      <c r="FO345" s="57"/>
      <c r="FP345" s="57"/>
      <c r="FQ345" s="57"/>
      <c r="FR345" s="57"/>
      <c r="FS345" s="57"/>
      <c r="FT345" s="57"/>
      <c r="FU345" s="57"/>
      <c r="FV345" s="57"/>
      <c r="FW345" s="57"/>
      <c r="FX345" s="57"/>
      <c r="FY345" s="57"/>
      <c r="FZ345" s="57"/>
      <c r="GA345" s="57"/>
      <c r="GB345" s="57"/>
      <c r="GC345" s="57"/>
      <c r="GD345" s="57"/>
      <c r="GE345" s="57"/>
      <c r="GF345" s="57"/>
      <c r="GG345" s="57"/>
      <c r="GH345" s="57"/>
      <c r="GI345" s="57"/>
      <c r="GJ345" s="57"/>
      <c r="GK345" s="57"/>
      <c r="GL345" s="57"/>
      <c r="GM345" s="57"/>
      <c r="GN345" s="57"/>
      <c r="GO345" s="57"/>
      <c r="GP345" s="57"/>
      <c r="GQ345" s="57"/>
      <c r="GR345" s="57"/>
      <c r="GS345" s="57"/>
      <c r="GT345" s="57"/>
      <c r="GU345" s="57"/>
      <c r="GV345" s="57"/>
      <c r="GW345" s="57"/>
      <c r="GX345" s="57"/>
      <c r="GY345" s="57"/>
      <c r="GZ345" s="57"/>
      <c r="HA345" s="57"/>
      <c r="HB345" s="57"/>
      <c r="HC345" s="57"/>
      <c r="HD345" s="57"/>
      <c r="HE345" s="57"/>
      <c r="HF345" s="57"/>
      <c r="HG345" s="57"/>
      <c r="HH345" s="57"/>
      <c r="HI345" s="57"/>
    </row>
    <row r="346" spans="1:217" s="431" customFormat="1" x14ac:dyDescent="0.2">
      <c r="A346" s="429"/>
      <c r="B346" s="426"/>
      <c r="C346" s="174"/>
      <c r="D346" s="410"/>
      <c r="E346" s="410"/>
      <c r="F346" s="30"/>
      <c r="G346" s="410"/>
      <c r="H346" s="410"/>
      <c r="I346" s="30"/>
      <c r="J346" s="410"/>
      <c r="K346" s="410"/>
      <c r="L346" s="30"/>
      <c r="M346" s="410"/>
      <c r="N346" s="410"/>
      <c r="O346" s="30"/>
      <c r="P346" s="410"/>
      <c r="Q346" s="410"/>
      <c r="R346" s="30"/>
      <c r="S346" s="410"/>
      <c r="T346" s="410"/>
      <c r="U346" s="30"/>
      <c r="V346" s="410"/>
      <c r="W346" s="410"/>
      <c r="X346" s="30"/>
      <c r="Y346" s="410"/>
      <c r="Z346" s="410"/>
      <c r="AA346" s="30"/>
      <c r="AB346" s="410"/>
      <c r="AC346" s="410"/>
      <c r="AD346" s="30"/>
      <c r="AE346" s="410"/>
      <c r="AF346" s="410"/>
      <c r="AG346" s="30"/>
      <c r="AH346" s="410"/>
      <c r="AI346" s="410"/>
      <c r="AJ346" s="30"/>
      <c r="AK346" s="410"/>
      <c r="AL346" s="410"/>
      <c r="AM346" s="30"/>
      <c r="AN346" s="410"/>
      <c r="AO346" s="410"/>
      <c r="AP346" s="30"/>
      <c r="AQ346" s="410"/>
      <c r="AR346" s="410"/>
      <c r="AS346" s="30"/>
      <c r="AT346" s="410"/>
      <c r="AU346" s="410"/>
      <c r="AV346" s="30"/>
      <c r="AW346" s="410"/>
      <c r="AX346" s="410"/>
      <c r="AY346" s="30"/>
      <c r="AZ346" s="410"/>
      <c r="BA346" s="410"/>
      <c r="BB346" s="30"/>
      <c r="BC346" s="410"/>
      <c r="BD346" s="410"/>
      <c r="BE346" s="30"/>
      <c r="BF346" s="410"/>
      <c r="BG346" s="410"/>
      <c r="BH346" s="30"/>
      <c r="BI346" s="410"/>
      <c r="BJ346" s="410"/>
      <c r="BK346" s="30"/>
      <c r="BL346" s="31"/>
      <c r="BM346" s="31"/>
      <c r="BN346" s="31"/>
      <c r="BO346" s="31"/>
      <c r="BP346" s="31"/>
      <c r="BQ346" s="31"/>
      <c r="BR346" s="31"/>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57"/>
      <c r="DW346" s="57"/>
      <c r="DX346" s="57"/>
      <c r="DY346" s="57"/>
      <c r="DZ346" s="57"/>
      <c r="EA346" s="57"/>
      <c r="EB346" s="57"/>
      <c r="EC346" s="57"/>
      <c r="ED346" s="57"/>
      <c r="EE346" s="57"/>
      <c r="EF346" s="57"/>
      <c r="EG346" s="57"/>
      <c r="EH346" s="57"/>
      <c r="EI346" s="57"/>
      <c r="EJ346" s="57"/>
      <c r="EK346" s="57"/>
      <c r="EL346" s="57"/>
      <c r="EM346" s="57"/>
      <c r="EN346" s="57"/>
      <c r="EO346" s="57"/>
      <c r="EP346" s="57"/>
      <c r="EQ346" s="57"/>
      <c r="ER346" s="57"/>
      <c r="ES346" s="57"/>
      <c r="ET346" s="57"/>
      <c r="EU346" s="57"/>
      <c r="EV346" s="57"/>
      <c r="EW346" s="57"/>
      <c r="EX346" s="57"/>
      <c r="EY346" s="57"/>
      <c r="EZ346" s="57"/>
      <c r="FA346" s="57"/>
      <c r="FB346" s="57"/>
      <c r="FC346" s="57"/>
      <c r="FD346" s="57"/>
      <c r="FE346" s="57"/>
      <c r="FF346" s="57"/>
      <c r="FG346" s="57"/>
      <c r="FH346" s="57"/>
      <c r="FI346" s="57"/>
      <c r="FJ346" s="57"/>
      <c r="FK346" s="57"/>
      <c r="FL346" s="57"/>
      <c r="FM346" s="57"/>
      <c r="FN346" s="57"/>
      <c r="FO346" s="57"/>
      <c r="FP346" s="57"/>
      <c r="FQ346" s="57"/>
      <c r="FR346" s="57"/>
      <c r="FS346" s="57"/>
      <c r="FT346" s="57"/>
      <c r="FU346" s="57"/>
      <c r="FV346" s="57"/>
      <c r="FW346" s="57"/>
      <c r="FX346" s="57"/>
      <c r="FY346" s="57"/>
      <c r="FZ346" s="57"/>
      <c r="GA346" s="57"/>
      <c r="GB346" s="57"/>
      <c r="GC346" s="57"/>
      <c r="GD346" s="57"/>
      <c r="GE346" s="57"/>
      <c r="GF346" s="57"/>
      <c r="GG346" s="57"/>
      <c r="GH346" s="57"/>
      <c r="GI346" s="57"/>
      <c r="GJ346" s="57"/>
      <c r="GK346" s="57"/>
      <c r="GL346" s="57"/>
      <c r="GM346" s="57"/>
      <c r="GN346" s="57"/>
      <c r="GO346" s="57"/>
      <c r="GP346" s="57"/>
      <c r="GQ346" s="57"/>
      <c r="GR346" s="57"/>
      <c r="GS346" s="57"/>
      <c r="GT346" s="57"/>
      <c r="GU346" s="57"/>
      <c r="GV346" s="57"/>
      <c r="GW346" s="57"/>
      <c r="GX346" s="57"/>
      <c r="GY346" s="57"/>
      <c r="GZ346" s="57"/>
      <c r="HA346" s="57"/>
      <c r="HB346" s="57"/>
      <c r="HC346" s="57"/>
      <c r="HD346" s="57"/>
      <c r="HE346" s="57"/>
      <c r="HF346" s="57"/>
      <c r="HG346" s="57"/>
      <c r="HH346" s="57"/>
      <c r="HI346" s="57"/>
    </row>
    <row r="347" spans="1:217" s="431" customFormat="1" x14ac:dyDescent="0.2">
      <c r="A347" s="429"/>
      <c r="B347" s="426"/>
      <c r="C347" s="174"/>
      <c r="D347" s="410"/>
      <c r="E347" s="410"/>
      <c r="F347" s="30"/>
      <c r="G347" s="410"/>
      <c r="H347" s="410"/>
      <c r="I347" s="30"/>
      <c r="J347" s="410"/>
      <c r="K347" s="410"/>
      <c r="L347" s="30"/>
      <c r="M347" s="410"/>
      <c r="N347" s="410"/>
      <c r="O347" s="30"/>
      <c r="P347" s="410"/>
      <c r="Q347" s="410"/>
      <c r="R347" s="30"/>
      <c r="S347" s="410"/>
      <c r="T347" s="410"/>
      <c r="U347" s="30"/>
      <c r="V347" s="410"/>
      <c r="W347" s="410"/>
      <c r="X347" s="30"/>
      <c r="Y347" s="410"/>
      <c r="Z347" s="410"/>
      <c r="AA347" s="30"/>
      <c r="AB347" s="410"/>
      <c r="AC347" s="410"/>
      <c r="AD347" s="30"/>
      <c r="AE347" s="410"/>
      <c r="AF347" s="410"/>
      <c r="AG347" s="30"/>
      <c r="AH347" s="410"/>
      <c r="AI347" s="410"/>
      <c r="AJ347" s="30"/>
      <c r="AK347" s="410"/>
      <c r="AL347" s="410"/>
      <c r="AM347" s="30"/>
      <c r="AN347" s="410"/>
      <c r="AO347" s="410"/>
      <c r="AP347" s="30"/>
      <c r="AQ347" s="410"/>
      <c r="AR347" s="410"/>
      <c r="AS347" s="30"/>
      <c r="AT347" s="410"/>
      <c r="AU347" s="410"/>
      <c r="AV347" s="30"/>
      <c r="AW347" s="410"/>
      <c r="AX347" s="410"/>
      <c r="AY347" s="30"/>
      <c r="AZ347" s="410"/>
      <c r="BA347" s="410"/>
      <c r="BB347" s="30"/>
      <c r="BC347" s="410"/>
      <c r="BD347" s="410"/>
      <c r="BE347" s="30"/>
      <c r="BF347" s="410"/>
      <c r="BG347" s="410"/>
      <c r="BH347" s="30"/>
      <c r="BI347" s="410"/>
      <c r="BJ347" s="410"/>
      <c r="BK347" s="30"/>
      <c r="BL347" s="31"/>
      <c r="BM347" s="31"/>
      <c r="BN347" s="31"/>
      <c r="BO347" s="31"/>
      <c r="BP347" s="31"/>
      <c r="BQ347" s="31"/>
      <c r="BR347" s="31"/>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57"/>
      <c r="DW347" s="57"/>
      <c r="DX347" s="57"/>
      <c r="DY347" s="57"/>
      <c r="DZ347" s="57"/>
      <c r="EA347" s="57"/>
      <c r="EB347" s="57"/>
      <c r="EC347" s="57"/>
      <c r="ED347" s="57"/>
      <c r="EE347" s="57"/>
      <c r="EF347" s="57"/>
      <c r="EG347" s="57"/>
      <c r="EH347" s="57"/>
      <c r="EI347" s="57"/>
      <c r="EJ347" s="57"/>
      <c r="EK347" s="57"/>
      <c r="EL347" s="57"/>
      <c r="EM347" s="57"/>
      <c r="EN347" s="57"/>
      <c r="EO347" s="57"/>
      <c r="EP347" s="57"/>
      <c r="EQ347" s="57"/>
      <c r="ER347" s="57"/>
      <c r="ES347" s="57"/>
      <c r="ET347" s="57"/>
      <c r="EU347" s="57"/>
      <c r="EV347" s="57"/>
      <c r="EW347" s="57"/>
      <c r="EX347" s="57"/>
      <c r="EY347" s="57"/>
      <c r="EZ347" s="57"/>
      <c r="FA347" s="57"/>
      <c r="FB347" s="57"/>
      <c r="FC347" s="57"/>
      <c r="FD347" s="57"/>
      <c r="FE347" s="57"/>
      <c r="FF347" s="57"/>
      <c r="FG347" s="57"/>
      <c r="FH347" s="57"/>
      <c r="FI347" s="57"/>
      <c r="FJ347" s="57"/>
      <c r="FK347" s="57"/>
      <c r="FL347" s="57"/>
      <c r="FM347" s="57"/>
      <c r="FN347" s="57"/>
      <c r="FO347" s="57"/>
      <c r="FP347" s="57"/>
      <c r="FQ347" s="57"/>
      <c r="FR347" s="57"/>
      <c r="FS347" s="57"/>
      <c r="FT347" s="57"/>
      <c r="FU347" s="57"/>
      <c r="FV347" s="57"/>
      <c r="FW347" s="57"/>
      <c r="FX347" s="57"/>
      <c r="FY347" s="57"/>
      <c r="FZ347" s="57"/>
      <c r="GA347" s="57"/>
      <c r="GB347" s="57"/>
      <c r="GC347" s="57"/>
      <c r="GD347" s="57"/>
      <c r="GE347" s="57"/>
      <c r="GF347" s="57"/>
      <c r="GG347" s="57"/>
      <c r="GH347" s="57"/>
      <c r="GI347" s="57"/>
      <c r="GJ347" s="57"/>
      <c r="GK347" s="57"/>
      <c r="GL347" s="57"/>
      <c r="GM347" s="57"/>
      <c r="GN347" s="57"/>
      <c r="GO347" s="57"/>
      <c r="GP347" s="57"/>
      <c r="GQ347" s="57"/>
      <c r="GR347" s="57"/>
      <c r="GS347" s="57"/>
      <c r="GT347" s="57"/>
      <c r="GU347" s="57"/>
      <c r="GV347" s="57"/>
      <c r="GW347" s="57"/>
      <c r="GX347" s="57"/>
      <c r="GY347" s="57"/>
      <c r="GZ347" s="57"/>
      <c r="HA347" s="57"/>
      <c r="HB347" s="57"/>
      <c r="HC347" s="57"/>
      <c r="HD347" s="57"/>
      <c r="HE347" s="57"/>
      <c r="HF347" s="57"/>
      <c r="HG347" s="57"/>
      <c r="HH347" s="57"/>
      <c r="HI347" s="57"/>
    </row>
    <row r="348" spans="1:217" s="431" customFormat="1" x14ac:dyDescent="0.2">
      <c r="A348" s="429"/>
      <c r="B348" s="426"/>
      <c r="C348" s="174"/>
      <c r="D348" s="410"/>
      <c r="E348" s="410"/>
      <c r="F348" s="30"/>
      <c r="G348" s="410"/>
      <c r="H348" s="410"/>
      <c r="I348" s="30"/>
      <c r="J348" s="410"/>
      <c r="K348" s="410"/>
      <c r="L348" s="30"/>
      <c r="M348" s="410"/>
      <c r="N348" s="410"/>
      <c r="O348" s="30"/>
      <c r="P348" s="410"/>
      <c r="Q348" s="410"/>
      <c r="R348" s="30"/>
      <c r="S348" s="410"/>
      <c r="T348" s="410"/>
      <c r="U348" s="30"/>
      <c r="V348" s="410"/>
      <c r="W348" s="410"/>
      <c r="X348" s="30"/>
      <c r="Y348" s="410"/>
      <c r="Z348" s="410"/>
      <c r="AA348" s="30"/>
      <c r="AB348" s="410"/>
      <c r="AC348" s="410"/>
      <c r="AD348" s="30"/>
      <c r="AE348" s="410"/>
      <c r="AF348" s="410"/>
      <c r="AG348" s="30"/>
      <c r="AH348" s="410"/>
      <c r="AI348" s="410"/>
      <c r="AJ348" s="30"/>
      <c r="AK348" s="410"/>
      <c r="AL348" s="410"/>
      <c r="AM348" s="30"/>
      <c r="AN348" s="410"/>
      <c r="AO348" s="410"/>
      <c r="AP348" s="30"/>
      <c r="AQ348" s="410"/>
      <c r="AR348" s="410"/>
      <c r="AS348" s="30"/>
      <c r="AT348" s="410"/>
      <c r="AU348" s="410"/>
      <c r="AV348" s="30"/>
      <c r="AW348" s="410"/>
      <c r="AX348" s="410"/>
      <c r="AY348" s="30"/>
      <c r="AZ348" s="410"/>
      <c r="BA348" s="410"/>
      <c r="BB348" s="30"/>
      <c r="BC348" s="410"/>
      <c r="BD348" s="410"/>
      <c r="BE348" s="30"/>
      <c r="BF348" s="410"/>
      <c r="BG348" s="410"/>
      <c r="BH348" s="30"/>
      <c r="BI348" s="410"/>
      <c r="BJ348" s="410"/>
      <c r="BK348" s="30"/>
      <c r="BL348" s="31"/>
      <c r="BM348" s="31"/>
      <c r="BN348" s="31"/>
      <c r="BO348" s="31"/>
      <c r="BP348" s="31"/>
      <c r="BQ348" s="31"/>
      <c r="BR348" s="31"/>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57"/>
      <c r="DW348" s="57"/>
      <c r="DX348" s="57"/>
      <c r="DY348" s="57"/>
      <c r="DZ348" s="57"/>
      <c r="EA348" s="57"/>
      <c r="EB348" s="57"/>
      <c r="EC348" s="57"/>
      <c r="ED348" s="57"/>
      <c r="EE348" s="57"/>
      <c r="EF348" s="57"/>
      <c r="EG348" s="57"/>
      <c r="EH348" s="57"/>
      <c r="EI348" s="57"/>
      <c r="EJ348" s="57"/>
      <c r="EK348" s="57"/>
      <c r="EL348" s="57"/>
      <c r="EM348" s="57"/>
      <c r="EN348" s="57"/>
      <c r="EO348" s="57"/>
      <c r="EP348" s="57"/>
      <c r="EQ348" s="57"/>
      <c r="ER348" s="57"/>
      <c r="ES348" s="57"/>
      <c r="ET348" s="57"/>
      <c r="EU348" s="57"/>
      <c r="EV348" s="57"/>
      <c r="EW348" s="57"/>
      <c r="EX348" s="57"/>
      <c r="EY348" s="57"/>
      <c r="EZ348" s="57"/>
      <c r="FA348" s="57"/>
      <c r="FB348" s="57"/>
      <c r="FC348" s="57"/>
      <c r="FD348" s="57"/>
      <c r="FE348" s="57"/>
      <c r="FF348" s="57"/>
      <c r="FG348" s="57"/>
      <c r="FH348" s="57"/>
      <c r="FI348" s="57"/>
      <c r="FJ348" s="57"/>
      <c r="FK348" s="57"/>
      <c r="FL348" s="57"/>
      <c r="FM348" s="57"/>
      <c r="FN348" s="57"/>
      <c r="FO348" s="57"/>
      <c r="FP348" s="57"/>
      <c r="FQ348" s="57"/>
      <c r="FR348" s="57"/>
      <c r="FS348" s="57"/>
      <c r="FT348" s="57"/>
      <c r="FU348" s="57"/>
      <c r="FV348" s="57"/>
      <c r="FW348" s="57"/>
      <c r="FX348" s="57"/>
      <c r="FY348" s="57"/>
      <c r="FZ348" s="57"/>
      <c r="GA348" s="57"/>
      <c r="GB348" s="57"/>
      <c r="GC348" s="57"/>
      <c r="GD348" s="57"/>
      <c r="GE348" s="57"/>
      <c r="GF348" s="57"/>
      <c r="GG348" s="57"/>
      <c r="GH348" s="57"/>
      <c r="GI348" s="57"/>
      <c r="GJ348" s="57"/>
      <c r="GK348" s="57"/>
      <c r="GL348" s="57"/>
      <c r="GM348" s="57"/>
      <c r="GN348" s="57"/>
      <c r="GO348" s="57"/>
      <c r="GP348" s="57"/>
      <c r="GQ348" s="57"/>
      <c r="GR348" s="57"/>
      <c r="GS348" s="57"/>
      <c r="GT348" s="57"/>
      <c r="GU348" s="57"/>
      <c r="GV348" s="57"/>
      <c r="GW348" s="57"/>
      <c r="GX348" s="57"/>
      <c r="GY348" s="57"/>
      <c r="GZ348" s="57"/>
      <c r="HA348" s="57"/>
      <c r="HB348" s="57"/>
      <c r="HC348" s="57"/>
      <c r="HD348" s="57"/>
      <c r="HE348" s="57"/>
      <c r="HF348" s="57"/>
      <c r="HG348" s="57"/>
      <c r="HH348" s="57"/>
      <c r="HI348" s="57"/>
    </row>
    <row r="349" spans="1:217" s="431" customFormat="1" x14ac:dyDescent="0.2">
      <c r="A349" s="429"/>
      <c r="B349" s="426"/>
      <c r="C349" s="174"/>
      <c r="D349" s="410"/>
      <c r="E349" s="410"/>
      <c r="F349" s="30"/>
      <c r="G349" s="410"/>
      <c r="H349" s="410"/>
      <c r="I349" s="30"/>
      <c r="J349" s="410"/>
      <c r="K349" s="410"/>
      <c r="L349" s="30"/>
      <c r="M349" s="410"/>
      <c r="N349" s="410"/>
      <c r="O349" s="30"/>
      <c r="P349" s="410"/>
      <c r="Q349" s="410"/>
      <c r="R349" s="30"/>
      <c r="S349" s="410"/>
      <c r="T349" s="410"/>
      <c r="U349" s="30"/>
      <c r="V349" s="410"/>
      <c r="W349" s="410"/>
      <c r="X349" s="30"/>
      <c r="Y349" s="410"/>
      <c r="Z349" s="410"/>
      <c r="AA349" s="30"/>
      <c r="AB349" s="410"/>
      <c r="AC349" s="410"/>
      <c r="AD349" s="30"/>
      <c r="AE349" s="410"/>
      <c r="AF349" s="410"/>
      <c r="AG349" s="30"/>
      <c r="AH349" s="410"/>
      <c r="AI349" s="410"/>
      <c r="AJ349" s="30"/>
      <c r="AK349" s="410"/>
      <c r="AL349" s="410"/>
      <c r="AM349" s="30"/>
      <c r="AN349" s="410"/>
      <c r="AO349" s="410"/>
      <c r="AP349" s="30"/>
      <c r="AQ349" s="410"/>
      <c r="AR349" s="410"/>
      <c r="AS349" s="30"/>
      <c r="AT349" s="410"/>
      <c r="AU349" s="410"/>
      <c r="AV349" s="30"/>
      <c r="AW349" s="410"/>
      <c r="AX349" s="410"/>
      <c r="AY349" s="30"/>
      <c r="AZ349" s="410"/>
      <c r="BA349" s="410"/>
      <c r="BB349" s="30"/>
      <c r="BC349" s="410"/>
      <c r="BD349" s="410"/>
      <c r="BE349" s="30"/>
      <c r="BF349" s="410"/>
      <c r="BG349" s="410"/>
      <c r="BH349" s="30"/>
      <c r="BI349" s="410"/>
      <c r="BJ349" s="410"/>
      <c r="BK349" s="30"/>
      <c r="BL349" s="31"/>
      <c r="BM349" s="31"/>
      <c r="BN349" s="31"/>
      <c r="BO349" s="31"/>
      <c r="BP349" s="31"/>
      <c r="BQ349" s="31"/>
      <c r="BR349" s="31"/>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57"/>
      <c r="DW349" s="57"/>
      <c r="DX349" s="57"/>
      <c r="DY349" s="57"/>
      <c r="DZ349" s="57"/>
      <c r="EA349" s="57"/>
      <c r="EB349" s="57"/>
      <c r="EC349" s="57"/>
      <c r="ED349" s="57"/>
      <c r="EE349" s="57"/>
      <c r="EF349" s="57"/>
      <c r="EG349" s="57"/>
      <c r="EH349" s="57"/>
      <c r="EI349" s="57"/>
      <c r="EJ349" s="57"/>
      <c r="EK349" s="57"/>
      <c r="EL349" s="57"/>
      <c r="EM349" s="57"/>
      <c r="EN349" s="57"/>
      <c r="EO349" s="57"/>
      <c r="EP349" s="57"/>
      <c r="EQ349" s="57"/>
      <c r="ER349" s="57"/>
      <c r="ES349" s="57"/>
      <c r="ET349" s="57"/>
      <c r="EU349" s="57"/>
      <c r="EV349" s="57"/>
      <c r="EW349" s="57"/>
      <c r="EX349" s="57"/>
      <c r="EY349" s="57"/>
      <c r="EZ349" s="57"/>
      <c r="FA349" s="57"/>
      <c r="FB349" s="57"/>
      <c r="FC349" s="57"/>
      <c r="FD349" s="57"/>
      <c r="FE349" s="57"/>
      <c r="FF349" s="57"/>
      <c r="FG349" s="57"/>
      <c r="FH349" s="57"/>
      <c r="FI349" s="57"/>
      <c r="FJ349" s="57"/>
      <c r="FK349" s="57"/>
      <c r="FL349" s="57"/>
      <c r="FM349" s="57"/>
      <c r="FN349" s="57"/>
      <c r="FO349" s="57"/>
      <c r="FP349" s="57"/>
      <c r="FQ349" s="57"/>
      <c r="FR349" s="57"/>
      <c r="FS349" s="57"/>
      <c r="FT349" s="57"/>
      <c r="FU349" s="57"/>
      <c r="FV349" s="57"/>
      <c r="FW349" s="57"/>
      <c r="FX349" s="57"/>
      <c r="FY349" s="57"/>
      <c r="FZ349" s="57"/>
      <c r="GA349" s="57"/>
      <c r="GB349" s="57"/>
      <c r="GC349" s="57"/>
      <c r="GD349" s="57"/>
      <c r="GE349" s="57"/>
      <c r="GF349" s="57"/>
      <c r="GG349" s="57"/>
      <c r="GH349" s="57"/>
      <c r="GI349" s="57"/>
      <c r="GJ349" s="57"/>
      <c r="GK349" s="57"/>
      <c r="GL349" s="57"/>
      <c r="GM349" s="57"/>
      <c r="GN349" s="57"/>
      <c r="GO349" s="57"/>
      <c r="GP349" s="57"/>
      <c r="GQ349" s="57"/>
      <c r="GR349" s="57"/>
      <c r="GS349" s="57"/>
      <c r="GT349" s="57"/>
      <c r="GU349" s="57"/>
      <c r="GV349" s="57"/>
      <c r="GW349" s="57"/>
      <c r="GX349" s="57"/>
      <c r="GY349" s="57"/>
      <c r="GZ349" s="57"/>
      <c r="HA349" s="57"/>
      <c r="HB349" s="57"/>
      <c r="HC349" s="57"/>
      <c r="HD349" s="57"/>
      <c r="HE349" s="57"/>
      <c r="HF349" s="57"/>
      <c r="HG349" s="57"/>
      <c r="HH349" s="57"/>
      <c r="HI349" s="57"/>
    </row>
    <row r="350" spans="1:217" s="431" customFormat="1" x14ac:dyDescent="0.2">
      <c r="A350" s="429"/>
      <c r="B350" s="426"/>
      <c r="C350" s="174"/>
      <c r="D350" s="410"/>
      <c r="E350" s="410"/>
      <c r="F350" s="30"/>
      <c r="G350" s="410"/>
      <c r="H350" s="410"/>
      <c r="I350" s="30"/>
      <c r="J350" s="410"/>
      <c r="K350" s="410"/>
      <c r="L350" s="30"/>
      <c r="M350" s="410"/>
      <c r="N350" s="410"/>
      <c r="O350" s="30"/>
      <c r="P350" s="410"/>
      <c r="Q350" s="410"/>
      <c r="R350" s="30"/>
      <c r="S350" s="410"/>
      <c r="T350" s="410"/>
      <c r="U350" s="30"/>
      <c r="V350" s="410"/>
      <c r="W350" s="410"/>
      <c r="X350" s="30"/>
      <c r="Y350" s="410"/>
      <c r="Z350" s="410"/>
      <c r="AA350" s="30"/>
      <c r="AB350" s="410"/>
      <c r="AC350" s="410"/>
      <c r="AD350" s="30"/>
      <c r="AE350" s="410"/>
      <c r="AF350" s="410"/>
      <c r="AG350" s="30"/>
      <c r="AH350" s="410"/>
      <c r="AI350" s="410"/>
      <c r="AJ350" s="30"/>
      <c r="AK350" s="410"/>
      <c r="AL350" s="410"/>
      <c r="AM350" s="30"/>
      <c r="AN350" s="410"/>
      <c r="AO350" s="410"/>
      <c r="AP350" s="30"/>
      <c r="AQ350" s="410"/>
      <c r="AR350" s="410"/>
      <c r="AS350" s="30"/>
      <c r="AT350" s="410"/>
      <c r="AU350" s="410"/>
      <c r="AV350" s="30"/>
      <c r="AW350" s="410"/>
      <c r="AX350" s="410"/>
      <c r="AY350" s="30"/>
      <c r="AZ350" s="410"/>
      <c r="BA350" s="410"/>
      <c r="BB350" s="30"/>
      <c r="BC350" s="410"/>
      <c r="BD350" s="410"/>
      <c r="BE350" s="30"/>
      <c r="BF350" s="410"/>
      <c r="BG350" s="410"/>
      <c r="BH350" s="30"/>
      <c r="BI350" s="410"/>
      <c r="BJ350" s="410"/>
      <c r="BK350" s="30"/>
      <c r="BL350" s="31"/>
      <c r="BM350" s="31"/>
      <c r="BN350" s="31"/>
      <c r="BO350" s="31"/>
      <c r="BP350" s="31"/>
      <c r="BQ350" s="31"/>
      <c r="BR350" s="31"/>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57"/>
      <c r="DW350" s="57"/>
      <c r="DX350" s="57"/>
      <c r="DY350" s="57"/>
      <c r="DZ350" s="57"/>
      <c r="EA350" s="57"/>
      <c r="EB350" s="57"/>
      <c r="EC350" s="57"/>
      <c r="ED350" s="57"/>
      <c r="EE350" s="57"/>
      <c r="EF350" s="57"/>
      <c r="EG350" s="57"/>
      <c r="EH350" s="57"/>
      <c r="EI350" s="57"/>
      <c r="EJ350" s="57"/>
      <c r="EK350" s="57"/>
      <c r="EL350" s="57"/>
      <c r="EM350" s="57"/>
      <c r="EN350" s="57"/>
      <c r="EO350" s="57"/>
      <c r="EP350" s="57"/>
      <c r="EQ350" s="57"/>
      <c r="ER350" s="57"/>
      <c r="ES350" s="57"/>
      <c r="ET350" s="57"/>
      <c r="EU350" s="57"/>
      <c r="EV350" s="57"/>
      <c r="EW350" s="57"/>
      <c r="EX350" s="57"/>
      <c r="EY350" s="57"/>
      <c r="EZ350" s="57"/>
      <c r="FA350" s="57"/>
      <c r="FB350" s="57"/>
      <c r="FC350" s="57"/>
      <c r="FD350" s="57"/>
      <c r="FE350" s="57"/>
      <c r="FF350" s="57"/>
      <c r="FG350" s="57"/>
      <c r="FH350" s="57"/>
      <c r="FI350" s="57"/>
      <c r="FJ350" s="57"/>
      <c r="FK350" s="57"/>
      <c r="FL350" s="57"/>
      <c r="FM350" s="57"/>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row>
    <row r="351" spans="1:217" s="431" customFormat="1" x14ac:dyDescent="0.2">
      <c r="A351" s="429"/>
      <c r="B351" s="426"/>
      <c r="C351" s="174"/>
      <c r="D351" s="410"/>
      <c r="E351" s="410"/>
      <c r="F351" s="30"/>
      <c r="G351" s="410"/>
      <c r="H351" s="410"/>
      <c r="I351" s="30"/>
      <c r="J351" s="410"/>
      <c r="K351" s="410"/>
      <c r="L351" s="30"/>
      <c r="M351" s="410"/>
      <c r="N351" s="410"/>
      <c r="O351" s="30"/>
      <c r="P351" s="410"/>
      <c r="Q351" s="410"/>
      <c r="R351" s="30"/>
      <c r="S351" s="410"/>
      <c r="T351" s="410"/>
      <c r="U351" s="30"/>
      <c r="V351" s="410"/>
      <c r="W351" s="410"/>
      <c r="X351" s="30"/>
      <c r="Y351" s="410"/>
      <c r="Z351" s="410"/>
      <c r="AA351" s="30"/>
      <c r="AB351" s="410"/>
      <c r="AC351" s="410"/>
      <c r="AD351" s="30"/>
      <c r="AE351" s="410"/>
      <c r="AF351" s="410"/>
      <c r="AG351" s="30"/>
      <c r="AH351" s="410"/>
      <c r="AI351" s="410"/>
      <c r="AJ351" s="30"/>
      <c r="AK351" s="410"/>
      <c r="AL351" s="410"/>
      <c r="AM351" s="30"/>
      <c r="AN351" s="410"/>
      <c r="AO351" s="410"/>
      <c r="AP351" s="30"/>
      <c r="AQ351" s="410"/>
      <c r="AR351" s="410"/>
      <c r="AS351" s="30"/>
      <c r="AT351" s="410"/>
      <c r="AU351" s="410"/>
      <c r="AV351" s="30"/>
      <c r="AW351" s="410"/>
      <c r="AX351" s="410"/>
      <c r="AY351" s="30"/>
      <c r="AZ351" s="410"/>
      <c r="BA351" s="410"/>
      <c r="BB351" s="30"/>
      <c r="BC351" s="410"/>
      <c r="BD351" s="410"/>
      <c r="BE351" s="30"/>
      <c r="BF351" s="410"/>
      <c r="BG351" s="410"/>
      <c r="BH351" s="30"/>
      <c r="BI351" s="410"/>
      <c r="BJ351" s="410"/>
      <c r="BK351" s="30"/>
      <c r="BL351" s="31"/>
      <c r="BM351" s="31"/>
      <c r="BN351" s="31"/>
      <c r="BO351" s="31"/>
      <c r="BP351" s="31"/>
      <c r="BQ351" s="31"/>
      <c r="BR351" s="31"/>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57"/>
      <c r="DW351" s="57"/>
      <c r="DX351" s="57"/>
      <c r="DY351" s="57"/>
      <c r="DZ351" s="57"/>
      <c r="EA351" s="57"/>
      <c r="EB351" s="57"/>
      <c r="EC351" s="57"/>
      <c r="ED351" s="57"/>
      <c r="EE351" s="57"/>
      <c r="EF351" s="57"/>
      <c r="EG351" s="57"/>
      <c r="EH351" s="57"/>
      <c r="EI351" s="57"/>
      <c r="EJ351" s="57"/>
      <c r="EK351" s="57"/>
      <c r="EL351" s="57"/>
      <c r="EM351" s="57"/>
      <c r="EN351" s="57"/>
      <c r="EO351" s="57"/>
      <c r="EP351" s="57"/>
      <c r="EQ351" s="57"/>
      <c r="ER351" s="57"/>
      <c r="ES351" s="57"/>
      <c r="ET351" s="57"/>
      <c r="EU351" s="57"/>
      <c r="EV351" s="57"/>
      <c r="EW351" s="57"/>
      <c r="EX351" s="57"/>
      <c r="EY351" s="57"/>
      <c r="EZ351" s="57"/>
      <c r="FA351" s="57"/>
      <c r="FB351" s="57"/>
      <c r="FC351" s="57"/>
      <c r="FD351" s="57"/>
      <c r="FE351" s="57"/>
      <c r="FF351" s="57"/>
      <c r="FG351" s="57"/>
      <c r="FH351" s="57"/>
      <c r="FI351" s="57"/>
      <c r="FJ351" s="57"/>
      <c r="FK351" s="57"/>
      <c r="FL351" s="57"/>
      <c r="FM351" s="57"/>
      <c r="FN351" s="57"/>
      <c r="FO351" s="57"/>
      <c r="FP351" s="57"/>
      <c r="FQ351" s="57"/>
      <c r="FR351" s="57"/>
      <c r="FS351" s="57"/>
      <c r="FT351" s="57"/>
      <c r="FU351" s="57"/>
      <c r="FV351" s="57"/>
      <c r="FW351" s="57"/>
      <c r="FX351" s="57"/>
      <c r="FY351" s="57"/>
      <c r="FZ351" s="57"/>
      <c r="GA351" s="57"/>
      <c r="GB351" s="57"/>
      <c r="GC351" s="57"/>
      <c r="GD351" s="57"/>
      <c r="GE351" s="57"/>
      <c r="GF351" s="57"/>
      <c r="GG351" s="57"/>
      <c r="GH351" s="57"/>
      <c r="GI351" s="57"/>
      <c r="GJ351" s="57"/>
      <c r="GK351" s="57"/>
      <c r="GL351" s="57"/>
      <c r="GM351" s="57"/>
      <c r="GN351" s="57"/>
      <c r="GO351" s="57"/>
      <c r="GP351" s="57"/>
      <c r="GQ351" s="57"/>
      <c r="GR351" s="57"/>
      <c r="GS351" s="57"/>
      <c r="GT351" s="57"/>
      <c r="GU351" s="57"/>
      <c r="GV351" s="57"/>
      <c r="GW351" s="57"/>
      <c r="GX351" s="57"/>
      <c r="GY351" s="57"/>
      <c r="GZ351" s="57"/>
      <c r="HA351" s="57"/>
      <c r="HB351" s="57"/>
      <c r="HC351" s="57"/>
      <c r="HD351" s="57"/>
      <c r="HE351" s="57"/>
      <c r="HF351" s="57"/>
      <c r="HG351" s="57"/>
      <c r="HH351" s="57"/>
      <c r="HI351" s="57"/>
    </row>
    <row r="352" spans="1:217" s="431" customFormat="1" x14ac:dyDescent="0.2">
      <c r="A352" s="429"/>
      <c r="B352" s="426"/>
      <c r="C352" s="174"/>
      <c r="D352" s="410"/>
      <c r="E352" s="410"/>
      <c r="F352" s="30"/>
      <c r="G352" s="410"/>
      <c r="H352" s="410"/>
      <c r="I352" s="30"/>
      <c r="J352" s="410"/>
      <c r="K352" s="410"/>
      <c r="L352" s="30"/>
      <c r="M352" s="410"/>
      <c r="N352" s="410"/>
      <c r="O352" s="30"/>
      <c r="P352" s="410"/>
      <c r="Q352" s="410"/>
      <c r="R352" s="30"/>
      <c r="S352" s="410"/>
      <c r="T352" s="410"/>
      <c r="U352" s="30"/>
      <c r="V352" s="410"/>
      <c r="W352" s="410"/>
      <c r="X352" s="30"/>
      <c r="Y352" s="410"/>
      <c r="Z352" s="410"/>
      <c r="AA352" s="30"/>
      <c r="AB352" s="410"/>
      <c r="AC352" s="410"/>
      <c r="AD352" s="30"/>
      <c r="AE352" s="410"/>
      <c r="AF352" s="410"/>
      <c r="AG352" s="30"/>
      <c r="AH352" s="410"/>
      <c r="AI352" s="410"/>
      <c r="AJ352" s="30"/>
      <c r="AK352" s="410"/>
      <c r="AL352" s="410"/>
      <c r="AM352" s="30"/>
      <c r="AN352" s="410"/>
      <c r="AO352" s="410"/>
      <c r="AP352" s="30"/>
      <c r="AQ352" s="410"/>
      <c r="AR352" s="410"/>
      <c r="AS352" s="30"/>
      <c r="AT352" s="410"/>
      <c r="AU352" s="410"/>
      <c r="AV352" s="30"/>
      <c r="AW352" s="410"/>
      <c r="AX352" s="410"/>
      <c r="AY352" s="30"/>
      <c r="AZ352" s="410"/>
      <c r="BA352" s="410"/>
      <c r="BB352" s="30"/>
      <c r="BC352" s="410"/>
      <c r="BD352" s="410"/>
      <c r="BE352" s="30"/>
      <c r="BF352" s="410"/>
      <c r="BG352" s="410"/>
      <c r="BH352" s="30"/>
      <c r="BI352" s="410"/>
      <c r="BJ352" s="410"/>
      <c r="BK352" s="30"/>
      <c r="BL352" s="31"/>
      <c r="BM352" s="31"/>
      <c r="BN352" s="31"/>
      <c r="BO352" s="31"/>
      <c r="BP352" s="31"/>
      <c r="BQ352" s="31"/>
      <c r="BR352" s="31"/>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57"/>
      <c r="DW352" s="57"/>
      <c r="DX352" s="57"/>
      <c r="DY352" s="57"/>
      <c r="DZ352" s="57"/>
      <c r="EA352" s="57"/>
      <c r="EB352" s="57"/>
      <c r="EC352" s="57"/>
      <c r="ED352" s="57"/>
      <c r="EE352" s="57"/>
      <c r="EF352" s="57"/>
      <c r="EG352" s="57"/>
      <c r="EH352" s="57"/>
      <c r="EI352" s="57"/>
      <c r="EJ352" s="57"/>
      <c r="EK352" s="57"/>
      <c r="EL352" s="57"/>
      <c r="EM352" s="57"/>
      <c r="EN352" s="57"/>
      <c r="EO352" s="57"/>
      <c r="EP352" s="57"/>
      <c r="EQ352" s="57"/>
      <c r="ER352" s="57"/>
      <c r="ES352" s="57"/>
      <c r="ET352" s="57"/>
      <c r="EU352" s="57"/>
      <c r="EV352" s="57"/>
      <c r="EW352" s="57"/>
      <c r="EX352" s="57"/>
      <c r="EY352" s="57"/>
      <c r="EZ352" s="57"/>
      <c r="FA352" s="57"/>
      <c r="FB352" s="57"/>
      <c r="FC352" s="57"/>
      <c r="FD352" s="57"/>
      <c r="FE352" s="57"/>
      <c r="FF352" s="57"/>
      <c r="FG352" s="57"/>
      <c r="FH352" s="57"/>
      <c r="FI352" s="57"/>
      <c r="FJ352" s="57"/>
      <c r="FK352" s="57"/>
      <c r="FL352" s="57"/>
      <c r="FM352" s="57"/>
      <c r="FN352" s="57"/>
      <c r="FO352" s="57"/>
      <c r="FP352" s="57"/>
      <c r="FQ352" s="57"/>
      <c r="FR352" s="57"/>
      <c r="FS352" s="57"/>
      <c r="FT352" s="57"/>
      <c r="FU352" s="57"/>
      <c r="FV352" s="57"/>
      <c r="FW352" s="57"/>
      <c r="FX352" s="57"/>
      <c r="FY352" s="57"/>
      <c r="FZ352" s="57"/>
      <c r="GA352" s="57"/>
      <c r="GB352" s="57"/>
      <c r="GC352" s="57"/>
      <c r="GD352" s="57"/>
      <c r="GE352" s="57"/>
      <c r="GF352" s="57"/>
      <c r="GG352" s="57"/>
      <c r="GH352" s="57"/>
      <c r="GI352" s="57"/>
      <c r="GJ352" s="57"/>
      <c r="GK352" s="57"/>
      <c r="GL352" s="57"/>
      <c r="GM352" s="57"/>
      <c r="GN352" s="57"/>
      <c r="GO352" s="57"/>
      <c r="GP352" s="57"/>
      <c r="GQ352" s="57"/>
      <c r="GR352" s="57"/>
      <c r="GS352" s="57"/>
      <c r="GT352" s="57"/>
      <c r="GU352" s="57"/>
      <c r="GV352" s="57"/>
      <c r="GW352" s="57"/>
      <c r="GX352" s="57"/>
      <c r="GY352" s="57"/>
      <c r="GZ352" s="57"/>
      <c r="HA352" s="57"/>
      <c r="HB352" s="57"/>
      <c r="HC352" s="57"/>
      <c r="HD352" s="57"/>
      <c r="HE352" s="57"/>
      <c r="HF352" s="57"/>
      <c r="HG352" s="57"/>
      <c r="HH352" s="57"/>
      <c r="HI352" s="57"/>
    </row>
    <row r="353" spans="1:217" s="431" customFormat="1" x14ac:dyDescent="0.2">
      <c r="A353" s="432"/>
      <c r="B353" s="426"/>
      <c r="C353" s="174"/>
      <c r="D353" s="410"/>
      <c r="E353" s="410"/>
      <c r="F353" s="30"/>
      <c r="G353" s="410"/>
      <c r="H353" s="410"/>
      <c r="I353" s="30"/>
      <c r="J353" s="410"/>
      <c r="K353" s="410"/>
      <c r="L353" s="30"/>
      <c r="M353" s="410"/>
      <c r="N353" s="410"/>
      <c r="O353" s="30"/>
      <c r="P353" s="410"/>
      <c r="Q353" s="410"/>
      <c r="R353" s="30"/>
      <c r="S353" s="410"/>
      <c r="T353" s="410"/>
      <c r="U353" s="30"/>
      <c r="V353" s="410"/>
      <c r="W353" s="410"/>
      <c r="X353" s="30"/>
      <c r="Y353" s="410"/>
      <c r="Z353" s="410"/>
      <c r="AA353" s="30"/>
      <c r="AB353" s="410"/>
      <c r="AC353" s="410"/>
      <c r="AD353" s="30"/>
      <c r="AE353" s="410"/>
      <c r="AF353" s="410"/>
      <c r="AG353" s="30"/>
      <c r="AH353" s="410"/>
      <c r="AI353" s="410"/>
      <c r="AJ353" s="30"/>
      <c r="AK353" s="410"/>
      <c r="AL353" s="410"/>
      <c r="AM353" s="30"/>
      <c r="AN353" s="410"/>
      <c r="AO353" s="410"/>
      <c r="AP353" s="30"/>
      <c r="AQ353" s="410"/>
      <c r="AR353" s="410"/>
      <c r="AS353" s="30"/>
      <c r="AT353" s="410"/>
      <c r="AU353" s="410"/>
      <c r="AV353" s="30"/>
      <c r="AW353" s="410"/>
      <c r="AX353" s="410"/>
      <c r="AY353" s="30"/>
      <c r="AZ353" s="410"/>
      <c r="BA353" s="410"/>
      <c r="BB353" s="30"/>
      <c r="BC353" s="410"/>
      <c r="BD353" s="410"/>
      <c r="BE353" s="30"/>
      <c r="BF353" s="410"/>
      <c r="BG353" s="410"/>
      <c r="BH353" s="30"/>
      <c r="BI353" s="410"/>
      <c r="BJ353" s="410"/>
      <c r="BK353" s="30"/>
      <c r="BL353" s="31"/>
      <c r="BM353" s="31"/>
      <c r="BN353" s="31"/>
      <c r="BO353" s="31"/>
      <c r="BP353" s="31"/>
      <c r="BQ353" s="31"/>
      <c r="BR353" s="31"/>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57"/>
      <c r="DW353" s="57"/>
      <c r="DX353" s="57"/>
      <c r="DY353" s="57"/>
      <c r="DZ353" s="57"/>
      <c r="EA353" s="57"/>
      <c r="EB353" s="57"/>
      <c r="EC353" s="57"/>
      <c r="ED353" s="57"/>
      <c r="EE353" s="57"/>
      <c r="EF353" s="57"/>
      <c r="EG353" s="57"/>
      <c r="EH353" s="57"/>
      <c r="EI353" s="57"/>
      <c r="EJ353" s="57"/>
      <c r="EK353" s="57"/>
      <c r="EL353" s="57"/>
      <c r="EM353" s="57"/>
      <c r="EN353" s="57"/>
      <c r="EO353" s="57"/>
      <c r="EP353" s="57"/>
      <c r="EQ353" s="57"/>
      <c r="ER353" s="57"/>
      <c r="ES353" s="57"/>
      <c r="ET353" s="57"/>
      <c r="EU353" s="57"/>
      <c r="EV353" s="57"/>
      <c r="EW353" s="57"/>
      <c r="EX353" s="57"/>
      <c r="EY353" s="57"/>
      <c r="EZ353" s="57"/>
      <c r="FA353" s="57"/>
      <c r="FB353" s="57"/>
      <c r="FC353" s="57"/>
      <c r="FD353" s="57"/>
      <c r="FE353" s="57"/>
      <c r="FF353" s="57"/>
      <c r="FG353" s="57"/>
      <c r="FH353" s="57"/>
      <c r="FI353" s="57"/>
      <c r="FJ353" s="57"/>
      <c r="FK353" s="57"/>
      <c r="FL353" s="57"/>
      <c r="FM353" s="57"/>
      <c r="FN353" s="57"/>
      <c r="FO353" s="57"/>
      <c r="FP353" s="57"/>
      <c r="FQ353" s="57"/>
      <c r="FR353" s="57"/>
      <c r="FS353" s="57"/>
      <c r="FT353" s="57"/>
      <c r="FU353" s="57"/>
      <c r="FV353" s="57"/>
      <c r="FW353" s="57"/>
      <c r="FX353" s="57"/>
      <c r="FY353" s="57"/>
      <c r="FZ353" s="57"/>
      <c r="GA353" s="57"/>
      <c r="GB353" s="57"/>
      <c r="GC353" s="57"/>
      <c r="GD353" s="57"/>
      <c r="GE353" s="57"/>
      <c r="GF353" s="57"/>
      <c r="GG353" s="57"/>
      <c r="GH353" s="57"/>
      <c r="GI353" s="57"/>
      <c r="GJ353" s="57"/>
      <c r="GK353" s="57"/>
      <c r="GL353" s="57"/>
      <c r="GM353" s="57"/>
      <c r="GN353" s="57"/>
      <c r="GO353" s="57"/>
      <c r="GP353" s="57"/>
      <c r="GQ353" s="57"/>
      <c r="GR353" s="57"/>
      <c r="GS353" s="57"/>
      <c r="GT353" s="57"/>
      <c r="GU353" s="57"/>
      <c r="GV353" s="57"/>
      <c r="GW353" s="57"/>
      <c r="GX353" s="57"/>
      <c r="GY353" s="57"/>
      <c r="GZ353" s="57"/>
      <c r="HA353" s="57"/>
      <c r="HB353" s="57"/>
      <c r="HC353" s="57"/>
      <c r="HD353" s="57"/>
      <c r="HE353" s="57"/>
      <c r="HF353" s="57"/>
      <c r="HG353" s="57"/>
      <c r="HH353" s="57"/>
      <c r="HI353" s="57"/>
    </row>
    <row r="354" spans="1:217" s="431" customFormat="1" x14ac:dyDescent="0.2">
      <c r="A354" s="432"/>
      <c r="B354" s="426"/>
      <c r="C354" s="174"/>
      <c r="D354" s="410"/>
      <c r="E354" s="410"/>
      <c r="F354" s="30"/>
      <c r="G354" s="410"/>
      <c r="H354" s="410"/>
      <c r="I354" s="30"/>
      <c r="J354" s="410"/>
      <c r="K354" s="410"/>
      <c r="L354" s="30"/>
      <c r="M354" s="410"/>
      <c r="N354" s="410"/>
      <c r="O354" s="30"/>
      <c r="P354" s="410"/>
      <c r="Q354" s="410"/>
      <c r="R354" s="30"/>
      <c r="S354" s="410"/>
      <c r="T354" s="410"/>
      <c r="U354" s="30"/>
      <c r="V354" s="410"/>
      <c r="W354" s="410"/>
      <c r="X354" s="30"/>
      <c r="Y354" s="410"/>
      <c r="Z354" s="410"/>
      <c r="AA354" s="30"/>
      <c r="AB354" s="410"/>
      <c r="AC354" s="410"/>
      <c r="AD354" s="30"/>
      <c r="AE354" s="410"/>
      <c r="AF354" s="410"/>
      <c r="AG354" s="30"/>
      <c r="AH354" s="410"/>
      <c r="AI354" s="410"/>
      <c r="AJ354" s="30"/>
      <c r="AK354" s="410"/>
      <c r="AL354" s="410"/>
      <c r="AM354" s="30"/>
      <c r="AN354" s="410"/>
      <c r="AO354" s="410"/>
      <c r="AP354" s="30"/>
      <c r="AQ354" s="410"/>
      <c r="AR354" s="410"/>
      <c r="AS354" s="30"/>
      <c r="AT354" s="410"/>
      <c r="AU354" s="410"/>
      <c r="AV354" s="30"/>
      <c r="AW354" s="410"/>
      <c r="AX354" s="410"/>
      <c r="AY354" s="30"/>
      <c r="AZ354" s="410"/>
      <c r="BA354" s="410"/>
      <c r="BB354" s="30"/>
      <c r="BC354" s="410"/>
      <c r="BD354" s="410"/>
      <c r="BE354" s="30"/>
      <c r="BF354" s="410"/>
      <c r="BG354" s="410"/>
      <c r="BH354" s="30"/>
      <c r="BI354" s="410"/>
      <c r="BJ354" s="410"/>
      <c r="BK354" s="30"/>
      <c r="BL354" s="31"/>
      <c r="BM354" s="31"/>
      <c r="BN354" s="31"/>
      <c r="BO354" s="31"/>
      <c r="BP354" s="31"/>
      <c r="BQ354" s="31"/>
      <c r="BR354" s="31"/>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57"/>
      <c r="DW354" s="57"/>
      <c r="DX354" s="57"/>
      <c r="DY354" s="57"/>
      <c r="DZ354" s="57"/>
      <c r="EA354" s="57"/>
      <c r="EB354" s="57"/>
      <c r="EC354" s="57"/>
      <c r="ED354" s="57"/>
      <c r="EE354" s="57"/>
      <c r="EF354" s="57"/>
      <c r="EG354" s="57"/>
      <c r="EH354" s="57"/>
      <c r="EI354" s="57"/>
      <c r="EJ354" s="57"/>
      <c r="EK354" s="57"/>
      <c r="EL354" s="57"/>
      <c r="EM354" s="57"/>
      <c r="EN354" s="57"/>
      <c r="EO354" s="57"/>
      <c r="EP354" s="57"/>
      <c r="EQ354" s="57"/>
      <c r="ER354" s="57"/>
      <c r="ES354" s="57"/>
      <c r="ET354" s="57"/>
      <c r="EU354" s="57"/>
      <c r="EV354" s="57"/>
      <c r="EW354" s="57"/>
      <c r="EX354" s="57"/>
      <c r="EY354" s="57"/>
      <c r="EZ354" s="57"/>
      <c r="FA354" s="57"/>
      <c r="FB354" s="57"/>
      <c r="FC354" s="57"/>
      <c r="FD354" s="57"/>
      <c r="FE354" s="57"/>
      <c r="FF354" s="57"/>
      <c r="FG354" s="57"/>
      <c r="FH354" s="57"/>
      <c r="FI354" s="57"/>
      <c r="FJ354" s="57"/>
      <c r="FK354" s="57"/>
      <c r="FL354" s="57"/>
      <c r="FM354" s="57"/>
      <c r="FN354" s="57"/>
      <c r="FO354" s="57"/>
      <c r="FP354" s="57"/>
      <c r="FQ354" s="57"/>
      <c r="FR354" s="57"/>
      <c r="FS354" s="57"/>
      <c r="FT354" s="57"/>
      <c r="FU354" s="57"/>
      <c r="FV354" s="57"/>
      <c r="FW354" s="57"/>
      <c r="FX354" s="57"/>
      <c r="FY354" s="57"/>
      <c r="FZ354" s="57"/>
      <c r="GA354" s="57"/>
      <c r="GB354" s="57"/>
      <c r="GC354" s="57"/>
      <c r="GD354" s="57"/>
      <c r="GE354" s="57"/>
      <c r="GF354" s="57"/>
      <c r="GG354" s="57"/>
      <c r="GH354" s="57"/>
      <c r="GI354" s="57"/>
      <c r="GJ354" s="57"/>
      <c r="GK354" s="57"/>
      <c r="GL354" s="57"/>
      <c r="GM354" s="57"/>
      <c r="GN354" s="57"/>
      <c r="GO354" s="57"/>
      <c r="GP354" s="57"/>
      <c r="GQ354" s="57"/>
      <c r="GR354" s="57"/>
      <c r="GS354" s="57"/>
      <c r="GT354" s="57"/>
      <c r="GU354" s="57"/>
      <c r="GV354" s="57"/>
      <c r="GW354" s="57"/>
      <c r="GX354" s="57"/>
      <c r="GY354" s="57"/>
      <c r="GZ354" s="57"/>
      <c r="HA354" s="57"/>
      <c r="HB354" s="57"/>
      <c r="HC354" s="57"/>
      <c r="HD354" s="57"/>
      <c r="HE354" s="57"/>
      <c r="HF354" s="57"/>
      <c r="HG354" s="57"/>
      <c r="HH354" s="57"/>
      <c r="HI354" s="57"/>
    </row>
    <row r="355" spans="1:217" s="431" customFormat="1" x14ac:dyDescent="0.2">
      <c r="A355" s="432"/>
      <c r="B355" s="426"/>
      <c r="C355" s="174"/>
      <c r="D355" s="410"/>
      <c r="E355" s="410"/>
      <c r="F355" s="30"/>
      <c r="G355" s="410"/>
      <c r="H355" s="410"/>
      <c r="I355" s="30"/>
      <c r="J355" s="410"/>
      <c r="K355" s="410"/>
      <c r="L355" s="30"/>
      <c r="M355" s="410"/>
      <c r="N355" s="410"/>
      <c r="O355" s="30"/>
      <c r="P355" s="410"/>
      <c r="Q355" s="410"/>
      <c r="R355" s="30"/>
      <c r="S355" s="410"/>
      <c r="T355" s="410"/>
      <c r="U355" s="30"/>
      <c r="V355" s="410"/>
      <c r="W355" s="410"/>
      <c r="X355" s="30"/>
      <c r="Y355" s="410"/>
      <c r="Z355" s="410"/>
      <c r="AA355" s="30"/>
      <c r="AB355" s="410"/>
      <c r="AC355" s="410"/>
      <c r="AD355" s="30"/>
      <c r="AE355" s="410"/>
      <c r="AF355" s="410"/>
      <c r="AG355" s="30"/>
      <c r="AH355" s="410"/>
      <c r="AI355" s="410"/>
      <c r="AJ355" s="30"/>
      <c r="AK355" s="410"/>
      <c r="AL355" s="410"/>
      <c r="AM355" s="30"/>
      <c r="AN355" s="410"/>
      <c r="AO355" s="410"/>
      <c r="AP355" s="30"/>
      <c r="AQ355" s="410"/>
      <c r="AR355" s="410"/>
      <c r="AS355" s="30"/>
      <c r="AT355" s="410"/>
      <c r="AU355" s="410"/>
      <c r="AV355" s="30"/>
      <c r="AW355" s="410"/>
      <c r="AX355" s="410"/>
      <c r="AY355" s="30"/>
      <c r="AZ355" s="410"/>
      <c r="BA355" s="410"/>
      <c r="BB355" s="30"/>
      <c r="BC355" s="410"/>
      <c r="BD355" s="410"/>
      <c r="BE355" s="30"/>
      <c r="BF355" s="410"/>
      <c r="BG355" s="410"/>
      <c r="BH355" s="30"/>
      <c r="BI355" s="410"/>
      <c r="BJ355" s="410"/>
      <c r="BK355" s="30"/>
      <c r="BL355" s="31"/>
      <c r="BM355" s="31"/>
      <c r="BN355" s="31"/>
      <c r="BO355" s="31"/>
      <c r="BP355" s="31"/>
      <c r="BQ355" s="31"/>
      <c r="BR355" s="31"/>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57"/>
      <c r="DW355" s="57"/>
      <c r="DX355" s="57"/>
      <c r="DY355" s="57"/>
      <c r="DZ355" s="57"/>
      <c r="EA355" s="57"/>
      <c r="EB355" s="57"/>
      <c r="EC355" s="57"/>
      <c r="ED355" s="57"/>
      <c r="EE355" s="57"/>
      <c r="EF355" s="57"/>
      <c r="EG355" s="57"/>
      <c r="EH355" s="57"/>
      <c r="EI355" s="57"/>
      <c r="EJ355" s="57"/>
      <c r="EK355" s="57"/>
      <c r="EL355" s="57"/>
      <c r="EM355" s="57"/>
      <c r="EN355" s="57"/>
      <c r="EO355" s="57"/>
      <c r="EP355" s="57"/>
      <c r="EQ355" s="57"/>
      <c r="ER355" s="57"/>
      <c r="ES355" s="57"/>
      <c r="ET355" s="57"/>
      <c r="EU355" s="57"/>
      <c r="EV355" s="57"/>
      <c r="EW355" s="57"/>
      <c r="EX355" s="57"/>
      <c r="EY355" s="57"/>
      <c r="EZ355" s="57"/>
      <c r="FA355" s="57"/>
      <c r="FB355" s="57"/>
      <c r="FC355" s="57"/>
      <c r="FD355" s="57"/>
      <c r="FE355" s="57"/>
      <c r="FF355" s="57"/>
      <c r="FG355" s="57"/>
      <c r="FH355" s="57"/>
      <c r="FI355" s="57"/>
      <c r="FJ355" s="57"/>
      <c r="FK355" s="57"/>
      <c r="FL355" s="57"/>
      <c r="FM355" s="57"/>
      <c r="FN355" s="57"/>
      <c r="FO355" s="57"/>
      <c r="FP355" s="57"/>
      <c r="FQ355" s="57"/>
      <c r="FR355" s="57"/>
      <c r="FS355" s="57"/>
      <c r="FT355" s="57"/>
      <c r="FU355" s="57"/>
      <c r="FV355" s="57"/>
      <c r="FW355" s="57"/>
      <c r="FX355" s="57"/>
      <c r="FY355" s="57"/>
      <c r="FZ355" s="57"/>
      <c r="GA355" s="57"/>
      <c r="GB355" s="57"/>
      <c r="GC355" s="57"/>
      <c r="GD355" s="57"/>
      <c r="GE355" s="57"/>
      <c r="GF355" s="57"/>
      <c r="GG355" s="57"/>
      <c r="GH355" s="57"/>
      <c r="GI355" s="57"/>
      <c r="GJ355" s="57"/>
      <c r="GK355" s="57"/>
      <c r="GL355" s="57"/>
      <c r="GM355" s="57"/>
      <c r="GN355" s="57"/>
      <c r="GO355" s="57"/>
      <c r="GP355" s="57"/>
      <c r="GQ355" s="57"/>
      <c r="GR355" s="57"/>
      <c r="GS355" s="57"/>
      <c r="GT355" s="57"/>
      <c r="GU355" s="57"/>
      <c r="GV355" s="57"/>
      <c r="GW355" s="57"/>
      <c r="GX355" s="57"/>
      <c r="GY355" s="57"/>
      <c r="GZ355" s="57"/>
      <c r="HA355" s="57"/>
      <c r="HB355" s="57"/>
      <c r="HC355" s="57"/>
      <c r="HD355" s="57"/>
      <c r="HE355" s="57"/>
      <c r="HF355" s="57"/>
      <c r="HG355" s="57"/>
      <c r="HH355" s="57"/>
      <c r="HI355" s="57"/>
    </row>
    <row r="356" spans="1:217" s="431" customFormat="1" x14ac:dyDescent="0.2">
      <c r="A356" s="432"/>
      <c r="B356" s="426"/>
      <c r="C356" s="174"/>
      <c r="D356" s="410"/>
      <c r="E356" s="410"/>
      <c r="F356" s="30"/>
      <c r="G356" s="410"/>
      <c r="H356" s="410"/>
      <c r="I356" s="30"/>
      <c r="J356" s="410"/>
      <c r="K356" s="410"/>
      <c r="L356" s="30"/>
      <c r="M356" s="410"/>
      <c r="N356" s="410"/>
      <c r="O356" s="30"/>
      <c r="P356" s="410"/>
      <c r="Q356" s="410"/>
      <c r="R356" s="30"/>
      <c r="S356" s="410"/>
      <c r="T356" s="410"/>
      <c r="U356" s="30"/>
      <c r="V356" s="410"/>
      <c r="W356" s="410"/>
      <c r="X356" s="30"/>
      <c r="Y356" s="410"/>
      <c r="Z356" s="410"/>
      <c r="AA356" s="30"/>
      <c r="AB356" s="410"/>
      <c r="AC356" s="410"/>
      <c r="AD356" s="30"/>
      <c r="AE356" s="410"/>
      <c r="AF356" s="410"/>
      <c r="AG356" s="30"/>
      <c r="AH356" s="410"/>
      <c r="AI356" s="410"/>
      <c r="AJ356" s="30"/>
      <c r="AK356" s="410"/>
      <c r="AL356" s="410"/>
      <c r="AM356" s="30"/>
      <c r="AN356" s="410"/>
      <c r="AO356" s="410"/>
      <c r="AP356" s="30"/>
      <c r="AQ356" s="410"/>
      <c r="AR356" s="410"/>
      <c r="AS356" s="30"/>
      <c r="AT356" s="410"/>
      <c r="AU356" s="410"/>
      <c r="AV356" s="30"/>
      <c r="AW356" s="410"/>
      <c r="AX356" s="410"/>
      <c r="AY356" s="30"/>
      <c r="AZ356" s="410"/>
      <c r="BA356" s="410"/>
      <c r="BB356" s="30"/>
      <c r="BC356" s="410"/>
      <c r="BD356" s="410"/>
      <c r="BE356" s="30"/>
      <c r="BF356" s="410"/>
      <c r="BG356" s="410"/>
      <c r="BH356" s="30"/>
      <c r="BI356" s="410"/>
      <c r="BJ356" s="410"/>
      <c r="BK356" s="30"/>
      <c r="BL356" s="31"/>
      <c r="BM356" s="31"/>
      <c r="BN356" s="31"/>
      <c r="BO356" s="31"/>
      <c r="BP356" s="31"/>
      <c r="BQ356" s="31"/>
      <c r="BR356" s="31"/>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c r="DZ356" s="57"/>
      <c r="EA356" s="57"/>
      <c r="EB356" s="57"/>
      <c r="EC356" s="57"/>
      <c r="ED356" s="57"/>
      <c r="EE356" s="57"/>
      <c r="EF356" s="57"/>
      <c r="EG356" s="57"/>
      <c r="EH356" s="57"/>
      <c r="EI356" s="57"/>
      <c r="EJ356" s="57"/>
      <c r="EK356" s="57"/>
      <c r="EL356" s="57"/>
      <c r="EM356" s="57"/>
      <c r="EN356" s="57"/>
      <c r="EO356" s="57"/>
      <c r="EP356" s="57"/>
      <c r="EQ356" s="57"/>
      <c r="ER356" s="57"/>
      <c r="ES356" s="57"/>
      <c r="ET356" s="57"/>
      <c r="EU356" s="57"/>
      <c r="EV356" s="57"/>
      <c r="EW356" s="57"/>
      <c r="EX356" s="57"/>
      <c r="EY356" s="57"/>
      <c r="EZ356" s="57"/>
      <c r="FA356" s="57"/>
      <c r="FB356" s="57"/>
      <c r="FC356" s="57"/>
      <c r="FD356" s="57"/>
      <c r="FE356" s="57"/>
      <c r="FF356" s="57"/>
      <c r="FG356" s="57"/>
      <c r="FH356" s="57"/>
      <c r="FI356" s="57"/>
      <c r="FJ356" s="57"/>
      <c r="FK356" s="57"/>
      <c r="FL356" s="57"/>
      <c r="FM356" s="57"/>
      <c r="FN356" s="57"/>
      <c r="FO356" s="57"/>
      <c r="FP356" s="57"/>
      <c r="FQ356" s="57"/>
      <c r="FR356" s="57"/>
      <c r="FS356" s="57"/>
      <c r="FT356" s="57"/>
      <c r="FU356" s="57"/>
      <c r="FV356" s="57"/>
      <c r="FW356" s="57"/>
      <c r="FX356" s="57"/>
      <c r="FY356" s="57"/>
      <c r="FZ356" s="57"/>
      <c r="GA356" s="57"/>
      <c r="GB356" s="57"/>
      <c r="GC356" s="57"/>
      <c r="GD356" s="57"/>
      <c r="GE356" s="57"/>
      <c r="GF356" s="57"/>
      <c r="GG356" s="57"/>
      <c r="GH356" s="57"/>
      <c r="GI356" s="57"/>
      <c r="GJ356" s="57"/>
      <c r="GK356" s="57"/>
      <c r="GL356" s="57"/>
      <c r="GM356" s="57"/>
      <c r="GN356" s="57"/>
      <c r="GO356" s="57"/>
      <c r="GP356" s="57"/>
      <c r="GQ356" s="57"/>
      <c r="GR356" s="57"/>
      <c r="GS356" s="57"/>
      <c r="GT356" s="57"/>
      <c r="GU356" s="57"/>
      <c r="GV356" s="57"/>
      <c r="GW356" s="57"/>
      <c r="GX356" s="57"/>
      <c r="GY356" s="57"/>
      <c r="GZ356" s="57"/>
      <c r="HA356" s="57"/>
      <c r="HB356" s="57"/>
      <c r="HC356" s="57"/>
      <c r="HD356" s="57"/>
      <c r="HE356" s="57"/>
      <c r="HF356" s="57"/>
      <c r="HG356" s="57"/>
      <c r="HH356" s="57"/>
      <c r="HI356" s="57"/>
    </row>
    <row r="357" spans="1:217" s="431" customFormat="1" x14ac:dyDescent="0.2">
      <c r="A357" s="432"/>
      <c r="B357" s="426"/>
      <c r="C357" s="174"/>
      <c r="D357" s="410"/>
      <c r="E357" s="410"/>
      <c r="F357" s="30"/>
      <c r="G357" s="410"/>
      <c r="H357" s="410"/>
      <c r="I357" s="30"/>
      <c r="J357" s="410"/>
      <c r="K357" s="410"/>
      <c r="L357" s="30"/>
      <c r="M357" s="410"/>
      <c r="N357" s="410"/>
      <c r="O357" s="30"/>
      <c r="P357" s="410"/>
      <c r="Q357" s="410"/>
      <c r="R357" s="30"/>
      <c r="S357" s="410"/>
      <c r="T357" s="410"/>
      <c r="U357" s="30"/>
      <c r="V357" s="410"/>
      <c r="W357" s="410"/>
      <c r="X357" s="30"/>
      <c r="Y357" s="410"/>
      <c r="Z357" s="410"/>
      <c r="AA357" s="30"/>
      <c r="AB357" s="410"/>
      <c r="AC357" s="410"/>
      <c r="AD357" s="30"/>
      <c r="AE357" s="410"/>
      <c r="AF357" s="410"/>
      <c r="AG357" s="30"/>
      <c r="AH357" s="410"/>
      <c r="AI357" s="410"/>
      <c r="AJ357" s="30"/>
      <c r="AK357" s="410"/>
      <c r="AL357" s="410"/>
      <c r="AM357" s="30"/>
      <c r="AN357" s="410"/>
      <c r="AO357" s="410"/>
      <c r="AP357" s="30"/>
      <c r="AQ357" s="410"/>
      <c r="AR357" s="410"/>
      <c r="AS357" s="30"/>
      <c r="AT357" s="410"/>
      <c r="AU357" s="410"/>
      <c r="AV357" s="30"/>
      <c r="AW357" s="410"/>
      <c r="AX357" s="410"/>
      <c r="AY357" s="30"/>
      <c r="AZ357" s="410"/>
      <c r="BA357" s="410"/>
      <c r="BB357" s="30"/>
      <c r="BC357" s="410"/>
      <c r="BD357" s="410"/>
      <c r="BE357" s="30"/>
      <c r="BF357" s="410"/>
      <c r="BG357" s="410"/>
      <c r="BH357" s="30"/>
      <c r="BI357" s="410"/>
      <c r="BJ357" s="410"/>
      <c r="BK357" s="30"/>
      <c r="BL357" s="31"/>
      <c r="BM357" s="31"/>
      <c r="BN357" s="31"/>
      <c r="BO357" s="31"/>
      <c r="BP357" s="31"/>
      <c r="BQ357" s="31"/>
      <c r="BR357" s="31"/>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c r="DZ357" s="57"/>
      <c r="EA357" s="57"/>
      <c r="EB357" s="57"/>
      <c r="EC357" s="57"/>
      <c r="ED357" s="57"/>
      <c r="EE357" s="57"/>
      <c r="EF357" s="57"/>
      <c r="EG357" s="57"/>
      <c r="EH357" s="57"/>
      <c r="EI357" s="57"/>
      <c r="EJ357" s="57"/>
      <c r="EK357" s="57"/>
      <c r="EL357" s="57"/>
      <c r="EM357" s="57"/>
      <c r="EN357" s="57"/>
      <c r="EO357" s="57"/>
      <c r="EP357" s="57"/>
      <c r="EQ357" s="57"/>
      <c r="ER357" s="57"/>
      <c r="ES357" s="57"/>
      <c r="ET357" s="57"/>
      <c r="EU357" s="57"/>
      <c r="EV357" s="57"/>
      <c r="EW357" s="57"/>
      <c r="EX357" s="57"/>
      <c r="EY357" s="57"/>
      <c r="EZ357" s="57"/>
      <c r="FA357" s="57"/>
      <c r="FB357" s="57"/>
      <c r="FC357" s="57"/>
      <c r="FD357" s="57"/>
      <c r="FE357" s="57"/>
      <c r="FF357" s="57"/>
      <c r="FG357" s="57"/>
      <c r="FH357" s="57"/>
      <c r="FI357" s="57"/>
      <c r="FJ357" s="57"/>
      <c r="FK357" s="57"/>
      <c r="FL357" s="57"/>
      <c r="FM357" s="57"/>
      <c r="FN357" s="57"/>
      <c r="FO357" s="57"/>
      <c r="FP357" s="57"/>
      <c r="FQ357" s="57"/>
      <c r="FR357" s="57"/>
      <c r="FS357" s="57"/>
      <c r="FT357" s="57"/>
      <c r="FU357" s="57"/>
      <c r="FV357" s="57"/>
      <c r="FW357" s="57"/>
      <c r="FX357" s="57"/>
      <c r="FY357" s="57"/>
      <c r="FZ357" s="57"/>
      <c r="GA357" s="57"/>
      <c r="GB357" s="57"/>
      <c r="GC357" s="57"/>
      <c r="GD357" s="57"/>
      <c r="GE357" s="57"/>
      <c r="GF357" s="57"/>
      <c r="GG357" s="57"/>
      <c r="GH357" s="57"/>
      <c r="GI357" s="57"/>
      <c r="GJ357" s="57"/>
      <c r="GK357" s="57"/>
      <c r="GL357" s="57"/>
      <c r="GM357" s="57"/>
      <c r="GN357" s="57"/>
      <c r="GO357" s="57"/>
      <c r="GP357" s="57"/>
      <c r="GQ357" s="57"/>
      <c r="GR357" s="57"/>
      <c r="GS357" s="57"/>
      <c r="GT357" s="57"/>
      <c r="GU357" s="57"/>
      <c r="GV357" s="57"/>
      <c r="GW357" s="57"/>
      <c r="GX357" s="57"/>
      <c r="GY357" s="57"/>
      <c r="GZ357" s="57"/>
      <c r="HA357" s="57"/>
      <c r="HB357" s="57"/>
      <c r="HC357" s="57"/>
      <c r="HD357" s="57"/>
      <c r="HE357" s="57"/>
      <c r="HF357" s="57"/>
      <c r="HG357" s="57"/>
      <c r="HH357" s="57"/>
      <c r="HI357" s="57"/>
    </row>
    <row r="358" spans="1:217" s="431" customFormat="1" x14ac:dyDescent="0.2">
      <c r="A358" s="432"/>
      <c r="B358" s="426"/>
      <c r="C358" s="174"/>
      <c r="D358" s="410"/>
      <c r="E358" s="410"/>
      <c r="F358" s="30"/>
      <c r="G358" s="410"/>
      <c r="H358" s="410"/>
      <c r="I358" s="30"/>
      <c r="J358" s="410"/>
      <c r="K358" s="410"/>
      <c r="L358" s="30"/>
      <c r="M358" s="410"/>
      <c r="N358" s="410"/>
      <c r="O358" s="30"/>
      <c r="P358" s="410"/>
      <c r="Q358" s="410"/>
      <c r="R358" s="30"/>
      <c r="S358" s="410"/>
      <c r="T358" s="410"/>
      <c r="U358" s="30"/>
      <c r="V358" s="410"/>
      <c r="W358" s="410"/>
      <c r="X358" s="30"/>
      <c r="Y358" s="410"/>
      <c r="Z358" s="410"/>
      <c r="AA358" s="30"/>
      <c r="AB358" s="410"/>
      <c r="AC358" s="410"/>
      <c r="AD358" s="30"/>
      <c r="AE358" s="410"/>
      <c r="AF358" s="410"/>
      <c r="AG358" s="30"/>
      <c r="AH358" s="410"/>
      <c r="AI358" s="410"/>
      <c r="AJ358" s="30"/>
      <c r="AK358" s="410"/>
      <c r="AL358" s="410"/>
      <c r="AM358" s="30"/>
      <c r="AN358" s="410"/>
      <c r="AO358" s="410"/>
      <c r="AP358" s="30"/>
      <c r="AQ358" s="410"/>
      <c r="AR358" s="410"/>
      <c r="AS358" s="30"/>
      <c r="AT358" s="410"/>
      <c r="AU358" s="410"/>
      <c r="AV358" s="30"/>
      <c r="AW358" s="410"/>
      <c r="AX358" s="410"/>
      <c r="AY358" s="30"/>
      <c r="AZ358" s="410"/>
      <c r="BA358" s="410"/>
      <c r="BB358" s="30"/>
      <c r="BC358" s="410"/>
      <c r="BD358" s="410"/>
      <c r="BE358" s="30"/>
      <c r="BF358" s="410"/>
      <c r="BG358" s="410"/>
      <c r="BH358" s="30"/>
      <c r="BI358" s="410"/>
      <c r="BJ358" s="410"/>
      <c r="BK358" s="30"/>
      <c r="BL358" s="31"/>
      <c r="BM358" s="31"/>
      <c r="BN358" s="31"/>
      <c r="BO358" s="31"/>
      <c r="BP358" s="31"/>
      <c r="BQ358" s="31"/>
      <c r="BR358" s="31"/>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c r="DZ358" s="57"/>
      <c r="EA358" s="57"/>
      <c r="EB358" s="57"/>
      <c r="EC358" s="57"/>
      <c r="ED358" s="57"/>
      <c r="EE358" s="57"/>
      <c r="EF358" s="57"/>
      <c r="EG358" s="57"/>
      <c r="EH358" s="57"/>
      <c r="EI358" s="57"/>
      <c r="EJ358" s="57"/>
      <c r="EK358" s="57"/>
      <c r="EL358" s="57"/>
      <c r="EM358" s="57"/>
      <c r="EN358" s="57"/>
      <c r="EO358" s="57"/>
      <c r="EP358" s="57"/>
      <c r="EQ358" s="57"/>
      <c r="ER358" s="57"/>
      <c r="ES358" s="57"/>
      <c r="ET358" s="57"/>
      <c r="EU358" s="57"/>
      <c r="EV358" s="57"/>
      <c r="EW358" s="57"/>
      <c r="EX358" s="57"/>
      <c r="EY358" s="57"/>
      <c r="EZ358" s="57"/>
      <c r="FA358" s="57"/>
      <c r="FB358" s="57"/>
      <c r="FC358" s="57"/>
      <c r="FD358" s="57"/>
      <c r="FE358" s="57"/>
      <c r="FF358" s="57"/>
      <c r="FG358" s="57"/>
      <c r="FH358" s="57"/>
      <c r="FI358" s="57"/>
      <c r="FJ358" s="57"/>
      <c r="FK358" s="57"/>
      <c r="FL358" s="57"/>
      <c r="FM358" s="57"/>
      <c r="FN358" s="57"/>
      <c r="FO358" s="57"/>
      <c r="FP358" s="57"/>
      <c r="FQ358" s="57"/>
      <c r="FR358" s="57"/>
      <c r="FS358" s="57"/>
      <c r="FT358" s="57"/>
      <c r="FU358" s="57"/>
      <c r="FV358" s="57"/>
      <c r="FW358" s="57"/>
      <c r="FX358" s="57"/>
      <c r="FY358" s="57"/>
      <c r="FZ358" s="57"/>
      <c r="GA358" s="57"/>
      <c r="GB358" s="57"/>
      <c r="GC358" s="57"/>
      <c r="GD358" s="57"/>
      <c r="GE358" s="57"/>
      <c r="GF358" s="57"/>
      <c r="GG358" s="57"/>
      <c r="GH358" s="57"/>
      <c r="GI358" s="57"/>
      <c r="GJ358" s="57"/>
      <c r="GK358" s="57"/>
      <c r="GL358" s="57"/>
      <c r="GM358" s="57"/>
      <c r="GN358" s="57"/>
      <c r="GO358" s="57"/>
      <c r="GP358" s="57"/>
      <c r="GQ358" s="57"/>
      <c r="GR358" s="57"/>
      <c r="GS358" s="57"/>
      <c r="GT358" s="57"/>
      <c r="GU358" s="57"/>
      <c r="GV358" s="57"/>
      <c r="GW358" s="57"/>
      <c r="GX358" s="57"/>
      <c r="GY358" s="57"/>
      <c r="GZ358" s="57"/>
      <c r="HA358" s="57"/>
      <c r="HB358" s="57"/>
      <c r="HC358" s="57"/>
      <c r="HD358" s="57"/>
      <c r="HE358" s="57"/>
      <c r="HF358" s="57"/>
      <c r="HG358" s="57"/>
      <c r="HH358" s="57"/>
      <c r="HI358" s="57"/>
    </row>
    <row r="359" spans="1:217" s="431" customFormat="1" x14ac:dyDescent="0.2">
      <c r="A359" s="432"/>
      <c r="B359" s="426"/>
      <c r="C359" s="174"/>
      <c r="D359" s="410"/>
      <c r="E359" s="410"/>
      <c r="F359" s="30"/>
      <c r="G359" s="410"/>
      <c r="H359" s="410"/>
      <c r="I359" s="30"/>
      <c r="J359" s="410"/>
      <c r="K359" s="410"/>
      <c r="L359" s="30"/>
      <c r="M359" s="410"/>
      <c r="N359" s="410"/>
      <c r="O359" s="30"/>
      <c r="P359" s="410"/>
      <c r="Q359" s="410"/>
      <c r="R359" s="30"/>
      <c r="S359" s="410"/>
      <c r="T359" s="410"/>
      <c r="U359" s="30"/>
      <c r="V359" s="410"/>
      <c r="W359" s="410"/>
      <c r="X359" s="30"/>
      <c r="Y359" s="410"/>
      <c r="Z359" s="410"/>
      <c r="AA359" s="30"/>
      <c r="AB359" s="410"/>
      <c r="AC359" s="410"/>
      <c r="AD359" s="30"/>
      <c r="AE359" s="410"/>
      <c r="AF359" s="410"/>
      <c r="AG359" s="30"/>
      <c r="AH359" s="410"/>
      <c r="AI359" s="410"/>
      <c r="AJ359" s="30"/>
      <c r="AK359" s="410"/>
      <c r="AL359" s="410"/>
      <c r="AM359" s="30"/>
      <c r="AN359" s="410"/>
      <c r="AO359" s="410"/>
      <c r="AP359" s="30"/>
      <c r="AQ359" s="410"/>
      <c r="AR359" s="410"/>
      <c r="AS359" s="30"/>
      <c r="AT359" s="410"/>
      <c r="AU359" s="410"/>
      <c r="AV359" s="30"/>
      <c r="AW359" s="410"/>
      <c r="AX359" s="410"/>
      <c r="AY359" s="30"/>
      <c r="AZ359" s="410"/>
      <c r="BA359" s="410"/>
      <c r="BB359" s="30"/>
      <c r="BC359" s="410"/>
      <c r="BD359" s="410"/>
      <c r="BE359" s="30"/>
      <c r="BF359" s="410"/>
      <c r="BG359" s="410"/>
      <c r="BH359" s="30"/>
      <c r="BI359" s="410"/>
      <c r="BJ359" s="410"/>
      <c r="BK359" s="30"/>
      <c r="BL359" s="31"/>
      <c r="BM359" s="31"/>
      <c r="BN359" s="31"/>
      <c r="BO359" s="31"/>
      <c r="BP359" s="31"/>
      <c r="BQ359" s="31"/>
      <c r="BR359" s="31"/>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57"/>
      <c r="DW359" s="57"/>
      <c r="DX359" s="57"/>
      <c r="DY359" s="57"/>
      <c r="DZ359" s="57"/>
      <c r="EA359" s="57"/>
      <c r="EB359" s="57"/>
      <c r="EC359" s="57"/>
      <c r="ED359" s="57"/>
      <c r="EE359" s="57"/>
      <c r="EF359" s="57"/>
      <c r="EG359" s="57"/>
      <c r="EH359" s="57"/>
      <c r="EI359" s="57"/>
      <c r="EJ359" s="57"/>
      <c r="EK359" s="57"/>
      <c r="EL359" s="57"/>
      <c r="EM359" s="57"/>
      <c r="EN359" s="57"/>
      <c r="EO359" s="57"/>
      <c r="EP359" s="57"/>
      <c r="EQ359" s="57"/>
      <c r="ER359" s="57"/>
      <c r="ES359" s="57"/>
      <c r="ET359" s="57"/>
      <c r="EU359" s="57"/>
      <c r="EV359" s="57"/>
      <c r="EW359" s="57"/>
      <c r="EX359" s="57"/>
      <c r="EY359" s="57"/>
      <c r="EZ359" s="57"/>
      <c r="FA359" s="57"/>
      <c r="FB359" s="57"/>
      <c r="FC359" s="57"/>
      <c r="FD359" s="57"/>
      <c r="FE359" s="57"/>
      <c r="FF359" s="57"/>
      <c r="FG359" s="57"/>
      <c r="FH359" s="57"/>
      <c r="FI359" s="57"/>
      <c r="FJ359" s="57"/>
      <c r="FK359" s="57"/>
      <c r="FL359" s="57"/>
      <c r="FM359" s="57"/>
      <c r="FN359" s="57"/>
      <c r="FO359" s="57"/>
      <c r="FP359" s="57"/>
      <c r="FQ359" s="57"/>
      <c r="FR359" s="57"/>
      <c r="FS359" s="57"/>
      <c r="FT359" s="57"/>
      <c r="FU359" s="57"/>
      <c r="FV359" s="57"/>
      <c r="FW359" s="57"/>
      <c r="FX359" s="57"/>
      <c r="FY359" s="57"/>
      <c r="FZ359" s="57"/>
      <c r="GA359" s="57"/>
      <c r="GB359" s="57"/>
      <c r="GC359" s="57"/>
      <c r="GD359" s="57"/>
      <c r="GE359" s="57"/>
      <c r="GF359" s="57"/>
      <c r="GG359" s="57"/>
      <c r="GH359" s="57"/>
      <c r="GI359" s="57"/>
      <c r="GJ359" s="57"/>
      <c r="GK359" s="57"/>
      <c r="GL359" s="57"/>
      <c r="GM359" s="57"/>
      <c r="GN359" s="57"/>
      <c r="GO359" s="57"/>
      <c r="GP359" s="57"/>
      <c r="GQ359" s="57"/>
      <c r="GR359" s="57"/>
      <c r="GS359" s="57"/>
      <c r="GT359" s="57"/>
      <c r="GU359" s="57"/>
      <c r="GV359" s="57"/>
      <c r="GW359" s="57"/>
      <c r="GX359" s="57"/>
      <c r="GY359" s="57"/>
      <c r="GZ359" s="57"/>
      <c r="HA359" s="57"/>
      <c r="HB359" s="57"/>
      <c r="HC359" s="57"/>
      <c r="HD359" s="57"/>
      <c r="HE359" s="57"/>
      <c r="HF359" s="57"/>
      <c r="HG359" s="57"/>
      <c r="HH359" s="57"/>
      <c r="HI359" s="57"/>
    </row>
    <row r="360" spans="1:217" s="431" customFormat="1" x14ac:dyDescent="0.2">
      <c r="A360" s="432"/>
      <c r="B360" s="426"/>
      <c r="C360" s="174"/>
      <c r="D360" s="410"/>
      <c r="E360" s="410"/>
      <c r="F360" s="30"/>
      <c r="G360" s="410"/>
      <c r="H360" s="410"/>
      <c r="I360" s="30"/>
      <c r="J360" s="410"/>
      <c r="K360" s="410"/>
      <c r="L360" s="30"/>
      <c r="M360" s="410"/>
      <c r="N360" s="410"/>
      <c r="O360" s="30"/>
      <c r="P360" s="410"/>
      <c r="Q360" s="410"/>
      <c r="R360" s="30"/>
      <c r="S360" s="410"/>
      <c r="T360" s="410"/>
      <c r="U360" s="30"/>
      <c r="V360" s="410"/>
      <c r="W360" s="410"/>
      <c r="X360" s="30"/>
      <c r="Y360" s="410"/>
      <c r="Z360" s="410"/>
      <c r="AA360" s="30"/>
      <c r="AB360" s="410"/>
      <c r="AC360" s="410"/>
      <c r="AD360" s="30"/>
      <c r="AE360" s="410"/>
      <c r="AF360" s="410"/>
      <c r="AG360" s="30"/>
      <c r="AH360" s="410"/>
      <c r="AI360" s="410"/>
      <c r="AJ360" s="30"/>
      <c r="AK360" s="410"/>
      <c r="AL360" s="410"/>
      <c r="AM360" s="30"/>
      <c r="AN360" s="410"/>
      <c r="AO360" s="410"/>
      <c r="AP360" s="30"/>
      <c r="AQ360" s="410"/>
      <c r="AR360" s="410"/>
      <c r="AS360" s="30"/>
      <c r="AT360" s="410"/>
      <c r="AU360" s="410"/>
      <c r="AV360" s="30"/>
      <c r="AW360" s="410"/>
      <c r="AX360" s="410"/>
      <c r="AY360" s="30"/>
      <c r="AZ360" s="410"/>
      <c r="BA360" s="410"/>
      <c r="BB360" s="30"/>
      <c r="BC360" s="410"/>
      <c r="BD360" s="410"/>
      <c r="BE360" s="30"/>
      <c r="BF360" s="410"/>
      <c r="BG360" s="410"/>
      <c r="BH360" s="30"/>
      <c r="BI360" s="410"/>
      <c r="BJ360" s="410"/>
      <c r="BK360" s="30"/>
      <c r="BL360" s="31"/>
      <c r="BM360" s="31"/>
      <c r="BN360" s="31"/>
      <c r="BO360" s="31"/>
      <c r="BP360" s="31"/>
      <c r="BQ360" s="31"/>
      <c r="BR360" s="31"/>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57"/>
      <c r="DW360" s="57"/>
      <c r="DX360" s="57"/>
      <c r="DY360" s="57"/>
      <c r="DZ360" s="57"/>
      <c r="EA360" s="57"/>
      <c r="EB360" s="57"/>
      <c r="EC360" s="57"/>
      <c r="ED360" s="57"/>
      <c r="EE360" s="57"/>
      <c r="EF360" s="57"/>
      <c r="EG360" s="57"/>
      <c r="EH360" s="57"/>
      <c r="EI360" s="57"/>
      <c r="EJ360" s="57"/>
      <c r="EK360" s="57"/>
      <c r="EL360" s="57"/>
      <c r="EM360" s="57"/>
      <c r="EN360" s="57"/>
      <c r="EO360" s="57"/>
      <c r="EP360" s="57"/>
      <c r="EQ360" s="57"/>
      <c r="ER360" s="57"/>
      <c r="ES360" s="57"/>
      <c r="ET360" s="57"/>
      <c r="EU360" s="57"/>
      <c r="EV360" s="57"/>
      <c r="EW360" s="57"/>
      <c r="EX360" s="57"/>
      <c r="EY360" s="57"/>
      <c r="EZ360" s="57"/>
      <c r="FA360" s="57"/>
      <c r="FB360" s="57"/>
      <c r="FC360" s="57"/>
      <c r="FD360" s="57"/>
      <c r="FE360" s="57"/>
      <c r="FF360" s="57"/>
      <c r="FG360" s="57"/>
      <c r="FH360" s="57"/>
      <c r="FI360" s="57"/>
      <c r="FJ360" s="57"/>
      <c r="FK360" s="57"/>
      <c r="FL360" s="57"/>
      <c r="FM360" s="57"/>
      <c r="FN360" s="57"/>
      <c r="FO360" s="57"/>
      <c r="FP360" s="57"/>
      <c r="FQ360" s="57"/>
      <c r="FR360" s="57"/>
      <c r="FS360" s="57"/>
      <c r="FT360" s="57"/>
      <c r="FU360" s="57"/>
      <c r="FV360" s="57"/>
      <c r="FW360" s="57"/>
      <c r="FX360" s="57"/>
      <c r="FY360" s="57"/>
      <c r="FZ360" s="57"/>
      <c r="GA360" s="57"/>
      <c r="GB360" s="57"/>
      <c r="GC360" s="57"/>
      <c r="GD360" s="57"/>
      <c r="GE360" s="57"/>
      <c r="GF360" s="57"/>
      <c r="GG360" s="57"/>
      <c r="GH360" s="57"/>
      <c r="GI360" s="57"/>
      <c r="GJ360" s="57"/>
      <c r="GK360" s="57"/>
      <c r="GL360" s="57"/>
      <c r="GM360" s="57"/>
      <c r="GN360" s="57"/>
      <c r="GO360" s="57"/>
      <c r="GP360" s="57"/>
      <c r="GQ360" s="57"/>
      <c r="GR360" s="57"/>
      <c r="GS360" s="57"/>
      <c r="GT360" s="57"/>
      <c r="GU360" s="57"/>
      <c r="GV360" s="57"/>
      <c r="GW360" s="57"/>
      <c r="GX360" s="57"/>
      <c r="GY360" s="57"/>
      <c r="GZ360" s="57"/>
      <c r="HA360" s="57"/>
      <c r="HB360" s="57"/>
      <c r="HC360" s="57"/>
      <c r="HD360" s="57"/>
      <c r="HE360" s="57"/>
      <c r="HF360" s="57"/>
      <c r="HG360" s="57"/>
      <c r="HH360" s="57"/>
      <c r="HI360" s="57"/>
    </row>
    <row r="361" spans="1:217" s="431" customFormat="1" x14ac:dyDescent="0.2">
      <c r="A361" s="432"/>
      <c r="B361" s="426"/>
      <c r="C361" s="174"/>
      <c r="D361" s="410"/>
      <c r="E361" s="410"/>
      <c r="F361" s="30"/>
      <c r="G361" s="410"/>
      <c r="H361" s="410"/>
      <c r="I361" s="30"/>
      <c r="J361" s="410"/>
      <c r="K361" s="410"/>
      <c r="L361" s="30"/>
      <c r="M361" s="410"/>
      <c r="N361" s="410"/>
      <c r="O361" s="30"/>
      <c r="P361" s="410"/>
      <c r="Q361" s="410"/>
      <c r="R361" s="30"/>
      <c r="S361" s="410"/>
      <c r="T361" s="410"/>
      <c r="U361" s="30"/>
      <c r="V361" s="410"/>
      <c r="W361" s="410"/>
      <c r="X361" s="30"/>
      <c r="Y361" s="410"/>
      <c r="Z361" s="410"/>
      <c r="AA361" s="30"/>
      <c r="AB361" s="410"/>
      <c r="AC361" s="410"/>
      <c r="AD361" s="30"/>
      <c r="AE361" s="410"/>
      <c r="AF361" s="410"/>
      <c r="AG361" s="30"/>
      <c r="AH361" s="410"/>
      <c r="AI361" s="410"/>
      <c r="AJ361" s="30"/>
      <c r="AK361" s="410"/>
      <c r="AL361" s="410"/>
      <c r="AM361" s="30"/>
      <c r="AN361" s="410"/>
      <c r="AO361" s="410"/>
      <c r="AP361" s="30"/>
      <c r="AQ361" s="410"/>
      <c r="AR361" s="410"/>
      <c r="AS361" s="30"/>
      <c r="AT361" s="410"/>
      <c r="AU361" s="410"/>
      <c r="AV361" s="30"/>
      <c r="AW361" s="410"/>
      <c r="AX361" s="410"/>
      <c r="AY361" s="30"/>
      <c r="AZ361" s="410"/>
      <c r="BA361" s="410"/>
      <c r="BB361" s="30"/>
      <c r="BC361" s="410"/>
      <c r="BD361" s="410"/>
      <c r="BE361" s="30"/>
      <c r="BF361" s="410"/>
      <c r="BG361" s="410"/>
      <c r="BH361" s="30"/>
      <c r="BI361" s="410"/>
      <c r="BJ361" s="410"/>
      <c r="BK361" s="30"/>
      <c r="BL361" s="31"/>
      <c r="BM361" s="31"/>
      <c r="BN361" s="31"/>
      <c r="BO361" s="31"/>
      <c r="BP361" s="31"/>
      <c r="BQ361" s="31"/>
      <c r="BR361" s="31"/>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row>
    <row r="362" spans="1:217" s="431" customFormat="1" x14ac:dyDescent="0.2">
      <c r="A362" s="432"/>
      <c r="B362" s="426"/>
      <c r="C362" s="174"/>
      <c r="D362" s="410"/>
      <c r="E362" s="410"/>
      <c r="F362" s="30"/>
      <c r="G362" s="410"/>
      <c r="H362" s="410"/>
      <c r="I362" s="30"/>
      <c r="J362" s="410"/>
      <c r="K362" s="410"/>
      <c r="L362" s="30"/>
      <c r="M362" s="410"/>
      <c r="N362" s="410"/>
      <c r="O362" s="30"/>
      <c r="P362" s="410"/>
      <c r="Q362" s="410"/>
      <c r="R362" s="30"/>
      <c r="S362" s="410"/>
      <c r="T362" s="410"/>
      <c r="U362" s="30"/>
      <c r="V362" s="410"/>
      <c r="W362" s="410"/>
      <c r="X362" s="30"/>
      <c r="Y362" s="410"/>
      <c r="Z362" s="410"/>
      <c r="AA362" s="30"/>
      <c r="AB362" s="410"/>
      <c r="AC362" s="410"/>
      <c r="AD362" s="30"/>
      <c r="AE362" s="410"/>
      <c r="AF362" s="410"/>
      <c r="AG362" s="30"/>
      <c r="AH362" s="410"/>
      <c r="AI362" s="410"/>
      <c r="AJ362" s="30"/>
      <c r="AK362" s="410"/>
      <c r="AL362" s="410"/>
      <c r="AM362" s="30"/>
      <c r="AN362" s="410"/>
      <c r="AO362" s="410"/>
      <c r="AP362" s="30"/>
      <c r="AQ362" s="410"/>
      <c r="AR362" s="410"/>
      <c r="AS362" s="30"/>
      <c r="AT362" s="410"/>
      <c r="AU362" s="410"/>
      <c r="AV362" s="30"/>
      <c r="AW362" s="410"/>
      <c r="AX362" s="410"/>
      <c r="AY362" s="30"/>
      <c r="AZ362" s="410"/>
      <c r="BA362" s="410"/>
      <c r="BB362" s="30"/>
      <c r="BC362" s="410"/>
      <c r="BD362" s="410"/>
      <c r="BE362" s="30"/>
      <c r="BF362" s="410"/>
      <c r="BG362" s="410"/>
      <c r="BH362" s="30"/>
      <c r="BI362" s="410"/>
      <c r="BJ362" s="410"/>
      <c r="BK362" s="30"/>
      <c r="BL362" s="31"/>
      <c r="BM362" s="31"/>
      <c r="BN362" s="31"/>
      <c r="BO362" s="31"/>
      <c r="BP362" s="31"/>
      <c r="BQ362" s="31"/>
      <c r="BR362" s="31"/>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row>
    <row r="363" spans="1:217" s="431" customFormat="1" x14ac:dyDescent="0.2">
      <c r="A363" s="432"/>
      <c r="B363" s="426"/>
      <c r="C363" s="174"/>
      <c r="D363" s="410"/>
      <c r="E363" s="410"/>
      <c r="F363" s="30"/>
      <c r="G363" s="410"/>
      <c r="H363" s="410"/>
      <c r="I363" s="30"/>
      <c r="J363" s="410"/>
      <c r="K363" s="410"/>
      <c r="L363" s="30"/>
      <c r="M363" s="410"/>
      <c r="N363" s="410"/>
      <c r="O363" s="30"/>
      <c r="P363" s="410"/>
      <c r="Q363" s="410"/>
      <c r="R363" s="30"/>
      <c r="S363" s="410"/>
      <c r="T363" s="410"/>
      <c r="U363" s="30"/>
      <c r="V363" s="410"/>
      <c r="W363" s="410"/>
      <c r="X363" s="30"/>
      <c r="Y363" s="410"/>
      <c r="Z363" s="410"/>
      <c r="AA363" s="30"/>
      <c r="AB363" s="410"/>
      <c r="AC363" s="410"/>
      <c r="AD363" s="30"/>
      <c r="AE363" s="410"/>
      <c r="AF363" s="410"/>
      <c r="AG363" s="30"/>
      <c r="AH363" s="410"/>
      <c r="AI363" s="410"/>
      <c r="AJ363" s="30"/>
      <c r="AK363" s="410"/>
      <c r="AL363" s="410"/>
      <c r="AM363" s="30"/>
      <c r="AN363" s="410"/>
      <c r="AO363" s="410"/>
      <c r="AP363" s="30"/>
      <c r="AQ363" s="410"/>
      <c r="AR363" s="410"/>
      <c r="AS363" s="30"/>
      <c r="AT363" s="410"/>
      <c r="AU363" s="410"/>
      <c r="AV363" s="30"/>
      <c r="AW363" s="410"/>
      <c r="AX363" s="410"/>
      <c r="AY363" s="30"/>
      <c r="AZ363" s="410"/>
      <c r="BA363" s="410"/>
      <c r="BB363" s="30"/>
      <c r="BC363" s="410"/>
      <c r="BD363" s="410"/>
      <c r="BE363" s="30"/>
      <c r="BF363" s="410"/>
      <c r="BG363" s="410"/>
      <c r="BH363" s="30"/>
      <c r="BI363" s="410"/>
      <c r="BJ363" s="410"/>
      <c r="BK363" s="30"/>
      <c r="BL363" s="31"/>
      <c r="BM363" s="31"/>
      <c r="BN363" s="31"/>
      <c r="BO363" s="31"/>
      <c r="BP363" s="31"/>
      <c r="BQ363" s="31"/>
      <c r="BR363" s="31"/>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row>
    <row r="364" spans="1:217" s="431" customFormat="1" x14ac:dyDescent="0.2">
      <c r="A364" s="432"/>
      <c r="B364" s="426"/>
      <c r="C364" s="174"/>
      <c r="D364" s="410"/>
      <c r="E364" s="410"/>
      <c r="F364" s="30"/>
      <c r="G364" s="410"/>
      <c r="H364" s="410"/>
      <c r="I364" s="30"/>
      <c r="J364" s="410"/>
      <c r="K364" s="410"/>
      <c r="L364" s="30"/>
      <c r="M364" s="410"/>
      <c r="N364" s="410"/>
      <c r="O364" s="30"/>
      <c r="P364" s="410"/>
      <c r="Q364" s="410"/>
      <c r="R364" s="30"/>
      <c r="S364" s="410"/>
      <c r="T364" s="410"/>
      <c r="U364" s="30"/>
      <c r="V364" s="410"/>
      <c r="W364" s="410"/>
      <c r="X364" s="30"/>
      <c r="Y364" s="410"/>
      <c r="Z364" s="410"/>
      <c r="AA364" s="30"/>
      <c r="AB364" s="410"/>
      <c r="AC364" s="410"/>
      <c r="AD364" s="30"/>
      <c r="AE364" s="410"/>
      <c r="AF364" s="410"/>
      <c r="AG364" s="30"/>
      <c r="AH364" s="410"/>
      <c r="AI364" s="410"/>
      <c r="AJ364" s="30"/>
      <c r="AK364" s="410"/>
      <c r="AL364" s="410"/>
      <c r="AM364" s="30"/>
      <c r="AN364" s="410"/>
      <c r="AO364" s="410"/>
      <c r="AP364" s="30"/>
      <c r="AQ364" s="410"/>
      <c r="AR364" s="410"/>
      <c r="AS364" s="30"/>
      <c r="AT364" s="410"/>
      <c r="AU364" s="410"/>
      <c r="AV364" s="30"/>
      <c r="AW364" s="410"/>
      <c r="AX364" s="410"/>
      <c r="AY364" s="30"/>
      <c r="AZ364" s="410"/>
      <c r="BA364" s="410"/>
      <c r="BB364" s="30"/>
      <c r="BC364" s="410"/>
      <c r="BD364" s="410"/>
      <c r="BE364" s="30"/>
      <c r="BF364" s="410"/>
      <c r="BG364" s="410"/>
      <c r="BH364" s="30"/>
      <c r="BI364" s="410"/>
      <c r="BJ364" s="410"/>
      <c r="BK364" s="30"/>
      <c r="BL364" s="31"/>
      <c r="BM364" s="31"/>
      <c r="BN364" s="31"/>
      <c r="BO364" s="31"/>
      <c r="BP364" s="31"/>
      <c r="BQ364" s="31"/>
      <c r="BR364" s="31"/>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57"/>
      <c r="DW364" s="57"/>
      <c r="DX364" s="57"/>
      <c r="DY364" s="57"/>
      <c r="DZ364" s="57"/>
      <c r="EA364" s="57"/>
      <c r="EB364" s="57"/>
      <c r="EC364" s="57"/>
      <c r="ED364" s="57"/>
      <c r="EE364" s="57"/>
      <c r="EF364" s="57"/>
      <c r="EG364" s="57"/>
      <c r="EH364" s="57"/>
      <c r="EI364" s="57"/>
      <c r="EJ364" s="57"/>
      <c r="EK364" s="57"/>
      <c r="EL364" s="57"/>
      <c r="EM364" s="57"/>
      <c r="EN364" s="57"/>
      <c r="EO364" s="57"/>
      <c r="EP364" s="57"/>
      <c r="EQ364" s="57"/>
      <c r="ER364" s="57"/>
      <c r="ES364" s="57"/>
      <c r="ET364" s="57"/>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57"/>
      <c r="FT364" s="57"/>
      <c r="FU364" s="57"/>
      <c r="FV364" s="57"/>
      <c r="FW364" s="57"/>
      <c r="FX364" s="57"/>
      <c r="FY364" s="57"/>
      <c r="FZ364" s="57"/>
      <c r="GA364" s="57"/>
      <c r="GB364" s="57"/>
      <c r="GC364" s="57"/>
      <c r="GD364" s="57"/>
      <c r="GE364" s="57"/>
      <c r="GF364" s="57"/>
      <c r="GG364" s="57"/>
      <c r="GH364" s="57"/>
      <c r="GI364" s="57"/>
      <c r="GJ364" s="57"/>
      <c r="GK364" s="57"/>
      <c r="GL364" s="57"/>
      <c r="GM364" s="57"/>
      <c r="GN364" s="57"/>
      <c r="GO364" s="57"/>
      <c r="GP364" s="57"/>
      <c r="GQ364" s="57"/>
      <c r="GR364" s="57"/>
      <c r="GS364" s="57"/>
      <c r="GT364" s="57"/>
      <c r="GU364" s="57"/>
      <c r="GV364" s="57"/>
      <c r="GW364" s="57"/>
      <c r="GX364" s="57"/>
      <c r="GY364" s="57"/>
      <c r="GZ364" s="57"/>
      <c r="HA364" s="57"/>
      <c r="HB364" s="57"/>
      <c r="HC364" s="57"/>
      <c r="HD364" s="57"/>
      <c r="HE364" s="57"/>
      <c r="HF364" s="57"/>
      <c r="HG364" s="57"/>
      <c r="HH364" s="57"/>
      <c r="HI364" s="57"/>
    </row>
    <row r="365" spans="1:217" s="431" customFormat="1" x14ac:dyDescent="0.2">
      <c r="A365" s="432"/>
      <c r="B365" s="426"/>
      <c r="C365" s="174"/>
      <c r="D365" s="410"/>
      <c r="E365" s="410"/>
      <c r="F365" s="30"/>
      <c r="G365" s="410"/>
      <c r="H365" s="410"/>
      <c r="I365" s="30"/>
      <c r="J365" s="410"/>
      <c r="K365" s="410"/>
      <c r="L365" s="30"/>
      <c r="M365" s="410"/>
      <c r="N365" s="410"/>
      <c r="O365" s="30"/>
      <c r="P365" s="410"/>
      <c r="Q365" s="410"/>
      <c r="R365" s="30"/>
      <c r="S365" s="410"/>
      <c r="T365" s="410"/>
      <c r="U365" s="30"/>
      <c r="V365" s="410"/>
      <c r="W365" s="410"/>
      <c r="X365" s="30"/>
      <c r="Y365" s="410"/>
      <c r="Z365" s="410"/>
      <c r="AA365" s="30"/>
      <c r="AB365" s="410"/>
      <c r="AC365" s="410"/>
      <c r="AD365" s="30"/>
      <c r="AE365" s="410"/>
      <c r="AF365" s="410"/>
      <c r="AG365" s="30"/>
      <c r="AH365" s="410"/>
      <c r="AI365" s="410"/>
      <c r="AJ365" s="30"/>
      <c r="AK365" s="410"/>
      <c r="AL365" s="410"/>
      <c r="AM365" s="30"/>
      <c r="AN365" s="410"/>
      <c r="AO365" s="410"/>
      <c r="AP365" s="30"/>
      <c r="AQ365" s="410"/>
      <c r="AR365" s="410"/>
      <c r="AS365" s="30"/>
      <c r="AT365" s="410"/>
      <c r="AU365" s="410"/>
      <c r="AV365" s="30"/>
      <c r="AW365" s="410"/>
      <c r="AX365" s="410"/>
      <c r="AY365" s="30"/>
      <c r="AZ365" s="410"/>
      <c r="BA365" s="410"/>
      <c r="BB365" s="30"/>
      <c r="BC365" s="410"/>
      <c r="BD365" s="410"/>
      <c r="BE365" s="30"/>
      <c r="BF365" s="410"/>
      <c r="BG365" s="410"/>
      <c r="BH365" s="30"/>
      <c r="BI365" s="410"/>
      <c r="BJ365" s="410"/>
      <c r="BK365" s="30"/>
      <c r="BL365" s="31"/>
      <c r="BM365" s="31"/>
      <c r="BN365" s="31"/>
      <c r="BO365" s="31"/>
      <c r="BP365" s="31"/>
      <c r="BQ365" s="31"/>
      <c r="BR365" s="31"/>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57"/>
      <c r="DW365" s="57"/>
      <c r="DX365" s="57"/>
      <c r="DY365" s="57"/>
      <c r="DZ365" s="57"/>
      <c r="EA365" s="57"/>
      <c r="EB365" s="57"/>
      <c r="EC365" s="57"/>
      <c r="ED365" s="57"/>
      <c r="EE365" s="57"/>
      <c r="EF365" s="57"/>
      <c r="EG365" s="57"/>
      <c r="EH365" s="57"/>
      <c r="EI365" s="57"/>
      <c r="EJ365" s="57"/>
      <c r="EK365" s="57"/>
      <c r="EL365" s="57"/>
      <c r="EM365" s="57"/>
      <c r="EN365" s="57"/>
      <c r="EO365" s="57"/>
      <c r="EP365" s="57"/>
      <c r="EQ365" s="57"/>
      <c r="ER365" s="57"/>
      <c r="ES365" s="57"/>
      <c r="ET365" s="57"/>
      <c r="EU365" s="57"/>
      <c r="EV365" s="57"/>
      <c r="EW365" s="57"/>
      <c r="EX365" s="57"/>
      <c r="EY365" s="57"/>
      <c r="EZ365" s="57"/>
      <c r="FA365" s="57"/>
      <c r="FB365" s="57"/>
      <c r="FC365" s="57"/>
      <c r="FD365" s="57"/>
      <c r="FE365" s="57"/>
      <c r="FF365" s="57"/>
      <c r="FG365" s="57"/>
      <c r="FH365" s="57"/>
      <c r="FI365" s="57"/>
      <c r="FJ365" s="57"/>
      <c r="FK365" s="57"/>
      <c r="FL365" s="57"/>
      <c r="FM365" s="57"/>
      <c r="FN365" s="57"/>
      <c r="FO365" s="57"/>
      <c r="FP365" s="57"/>
      <c r="FQ365" s="57"/>
      <c r="FR365" s="57"/>
      <c r="FS365" s="57"/>
      <c r="FT365" s="57"/>
      <c r="FU365" s="57"/>
      <c r="FV365" s="57"/>
      <c r="FW365" s="57"/>
      <c r="FX365" s="57"/>
      <c r="FY365" s="57"/>
      <c r="FZ365" s="57"/>
      <c r="GA365" s="57"/>
      <c r="GB365" s="57"/>
      <c r="GC365" s="57"/>
      <c r="GD365" s="57"/>
      <c r="GE365" s="57"/>
      <c r="GF365" s="57"/>
      <c r="GG365" s="57"/>
      <c r="GH365" s="57"/>
      <c r="GI365" s="57"/>
      <c r="GJ365" s="57"/>
      <c r="GK365" s="57"/>
      <c r="GL365" s="57"/>
      <c r="GM365" s="57"/>
      <c r="GN365" s="57"/>
      <c r="GO365" s="57"/>
      <c r="GP365" s="57"/>
      <c r="GQ365" s="57"/>
      <c r="GR365" s="57"/>
      <c r="GS365" s="57"/>
      <c r="GT365" s="57"/>
      <c r="GU365" s="57"/>
      <c r="GV365" s="57"/>
      <c r="GW365" s="57"/>
      <c r="GX365" s="57"/>
      <c r="GY365" s="57"/>
      <c r="GZ365" s="57"/>
      <c r="HA365" s="57"/>
      <c r="HB365" s="57"/>
      <c r="HC365" s="57"/>
      <c r="HD365" s="57"/>
      <c r="HE365" s="57"/>
      <c r="HF365" s="57"/>
      <c r="HG365" s="57"/>
      <c r="HH365" s="57"/>
      <c r="HI365" s="57"/>
    </row>
    <row r="366" spans="1:217" s="431" customFormat="1" x14ac:dyDescent="0.2">
      <c r="A366" s="432"/>
      <c r="B366" s="426"/>
      <c r="C366" s="174"/>
      <c r="D366" s="410"/>
      <c r="E366" s="410"/>
      <c r="F366" s="30"/>
      <c r="G366" s="410"/>
      <c r="H366" s="410"/>
      <c r="I366" s="30"/>
      <c r="J366" s="410"/>
      <c r="K366" s="410"/>
      <c r="L366" s="30"/>
      <c r="M366" s="410"/>
      <c r="N366" s="410"/>
      <c r="O366" s="30"/>
      <c r="P366" s="410"/>
      <c r="Q366" s="410"/>
      <c r="R366" s="30"/>
      <c r="S366" s="410"/>
      <c r="T366" s="410"/>
      <c r="U366" s="30"/>
      <c r="V366" s="410"/>
      <c r="W366" s="410"/>
      <c r="X366" s="30"/>
      <c r="Y366" s="410"/>
      <c r="Z366" s="410"/>
      <c r="AA366" s="30"/>
      <c r="AB366" s="410"/>
      <c r="AC366" s="410"/>
      <c r="AD366" s="30"/>
      <c r="AE366" s="410"/>
      <c r="AF366" s="410"/>
      <c r="AG366" s="30"/>
      <c r="AH366" s="410"/>
      <c r="AI366" s="410"/>
      <c r="AJ366" s="30"/>
      <c r="AK366" s="410"/>
      <c r="AL366" s="410"/>
      <c r="AM366" s="30"/>
      <c r="AN366" s="410"/>
      <c r="AO366" s="410"/>
      <c r="AP366" s="30"/>
      <c r="AQ366" s="410"/>
      <c r="AR366" s="410"/>
      <c r="AS366" s="30"/>
      <c r="AT366" s="410"/>
      <c r="AU366" s="410"/>
      <c r="AV366" s="30"/>
      <c r="AW366" s="410"/>
      <c r="AX366" s="410"/>
      <c r="AY366" s="30"/>
      <c r="AZ366" s="410"/>
      <c r="BA366" s="410"/>
      <c r="BB366" s="30"/>
      <c r="BC366" s="410"/>
      <c r="BD366" s="410"/>
      <c r="BE366" s="30"/>
      <c r="BF366" s="410"/>
      <c r="BG366" s="410"/>
      <c r="BH366" s="30"/>
      <c r="BI366" s="410"/>
      <c r="BJ366" s="410"/>
      <c r="BK366" s="30"/>
      <c r="BL366" s="31"/>
      <c r="BM366" s="31"/>
      <c r="BN366" s="31"/>
      <c r="BO366" s="31"/>
      <c r="BP366" s="31"/>
      <c r="BQ366" s="31"/>
      <c r="BR366" s="31"/>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57"/>
      <c r="DW366" s="57"/>
      <c r="DX366" s="57"/>
      <c r="DY366" s="57"/>
      <c r="DZ366" s="57"/>
      <c r="EA366" s="57"/>
      <c r="EB366" s="57"/>
      <c r="EC366" s="57"/>
      <c r="ED366" s="57"/>
      <c r="EE366" s="57"/>
      <c r="EF366" s="57"/>
      <c r="EG366" s="57"/>
      <c r="EH366" s="57"/>
      <c r="EI366" s="57"/>
      <c r="EJ366" s="57"/>
      <c r="EK366" s="57"/>
      <c r="EL366" s="57"/>
      <c r="EM366" s="57"/>
      <c r="EN366" s="57"/>
      <c r="EO366" s="57"/>
      <c r="EP366" s="57"/>
      <c r="EQ366" s="57"/>
      <c r="ER366" s="57"/>
      <c r="ES366" s="57"/>
      <c r="ET366" s="57"/>
      <c r="EU366" s="57"/>
      <c r="EV366" s="57"/>
      <c r="EW366" s="57"/>
      <c r="EX366" s="57"/>
      <c r="EY366" s="57"/>
      <c r="EZ366" s="57"/>
      <c r="FA366" s="57"/>
      <c r="FB366" s="57"/>
      <c r="FC366" s="57"/>
      <c r="FD366" s="57"/>
      <c r="FE366" s="57"/>
      <c r="FF366" s="57"/>
      <c r="FG366" s="57"/>
      <c r="FH366" s="57"/>
      <c r="FI366" s="57"/>
      <c r="FJ366" s="57"/>
      <c r="FK366" s="57"/>
      <c r="FL366" s="57"/>
      <c r="FM366" s="57"/>
      <c r="FN366" s="57"/>
      <c r="FO366" s="57"/>
      <c r="FP366" s="57"/>
      <c r="FQ366" s="57"/>
      <c r="FR366" s="57"/>
      <c r="FS366" s="57"/>
      <c r="FT366" s="57"/>
      <c r="FU366" s="57"/>
      <c r="FV366" s="57"/>
      <c r="FW366" s="57"/>
      <c r="FX366" s="57"/>
      <c r="FY366" s="57"/>
      <c r="FZ366" s="57"/>
      <c r="GA366" s="57"/>
      <c r="GB366" s="57"/>
      <c r="GC366" s="57"/>
      <c r="GD366" s="57"/>
      <c r="GE366" s="57"/>
      <c r="GF366" s="57"/>
      <c r="GG366" s="57"/>
      <c r="GH366" s="57"/>
      <c r="GI366" s="57"/>
      <c r="GJ366" s="57"/>
      <c r="GK366" s="57"/>
      <c r="GL366" s="57"/>
      <c r="GM366" s="57"/>
      <c r="GN366" s="57"/>
      <c r="GO366" s="57"/>
      <c r="GP366" s="57"/>
      <c r="GQ366" s="57"/>
      <c r="GR366" s="57"/>
      <c r="GS366" s="57"/>
      <c r="GT366" s="57"/>
      <c r="GU366" s="57"/>
      <c r="GV366" s="57"/>
      <c r="GW366" s="57"/>
      <c r="GX366" s="57"/>
      <c r="GY366" s="57"/>
      <c r="GZ366" s="57"/>
      <c r="HA366" s="57"/>
      <c r="HB366" s="57"/>
      <c r="HC366" s="57"/>
      <c r="HD366" s="57"/>
      <c r="HE366" s="57"/>
      <c r="HF366" s="57"/>
      <c r="HG366" s="57"/>
      <c r="HH366" s="57"/>
      <c r="HI366" s="57"/>
    </row>
    <row r="367" spans="1:217" s="431" customFormat="1" x14ac:dyDescent="0.2">
      <c r="A367" s="432"/>
      <c r="B367" s="426"/>
      <c r="C367" s="174"/>
      <c r="D367" s="410"/>
      <c r="E367" s="410"/>
      <c r="F367" s="30"/>
      <c r="G367" s="410"/>
      <c r="H367" s="410"/>
      <c r="I367" s="30"/>
      <c r="J367" s="410"/>
      <c r="K367" s="410"/>
      <c r="L367" s="30"/>
      <c r="M367" s="410"/>
      <c r="N367" s="410"/>
      <c r="O367" s="30"/>
      <c r="P367" s="410"/>
      <c r="Q367" s="410"/>
      <c r="R367" s="30"/>
      <c r="S367" s="410"/>
      <c r="T367" s="410"/>
      <c r="U367" s="30"/>
      <c r="V367" s="410"/>
      <c r="W367" s="410"/>
      <c r="X367" s="30"/>
      <c r="Y367" s="410"/>
      <c r="Z367" s="410"/>
      <c r="AA367" s="30"/>
      <c r="AB367" s="410"/>
      <c r="AC367" s="410"/>
      <c r="AD367" s="30"/>
      <c r="AE367" s="410"/>
      <c r="AF367" s="410"/>
      <c r="AG367" s="30"/>
      <c r="AH367" s="410"/>
      <c r="AI367" s="410"/>
      <c r="AJ367" s="30"/>
      <c r="AK367" s="410"/>
      <c r="AL367" s="410"/>
      <c r="AM367" s="30"/>
      <c r="AN367" s="410"/>
      <c r="AO367" s="410"/>
      <c r="AP367" s="30"/>
      <c r="AQ367" s="410"/>
      <c r="AR367" s="410"/>
      <c r="AS367" s="30"/>
      <c r="AT367" s="410"/>
      <c r="AU367" s="410"/>
      <c r="AV367" s="30"/>
      <c r="AW367" s="410"/>
      <c r="AX367" s="410"/>
      <c r="AY367" s="30"/>
      <c r="AZ367" s="410"/>
      <c r="BA367" s="410"/>
      <c r="BB367" s="30"/>
      <c r="BC367" s="410"/>
      <c r="BD367" s="410"/>
      <c r="BE367" s="30"/>
      <c r="BF367" s="410"/>
      <c r="BG367" s="410"/>
      <c r="BH367" s="30"/>
      <c r="BI367" s="410"/>
      <c r="BJ367" s="410"/>
      <c r="BK367" s="30"/>
      <c r="BL367" s="31"/>
      <c r="BM367" s="31"/>
      <c r="BN367" s="31"/>
      <c r="BO367" s="31"/>
      <c r="BP367" s="31"/>
      <c r="BQ367" s="31"/>
      <c r="BR367" s="31"/>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57"/>
      <c r="DW367" s="57"/>
      <c r="DX367" s="57"/>
      <c r="DY367" s="57"/>
      <c r="DZ367" s="57"/>
      <c r="EA367" s="57"/>
      <c r="EB367" s="57"/>
      <c r="EC367" s="57"/>
      <c r="ED367" s="57"/>
      <c r="EE367" s="57"/>
      <c r="EF367" s="57"/>
      <c r="EG367" s="57"/>
      <c r="EH367" s="57"/>
      <c r="EI367" s="57"/>
      <c r="EJ367" s="57"/>
      <c r="EK367" s="57"/>
      <c r="EL367" s="57"/>
      <c r="EM367" s="57"/>
      <c r="EN367" s="57"/>
      <c r="EO367" s="57"/>
      <c r="EP367" s="57"/>
      <c r="EQ367" s="57"/>
      <c r="ER367" s="57"/>
      <c r="ES367" s="57"/>
      <c r="ET367" s="57"/>
      <c r="EU367" s="57"/>
      <c r="EV367" s="57"/>
      <c r="EW367" s="57"/>
      <c r="EX367" s="57"/>
      <c r="EY367" s="57"/>
      <c r="EZ367" s="57"/>
      <c r="FA367" s="57"/>
      <c r="FB367" s="57"/>
      <c r="FC367" s="57"/>
      <c r="FD367" s="57"/>
      <c r="FE367" s="57"/>
      <c r="FF367" s="57"/>
      <c r="FG367" s="57"/>
      <c r="FH367" s="57"/>
      <c r="FI367" s="57"/>
      <c r="FJ367" s="57"/>
      <c r="FK367" s="57"/>
      <c r="FL367" s="57"/>
      <c r="FM367" s="57"/>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row>
    <row r="368" spans="1:217" s="431" customFormat="1" x14ac:dyDescent="0.2">
      <c r="A368" s="432"/>
      <c r="B368" s="426"/>
      <c r="C368" s="174"/>
      <c r="D368" s="410"/>
      <c r="E368" s="410"/>
      <c r="F368" s="30"/>
      <c r="G368" s="410"/>
      <c r="H368" s="410"/>
      <c r="I368" s="30"/>
      <c r="J368" s="410"/>
      <c r="K368" s="410"/>
      <c r="L368" s="30"/>
      <c r="M368" s="410"/>
      <c r="N368" s="410"/>
      <c r="O368" s="30"/>
      <c r="P368" s="410"/>
      <c r="Q368" s="410"/>
      <c r="R368" s="30"/>
      <c r="S368" s="410"/>
      <c r="T368" s="410"/>
      <c r="U368" s="30"/>
      <c r="V368" s="410"/>
      <c r="W368" s="410"/>
      <c r="X368" s="30"/>
      <c r="Y368" s="410"/>
      <c r="Z368" s="410"/>
      <c r="AA368" s="30"/>
      <c r="AB368" s="410"/>
      <c r="AC368" s="410"/>
      <c r="AD368" s="30"/>
      <c r="AE368" s="410"/>
      <c r="AF368" s="410"/>
      <c r="AG368" s="30"/>
      <c r="AH368" s="410"/>
      <c r="AI368" s="410"/>
      <c r="AJ368" s="30"/>
      <c r="AK368" s="410"/>
      <c r="AL368" s="410"/>
      <c r="AM368" s="30"/>
      <c r="AN368" s="410"/>
      <c r="AO368" s="410"/>
      <c r="AP368" s="30"/>
      <c r="AQ368" s="410"/>
      <c r="AR368" s="410"/>
      <c r="AS368" s="30"/>
      <c r="AT368" s="410"/>
      <c r="AU368" s="410"/>
      <c r="AV368" s="30"/>
      <c r="AW368" s="410"/>
      <c r="AX368" s="410"/>
      <c r="AY368" s="30"/>
      <c r="AZ368" s="410"/>
      <c r="BA368" s="410"/>
      <c r="BB368" s="30"/>
      <c r="BC368" s="410"/>
      <c r="BD368" s="410"/>
      <c r="BE368" s="30"/>
      <c r="BF368" s="410"/>
      <c r="BG368" s="410"/>
      <c r="BH368" s="30"/>
      <c r="BI368" s="410"/>
      <c r="BJ368" s="410"/>
      <c r="BK368" s="30"/>
      <c r="BL368" s="31"/>
      <c r="BM368" s="31"/>
      <c r="BN368" s="31"/>
      <c r="BO368" s="31"/>
      <c r="BP368" s="31"/>
      <c r="BQ368" s="31"/>
      <c r="BR368" s="31"/>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57"/>
      <c r="DW368" s="57"/>
      <c r="DX368" s="57"/>
      <c r="DY368" s="57"/>
      <c r="DZ368" s="57"/>
      <c r="EA368" s="57"/>
      <c r="EB368" s="57"/>
      <c r="EC368" s="57"/>
      <c r="ED368" s="57"/>
      <c r="EE368" s="57"/>
      <c r="EF368" s="57"/>
      <c r="EG368" s="57"/>
      <c r="EH368" s="57"/>
      <c r="EI368" s="57"/>
      <c r="EJ368" s="57"/>
      <c r="EK368" s="57"/>
      <c r="EL368" s="57"/>
      <c r="EM368" s="57"/>
      <c r="EN368" s="57"/>
      <c r="EO368" s="57"/>
      <c r="EP368" s="57"/>
      <c r="EQ368" s="57"/>
      <c r="ER368" s="57"/>
      <c r="ES368" s="57"/>
      <c r="ET368" s="57"/>
      <c r="EU368" s="57"/>
      <c r="EV368" s="57"/>
      <c r="EW368" s="57"/>
      <c r="EX368" s="57"/>
      <c r="EY368" s="57"/>
      <c r="EZ368" s="57"/>
      <c r="FA368" s="57"/>
      <c r="FB368" s="57"/>
      <c r="FC368" s="57"/>
      <c r="FD368" s="57"/>
      <c r="FE368" s="57"/>
      <c r="FF368" s="57"/>
      <c r="FG368" s="57"/>
      <c r="FH368" s="57"/>
      <c r="FI368" s="57"/>
      <c r="FJ368" s="57"/>
      <c r="FK368" s="57"/>
      <c r="FL368" s="57"/>
      <c r="FM368" s="57"/>
      <c r="FN368" s="57"/>
      <c r="FO368" s="57"/>
      <c r="FP368" s="57"/>
      <c r="FQ368" s="57"/>
      <c r="FR368" s="57"/>
      <c r="FS368" s="57"/>
      <c r="FT368" s="57"/>
      <c r="FU368" s="57"/>
      <c r="FV368" s="57"/>
      <c r="FW368" s="57"/>
      <c r="FX368" s="57"/>
      <c r="FY368" s="57"/>
      <c r="FZ368" s="57"/>
      <c r="GA368" s="57"/>
      <c r="GB368" s="57"/>
      <c r="GC368" s="57"/>
      <c r="GD368" s="57"/>
      <c r="GE368" s="57"/>
      <c r="GF368" s="57"/>
      <c r="GG368" s="57"/>
      <c r="GH368" s="57"/>
      <c r="GI368" s="57"/>
      <c r="GJ368" s="57"/>
      <c r="GK368" s="57"/>
      <c r="GL368" s="57"/>
      <c r="GM368" s="57"/>
      <c r="GN368" s="57"/>
      <c r="GO368" s="57"/>
      <c r="GP368" s="57"/>
      <c r="GQ368" s="57"/>
      <c r="GR368" s="57"/>
      <c r="GS368" s="57"/>
      <c r="GT368" s="57"/>
      <c r="GU368" s="57"/>
      <c r="GV368" s="57"/>
      <c r="GW368" s="57"/>
      <c r="GX368" s="57"/>
      <c r="GY368" s="57"/>
      <c r="GZ368" s="57"/>
      <c r="HA368" s="57"/>
      <c r="HB368" s="57"/>
      <c r="HC368" s="57"/>
      <c r="HD368" s="57"/>
      <c r="HE368" s="57"/>
      <c r="HF368" s="57"/>
      <c r="HG368" s="57"/>
      <c r="HH368" s="57"/>
      <c r="HI368" s="57"/>
    </row>
    <row r="369" spans="1:217" s="431" customFormat="1" x14ac:dyDescent="0.2">
      <c r="A369" s="432"/>
      <c r="B369" s="426"/>
      <c r="C369" s="174"/>
      <c r="D369" s="410"/>
      <c r="E369" s="410"/>
      <c r="F369" s="30"/>
      <c r="G369" s="410"/>
      <c r="H369" s="410"/>
      <c r="I369" s="30"/>
      <c r="J369" s="410"/>
      <c r="K369" s="410"/>
      <c r="L369" s="30"/>
      <c r="M369" s="410"/>
      <c r="N369" s="410"/>
      <c r="O369" s="30"/>
      <c r="P369" s="410"/>
      <c r="Q369" s="410"/>
      <c r="R369" s="30"/>
      <c r="S369" s="410"/>
      <c r="T369" s="410"/>
      <c r="U369" s="30"/>
      <c r="V369" s="410"/>
      <c r="W369" s="410"/>
      <c r="X369" s="30"/>
      <c r="Y369" s="410"/>
      <c r="Z369" s="410"/>
      <c r="AA369" s="30"/>
      <c r="AB369" s="410"/>
      <c r="AC369" s="410"/>
      <c r="AD369" s="30"/>
      <c r="AE369" s="410"/>
      <c r="AF369" s="410"/>
      <c r="AG369" s="30"/>
      <c r="AH369" s="410"/>
      <c r="AI369" s="410"/>
      <c r="AJ369" s="30"/>
      <c r="AK369" s="410"/>
      <c r="AL369" s="410"/>
      <c r="AM369" s="30"/>
      <c r="AN369" s="410"/>
      <c r="AO369" s="410"/>
      <c r="AP369" s="30"/>
      <c r="AQ369" s="410"/>
      <c r="AR369" s="410"/>
      <c r="AS369" s="30"/>
      <c r="AT369" s="410"/>
      <c r="AU369" s="410"/>
      <c r="AV369" s="30"/>
      <c r="AW369" s="410"/>
      <c r="AX369" s="410"/>
      <c r="AY369" s="30"/>
      <c r="AZ369" s="410"/>
      <c r="BA369" s="410"/>
      <c r="BB369" s="30"/>
      <c r="BC369" s="410"/>
      <c r="BD369" s="410"/>
      <c r="BE369" s="30"/>
      <c r="BF369" s="410"/>
      <c r="BG369" s="410"/>
      <c r="BH369" s="30"/>
      <c r="BI369" s="410"/>
      <c r="BJ369" s="410"/>
      <c r="BK369" s="30"/>
      <c r="BL369" s="31"/>
      <c r="BM369" s="31"/>
      <c r="BN369" s="31"/>
      <c r="BO369" s="31"/>
      <c r="BP369" s="31"/>
      <c r="BQ369" s="31"/>
      <c r="BR369" s="31"/>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57"/>
      <c r="DW369" s="57"/>
      <c r="DX369" s="57"/>
      <c r="DY369" s="57"/>
      <c r="DZ369" s="57"/>
      <c r="EA369" s="57"/>
      <c r="EB369" s="57"/>
      <c r="EC369" s="57"/>
      <c r="ED369" s="57"/>
      <c r="EE369" s="57"/>
      <c r="EF369" s="57"/>
      <c r="EG369" s="57"/>
      <c r="EH369" s="57"/>
      <c r="EI369" s="57"/>
      <c r="EJ369" s="57"/>
      <c r="EK369" s="57"/>
      <c r="EL369" s="57"/>
      <c r="EM369" s="57"/>
      <c r="EN369" s="57"/>
      <c r="EO369" s="57"/>
      <c r="EP369" s="57"/>
      <c r="EQ369" s="57"/>
      <c r="ER369" s="57"/>
      <c r="ES369" s="57"/>
      <c r="ET369" s="57"/>
      <c r="EU369" s="57"/>
      <c r="EV369" s="57"/>
      <c r="EW369" s="57"/>
      <c r="EX369" s="57"/>
      <c r="EY369" s="57"/>
      <c r="EZ369" s="57"/>
      <c r="FA369" s="57"/>
      <c r="FB369" s="57"/>
      <c r="FC369" s="57"/>
      <c r="FD369" s="57"/>
      <c r="FE369" s="57"/>
      <c r="FF369" s="57"/>
      <c r="FG369" s="57"/>
      <c r="FH369" s="57"/>
      <c r="FI369" s="57"/>
      <c r="FJ369" s="57"/>
      <c r="FK369" s="57"/>
      <c r="FL369" s="57"/>
      <c r="FM369" s="57"/>
      <c r="FN369" s="57"/>
      <c r="FO369" s="57"/>
      <c r="FP369" s="57"/>
      <c r="FQ369" s="57"/>
      <c r="FR369" s="57"/>
      <c r="FS369" s="57"/>
      <c r="FT369" s="57"/>
      <c r="FU369" s="57"/>
      <c r="FV369" s="57"/>
      <c r="FW369" s="57"/>
      <c r="FX369" s="57"/>
      <c r="FY369" s="57"/>
      <c r="FZ369" s="57"/>
      <c r="GA369" s="57"/>
      <c r="GB369" s="57"/>
      <c r="GC369" s="57"/>
      <c r="GD369" s="57"/>
      <c r="GE369" s="57"/>
      <c r="GF369" s="57"/>
      <c r="GG369" s="57"/>
      <c r="GH369" s="57"/>
      <c r="GI369" s="57"/>
      <c r="GJ369" s="57"/>
      <c r="GK369" s="57"/>
      <c r="GL369" s="57"/>
      <c r="GM369" s="57"/>
      <c r="GN369" s="57"/>
      <c r="GO369" s="57"/>
      <c r="GP369" s="57"/>
      <c r="GQ369" s="57"/>
      <c r="GR369" s="57"/>
      <c r="GS369" s="57"/>
      <c r="GT369" s="57"/>
      <c r="GU369" s="57"/>
      <c r="GV369" s="57"/>
      <c r="GW369" s="57"/>
      <c r="GX369" s="57"/>
      <c r="GY369" s="57"/>
      <c r="GZ369" s="57"/>
      <c r="HA369" s="57"/>
      <c r="HB369" s="57"/>
      <c r="HC369" s="57"/>
      <c r="HD369" s="57"/>
      <c r="HE369" s="57"/>
      <c r="HF369" s="57"/>
      <c r="HG369" s="57"/>
      <c r="HH369" s="57"/>
      <c r="HI369" s="57"/>
    </row>
    <row r="370" spans="1:217" s="431" customFormat="1" x14ac:dyDescent="0.2">
      <c r="A370" s="432"/>
      <c r="B370" s="426"/>
      <c r="C370" s="174"/>
      <c r="D370" s="410"/>
      <c r="E370" s="410"/>
      <c r="F370" s="30"/>
      <c r="G370" s="410"/>
      <c r="H370" s="410"/>
      <c r="I370" s="30"/>
      <c r="J370" s="410"/>
      <c r="K370" s="410"/>
      <c r="L370" s="30"/>
      <c r="M370" s="410"/>
      <c r="N370" s="410"/>
      <c r="O370" s="30"/>
      <c r="P370" s="410"/>
      <c r="Q370" s="410"/>
      <c r="R370" s="30"/>
      <c r="S370" s="410"/>
      <c r="T370" s="410"/>
      <c r="U370" s="30"/>
      <c r="V370" s="410"/>
      <c r="W370" s="410"/>
      <c r="X370" s="30"/>
      <c r="Y370" s="410"/>
      <c r="Z370" s="410"/>
      <c r="AA370" s="30"/>
      <c r="AB370" s="410"/>
      <c r="AC370" s="410"/>
      <c r="AD370" s="30"/>
      <c r="AE370" s="410"/>
      <c r="AF370" s="410"/>
      <c r="AG370" s="30"/>
      <c r="AH370" s="410"/>
      <c r="AI370" s="410"/>
      <c r="AJ370" s="30"/>
      <c r="AK370" s="410"/>
      <c r="AL370" s="410"/>
      <c r="AM370" s="30"/>
      <c r="AN370" s="410"/>
      <c r="AO370" s="410"/>
      <c r="AP370" s="30"/>
      <c r="AQ370" s="410"/>
      <c r="AR370" s="410"/>
      <c r="AS370" s="30"/>
      <c r="AT370" s="410"/>
      <c r="AU370" s="410"/>
      <c r="AV370" s="30"/>
      <c r="AW370" s="410"/>
      <c r="AX370" s="410"/>
      <c r="AY370" s="30"/>
      <c r="AZ370" s="410"/>
      <c r="BA370" s="410"/>
      <c r="BB370" s="30"/>
      <c r="BC370" s="410"/>
      <c r="BD370" s="410"/>
      <c r="BE370" s="30"/>
      <c r="BF370" s="410"/>
      <c r="BG370" s="410"/>
      <c r="BH370" s="30"/>
      <c r="BI370" s="410"/>
      <c r="BJ370" s="410"/>
      <c r="BK370" s="30"/>
      <c r="BL370" s="31"/>
      <c r="BM370" s="31"/>
      <c r="BN370" s="31"/>
      <c r="BO370" s="31"/>
      <c r="BP370" s="31"/>
      <c r="BQ370" s="31"/>
      <c r="BR370" s="31"/>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57"/>
      <c r="DW370" s="57"/>
      <c r="DX370" s="57"/>
      <c r="DY370" s="57"/>
      <c r="DZ370" s="57"/>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c r="EW370" s="57"/>
      <c r="EX370" s="57"/>
      <c r="EY370" s="57"/>
      <c r="EZ370" s="57"/>
      <c r="FA370" s="57"/>
      <c r="FB370" s="57"/>
      <c r="FC370" s="57"/>
      <c r="FD370" s="57"/>
      <c r="FE370" s="57"/>
      <c r="FF370" s="57"/>
      <c r="FG370" s="57"/>
      <c r="FH370" s="57"/>
      <c r="FI370" s="57"/>
      <c r="FJ370" s="57"/>
      <c r="FK370" s="57"/>
      <c r="FL370" s="57"/>
      <c r="FM370" s="57"/>
      <c r="FN370" s="57"/>
      <c r="FO370" s="57"/>
      <c r="FP370" s="57"/>
      <c r="FQ370" s="57"/>
      <c r="FR370" s="57"/>
      <c r="FS370" s="57"/>
      <c r="FT370" s="57"/>
      <c r="FU370" s="57"/>
      <c r="FV370" s="57"/>
      <c r="FW370" s="57"/>
      <c r="FX370" s="57"/>
      <c r="FY370" s="57"/>
      <c r="FZ370" s="57"/>
      <c r="GA370" s="57"/>
      <c r="GB370" s="57"/>
      <c r="GC370" s="57"/>
      <c r="GD370" s="57"/>
      <c r="GE370" s="57"/>
      <c r="GF370" s="57"/>
      <c r="GG370" s="57"/>
      <c r="GH370" s="57"/>
      <c r="GI370" s="57"/>
      <c r="GJ370" s="57"/>
      <c r="GK370" s="57"/>
      <c r="GL370" s="57"/>
      <c r="GM370" s="57"/>
      <c r="GN370" s="57"/>
      <c r="GO370" s="57"/>
      <c r="GP370" s="57"/>
      <c r="GQ370" s="57"/>
      <c r="GR370" s="57"/>
      <c r="GS370" s="57"/>
      <c r="GT370" s="57"/>
      <c r="GU370" s="57"/>
      <c r="GV370" s="57"/>
      <c r="GW370" s="57"/>
      <c r="GX370" s="57"/>
      <c r="GY370" s="57"/>
      <c r="GZ370" s="57"/>
      <c r="HA370" s="57"/>
      <c r="HB370" s="57"/>
      <c r="HC370" s="57"/>
      <c r="HD370" s="57"/>
      <c r="HE370" s="57"/>
      <c r="HF370" s="57"/>
      <c r="HG370" s="57"/>
      <c r="HH370" s="57"/>
      <c r="HI370" s="57"/>
    </row>
    <row r="371" spans="1:217" s="431" customFormat="1" x14ac:dyDescent="0.2">
      <c r="A371" s="432"/>
      <c r="B371" s="426"/>
      <c r="C371" s="174"/>
      <c r="D371" s="410"/>
      <c r="E371" s="410"/>
      <c r="F371" s="30"/>
      <c r="G371" s="410"/>
      <c r="H371" s="410"/>
      <c r="I371" s="30"/>
      <c r="J371" s="410"/>
      <c r="K371" s="410"/>
      <c r="L371" s="30"/>
      <c r="M371" s="410"/>
      <c r="N371" s="410"/>
      <c r="O371" s="30"/>
      <c r="P371" s="410"/>
      <c r="Q371" s="410"/>
      <c r="R371" s="30"/>
      <c r="S371" s="410"/>
      <c r="T371" s="410"/>
      <c r="U371" s="30"/>
      <c r="V371" s="410"/>
      <c r="W371" s="410"/>
      <c r="X371" s="30"/>
      <c r="Y371" s="410"/>
      <c r="Z371" s="410"/>
      <c r="AA371" s="30"/>
      <c r="AB371" s="410"/>
      <c r="AC371" s="410"/>
      <c r="AD371" s="30"/>
      <c r="AE371" s="410"/>
      <c r="AF371" s="410"/>
      <c r="AG371" s="30"/>
      <c r="AH371" s="410"/>
      <c r="AI371" s="410"/>
      <c r="AJ371" s="30"/>
      <c r="AK371" s="410"/>
      <c r="AL371" s="410"/>
      <c r="AM371" s="30"/>
      <c r="AN371" s="410"/>
      <c r="AO371" s="410"/>
      <c r="AP371" s="30"/>
      <c r="AQ371" s="410"/>
      <c r="AR371" s="410"/>
      <c r="AS371" s="30"/>
      <c r="AT371" s="410"/>
      <c r="AU371" s="410"/>
      <c r="AV371" s="30"/>
      <c r="AW371" s="410"/>
      <c r="AX371" s="410"/>
      <c r="AY371" s="30"/>
      <c r="AZ371" s="410"/>
      <c r="BA371" s="410"/>
      <c r="BB371" s="30"/>
      <c r="BC371" s="410"/>
      <c r="BD371" s="410"/>
      <c r="BE371" s="30"/>
      <c r="BF371" s="410"/>
      <c r="BG371" s="410"/>
      <c r="BH371" s="30"/>
      <c r="BI371" s="410"/>
      <c r="BJ371" s="410"/>
      <c r="BK371" s="30"/>
      <c r="BL371" s="31"/>
      <c r="BM371" s="31"/>
      <c r="BN371" s="31"/>
      <c r="BO371" s="31"/>
      <c r="BP371" s="31"/>
      <c r="BQ371" s="31"/>
      <c r="BR371" s="31"/>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57"/>
      <c r="DW371" s="57"/>
      <c r="DX371" s="57"/>
      <c r="DY371" s="57"/>
      <c r="DZ371" s="57"/>
      <c r="EA371" s="57"/>
      <c r="EB371" s="57"/>
      <c r="EC371" s="57"/>
      <c r="ED371" s="57"/>
      <c r="EE371" s="57"/>
      <c r="EF371" s="57"/>
      <c r="EG371" s="57"/>
      <c r="EH371" s="57"/>
      <c r="EI371" s="57"/>
      <c r="EJ371" s="57"/>
      <c r="EK371" s="57"/>
      <c r="EL371" s="57"/>
      <c r="EM371" s="57"/>
      <c r="EN371" s="57"/>
      <c r="EO371" s="57"/>
      <c r="EP371" s="57"/>
      <c r="EQ371" s="57"/>
      <c r="ER371" s="57"/>
      <c r="ES371" s="57"/>
      <c r="ET371" s="57"/>
      <c r="EU371" s="57"/>
      <c r="EV371" s="57"/>
      <c r="EW371" s="57"/>
      <c r="EX371" s="57"/>
      <c r="EY371" s="57"/>
      <c r="EZ371" s="57"/>
      <c r="FA371" s="57"/>
      <c r="FB371" s="57"/>
      <c r="FC371" s="57"/>
      <c r="FD371" s="57"/>
      <c r="FE371" s="57"/>
      <c r="FF371" s="57"/>
      <c r="FG371" s="57"/>
      <c r="FH371" s="57"/>
      <c r="FI371" s="57"/>
      <c r="FJ371" s="57"/>
      <c r="FK371" s="57"/>
      <c r="FL371" s="57"/>
      <c r="FM371" s="57"/>
      <c r="FN371" s="57"/>
      <c r="FO371" s="57"/>
      <c r="FP371" s="57"/>
      <c r="FQ371" s="57"/>
      <c r="FR371" s="57"/>
      <c r="FS371" s="57"/>
      <c r="FT371" s="57"/>
      <c r="FU371" s="57"/>
      <c r="FV371" s="57"/>
      <c r="FW371" s="57"/>
      <c r="FX371" s="57"/>
      <c r="FY371" s="57"/>
      <c r="FZ371" s="57"/>
      <c r="GA371" s="57"/>
      <c r="GB371" s="57"/>
      <c r="GC371" s="57"/>
      <c r="GD371" s="57"/>
      <c r="GE371" s="57"/>
      <c r="GF371" s="57"/>
      <c r="GG371" s="57"/>
      <c r="GH371" s="57"/>
      <c r="GI371" s="57"/>
      <c r="GJ371" s="57"/>
      <c r="GK371" s="57"/>
      <c r="GL371" s="57"/>
      <c r="GM371" s="57"/>
      <c r="GN371" s="57"/>
      <c r="GO371" s="57"/>
      <c r="GP371" s="57"/>
      <c r="GQ371" s="57"/>
      <c r="GR371" s="57"/>
      <c r="GS371" s="57"/>
      <c r="GT371" s="57"/>
      <c r="GU371" s="57"/>
      <c r="GV371" s="57"/>
      <c r="GW371" s="57"/>
      <c r="GX371" s="57"/>
      <c r="GY371" s="57"/>
      <c r="GZ371" s="57"/>
      <c r="HA371" s="57"/>
      <c r="HB371" s="57"/>
      <c r="HC371" s="57"/>
      <c r="HD371" s="57"/>
      <c r="HE371" s="57"/>
      <c r="HF371" s="57"/>
      <c r="HG371" s="57"/>
      <c r="HH371" s="57"/>
      <c r="HI371" s="57"/>
    </row>
    <row r="372" spans="1:217" s="431" customFormat="1" x14ac:dyDescent="0.2">
      <c r="A372" s="432"/>
      <c r="B372" s="426"/>
      <c r="C372" s="174"/>
      <c r="D372" s="410"/>
      <c r="E372" s="410"/>
      <c r="F372" s="30"/>
      <c r="G372" s="410"/>
      <c r="H372" s="410"/>
      <c r="I372" s="30"/>
      <c r="J372" s="410"/>
      <c r="K372" s="410"/>
      <c r="L372" s="30"/>
      <c r="M372" s="410"/>
      <c r="N372" s="410"/>
      <c r="O372" s="30"/>
      <c r="P372" s="410"/>
      <c r="Q372" s="410"/>
      <c r="R372" s="30"/>
      <c r="S372" s="410"/>
      <c r="T372" s="410"/>
      <c r="U372" s="30"/>
      <c r="V372" s="410"/>
      <c r="W372" s="410"/>
      <c r="X372" s="30"/>
      <c r="Y372" s="410"/>
      <c r="Z372" s="410"/>
      <c r="AA372" s="30"/>
      <c r="AB372" s="410"/>
      <c r="AC372" s="410"/>
      <c r="AD372" s="30"/>
      <c r="AE372" s="410"/>
      <c r="AF372" s="410"/>
      <c r="AG372" s="30"/>
      <c r="AH372" s="410"/>
      <c r="AI372" s="410"/>
      <c r="AJ372" s="30"/>
      <c r="AK372" s="410"/>
      <c r="AL372" s="410"/>
      <c r="AM372" s="30"/>
      <c r="AN372" s="410"/>
      <c r="AO372" s="410"/>
      <c r="AP372" s="30"/>
      <c r="AQ372" s="410"/>
      <c r="AR372" s="410"/>
      <c r="AS372" s="30"/>
      <c r="AT372" s="410"/>
      <c r="AU372" s="410"/>
      <c r="AV372" s="30"/>
      <c r="AW372" s="410"/>
      <c r="AX372" s="410"/>
      <c r="AY372" s="30"/>
      <c r="AZ372" s="410"/>
      <c r="BA372" s="410"/>
      <c r="BB372" s="30"/>
      <c r="BC372" s="410"/>
      <c r="BD372" s="410"/>
      <c r="BE372" s="30"/>
      <c r="BF372" s="410"/>
      <c r="BG372" s="410"/>
      <c r="BH372" s="30"/>
      <c r="BI372" s="410"/>
      <c r="BJ372" s="410"/>
      <c r="BK372" s="30"/>
      <c r="BL372" s="31"/>
      <c r="BM372" s="31"/>
      <c r="BN372" s="31"/>
      <c r="BO372" s="31"/>
      <c r="BP372" s="31"/>
      <c r="BQ372" s="31"/>
      <c r="BR372" s="31"/>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57"/>
      <c r="DW372" s="57"/>
      <c r="DX372" s="57"/>
      <c r="DY372" s="57"/>
      <c r="DZ372" s="57"/>
      <c r="EA372" s="57"/>
      <c r="EB372" s="57"/>
      <c r="EC372" s="57"/>
      <c r="ED372" s="57"/>
      <c r="EE372" s="57"/>
      <c r="EF372" s="57"/>
      <c r="EG372" s="57"/>
      <c r="EH372" s="57"/>
      <c r="EI372" s="57"/>
      <c r="EJ372" s="57"/>
      <c r="EK372" s="57"/>
      <c r="EL372" s="57"/>
      <c r="EM372" s="57"/>
      <c r="EN372" s="57"/>
      <c r="EO372" s="57"/>
      <c r="EP372" s="57"/>
      <c r="EQ372" s="57"/>
      <c r="ER372" s="57"/>
      <c r="ES372" s="57"/>
      <c r="ET372" s="57"/>
      <c r="EU372" s="57"/>
      <c r="EV372" s="57"/>
      <c r="EW372" s="57"/>
      <c r="EX372" s="57"/>
      <c r="EY372" s="57"/>
      <c r="EZ372" s="57"/>
      <c r="FA372" s="57"/>
      <c r="FB372" s="57"/>
      <c r="FC372" s="57"/>
      <c r="FD372" s="57"/>
      <c r="FE372" s="57"/>
      <c r="FF372" s="57"/>
      <c r="FG372" s="57"/>
      <c r="FH372" s="57"/>
      <c r="FI372" s="57"/>
      <c r="FJ372" s="57"/>
      <c r="FK372" s="57"/>
      <c r="FL372" s="57"/>
      <c r="FM372" s="57"/>
      <c r="FN372" s="57"/>
      <c r="FO372" s="57"/>
      <c r="FP372" s="57"/>
      <c r="FQ372" s="57"/>
      <c r="FR372" s="57"/>
      <c r="FS372" s="57"/>
      <c r="FT372" s="57"/>
      <c r="FU372" s="57"/>
      <c r="FV372" s="57"/>
      <c r="FW372" s="57"/>
      <c r="FX372" s="57"/>
      <c r="FY372" s="57"/>
      <c r="FZ372" s="57"/>
      <c r="GA372" s="57"/>
      <c r="GB372" s="57"/>
      <c r="GC372" s="57"/>
      <c r="GD372" s="57"/>
      <c r="GE372" s="57"/>
      <c r="GF372" s="57"/>
      <c r="GG372" s="57"/>
      <c r="GH372" s="57"/>
      <c r="GI372" s="57"/>
      <c r="GJ372" s="57"/>
      <c r="GK372" s="57"/>
      <c r="GL372" s="57"/>
      <c r="GM372" s="57"/>
      <c r="GN372" s="57"/>
      <c r="GO372" s="57"/>
      <c r="GP372" s="57"/>
      <c r="GQ372" s="57"/>
      <c r="GR372" s="57"/>
      <c r="GS372" s="57"/>
      <c r="GT372" s="57"/>
      <c r="GU372" s="57"/>
      <c r="GV372" s="57"/>
      <c r="GW372" s="57"/>
      <c r="GX372" s="57"/>
      <c r="GY372" s="57"/>
      <c r="GZ372" s="57"/>
      <c r="HA372" s="57"/>
      <c r="HB372" s="57"/>
      <c r="HC372" s="57"/>
      <c r="HD372" s="57"/>
      <c r="HE372" s="57"/>
      <c r="HF372" s="57"/>
      <c r="HG372" s="57"/>
      <c r="HH372" s="57"/>
      <c r="HI372" s="57"/>
    </row>
    <row r="373" spans="1:217" s="431" customFormat="1" x14ac:dyDescent="0.2">
      <c r="A373" s="432"/>
      <c r="B373" s="426"/>
      <c r="C373" s="174"/>
      <c r="D373" s="410"/>
      <c r="E373" s="410"/>
      <c r="F373" s="30"/>
      <c r="G373" s="410"/>
      <c r="H373" s="410"/>
      <c r="I373" s="30"/>
      <c r="J373" s="410"/>
      <c r="K373" s="410"/>
      <c r="L373" s="30"/>
      <c r="M373" s="410"/>
      <c r="N373" s="410"/>
      <c r="O373" s="30"/>
      <c r="P373" s="410"/>
      <c r="Q373" s="410"/>
      <c r="R373" s="30"/>
      <c r="S373" s="410"/>
      <c r="T373" s="410"/>
      <c r="U373" s="30"/>
      <c r="V373" s="410"/>
      <c r="W373" s="410"/>
      <c r="X373" s="30"/>
      <c r="Y373" s="410"/>
      <c r="Z373" s="410"/>
      <c r="AA373" s="30"/>
      <c r="AB373" s="410"/>
      <c r="AC373" s="410"/>
      <c r="AD373" s="30"/>
      <c r="AE373" s="410"/>
      <c r="AF373" s="410"/>
      <c r="AG373" s="30"/>
      <c r="AH373" s="410"/>
      <c r="AI373" s="410"/>
      <c r="AJ373" s="30"/>
      <c r="AK373" s="410"/>
      <c r="AL373" s="410"/>
      <c r="AM373" s="30"/>
      <c r="AN373" s="410"/>
      <c r="AO373" s="410"/>
      <c r="AP373" s="30"/>
      <c r="AQ373" s="410"/>
      <c r="AR373" s="410"/>
      <c r="AS373" s="30"/>
      <c r="AT373" s="410"/>
      <c r="AU373" s="410"/>
      <c r="AV373" s="30"/>
      <c r="AW373" s="410"/>
      <c r="AX373" s="410"/>
      <c r="AY373" s="30"/>
      <c r="AZ373" s="410"/>
      <c r="BA373" s="410"/>
      <c r="BB373" s="30"/>
      <c r="BC373" s="410"/>
      <c r="BD373" s="410"/>
      <c r="BE373" s="30"/>
      <c r="BF373" s="410"/>
      <c r="BG373" s="410"/>
      <c r="BH373" s="30"/>
      <c r="BI373" s="410"/>
      <c r="BJ373" s="410"/>
      <c r="BK373" s="30"/>
      <c r="BL373" s="31"/>
      <c r="BM373" s="31"/>
      <c r="BN373" s="31"/>
      <c r="BO373" s="31"/>
      <c r="BP373" s="31"/>
      <c r="BQ373" s="31"/>
      <c r="BR373" s="31"/>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57"/>
      <c r="DW373" s="57"/>
      <c r="DX373" s="57"/>
      <c r="DY373" s="57"/>
      <c r="DZ373" s="57"/>
      <c r="EA373" s="57"/>
      <c r="EB373" s="57"/>
      <c r="EC373" s="57"/>
      <c r="ED373" s="57"/>
      <c r="EE373" s="57"/>
      <c r="EF373" s="57"/>
      <c r="EG373" s="57"/>
      <c r="EH373" s="57"/>
      <c r="EI373" s="57"/>
      <c r="EJ373" s="57"/>
      <c r="EK373" s="57"/>
      <c r="EL373" s="57"/>
      <c r="EM373" s="57"/>
      <c r="EN373" s="57"/>
      <c r="EO373" s="57"/>
      <c r="EP373" s="57"/>
      <c r="EQ373" s="57"/>
      <c r="ER373" s="57"/>
      <c r="ES373" s="57"/>
      <c r="ET373" s="57"/>
      <c r="EU373" s="57"/>
      <c r="EV373" s="57"/>
      <c r="EW373" s="57"/>
      <c r="EX373" s="57"/>
      <c r="EY373" s="57"/>
      <c r="EZ373" s="57"/>
      <c r="FA373" s="57"/>
      <c r="FB373" s="57"/>
      <c r="FC373" s="57"/>
      <c r="FD373" s="57"/>
      <c r="FE373" s="57"/>
      <c r="FF373" s="57"/>
      <c r="FG373" s="57"/>
      <c r="FH373" s="57"/>
      <c r="FI373" s="57"/>
      <c r="FJ373" s="57"/>
      <c r="FK373" s="57"/>
      <c r="FL373" s="57"/>
      <c r="FM373" s="57"/>
      <c r="FN373" s="57"/>
      <c r="FO373" s="57"/>
      <c r="FP373" s="57"/>
      <c r="FQ373" s="57"/>
      <c r="FR373" s="57"/>
      <c r="FS373" s="57"/>
      <c r="FT373" s="57"/>
      <c r="FU373" s="57"/>
      <c r="FV373" s="57"/>
      <c r="FW373" s="57"/>
      <c r="FX373" s="57"/>
      <c r="FY373" s="57"/>
      <c r="FZ373" s="57"/>
      <c r="GA373" s="57"/>
      <c r="GB373" s="57"/>
      <c r="GC373" s="57"/>
      <c r="GD373" s="57"/>
      <c r="GE373" s="57"/>
      <c r="GF373" s="57"/>
      <c r="GG373" s="57"/>
      <c r="GH373" s="57"/>
      <c r="GI373" s="57"/>
      <c r="GJ373" s="57"/>
      <c r="GK373" s="57"/>
      <c r="GL373" s="57"/>
      <c r="GM373" s="57"/>
      <c r="GN373" s="57"/>
      <c r="GO373" s="57"/>
      <c r="GP373" s="57"/>
      <c r="GQ373" s="57"/>
      <c r="GR373" s="57"/>
      <c r="GS373" s="57"/>
      <c r="GT373" s="57"/>
      <c r="GU373" s="57"/>
      <c r="GV373" s="57"/>
      <c r="GW373" s="57"/>
      <c r="GX373" s="57"/>
      <c r="GY373" s="57"/>
      <c r="GZ373" s="57"/>
      <c r="HA373" s="57"/>
      <c r="HB373" s="57"/>
      <c r="HC373" s="57"/>
      <c r="HD373" s="57"/>
      <c r="HE373" s="57"/>
      <c r="HF373" s="57"/>
      <c r="HG373" s="57"/>
      <c r="HH373" s="57"/>
      <c r="HI373" s="57"/>
    </row>
    <row r="374" spans="1:217" s="431" customFormat="1" x14ac:dyDescent="0.2">
      <c r="A374" s="432"/>
      <c r="B374" s="426"/>
      <c r="C374" s="174"/>
      <c r="D374" s="410"/>
      <c r="E374" s="410"/>
      <c r="F374" s="30"/>
      <c r="G374" s="410"/>
      <c r="H374" s="410"/>
      <c r="I374" s="30"/>
      <c r="J374" s="410"/>
      <c r="K374" s="410"/>
      <c r="L374" s="30"/>
      <c r="M374" s="410"/>
      <c r="N374" s="410"/>
      <c r="O374" s="30"/>
      <c r="P374" s="410"/>
      <c r="Q374" s="410"/>
      <c r="R374" s="30"/>
      <c r="S374" s="410"/>
      <c r="T374" s="410"/>
      <c r="U374" s="30"/>
      <c r="V374" s="410"/>
      <c r="W374" s="410"/>
      <c r="X374" s="30"/>
      <c r="Y374" s="410"/>
      <c r="Z374" s="410"/>
      <c r="AA374" s="30"/>
      <c r="AB374" s="410"/>
      <c r="AC374" s="410"/>
      <c r="AD374" s="30"/>
      <c r="AE374" s="410"/>
      <c r="AF374" s="410"/>
      <c r="AG374" s="30"/>
      <c r="AH374" s="410"/>
      <c r="AI374" s="410"/>
      <c r="AJ374" s="30"/>
      <c r="AK374" s="410"/>
      <c r="AL374" s="410"/>
      <c r="AM374" s="30"/>
      <c r="AN374" s="410"/>
      <c r="AO374" s="410"/>
      <c r="AP374" s="30"/>
      <c r="AQ374" s="410"/>
      <c r="AR374" s="410"/>
      <c r="AS374" s="30"/>
      <c r="AT374" s="410"/>
      <c r="AU374" s="410"/>
      <c r="AV374" s="30"/>
      <c r="AW374" s="410"/>
      <c r="AX374" s="410"/>
      <c r="AY374" s="30"/>
      <c r="AZ374" s="410"/>
      <c r="BA374" s="410"/>
      <c r="BB374" s="30"/>
      <c r="BC374" s="410"/>
      <c r="BD374" s="410"/>
      <c r="BE374" s="30"/>
      <c r="BF374" s="410"/>
      <c r="BG374" s="410"/>
      <c r="BH374" s="30"/>
      <c r="BI374" s="410"/>
      <c r="BJ374" s="410"/>
      <c r="BK374" s="30"/>
      <c r="BL374" s="31"/>
      <c r="BM374" s="31"/>
      <c r="BN374" s="31"/>
      <c r="BO374" s="31"/>
      <c r="BP374" s="31"/>
      <c r="BQ374" s="31"/>
      <c r="BR374" s="31"/>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57"/>
      <c r="DW374" s="57"/>
      <c r="DX374" s="57"/>
      <c r="DY374" s="57"/>
      <c r="DZ374" s="57"/>
      <c r="EA374" s="57"/>
      <c r="EB374" s="57"/>
      <c r="EC374" s="57"/>
      <c r="ED374" s="57"/>
      <c r="EE374" s="57"/>
      <c r="EF374" s="57"/>
      <c r="EG374" s="57"/>
      <c r="EH374" s="57"/>
      <c r="EI374" s="57"/>
      <c r="EJ374" s="57"/>
      <c r="EK374" s="57"/>
      <c r="EL374" s="57"/>
      <c r="EM374" s="57"/>
      <c r="EN374" s="57"/>
      <c r="EO374" s="57"/>
      <c r="EP374" s="57"/>
      <c r="EQ374" s="57"/>
      <c r="ER374" s="57"/>
      <c r="ES374" s="57"/>
      <c r="ET374" s="57"/>
      <c r="EU374" s="57"/>
      <c r="EV374" s="57"/>
      <c r="EW374" s="57"/>
      <c r="EX374" s="57"/>
      <c r="EY374" s="57"/>
      <c r="EZ374" s="57"/>
      <c r="FA374" s="57"/>
      <c r="FB374" s="57"/>
      <c r="FC374" s="57"/>
      <c r="FD374" s="57"/>
      <c r="FE374" s="57"/>
      <c r="FF374" s="57"/>
      <c r="FG374" s="57"/>
      <c r="FH374" s="57"/>
      <c r="FI374" s="57"/>
      <c r="FJ374" s="57"/>
      <c r="FK374" s="57"/>
      <c r="FL374" s="57"/>
      <c r="FM374" s="57"/>
      <c r="FN374" s="57"/>
      <c r="FO374" s="57"/>
      <c r="FP374" s="57"/>
      <c r="FQ374" s="57"/>
      <c r="FR374" s="57"/>
      <c r="FS374" s="57"/>
      <c r="FT374" s="57"/>
      <c r="FU374" s="57"/>
      <c r="FV374" s="57"/>
      <c r="FW374" s="57"/>
      <c r="FX374" s="57"/>
      <c r="FY374" s="57"/>
      <c r="FZ374" s="57"/>
      <c r="GA374" s="57"/>
      <c r="GB374" s="57"/>
      <c r="GC374" s="57"/>
      <c r="GD374" s="57"/>
      <c r="GE374" s="57"/>
      <c r="GF374" s="57"/>
      <c r="GG374" s="57"/>
      <c r="GH374" s="57"/>
      <c r="GI374" s="57"/>
      <c r="GJ374" s="57"/>
      <c r="GK374" s="57"/>
      <c r="GL374" s="57"/>
      <c r="GM374" s="57"/>
      <c r="GN374" s="57"/>
      <c r="GO374" s="57"/>
      <c r="GP374" s="57"/>
      <c r="GQ374" s="57"/>
      <c r="GR374" s="57"/>
      <c r="GS374" s="57"/>
      <c r="GT374" s="57"/>
      <c r="GU374" s="57"/>
      <c r="GV374" s="57"/>
      <c r="GW374" s="57"/>
      <c r="GX374" s="57"/>
      <c r="GY374" s="57"/>
      <c r="GZ374" s="57"/>
      <c r="HA374" s="57"/>
      <c r="HB374" s="57"/>
      <c r="HC374" s="57"/>
      <c r="HD374" s="57"/>
      <c r="HE374" s="57"/>
      <c r="HF374" s="57"/>
      <c r="HG374" s="57"/>
      <c r="HH374" s="57"/>
      <c r="HI374" s="57"/>
    </row>
    <row r="375" spans="1:217" s="431" customFormat="1" x14ac:dyDescent="0.2">
      <c r="A375" s="432"/>
      <c r="B375" s="426"/>
      <c r="C375" s="174"/>
      <c r="D375" s="410"/>
      <c r="E375" s="410"/>
      <c r="F375" s="30"/>
      <c r="G375" s="410"/>
      <c r="H375" s="410"/>
      <c r="I375" s="30"/>
      <c r="J375" s="410"/>
      <c r="K375" s="410"/>
      <c r="L375" s="30"/>
      <c r="M375" s="410"/>
      <c r="N375" s="410"/>
      <c r="O375" s="30"/>
      <c r="P375" s="410"/>
      <c r="Q375" s="410"/>
      <c r="R375" s="30"/>
      <c r="S375" s="410"/>
      <c r="T375" s="410"/>
      <c r="U375" s="30"/>
      <c r="V375" s="410"/>
      <c r="W375" s="410"/>
      <c r="X375" s="30"/>
      <c r="Y375" s="410"/>
      <c r="Z375" s="410"/>
      <c r="AA375" s="30"/>
      <c r="AB375" s="410"/>
      <c r="AC375" s="410"/>
      <c r="AD375" s="30"/>
      <c r="AE375" s="410"/>
      <c r="AF375" s="410"/>
      <c r="AG375" s="30"/>
      <c r="AH375" s="410"/>
      <c r="AI375" s="410"/>
      <c r="AJ375" s="30"/>
      <c r="AK375" s="410"/>
      <c r="AL375" s="410"/>
      <c r="AM375" s="30"/>
      <c r="AN375" s="410"/>
      <c r="AO375" s="410"/>
      <c r="AP375" s="30"/>
      <c r="AQ375" s="410"/>
      <c r="AR375" s="410"/>
      <c r="AS375" s="30"/>
      <c r="AT375" s="410"/>
      <c r="AU375" s="410"/>
      <c r="AV375" s="30"/>
      <c r="AW375" s="410"/>
      <c r="AX375" s="410"/>
      <c r="AY375" s="30"/>
      <c r="AZ375" s="410"/>
      <c r="BA375" s="410"/>
      <c r="BB375" s="30"/>
      <c r="BC375" s="410"/>
      <c r="BD375" s="410"/>
      <c r="BE375" s="30"/>
      <c r="BF375" s="410"/>
      <c r="BG375" s="410"/>
      <c r="BH375" s="30"/>
      <c r="BI375" s="410"/>
      <c r="BJ375" s="410"/>
      <c r="BK375" s="30"/>
      <c r="BL375" s="31"/>
      <c r="BM375" s="31"/>
      <c r="BN375" s="31"/>
      <c r="BO375" s="31"/>
      <c r="BP375" s="31"/>
      <c r="BQ375" s="31"/>
      <c r="BR375" s="31"/>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57"/>
      <c r="DW375" s="57"/>
      <c r="DX375" s="57"/>
      <c r="DY375" s="57"/>
      <c r="DZ375" s="57"/>
      <c r="EA375" s="57"/>
      <c r="EB375" s="57"/>
      <c r="EC375" s="57"/>
      <c r="ED375" s="57"/>
      <c r="EE375" s="57"/>
      <c r="EF375" s="57"/>
      <c r="EG375" s="57"/>
      <c r="EH375" s="57"/>
      <c r="EI375" s="57"/>
      <c r="EJ375" s="57"/>
      <c r="EK375" s="57"/>
      <c r="EL375" s="57"/>
      <c r="EM375" s="57"/>
      <c r="EN375" s="57"/>
      <c r="EO375" s="57"/>
      <c r="EP375" s="57"/>
      <c r="EQ375" s="57"/>
      <c r="ER375" s="57"/>
      <c r="ES375" s="57"/>
      <c r="ET375" s="57"/>
      <c r="EU375" s="57"/>
      <c r="EV375" s="57"/>
      <c r="EW375" s="57"/>
      <c r="EX375" s="57"/>
      <c r="EY375" s="57"/>
      <c r="EZ375" s="57"/>
      <c r="FA375" s="57"/>
      <c r="FB375" s="57"/>
      <c r="FC375" s="57"/>
      <c r="FD375" s="57"/>
      <c r="FE375" s="57"/>
      <c r="FF375" s="57"/>
      <c r="FG375" s="57"/>
      <c r="FH375" s="57"/>
      <c r="FI375" s="57"/>
      <c r="FJ375" s="57"/>
      <c r="FK375" s="57"/>
      <c r="FL375" s="57"/>
      <c r="FM375" s="57"/>
      <c r="FN375" s="57"/>
      <c r="FO375" s="57"/>
      <c r="FP375" s="57"/>
      <c r="FQ375" s="57"/>
      <c r="FR375" s="57"/>
      <c r="FS375" s="57"/>
      <c r="FT375" s="57"/>
      <c r="FU375" s="57"/>
      <c r="FV375" s="57"/>
      <c r="FW375" s="57"/>
      <c r="FX375" s="57"/>
      <c r="FY375" s="57"/>
      <c r="FZ375" s="57"/>
      <c r="GA375" s="57"/>
      <c r="GB375" s="57"/>
      <c r="GC375" s="57"/>
      <c r="GD375" s="57"/>
      <c r="GE375" s="57"/>
      <c r="GF375" s="57"/>
      <c r="GG375" s="57"/>
      <c r="GH375" s="57"/>
      <c r="GI375" s="57"/>
      <c r="GJ375" s="57"/>
      <c r="GK375" s="57"/>
      <c r="GL375" s="57"/>
      <c r="GM375" s="57"/>
      <c r="GN375" s="57"/>
      <c r="GO375" s="57"/>
      <c r="GP375" s="57"/>
      <c r="GQ375" s="57"/>
      <c r="GR375" s="57"/>
      <c r="GS375" s="57"/>
      <c r="GT375" s="57"/>
      <c r="GU375" s="57"/>
      <c r="GV375" s="57"/>
      <c r="GW375" s="57"/>
      <c r="GX375" s="57"/>
      <c r="GY375" s="57"/>
      <c r="GZ375" s="57"/>
      <c r="HA375" s="57"/>
      <c r="HB375" s="57"/>
      <c r="HC375" s="57"/>
      <c r="HD375" s="57"/>
      <c r="HE375" s="57"/>
      <c r="HF375" s="57"/>
      <c r="HG375" s="57"/>
      <c r="HH375" s="57"/>
      <c r="HI375" s="57"/>
    </row>
    <row r="376" spans="1:217" s="431" customFormat="1" x14ac:dyDescent="0.2">
      <c r="A376" s="432"/>
      <c r="B376" s="426"/>
      <c r="C376" s="174"/>
      <c r="D376" s="410"/>
      <c r="E376" s="410"/>
      <c r="F376" s="30"/>
      <c r="G376" s="410"/>
      <c r="H376" s="410"/>
      <c r="I376" s="30"/>
      <c r="J376" s="410"/>
      <c r="K376" s="410"/>
      <c r="L376" s="30"/>
      <c r="M376" s="410"/>
      <c r="N376" s="410"/>
      <c r="O376" s="30"/>
      <c r="P376" s="410"/>
      <c r="Q376" s="410"/>
      <c r="R376" s="30"/>
      <c r="S376" s="410"/>
      <c r="T376" s="410"/>
      <c r="U376" s="30"/>
      <c r="V376" s="410"/>
      <c r="W376" s="410"/>
      <c r="X376" s="30"/>
      <c r="Y376" s="410"/>
      <c r="Z376" s="410"/>
      <c r="AA376" s="30"/>
      <c r="AB376" s="410"/>
      <c r="AC376" s="410"/>
      <c r="AD376" s="30"/>
      <c r="AE376" s="410"/>
      <c r="AF376" s="410"/>
      <c r="AG376" s="30"/>
      <c r="AH376" s="410"/>
      <c r="AI376" s="410"/>
      <c r="AJ376" s="30"/>
      <c r="AK376" s="410"/>
      <c r="AL376" s="410"/>
      <c r="AM376" s="30"/>
      <c r="AN376" s="410"/>
      <c r="AO376" s="410"/>
      <c r="AP376" s="30"/>
      <c r="AQ376" s="410"/>
      <c r="AR376" s="410"/>
      <c r="AS376" s="30"/>
      <c r="AT376" s="410"/>
      <c r="AU376" s="410"/>
      <c r="AV376" s="30"/>
      <c r="AW376" s="410"/>
      <c r="AX376" s="410"/>
      <c r="AY376" s="30"/>
      <c r="AZ376" s="410"/>
      <c r="BA376" s="410"/>
      <c r="BB376" s="30"/>
      <c r="BC376" s="410"/>
      <c r="BD376" s="410"/>
      <c r="BE376" s="30"/>
      <c r="BF376" s="410"/>
      <c r="BG376" s="410"/>
      <c r="BH376" s="30"/>
      <c r="BI376" s="410"/>
      <c r="BJ376" s="410"/>
      <c r="BK376" s="30"/>
      <c r="BL376" s="31"/>
      <c r="BM376" s="31"/>
      <c r="BN376" s="31"/>
      <c r="BO376" s="31"/>
      <c r="BP376" s="31"/>
      <c r="BQ376" s="31"/>
      <c r="BR376" s="31"/>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57"/>
      <c r="DW376" s="57"/>
      <c r="DX376" s="57"/>
      <c r="DY376" s="57"/>
      <c r="DZ376" s="57"/>
      <c r="EA376" s="57"/>
      <c r="EB376" s="57"/>
      <c r="EC376" s="57"/>
      <c r="ED376" s="57"/>
      <c r="EE376" s="57"/>
      <c r="EF376" s="57"/>
      <c r="EG376" s="57"/>
      <c r="EH376" s="57"/>
      <c r="EI376" s="57"/>
      <c r="EJ376" s="57"/>
      <c r="EK376" s="57"/>
      <c r="EL376" s="57"/>
      <c r="EM376" s="57"/>
      <c r="EN376" s="57"/>
      <c r="EO376" s="57"/>
      <c r="EP376" s="57"/>
      <c r="EQ376" s="57"/>
      <c r="ER376" s="57"/>
      <c r="ES376" s="57"/>
      <c r="ET376" s="57"/>
      <c r="EU376" s="57"/>
      <c r="EV376" s="57"/>
      <c r="EW376" s="57"/>
      <c r="EX376" s="57"/>
      <c r="EY376" s="57"/>
      <c r="EZ376" s="57"/>
      <c r="FA376" s="57"/>
      <c r="FB376" s="57"/>
      <c r="FC376" s="57"/>
      <c r="FD376" s="57"/>
      <c r="FE376" s="57"/>
      <c r="FF376" s="57"/>
      <c r="FG376" s="57"/>
      <c r="FH376" s="57"/>
      <c r="FI376" s="57"/>
      <c r="FJ376" s="57"/>
      <c r="FK376" s="57"/>
      <c r="FL376" s="57"/>
      <c r="FM376" s="57"/>
      <c r="FN376" s="57"/>
      <c r="FO376" s="57"/>
      <c r="FP376" s="57"/>
      <c r="FQ376" s="57"/>
      <c r="FR376" s="57"/>
      <c r="FS376" s="57"/>
      <c r="FT376" s="57"/>
      <c r="FU376" s="57"/>
      <c r="FV376" s="57"/>
      <c r="FW376" s="57"/>
      <c r="FX376" s="57"/>
      <c r="FY376" s="57"/>
      <c r="FZ376" s="57"/>
      <c r="GA376" s="57"/>
      <c r="GB376" s="57"/>
      <c r="GC376" s="57"/>
      <c r="GD376" s="57"/>
      <c r="GE376" s="57"/>
      <c r="GF376" s="57"/>
      <c r="GG376" s="57"/>
      <c r="GH376" s="57"/>
      <c r="GI376" s="57"/>
      <c r="GJ376" s="57"/>
      <c r="GK376" s="57"/>
      <c r="GL376" s="57"/>
      <c r="GM376" s="57"/>
      <c r="GN376" s="57"/>
      <c r="GO376" s="57"/>
      <c r="GP376" s="57"/>
      <c r="GQ376" s="57"/>
      <c r="GR376" s="57"/>
      <c r="GS376" s="57"/>
      <c r="GT376" s="57"/>
      <c r="GU376" s="57"/>
      <c r="GV376" s="57"/>
      <c r="GW376" s="57"/>
      <c r="GX376" s="57"/>
      <c r="GY376" s="57"/>
      <c r="GZ376" s="57"/>
      <c r="HA376" s="57"/>
      <c r="HB376" s="57"/>
      <c r="HC376" s="57"/>
      <c r="HD376" s="57"/>
      <c r="HE376" s="57"/>
      <c r="HF376" s="57"/>
      <c r="HG376" s="57"/>
      <c r="HH376" s="57"/>
      <c r="HI376" s="57"/>
    </row>
    <row r="377" spans="1:217" s="431" customFormat="1" x14ac:dyDescent="0.2">
      <c r="A377" s="432"/>
      <c r="B377" s="426"/>
      <c r="C377" s="174"/>
      <c r="D377" s="410"/>
      <c r="E377" s="410"/>
      <c r="F377" s="30"/>
      <c r="G377" s="410"/>
      <c r="H377" s="410"/>
      <c r="I377" s="30"/>
      <c r="J377" s="410"/>
      <c r="K377" s="410"/>
      <c r="L377" s="30"/>
      <c r="M377" s="410"/>
      <c r="N377" s="410"/>
      <c r="O377" s="30"/>
      <c r="P377" s="410"/>
      <c r="Q377" s="410"/>
      <c r="R377" s="30"/>
      <c r="S377" s="410"/>
      <c r="T377" s="410"/>
      <c r="U377" s="30"/>
      <c r="V377" s="410"/>
      <c r="W377" s="410"/>
      <c r="X377" s="30"/>
      <c r="Y377" s="410"/>
      <c r="Z377" s="410"/>
      <c r="AA377" s="30"/>
      <c r="AB377" s="410"/>
      <c r="AC377" s="410"/>
      <c r="AD377" s="30"/>
      <c r="AE377" s="410"/>
      <c r="AF377" s="410"/>
      <c r="AG377" s="30"/>
      <c r="AH377" s="410"/>
      <c r="AI377" s="410"/>
      <c r="AJ377" s="30"/>
      <c r="AK377" s="410"/>
      <c r="AL377" s="410"/>
      <c r="AM377" s="30"/>
      <c r="AN377" s="410"/>
      <c r="AO377" s="410"/>
      <c r="AP377" s="30"/>
      <c r="AQ377" s="410"/>
      <c r="AR377" s="410"/>
      <c r="AS377" s="30"/>
      <c r="AT377" s="410"/>
      <c r="AU377" s="410"/>
      <c r="AV377" s="30"/>
      <c r="AW377" s="410"/>
      <c r="AX377" s="410"/>
      <c r="AY377" s="30"/>
      <c r="AZ377" s="410"/>
      <c r="BA377" s="410"/>
      <c r="BB377" s="30"/>
      <c r="BC377" s="410"/>
      <c r="BD377" s="410"/>
      <c r="BE377" s="30"/>
      <c r="BF377" s="410"/>
      <c r="BG377" s="410"/>
      <c r="BH377" s="30"/>
      <c r="BI377" s="410"/>
      <c r="BJ377" s="410"/>
      <c r="BK377" s="30"/>
      <c r="BL377" s="31"/>
      <c r="BM377" s="31"/>
      <c r="BN377" s="31"/>
      <c r="BO377" s="31"/>
      <c r="BP377" s="31"/>
      <c r="BQ377" s="31"/>
      <c r="BR377" s="31"/>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c r="DZ377" s="57"/>
      <c r="EA377" s="57"/>
      <c r="EB377" s="57"/>
      <c r="EC377" s="57"/>
      <c r="ED377" s="57"/>
      <c r="EE377" s="57"/>
      <c r="EF377" s="57"/>
      <c r="EG377" s="57"/>
      <c r="EH377" s="57"/>
      <c r="EI377" s="57"/>
      <c r="EJ377" s="57"/>
      <c r="EK377" s="57"/>
      <c r="EL377" s="57"/>
      <c r="EM377" s="57"/>
      <c r="EN377" s="57"/>
      <c r="EO377" s="57"/>
      <c r="EP377" s="57"/>
      <c r="EQ377" s="57"/>
      <c r="ER377" s="57"/>
      <c r="ES377" s="57"/>
      <c r="ET377" s="57"/>
      <c r="EU377" s="57"/>
      <c r="EV377" s="57"/>
      <c r="EW377" s="57"/>
      <c r="EX377" s="57"/>
      <c r="EY377" s="57"/>
      <c r="EZ377" s="57"/>
      <c r="FA377" s="57"/>
      <c r="FB377" s="57"/>
      <c r="FC377" s="57"/>
      <c r="FD377" s="57"/>
      <c r="FE377" s="57"/>
      <c r="FF377" s="57"/>
      <c r="FG377" s="57"/>
      <c r="FH377" s="57"/>
      <c r="FI377" s="57"/>
      <c r="FJ377" s="57"/>
      <c r="FK377" s="57"/>
      <c r="FL377" s="57"/>
      <c r="FM377" s="57"/>
      <c r="FN377" s="57"/>
      <c r="FO377" s="57"/>
      <c r="FP377" s="57"/>
      <c r="FQ377" s="57"/>
      <c r="FR377" s="57"/>
      <c r="FS377" s="57"/>
      <c r="FT377" s="57"/>
      <c r="FU377" s="57"/>
      <c r="FV377" s="57"/>
      <c r="FW377" s="57"/>
      <c r="FX377" s="57"/>
      <c r="FY377" s="57"/>
      <c r="FZ377" s="57"/>
      <c r="GA377" s="57"/>
      <c r="GB377" s="57"/>
      <c r="GC377" s="57"/>
      <c r="GD377" s="57"/>
      <c r="GE377" s="57"/>
      <c r="GF377" s="57"/>
      <c r="GG377" s="57"/>
      <c r="GH377" s="57"/>
      <c r="GI377" s="57"/>
      <c r="GJ377" s="57"/>
      <c r="GK377" s="57"/>
      <c r="GL377" s="57"/>
      <c r="GM377" s="57"/>
      <c r="GN377" s="57"/>
      <c r="GO377" s="57"/>
      <c r="GP377" s="57"/>
      <c r="GQ377" s="57"/>
      <c r="GR377" s="57"/>
      <c r="GS377" s="57"/>
      <c r="GT377" s="57"/>
      <c r="GU377" s="57"/>
      <c r="GV377" s="57"/>
      <c r="GW377" s="57"/>
      <c r="GX377" s="57"/>
      <c r="GY377" s="57"/>
      <c r="GZ377" s="57"/>
      <c r="HA377" s="57"/>
      <c r="HB377" s="57"/>
      <c r="HC377" s="57"/>
      <c r="HD377" s="57"/>
      <c r="HE377" s="57"/>
      <c r="HF377" s="57"/>
      <c r="HG377" s="57"/>
      <c r="HH377" s="57"/>
      <c r="HI377" s="57"/>
    </row>
    <row r="378" spans="1:217" s="431" customFormat="1" x14ac:dyDescent="0.2">
      <c r="A378" s="432"/>
      <c r="B378" s="426"/>
      <c r="C378" s="174"/>
      <c r="D378" s="410"/>
      <c r="E378" s="410"/>
      <c r="F378" s="30"/>
      <c r="G378" s="410"/>
      <c r="H378" s="410"/>
      <c r="I378" s="30"/>
      <c r="J378" s="410"/>
      <c r="K378" s="410"/>
      <c r="L378" s="30"/>
      <c r="M378" s="410"/>
      <c r="N378" s="410"/>
      <c r="O378" s="30"/>
      <c r="P378" s="410"/>
      <c r="Q378" s="410"/>
      <c r="R378" s="30"/>
      <c r="S378" s="410"/>
      <c r="T378" s="410"/>
      <c r="U378" s="30"/>
      <c r="V378" s="410"/>
      <c r="W378" s="410"/>
      <c r="X378" s="30"/>
      <c r="Y378" s="410"/>
      <c r="Z378" s="410"/>
      <c r="AA378" s="30"/>
      <c r="AB378" s="410"/>
      <c r="AC378" s="410"/>
      <c r="AD378" s="30"/>
      <c r="AE378" s="410"/>
      <c r="AF378" s="410"/>
      <c r="AG378" s="30"/>
      <c r="AH378" s="410"/>
      <c r="AI378" s="410"/>
      <c r="AJ378" s="30"/>
      <c r="AK378" s="410"/>
      <c r="AL378" s="410"/>
      <c r="AM378" s="30"/>
      <c r="AN378" s="410"/>
      <c r="AO378" s="410"/>
      <c r="AP378" s="30"/>
      <c r="AQ378" s="410"/>
      <c r="AR378" s="410"/>
      <c r="AS378" s="30"/>
      <c r="AT378" s="410"/>
      <c r="AU378" s="410"/>
      <c r="AV378" s="30"/>
      <c r="AW378" s="410"/>
      <c r="AX378" s="410"/>
      <c r="AY378" s="30"/>
      <c r="AZ378" s="410"/>
      <c r="BA378" s="410"/>
      <c r="BB378" s="30"/>
      <c r="BC378" s="410"/>
      <c r="BD378" s="410"/>
      <c r="BE378" s="30"/>
      <c r="BF378" s="410"/>
      <c r="BG378" s="410"/>
      <c r="BH378" s="30"/>
      <c r="BI378" s="410"/>
      <c r="BJ378" s="410"/>
      <c r="BK378" s="30"/>
      <c r="BL378" s="31"/>
      <c r="BM378" s="31"/>
      <c r="BN378" s="31"/>
      <c r="BO378" s="31"/>
      <c r="BP378" s="31"/>
      <c r="BQ378" s="31"/>
      <c r="BR378" s="31"/>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c r="DZ378" s="57"/>
      <c r="EA378" s="57"/>
      <c r="EB378" s="57"/>
      <c r="EC378" s="57"/>
      <c r="ED378" s="57"/>
      <c r="EE378" s="57"/>
      <c r="EF378" s="57"/>
      <c r="EG378" s="57"/>
      <c r="EH378" s="57"/>
      <c r="EI378" s="57"/>
      <c r="EJ378" s="57"/>
      <c r="EK378" s="57"/>
      <c r="EL378" s="57"/>
      <c r="EM378" s="57"/>
      <c r="EN378" s="57"/>
      <c r="EO378" s="57"/>
      <c r="EP378" s="57"/>
      <c r="EQ378" s="57"/>
      <c r="ER378" s="57"/>
      <c r="ES378" s="57"/>
      <c r="ET378" s="57"/>
      <c r="EU378" s="57"/>
      <c r="EV378" s="57"/>
      <c r="EW378" s="57"/>
      <c r="EX378" s="57"/>
      <c r="EY378" s="57"/>
      <c r="EZ378" s="57"/>
      <c r="FA378" s="57"/>
      <c r="FB378" s="57"/>
      <c r="FC378" s="57"/>
      <c r="FD378" s="57"/>
      <c r="FE378" s="57"/>
      <c r="FF378" s="57"/>
      <c r="FG378" s="57"/>
      <c r="FH378" s="57"/>
      <c r="FI378" s="57"/>
      <c r="FJ378" s="57"/>
      <c r="FK378" s="57"/>
      <c r="FL378" s="57"/>
      <c r="FM378" s="57"/>
      <c r="FN378" s="57"/>
      <c r="FO378" s="57"/>
      <c r="FP378" s="57"/>
      <c r="FQ378" s="57"/>
      <c r="FR378" s="57"/>
      <c r="FS378" s="57"/>
      <c r="FT378" s="57"/>
      <c r="FU378" s="57"/>
      <c r="FV378" s="57"/>
      <c r="FW378" s="57"/>
      <c r="FX378" s="57"/>
      <c r="FY378" s="57"/>
      <c r="FZ378" s="57"/>
      <c r="GA378" s="57"/>
      <c r="GB378" s="57"/>
      <c r="GC378" s="57"/>
      <c r="GD378" s="57"/>
      <c r="GE378" s="57"/>
      <c r="GF378" s="57"/>
      <c r="GG378" s="57"/>
      <c r="GH378" s="57"/>
      <c r="GI378" s="57"/>
      <c r="GJ378" s="57"/>
      <c r="GK378" s="57"/>
      <c r="GL378" s="57"/>
      <c r="GM378" s="57"/>
      <c r="GN378" s="57"/>
      <c r="GO378" s="57"/>
      <c r="GP378" s="57"/>
      <c r="GQ378" s="57"/>
      <c r="GR378" s="57"/>
      <c r="GS378" s="57"/>
      <c r="GT378" s="57"/>
      <c r="GU378" s="57"/>
      <c r="GV378" s="57"/>
      <c r="GW378" s="57"/>
      <c r="GX378" s="57"/>
      <c r="GY378" s="57"/>
      <c r="GZ378" s="57"/>
      <c r="HA378" s="57"/>
      <c r="HB378" s="57"/>
      <c r="HC378" s="57"/>
      <c r="HD378" s="57"/>
      <c r="HE378" s="57"/>
      <c r="HF378" s="57"/>
      <c r="HG378" s="57"/>
      <c r="HH378" s="57"/>
      <c r="HI378" s="57"/>
    </row>
    <row r="379" spans="1:217" s="431" customFormat="1" x14ac:dyDescent="0.2">
      <c r="A379" s="432"/>
      <c r="B379" s="426"/>
      <c r="C379" s="174"/>
      <c r="D379" s="410"/>
      <c r="E379" s="410"/>
      <c r="F379" s="30"/>
      <c r="G379" s="410"/>
      <c r="H379" s="410"/>
      <c r="I379" s="30"/>
      <c r="J379" s="410"/>
      <c r="K379" s="410"/>
      <c r="L379" s="30"/>
      <c r="M379" s="410"/>
      <c r="N379" s="410"/>
      <c r="O379" s="30"/>
      <c r="P379" s="410"/>
      <c r="Q379" s="410"/>
      <c r="R379" s="30"/>
      <c r="S379" s="410"/>
      <c r="T379" s="410"/>
      <c r="U379" s="30"/>
      <c r="V379" s="410"/>
      <c r="W379" s="410"/>
      <c r="X379" s="30"/>
      <c r="Y379" s="410"/>
      <c r="Z379" s="410"/>
      <c r="AA379" s="30"/>
      <c r="AB379" s="410"/>
      <c r="AC379" s="410"/>
      <c r="AD379" s="30"/>
      <c r="AE379" s="410"/>
      <c r="AF379" s="410"/>
      <c r="AG379" s="30"/>
      <c r="AH379" s="410"/>
      <c r="AI379" s="410"/>
      <c r="AJ379" s="30"/>
      <c r="AK379" s="410"/>
      <c r="AL379" s="410"/>
      <c r="AM379" s="30"/>
      <c r="AN379" s="410"/>
      <c r="AO379" s="410"/>
      <c r="AP379" s="30"/>
      <c r="AQ379" s="410"/>
      <c r="AR379" s="410"/>
      <c r="AS379" s="30"/>
      <c r="AT379" s="410"/>
      <c r="AU379" s="410"/>
      <c r="AV379" s="30"/>
      <c r="AW379" s="410"/>
      <c r="AX379" s="410"/>
      <c r="AY379" s="30"/>
      <c r="AZ379" s="410"/>
      <c r="BA379" s="410"/>
      <c r="BB379" s="30"/>
      <c r="BC379" s="410"/>
      <c r="BD379" s="410"/>
      <c r="BE379" s="30"/>
      <c r="BF379" s="410"/>
      <c r="BG379" s="410"/>
      <c r="BH379" s="30"/>
      <c r="BI379" s="410"/>
      <c r="BJ379" s="410"/>
      <c r="BK379" s="30"/>
      <c r="BL379" s="31"/>
      <c r="BM379" s="31"/>
      <c r="BN379" s="31"/>
      <c r="BO379" s="31"/>
      <c r="BP379" s="31"/>
      <c r="BQ379" s="31"/>
      <c r="BR379" s="31"/>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57"/>
      <c r="DW379" s="57"/>
      <c r="DX379" s="57"/>
      <c r="DY379" s="57"/>
      <c r="DZ379" s="57"/>
      <c r="EA379" s="57"/>
      <c r="EB379" s="57"/>
      <c r="EC379" s="57"/>
      <c r="ED379" s="57"/>
      <c r="EE379" s="57"/>
      <c r="EF379" s="57"/>
      <c r="EG379" s="57"/>
      <c r="EH379" s="57"/>
      <c r="EI379" s="57"/>
      <c r="EJ379" s="57"/>
      <c r="EK379" s="57"/>
      <c r="EL379" s="57"/>
      <c r="EM379" s="57"/>
      <c r="EN379" s="57"/>
      <c r="EO379" s="57"/>
      <c r="EP379" s="57"/>
      <c r="EQ379" s="57"/>
      <c r="ER379" s="57"/>
      <c r="ES379" s="57"/>
      <c r="ET379" s="57"/>
      <c r="EU379" s="57"/>
      <c r="EV379" s="57"/>
      <c r="EW379" s="57"/>
      <c r="EX379" s="57"/>
      <c r="EY379" s="57"/>
      <c r="EZ379" s="57"/>
      <c r="FA379" s="57"/>
      <c r="FB379" s="57"/>
      <c r="FC379" s="57"/>
      <c r="FD379" s="57"/>
      <c r="FE379" s="57"/>
      <c r="FF379" s="57"/>
      <c r="FG379" s="57"/>
      <c r="FH379" s="57"/>
      <c r="FI379" s="57"/>
      <c r="FJ379" s="57"/>
      <c r="FK379" s="57"/>
      <c r="FL379" s="57"/>
      <c r="FM379" s="57"/>
      <c r="FN379" s="57"/>
      <c r="FO379" s="57"/>
      <c r="FP379" s="57"/>
      <c r="FQ379" s="57"/>
      <c r="FR379" s="57"/>
      <c r="FS379" s="57"/>
      <c r="FT379" s="57"/>
      <c r="FU379" s="57"/>
      <c r="FV379" s="57"/>
      <c r="FW379" s="57"/>
      <c r="FX379" s="57"/>
      <c r="FY379" s="57"/>
      <c r="FZ379" s="57"/>
      <c r="GA379" s="57"/>
      <c r="GB379" s="57"/>
      <c r="GC379" s="57"/>
      <c r="GD379" s="57"/>
      <c r="GE379" s="57"/>
      <c r="GF379" s="57"/>
      <c r="GG379" s="57"/>
      <c r="GH379" s="57"/>
      <c r="GI379" s="57"/>
      <c r="GJ379" s="57"/>
      <c r="GK379" s="57"/>
      <c r="GL379" s="57"/>
      <c r="GM379" s="57"/>
      <c r="GN379" s="57"/>
      <c r="GO379" s="57"/>
      <c r="GP379" s="57"/>
      <c r="GQ379" s="57"/>
      <c r="GR379" s="57"/>
      <c r="GS379" s="57"/>
      <c r="GT379" s="57"/>
      <c r="GU379" s="57"/>
      <c r="GV379" s="57"/>
      <c r="GW379" s="57"/>
      <c r="GX379" s="57"/>
      <c r="GY379" s="57"/>
      <c r="GZ379" s="57"/>
      <c r="HA379" s="57"/>
      <c r="HB379" s="57"/>
      <c r="HC379" s="57"/>
      <c r="HD379" s="57"/>
      <c r="HE379" s="57"/>
      <c r="HF379" s="57"/>
      <c r="HG379" s="57"/>
      <c r="HH379" s="57"/>
      <c r="HI379" s="57"/>
    </row>
    <row r="380" spans="1:217" s="431" customFormat="1" x14ac:dyDescent="0.2">
      <c r="A380" s="432"/>
      <c r="B380" s="426"/>
      <c r="C380" s="174"/>
      <c r="D380" s="410"/>
      <c r="E380" s="410"/>
      <c r="F380" s="30"/>
      <c r="G380" s="410"/>
      <c r="H380" s="410"/>
      <c r="I380" s="30"/>
      <c r="J380" s="410"/>
      <c r="K380" s="410"/>
      <c r="L380" s="30"/>
      <c r="M380" s="410"/>
      <c r="N380" s="410"/>
      <c r="O380" s="30"/>
      <c r="P380" s="410"/>
      <c r="Q380" s="410"/>
      <c r="R380" s="30"/>
      <c r="S380" s="410"/>
      <c r="T380" s="410"/>
      <c r="U380" s="30"/>
      <c r="V380" s="410"/>
      <c r="W380" s="410"/>
      <c r="X380" s="30"/>
      <c r="Y380" s="410"/>
      <c r="Z380" s="410"/>
      <c r="AA380" s="30"/>
      <c r="AB380" s="410"/>
      <c r="AC380" s="410"/>
      <c r="AD380" s="30"/>
      <c r="AE380" s="410"/>
      <c r="AF380" s="410"/>
      <c r="AG380" s="30"/>
      <c r="AH380" s="410"/>
      <c r="AI380" s="410"/>
      <c r="AJ380" s="30"/>
      <c r="AK380" s="410"/>
      <c r="AL380" s="410"/>
      <c r="AM380" s="30"/>
      <c r="AN380" s="410"/>
      <c r="AO380" s="410"/>
      <c r="AP380" s="30"/>
      <c r="AQ380" s="410"/>
      <c r="AR380" s="410"/>
      <c r="AS380" s="30"/>
      <c r="AT380" s="410"/>
      <c r="AU380" s="410"/>
      <c r="AV380" s="30"/>
      <c r="AW380" s="410"/>
      <c r="AX380" s="410"/>
      <c r="AY380" s="30"/>
      <c r="AZ380" s="410"/>
      <c r="BA380" s="410"/>
      <c r="BB380" s="30"/>
      <c r="BC380" s="410"/>
      <c r="BD380" s="410"/>
      <c r="BE380" s="30"/>
      <c r="BF380" s="410"/>
      <c r="BG380" s="410"/>
      <c r="BH380" s="30"/>
      <c r="BI380" s="410"/>
      <c r="BJ380" s="410"/>
      <c r="BK380" s="30"/>
      <c r="BL380" s="31"/>
      <c r="BM380" s="31"/>
      <c r="BN380" s="31"/>
      <c r="BO380" s="31"/>
      <c r="BP380" s="31"/>
      <c r="BQ380" s="31"/>
      <c r="BR380" s="31"/>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57"/>
      <c r="DW380" s="57"/>
      <c r="DX380" s="57"/>
      <c r="DY380" s="57"/>
      <c r="DZ380" s="57"/>
      <c r="EA380" s="57"/>
      <c r="EB380" s="57"/>
      <c r="EC380" s="57"/>
      <c r="ED380" s="57"/>
      <c r="EE380" s="57"/>
      <c r="EF380" s="57"/>
      <c r="EG380" s="57"/>
      <c r="EH380" s="57"/>
      <c r="EI380" s="57"/>
      <c r="EJ380" s="57"/>
      <c r="EK380" s="57"/>
      <c r="EL380" s="57"/>
      <c r="EM380" s="57"/>
      <c r="EN380" s="57"/>
      <c r="EO380" s="57"/>
      <c r="EP380" s="57"/>
      <c r="EQ380" s="57"/>
      <c r="ER380" s="57"/>
      <c r="ES380" s="57"/>
      <c r="ET380" s="57"/>
      <c r="EU380" s="57"/>
      <c r="EV380" s="57"/>
      <c r="EW380" s="57"/>
      <c r="EX380" s="57"/>
      <c r="EY380" s="57"/>
      <c r="EZ380" s="57"/>
      <c r="FA380" s="57"/>
      <c r="FB380" s="57"/>
      <c r="FC380" s="57"/>
      <c r="FD380" s="57"/>
      <c r="FE380" s="57"/>
      <c r="FF380" s="57"/>
      <c r="FG380" s="57"/>
      <c r="FH380" s="57"/>
      <c r="FI380" s="57"/>
      <c r="FJ380" s="57"/>
      <c r="FK380" s="57"/>
      <c r="FL380" s="57"/>
      <c r="FM380" s="57"/>
      <c r="FN380" s="57"/>
      <c r="FO380" s="57"/>
      <c r="FP380" s="57"/>
      <c r="FQ380" s="57"/>
      <c r="FR380" s="57"/>
      <c r="FS380" s="57"/>
      <c r="FT380" s="57"/>
      <c r="FU380" s="57"/>
      <c r="FV380" s="57"/>
      <c r="FW380" s="57"/>
      <c r="FX380" s="57"/>
      <c r="FY380" s="57"/>
      <c r="FZ380" s="57"/>
      <c r="GA380" s="57"/>
      <c r="GB380" s="57"/>
      <c r="GC380" s="57"/>
      <c r="GD380" s="57"/>
      <c r="GE380" s="57"/>
      <c r="GF380" s="57"/>
      <c r="GG380" s="57"/>
      <c r="GH380" s="57"/>
      <c r="GI380" s="57"/>
      <c r="GJ380" s="57"/>
      <c r="GK380" s="57"/>
      <c r="GL380" s="57"/>
      <c r="GM380" s="57"/>
      <c r="GN380" s="57"/>
      <c r="GO380" s="57"/>
      <c r="GP380" s="57"/>
      <c r="GQ380" s="57"/>
      <c r="GR380" s="57"/>
      <c r="GS380" s="57"/>
      <c r="GT380" s="57"/>
      <c r="GU380" s="57"/>
      <c r="GV380" s="57"/>
      <c r="GW380" s="57"/>
      <c r="GX380" s="57"/>
      <c r="GY380" s="57"/>
      <c r="GZ380" s="57"/>
      <c r="HA380" s="57"/>
      <c r="HB380" s="57"/>
      <c r="HC380" s="57"/>
      <c r="HD380" s="57"/>
      <c r="HE380" s="57"/>
      <c r="HF380" s="57"/>
      <c r="HG380" s="57"/>
      <c r="HH380" s="57"/>
      <c r="HI380" s="57"/>
    </row>
    <row r="381" spans="1:217" s="431" customFormat="1" x14ac:dyDescent="0.2">
      <c r="A381" s="432"/>
      <c r="B381" s="426"/>
      <c r="C381" s="174"/>
      <c r="D381" s="410"/>
      <c r="E381" s="410"/>
      <c r="F381" s="30"/>
      <c r="G381" s="410"/>
      <c r="H381" s="410"/>
      <c r="I381" s="30"/>
      <c r="J381" s="410"/>
      <c r="K381" s="410"/>
      <c r="L381" s="30"/>
      <c r="M381" s="410"/>
      <c r="N381" s="410"/>
      <c r="O381" s="30"/>
      <c r="P381" s="410"/>
      <c r="Q381" s="410"/>
      <c r="R381" s="30"/>
      <c r="S381" s="410"/>
      <c r="T381" s="410"/>
      <c r="U381" s="30"/>
      <c r="V381" s="410"/>
      <c r="W381" s="410"/>
      <c r="X381" s="30"/>
      <c r="Y381" s="410"/>
      <c r="Z381" s="410"/>
      <c r="AA381" s="30"/>
      <c r="AB381" s="410"/>
      <c r="AC381" s="410"/>
      <c r="AD381" s="30"/>
      <c r="AE381" s="410"/>
      <c r="AF381" s="410"/>
      <c r="AG381" s="30"/>
      <c r="AH381" s="410"/>
      <c r="AI381" s="410"/>
      <c r="AJ381" s="30"/>
      <c r="AK381" s="410"/>
      <c r="AL381" s="410"/>
      <c r="AM381" s="30"/>
      <c r="AN381" s="410"/>
      <c r="AO381" s="410"/>
      <c r="AP381" s="30"/>
      <c r="AQ381" s="410"/>
      <c r="AR381" s="410"/>
      <c r="AS381" s="30"/>
      <c r="AT381" s="410"/>
      <c r="AU381" s="410"/>
      <c r="AV381" s="30"/>
      <c r="AW381" s="410"/>
      <c r="AX381" s="410"/>
      <c r="AY381" s="30"/>
      <c r="AZ381" s="410"/>
      <c r="BA381" s="410"/>
      <c r="BB381" s="30"/>
      <c r="BC381" s="410"/>
      <c r="BD381" s="410"/>
      <c r="BE381" s="30"/>
      <c r="BF381" s="410"/>
      <c r="BG381" s="410"/>
      <c r="BH381" s="30"/>
      <c r="BI381" s="410"/>
      <c r="BJ381" s="410"/>
      <c r="BK381" s="30"/>
      <c r="BL381" s="31"/>
      <c r="BM381" s="31"/>
      <c r="BN381" s="31"/>
      <c r="BO381" s="31"/>
      <c r="BP381" s="31"/>
      <c r="BQ381" s="31"/>
      <c r="BR381" s="31"/>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57"/>
      <c r="DW381" s="57"/>
      <c r="DX381" s="57"/>
      <c r="DY381" s="57"/>
      <c r="DZ381" s="57"/>
      <c r="EA381" s="57"/>
      <c r="EB381" s="57"/>
      <c r="EC381" s="57"/>
      <c r="ED381" s="57"/>
      <c r="EE381" s="57"/>
      <c r="EF381" s="57"/>
      <c r="EG381" s="57"/>
      <c r="EH381" s="57"/>
      <c r="EI381" s="57"/>
      <c r="EJ381" s="57"/>
      <c r="EK381" s="57"/>
      <c r="EL381" s="57"/>
      <c r="EM381" s="57"/>
      <c r="EN381" s="57"/>
      <c r="EO381" s="57"/>
      <c r="EP381" s="57"/>
      <c r="EQ381" s="57"/>
      <c r="ER381" s="57"/>
      <c r="ES381" s="57"/>
      <c r="ET381" s="57"/>
      <c r="EU381" s="57"/>
      <c r="EV381" s="57"/>
      <c r="EW381" s="57"/>
      <c r="EX381" s="57"/>
      <c r="EY381" s="57"/>
      <c r="EZ381" s="57"/>
      <c r="FA381" s="57"/>
      <c r="FB381" s="57"/>
      <c r="FC381" s="57"/>
      <c r="FD381" s="57"/>
      <c r="FE381" s="57"/>
      <c r="FF381" s="57"/>
      <c r="FG381" s="57"/>
      <c r="FH381" s="57"/>
      <c r="FI381" s="57"/>
      <c r="FJ381" s="57"/>
      <c r="FK381" s="57"/>
      <c r="FL381" s="57"/>
      <c r="FM381" s="57"/>
      <c r="FN381" s="57"/>
      <c r="FO381" s="57"/>
      <c r="FP381" s="57"/>
      <c r="FQ381" s="57"/>
      <c r="FR381" s="57"/>
      <c r="FS381" s="57"/>
      <c r="FT381" s="57"/>
      <c r="FU381" s="57"/>
      <c r="FV381" s="57"/>
      <c r="FW381" s="57"/>
      <c r="FX381" s="57"/>
      <c r="FY381" s="57"/>
      <c r="FZ381" s="57"/>
      <c r="GA381" s="57"/>
      <c r="GB381" s="57"/>
      <c r="GC381" s="57"/>
      <c r="GD381" s="57"/>
      <c r="GE381" s="57"/>
      <c r="GF381" s="57"/>
      <c r="GG381" s="57"/>
      <c r="GH381" s="57"/>
      <c r="GI381" s="57"/>
      <c r="GJ381" s="57"/>
      <c r="GK381" s="57"/>
      <c r="GL381" s="57"/>
      <c r="GM381" s="57"/>
      <c r="GN381" s="57"/>
      <c r="GO381" s="57"/>
      <c r="GP381" s="57"/>
      <c r="GQ381" s="57"/>
      <c r="GR381" s="57"/>
      <c r="GS381" s="57"/>
      <c r="GT381" s="57"/>
      <c r="GU381" s="57"/>
      <c r="GV381" s="57"/>
      <c r="GW381" s="57"/>
      <c r="GX381" s="57"/>
      <c r="GY381" s="57"/>
      <c r="GZ381" s="57"/>
      <c r="HA381" s="57"/>
      <c r="HB381" s="57"/>
      <c r="HC381" s="57"/>
      <c r="HD381" s="57"/>
      <c r="HE381" s="57"/>
      <c r="HF381" s="57"/>
      <c r="HG381" s="57"/>
      <c r="HH381" s="57"/>
      <c r="HI381" s="57"/>
    </row>
    <row r="382" spans="1:217" s="431" customFormat="1" x14ac:dyDescent="0.2">
      <c r="A382" s="432"/>
      <c r="B382" s="426"/>
      <c r="C382" s="174"/>
      <c r="D382" s="410"/>
      <c r="E382" s="410"/>
      <c r="F382" s="30"/>
      <c r="G382" s="410"/>
      <c r="H382" s="410"/>
      <c r="I382" s="30"/>
      <c r="J382" s="410"/>
      <c r="K382" s="410"/>
      <c r="L382" s="30"/>
      <c r="M382" s="410"/>
      <c r="N382" s="410"/>
      <c r="O382" s="30"/>
      <c r="P382" s="410"/>
      <c r="Q382" s="410"/>
      <c r="R382" s="30"/>
      <c r="S382" s="410"/>
      <c r="T382" s="410"/>
      <c r="U382" s="30"/>
      <c r="V382" s="410"/>
      <c r="W382" s="410"/>
      <c r="X382" s="30"/>
      <c r="Y382" s="410"/>
      <c r="Z382" s="410"/>
      <c r="AA382" s="30"/>
      <c r="AB382" s="410"/>
      <c r="AC382" s="410"/>
      <c r="AD382" s="30"/>
      <c r="AE382" s="410"/>
      <c r="AF382" s="410"/>
      <c r="AG382" s="30"/>
      <c r="AH382" s="410"/>
      <c r="AI382" s="410"/>
      <c r="AJ382" s="30"/>
      <c r="AK382" s="410"/>
      <c r="AL382" s="410"/>
      <c r="AM382" s="30"/>
      <c r="AN382" s="410"/>
      <c r="AO382" s="410"/>
      <c r="AP382" s="30"/>
      <c r="AQ382" s="410"/>
      <c r="AR382" s="410"/>
      <c r="AS382" s="30"/>
      <c r="AT382" s="410"/>
      <c r="AU382" s="410"/>
      <c r="AV382" s="30"/>
      <c r="AW382" s="410"/>
      <c r="AX382" s="410"/>
      <c r="AY382" s="30"/>
      <c r="AZ382" s="410"/>
      <c r="BA382" s="410"/>
      <c r="BB382" s="30"/>
      <c r="BC382" s="410"/>
      <c r="BD382" s="410"/>
      <c r="BE382" s="30"/>
      <c r="BF382" s="410"/>
      <c r="BG382" s="410"/>
      <c r="BH382" s="30"/>
      <c r="BI382" s="410"/>
      <c r="BJ382" s="410"/>
      <c r="BK382" s="30"/>
      <c r="BL382" s="31"/>
      <c r="BM382" s="31"/>
      <c r="BN382" s="31"/>
      <c r="BO382" s="31"/>
      <c r="BP382" s="31"/>
      <c r="BQ382" s="31"/>
      <c r="BR382" s="31"/>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57"/>
      <c r="DW382" s="57"/>
      <c r="DX382" s="57"/>
      <c r="DY382" s="57"/>
      <c r="DZ382" s="57"/>
      <c r="EA382" s="57"/>
      <c r="EB382" s="57"/>
      <c r="EC382" s="57"/>
      <c r="ED382" s="57"/>
      <c r="EE382" s="57"/>
      <c r="EF382" s="57"/>
      <c r="EG382" s="57"/>
      <c r="EH382" s="57"/>
      <c r="EI382" s="57"/>
      <c r="EJ382" s="57"/>
      <c r="EK382" s="57"/>
      <c r="EL382" s="57"/>
      <c r="EM382" s="57"/>
      <c r="EN382" s="57"/>
      <c r="EO382" s="57"/>
      <c r="EP382" s="57"/>
      <c r="EQ382" s="57"/>
      <c r="ER382" s="57"/>
      <c r="ES382" s="57"/>
      <c r="ET382" s="57"/>
      <c r="EU382" s="57"/>
      <c r="EV382" s="57"/>
      <c r="EW382" s="57"/>
      <c r="EX382" s="57"/>
      <c r="EY382" s="57"/>
      <c r="EZ382" s="57"/>
      <c r="FA382" s="57"/>
      <c r="FB382" s="57"/>
      <c r="FC382" s="57"/>
      <c r="FD382" s="57"/>
      <c r="FE382" s="57"/>
      <c r="FF382" s="57"/>
      <c r="FG382" s="57"/>
      <c r="FH382" s="57"/>
      <c r="FI382" s="57"/>
      <c r="FJ382" s="57"/>
      <c r="FK382" s="57"/>
      <c r="FL382" s="57"/>
      <c r="FM382" s="57"/>
      <c r="FN382" s="57"/>
      <c r="FO382" s="57"/>
      <c r="FP382" s="57"/>
      <c r="FQ382" s="57"/>
      <c r="FR382" s="57"/>
      <c r="FS382" s="57"/>
      <c r="FT382" s="57"/>
      <c r="FU382" s="57"/>
      <c r="FV382" s="57"/>
      <c r="FW382" s="57"/>
      <c r="FX382" s="57"/>
      <c r="FY382" s="57"/>
      <c r="FZ382" s="57"/>
      <c r="GA382" s="57"/>
      <c r="GB382" s="57"/>
      <c r="GC382" s="57"/>
      <c r="GD382" s="57"/>
      <c r="GE382" s="57"/>
      <c r="GF382" s="57"/>
      <c r="GG382" s="57"/>
      <c r="GH382" s="57"/>
      <c r="GI382" s="57"/>
      <c r="GJ382" s="57"/>
      <c r="GK382" s="57"/>
      <c r="GL382" s="57"/>
      <c r="GM382" s="57"/>
      <c r="GN382" s="57"/>
      <c r="GO382" s="57"/>
      <c r="GP382" s="57"/>
      <c r="GQ382" s="57"/>
      <c r="GR382" s="57"/>
      <c r="GS382" s="57"/>
      <c r="GT382" s="57"/>
      <c r="GU382" s="57"/>
      <c r="GV382" s="57"/>
      <c r="GW382" s="57"/>
      <c r="GX382" s="57"/>
      <c r="GY382" s="57"/>
      <c r="GZ382" s="57"/>
      <c r="HA382" s="57"/>
      <c r="HB382" s="57"/>
      <c r="HC382" s="57"/>
      <c r="HD382" s="57"/>
      <c r="HE382" s="57"/>
      <c r="HF382" s="57"/>
      <c r="HG382" s="57"/>
      <c r="HH382" s="57"/>
      <c r="HI382" s="57"/>
    </row>
    <row r="383" spans="1:217" s="431" customFormat="1" x14ac:dyDescent="0.2">
      <c r="A383" s="432"/>
      <c r="B383" s="426"/>
      <c r="C383" s="174"/>
      <c r="D383" s="410"/>
      <c r="E383" s="410"/>
      <c r="F383" s="30"/>
      <c r="G383" s="410"/>
      <c r="H383" s="410"/>
      <c r="I383" s="30"/>
      <c r="J383" s="410"/>
      <c r="K383" s="410"/>
      <c r="L383" s="30"/>
      <c r="M383" s="410"/>
      <c r="N383" s="410"/>
      <c r="O383" s="30"/>
      <c r="P383" s="410"/>
      <c r="Q383" s="410"/>
      <c r="R383" s="30"/>
      <c r="S383" s="410"/>
      <c r="T383" s="410"/>
      <c r="U383" s="30"/>
      <c r="V383" s="410"/>
      <c r="W383" s="410"/>
      <c r="X383" s="30"/>
      <c r="Y383" s="410"/>
      <c r="Z383" s="410"/>
      <c r="AA383" s="30"/>
      <c r="AB383" s="410"/>
      <c r="AC383" s="410"/>
      <c r="AD383" s="30"/>
      <c r="AE383" s="410"/>
      <c r="AF383" s="410"/>
      <c r="AG383" s="30"/>
      <c r="AH383" s="410"/>
      <c r="AI383" s="410"/>
      <c r="AJ383" s="30"/>
      <c r="AK383" s="410"/>
      <c r="AL383" s="410"/>
      <c r="AM383" s="30"/>
      <c r="AN383" s="410"/>
      <c r="AO383" s="410"/>
      <c r="AP383" s="30"/>
      <c r="AQ383" s="410"/>
      <c r="AR383" s="410"/>
      <c r="AS383" s="30"/>
      <c r="AT383" s="410"/>
      <c r="AU383" s="410"/>
      <c r="AV383" s="30"/>
      <c r="AW383" s="410"/>
      <c r="AX383" s="410"/>
      <c r="AY383" s="30"/>
      <c r="AZ383" s="410"/>
      <c r="BA383" s="410"/>
      <c r="BB383" s="30"/>
      <c r="BC383" s="410"/>
      <c r="BD383" s="410"/>
      <c r="BE383" s="30"/>
      <c r="BF383" s="410"/>
      <c r="BG383" s="410"/>
      <c r="BH383" s="30"/>
      <c r="BI383" s="410"/>
      <c r="BJ383" s="410"/>
      <c r="BK383" s="30"/>
      <c r="BL383" s="31"/>
      <c r="BM383" s="31"/>
      <c r="BN383" s="31"/>
      <c r="BO383" s="31"/>
      <c r="BP383" s="31"/>
      <c r="BQ383" s="31"/>
      <c r="BR383" s="31"/>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57"/>
      <c r="DW383" s="57"/>
      <c r="DX383" s="57"/>
      <c r="DY383" s="57"/>
      <c r="DZ383" s="57"/>
      <c r="EA383" s="57"/>
      <c r="EB383" s="57"/>
      <c r="EC383" s="57"/>
      <c r="ED383" s="57"/>
      <c r="EE383" s="57"/>
      <c r="EF383" s="57"/>
      <c r="EG383" s="57"/>
      <c r="EH383" s="57"/>
      <c r="EI383" s="57"/>
      <c r="EJ383" s="57"/>
      <c r="EK383" s="57"/>
      <c r="EL383" s="57"/>
      <c r="EM383" s="57"/>
      <c r="EN383" s="57"/>
      <c r="EO383" s="57"/>
      <c r="EP383" s="57"/>
      <c r="EQ383" s="57"/>
      <c r="ER383" s="57"/>
      <c r="ES383" s="57"/>
      <c r="ET383" s="57"/>
      <c r="EU383" s="57"/>
      <c r="EV383" s="57"/>
      <c r="EW383" s="57"/>
      <c r="EX383" s="57"/>
      <c r="EY383" s="57"/>
      <c r="EZ383" s="57"/>
      <c r="FA383" s="57"/>
      <c r="FB383" s="57"/>
      <c r="FC383" s="57"/>
      <c r="FD383" s="57"/>
      <c r="FE383" s="57"/>
      <c r="FF383" s="57"/>
      <c r="FG383" s="57"/>
      <c r="FH383" s="57"/>
      <c r="FI383" s="57"/>
      <c r="FJ383" s="57"/>
      <c r="FK383" s="57"/>
      <c r="FL383" s="57"/>
      <c r="FM383" s="57"/>
      <c r="FN383" s="57"/>
      <c r="FO383" s="57"/>
      <c r="FP383" s="57"/>
      <c r="FQ383" s="57"/>
      <c r="FR383" s="57"/>
      <c r="FS383" s="57"/>
      <c r="FT383" s="57"/>
      <c r="FU383" s="57"/>
      <c r="FV383" s="57"/>
      <c r="FW383" s="57"/>
      <c r="FX383" s="57"/>
      <c r="FY383" s="57"/>
      <c r="FZ383" s="57"/>
      <c r="GA383" s="57"/>
      <c r="GB383" s="57"/>
      <c r="GC383" s="57"/>
      <c r="GD383" s="57"/>
      <c r="GE383" s="57"/>
      <c r="GF383" s="57"/>
      <c r="GG383" s="57"/>
      <c r="GH383" s="57"/>
      <c r="GI383" s="57"/>
      <c r="GJ383" s="57"/>
      <c r="GK383" s="57"/>
      <c r="GL383" s="57"/>
      <c r="GM383" s="57"/>
      <c r="GN383" s="57"/>
      <c r="GO383" s="57"/>
      <c r="GP383" s="57"/>
      <c r="GQ383" s="57"/>
      <c r="GR383" s="57"/>
      <c r="GS383" s="57"/>
      <c r="GT383" s="57"/>
      <c r="GU383" s="57"/>
      <c r="GV383" s="57"/>
      <c r="GW383" s="57"/>
      <c r="GX383" s="57"/>
      <c r="GY383" s="57"/>
      <c r="GZ383" s="57"/>
      <c r="HA383" s="57"/>
      <c r="HB383" s="57"/>
      <c r="HC383" s="57"/>
      <c r="HD383" s="57"/>
      <c r="HE383" s="57"/>
      <c r="HF383" s="57"/>
      <c r="HG383" s="57"/>
      <c r="HH383" s="57"/>
      <c r="HI383" s="57"/>
    </row>
    <row r="384" spans="1:217" s="431" customFormat="1" x14ac:dyDescent="0.2">
      <c r="A384" s="432"/>
      <c r="B384" s="426"/>
      <c r="C384" s="174"/>
      <c r="D384" s="410"/>
      <c r="E384" s="410"/>
      <c r="F384" s="30"/>
      <c r="G384" s="410"/>
      <c r="H384" s="410"/>
      <c r="I384" s="30"/>
      <c r="J384" s="410"/>
      <c r="K384" s="410"/>
      <c r="L384" s="30"/>
      <c r="M384" s="410"/>
      <c r="N384" s="410"/>
      <c r="O384" s="30"/>
      <c r="P384" s="410"/>
      <c r="Q384" s="410"/>
      <c r="R384" s="30"/>
      <c r="S384" s="410"/>
      <c r="T384" s="410"/>
      <c r="U384" s="30"/>
      <c r="V384" s="410"/>
      <c r="W384" s="410"/>
      <c r="X384" s="30"/>
      <c r="Y384" s="410"/>
      <c r="Z384" s="410"/>
      <c r="AA384" s="30"/>
      <c r="AB384" s="410"/>
      <c r="AC384" s="410"/>
      <c r="AD384" s="30"/>
      <c r="AE384" s="410"/>
      <c r="AF384" s="410"/>
      <c r="AG384" s="30"/>
      <c r="AH384" s="410"/>
      <c r="AI384" s="410"/>
      <c r="AJ384" s="30"/>
      <c r="AK384" s="410"/>
      <c r="AL384" s="410"/>
      <c r="AM384" s="30"/>
      <c r="AN384" s="410"/>
      <c r="AO384" s="410"/>
      <c r="AP384" s="30"/>
      <c r="AQ384" s="410"/>
      <c r="AR384" s="410"/>
      <c r="AS384" s="30"/>
      <c r="AT384" s="410"/>
      <c r="AU384" s="410"/>
      <c r="AV384" s="30"/>
      <c r="AW384" s="410"/>
      <c r="AX384" s="410"/>
      <c r="AY384" s="30"/>
      <c r="AZ384" s="410"/>
      <c r="BA384" s="410"/>
      <c r="BB384" s="30"/>
      <c r="BC384" s="410"/>
      <c r="BD384" s="410"/>
      <c r="BE384" s="30"/>
      <c r="BF384" s="410"/>
      <c r="BG384" s="410"/>
      <c r="BH384" s="30"/>
      <c r="BI384" s="410"/>
      <c r="BJ384" s="410"/>
      <c r="BK384" s="30"/>
      <c r="BL384" s="31"/>
      <c r="BM384" s="31"/>
      <c r="BN384" s="31"/>
      <c r="BO384" s="31"/>
      <c r="BP384" s="31"/>
      <c r="BQ384" s="31"/>
      <c r="BR384" s="31"/>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57"/>
      <c r="DW384" s="57"/>
      <c r="DX384" s="57"/>
      <c r="DY384" s="57"/>
      <c r="DZ384" s="57"/>
      <c r="EA384" s="57"/>
      <c r="EB384" s="57"/>
      <c r="EC384" s="57"/>
      <c r="ED384" s="57"/>
      <c r="EE384" s="57"/>
      <c r="EF384" s="57"/>
      <c r="EG384" s="57"/>
      <c r="EH384" s="57"/>
      <c r="EI384" s="57"/>
      <c r="EJ384" s="57"/>
      <c r="EK384" s="57"/>
      <c r="EL384" s="57"/>
      <c r="EM384" s="57"/>
      <c r="EN384" s="57"/>
      <c r="EO384" s="57"/>
      <c r="EP384" s="57"/>
      <c r="EQ384" s="57"/>
      <c r="ER384" s="57"/>
      <c r="ES384" s="57"/>
      <c r="ET384" s="57"/>
      <c r="EU384" s="57"/>
      <c r="EV384" s="57"/>
      <c r="EW384" s="57"/>
      <c r="EX384" s="57"/>
      <c r="EY384" s="57"/>
      <c r="EZ384" s="57"/>
      <c r="FA384" s="57"/>
      <c r="FB384" s="57"/>
      <c r="FC384" s="57"/>
      <c r="FD384" s="57"/>
      <c r="FE384" s="57"/>
      <c r="FF384" s="57"/>
      <c r="FG384" s="57"/>
      <c r="FH384" s="57"/>
      <c r="FI384" s="57"/>
      <c r="FJ384" s="57"/>
      <c r="FK384" s="57"/>
      <c r="FL384" s="57"/>
      <c r="FM384" s="57"/>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row>
    <row r="385" spans="1:217" s="431" customFormat="1" x14ac:dyDescent="0.2">
      <c r="A385" s="432"/>
      <c r="B385" s="426"/>
      <c r="C385" s="174"/>
      <c r="D385" s="410"/>
      <c r="E385" s="410"/>
      <c r="F385" s="30"/>
      <c r="G385" s="410"/>
      <c r="H385" s="410"/>
      <c r="I385" s="30"/>
      <c r="J385" s="410"/>
      <c r="K385" s="410"/>
      <c r="L385" s="30"/>
      <c r="M385" s="410"/>
      <c r="N385" s="410"/>
      <c r="O385" s="30"/>
      <c r="P385" s="410"/>
      <c r="Q385" s="410"/>
      <c r="R385" s="30"/>
      <c r="S385" s="410"/>
      <c r="T385" s="410"/>
      <c r="U385" s="30"/>
      <c r="V385" s="410"/>
      <c r="W385" s="410"/>
      <c r="X385" s="30"/>
      <c r="Y385" s="410"/>
      <c r="Z385" s="410"/>
      <c r="AA385" s="30"/>
      <c r="AB385" s="410"/>
      <c r="AC385" s="410"/>
      <c r="AD385" s="30"/>
      <c r="AE385" s="410"/>
      <c r="AF385" s="410"/>
      <c r="AG385" s="30"/>
      <c r="AH385" s="410"/>
      <c r="AI385" s="410"/>
      <c r="AJ385" s="30"/>
      <c r="AK385" s="410"/>
      <c r="AL385" s="410"/>
      <c r="AM385" s="30"/>
      <c r="AN385" s="410"/>
      <c r="AO385" s="410"/>
      <c r="AP385" s="30"/>
      <c r="AQ385" s="410"/>
      <c r="AR385" s="410"/>
      <c r="AS385" s="30"/>
      <c r="AT385" s="410"/>
      <c r="AU385" s="410"/>
      <c r="AV385" s="30"/>
      <c r="AW385" s="410"/>
      <c r="AX385" s="410"/>
      <c r="AY385" s="30"/>
      <c r="AZ385" s="410"/>
      <c r="BA385" s="410"/>
      <c r="BB385" s="30"/>
      <c r="BC385" s="410"/>
      <c r="BD385" s="410"/>
      <c r="BE385" s="30"/>
      <c r="BF385" s="410"/>
      <c r="BG385" s="410"/>
      <c r="BH385" s="30"/>
      <c r="BI385" s="410"/>
      <c r="BJ385" s="410"/>
      <c r="BK385" s="30"/>
      <c r="BL385" s="31"/>
      <c r="BM385" s="31"/>
      <c r="BN385" s="31"/>
      <c r="BO385" s="31"/>
      <c r="BP385" s="31"/>
      <c r="BQ385" s="31"/>
      <c r="BR385" s="31"/>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57"/>
      <c r="DW385" s="57"/>
      <c r="DX385" s="57"/>
      <c r="DY385" s="57"/>
      <c r="DZ385" s="57"/>
      <c r="EA385" s="57"/>
      <c r="EB385" s="57"/>
      <c r="EC385" s="57"/>
      <c r="ED385" s="57"/>
      <c r="EE385" s="57"/>
      <c r="EF385" s="57"/>
      <c r="EG385" s="57"/>
      <c r="EH385" s="57"/>
      <c r="EI385" s="57"/>
      <c r="EJ385" s="57"/>
      <c r="EK385" s="57"/>
      <c r="EL385" s="57"/>
      <c r="EM385" s="57"/>
      <c r="EN385" s="57"/>
      <c r="EO385" s="57"/>
      <c r="EP385" s="57"/>
      <c r="EQ385" s="57"/>
      <c r="ER385" s="57"/>
      <c r="ES385" s="57"/>
      <c r="ET385" s="57"/>
      <c r="EU385" s="57"/>
      <c r="EV385" s="57"/>
      <c r="EW385" s="57"/>
      <c r="EX385" s="57"/>
      <c r="EY385" s="57"/>
      <c r="EZ385" s="57"/>
      <c r="FA385" s="57"/>
      <c r="FB385" s="57"/>
      <c r="FC385" s="57"/>
      <c r="FD385" s="57"/>
      <c r="FE385" s="57"/>
      <c r="FF385" s="57"/>
      <c r="FG385" s="57"/>
      <c r="FH385" s="57"/>
      <c r="FI385" s="57"/>
      <c r="FJ385" s="57"/>
      <c r="FK385" s="57"/>
      <c r="FL385" s="57"/>
      <c r="FM385" s="57"/>
      <c r="FN385" s="57"/>
      <c r="FO385" s="57"/>
      <c r="FP385" s="57"/>
      <c r="FQ385" s="57"/>
      <c r="FR385" s="57"/>
      <c r="FS385" s="57"/>
      <c r="FT385" s="57"/>
      <c r="FU385" s="57"/>
      <c r="FV385" s="57"/>
      <c r="FW385" s="57"/>
      <c r="FX385" s="57"/>
      <c r="FY385" s="57"/>
      <c r="FZ385" s="57"/>
      <c r="GA385" s="57"/>
      <c r="GB385" s="57"/>
      <c r="GC385" s="57"/>
      <c r="GD385" s="57"/>
      <c r="GE385" s="57"/>
      <c r="GF385" s="57"/>
      <c r="GG385" s="57"/>
      <c r="GH385" s="57"/>
      <c r="GI385" s="57"/>
      <c r="GJ385" s="57"/>
      <c r="GK385" s="57"/>
      <c r="GL385" s="57"/>
      <c r="GM385" s="57"/>
      <c r="GN385" s="57"/>
      <c r="GO385" s="57"/>
      <c r="GP385" s="57"/>
      <c r="GQ385" s="57"/>
      <c r="GR385" s="57"/>
      <c r="GS385" s="57"/>
      <c r="GT385" s="57"/>
      <c r="GU385" s="57"/>
      <c r="GV385" s="57"/>
      <c r="GW385" s="57"/>
      <c r="GX385" s="57"/>
      <c r="GY385" s="57"/>
      <c r="GZ385" s="57"/>
      <c r="HA385" s="57"/>
      <c r="HB385" s="57"/>
      <c r="HC385" s="57"/>
      <c r="HD385" s="57"/>
      <c r="HE385" s="57"/>
      <c r="HF385" s="57"/>
      <c r="HG385" s="57"/>
      <c r="HH385" s="57"/>
      <c r="HI385" s="57"/>
    </row>
    <row r="386" spans="1:217" s="431" customFormat="1" x14ac:dyDescent="0.2">
      <c r="A386" s="432"/>
      <c r="B386" s="426"/>
      <c r="C386" s="174"/>
      <c r="D386" s="410"/>
      <c r="E386" s="410"/>
      <c r="F386" s="30"/>
      <c r="G386" s="410"/>
      <c r="H386" s="410"/>
      <c r="I386" s="30"/>
      <c r="J386" s="410"/>
      <c r="K386" s="410"/>
      <c r="L386" s="30"/>
      <c r="M386" s="410"/>
      <c r="N386" s="410"/>
      <c r="O386" s="30"/>
      <c r="P386" s="410"/>
      <c r="Q386" s="410"/>
      <c r="R386" s="30"/>
      <c r="S386" s="410"/>
      <c r="T386" s="410"/>
      <c r="U386" s="30"/>
      <c r="V386" s="410"/>
      <c r="W386" s="410"/>
      <c r="X386" s="30"/>
      <c r="Y386" s="410"/>
      <c r="Z386" s="410"/>
      <c r="AA386" s="30"/>
      <c r="AB386" s="410"/>
      <c r="AC386" s="410"/>
      <c r="AD386" s="30"/>
      <c r="AE386" s="410"/>
      <c r="AF386" s="410"/>
      <c r="AG386" s="30"/>
      <c r="AH386" s="410"/>
      <c r="AI386" s="410"/>
      <c r="AJ386" s="30"/>
      <c r="AK386" s="410"/>
      <c r="AL386" s="410"/>
      <c r="AM386" s="30"/>
      <c r="AN386" s="410"/>
      <c r="AO386" s="410"/>
      <c r="AP386" s="30"/>
      <c r="AQ386" s="410"/>
      <c r="AR386" s="410"/>
      <c r="AS386" s="30"/>
      <c r="AT386" s="410"/>
      <c r="AU386" s="410"/>
      <c r="AV386" s="30"/>
      <c r="AW386" s="410"/>
      <c r="AX386" s="410"/>
      <c r="AY386" s="30"/>
      <c r="AZ386" s="410"/>
      <c r="BA386" s="410"/>
      <c r="BB386" s="30"/>
      <c r="BC386" s="410"/>
      <c r="BD386" s="410"/>
      <c r="BE386" s="30"/>
      <c r="BF386" s="410"/>
      <c r="BG386" s="410"/>
      <c r="BH386" s="30"/>
      <c r="BI386" s="410"/>
      <c r="BJ386" s="410"/>
      <c r="BK386" s="30"/>
      <c r="BL386" s="31"/>
      <c r="BM386" s="31"/>
      <c r="BN386" s="31"/>
      <c r="BO386" s="31"/>
      <c r="BP386" s="31"/>
      <c r="BQ386" s="31"/>
      <c r="BR386" s="31"/>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57"/>
      <c r="DW386" s="57"/>
      <c r="DX386" s="57"/>
      <c r="DY386" s="57"/>
      <c r="DZ386" s="57"/>
      <c r="EA386" s="57"/>
      <c r="EB386" s="57"/>
      <c r="EC386" s="57"/>
      <c r="ED386" s="57"/>
      <c r="EE386" s="57"/>
      <c r="EF386" s="57"/>
      <c r="EG386" s="57"/>
      <c r="EH386" s="57"/>
      <c r="EI386" s="57"/>
      <c r="EJ386" s="57"/>
      <c r="EK386" s="57"/>
      <c r="EL386" s="57"/>
      <c r="EM386" s="57"/>
      <c r="EN386" s="57"/>
      <c r="EO386" s="57"/>
      <c r="EP386" s="57"/>
      <c r="EQ386" s="57"/>
      <c r="ER386" s="57"/>
      <c r="ES386" s="57"/>
      <c r="ET386" s="57"/>
      <c r="EU386" s="57"/>
      <c r="EV386" s="57"/>
      <c r="EW386" s="57"/>
      <c r="EX386" s="57"/>
      <c r="EY386" s="57"/>
      <c r="EZ386" s="57"/>
      <c r="FA386" s="57"/>
      <c r="FB386" s="57"/>
      <c r="FC386" s="57"/>
      <c r="FD386" s="57"/>
      <c r="FE386" s="57"/>
      <c r="FF386" s="57"/>
      <c r="FG386" s="57"/>
      <c r="FH386" s="57"/>
      <c r="FI386" s="57"/>
      <c r="FJ386" s="57"/>
      <c r="FK386" s="57"/>
      <c r="FL386" s="57"/>
      <c r="FM386" s="57"/>
      <c r="FN386" s="57"/>
      <c r="FO386" s="57"/>
      <c r="FP386" s="57"/>
      <c r="FQ386" s="57"/>
      <c r="FR386" s="57"/>
      <c r="FS386" s="57"/>
      <c r="FT386" s="57"/>
      <c r="FU386" s="57"/>
      <c r="FV386" s="57"/>
      <c r="FW386" s="57"/>
      <c r="FX386" s="57"/>
      <c r="FY386" s="57"/>
      <c r="FZ386" s="57"/>
      <c r="GA386" s="57"/>
      <c r="GB386" s="57"/>
      <c r="GC386" s="57"/>
      <c r="GD386" s="57"/>
      <c r="GE386" s="57"/>
      <c r="GF386" s="57"/>
      <c r="GG386" s="57"/>
      <c r="GH386" s="57"/>
      <c r="GI386" s="57"/>
      <c r="GJ386" s="57"/>
      <c r="GK386" s="57"/>
      <c r="GL386" s="57"/>
      <c r="GM386" s="57"/>
      <c r="GN386" s="57"/>
      <c r="GO386" s="57"/>
      <c r="GP386" s="57"/>
      <c r="GQ386" s="57"/>
      <c r="GR386" s="57"/>
      <c r="GS386" s="57"/>
      <c r="GT386" s="57"/>
      <c r="GU386" s="57"/>
      <c r="GV386" s="57"/>
      <c r="GW386" s="57"/>
      <c r="GX386" s="57"/>
      <c r="GY386" s="57"/>
      <c r="GZ386" s="57"/>
      <c r="HA386" s="57"/>
      <c r="HB386" s="57"/>
      <c r="HC386" s="57"/>
      <c r="HD386" s="57"/>
      <c r="HE386" s="57"/>
      <c r="HF386" s="57"/>
      <c r="HG386" s="57"/>
      <c r="HH386" s="57"/>
      <c r="HI386" s="57"/>
    </row>
    <row r="387" spans="1:217" s="431" customFormat="1" x14ac:dyDescent="0.2">
      <c r="A387" s="432"/>
      <c r="B387" s="426"/>
      <c r="C387" s="174"/>
      <c r="D387" s="410"/>
      <c r="E387" s="410"/>
      <c r="F387" s="30"/>
      <c r="G387" s="410"/>
      <c r="H387" s="410"/>
      <c r="I387" s="30"/>
      <c r="J387" s="410"/>
      <c r="K387" s="410"/>
      <c r="L387" s="30"/>
      <c r="M387" s="410"/>
      <c r="N387" s="410"/>
      <c r="O387" s="30"/>
      <c r="P387" s="410"/>
      <c r="Q387" s="410"/>
      <c r="R387" s="30"/>
      <c r="S387" s="410"/>
      <c r="T387" s="410"/>
      <c r="U387" s="30"/>
      <c r="V387" s="410"/>
      <c r="W387" s="410"/>
      <c r="X387" s="30"/>
      <c r="Y387" s="410"/>
      <c r="Z387" s="410"/>
      <c r="AA387" s="30"/>
      <c r="AB387" s="410"/>
      <c r="AC387" s="410"/>
      <c r="AD387" s="30"/>
      <c r="AE387" s="410"/>
      <c r="AF387" s="410"/>
      <c r="AG387" s="30"/>
      <c r="AH387" s="410"/>
      <c r="AI387" s="410"/>
      <c r="AJ387" s="30"/>
      <c r="AK387" s="410"/>
      <c r="AL387" s="410"/>
      <c r="AM387" s="30"/>
      <c r="AN387" s="410"/>
      <c r="AO387" s="410"/>
      <c r="AP387" s="30"/>
      <c r="AQ387" s="410"/>
      <c r="AR387" s="410"/>
      <c r="AS387" s="30"/>
      <c r="AT387" s="410"/>
      <c r="AU387" s="410"/>
      <c r="AV387" s="30"/>
      <c r="AW387" s="410"/>
      <c r="AX387" s="410"/>
      <c r="AY387" s="30"/>
      <c r="AZ387" s="410"/>
      <c r="BA387" s="410"/>
      <c r="BB387" s="30"/>
      <c r="BC387" s="410"/>
      <c r="BD387" s="410"/>
      <c r="BE387" s="30"/>
      <c r="BF387" s="410"/>
      <c r="BG387" s="410"/>
      <c r="BH387" s="30"/>
      <c r="BI387" s="410"/>
      <c r="BJ387" s="410"/>
      <c r="BK387" s="30"/>
      <c r="BL387" s="31"/>
      <c r="BM387" s="31"/>
      <c r="BN387" s="31"/>
      <c r="BO387" s="31"/>
      <c r="BP387" s="31"/>
      <c r="BQ387" s="31"/>
      <c r="BR387" s="31"/>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57"/>
      <c r="DW387" s="57"/>
      <c r="DX387" s="57"/>
      <c r="DY387" s="57"/>
      <c r="DZ387" s="57"/>
      <c r="EA387" s="57"/>
      <c r="EB387" s="57"/>
      <c r="EC387" s="57"/>
      <c r="ED387" s="57"/>
      <c r="EE387" s="57"/>
      <c r="EF387" s="57"/>
      <c r="EG387" s="57"/>
      <c r="EH387" s="57"/>
      <c r="EI387" s="57"/>
      <c r="EJ387" s="57"/>
      <c r="EK387" s="57"/>
      <c r="EL387" s="57"/>
      <c r="EM387" s="57"/>
      <c r="EN387" s="57"/>
      <c r="EO387" s="57"/>
      <c r="EP387" s="57"/>
      <c r="EQ387" s="57"/>
      <c r="ER387" s="57"/>
      <c r="ES387" s="57"/>
      <c r="ET387" s="57"/>
      <c r="EU387" s="57"/>
      <c r="EV387" s="57"/>
      <c r="EW387" s="57"/>
      <c r="EX387" s="57"/>
      <c r="EY387" s="57"/>
      <c r="EZ387" s="57"/>
      <c r="FA387" s="57"/>
      <c r="FB387" s="57"/>
      <c r="FC387" s="57"/>
      <c r="FD387" s="57"/>
      <c r="FE387" s="57"/>
      <c r="FF387" s="57"/>
      <c r="FG387" s="57"/>
      <c r="FH387" s="57"/>
      <c r="FI387" s="57"/>
      <c r="FJ387" s="57"/>
      <c r="FK387" s="57"/>
      <c r="FL387" s="57"/>
      <c r="FM387" s="57"/>
      <c r="FN387" s="57"/>
      <c r="FO387" s="57"/>
      <c r="FP387" s="57"/>
      <c r="FQ387" s="57"/>
      <c r="FR387" s="57"/>
      <c r="FS387" s="57"/>
      <c r="FT387" s="57"/>
      <c r="FU387" s="57"/>
      <c r="FV387" s="57"/>
      <c r="FW387" s="57"/>
      <c r="FX387" s="57"/>
      <c r="FY387" s="57"/>
      <c r="FZ387" s="57"/>
      <c r="GA387" s="57"/>
      <c r="GB387" s="57"/>
      <c r="GC387" s="57"/>
      <c r="GD387" s="57"/>
      <c r="GE387" s="57"/>
      <c r="GF387" s="57"/>
      <c r="GG387" s="57"/>
      <c r="GH387" s="57"/>
      <c r="GI387" s="57"/>
      <c r="GJ387" s="57"/>
      <c r="GK387" s="57"/>
      <c r="GL387" s="57"/>
      <c r="GM387" s="57"/>
      <c r="GN387" s="57"/>
      <c r="GO387" s="57"/>
      <c r="GP387" s="57"/>
      <c r="GQ387" s="57"/>
      <c r="GR387" s="57"/>
      <c r="GS387" s="57"/>
      <c r="GT387" s="57"/>
      <c r="GU387" s="57"/>
      <c r="GV387" s="57"/>
      <c r="GW387" s="57"/>
      <c r="GX387" s="57"/>
      <c r="GY387" s="57"/>
      <c r="GZ387" s="57"/>
      <c r="HA387" s="57"/>
      <c r="HB387" s="57"/>
      <c r="HC387" s="57"/>
      <c r="HD387" s="57"/>
      <c r="HE387" s="57"/>
      <c r="HF387" s="57"/>
      <c r="HG387" s="57"/>
      <c r="HH387" s="57"/>
      <c r="HI387" s="57"/>
    </row>
    <row r="388" spans="1:217" s="431" customFormat="1" x14ac:dyDescent="0.2">
      <c r="A388" s="432"/>
      <c r="B388" s="426"/>
      <c r="C388" s="174"/>
      <c r="D388" s="410"/>
      <c r="E388" s="410"/>
      <c r="F388" s="30"/>
      <c r="G388" s="410"/>
      <c r="H388" s="410"/>
      <c r="I388" s="30"/>
      <c r="J388" s="410"/>
      <c r="K388" s="410"/>
      <c r="L388" s="30"/>
      <c r="M388" s="410"/>
      <c r="N388" s="410"/>
      <c r="O388" s="30"/>
      <c r="P388" s="410"/>
      <c r="Q388" s="410"/>
      <c r="R388" s="30"/>
      <c r="S388" s="410"/>
      <c r="T388" s="410"/>
      <c r="U388" s="30"/>
      <c r="V388" s="410"/>
      <c r="W388" s="410"/>
      <c r="X388" s="30"/>
      <c r="Y388" s="410"/>
      <c r="Z388" s="410"/>
      <c r="AA388" s="30"/>
      <c r="AB388" s="410"/>
      <c r="AC388" s="410"/>
      <c r="AD388" s="30"/>
      <c r="AE388" s="410"/>
      <c r="AF388" s="410"/>
      <c r="AG388" s="30"/>
      <c r="AH388" s="410"/>
      <c r="AI388" s="410"/>
      <c r="AJ388" s="30"/>
      <c r="AK388" s="410"/>
      <c r="AL388" s="410"/>
      <c r="AM388" s="30"/>
      <c r="AN388" s="410"/>
      <c r="AO388" s="410"/>
      <c r="AP388" s="30"/>
      <c r="AQ388" s="410"/>
      <c r="AR388" s="410"/>
      <c r="AS388" s="30"/>
      <c r="AT388" s="410"/>
      <c r="AU388" s="410"/>
      <c r="AV388" s="30"/>
      <c r="AW388" s="410"/>
      <c r="AX388" s="410"/>
      <c r="AY388" s="30"/>
      <c r="AZ388" s="410"/>
      <c r="BA388" s="410"/>
      <c r="BB388" s="30"/>
      <c r="BC388" s="410"/>
      <c r="BD388" s="410"/>
      <c r="BE388" s="30"/>
      <c r="BF388" s="410"/>
      <c r="BG388" s="410"/>
      <c r="BH388" s="30"/>
      <c r="BI388" s="410"/>
      <c r="BJ388" s="410"/>
      <c r="BK388" s="30"/>
      <c r="BL388" s="31"/>
      <c r="BM388" s="31"/>
      <c r="BN388" s="31"/>
      <c r="BO388" s="31"/>
      <c r="BP388" s="31"/>
      <c r="BQ388" s="31"/>
      <c r="BR388" s="31"/>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57"/>
      <c r="DW388" s="57"/>
      <c r="DX388" s="57"/>
      <c r="DY388" s="57"/>
      <c r="DZ388" s="57"/>
      <c r="EA388" s="57"/>
      <c r="EB388" s="57"/>
      <c r="EC388" s="57"/>
      <c r="ED388" s="57"/>
      <c r="EE388" s="57"/>
      <c r="EF388" s="57"/>
      <c r="EG388" s="57"/>
      <c r="EH388" s="57"/>
      <c r="EI388" s="57"/>
      <c r="EJ388" s="57"/>
      <c r="EK388" s="57"/>
      <c r="EL388" s="57"/>
      <c r="EM388" s="57"/>
      <c r="EN388" s="57"/>
      <c r="EO388" s="57"/>
      <c r="EP388" s="57"/>
      <c r="EQ388" s="57"/>
      <c r="ER388" s="57"/>
      <c r="ES388" s="57"/>
      <c r="ET388" s="57"/>
      <c r="EU388" s="57"/>
      <c r="EV388" s="57"/>
      <c r="EW388" s="57"/>
      <c r="EX388" s="57"/>
      <c r="EY388" s="57"/>
      <c r="EZ388" s="57"/>
      <c r="FA388" s="57"/>
      <c r="FB388" s="57"/>
      <c r="FC388" s="57"/>
      <c r="FD388" s="57"/>
      <c r="FE388" s="57"/>
      <c r="FF388" s="57"/>
      <c r="FG388" s="57"/>
      <c r="FH388" s="57"/>
      <c r="FI388" s="57"/>
      <c r="FJ388" s="57"/>
      <c r="FK388" s="57"/>
      <c r="FL388" s="57"/>
      <c r="FM388" s="57"/>
      <c r="FN388" s="57"/>
      <c r="FO388" s="57"/>
      <c r="FP388" s="57"/>
      <c r="FQ388" s="57"/>
      <c r="FR388" s="57"/>
      <c r="FS388" s="57"/>
      <c r="FT388" s="57"/>
      <c r="FU388" s="57"/>
      <c r="FV388" s="57"/>
      <c r="FW388" s="57"/>
      <c r="FX388" s="57"/>
      <c r="FY388" s="57"/>
      <c r="FZ388" s="57"/>
      <c r="GA388" s="57"/>
      <c r="GB388" s="57"/>
      <c r="GC388" s="57"/>
      <c r="GD388" s="57"/>
      <c r="GE388" s="57"/>
      <c r="GF388" s="57"/>
      <c r="GG388" s="57"/>
      <c r="GH388" s="57"/>
      <c r="GI388" s="57"/>
      <c r="GJ388" s="57"/>
      <c r="GK388" s="57"/>
      <c r="GL388" s="57"/>
      <c r="GM388" s="57"/>
      <c r="GN388" s="57"/>
      <c r="GO388" s="57"/>
      <c r="GP388" s="57"/>
      <c r="GQ388" s="57"/>
      <c r="GR388" s="57"/>
      <c r="GS388" s="57"/>
      <c r="GT388" s="57"/>
      <c r="GU388" s="57"/>
      <c r="GV388" s="57"/>
      <c r="GW388" s="57"/>
      <c r="GX388" s="57"/>
      <c r="GY388" s="57"/>
      <c r="GZ388" s="57"/>
      <c r="HA388" s="57"/>
      <c r="HB388" s="57"/>
      <c r="HC388" s="57"/>
      <c r="HD388" s="57"/>
      <c r="HE388" s="57"/>
      <c r="HF388" s="57"/>
      <c r="HG388" s="57"/>
      <c r="HH388" s="57"/>
      <c r="HI388" s="57"/>
    </row>
    <row r="389" spans="1:217" s="431" customFormat="1" x14ac:dyDescent="0.2">
      <c r="A389" s="432"/>
      <c r="B389" s="426"/>
      <c r="C389" s="174"/>
      <c r="D389" s="410"/>
      <c r="E389" s="410"/>
      <c r="F389" s="30"/>
      <c r="G389" s="410"/>
      <c r="H389" s="410"/>
      <c r="I389" s="30"/>
      <c r="J389" s="410"/>
      <c r="K389" s="410"/>
      <c r="L389" s="30"/>
      <c r="M389" s="410"/>
      <c r="N389" s="410"/>
      <c r="O389" s="30"/>
      <c r="P389" s="410"/>
      <c r="Q389" s="410"/>
      <c r="R389" s="30"/>
      <c r="S389" s="410"/>
      <c r="T389" s="410"/>
      <c r="U389" s="30"/>
      <c r="V389" s="410"/>
      <c r="W389" s="410"/>
      <c r="X389" s="30"/>
      <c r="Y389" s="410"/>
      <c r="Z389" s="410"/>
      <c r="AA389" s="30"/>
      <c r="AB389" s="410"/>
      <c r="AC389" s="410"/>
      <c r="AD389" s="30"/>
      <c r="AE389" s="410"/>
      <c r="AF389" s="410"/>
      <c r="AG389" s="30"/>
      <c r="AH389" s="410"/>
      <c r="AI389" s="410"/>
      <c r="AJ389" s="30"/>
      <c r="AK389" s="410"/>
      <c r="AL389" s="410"/>
      <c r="AM389" s="30"/>
      <c r="AN389" s="410"/>
      <c r="AO389" s="410"/>
      <c r="AP389" s="30"/>
      <c r="AQ389" s="410"/>
      <c r="AR389" s="410"/>
      <c r="AS389" s="30"/>
      <c r="AT389" s="410"/>
      <c r="AU389" s="410"/>
      <c r="AV389" s="30"/>
      <c r="AW389" s="410"/>
      <c r="AX389" s="410"/>
      <c r="AY389" s="30"/>
      <c r="AZ389" s="410"/>
      <c r="BA389" s="410"/>
      <c r="BB389" s="30"/>
      <c r="BC389" s="410"/>
      <c r="BD389" s="410"/>
      <c r="BE389" s="30"/>
      <c r="BF389" s="410"/>
      <c r="BG389" s="410"/>
      <c r="BH389" s="30"/>
      <c r="BI389" s="410"/>
      <c r="BJ389" s="410"/>
      <c r="BK389" s="30"/>
      <c r="BL389" s="31"/>
      <c r="BM389" s="31"/>
      <c r="BN389" s="31"/>
      <c r="BO389" s="31"/>
      <c r="BP389" s="31"/>
      <c r="BQ389" s="31"/>
      <c r="BR389" s="31"/>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57"/>
      <c r="DW389" s="57"/>
      <c r="DX389" s="57"/>
      <c r="DY389" s="57"/>
      <c r="DZ389" s="57"/>
      <c r="EA389" s="57"/>
      <c r="EB389" s="57"/>
      <c r="EC389" s="57"/>
      <c r="ED389" s="57"/>
      <c r="EE389" s="57"/>
      <c r="EF389" s="57"/>
      <c r="EG389" s="57"/>
      <c r="EH389" s="57"/>
      <c r="EI389" s="57"/>
      <c r="EJ389" s="57"/>
      <c r="EK389" s="57"/>
      <c r="EL389" s="57"/>
      <c r="EM389" s="57"/>
      <c r="EN389" s="57"/>
      <c r="EO389" s="57"/>
      <c r="EP389" s="57"/>
      <c r="EQ389" s="57"/>
      <c r="ER389" s="57"/>
      <c r="ES389" s="57"/>
      <c r="ET389" s="57"/>
      <c r="EU389" s="57"/>
      <c r="EV389" s="57"/>
      <c r="EW389" s="57"/>
      <c r="EX389" s="57"/>
      <c r="EY389" s="57"/>
      <c r="EZ389" s="57"/>
      <c r="FA389" s="57"/>
      <c r="FB389" s="57"/>
      <c r="FC389" s="57"/>
      <c r="FD389" s="57"/>
      <c r="FE389" s="57"/>
      <c r="FF389" s="57"/>
      <c r="FG389" s="57"/>
      <c r="FH389" s="57"/>
      <c r="FI389" s="57"/>
      <c r="FJ389" s="57"/>
      <c r="FK389" s="57"/>
      <c r="FL389" s="57"/>
      <c r="FM389" s="57"/>
      <c r="FN389" s="57"/>
      <c r="FO389" s="57"/>
      <c r="FP389" s="57"/>
      <c r="FQ389" s="57"/>
      <c r="FR389" s="57"/>
      <c r="FS389" s="57"/>
      <c r="FT389" s="57"/>
      <c r="FU389" s="57"/>
      <c r="FV389" s="57"/>
      <c r="FW389" s="57"/>
      <c r="FX389" s="57"/>
      <c r="FY389" s="57"/>
      <c r="FZ389" s="57"/>
      <c r="GA389" s="57"/>
      <c r="GB389" s="57"/>
      <c r="GC389" s="57"/>
      <c r="GD389" s="57"/>
      <c r="GE389" s="57"/>
      <c r="GF389" s="57"/>
      <c r="GG389" s="57"/>
      <c r="GH389" s="57"/>
      <c r="GI389" s="57"/>
      <c r="GJ389" s="57"/>
      <c r="GK389" s="57"/>
      <c r="GL389" s="57"/>
      <c r="GM389" s="57"/>
      <c r="GN389" s="57"/>
      <c r="GO389" s="57"/>
      <c r="GP389" s="57"/>
      <c r="GQ389" s="57"/>
      <c r="GR389" s="57"/>
      <c r="GS389" s="57"/>
      <c r="GT389" s="57"/>
      <c r="GU389" s="57"/>
      <c r="GV389" s="57"/>
      <c r="GW389" s="57"/>
      <c r="GX389" s="57"/>
      <c r="GY389" s="57"/>
      <c r="GZ389" s="57"/>
      <c r="HA389" s="57"/>
      <c r="HB389" s="57"/>
      <c r="HC389" s="57"/>
      <c r="HD389" s="57"/>
      <c r="HE389" s="57"/>
      <c r="HF389" s="57"/>
      <c r="HG389" s="57"/>
      <c r="HH389" s="57"/>
      <c r="HI389" s="57"/>
    </row>
    <row r="390" spans="1:217" s="431" customFormat="1" x14ac:dyDescent="0.2">
      <c r="A390" s="432"/>
      <c r="B390" s="426"/>
      <c r="C390" s="174"/>
      <c r="D390" s="410"/>
      <c r="E390" s="410"/>
      <c r="F390" s="30"/>
      <c r="G390" s="410"/>
      <c r="H390" s="410"/>
      <c r="I390" s="30"/>
      <c r="J390" s="410"/>
      <c r="K390" s="410"/>
      <c r="L390" s="30"/>
      <c r="M390" s="410"/>
      <c r="N390" s="410"/>
      <c r="O390" s="30"/>
      <c r="P390" s="410"/>
      <c r="Q390" s="410"/>
      <c r="R390" s="30"/>
      <c r="S390" s="410"/>
      <c r="T390" s="410"/>
      <c r="U390" s="30"/>
      <c r="V390" s="410"/>
      <c r="W390" s="410"/>
      <c r="X390" s="30"/>
      <c r="Y390" s="410"/>
      <c r="Z390" s="410"/>
      <c r="AA390" s="30"/>
      <c r="AB390" s="410"/>
      <c r="AC390" s="410"/>
      <c r="AD390" s="30"/>
      <c r="AE390" s="410"/>
      <c r="AF390" s="410"/>
      <c r="AG390" s="30"/>
      <c r="AH390" s="410"/>
      <c r="AI390" s="410"/>
      <c r="AJ390" s="30"/>
      <c r="AK390" s="410"/>
      <c r="AL390" s="410"/>
      <c r="AM390" s="30"/>
      <c r="AN390" s="410"/>
      <c r="AO390" s="410"/>
      <c r="AP390" s="30"/>
      <c r="AQ390" s="410"/>
      <c r="AR390" s="410"/>
      <c r="AS390" s="30"/>
      <c r="AT390" s="410"/>
      <c r="AU390" s="410"/>
      <c r="AV390" s="30"/>
      <c r="AW390" s="410"/>
      <c r="AX390" s="410"/>
      <c r="AY390" s="30"/>
      <c r="AZ390" s="410"/>
      <c r="BA390" s="410"/>
      <c r="BB390" s="30"/>
      <c r="BC390" s="410"/>
      <c r="BD390" s="410"/>
      <c r="BE390" s="30"/>
      <c r="BF390" s="410"/>
      <c r="BG390" s="410"/>
      <c r="BH390" s="30"/>
      <c r="BI390" s="410"/>
      <c r="BJ390" s="410"/>
      <c r="BK390" s="30"/>
      <c r="BL390" s="31"/>
      <c r="BM390" s="31"/>
      <c r="BN390" s="31"/>
      <c r="BO390" s="31"/>
      <c r="BP390" s="31"/>
      <c r="BQ390" s="31"/>
      <c r="BR390" s="31"/>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57"/>
      <c r="DW390" s="57"/>
      <c r="DX390" s="57"/>
      <c r="DY390" s="57"/>
      <c r="DZ390" s="57"/>
      <c r="EA390" s="57"/>
      <c r="EB390" s="57"/>
      <c r="EC390" s="57"/>
      <c r="ED390" s="57"/>
      <c r="EE390" s="57"/>
      <c r="EF390" s="57"/>
      <c r="EG390" s="57"/>
      <c r="EH390" s="57"/>
      <c r="EI390" s="57"/>
      <c r="EJ390" s="57"/>
      <c r="EK390" s="57"/>
      <c r="EL390" s="57"/>
      <c r="EM390" s="57"/>
      <c r="EN390" s="57"/>
      <c r="EO390" s="57"/>
      <c r="EP390" s="57"/>
      <c r="EQ390" s="57"/>
      <c r="ER390" s="57"/>
      <c r="ES390" s="57"/>
      <c r="ET390" s="57"/>
      <c r="EU390" s="57"/>
      <c r="EV390" s="57"/>
      <c r="EW390" s="57"/>
      <c r="EX390" s="57"/>
      <c r="EY390" s="57"/>
      <c r="EZ390" s="57"/>
      <c r="FA390" s="57"/>
      <c r="FB390" s="57"/>
      <c r="FC390" s="57"/>
      <c r="FD390" s="57"/>
      <c r="FE390" s="57"/>
      <c r="FF390" s="57"/>
      <c r="FG390" s="57"/>
      <c r="FH390" s="57"/>
      <c r="FI390" s="57"/>
      <c r="FJ390" s="57"/>
      <c r="FK390" s="57"/>
      <c r="FL390" s="57"/>
      <c r="FM390" s="57"/>
      <c r="FN390" s="57"/>
      <c r="FO390" s="57"/>
      <c r="FP390" s="57"/>
      <c r="FQ390" s="57"/>
      <c r="FR390" s="57"/>
      <c r="FS390" s="57"/>
      <c r="FT390" s="57"/>
      <c r="FU390" s="57"/>
      <c r="FV390" s="57"/>
      <c r="FW390" s="57"/>
      <c r="FX390" s="57"/>
      <c r="FY390" s="57"/>
      <c r="FZ390" s="57"/>
      <c r="GA390" s="57"/>
      <c r="GB390" s="57"/>
      <c r="GC390" s="57"/>
      <c r="GD390" s="57"/>
      <c r="GE390" s="57"/>
      <c r="GF390" s="57"/>
      <c r="GG390" s="57"/>
      <c r="GH390" s="57"/>
      <c r="GI390" s="57"/>
      <c r="GJ390" s="57"/>
      <c r="GK390" s="57"/>
      <c r="GL390" s="57"/>
      <c r="GM390" s="57"/>
      <c r="GN390" s="57"/>
      <c r="GO390" s="57"/>
      <c r="GP390" s="57"/>
      <c r="GQ390" s="57"/>
      <c r="GR390" s="57"/>
      <c r="GS390" s="57"/>
      <c r="GT390" s="57"/>
      <c r="GU390" s="57"/>
      <c r="GV390" s="57"/>
      <c r="GW390" s="57"/>
      <c r="GX390" s="57"/>
      <c r="GY390" s="57"/>
      <c r="GZ390" s="57"/>
      <c r="HA390" s="57"/>
      <c r="HB390" s="57"/>
      <c r="HC390" s="57"/>
      <c r="HD390" s="57"/>
      <c r="HE390" s="57"/>
      <c r="HF390" s="57"/>
      <c r="HG390" s="57"/>
      <c r="HH390" s="57"/>
      <c r="HI390" s="57"/>
    </row>
    <row r="391" spans="1:217" s="431" customFormat="1" x14ac:dyDescent="0.2">
      <c r="A391" s="432"/>
      <c r="B391" s="426"/>
      <c r="C391" s="174"/>
      <c r="D391" s="410"/>
      <c r="E391" s="410"/>
      <c r="F391" s="30"/>
      <c r="G391" s="410"/>
      <c r="H391" s="410"/>
      <c r="I391" s="30"/>
      <c r="J391" s="410"/>
      <c r="K391" s="410"/>
      <c r="L391" s="30"/>
      <c r="M391" s="410"/>
      <c r="N391" s="410"/>
      <c r="O391" s="30"/>
      <c r="P391" s="410"/>
      <c r="Q391" s="410"/>
      <c r="R391" s="30"/>
      <c r="S391" s="410"/>
      <c r="T391" s="410"/>
      <c r="U391" s="30"/>
      <c r="V391" s="410"/>
      <c r="W391" s="410"/>
      <c r="X391" s="30"/>
      <c r="Y391" s="410"/>
      <c r="Z391" s="410"/>
      <c r="AA391" s="30"/>
      <c r="AB391" s="410"/>
      <c r="AC391" s="410"/>
      <c r="AD391" s="30"/>
      <c r="AE391" s="410"/>
      <c r="AF391" s="410"/>
      <c r="AG391" s="30"/>
      <c r="AH391" s="410"/>
      <c r="AI391" s="410"/>
      <c r="AJ391" s="30"/>
      <c r="AK391" s="410"/>
      <c r="AL391" s="410"/>
      <c r="AM391" s="30"/>
      <c r="AN391" s="410"/>
      <c r="AO391" s="410"/>
      <c r="AP391" s="30"/>
      <c r="AQ391" s="410"/>
      <c r="AR391" s="410"/>
      <c r="AS391" s="30"/>
      <c r="AT391" s="410"/>
      <c r="AU391" s="410"/>
      <c r="AV391" s="30"/>
      <c r="AW391" s="410"/>
      <c r="AX391" s="410"/>
      <c r="AY391" s="30"/>
      <c r="AZ391" s="410"/>
      <c r="BA391" s="410"/>
      <c r="BB391" s="30"/>
      <c r="BC391" s="410"/>
      <c r="BD391" s="410"/>
      <c r="BE391" s="30"/>
      <c r="BF391" s="410"/>
      <c r="BG391" s="410"/>
      <c r="BH391" s="30"/>
      <c r="BI391" s="410"/>
      <c r="BJ391" s="410"/>
      <c r="BK391" s="30"/>
      <c r="BL391" s="31"/>
      <c r="BM391" s="31"/>
      <c r="BN391" s="31"/>
      <c r="BO391" s="31"/>
      <c r="BP391" s="31"/>
      <c r="BQ391" s="31"/>
      <c r="BR391" s="31"/>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57"/>
      <c r="DW391" s="57"/>
      <c r="DX391" s="57"/>
      <c r="DY391" s="57"/>
      <c r="DZ391" s="57"/>
      <c r="EA391" s="57"/>
      <c r="EB391" s="57"/>
      <c r="EC391" s="57"/>
      <c r="ED391" s="57"/>
      <c r="EE391" s="57"/>
      <c r="EF391" s="57"/>
      <c r="EG391" s="57"/>
      <c r="EH391" s="57"/>
      <c r="EI391" s="57"/>
      <c r="EJ391" s="57"/>
      <c r="EK391" s="57"/>
      <c r="EL391" s="57"/>
      <c r="EM391" s="57"/>
      <c r="EN391" s="57"/>
      <c r="EO391" s="57"/>
      <c r="EP391" s="57"/>
      <c r="EQ391" s="57"/>
      <c r="ER391" s="57"/>
      <c r="ES391" s="57"/>
      <c r="ET391" s="57"/>
      <c r="EU391" s="57"/>
      <c r="EV391" s="57"/>
      <c r="EW391" s="57"/>
      <c r="EX391" s="57"/>
      <c r="EY391" s="57"/>
      <c r="EZ391" s="57"/>
      <c r="FA391" s="57"/>
      <c r="FB391" s="57"/>
      <c r="FC391" s="57"/>
      <c r="FD391" s="57"/>
      <c r="FE391" s="57"/>
      <c r="FF391" s="57"/>
      <c r="FG391" s="57"/>
      <c r="FH391" s="57"/>
      <c r="FI391" s="57"/>
      <c r="FJ391" s="57"/>
      <c r="FK391" s="57"/>
      <c r="FL391" s="57"/>
      <c r="FM391" s="57"/>
      <c r="FN391" s="57"/>
      <c r="FO391" s="57"/>
      <c r="FP391" s="57"/>
      <c r="FQ391" s="57"/>
      <c r="FR391" s="57"/>
      <c r="FS391" s="57"/>
      <c r="FT391" s="57"/>
      <c r="FU391" s="57"/>
      <c r="FV391" s="57"/>
      <c r="FW391" s="57"/>
      <c r="FX391" s="57"/>
      <c r="FY391" s="57"/>
      <c r="FZ391" s="57"/>
      <c r="GA391" s="57"/>
      <c r="GB391" s="57"/>
      <c r="GC391" s="57"/>
      <c r="GD391" s="57"/>
      <c r="GE391" s="57"/>
      <c r="GF391" s="57"/>
      <c r="GG391" s="57"/>
      <c r="GH391" s="57"/>
      <c r="GI391" s="57"/>
      <c r="GJ391" s="57"/>
      <c r="GK391" s="57"/>
      <c r="GL391" s="57"/>
      <c r="GM391" s="57"/>
      <c r="GN391" s="57"/>
      <c r="GO391" s="57"/>
      <c r="GP391" s="57"/>
      <c r="GQ391" s="57"/>
      <c r="GR391" s="57"/>
      <c r="GS391" s="57"/>
      <c r="GT391" s="57"/>
      <c r="GU391" s="57"/>
      <c r="GV391" s="57"/>
      <c r="GW391" s="57"/>
      <c r="GX391" s="57"/>
      <c r="GY391" s="57"/>
      <c r="GZ391" s="57"/>
      <c r="HA391" s="57"/>
      <c r="HB391" s="57"/>
      <c r="HC391" s="57"/>
      <c r="HD391" s="57"/>
      <c r="HE391" s="57"/>
      <c r="HF391" s="57"/>
      <c r="HG391" s="57"/>
      <c r="HH391" s="57"/>
      <c r="HI391" s="57"/>
    </row>
    <row r="392" spans="1:217" s="431" customFormat="1" x14ac:dyDescent="0.2">
      <c r="A392" s="432"/>
      <c r="B392" s="426"/>
      <c r="C392" s="174"/>
      <c r="D392" s="410"/>
      <c r="E392" s="410"/>
      <c r="F392" s="30"/>
      <c r="G392" s="410"/>
      <c r="H392" s="410"/>
      <c r="I392" s="30"/>
      <c r="J392" s="410"/>
      <c r="K392" s="410"/>
      <c r="L392" s="30"/>
      <c r="M392" s="410"/>
      <c r="N392" s="410"/>
      <c r="O392" s="30"/>
      <c r="P392" s="410"/>
      <c r="Q392" s="410"/>
      <c r="R392" s="30"/>
      <c r="S392" s="410"/>
      <c r="T392" s="410"/>
      <c r="U392" s="30"/>
      <c r="V392" s="410"/>
      <c r="W392" s="410"/>
      <c r="X392" s="30"/>
      <c r="Y392" s="410"/>
      <c r="Z392" s="410"/>
      <c r="AA392" s="30"/>
      <c r="AB392" s="410"/>
      <c r="AC392" s="410"/>
      <c r="AD392" s="30"/>
      <c r="AE392" s="410"/>
      <c r="AF392" s="410"/>
      <c r="AG392" s="30"/>
      <c r="AH392" s="410"/>
      <c r="AI392" s="410"/>
      <c r="AJ392" s="30"/>
      <c r="AK392" s="410"/>
      <c r="AL392" s="410"/>
      <c r="AM392" s="30"/>
      <c r="AN392" s="410"/>
      <c r="AO392" s="410"/>
      <c r="AP392" s="30"/>
      <c r="AQ392" s="410"/>
      <c r="AR392" s="410"/>
      <c r="AS392" s="30"/>
      <c r="AT392" s="410"/>
      <c r="AU392" s="410"/>
      <c r="AV392" s="30"/>
      <c r="AW392" s="410"/>
      <c r="AX392" s="410"/>
      <c r="AY392" s="30"/>
      <c r="AZ392" s="410"/>
      <c r="BA392" s="410"/>
      <c r="BB392" s="30"/>
      <c r="BC392" s="410"/>
      <c r="BD392" s="410"/>
      <c r="BE392" s="30"/>
      <c r="BF392" s="410"/>
      <c r="BG392" s="410"/>
      <c r="BH392" s="30"/>
      <c r="BI392" s="410"/>
      <c r="BJ392" s="410"/>
      <c r="BK392" s="30"/>
      <c r="BL392" s="31"/>
      <c r="BM392" s="31"/>
      <c r="BN392" s="31"/>
      <c r="BO392" s="31"/>
      <c r="BP392" s="31"/>
      <c r="BQ392" s="31"/>
      <c r="BR392" s="31"/>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57"/>
      <c r="DW392" s="57"/>
      <c r="DX392" s="57"/>
      <c r="DY392" s="57"/>
      <c r="DZ392" s="57"/>
      <c r="EA392" s="57"/>
      <c r="EB392" s="57"/>
      <c r="EC392" s="57"/>
      <c r="ED392" s="57"/>
      <c r="EE392" s="57"/>
      <c r="EF392" s="57"/>
      <c r="EG392" s="57"/>
      <c r="EH392" s="57"/>
      <c r="EI392" s="57"/>
      <c r="EJ392" s="57"/>
      <c r="EK392" s="57"/>
      <c r="EL392" s="57"/>
      <c r="EM392" s="57"/>
      <c r="EN392" s="57"/>
      <c r="EO392" s="57"/>
      <c r="EP392" s="57"/>
      <c r="EQ392" s="57"/>
      <c r="ER392" s="57"/>
      <c r="ES392" s="57"/>
      <c r="ET392" s="57"/>
      <c r="EU392" s="57"/>
      <c r="EV392" s="57"/>
      <c r="EW392" s="57"/>
      <c r="EX392" s="57"/>
      <c r="EY392" s="57"/>
      <c r="EZ392" s="57"/>
      <c r="FA392" s="57"/>
      <c r="FB392" s="57"/>
      <c r="FC392" s="57"/>
      <c r="FD392" s="57"/>
      <c r="FE392" s="57"/>
      <c r="FF392" s="57"/>
      <c r="FG392" s="57"/>
      <c r="FH392" s="57"/>
      <c r="FI392" s="57"/>
      <c r="FJ392" s="57"/>
      <c r="FK392" s="57"/>
      <c r="FL392" s="57"/>
      <c r="FM392" s="57"/>
      <c r="FN392" s="57"/>
      <c r="FO392" s="57"/>
      <c r="FP392" s="57"/>
      <c r="FQ392" s="57"/>
      <c r="FR392" s="57"/>
      <c r="FS392" s="57"/>
      <c r="FT392" s="57"/>
      <c r="FU392" s="57"/>
      <c r="FV392" s="57"/>
      <c r="FW392" s="57"/>
      <c r="FX392" s="57"/>
      <c r="FY392" s="57"/>
      <c r="FZ392" s="57"/>
      <c r="GA392" s="57"/>
      <c r="GB392" s="57"/>
      <c r="GC392" s="57"/>
      <c r="GD392" s="57"/>
      <c r="GE392" s="57"/>
      <c r="GF392" s="57"/>
      <c r="GG392" s="57"/>
      <c r="GH392" s="57"/>
      <c r="GI392" s="57"/>
      <c r="GJ392" s="57"/>
      <c r="GK392" s="57"/>
      <c r="GL392" s="57"/>
      <c r="GM392" s="57"/>
      <c r="GN392" s="57"/>
      <c r="GO392" s="57"/>
      <c r="GP392" s="57"/>
      <c r="GQ392" s="57"/>
      <c r="GR392" s="57"/>
      <c r="GS392" s="57"/>
      <c r="GT392" s="57"/>
      <c r="GU392" s="57"/>
      <c r="GV392" s="57"/>
      <c r="GW392" s="57"/>
      <c r="GX392" s="57"/>
      <c r="GY392" s="57"/>
      <c r="GZ392" s="57"/>
      <c r="HA392" s="57"/>
      <c r="HB392" s="57"/>
      <c r="HC392" s="57"/>
      <c r="HD392" s="57"/>
      <c r="HE392" s="57"/>
      <c r="HF392" s="57"/>
      <c r="HG392" s="57"/>
      <c r="HH392" s="57"/>
      <c r="HI392" s="57"/>
    </row>
    <row r="393" spans="1:217" s="431" customFormat="1" x14ac:dyDescent="0.2">
      <c r="A393" s="432"/>
      <c r="B393" s="426"/>
      <c r="C393" s="174"/>
      <c r="D393" s="410"/>
      <c r="E393" s="410"/>
      <c r="F393" s="30"/>
      <c r="G393" s="410"/>
      <c r="H393" s="410"/>
      <c r="I393" s="30"/>
      <c r="J393" s="410"/>
      <c r="K393" s="410"/>
      <c r="L393" s="30"/>
      <c r="M393" s="410"/>
      <c r="N393" s="410"/>
      <c r="O393" s="30"/>
      <c r="P393" s="410"/>
      <c r="Q393" s="410"/>
      <c r="R393" s="30"/>
      <c r="S393" s="410"/>
      <c r="T393" s="410"/>
      <c r="U393" s="30"/>
      <c r="V393" s="410"/>
      <c r="W393" s="410"/>
      <c r="X393" s="30"/>
      <c r="Y393" s="410"/>
      <c r="Z393" s="410"/>
      <c r="AA393" s="30"/>
      <c r="AB393" s="410"/>
      <c r="AC393" s="410"/>
      <c r="AD393" s="30"/>
      <c r="AE393" s="410"/>
      <c r="AF393" s="410"/>
      <c r="AG393" s="30"/>
      <c r="AH393" s="410"/>
      <c r="AI393" s="410"/>
      <c r="AJ393" s="30"/>
      <c r="AK393" s="410"/>
      <c r="AL393" s="410"/>
      <c r="AM393" s="30"/>
      <c r="AN393" s="410"/>
      <c r="AO393" s="410"/>
      <c r="AP393" s="30"/>
      <c r="AQ393" s="410"/>
      <c r="AR393" s="410"/>
      <c r="AS393" s="30"/>
      <c r="AT393" s="410"/>
      <c r="AU393" s="410"/>
      <c r="AV393" s="30"/>
      <c r="AW393" s="410"/>
      <c r="AX393" s="410"/>
      <c r="AY393" s="30"/>
      <c r="AZ393" s="410"/>
      <c r="BA393" s="410"/>
      <c r="BB393" s="30"/>
      <c r="BC393" s="410"/>
      <c r="BD393" s="410"/>
      <c r="BE393" s="30"/>
      <c r="BF393" s="410"/>
      <c r="BG393" s="410"/>
      <c r="BH393" s="30"/>
      <c r="BI393" s="410"/>
      <c r="BJ393" s="410"/>
      <c r="BK393" s="30"/>
      <c r="BL393" s="31"/>
      <c r="BM393" s="31"/>
      <c r="BN393" s="31"/>
      <c r="BO393" s="31"/>
      <c r="BP393" s="31"/>
      <c r="BQ393" s="31"/>
      <c r="BR393" s="31"/>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57"/>
      <c r="DW393" s="57"/>
      <c r="DX393" s="57"/>
      <c r="DY393" s="57"/>
      <c r="DZ393" s="57"/>
      <c r="EA393" s="57"/>
      <c r="EB393" s="57"/>
      <c r="EC393" s="57"/>
      <c r="ED393" s="57"/>
      <c r="EE393" s="57"/>
      <c r="EF393" s="57"/>
      <c r="EG393" s="57"/>
      <c r="EH393" s="57"/>
      <c r="EI393" s="57"/>
      <c r="EJ393" s="57"/>
      <c r="EK393" s="57"/>
      <c r="EL393" s="57"/>
      <c r="EM393" s="57"/>
      <c r="EN393" s="57"/>
      <c r="EO393" s="57"/>
      <c r="EP393" s="57"/>
      <c r="EQ393" s="57"/>
      <c r="ER393" s="57"/>
      <c r="ES393" s="57"/>
      <c r="ET393" s="57"/>
      <c r="EU393" s="57"/>
      <c r="EV393" s="57"/>
      <c r="EW393" s="57"/>
      <c r="EX393" s="57"/>
      <c r="EY393" s="57"/>
      <c r="EZ393" s="57"/>
      <c r="FA393" s="57"/>
      <c r="FB393" s="57"/>
      <c r="FC393" s="57"/>
      <c r="FD393" s="57"/>
      <c r="FE393" s="57"/>
      <c r="FF393" s="57"/>
      <c r="FG393" s="57"/>
      <c r="FH393" s="57"/>
      <c r="FI393" s="57"/>
      <c r="FJ393" s="57"/>
      <c r="FK393" s="57"/>
      <c r="FL393" s="57"/>
      <c r="FM393" s="57"/>
      <c r="FN393" s="57"/>
      <c r="FO393" s="57"/>
      <c r="FP393" s="57"/>
      <c r="FQ393" s="57"/>
      <c r="FR393" s="57"/>
      <c r="FS393" s="57"/>
      <c r="FT393" s="57"/>
      <c r="FU393" s="57"/>
      <c r="FV393" s="57"/>
      <c r="FW393" s="57"/>
      <c r="FX393" s="57"/>
      <c r="FY393" s="57"/>
      <c r="FZ393" s="57"/>
      <c r="GA393" s="57"/>
      <c r="GB393" s="57"/>
      <c r="GC393" s="57"/>
      <c r="GD393" s="57"/>
      <c r="GE393" s="57"/>
      <c r="GF393" s="57"/>
      <c r="GG393" s="57"/>
      <c r="GH393" s="57"/>
      <c r="GI393" s="57"/>
      <c r="GJ393" s="57"/>
      <c r="GK393" s="57"/>
      <c r="GL393" s="57"/>
      <c r="GM393" s="57"/>
      <c r="GN393" s="57"/>
      <c r="GO393" s="57"/>
      <c r="GP393" s="57"/>
      <c r="GQ393" s="57"/>
      <c r="GR393" s="57"/>
      <c r="GS393" s="57"/>
      <c r="GT393" s="57"/>
      <c r="GU393" s="57"/>
      <c r="GV393" s="57"/>
      <c r="GW393" s="57"/>
      <c r="GX393" s="57"/>
      <c r="GY393" s="57"/>
      <c r="GZ393" s="57"/>
      <c r="HA393" s="57"/>
      <c r="HB393" s="57"/>
      <c r="HC393" s="57"/>
      <c r="HD393" s="57"/>
      <c r="HE393" s="57"/>
      <c r="HF393" s="57"/>
      <c r="HG393" s="57"/>
      <c r="HH393" s="57"/>
      <c r="HI393" s="57"/>
    </row>
    <row r="394" spans="1:217" s="431" customFormat="1" x14ac:dyDescent="0.2">
      <c r="A394" s="432"/>
      <c r="B394" s="426"/>
      <c r="C394" s="174"/>
      <c r="D394" s="410"/>
      <c r="E394" s="410"/>
      <c r="F394" s="30"/>
      <c r="G394" s="410"/>
      <c r="H394" s="410"/>
      <c r="I394" s="30"/>
      <c r="J394" s="410"/>
      <c r="K394" s="410"/>
      <c r="L394" s="30"/>
      <c r="M394" s="410"/>
      <c r="N394" s="410"/>
      <c r="O394" s="30"/>
      <c r="P394" s="410"/>
      <c r="Q394" s="410"/>
      <c r="R394" s="30"/>
      <c r="S394" s="410"/>
      <c r="T394" s="410"/>
      <c r="U394" s="30"/>
      <c r="V394" s="410"/>
      <c r="W394" s="410"/>
      <c r="X394" s="30"/>
      <c r="Y394" s="410"/>
      <c r="Z394" s="410"/>
      <c r="AA394" s="30"/>
      <c r="AB394" s="410"/>
      <c r="AC394" s="410"/>
      <c r="AD394" s="30"/>
      <c r="AE394" s="410"/>
      <c r="AF394" s="410"/>
      <c r="AG394" s="30"/>
      <c r="AH394" s="410"/>
      <c r="AI394" s="410"/>
      <c r="AJ394" s="30"/>
      <c r="AK394" s="410"/>
      <c r="AL394" s="410"/>
      <c r="AM394" s="30"/>
      <c r="AN394" s="410"/>
      <c r="AO394" s="410"/>
      <c r="AP394" s="30"/>
      <c r="AQ394" s="410"/>
      <c r="AR394" s="410"/>
      <c r="AS394" s="30"/>
      <c r="AT394" s="410"/>
      <c r="AU394" s="410"/>
      <c r="AV394" s="30"/>
      <c r="AW394" s="410"/>
      <c r="AX394" s="410"/>
      <c r="AY394" s="30"/>
      <c r="AZ394" s="410"/>
      <c r="BA394" s="410"/>
      <c r="BB394" s="30"/>
      <c r="BC394" s="410"/>
      <c r="BD394" s="410"/>
      <c r="BE394" s="30"/>
      <c r="BF394" s="410"/>
      <c r="BG394" s="410"/>
      <c r="BH394" s="30"/>
      <c r="BI394" s="410"/>
      <c r="BJ394" s="410"/>
      <c r="BK394" s="30"/>
      <c r="BL394" s="31"/>
      <c r="BM394" s="31"/>
      <c r="BN394" s="31"/>
      <c r="BO394" s="31"/>
      <c r="BP394" s="31"/>
      <c r="BQ394" s="31"/>
      <c r="BR394" s="31"/>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57"/>
      <c r="DW394" s="57"/>
      <c r="DX394" s="57"/>
      <c r="DY394" s="57"/>
      <c r="DZ394" s="57"/>
      <c r="EA394" s="57"/>
      <c r="EB394" s="57"/>
      <c r="EC394" s="57"/>
      <c r="ED394" s="57"/>
      <c r="EE394" s="57"/>
      <c r="EF394" s="57"/>
      <c r="EG394" s="57"/>
      <c r="EH394" s="57"/>
      <c r="EI394" s="57"/>
      <c r="EJ394" s="57"/>
      <c r="EK394" s="57"/>
      <c r="EL394" s="57"/>
      <c r="EM394" s="57"/>
      <c r="EN394" s="57"/>
      <c r="EO394" s="57"/>
      <c r="EP394" s="57"/>
      <c r="EQ394" s="57"/>
      <c r="ER394" s="57"/>
      <c r="ES394" s="57"/>
      <c r="ET394" s="57"/>
      <c r="EU394" s="57"/>
      <c r="EV394" s="57"/>
      <c r="EW394" s="57"/>
      <c r="EX394" s="57"/>
      <c r="EY394" s="57"/>
      <c r="EZ394" s="57"/>
      <c r="FA394" s="57"/>
      <c r="FB394" s="57"/>
      <c r="FC394" s="57"/>
      <c r="FD394" s="57"/>
      <c r="FE394" s="57"/>
      <c r="FF394" s="57"/>
      <c r="FG394" s="57"/>
      <c r="FH394" s="57"/>
      <c r="FI394" s="57"/>
      <c r="FJ394" s="57"/>
      <c r="FK394" s="57"/>
      <c r="FL394" s="57"/>
      <c r="FM394" s="57"/>
      <c r="FN394" s="57"/>
      <c r="FO394" s="57"/>
      <c r="FP394" s="57"/>
      <c r="FQ394" s="57"/>
      <c r="FR394" s="57"/>
      <c r="FS394" s="57"/>
      <c r="FT394" s="57"/>
      <c r="FU394" s="57"/>
      <c r="FV394" s="57"/>
      <c r="FW394" s="57"/>
      <c r="FX394" s="57"/>
      <c r="FY394" s="57"/>
      <c r="FZ394" s="57"/>
      <c r="GA394" s="57"/>
      <c r="GB394" s="57"/>
      <c r="GC394" s="57"/>
      <c r="GD394" s="57"/>
      <c r="GE394" s="57"/>
      <c r="GF394" s="57"/>
      <c r="GG394" s="57"/>
      <c r="GH394" s="57"/>
      <c r="GI394" s="57"/>
      <c r="GJ394" s="57"/>
      <c r="GK394" s="57"/>
      <c r="GL394" s="57"/>
      <c r="GM394" s="57"/>
      <c r="GN394" s="57"/>
      <c r="GO394" s="57"/>
      <c r="GP394" s="57"/>
      <c r="GQ394" s="57"/>
      <c r="GR394" s="57"/>
      <c r="GS394" s="57"/>
      <c r="GT394" s="57"/>
      <c r="GU394" s="57"/>
      <c r="GV394" s="57"/>
      <c r="GW394" s="57"/>
      <c r="GX394" s="57"/>
      <c r="GY394" s="57"/>
      <c r="GZ394" s="57"/>
      <c r="HA394" s="57"/>
      <c r="HB394" s="57"/>
      <c r="HC394" s="57"/>
      <c r="HD394" s="57"/>
      <c r="HE394" s="57"/>
      <c r="HF394" s="57"/>
      <c r="HG394" s="57"/>
      <c r="HH394" s="57"/>
      <c r="HI394" s="57"/>
    </row>
    <row r="395" spans="1:217" s="431" customFormat="1" x14ac:dyDescent="0.2">
      <c r="A395" s="432"/>
      <c r="B395" s="426"/>
      <c r="C395" s="174"/>
      <c r="D395" s="410"/>
      <c r="E395" s="410"/>
      <c r="F395" s="30"/>
      <c r="G395" s="410"/>
      <c r="H395" s="410"/>
      <c r="I395" s="30"/>
      <c r="J395" s="410"/>
      <c r="K395" s="410"/>
      <c r="L395" s="30"/>
      <c r="M395" s="410"/>
      <c r="N395" s="410"/>
      <c r="O395" s="30"/>
      <c r="P395" s="410"/>
      <c r="Q395" s="410"/>
      <c r="R395" s="30"/>
      <c r="S395" s="410"/>
      <c r="T395" s="410"/>
      <c r="U395" s="30"/>
      <c r="V395" s="410"/>
      <c r="W395" s="410"/>
      <c r="X395" s="30"/>
      <c r="Y395" s="410"/>
      <c r="Z395" s="410"/>
      <c r="AA395" s="30"/>
      <c r="AB395" s="410"/>
      <c r="AC395" s="410"/>
      <c r="AD395" s="30"/>
      <c r="AE395" s="410"/>
      <c r="AF395" s="410"/>
      <c r="AG395" s="30"/>
      <c r="AH395" s="410"/>
      <c r="AI395" s="410"/>
      <c r="AJ395" s="30"/>
      <c r="AK395" s="410"/>
      <c r="AL395" s="410"/>
      <c r="AM395" s="30"/>
      <c r="AN395" s="410"/>
      <c r="AO395" s="410"/>
      <c r="AP395" s="30"/>
      <c r="AQ395" s="410"/>
      <c r="AR395" s="410"/>
      <c r="AS395" s="30"/>
      <c r="AT395" s="410"/>
      <c r="AU395" s="410"/>
      <c r="AV395" s="30"/>
      <c r="AW395" s="410"/>
      <c r="AX395" s="410"/>
      <c r="AY395" s="30"/>
      <c r="AZ395" s="410"/>
      <c r="BA395" s="410"/>
      <c r="BB395" s="30"/>
      <c r="BC395" s="410"/>
      <c r="BD395" s="410"/>
      <c r="BE395" s="30"/>
      <c r="BF395" s="410"/>
      <c r="BG395" s="410"/>
      <c r="BH395" s="30"/>
      <c r="BI395" s="410"/>
      <c r="BJ395" s="410"/>
      <c r="BK395" s="30"/>
      <c r="BL395" s="31"/>
      <c r="BM395" s="31"/>
      <c r="BN395" s="31"/>
      <c r="BO395" s="31"/>
      <c r="BP395" s="31"/>
      <c r="BQ395" s="31"/>
      <c r="BR395" s="31"/>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57"/>
      <c r="DW395" s="57"/>
      <c r="DX395" s="57"/>
      <c r="DY395" s="57"/>
      <c r="DZ395" s="57"/>
      <c r="EA395" s="57"/>
      <c r="EB395" s="57"/>
      <c r="EC395" s="57"/>
      <c r="ED395" s="57"/>
      <c r="EE395" s="57"/>
      <c r="EF395" s="57"/>
      <c r="EG395" s="57"/>
      <c r="EH395" s="57"/>
      <c r="EI395" s="57"/>
      <c r="EJ395" s="57"/>
      <c r="EK395" s="57"/>
      <c r="EL395" s="57"/>
      <c r="EM395" s="57"/>
      <c r="EN395" s="57"/>
      <c r="EO395" s="57"/>
      <c r="EP395" s="57"/>
      <c r="EQ395" s="57"/>
      <c r="ER395" s="57"/>
      <c r="ES395" s="57"/>
      <c r="ET395" s="57"/>
      <c r="EU395" s="57"/>
      <c r="EV395" s="57"/>
      <c r="EW395" s="57"/>
      <c r="EX395" s="57"/>
      <c r="EY395" s="57"/>
      <c r="EZ395" s="57"/>
      <c r="FA395" s="57"/>
      <c r="FB395" s="57"/>
      <c r="FC395" s="57"/>
      <c r="FD395" s="57"/>
      <c r="FE395" s="57"/>
      <c r="FF395" s="57"/>
      <c r="FG395" s="57"/>
      <c r="FH395" s="57"/>
      <c r="FI395" s="57"/>
      <c r="FJ395" s="57"/>
      <c r="FK395" s="57"/>
      <c r="FL395" s="57"/>
      <c r="FM395" s="57"/>
      <c r="FN395" s="57"/>
      <c r="FO395" s="57"/>
      <c r="FP395" s="57"/>
      <c r="FQ395" s="57"/>
      <c r="FR395" s="57"/>
      <c r="FS395" s="57"/>
      <c r="FT395" s="57"/>
      <c r="FU395" s="57"/>
      <c r="FV395" s="57"/>
      <c r="FW395" s="57"/>
      <c r="FX395" s="57"/>
      <c r="FY395" s="57"/>
      <c r="FZ395" s="57"/>
      <c r="GA395" s="57"/>
      <c r="GB395" s="57"/>
      <c r="GC395" s="57"/>
      <c r="GD395" s="57"/>
      <c r="GE395" s="57"/>
      <c r="GF395" s="57"/>
      <c r="GG395" s="57"/>
      <c r="GH395" s="57"/>
      <c r="GI395" s="57"/>
      <c r="GJ395" s="57"/>
      <c r="GK395" s="57"/>
      <c r="GL395" s="57"/>
      <c r="GM395" s="57"/>
      <c r="GN395" s="57"/>
      <c r="GO395" s="57"/>
      <c r="GP395" s="57"/>
      <c r="GQ395" s="57"/>
      <c r="GR395" s="57"/>
      <c r="GS395" s="57"/>
      <c r="GT395" s="57"/>
      <c r="GU395" s="57"/>
      <c r="GV395" s="57"/>
      <c r="GW395" s="57"/>
      <c r="GX395" s="57"/>
      <c r="GY395" s="57"/>
      <c r="GZ395" s="57"/>
      <c r="HA395" s="57"/>
      <c r="HB395" s="57"/>
      <c r="HC395" s="57"/>
      <c r="HD395" s="57"/>
      <c r="HE395" s="57"/>
      <c r="HF395" s="57"/>
      <c r="HG395" s="57"/>
      <c r="HH395" s="57"/>
      <c r="HI395" s="57"/>
    </row>
    <row r="396" spans="1:217" s="431" customFormat="1" x14ac:dyDescent="0.2">
      <c r="A396" s="432"/>
      <c r="B396" s="426"/>
      <c r="C396" s="174"/>
      <c r="D396" s="410"/>
      <c r="E396" s="410"/>
      <c r="F396" s="30"/>
      <c r="G396" s="410"/>
      <c r="H396" s="410"/>
      <c r="I396" s="30"/>
      <c r="J396" s="410"/>
      <c r="K396" s="410"/>
      <c r="L396" s="30"/>
      <c r="M396" s="410"/>
      <c r="N396" s="410"/>
      <c r="O396" s="30"/>
      <c r="P396" s="410"/>
      <c r="Q396" s="410"/>
      <c r="R396" s="30"/>
      <c r="S396" s="410"/>
      <c r="T396" s="410"/>
      <c r="U396" s="30"/>
      <c r="V396" s="410"/>
      <c r="W396" s="410"/>
      <c r="X396" s="30"/>
      <c r="Y396" s="410"/>
      <c r="Z396" s="410"/>
      <c r="AA396" s="30"/>
      <c r="AB396" s="410"/>
      <c r="AC396" s="410"/>
      <c r="AD396" s="30"/>
      <c r="AE396" s="410"/>
      <c r="AF396" s="410"/>
      <c r="AG396" s="30"/>
      <c r="AH396" s="410"/>
      <c r="AI396" s="410"/>
      <c r="AJ396" s="30"/>
      <c r="AK396" s="410"/>
      <c r="AL396" s="410"/>
      <c r="AM396" s="30"/>
      <c r="AN396" s="410"/>
      <c r="AO396" s="410"/>
      <c r="AP396" s="30"/>
      <c r="AQ396" s="410"/>
      <c r="AR396" s="410"/>
      <c r="AS396" s="30"/>
      <c r="AT396" s="410"/>
      <c r="AU396" s="410"/>
      <c r="AV396" s="30"/>
      <c r="AW396" s="410"/>
      <c r="AX396" s="410"/>
      <c r="AY396" s="30"/>
      <c r="AZ396" s="410"/>
      <c r="BA396" s="410"/>
      <c r="BB396" s="30"/>
      <c r="BC396" s="410"/>
      <c r="BD396" s="410"/>
      <c r="BE396" s="30"/>
      <c r="BF396" s="410"/>
      <c r="BG396" s="410"/>
      <c r="BH396" s="30"/>
      <c r="BI396" s="410"/>
      <c r="BJ396" s="410"/>
      <c r="BK396" s="30"/>
      <c r="BL396" s="31"/>
      <c r="BM396" s="31"/>
      <c r="BN396" s="31"/>
      <c r="BO396" s="31"/>
      <c r="BP396" s="31"/>
      <c r="BQ396" s="31"/>
      <c r="BR396" s="31"/>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57"/>
      <c r="DW396" s="57"/>
      <c r="DX396" s="57"/>
      <c r="DY396" s="57"/>
      <c r="DZ396" s="57"/>
      <c r="EA396" s="57"/>
      <c r="EB396" s="57"/>
      <c r="EC396" s="57"/>
      <c r="ED396" s="57"/>
      <c r="EE396" s="57"/>
      <c r="EF396" s="57"/>
      <c r="EG396" s="57"/>
      <c r="EH396" s="57"/>
      <c r="EI396" s="57"/>
      <c r="EJ396" s="57"/>
      <c r="EK396" s="57"/>
      <c r="EL396" s="57"/>
      <c r="EM396" s="57"/>
      <c r="EN396" s="57"/>
      <c r="EO396" s="57"/>
      <c r="EP396" s="57"/>
      <c r="EQ396" s="57"/>
      <c r="ER396" s="57"/>
      <c r="ES396" s="57"/>
      <c r="ET396" s="57"/>
      <c r="EU396" s="57"/>
      <c r="EV396" s="57"/>
      <c r="EW396" s="57"/>
      <c r="EX396" s="57"/>
      <c r="EY396" s="57"/>
      <c r="EZ396" s="57"/>
      <c r="FA396" s="57"/>
      <c r="FB396" s="57"/>
      <c r="FC396" s="57"/>
      <c r="FD396" s="57"/>
      <c r="FE396" s="57"/>
      <c r="FF396" s="57"/>
      <c r="FG396" s="57"/>
      <c r="FH396" s="57"/>
      <c r="FI396" s="57"/>
      <c r="FJ396" s="57"/>
      <c r="FK396" s="57"/>
      <c r="FL396" s="57"/>
      <c r="FM396" s="57"/>
      <c r="FN396" s="57"/>
      <c r="FO396" s="57"/>
      <c r="FP396" s="57"/>
      <c r="FQ396" s="57"/>
      <c r="FR396" s="57"/>
      <c r="FS396" s="57"/>
      <c r="FT396" s="57"/>
      <c r="FU396" s="57"/>
      <c r="FV396" s="57"/>
      <c r="FW396" s="57"/>
      <c r="FX396" s="57"/>
      <c r="FY396" s="57"/>
      <c r="FZ396" s="57"/>
      <c r="GA396" s="57"/>
      <c r="GB396" s="57"/>
      <c r="GC396" s="57"/>
      <c r="GD396" s="57"/>
      <c r="GE396" s="57"/>
      <c r="GF396" s="57"/>
      <c r="GG396" s="57"/>
      <c r="GH396" s="57"/>
      <c r="GI396" s="57"/>
      <c r="GJ396" s="57"/>
      <c r="GK396" s="57"/>
      <c r="GL396" s="57"/>
      <c r="GM396" s="57"/>
      <c r="GN396" s="57"/>
      <c r="GO396" s="57"/>
      <c r="GP396" s="57"/>
      <c r="GQ396" s="57"/>
      <c r="GR396" s="57"/>
      <c r="GS396" s="57"/>
      <c r="GT396" s="57"/>
      <c r="GU396" s="57"/>
      <c r="GV396" s="57"/>
      <c r="GW396" s="57"/>
      <c r="GX396" s="57"/>
      <c r="GY396" s="57"/>
      <c r="GZ396" s="57"/>
      <c r="HA396" s="57"/>
      <c r="HB396" s="57"/>
      <c r="HC396" s="57"/>
      <c r="HD396" s="57"/>
      <c r="HE396" s="57"/>
      <c r="HF396" s="57"/>
      <c r="HG396" s="57"/>
      <c r="HH396" s="57"/>
      <c r="HI396" s="57"/>
    </row>
    <row r="397" spans="1:217" s="431" customFormat="1" x14ac:dyDescent="0.2">
      <c r="A397" s="432"/>
      <c r="B397" s="426"/>
      <c r="C397" s="174"/>
      <c r="D397" s="410"/>
      <c r="E397" s="410"/>
      <c r="F397" s="30"/>
      <c r="G397" s="410"/>
      <c r="H397" s="410"/>
      <c r="I397" s="30"/>
      <c r="J397" s="410"/>
      <c r="K397" s="410"/>
      <c r="L397" s="30"/>
      <c r="M397" s="410"/>
      <c r="N397" s="410"/>
      <c r="O397" s="30"/>
      <c r="P397" s="410"/>
      <c r="Q397" s="410"/>
      <c r="R397" s="30"/>
      <c r="S397" s="410"/>
      <c r="T397" s="410"/>
      <c r="U397" s="30"/>
      <c r="V397" s="410"/>
      <c r="W397" s="410"/>
      <c r="X397" s="30"/>
      <c r="Y397" s="410"/>
      <c r="Z397" s="410"/>
      <c r="AA397" s="30"/>
      <c r="AB397" s="410"/>
      <c r="AC397" s="410"/>
      <c r="AD397" s="30"/>
      <c r="AE397" s="410"/>
      <c r="AF397" s="410"/>
      <c r="AG397" s="30"/>
      <c r="AH397" s="410"/>
      <c r="AI397" s="410"/>
      <c r="AJ397" s="30"/>
      <c r="AK397" s="410"/>
      <c r="AL397" s="410"/>
      <c r="AM397" s="30"/>
      <c r="AN397" s="410"/>
      <c r="AO397" s="410"/>
      <c r="AP397" s="30"/>
      <c r="AQ397" s="410"/>
      <c r="AR397" s="410"/>
      <c r="AS397" s="30"/>
      <c r="AT397" s="410"/>
      <c r="AU397" s="410"/>
      <c r="AV397" s="30"/>
      <c r="AW397" s="410"/>
      <c r="AX397" s="410"/>
      <c r="AY397" s="30"/>
      <c r="AZ397" s="410"/>
      <c r="BA397" s="410"/>
      <c r="BB397" s="30"/>
      <c r="BC397" s="410"/>
      <c r="BD397" s="410"/>
      <c r="BE397" s="30"/>
      <c r="BF397" s="410"/>
      <c r="BG397" s="410"/>
      <c r="BH397" s="30"/>
      <c r="BI397" s="410"/>
      <c r="BJ397" s="410"/>
      <c r="BK397" s="30"/>
      <c r="BL397" s="31"/>
      <c r="BM397" s="31"/>
      <c r="BN397" s="31"/>
      <c r="BO397" s="31"/>
      <c r="BP397" s="31"/>
      <c r="BQ397" s="31"/>
      <c r="BR397" s="31"/>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57"/>
      <c r="DW397" s="57"/>
      <c r="DX397" s="57"/>
      <c r="DY397" s="57"/>
      <c r="DZ397" s="57"/>
      <c r="EA397" s="57"/>
      <c r="EB397" s="57"/>
      <c r="EC397" s="57"/>
      <c r="ED397" s="57"/>
      <c r="EE397" s="57"/>
      <c r="EF397" s="57"/>
      <c r="EG397" s="57"/>
      <c r="EH397" s="57"/>
      <c r="EI397" s="57"/>
      <c r="EJ397" s="57"/>
      <c r="EK397" s="57"/>
      <c r="EL397" s="57"/>
      <c r="EM397" s="57"/>
      <c r="EN397" s="57"/>
      <c r="EO397" s="57"/>
      <c r="EP397" s="57"/>
      <c r="EQ397" s="57"/>
      <c r="ER397" s="57"/>
      <c r="ES397" s="57"/>
      <c r="ET397" s="57"/>
      <c r="EU397" s="57"/>
      <c r="EV397" s="57"/>
      <c r="EW397" s="57"/>
      <c r="EX397" s="57"/>
      <c r="EY397" s="57"/>
      <c r="EZ397" s="57"/>
      <c r="FA397" s="57"/>
      <c r="FB397" s="57"/>
      <c r="FC397" s="57"/>
      <c r="FD397" s="57"/>
      <c r="FE397" s="57"/>
      <c r="FF397" s="57"/>
      <c r="FG397" s="57"/>
      <c r="FH397" s="57"/>
      <c r="FI397" s="57"/>
      <c r="FJ397" s="57"/>
      <c r="FK397" s="57"/>
      <c r="FL397" s="57"/>
      <c r="FM397" s="57"/>
      <c r="FN397" s="57"/>
      <c r="FO397" s="57"/>
      <c r="FP397" s="57"/>
      <c r="FQ397" s="57"/>
      <c r="FR397" s="57"/>
      <c r="FS397" s="57"/>
      <c r="FT397" s="57"/>
      <c r="FU397" s="57"/>
      <c r="FV397" s="57"/>
      <c r="FW397" s="57"/>
      <c r="FX397" s="57"/>
      <c r="FY397" s="57"/>
      <c r="FZ397" s="57"/>
      <c r="GA397" s="57"/>
      <c r="GB397" s="57"/>
      <c r="GC397" s="57"/>
      <c r="GD397" s="57"/>
      <c r="GE397" s="57"/>
      <c r="GF397" s="57"/>
      <c r="GG397" s="57"/>
      <c r="GH397" s="57"/>
      <c r="GI397" s="57"/>
      <c r="GJ397" s="57"/>
      <c r="GK397" s="57"/>
      <c r="GL397" s="57"/>
      <c r="GM397" s="57"/>
      <c r="GN397" s="57"/>
      <c r="GO397" s="57"/>
      <c r="GP397" s="57"/>
      <c r="GQ397" s="57"/>
      <c r="GR397" s="57"/>
      <c r="GS397" s="57"/>
      <c r="GT397" s="57"/>
      <c r="GU397" s="57"/>
      <c r="GV397" s="57"/>
      <c r="GW397" s="57"/>
      <c r="GX397" s="57"/>
      <c r="GY397" s="57"/>
      <c r="GZ397" s="57"/>
      <c r="HA397" s="57"/>
      <c r="HB397" s="57"/>
      <c r="HC397" s="57"/>
      <c r="HD397" s="57"/>
      <c r="HE397" s="57"/>
      <c r="HF397" s="57"/>
      <c r="HG397" s="57"/>
      <c r="HH397" s="57"/>
      <c r="HI397" s="57"/>
    </row>
    <row r="398" spans="1:217" s="431" customFormat="1" x14ac:dyDescent="0.2">
      <c r="A398" s="432"/>
      <c r="B398" s="426"/>
      <c r="C398" s="174"/>
      <c r="D398" s="410"/>
      <c r="E398" s="410"/>
      <c r="F398" s="30"/>
      <c r="G398" s="410"/>
      <c r="H398" s="410"/>
      <c r="I398" s="30"/>
      <c r="J398" s="410"/>
      <c r="K398" s="410"/>
      <c r="L398" s="30"/>
      <c r="M398" s="410"/>
      <c r="N398" s="410"/>
      <c r="O398" s="30"/>
      <c r="P398" s="410"/>
      <c r="Q398" s="410"/>
      <c r="R398" s="30"/>
      <c r="S398" s="410"/>
      <c r="T398" s="410"/>
      <c r="U398" s="30"/>
      <c r="V398" s="410"/>
      <c r="W398" s="410"/>
      <c r="X398" s="30"/>
      <c r="Y398" s="410"/>
      <c r="Z398" s="410"/>
      <c r="AA398" s="30"/>
      <c r="AB398" s="410"/>
      <c r="AC398" s="410"/>
      <c r="AD398" s="30"/>
      <c r="AE398" s="410"/>
      <c r="AF398" s="410"/>
      <c r="AG398" s="30"/>
      <c r="AH398" s="410"/>
      <c r="AI398" s="410"/>
      <c r="AJ398" s="30"/>
      <c r="AK398" s="410"/>
      <c r="AL398" s="410"/>
      <c r="AM398" s="30"/>
      <c r="AN398" s="410"/>
      <c r="AO398" s="410"/>
      <c r="AP398" s="30"/>
      <c r="AQ398" s="410"/>
      <c r="AR398" s="410"/>
      <c r="AS398" s="30"/>
      <c r="AT398" s="410"/>
      <c r="AU398" s="410"/>
      <c r="AV398" s="30"/>
      <c r="AW398" s="410"/>
      <c r="AX398" s="410"/>
      <c r="AY398" s="30"/>
      <c r="AZ398" s="410"/>
      <c r="BA398" s="410"/>
      <c r="BB398" s="30"/>
      <c r="BC398" s="410"/>
      <c r="BD398" s="410"/>
      <c r="BE398" s="30"/>
      <c r="BF398" s="410"/>
      <c r="BG398" s="410"/>
      <c r="BH398" s="30"/>
      <c r="BI398" s="410"/>
      <c r="BJ398" s="410"/>
      <c r="BK398" s="30"/>
      <c r="BL398" s="31"/>
      <c r="BM398" s="31"/>
      <c r="BN398" s="31"/>
      <c r="BO398" s="31"/>
      <c r="BP398" s="31"/>
      <c r="BQ398" s="31"/>
      <c r="BR398" s="31"/>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57"/>
      <c r="DW398" s="57"/>
      <c r="DX398" s="57"/>
      <c r="DY398" s="57"/>
      <c r="DZ398" s="57"/>
      <c r="EA398" s="57"/>
      <c r="EB398" s="57"/>
      <c r="EC398" s="57"/>
      <c r="ED398" s="57"/>
      <c r="EE398" s="57"/>
      <c r="EF398" s="57"/>
      <c r="EG398" s="57"/>
      <c r="EH398" s="57"/>
      <c r="EI398" s="57"/>
      <c r="EJ398" s="57"/>
      <c r="EK398" s="57"/>
      <c r="EL398" s="57"/>
      <c r="EM398" s="57"/>
      <c r="EN398" s="57"/>
      <c r="EO398" s="57"/>
      <c r="EP398" s="57"/>
      <c r="EQ398" s="57"/>
      <c r="ER398" s="57"/>
      <c r="ES398" s="57"/>
      <c r="ET398" s="57"/>
      <c r="EU398" s="57"/>
      <c r="EV398" s="57"/>
      <c r="EW398" s="57"/>
      <c r="EX398" s="57"/>
      <c r="EY398" s="57"/>
      <c r="EZ398" s="57"/>
      <c r="FA398" s="57"/>
      <c r="FB398" s="57"/>
      <c r="FC398" s="57"/>
      <c r="FD398" s="57"/>
      <c r="FE398" s="57"/>
      <c r="FF398" s="57"/>
      <c r="FG398" s="57"/>
      <c r="FH398" s="57"/>
      <c r="FI398" s="57"/>
      <c r="FJ398" s="57"/>
      <c r="FK398" s="57"/>
      <c r="FL398" s="57"/>
      <c r="FM398" s="57"/>
      <c r="FN398" s="57"/>
      <c r="FO398" s="57"/>
      <c r="FP398" s="57"/>
      <c r="FQ398" s="57"/>
      <c r="FR398" s="57"/>
      <c r="FS398" s="57"/>
      <c r="FT398" s="57"/>
      <c r="FU398" s="57"/>
      <c r="FV398" s="57"/>
      <c r="FW398" s="57"/>
      <c r="FX398" s="57"/>
      <c r="FY398" s="57"/>
      <c r="FZ398" s="57"/>
      <c r="GA398" s="57"/>
      <c r="GB398" s="57"/>
      <c r="GC398" s="57"/>
      <c r="GD398" s="57"/>
      <c r="GE398" s="57"/>
      <c r="GF398" s="57"/>
      <c r="GG398" s="57"/>
      <c r="GH398" s="57"/>
      <c r="GI398" s="57"/>
      <c r="GJ398" s="57"/>
      <c r="GK398" s="57"/>
      <c r="GL398" s="57"/>
      <c r="GM398" s="57"/>
      <c r="GN398" s="57"/>
      <c r="GO398" s="57"/>
      <c r="GP398" s="57"/>
      <c r="GQ398" s="57"/>
      <c r="GR398" s="57"/>
      <c r="GS398" s="57"/>
      <c r="GT398" s="57"/>
      <c r="GU398" s="57"/>
      <c r="GV398" s="57"/>
      <c r="GW398" s="57"/>
      <c r="GX398" s="57"/>
      <c r="GY398" s="57"/>
      <c r="GZ398" s="57"/>
      <c r="HA398" s="57"/>
      <c r="HB398" s="57"/>
      <c r="HC398" s="57"/>
      <c r="HD398" s="57"/>
      <c r="HE398" s="57"/>
      <c r="HF398" s="57"/>
      <c r="HG398" s="57"/>
      <c r="HH398" s="57"/>
      <c r="HI398" s="57"/>
    </row>
    <row r="399" spans="1:217" s="431" customFormat="1" x14ac:dyDescent="0.2">
      <c r="A399" s="432"/>
      <c r="B399" s="426"/>
      <c r="C399" s="174"/>
      <c r="D399" s="410"/>
      <c r="E399" s="410"/>
      <c r="F399" s="30"/>
      <c r="G399" s="410"/>
      <c r="H399" s="410"/>
      <c r="I399" s="30"/>
      <c r="J399" s="410"/>
      <c r="K399" s="410"/>
      <c r="L399" s="30"/>
      <c r="M399" s="410"/>
      <c r="N399" s="410"/>
      <c r="O399" s="30"/>
      <c r="P399" s="410"/>
      <c r="Q399" s="410"/>
      <c r="R399" s="30"/>
      <c r="S399" s="410"/>
      <c r="T399" s="410"/>
      <c r="U399" s="30"/>
      <c r="V399" s="410"/>
      <c r="W399" s="410"/>
      <c r="X399" s="30"/>
      <c r="Y399" s="410"/>
      <c r="Z399" s="410"/>
      <c r="AA399" s="30"/>
      <c r="AB399" s="410"/>
      <c r="AC399" s="410"/>
      <c r="AD399" s="30"/>
      <c r="AE399" s="410"/>
      <c r="AF399" s="410"/>
      <c r="AG399" s="30"/>
      <c r="AH399" s="410"/>
      <c r="AI399" s="410"/>
      <c r="AJ399" s="30"/>
      <c r="AK399" s="410"/>
      <c r="AL399" s="410"/>
      <c r="AM399" s="30"/>
      <c r="AN399" s="410"/>
      <c r="AO399" s="410"/>
      <c r="AP399" s="30"/>
      <c r="AQ399" s="410"/>
      <c r="AR399" s="410"/>
      <c r="AS399" s="30"/>
      <c r="AT399" s="410"/>
      <c r="AU399" s="410"/>
      <c r="AV399" s="30"/>
      <c r="AW399" s="410"/>
      <c r="AX399" s="410"/>
      <c r="AY399" s="30"/>
      <c r="AZ399" s="410"/>
      <c r="BA399" s="410"/>
      <c r="BB399" s="30"/>
      <c r="BC399" s="410"/>
      <c r="BD399" s="410"/>
      <c r="BE399" s="30"/>
      <c r="BF399" s="410"/>
      <c r="BG399" s="410"/>
      <c r="BH399" s="30"/>
      <c r="BI399" s="410"/>
      <c r="BJ399" s="410"/>
      <c r="BK399" s="30"/>
      <c r="BL399" s="31"/>
      <c r="BM399" s="31"/>
      <c r="BN399" s="31"/>
      <c r="BO399" s="31"/>
      <c r="BP399" s="31"/>
      <c r="BQ399" s="31"/>
      <c r="BR399" s="31"/>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57"/>
      <c r="DW399" s="57"/>
      <c r="DX399" s="57"/>
      <c r="DY399" s="57"/>
      <c r="DZ399" s="57"/>
      <c r="EA399" s="57"/>
      <c r="EB399" s="57"/>
      <c r="EC399" s="57"/>
      <c r="ED399" s="57"/>
      <c r="EE399" s="57"/>
      <c r="EF399" s="57"/>
      <c r="EG399" s="57"/>
      <c r="EH399" s="57"/>
      <c r="EI399" s="57"/>
      <c r="EJ399" s="57"/>
      <c r="EK399" s="57"/>
      <c r="EL399" s="57"/>
      <c r="EM399" s="57"/>
      <c r="EN399" s="57"/>
      <c r="EO399" s="57"/>
      <c r="EP399" s="57"/>
      <c r="EQ399" s="57"/>
      <c r="ER399" s="57"/>
      <c r="ES399" s="57"/>
      <c r="ET399" s="57"/>
      <c r="EU399" s="57"/>
      <c r="EV399" s="57"/>
      <c r="EW399" s="57"/>
      <c r="EX399" s="57"/>
      <c r="EY399" s="57"/>
      <c r="EZ399" s="57"/>
      <c r="FA399" s="57"/>
      <c r="FB399" s="57"/>
      <c r="FC399" s="57"/>
      <c r="FD399" s="57"/>
      <c r="FE399" s="57"/>
      <c r="FF399" s="57"/>
      <c r="FG399" s="57"/>
      <c r="FH399" s="57"/>
      <c r="FI399" s="57"/>
      <c r="FJ399" s="57"/>
      <c r="FK399" s="57"/>
      <c r="FL399" s="57"/>
      <c r="FM399" s="57"/>
      <c r="FN399" s="57"/>
      <c r="FO399" s="57"/>
      <c r="FP399" s="57"/>
      <c r="FQ399" s="57"/>
      <c r="FR399" s="57"/>
      <c r="FS399" s="57"/>
      <c r="FT399" s="57"/>
      <c r="FU399" s="57"/>
      <c r="FV399" s="57"/>
      <c r="FW399" s="57"/>
      <c r="FX399" s="57"/>
      <c r="FY399" s="57"/>
      <c r="FZ399" s="57"/>
      <c r="GA399" s="57"/>
      <c r="GB399" s="57"/>
      <c r="GC399" s="57"/>
      <c r="GD399" s="57"/>
      <c r="GE399" s="57"/>
      <c r="GF399" s="57"/>
      <c r="GG399" s="57"/>
      <c r="GH399" s="57"/>
      <c r="GI399" s="57"/>
      <c r="GJ399" s="57"/>
      <c r="GK399" s="57"/>
      <c r="GL399" s="57"/>
      <c r="GM399" s="57"/>
      <c r="GN399" s="57"/>
      <c r="GO399" s="57"/>
      <c r="GP399" s="57"/>
      <c r="GQ399" s="57"/>
      <c r="GR399" s="57"/>
      <c r="GS399" s="57"/>
      <c r="GT399" s="57"/>
      <c r="GU399" s="57"/>
      <c r="GV399" s="57"/>
      <c r="GW399" s="57"/>
      <c r="GX399" s="57"/>
      <c r="GY399" s="57"/>
      <c r="GZ399" s="57"/>
      <c r="HA399" s="57"/>
      <c r="HB399" s="57"/>
      <c r="HC399" s="57"/>
      <c r="HD399" s="57"/>
      <c r="HE399" s="57"/>
      <c r="HF399" s="57"/>
      <c r="HG399" s="57"/>
      <c r="HH399" s="57"/>
      <c r="HI399" s="57"/>
    </row>
    <row r="400" spans="1:217" s="431" customFormat="1" x14ac:dyDescent="0.2">
      <c r="A400" s="432"/>
      <c r="B400" s="426"/>
      <c r="C400" s="174"/>
      <c r="D400" s="410"/>
      <c r="E400" s="410"/>
      <c r="F400" s="30"/>
      <c r="G400" s="410"/>
      <c r="H400" s="410"/>
      <c r="I400" s="30"/>
      <c r="J400" s="410"/>
      <c r="K400" s="410"/>
      <c r="L400" s="30"/>
      <c r="M400" s="410"/>
      <c r="N400" s="410"/>
      <c r="O400" s="30"/>
      <c r="P400" s="410"/>
      <c r="Q400" s="410"/>
      <c r="R400" s="30"/>
      <c r="S400" s="410"/>
      <c r="T400" s="410"/>
      <c r="U400" s="30"/>
      <c r="V400" s="410"/>
      <c r="W400" s="410"/>
      <c r="X400" s="30"/>
      <c r="Y400" s="410"/>
      <c r="Z400" s="410"/>
      <c r="AA400" s="30"/>
      <c r="AB400" s="410"/>
      <c r="AC400" s="410"/>
      <c r="AD400" s="30"/>
      <c r="AE400" s="410"/>
      <c r="AF400" s="410"/>
      <c r="AG400" s="30"/>
      <c r="AH400" s="410"/>
      <c r="AI400" s="410"/>
      <c r="AJ400" s="30"/>
      <c r="AK400" s="410"/>
      <c r="AL400" s="410"/>
      <c r="AM400" s="30"/>
      <c r="AN400" s="410"/>
      <c r="AO400" s="410"/>
      <c r="AP400" s="30"/>
      <c r="AQ400" s="410"/>
      <c r="AR400" s="410"/>
      <c r="AS400" s="30"/>
      <c r="AT400" s="410"/>
      <c r="AU400" s="410"/>
      <c r="AV400" s="30"/>
      <c r="AW400" s="410"/>
      <c r="AX400" s="410"/>
      <c r="AY400" s="30"/>
      <c r="AZ400" s="410"/>
      <c r="BA400" s="410"/>
      <c r="BB400" s="30"/>
      <c r="BC400" s="410"/>
      <c r="BD400" s="410"/>
      <c r="BE400" s="30"/>
      <c r="BF400" s="410"/>
      <c r="BG400" s="410"/>
      <c r="BH400" s="30"/>
      <c r="BI400" s="410"/>
      <c r="BJ400" s="410"/>
      <c r="BK400" s="30"/>
      <c r="BL400" s="31"/>
      <c r="BM400" s="31"/>
      <c r="BN400" s="31"/>
      <c r="BO400" s="31"/>
      <c r="BP400" s="31"/>
      <c r="BQ400" s="31"/>
      <c r="BR400" s="31"/>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57"/>
      <c r="DW400" s="57"/>
      <c r="DX400" s="57"/>
      <c r="DY400" s="57"/>
      <c r="DZ400" s="57"/>
      <c r="EA400" s="57"/>
      <c r="EB400" s="57"/>
      <c r="EC400" s="57"/>
      <c r="ED400" s="57"/>
      <c r="EE400" s="57"/>
      <c r="EF400" s="57"/>
      <c r="EG400" s="57"/>
      <c r="EH400" s="57"/>
      <c r="EI400" s="57"/>
      <c r="EJ400" s="57"/>
      <c r="EK400" s="57"/>
      <c r="EL400" s="57"/>
      <c r="EM400" s="57"/>
      <c r="EN400" s="57"/>
      <c r="EO400" s="57"/>
      <c r="EP400" s="57"/>
      <c r="EQ400" s="57"/>
      <c r="ER400" s="57"/>
      <c r="ES400" s="57"/>
      <c r="ET400" s="57"/>
      <c r="EU400" s="57"/>
      <c r="EV400" s="57"/>
      <c r="EW400" s="57"/>
      <c r="EX400" s="57"/>
      <c r="EY400" s="57"/>
      <c r="EZ400" s="57"/>
      <c r="FA400" s="57"/>
      <c r="FB400" s="57"/>
      <c r="FC400" s="57"/>
      <c r="FD400" s="57"/>
      <c r="FE400" s="57"/>
      <c r="FF400" s="57"/>
      <c r="FG400" s="57"/>
      <c r="FH400" s="57"/>
      <c r="FI400" s="57"/>
      <c r="FJ400" s="57"/>
      <c r="FK400" s="57"/>
      <c r="FL400" s="57"/>
      <c r="FM400" s="57"/>
      <c r="FN400" s="57"/>
      <c r="FO400" s="57"/>
      <c r="FP400" s="57"/>
      <c r="FQ400" s="57"/>
      <c r="FR400" s="57"/>
      <c r="FS400" s="57"/>
      <c r="FT400" s="57"/>
      <c r="FU400" s="57"/>
      <c r="FV400" s="57"/>
      <c r="FW400" s="57"/>
      <c r="FX400" s="57"/>
      <c r="FY400" s="57"/>
      <c r="FZ400" s="57"/>
      <c r="GA400" s="57"/>
      <c r="GB400" s="57"/>
      <c r="GC400" s="57"/>
      <c r="GD400" s="57"/>
      <c r="GE400" s="57"/>
      <c r="GF400" s="57"/>
      <c r="GG400" s="57"/>
      <c r="GH400" s="57"/>
      <c r="GI400" s="57"/>
      <c r="GJ400" s="57"/>
      <c r="GK400" s="57"/>
      <c r="GL400" s="57"/>
      <c r="GM400" s="57"/>
      <c r="GN400" s="57"/>
      <c r="GO400" s="57"/>
      <c r="GP400" s="57"/>
      <c r="GQ400" s="57"/>
      <c r="GR400" s="57"/>
      <c r="GS400" s="57"/>
      <c r="GT400" s="57"/>
      <c r="GU400" s="57"/>
      <c r="GV400" s="57"/>
      <c r="GW400" s="57"/>
      <c r="GX400" s="57"/>
      <c r="GY400" s="57"/>
      <c r="GZ400" s="57"/>
      <c r="HA400" s="57"/>
      <c r="HB400" s="57"/>
      <c r="HC400" s="57"/>
      <c r="HD400" s="57"/>
      <c r="HE400" s="57"/>
      <c r="HF400" s="57"/>
      <c r="HG400" s="57"/>
      <c r="HH400" s="57"/>
      <c r="HI400" s="57"/>
    </row>
    <row r="401" spans="1:217" s="431" customFormat="1" x14ac:dyDescent="0.2">
      <c r="A401" s="432"/>
      <c r="B401" s="426"/>
      <c r="C401" s="174"/>
      <c r="D401" s="410"/>
      <c r="E401" s="410"/>
      <c r="F401" s="30"/>
      <c r="G401" s="410"/>
      <c r="H401" s="410"/>
      <c r="I401" s="30"/>
      <c r="J401" s="410"/>
      <c r="K401" s="410"/>
      <c r="L401" s="30"/>
      <c r="M401" s="410"/>
      <c r="N401" s="410"/>
      <c r="O401" s="30"/>
      <c r="P401" s="410"/>
      <c r="Q401" s="410"/>
      <c r="R401" s="30"/>
      <c r="S401" s="410"/>
      <c r="T401" s="410"/>
      <c r="U401" s="30"/>
      <c r="V401" s="410"/>
      <c r="W401" s="410"/>
      <c r="X401" s="30"/>
      <c r="Y401" s="410"/>
      <c r="Z401" s="410"/>
      <c r="AA401" s="30"/>
      <c r="AB401" s="410"/>
      <c r="AC401" s="410"/>
      <c r="AD401" s="30"/>
      <c r="AE401" s="410"/>
      <c r="AF401" s="410"/>
      <c r="AG401" s="30"/>
      <c r="AH401" s="410"/>
      <c r="AI401" s="410"/>
      <c r="AJ401" s="30"/>
      <c r="AK401" s="410"/>
      <c r="AL401" s="410"/>
      <c r="AM401" s="30"/>
      <c r="AN401" s="410"/>
      <c r="AO401" s="410"/>
      <c r="AP401" s="30"/>
      <c r="AQ401" s="410"/>
      <c r="AR401" s="410"/>
      <c r="AS401" s="30"/>
      <c r="AT401" s="410"/>
      <c r="AU401" s="410"/>
      <c r="AV401" s="30"/>
      <c r="AW401" s="410"/>
      <c r="AX401" s="410"/>
      <c r="AY401" s="30"/>
      <c r="AZ401" s="410"/>
      <c r="BA401" s="410"/>
      <c r="BB401" s="30"/>
      <c r="BC401" s="410"/>
      <c r="BD401" s="410"/>
      <c r="BE401" s="30"/>
      <c r="BF401" s="410"/>
      <c r="BG401" s="410"/>
      <c r="BH401" s="30"/>
      <c r="BI401" s="410"/>
      <c r="BJ401" s="410"/>
      <c r="BK401" s="30"/>
      <c r="BL401" s="31"/>
      <c r="BM401" s="31"/>
      <c r="BN401" s="31"/>
      <c r="BO401" s="31"/>
      <c r="BP401" s="31"/>
      <c r="BQ401" s="31"/>
      <c r="BR401" s="31"/>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57"/>
      <c r="DW401" s="57"/>
      <c r="DX401" s="57"/>
      <c r="DY401" s="57"/>
      <c r="DZ401" s="57"/>
      <c r="EA401" s="57"/>
      <c r="EB401" s="57"/>
      <c r="EC401" s="57"/>
      <c r="ED401" s="57"/>
      <c r="EE401" s="57"/>
      <c r="EF401" s="57"/>
      <c r="EG401" s="57"/>
      <c r="EH401" s="57"/>
      <c r="EI401" s="57"/>
      <c r="EJ401" s="57"/>
      <c r="EK401" s="57"/>
      <c r="EL401" s="57"/>
      <c r="EM401" s="57"/>
      <c r="EN401" s="57"/>
      <c r="EO401" s="57"/>
      <c r="EP401" s="57"/>
      <c r="EQ401" s="57"/>
      <c r="ER401" s="57"/>
      <c r="ES401" s="57"/>
      <c r="ET401" s="57"/>
      <c r="EU401" s="57"/>
      <c r="EV401" s="57"/>
      <c r="EW401" s="57"/>
      <c r="EX401" s="57"/>
      <c r="EY401" s="57"/>
      <c r="EZ401" s="57"/>
      <c r="FA401" s="57"/>
      <c r="FB401" s="57"/>
      <c r="FC401" s="57"/>
      <c r="FD401" s="57"/>
      <c r="FE401" s="57"/>
      <c r="FF401" s="57"/>
      <c r="FG401" s="57"/>
      <c r="FH401" s="57"/>
      <c r="FI401" s="57"/>
      <c r="FJ401" s="57"/>
      <c r="FK401" s="57"/>
      <c r="FL401" s="57"/>
      <c r="FM401" s="57"/>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row>
    <row r="402" spans="1:217" s="431" customFormat="1" x14ac:dyDescent="0.2">
      <c r="A402" s="432"/>
      <c r="B402" s="426"/>
      <c r="C402" s="174"/>
      <c r="D402" s="410"/>
      <c r="E402" s="410"/>
      <c r="F402" s="30"/>
      <c r="G402" s="410"/>
      <c r="H402" s="410"/>
      <c r="I402" s="30"/>
      <c r="J402" s="410"/>
      <c r="K402" s="410"/>
      <c r="L402" s="30"/>
      <c r="M402" s="410"/>
      <c r="N402" s="410"/>
      <c r="O402" s="30"/>
      <c r="P402" s="410"/>
      <c r="Q402" s="410"/>
      <c r="R402" s="30"/>
      <c r="S402" s="410"/>
      <c r="T402" s="410"/>
      <c r="U402" s="30"/>
      <c r="V402" s="410"/>
      <c r="W402" s="410"/>
      <c r="X402" s="30"/>
      <c r="Y402" s="410"/>
      <c r="Z402" s="410"/>
      <c r="AA402" s="30"/>
      <c r="AB402" s="410"/>
      <c r="AC402" s="410"/>
      <c r="AD402" s="30"/>
      <c r="AE402" s="410"/>
      <c r="AF402" s="410"/>
      <c r="AG402" s="30"/>
      <c r="AH402" s="410"/>
      <c r="AI402" s="410"/>
      <c r="AJ402" s="30"/>
      <c r="AK402" s="410"/>
      <c r="AL402" s="410"/>
      <c r="AM402" s="30"/>
      <c r="AN402" s="410"/>
      <c r="AO402" s="410"/>
      <c r="AP402" s="30"/>
      <c r="AQ402" s="410"/>
      <c r="AR402" s="410"/>
      <c r="AS402" s="30"/>
      <c r="AT402" s="410"/>
      <c r="AU402" s="410"/>
      <c r="AV402" s="30"/>
      <c r="AW402" s="410"/>
      <c r="AX402" s="410"/>
      <c r="AY402" s="30"/>
      <c r="AZ402" s="410"/>
      <c r="BA402" s="410"/>
      <c r="BB402" s="30"/>
      <c r="BC402" s="410"/>
      <c r="BD402" s="410"/>
      <c r="BE402" s="30"/>
      <c r="BF402" s="410"/>
      <c r="BG402" s="410"/>
      <c r="BH402" s="30"/>
      <c r="BI402" s="410"/>
      <c r="BJ402" s="410"/>
      <c r="BK402" s="30"/>
      <c r="BL402" s="31"/>
      <c r="BM402" s="31"/>
      <c r="BN402" s="31"/>
      <c r="BO402" s="31"/>
      <c r="BP402" s="31"/>
      <c r="BQ402" s="31"/>
      <c r="BR402" s="31"/>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c r="DZ402" s="57"/>
      <c r="EA402" s="57"/>
      <c r="EB402" s="57"/>
      <c r="EC402" s="57"/>
      <c r="ED402" s="57"/>
      <c r="EE402" s="57"/>
      <c r="EF402" s="57"/>
      <c r="EG402" s="57"/>
      <c r="EH402" s="57"/>
      <c r="EI402" s="57"/>
      <c r="EJ402" s="57"/>
      <c r="EK402" s="57"/>
      <c r="EL402" s="57"/>
      <c r="EM402" s="57"/>
      <c r="EN402" s="57"/>
      <c r="EO402" s="57"/>
      <c r="EP402" s="57"/>
      <c r="EQ402" s="57"/>
      <c r="ER402" s="57"/>
      <c r="ES402" s="57"/>
      <c r="ET402" s="57"/>
      <c r="EU402" s="57"/>
      <c r="EV402" s="57"/>
      <c r="EW402" s="57"/>
      <c r="EX402" s="57"/>
      <c r="EY402" s="57"/>
      <c r="EZ402" s="57"/>
      <c r="FA402" s="57"/>
      <c r="FB402" s="57"/>
      <c r="FC402" s="57"/>
      <c r="FD402" s="57"/>
      <c r="FE402" s="57"/>
      <c r="FF402" s="57"/>
      <c r="FG402" s="57"/>
      <c r="FH402" s="57"/>
      <c r="FI402" s="57"/>
      <c r="FJ402" s="57"/>
      <c r="FK402" s="57"/>
      <c r="FL402" s="57"/>
      <c r="FM402" s="57"/>
      <c r="FN402" s="57"/>
      <c r="FO402" s="57"/>
      <c r="FP402" s="57"/>
      <c r="FQ402" s="57"/>
      <c r="FR402" s="57"/>
      <c r="FS402" s="57"/>
      <c r="FT402" s="57"/>
      <c r="FU402" s="57"/>
      <c r="FV402" s="57"/>
      <c r="FW402" s="57"/>
      <c r="FX402" s="57"/>
      <c r="FY402" s="57"/>
      <c r="FZ402" s="57"/>
      <c r="GA402" s="57"/>
      <c r="GB402" s="57"/>
      <c r="GC402" s="57"/>
      <c r="GD402" s="57"/>
      <c r="GE402" s="57"/>
      <c r="GF402" s="57"/>
      <c r="GG402" s="57"/>
      <c r="GH402" s="57"/>
      <c r="GI402" s="57"/>
      <c r="GJ402" s="57"/>
      <c r="GK402" s="57"/>
      <c r="GL402" s="57"/>
      <c r="GM402" s="57"/>
      <c r="GN402" s="57"/>
      <c r="GO402" s="57"/>
      <c r="GP402" s="57"/>
      <c r="GQ402" s="57"/>
      <c r="GR402" s="57"/>
      <c r="GS402" s="57"/>
      <c r="GT402" s="57"/>
      <c r="GU402" s="57"/>
      <c r="GV402" s="57"/>
      <c r="GW402" s="57"/>
      <c r="GX402" s="57"/>
      <c r="GY402" s="57"/>
      <c r="GZ402" s="57"/>
      <c r="HA402" s="57"/>
      <c r="HB402" s="57"/>
      <c r="HC402" s="57"/>
      <c r="HD402" s="57"/>
      <c r="HE402" s="57"/>
      <c r="HF402" s="57"/>
      <c r="HG402" s="57"/>
      <c r="HH402" s="57"/>
      <c r="HI402" s="57"/>
    </row>
    <row r="403" spans="1:217" s="431" customFormat="1" x14ac:dyDescent="0.2">
      <c r="A403" s="432"/>
      <c r="B403" s="426"/>
      <c r="C403" s="174"/>
      <c r="D403" s="410"/>
      <c r="E403" s="410"/>
      <c r="F403" s="30"/>
      <c r="G403" s="410"/>
      <c r="H403" s="410"/>
      <c r="I403" s="30"/>
      <c r="J403" s="410"/>
      <c r="K403" s="410"/>
      <c r="L403" s="30"/>
      <c r="M403" s="410"/>
      <c r="N403" s="410"/>
      <c r="O403" s="30"/>
      <c r="P403" s="410"/>
      <c r="Q403" s="410"/>
      <c r="R403" s="30"/>
      <c r="S403" s="410"/>
      <c r="T403" s="410"/>
      <c r="U403" s="30"/>
      <c r="V403" s="410"/>
      <c r="W403" s="410"/>
      <c r="X403" s="30"/>
      <c r="Y403" s="410"/>
      <c r="Z403" s="410"/>
      <c r="AA403" s="30"/>
      <c r="AB403" s="410"/>
      <c r="AC403" s="410"/>
      <c r="AD403" s="30"/>
      <c r="AE403" s="410"/>
      <c r="AF403" s="410"/>
      <c r="AG403" s="30"/>
      <c r="AH403" s="410"/>
      <c r="AI403" s="410"/>
      <c r="AJ403" s="30"/>
      <c r="AK403" s="410"/>
      <c r="AL403" s="410"/>
      <c r="AM403" s="30"/>
      <c r="AN403" s="410"/>
      <c r="AO403" s="410"/>
      <c r="AP403" s="30"/>
      <c r="AQ403" s="410"/>
      <c r="AR403" s="410"/>
      <c r="AS403" s="30"/>
      <c r="AT403" s="410"/>
      <c r="AU403" s="410"/>
      <c r="AV403" s="30"/>
      <c r="AW403" s="410"/>
      <c r="AX403" s="410"/>
      <c r="AY403" s="30"/>
      <c r="AZ403" s="410"/>
      <c r="BA403" s="410"/>
      <c r="BB403" s="30"/>
      <c r="BC403" s="410"/>
      <c r="BD403" s="410"/>
      <c r="BE403" s="30"/>
      <c r="BF403" s="410"/>
      <c r="BG403" s="410"/>
      <c r="BH403" s="30"/>
      <c r="BI403" s="410"/>
      <c r="BJ403" s="410"/>
      <c r="BK403" s="30"/>
      <c r="BL403" s="31"/>
      <c r="BM403" s="31"/>
      <c r="BN403" s="31"/>
      <c r="BO403" s="31"/>
      <c r="BP403" s="31"/>
      <c r="BQ403" s="31"/>
      <c r="BR403" s="31"/>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c r="DZ403" s="57"/>
      <c r="EA403" s="57"/>
      <c r="EB403" s="57"/>
      <c r="EC403" s="57"/>
      <c r="ED403" s="57"/>
      <c r="EE403" s="57"/>
      <c r="EF403" s="57"/>
      <c r="EG403" s="57"/>
      <c r="EH403" s="57"/>
      <c r="EI403" s="57"/>
      <c r="EJ403" s="57"/>
      <c r="EK403" s="57"/>
      <c r="EL403" s="57"/>
      <c r="EM403" s="57"/>
      <c r="EN403" s="57"/>
      <c r="EO403" s="57"/>
      <c r="EP403" s="57"/>
      <c r="EQ403" s="57"/>
      <c r="ER403" s="57"/>
      <c r="ES403" s="57"/>
      <c r="ET403" s="57"/>
      <c r="EU403" s="57"/>
      <c r="EV403" s="57"/>
      <c r="EW403" s="57"/>
      <c r="EX403" s="57"/>
      <c r="EY403" s="57"/>
      <c r="EZ403" s="57"/>
      <c r="FA403" s="57"/>
      <c r="FB403" s="57"/>
      <c r="FC403" s="57"/>
      <c r="FD403" s="57"/>
      <c r="FE403" s="57"/>
      <c r="FF403" s="57"/>
      <c r="FG403" s="57"/>
      <c r="FH403" s="57"/>
      <c r="FI403" s="57"/>
      <c r="FJ403" s="57"/>
      <c r="FK403" s="57"/>
      <c r="FL403" s="57"/>
      <c r="FM403" s="57"/>
      <c r="FN403" s="57"/>
      <c r="FO403" s="57"/>
      <c r="FP403" s="57"/>
      <c r="FQ403" s="57"/>
      <c r="FR403" s="57"/>
      <c r="FS403" s="57"/>
      <c r="FT403" s="57"/>
      <c r="FU403" s="57"/>
      <c r="FV403" s="57"/>
      <c r="FW403" s="57"/>
      <c r="FX403" s="57"/>
      <c r="FY403" s="57"/>
      <c r="FZ403" s="57"/>
      <c r="GA403" s="57"/>
      <c r="GB403" s="57"/>
      <c r="GC403" s="57"/>
      <c r="GD403" s="57"/>
      <c r="GE403" s="57"/>
      <c r="GF403" s="57"/>
      <c r="GG403" s="57"/>
      <c r="GH403" s="57"/>
      <c r="GI403" s="57"/>
      <c r="GJ403" s="57"/>
      <c r="GK403" s="57"/>
      <c r="GL403" s="57"/>
      <c r="GM403" s="57"/>
      <c r="GN403" s="57"/>
      <c r="GO403" s="57"/>
      <c r="GP403" s="57"/>
      <c r="GQ403" s="57"/>
      <c r="GR403" s="57"/>
      <c r="GS403" s="57"/>
      <c r="GT403" s="57"/>
      <c r="GU403" s="57"/>
      <c r="GV403" s="57"/>
      <c r="GW403" s="57"/>
      <c r="GX403" s="57"/>
      <c r="GY403" s="57"/>
      <c r="GZ403" s="57"/>
      <c r="HA403" s="57"/>
      <c r="HB403" s="57"/>
      <c r="HC403" s="57"/>
      <c r="HD403" s="57"/>
      <c r="HE403" s="57"/>
      <c r="HF403" s="57"/>
      <c r="HG403" s="57"/>
      <c r="HH403" s="57"/>
      <c r="HI403" s="57"/>
    </row>
    <row r="404" spans="1:217" s="431" customFormat="1" x14ac:dyDescent="0.2">
      <c r="A404" s="432"/>
      <c r="B404" s="426"/>
      <c r="C404" s="174"/>
      <c r="D404" s="410"/>
      <c r="E404" s="410"/>
      <c r="F404" s="30"/>
      <c r="G404" s="410"/>
      <c r="H404" s="410"/>
      <c r="I404" s="30"/>
      <c r="J404" s="410"/>
      <c r="K404" s="410"/>
      <c r="L404" s="30"/>
      <c r="M404" s="410"/>
      <c r="N404" s="410"/>
      <c r="O404" s="30"/>
      <c r="P404" s="410"/>
      <c r="Q404" s="410"/>
      <c r="R404" s="30"/>
      <c r="S404" s="410"/>
      <c r="T404" s="410"/>
      <c r="U404" s="30"/>
      <c r="V404" s="410"/>
      <c r="W404" s="410"/>
      <c r="X404" s="30"/>
      <c r="Y404" s="410"/>
      <c r="Z404" s="410"/>
      <c r="AA404" s="30"/>
      <c r="AB404" s="410"/>
      <c r="AC404" s="410"/>
      <c r="AD404" s="30"/>
      <c r="AE404" s="410"/>
      <c r="AF404" s="410"/>
      <c r="AG404" s="30"/>
      <c r="AH404" s="410"/>
      <c r="AI404" s="410"/>
      <c r="AJ404" s="30"/>
      <c r="AK404" s="410"/>
      <c r="AL404" s="410"/>
      <c r="AM404" s="30"/>
      <c r="AN404" s="410"/>
      <c r="AO404" s="410"/>
      <c r="AP404" s="30"/>
      <c r="AQ404" s="410"/>
      <c r="AR404" s="410"/>
      <c r="AS404" s="30"/>
      <c r="AT404" s="410"/>
      <c r="AU404" s="410"/>
      <c r="AV404" s="30"/>
      <c r="AW404" s="410"/>
      <c r="AX404" s="410"/>
      <c r="AY404" s="30"/>
      <c r="AZ404" s="410"/>
      <c r="BA404" s="410"/>
      <c r="BB404" s="30"/>
      <c r="BC404" s="410"/>
      <c r="BD404" s="410"/>
      <c r="BE404" s="30"/>
      <c r="BF404" s="410"/>
      <c r="BG404" s="410"/>
      <c r="BH404" s="30"/>
      <c r="BI404" s="410"/>
      <c r="BJ404" s="410"/>
      <c r="BK404" s="30"/>
      <c r="BL404" s="31"/>
      <c r="BM404" s="31"/>
      <c r="BN404" s="31"/>
      <c r="BO404" s="31"/>
      <c r="BP404" s="31"/>
      <c r="BQ404" s="31"/>
      <c r="BR404" s="31"/>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c r="DZ404" s="57"/>
      <c r="EA404" s="57"/>
      <c r="EB404" s="57"/>
      <c r="EC404" s="57"/>
      <c r="ED404" s="57"/>
      <c r="EE404" s="57"/>
      <c r="EF404" s="57"/>
      <c r="EG404" s="57"/>
      <c r="EH404" s="57"/>
      <c r="EI404" s="57"/>
      <c r="EJ404" s="57"/>
      <c r="EK404" s="57"/>
      <c r="EL404" s="57"/>
      <c r="EM404" s="57"/>
      <c r="EN404" s="57"/>
      <c r="EO404" s="57"/>
      <c r="EP404" s="57"/>
      <c r="EQ404" s="57"/>
      <c r="ER404" s="57"/>
      <c r="ES404" s="57"/>
      <c r="ET404" s="57"/>
      <c r="EU404" s="57"/>
      <c r="EV404" s="57"/>
      <c r="EW404" s="57"/>
      <c r="EX404" s="57"/>
      <c r="EY404" s="57"/>
      <c r="EZ404" s="57"/>
      <c r="FA404" s="57"/>
      <c r="FB404" s="57"/>
      <c r="FC404" s="57"/>
      <c r="FD404" s="57"/>
      <c r="FE404" s="57"/>
      <c r="FF404" s="57"/>
      <c r="FG404" s="57"/>
      <c r="FH404" s="57"/>
      <c r="FI404" s="57"/>
      <c r="FJ404" s="57"/>
      <c r="FK404" s="57"/>
      <c r="FL404" s="57"/>
      <c r="FM404" s="57"/>
      <c r="FN404" s="57"/>
      <c r="FO404" s="57"/>
      <c r="FP404" s="57"/>
      <c r="FQ404" s="57"/>
      <c r="FR404" s="57"/>
      <c r="FS404" s="57"/>
      <c r="FT404" s="57"/>
      <c r="FU404" s="57"/>
      <c r="FV404" s="57"/>
      <c r="FW404" s="57"/>
      <c r="FX404" s="57"/>
      <c r="FY404" s="57"/>
      <c r="FZ404" s="57"/>
      <c r="GA404" s="57"/>
      <c r="GB404" s="57"/>
      <c r="GC404" s="57"/>
      <c r="GD404" s="57"/>
      <c r="GE404" s="57"/>
      <c r="GF404" s="57"/>
      <c r="GG404" s="57"/>
      <c r="GH404" s="57"/>
      <c r="GI404" s="57"/>
      <c r="GJ404" s="57"/>
      <c r="GK404" s="57"/>
      <c r="GL404" s="57"/>
      <c r="GM404" s="57"/>
      <c r="GN404" s="57"/>
      <c r="GO404" s="57"/>
      <c r="GP404" s="57"/>
      <c r="GQ404" s="57"/>
      <c r="GR404" s="57"/>
      <c r="GS404" s="57"/>
      <c r="GT404" s="57"/>
      <c r="GU404" s="57"/>
      <c r="GV404" s="57"/>
      <c r="GW404" s="57"/>
      <c r="GX404" s="57"/>
      <c r="GY404" s="57"/>
      <c r="GZ404" s="57"/>
      <c r="HA404" s="57"/>
      <c r="HB404" s="57"/>
      <c r="HC404" s="57"/>
      <c r="HD404" s="57"/>
      <c r="HE404" s="57"/>
      <c r="HF404" s="57"/>
      <c r="HG404" s="57"/>
      <c r="HH404" s="57"/>
      <c r="HI404" s="57"/>
    </row>
    <row r="405" spans="1:217" s="431" customFormat="1" x14ac:dyDescent="0.2">
      <c r="A405" s="432"/>
      <c r="B405" s="426"/>
      <c r="C405" s="174"/>
      <c r="D405" s="410"/>
      <c r="E405" s="410"/>
      <c r="F405" s="30"/>
      <c r="G405" s="410"/>
      <c r="H405" s="410"/>
      <c r="I405" s="30"/>
      <c r="J405" s="410"/>
      <c r="K405" s="410"/>
      <c r="L405" s="30"/>
      <c r="M405" s="410"/>
      <c r="N405" s="410"/>
      <c r="O405" s="30"/>
      <c r="P405" s="410"/>
      <c r="Q405" s="410"/>
      <c r="R405" s="30"/>
      <c r="S405" s="410"/>
      <c r="T405" s="410"/>
      <c r="U405" s="30"/>
      <c r="V405" s="410"/>
      <c r="W405" s="410"/>
      <c r="X405" s="30"/>
      <c r="Y405" s="410"/>
      <c r="Z405" s="410"/>
      <c r="AA405" s="30"/>
      <c r="AB405" s="410"/>
      <c r="AC405" s="410"/>
      <c r="AD405" s="30"/>
      <c r="AE405" s="410"/>
      <c r="AF405" s="410"/>
      <c r="AG405" s="30"/>
      <c r="AH405" s="410"/>
      <c r="AI405" s="410"/>
      <c r="AJ405" s="30"/>
      <c r="AK405" s="410"/>
      <c r="AL405" s="410"/>
      <c r="AM405" s="30"/>
      <c r="AN405" s="410"/>
      <c r="AO405" s="410"/>
      <c r="AP405" s="30"/>
      <c r="AQ405" s="410"/>
      <c r="AR405" s="410"/>
      <c r="AS405" s="30"/>
      <c r="AT405" s="410"/>
      <c r="AU405" s="410"/>
      <c r="AV405" s="30"/>
      <c r="AW405" s="410"/>
      <c r="AX405" s="410"/>
      <c r="AY405" s="30"/>
      <c r="AZ405" s="410"/>
      <c r="BA405" s="410"/>
      <c r="BB405" s="30"/>
      <c r="BC405" s="410"/>
      <c r="BD405" s="410"/>
      <c r="BE405" s="30"/>
      <c r="BF405" s="410"/>
      <c r="BG405" s="410"/>
      <c r="BH405" s="30"/>
      <c r="BI405" s="410"/>
      <c r="BJ405" s="410"/>
      <c r="BK405" s="30"/>
      <c r="BL405" s="31"/>
      <c r="BM405" s="31"/>
      <c r="BN405" s="31"/>
      <c r="BO405" s="31"/>
      <c r="BP405" s="31"/>
      <c r="BQ405" s="31"/>
      <c r="BR405" s="31"/>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57"/>
      <c r="DW405" s="57"/>
      <c r="DX405" s="57"/>
      <c r="DY405" s="57"/>
      <c r="DZ405" s="57"/>
      <c r="EA405" s="57"/>
      <c r="EB405" s="57"/>
      <c r="EC405" s="57"/>
      <c r="ED405" s="57"/>
      <c r="EE405" s="57"/>
      <c r="EF405" s="57"/>
      <c r="EG405" s="57"/>
      <c r="EH405" s="57"/>
      <c r="EI405" s="57"/>
      <c r="EJ405" s="57"/>
      <c r="EK405" s="57"/>
      <c r="EL405" s="57"/>
      <c r="EM405" s="57"/>
      <c r="EN405" s="57"/>
      <c r="EO405" s="57"/>
      <c r="EP405" s="57"/>
      <c r="EQ405" s="57"/>
      <c r="ER405" s="57"/>
      <c r="ES405" s="57"/>
      <c r="ET405" s="57"/>
      <c r="EU405" s="57"/>
      <c r="EV405" s="57"/>
      <c r="EW405" s="57"/>
      <c r="EX405" s="57"/>
      <c r="EY405" s="57"/>
      <c r="EZ405" s="57"/>
      <c r="FA405" s="57"/>
      <c r="FB405" s="57"/>
      <c r="FC405" s="57"/>
      <c r="FD405" s="57"/>
      <c r="FE405" s="57"/>
      <c r="FF405" s="57"/>
      <c r="FG405" s="57"/>
      <c r="FH405" s="57"/>
      <c r="FI405" s="57"/>
      <c r="FJ405" s="57"/>
      <c r="FK405" s="57"/>
      <c r="FL405" s="57"/>
      <c r="FM405" s="57"/>
      <c r="FN405" s="57"/>
      <c r="FO405" s="57"/>
      <c r="FP405" s="57"/>
      <c r="FQ405" s="57"/>
      <c r="FR405" s="57"/>
      <c r="FS405" s="57"/>
      <c r="FT405" s="57"/>
      <c r="FU405" s="57"/>
      <c r="FV405" s="57"/>
      <c r="FW405" s="57"/>
      <c r="FX405" s="57"/>
      <c r="FY405" s="57"/>
      <c r="FZ405" s="57"/>
      <c r="GA405" s="57"/>
      <c r="GB405" s="57"/>
      <c r="GC405" s="57"/>
      <c r="GD405" s="57"/>
      <c r="GE405" s="57"/>
      <c r="GF405" s="57"/>
      <c r="GG405" s="57"/>
      <c r="GH405" s="57"/>
      <c r="GI405" s="57"/>
      <c r="GJ405" s="57"/>
      <c r="GK405" s="57"/>
      <c r="GL405" s="57"/>
      <c r="GM405" s="57"/>
      <c r="GN405" s="57"/>
      <c r="GO405" s="57"/>
      <c r="GP405" s="57"/>
      <c r="GQ405" s="57"/>
      <c r="GR405" s="57"/>
      <c r="GS405" s="57"/>
      <c r="GT405" s="57"/>
      <c r="GU405" s="57"/>
      <c r="GV405" s="57"/>
      <c r="GW405" s="57"/>
      <c r="GX405" s="57"/>
      <c r="GY405" s="57"/>
      <c r="GZ405" s="57"/>
      <c r="HA405" s="57"/>
      <c r="HB405" s="57"/>
      <c r="HC405" s="57"/>
      <c r="HD405" s="57"/>
      <c r="HE405" s="57"/>
      <c r="HF405" s="57"/>
      <c r="HG405" s="57"/>
      <c r="HH405" s="57"/>
      <c r="HI405" s="57"/>
    </row>
    <row r="406" spans="1:217" s="431" customFormat="1" x14ac:dyDescent="0.2">
      <c r="A406" s="432"/>
      <c r="B406" s="426"/>
      <c r="C406" s="174"/>
      <c r="D406" s="410"/>
      <c r="E406" s="410"/>
      <c r="F406" s="30"/>
      <c r="G406" s="410"/>
      <c r="H406" s="410"/>
      <c r="I406" s="30"/>
      <c r="J406" s="410"/>
      <c r="K406" s="410"/>
      <c r="L406" s="30"/>
      <c r="M406" s="410"/>
      <c r="N406" s="410"/>
      <c r="O406" s="30"/>
      <c r="P406" s="410"/>
      <c r="Q406" s="410"/>
      <c r="R406" s="30"/>
      <c r="S406" s="410"/>
      <c r="T406" s="410"/>
      <c r="U406" s="30"/>
      <c r="V406" s="410"/>
      <c r="W406" s="410"/>
      <c r="X406" s="30"/>
      <c r="Y406" s="410"/>
      <c r="Z406" s="410"/>
      <c r="AA406" s="30"/>
      <c r="AB406" s="410"/>
      <c r="AC406" s="410"/>
      <c r="AD406" s="30"/>
      <c r="AE406" s="410"/>
      <c r="AF406" s="410"/>
      <c r="AG406" s="30"/>
      <c r="AH406" s="410"/>
      <c r="AI406" s="410"/>
      <c r="AJ406" s="30"/>
      <c r="AK406" s="410"/>
      <c r="AL406" s="410"/>
      <c r="AM406" s="30"/>
      <c r="AN406" s="410"/>
      <c r="AO406" s="410"/>
      <c r="AP406" s="30"/>
      <c r="AQ406" s="410"/>
      <c r="AR406" s="410"/>
      <c r="AS406" s="30"/>
      <c r="AT406" s="410"/>
      <c r="AU406" s="410"/>
      <c r="AV406" s="30"/>
      <c r="AW406" s="410"/>
      <c r="AX406" s="410"/>
      <c r="AY406" s="30"/>
      <c r="AZ406" s="410"/>
      <c r="BA406" s="410"/>
      <c r="BB406" s="30"/>
      <c r="BC406" s="410"/>
      <c r="BD406" s="410"/>
      <c r="BE406" s="30"/>
      <c r="BF406" s="410"/>
      <c r="BG406" s="410"/>
      <c r="BH406" s="30"/>
      <c r="BI406" s="410"/>
      <c r="BJ406" s="410"/>
      <c r="BK406" s="30"/>
      <c r="BL406" s="31"/>
      <c r="BM406" s="31"/>
      <c r="BN406" s="31"/>
      <c r="BO406" s="31"/>
      <c r="BP406" s="31"/>
      <c r="BQ406" s="31"/>
      <c r="BR406" s="31"/>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57"/>
      <c r="DW406" s="57"/>
      <c r="DX406" s="57"/>
      <c r="DY406" s="57"/>
      <c r="DZ406" s="57"/>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c r="EW406" s="57"/>
      <c r="EX406" s="57"/>
      <c r="EY406" s="57"/>
      <c r="EZ406" s="57"/>
      <c r="FA406" s="57"/>
      <c r="FB406" s="57"/>
      <c r="FC406" s="57"/>
      <c r="FD406" s="57"/>
      <c r="FE406" s="57"/>
      <c r="FF406" s="57"/>
      <c r="FG406" s="57"/>
      <c r="FH406" s="57"/>
      <c r="FI406" s="57"/>
      <c r="FJ406" s="57"/>
      <c r="FK406" s="57"/>
      <c r="FL406" s="57"/>
      <c r="FM406" s="57"/>
      <c r="FN406" s="57"/>
      <c r="FO406" s="57"/>
      <c r="FP406" s="57"/>
      <c r="FQ406" s="57"/>
      <c r="FR406" s="57"/>
      <c r="FS406" s="57"/>
      <c r="FT406" s="57"/>
      <c r="FU406" s="57"/>
      <c r="FV406" s="57"/>
      <c r="FW406" s="57"/>
      <c r="FX406" s="57"/>
      <c r="FY406" s="57"/>
      <c r="FZ406" s="57"/>
      <c r="GA406" s="57"/>
      <c r="GB406" s="57"/>
      <c r="GC406" s="57"/>
      <c r="GD406" s="57"/>
      <c r="GE406" s="57"/>
      <c r="GF406" s="57"/>
      <c r="GG406" s="57"/>
      <c r="GH406" s="57"/>
      <c r="GI406" s="57"/>
      <c r="GJ406" s="57"/>
      <c r="GK406" s="57"/>
      <c r="GL406" s="57"/>
      <c r="GM406" s="57"/>
      <c r="GN406" s="57"/>
      <c r="GO406" s="57"/>
      <c r="GP406" s="57"/>
      <c r="GQ406" s="57"/>
      <c r="GR406" s="57"/>
      <c r="GS406" s="57"/>
      <c r="GT406" s="57"/>
      <c r="GU406" s="57"/>
      <c r="GV406" s="57"/>
      <c r="GW406" s="57"/>
      <c r="GX406" s="57"/>
      <c r="GY406" s="57"/>
      <c r="GZ406" s="57"/>
      <c r="HA406" s="57"/>
      <c r="HB406" s="57"/>
      <c r="HC406" s="57"/>
      <c r="HD406" s="57"/>
      <c r="HE406" s="57"/>
      <c r="HF406" s="57"/>
      <c r="HG406" s="57"/>
      <c r="HH406" s="57"/>
      <c r="HI406" s="57"/>
    </row>
    <row r="407" spans="1:217" s="431" customFormat="1" x14ac:dyDescent="0.2">
      <c r="A407" s="432"/>
      <c r="B407" s="426"/>
      <c r="C407" s="174"/>
      <c r="D407" s="410"/>
      <c r="E407" s="410"/>
      <c r="F407" s="30"/>
      <c r="G407" s="410"/>
      <c r="H407" s="410"/>
      <c r="I407" s="30"/>
      <c r="J407" s="410"/>
      <c r="K407" s="410"/>
      <c r="L407" s="30"/>
      <c r="M407" s="410"/>
      <c r="N407" s="410"/>
      <c r="O407" s="30"/>
      <c r="P407" s="410"/>
      <c r="Q407" s="410"/>
      <c r="R407" s="30"/>
      <c r="S407" s="410"/>
      <c r="T407" s="410"/>
      <c r="U407" s="30"/>
      <c r="V407" s="410"/>
      <c r="W407" s="410"/>
      <c r="X407" s="30"/>
      <c r="Y407" s="410"/>
      <c r="Z407" s="410"/>
      <c r="AA407" s="30"/>
      <c r="AB407" s="410"/>
      <c r="AC407" s="410"/>
      <c r="AD407" s="30"/>
      <c r="AE407" s="410"/>
      <c r="AF407" s="410"/>
      <c r="AG407" s="30"/>
      <c r="AH407" s="410"/>
      <c r="AI407" s="410"/>
      <c r="AJ407" s="30"/>
      <c r="AK407" s="410"/>
      <c r="AL407" s="410"/>
      <c r="AM407" s="30"/>
      <c r="AN407" s="410"/>
      <c r="AO407" s="410"/>
      <c r="AP407" s="30"/>
      <c r="AQ407" s="410"/>
      <c r="AR407" s="410"/>
      <c r="AS407" s="30"/>
      <c r="AT407" s="410"/>
      <c r="AU407" s="410"/>
      <c r="AV407" s="30"/>
      <c r="AW407" s="410"/>
      <c r="AX407" s="410"/>
      <c r="AY407" s="30"/>
      <c r="AZ407" s="410"/>
      <c r="BA407" s="410"/>
      <c r="BB407" s="30"/>
      <c r="BC407" s="410"/>
      <c r="BD407" s="410"/>
      <c r="BE407" s="30"/>
      <c r="BF407" s="410"/>
      <c r="BG407" s="410"/>
      <c r="BH407" s="30"/>
      <c r="BI407" s="410"/>
      <c r="BJ407" s="410"/>
      <c r="BK407" s="30"/>
      <c r="BL407" s="31"/>
      <c r="BM407" s="31"/>
      <c r="BN407" s="31"/>
      <c r="BO407" s="31"/>
      <c r="BP407" s="31"/>
      <c r="BQ407" s="31"/>
      <c r="BR407" s="31"/>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57"/>
      <c r="DW407" s="57"/>
      <c r="DX407" s="57"/>
      <c r="DY407" s="57"/>
      <c r="DZ407" s="57"/>
      <c r="EA407" s="57"/>
      <c r="EB407" s="57"/>
      <c r="EC407" s="57"/>
      <c r="ED407" s="57"/>
      <c r="EE407" s="57"/>
      <c r="EF407" s="57"/>
      <c r="EG407" s="57"/>
      <c r="EH407" s="57"/>
      <c r="EI407" s="57"/>
      <c r="EJ407" s="57"/>
      <c r="EK407" s="57"/>
      <c r="EL407" s="57"/>
      <c r="EM407" s="57"/>
      <c r="EN407" s="57"/>
      <c r="EO407" s="57"/>
      <c r="EP407" s="57"/>
      <c r="EQ407" s="57"/>
      <c r="ER407" s="57"/>
      <c r="ES407" s="57"/>
      <c r="ET407" s="57"/>
      <c r="EU407" s="57"/>
      <c r="EV407" s="57"/>
      <c r="EW407" s="57"/>
      <c r="EX407" s="57"/>
      <c r="EY407" s="57"/>
      <c r="EZ407" s="57"/>
      <c r="FA407" s="57"/>
      <c r="FB407" s="57"/>
      <c r="FC407" s="57"/>
      <c r="FD407" s="57"/>
      <c r="FE407" s="57"/>
      <c r="FF407" s="57"/>
      <c r="FG407" s="57"/>
      <c r="FH407" s="57"/>
      <c r="FI407" s="57"/>
      <c r="FJ407" s="57"/>
      <c r="FK407" s="57"/>
      <c r="FL407" s="57"/>
      <c r="FM407" s="57"/>
      <c r="FN407" s="57"/>
      <c r="FO407" s="57"/>
      <c r="FP407" s="57"/>
      <c r="FQ407" s="57"/>
      <c r="FR407" s="57"/>
      <c r="FS407" s="57"/>
      <c r="FT407" s="57"/>
      <c r="FU407" s="57"/>
      <c r="FV407" s="57"/>
      <c r="FW407" s="57"/>
      <c r="FX407" s="57"/>
      <c r="FY407" s="57"/>
      <c r="FZ407" s="57"/>
      <c r="GA407" s="57"/>
      <c r="GB407" s="57"/>
      <c r="GC407" s="57"/>
      <c r="GD407" s="57"/>
      <c r="GE407" s="57"/>
      <c r="GF407" s="57"/>
      <c r="GG407" s="57"/>
      <c r="GH407" s="57"/>
      <c r="GI407" s="57"/>
      <c r="GJ407" s="57"/>
      <c r="GK407" s="57"/>
      <c r="GL407" s="57"/>
      <c r="GM407" s="57"/>
      <c r="GN407" s="57"/>
      <c r="GO407" s="57"/>
      <c r="GP407" s="57"/>
      <c r="GQ407" s="57"/>
      <c r="GR407" s="57"/>
      <c r="GS407" s="57"/>
      <c r="GT407" s="57"/>
      <c r="GU407" s="57"/>
      <c r="GV407" s="57"/>
      <c r="GW407" s="57"/>
      <c r="GX407" s="57"/>
      <c r="GY407" s="57"/>
      <c r="GZ407" s="57"/>
      <c r="HA407" s="57"/>
      <c r="HB407" s="57"/>
      <c r="HC407" s="57"/>
      <c r="HD407" s="57"/>
      <c r="HE407" s="57"/>
      <c r="HF407" s="57"/>
      <c r="HG407" s="57"/>
      <c r="HH407" s="57"/>
      <c r="HI407" s="57"/>
    </row>
    <row r="408" spans="1:217" s="431" customFormat="1" x14ac:dyDescent="0.2">
      <c r="A408" s="432"/>
      <c r="B408" s="426"/>
      <c r="C408" s="174"/>
      <c r="D408" s="410"/>
      <c r="E408" s="410"/>
      <c r="F408" s="30"/>
      <c r="G408" s="410"/>
      <c r="H408" s="410"/>
      <c r="I408" s="30"/>
      <c r="J408" s="410"/>
      <c r="K408" s="410"/>
      <c r="L408" s="30"/>
      <c r="M408" s="410"/>
      <c r="N408" s="410"/>
      <c r="O408" s="30"/>
      <c r="P408" s="410"/>
      <c r="Q408" s="410"/>
      <c r="R408" s="30"/>
      <c r="S408" s="410"/>
      <c r="T408" s="410"/>
      <c r="U408" s="30"/>
      <c r="V408" s="410"/>
      <c r="W408" s="410"/>
      <c r="X408" s="30"/>
      <c r="Y408" s="410"/>
      <c r="Z408" s="410"/>
      <c r="AA408" s="30"/>
      <c r="AB408" s="410"/>
      <c r="AC408" s="410"/>
      <c r="AD408" s="30"/>
      <c r="AE408" s="410"/>
      <c r="AF408" s="410"/>
      <c r="AG408" s="30"/>
      <c r="AH408" s="410"/>
      <c r="AI408" s="410"/>
      <c r="AJ408" s="30"/>
      <c r="AK408" s="410"/>
      <c r="AL408" s="410"/>
      <c r="AM408" s="30"/>
      <c r="AN408" s="410"/>
      <c r="AO408" s="410"/>
      <c r="AP408" s="30"/>
      <c r="AQ408" s="410"/>
      <c r="AR408" s="410"/>
      <c r="AS408" s="30"/>
      <c r="AT408" s="410"/>
      <c r="AU408" s="410"/>
      <c r="AV408" s="30"/>
      <c r="AW408" s="410"/>
      <c r="AX408" s="410"/>
      <c r="AY408" s="30"/>
      <c r="AZ408" s="410"/>
      <c r="BA408" s="410"/>
      <c r="BB408" s="30"/>
      <c r="BC408" s="410"/>
      <c r="BD408" s="410"/>
      <c r="BE408" s="30"/>
      <c r="BF408" s="410"/>
      <c r="BG408" s="410"/>
      <c r="BH408" s="30"/>
      <c r="BI408" s="410"/>
      <c r="BJ408" s="410"/>
      <c r="BK408" s="30"/>
      <c r="BL408" s="31"/>
      <c r="BM408" s="31"/>
      <c r="BN408" s="31"/>
      <c r="BO408" s="31"/>
      <c r="BP408" s="31"/>
      <c r="BQ408" s="31"/>
      <c r="BR408" s="31"/>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57"/>
      <c r="DW408" s="57"/>
      <c r="DX408" s="57"/>
      <c r="DY408" s="57"/>
      <c r="DZ408" s="57"/>
      <c r="EA408" s="57"/>
      <c r="EB408" s="57"/>
      <c r="EC408" s="57"/>
      <c r="ED408" s="57"/>
      <c r="EE408" s="57"/>
      <c r="EF408" s="57"/>
      <c r="EG408" s="57"/>
      <c r="EH408" s="57"/>
      <c r="EI408" s="57"/>
      <c r="EJ408" s="57"/>
      <c r="EK408" s="57"/>
      <c r="EL408" s="57"/>
      <c r="EM408" s="57"/>
      <c r="EN408" s="57"/>
      <c r="EO408" s="57"/>
      <c r="EP408" s="57"/>
      <c r="EQ408" s="57"/>
      <c r="ER408" s="57"/>
      <c r="ES408" s="57"/>
      <c r="ET408" s="57"/>
      <c r="EU408" s="57"/>
      <c r="EV408" s="57"/>
      <c r="EW408" s="57"/>
      <c r="EX408" s="57"/>
      <c r="EY408" s="57"/>
      <c r="EZ408" s="57"/>
      <c r="FA408" s="57"/>
      <c r="FB408" s="57"/>
      <c r="FC408" s="57"/>
      <c r="FD408" s="57"/>
      <c r="FE408" s="57"/>
      <c r="FF408" s="57"/>
      <c r="FG408" s="57"/>
      <c r="FH408" s="57"/>
      <c r="FI408" s="57"/>
      <c r="FJ408" s="57"/>
      <c r="FK408" s="57"/>
      <c r="FL408" s="57"/>
      <c r="FM408" s="57"/>
      <c r="FN408" s="57"/>
      <c r="FO408" s="57"/>
      <c r="FP408" s="57"/>
      <c r="FQ408" s="57"/>
      <c r="FR408" s="57"/>
      <c r="FS408" s="57"/>
      <c r="FT408" s="57"/>
      <c r="FU408" s="57"/>
      <c r="FV408" s="57"/>
      <c r="FW408" s="57"/>
      <c r="FX408" s="57"/>
      <c r="FY408" s="57"/>
      <c r="FZ408" s="57"/>
      <c r="GA408" s="57"/>
      <c r="GB408" s="57"/>
      <c r="GC408" s="57"/>
      <c r="GD408" s="57"/>
      <c r="GE408" s="57"/>
      <c r="GF408" s="57"/>
      <c r="GG408" s="57"/>
      <c r="GH408" s="57"/>
      <c r="GI408" s="57"/>
      <c r="GJ408" s="57"/>
      <c r="GK408" s="57"/>
      <c r="GL408" s="57"/>
      <c r="GM408" s="57"/>
      <c r="GN408" s="57"/>
      <c r="GO408" s="57"/>
      <c r="GP408" s="57"/>
      <c r="GQ408" s="57"/>
      <c r="GR408" s="57"/>
      <c r="GS408" s="57"/>
      <c r="GT408" s="57"/>
      <c r="GU408" s="57"/>
      <c r="GV408" s="57"/>
      <c r="GW408" s="57"/>
      <c r="GX408" s="57"/>
      <c r="GY408" s="57"/>
      <c r="GZ408" s="57"/>
      <c r="HA408" s="57"/>
      <c r="HB408" s="57"/>
      <c r="HC408" s="57"/>
      <c r="HD408" s="57"/>
      <c r="HE408" s="57"/>
      <c r="HF408" s="57"/>
      <c r="HG408" s="57"/>
      <c r="HH408" s="57"/>
      <c r="HI408" s="57"/>
    </row>
    <row r="409" spans="1:217" s="431" customFormat="1" x14ac:dyDescent="0.2">
      <c r="A409" s="432"/>
      <c r="B409" s="426"/>
      <c r="C409" s="174"/>
      <c r="D409" s="410"/>
      <c r="E409" s="410"/>
      <c r="F409" s="30"/>
      <c r="G409" s="410"/>
      <c r="H409" s="410"/>
      <c r="I409" s="30"/>
      <c r="J409" s="410"/>
      <c r="K409" s="410"/>
      <c r="L409" s="30"/>
      <c r="M409" s="410"/>
      <c r="N409" s="410"/>
      <c r="O409" s="30"/>
      <c r="P409" s="410"/>
      <c r="Q409" s="410"/>
      <c r="R409" s="30"/>
      <c r="S409" s="410"/>
      <c r="T409" s="410"/>
      <c r="U409" s="30"/>
      <c r="V409" s="410"/>
      <c r="W409" s="410"/>
      <c r="X409" s="30"/>
      <c r="Y409" s="410"/>
      <c r="Z409" s="410"/>
      <c r="AA409" s="30"/>
      <c r="AB409" s="410"/>
      <c r="AC409" s="410"/>
      <c r="AD409" s="30"/>
      <c r="AE409" s="410"/>
      <c r="AF409" s="410"/>
      <c r="AG409" s="30"/>
      <c r="AH409" s="410"/>
      <c r="AI409" s="410"/>
      <c r="AJ409" s="30"/>
      <c r="AK409" s="410"/>
      <c r="AL409" s="410"/>
      <c r="AM409" s="30"/>
      <c r="AN409" s="410"/>
      <c r="AO409" s="410"/>
      <c r="AP409" s="30"/>
      <c r="AQ409" s="410"/>
      <c r="AR409" s="410"/>
      <c r="AS409" s="30"/>
      <c r="AT409" s="410"/>
      <c r="AU409" s="410"/>
      <c r="AV409" s="30"/>
      <c r="AW409" s="410"/>
      <c r="AX409" s="410"/>
      <c r="AY409" s="30"/>
      <c r="AZ409" s="410"/>
      <c r="BA409" s="410"/>
      <c r="BB409" s="30"/>
      <c r="BC409" s="410"/>
      <c r="BD409" s="410"/>
      <c r="BE409" s="30"/>
      <c r="BF409" s="410"/>
      <c r="BG409" s="410"/>
      <c r="BH409" s="30"/>
      <c r="BI409" s="410"/>
      <c r="BJ409" s="410"/>
      <c r="BK409" s="30"/>
      <c r="BL409" s="31"/>
      <c r="BM409" s="31"/>
      <c r="BN409" s="31"/>
      <c r="BO409" s="31"/>
      <c r="BP409" s="31"/>
      <c r="BQ409" s="31"/>
      <c r="BR409" s="31"/>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57"/>
      <c r="DW409" s="57"/>
      <c r="DX409" s="57"/>
      <c r="DY409" s="57"/>
      <c r="DZ409" s="57"/>
      <c r="EA409" s="57"/>
      <c r="EB409" s="57"/>
      <c r="EC409" s="57"/>
      <c r="ED409" s="57"/>
      <c r="EE409" s="57"/>
      <c r="EF409" s="57"/>
      <c r="EG409" s="57"/>
      <c r="EH409" s="57"/>
      <c r="EI409" s="57"/>
      <c r="EJ409" s="57"/>
      <c r="EK409" s="57"/>
      <c r="EL409" s="57"/>
      <c r="EM409" s="57"/>
      <c r="EN409" s="57"/>
      <c r="EO409" s="57"/>
      <c r="EP409" s="57"/>
      <c r="EQ409" s="57"/>
      <c r="ER409" s="57"/>
      <c r="ES409" s="57"/>
      <c r="ET409" s="57"/>
      <c r="EU409" s="57"/>
      <c r="EV409" s="57"/>
      <c r="EW409" s="57"/>
      <c r="EX409" s="57"/>
      <c r="EY409" s="57"/>
      <c r="EZ409" s="57"/>
      <c r="FA409" s="57"/>
      <c r="FB409" s="57"/>
      <c r="FC409" s="57"/>
      <c r="FD409" s="57"/>
      <c r="FE409" s="57"/>
      <c r="FF409" s="57"/>
      <c r="FG409" s="57"/>
      <c r="FH409" s="57"/>
      <c r="FI409" s="57"/>
      <c r="FJ409" s="57"/>
      <c r="FK409" s="57"/>
      <c r="FL409" s="57"/>
      <c r="FM409" s="57"/>
      <c r="FN409" s="57"/>
      <c r="FO409" s="57"/>
      <c r="FP409" s="57"/>
      <c r="FQ409" s="57"/>
      <c r="FR409" s="57"/>
      <c r="FS409" s="57"/>
      <c r="FT409" s="57"/>
      <c r="FU409" s="57"/>
      <c r="FV409" s="57"/>
      <c r="FW409" s="57"/>
      <c r="FX409" s="57"/>
      <c r="FY409" s="57"/>
      <c r="FZ409" s="57"/>
      <c r="GA409" s="57"/>
      <c r="GB409" s="57"/>
      <c r="GC409" s="57"/>
      <c r="GD409" s="57"/>
      <c r="GE409" s="57"/>
      <c r="GF409" s="57"/>
      <c r="GG409" s="57"/>
      <c r="GH409" s="57"/>
      <c r="GI409" s="57"/>
      <c r="GJ409" s="57"/>
      <c r="GK409" s="57"/>
      <c r="GL409" s="57"/>
      <c r="GM409" s="57"/>
      <c r="GN409" s="57"/>
      <c r="GO409" s="57"/>
      <c r="GP409" s="57"/>
      <c r="GQ409" s="57"/>
      <c r="GR409" s="57"/>
      <c r="GS409" s="57"/>
      <c r="GT409" s="57"/>
      <c r="GU409" s="57"/>
      <c r="GV409" s="57"/>
      <c r="GW409" s="57"/>
      <c r="GX409" s="57"/>
      <c r="GY409" s="57"/>
      <c r="GZ409" s="57"/>
      <c r="HA409" s="57"/>
      <c r="HB409" s="57"/>
      <c r="HC409" s="57"/>
      <c r="HD409" s="57"/>
      <c r="HE409" s="57"/>
      <c r="HF409" s="57"/>
      <c r="HG409" s="57"/>
      <c r="HH409" s="57"/>
      <c r="HI409" s="57"/>
    </row>
    <row r="410" spans="1:217" s="431" customFormat="1" x14ac:dyDescent="0.2">
      <c r="A410" s="432"/>
      <c r="B410" s="426"/>
      <c r="C410" s="174"/>
      <c r="D410" s="410"/>
      <c r="E410" s="410"/>
      <c r="F410" s="30"/>
      <c r="G410" s="410"/>
      <c r="H410" s="410"/>
      <c r="I410" s="30"/>
      <c r="J410" s="410"/>
      <c r="K410" s="410"/>
      <c r="L410" s="30"/>
      <c r="M410" s="410"/>
      <c r="N410" s="410"/>
      <c r="O410" s="30"/>
      <c r="P410" s="410"/>
      <c r="Q410" s="410"/>
      <c r="R410" s="30"/>
      <c r="S410" s="410"/>
      <c r="T410" s="410"/>
      <c r="U410" s="30"/>
      <c r="V410" s="410"/>
      <c r="W410" s="410"/>
      <c r="X410" s="30"/>
      <c r="Y410" s="410"/>
      <c r="Z410" s="410"/>
      <c r="AA410" s="30"/>
      <c r="AB410" s="410"/>
      <c r="AC410" s="410"/>
      <c r="AD410" s="30"/>
      <c r="AE410" s="410"/>
      <c r="AF410" s="410"/>
      <c r="AG410" s="30"/>
      <c r="AH410" s="410"/>
      <c r="AI410" s="410"/>
      <c r="AJ410" s="30"/>
      <c r="AK410" s="410"/>
      <c r="AL410" s="410"/>
      <c r="AM410" s="30"/>
      <c r="AN410" s="410"/>
      <c r="AO410" s="410"/>
      <c r="AP410" s="30"/>
      <c r="AQ410" s="410"/>
      <c r="AR410" s="410"/>
      <c r="AS410" s="30"/>
      <c r="AT410" s="410"/>
      <c r="AU410" s="410"/>
      <c r="AV410" s="30"/>
      <c r="AW410" s="410"/>
      <c r="AX410" s="410"/>
      <c r="AY410" s="30"/>
      <c r="AZ410" s="410"/>
      <c r="BA410" s="410"/>
      <c r="BB410" s="30"/>
      <c r="BC410" s="410"/>
      <c r="BD410" s="410"/>
      <c r="BE410" s="30"/>
      <c r="BF410" s="410"/>
      <c r="BG410" s="410"/>
      <c r="BH410" s="30"/>
      <c r="BI410" s="410"/>
      <c r="BJ410" s="410"/>
      <c r="BK410" s="30"/>
      <c r="BL410" s="31"/>
      <c r="BM410" s="31"/>
      <c r="BN410" s="31"/>
      <c r="BO410" s="31"/>
      <c r="BP410" s="31"/>
      <c r="BQ410" s="31"/>
      <c r="BR410" s="31"/>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57"/>
      <c r="DW410" s="57"/>
      <c r="DX410" s="57"/>
      <c r="DY410" s="57"/>
      <c r="DZ410" s="57"/>
      <c r="EA410" s="57"/>
      <c r="EB410" s="57"/>
      <c r="EC410" s="57"/>
      <c r="ED410" s="57"/>
      <c r="EE410" s="57"/>
      <c r="EF410" s="57"/>
      <c r="EG410" s="57"/>
      <c r="EH410" s="57"/>
      <c r="EI410" s="57"/>
      <c r="EJ410" s="57"/>
      <c r="EK410" s="57"/>
      <c r="EL410" s="57"/>
      <c r="EM410" s="57"/>
      <c r="EN410" s="57"/>
      <c r="EO410" s="57"/>
      <c r="EP410" s="57"/>
      <c r="EQ410" s="57"/>
      <c r="ER410" s="57"/>
      <c r="ES410" s="57"/>
      <c r="ET410" s="57"/>
      <c r="EU410" s="57"/>
      <c r="EV410" s="57"/>
      <c r="EW410" s="57"/>
      <c r="EX410" s="57"/>
      <c r="EY410" s="57"/>
      <c r="EZ410" s="57"/>
      <c r="FA410" s="57"/>
      <c r="FB410" s="57"/>
      <c r="FC410" s="57"/>
      <c r="FD410" s="57"/>
      <c r="FE410" s="57"/>
      <c r="FF410" s="57"/>
      <c r="FG410" s="57"/>
      <c r="FH410" s="57"/>
      <c r="FI410" s="57"/>
      <c r="FJ410" s="57"/>
      <c r="FK410" s="57"/>
      <c r="FL410" s="57"/>
      <c r="FM410" s="57"/>
      <c r="FN410" s="57"/>
      <c r="FO410" s="57"/>
      <c r="FP410" s="57"/>
      <c r="FQ410" s="57"/>
      <c r="FR410" s="57"/>
      <c r="FS410" s="57"/>
      <c r="FT410" s="57"/>
      <c r="FU410" s="57"/>
      <c r="FV410" s="57"/>
      <c r="FW410" s="57"/>
      <c r="FX410" s="57"/>
      <c r="FY410" s="57"/>
      <c r="FZ410" s="57"/>
      <c r="GA410" s="57"/>
      <c r="GB410" s="57"/>
      <c r="GC410" s="57"/>
      <c r="GD410" s="57"/>
      <c r="GE410" s="57"/>
      <c r="GF410" s="57"/>
      <c r="GG410" s="57"/>
      <c r="GH410" s="57"/>
      <c r="GI410" s="57"/>
      <c r="GJ410" s="57"/>
      <c r="GK410" s="57"/>
      <c r="GL410" s="57"/>
      <c r="GM410" s="57"/>
      <c r="GN410" s="57"/>
      <c r="GO410" s="57"/>
      <c r="GP410" s="57"/>
      <c r="GQ410" s="57"/>
      <c r="GR410" s="57"/>
      <c r="GS410" s="57"/>
      <c r="GT410" s="57"/>
      <c r="GU410" s="57"/>
      <c r="GV410" s="57"/>
      <c r="GW410" s="57"/>
      <c r="GX410" s="57"/>
      <c r="GY410" s="57"/>
      <c r="GZ410" s="57"/>
      <c r="HA410" s="57"/>
      <c r="HB410" s="57"/>
      <c r="HC410" s="57"/>
      <c r="HD410" s="57"/>
      <c r="HE410" s="57"/>
      <c r="HF410" s="57"/>
      <c r="HG410" s="57"/>
      <c r="HH410" s="57"/>
      <c r="HI410" s="57"/>
    </row>
    <row r="411" spans="1:217" s="431" customFormat="1" x14ac:dyDescent="0.2">
      <c r="A411" s="432"/>
      <c r="B411" s="426"/>
      <c r="C411" s="174"/>
      <c r="D411" s="410"/>
      <c r="E411" s="410"/>
      <c r="F411" s="30"/>
      <c r="G411" s="410"/>
      <c r="H411" s="410"/>
      <c r="I411" s="30"/>
      <c r="J411" s="410"/>
      <c r="K411" s="410"/>
      <c r="L411" s="30"/>
      <c r="M411" s="410"/>
      <c r="N411" s="410"/>
      <c r="O411" s="30"/>
      <c r="P411" s="410"/>
      <c r="Q411" s="410"/>
      <c r="R411" s="30"/>
      <c r="S411" s="410"/>
      <c r="T411" s="410"/>
      <c r="U411" s="30"/>
      <c r="V411" s="410"/>
      <c r="W411" s="410"/>
      <c r="X411" s="30"/>
      <c r="Y411" s="410"/>
      <c r="Z411" s="410"/>
      <c r="AA411" s="30"/>
      <c r="AB411" s="410"/>
      <c r="AC411" s="410"/>
      <c r="AD411" s="30"/>
      <c r="AE411" s="410"/>
      <c r="AF411" s="410"/>
      <c r="AG411" s="30"/>
      <c r="AH411" s="410"/>
      <c r="AI411" s="410"/>
      <c r="AJ411" s="30"/>
      <c r="AK411" s="410"/>
      <c r="AL411" s="410"/>
      <c r="AM411" s="30"/>
      <c r="AN411" s="410"/>
      <c r="AO411" s="410"/>
      <c r="AP411" s="30"/>
      <c r="AQ411" s="410"/>
      <c r="AR411" s="410"/>
      <c r="AS411" s="30"/>
      <c r="AT411" s="410"/>
      <c r="AU411" s="410"/>
      <c r="AV411" s="30"/>
      <c r="AW411" s="410"/>
      <c r="AX411" s="410"/>
      <c r="AY411" s="30"/>
      <c r="AZ411" s="410"/>
      <c r="BA411" s="410"/>
      <c r="BB411" s="30"/>
      <c r="BC411" s="410"/>
      <c r="BD411" s="410"/>
      <c r="BE411" s="30"/>
      <c r="BF411" s="410"/>
      <c r="BG411" s="410"/>
      <c r="BH411" s="30"/>
      <c r="BI411" s="410"/>
      <c r="BJ411" s="410"/>
      <c r="BK411" s="30"/>
      <c r="BL411" s="31"/>
      <c r="BM411" s="31"/>
      <c r="BN411" s="31"/>
      <c r="BO411" s="31"/>
      <c r="BP411" s="31"/>
      <c r="BQ411" s="31"/>
      <c r="BR411" s="31"/>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57"/>
      <c r="DW411" s="57"/>
      <c r="DX411" s="57"/>
      <c r="DY411" s="57"/>
      <c r="DZ411" s="57"/>
      <c r="EA411" s="57"/>
      <c r="EB411" s="57"/>
      <c r="EC411" s="57"/>
      <c r="ED411" s="57"/>
      <c r="EE411" s="57"/>
      <c r="EF411" s="57"/>
      <c r="EG411" s="57"/>
      <c r="EH411" s="57"/>
      <c r="EI411" s="57"/>
      <c r="EJ411" s="57"/>
      <c r="EK411" s="57"/>
      <c r="EL411" s="57"/>
      <c r="EM411" s="57"/>
      <c r="EN411" s="57"/>
      <c r="EO411" s="57"/>
      <c r="EP411" s="57"/>
      <c r="EQ411" s="57"/>
      <c r="ER411" s="57"/>
      <c r="ES411" s="57"/>
      <c r="ET411" s="57"/>
      <c r="EU411" s="57"/>
      <c r="EV411" s="57"/>
      <c r="EW411" s="57"/>
      <c r="EX411" s="57"/>
      <c r="EY411" s="57"/>
      <c r="EZ411" s="57"/>
      <c r="FA411" s="57"/>
      <c r="FB411" s="57"/>
      <c r="FC411" s="57"/>
      <c r="FD411" s="57"/>
      <c r="FE411" s="57"/>
      <c r="FF411" s="57"/>
      <c r="FG411" s="57"/>
      <c r="FH411" s="57"/>
      <c r="FI411" s="57"/>
      <c r="FJ411" s="57"/>
      <c r="FK411" s="57"/>
      <c r="FL411" s="57"/>
      <c r="FM411" s="57"/>
      <c r="FN411" s="57"/>
      <c r="FO411" s="57"/>
      <c r="FP411" s="57"/>
      <c r="FQ411" s="57"/>
      <c r="FR411" s="57"/>
      <c r="FS411" s="57"/>
      <c r="FT411" s="57"/>
      <c r="FU411" s="57"/>
      <c r="FV411" s="57"/>
      <c r="FW411" s="57"/>
      <c r="FX411" s="57"/>
      <c r="FY411" s="57"/>
      <c r="FZ411" s="57"/>
      <c r="GA411" s="57"/>
      <c r="GB411" s="57"/>
      <c r="GC411" s="57"/>
      <c r="GD411" s="57"/>
      <c r="GE411" s="57"/>
      <c r="GF411" s="57"/>
      <c r="GG411" s="57"/>
      <c r="GH411" s="57"/>
      <c r="GI411" s="57"/>
      <c r="GJ411" s="57"/>
      <c r="GK411" s="57"/>
      <c r="GL411" s="57"/>
      <c r="GM411" s="57"/>
      <c r="GN411" s="57"/>
      <c r="GO411" s="57"/>
      <c r="GP411" s="57"/>
      <c r="GQ411" s="57"/>
      <c r="GR411" s="57"/>
      <c r="GS411" s="57"/>
      <c r="GT411" s="57"/>
      <c r="GU411" s="57"/>
      <c r="GV411" s="57"/>
      <c r="GW411" s="57"/>
      <c r="GX411" s="57"/>
      <c r="GY411" s="57"/>
      <c r="GZ411" s="57"/>
      <c r="HA411" s="57"/>
      <c r="HB411" s="57"/>
      <c r="HC411" s="57"/>
      <c r="HD411" s="57"/>
      <c r="HE411" s="57"/>
      <c r="HF411" s="57"/>
      <c r="HG411" s="57"/>
      <c r="HH411" s="57"/>
      <c r="HI411" s="57"/>
    </row>
    <row r="412" spans="1:217" s="431" customFormat="1" x14ac:dyDescent="0.2">
      <c r="A412" s="432"/>
      <c r="B412" s="426"/>
      <c r="C412" s="174"/>
      <c r="D412" s="410"/>
      <c r="E412" s="410"/>
      <c r="F412" s="30"/>
      <c r="G412" s="410"/>
      <c r="H412" s="410"/>
      <c r="I412" s="30"/>
      <c r="J412" s="410"/>
      <c r="K412" s="410"/>
      <c r="L412" s="30"/>
      <c r="M412" s="410"/>
      <c r="N412" s="410"/>
      <c r="O412" s="30"/>
      <c r="P412" s="410"/>
      <c r="Q412" s="410"/>
      <c r="R412" s="30"/>
      <c r="S412" s="410"/>
      <c r="T412" s="410"/>
      <c r="U412" s="30"/>
      <c r="V412" s="410"/>
      <c r="W412" s="410"/>
      <c r="X412" s="30"/>
      <c r="Y412" s="410"/>
      <c r="Z412" s="410"/>
      <c r="AA412" s="30"/>
      <c r="AB412" s="410"/>
      <c r="AC412" s="410"/>
      <c r="AD412" s="30"/>
      <c r="AE412" s="410"/>
      <c r="AF412" s="410"/>
      <c r="AG412" s="30"/>
      <c r="AH412" s="410"/>
      <c r="AI412" s="410"/>
      <c r="AJ412" s="30"/>
      <c r="AK412" s="410"/>
      <c r="AL412" s="410"/>
      <c r="AM412" s="30"/>
      <c r="AN412" s="410"/>
      <c r="AO412" s="410"/>
      <c r="AP412" s="30"/>
      <c r="AQ412" s="410"/>
      <c r="AR412" s="410"/>
      <c r="AS412" s="30"/>
      <c r="AT412" s="410"/>
      <c r="AU412" s="410"/>
      <c r="AV412" s="30"/>
      <c r="AW412" s="410"/>
      <c r="AX412" s="410"/>
      <c r="AY412" s="30"/>
      <c r="AZ412" s="410"/>
      <c r="BA412" s="410"/>
      <c r="BB412" s="30"/>
      <c r="BC412" s="410"/>
      <c r="BD412" s="410"/>
      <c r="BE412" s="30"/>
      <c r="BF412" s="410"/>
      <c r="BG412" s="410"/>
      <c r="BH412" s="30"/>
      <c r="BI412" s="410"/>
      <c r="BJ412" s="410"/>
      <c r="BK412" s="30"/>
      <c r="BL412" s="31"/>
      <c r="BM412" s="31"/>
      <c r="BN412" s="31"/>
      <c r="BO412" s="31"/>
      <c r="BP412" s="31"/>
      <c r="BQ412" s="31"/>
      <c r="BR412" s="31"/>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57"/>
      <c r="DW412" s="57"/>
      <c r="DX412" s="57"/>
      <c r="DY412" s="57"/>
      <c r="DZ412" s="57"/>
      <c r="EA412" s="57"/>
      <c r="EB412" s="57"/>
      <c r="EC412" s="57"/>
      <c r="ED412" s="57"/>
      <c r="EE412" s="57"/>
      <c r="EF412" s="57"/>
      <c r="EG412" s="57"/>
      <c r="EH412" s="57"/>
      <c r="EI412" s="57"/>
      <c r="EJ412" s="57"/>
      <c r="EK412" s="57"/>
      <c r="EL412" s="57"/>
      <c r="EM412" s="57"/>
      <c r="EN412" s="57"/>
      <c r="EO412" s="57"/>
      <c r="EP412" s="57"/>
      <c r="EQ412" s="57"/>
      <c r="ER412" s="57"/>
      <c r="ES412" s="57"/>
      <c r="ET412" s="57"/>
      <c r="EU412" s="57"/>
      <c r="EV412" s="57"/>
      <c r="EW412" s="57"/>
      <c r="EX412" s="57"/>
      <c r="EY412" s="57"/>
      <c r="EZ412" s="57"/>
      <c r="FA412" s="57"/>
      <c r="FB412" s="57"/>
      <c r="FC412" s="57"/>
      <c r="FD412" s="57"/>
      <c r="FE412" s="57"/>
      <c r="FF412" s="57"/>
      <c r="FG412" s="57"/>
      <c r="FH412" s="57"/>
      <c r="FI412" s="57"/>
      <c r="FJ412" s="57"/>
      <c r="FK412" s="57"/>
      <c r="FL412" s="57"/>
      <c r="FM412" s="57"/>
      <c r="FN412" s="57"/>
      <c r="FO412" s="57"/>
      <c r="FP412" s="57"/>
      <c r="FQ412" s="57"/>
      <c r="FR412" s="57"/>
      <c r="FS412" s="57"/>
      <c r="FT412" s="57"/>
      <c r="FU412" s="57"/>
      <c r="FV412" s="57"/>
      <c r="FW412" s="57"/>
      <c r="FX412" s="57"/>
      <c r="FY412" s="57"/>
      <c r="FZ412" s="57"/>
      <c r="GA412" s="57"/>
      <c r="GB412" s="57"/>
      <c r="GC412" s="57"/>
      <c r="GD412" s="57"/>
      <c r="GE412" s="57"/>
      <c r="GF412" s="57"/>
      <c r="GG412" s="57"/>
      <c r="GH412" s="57"/>
      <c r="GI412" s="57"/>
      <c r="GJ412" s="57"/>
      <c r="GK412" s="57"/>
      <c r="GL412" s="57"/>
      <c r="GM412" s="57"/>
      <c r="GN412" s="57"/>
      <c r="GO412" s="57"/>
      <c r="GP412" s="57"/>
      <c r="GQ412" s="57"/>
      <c r="GR412" s="57"/>
      <c r="GS412" s="57"/>
      <c r="GT412" s="57"/>
      <c r="GU412" s="57"/>
      <c r="GV412" s="57"/>
      <c r="GW412" s="57"/>
      <c r="GX412" s="57"/>
      <c r="GY412" s="57"/>
      <c r="GZ412" s="57"/>
      <c r="HA412" s="57"/>
      <c r="HB412" s="57"/>
      <c r="HC412" s="57"/>
      <c r="HD412" s="57"/>
      <c r="HE412" s="57"/>
      <c r="HF412" s="57"/>
      <c r="HG412" s="57"/>
      <c r="HH412" s="57"/>
      <c r="HI412" s="57"/>
    </row>
    <row r="413" spans="1:217" s="431" customFormat="1" x14ac:dyDescent="0.2">
      <c r="A413" s="432"/>
      <c r="B413" s="426"/>
      <c r="C413" s="174"/>
      <c r="D413" s="410"/>
      <c r="E413" s="410"/>
      <c r="F413" s="30"/>
      <c r="G413" s="410"/>
      <c r="H413" s="410"/>
      <c r="I413" s="30"/>
      <c r="J413" s="410"/>
      <c r="K413" s="410"/>
      <c r="L413" s="30"/>
      <c r="M413" s="410"/>
      <c r="N413" s="410"/>
      <c r="O413" s="30"/>
      <c r="P413" s="410"/>
      <c r="Q413" s="410"/>
      <c r="R413" s="30"/>
      <c r="S413" s="410"/>
      <c r="T413" s="410"/>
      <c r="U413" s="30"/>
      <c r="V413" s="410"/>
      <c r="W413" s="410"/>
      <c r="X413" s="30"/>
      <c r="Y413" s="410"/>
      <c r="Z413" s="410"/>
      <c r="AA413" s="30"/>
      <c r="AB413" s="410"/>
      <c r="AC413" s="410"/>
      <c r="AD413" s="30"/>
      <c r="AE413" s="410"/>
      <c r="AF413" s="410"/>
      <c r="AG413" s="30"/>
      <c r="AH413" s="410"/>
      <c r="AI413" s="410"/>
      <c r="AJ413" s="30"/>
      <c r="AK413" s="410"/>
      <c r="AL413" s="410"/>
      <c r="AM413" s="30"/>
      <c r="AN413" s="410"/>
      <c r="AO413" s="410"/>
      <c r="AP413" s="30"/>
      <c r="AQ413" s="410"/>
      <c r="AR413" s="410"/>
      <c r="AS413" s="30"/>
      <c r="AT413" s="410"/>
      <c r="AU413" s="410"/>
      <c r="AV413" s="30"/>
      <c r="AW413" s="410"/>
      <c r="AX413" s="410"/>
      <c r="AY413" s="30"/>
      <c r="AZ413" s="410"/>
      <c r="BA413" s="410"/>
      <c r="BB413" s="30"/>
      <c r="BC413" s="410"/>
      <c r="BD413" s="410"/>
      <c r="BE413" s="30"/>
      <c r="BF413" s="410"/>
      <c r="BG413" s="410"/>
      <c r="BH413" s="30"/>
      <c r="BI413" s="410"/>
      <c r="BJ413" s="410"/>
      <c r="BK413" s="30"/>
      <c r="BL413" s="31"/>
      <c r="BM413" s="31"/>
      <c r="BN413" s="31"/>
      <c r="BO413" s="31"/>
      <c r="BP413" s="31"/>
      <c r="BQ413" s="31"/>
      <c r="BR413" s="31"/>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57"/>
      <c r="DW413" s="57"/>
      <c r="DX413" s="57"/>
      <c r="DY413" s="57"/>
      <c r="DZ413" s="57"/>
      <c r="EA413" s="57"/>
      <c r="EB413" s="57"/>
      <c r="EC413" s="57"/>
      <c r="ED413" s="57"/>
      <c r="EE413" s="57"/>
      <c r="EF413" s="57"/>
      <c r="EG413" s="57"/>
      <c r="EH413" s="57"/>
      <c r="EI413" s="57"/>
      <c r="EJ413" s="57"/>
      <c r="EK413" s="57"/>
      <c r="EL413" s="57"/>
      <c r="EM413" s="57"/>
      <c r="EN413" s="57"/>
      <c r="EO413" s="57"/>
      <c r="EP413" s="57"/>
      <c r="EQ413" s="57"/>
      <c r="ER413" s="57"/>
      <c r="ES413" s="57"/>
      <c r="ET413" s="57"/>
      <c r="EU413" s="57"/>
      <c r="EV413" s="57"/>
      <c r="EW413" s="57"/>
      <c r="EX413" s="57"/>
      <c r="EY413" s="57"/>
      <c r="EZ413" s="57"/>
      <c r="FA413" s="57"/>
      <c r="FB413" s="57"/>
      <c r="FC413" s="57"/>
      <c r="FD413" s="57"/>
      <c r="FE413" s="57"/>
      <c r="FF413" s="57"/>
      <c r="FG413" s="57"/>
      <c r="FH413" s="57"/>
      <c r="FI413" s="57"/>
      <c r="FJ413" s="57"/>
      <c r="FK413" s="57"/>
      <c r="FL413" s="57"/>
      <c r="FM413" s="57"/>
      <c r="FN413" s="57"/>
      <c r="FO413" s="57"/>
      <c r="FP413" s="57"/>
      <c r="FQ413" s="57"/>
      <c r="FR413" s="57"/>
      <c r="FS413" s="57"/>
      <c r="FT413" s="57"/>
      <c r="FU413" s="57"/>
      <c r="FV413" s="57"/>
      <c r="FW413" s="57"/>
      <c r="FX413" s="57"/>
      <c r="FY413" s="57"/>
      <c r="FZ413" s="57"/>
      <c r="GA413" s="57"/>
      <c r="GB413" s="57"/>
      <c r="GC413" s="57"/>
      <c r="GD413" s="57"/>
      <c r="GE413" s="57"/>
      <c r="GF413" s="57"/>
      <c r="GG413" s="57"/>
      <c r="GH413" s="57"/>
      <c r="GI413" s="57"/>
      <c r="GJ413" s="57"/>
      <c r="GK413" s="57"/>
      <c r="GL413" s="57"/>
      <c r="GM413" s="57"/>
      <c r="GN413" s="57"/>
      <c r="GO413" s="57"/>
      <c r="GP413" s="57"/>
      <c r="GQ413" s="57"/>
      <c r="GR413" s="57"/>
      <c r="GS413" s="57"/>
      <c r="GT413" s="57"/>
      <c r="GU413" s="57"/>
      <c r="GV413" s="57"/>
      <c r="GW413" s="57"/>
      <c r="GX413" s="57"/>
      <c r="GY413" s="57"/>
      <c r="GZ413" s="57"/>
      <c r="HA413" s="57"/>
      <c r="HB413" s="57"/>
      <c r="HC413" s="57"/>
      <c r="HD413" s="57"/>
      <c r="HE413" s="57"/>
      <c r="HF413" s="57"/>
      <c r="HG413" s="57"/>
      <c r="HH413" s="57"/>
      <c r="HI413" s="57"/>
    </row>
    <row r="414" spans="1:217" s="431" customFormat="1" x14ac:dyDescent="0.2">
      <c r="A414" s="432"/>
      <c r="B414" s="426"/>
      <c r="C414" s="174"/>
      <c r="D414" s="410"/>
      <c r="E414" s="410"/>
      <c r="F414" s="30"/>
      <c r="G414" s="410"/>
      <c r="H414" s="410"/>
      <c r="I414" s="30"/>
      <c r="J414" s="410"/>
      <c r="K414" s="410"/>
      <c r="L414" s="30"/>
      <c r="M414" s="410"/>
      <c r="N414" s="410"/>
      <c r="O414" s="30"/>
      <c r="P414" s="410"/>
      <c r="Q414" s="410"/>
      <c r="R414" s="30"/>
      <c r="S414" s="410"/>
      <c r="T414" s="410"/>
      <c r="U414" s="30"/>
      <c r="V414" s="410"/>
      <c r="W414" s="410"/>
      <c r="X414" s="30"/>
      <c r="Y414" s="410"/>
      <c r="Z414" s="410"/>
      <c r="AA414" s="30"/>
      <c r="AB414" s="410"/>
      <c r="AC414" s="410"/>
      <c r="AD414" s="30"/>
      <c r="AE414" s="410"/>
      <c r="AF414" s="410"/>
      <c r="AG414" s="30"/>
      <c r="AH414" s="410"/>
      <c r="AI414" s="410"/>
      <c r="AJ414" s="30"/>
      <c r="AK414" s="410"/>
      <c r="AL414" s="410"/>
      <c r="AM414" s="30"/>
      <c r="AN414" s="410"/>
      <c r="AO414" s="410"/>
      <c r="AP414" s="30"/>
      <c r="AQ414" s="410"/>
      <c r="AR414" s="410"/>
      <c r="AS414" s="30"/>
      <c r="AT414" s="410"/>
      <c r="AU414" s="410"/>
      <c r="AV414" s="30"/>
      <c r="AW414" s="410"/>
      <c r="AX414" s="410"/>
      <c r="AY414" s="30"/>
      <c r="AZ414" s="410"/>
      <c r="BA414" s="410"/>
      <c r="BB414" s="30"/>
      <c r="BC414" s="410"/>
      <c r="BD414" s="410"/>
      <c r="BE414" s="30"/>
      <c r="BF414" s="410"/>
      <c r="BG414" s="410"/>
      <c r="BH414" s="30"/>
      <c r="BI414" s="410"/>
      <c r="BJ414" s="410"/>
      <c r="BK414" s="30"/>
      <c r="BL414" s="31"/>
      <c r="BM414" s="31"/>
      <c r="BN414" s="31"/>
      <c r="BO414" s="31"/>
      <c r="BP414" s="31"/>
      <c r="BQ414" s="31"/>
      <c r="BR414" s="31"/>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57"/>
      <c r="DW414" s="57"/>
      <c r="DX414" s="57"/>
      <c r="DY414" s="57"/>
      <c r="DZ414" s="57"/>
      <c r="EA414" s="57"/>
      <c r="EB414" s="57"/>
      <c r="EC414" s="57"/>
      <c r="ED414" s="57"/>
      <c r="EE414" s="57"/>
      <c r="EF414" s="57"/>
      <c r="EG414" s="57"/>
      <c r="EH414" s="57"/>
      <c r="EI414" s="57"/>
      <c r="EJ414" s="57"/>
      <c r="EK414" s="57"/>
      <c r="EL414" s="57"/>
      <c r="EM414" s="57"/>
      <c r="EN414" s="57"/>
      <c r="EO414" s="57"/>
      <c r="EP414" s="57"/>
      <c r="EQ414" s="57"/>
      <c r="ER414" s="57"/>
      <c r="ES414" s="57"/>
      <c r="ET414" s="57"/>
      <c r="EU414" s="57"/>
      <c r="EV414" s="57"/>
      <c r="EW414" s="57"/>
      <c r="EX414" s="57"/>
      <c r="EY414" s="57"/>
      <c r="EZ414" s="57"/>
      <c r="FA414" s="57"/>
      <c r="FB414" s="57"/>
      <c r="FC414" s="57"/>
      <c r="FD414" s="57"/>
      <c r="FE414" s="57"/>
      <c r="FF414" s="57"/>
      <c r="FG414" s="57"/>
      <c r="FH414" s="57"/>
      <c r="FI414" s="57"/>
      <c r="FJ414" s="57"/>
      <c r="FK414" s="57"/>
      <c r="FL414" s="57"/>
      <c r="FM414" s="57"/>
      <c r="FN414" s="57"/>
      <c r="FO414" s="57"/>
      <c r="FP414" s="57"/>
      <c r="FQ414" s="57"/>
      <c r="FR414" s="57"/>
      <c r="FS414" s="57"/>
      <c r="FT414" s="57"/>
      <c r="FU414" s="57"/>
      <c r="FV414" s="57"/>
      <c r="FW414" s="57"/>
      <c r="FX414" s="57"/>
      <c r="FY414" s="57"/>
      <c r="FZ414" s="57"/>
      <c r="GA414" s="57"/>
      <c r="GB414" s="57"/>
      <c r="GC414" s="57"/>
      <c r="GD414" s="57"/>
      <c r="GE414" s="57"/>
      <c r="GF414" s="57"/>
      <c r="GG414" s="57"/>
      <c r="GH414" s="57"/>
      <c r="GI414" s="57"/>
      <c r="GJ414" s="57"/>
      <c r="GK414" s="57"/>
      <c r="GL414" s="57"/>
      <c r="GM414" s="57"/>
      <c r="GN414" s="57"/>
      <c r="GO414" s="57"/>
      <c r="GP414" s="57"/>
      <c r="GQ414" s="57"/>
      <c r="GR414" s="57"/>
      <c r="GS414" s="57"/>
      <c r="GT414" s="57"/>
      <c r="GU414" s="57"/>
      <c r="GV414" s="57"/>
      <c r="GW414" s="57"/>
      <c r="GX414" s="57"/>
      <c r="GY414" s="57"/>
      <c r="GZ414" s="57"/>
      <c r="HA414" s="57"/>
      <c r="HB414" s="57"/>
      <c r="HC414" s="57"/>
      <c r="HD414" s="57"/>
      <c r="HE414" s="57"/>
      <c r="HF414" s="57"/>
      <c r="HG414" s="57"/>
      <c r="HH414" s="57"/>
      <c r="HI414" s="57"/>
    </row>
    <row r="415" spans="1:217" s="431" customFormat="1" x14ac:dyDescent="0.2">
      <c r="A415" s="432"/>
      <c r="B415" s="426"/>
      <c r="C415" s="174"/>
      <c r="D415" s="410"/>
      <c r="E415" s="410"/>
      <c r="F415" s="30"/>
      <c r="G415" s="410"/>
      <c r="H415" s="410"/>
      <c r="I415" s="30"/>
      <c r="J415" s="410"/>
      <c r="K415" s="410"/>
      <c r="L415" s="30"/>
      <c r="M415" s="410"/>
      <c r="N415" s="410"/>
      <c r="O415" s="30"/>
      <c r="P415" s="410"/>
      <c r="Q415" s="410"/>
      <c r="R415" s="30"/>
      <c r="S415" s="410"/>
      <c r="T415" s="410"/>
      <c r="U415" s="30"/>
      <c r="V415" s="410"/>
      <c r="W415" s="410"/>
      <c r="X415" s="30"/>
      <c r="Y415" s="410"/>
      <c r="Z415" s="410"/>
      <c r="AA415" s="30"/>
      <c r="AB415" s="410"/>
      <c r="AC415" s="410"/>
      <c r="AD415" s="30"/>
      <c r="AE415" s="410"/>
      <c r="AF415" s="410"/>
      <c r="AG415" s="30"/>
      <c r="AH415" s="410"/>
      <c r="AI415" s="410"/>
      <c r="AJ415" s="30"/>
      <c r="AK415" s="410"/>
      <c r="AL415" s="410"/>
      <c r="AM415" s="30"/>
      <c r="AN415" s="410"/>
      <c r="AO415" s="410"/>
      <c r="AP415" s="30"/>
      <c r="AQ415" s="410"/>
      <c r="AR415" s="410"/>
      <c r="AS415" s="30"/>
      <c r="AT415" s="410"/>
      <c r="AU415" s="410"/>
      <c r="AV415" s="30"/>
      <c r="AW415" s="410"/>
      <c r="AX415" s="410"/>
      <c r="AY415" s="30"/>
      <c r="AZ415" s="410"/>
      <c r="BA415" s="410"/>
      <c r="BB415" s="30"/>
      <c r="BC415" s="410"/>
      <c r="BD415" s="410"/>
      <c r="BE415" s="30"/>
      <c r="BF415" s="410"/>
      <c r="BG415" s="410"/>
      <c r="BH415" s="30"/>
      <c r="BI415" s="410"/>
      <c r="BJ415" s="410"/>
      <c r="BK415" s="30"/>
      <c r="BL415" s="31"/>
      <c r="BM415" s="31"/>
      <c r="BN415" s="31"/>
      <c r="BO415" s="31"/>
      <c r="BP415" s="31"/>
      <c r="BQ415" s="31"/>
      <c r="BR415" s="31"/>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57"/>
      <c r="DW415" s="57"/>
      <c r="DX415" s="57"/>
      <c r="DY415" s="57"/>
      <c r="DZ415" s="57"/>
      <c r="EA415" s="57"/>
      <c r="EB415" s="57"/>
      <c r="EC415" s="57"/>
      <c r="ED415" s="57"/>
      <c r="EE415" s="57"/>
      <c r="EF415" s="57"/>
      <c r="EG415" s="57"/>
      <c r="EH415" s="57"/>
      <c r="EI415" s="57"/>
      <c r="EJ415" s="57"/>
      <c r="EK415" s="57"/>
      <c r="EL415" s="57"/>
      <c r="EM415" s="57"/>
      <c r="EN415" s="57"/>
      <c r="EO415" s="57"/>
      <c r="EP415" s="57"/>
      <c r="EQ415" s="57"/>
      <c r="ER415" s="57"/>
      <c r="ES415" s="57"/>
      <c r="ET415" s="57"/>
      <c r="EU415" s="57"/>
      <c r="EV415" s="57"/>
      <c r="EW415" s="57"/>
      <c r="EX415" s="57"/>
      <c r="EY415" s="57"/>
      <c r="EZ415" s="57"/>
      <c r="FA415" s="57"/>
      <c r="FB415" s="57"/>
      <c r="FC415" s="57"/>
      <c r="FD415" s="57"/>
      <c r="FE415" s="57"/>
      <c r="FF415" s="57"/>
      <c r="FG415" s="57"/>
      <c r="FH415" s="57"/>
      <c r="FI415" s="57"/>
      <c r="FJ415" s="57"/>
      <c r="FK415" s="57"/>
      <c r="FL415" s="57"/>
      <c r="FM415" s="57"/>
      <c r="FN415" s="57"/>
      <c r="FO415" s="57"/>
      <c r="FP415" s="57"/>
      <c r="FQ415" s="57"/>
      <c r="FR415" s="57"/>
      <c r="FS415" s="57"/>
      <c r="FT415" s="57"/>
      <c r="FU415" s="57"/>
      <c r="FV415" s="57"/>
      <c r="FW415" s="57"/>
      <c r="FX415" s="57"/>
      <c r="FY415" s="57"/>
      <c r="FZ415" s="57"/>
      <c r="GA415" s="57"/>
      <c r="GB415" s="57"/>
      <c r="GC415" s="57"/>
      <c r="GD415" s="57"/>
      <c r="GE415" s="57"/>
      <c r="GF415" s="57"/>
      <c r="GG415" s="57"/>
      <c r="GH415" s="57"/>
      <c r="GI415" s="57"/>
      <c r="GJ415" s="57"/>
      <c r="GK415" s="57"/>
      <c r="GL415" s="57"/>
      <c r="GM415" s="57"/>
      <c r="GN415" s="57"/>
      <c r="GO415" s="57"/>
      <c r="GP415" s="57"/>
      <c r="GQ415" s="57"/>
      <c r="GR415" s="57"/>
      <c r="GS415" s="57"/>
      <c r="GT415" s="57"/>
      <c r="GU415" s="57"/>
      <c r="GV415" s="57"/>
      <c r="GW415" s="57"/>
      <c r="GX415" s="57"/>
      <c r="GY415" s="57"/>
      <c r="GZ415" s="57"/>
      <c r="HA415" s="57"/>
      <c r="HB415" s="57"/>
      <c r="HC415" s="57"/>
      <c r="HD415" s="57"/>
      <c r="HE415" s="57"/>
      <c r="HF415" s="57"/>
      <c r="HG415" s="57"/>
      <c r="HH415" s="57"/>
      <c r="HI415" s="57"/>
    </row>
    <row r="416" spans="1:217" s="431" customFormat="1" x14ac:dyDescent="0.2">
      <c r="A416" s="432"/>
      <c r="B416" s="426"/>
      <c r="C416" s="174"/>
      <c r="D416" s="410"/>
      <c r="E416" s="410"/>
      <c r="F416" s="30"/>
      <c r="G416" s="410"/>
      <c r="H416" s="410"/>
      <c r="I416" s="30"/>
      <c r="J416" s="410"/>
      <c r="K416" s="410"/>
      <c r="L416" s="30"/>
      <c r="M416" s="410"/>
      <c r="N416" s="410"/>
      <c r="O416" s="30"/>
      <c r="P416" s="410"/>
      <c r="Q416" s="410"/>
      <c r="R416" s="30"/>
      <c r="S416" s="410"/>
      <c r="T416" s="410"/>
      <c r="U416" s="30"/>
      <c r="V416" s="410"/>
      <c r="W416" s="410"/>
      <c r="X416" s="30"/>
      <c r="Y416" s="410"/>
      <c r="Z416" s="410"/>
      <c r="AA416" s="30"/>
      <c r="AB416" s="410"/>
      <c r="AC416" s="410"/>
      <c r="AD416" s="30"/>
      <c r="AE416" s="410"/>
      <c r="AF416" s="410"/>
      <c r="AG416" s="30"/>
      <c r="AH416" s="410"/>
      <c r="AI416" s="410"/>
      <c r="AJ416" s="30"/>
      <c r="AK416" s="410"/>
      <c r="AL416" s="410"/>
      <c r="AM416" s="30"/>
      <c r="AN416" s="410"/>
      <c r="AO416" s="410"/>
      <c r="AP416" s="30"/>
      <c r="AQ416" s="410"/>
      <c r="AR416" s="410"/>
      <c r="AS416" s="30"/>
      <c r="AT416" s="410"/>
      <c r="AU416" s="410"/>
      <c r="AV416" s="30"/>
      <c r="AW416" s="410"/>
      <c r="AX416" s="410"/>
      <c r="AY416" s="30"/>
      <c r="AZ416" s="410"/>
      <c r="BA416" s="410"/>
      <c r="BB416" s="30"/>
      <c r="BC416" s="410"/>
      <c r="BD416" s="410"/>
      <c r="BE416" s="30"/>
      <c r="BF416" s="410"/>
      <c r="BG416" s="410"/>
      <c r="BH416" s="30"/>
      <c r="BI416" s="410"/>
      <c r="BJ416" s="410"/>
      <c r="BK416" s="30"/>
      <c r="BL416" s="31"/>
      <c r="BM416" s="31"/>
      <c r="BN416" s="31"/>
      <c r="BO416" s="31"/>
      <c r="BP416" s="31"/>
      <c r="BQ416" s="31"/>
      <c r="BR416" s="31"/>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57"/>
      <c r="DW416" s="57"/>
      <c r="DX416" s="57"/>
      <c r="DY416" s="57"/>
      <c r="DZ416" s="57"/>
      <c r="EA416" s="57"/>
      <c r="EB416" s="57"/>
      <c r="EC416" s="57"/>
      <c r="ED416" s="57"/>
      <c r="EE416" s="57"/>
      <c r="EF416" s="57"/>
      <c r="EG416" s="57"/>
      <c r="EH416" s="57"/>
      <c r="EI416" s="57"/>
      <c r="EJ416" s="57"/>
      <c r="EK416" s="57"/>
      <c r="EL416" s="57"/>
      <c r="EM416" s="57"/>
      <c r="EN416" s="57"/>
      <c r="EO416" s="57"/>
      <c r="EP416" s="57"/>
      <c r="EQ416" s="57"/>
      <c r="ER416" s="57"/>
      <c r="ES416" s="57"/>
      <c r="ET416" s="57"/>
      <c r="EU416" s="57"/>
      <c r="EV416" s="57"/>
      <c r="EW416" s="57"/>
      <c r="EX416" s="57"/>
      <c r="EY416" s="57"/>
      <c r="EZ416" s="57"/>
      <c r="FA416" s="57"/>
      <c r="FB416" s="57"/>
      <c r="FC416" s="57"/>
      <c r="FD416" s="57"/>
      <c r="FE416" s="57"/>
      <c r="FF416" s="57"/>
      <c r="FG416" s="57"/>
      <c r="FH416" s="57"/>
      <c r="FI416" s="57"/>
      <c r="FJ416" s="57"/>
      <c r="FK416" s="57"/>
      <c r="FL416" s="57"/>
      <c r="FM416" s="57"/>
      <c r="FN416" s="57"/>
      <c r="FO416" s="57"/>
      <c r="FP416" s="57"/>
      <c r="FQ416" s="57"/>
      <c r="FR416" s="57"/>
      <c r="FS416" s="57"/>
      <c r="FT416" s="57"/>
      <c r="FU416" s="57"/>
      <c r="FV416" s="57"/>
      <c r="FW416" s="57"/>
      <c r="FX416" s="57"/>
      <c r="FY416" s="57"/>
      <c r="FZ416" s="57"/>
      <c r="GA416" s="57"/>
      <c r="GB416" s="57"/>
      <c r="GC416" s="57"/>
      <c r="GD416" s="57"/>
      <c r="GE416" s="57"/>
      <c r="GF416" s="57"/>
      <c r="GG416" s="57"/>
      <c r="GH416" s="57"/>
      <c r="GI416" s="57"/>
      <c r="GJ416" s="57"/>
      <c r="GK416" s="57"/>
      <c r="GL416" s="57"/>
      <c r="GM416" s="57"/>
      <c r="GN416" s="57"/>
      <c r="GO416" s="57"/>
      <c r="GP416" s="57"/>
      <c r="GQ416" s="57"/>
      <c r="GR416" s="57"/>
      <c r="GS416" s="57"/>
      <c r="GT416" s="57"/>
      <c r="GU416" s="57"/>
      <c r="GV416" s="57"/>
      <c r="GW416" s="57"/>
      <c r="GX416" s="57"/>
      <c r="GY416" s="57"/>
      <c r="GZ416" s="57"/>
      <c r="HA416" s="57"/>
      <c r="HB416" s="57"/>
      <c r="HC416" s="57"/>
      <c r="HD416" s="57"/>
      <c r="HE416" s="57"/>
      <c r="HF416" s="57"/>
      <c r="HG416" s="57"/>
      <c r="HH416" s="57"/>
      <c r="HI416" s="57"/>
    </row>
    <row r="417" spans="1:217" s="431" customFormat="1" x14ac:dyDescent="0.2">
      <c r="A417" s="432"/>
      <c r="B417" s="426"/>
      <c r="C417" s="174"/>
      <c r="D417" s="410"/>
      <c r="E417" s="410"/>
      <c r="F417" s="30"/>
      <c r="G417" s="410"/>
      <c r="H417" s="410"/>
      <c r="I417" s="30"/>
      <c r="J417" s="410"/>
      <c r="K417" s="410"/>
      <c r="L417" s="30"/>
      <c r="M417" s="410"/>
      <c r="N417" s="410"/>
      <c r="O417" s="30"/>
      <c r="P417" s="410"/>
      <c r="Q417" s="410"/>
      <c r="R417" s="30"/>
      <c r="S417" s="410"/>
      <c r="T417" s="410"/>
      <c r="U417" s="30"/>
      <c r="V417" s="410"/>
      <c r="W417" s="410"/>
      <c r="X417" s="30"/>
      <c r="Y417" s="410"/>
      <c r="Z417" s="410"/>
      <c r="AA417" s="30"/>
      <c r="AB417" s="410"/>
      <c r="AC417" s="410"/>
      <c r="AD417" s="30"/>
      <c r="AE417" s="410"/>
      <c r="AF417" s="410"/>
      <c r="AG417" s="30"/>
      <c r="AH417" s="410"/>
      <c r="AI417" s="410"/>
      <c r="AJ417" s="30"/>
      <c r="AK417" s="410"/>
      <c r="AL417" s="410"/>
      <c r="AM417" s="30"/>
      <c r="AN417" s="410"/>
      <c r="AO417" s="410"/>
      <c r="AP417" s="30"/>
      <c r="AQ417" s="410"/>
      <c r="AR417" s="410"/>
      <c r="AS417" s="30"/>
      <c r="AT417" s="410"/>
      <c r="AU417" s="410"/>
      <c r="AV417" s="30"/>
      <c r="AW417" s="410"/>
      <c r="AX417" s="410"/>
      <c r="AY417" s="30"/>
      <c r="AZ417" s="410"/>
      <c r="BA417" s="410"/>
      <c r="BB417" s="30"/>
      <c r="BC417" s="410"/>
      <c r="BD417" s="410"/>
      <c r="BE417" s="30"/>
      <c r="BF417" s="410"/>
      <c r="BG417" s="410"/>
      <c r="BH417" s="30"/>
      <c r="BI417" s="410"/>
      <c r="BJ417" s="410"/>
      <c r="BK417" s="30"/>
      <c r="BL417" s="31"/>
      <c r="BM417" s="31"/>
      <c r="BN417" s="31"/>
      <c r="BO417" s="31"/>
      <c r="BP417" s="31"/>
      <c r="BQ417" s="31"/>
      <c r="BR417" s="31"/>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57"/>
      <c r="DW417" s="57"/>
      <c r="DX417" s="57"/>
      <c r="DY417" s="57"/>
      <c r="DZ417" s="57"/>
      <c r="EA417" s="57"/>
      <c r="EB417" s="57"/>
      <c r="EC417" s="57"/>
      <c r="ED417" s="57"/>
      <c r="EE417" s="57"/>
      <c r="EF417" s="57"/>
      <c r="EG417" s="57"/>
      <c r="EH417" s="57"/>
      <c r="EI417" s="57"/>
      <c r="EJ417" s="57"/>
      <c r="EK417" s="57"/>
      <c r="EL417" s="57"/>
      <c r="EM417" s="57"/>
      <c r="EN417" s="57"/>
      <c r="EO417" s="57"/>
      <c r="EP417" s="57"/>
      <c r="EQ417" s="57"/>
      <c r="ER417" s="57"/>
      <c r="ES417" s="57"/>
      <c r="ET417" s="57"/>
      <c r="EU417" s="57"/>
      <c r="EV417" s="57"/>
      <c r="EW417" s="57"/>
      <c r="EX417" s="57"/>
      <c r="EY417" s="57"/>
      <c r="EZ417" s="57"/>
      <c r="FA417" s="57"/>
      <c r="FB417" s="57"/>
      <c r="FC417" s="57"/>
      <c r="FD417" s="57"/>
      <c r="FE417" s="57"/>
      <c r="FF417" s="57"/>
      <c r="FG417" s="57"/>
      <c r="FH417" s="57"/>
      <c r="FI417" s="57"/>
      <c r="FJ417" s="57"/>
      <c r="FK417" s="57"/>
      <c r="FL417" s="57"/>
      <c r="FM417" s="57"/>
      <c r="FN417" s="57"/>
      <c r="FO417" s="57"/>
      <c r="FP417" s="57"/>
      <c r="FQ417" s="57"/>
      <c r="FR417" s="57"/>
      <c r="FS417" s="57"/>
      <c r="FT417" s="57"/>
      <c r="FU417" s="57"/>
      <c r="FV417" s="57"/>
      <c r="FW417" s="57"/>
      <c r="FX417" s="57"/>
      <c r="FY417" s="57"/>
      <c r="FZ417" s="57"/>
      <c r="GA417" s="57"/>
      <c r="GB417" s="57"/>
      <c r="GC417" s="57"/>
      <c r="GD417" s="57"/>
      <c r="GE417" s="57"/>
      <c r="GF417" s="57"/>
      <c r="GG417" s="57"/>
      <c r="GH417" s="57"/>
      <c r="GI417" s="57"/>
      <c r="GJ417" s="57"/>
      <c r="GK417" s="57"/>
      <c r="GL417" s="57"/>
      <c r="GM417" s="57"/>
      <c r="GN417" s="57"/>
      <c r="GO417" s="57"/>
      <c r="GP417" s="57"/>
      <c r="GQ417" s="57"/>
      <c r="GR417" s="57"/>
      <c r="GS417" s="57"/>
      <c r="GT417" s="57"/>
      <c r="GU417" s="57"/>
      <c r="GV417" s="57"/>
      <c r="GW417" s="57"/>
      <c r="GX417" s="57"/>
      <c r="GY417" s="57"/>
      <c r="GZ417" s="57"/>
      <c r="HA417" s="57"/>
      <c r="HB417" s="57"/>
      <c r="HC417" s="57"/>
      <c r="HD417" s="57"/>
      <c r="HE417" s="57"/>
      <c r="HF417" s="57"/>
      <c r="HG417" s="57"/>
      <c r="HH417" s="57"/>
      <c r="HI417" s="57"/>
    </row>
    <row r="418" spans="1:217" s="431" customFormat="1" x14ac:dyDescent="0.2">
      <c r="A418" s="432"/>
      <c r="B418" s="426"/>
      <c r="C418" s="174"/>
      <c r="D418" s="410"/>
      <c r="E418" s="410"/>
      <c r="F418" s="30"/>
      <c r="G418" s="410"/>
      <c r="H418" s="410"/>
      <c r="I418" s="30"/>
      <c r="J418" s="410"/>
      <c r="K418" s="410"/>
      <c r="L418" s="30"/>
      <c r="M418" s="410"/>
      <c r="N418" s="410"/>
      <c r="O418" s="30"/>
      <c r="P418" s="410"/>
      <c r="Q418" s="410"/>
      <c r="R418" s="30"/>
      <c r="S418" s="410"/>
      <c r="T418" s="410"/>
      <c r="U418" s="30"/>
      <c r="V418" s="410"/>
      <c r="W418" s="410"/>
      <c r="X418" s="30"/>
      <c r="Y418" s="410"/>
      <c r="Z418" s="410"/>
      <c r="AA418" s="30"/>
      <c r="AB418" s="410"/>
      <c r="AC418" s="410"/>
      <c r="AD418" s="30"/>
      <c r="AE418" s="410"/>
      <c r="AF418" s="410"/>
      <c r="AG418" s="30"/>
      <c r="AH418" s="410"/>
      <c r="AI418" s="410"/>
      <c r="AJ418" s="30"/>
      <c r="AK418" s="410"/>
      <c r="AL418" s="410"/>
      <c r="AM418" s="30"/>
      <c r="AN418" s="410"/>
      <c r="AO418" s="410"/>
      <c r="AP418" s="30"/>
      <c r="AQ418" s="410"/>
      <c r="AR418" s="410"/>
      <c r="AS418" s="30"/>
      <c r="AT418" s="410"/>
      <c r="AU418" s="410"/>
      <c r="AV418" s="30"/>
      <c r="AW418" s="410"/>
      <c r="AX418" s="410"/>
      <c r="AY418" s="30"/>
      <c r="AZ418" s="410"/>
      <c r="BA418" s="410"/>
      <c r="BB418" s="30"/>
      <c r="BC418" s="410"/>
      <c r="BD418" s="410"/>
      <c r="BE418" s="30"/>
      <c r="BF418" s="410"/>
      <c r="BG418" s="410"/>
      <c r="BH418" s="30"/>
      <c r="BI418" s="410"/>
      <c r="BJ418" s="410"/>
      <c r="BK418" s="30"/>
      <c r="BL418" s="31"/>
      <c r="BM418" s="31"/>
      <c r="BN418" s="31"/>
      <c r="BO418" s="31"/>
      <c r="BP418" s="31"/>
      <c r="BQ418" s="31"/>
      <c r="BR418" s="31"/>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57"/>
      <c r="DW418" s="57"/>
      <c r="DX418" s="57"/>
      <c r="DY418" s="57"/>
      <c r="DZ418" s="57"/>
      <c r="EA418" s="57"/>
      <c r="EB418" s="57"/>
      <c r="EC418" s="57"/>
      <c r="ED418" s="57"/>
      <c r="EE418" s="57"/>
      <c r="EF418" s="57"/>
      <c r="EG418" s="57"/>
      <c r="EH418" s="57"/>
      <c r="EI418" s="57"/>
      <c r="EJ418" s="57"/>
      <c r="EK418" s="57"/>
      <c r="EL418" s="57"/>
      <c r="EM418" s="57"/>
      <c r="EN418" s="57"/>
      <c r="EO418" s="57"/>
      <c r="EP418" s="57"/>
      <c r="EQ418" s="57"/>
      <c r="ER418" s="57"/>
      <c r="ES418" s="57"/>
      <c r="ET418" s="57"/>
      <c r="EU418" s="57"/>
      <c r="EV418" s="57"/>
      <c r="EW418" s="57"/>
      <c r="EX418" s="57"/>
      <c r="EY418" s="57"/>
      <c r="EZ418" s="57"/>
      <c r="FA418" s="57"/>
      <c r="FB418" s="57"/>
      <c r="FC418" s="57"/>
      <c r="FD418" s="57"/>
      <c r="FE418" s="57"/>
      <c r="FF418" s="57"/>
      <c r="FG418" s="57"/>
      <c r="FH418" s="57"/>
      <c r="FI418" s="57"/>
      <c r="FJ418" s="57"/>
      <c r="FK418" s="57"/>
      <c r="FL418" s="57"/>
      <c r="FM418" s="57"/>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row>
    <row r="419" spans="1:217" s="431" customFormat="1" x14ac:dyDescent="0.2">
      <c r="A419" s="432"/>
      <c r="B419" s="426"/>
      <c r="C419" s="174"/>
      <c r="D419" s="410"/>
      <c r="E419" s="410"/>
      <c r="F419" s="30"/>
      <c r="G419" s="410"/>
      <c r="H419" s="410"/>
      <c r="I419" s="30"/>
      <c r="J419" s="410"/>
      <c r="K419" s="410"/>
      <c r="L419" s="30"/>
      <c r="M419" s="410"/>
      <c r="N419" s="410"/>
      <c r="O419" s="30"/>
      <c r="P419" s="410"/>
      <c r="Q419" s="410"/>
      <c r="R419" s="30"/>
      <c r="S419" s="410"/>
      <c r="T419" s="410"/>
      <c r="U419" s="30"/>
      <c r="V419" s="410"/>
      <c r="W419" s="410"/>
      <c r="X419" s="30"/>
      <c r="Y419" s="410"/>
      <c r="Z419" s="410"/>
      <c r="AA419" s="30"/>
      <c r="AB419" s="410"/>
      <c r="AC419" s="410"/>
      <c r="AD419" s="30"/>
      <c r="AE419" s="410"/>
      <c r="AF419" s="410"/>
      <c r="AG419" s="30"/>
      <c r="AH419" s="410"/>
      <c r="AI419" s="410"/>
      <c r="AJ419" s="30"/>
      <c r="AK419" s="410"/>
      <c r="AL419" s="410"/>
      <c r="AM419" s="30"/>
      <c r="AN419" s="410"/>
      <c r="AO419" s="410"/>
      <c r="AP419" s="30"/>
      <c r="AQ419" s="410"/>
      <c r="AR419" s="410"/>
      <c r="AS419" s="30"/>
      <c r="AT419" s="410"/>
      <c r="AU419" s="410"/>
      <c r="AV419" s="30"/>
      <c r="AW419" s="410"/>
      <c r="AX419" s="410"/>
      <c r="AY419" s="30"/>
      <c r="AZ419" s="410"/>
      <c r="BA419" s="410"/>
      <c r="BB419" s="30"/>
      <c r="BC419" s="410"/>
      <c r="BD419" s="410"/>
      <c r="BE419" s="30"/>
      <c r="BF419" s="410"/>
      <c r="BG419" s="410"/>
      <c r="BH419" s="30"/>
      <c r="BI419" s="410"/>
      <c r="BJ419" s="410"/>
      <c r="BK419" s="30"/>
      <c r="BL419" s="31"/>
      <c r="BM419" s="31"/>
      <c r="BN419" s="31"/>
      <c r="BO419" s="31"/>
      <c r="BP419" s="31"/>
      <c r="BQ419" s="31"/>
      <c r="BR419" s="31"/>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57"/>
      <c r="DX419" s="57"/>
      <c r="DY419" s="57"/>
      <c r="DZ419" s="57"/>
      <c r="EA419" s="57"/>
      <c r="EB419" s="57"/>
      <c r="EC419" s="57"/>
      <c r="ED419" s="57"/>
      <c r="EE419" s="57"/>
      <c r="EF419" s="57"/>
      <c r="EG419" s="57"/>
      <c r="EH419" s="57"/>
      <c r="EI419" s="57"/>
      <c r="EJ419" s="57"/>
      <c r="EK419" s="57"/>
      <c r="EL419" s="57"/>
      <c r="EM419" s="57"/>
      <c r="EN419" s="57"/>
      <c r="EO419" s="57"/>
      <c r="EP419" s="57"/>
      <c r="EQ419" s="57"/>
      <c r="ER419" s="57"/>
      <c r="ES419" s="57"/>
      <c r="ET419" s="57"/>
      <c r="EU419" s="57"/>
      <c r="EV419" s="57"/>
      <c r="EW419" s="57"/>
      <c r="EX419" s="57"/>
      <c r="EY419" s="57"/>
      <c r="EZ419" s="57"/>
      <c r="FA419" s="57"/>
      <c r="FB419" s="57"/>
      <c r="FC419" s="57"/>
      <c r="FD419" s="57"/>
      <c r="FE419" s="57"/>
      <c r="FF419" s="57"/>
      <c r="FG419" s="57"/>
      <c r="FH419" s="57"/>
      <c r="FI419" s="57"/>
      <c r="FJ419" s="57"/>
      <c r="FK419" s="57"/>
      <c r="FL419" s="57"/>
      <c r="FM419" s="57"/>
      <c r="FN419" s="57"/>
      <c r="FO419" s="57"/>
      <c r="FP419" s="57"/>
      <c r="FQ419" s="57"/>
      <c r="FR419" s="57"/>
      <c r="FS419" s="57"/>
      <c r="FT419" s="57"/>
      <c r="FU419" s="57"/>
      <c r="FV419" s="57"/>
      <c r="FW419" s="57"/>
      <c r="FX419" s="57"/>
      <c r="FY419" s="57"/>
      <c r="FZ419" s="57"/>
      <c r="GA419" s="57"/>
      <c r="GB419" s="57"/>
      <c r="GC419" s="57"/>
      <c r="GD419" s="57"/>
      <c r="GE419" s="57"/>
      <c r="GF419" s="57"/>
      <c r="GG419" s="57"/>
      <c r="GH419" s="57"/>
      <c r="GI419" s="57"/>
      <c r="GJ419" s="57"/>
      <c r="GK419" s="57"/>
      <c r="GL419" s="57"/>
      <c r="GM419" s="57"/>
      <c r="GN419" s="57"/>
      <c r="GO419" s="57"/>
      <c r="GP419" s="57"/>
      <c r="GQ419" s="57"/>
      <c r="GR419" s="57"/>
      <c r="GS419" s="57"/>
      <c r="GT419" s="57"/>
      <c r="GU419" s="57"/>
      <c r="GV419" s="57"/>
      <c r="GW419" s="57"/>
      <c r="GX419" s="57"/>
      <c r="GY419" s="57"/>
      <c r="GZ419" s="57"/>
      <c r="HA419" s="57"/>
      <c r="HB419" s="57"/>
      <c r="HC419" s="57"/>
      <c r="HD419" s="57"/>
      <c r="HE419" s="57"/>
      <c r="HF419" s="57"/>
      <c r="HG419" s="57"/>
      <c r="HH419" s="57"/>
      <c r="HI419" s="57"/>
    </row>
    <row r="420" spans="1:217" s="431" customFormat="1" x14ac:dyDescent="0.2">
      <c r="A420" s="432"/>
      <c r="B420" s="426"/>
      <c r="C420" s="174"/>
      <c r="D420" s="410"/>
      <c r="E420" s="410"/>
      <c r="F420" s="30"/>
      <c r="G420" s="410"/>
      <c r="H420" s="410"/>
      <c r="I420" s="30"/>
      <c r="J420" s="410"/>
      <c r="K420" s="410"/>
      <c r="L420" s="30"/>
      <c r="M420" s="410"/>
      <c r="N420" s="410"/>
      <c r="O420" s="30"/>
      <c r="P420" s="410"/>
      <c r="Q420" s="410"/>
      <c r="R420" s="30"/>
      <c r="S420" s="410"/>
      <c r="T420" s="410"/>
      <c r="U420" s="30"/>
      <c r="V420" s="410"/>
      <c r="W420" s="410"/>
      <c r="X420" s="30"/>
      <c r="Y420" s="410"/>
      <c r="Z420" s="410"/>
      <c r="AA420" s="30"/>
      <c r="AB420" s="410"/>
      <c r="AC420" s="410"/>
      <c r="AD420" s="30"/>
      <c r="AE420" s="410"/>
      <c r="AF420" s="410"/>
      <c r="AG420" s="30"/>
      <c r="AH420" s="410"/>
      <c r="AI420" s="410"/>
      <c r="AJ420" s="30"/>
      <c r="AK420" s="410"/>
      <c r="AL420" s="410"/>
      <c r="AM420" s="30"/>
      <c r="AN420" s="410"/>
      <c r="AO420" s="410"/>
      <c r="AP420" s="30"/>
      <c r="AQ420" s="410"/>
      <c r="AR420" s="410"/>
      <c r="AS420" s="30"/>
      <c r="AT420" s="410"/>
      <c r="AU420" s="410"/>
      <c r="AV420" s="30"/>
      <c r="AW420" s="410"/>
      <c r="AX420" s="410"/>
      <c r="AY420" s="30"/>
      <c r="AZ420" s="410"/>
      <c r="BA420" s="410"/>
      <c r="BB420" s="30"/>
      <c r="BC420" s="410"/>
      <c r="BD420" s="410"/>
      <c r="BE420" s="30"/>
      <c r="BF420" s="410"/>
      <c r="BG420" s="410"/>
      <c r="BH420" s="30"/>
      <c r="BI420" s="410"/>
      <c r="BJ420" s="410"/>
      <c r="BK420" s="30"/>
      <c r="BL420" s="31"/>
      <c r="BM420" s="31"/>
      <c r="BN420" s="31"/>
      <c r="BO420" s="31"/>
      <c r="BP420" s="31"/>
      <c r="BQ420" s="31"/>
      <c r="BR420" s="31"/>
      <c r="BS420" s="57"/>
      <c r="BT420" s="57"/>
      <c r="BU420" s="57"/>
      <c r="BV420" s="57"/>
      <c r="BW420" s="57"/>
      <c r="BX420" s="57"/>
      <c r="BY420" s="57"/>
      <c r="BZ420" s="57"/>
      <c r="CA420" s="57"/>
      <c r="CB420" s="57"/>
      <c r="CC420" s="57"/>
      <c r="CD420" s="57"/>
      <c r="CE420" s="57"/>
      <c r="CF420" s="57"/>
      <c r="CG420" s="57"/>
      <c r="CH420" s="57"/>
      <c r="CI420" s="57"/>
      <c r="CJ420" s="57"/>
      <c r="CK420" s="57"/>
      <c r="CL420" s="57"/>
      <c r="CM420" s="57"/>
      <c r="CN420" s="57"/>
      <c r="CO420" s="57"/>
      <c r="CP420" s="57"/>
      <c r="CQ420" s="57"/>
      <c r="CR420" s="57"/>
      <c r="CS420" s="57"/>
      <c r="CT420" s="57"/>
      <c r="CU420" s="57"/>
      <c r="CV420" s="57"/>
      <c r="CW420" s="57"/>
      <c r="CX420" s="57"/>
      <c r="CY420" s="57"/>
      <c r="CZ420" s="57"/>
      <c r="DA420" s="57"/>
      <c r="DB420" s="57"/>
      <c r="DC420" s="57"/>
      <c r="DD420" s="57"/>
      <c r="DE420" s="57"/>
      <c r="DF420" s="57"/>
      <c r="DG420" s="57"/>
      <c r="DH420" s="57"/>
      <c r="DI420" s="57"/>
      <c r="DJ420" s="57"/>
      <c r="DK420" s="57"/>
      <c r="DL420" s="57"/>
      <c r="DM420" s="57"/>
      <c r="DN420" s="57"/>
      <c r="DO420" s="57"/>
      <c r="DP420" s="57"/>
      <c r="DQ420" s="57"/>
      <c r="DR420" s="57"/>
      <c r="DS420" s="57"/>
      <c r="DT420" s="57"/>
      <c r="DU420" s="57"/>
      <c r="DV420" s="57"/>
      <c r="DW420" s="57"/>
      <c r="DX420" s="57"/>
      <c r="DY420" s="57"/>
      <c r="DZ420" s="57"/>
      <c r="EA420" s="57"/>
      <c r="EB420" s="57"/>
      <c r="EC420" s="57"/>
      <c r="ED420" s="57"/>
      <c r="EE420" s="57"/>
      <c r="EF420" s="57"/>
      <c r="EG420" s="57"/>
      <c r="EH420" s="57"/>
      <c r="EI420" s="57"/>
      <c r="EJ420" s="57"/>
      <c r="EK420" s="57"/>
      <c r="EL420" s="57"/>
      <c r="EM420" s="57"/>
      <c r="EN420" s="57"/>
      <c r="EO420" s="57"/>
      <c r="EP420" s="57"/>
      <c r="EQ420" s="57"/>
      <c r="ER420" s="57"/>
      <c r="ES420" s="57"/>
      <c r="ET420" s="57"/>
      <c r="EU420" s="57"/>
      <c r="EV420" s="57"/>
      <c r="EW420" s="57"/>
      <c r="EX420" s="57"/>
      <c r="EY420" s="57"/>
      <c r="EZ420" s="57"/>
      <c r="FA420" s="57"/>
      <c r="FB420" s="57"/>
      <c r="FC420" s="57"/>
      <c r="FD420" s="57"/>
      <c r="FE420" s="57"/>
      <c r="FF420" s="57"/>
      <c r="FG420" s="57"/>
      <c r="FH420" s="57"/>
      <c r="FI420" s="57"/>
      <c r="FJ420" s="57"/>
      <c r="FK420" s="57"/>
      <c r="FL420" s="57"/>
      <c r="FM420" s="57"/>
      <c r="FN420" s="57"/>
      <c r="FO420" s="57"/>
      <c r="FP420" s="57"/>
      <c r="FQ420" s="57"/>
      <c r="FR420" s="57"/>
      <c r="FS420" s="57"/>
      <c r="FT420" s="57"/>
      <c r="FU420" s="57"/>
      <c r="FV420" s="57"/>
      <c r="FW420" s="57"/>
      <c r="FX420" s="57"/>
      <c r="FY420" s="57"/>
      <c r="FZ420" s="57"/>
      <c r="GA420" s="57"/>
      <c r="GB420" s="57"/>
      <c r="GC420" s="57"/>
      <c r="GD420" s="57"/>
      <c r="GE420" s="57"/>
      <c r="GF420" s="57"/>
      <c r="GG420" s="57"/>
      <c r="GH420" s="57"/>
      <c r="GI420" s="57"/>
      <c r="GJ420" s="57"/>
      <c r="GK420" s="57"/>
      <c r="GL420" s="57"/>
      <c r="GM420" s="57"/>
      <c r="GN420" s="57"/>
      <c r="GO420" s="57"/>
      <c r="GP420" s="57"/>
      <c r="GQ420" s="57"/>
      <c r="GR420" s="57"/>
      <c r="GS420" s="57"/>
      <c r="GT420" s="57"/>
      <c r="GU420" s="57"/>
      <c r="GV420" s="57"/>
      <c r="GW420" s="57"/>
      <c r="GX420" s="57"/>
      <c r="GY420" s="57"/>
      <c r="GZ420" s="57"/>
      <c r="HA420" s="57"/>
      <c r="HB420" s="57"/>
      <c r="HC420" s="57"/>
      <c r="HD420" s="57"/>
      <c r="HE420" s="57"/>
      <c r="HF420" s="57"/>
      <c r="HG420" s="57"/>
      <c r="HH420" s="57"/>
      <c r="HI420" s="57"/>
    </row>
    <row r="421" spans="1:217" s="431" customFormat="1" x14ac:dyDescent="0.2">
      <c r="A421" s="432"/>
      <c r="B421" s="426"/>
      <c r="C421" s="174"/>
      <c r="D421" s="410"/>
      <c r="E421" s="410"/>
      <c r="F421" s="30"/>
      <c r="G421" s="410"/>
      <c r="H421" s="410"/>
      <c r="I421" s="30"/>
      <c r="J421" s="410"/>
      <c r="K421" s="410"/>
      <c r="L421" s="30"/>
      <c r="M421" s="410"/>
      <c r="N421" s="410"/>
      <c r="O421" s="30"/>
      <c r="P421" s="410"/>
      <c r="Q421" s="410"/>
      <c r="R421" s="30"/>
      <c r="S421" s="410"/>
      <c r="T421" s="410"/>
      <c r="U421" s="30"/>
      <c r="V421" s="410"/>
      <c r="W421" s="410"/>
      <c r="X421" s="30"/>
      <c r="Y421" s="410"/>
      <c r="Z421" s="410"/>
      <c r="AA421" s="30"/>
      <c r="AB421" s="410"/>
      <c r="AC421" s="410"/>
      <c r="AD421" s="30"/>
      <c r="AE421" s="410"/>
      <c r="AF421" s="410"/>
      <c r="AG421" s="30"/>
      <c r="AH421" s="410"/>
      <c r="AI421" s="410"/>
      <c r="AJ421" s="30"/>
      <c r="AK421" s="410"/>
      <c r="AL421" s="410"/>
      <c r="AM421" s="30"/>
      <c r="AN421" s="410"/>
      <c r="AO421" s="410"/>
      <c r="AP421" s="30"/>
      <c r="AQ421" s="410"/>
      <c r="AR421" s="410"/>
      <c r="AS421" s="30"/>
      <c r="AT421" s="410"/>
      <c r="AU421" s="410"/>
      <c r="AV421" s="30"/>
      <c r="AW421" s="410"/>
      <c r="AX421" s="410"/>
      <c r="AY421" s="30"/>
      <c r="AZ421" s="410"/>
      <c r="BA421" s="410"/>
      <c r="BB421" s="30"/>
      <c r="BC421" s="410"/>
      <c r="BD421" s="410"/>
      <c r="BE421" s="30"/>
      <c r="BF421" s="410"/>
      <c r="BG421" s="410"/>
      <c r="BH421" s="30"/>
      <c r="BI421" s="410"/>
      <c r="BJ421" s="410"/>
      <c r="BK421" s="30"/>
      <c r="BL421" s="31"/>
      <c r="BM421" s="31"/>
      <c r="BN421" s="31"/>
      <c r="BO421" s="31"/>
      <c r="BP421" s="31"/>
      <c r="BQ421" s="31"/>
      <c r="BR421" s="31"/>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c r="DD421" s="57"/>
      <c r="DE421" s="57"/>
      <c r="DF421" s="57"/>
      <c r="DG421" s="57"/>
      <c r="DH421" s="57"/>
      <c r="DI421" s="57"/>
      <c r="DJ421" s="57"/>
      <c r="DK421" s="57"/>
      <c r="DL421" s="57"/>
      <c r="DM421" s="57"/>
      <c r="DN421" s="57"/>
      <c r="DO421" s="57"/>
      <c r="DP421" s="57"/>
      <c r="DQ421" s="57"/>
      <c r="DR421" s="57"/>
      <c r="DS421" s="57"/>
      <c r="DT421" s="57"/>
      <c r="DU421" s="57"/>
      <c r="DV421" s="57"/>
      <c r="DW421" s="57"/>
      <c r="DX421" s="57"/>
      <c r="DY421" s="57"/>
      <c r="DZ421" s="57"/>
      <c r="EA421" s="57"/>
      <c r="EB421" s="57"/>
      <c r="EC421" s="57"/>
      <c r="ED421" s="57"/>
      <c r="EE421" s="57"/>
      <c r="EF421" s="57"/>
      <c r="EG421" s="57"/>
      <c r="EH421" s="57"/>
      <c r="EI421" s="57"/>
      <c r="EJ421" s="57"/>
      <c r="EK421" s="57"/>
      <c r="EL421" s="57"/>
      <c r="EM421" s="57"/>
      <c r="EN421" s="57"/>
      <c r="EO421" s="57"/>
      <c r="EP421" s="57"/>
      <c r="EQ421" s="57"/>
      <c r="ER421" s="57"/>
      <c r="ES421" s="57"/>
      <c r="ET421" s="57"/>
      <c r="EU421" s="57"/>
      <c r="EV421" s="57"/>
      <c r="EW421" s="57"/>
      <c r="EX421" s="57"/>
      <c r="EY421" s="57"/>
      <c r="EZ421" s="57"/>
      <c r="FA421" s="57"/>
      <c r="FB421" s="57"/>
      <c r="FC421" s="57"/>
      <c r="FD421" s="57"/>
      <c r="FE421" s="57"/>
      <c r="FF421" s="57"/>
      <c r="FG421" s="57"/>
      <c r="FH421" s="57"/>
      <c r="FI421" s="57"/>
      <c r="FJ421" s="57"/>
      <c r="FK421" s="57"/>
      <c r="FL421" s="57"/>
      <c r="FM421" s="57"/>
      <c r="FN421" s="57"/>
      <c r="FO421" s="57"/>
      <c r="FP421" s="57"/>
      <c r="FQ421" s="57"/>
      <c r="FR421" s="57"/>
      <c r="FS421" s="57"/>
      <c r="FT421" s="57"/>
      <c r="FU421" s="57"/>
      <c r="FV421" s="57"/>
      <c r="FW421" s="57"/>
      <c r="FX421" s="57"/>
      <c r="FY421" s="57"/>
      <c r="FZ421" s="57"/>
      <c r="GA421" s="57"/>
      <c r="GB421" s="57"/>
      <c r="GC421" s="57"/>
      <c r="GD421" s="57"/>
      <c r="GE421" s="57"/>
      <c r="GF421" s="57"/>
      <c r="GG421" s="57"/>
      <c r="GH421" s="57"/>
      <c r="GI421" s="57"/>
      <c r="GJ421" s="57"/>
      <c r="GK421" s="57"/>
      <c r="GL421" s="57"/>
      <c r="GM421" s="57"/>
      <c r="GN421" s="57"/>
      <c r="GO421" s="57"/>
      <c r="GP421" s="57"/>
      <c r="GQ421" s="57"/>
      <c r="GR421" s="57"/>
      <c r="GS421" s="57"/>
      <c r="GT421" s="57"/>
      <c r="GU421" s="57"/>
      <c r="GV421" s="57"/>
      <c r="GW421" s="57"/>
      <c r="GX421" s="57"/>
      <c r="GY421" s="57"/>
      <c r="GZ421" s="57"/>
      <c r="HA421" s="57"/>
      <c r="HB421" s="57"/>
      <c r="HC421" s="57"/>
      <c r="HD421" s="57"/>
      <c r="HE421" s="57"/>
      <c r="HF421" s="57"/>
      <c r="HG421" s="57"/>
      <c r="HH421" s="57"/>
      <c r="HI421" s="57"/>
    </row>
    <row r="422" spans="1:217" s="431" customFormat="1" x14ac:dyDescent="0.2">
      <c r="A422" s="432"/>
      <c r="B422" s="426"/>
      <c r="C422" s="174"/>
      <c r="D422" s="410"/>
      <c r="E422" s="410"/>
      <c r="F422" s="30"/>
      <c r="G422" s="410"/>
      <c r="H422" s="410"/>
      <c r="I422" s="30"/>
      <c r="J422" s="410"/>
      <c r="K422" s="410"/>
      <c r="L422" s="30"/>
      <c r="M422" s="410"/>
      <c r="N422" s="410"/>
      <c r="O422" s="30"/>
      <c r="P422" s="410"/>
      <c r="Q422" s="410"/>
      <c r="R422" s="30"/>
      <c r="S422" s="410"/>
      <c r="T422" s="410"/>
      <c r="U422" s="30"/>
      <c r="V422" s="410"/>
      <c r="W422" s="410"/>
      <c r="X422" s="30"/>
      <c r="Y422" s="410"/>
      <c r="Z422" s="410"/>
      <c r="AA422" s="30"/>
      <c r="AB422" s="410"/>
      <c r="AC422" s="410"/>
      <c r="AD422" s="30"/>
      <c r="AE422" s="410"/>
      <c r="AF422" s="410"/>
      <c r="AG422" s="30"/>
      <c r="AH422" s="410"/>
      <c r="AI422" s="410"/>
      <c r="AJ422" s="30"/>
      <c r="AK422" s="410"/>
      <c r="AL422" s="410"/>
      <c r="AM422" s="30"/>
      <c r="AN422" s="410"/>
      <c r="AO422" s="410"/>
      <c r="AP422" s="30"/>
      <c r="AQ422" s="410"/>
      <c r="AR422" s="410"/>
      <c r="AS422" s="30"/>
      <c r="AT422" s="410"/>
      <c r="AU422" s="410"/>
      <c r="AV422" s="30"/>
      <c r="AW422" s="410"/>
      <c r="AX422" s="410"/>
      <c r="AY422" s="30"/>
      <c r="AZ422" s="410"/>
      <c r="BA422" s="410"/>
      <c r="BB422" s="30"/>
      <c r="BC422" s="410"/>
      <c r="BD422" s="410"/>
      <c r="BE422" s="30"/>
      <c r="BF422" s="410"/>
      <c r="BG422" s="410"/>
      <c r="BH422" s="30"/>
      <c r="BI422" s="410"/>
      <c r="BJ422" s="410"/>
      <c r="BK422" s="30"/>
      <c r="BL422" s="31"/>
      <c r="BM422" s="31"/>
      <c r="BN422" s="31"/>
      <c r="BO422" s="31"/>
      <c r="BP422" s="31"/>
      <c r="BQ422" s="31"/>
      <c r="BR422" s="31"/>
      <c r="BS422" s="57"/>
      <c r="BT422" s="57"/>
      <c r="BU422" s="57"/>
      <c r="BV422" s="57"/>
      <c r="BW422" s="57"/>
      <c r="BX422" s="57"/>
      <c r="BY422" s="57"/>
      <c r="BZ422" s="57"/>
      <c r="CA422" s="57"/>
      <c r="CB422" s="57"/>
      <c r="CC422" s="57"/>
      <c r="CD422" s="57"/>
      <c r="CE422" s="57"/>
      <c r="CF422" s="57"/>
      <c r="CG422" s="57"/>
      <c r="CH422" s="57"/>
      <c r="CI422" s="57"/>
      <c r="CJ422" s="57"/>
      <c r="CK422" s="57"/>
      <c r="CL422" s="57"/>
      <c r="CM422" s="57"/>
      <c r="CN422" s="57"/>
      <c r="CO422" s="57"/>
      <c r="CP422" s="57"/>
      <c r="CQ422" s="57"/>
      <c r="CR422" s="57"/>
      <c r="CS422" s="57"/>
      <c r="CT422" s="57"/>
      <c r="CU422" s="57"/>
      <c r="CV422" s="57"/>
      <c r="CW422" s="57"/>
      <c r="CX422" s="57"/>
      <c r="CY422" s="57"/>
      <c r="CZ422" s="57"/>
      <c r="DA422" s="57"/>
      <c r="DB422" s="57"/>
      <c r="DC422" s="57"/>
      <c r="DD422" s="57"/>
      <c r="DE422" s="57"/>
      <c r="DF422" s="57"/>
      <c r="DG422" s="57"/>
      <c r="DH422" s="57"/>
      <c r="DI422" s="57"/>
      <c r="DJ422" s="57"/>
      <c r="DK422" s="57"/>
      <c r="DL422" s="57"/>
      <c r="DM422" s="57"/>
      <c r="DN422" s="57"/>
      <c r="DO422" s="57"/>
      <c r="DP422" s="57"/>
      <c r="DQ422" s="57"/>
      <c r="DR422" s="57"/>
      <c r="DS422" s="57"/>
      <c r="DT422" s="57"/>
      <c r="DU422" s="57"/>
      <c r="DV422" s="57"/>
      <c r="DW422" s="57"/>
      <c r="DX422" s="57"/>
      <c r="DY422" s="57"/>
      <c r="DZ422" s="57"/>
      <c r="EA422" s="57"/>
      <c r="EB422" s="57"/>
      <c r="EC422" s="57"/>
      <c r="ED422" s="57"/>
      <c r="EE422" s="57"/>
      <c r="EF422" s="57"/>
      <c r="EG422" s="57"/>
      <c r="EH422" s="57"/>
      <c r="EI422" s="57"/>
      <c r="EJ422" s="57"/>
      <c r="EK422" s="57"/>
      <c r="EL422" s="57"/>
      <c r="EM422" s="57"/>
      <c r="EN422" s="57"/>
      <c r="EO422" s="57"/>
      <c r="EP422" s="57"/>
      <c r="EQ422" s="57"/>
      <c r="ER422" s="57"/>
      <c r="ES422" s="57"/>
      <c r="ET422" s="57"/>
      <c r="EU422" s="57"/>
      <c r="EV422" s="57"/>
      <c r="EW422" s="57"/>
      <c r="EX422" s="57"/>
      <c r="EY422" s="57"/>
      <c r="EZ422" s="57"/>
      <c r="FA422" s="57"/>
      <c r="FB422" s="57"/>
      <c r="FC422" s="57"/>
      <c r="FD422" s="57"/>
      <c r="FE422" s="57"/>
      <c r="FF422" s="57"/>
      <c r="FG422" s="57"/>
      <c r="FH422" s="57"/>
      <c r="FI422" s="57"/>
      <c r="FJ422" s="57"/>
      <c r="FK422" s="57"/>
      <c r="FL422" s="57"/>
      <c r="FM422" s="57"/>
      <c r="FN422" s="57"/>
      <c r="FO422" s="57"/>
      <c r="FP422" s="57"/>
      <c r="FQ422" s="57"/>
      <c r="FR422" s="57"/>
      <c r="FS422" s="57"/>
      <c r="FT422" s="57"/>
      <c r="FU422" s="57"/>
      <c r="FV422" s="57"/>
      <c r="FW422" s="57"/>
      <c r="FX422" s="57"/>
      <c r="FY422" s="57"/>
      <c r="FZ422" s="57"/>
      <c r="GA422" s="57"/>
      <c r="GB422" s="57"/>
      <c r="GC422" s="57"/>
      <c r="GD422" s="57"/>
      <c r="GE422" s="57"/>
      <c r="GF422" s="57"/>
      <c r="GG422" s="57"/>
      <c r="GH422" s="57"/>
      <c r="GI422" s="57"/>
      <c r="GJ422" s="57"/>
      <c r="GK422" s="57"/>
      <c r="GL422" s="57"/>
      <c r="GM422" s="57"/>
      <c r="GN422" s="57"/>
      <c r="GO422" s="57"/>
      <c r="GP422" s="57"/>
      <c r="GQ422" s="57"/>
      <c r="GR422" s="57"/>
      <c r="GS422" s="57"/>
      <c r="GT422" s="57"/>
      <c r="GU422" s="57"/>
      <c r="GV422" s="57"/>
      <c r="GW422" s="57"/>
      <c r="GX422" s="57"/>
      <c r="GY422" s="57"/>
      <c r="GZ422" s="57"/>
      <c r="HA422" s="57"/>
      <c r="HB422" s="57"/>
      <c r="HC422" s="57"/>
      <c r="HD422" s="57"/>
      <c r="HE422" s="57"/>
      <c r="HF422" s="57"/>
      <c r="HG422" s="57"/>
      <c r="HH422" s="57"/>
      <c r="HI422" s="57"/>
    </row>
    <row r="423" spans="1:217" s="431" customFormat="1" x14ac:dyDescent="0.2">
      <c r="A423" s="432"/>
      <c r="B423" s="426"/>
      <c r="C423" s="174"/>
      <c r="D423" s="410"/>
      <c r="E423" s="410"/>
      <c r="F423" s="30"/>
      <c r="G423" s="410"/>
      <c r="H423" s="410"/>
      <c r="I423" s="30"/>
      <c r="J423" s="410"/>
      <c r="K423" s="410"/>
      <c r="L423" s="30"/>
      <c r="M423" s="410"/>
      <c r="N423" s="410"/>
      <c r="O423" s="30"/>
      <c r="P423" s="410"/>
      <c r="Q423" s="410"/>
      <c r="R423" s="30"/>
      <c r="S423" s="410"/>
      <c r="T423" s="410"/>
      <c r="U423" s="30"/>
      <c r="V423" s="410"/>
      <c r="W423" s="410"/>
      <c r="X423" s="30"/>
      <c r="Y423" s="410"/>
      <c r="Z423" s="410"/>
      <c r="AA423" s="30"/>
      <c r="AB423" s="410"/>
      <c r="AC423" s="410"/>
      <c r="AD423" s="30"/>
      <c r="AE423" s="410"/>
      <c r="AF423" s="410"/>
      <c r="AG423" s="30"/>
      <c r="AH423" s="410"/>
      <c r="AI423" s="410"/>
      <c r="AJ423" s="30"/>
      <c r="AK423" s="410"/>
      <c r="AL423" s="410"/>
      <c r="AM423" s="30"/>
      <c r="AN423" s="410"/>
      <c r="AO423" s="410"/>
      <c r="AP423" s="30"/>
      <c r="AQ423" s="410"/>
      <c r="AR423" s="410"/>
      <c r="AS423" s="30"/>
      <c r="AT423" s="410"/>
      <c r="AU423" s="410"/>
      <c r="AV423" s="30"/>
      <c r="AW423" s="410"/>
      <c r="AX423" s="410"/>
      <c r="AY423" s="30"/>
      <c r="AZ423" s="410"/>
      <c r="BA423" s="410"/>
      <c r="BB423" s="30"/>
      <c r="BC423" s="410"/>
      <c r="BD423" s="410"/>
      <c r="BE423" s="30"/>
      <c r="BF423" s="410"/>
      <c r="BG423" s="410"/>
      <c r="BH423" s="30"/>
      <c r="BI423" s="410"/>
      <c r="BJ423" s="410"/>
      <c r="BK423" s="30"/>
      <c r="BL423" s="31"/>
      <c r="BM423" s="31"/>
      <c r="BN423" s="31"/>
      <c r="BO423" s="31"/>
      <c r="BP423" s="31"/>
      <c r="BQ423" s="31"/>
      <c r="BR423" s="31"/>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c r="DD423" s="57"/>
      <c r="DE423" s="57"/>
      <c r="DF423" s="57"/>
      <c r="DG423" s="57"/>
      <c r="DH423" s="57"/>
      <c r="DI423" s="57"/>
      <c r="DJ423" s="57"/>
      <c r="DK423" s="57"/>
      <c r="DL423" s="57"/>
      <c r="DM423" s="57"/>
      <c r="DN423" s="57"/>
      <c r="DO423" s="57"/>
      <c r="DP423" s="57"/>
      <c r="DQ423" s="57"/>
      <c r="DR423" s="57"/>
      <c r="DS423" s="57"/>
      <c r="DT423" s="57"/>
      <c r="DU423" s="57"/>
      <c r="DV423" s="57"/>
      <c r="DW423" s="57"/>
      <c r="DX423" s="57"/>
      <c r="DY423" s="57"/>
      <c r="DZ423" s="57"/>
      <c r="EA423" s="57"/>
      <c r="EB423" s="57"/>
      <c r="EC423" s="57"/>
      <c r="ED423" s="57"/>
      <c r="EE423" s="57"/>
      <c r="EF423" s="57"/>
      <c r="EG423" s="57"/>
      <c r="EH423" s="57"/>
      <c r="EI423" s="57"/>
      <c r="EJ423" s="57"/>
      <c r="EK423" s="57"/>
      <c r="EL423" s="57"/>
      <c r="EM423" s="57"/>
      <c r="EN423" s="57"/>
      <c r="EO423" s="57"/>
      <c r="EP423" s="57"/>
      <c r="EQ423" s="57"/>
      <c r="ER423" s="57"/>
      <c r="ES423" s="57"/>
      <c r="ET423" s="57"/>
      <c r="EU423" s="57"/>
      <c r="EV423" s="57"/>
      <c r="EW423" s="57"/>
      <c r="EX423" s="57"/>
      <c r="EY423" s="57"/>
      <c r="EZ423" s="57"/>
      <c r="FA423" s="57"/>
      <c r="FB423" s="57"/>
      <c r="FC423" s="57"/>
      <c r="FD423" s="57"/>
      <c r="FE423" s="57"/>
      <c r="FF423" s="57"/>
      <c r="FG423" s="57"/>
      <c r="FH423" s="57"/>
      <c r="FI423" s="57"/>
      <c r="FJ423" s="57"/>
      <c r="FK423" s="57"/>
      <c r="FL423" s="57"/>
      <c r="FM423" s="57"/>
      <c r="FN423" s="57"/>
      <c r="FO423" s="57"/>
      <c r="FP423" s="57"/>
      <c r="FQ423" s="57"/>
      <c r="FR423" s="57"/>
      <c r="FS423" s="57"/>
      <c r="FT423" s="57"/>
      <c r="FU423" s="57"/>
      <c r="FV423" s="57"/>
      <c r="FW423" s="57"/>
      <c r="FX423" s="57"/>
      <c r="FY423" s="57"/>
      <c r="FZ423" s="57"/>
      <c r="GA423" s="57"/>
      <c r="GB423" s="57"/>
      <c r="GC423" s="57"/>
      <c r="GD423" s="57"/>
      <c r="GE423" s="57"/>
      <c r="GF423" s="57"/>
      <c r="GG423" s="57"/>
      <c r="GH423" s="57"/>
      <c r="GI423" s="57"/>
      <c r="GJ423" s="57"/>
      <c r="GK423" s="57"/>
      <c r="GL423" s="57"/>
      <c r="GM423" s="57"/>
      <c r="GN423" s="57"/>
      <c r="GO423" s="57"/>
      <c r="GP423" s="57"/>
      <c r="GQ423" s="57"/>
      <c r="GR423" s="57"/>
      <c r="GS423" s="57"/>
      <c r="GT423" s="57"/>
      <c r="GU423" s="57"/>
      <c r="GV423" s="57"/>
      <c r="GW423" s="57"/>
      <c r="GX423" s="57"/>
      <c r="GY423" s="57"/>
      <c r="GZ423" s="57"/>
      <c r="HA423" s="57"/>
      <c r="HB423" s="57"/>
      <c r="HC423" s="57"/>
      <c r="HD423" s="57"/>
      <c r="HE423" s="57"/>
      <c r="HF423" s="57"/>
      <c r="HG423" s="57"/>
      <c r="HH423" s="57"/>
      <c r="HI423" s="57"/>
    </row>
    <row r="424" spans="1:217" s="431" customFormat="1" x14ac:dyDescent="0.2">
      <c r="A424" s="432"/>
      <c r="B424" s="426"/>
      <c r="C424" s="174"/>
      <c r="D424" s="410"/>
      <c r="E424" s="410"/>
      <c r="F424" s="30"/>
      <c r="G424" s="410"/>
      <c r="H424" s="410"/>
      <c r="I424" s="30"/>
      <c r="J424" s="410"/>
      <c r="K424" s="410"/>
      <c r="L424" s="30"/>
      <c r="M424" s="410"/>
      <c r="N424" s="410"/>
      <c r="O424" s="30"/>
      <c r="P424" s="410"/>
      <c r="Q424" s="410"/>
      <c r="R424" s="30"/>
      <c r="S424" s="410"/>
      <c r="T424" s="410"/>
      <c r="U424" s="30"/>
      <c r="V424" s="410"/>
      <c r="W424" s="410"/>
      <c r="X424" s="30"/>
      <c r="Y424" s="410"/>
      <c r="Z424" s="410"/>
      <c r="AA424" s="30"/>
      <c r="AB424" s="410"/>
      <c r="AC424" s="410"/>
      <c r="AD424" s="30"/>
      <c r="AE424" s="410"/>
      <c r="AF424" s="410"/>
      <c r="AG424" s="30"/>
      <c r="AH424" s="410"/>
      <c r="AI424" s="410"/>
      <c r="AJ424" s="30"/>
      <c r="AK424" s="410"/>
      <c r="AL424" s="410"/>
      <c r="AM424" s="30"/>
      <c r="AN424" s="410"/>
      <c r="AO424" s="410"/>
      <c r="AP424" s="30"/>
      <c r="AQ424" s="410"/>
      <c r="AR424" s="410"/>
      <c r="AS424" s="30"/>
      <c r="AT424" s="410"/>
      <c r="AU424" s="410"/>
      <c r="AV424" s="30"/>
      <c r="AW424" s="410"/>
      <c r="AX424" s="410"/>
      <c r="AY424" s="30"/>
      <c r="AZ424" s="410"/>
      <c r="BA424" s="410"/>
      <c r="BB424" s="30"/>
      <c r="BC424" s="410"/>
      <c r="BD424" s="410"/>
      <c r="BE424" s="30"/>
      <c r="BF424" s="410"/>
      <c r="BG424" s="410"/>
      <c r="BH424" s="30"/>
      <c r="BI424" s="410"/>
      <c r="BJ424" s="410"/>
      <c r="BK424" s="30"/>
      <c r="BL424" s="31"/>
      <c r="BM424" s="31"/>
      <c r="BN424" s="31"/>
      <c r="BO424" s="31"/>
      <c r="BP424" s="31"/>
      <c r="BQ424" s="31"/>
      <c r="BR424" s="31"/>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c r="DZ424" s="57"/>
      <c r="EA424" s="57"/>
      <c r="EB424" s="57"/>
      <c r="EC424" s="57"/>
      <c r="ED424" s="57"/>
      <c r="EE424" s="57"/>
      <c r="EF424" s="57"/>
      <c r="EG424" s="57"/>
      <c r="EH424" s="57"/>
      <c r="EI424" s="57"/>
      <c r="EJ424" s="57"/>
      <c r="EK424" s="57"/>
      <c r="EL424" s="57"/>
      <c r="EM424" s="57"/>
      <c r="EN424" s="57"/>
      <c r="EO424" s="57"/>
      <c r="EP424" s="57"/>
      <c r="EQ424" s="57"/>
      <c r="ER424" s="57"/>
      <c r="ES424" s="57"/>
      <c r="ET424" s="57"/>
      <c r="EU424" s="57"/>
      <c r="EV424" s="57"/>
      <c r="EW424" s="57"/>
      <c r="EX424" s="57"/>
      <c r="EY424" s="57"/>
      <c r="EZ424" s="57"/>
      <c r="FA424" s="57"/>
      <c r="FB424" s="57"/>
      <c r="FC424" s="57"/>
      <c r="FD424" s="57"/>
      <c r="FE424" s="57"/>
      <c r="FF424" s="57"/>
      <c r="FG424" s="57"/>
      <c r="FH424" s="57"/>
      <c r="FI424" s="57"/>
      <c r="FJ424" s="57"/>
      <c r="FK424" s="57"/>
      <c r="FL424" s="57"/>
      <c r="FM424" s="57"/>
      <c r="FN424" s="57"/>
      <c r="FO424" s="57"/>
      <c r="FP424" s="57"/>
      <c r="FQ424" s="57"/>
      <c r="FR424" s="57"/>
      <c r="FS424" s="57"/>
      <c r="FT424" s="57"/>
      <c r="FU424" s="57"/>
      <c r="FV424" s="57"/>
      <c r="FW424" s="57"/>
      <c r="FX424" s="57"/>
      <c r="FY424" s="57"/>
      <c r="FZ424" s="57"/>
      <c r="GA424" s="57"/>
      <c r="GB424" s="57"/>
      <c r="GC424" s="57"/>
      <c r="GD424" s="57"/>
      <c r="GE424" s="57"/>
      <c r="GF424" s="57"/>
      <c r="GG424" s="57"/>
      <c r="GH424" s="57"/>
      <c r="GI424" s="57"/>
      <c r="GJ424" s="57"/>
      <c r="GK424" s="57"/>
      <c r="GL424" s="57"/>
      <c r="GM424" s="57"/>
      <c r="GN424" s="57"/>
      <c r="GO424" s="57"/>
      <c r="GP424" s="57"/>
      <c r="GQ424" s="57"/>
      <c r="GR424" s="57"/>
      <c r="GS424" s="57"/>
      <c r="GT424" s="57"/>
      <c r="GU424" s="57"/>
      <c r="GV424" s="57"/>
      <c r="GW424" s="57"/>
      <c r="GX424" s="57"/>
      <c r="GY424" s="57"/>
      <c r="GZ424" s="57"/>
      <c r="HA424" s="57"/>
      <c r="HB424" s="57"/>
      <c r="HC424" s="57"/>
      <c r="HD424" s="57"/>
      <c r="HE424" s="57"/>
      <c r="HF424" s="57"/>
      <c r="HG424" s="57"/>
      <c r="HH424" s="57"/>
      <c r="HI424" s="57"/>
    </row>
    <row r="425" spans="1:217" s="431" customFormat="1" x14ac:dyDescent="0.2">
      <c r="A425" s="432"/>
      <c r="B425" s="426"/>
      <c r="C425" s="174"/>
      <c r="D425" s="410"/>
      <c r="E425" s="410"/>
      <c r="F425" s="30"/>
      <c r="G425" s="410"/>
      <c r="H425" s="410"/>
      <c r="I425" s="30"/>
      <c r="J425" s="410"/>
      <c r="K425" s="410"/>
      <c r="L425" s="30"/>
      <c r="M425" s="410"/>
      <c r="N425" s="410"/>
      <c r="O425" s="30"/>
      <c r="P425" s="410"/>
      <c r="Q425" s="410"/>
      <c r="R425" s="30"/>
      <c r="S425" s="410"/>
      <c r="T425" s="410"/>
      <c r="U425" s="30"/>
      <c r="V425" s="410"/>
      <c r="W425" s="410"/>
      <c r="X425" s="30"/>
      <c r="Y425" s="410"/>
      <c r="Z425" s="410"/>
      <c r="AA425" s="30"/>
      <c r="AB425" s="410"/>
      <c r="AC425" s="410"/>
      <c r="AD425" s="30"/>
      <c r="AE425" s="410"/>
      <c r="AF425" s="410"/>
      <c r="AG425" s="30"/>
      <c r="AH425" s="410"/>
      <c r="AI425" s="410"/>
      <c r="AJ425" s="30"/>
      <c r="AK425" s="410"/>
      <c r="AL425" s="410"/>
      <c r="AM425" s="30"/>
      <c r="AN425" s="410"/>
      <c r="AO425" s="410"/>
      <c r="AP425" s="30"/>
      <c r="AQ425" s="410"/>
      <c r="AR425" s="410"/>
      <c r="AS425" s="30"/>
      <c r="AT425" s="410"/>
      <c r="AU425" s="410"/>
      <c r="AV425" s="30"/>
      <c r="AW425" s="410"/>
      <c r="AX425" s="410"/>
      <c r="AY425" s="30"/>
      <c r="AZ425" s="410"/>
      <c r="BA425" s="410"/>
      <c r="BB425" s="30"/>
      <c r="BC425" s="410"/>
      <c r="BD425" s="410"/>
      <c r="BE425" s="30"/>
      <c r="BF425" s="410"/>
      <c r="BG425" s="410"/>
      <c r="BH425" s="30"/>
      <c r="BI425" s="410"/>
      <c r="BJ425" s="410"/>
      <c r="BK425" s="30"/>
      <c r="BL425" s="31"/>
      <c r="BM425" s="31"/>
      <c r="BN425" s="31"/>
      <c r="BO425" s="31"/>
      <c r="BP425" s="31"/>
      <c r="BQ425" s="31"/>
      <c r="BR425" s="31"/>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c r="DF425" s="57"/>
      <c r="DG425" s="57"/>
      <c r="DH425" s="57"/>
      <c r="DI425" s="57"/>
      <c r="DJ425" s="57"/>
      <c r="DK425" s="57"/>
      <c r="DL425" s="57"/>
      <c r="DM425" s="57"/>
      <c r="DN425" s="57"/>
      <c r="DO425" s="57"/>
      <c r="DP425" s="57"/>
      <c r="DQ425" s="57"/>
      <c r="DR425" s="57"/>
      <c r="DS425" s="57"/>
      <c r="DT425" s="57"/>
      <c r="DU425" s="57"/>
      <c r="DV425" s="57"/>
      <c r="DW425" s="57"/>
      <c r="DX425" s="57"/>
      <c r="DY425" s="57"/>
      <c r="DZ425" s="57"/>
      <c r="EA425" s="57"/>
      <c r="EB425" s="57"/>
      <c r="EC425" s="57"/>
      <c r="ED425" s="57"/>
      <c r="EE425" s="57"/>
      <c r="EF425" s="57"/>
      <c r="EG425" s="57"/>
      <c r="EH425" s="57"/>
      <c r="EI425" s="57"/>
      <c r="EJ425" s="57"/>
      <c r="EK425" s="57"/>
      <c r="EL425" s="57"/>
      <c r="EM425" s="57"/>
      <c r="EN425" s="57"/>
      <c r="EO425" s="57"/>
      <c r="EP425" s="57"/>
      <c r="EQ425" s="57"/>
      <c r="ER425" s="57"/>
      <c r="ES425" s="57"/>
      <c r="ET425" s="57"/>
      <c r="EU425" s="57"/>
      <c r="EV425" s="57"/>
      <c r="EW425" s="57"/>
      <c r="EX425" s="57"/>
      <c r="EY425" s="57"/>
      <c r="EZ425" s="57"/>
      <c r="FA425" s="57"/>
      <c r="FB425" s="57"/>
      <c r="FC425" s="57"/>
      <c r="FD425" s="57"/>
      <c r="FE425" s="57"/>
      <c r="FF425" s="57"/>
      <c r="FG425" s="57"/>
      <c r="FH425" s="57"/>
      <c r="FI425" s="57"/>
      <c r="FJ425" s="57"/>
      <c r="FK425" s="57"/>
      <c r="FL425" s="57"/>
      <c r="FM425" s="57"/>
      <c r="FN425" s="57"/>
      <c r="FO425" s="57"/>
      <c r="FP425" s="57"/>
      <c r="FQ425" s="57"/>
      <c r="FR425" s="57"/>
      <c r="FS425" s="57"/>
      <c r="FT425" s="57"/>
      <c r="FU425" s="57"/>
      <c r="FV425" s="57"/>
      <c r="FW425" s="57"/>
      <c r="FX425" s="57"/>
      <c r="FY425" s="57"/>
      <c r="FZ425" s="57"/>
      <c r="GA425" s="57"/>
      <c r="GB425" s="57"/>
      <c r="GC425" s="57"/>
      <c r="GD425" s="57"/>
      <c r="GE425" s="57"/>
      <c r="GF425" s="57"/>
      <c r="GG425" s="57"/>
      <c r="GH425" s="57"/>
      <c r="GI425" s="57"/>
      <c r="GJ425" s="57"/>
      <c r="GK425" s="57"/>
      <c r="GL425" s="57"/>
      <c r="GM425" s="57"/>
      <c r="GN425" s="57"/>
      <c r="GO425" s="57"/>
      <c r="GP425" s="57"/>
      <c r="GQ425" s="57"/>
      <c r="GR425" s="57"/>
      <c r="GS425" s="57"/>
      <c r="GT425" s="57"/>
      <c r="GU425" s="57"/>
      <c r="GV425" s="57"/>
      <c r="GW425" s="57"/>
      <c r="GX425" s="57"/>
      <c r="GY425" s="57"/>
      <c r="GZ425" s="57"/>
      <c r="HA425" s="57"/>
      <c r="HB425" s="57"/>
      <c r="HC425" s="57"/>
      <c r="HD425" s="57"/>
      <c r="HE425" s="57"/>
      <c r="HF425" s="57"/>
      <c r="HG425" s="57"/>
      <c r="HH425" s="57"/>
      <c r="HI425" s="57"/>
    </row>
    <row r="426" spans="1:217" s="431" customFormat="1" x14ac:dyDescent="0.2">
      <c r="A426" s="432"/>
      <c r="B426" s="426"/>
      <c r="C426" s="174"/>
      <c r="D426" s="410"/>
      <c r="E426" s="410"/>
      <c r="F426" s="30"/>
      <c r="G426" s="410"/>
      <c r="H426" s="410"/>
      <c r="I426" s="30"/>
      <c r="J426" s="410"/>
      <c r="K426" s="410"/>
      <c r="L426" s="30"/>
      <c r="M426" s="410"/>
      <c r="N426" s="410"/>
      <c r="O426" s="30"/>
      <c r="P426" s="410"/>
      <c r="Q426" s="410"/>
      <c r="R426" s="30"/>
      <c r="S426" s="410"/>
      <c r="T426" s="410"/>
      <c r="U426" s="30"/>
      <c r="V426" s="410"/>
      <c r="W426" s="410"/>
      <c r="X426" s="30"/>
      <c r="Y426" s="410"/>
      <c r="Z426" s="410"/>
      <c r="AA426" s="30"/>
      <c r="AB426" s="410"/>
      <c r="AC426" s="410"/>
      <c r="AD426" s="30"/>
      <c r="AE426" s="410"/>
      <c r="AF426" s="410"/>
      <c r="AG426" s="30"/>
      <c r="AH426" s="410"/>
      <c r="AI426" s="410"/>
      <c r="AJ426" s="30"/>
      <c r="AK426" s="410"/>
      <c r="AL426" s="410"/>
      <c r="AM426" s="30"/>
      <c r="AN426" s="410"/>
      <c r="AO426" s="410"/>
      <c r="AP426" s="30"/>
      <c r="AQ426" s="410"/>
      <c r="AR426" s="410"/>
      <c r="AS426" s="30"/>
      <c r="AT426" s="410"/>
      <c r="AU426" s="410"/>
      <c r="AV426" s="30"/>
      <c r="AW426" s="410"/>
      <c r="AX426" s="410"/>
      <c r="AY426" s="30"/>
      <c r="AZ426" s="410"/>
      <c r="BA426" s="410"/>
      <c r="BB426" s="30"/>
      <c r="BC426" s="410"/>
      <c r="BD426" s="410"/>
      <c r="BE426" s="30"/>
      <c r="BF426" s="410"/>
      <c r="BG426" s="410"/>
      <c r="BH426" s="30"/>
      <c r="BI426" s="410"/>
      <c r="BJ426" s="410"/>
      <c r="BK426" s="30"/>
      <c r="BL426" s="31"/>
      <c r="BM426" s="31"/>
      <c r="BN426" s="31"/>
      <c r="BO426" s="31"/>
      <c r="BP426" s="31"/>
      <c r="BQ426" s="31"/>
      <c r="BR426" s="31"/>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57"/>
      <c r="DW426" s="57"/>
      <c r="DX426" s="57"/>
      <c r="DY426" s="57"/>
      <c r="DZ426" s="57"/>
      <c r="EA426" s="57"/>
      <c r="EB426" s="57"/>
      <c r="EC426" s="57"/>
      <c r="ED426" s="57"/>
      <c r="EE426" s="57"/>
      <c r="EF426" s="57"/>
      <c r="EG426" s="57"/>
      <c r="EH426" s="57"/>
      <c r="EI426" s="57"/>
      <c r="EJ426" s="57"/>
      <c r="EK426" s="57"/>
      <c r="EL426" s="57"/>
      <c r="EM426" s="57"/>
      <c r="EN426" s="57"/>
      <c r="EO426" s="57"/>
      <c r="EP426" s="57"/>
      <c r="EQ426" s="57"/>
      <c r="ER426" s="57"/>
      <c r="ES426" s="57"/>
      <c r="ET426" s="57"/>
      <c r="EU426" s="57"/>
      <c r="EV426" s="57"/>
      <c r="EW426" s="57"/>
      <c r="EX426" s="57"/>
      <c r="EY426" s="57"/>
      <c r="EZ426" s="57"/>
      <c r="FA426" s="57"/>
      <c r="FB426" s="57"/>
      <c r="FC426" s="57"/>
      <c r="FD426" s="57"/>
      <c r="FE426" s="57"/>
      <c r="FF426" s="57"/>
      <c r="FG426" s="57"/>
      <c r="FH426" s="57"/>
      <c r="FI426" s="57"/>
      <c r="FJ426" s="57"/>
      <c r="FK426" s="57"/>
      <c r="FL426" s="57"/>
      <c r="FM426" s="57"/>
      <c r="FN426" s="57"/>
      <c r="FO426" s="57"/>
      <c r="FP426" s="57"/>
      <c r="FQ426" s="57"/>
      <c r="FR426" s="57"/>
      <c r="FS426" s="57"/>
      <c r="FT426" s="57"/>
      <c r="FU426" s="57"/>
      <c r="FV426" s="57"/>
      <c r="FW426" s="57"/>
      <c r="FX426" s="57"/>
      <c r="FY426" s="57"/>
      <c r="FZ426" s="57"/>
      <c r="GA426" s="57"/>
      <c r="GB426" s="57"/>
      <c r="GC426" s="57"/>
      <c r="GD426" s="57"/>
      <c r="GE426" s="57"/>
      <c r="GF426" s="57"/>
      <c r="GG426" s="57"/>
      <c r="GH426" s="57"/>
      <c r="GI426" s="57"/>
      <c r="GJ426" s="57"/>
      <c r="GK426" s="57"/>
      <c r="GL426" s="57"/>
      <c r="GM426" s="57"/>
      <c r="GN426" s="57"/>
      <c r="GO426" s="57"/>
      <c r="GP426" s="57"/>
      <c r="GQ426" s="57"/>
      <c r="GR426" s="57"/>
      <c r="GS426" s="57"/>
      <c r="GT426" s="57"/>
      <c r="GU426" s="57"/>
      <c r="GV426" s="57"/>
      <c r="GW426" s="57"/>
      <c r="GX426" s="57"/>
      <c r="GY426" s="57"/>
      <c r="GZ426" s="57"/>
      <c r="HA426" s="57"/>
      <c r="HB426" s="57"/>
      <c r="HC426" s="57"/>
      <c r="HD426" s="57"/>
      <c r="HE426" s="57"/>
      <c r="HF426" s="57"/>
      <c r="HG426" s="57"/>
      <c r="HH426" s="57"/>
      <c r="HI426" s="57"/>
    </row>
    <row r="427" spans="1:217" s="431" customFormat="1" x14ac:dyDescent="0.2">
      <c r="A427" s="432"/>
      <c r="B427" s="426"/>
      <c r="C427" s="174"/>
      <c r="D427" s="410"/>
      <c r="E427" s="410"/>
      <c r="F427" s="30"/>
      <c r="G427" s="410"/>
      <c r="H427" s="410"/>
      <c r="I427" s="30"/>
      <c r="J427" s="410"/>
      <c r="K427" s="410"/>
      <c r="L427" s="30"/>
      <c r="M427" s="410"/>
      <c r="N427" s="410"/>
      <c r="O427" s="30"/>
      <c r="P427" s="410"/>
      <c r="Q427" s="410"/>
      <c r="R427" s="30"/>
      <c r="S427" s="410"/>
      <c r="T427" s="410"/>
      <c r="U427" s="30"/>
      <c r="V427" s="410"/>
      <c r="W427" s="410"/>
      <c r="X427" s="30"/>
      <c r="Y427" s="410"/>
      <c r="Z427" s="410"/>
      <c r="AA427" s="30"/>
      <c r="AB427" s="410"/>
      <c r="AC427" s="410"/>
      <c r="AD427" s="30"/>
      <c r="AE427" s="410"/>
      <c r="AF427" s="410"/>
      <c r="AG427" s="30"/>
      <c r="AH427" s="410"/>
      <c r="AI427" s="410"/>
      <c r="AJ427" s="30"/>
      <c r="AK427" s="410"/>
      <c r="AL427" s="410"/>
      <c r="AM427" s="30"/>
      <c r="AN427" s="410"/>
      <c r="AO427" s="410"/>
      <c r="AP427" s="30"/>
      <c r="AQ427" s="410"/>
      <c r="AR427" s="410"/>
      <c r="AS427" s="30"/>
      <c r="AT427" s="410"/>
      <c r="AU427" s="410"/>
      <c r="AV427" s="30"/>
      <c r="AW427" s="410"/>
      <c r="AX427" s="410"/>
      <c r="AY427" s="30"/>
      <c r="AZ427" s="410"/>
      <c r="BA427" s="410"/>
      <c r="BB427" s="30"/>
      <c r="BC427" s="410"/>
      <c r="BD427" s="410"/>
      <c r="BE427" s="30"/>
      <c r="BF427" s="410"/>
      <c r="BG427" s="410"/>
      <c r="BH427" s="30"/>
      <c r="BI427" s="410"/>
      <c r="BJ427" s="410"/>
      <c r="BK427" s="30"/>
      <c r="BL427" s="31"/>
      <c r="BM427" s="31"/>
      <c r="BN427" s="31"/>
      <c r="BO427" s="31"/>
      <c r="BP427" s="31"/>
      <c r="BQ427" s="31"/>
      <c r="BR427" s="31"/>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57"/>
      <c r="DW427" s="57"/>
      <c r="DX427" s="57"/>
      <c r="DY427" s="57"/>
      <c r="DZ427" s="57"/>
      <c r="EA427" s="57"/>
      <c r="EB427" s="57"/>
      <c r="EC427" s="57"/>
      <c r="ED427" s="57"/>
      <c r="EE427" s="57"/>
      <c r="EF427" s="57"/>
      <c r="EG427" s="57"/>
      <c r="EH427" s="57"/>
      <c r="EI427" s="57"/>
      <c r="EJ427" s="57"/>
      <c r="EK427" s="57"/>
      <c r="EL427" s="57"/>
      <c r="EM427" s="57"/>
      <c r="EN427" s="57"/>
      <c r="EO427" s="57"/>
      <c r="EP427" s="57"/>
      <c r="EQ427" s="57"/>
      <c r="ER427" s="57"/>
      <c r="ES427" s="57"/>
      <c r="ET427" s="57"/>
      <c r="EU427" s="57"/>
      <c r="EV427" s="57"/>
      <c r="EW427" s="57"/>
      <c r="EX427" s="57"/>
      <c r="EY427" s="57"/>
      <c r="EZ427" s="57"/>
      <c r="FA427" s="57"/>
      <c r="FB427" s="57"/>
      <c r="FC427" s="57"/>
      <c r="FD427" s="57"/>
      <c r="FE427" s="57"/>
      <c r="FF427" s="57"/>
      <c r="FG427" s="57"/>
      <c r="FH427" s="57"/>
      <c r="FI427" s="57"/>
      <c r="FJ427" s="57"/>
      <c r="FK427" s="57"/>
      <c r="FL427" s="57"/>
      <c r="FM427" s="57"/>
      <c r="FN427" s="57"/>
      <c r="FO427" s="57"/>
      <c r="FP427" s="57"/>
      <c r="FQ427" s="57"/>
      <c r="FR427" s="57"/>
      <c r="FS427" s="57"/>
      <c r="FT427" s="57"/>
      <c r="FU427" s="57"/>
      <c r="FV427" s="57"/>
      <c r="FW427" s="57"/>
      <c r="FX427" s="57"/>
      <c r="FY427" s="57"/>
      <c r="FZ427" s="57"/>
      <c r="GA427" s="57"/>
      <c r="GB427" s="57"/>
      <c r="GC427" s="57"/>
      <c r="GD427" s="57"/>
      <c r="GE427" s="57"/>
      <c r="GF427" s="57"/>
      <c r="GG427" s="57"/>
      <c r="GH427" s="57"/>
      <c r="GI427" s="57"/>
      <c r="GJ427" s="57"/>
      <c r="GK427" s="57"/>
      <c r="GL427" s="57"/>
      <c r="GM427" s="57"/>
      <c r="GN427" s="57"/>
      <c r="GO427" s="57"/>
      <c r="GP427" s="57"/>
      <c r="GQ427" s="57"/>
      <c r="GR427" s="57"/>
      <c r="GS427" s="57"/>
      <c r="GT427" s="57"/>
      <c r="GU427" s="57"/>
      <c r="GV427" s="57"/>
      <c r="GW427" s="57"/>
      <c r="GX427" s="57"/>
      <c r="GY427" s="57"/>
      <c r="GZ427" s="57"/>
      <c r="HA427" s="57"/>
      <c r="HB427" s="57"/>
      <c r="HC427" s="57"/>
      <c r="HD427" s="57"/>
      <c r="HE427" s="57"/>
      <c r="HF427" s="57"/>
      <c r="HG427" s="57"/>
      <c r="HH427" s="57"/>
      <c r="HI427" s="57"/>
    </row>
    <row r="428" spans="1:217" s="431" customFormat="1" x14ac:dyDescent="0.2">
      <c r="A428" s="432"/>
      <c r="B428" s="426"/>
      <c r="C428" s="174"/>
      <c r="D428" s="410"/>
      <c r="E428" s="410"/>
      <c r="F428" s="30"/>
      <c r="G428" s="410"/>
      <c r="H428" s="410"/>
      <c r="I428" s="30"/>
      <c r="J428" s="410"/>
      <c r="K428" s="410"/>
      <c r="L428" s="30"/>
      <c r="M428" s="410"/>
      <c r="N428" s="410"/>
      <c r="O428" s="30"/>
      <c r="P428" s="410"/>
      <c r="Q428" s="410"/>
      <c r="R428" s="30"/>
      <c r="S428" s="410"/>
      <c r="T428" s="410"/>
      <c r="U428" s="30"/>
      <c r="V428" s="410"/>
      <c r="W428" s="410"/>
      <c r="X428" s="30"/>
      <c r="Y428" s="410"/>
      <c r="Z428" s="410"/>
      <c r="AA428" s="30"/>
      <c r="AB428" s="410"/>
      <c r="AC428" s="410"/>
      <c r="AD428" s="30"/>
      <c r="AE428" s="410"/>
      <c r="AF428" s="410"/>
      <c r="AG428" s="30"/>
      <c r="AH428" s="410"/>
      <c r="AI428" s="410"/>
      <c r="AJ428" s="30"/>
      <c r="AK428" s="410"/>
      <c r="AL428" s="410"/>
      <c r="AM428" s="30"/>
      <c r="AN428" s="410"/>
      <c r="AO428" s="410"/>
      <c r="AP428" s="30"/>
      <c r="AQ428" s="410"/>
      <c r="AR428" s="410"/>
      <c r="AS428" s="30"/>
      <c r="AT428" s="410"/>
      <c r="AU428" s="410"/>
      <c r="AV428" s="30"/>
      <c r="AW428" s="410"/>
      <c r="AX428" s="410"/>
      <c r="AY428" s="30"/>
      <c r="AZ428" s="410"/>
      <c r="BA428" s="410"/>
      <c r="BB428" s="30"/>
      <c r="BC428" s="410"/>
      <c r="BD428" s="410"/>
      <c r="BE428" s="30"/>
      <c r="BF428" s="410"/>
      <c r="BG428" s="410"/>
      <c r="BH428" s="30"/>
      <c r="BI428" s="410"/>
      <c r="BJ428" s="410"/>
      <c r="BK428" s="30"/>
      <c r="BL428" s="31"/>
      <c r="BM428" s="31"/>
      <c r="BN428" s="31"/>
      <c r="BO428" s="31"/>
      <c r="BP428" s="31"/>
      <c r="BQ428" s="31"/>
      <c r="BR428" s="31"/>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57"/>
      <c r="DW428" s="57"/>
      <c r="DX428" s="57"/>
      <c r="DY428" s="57"/>
      <c r="DZ428" s="57"/>
      <c r="EA428" s="57"/>
      <c r="EB428" s="57"/>
      <c r="EC428" s="57"/>
      <c r="ED428" s="57"/>
      <c r="EE428" s="57"/>
      <c r="EF428" s="57"/>
      <c r="EG428" s="57"/>
      <c r="EH428" s="57"/>
      <c r="EI428" s="57"/>
      <c r="EJ428" s="57"/>
      <c r="EK428" s="57"/>
      <c r="EL428" s="57"/>
      <c r="EM428" s="57"/>
      <c r="EN428" s="57"/>
      <c r="EO428" s="57"/>
      <c r="EP428" s="57"/>
      <c r="EQ428" s="57"/>
      <c r="ER428" s="57"/>
      <c r="ES428" s="57"/>
      <c r="ET428" s="57"/>
      <c r="EU428" s="57"/>
      <c r="EV428" s="57"/>
      <c r="EW428" s="57"/>
      <c r="EX428" s="57"/>
      <c r="EY428" s="57"/>
      <c r="EZ428" s="57"/>
      <c r="FA428" s="57"/>
      <c r="FB428" s="57"/>
      <c r="FC428" s="57"/>
      <c r="FD428" s="57"/>
      <c r="FE428" s="57"/>
      <c r="FF428" s="57"/>
      <c r="FG428" s="57"/>
      <c r="FH428" s="57"/>
      <c r="FI428" s="57"/>
      <c r="FJ428" s="57"/>
      <c r="FK428" s="57"/>
      <c r="FL428" s="57"/>
      <c r="FM428" s="57"/>
      <c r="FN428" s="57"/>
      <c r="FO428" s="57"/>
      <c r="FP428" s="57"/>
      <c r="FQ428" s="57"/>
      <c r="FR428" s="57"/>
      <c r="FS428" s="57"/>
      <c r="FT428" s="57"/>
      <c r="FU428" s="57"/>
      <c r="FV428" s="57"/>
      <c r="FW428" s="57"/>
      <c r="FX428" s="57"/>
      <c r="FY428" s="57"/>
      <c r="FZ428" s="57"/>
      <c r="GA428" s="57"/>
      <c r="GB428" s="57"/>
      <c r="GC428" s="57"/>
      <c r="GD428" s="57"/>
      <c r="GE428" s="57"/>
      <c r="GF428" s="57"/>
      <c r="GG428" s="57"/>
      <c r="GH428" s="57"/>
      <c r="GI428" s="57"/>
      <c r="GJ428" s="57"/>
      <c r="GK428" s="57"/>
      <c r="GL428" s="57"/>
      <c r="GM428" s="57"/>
      <c r="GN428" s="57"/>
      <c r="GO428" s="57"/>
      <c r="GP428" s="57"/>
      <c r="GQ428" s="57"/>
      <c r="GR428" s="57"/>
      <c r="GS428" s="57"/>
      <c r="GT428" s="57"/>
      <c r="GU428" s="57"/>
      <c r="GV428" s="57"/>
      <c r="GW428" s="57"/>
      <c r="GX428" s="57"/>
      <c r="GY428" s="57"/>
      <c r="GZ428" s="57"/>
      <c r="HA428" s="57"/>
      <c r="HB428" s="57"/>
      <c r="HC428" s="57"/>
      <c r="HD428" s="57"/>
      <c r="HE428" s="57"/>
      <c r="HF428" s="57"/>
      <c r="HG428" s="57"/>
      <c r="HH428" s="57"/>
      <c r="HI428" s="57"/>
    </row>
    <row r="429" spans="1:217" s="431" customFormat="1" x14ac:dyDescent="0.2">
      <c r="A429" s="432"/>
      <c r="B429" s="426"/>
      <c r="C429" s="174"/>
      <c r="D429" s="410"/>
      <c r="E429" s="410"/>
      <c r="F429" s="30"/>
      <c r="G429" s="410"/>
      <c r="H429" s="410"/>
      <c r="I429" s="30"/>
      <c r="J429" s="410"/>
      <c r="K429" s="410"/>
      <c r="L429" s="30"/>
      <c r="M429" s="410"/>
      <c r="N429" s="410"/>
      <c r="O429" s="30"/>
      <c r="P429" s="410"/>
      <c r="Q429" s="410"/>
      <c r="R429" s="30"/>
      <c r="S429" s="410"/>
      <c r="T429" s="410"/>
      <c r="U429" s="30"/>
      <c r="V429" s="410"/>
      <c r="W429" s="410"/>
      <c r="X429" s="30"/>
      <c r="Y429" s="410"/>
      <c r="Z429" s="410"/>
      <c r="AA429" s="30"/>
      <c r="AB429" s="410"/>
      <c r="AC429" s="410"/>
      <c r="AD429" s="30"/>
      <c r="AE429" s="410"/>
      <c r="AF429" s="410"/>
      <c r="AG429" s="30"/>
      <c r="AH429" s="410"/>
      <c r="AI429" s="410"/>
      <c r="AJ429" s="30"/>
      <c r="AK429" s="410"/>
      <c r="AL429" s="410"/>
      <c r="AM429" s="30"/>
      <c r="AN429" s="410"/>
      <c r="AO429" s="410"/>
      <c r="AP429" s="30"/>
      <c r="AQ429" s="410"/>
      <c r="AR429" s="410"/>
      <c r="AS429" s="30"/>
      <c r="AT429" s="410"/>
      <c r="AU429" s="410"/>
      <c r="AV429" s="30"/>
      <c r="AW429" s="410"/>
      <c r="AX429" s="410"/>
      <c r="AY429" s="30"/>
      <c r="AZ429" s="410"/>
      <c r="BA429" s="410"/>
      <c r="BB429" s="30"/>
      <c r="BC429" s="410"/>
      <c r="BD429" s="410"/>
      <c r="BE429" s="30"/>
      <c r="BF429" s="410"/>
      <c r="BG429" s="410"/>
      <c r="BH429" s="30"/>
      <c r="BI429" s="410"/>
      <c r="BJ429" s="410"/>
      <c r="BK429" s="30"/>
      <c r="BL429" s="31"/>
      <c r="BM429" s="31"/>
      <c r="BN429" s="31"/>
      <c r="BO429" s="31"/>
      <c r="BP429" s="31"/>
      <c r="BQ429" s="31"/>
      <c r="BR429" s="31"/>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57"/>
      <c r="DW429" s="57"/>
      <c r="DX429" s="57"/>
      <c r="DY429" s="57"/>
      <c r="DZ429" s="57"/>
      <c r="EA429" s="57"/>
      <c r="EB429" s="57"/>
      <c r="EC429" s="57"/>
      <c r="ED429" s="57"/>
      <c r="EE429" s="57"/>
      <c r="EF429" s="57"/>
      <c r="EG429" s="57"/>
      <c r="EH429" s="57"/>
      <c r="EI429" s="57"/>
      <c r="EJ429" s="57"/>
      <c r="EK429" s="57"/>
      <c r="EL429" s="57"/>
      <c r="EM429" s="57"/>
      <c r="EN429" s="57"/>
      <c r="EO429" s="57"/>
      <c r="EP429" s="57"/>
      <c r="EQ429" s="57"/>
      <c r="ER429" s="57"/>
      <c r="ES429" s="57"/>
      <c r="ET429" s="57"/>
      <c r="EU429" s="57"/>
      <c r="EV429" s="57"/>
      <c r="EW429" s="57"/>
      <c r="EX429" s="57"/>
      <c r="EY429" s="57"/>
      <c r="EZ429" s="57"/>
      <c r="FA429" s="57"/>
      <c r="FB429" s="57"/>
      <c r="FC429" s="57"/>
      <c r="FD429" s="57"/>
      <c r="FE429" s="57"/>
      <c r="FF429" s="57"/>
      <c r="FG429" s="57"/>
      <c r="FH429" s="57"/>
      <c r="FI429" s="57"/>
      <c r="FJ429" s="57"/>
      <c r="FK429" s="57"/>
      <c r="FL429" s="57"/>
      <c r="FM429" s="57"/>
      <c r="FN429" s="57"/>
      <c r="FO429" s="57"/>
      <c r="FP429" s="57"/>
      <c r="FQ429" s="57"/>
      <c r="FR429" s="57"/>
      <c r="FS429" s="57"/>
      <c r="FT429" s="57"/>
      <c r="FU429" s="57"/>
      <c r="FV429" s="57"/>
      <c r="FW429" s="57"/>
      <c r="FX429" s="57"/>
      <c r="FY429" s="57"/>
      <c r="FZ429" s="57"/>
      <c r="GA429" s="57"/>
      <c r="GB429" s="57"/>
      <c r="GC429" s="57"/>
      <c r="GD429" s="57"/>
      <c r="GE429" s="57"/>
      <c r="GF429" s="57"/>
      <c r="GG429" s="57"/>
      <c r="GH429" s="57"/>
      <c r="GI429" s="57"/>
      <c r="GJ429" s="57"/>
      <c r="GK429" s="57"/>
      <c r="GL429" s="57"/>
      <c r="GM429" s="57"/>
      <c r="GN429" s="57"/>
      <c r="GO429" s="57"/>
      <c r="GP429" s="57"/>
      <c r="GQ429" s="57"/>
      <c r="GR429" s="57"/>
      <c r="GS429" s="57"/>
      <c r="GT429" s="57"/>
      <c r="GU429" s="57"/>
      <c r="GV429" s="57"/>
      <c r="GW429" s="57"/>
      <c r="GX429" s="57"/>
      <c r="GY429" s="57"/>
      <c r="GZ429" s="57"/>
      <c r="HA429" s="57"/>
      <c r="HB429" s="57"/>
      <c r="HC429" s="57"/>
      <c r="HD429" s="57"/>
      <c r="HE429" s="57"/>
      <c r="HF429" s="57"/>
      <c r="HG429" s="57"/>
      <c r="HH429" s="57"/>
      <c r="HI429" s="57"/>
    </row>
    <row r="430" spans="1:217" s="431" customFormat="1" x14ac:dyDescent="0.2">
      <c r="A430" s="432"/>
      <c r="B430" s="426"/>
      <c r="C430" s="174"/>
      <c r="D430" s="410"/>
      <c r="E430" s="410"/>
      <c r="F430" s="30"/>
      <c r="G430" s="410"/>
      <c r="H430" s="410"/>
      <c r="I430" s="30"/>
      <c r="J430" s="410"/>
      <c r="K430" s="410"/>
      <c r="L430" s="30"/>
      <c r="M430" s="410"/>
      <c r="N430" s="410"/>
      <c r="O430" s="30"/>
      <c r="P430" s="410"/>
      <c r="Q430" s="410"/>
      <c r="R430" s="30"/>
      <c r="S430" s="410"/>
      <c r="T430" s="410"/>
      <c r="U430" s="30"/>
      <c r="V430" s="410"/>
      <c r="W430" s="410"/>
      <c r="X430" s="30"/>
      <c r="Y430" s="410"/>
      <c r="Z430" s="410"/>
      <c r="AA430" s="30"/>
      <c r="AB430" s="410"/>
      <c r="AC430" s="410"/>
      <c r="AD430" s="30"/>
      <c r="AE430" s="410"/>
      <c r="AF430" s="410"/>
      <c r="AG430" s="30"/>
      <c r="AH430" s="410"/>
      <c r="AI430" s="410"/>
      <c r="AJ430" s="30"/>
      <c r="AK430" s="410"/>
      <c r="AL430" s="410"/>
      <c r="AM430" s="30"/>
      <c r="AN430" s="410"/>
      <c r="AO430" s="410"/>
      <c r="AP430" s="30"/>
      <c r="AQ430" s="410"/>
      <c r="AR430" s="410"/>
      <c r="AS430" s="30"/>
      <c r="AT430" s="410"/>
      <c r="AU430" s="410"/>
      <c r="AV430" s="30"/>
      <c r="AW430" s="410"/>
      <c r="AX430" s="410"/>
      <c r="AY430" s="30"/>
      <c r="AZ430" s="410"/>
      <c r="BA430" s="410"/>
      <c r="BB430" s="30"/>
      <c r="BC430" s="410"/>
      <c r="BD430" s="410"/>
      <c r="BE430" s="30"/>
      <c r="BF430" s="410"/>
      <c r="BG430" s="410"/>
      <c r="BH430" s="30"/>
      <c r="BI430" s="410"/>
      <c r="BJ430" s="410"/>
      <c r="BK430" s="30"/>
      <c r="BL430" s="31"/>
      <c r="BM430" s="31"/>
      <c r="BN430" s="31"/>
      <c r="BO430" s="31"/>
      <c r="BP430" s="31"/>
      <c r="BQ430" s="31"/>
      <c r="BR430" s="31"/>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57"/>
      <c r="DW430" s="57"/>
      <c r="DX430" s="57"/>
      <c r="DY430" s="57"/>
      <c r="DZ430" s="57"/>
      <c r="EA430" s="57"/>
      <c r="EB430" s="57"/>
      <c r="EC430" s="57"/>
      <c r="ED430" s="57"/>
      <c r="EE430" s="57"/>
      <c r="EF430" s="57"/>
      <c r="EG430" s="57"/>
      <c r="EH430" s="57"/>
      <c r="EI430" s="57"/>
      <c r="EJ430" s="57"/>
      <c r="EK430" s="57"/>
      <c r="EL430" s="57"/>
      <c r="EM430" s="57"/>
      <c r="EN430" s="57"/>
      <c r="EO430" s="57"/>
      <c r="EP430" s="57"/>
      <c r="EQ430" s="57"/>
      <c r="ER430" s="57"/>
      <c r="ES430" s="57"/>
      <c r="ET430" s="57"/>
      <c r="EU430" s="57"/>
      <c r="EV430" s="57"/>
      <c r="EW430" s="57"/>
      <c r="EX430" s="57"/>
      <c r="EY430" s="57"/>
      <c r="EZ430" s="57"/>
      <c r="FA430" s="57"/>
      <c r="FB430" s="57"/>
      <c r="FC430" s="57"/>
      <c r="FD430" s="57"/>
      <c r="FE430" s="57"/>
      <c r="FF430" s="57"/>
      <c r="FG430" s="57"/>
      <c r="FH430" s="57"/>
      <c r="FI430" s="57"/>
      <c r="FJ430" s="57"/>
      <c r="FK430" s="57"/>
      <c r="FL430" s="57"/>
      <c r="FM430" s="57"/>
      <c r="FN430" s="57"/>
      <c r="FO430" s="57"/>
      <c r="FP430" s="57"/>
      <c r="FQ430" s="57"/>
      <c r="FR430" s="57"/>
      <c r="FS430" s="57"/>
      <c r="FT430" s="57"/>
      <c r="FU430" s="57"/>
      <c r="FV430" s="57"/>
      <c r="FW430" s="57"/>
      <c r="FX430" s="57"/>
      <c r="FY430" s="57"/>
      <c r="FZ430" s="57"/>
      <c r="GA430" s="57"/>
      <c r="GB430" s="57"/>
      <c r="GC430" s="57"/>
      <c r="GD430" s="57"/>
      <c r="GE430" s="57"/>
      <c r="GF430" s="57"/>
      <c r="GG430" s="57"/>
      <c r="GH430" s="57"/>
      <c r="GI430" s="57"/>
      <c r="GJ430" s="57"/>
      <c r="GK430" s="57"/>
      <c r="GL430" s="57"/>
      <c r="GM430" s="57"/>
      <c r="GN430" s="57"/>
      <c r="GO430" s="57"/>
      <c r="GP430" s="57"/>
      <c r="GQ430" s="57"/>
      <c r="GR430" s="57"/>
      <c r="GS430" s="57"/>
      <c r="GT430" s="57"/>
      <c r="GU430" s="57"/>
      <c r="GV430" s="57"/>
      <c r="GW430" s="57"/>
      <c r="GX430" s="57"/>
      <c r="GY430" s="57"/>
      <c r="GZ430" s="57"/>
      <c r="HA430" s="57"/>
      <c r="HB430" s="57"/>
      <c r="HC430" s="57"/>
      <c r="HD430" s="57"/>
      <c r="HE430" s="57"/>
      <c r="HF430" s="57"/>
      <c r="HG430" s="57"/>
      <c r="HH430" s="57"/>
      <c r="HI430" s="57"/>
    </row>
    <row r="431" spans="1:217" s="431" customFormat="1" x14ac:dyDescent="0.2">
      <c r="A431" s="432"/>
      <c r="B431" s="426"/>
      <c r="C431" s="174"/>
      <c r="D431" s="410"/>
      <c r="E431" s="410"/>
      <c r="F431" s="30"/>
      <c r="G431" s="410"/>
      <c r="H431" s="410"/>
      <c r="I431" s="30"/>
      <c r="J431" s="410"/>
      <c r="K431" s="410"/>
      <c r="L431" s="30"/>
      <c r="M431" s="410"/>
      <c r="N431" s="410"/>
      <c r="O431" s="30"/>
      <c r="P431" s="410"/>
      <c r="Q431" s="410"/>
      <c r="R431" s="30"/>
      <c r="S431" s="410"/>
      <c r="T431" s="410"/>
      <c r="U431" s="30"/>
      <c r="V431" s="410"/>
      <c r="W431" s="410"/>
      <c r="X431" s="30"/>
      <c r="Y431" s="410"/>
      <c r="Z431" s="410"/>
      <c r="AA431" s="30"/>
      <c r="AB431" s="410"/>
      <c r="AC431" s="410"/>
      <c r="AD431" s="30"/>
      <c r="AE431" s="410"/>
      <c r="AF431" s="410"/>
      <c r="AG431" s="30"/>
      <c r="AH431" s="410"/>
      <c r="AI431" s="410"/>
      <c r="AJ431" s="30"/>
      <c r="AK431" s="410"/>
      <c r="AL431" s="410"/>
      <c r="AM431" s="30"/>
      <c r="AN431" s="410"/>
      <c r="AO431" s="410"/>
      <c r="AP431" s="30"/>
      <c r="AQ431" s="410"/>
      <c r="AR431" s="410"/>
      <c r="AS431" s="30"/>
      <c r="AT431" s="410"/>
      <c r="AU431" s="410"/>
      <c r="AV431" s="30"/>
      <c r="AW431" s="410"/>
      <c r="AX431" s="410"/>
      <c r="AY431" s="30"/>
      <c r="AZ431" s="410"/>
      <c r="BA431" s="410"/>
      <c r="BB431" s="30"/>
      <c r="BC431" s="410"/>
      <c r="BD431" s="410"/>
      <c r="BE431" s="30"/>
      <c r="BF431" s="410"/>
      <c r="BG431" s="410"/>
      <c r="BH431" s="30"/>
      <c r="BI431" s="410"/>
      <c r="BJ431" s="410"/>
      <c r="BK431" s="30"/>
      <c r="BL431" s="31"/>
      <c r="BM431" s="31"/>
      <c r="BN431" s="31"/>
      <c r="BO431" s="31"/>
      <c r="BP431" s="31"/>
      <c r="BQ431" s="31"/>
      <c r="BR431" s="31"/>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57"/>
      <c r="DW431" s="57"/>
      <c r="DX431" s="57"/>
      <c r="DY431" s="57"/>
      <c r="DZ431" s="57"/>
      <c r="EA431" s="57"/>
      <c r="EB431" s="57"/>
      <c r="EC431" s="57"/>
      <c r="ED431" s="57"/>
      <c r="EE431" s="57"/>
      <c r="EF431" s="57"/>
      <c r="EG431" s="57"/>
      <c r="EH431" s="57"/>
      <c r="EI431" s="57"/>
      <c r="EJ431" s="57"/>
      <c r="EK431" s="57"/>
      <c r="EL431" s="57"/>
      <c r="EM431" s="57"/>
      <c r="EN431" s="57"/>
      <c r="EO431" s="57"/>
      <c r="EP431" s="57"/>
      <c r="EQ431" s="57"/>
      <c r="ER431" s="57"/>
      <c r="ES431" s="57"/>
      <c r="ET431" s="57"/>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57"/>
      <c r="FQ431" s="57"/>
      <c r="FR431" s="57"/>
      <c r="FS431" s="57"/>
      <c r="FT431" s="57"/>
      <c r="FU431" s="57"/>
      <c r="FV431" s="57"/>
      <c r="FW431" s="57"/>
      <c r="FX431" s="57"/>
      <c r="FY431" s="57"/>
      <c r="FZ431" s="57"/>
      <c r="GA431" s="57"/>
      <c r="GB431" s="57"/>
      <c r="GC431" s="57"/>
      <c r="GD431" s="57"/>
      <c r="GE431" s="57"/>
      <c r="GF431" s="57"/>
      <c r="GG431" s="57"/>
      <c r="GH431" s="57"/>
      <c r="GI431" s="57"/>
      <c r="GJ431" s="57"/>
      <c r="GK431" s="57"/>
      <c r="GL431" s="57"/>
      <c r="GM431" s="57"/>
      <c r="GN431" s="57"/>
      <c r="GO431" s="57"/>
      <c r="GP431" s="57"/>
      <c r="GQ431" s="57"/>
      <c r="GR431" s="57"/>
      <c r="GS431" s="57"/>
      <c r="GT431" s="57"/>
      <c r="GU431" s="57"/>
      <c r="GV431" s="57"/>
      <c r="GW431" s="57"/>
      <c r="GX431" s="57"/>
      <c r="GY431" s="57"/>
      <c r="GZ431" s="57"/>
      <c r="HA431" s="57"/>
      <c r="HB431" s="57"/>
      <c r="HC431" s="57"/>
      <c r="HD431" s="57"/>
      <c r="HE431" s="57"/>
      <c r="HF431" s="57"/>
      <c r="HG431" s="57"/>
      <c r="HH431" s="57"/>
      <c r="HI431" s="57"/>
    </row>
    <row r="432" spans="1:217" s="431" customFormat="1" x14ac:dyDescent="0.2">
      <c r="A432" s="432"/>
      <c r="B432" s="426"/>
      <c r="C432" s="174"/>
      <c r="D432" s="410"/>
      <c r="E432" s="410"/>
      <c r="F432" s="30"/>
      <c r="G432" s="410"/>
      <c r="H432" s="410"/>
      <c r="I432" s="30"/>
      <c r="J432" s="410"/>
      <c r="K432" s="410"/>
      <c r="L432" s="30"/>
      <c r="M432" s="410"/>
      <c r="N432" s="410"/>
      <c r="O432" s="30"/>
      <c r="P432" s="410"/>
      <c r="Q432" s="410"/>
      <c r="R432" s="30"/>
      <c r="S432" s="410"/>
      <c r="T432" s="410"/>
      <c r="U432" s="30"/>
      <c r="V432" s="410"/>
      <c r="W432" s="410"/>
      <c r="X432" s="30"/>
      <c r="Y432" s="410"/>
      <c r="Z432" s="410"/>
      <c r="AA432" s="30"/>
      <c r="AB432" s="410"/>
      <c r="AC432" s="410"/>
      <c r="AD432" s="30"/>
      <c r="AE432" s="410"/>
      <c r="AF432" s="410"/>
      <c r="AG432" s="30"/>
      <c r="AH432" s="410"/>
      <c r="AI432" s="410"/>
      <c r="AJ432" s="30"/>
      <c r="AK432" s="410"/>
      <c r="AL432" s="410"/>
      <c r="AM432" s="30"/>
      <c r="AN432" s="410"/>
      <c r="AO432" s="410"/>
      <c r="AP432" s="30"/>
      <c r="AQ432" s="410"/>
      <c r="AR432" s="410"/>
      <c r="AS432" s="30"/>
      <c r="AT432" s="410"/>
      <c r="AU432" s="410"/>
      <c r="AV432" s="30"/>
      <c r="AW432" s="410"/>
      <c r="AX432" s="410"/>
      <c r="AY432" s="30"/>
      <c r="AZ432" s="410"/>
      <c r="BA432" s="410"/>
      <c r="BB432" s="30"/>
      <c r="BC432" s="410"/>
      <c r="BD432" s="410"/>
      <c r="BE432" s="30"/>
      <c r="BF432" s="410"/>
      <c r="BG432" s="410"/>
      <c r="BH432" s="30"/>
      <c r="BI432" s="410"/>
      <c r="BJ432" s="410"/>
      <c r="BK432" s="30"/>
      <c r="BL432" s="31"/>
      <c r="BM432" s="31"/>
      <c r="BN432" s="31"/>
      <c r="BO432" s="31"/>
      <c r="BP432" s="31"/>
      <c r="BQ432" s="31"/>
      <c r="BR432" s="31"/>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57"/>
      <c r="DW432" s="57"/>
      <c r="DX432" s="57"/>
      <c r="DY432" s="57"/>
      <c r="DZ432" s="57"/>
      <c r="EA432" s="57"/>
      <c r="EB432" s="57"/>
      <c r="EC432" s="57"/>
      <c r="ED432" s="57"/>
      <c r="EE432" s="57"/>
      <c r="EF432" s="57"/>
      <c r="EG432" s="57"/>
      <c r="EH432" s="57"/>
      <c r="EI432" s="57"/>
      <c r="EJ432" s="57"/>
      <c r="EK432" s="57"/>
      <c r="EL432" s="57"/>
      <c r="EM432" s="57"/>
      <c r="EN432" s="57"/>
      <c r="EO432" s="57"/>
      <c r="EP432" s="57"/>
      <c r="EQ432" s="57"/>
      <c r="ER432" s="57"/>
      <c r="ES432" s="57"/>
      <c r="ET432" s="57"/>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57"/>
      <c r="FT432" s="57"/>
      <c r="FU432" s="57"/>
      <c r="FV432" s="57"/>
      <c r="FW432" s="57"/>
      <c r="FX432" s="57"/>
      <c r="FY432" s="57"/>
      <c r="FZ432" s="57"/>
      <c r="GA432" s="57"/>
      <c r="GB432" s="57"/>
      <c r="GC432" s="57"/>
      <c r="GD432" s="57"/>
      <c r="GE432" s="57"/>
      <c r="GF432" s="57"/>
      <c r="GG432" s="57"/>
      <c r="GH432" s="57"/>
      <c r="GI432" s="57"/>
      <c r="GJ432" s="57"/>
      <c r="GK432" s="57"/>
      <c r="GL432" s="57"/>
      <c r="GM432" s="57"/>
      <c r="GN432" s="57"/>
      <c r="GO432" s="57"/>
      <c r="GP432" s="57"/>
      <c r="GQ432" s="57"/>
      <c r="GR432" s="57"/>
      <c r="GS432" s="57"/>
      <c r="GT432" s="57"/>
      <c r="GU432" s="57"/>
      <c r="GV432" s="57"/>
      <c r="GW432" s="57"/>
      <c r="GX432" s="57"/>
      <c r="GY432" s="57"/>
      <c r="GZ432" s="57"/>
      <c r="HA432" s="57"/>
      <c r="HB432" s="57"/>
      <c r="HC432" s="57"/>
      <c r="HD432" s="57"/>
      <c r="HE432" s="57"/>
      <c r="HF432" s="57"/>
      <c r="HG432" s="57"/>
      <c r="HH432" s="57"/>
      <c r="HI432" s="57"/>
    </row>
    <row r="433" spans="1:217" s="431" customFormat="1" x14ac:dyDescent="0.2">
      <c r="A433" s="432"/>
      <c r="B433" s="426"/>
      <c r="C433" s="174"/>
      <c r="D433" s="410"/>
      <c r="E433" s="410"/>
      <c r="F433" s="30"/>
      <c r="G433" s="410"/>
      <c r="H433" s="410"/>
      <c r="I433" s="30"/>
      <c r="J433" s="410"/>
      <c r="K433" s="410"/>
      <c r="L433" s="30"/>
      <c r="M433" s="410"/>
      <c r="N433" s="410"/>
      <c r="O433" s="30"/>
      <c r="P433" s="410"/>
      <c r="Q433" s="410"/>
      <c r="R433" s="30"/>
      <c r="S433" s="410"/>
      <c r="T433" s="410"/>
      <c r="U433" s="30"/>
      <c r="V433" s="410"/>
      <c r="W433" s="410"/>
      <c r="X433" s="30"/>
      <c r="Y433" s="410"/>
      <c r="Z433" s="410"/>
      <c r="AA433" s="30"/>
      <c r="AB433" s="410"/>
      <c r="AC433" s="410"/>
      <c r="AD433" s="30"/>
      <c r="AE433" s="410"/>
      <c r="AF433" s="410"/>
      <c r="AG433" s="30"/>
      <c r="AH433" s="410"/>
      <c r="AI433" s="410"/>
      <c r="AJ433" s="30"/>
      <c r="AK433" s="410"/>
      <c r="AL433" s="410"/>
      <c r="AM433" s="30"/>
      <c r="AN433" s="410"/>
      <c r="AO433" s="410"/>
      <c r="AP433" s="30"/>
      <c r="AQ433" s="410"/>
      <c r="AR433" s="410"/>
      <c r="AS433" s="30"/>
      <c r="AT433" s="410"/>
      <c r="AU433" s="410"/>
      <c r="AV433" s="30"/>
      <c r="AW433" s="410"/>
      <c r="AX433" s="410"/>
      <c r="AY433" s="30"/>
      <c r="AZ433" s="410"/>
      <c r="BA433" s="410"/>
      <c r="BB433" s="30"/>
      <c r="BC433" s="410"/>
      <c r="BD433" s="410"/>
      <c r="BE433" s="30"/>
      <c r="BF433" s="410"/>
      <c r="BG433" s="410"/>
      <c r="BH433" s="30"/>
      <c r="BI433" s="410"/>
      <c r="BJ433" s="410"/>
      <c r="BK433" s="30"/>
      <c r="BL433" s="31"/>
      <c r="BM433" s="31"/>
      <c r="BN433" s="31"/>
      <c r="BO433" s="31"/>
      <c r="BP433" s="31"/>
      <c r="BQ433" s="31"/>
      <c r="BR433" s="31"/>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57"/>
      <c r="DW433" s="57"/>
      <c r="DX433" s="57"/>
      <c r="DY433" s="57"/>
      <c r="DZ433" s="57"/>
      <c r="EA433" s="57"/>
      <c r="EB433" s="57"/>
      <c r="EC433" s="57"/>
      <c r="ED433" s="57"/>
      <c r="EE433" s="57"/>
      <c r="EF433" s="57"/>
      <c r="EG433" s="57"/>
      <c r="EH433" s="57"/>
      <c r="EI433" s="57"/>
      <c r="EJ433" s="57"/>
      <c r="EK433" s="57"/>
      <c r="EL433" s="57"/>
      <c r="EM433" s="57"/>
      <c r="EN433" s="57"/>
      <c r="EO433" s="57"/>
      <c r="EP433" s="57"/>
      <c r="EQ433" s="57"/>
      <c r="ER433" s="57"/>
      <c r="ES433" s="57"/>
      <c r="ET433" s="57"/>
      <c r="EU433" s="57"/>
      <c r="EV433" s="57"/>
      <c r="EW433" s="57"/>
      <c r="EX433" s="57"/>
      <c r="EY433" s="57"/>
      <c r="EZ433" s="57"/>
      <c r="FA433" s="57"/>
      <c r="FB433" s="57"/>
      <c r="FC433" s="57"/>
      <c r="FD433" s="57"/>
      <c r="FE433" s="57"/>
      <c r="FF433" s="57"/>
      <c r="FG433" s="57"/>
      <c r="FH433" s="57"/>
      <c r="FI433" s="57"/>
      <c r="FJ433" s="57"/>
      <c r="FK433" s="57"/>
      <c r="FL433" s="57"/>
      <c r="FM433" s="57"/>
      <c r="FN433" s="57"/>
      <c r="FO433" s="57"/>
      <c r="FP433" s="57"/>
      <c r="FQ433" s="57"/>
      <c r="FR433" s="57"/>
      <c r="FS433" s="57"/>
      <c r="FT433" s="57"/>
      <c r="FU433" s="57"/>
      <c r="FV433" s="57"/>
      <c r="FW433" s="57"/>
      <c r="FX433" s="57"/>
      <c r="FY433" s="57"/>
      <c r="FZ433" s="57"/>
      <c r="GA433" s="57"/>
      <c r="GB433" s="57"/>
      <c r="GC433" s="57"/>
      <c r="GD433" s="57"/>
      <c r="GE433" s="57"/>
      <c r="GF433" s="57"/>
      <c r="GG433" s="57"/>
      <c r="GH433" s="57"/>
      <c r="GI433" s="57"/>
      <c r="GJ433" s="57"/>
      <c r="GK433" s="57"/>
      <c r="GL433" s="57"/>
      <c r="GM433" s="57"/>
      <c r="GN433" s="57"/>
      <c r="GO433" s="57"/>
      <c r="GP433" s="57"/>
      <c r="GQ433" s="57"/>
      <c r="GR433" s="57"/>
      <c r="GS433" s="57"/>
      <c r="GT433" s="57"/>
      <c r="GU433" s="57"/>
      <c r="GV433" s="57"/>
      <c r="GW433" s="57"/>
      <c r="GX433" s="57"/>
      <c r="GY433" s="57"/>
      <c r="GZ433" s="57"/>
      <c r="HA433" s="57"/>
      <c r="HB433" s="57"/>
      <c r="HC433" s="57"/>
      <c r="HD433" s="57"/>
      <c r="HE433" s="57"/>
      <c r="HF433" s="57"/>
      <c r="HG433" s="57"/>
      <c r="HH433" s="57"/>
      <c r="HI433" s="57"/>
    </row>
    <row r="434" spans="1:217" s="431" customFormat="1" x14ac:dyDescent="0.2">
      <c r="A434" s="432"/>
      <c r="B434" s="426"/>
      <c r="C434" s="174"/>
      <c r="D434" s="410"/>
      <c r="E434" s="410"/>
      <c r="F434" s="30"/>
      <c r="G434" s="410"/>
      <c r="H434" s="410"/>
      <c r="I434" s="30"/>
      <c r="J434" s="410"/>
      <c r="K434" s="410"/>
      <c r="L434" s="30"/>
      <c r="M434" s="410"/>
      <c r="N434" s="410"/>
      <c r="O434" s="30"/>
      <c r="P434" s="410"/>
      <c r="Q434" s="410"/>
      <c r="R434" s="30"/>
      <c r="S434" s="410"/>
      <c r="T434" s="410"/>
      <c r="U434" s="30"/>
      <c r="V434" s="410"/>
      <c r="W434" s="410"/>
      <c r="X434" s="30"/>
      <c r="Y434" s="410"/>
      <c r="Z434" s="410"/>
      <c r="AA434" s="30"/>
      <c r="AB434" s="410"/>
      <c r="AC434" s="410"/>
      <c r="AD434" s="30"/>
      <c r="AE434" s="410"/>
      <c r="AF434" s="410"/>
      <c r="AG434" s="30"/>
      <c r="AH434" s="410"/>
      <c r="AI434" s="410"/>
      <c r="AJ434" s="30"/>
      <c r="AK434" s="410"/>
      <c r="AL434" s="410"/>
      <c r="AM434" s="30"/>
      <c r="AN434" s="410"/>
      <c r="AO434" s="410"/>
      <c r="AP434" s="30"/>
      <c r="AQ434" s="410"/>
      <c r="AR434" s="410"/>
      <c r="AS434" s="30"/>
      <c r="AT434" s="410"/>
      <c r="AU434" s="410"/>
      <c r="AV434" s="30"/>
      <c r="AW434" s="410"/>
      <c r="AX434" s="410"/>
      <c r="AY434" s="30"/>
      <c r="AZ434" s="410"/>
      <c r="BA434" s="410"/>
      <c r="BB434" s="30"/>
      <c r="BC434" s="410"/>
      <c r="BD434" s="410"/>
      <c r="BE434" s="30"/>
      <c r="BF434" s="410"/>
      <c r="BG434" s="410"/>
      <c r="BH434" s="30"/>
      <c r="BI434" s="410"/>
      <c r="BJ434" s="410"/>
      <c r="BK434" s="30"/>
      <c r="BL434" s="31"/>
      <c r="BM434" s="31"/>
      <c r="BN434" s="31"/>
      <c r="BO434" s="31"/>
      <c r="BP434" s="31"/>
      <c r="BQ434" s="31"/>
      <c r="BR434" s="31"/>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57"/>
      <c r="DW434" s="57"/>
      <c r="DX434" s="57"/>
      <c r="DY434" s="57"/>
      <c r="DZ434" s="57"/>
      <c r="EA434" s="57"/>
      <c r="EB434" s="57"/>
      <c r="EC434" s="57"/>
      <c r="ED434" s="57"/>
      <c r="EE434" s="57"/>
      <c r="EF434" s="57"/>
      <c r="EG434" s="57"/>
      <c r="EH434" s="57"/>
      <c r="EI434" s="57"/>
      <c r="EJ434" s="57"/>
      <c r="EK434" s="57"/>
      <c r="EL434" s="57"/>
      <c r="EM434" s="57"/>
      <c r="EN434" s="57"/>
      <c r="EO434" s="57"/>
      <c r="EP434" s="57"/>
      <c r="EQ434" s="57"/>
      <c r="ER434" s="57"/>
      <c r="ES434" s="57"/>
      <c r="ET434" s="57"/>
      <c r="EU434" s="57"/>
      <c r="EV434" s="57"/>
      <c r="EW434" s="57"/>
      <c r="EX434" s="57"/>
      <c r="EY434" s="57"/>
      <c r="EZ434" s="57"/>
      <c r="FA434" s="57"/>
      <c r="FB434" s="57"/>
      <c r="FC434" s="57"/>
      <c r="FD434" s="57"/>
      <c r="FE434" s="57"/>
      <c r="FF434" s="57"/>
      <c r="FG434" s="57"/>
      <c r="FH434" s="57"/>
      <c r="FI434" s="57"/>
      <c r="FJ434" s="57"/>
      <c r="FK434" s="57"/>
      <c r="FL434" s="57"/>
      <c r="FM434" s="57"/>
      <c r="FN434" s="57"/>
      <c r="FO434" s="57"/>
      <c r="FP434" s="57"/>
      <c r="FQ434" s="57"/>
      <c r="FR434" s="57"/>
      <c r="FS434" s="57"/>
      <c r="FT434" s="57"/>
      <c r="FU434" s="57"/>
      <c r="FV434" s="57"/>
      <c r="FW434" s="57"/>
      <c r="FX434" s="57"/>
      <c r="FY434" s="57"/>
      <c r="FZ434" s="57"/>
      <c r="GA434" s="57"/>
      <c r="GB434" s="57"/>
      <c r="GC434" s="57"/>
      <c r="GD434" s="57"/>
      <c r="GE434" s="57"/>
      <c r="GF434" s="57"/>
      <c r="GG434" s="57"/>
      <c r="GH434" s="57"/>
      <c r="GI434" s="57"/>
      <c r="GJ434" s="57"/>
      <c r="GK434" s="57"/>
      <c r="GL434" s="57"/>
      <c r="GM434" s="57"/>
      <c r="GN434" s="57"/>
      <c r="GO434" s="57"/>
      <c r="GP434" s="57"/>
      <c r="GQ434" s="57"/>
      <c r="GR434" s="57"/>
      <c r="GS434" s="57"/>
      <c r="GT434" s="57"/>
      <c r="GU434" s="57"/>
      <c r="GV434" s="57"/>
      <c r="GW434" s="57"/>
      <c r="GX434" s="57"/>
      <c r="GY434" s="57"/>
      <c r="GZ434" s="57"/>
      <c r="HA434" s="57"/>
      <c r="HB434" s="57"/>
      <c r="HC434" s="57"/>
      <c r="HD434" s="57"/>
      <c r="HE434" s="57"/>
      <c r="HF434" s="57"/>
      <c r="HG434" s="57"/>
      <c r="HH434" s="57"/>
      <c r="HI434" s="57"/>
    </row>
    <row r="435" spans="1:217" s="431" customFormat="1" x14ac:dyDescent="0.2">
      <c r="A435" s="432"/>
      <c r="B435" s="426"/>
      <c r="C435" s="174"/>
      <c r="D435" s="410"/>
      <c r="E435" s="410"/>
      <c r="F435" s="30"/>
      <c r="G435" s="410"/>
      <c r="H435" s="410"/>
      <c r="I435" s="30"/>
      <c r="J435" s="410"/>
      <c r="K435" s="410"/>
      <c r="L435" s="30"/>
      <c r="M435" s="410"/>
      <c r="N435" s="410"/>
      <c r="O435" s="30"/>
      <c r="P435" s="410"/>
      <c r="Q435" s="410"/>
      <c r="R435" s="30"/>
      <c r="S435" s="410"/>
      <c r="T435" s="410"/>
      <c r="U435" s="30"/>
      <c r="V435" s="410"/>
      <c r="W435" s="410"/>
      <c r="X435" s="30"/>
      <c r="Y435" s="410"/>
      <c r="Z435" s="410"/>
      <c r="AA435" s="30"/>
      <c r="AB435" s="410"/>
      <c r="AC435" s="410"/>
      <c r="AD435" s="30"/>
      <c r="AE435" s="410"/>
      <c r="AF435" s="410"/>
      <c r="AG435" s="30"/>
      <c r="AH435" s="410"/>
      <c r="AI435" s="410"/>
      <c r="AJ435" s="30"/>
      <c r="AK435" s="410"/>
      <c r="AL435" s="410"/>
      <c r="AM435" s="30"/>
      <c r="AN435" s="410"/>
      <c r="AO435" s="410"/>
      <c r="AP435" s="30"/>
      <c r="AQ435" s="410"/>
      <c r="AR435" s="410"/>
      <c r="AS435" s="30"/>
      <c r="AT435" s="410"/>
      <c r="AU435" s="410"/>
      <c r="AV435" s="30"/>
      <c r="AW435" s="410"/>
      <c r="AX435" s="410"/>
      <c r="AY435" s="30"/>
      <c r="AZ435" s="410"/>
      <c r="BA435" s="410"/>
      <c r="BB435" s="30"/>
      <c r="BC435" s="410"/>
      <c r="BD435" s="410"/>
      <c r="BE435" s="30"/>
      <c r="BF435" s="410"/>
      <c r="BG435" s="410"/>
      <c r="BH435" s="30"/>
      <c r="BI435" s="410"/>
      <c r="BJ435" s="410"/>
      <c r="BK435" s="30"/>
      <c r="BL435" s="31"/>
      <c r="BM435" s="31"/>
      <c r="BN435" s="31"/>
      <c r="BO435" s="31"/>
      <c r="BP435" s="31"/>
      <c r="BQ435" s="31"/>
      <c r="BR435" s="31"/>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57"/>
      <c r="DW435" s="57"/>
      <c r="DX435" s="57"/>
      <c r="DY435" s="57"/>
      <c r="DZ435" s="57"/>
      <c r="EA435" s="57"/>
      <c r="EB435" s="57"/>
      <c r="EC435" s="57"/>
      <c r="ED435" s="57"/>
      <c r="EE435" s="57"/>
      <c r="EF435" s="57"/>
      <c r="EG435" s="57"/>
      <c r="EH435" s="57"/>
      <c r="EI435" s="57"/>
      <c r="EJ435" s="57"/>
      <c r="EK435" s="57"/>
      <c r="EL435" s="57"/>
      <c r="EM435" s="57"/>
      <c r="EN435" s="57"/>
      <c r="EO435" s="57"/>
      <c r="EP435" s="57"/>
      <c r="EQ435" s="57"/>
      <c r="ER435" s="57"/>
      <c r="ES435" s="57"/>
      <c r="ET435" s="57"/>
      <c r="EU435" s="57"/>
      <c r="EV435" s="57"/>
      <c r="EW435" s="57"/>
      <c r="EX435" s="57"/>
      <c r="EY435" s="57"/>
      <c r="EZ435" s="57"/>
      <c r="FA435" s="57"/>
      <c r="FB435" s="57"/>
      <c r="FC435" s="57"/>
      <c r="FD435" s="57"/>
      <c r="FE435" s="57"/>
      <c r="FF435" s="57"/>
      <c r="FG435" s="57"/>
      <c r="FH435" s="57"/>
      <c r="FI435" s="57"/>
      <c r="FJ435" s="57"/>
      <c r="FK435" s="57"/>
      <c r="FL435" s="57"/>
      <c r="FM435" s="57"/>
      <c r="FN435" s="57"/>
      <c r="FO435" s="57"/>
      <c r="FP435" s="57"/>
      <c r="FQ435" s="57"/>
      <c r="FR435" s="57"/>
      <c r="FS435" s="57"/>
      <c r="FT435" s="57"/>
      <c r="FU435" s="57"/>
      <c r="FV435" s="57"/>
      <c r="FW435" s="57"/>
      <c r="FX435" s="57"/>
      <c r="FY435" s="57"/>
      <c r="FZ435" s="57"/>
      <c r="GA435" s="57"/>
      <c r="GB435" s="57"/>
      <c r="GC435" s="57"/>
      <c r="GD435" s="57"/>
      <c r="GE435" s="57"/>
      <c r="GF435" s="57"/>
      <c r="GG435" s="57"/>
      <c r="GH435" s="57"/>
      <c r="GI435" s="57"/>
      <c r="GJ435" s="57"/>
      <c r="GK435" s="57"/>
      <c r="GL435" s="57"/>
      <c r="GM435" s="57"/>
      <c r="GN435" s="57"/>
      <c r="GO435" s="57"/>
      <c r="GP435" s="57"/>
      <c r="GQ435" s="57"/>
      <c r="GR435" s="57"/>
      <c r="GS435" s="57"/>
      <c r="GT435" s="57"/>
      <c r="GU435" s="57"/>
      <c r="GV435" s="57"/>
      <c r="GW435" s="57"/>
      <c r="GX435" s="57"/>
      <c r="GY435" s="57"/>
      <c r="GZ435" s="57"/>
      <c r="HA435" s="57"/>
      <c r="HB435" s="57"/>
      <c r="HC435" s="57"/>
      <c r="HD435" s="57"/>
      <c r="HE435" s="57"/>
      <c r="HF435" s="57"/>
      <c r="HG435" s="57"/>
      <c r="HH435" s="57"/>
      <c r="HI435" s="57"/>
    </row>
    <row r="436" spans="1:217" s="431" customFormat="1" x14ac:dyDescent="0.2">
      <c r="A436" s="432"/>
      <c r="B436" s="426"/>
      <c r="C436" s="174"/>
      <c r="D436" s="410"/>
      <c r="E436" s="410"/>
      <c r="F436" s="30"/>
      <c r="G436" s="410"/>
      <c r="H436" s="410"/>
      <c r="I436" s="30"/>
      <c r="J436" s="410"/>
      <c r="K436" s="410"/>
      <c r="L436" s="30"/>
      <c r="M436" s="410"/>
      <c r="N436" s="410"/>
      <c r="O436" s="30"/>
      <c r="P436" s="410"/>
      <c r="Q436" s="410"/>
      <c r="R436" s="30"/>
      <c r="S436" s="410"/>
      <c r="T436" s="410"/>
      <c r="U436" s="30"/>
      <c r="V436" s="410"/>
      <c r="W436" s="410"/>
      <c r="X436" s="30"/>
      <c r="Y436" s="410"/>
      <c r="Z436" s="410"/>
      <c r="AA436" s="30"/>
      <c r="AB436" s="410"/>
      <c r="AC436" s="410"/>
      <c r="AD436" s="30"/>
      <c r="AE436" s="410"/>
      <c r="AF436" s="410"/>
      <c r="AG436" s="30"/>
      <c r="AH436" s="410"/>
      <c r="AI436" s="410"/>
      <c r="AJ436" s="30"/>
      <c r="AK436" s="410"/>
      <c r="AL436" s="410"/>
      <c r="AM436" s="30"/>
      <c r="AN436" s="410"/>
      <c r="AO436" s="410"/>
      <c r="AP436" s="30"/>
      <c r="AQ436" s="410"/>
      <c r="AR436" s="410"/>
      <c r="AS436" s="30"/>
      <c r="AT436" s="410"/>
      <c r="AU436" s="410"/>
      <c r="AV436" s="30"/>
      <c r="AW436" s="410"/>
      <c r="AX436" s="410"/>
      <c r="AY436" s="30"/>
      <c r="AZ436" s="410"/>
      <c r="BA436" s="410"/>
      <c r="BB436" s="30"/>
      <c r="BC436" s="410"/>
      <c r="BD436" s="410"/>
      <c r="BE436" s="30"/>
      <c r="BF436" s="410"/>
      <c r="BG436" s="410"/>
      <c r="BH436" s="30"/>
      <c r="BI436" s="410"/>
      <c r="BJ436" s="410"/>
      <c r="BK436" s="30"/>
      <c r="BL436" s="31"/>
      <c r="BM436" s="31"/>
      <c r="BN436" s="31"/>
      <c r="BO436" s="31"/>
      <c r="BP436" s="31"/>
      <c r="BQ436" s="31"/>
      <c r="BR436" s="31"/>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57"/>
      <c r="DW436" s="57"/>
      <c r="DX436" s="57"/>
      <c r="DY436" s="57"/>
      <c r="DZ436" s="57"/>
      <c r="EA436" s="57"/>
      <c r="EB436" s="57"/>
      <c r="EC436" s="57"/>
      <c r="ED436" s="57"/>
      <c r="EE436" s="57"/>
      <c r="EF436" s="57"/>
      <c r="EG436" s="57"/>
      <c r="EH436" s="57"/>
      <c r="EI436" s="57"/>
      <c r="EJ436" s="57"/>
      <c r="EK436" s="57"/>
      <c r="EL436" s="57"/>
      <c r="EM436" s="57"/>
      <c r="EN436" s="57"/>
      <c r="EO436" s="57"/>
      <c r="EP436" s="57"/>
      <c r="EQ436" s="57"/>
      <c r="ER436" s="57"/>
      <c r="ES436" s="57"/>
      <c r="ET436" s="57"/>
      <c r="EU436" s="57"/>
      <c r="EV436" s="57"/>
      <c r="EW436" s="57"/>
      <c r="EX436" s="57"/>
      <c r="EY436" s="57"/>
      <c r="EZ436" s="57"/>
      <c r="FA436" s="57"/>
      <c r="FB436" s="57"/>
      <c r="FC436" s="57"/>
      <c r="FD436" s="57"/>
      <c r="FE436" s="57"/>
      <c r="FF436" s="57"/>
      <c r="FG436" s="57"/>
      <c r="FH436" s="57"/>
      <c r="FI436" s="57"/>
      <c r="FJ436" s="57"/>
      <c r="FK436" s="57"/>
      <c r="FL436" s="57"/>
      <c r="FM436" s="57"/>
      <c r="FN436" s="57"/>
      <c r="FO436" s="57"/>
      <c r="FP436" s="57"/>
      <c r="FQ436" s="57"/>
      <c r="FR436" s="57"/>
      <c r="FS436" s="57"/>
      <c r="FT436" s="57"/>
      <c r="FU436" s="57"/>
      <c r="FV436" s="57"/>
      <c r="FW436" s="57"/>
      <c r="FX436" s="57"/>
      <c r="FY436" s="57"/>
      <c r="FZ436" s="57"/>
      <c r="GA436" s="57"/>
      <c r="GB436" s="57"/>
      <c r="GC436" s="57"/>
      <c r="GD436" s="57"/>
      <c r="GE436" s="57"/>
      <c r="GF436" s="57"/>
      <c r="GG436" s="57"/>
      <c r="GH436" s="57"/>
      <c r="GI436" s="57"/>
      <c r="GJ436" s="57"/>
      <c r="GK436" s="57"/>
      <c r="GL436" s="57"/>
      <c r="GM436" s="57"/>
      <c r="GN436" s="57"/>
      <c r="GO436" s="57"/>
      <c r="GP436" s="57"/>
      <c r="GQ436" s="57"/>
      <c r="GR436" s="57"/>
      <c r="GS436" s="57"/>
      <c r="GT436" s="57"/>
      <c r="GU436" s="57"/>
      <c r="GV436" s="57"/>
      <c r="GW436" s="57"/>
      <c r="GX436" s="57"/>
      <c r="GY436" s="57"/>
      <c r="GZ436" s="57"/>
      <c r="HA436" s="57"/>
      <c r="HB436" s="57"/>
      <c r="HC436" s="57"/>
      <c r="HD436" s="57"/>
      <c r="HE436" s="57"/>
      <c r="HF436" s="57"/>
      <c r="HG436" s="57"/>
      <c r="HH436" s="57"/>
      <c r="HI436" s="57"/>
    </row>
    <row r="437" spans="1:217" s="431" customFormat="1" x14ac:dyDescent="0.2">
      <c r="A437" s="432"/>
      <c r="B437" s="426"/>
      <c r="C437" s="174"/>
      <c r="D437" s="410"/>
      <c r="E437" s="410"/>
      <c r="F437" s="30"/>
      <c r="G437" s="410"/>
      <c r="H437" s="410"/>
      <c r="I437" s="30"/>
      <c r="J437" s="410"/>
      <c r="K437" s="410"/>
      <c r="L437" s="30"/>
      <c r="M437" s="410"/>
      <c r="N437" s="410"/>
      <c r="O437" s="30"/>
      <c r="P437" s="410"/>
      <c r="Q437" s="410"/>
      <c r="R437" s="30"/>
      <c r="S437" s="410"/>
      <c r="T437" s="410"/>
      <c r="U437" s="30"/>
      <c r="V437" s="410"/>
      <c r="W437" s="410"/>
      <c r="X437" s="30"/>
      <c r="Y437" s="410"/>
      <c r="Z437" s="410"/>
      <c r="AA437" s="30"/>
      <c r="AB437" s="410"/>
      <c r="AC437" s="410"/>
      <c r="AD437" s="30"/>
      <c r="AE437" s="410"/>
      <c r="AF437" s="410"/>
      <c r="AG437" s="30"/>
      <c r="AH437" s="410"/>
      <c r="AI437" s="410"/>
      <c r="AJ437" s="30"/>
      <c r="AK437" s="410"/>
      <c r="AL437" s="410"/>
      <c r="AM437" s="30"/>
      <c r="AN437" s="410"/>
      <c r="AO437" s="410"/>
      <c r="AP437" s="30"/>
      <c r="AQ437" s="410"/>
      <c r="AR437" s="410"/>
      <c r="AS437" s="30"/>
      <c r="AT437" s="410"/>
      <c r="AU437" s="410"/>
      <c r="AV437" s="30"/>
      <c r="AW437" s="410"/>
      <c r="AX437" s="410"/>
      <c r="AY437" s="30"/>
      <c r="AZ437" s="410"/>
      <c r="BA437" s="410"/>
      <c r="BB437" s="30"/>
      <c r="BC437" s="410"/>
      <c r="BD437" s="410"/>
      <c r="BE437" s="30"/>
      <c r="BF437" s="410"/>
      <c r="BG437" s="410"/>
      <c r="BH437" s="30"/>
      <c r="BI437" s="410"/>
      <c r="BJ437" s="410"/>
      <c r="BK437" s="30"/>
      <c r="BL437" s="31"/>
      <c r="BM437" s="31"/>
      <c r="BN437" s="31"/>
      <c r="BO437" s="31"/>
      <c r="BP437" s="31"/>
      <c r="BQ437" s="31"/>
      <c r="BR437" s="31"/>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57"/>
      <c r="DW437" s="57"/>
      <c r="DX437" s="57"/>
      <c r="DY437" s="57"/>
      <c r="DZ437" s="57"/>
      <c r="EA437" s="57"/>
      <c r="EB437" s="57"/>
      <c r="EC437" s="57"/>
      <c r="ED437" s="57"/>
      <c r="EE437" s="57"/>
      <c r="EF437" s="57"/>
      <c r="EG437" s="57"/>
      <c r="EH437" s="57"/>
      <c r="EI437" s="57"/>
      <c r="EJ437" s="57"/>
      <c r="EK437" s="57"/>
      <c r="EL437" s="57"/>
      <c r="EM437" s="57"/>
      <c r="EN437" s="57"/>
      <c r="EO437" s="57"/>
      <c r="EP437" s="57"/>
      <c r="EQ437" s="57"/>
      <c r="ER437" s="57"/>
      <c r="ES437" s="57"/>
      <c r="ET437" s="57"/>
      <c r="EU437" s="57"/>
      <c r="EV437" s="57"/>
      <c r="EW437" s="57"/>
      <c r="EX437" s="57"/>
      <c r="EY437" s="57"/>
      <c r="EZ437" s="57"/>
      <c r="FA437" s="57"/>
      <c r="FB437" s="57"/>
      <c r="FC437" s="57"/>
      <c r="FD437" s="57"/>
      <c r="FE437" s="57"/>
      <c r="FF437" s="57"/>
      <c r="FG437" s="57"/>
      <c r="FH437" s="57"/>
      <c r="FI437" s="57"/>
      <c r="FJ437" s="57"/>
      <c r="FK437" s="57"/>
      <c r="FL437" s="57"/>
      <c r="FM437" s="57"/>
      <c r="FN437" s="57"/>
      <c r="FO437" s="57"/>
      <c r="FP437" s="57"/>
      <c r="FQ437" s="57"/>
      <c r="FR437" s="57"/>
      <c r="FS437" s="57"/>
      <c r="FT437" s="57"/>
      <c r="FU437" s="57"/>
      <c r="FV437" s="57"/>
      <c r="FW437" s="57"/>
      <c r="FX437" s="57"/>
      <c r="FY437" s="57"/>
      <c r="FZ437" s="57"/>
      <c r="GA437" s="57"/>
      <c r="GB437" s="57"/>
      <c r="GC437" s="57"/>
      <c r="GD437" s="57"/>
      <c r="GE437" s="57"/>
      <c r="GF437" s="57"/>
      <c r="GG437" s="57"/>
      <c r="GH437" s="57"/>
      <c r="GI437" s="57"/>
      <c r="GJ437" s="57"/>
      <c r="GK437" s="57"/>
      <c r="GL437" s="57"/>
      <c r="GM437" s="57"/>
      <c r="GN437" s="57"/>
      <c r="GO437" s="57"/>
      <c r="GP437" s="57"/>
      <c r="GQ437" s="57"/>
      <c r="GR437" s="57"/>
      <c r="GS437" s="57"/>
      <c r="GT437" s="57"/>
      <c r="GU437" s="57"/>
      <c r="GV437" s="57"/>
      <c r="GW437" s="57"/>
      <c r="GX437" s="57"/>
      <c r="GY437" s="57"/>
      <c r="GZ437" s="57"/>
      <c r="HA437" s="57"/>
      <c r="HB437" s="57"/>
      <c r="HC437" s="57"/>
      <c r="HD437" s="57"/>
      <c r="HE437" s="57"/>
      <c r="HF437" s="57"/>
      <c r="HG437" s="57"/>
      <c r="HH437" s="57"/>
      <c r="HI437" s="57"/>
    </row>
    <row r="438" spans="1:217" s="431" customFormat="1" x14ac:dyDescent="0.2">
      <c r="A438" s="432"/>
      <c r="B438" s="426"/>
      <c r="C438" s="174"/>
      <c r="D438" s="410"/>
      <c r="E438" s="410"/>
      <c r="F438" s="30"/>
      <c r="G438" s="410"/>
      <c r="H438" s="410"/>
      <c r="I438" s="30"/>
      <c r="J438" s="410"/>
      <c r="K438" s="410"/>
      <c r="L438" s="30"/>
      <c r="M438" s="410"/>
      <c r="N438" s="410"/>
      <c r="O438" s="30"/>
      <c r="P438" s="410"/>
      <c r="Q438" s="410"/>
      <c r="R438" s="30"/>
      <c r="S438" s="410"/>
      <c r="T438" s="410"/>
      <c r="U438" s="30"/>
      <c r="V438" s="410"/>
      <c r="W438" s="410"/>
      <c r="X438" s="30"/>
      <c r="Y438" s="410"/>
      <c r="Z438" s="410"/>
      <c r="AA438" s="30"/>
      <c r="AB438" s="410"/>
      <c r="AC438" s="410"/>
      <c r="AD438" s="30"/>
      <c r="AE438" s="410"/>
      <c r="AF438" s="410"/>
      <c r="AG438" s="30"/>
      <c r="AH438" s="410"/>
      <c r="AI438" s="410"/>
      <c r="AJ438" s="30"/>
      <c r="AK438" s="410"/>
      <c r="AL438" s="410"/>
      <c r="AM438" s="30"/>
      <c r="AN438" s="410"/>
      <c r="AO438" s="410"/>
      <c r="AP438" s="30"/>
      <c r="AQ438" s="410"/>
      <c r="AR438" s="410"/>
      <c r="AS438" s="30"/>
      <c r="AT438" s="410"/>
      <c r="AU438" s="410"/>
      <c r="AV438" s="30"/>
      <c r="AW438" s="410"/>
      <c r="AX438" s="410"/>
      <c r="AY438" s="30"/>
      <c r="AZ438" s="410"/>
      <c r="BA438" s="410"/>
      <c r="BB438" s="30"/>
      <c r="BC438" s="410"/>
      <c r="BD438" s="410"/>
      <c r="BE438" s="30"/>
      <c r="BF438" s="410"/>
      <c r="BG438" s="410"/>
      <c r="BH438" s="30"/>
      <c r="BI438" s="410"/>
      <c r="BJ438" s="410"/>
      <c r="BK438" s="30"/>
      <c r="BL438" s="31"/>
      <c r="BM438" s="31"/>
      <c r="BN438" s="31"/>
      <c r="BO438" s="31"/>
      <c r="BP438" s="31"/>
      <c r="BQ438" s="31"/>
      <c r="BR438" s="31"/>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57"/>
      <c r="DW438" s="57"/>
      <c r="DX438" s="57"/>
      <c r="DY438" s="57"/>
      <c r="DZ438" s="57"/>
      <c r="EA438" s="57"/>
      <c r="EB438" s="57"/>
      <c r="EC438" s="57"/>
      <c r="ED438" s="57"/>
      <c r="EE438" s="57"/>
      <c r="EF438" s="57"/>
      <c r="EG438" s="57"/>
      <c r="EH438" s="57"/>
      <c r="EI438" s="57"/>
      <c r="EJ438" s="57"/>
      <c r="EK438" s="57"/>
      <c r="EL438" s="57"/>
      <c r="EM438" s="57"/>
      <c r="EN438" s="57"/>
      <c r="EO438" s="57"/>
      <c r="EP438" s="57"/>
      <c r="EQ438" s="57"/>
      <c r="ER438" s="57"/>
      <c r="ES438" s="57"/>
      <c r="ET438" s="57"/>
      <c r="EU438" s="57"/>
      <c r="EV438" s="57"/>
      <c r="EW438" s="57"/>
      <c r="EX438" s="57"/>
      <c r="EY438" s="57"/>
      <c r="EZ438" s="57"/>
      <c r="FA438" s="57"/>
      <c r="FB438" s="57"/>
      <c r="FC438" s="57"/>
      <c r="FD438" s="57"/>
      <c r="FE438" s="57"/>
      <c r="FF438" s="57"/>
      <c r="FG438" s="57"/>
      <c r="FH438" s="57"/>
      <c r="FI438" s="57"/>
      <c r="FJ438" s="57"/>
      <c r="FK438" s="57"/>
      <c r="FL438" s="57"/>
      <c r="FM438" s="57"/>
      <c r="FN438" s="57"/>
      <c r="FO438" s="57"/>
      <c r="FP438" s="57"/>
      <c r="FQ438" s="57"/>
      <c r="FR438" s="57"/>
      <c r="FS438" s="57"/>
      <c r="FT438" s="57"/>
      <c r="FU438" s="57"/>
      <c r="FV438" s="57"/>
      <c r="FW438" s="57"/>
      <c r="FX438" s="57"/>
      <c r="FY438" s="57"/>
      <c r="FZ438" s="57"/>
      <c r="GA438" s="57"/>
      <c r="GB438" s="57"/>
      <c r="GC438" s="57"/>
      <c r="GD438" s="57"/>
      <c r="GE438" s="57"/>
      <c r="GF438" s="57"/>
      <c r="GG438" s="57"/>
      <c r="GH438" s="57"/>
      <c r="GI438" s="57"/>
      <c r="GJ438" s="57"/>
      <c r="GK438" s="57"/>
      <c r="GL438" s="57"/>
      <c r="GM438" s="57"/>
      <c r="GN438" s="57"/>
      <c r="GO438" s="57"/>
      <c r="GP438" s="57"/>
      <c r="GQ438" s="57"/>
      <c r="GR438" s="57"/>
      <c r="GS438" s="57"/>
      <c r="GT438" s="57"/>
      <c r="GU438" s="57"/>
      <c r="GV438" s="57"/>
      <c r="GW438" s="57"/>
      <c r="GX438" s="57"/>
      <c r="GY438" s="57"/>
      <c r="GZ438" s="57"/>
      <c r="HA438" s="57"/>
      <c r="HB438" s="57"/>
      <c r="HC438" s="57"/>
      <c r="HD438" s="57"/>
      <c r="HE438" s="57"/>
      <c r="HF438" s="57"/>
      <c r="HG438" s="57"/>
      <c r="HH438" s="57"/>
      <c r="HI438" s="57"/>
    </row>
    <row r="439" spans="1:217" s="431" customFormat="1" x14ac:dyDescent="0.2">
      <c r="A439" s="432"/>
      <c r="B439" s="426"/>
      <c r="C439" s="174"/>
      <c r="D439" s="410"/>
      <c r="E439" s="410"/>
      <c r="F439" s="30"/>
      <c r="G439" s="410"/>
      <c r="H439" s="410"/>
      <c r="I439" s="30"/>
      <c r="J439" s="410"/>
      <c r="K439" s="410"/>
      <c r="L439" s="30"/>
      <c r="M439" s="410"/>
      <c r="N439" s="410"/>
      <c r="O439" s="30"/>
      <c r="P439" s="410"/>
      <c r="Q439" s="410"/>
      <c r="R439" s="30"/>
      <c r="S439" s="410"/>
      <c r="T439" s="410"/>
      <c r="U439" s="30"/>
      <c r="V439" s="410"/>
      <c r="W439" s="410"/>
      <c r="X439" s="30"/>
      <c r="Y439" s="410"/>
      <c r="Z439" s="410"/>
      <c r="AA439" s="30"/>
      <c r="AB439" s="410"/>
      <c r="AC439" s="410"/>
      <c r="AD439" s="30"/>
      <c r="AE439" s="410"/>
      <c r="AF439" s="410"/>
      <c r="AG439" s="30"/>
      <c r="AH439" s="410"/>
      <c r="AI439" s="410"/>
      <c r="AJ439" s="30"/>
      <c r="AK439" s="410"/>
      <c r="AL439" s="410"/>
      <c r="AM439" s="30"/>
      <c r="AN439" s="410"/>
      <c r="AO439" s="410"/>
      <c r="AP439" s="30"/>
      <c r="AQ439" s="410"/>
      <c r="AR439" s="410"/>
      <c r="AS439" s="30"/>
      <c r="AT439" s="410"/>
      <c r="AU439" s="410"/>
      <c r="AV439" s="30"/>
      <c r="AW439" s="410"/>
      <c r="AX439" s="410"/>
      <c r="AY439" s="30"/>
      <c r="AZ439" s="410"/>
      <c r="BA439" s="410"/>
      <c r="BB439" s="30"/>
      <c r="BC439" s="410"/>
      <c r="BD439" s="410"/>
      <c r="BE439" s="30"/>
      <c r="BF439" s="410"/>
      <c r="BG439" s="410"/>
      <c r="BH439" s="30"/>
      <c r="BI439" s="410"/>
      <c r="BJ439" s="410"/>
      <c r="BK439" s="30"/>
      <c r="BL439" s="31"/>
      <c r="BM439" s="31"/>
      <c r="BN439" s="31"/>
      <c r="BO439" s="31"/>
      <c r="BP439" s="31"/>
      <c r="BQ439" s="31"/>
      <c r="BR439" s="31"/>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57"/>
      <c r="FO439" s="57"/>
      <c r="FP439" s="57"/>
      <c r="FQ439" s="57"/>
      <c r="FR439" s="57"/>
      <c r="FS439" s="57"/>
      <c r="FT439" s="57"/>
      <c r="FU439" s="57"/>
      <c r="FV439" s="57"/>
      <c r="FW439" s="57"/>
      <c r="FX439" s="57"/>
      <c r="FY439" s="57"/>
      <c r="FZ439" s="57"/>
      <c r="GA439" s="57"/>
      <c r="GB439" s="57"/>
      <c r="GC439" s="57"/>
      <c r="GD439" s="57"/>
      <c r="GE439" s="57"/>
      <c r="GF439" s="57"/>
      <c r="GG439" s="57"/>
      <c r="GH439" s="57"/>
      <c r="GI439" s="57"/>
      <c r="GJ439" s="57"/>
      <c r="GK439" s="57"/>
      <c r="GL439" s="57"/>
      <c r="GM439" s="57"/>
      <c r="GN439" s="57"/>
      <c r="GO439" s="57"/>
      <c r="GP439" s="57"/>
      <c r="GQ439" s="57"/>
      <c r="GR439" s="57"/>
      <c r="GS439" s="57"/>
      <c r="GT439" s="57"/>
      <c r="GU439" s="57"/>
      <c r="GV439" s="57"/>
      <c r="GW439" s="57"/>
      <c r="GX439" s="57"/>
      <c r="GY439" s="57"/>
      <c r="GZ439" s="57"/>
      <c r="HA439" s="57"/>
      <c r="HB439" s="57"/>
      <c r="HC439" s="57"/>
      <c r="HD439" s="57"/>
      <c r="HE439" s="57"/>
      <c r="HF439" s="57"/>
      <c r="HG439" s="57"/>
      <c r="HH439" s="57"/>
      <c r="HI439" s="57"/>
    </row>
    <row r="440" spans="1:217" s="431" customFormat="1" x14ac:dyDescent="0.2">
      <c r="A440" s="432"/>
      <c r="B440" s="426"/>
      <c r="C440" s="174"/>
      <c r="D440" s="410"/>
      <c r="E440" s="410"/>
      <c r="F440" s="30"/>
      <c r="G440" s="410"/>
      <c r="H440" s="410"/>
      <c r="I440" s="30"/>
      <c r="J440" s="410"/>
      <c r="K440" s="410"/>
      <c r="L440" s="30"/>
      <c r="M440" s="410"/>
      <c r="N440" s="410"/>
      <c r="O440" s="30"/>
      <c r="P440" s="410"/>
      <c r="Q440" s="410"/>
      <c r="R440" s="30"/>
      <c r="S440" s="410"/>
      <c r="T440" s="410"/>
      <c r="U440" s="30"/>
      <c r="V440" s="410"/>
      <c r="W440" s="410"/>
      <c r="X440" s="30"/>
      <c r="Y440" s="410"/>
      <c r="Z440" s="410"/>
      <c r="AA440" s="30"/>
      <c r="AB440" s="410"/>
      <c r="AC440" s="410"/>
      <c r="AD440" s="30"/>
      <c r="AE440" s="410"/>
      <c r="AF440" s="410"/>
      <c r="AG440" s="30"/>
      <c r="AH440" s="410"/>
      <c r="AI440" s="410"/>
      <c r="AJ440" s="30"/>
      <c r="AK440" s="410"/>
      <c r="AL440" s="410"/>
      <c r="AM440" s="30"/>
      <c r="AN440" s="410"/>
      <c r="AO440" s="410"/>
      <c r="AP440" s="30"/>
      <c r="AQ440" s="410"/>
      <c r="AR440" s="410"/>
      <c r="AS440" s="30"/>
      <c r="AT440" s="410"/>
      <c r="AU440" s="410"/>
      <c r="AV440" s="30"/>
      <c r="AW440" s="410"/>
      <c r="AX440" s="410"/>
      <c r="AY440" s="30"/>
      <c r="AZ440" s="410"/>
      <c r="BA440" s="410"/>
      <c r="BB440" s="30"/>
      <c r="BC440" s="410"/>
      <c r="BD440" s="410"/>
      <c r="BE440" s="30"/>
      <c r="BF440" s="410"/>
      <c r="BG440" s="410"/>
      <c r="BH440" s="30"/>
      <c r="BI440" s="410"/>
      <c r="BJ440" s="410"/>
      <c r="BK440" s="30"/>
      <c r="BL440" s="31"/>
      <c r="BM440" s="31"/>
      <c r="BN440" s="31"/>
      <c r="BO440" s="31"/>
      <c r="BP440" s="31"/>
      <c r="BQ440" s="31"/>
      <c r="BR440" s="31"/>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7"/>
      <c r="FO440" s="57"/>
      <c r="FP440" s="57"/>
      <c r="FQ440" s="57"/>
      <c r="FR440" s="57"/>
      <c r="FS440" s="57"/>
      <c r="FT440" s="57"/>
      <c r="FU440" s="57"/>
      <c r="FV440" s="57"/>
      <c r="FW440" s="57"/>
      <c r="FX440" s="57"/>
      <c r="FY440" s="57"/>
      <c r="FZ440" s="57"/>
      <c r="GA440" s="57"/>
      <c r="GB440" s="57"/>
      <c r="GC440" s="57"/>
      <c r="GD440" s="57"/>
      <c r="GE440" s="57"/>
      <c r="GF440" s="57"/>
      <c r="GG440" s="57"/>
      <c r="GH440" s="57"/>
      <c r="GI440" s="57"/>
      <c r="GJ440" s="57"/>
      <c r="GK440" s="57"/>
      <c r="GL440" s="57"/>
      <c r="GM440" s="57"/>
      <c r="GN440" s="57"/>
      <c r="GO440" s="57"/>
      <c r="GP440" s="57"/>
      <c r="GQ440" s="57"/>
      <c r="GR440" s="57"/>
      <c r="GS440" s="57"/>
      <c r="GT440" s="57"/>
      <c r="GU440" s="57"/>
      <c r="GV440" s="57"/>
      <c r="GW440" s="57"/>
      <c r="GX440" s="57"/>
      <c r="GY440" s="57"/>
      <c r="GZ440" s="57"/>
      <c r="HA440" s="57"/>
      <c r="HB440" s="57"/>
      <c r="HC440" s="57"/>
      <c r="HD440" s="57"/>
      <c r="HE440" s="57"/>
      <c r="HF440" s="57"/>
      <c r="HG440" s="57"/>
      <c r="HH440" s="57"/>
      <c r="HI440" s="57"/>
    </row>
    <row r="441" spans="1:217" s="431" customFormat="1" x14ac:dyDescent="0.2">
      <c r="A441" s="432"/>
      <c r="B441" s="426"/>
      <c r="C441" s="174"/>
      <c r="D441" s="410"/>
      <c r="E441" s="410"/>
      <c r="F441" s="30"/>
      <c r="G441" s="410"/>
      <c r="H441" s="410"/>
      <c r="I441" s="30"/>
      <c r="J441" s="410"/>
      <c r="K441" s="410"/>
      <c r="L441" s="30"/>
      <c r="M441" s="410"/>
      <c r="N441" s="410"/>
      <c r="O441" s="30"/>
      <c r="P441" s="410"/>
      <c r="Q441" s="410"/>
      <c r="R441" s="30"/>
      <c r="S441" s="410"/>
      <c r="T441" s="410"/>
      <c r="U441" s="30"/>
      <c r="V441" s="410"/>
      <c r="W441" s="410"/>
      <c r="X441" s="30"/>
      <c r="Y441" s="410"/>
      <c r="Z441" s="410"/>
      <c r="AA441" s="30"/>
      <c r="AB441" s="410"/>
      <c r="AC441" s="410"/>
      <c r="AD441" s="30"/>
      <c r="AE441" s="410"/>
      <c r="AF441" s="410"/>
      <c r="AG441" s="30"/>
      <c r="AH441" s="410"/>
      <c r="AI441" s="410"/>
      <c r="AJ441" s="30"/>
      <c r="AK441" s="410"/>
      <c r="AL441" s="410"/>
      <c r="AM441" s="30"/>
      <c r="AN441" s="410"/>
      <c r="AO441" s="410"/>
      <c r="AP441" s="30"/>
      <c r="AQ441" s="410"/>
      <c r="AR441" s="410"/>
      <c r="AS441" s="30"/>
      <c r="AT441" s="410"/>
      <c r="AU441" s="410"/>
      <c r="AV441" s="30"/>
      <c r="AW441" s="410"/>
      <c r="AX441" s="410"/>
      <c r="AY441" s="30"/>
      <c r="AZ441" s="410"/>
      <c r="BA441" s="410"/>
      <c r="BB441" s="30"/>
      <c r="BC441" s="410"/>
      <c r="BD441" s="410"/>
      <c r="BE441" s="30"/>
      <c r="BF441" s="410"/>
      <c r="BG441" s="410"/>
      <c r="BH441" s="30"/>
      <c r="BI441" s="410"/>
      <c r="BJ441" s="410"/>
      <c r="BK441" s="30"/>
      <c r="BL441" s="31"/>
      <c r="BM441" s="31"/>
      <c r="BN441" s="31"/>
      <c r="BO441" s="31"/>
      <c r="BP441" s="31"/>
      <c r="BQ441" s="31"/>
      <c r="BR441" s="31"/>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7"/>
      <c r="FO441" s="57"/>
      <c r="FP441" s="57"/>
      <c r="FQ441" s="57"/>
      <c r="FR441" s="57"/>
      <c r="FS441" s="57"/>
      <c r="FT441" s="57"/>
      <c r="FU441" s="57"/>
      <c r="FV441" s="57"/>
      <c r="FW441" s="57"/>
      <c r="FX441" s="57"/>
      <c r="FY441" s="57"/>
      <c r="FZ441" s="57"/>
      <c r="GA441" s="57"/>
      <c r="GB441" s="57"/>
      <c r="GC441" s="57"/>
      <c r="GD441" s="57"/>
      <c r="GE441" s="57"/>
      <c r="GF441" s="57"/>
      <c r="GG441" s="57"/>
      <c r="GH441" s="57"/>
      <c r="GI441" s="57"/>
      <c r="GJ441" s="57"/>
      <c r="GK441" s="57"/>
      <c r="GL441" s="57"/>
      <c r="GM441" s="57"/>
      <c r="GN441" s="57"/>
      <c r="GO441" s="57"/>
      <c r="GP441" s="57"/>
      <c r="GQ441" s="57"/>
      <c r="GR441" s="57"/>
      <c r="GS441" s="57"/>
      <c r="GT441" s="57"/>
      <c r="GU441" s="57"/>
      <c r="GV441" s="57"/>
      <c r="GW441" s="57"/>
      <c r="GX441" s="57"/>
      <c r="GY441" s="57"/>
      <c r="GZ441" s="57"/>
      <c r="HA441" s="57"/>
      <c r="HB441" s="57"/>
      <c r="HC441" s="57"/>
      <c r="HD441" s="57"/>
      <c r="HE441" s="57"/>
      <c r="HF441" s="57"/>
      <c r="HG441" s="57"/>
      <c r="HH441" s="57"/>
      <c r="HI441" s="57"/>
    </row>
    <row r="442" spans="1:217" s="431" customFormat="1" x14ac:dyDescent="0.2">
      <c r="A442" s="432"/>
      <c r="B442" s="426"/>
      <c r="C442" s="174"/>
      <c r="D442" s="410"/>
      <c r="E442" s="410"/>
      <c r="F442" s="30"/>
      <c r="G442" s="410"/>
      <c r="H442" s="410"/>
      <c r="I442" s="30"/>
      <c r="J442" s="410"/>
      <c r="K442" s="410"/>
      <c r="L442" s="30"/>
      <c r="M442" s="410"/>
      <c r="N442" s="410"/>
      <c r="O442" s="30"/>
      <c r="P442" s="410"/>
      <c r="Q442" s="410"/>
      <c r="R442" s="30"/>
      <c r="S442" s="410"/>
      <c r="T442" s="410"/>
      <c r="U442" s="30"/>
      <c r="V442" s="410"/>
      <c r="W442" s="410"/>
      <c r="X442" s="30"/>
      <c r="Y442" s="410"/>
      <c r="Z442" s="410"/>
      <c r="AA442" s="30"/>
      <c r="AB442" s="410"/>
      <c r="AC442" s="410"/>
      <c r="AD442" s="30"/>
      <c r="AE442" s="410"/>
      <c r="AF442" s="410"/>
      <c r="AG442" s="30"/>
      <c r="AH442" s="410"/>
      <c r="AI442" s="410"/>
      <c r="AJ442" s="30"/>
      <c r="AK442" s="410"/>
      <c r="AL442" s="410"/>
      <c r="AM442" s="30"/>
      <c r="AN442" s="410"/>
      <c r="AO442" s="410"/>
      <c r="AP442" s="30"/>
      <c r="AQ442" s="410"/>
      <c r="AR442" s="410"/>
      <c r="AS442" s="30"/>
      <c r="AT442" s="410"/>
      <c r="AU442" s="410"/>
      <c r="AV442" s="30"/>
      <c r="AW442" s="410"/>
      <c r="AX442" s="410"/>
      <c r="AY442" s="30"/>
      <c r="AZ442" s="410"/>
      <c r="BA442" s="410"/>
      <c r="BB442" s="30"/>
      <c r="BC442" s="410"/>
      <c r="BD442" s="410"/>
      <c r="BE442" s="30"/>
      <c r="BF442" s="410"/>
      <c r="BG442" s="410"/>
      <c r="BH442" s="30"/>
      <c r="BI442" s="410"/>
      <c r="BJ442" s="410"/>
      <c r="BK442" s="30"/>
      <c r="BL442" s="31"/>
      <c r="BM442" s="31"/>
      <c r="BN442" s="31"/>
      <c r="BO442" s="31"/>
      <c r="BP442" s="31"/>
      <c r="BQ442" s="31"/>
      <c r="BR442" s="31"/>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57"/>
      <c r="DW442" s="57"/>
      <c r="DX442" s="57"/>
      <c r="DY442" s="57"/>
      <c r="DZ442" s="57"/>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c r="EW442" s="57"/>
      <c r="EX442" s="57"/>
      <c r="EY442" s="57"/>
      <c r="EZ442" s="57"/>
      <c r="FA442" s="57"/>
      <c r="FB442" s="57"/>
      <c r="FC442" s="57"/>
      <c r="FD442" s="57"/>
      <c r="FE442" s="57"/>
      <c r="FF442" s="57"/>
      <c r="FG442" s="57"/>
      <c r="FH442" s="57"/>
      <c r="FI442" s="57"/>
      <c r="FJ442" s="57"/>
      <c r="FK442" s="57"/>
      <c r="FL442" s="57"/>
      <c r="FM442" s="57"/>
      <c r="FN442" s="57"/>
      <c r="FO442" s="57"/>
      <c r="FP442" s="57"/>
      <c r="FQ442" s="57"/>
      <c r="FR442" s="57"/>
      <c r="FS442" s="57"/>
      <c r="FT442" s="57"/>
      <c r="FU442" s="57"/>
      <c r="FV442" s="57"/>
      <c r="FW442" s="57"/>
      <c r="FX442" s="57"/>
      <c r="FY442" s="57"/>
      <c r="FZ442" s="57"/>
      <c r="GA442" s="57"/>
      <c r="GB442" s="57"/>
      <c r="GC442" s="57"/>
      <c r="GD442" s="57"/>
      <c r="GE442" s="57"/>
      <c r="GF442" s="57"/>
      <c r="GG442" s="57"/>
      <c r="GH442" s="57"/>
      <c r="GI442" s="57"/>
      <c r="GJ442" s="57"/>
      <c r="GK442" s="57"/>
      <c r="GL442" s="57"/>
      <c r="GM442" s="57"/>
      <c r="GN442" s="57"/>
      <c r="GO442" s="57"/>
      <c r="GP442" s="57"/>
      <c r="GQ442" s="57"/>
      <c r="GR442" s="57"/>
      <c r="GS442" s="57"/>
      <c r="GT442" s="57"/>
      <c r="GU442" s="57"/>
      <c r="GV442" s="57"/>
      <c r="GW442" s="57"/>
      <c r="GX442" s="57"/>
      <c r="GY442" s="57"/>
      <c r="GZ442" s="57"/>
      <c r="HA442" s="57"/>
      <c r="HB442" s="57"/>
      <c r="HC442" s="57"/>
      <c r="HD442" s="57"/>
      <c r="HE442" s="57"/>
      <c r="HF442" s="57"/>
      <c r="HG442" s="57"/>
      <c r="HH442" s="57"/>
      <c r="HI442" s="57"/>
    </row>
    <row r="443" spans="1:217" s="431" customFormat="1" x14ac:dyDescent="0.2">
      <c r="A443" s="432"/>
      <c r="B443" s="426"/>
      <c r="C443" s="174"/>
      <c r="D443" s="410"/>
      <c r="E443" s="410"/>
      <c r="F443" s="30"/>
      <c r="G443" s="410"/>
      <c r="H443" s="410"/>
      <c r="I443" s="30"/>
      <c r="J443" s="410"/>
      <c r="K443" s="410"/>
      <c r="L443" s="30"/>
      <c r="M443" s="410"/>
      <c r="N443" s="410"/>
      <c r="O443" s="30"/>
      <c r="P443" s="410"/>
      <c r="Q443" s="410"/>
      <c r="R443" s="30"/>
      <c r="S443" s="410"/>
      <c r="T443" s="410"/>
      <c r="U443" s="30"/>
      <c r="V443" s="410"/>
      <c r="W443" s="410"/>
      <c r="X443" s="30"/>
      <c r="Y443" s="410"/>
      <c r="Z443" s="410"/>
      <c r="AA443" s="30"/>
      <c r="AB443" s="410"/>
      <c r="AC443" s="410"/>
      <c r="AD443" s="30"/>
      <c r="AE443" s="410"/>
      <c r="AF443" s="410"/>
      <c r="AG443" s="30"/>
      <c r="AH443" s="410"/>
      <c r="AI443" s="410"/>
      <c r="AJ443" s="30"/>
      <c r="AK443" s="410"/>
      <c r="AL443" s="410"/>
      <c r="AM443" s="30"/>
      <c r="AN443" s="410"/>
      <c r="AO443" s="410"/>
      <c r="AP443" s="30"/>
      <c r="AQ443" s="410"/>
      <c r="AR443" s="410"/>
      <c r="AS443" s="30"/>
      <c r="AT443" s="410"/>
      <c r="AU443" s="410"/>
      <c r="AV443" s="30"/>
      <c r="AW443" s="410"/>
      <c r="AX443" s="410"/>
      <c r="AY443" s="30"/>
      <c r="AZ443" s="410"/>
      <c r="BA443" s="410"/>
      <c r="BB443" s="30"/>
      <c r="BC443" s="410"/>
      <c r="BD443" s="410"/>
      <c r="BE443" s="30"/>
      <c r="BF443" s="410"/>
      <c r="BG443" s="410"/>
      <c r="BH443" s="30"/>
      <c r="BI443" s="410"/>
      <c r="BJ443" s="410"/>
      <c r="BK443" s="30"/>
      <c r="BL443" s="31"/>
      <c r="BM443" s="31"/>
      <c r="BN443" s="31"/>
      <c r="BO443" s="31"/>
      <c r="BP443" s="31"/>
      <c r="BQ443" s="31"/>
      <c r="BR443" s="31"/>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57"/>
      <c r="DW443" s="57"/>
      <c r="DX443" s="57"/>
      <c r="DY443" s="57"/>
      <c r="DZ443" s="57"/>
      <c r="EA443" s="57"/>
      <c r="EB443" s="57"/>
      <c r="EC443" s="57"/>
      <c r="ED443" s="57"/>
      <c r="EE443" s="57"/>
      <c r="EF443" s="57"/>
      <c r="EG443" s="57"/>
      <c r="EH443" s="57"/>
      <c r="EI443" s="57"/>
      <c r="EJ443" s="57"/>
      <c r="EK443" s="57"/>
      <c r="EL443" s="57"/>
      <c r="EM443" s="57"/>
      <c r="EN443" s="57"/>
      <c r="EO443" s="57"/>
      <c r="EP443" s="57"/>
      <c r="EQ443" s="57"/>
      <c r="ER443" s="57"/>
      <c r="ES443" s="57"/>
      <c r="ET443" s="57"/>
      <c r="EU443" s="57"/>
      <c r="EV443" s="57"/>
      <c r="EW443" s="57"/>
      <c r="EX443" s="57"/>
      <c r="EY443" s="57"/>
      <c r="EZ443" s="57"/>
      <c r="FA443" s="57"/>
      <c r="FB443" s="57"/>
      <c r="FC443" s="57"/>
      <c r="FD443" s="57"/>
      <c r="FE443" s="57"/>
      <c r="FF443" s="57"/>
      <c r="FG443" s="57"/>
      <c r="FH443" s="57"/>
      <c r="FI443" s="57"/>
      <c r="FJ443" s="57"/>
      <c r="FK443" s="57"/>
      <c r="FL443" s="57"/>
      <c r="FM443" s="57"/>
      <c r="FN443" s="57"/>
      <c r="FO443" s="57"/>
      <c r="FP443" s="57"/>
      <c r="FQ443" s="57"/>
      <c r="FR443" s="57"/>
      <c r="FS443" s="57"/>
      <c r="FT443" s="57"/>
      <c r="FU443" s="57"/>
      <c r="FV443" s="57"/>
      <c r="FW443" s="57"/>
      <c r="FX443" s="57"/>
      <c r="FY443" s="57"/>
      <c r="FZ443" s="57"/>
      <c r="GA443" s="57"/>
      <c r="GB443" s="57"/>
      <c r="GC443" s="57"/>
      <c r="GD443" s="57"/>
      <c r="GE443" s="57"/>
      <c r="GF443" s="57"/>
      <c r="GG443" s="57"/>
      <c r="GH443" s="57"/>
      <c r="GI443" s="57"/>
      <c r="GJ443" s="57"/>
      <c r="GK443" s="57"/>
      <c r="GL443" s="57"/>
      <c r="GM443" s="57"/>
      <c r="GN443" s="57"/>
      <c r="GO443" s="57"/>
      <c r="GP443" s="57"/>
      <c r="GQ443" s="57"/>
      <c r="GR443" s="57"/>
      <c r="GS443" s="57"/>
      <c r="GT443" s="57"/>
      <c r="GU443" s="57"/>
      <c r="GV443" s="57"/>
      <c r="GW443" s="57"/>
      <c r="GX443" s="57"/>
      <c r="GY443" s="57"/>
      <c r="GZ443" s="57"/>
      <c r="HA443" s="57"/>
      <c r="HB443" s="57"/>
      <c r="HC443" s="57"/>
      <c r="HD443" s="57"/>
      <c r="HE443" s="57"/>
      <c r="HF443" s="57"/>
      <c r="HG443" s="57"/>
      <c r="HH443" s="57"/>
      <c r="HI443" s="57"/>
    </row>
    <row r="444" spans="1:217" s="431" customFormat="1" x14ac:dyDescent="0.2">
      <c r="A444" s="432"/>
      <c r="B444" s="426"/>
      <c r="C444" s="174"/>
      <c r="D444" s="410"/>
      <c r="E444" s="410"/>
      <c r="F444" s="30"/>
      <c r="G444" s="410"/>
      <c r="H444" s="410"/>
      <c r="I444" s="30"/>
      <c r="J444" s="410"/>
      <c r="K444" s="410"/>
      <c r="L444" s="30"/>
      <c r="M444" s="410"/>
      <c r="N444" s="410"/>
      <c r="O444" s="30"/>
      <c r="P444" s="410"/>
      <c r="Q444" s="410"/>
      <c r="R444" s="30"/>
      <c r="S444" s="410"/>
      <c r="T444" s="410"/>
      <c r="U444" s="30"/>
      <c r="V444" s="410"/>
      <c r="W444" s="410"/>
      <c r="X444" s="30"/>
      <c r="Y444" s="410"/>
      <c r="Z444" s="410"/>
      <c r="AA444" s="30"/>
      <c r="AB444" s="410"/>
      <c r="AC444" s="410"/>
      <c r="AD444" s="30"/>
      <c r="AE444" s="410"/>
      <c r="AF444" s="410"/>
      <c r="AG444" s="30"/>
      <c r="AH444" s="410"/>
      <c r="AI444" s="410"/>
      <c r="AJ444" s="30"/>
      <c r="AK444" s="410"/>
      <c r="AL444" s="410"/>
      <c r="AM444" s="30"/>
      <c r="AN444" s="410"/>
      <c r="AO444" s="410"/>
      <c r="AP444" s="30"/>
      <c r="AQ444" s="410"/>
      <c r="AR444" s="410"/>
      <c r="AS444" s="30"/>
      <c r="AT444" s="410"/>
      <c r="AU444" s="410"/>
      <c r="AV444" s="30"/>
      <c r="AW444" s="410"/>
      <c r="AX444" s="410"/>
      <c r="AY444" s="30"/>
      <c r="AZ444" s="410"/>
      <c r="BA444" s="410"/>
      <c r="BB444" s="30"/>
      <c r="BC444" s="410"/>
      <c r="BD444" s="410"/>
      <c r="BE444" s="30"/>
      <c r="BF444" s="410"/>
      <c r="BG444" s="410"/>
      <c r="BH444" s="30"/>
      <c r="BI444" s="410"/>
      <c r="BJ444" s="410"/>
      <c r="BK444" s="30"/>
      <c r="BL444" s="31"/>
      <c r="BM444" s="31"/>
      <c r="BN444" s="31"/>
      <c r="BO444" s="31"/>
      <c r="BP444" s="31"/>
      <c r="BQ444" s="31"/>
      <c r="BR444" s="31"/>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57"/>
      <c r="DW444" s="57"/>
      <c r="DX444" s="57"/>
      <c r="DY444" s="57"/>
      <c r="DZ444" s="57"/>
      <c r="EA444" s="57"/>
      <c r="EB444" s="57"/>
      <c r="EC444" s="57"/>
      <c r="ED444" s="57"/>
      <c r="EE444" s="57"/>
      <c r="EF444" s="57"/>
      <c r="EG444" s="57"/>
      <c r="EH444" s="57"/>
      <c r="EI444" s="57"/>
      <c r="EJ444" s="57"/>
      <c r="EK444" s="57"/>
      <c r="EL444" s="57"/>
      <c r="EM444" s="57"/>
      <c r="EN444" s="57"/>
      <c r="EO444" s="57"/>
      <c r="EP444" s="57"/>
      <c r="EQ444" s="57"/>
      <c r="ER444" s="57"/>
      <c r="ES444" s="57"/>
      <c r="ET444" s="57"/>
      <c r="EU444" s="57"/>
      <c r="EV444" s="57"/>
      <c r="EW444" s="57"/>
      <c r="EX444" s="57"/>
      <c r="EY444" s="57"/>
      <c r="EZ444" s="57"/>
      <c r="FA444" s="57"/>
      <c r="FB444" s="57"/>
      <c r="FC444" s="57"/>
      <c r="FD444" s="57"/>
      <c r="FE444" s="57"/>
      <c r="FF444" s="57"/>
      <c r="FG444" s="57"/>
      <c r="FH444" s="57"/>
      <c r="FI444" s="57"/>
      <c r="FJ444" s="57"/>
      <c r="FK444" s="57"/>
      <c r="FL444" s="57"/>
      <c r="FM444" s="57"/>
      <c r="FN444" s="57"/>
      <c r="FO444" s="57"/>
      <c r="FP444" s="57"/>
      <c r="FQ444" s="57"/>
      <c r="FR444" s="57"/>
      <c r="FS444" s="57"/>
      <c r="FT444" s="57"/>
      <c r="FU444" s="57"/>
      <c r="FV444" s="57"/>
      <c r="FW444" s="57"/>
      <c r="FX444" s="57"/>
      <c r="FY444" s="57"/>
      <c r="FZ444" s="57"/>
      <c r="GA444" s="57"/>
      <c r="GB444" s="57"/>
      <c r="GC444" s="57"/>
      <c r="GD444" s="57"/>
      <c r="GE444" s="57"/>
      <c r="GF444" s="57"/>
      <c r="GG444" s="57"/>
      <c r="GH444" s="57"/>
      <c r="GI444" s="57"/>
      <c r="GJ444" s="57"/>
      <c r="GK444" s="57"/>
      <c r="GL444" s="57"/>
      <c r="GM444" s="57"/>
      <c r="GN444" s="57"/>
      <c r="GO444" s="57"/>
      <c r="GP444" s="57"/>
      <c r="GQ444" s="57"/>
      <c r="GR444" s="57"/>
      <c r="GS444" s="57"/>
      <c r="GT444" s="57"/>
      <c r="GU444" s="57"/>
      <c r="GV444" s="57"/>
      <c r="GW444" s="57"/>
      <c r="GX444" s="57"/>
      <c r="GY444" s="57"/>
      <c r="GZ444" s="57"/>
      <c r="HA444" s="57"/>
      <c r="HB444" s="57"/>
      <c r="HC444" s="57"/>
      <c r="HD444" s="57"/>
      <c r="HE444" s="57"/>
      <c r="HF444" s="57"/>
      <c r="HG444" s="57"/>
      <c r="HH444" s="57"/>
      <c r="HI444" s="57"/>
    </row>
    <row r="445" spans="1:217" s="431" customFormat="1" x14ac:dyDescent="0.2">
      <c r="A445" s="432"/>
      <c r="B445" s="426"/>
      <c r="C445" s="174"/>
      <c r="D445" s="410"/>
      <c r="E445" s="410"/>
      <c r="F445" s="30"/>
      <c r="G445" s="410"/>
      <c r="H445" s="410"/>
      <c r="I445" s="30"/>
      <c r="J445" s="410"/>
      <c r="K445" s="410"/>
      <c r="L445" s="30"/>
      <c r="M445" s="410"/>
      <c r="N445" s="410"/>
      <c r="O445" s="30"/>
      <c r="P445" s="410"/>
      <c r="Q445" s="410"/>
      <c r="R445" s="30"/>
      <c r="S445" s="410"/>
      <c r="T445" s="410"/>
      <c r="U445" s="30"/>
      <c r="V445" s="410"/>
      <c r="W445" s="410"/>
      <c r="X445" s="30"/>
      <c r="Y445" s="410"/>
      <c r="Z445" s="410"/>
      <c r="AA445" s="30"/>
      <c r="AB445" s="410"/>
      <c r="AC445" s="410"/>
      <c r="AD445" s="30"/>
      <c r="AE445" s="410"/>
      <c r="AF445" s="410"/>
      <c r="AG445" s="30"/>
      <c r="AH445" s="410"/>
      <c r="AI445" s="410"/>
      <c r="AJ445" s="30"/>
      <c r="AK445" s="410"/>
      <c r="AL445" s="410"/>
      <c r="AM445" s="30"/>
      <c r="AN445" s="410"/>
      <c r="AO445" s="410"/>
      <c r="AP445" s="30"/>
      <c r="AQ445" s="410"/>
      <c r="AR445" s="410"/>
      <c r="AS445" s="30"/>
      <c r="AT445" s="410"/>
      <c r="AU445" s="410"/>
      <c r="AV445" s="30"/>
      <c r="AW445" s="410"/>
      <c r="AX445" s="410"/>
      <c r="AY445" s="30"/>
      <c r="AZ445" s="410"/>
      <c r="BA445" s="410"/>
      <c r="BB445" s="30"/>
      <c r="BC445" s="410"/>
      <c r="BD445" s="410"/>
      <c r="BE445" s="30"/>
      <c r="BF445" s="410"/>
      <c r="BG445" s="410"/>
      <c r="BH445" s="30"/>
      <c r="BI445" s="410"/>
      <c r="BJ445" s="410"/>
      <c r="BK445" s="30"/>
      <c r="BL445" s="31"/>
      <c r="BM445" s="31"/>
      <c r="BN445" s="31"/>
      <c r="BO445" s="31"/>
      <c r="BP445" s="31"/>
      <c r="BQ445" s="31"/>
      <c r="BR445" s="31"/>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57"/>
      <c r="DW445" s="57"/>
      <c r="DX445" s="57"/>
      <c r="DY445" s="57"/>
      <c r="DZ445" s="57"/>
      <c r="EA445" s="57"/>
      <c r="EB445" s="57"/>
      <c r="EC445" s="57"/>
      <c r="ED445" s="57"/>
      <c r="EE445" s="57"/>
      <c r="EF445" s="57"/>
      <c r="EG445" s="57"/>
      <c r="EH445" s="57"/>
      <c r="EI445" s="57"/>
      <c r="EJ445" s="57"/>
      <c r="EK445" s="57"/>
      <c r="EL445" s="57"/>
      <c r="EM445" s="57"/>
      <c r="EN445" s="57"/>
      <c r="EO445" s="57"/>
      <c r="EP445" s="57"/>
      <c r="EQ445" s="57"/>
      <c r="ER445" s="57"/>
      <c r="ES445" s="57"/>
      <c r="ET445" s="57"/>
      <c r="EU445" s="57"/>
      <c r="EV445" s="57"/>
      <c r="EW445" s="57"/>
      <c r="EX445" s="57"/>
      <c r="EY445" s="57"/>
      <c r="EZ445" s="57"/>
      <c r="FA445" s="57"/>
      <c r="FB445" s="57"/>
      <c r="FC445" s="57"/>
      <c r="FD445" s="57"/>
      <c r="FE445" s="57"/>
      <c r="FF445" s="57"/>
      <c r="FG445" s="57"/>
      <c r="FH445" s="57"/>
      <c r="FI445" s="57"/>
      <c r="FJ445" s="57"/>
      <c r="FK445" s="57"/>
      <c r="FL445" s="57"/>
      <c r="FM445" s="57"/>
      <c r="FN445" s="57"/>
      <c r="FO445" s="57"/>
      <c r="FP445" s="57"/>
      <c r="FQ445" s="57"/>
      <c r="FR445" s="57"/>
      <c r="FS445" s="57"/>
      <c r="FT445" s="57"/>
      <c r="FU445" s="57"/>
      <c r="FV445" s="57"/>
      <c r="FW445" s="57"/>
      <c r="FX445" s="57"/>
      <c r="FY445" s="57"/>
      <c r="FZ445" s="57"/>
      <c r="GA445" s="57"/>
      <c r="GB445" s="57"/>
      <c r="GC445" s="57"/>
      <c r="GD445" s="57"/>
      <c r="GE445" s="57"/>
      <c r="GF445" s="57"/>
      <c r="GG445" s="57"/>
      <c r="GH445" s="57"/>
      <c r="GI445" s="57"/>
      <c r="GJ445" s="57"/>
      <c r="GK445" s="57"/>
      <c r="GL445" s="57"/>
      <c r="GM445" s="57"/>
      <c r="GN445" s="57"/>
      <c r="GO445" s="57"/>
      <c r="GP445" s="57"/>
      <c r="GQ445" s="57"/>
      <c r="GR445" s="57"/>
      <c r="GS445" s="57"/>
      <c r="GT445" s="57"/>
      <c r="GU445" s="57"/>
      <c r="GV445" s="57"/>
      <c r="GW445" s="57"/>
      <c r="GX445" s="57"/>
      <c r="GY445" s="57"/>
      <c r="GZ445" s="57"/>
      <c r="HA445" s="57"/>
      <c r="HB445" s="57"/>
      <c r="HC445" s="57"/>
      <c r="HD445" s="57"/>
      <c r="HE445" s="57"/>
      <c r="HF445" s="57"/>
      <c r="HG445" s="57"/>
      <c r="HH445" s="57"/>
      <c r="HI445" s="57"/>
    </row>
    <row r="446" spans="1:217" s="431" customFormat="1" x14ac:dyDescent="0.2">
      <c r="A446" s="432"/>
      <c r="B446" s="426"/>
      <c r="C446" s="174"/>
      <c r="D446" s="410"/>
      <c r="E446" s="410"/>
      <c r="F446" s="30"/>
      <c r="G446" s="410"/>
      <c r="H446" s="410"/>
      <c r="I446" s="30"/>
      <c r="J446" s="410"/>
      <c r="K446" s="410"/>
      <c r="L446" s="30"/>
      <c r="M446" s="410"/>
      <c r="N446" s="410"/>
      <c r="O446" s="30"/>
      <c r="P446" s="410"/>
      <c r="Q446" s="410"/>
      <c r="R446" s="30"/>
      <c r="S446" s="410"/>
      <c r="T446" s="410"/>
      <c r="U446" s="30"/>
      <c r="V446" s="410"/>
      <c r="W446" s="410"/>
      <c r="X446" s="30"/>
      <c r="Y446" s="410"/>
      <c r="Z446" s="410"/>
      <c r="AA446" s="30"/>
      <c r="AB446" s="410"/>
      <c r="AC446" s="410"/>
      <c r="AD446" s="30"/>
      <c r="AE446" s="410"/>
      <c r="AF446" s="410"/>
      <c r="AG446" s="30"/>
      <c r="AH446" s="410"/>
      <c r="AI446" s="410"/>
      <c r="AJ446" s="30"/>
      <c r="AK446" s="410"/>
      <c r="AL446" s="410"/>
      <c r="AM446" s="30"/>
      <c r="AN446" s="410"/>
      <c r="AO446" s="410"/>
      <c r="AP446" s="30"/>
      <c r="AQ446" s="410"/>
      <c r="AR446" s="410"/>
      <c r="AS446" s="30"/>
      <c r="AT446" s="410"/>
      <c r="AU446" s="410"/>
      <c r="AV446" s="30"/>
      <c r="AW446" s="410"/>
      <c r="AX446" s="410"/>
      <c r="AY446" s="30"/>
      <c r="AZ446" s="410"/>
      <c r="BA446" s="410"/>
      <c r="BB446" s="30"/>
      <c r="BC446" s="410"/>
      <c r="BD446" s="410"/>
      <c r="BE446" s="30"/>
      <c r="BF446" s="410"/>
      <c r="BG446" s="410"/>
      <c r="BH446" s="30"/>
      <c r="BI446" s="410"/>
      <c r="BJ446" s="410"/>
      <c r="BK446" s="30"/>
      <c r="BL446" s="31"/>
      <c r="BM446" s="31"/>
      <c r="BN446" s="31"/>
      <c r="BO446" s="31"/>
      <c r="BP446" s="31"/>
      <c r="BQ446" s="31"/>
      <c r="BR446" s="31"/>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57"/>
      <c r="DW446" s="57"/>
      <c r="DX446" s="57"/>
      <c r="DY446" s="57"/>
      <c r="DZ446" s="57"/>
      <c r="EA446" s="57"/>
      <c r="EB446" s="57"/>
      <c r="EC446" s="57"/>
      <c r="ED446" s="57"/>
      <c r="EE446" s="57"/>
      <c r="EF446" s="57"/>
      <c r="EG446" s="57"/>
      <c r="EH446" s="57"/>
      <c r="EI446" s="57"/>
      <c r="EJ446" s="57"/>
      <c r="EK446" s="57"/>
      <c r="EL446" s="57"/>
      <c r="EM446" s="57"/>
      <c r="EN446" s="57"/>
      <c r="EO446" s="57"/>
      <c r="EP446" s="57"/>
      <c r="EQ446" s="57"/>
      <c r="ER446" s="57"/>
      <c r="ES446" s="57"/>
      <c r="ET446" s="57"/>
      <c r="EU446" s="57"/>
      <c r="EV446" s="57"/>
      <c r="EW446" s="57"/>
      <c r="EX446" s="57"/>
      <c r="EY446" s="57"/>
      <c r="EZ446" s="57"/>
      <c r="FA446" s="57"/>
      <c r="FB446" s="57"/>
      <c r="FC446" s="57"/>
      <c r="FD446" s="57"/>
      <c r="FE446" s="57"/>
      <c r="FF446" s="57"/>
      <c r="FG446" s="57"/>
      <c r="FH446" s="57"/>
      <c r="FI446" s="57"/>
      <c r="FJ446" s="57"/>
      <c r="FK446" s="57"/>
      <c r="FL446" s="57"/>
      <c r="FM446" s="57"/>
      <c r="FN446" s="57"/>
      <c r="FO446" s="57"/>
      <c r="FP446" s="57"/>
      <c r="FQ446" s="57"/>
      <c r="FR446" s="57"/>
      <c r="FS446" s="57"/>
      <c r="FT446" s="57"/>
      <c r="FU446" s="57"/>
      <c r="FV446" s="57"/>
      <c r="FW446" s="57"/>
      <c r="FX446" s="57"/>
      <c r="FY446" s="57"/>
      <c r="FZ446" s="57"/>
      <c r="GA446" s="57"/>
      <c r="GB446" s="57"/>
      <c r="GC446" s="57"/>
      <c r="GD446" s="57"/>
      <c r="GE446" s="57"/>
      <c r="GF446" s="57"/>
      <c r="GG446" s="57"/>
      <c r="GH446" s="57"/>
      <c r="GI446" s="57"/>
      <c r="GJ446" s="57"/>
      <c r="GK446" s="57"/>
      <c r="GL446" s="57"/>
      <c r="GM446" s="57"/>
      <c r="GN446" s="57"/>
      <c r="GO446" s="57"/>
      <c r="GP446" s="57"/>
      <c r="GQ446" s="57"/>
      <c r="GR446" s="57"/>
      <c r="GS446" s="57"/>
      <c r="GT446" s="57"/>
      <c r="GU446" s="57"/>
      <c r="GV446" s="57"/>
      <c r="GW446" s="57"/>
      <c r="GX446" s="57"/>
      <c r="GY446" s="57"/>
      <c r="GZ446" s="57"/>
      <c r="HA446" s="57"/>
      <c r="HB446" s="57"/>
      <c r="HC446" s="57"/>
      <c r="HD446" s="57"/>
      <c r="HE446" s="57"/>
      <c r="HF446" s="57"/>
      <c r="HG446" s="57"/>
      <c r="HH446" s="57"/>
      <c r="HI446" s="57"/>
    </row>
    <row r="447" spans="1:217" s="431" customFormat="1" x14ac:dyDescent="0.2">
      <c r="A447" s="432"/>
      <c r="B447" s="426"/>
      <c r="C447" s="174"/>
      <c r="D447" s="410"/>
      <c r="E447" s="410"/>
      <c r="F447" s="30"/>
      <c r="G447" s="410"/>
      <c r="H447" s="410"/>
      <c r="I447" s="30"/>
      <c r="J447" s="410"/>
      <c r="K447" s="410"/>
      <c r="L447" s="30"/>
      <c r="M447" s="410"/>
      <c r="N447" s="410"/>
      <c r="O447" s="30"/>
      <c r="P447" s="410"/>
      <c r="Q447" s="410"/>
      <c r="R447" s="30"/>
      <c r="S447" s="410"/>
      <c r="T447" s="410"/>
      <c r="U447" s="30"/>
      <c r="V447" s="410"/>
      <c r="W447" s="410"/>
      <c r="X447" s="30"/>
      <c r="Y447" s="410"/>
      <c r="Z447" s="410"/>
      <c r="AA447" s="30"/>
      <c r="AB447" s="410"/>
      <c r="AC447" s="410"/>
      <c r="AD447" s="30"/>
      <c r="AE447" s="410"/>
      <c r="AF447" s="410"/>
      <c r="AG447" s="30"/>
      <c r="AH447" s="410"/>
      <c r="AI447" s="410"/>
      <c r="AJ447" s="30"/>
      <c r="AK447" s="410"/>
      <c r="AL447" s="410"/>
      <c r="AM447" s="30"/>
      <c r="AN447" s="410"/>
      <c r="AO447" s="410"/>
      <c r="AP447" s="30"/>
      <c r="AQ447" s="410"/>
      <c r="AR447" s="410"/>
      <c r="AS447" s="30"/>
      <c r="AT447" s="410"/>
      <c r="AU447" s="410"/>
      <c r="AV447" s="30"/>
      <c r="AW447" s="410"/>
      <c r="AX447" s="410"/>
      <c r="AY447" s="30"/>
      <c r="AZ447" s="410"/>
      <c r="BA447" s="410"/>
      <c r="BB447" s="30"/>
      <c r="BC447" s="410"/>
      <c r="BD447" s="410"/>
      <c r="BE447" s="30"/>
      <c r="BF447" s="410"/>
      <c r="BG447" s="410"/>
      <c r="BH447" s="30"/>
      <c r="BI447" s="410"/>
      <c r="BJ447" s="410"/>
      <c r="BK447" s="30"/>
      <c r="BL447" s="31"/>
      <c r="BM447" s="31"/>
      <c r="BN447" s="31"/>
      <c r="BO447" s="31"/>
      <c r="BP447" s="31"/>
      <c r="BQ447" s="31"/>
      <c r="BR447" s="31"/>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c r="FN447" s="57"/>
      <c r="FO447" s="57"/>
      <c r="FP447" s="57"/>
      <c r="FQ447" s="57"/>
      <c r="FR447" s="57"/>
      <c r="FS447" s="57"/>
      <c r="FT447" s="57"/>
      <c r="FU447" s="57"/>
      <c r="FV447" s="57"/>
      <c r="FW447" s="57"/>
      <c r="FX447" s="57"/>
      <c r="FY447" s="57"/>
      <c r="FZ447" s="57"/>
      <c r="GA447" s="57"/>
      <c r="GB447" s="57"/>
      <c r="GC447" s="57"/>
      <c r="GD447" s="57"/>
      <c r="GE447" s="57"/>
      <c r="GF447" s="57"/>
      <c r="GG447" s="57"/>
      <c r="GH447" s="57"/>
      <c r="GI447" s="57"/>
      <c r="GJ447" s="57"/>
      <c r="GK447" s="57"/>
      <c r="GL447" s="57"/>
      <c r="GM447" s="57"/>
      <c r="GN447" s="57"/>
      <c r="GO447" s="57"/>
      <c r="GP447" s="57"/>
      <c r="GQ447" s="57"/>
      <c r="GR447" s="57"/>
      <c r="GS447" s="57"/>
      <c r="GT447" s="57"/>
      <c r="GU447" s="57"/>
      <c r="GV447" s="57"/>
      <c r="GW447" s="57"/>
      <c r="GX447" s="57"/>
      <c r="GY447" s="57"/>
      <c r="GZ447" s="57"/>
      <c r="HA447" s="57"/>
      <c r="HB447" s="57"/>
      <c r="HC447" s="57"/>
      <c r="HD447" s="57"/>
      <c r="HE447" s="57"/>
      <c r="HF447" s="57"/>
      <c r="HG447" s="57"/>
      <c r="HH447" s="57"/>
      <c r="HI447" s="57"/>
    </row>
    <row r="448" spans="1:217" s="431" customFormat="1" x14ac:dyDescent="0.2">
      <c r="A448" s="432"/>
      <c r="B448" s="426"/>
      <c r="C448" s="174"/>
      <c r="D448" s="410"/>
      <c r="E448" s="410"/>
      <c r="F448" s="30"/>
      <c r="G448" s="410"/>
      <c r="H448" s="410"/>
      <c r="I448" s="30"/>
      <c r="J448" s="410"/>
      <c r="K448" s="410"/>
      <c r="L448" s="30"/>
      <c r="M448" s="410"/>
      <c r="N448" s="410"/>
      <c r="O448" s="30"/>
      <c r="P448" s="410"/>
      <c r="Q448" s="410"/>
      <c r="R448" s="30"/>
      <c r="S448" s="410"/>
      <c r="T448" s="410"/>
      <c r="U448" s="30"/>
      <c r="V448" s="410"/>
      <c r="W448" s="410"/>
      <c r="X448" s="30"/>
      <c r="Y448" s="410"/>
      <c r="Z448" s="410"/>
      <c r="AA448" s="30"/>
      <c r="AB448" s="410"/>
      <c r="AC448" s="410"/>
      <c r="AD448" s="30"/>
      <c r="AE448" s="410"/>
      <c r="AF448" s="410"/>
      <c r="AG448" s="30"/>
      <c r="AH448" s="410"/>
      <c r="AI448" s="410"/>
      <c r="AJ448" s="30"/>
      <c r="AK448" s="410"/>
      <c r="AL448" s="410"/>
      <c r="AM448" s="30"/>
      <c r="AN448" s="410"/>
      <c r="AO448" s="410"/>
      <c r="AP448" s="30"/>
      <c r="AQ448" s="410"/>
      <c r="AR448" s="410"/>
      <c r="AS448" s="30"/>
      <c r="AT448" s="410"/>
      <c r="AU448" s="410"/>
      <c r="AV448" s="30"/>
      <c r="AW448" s="410"/>
      <c r="AX448" s="410"/>
      <c r="AY448" s="30"/>
      <c r="AZ448" s="410"/>
      <c r="BA448" s="410"/>
      <c r="BB448" s="30"/>
      <c r="BC448" s="410"/>
      <c r="BD448" s="410"/>
      <c r="BE448" s="30"/>
      <c r="BF448" s="410"/>
      <c r="BG448" s="410"/>
      <c r="BH448" s="30"/>
      <c r="BI448" s="410"/>
      <c r="BJ448" s="410"/>
      <c r="BK448" s="30"/>
      <c r="BL448" s="31"/>
      <c r="BM448" s="31"/>
      <c r="BN448" s="31"/>
      <c r="BO448" s="31"/>
      <c r="BP448" s="31"/>
      <c r="BQ448" s="31"/>
      <c r="BR448" s="31"/>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c r="FN448" s="57"/>
      <c r="FO448" s="57"/>
      <c r="FP448" s="57"/>
      <c r="FQ448" s="57"/>
      <c r="FR448" s="57"/>
      <c r="FS448" s="57"/>
      <c r="FT448" s="57"/>
      <c r="FU448" s="57"/>
      <c r="FV448" s="57"/>
      <c r="FW448" s="57"/>
      <c r="FX448" s="57"/>
      <c r="FY448" s="57"/>
      <c r="FZ448" s="57"/>
      <c r="GA448" s="57"/>
      <c r="GB448" s="57"/>
      <c r="GC448" s="57"/>
      <c r="GD448" s="57"/>
      <c r="GE448" s="57"/>
      <c r="GF448" s="57"/>
      <c r="GG448" s="57"/>
      <c r="GH448" s="57"/>
      <c r="GI448" s="57"/>
      <c r="GJ448" s="57"/>
      <c r="GK448" s="57"/>
      <c r="GL448" s="57"/>
      <c r="GM448" s="57"/>
      <c r="GN448" s="57"/>
      <c r="GO448" s="57"/>
      <c r="GP448" s="57"/>
      <c r="GQ448" s="57"/>
      <c r="GR448" s="57"/>
      <c r="GS448" s="57"/>
      <c r="GT448" s="57"/>
      <c r="GU448" s="57"/>
      <c r="GV448" s="57"/>
      <c r="GW448" s="57"/>
      <c r="GX448" s="57"/>
      <c r="GY448" s="57"/>
      <c r="GZ448" s="57"/>
      <c r="HA448" s="57"/>
      <c r="HB448" s="57"/>
      <c r="HC448" s="57"/>
      <c r="HD448" s="57"/>
      <c r="HE448" s="57"/>
      <c r="HF448" s="57"/>
      <c r="HG448" s="57"/>
      <c r="HH448" s="57"/>
      <c r="HI448" s="57"/>
    </row>
    <row r="449" spans="1:217" s="431" customFormat="1" x14ac:dyDescent="0.2">
      <c r="A449" s="432"/>
      <c r="B449" s="426"/>
      <c r="C449" s="174"/>
      <c r="D449" s="410"/>
      <c r="E449" s="410"/>
      <c r="F449" s="30"/>
      <c r="G449" s="410"/>
      <c r="H449" s="410"/>
      <c r="I449" s="30"/>
      <c r="J449" s="410"/>
      <c r="K449" s="410"/>
      <c r="L449" s="30"/>
      <c r="M449" s="410"/>
      <c r="N449" s="410"/>
      <c r="O449" s="30"/>
      <c r="P449" s="410"/>
      <c r="Q449" s="410"/>
      <c r="R449" s="30"/>
      <c r="S449" s="410"/>
      <c r="T449" s="410"/>
      <c r="U449" s="30"/>
      <c r="V449" s="410"/>
      <c r="W449" s="410"/>
      <c r="X449" s="30"/>
      <c r="Y449" s="410"/>
      <c r="Z449" s="410"/>
      <c r="AA449" s="30"/>
      <c r="AB449" s="410"/>
      <c r="AC449" s="410"/>
      <c r="AD449" s="30"/>
      <c r="AE449" s="410"/>
      <c r="AF449" s="410"/>
      <c r="AG449" s="30"/>
      <c r="AH449" s="410"/>
      <c r="AI449" s="410"/>
      <c r="AJ449" s="30"/>
      <c r="AK449" s="410"/>
      <c r="AL449" s="410"/>
      <c r="AM449" s="30"/>
      <c r="AN449" s="410"/>
      <c r="AO449" s="410"/>
      <c r="AP449" s="30"/>
      <c r="AQ449" s="410"/>
      <c r="AR449" s="410"/>
      <c r="AS449" s="30"/>
      <c r="AT449" s="410"/>
      <c r="AU449" s="410"/>
      <c r="AV449" s="30"/>
      <c r="AW449" s="410"/>
      <c r="AX449" s="410"/>
      <c r="AY449" s="30"/>
      <c r="AZ449" s="410"/>
      <c r="BA449" s="410"/>
      <c r="BB449" s="30"/>
      <c r="BC449" s="410"/>
      <c r="BD449" s="410"/>
      <c r="BE449" s="30"/>
      <c r="BF449" s="410"/>
      <c r="BG449" s="410"/>
      <c r="BH449" s="30"/>
      <c r="BI449" s="410"/>
      <c r="BJ449" s="410"/>
      <c r="BK449" s="30"/>
      <c r="BL449" s="31"/>
      <c r="BM449" s="31"/>
      <c r="BN449" s="31"/>
      <c r="BO449" s="31"/>
      <c r="BP449" s="31"/>
      <c r="BQ449" s="31"/>
      <c r="BR449" s="31"/>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57"/>
      <c r="DW449" s="57"/>
      <c r="DX449" s="57"/>
      <c r="DY449" s="57"/>
      <c r="DZ449" s="57"/>
      <c r="EA449" s="57"/>
      <c r="EB449" s="57"/>
      <c r="EC449" s="57"/>
      <c r="ED449" s="57"/>
      <c r="EE449" s="57"/>
      <c r="EF449" s="57"/>
      <c r="EG449" s="57"/>
      <c r="EH449" s="57"/>
      <c r="EI449" s="57"/>
      <c r="EJ449" s="57"/>
      <c r="EK449" s="57"/>
      <c r="EL449" s="57"/>
      <c r="EM449" s="57"/>
      <c r="EN449" s="57"/>
      <c r="EO449" s="57"/>
      <c r="EP449" s="57"/>
      <c r="EQ449" s="57"/>
      <c r="ER449" s="57"/>
      <c r="ES449" s="57"/>
      <c r="ET449" s="57"/>
      <c r="EU449" s="57"/>
      <c r="EV449" s="57"/>
      <c r="EW449" s="57"/>
      <c r="EX449" s="57"/>
      <c r="EY449" s="57"/>
      <c r="EZ449" s="57"/>
      <c r="FA449" s="57"/>
      <c r="FB449" s="57"/>
      <c r="FC449" s="57"/>
      <c r="FD449" s="57"/>
      <c r="FE449" s="57"/>
      <c r="FF449" s="57"/>
      <c r="FG449" s="57"/>
      <c r="FH449" s="57"/>
      <c r="FI449" s="57"/>
      <c r="FJ449" s="57"/>
      <c r="FK449" s="57"/>
      <c r="FL449" s="57"/>
      <c r="FM449" s="57"/>
      <c r="FN449" s="57"/>
      <c r="FO449" s="57"/>
      <c r="FP449" s="57"/>
      <c r="FQ449" s="57"/>
      <c r="FR449" s="57"/>
      <c r="FS449" s="57"/>
      <c r="FT449" s="57"/>
      <c r="FU449" s="57"/>
      <c r="FV449" s="57"/>
      <c r="FW449" s="57"/>
      <c r="FX449" s="57"/>
      <c r="FY449" s="57"/>
      <c r="FZ449" s="57"/>
      <c r="GA449" s="57"/>
      <c r="GB449" s="57"/>
      <c r="GC449" s="57"/>
      <c r="GD449" s="57"/>
      <c r="GE449" s="57"/>
      <c r="GF449" s="57"/>
      <c r="GG449" s="57"/>
      <c r="GH449" s="57"/>
      <c r="GI449" s="57"/>
      <c r="GJ449" s="57"/>
      <c r="GK449" s="57"/>
      <c r="GL449" s="57"/>
      <c r="GM449" s="57"/>
      <c r="GN449" s="57"/>
      <c r="GO449" s="57"/>
      <c r="GP449" s="57"/>
      <c r="GQ449" s="57"/>
      <c r="GR449" s="57"/>
      <c r="GS449" s="57"/>
      <c r="GT449" s="57"/>
      <c r="GU449" s="57"/>
      <c r="GV449" s="57"/>
      <c r="GW449" s="57"/>
      <c r="GX449" s="57"/>
      <c r="GY449" s="57"/>
      <c r="GZ449" s="57"/>
      <c r="HA449" s="57"/>
      <c r="HB449" s="57"/>
      <c r="HC449" s="57"/>
      <c r="HD449" s="57"/>
      <c r="HE449" s="57"/>
      <c r="HF449" s="57"/>
      <c r="HG449" s="57"/>
      <c r="HH449" s="57"/>
      <c r="HI449" s="57"/>
    </row>
    <row r="450" spans="1:217" s="431" customFormat="1" x14ac:dyDescent="0.2">
      <c r="A450" s="432"/>
      <c r="B450" s="426"/>
      <c r="C450" s="174"/>
      <c r="D450" s="410"/>
      <c r="E450" s="410"/>
      <c r="F450" s="30"/>
      <c r="G450" s="410"/>
      <c r="H450" s="410"/>
      <c r="I450" s="30"/>
      <c r="J450" s="410"/>
      <c r="K450" s="410"/>
      <c r="L450" s="30"/>
      <c r="M450" s="410"/>
      <c r="N450" s="410"/>
      <c r="O450" s="30"/>
      <c r="P450" s="410"/>
      <c r="Q450" s="410"/>
      <c r="R450" s="30"/>
      <c r="S450" s="410"/>
      <c r="T450" s="410"/>
      <c r="U450" s="30"/>
      <c r="V450" s="410"/>
      <c r="W450" s="410"/>
      <c r="X450" s="30"/>
      <c r="Y450" s="410"/>
      <c r="Z450" s="410"/>
      <c r="AA450" s="30"/>
      <c r="AB450" s="410"/>
      <c r="AC450" s="410"/>
      <c r="AD450" s="30"/>
      <c r="AE450" s="410"/>
      <c r="AF450" s="410"/>
      <c r="AG450" s="30"/>
      <c r="AH450" s="410"/>
      <c r="AI450" s="410"/>
      <c r="AJ450" s="30"/>
      <c r="AK450" s="410"/>
      <c r="AL450" s="410"/>
      <c r="AM450" s="30"/>
      <c r="AN450" s="410"/>
      <c r="AO450" s="410"/>
      <c r="AP450" s="30"/>
      <c r="AQ450" s="410"/>
      <c r="AR450" s="410"/>
      <c r="AS450" s="30"/>
      <c r="AT450" s="410"/>
      <c r="AU450" s="410"/>
      <c r="AV450" s="30"/>
      <c r="AW450" s="410"/>
      <c r="AX450" s="410"/>
      <c r="AY450" s="30"/>
      <c r="AZ450" s="410"/>
      <c r="BA450" s="410"/>
      <c r="BB450" s="30"/>
      <c r="BC450" s="410"/>
      <c r="BD450" s="410"/>
      <c r="BE450" s="30"/>
      <c r="BF450" s="410"/>
      <c r="BG450" s="410"/>
      <c r="BH450" s="30"/>
      <c r="BI450" s="410"/>
      <c r="BJ450" s="410"/>
      <c r="BK450" s="30"/>
      <c r="BL450" s="31"/>
      <c r="BM450" s="31"/>
      <c r="BN450" s="31"/>
      <c r="BO450" s="31"/>
      <c r="BP450" s="31"/>
      <c r="BQ450" s="31"/>
      <c r="BR450" s="31"/>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57"/>
      <c r="DW450" s="57"/>
      <c r="DX450" s="57"/>
      <c r="DY450" s="57"/>
      <c r="DZ450" s="57"/>
      <c r="EA450" s="57"/>
      <c r="EB450" s="57"/>
      <c r="EC450" s="57"/>
      <c r="ED450" s="57"/>
      <c r="EE450" s="57"/>
      <c r="EF450" s="57"/>
      <c r="EG450" s="57"/>
      <c r="EH450" s="57"/>
      <c r="EI450" s="57"/>
      <c r="EJ450" s="57"/>
      <c r="EK450" s="57"/>
      <c r="EL450" s="57"/>
      <c r="EM450" s="57"/>
      <c r="EN450" s="57"/>
      <c r="EO450" s="57"/>
      <c r="EP450" s="57"/>
      <c r="EQ450" s="57"/>
      <c r="ER450" s="57"/>
      <c r="ES450" s="57"/>
      <c r="ET450" s="57"/>
      <c r="EU450" s="57"/>
      <c r="EV450" s="57"/>
      <c r="EW450" s="57"/>
      <c r="EX450" s="57"/>
      <c r="EY450" s="57"/>
      <c r="EZ450" s="57"/>
      <c r="FA450" s="57"/>
      <c r="FB450" s="57"/>
      <c r="FC450" s="57"/>
      <c r="FD450" s="57"/>
      <c r="FE450" s="57"/>
      <c r="FF450" s="57"/>
      <c r="FG450" s="57"/>
      <c r="FH450" s="57"/>
      <c r="FI450" s="57"/>
      <c r="FJ450" s="57"/>
      <c r="FK450" s="57"/>
      <c r="FL450" s="57"/>
      <c r="FM450" s="57"/>
      <c r="FN450" s="57"/>
      <c r="FO450" s="57"/>
      <c r="FP450" s="57"/>
      <c r="FQ450" s="57"/>
      <c r="FR450" s="57"/>
      <c r="FS450" s="57"/>
      <c r="FT450" s="57"/>
      <c r="FU450" s="57"/>
      <c r="FV450" s="57"/>
      <c r="FW450" s="57"/>
      <c r="FX450" s="57"/>
      <c r="FY450" s="57"/>
      <c r="FZ450" s="57"/>
      <c r="GA450" s="57"/>
      <c r="GB450" s="57"/>
      <c r="GC450" s="57"/>
      <c r="GD450" s="57"/>
      <c r="GE450" s="57"/>
      <c r="GF450" s="57"/>
      <c r="GG450" s="57"/>
      <c r="GH450" s="57"/>
      <c r="GI450" s="57"/>
      <c r="GJ450" s="57"/>
      <c r="GK450" s="57"/>
      <c r="GL450" s="57"/>
      <c r="GM450" s="57"/>
      <c r="GN450" s="57"/>
      <c r="GO450" s="57"/>
      <c r="GP450" s="57"/>
      <c r="GQ450" s="57"/>
      <c r="GR450" s="57"/>
      <c r="GS450" s="57"/>
      <c r="GT450" s="57"/>
      <c r="GU450" s="57"/>
      <c r="GV450" s="57"/>
      <c r="GW450" s="57"/>
      <c r="GX450" s="57"/>
      <c r="GY450" s="57"/>
      <c r="GZ450" s="57"/>
      <c r="HA450" s="57"/>
      <c r="HB450" s="57"/>
      <c r="HC450" s="57"/>
      <c r="HD450" s="57"/>
      <c r="HE450" s="57"/>
      <c r="HF450" s="57"/>
      <c r="HG450" s="57"/>
      <c r="HH450" s="57"/>
      <c r="HI450" s="57"/>
    </row>
    <row r="451" spans="1:217" s="431" customFormat="1" x14ac:dyDescent="0.2">
      <c r="A451" s="432"/>
      <c r="B451" s="426"/>
      <c r="C451" s="174"/>
      <c r="D451" s="410"/>
      <c r="E451" s="410"/>
      <c r="F451" s="30"/>
      <c r="G451" s="410"/>
      <c r="H451" s="410"/>
      <c r="I451" s="30"/>
      <c r="J451" s="410"/>
      <c r="K451" s="410"/>
      <c r="L451" s="30"/>
      <c r="M451" s="410"/>
      <c r="N451" s="410"/>
      <c r="O451" s="30"/>
      <c r="P451" s="410"/>
      <c r="Q451" s="410"/>
      <c r="R451" s="30"/>
      <c r="S451" s="410"/>
      <c r="T451" s="410"/>
      <c r="U451" s="30"/>
      <c r="V451" s="410"/>
      <c r="W451" s="410"/>
      <c r="X451" s="30"/>
      <c r="Y451" s="410"/>
      <c r="Z451" s="410"/>
      <c r="AA451" s="30"/>
      <c r="AB451" s="410"/>
      <c r="AC451" s="410"/>
      <c r="AD451" s="30"/>
      <c r="AE451" s="410"/>
      <c r="AF451" s="410"/>
      <c r="AG451" s="30"/>
      <c r="AH451" s="410"/>
      <c r="AI451" s="410"/>
      <c r="AJ451" s="30"/>
      <c r="AK451" s="410"/>
      <c r="AL451" s="410"/>
      <c r="AM451" s="30"/>
      <c r="AN451" s="410"/>
      <c r="AO451" s="410"/>
      <c r="AP451" s="30"/>
      <c r="AQ451" s="410"/>
      <c r="AR451" s="410"/>
      <c r="AS451" s="30"/>
      <c r="AT451" s="410"/>
      <c r="AU451" s="410"/>
      <c r="AV451" s="30"/>
      <c r="AW451" s="410"/>
      <c r="AX451" s="410"/>
      <c r="AY451" s="30"/>
      <c r="AZ451" s="410"/>
      <c r="BA451" s="410"/>
      <c r="BB451" s="30"/>
      <c r="BC451" s="410"/>
      <c r="BD451" s="410"/>
      <c r="BE451" s="30"/>
      <c r="BF451" s="410"/>
      <c r="BG451" s="410"/>
      <c r="BH451" s="30"/>
      <c r="BI451" s="410"/>
      <c r="BJ451" s="410"/>
      <c r="BK451" s="30"/>
      <c r="BL451" s="31"/>
      <c r="BM451" s="31"/>
      <c r="BN451" s="31"/>
      <c r="BO451" s="31"/>
      <c r="BP451" s="31"/>
      <c r="BQ451" s="31"/>
      <c r="BR451" s="31"/>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57"/>
      <c r="DW451" s="57"/>
      <c r="DX451" s="57"/>
      <c r="DY451" s="57"/>
      <c r="DZ451" s="57"/>
      <c r="EA451" s="57"/>
      <c r="EB451" s="57"/>
      <c r="EC451" s="57"/>
      <c r="ED451" s="57"/>
      <c r="EE451" s="57"/>
      <c r="EF451" s="57"/>
      <c r="EG451" s="57"/>
      <c r="EH451" s="57"/>
      <c r="EI451" s="57"/>
      <c r="EJ451" s="57"/>
      <c r="EK451" s="57"/>
      <c r="EL451" s="57"/>
      <c r="EM451" s="57"/>
      <c r="EN451" s="57"/>
      <c r="EO451" s="57"/>
      <c r="EP451" s="57"/>
      <c r="EQ451" s="57"/>
      <c r="ER451" s="57"/>
      <c r="ES451" s="57"/>
      <c r="ET451" s="57"/>
      <c r="EU451" s="57"/>
      <c r="EV451" s="57"/>
      <c r="EW451" s="57"/>
      <c r="EX451" s="57"/>
      <c r="EY451" s="57"/>
      <c r="EZ451" s="57"/>
      <c r="FA451" s="57"/>
      <c r="FB451" s="57"/>
      <c r="FC451" s="57"/>
      <c r="FD451" s="57"/>
      <c r="FE451" s="57"/>
      <c r="FF451" s="57"/>
      <c r="FG451" s="57"/>
      <c r="FH451" s="57"/>
      <c r="FI451" s="57"/>
      <c r="FJ451" s="57"/>
      <c r="FK451" s="57"/>
      <c r="FL451" s="57"/>
      <c r="FM451" s="57"/>
      <c r="FN451" s="57"/>
      <c r="FO451" s="57"/>
      <c r="FP451" s="57"/>
      <c r="FQ451" s="57"/>
      <c r="FR451" s="57"/>
      <c r="FS451" s="57"/>
      <c r="FT451" s="57"/>
      <c r="FU451" s="57"/>
      <c r="FV451" s="57"/>
      <c r="FW451" s="57"/>
      <c r="FX451" s="57"/>
      <c r="FY451" s="57"/>
      <c r="FZ451" s="57"/>
      <c r="GA451" s="57"/>
      <c r="GB451" s="57"/>
      <c r="GC451" s="57"/>
      <c r="GD451" s="57"/>
      <c r="GE451" s="57"/>
      <c r="GF451" s="57"/>
      <c r="GG451" s="57"/>
      <c r="GH451" s="57"/>
      <c r="GI451" s="57"/>
      <c r="GJ451" s="57"/>
      <c r="GK451" s="57"/>
      <c r="GL451" s="57"/>
      <c r="GM451" s="57"/>
      <c r="GN451" s="57"/>
      <c r="GO451" s="57"/>
      <c r="GP451" s="57"/>
      <c r="GQ451" s="57"/>
      <c r="GR451" s="57"/>
      <c r="GS451" s="57"/>
      <c r="GT451" s="57"/>
      <c r="GU451" s="57"/>
      <c r="GV451" s="57"/>
      <c r="GW451" s="57"/>
      <c r="GX451" s="57"/>
      <c r="GY451" s="57"/>
      <c r="GZ451" s="57"/>
      <c r="HA451" s="57"/>
      <c r="HB451" s="57"/>
      <c r="HC451" s="57"/>
      <c r="HD451" s="57"/>
      <c r="HE451" s="57"/>
      <c r="HF451" s="57"/>
      <c r="HG451" s="57"/>
      <c r="HH451" s="57"/>
      <c r="HI451" s="57"/>
    </row>
    <row r="452" spans="1:217" s="431" customFormat="1" x14ac:dyDescent="0.2">
      <c r="A452" s="432"/>
      <c r="B452" s="426"/>
      <c r="C452" s="174"/>
      <c r="D452" s="410"/>
      <c r="E452" s="410"/>
      <c r="F452" s="30"/>
      <c r="G452" s="410"/>
      <c r="H452" s="410"/>
      <c r="I452" s="30"/>
      <c r="J452" s="410"/>
      <c r="K452" s="410"/>
      <c r="L452" s="30"/>
      <c r="M452" s="410"/>
      <c r="N452" s="410"/>
      <c r="O452" s="30"/>
      <c r="P452" s="410"/>
      <c r="Q452" s="410"/>
      <c r="R452" s="30"/>
      <c r="S452" s="410"/>
      <c r="T452" s="410"/>
      <c r="U452" s="30"/>
      <c r="V452" s="410"/>
      <c r="W452" s="410"/>
      <c r="X452" s="30"/>
      <c r="Y452" s="410"/>
      <c r="Z452" s="410"/>
      <c r="AA452" s="30"/>
      <c r="AB452" s="410"/>
      <c r="AC452" s="410"/>
      <c r="AD452" s="30"/>
      <c r="AE452" s="410"/>
      <c r="AF452" s="410"/>
      <c r="AG452" s="30"/>
      <c r="AH452" s="410"/>
      <c r="AI452" s="410"/>
      <c r="AJ452" s="30"/>
      <c r="AK452" s="410"/>
      <c r="AL452" s="410"/>
      <c r="AM452" s="30"/>
      <c r="AN452" s="410"/>
      <c r="AO452" s="410"/>
      <c r="AP452" s="30"/>
      <c r="AQ452" s="410"/>
      <c r="AR452" s="410"/>
      <c r="AS452" s="30"/>
      <c r="AT452" s="410"/>
      <c r="AU452" s="410"/>
      <c r="AV452" s="30"/>
      <c r="AW452" s="410"/>
      <c r="AX452" s="410"/>
      <c r="AY452" s="30"/>
      <c r="AZ452" s="410"/>
      <c r="BA452" s="410"/>
      <c r="BB452" s="30"/>
      <c r="BC452" s="410"/>
      <c r="BD452" s="410"/>
      <c r="BE452" s="30"/>
      <c r="BF452" s="410"/>
      <c r="BG452" s="410"/>
      <c r="BH452" s="30"/>
      <c r="BI452" s="410"/>
      <c r="BJ452" s="410"/>
      <c r="BK452" s="30"/>
      <c r="BL452" s="31"/>
      <c r="BM452" s="31"/>
      <c r="BN452" s="31"/>
      <c r="BO452" s="31"/>
      <c r="BP452" s="31"/>
      <c r="BQ452" s="31"/>
      <c r="BR452" s="31"/>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57"/>
      <c r="DW452" s="57"/>
      <c r="DX452" s="57"/>
      <c r="DY452" s="57"/>
      <c r="DZ452" s="57"/>
      <c r="EA452" s="57"/>
      <c r="EB452" s="57"/>
      <c r="EC452" s="57"/>
      <c r="ED452" s="57"/>
      <c r="EE452" s="57"/>
      <c r="EF452" s="57"/>
      <c r="EG452" s="57"/>
      <c r="EH452" s="57"/>
      <c r="EI452" s="57"/>
      <c r="EJ452" s="57"/>
      <c r="EK452" s="57"/>
      <c r="EL452" s="57"/>
      <c r="EM452" s="57"/>
      <c r="EN452" s="57"/>
      <c r="EO452" s="57"/>
      <c r="EP452" s="57"/>
      <c r="EQ452" s="57"/>
      <c r="ER452" s="57"/>
      <c r="ES452" s="57"/>
      <c r="ET452" s="57"/>
      <c r="EU452" s="57"/>
      <c r="EV452" s="57"/>
      <c r="EW452" s="57"/>
      <c r="EX452" s="57"/>
      <c r="EY452" s="57"/>
      <c r="EZ452" s="57"/>
      <c r="FA452" s="57"/>
      <c r="FB452" s="57"/>
      <c r="FC452" s="57"/>
      <c r="FD452" s="57"/>
      <c r="FE452" s="57"/>
      <c r="FF452" s="57"/>
      <c r="FG452" s="57"/>
      <c r="FH452" s="57"/>
      <c r="FI452" s="57"/>
      <c r="FJ452" s="57"/>
      <c r="FK452" s="57"/>
      <c r="FL452" s="57"/>
      <c r="FM452" s="57"/>
      <c r="FN452" s="57"/>
      <c r="FO452" s="57"/>
      <c r="FP452" s="57"/>
      <c r="FQ452" s="57"/>
      <c r="FR452" s="57"/>
      <c r="FS452" s="57"/>
      <c r="FT452" s="57"/>
      <c r="FU452" s="57"/>
      <c r="FV452" s="57"/>
      <c r="FW452" s="57"/>
      <c r="FX452" s="57"/>
      <c r="FY452" s="57"/>
      <c r="FZ452" s="57"/>
      <c r="GA452" s="57"/>
      <c r="GB452" s="57"/>
      <c r="GC452" s="57"/>
      <c r="GD452" s="57"/>
      <c r="GE452" s="57"/>
      <c r="GF452" s="57"/>
      <c r="GG452" s="57"/>
      <c r="GH452" s="57"/>
      <c r="GI452" s="57"/>
      <c r="GJ452" s="57"/>
      <c r="GK452" s="57"/>
      <c r="GL452" s="57"/>
      <c r="GM452" s="57"/>
      <c r="GN452" s="57"/>
      <c r="GO452" s="57"/>
      <c r="GP452" s="57"/>
      <c r="GQ452" s="57"/>
      <c r="GR452" s="57"/>
      <c r="GS452" s="57"/>
      <c r="GT452" s="57"/>
      <c r="GU452" s="57"/>
      <c r="GV452" s="57"/>
      <c r="GW452" s="57"/>
      <c r="GX452" s="57"/>
      <c r="GY452" s="57"/>
      <c r="GZ452" s="57"/>
      <c r="HA452" s="57"/>
      <c r="HB452" s="57"/>
      <c r="HC452" s="57"/>
      <c r="HD452" s="57"/>
      <c r="HE452" s="57"/>
      <c r="HF452" s="57"/>
      <c r="HG452" s="57"/>
      <c r="HH452" s="57"/>
      <c r="HI452" s="57"/>
    </row>
    <row r="453" spans="1:217" s="431" customFormat="1" x14ac:dyDescent="0.2">
      <c r="A453" s="432"/>
      <c r="B453" s="426"/>
      <c r="C453" s="174"/>
      <c r="D453" s="410"/>
      <c r="E453" s="410"/>
      <c r="F453" s="30"/>
      <c r="G453" s="410"/>
      <c r="H453" s="410"/>
      <c r="I453" s="30"/>
      <c r="J453" s="410"/>
      <c r="K453" s="410"/>
      <c r="L453" s="30"/>
      <c r="M453" s="410"/>
      <c r="N453" s="410"/>
      <c r="O453" s="30"/>
      <c r="P453" s="410"/>
      <c r="Q453" s="410"/>
      <c r="R453" s="30"/>
      <c r="S453" s="410"/>
      <c r="T453" s="410"/>
      <c r="U453" s="30"/>
      <c r="V453" s="410"/>
      <c r="W453" s="410"/>
      <c r="X453" s="30"/>
      <c r="Y453" s="410"/>
      <c r="Z453" s="410"/>
      <c r="AA453" s="30"/>
      <c r="AB453" s="410"/>
      <c r="AC453" s="410"/>
      <c r="AD453" s="30"/>
      <c r="AE453" s="410"/>
      <c r="AF453" s="410"/>
      <c r="AG453" s="30"/>
      <c r="AH453" s="410"/>
      <c r="AI453" s="410"/>
      <c r="AJ453" s="30"/>
      <c r="AK453" s="410"/>
      <c r="AL453" s="410"/>
      <c r="AM453" s="30"/>
      <c r="AN453" s="410"/>
      <c r="AO453" s="410"/>
      <c r="AP453" s="30"/>
      <c r="AQ453" s="410"/>
      <c r="AR453" s="410"/>
      <c r="AS453" s="30"/>
      <c r="AT453" s="410"/>
      <c r="AU453" s="410"/>
      <c r="AV453" s="30"/>
      <c r="AW453" s="410"/>
      <c r="AX453" s="410"/>
      <c r="AY453" s="30"/>
      <c r="AZ453" s="410"/>
      <c r="BA453" s="410"/>
      <c r="BB453" s="30"/>
      <c r="BC453" s="410"/>
      <c r="BD453" s="410"/>
      <c r="BE453" s="30"/>
      <c r="BF453" s="410"/>
      <c r="BG453" s="410"/>
      <c r="BH453" s="30"/>
      <c r="BI453" s="410"/>
      <c r="BJ453" s="410"/>
      <c r="BK453" s="30"/>
      <c r="BL453" s="31"/>
      <c r="BM453" s="31"/>
      <c r="BN453" s="31"/>
      <c r="BO453" s="31"/>
      <c r="BP453" s="31"/>
      <c r="BQ453" s="31"/>
      <c r="BR453" s="31"/>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57"/>
      <c r="DW453" s="57"/>
      <c r="DX453" s="57"/>
      <c r="DY453" s="57"/>
      <c r="DZ453" s="57"/>
      <c r="EA453" s="57"/>
      <c r="EB453" s="57"/>
      <c r="EC453" s="57"/>
      <c r="ED453" s="57"/>
      <c r="EE453" s="57"/>
      <c r="EF453" s="57"/>
      <c r="EG453" s="57"/>
      <c r="EH453" s="57"/>
      <c r="EI453" s="57"/>
      <c r="EJ453" s="57"/>
      <c r="EK453" s="57"/>
      <c r="EL453" s="57"/>
      <c r="EM453" s="57"/>
      <c r="EN453" s="57"/>
      <c r="EO453" s="57"/>
      <c r="EP453" s="57"/>
      <c r="EQ453" s="57"/>
      <c r="ER453" s="57"/>
      <c r="ES453" s="57"/>
      <c r="ET453" s="57"/>
      <c r="EU453" s="57"/>
      <c r="EV453" s="57"/>
      <c r="EW453" s="57"/>
      <c r="EX453" s="57"/>
      <c r="EY453" s="57"/>
      <c r="EZ453" s="57"/>
      <c r="FA453" s="57"/>
      <c r="FB453" s="57"/>
      <c r="FC453" s="57"/>
      <c r="FD453" s="57"/>
      <c r="FE453" s="57"/>
      <c r="FF453" s="57"/>
      <c r="FG453" s="57"/>
      <c r="FH453" s="57"/>
      <c r="FI453" s="57"/>
      <c r="FJ453" s="57"/>
      <c r="FK453" s="57"/>
      <c r="FL453" s="57"/>
      <c r="FM453" s="57"/>
      <c r="FN453" s="57"/>
      <c r="FO453" s="57"/>
      <c r="FP453" s="57"/>
      <c r="FQ453" s="57"/>
      <c r="FR453" s="57"/>
      <c r="FS453" s="57"/>
      <c r="FT453" s="57"/>
      <c r="FU453" s="57"/>
      <c r="FV453" s="57"/>
      <c r="FW453" s="57"/>
      <c r="FX453" s="57"/>
      <c r="FY453" s="57"/>
      <c r="FZ453" s="57"/>
      <c r="GA453" s="57"/>
      <c r="GB453" s="57"/>
      <c r="GC453" s="57"/>
      <c r="GD453" s="57"/>
      <c r="GE453" s="57"/>
      <c r="GF453" s="57"/>
      <c r="GG453" s="57"/>
      <c r="GH453" s="57"/>
      <c r="GI453" s="57"/>
      <c r="GJ453" s="57"/>
      <c r="GK453" s="57"/>
      <c r="GL453" s="57"/>
      <c r="GM453" s="57"/>
      <c r="GN453" s="57"/>
      <c r="GO453" s="57"/>
      <c r="GP453" s="57"/>
      <c r="GQ453" s="57"/>
      <c r="GR453" s="57"/>
      <c r="GS453" s="57"/>
      <c r="GT453" s="57"/>
      <c r="GU453" s="57"/>
      <c r="GV453" s="57"/>
      <c r="GW453" s="57"/>
      <c r="GX453" s="57"/>
      <c r="GY453" s="57"/>
      <c r="GZ453" s="57"/>
      <c r="HA453" s="57"/>
      <c r="HB453" s="57"/>
      <c r="HC453" s="57"/>
      <c r="HD453" s="57"/>
      <c r="HE453" s="57"/>
      <c r="HF453" s="57"/>
      <c r="HG453" s="57"/>
      <c r="HH453" s="57"/>
      <c r="HI453" s="57"/>
    </row>
    <row r="454" spans="1:217" s="431" customFormat="1" x14ac:dyDescent="0.2">
      <c r="A454" s="432"/>
      <c r="B454" s="426"/>
      <c r="C454" s="174"/>
      <c r="D454" s="410"/>
      <c r="E454" s="410"/>
      <c r="F454" s="30"/>
      <c r="G454" s="410"/>
      <c r="H454" s="410"/>
      <c r="I454" s="30"/>
      <c r="J454" s="410"/>
      <c r="K454" s="410"/>
      <c r="L454" s="30"/>
      <c r="M454" s="410"/>
      <c r="N454" s="410"/>
      <c r="O454" s="30"/>
      <c r="P454" s="410"/>
      <c r="Q454" s="410"/>
      <c r="R454" s="30"/>
      <c r="S454" s="410"/>
      <c r="T454" s="410"/>
      <c r="U454" s="30"/>
      <c r="V454" s="410"/>
      <c r="W454" s="410"/>
      <c r="X454" s="30"/>
      <c r="Y454" s="410"/>
      <c r="Z454" s="410"/>
      <c r="AA454" s="30"/>
      <c r="AB454" s="410"/>
      <c r="AC454" s="410"/>
      <c r="AD454" s="30"/>
      <c r="AE454" s="410"/>
      <c r="AF454" s="410"/>
      <c r="AG454" s="30"/>
      <c r="AH454" s="410"/>
      <c r="AI454" s="410"/>
      <c r="AJ454" s="30"/>
      <c r="AK454" s="410"/>
      <c r="AL454" s="410"/>
      <c r="AM454" s="30"/>
      <c r="AN454" s="410"/>
      <c r="AO454" s="410"/>
      <c r="AP454" s="30"/>
      <c r="AQ454" s="410"/>
      <c r="AR454" s="410"/>
      <c r="AS454" s="30"/>
      <c r="AT454" s="410"/>
      <c r="AU454" s="410"/>
      <c r="AV454" s="30"/>
      <c r="AW454" s="410"/>
      <c r="AX454" s="410"/>
      <c r="AY454" s="30"/>
      <c r="AZ454" s="410"/>
      <c r="BA454" s="410"/>
      <c r="BB454" s="30"/>
      <c r="BC454" s="410"/>
      <c r="BD454" s="410"/>
      <c r="BE454" s="30"/>
      <c r="BF454" s="410"/>
      <c r="BG454" s="410"/>
      <c r="BH454" s="30"/>
      <c r="BI454" s="410"/>
      <c r="BJ454" s="410"/>
      <c r="BK454" s="30"/>
      <c r="BL454" s="31"/>
      <c r="BM454" s="31"/>
      <c r="BN454" s="31"/>
      <c r="BO454" s="31"/>
      <c r="BP454" s="31"/>
      <c r="BQ454" s="31"/>
      <c r="BR454" s="31"/>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57"/>
      <c r="DW454" s="57"/>
      <c r="DX454" s="57"/>
      <c r="DY454" s="57"/>
      <c r="DZ454" s="57"/>
      <c r="EA454" s="57"/>
      <c r="EB454" s="57"/>
      <c r="EC454" s="57"/>
      <c r="ED454" s="57"/>
      <c r="EE454" s="57"/>
      <c r="EF454" s="57"/>
      <c r="EG454" s="57"/>
      <c r="EH454" s="57"/>
      <c r="EI454" s="57"/>
      <c r="EJ454" s="57"/>
      <c r="EK454" s="57"/>
      <c r="EL454" s="57"/>
      <c r="EM454" s="57"/>
      <c r="EN454" s="57"/>
      <c r="EO454" s="57"/>
      <c r="EP454" s="57"/>
      <c r="EQ454" s="57"/>
      <c r="ER454" s="57"/>
      <c r="ES454" s="57"/>
      <c r="ET454" s="57"/>
      <c r="EU454" s="57"/>
      <c r="EV454" s="57"/>
      <c r="EW454" s="57"/>
      <c r="EX454" s="57"/>
      <c r="EY454" s="57"/>
      <c r="EZ454" s="57"/>
      <c r="FA454" s="57"/>
      <c r="FB454" s="57"/>
      <c r="FC454" s="57"/>
      <c r="FD454" s="57"/>
      <c r="FE454" s="57"/>
      <c r="FF454" s="57"/>
      <c r="FG454" s="57"/>
      <c r="FH454" s="57"/>
      <c r="FI454" s="57"/>
      <c r="FJ454" s="57"/>
      <c r="FK454" s="57"/>
      <c r="FL454" s="57"/>
      <c r="FM454" s="57"/>
      <c r="FN454" s="57"/>
      <c r="FO454" s="57"/>
      <c r="FP454" s="57"/>
      <c r="FQ454" s="57"/>
      <c r="FR454" s="57"/>
      <c r="FS454" s="57"/>
      <c r="FT454" s="57"/>
      <c r="FU454" s="57"/>
      <c r="FV454" s="57"/>
      <c r="FW454" s="57"/>
      <c r="FX454" s="57"/>
      <c r="FY454" s="57"/>
      <c r="FZ454" s="57"/>
      <c r="GA454" s="57"/>
      <c r="GB454" s="57"/>
      <c r="GC454" s="57"/>
      <c r="GD454" s="57"/>
      <c r="GE454" s="57"/>
      <c r="GF454" s="57"/>
      <c r="GG454" s="57"/>
      <c r="GH454" s="57"/>
      <c r="GI454" s="57"/>
      <c r="GJ454" s="57"/>
      <c r="GK454" s="57"/>
      <c r="GL454" s="57"/>
      <c r="GM454" s="57"/>
      <c r="GN454" s="57"/>
      <c r="GO454" s="57"/>
      <c r="GP454" s="57"/>
      <c r="GQ454" s="57"/>
      <c r="GR454" s="57"/>
      <c r="GS454" s="57"/>
      <c r="GT454" s="57"/>
      <c r="GU454" s="57"/>
      <c r="GV454" s="57"/>
      <c r="GW454" s="57"/>
      <c r="GX454" s="57"/>
      <c r="GY454" s="57"/>
      <c r="GZ454" s="57"/>
      <c r="HA454" s="57"/>
      <c r="HB454" s="57"/>
      <c r="HC454" s="57"/>
      <c r="HD454" s="57"/>
      <c r="HE454" s="57"/>
      <c r="HF454" s="57"/>
      <c r="HG454" s="57"/>
      <c r="HH454" s="57"/>
      <c r="HI454" s="57"/>
    </row>
    <row r="455" spans="1:217" s="431" customFormat="1" x14ac:dyDescent="0.2">
      <c r="A455" s="432"/>
      <c r="B455" s="426"/>
      <c r="C455" s="174"/>
      <c r="D455" s="410"/>
      <c r="E455" s="410"/>
      <c r="F455" s="30"/>
      <c r="G455" s="410"/>
      <c r="H455" s="410"/>
      <c r="I455" s="30"/>
      <c r="J455" s="410"/>
      <c r="K455" s="410"/>
      <c r="L455" s="30"/>
      <c r="M455" s="410"/>
      <c r="N455" s="410"/>
      <c r="O455" s="30"/>
      <c r="P455" s="410"/>
      <c r="Q455" s="410"/>
      <c r="R455" s="30"/>
      <c r="S455" s="410"/>
      <c r="T455" s="410"/>
      <c r="U455" s="30"/>
      <c r="V455" s="410"/>
      <c r="W455" s="410"/>
      <c r="X455" s="30"/>
      <c r="Y455" s="410"/>
      <c r="Z455" s="410"/>
      <c r="AA455" s="30"/>
      <c r="AB455" s="410"/>
      <c r="AC455" s="410"/>
      <c r="AD455" s="30"/>
      <c r="AE455" s="410"/>
      <c r="AF455" s="410"/>
      <c r="AG455" s="30"/>
      <c r="AH455" s="410"/>
      <c r="AI455" s="410"/>
      <c r="AJ455" s="30"/>
      <c r="AK455" s="410"/>
      <c r="AL455" s="410"/>
      <c r="AM455" s="30"/>
      <c r="AN455" s="410"/>
      <c r="AO455" s="410"/>
      <c r="AP455" s="30"/>
      <c r="AQ455" s="410"/>
      <c r="AR455" s="410"/>
      <c r="AS455" s="30"/>
      <c r="AT455" s="410"/>
      <c r="AU455" s="410"/>
      <c r="AV455" s="30"/>
      <c r="AW455" s="410"/>
      <c r="AX455" s="410"/>
      <c r="AY455" s="30"/>
      <c r="AZ455" s="410"/>
      <c r="BA455" s="410"/>
      <c r="BB455" s="30"/>
      <c r="BC455" s="410"/>
      <c r="BD455" s="410"/>
      <c r="BE455" s="30"/>
      <c r="BF455" s="410"/>
      <c r="BG455" s="410"/>
      <c r="BH455" s="30"/>
      <c r="BI455" s="410"/>
      <c r="BJ455" s="410"/>
      <c r="BK455" s="30"/>
      <c r="BL455" s="31"/>
      <c r="BM455" s="31"/>
      <c r="BN455" s="31"/>
      <c r="BO455" s="31"/>
      <c r="BP455" s="31"/>
      <c r="BQ455" s="31"/>
      <c r="BR455" s="31"/>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57"/>
      <c r="DW455" s="57"/>
      <c r="DX455" s="57"/>
      <c r="DY455" s="57"/>
      <c r="DZ455" s="57"/>
      <c r="EA455" s="57"/>
      <c r="EB455" s="57"/>
      <c r="EC455" s="57"/>
      <c r="ED455" s="57"/>
      <c r="EE455" s="57"/>
      <c r="EF455" s="57"/>
      <c r="EG455" s="57"/>
      <c r="EH455" s="57"/>
      <c r="EI455" s="57"/>
      <c r="EJ455" s="57"/>
      <c r="EK455" s="57"/>
      <c r="EL455" s="57"/>
      <c r="EM455" s="57"/>
      <c r="EN455" s="57"/>
      <c r="EO455" s="57"/>
      <c r="EP455" s="57"/>
      <c r="EQ455" s="57"/>
      <c r="ER455" s="57"/>
      <c r="ES455" s="57"/>
      <c r="ET455" s="57"/>
      <c r="EU455" s="57"/>
      <c r="EV455" s="57"/>
      <c r="EW455" s="57"/>
      <c r="EX455" s="57"/>
      <c r="EY455" s="57"/>
      <c r="EZ455" s="57"/>
      <c r="FA455" s="57"/>
      <c r="FB455" s="57"/>
      <c r="FC455" s="57"/>
      <c r="FD455" s="57"/>
      <c r="FE455" s="57"/>
      <c r="FF455" s="57"/>
      <c r="FG455" s="57"/>
      <c r="FH455" s="57"/>
      <c r="FI455" s="57"/>
      <c r="FJ455" s="57"/>
      <c r="FK455" s="57"/>
      <c r="FL455" s="57"/>
      <c r="FM455" s="57"/>
      <c r="FN455" s="57"/>
      <c r="FO455" s="57"/>
      <c r="FP455" s="57"/>
      <c r="FQ455" s="57"/>
      <c r="FR455" s="57"/>
      <c r="FS455" s="57"/>
      <c r="FT455" s="57"/>
      <c r="FU455" s="57"/>
      <c r="FV455" s="57"/>
      <c r="FW455" s="57"/>
      <c r="FX455" s="57"/>
      <c r="FY455" s="57"/>
      <c r="FZ455" s="57"/>
      <c r="GA455" s="57"/>
      <c r="GB455" s="57"/>
      <c r="GC455" s="57"/>
      <c r="GD455" s="57"/>
      <c r="GE455" s="57"/>
      <c r="GF455" s="57"/>
      <c r="GG455" s="57"/>
      <c r="GH455" s="57"/>
      <c r="GI455" s="57"/>
      <c r="GJ455" s="57"/>
      <c r="GK455" s="57"/>
      <c r="GL455" s="57"/>
      <c r="GM455" s="57"/>
      <c r="GN455" s="57"/>
      <c r="GO455" s="57"/>
      <c r="GP455" s="57"/>
      <c r="GQ455" s="57"/>
      <c r="GR455" s="57"/>
      <c r="GS455" s="57"/>
      <c r="GT455" s="57"/>
      <c r="GU455" s="57"/>
      <c r="GV455" s="57"/>
      <c r="GW455" s="57"/>
      <c r="GX455" s="57"/>
      <c r="GY455" s="57"/>
      <c r="GZ455" s="57"/>
      <c r="HA455" s="57"/>
      <c r="HB455" s="57"/>
      <c r="HC455" s="57"/>
      <c r="HD455" s="57"/>
      <c r="HE455" s="57"/>
      <c r="HF455" s="57"/>
      <c r="HG455" s="57"/>
      <c r="HH455" s="57"/>
      <c r="HI455" s="57"/>
    </row>
    <row r="456" spans="1:217" s="431" customFormat="1" x14ac:dyDescent="0.2">
      <c r="A456" s="432"/>
      <c r="B456" s="426"/>
      <c r="C456" s="174"/>
      <c r="D456" s="410"/>
      <c r="E456" s="410"/>
      <c r="F456" s="30"/>
      <c r="G456" s="410"/>
      <c r="H456" s="410"/>
      <c r="I456" s="30"/>
      <c r="J456" s="410"/>
      <c r="K456" s="410"/>
      <c r="L456" s="30"/>
      <c r="M456" s="410"/>
      <c r="N456" s="410"/>
      <c r="O456" s="30"/>
      <c r="P456" s="410"/>
      <c r="Q456" s="410"/>
      <c r="R456" s="30"/>
      <c r="S456" s="410"/>
      <c r="T456" s="410"/>
      <c r="U456" s="30"/>
      <c r="V456" s="410"/>
      <c r="W456" s="410"/>
      <c r="X456" s="30"/>
      <c r="Y456" s="410"/>
      <c r="Z456" s="410"/>
      <c r="AA456" s="30"/>
      <c r="AB456" s="410"/>
      <c r="AC456" s="410"/>
      <c r="AD456" s="30"/>
      <c r="AE456" s="410"/>
      <c r="AF456" s="410"/>
      <c r="AG456" s="30"/>
      <c r="AH456" s="410"/>
      <c r="AI456" s="410"/>
      <c r="AJ456" s="30"/>
      <c r="AK456" s="410"/>
      <c r="AL456" s="410"/>
      <c r="AM456" s="30"/>
      <c r="AN456" s="410"/>
      <c r="AO456" s="410"/>
      <c r="AP456" s="30"/>
      <c r="AQ456" s="410"/>
      <c r="AR456" s="410"/>
      <c r="AS456" s="30"/>
      <c r="AT456" s="410"/>
      <c r="AU456" s="410"/>
      <c r="AV456" s="30"/>
      <c r="AW456" s="410"/>
      <c r="AX456" s="410"/>
      <c r="AY456" s="30"/>
      <c r="AZ456" s="410"/>
      <c r="BA456" s="410"/>
      <c r="BB456" s="30"/>
      <c r="BC456" s="410"/>
      <c r="BD456" s="410"/>
      <c r="BE456" s="30"/>
      <c r="BF456" s="410"/>
      <c r="BG456" s="410"/>
      <c r="BH456" s="30"/>
      <c r="BI456" s="410"/>
      <c r="BJ456" s="410"/>
      <c r="BK456" s="30"/>
      <c r="BL456" s="31"/>
      <c r="BM456" s="31"/>
      <c r="BN456" s="31"/>
      <c r="BO456" s="31"/>
      <c r="BP456" s="31"/>
      <c r="BQ456" s="31"/>
      <c r="BR456" s="31"/>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57"/>
      <c r="DW456" s="57"/>
      <c r="DX456" s="57"/>
      <c r="DY456" s="57"/>
      <c r="DZ456" s="57"/>
      <c r="EA456" s="57"/>
      <c r="EB456" s="57"/>
      <c r="EC456" s="57"/>
      <c r="ED456" s="57"/>
      <c r="EE456" s="57"/>
      <c r="EF456" s="57"/>
      <c r="EG456" s="57"/>
      <c r="EH456" s="57"/>
      <c r="EI456" s="57"/>
      <c r="EJ456" s="57"/>
      <c r="EK456" s="57"/>
      <c r="EL456" s="57"/>
      <c r="EM456" s="57"/>
      <c r="EN456" s="57"/>
      <c r="EO456" s="57"/>
      <c r="EP456" s="57"/>
      <c r="EQ456" s="57"/>
      <c r="ER456" s="57"/>
      <c r="ES456" s="57"/>
      <c r="ET456" s="57"/>
      <c r="EU456" s="57"/>
      <c r="EV456" s="57"/>
      <c r="EW456" s="57"/>
      <c r="EX456" s="57"/>
      <c r="EY456" s="57"/>
      <c r="EZ456" s="57"/>
      <c r="FA456" s="57"/>
      <c r="FB456" s="57"/>
      <c r="FC456" s="57"/>
      <c r="FD456" s="57"/>
      <c r="FE456" s="57"/>
      <c r="FF456" s="57"/>
      <c r="FG456" s="57"/>
      <c r="FH456" s="57"/>
      <c r="FI456" s="57"/>
      <c r="FJ456" s="57"/>
      <c r="FK456" s="57"/>
      <c r="FL456" s="57"/>
      <c r="FM456" s="57"/>
      <c r="FN456" s="57"/>
      <c r="FO456" s="57"/>
      <c r="FP456" s="57"/>
      <c r="FQ456" s="57"/>
      <c r="FR456" s="57"/>
      <c r="FS456" s="57"/>
      <c r="FT456" s="57"/>
      <c r="FU456" s="57"/>
      <c r="FV456" s="57"/>
      <c r="FW456" s="57"/>
      <c r="FX456" s="57"/>
      <c r="FY456" s="57"/>
      <c r="FZ456" s="57"/>
      <c r="GA456" s="57"/>
      <c r="GB456" s="57"/>
      <c r="GC456" s="57"/>
      <c r="GD456" s="57"/>
      <c r="GE456" s="57"/>
      <c r="GF456" s="57"/>
      <c r="GG456" s="57"/>
      <c r="GH456" s="57"/>
      <c r="GI456" s="57"/>
      <c r="GJ456" s="57"/>
      <c r="GK456" s="57"/>
      <c r="GL456" s="57"/>
      <c r="GM456" s="57"/>
      <c r="GN456" s="57"/>
      <c r="GO456" s="57"/>
      <c r="GP456" s="57"/>
      <c r="GQ456" s="57"/>
      <c r="GR456" s="57"/>
      <c r="GS456" s="57"/>
      <c r="GT456" s="57"/>
      <c r="GU456" s="57"/>
      <c r="GV456" s="57"/>
      <c r="GW456" s="57"/>
      <c r="GX456" s="57"/>
      <c r="GY456" s="57"/>
      <c r="GZ456" s="57"/>
      <c r="HA456" s="57"/>
      <c r="HB456" s="57"/>
      <c r="HC456" s="57"/>
      <c r="HD456" s="57"/>
      <c r="HE456" s="57"/>
      <c r="HF456" s="57"/>
      <c r="HG456" s="57"/>
      <c r="HH456" s="57"/>
      <c r="HI456" s="57"/>
    </row>
    <row r="457" spans="1:217" s="431" customFormat="1" x14ac:dyDescent="0.2">
      <c r="A457" s="432"/>
      <c r="B457" s="426"/>
      <c r="C457" s="174"/>
      <c r="D457" s="410"/>
      <c r="E457" s="410"/>
      <c r="F457" s="30"/>
      <c r="G457" s="410"/>
      <c r="H457" s="410"/>
      <c r="I457" s="30"/>
      <c r="J457" s="410"/>
      <c r="K457" s="410"/>
      <c r="L457" s="30"/>
      <c r="M457" s="410"/>
      <c r="N457" s="410"/>
      <c r="O457" s="30"/>
      <c r="P457" s="410"/>
      <c r="Q457" s="410"/>
      <c r="R457" s="30"/>
      <c r="S457" s="410"/>
      <c r="T457" s="410"/>
      <c r="U457" s="30"/>
      <c r="V457" s="410"/>
      <c r="W457" s="410"/>
      <c r="X457" s="30"/>
      <c r="Y457" s="410"/>
      <c r="Z457" s="410"/>
      <c r="AA457" s="30"/>
      <c r="AB457" s="410"/>
      <c r="AC457" s="410"/>
      <c r="AD457" s="30"/>
      <c r="AE457" s="410"/>
      <c r="AF457" s="410"/>
      <c r="AG457" s="30"/>
      <c r="AH457" s="410"/>
      <c r="AI457" s="410"/>
      <c r="AJ457" s="30"/>
      <c r="AK457" s="410"/>
      <c r="AL457" s="410"/>
      <c r="AM457" s="30"/>
      <c r="AN457" s="410"/>
      <c r="AO457" s="410"/>
      <c r="AP457" s="30"/>
      <c r="AQ457" s="410"/>
      <c r="AR457" s="410"/>
      <c r="AS457" s="30"/>
      <c r="AT457" s="410"/>
      <c r="AU457" s="410"/>
      <c r="AV457" s="30"/>
      <c r="AW457" s="410"/>
      <c r="AX457" s="410"/>
      <c r="AY457" s="30"/>
      <c r="AZ457" s="410"/>
      <c r="BA457" s="410"/>
      <c r="BB457" s="30"/>
      <c r="BC457" s="410"/>
      <c r="BD457" s="410"/>
      <c r="BE457" s="30"/>
      <c r="BF457" s="410"/>
      <c r="BG457" s="410"/>
      <c r="BH457" s="30"/>
      <c r="BI457" s="410"/>
      <c r="BJ457" s="410"/>
      <c r="BK457" s="30"/>
      <c r="BL457" s="31"/>
      <c r="BM457" s="31"/>
      <c r="BN457" s="31"/>
      <c r="BO457" s="31"/>
      <c r="BP457" s="31"/>
      <c r="BQ457" s="31"/>
      <c r="BR457" s="31"/>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57"/>
      <c r="DW457" s="57"/>
      <c r="DX457" s="57"/>
      <c r="DY457" s="57"/>
      <c r="DZ457" s="57"/>
      <c r="EA457" s="57"/>
      <c r="EB457" s="57"/>
      <c r="EC457" s="57"/>
      <c r="ED457" s="57"/>
      <c r="EE457" s="57"/>
      <c r="EF457" s="57"/>
      <c r="EG457" s="57"/>
      <c r="EH457" s="57"/>
      <c r="EI457" s="57"/>
      <c r="EJ457" s="57"/>
      <c r="EK457" s="57"/>
      <c r="EL457" s="57"/>
      <c r="EM457" s="57"/>
      <c r="EN457" s="57"/>
      <c r="EO457" s="57"/>
      <c r="EP457" s="57"/>
      <c r="EQ457" s="57"/>
      <c r="ER457" s="57"/>
      <c r="ES457" s="57"/>
      <c r="ET457" s="57"/>
      <c r="EU457" s="57"/>
      <c r="EV457" s="57"/>
      <c r="EW457" s="57"/>
      <c r="EX457" s="57"/>
      <c r="EY457" s="57"/>
      <c r="EZ457" s="57"/>
      <c r="FA457" s="57"/>
      <c r="FB457" s="57"/>
      <c r="FC457" s="57"/>
      <c r="FD457" s="57"/>
      <c r="FE457" s="57"/>
      <c r="FF457" s="57"/>
      <c r="FG457" s="57"/>
      <c r="FH457" s="57"/>
      <c r="FI457" s="57"/>
      <c r="FJ457" s="57"/>
      <c r="FK457" s="57"/>
      <c r="FL457" s="57"/>
      <c r="FM457" s="57"/>
      <c r="FN457" s="57"/>
      <c r="FO457" s="57"/>
      <c r="FP457" s="57"/>
      <c r="FQ457" s="57"/>
      <c r="FR457" s="57"/>
      <c r="FS457" s="57"/>
      <c r="FT457" s="57"/>
      <c r="FU457" s="57"/>
      <c r="FV457" s="57"/>
      <c r="FW457" s="57"/>
      <c r="FX457" s="57"/>
      <c r="FY457" s="57"/>
      <c r="FZ457" s="57"/>
      <c r="GA457" s="57"/>
      <c r="GB457" s="57"/>
      <c r="GC457" s="57"/>
      <c r="GD457" s="57"/>
      <c r="GE457" s="57"/>
      <c r="GF457" s="57"/>
      <c r="GG457" s="57"/>
      <c r="GH457" s="57"/>
      <c r="GI457" s="57"/>
      <c r="GJ457" s="57"/>
      <c r="GK457" s="57"/>
      <c r="GL457" s="57"/>
      <c r="GM457" s="57"/>
      <c r="GN457" s="57"/>
      <c r="GO457" s="57"/>
      <c r="GP457" s="57"/>
      <c r="GQ457" s="57"/>
      <c r="GR457" s="57"/>
      <c r="GS457" s="57"/>
      <c r="GT457" s="57"/>
      <c r="GU457" s="57"/>
      <c r="GV457" s="57"/>
      <c r="GW457" s="57"/>
      <c r="GX457" s="57"/>
      <c r="GY457" s="57"/>
      <c r="GZ457" s="57"/>
      <c r="HA457" s="57"/>
      <c r="HB457" s="57"/>
      <c r="HC457" s="57"/>
      <c r="HD457" s="57"/>
      <c r="HE457" s="57"/>
      <c r="HF457" s="57"/>
      <c r="HG457" s="57"/>
      <c r="HH457" s="57"/>
      <c r="HI457" s="57"/>
    </row>
    <row r="458" spans="1:217" s="431" customFormat="1" x14ac:dyDescent="0.2">
      <c r="A458" s="432"/>
      <c r="B458" s="426"/>
      <c r="C458" s="174"/>
      <c r="D458" s="410"/>
      <c r="E458" s="410"/>
      <c r="F458" s="30"/>
      <c r="G458" s="410"/>
      <c r="H458" s="410"/>
      <c r="I458" s="30"/>
      <c r="J458" s="410"/>
      <c r="K458" s="410"/>
      <c r="L458" s="30"/>
      <c r="M458" s="410"/>
      <c r="N458" s="410"/>
      <c r="O458" s="30"/>
      <c r="P458" s="410"/>
      <c r="Q458" s="410"/>
      <c r="R458" s="30"/>
      <c r="S458" s="410"/>
      <c r="T458" s="410"/>
      <c r="U458" s="30"/>
      <c r="V458" s="410"/>
      <c r="W458" s="410"/>
      <c r="X458" s="30"/>
      <c r="Y458" s="410"/>
      <c r="Z458" s="410"/>
      <c r="AA458" s="30"/>
      <c r="AB458" s="410"/>
      <c r="AC458" s="410"/>
      <c r="AD458" s="30"/>
      <c r="AE458" s="410"/>
      <c r="AF458" s="410"/>
      <c r="AG458" s="30"/>
      <c r="AH458" s="410"/>
      <c r="AI458" s="410"/>
      <c r="AJ458" s="30"/>
      <c r="AK458" s="410"/>
      <c r="AL458" s="410"/>
      <c r="AM458" s="30"/>
      <c r="AN458" s="410"/>
      <c r="AO458" s="410"/>
      <c r="AP458" s="30"/>
      <c r="AQ458" s="410"/>
      <c r="AR458" s="410"/>
      <c r="AS458" s="30"/>
      <c r="AT458" s="410"/>
      <c r="AU458" s="410"/>
      <c r="AV458" s="30"/>
      <c r="AW458" s="410"/>
      <c r="AX458" s="410"/>
      <c r="AY458" s="30"/>
      <c r="AZ458" s="410"/>
      <c r="BA458" s="410"/>
      <c r="BB458" s="30"/>
      <c r="BC458" s="410"/>
      <c r="BD458" s="410"/>
      <c r="BE458" s="30"/>
      <c r="BF458" s="410"/>
      <c r="BG458" s="410"/>
      <c r="BH458" s="30"/>
      <c r="BI458" s="410"/>
      <c r="BJ458" s="410"/>
      <c r="BK458" s="30"/>
      <c r="BL458" s="31"/>
      <c r="BM458" s="31"/>
      <c r="BN458" s="31"/>
      <c r="BO458" s="31"/>
      <c r="BP458" s="31"/>
      <c r="BQ458" s="31"/>
      <c r="BR458" s="31"/>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57"/>
      <c r="DW458" s="57"/>
      <c r="DX458" s="57"/>
      <c r="DY458" s="57"/>
      <c r="DZ458" s="57"/>
      <c r="EA458" s="57"/>
      <c r="EB458" s="57"/>
      <c r="EC458" s="57"/>
      <c r="ED458" s="57"/>
      <c r="EE458" s="57"/>
      <c r="EF458" s="57"/>
      <c r="EG458" s="57"/>
      <c r="EH458" s="57"/>
      <c r="EI458" s="57"/>
      <c r="EJ458" s="57"/>
      <c r="EK458" s="57"/>
      <c r="EL458" s="57"/>
      <c r="EM458" s="57"/>
      <c r="EN458" s="57"/>
      <c r="EO458" s="57"/>
      <c r="EP458" s="57"/>
      <c r="EQ458" s="57"/>
      <c r="ER458" s="57"/>
      <c r="ES458" s="57"/>
      <c r="ET458" s="57"/>
      <c r="EU458" s="57"/>
      <c r="EV458" s="57"/>
      <c r="EW458" s="57"/>
      <c r="EX458" s="57"/>
      <c r="EY458" s="57"/>
      <c r="EZ458" s="57"/>
      <c r="FA458" s="57"/>
      <c r="FB458" s="57"/>
      <c r="FC458" s="57"/>
      <c r="FD458" s="57"/>
      <c r="FE458" s="57"/>
      <c r="FF458" s="57"/>
      <c r="FG458" s="57"/>
      <c r="FH458" s="57"/>
      <c r="FI458" s="57"/>
      <c r="FJ458" s="57"/>
      <c r="FK458" s="57"/>
      <c r="FL458" s="57"/>
      <c r="FM458" s="57"/>
      <c r="FN458" s="57"/>
      <c r="FO458" s="57"/>
      <c r="FP458" s="57"/>
      <c r="FQ458" s="57"/>
      <c r="FR458" s="57"/>
      <c r="FS458" s="57"/>
      <c r="FT458" s="57"/>
      <c r="FU458" s="57"/>
      <c r="FV458" s="57"/>
      <c r="FW458" s="57"/>
      <c r="FX458" s="57"/>
      <c r="FY458" s="57"/>
      <c r="FZ458" s="57"/>
      <c r="GA458" s="57"/>
      <c r="GB458" s="57"/>
      <c r="GC458" s="57"/>
      <c r="GD458" s="57"/>
      <c r="GE458" s="57"/>
      <c r="GF458" s="57"/>
      <c r="GG458" s="57"/>
      <c r="GH458" s="57"/>
      <c r="GI458" s="57"/>
      <c r="GJ458" s="57"/>
      <c r="GK458" s="57"/>
      <c r="GL458" s="57"/>
      <c r="GM458" s="57"/>
      <c r="GN458" s="57"/>
      <c r="GO458" s="57"/>
      <c r="GP458" s="57"/>
      <c r="GQ458" s="57"/>
      <c r="GR458" s="57"/>
      <c r="GS458" s="57"/>
      <c r="GT458" s="57"/>
      <c r="GU458" s="57"/>
      <c r="GV458" s="57"/>
      <c r="GW458" s="57"/>
      <c r="GX458" s="57"/>
      <c r="GY458" s="57"/>
      <c r="GZ458" s="57"/>
      <c r="HA458" s="57"/>
      <c r="HB458" s="57"/>
      <c r="HC458" s="57"/>
      <c r="HD458" s="57"/>
      <c r="HE458" s="57"/>
      <c r="HF458" s="57"/>
      <c r="HG458" s="57"/>
      <c r="HH458" s="57"/>
      <c r="HI458" s="57"/>
    </row>
    <row r="459" spans="1:217" s="431" customFormat="1" x14ac:dyDescent="0.2">
      <c r="A459" s="432"/>
      <c r="B459" s="426"/>
      <c r="C459" s="174"/>
      <c r="D459" s="410"/>
      <c r="E459" s="410"/>
      <c r="F459" s="30"/>
      <c r="G459" s="410"/>
      <c r="H459" s="410"/>
      <c r="I459" s="30"/>
      <c r="J459" s="410"/>
      <c r="K459" s="410"/>
      <c r="L459" s="30"/>
      <c r="M459" s="410"/>
      <c r="N459" s="410"/>
      <c r="O459" s="30"/>
      <c r="P459" s="410"/>
      <c r="Q459" s="410"/>
      <c r="R459" s="30"/>
      <c r="S459" s="410"/>
      <c r="T459" s="410"/>
      <c r="U459" s="30"/>
      <c r="V459" s="410"/>
      <c r="W459" s="410"/>
      <c r="X459" s="30"/>
      <c r="Y459" s="410"/>
      <c r="Z459" s="410"/>
      <c r="AA459" s="30"/>
      <c r="AB459" s="410"/>
      <c r="AC459" s="410"/>
      <c r="AD459" s="30"/>
      <c r="AE459" s="410"/>
      <c r="AF459" s="410"/>
      <c r="AG459" s="30"/>
      <c r="AH459" s="410"/>
      <c r="AI459" s="410"/>
      <c r="AJ459" s="30"/>
      <c r="AK459" s="410"/>
      <c r="AL459" s="410"/>
      <c r="AM459" s="30"/>
      <c r="AN459" s="410"/>
      <c r="AO459" s="410"/>
      <c r="AP459" s="30"/>
      <c r="AQ459" s="410"/>
      <c r="AR459" s="410"/>
      <c r="AS459" s="30"/>
      <c r="AT459" s="410"/>
      <c r="AU459" s="410"/>
      <c r="AV459" s="30"/>
      <c r="AW459" s="410"/>
      <c r="AX459" s="410"/>
      <c r="AY459" s="30"/>
      <c r="AZ459" s="410"/>
      <c r="BA459" s="410"/>
      <c r="BB459" s="30"/>
      <c r="BC459" s="410"/>
      <c r="BD459" s="410"/>
      <c r="BE459" s="30"/>
      <c r="BF459" s="410"/>
      <c r="BG459" s="410"/>
      <c r="BH459" s="30"/>
      <c r="BI459" s="410"/>
      <c r="BJ459" s="410"/>
      <c r="BK459" s="30"/>
      <c r="BL459" s="31"/>
      <c r="BM459" s="31"/>
      <c r="BN459" s="31"/>
      <c r="BO459" s="31"/>
      <c r="BP459" s="31"/>
      <c r="BQ459" s="31"/>
      <c r="BR459" s="31"/>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57"/>
      <c r="DW459" s="57"/>
      <c r="DX459" s="57"/>
      <c r="DY459" s="57"/>
      <c r="DZ459" s="57"/>
      <c r="EA459" s="57"/>
      <c r="EB459" s="57"/>
      <c r="EC459" s="57"/>
      <c r="ED459" s="57"/>
      <c r="EE459" s="57"/>
      <c r="EF459" s="57"/>
      <c r="EG459" s="57"/>
      <c r="EH459" s="57"/>
      <c r="EI459" s="57"/>
      <c r="EJ459" s="57"/>
      <c r="EK459" s="57"/>
      <c r="EL459" s="57"/>
      <c r="EM459" s="57"/>
      <c r="EN459" s="57"/>
      <c r="EO459" s="57"/>
      <c r="EP459" s="57"/>
      <c r="EQ459" s="57"/>
      <c r="ER459" s="57"/>
      <c r="ES459" s="57"/>
      <c r="ET459" s="57"/>
      <c r="EU459" s="57"/>
      <c r="EV459" s="57"/>
      <c r="EW459" s="57"/>
      <c r="EX459" s="57"/>
      <c r="EY459" s="57"/>
      <c r="EZ459" s="57"/>
      <c r="FA459" s="57"/>
      <c r="FB459" s="57"/>
      <c r="FC459" s="57"/>
      <c r="FD459" s="57"/>
      <c r="FE459" s="57"/>
      <c r="FF459" s="57"/>
      <c r="FG459" s="57"/>
      <c r="FH459" s="57"/>
      <c r="FI459" s="57"/>
      <c r="FJ459" s="57"/>
      <c r="FK459" s="57"/>
      <c r="FL459" s="57"/>
      <c r="FM459" s="57"/>
      <c r="FN459" s="57"/>
      <c r="FO459" s="57"/>
      <c r="FP459" s="57"/>
      <c r="FQ459" s="57"/>
      <c r="FR459" s="57"/>
      <c r="FS459" s="57"/>
      <c r="FT459" s="57"/>
      <c r="FU459" s="57"/>
      <c r="FV459" s="57"/>
      <c r="FW459" s="57"/>
      <c r="FX459" s="57"/>
      <c r="FY459" s="57"/>
      <c r="FZ459" s="57"/>
      <c r="GA459" s="57"/>
      <c r="GB459" s="57"/>
      <c r="GC459" s="57"/>
      <c r="GD459" s="57"/>
      <c r="GE459" s="57"/>
      <c r="GF459" s="57"/>
      <c r="GG459" s="57"/>
      <c r="GH459" s="57"/>
      <c r="GI459" s="57"/>
      <c r="GJ459" s="57"/>
      <c r="GK459" s="57"/>
      <c r="GL459" s="57"/>
      <c r="GM459" s="57"/>
      <c r="GN459" s="57"/>
      <c r="GO459" s="57"/>
      <c r="GP459" s="57"/>
      <c r="GQ459" s="57"/>
      <c r="GR459" s="57"/>
      <c r="GS459" s="57"/>
      <c r="GT459" s="57"/>
      <c r="GU459" s="57"/>
      <c r="GV459" s="57"/>
      <c r="GW459" s="57"/>
      <c r="GX459" s="57"/>
      <c r="GY459" s="57"/>
      <c r="GZ459" s="57"/>
      <c r="HA459" s="57"/>
      <c r="HB459" s="57"/>
      <c r="HC459" s="57"/>
      <c r="HD459" s="57"/>
      <c r="HE459" s="57"/>
      <c r="HF459" s="57"/>
      <c r="HG459" s="57"/>
      <c r="HH459" s="57"/>
      <c r="HI459" s="57"/>
    </row>
    <row r="460" spans="1:217" s="431" customFormat="1" x14ac:dyDescent="0.2">
      <c r="A460" s="432"/>
      <c r="B460" s="426"/>
      <c r="C460" s="174"/>
      <c r="D460" s="410"/>
      <c r="E460" s="410"/>
      <c r="F460" s="30"/>
      <c r="G460" s="410"/>
      <c r="H460" s="410"/>
      <c r="I460" s="30"/>
      <c r="J460" s="410"/>
      <c r="K460" s="410"/>
      <c r="L460" s="30"/>
      <c r="M460" s="410"/>
      <c r="N460" s="410"/>
      <c r="O460" s="30"/>
      <c r="P460" s="410"/>
      <c r="Q460" s="410"/>
      <c r="R460" s="30"/>
      <c r="S460" s="410"/>
      <c r="T460" s="410"/>
      <c r="U460" s="30"/>
      <c r="V460" s="410"/>
      <c r="W460" s="410"/>
      <c r="X460" s="30"/>
      <c r="Y460" s="410"/>
      <c r="Z460" s="410"/>
      <c r="AA460" s="30"/>
      <c r="AB460" s="410"/>
      <c r="AC460" s="410"/>
      <c r="AD460" s="30"/>
      <c r="AE460" s="410"/>
      <c r="AF460" s="410"/>
      <c r="AG460" s="30"/>
      <c r="AH460" s="410"/>
      <c r="AI460" s="410"/>
      <c r="AJ460" s="30"/>
      <c r="AK460" s="410"/>
      <c r="AL460" s="410"/>
      <c r="AM460" s="30"/>
      <c r="AN460" s="410"/>
      <c r="AO460" s="410"/>
      <c r="AP460" s="30"/>
      <c r="AQ460" s="410"/>
      <c r="AR460" s="410"/>
      <c r="AS460" s="30"/>
      <c r="AT460" s="410"/>
      <c r="AU460" s="410"/>
      <c r="AV460" s="30"/>
      <c r="AW460" s="410"/>
      <c r="AX460" s="410"/>
      <c r="AY460" s="30"/>
      <c r="AZ460" s="410"/>
      <c r="BA460" s="410"/>
      <c r="BB460" s="30"/>
      <c r="BC460" s="410"/>
      <c r="BD460" s="410"/>
      <c r="BE460" s="30"/>
      <c r="BF460" s="410"/>
      <c r="BG460" s="410"/>
      <c r="BH460" s="30"/>
      <c r="BI460" s="410"/>
      <c r="BJ460" s="410"/>
      <c r="BK460" s="30"/>
      <c r="BL460" s="31"/>
      <c r="BM460" s="31"/>
      <c r="BN460" s="31"/>
      <c r="BO460" s="31"/>
      <c r="BP460" s="31"/>
      <c r="BQ460" s="31"/>
      <c r="BR460" s="31"/>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57"/>
      <c r="DW460" s="57"/>
      <c r="DX460" s="57"/>
      <c r="DY460" s="57"/>
      <c r="DZ460" s="57"/>
      <c r="EA460" s="57"/>
      <c r="EB460" s="57"/>
      <c r="EC460" s="57"/>
      <c r="ED460" s="57"/>
      <c r="EE460" s="57"/>
      <c r="EF460" s="57"/>
      <c r="EG460" s="57"/>
      <c r="EH460" s="57"/>
      <c r="EI460" s="57"/>
      <c r="EJ460" s="57"/>
      <c r="EK460" s="57"/>
      <c r="EL460" s="57"/>
      <c r="EM460" s="57"/>
      <c r="EN460" s="57"/>
      <c r="EO460" s="57"/>
      <c r="EP460" s="57"/>
      <c r="EQ460" s="57"/>
      <c r="ER460" s="57"/>
      <c r="ES460" s="57"/>
      <c r="ET460" s="57"/>
      <c r="EU460" s="57"/>
      <c r="EV460" s="57"/>
      <c r="EW460" s="57"/>
      <c r="EX460" s="57"/>
      <c r="EY460" s="57"/>
      <c r="EZ460" s="57"/>
      <c r="FA460" s="57"/>
      <c r="FB460" s="57"/>
      <c r="FC460" s="57"/>
      <c r="FD460" s="57"/>
      <c r="FE460" s="57"/>
      <c r="FF460" s="57"/>
      <c r="FG460" s="57"/>
      <c r="FH460" s="57"/>
      <c r="FI460" s="57"/>
      <c r="FJ460" s="57"/>
      <c r="FK460" s="57"/>
      <c r="FL460" s="57"/>
      <c r="FM460" s="57"/>
      <c r="FN460" s="57"/>
      <c r="FO460" s="57"/>
      <c r="FP460" s="57"/>
      <c r="FQ460" s="57"/>
      <c r="FR460" s="57"/>
      <c r="FS460" s="57"/>
      <c r="FT460" s="57"/>
      <c r="FU460" s="57"/>
      <c r="FV460" s="57"/>
      <c r="FW460" s="57"/>
      <c r="FX460" s="57"/>
      <c r="FY460" s="57"/>
      <c r="FZ460" s="57"/>
      <c r="GA460" s="57"/>
      <c r="GB460" s="57"/>
      <c r="GC460" s="57"/>
      <c r="GD460" s="57"/>
      <c r="GE460" s="57"/>
      <c r="GF460" s="57"/>
      <c r="GG460" s="57"/>
      <c r="GH460" s="57"/>
      <c r="GI460" s="57"/>
      <c r="GJ460" s="57"/>
      <c r="GK460" s="57"/>
      <c r="GL460" s="57"/>
      <c r="GM460" s="57"/>
      <c r="GN460" s="57"/>
      <c r="GO460" s="57"/>
      <c r="GP460" s="57"/>
      <c r="GQ460" s="57"/>
      <c r="GR460" s="57"/>
      <c r="GS460" s="57"/>
      <c r="GT460" s="57"/>
      <c r="GU460" s="57"/>
      <c r="GV460" s="57"/>
      <c r="GW460" s="57"/>
      <c r="GX460" s="57"/>
      <c r="GY460" s="57"/>
      <c r="GZ460" s="57"/>
      <c r="HA460" s="57"/>
      <c r="HB460" s="57"/>
      <c r="HC460" s="57"/>
      <c r="HD460" s="57"/>
      <c r="HE460" s="57"/>
      <c r="HF460" s="57"/>
      <c r="HG460" s="57"/>
      <c r="HH460" s="57"/>
      <c r="HI460" s="57"/>
    </row>
    <row r="461" spans="1:217" s="431" customFormat="1" x14ac:dyDescent="0.2">
      <c r="A461" s="432"/>
      <c r="B461" s="426"/>
      <c r="C461" s="174"/>
      <c r="D461" s="410"/>
      <c r="E461" s="410"/>
      <c r="F461" s="30"/>
      <c r="G461" s="410"/>
      <c r="H461" s="410"/>
      <c r="I461" s="30"/>
      <c r="J461" s="410"/>
      <c r="K461" s="410"/>
      <c r="L461" s="30"/>
      <c r="M461" s="410"/>
      <c r="N461" s="410"/>
      <c r="O461" s="30"/>
      <c r="P461" s="410"/>
      <c r="Q461" s="410"/>
      <c r="R461" s="30"/>
      <c r="S461" s="410"/>
      <c r="T461" s="410"/>
      <c r="U461" s="30"/>
      <c r="V461" s="410"/>
      <c r="W461" s="410"/>
      <c r="X461" s="30"/>
      <c r="Y461" s="410"/>
      <c r="Z461" s="410"/>
      <c r="AA461" s="30"/>
      <c r="AB461" s="410"/>
      <c r="AC461" s="410"/>
      <c r="AD461" s="30"/>
      <c r="AE461" s="410"/>
      <c r="AF461" s="410"/>
      <c r="AG461" s="30"/>
      <c r="AH461" s="410"/>
      <c r="AI461" s="410"/>
      <c r="AJ461" s="30"/>
      <c r="AK461" s="410"/>
      <c r="AL461" s="410"/>
      <c r="AM461" s="30"/>
      <c r="AN461" s="410"/>
      <c r="AO461" s="410"/>
      <c r="AP461" s="30"/>
      <c r="AQ461" s="410"/>
      <c r="AR461" s="410"/>
      <c r="AS461" s="30"/>
      <c r="AT461" s="410"/>
      <c r="AU461" s="410"/>
      <c r="AV461" s="30"/>
      <c r="AW461" s="410"/>
      <c r="AX461" s="410"/>
      <c r="AY461" s="30"/>
      <c r="AZ461" s="410"/>
      <c r="BA461" s="410"/>
      <c r="BB461" s="30"/>
      <c r="BC461" s="410"/>
      <c r="BD461" s="410"/>
      <c r="BE461" s="30"/>
      <c r="BF461" s="410"/>
      <c r="BG461" s="410"/>
      <c r="BH461" s="30"/>
      <c r="BI461" s="410"/>
      <c r="BJ461" s="410"/>
      <c r="BK461" s="30"/>
      <c r="BL461" s="31"/>
      <c r="BM461" s="31"/>
      <c r="BN461" s="31"/>
      <c r="BO461" s="31"/>
      <c r="BP461" s="31"/>
      <c r="BQ461" s="31"/>
      <c r="BR461" s="31"/>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57"/>
      <c r="DW461" s="57"/>
      <c r="DX461" s="57"/>
      <c r="DY461" s="57"/>
      <c r="DZ461" s="57"/>
      <c r="EA461" s="57"/>
      <c r="EB461" s="57"/>
      <c r="EC461" s="57"/>
      <c r="ED461" s="57"/>
      <c r="EE461" s="57"/>
      <c r="EF461" s="57"/>
      <c r="EG461" s="57"/>
      <c r="EH461" s="57"/>
      <c r="EI461" s="57"/>
      <c r="EJ461" s="57"/>
      <c r="EK461" s="57"/>
      <c r="EL461" s="57"/>
      <c r="EM461" s="57"/>
      <c r="EN461" s="57"/>
      <c r="EO461" s="57"/>
      <c r="EP461" s="57"/>
      <c r="EQ461" s="57"/>
      <c r="ER461" s="57"/>
      <c r="ES461" s="57"/>
      <c r="ET461" s="57"/>
      <c r="EU461" s="57"/>
      <c r="EV461" s="57"/>
      <c r="EW461" s="57"/>
      <c r="EX461" s="57"/>
      <c r="EY461" s="57"/>
      <c r="EZ461" s="57"/>
      <c r="FA461" s="57"/>
      <c r="FB461" s="57"/>
      <c r="FC461" s="57"/>
      <c r="FD461" s="57"/>
      <c r="FE461" s="57"/>
      <c r="FF461" s="57"/>
      <c r="FG461" s="57"/>
      <c r="FH461" s="57"/>
      <c r="FI461" s="57"/>
      <c r="FJ461" s="57"/>
      <c r="FK461" s="57"/>
      <c r="FL461" s="57"/>
      <c r="FM461" s="57"/>
      <c r="FN461" s="57"/>
      <c r="FO461" s="57"/>
      <c r="FP461" s="57"/>
      <c r="FQ461" s="57"/>
      <c r="FR461" s="57"/>
      <c r="FS461" s="57"/>
      <c r="FT461" s="57"/>
      <c r="FU461" s="57"/>
      <c r="FV461" s="57"/>
      <c r="FW461" s="57"/>
      <c r="FX461" s="57"/>
      <c r="FY461" s="57"/>
      <c r="FZ461" s="57"/>
      <c r="GA461" s="57"/>
      <c r="GB461" s="57"/>
      <c r="GC461" s="57"/>
      <c r="GD461" s="57"/>
      <c r="GE461" s="57"/>
      <c r="GF461" s="57"/>
      <c r="GG461" s="57"/>
      <c r="GH461" s="57"/>
      <c r="GI461" s="57"/>
      <c r="GJ461" s="57"/>
      <c r="GK461" s="57"/>
      <c r="GL461" s="57"/>
      <c r="GM461" s="57"/>
      <c r="GN461" s="57"/>
      <c r="GO461" s="57"/>
      <c r="GP461" s="57"/>
      <c r="GQ461" s="57"/>
      <c r="GR461" s="57"/>
      <c r="GS461" s="57"/>
      <c r="GT461" s="57"/>
      <c r="GU461" s="57"/>
      <c r="GV461" s="57"/>
      <c r="GW461" s="57"/>
      <c r="GX461" s="57"/>
      <c r="GY461" s="57"/>
      <c r="GZ461" s="57"/>
      <c r="HA461" s="57"/>
      <c r="HB461" s="57"/>
      <c r="HC461" s="57"/>
      <c r="HD461" s="57"/>
      <c r="HE461" s="57"/>
      <c r="HF461" s="57"/>
      <c r="HG461" s="57"/>
      <c r="HH461" s="57"/>
      <c r="HI461" s="57"/>
    </row>
    <row r="462" spans="1:217" s="431" customFormat="1" x14ac:dyDescent="0.2">
      <c r="A462" s="432"/>
      <c r="B462" s="426"/>
      <c r="C462" s="174"/>
      <c r="D462" s="410"/>
      <c r="E462" s="410"/>
      <c r="F462" s="30"/>
      <c r="G462" s="410"/>
      <c r="H462" s="410"/>
      <c r="I462" s="30"/>
      <c r="J462" s="410"/>
      <c r="K462" s="410"/>
      <c r="L462" s="30"/>
      <c r="M462" s="410"/>
      <c r="N462" s="410"/>
      <c r="O462" s="30"/>
      <c r="P462" s="410"/>
      <c r="Q462" s="410"/>
      <c r="R462" s="30"/>
      <c r="S462" s="410"/>
      <c r="T462" s="410"/>
      <c r="U462" s="30"/>
      <c r="V462" s="410"/>
      <c r="W462" s="410"/>
      <c r="X462" s="30"/>
      <c r="Y462" s="410"/>
      <c r="Z462" s="410"/>
      <c r="AA462" s="30"/>
      <c r="AB462" s="410"/>
      <c r="AC462" s="410"/>
      <c r="AD462" s="30"/>
      <c r="AE462" s="410"/>
      <c r="AF462" s="410"/>
      <c r="AG462" s="30"/>
      <c r="AH462" s="410"/>
      <c r="AI462" s="410"/>
      <c r="AJ462" s="30"/>
      <c r="AK462" s="410"/>
      <c r="AL462" s="410"/>
      <c r="AM462" s="30"/>
      <c r="AN462" s="410"/>
      <c r="AO462" s="410"/>
      <c r="AP462" s="30"/>
      <c r="AQ462" s="410"/>
      <c r="AR462" s="410"/>
      <c r="AS462" s="30"/>
      <c r="AT462" s="410"/>
      <c r="AU462" s="410"/>
      <c r="AV462" s="30"/>
      <c r="AW462" s="410"/>
      <c r="AX462" s="410"/>
      <c r="AY462" s="30"/>
      <c r="AZ462" s="410"/>
      <c r="BA462" s="410"/>
      <c r="BB462" s="30"/>
      <c r="BC462" s="410"/>
      <c r="BD462" s="410"/>
      <c r="BE462" s="30"/>
      <c r="BF462" s="410"/>
      <c r="BG462" s="410"/>
      <c r="BH462" s="30"/>
      <c r="BI462" s="410"/>
      <c r="BJ462" s="410"/>
      <c r="BK462" s="30"/>
      <c r="BL462" s="31"/>
      <c r="BM462" s="31"/>
      <c r="BN462" s="31"/>
      <c r="BO462" s="31"/>
      <c r="BP462" s="31"/>
      <c r="BQ462" s="31"/>
      <c r="BR462" s="31"/>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57"/>
      <c r="DW462" s="57"/>
      <c r="DX462" s="57"/>
      <c r="DY462" s="57"/>
      <c r="DZ462" s="57"/>
      <c r="EA462" s="57"/>
      <c r="EB462" s="57"/>
      <c r="EC462" s="57"/>
      <c r="ED462" s="57"/>
      <c r="EE462" s="57"/>
      <c r="EF462" s="57"/>
      <c r="EG462" s="57"/>
      <c r="EH462" s="57"/>
      <c r="EI462" s="57"/>
      <c r="EJ462" s="57"/>
      <c r="EK462" s="57"/>
      <c r="EL462" s="57"/>
      <c r="EM462" s="57"/>
      <c r="EN462" s="57"/>
      <c r="EO462" s="57"/>
      <c r="EP462" s="57"/>
      <c r="EQ462" s="57"/>
      <c r="ER462" s="57"/>
      <c r="ES462" s="57"/>
      <c r="ET462" s="57"/>
      <c r="EU462" s="57"/>
      <c r="EV462" s="57"/>
      <c r="EW462" s="57"/>
      <c r="EX462" s="57"/>
      <c r="EY462" s="57"/>
      <c r="EZ462" s="57"/>
      <c r="FA462" s="57"/>
      <c r="FB462" s="57"/>
      <c r="FC462" s="57"/>
      <c r="FD462" s="57"/>
      <c r="FE462" s="57"/>
      <c r="FF462" s="57"/>
      <c r="FG462" s="57"/>
      <c r="FH462" s="57"/>
      <c r="FI462" s="57"/>
      <c r="FJ462" s="57"/>
      <c r="FK462" s="57"/>
      <c r="FL462" s="57"/>
      <c r="FM462" s="57"/>
      <c r="FN462" s="57"/>
      <c r="FO462" s="57"/>
      <c r="FP462" s="57"/>
      <c r="FQ462" s="57"/>
      <c r="FR462" s="57"/>
      <c r="FS462" s="57"/>
      <c r="FT462" s="57"/>
      <c r="FU462" s="57"/>
      <c r="FV462" s="57"/>
      <c r="FW462" s="57"/>
      <c r="FX462" s="57"/>
      <c r="FY462" s="57"/>
      <c r="FZ462" s="57"/>
      <c r="GA462" s="57"/>
      <c r="GB462" s="57"/>
      <c r="GC462" s="57"/>
      <c r="GD462" s="57"/>
      <c r="GE462" s="57"/>
      <c r="GF462" s="57"/>
      <c r="GG462" s="57"/>
      <c r="GH462" s="57"/>
      <c r="GI462" s="57"/>
      <c r="GJ462" s="57"/>
      <c r="GK462" s="57"/>
      <c r="GL462" s="57"/>
      <c r="GM462" s="57"/>
      <c r="GN462" s="57"/>
      <c r="GO462" s="57"/>
      <c r="GP462" s="57"/>
      <c r="GQ462" s="57"/>
      <c r="GR462" s="57"/>
      <c r="GS462" s="57"/>
      <c r="GT462" s="57"/>
      <c r="GU462" s="57"/>
      <c r="GV462" s="57"/>
      <c r="GW462" s="57"/>
      <c r="GX462" s="57"/>
      <c r="GY462" s="57"/>
      <c r="GZ462" s="57"/>
      <c r="HA462" s="57"/>
      <c r="HB462" s="57"/>
      <c r="HC462" s="57"/>
      <c r="HD462" s="57"/>
      <c r="HE462" s="57"/>
      <c r="HF462" s="57"/>
      <c r="HG462" s="57"/>
      <c r="HH462" s="57"/>
      <c r="HI462" s="57"/>
    </row>
    <row r="463" spans="1:217" s="431" customFormat="1" x14ac:dyDescent="0.2">
      <c r="A463" s="432"/>
      <c r="B463" s="426"/>
      <c r="C463" s="174"/>
      <c r="D463" s="410"/>
      <c r="E463" s="410"/>
      <c r="F463" s="30"/>
      <c r="G463" s="410"/>
      <c r="H463" s="410"/>
      <c r="I463" s="30"/>
      <c r="J463" s="410"/>
      <c r="K463" s="410"/>
      <c r="L463" s="30"/>
      <c r="M463" s="410"/>
      <c r="N463" s="410"/>
      <c r="O463" s="30"/>
      <c r="P463" s="410"/>
      <c r="Q463" s="410"/>
      <c r="R463" s="30"/>
      <c r="S463" s="410"/>
      <c r="T463" s="410"/>
      <c r="U463" s="30"/>
      <c r="V463" s="410"/>
      <c r="W463" s="410"/>
      <c r="X463" s="30"/>
      <c r="Y463" s="410"/>
      <c r="Z463" s="410"/>
      <c r="AA463" s="30"/>
      <c r="AB463" s="410"/>
      <c r="AC463" s="410"/>
      <c r="AD463" s="30"/>
      <c r="AE463" s="410"/>
      <c r="AF463" s="410"/>
      <c r="AG463" s="30"/>
      <c r="AH463" s="410"/>
      <c r="AI463" s="410"/>
      <c r="AJ463" s="30"/>
      <c r="AK463" s="410"/>
      <c r="AL463" s="410"/>
      <c r="AM463" s="30"/>
      <c r="AN463" s="410"/>
      <c r="AO463" s="410"/>
      <c r="AP463" s="30"/>
      <c r="AQ463" s="410"/>
      <c r="AR463" s="410"/>
      <c r="AS463" s="30"/>
      <c r="AT463" s="410"/>
      <c r="AU463" s="410"/>
      <c r="AV463" s="30"/>
      <c r="AW463" s="410"/>
      <c r="AX463" s="410"/>
      <c r="AY463" s="30"/>
      <c r="AZ463" s="410"/>
      <c r="BA463" s="410"/>
      <c r="BB463" s="30"/>
      <c r="BC463" s="410"/>
      <c r="BD463" s="410"/>
      <c r="BE463" s="30"/>
      <c r="BF463" s="410"/>
      <c r="BG463" s="410"/>
      <c r="BH463" s="30"/>
      <c r="BI463" s="410"/>
      <c r="BJ463" s="410"/>
      <c r="BK463" s="30"/>
      <c r="BL463" s="31"/>
      <c r="BM463" s="31"/>
      <c r="BN463" s="31"/>
      <c r="BO463" s="31"/>
      <c r="BP463" s="31"/>
      <c r="BQ463" s="31"/>
      <c r="BR463" s="31"/>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57"/>
      <c r="DW463" s="57"/>
      <c r="DX463" s="57"/>
      <c r="DY463" s="57"/>
      <c r="DZ463" s="57"/>
      <c r="EA463" s="57"/>
      <c r="EB463" s="57"/>
      <c r="EC463" s="57"/>
      <c r="ED463" s="57"/>
      <c r="EE463" s="57"/>
      <c r="EF463" s="57"/>
      <c r="EG463" s="57"/>
      <c r="EH463" s="57"/>
      <c r="EI463" s="57"/>
      <c r="EJ463" s="57"/>
      <c r="EK463" s="57"/>
      <c r="EL463" s="57"/>
      <c r="EM463" s="57"/>
      <c r="EN463" s="57"/>
      <c r="EO463" s="57"/>
      <c r="EP463" s="57"/>
      <c r="EQ463" s="57"/>
      <c r="ER463" s="57"/>
      <c r="ES463" s="57"/>
      <c r="ET463" s="57"/>
      <c r="EU463" s="57"/>
      <c r="EV463" s="57"/>
      <c r="EW463" s="57"/>
      <c r="EX463" s="57"/>
      <c r="EY463" s="57"/>
      <c r="EZ463" s="57"/>
      <c r="FA463" s="57"/>
      <c r="FB463" s="57"/>
      <c r="FC463" s="57"/>
      <c r="FD463" s="57"/>
      <c r="FE463" s="57"/>
      <c r="FF463" s="57"/>
      <c r="FG463" s="57"/>
      <c r="FH463" s="57"/>
      <c r="FI463" s="57"/>
      <c r="FJ463" s="57"/>
      <c r="FK463" s="57"/>
      <c r="FL463" s="57"/>
      <c r="FM463" s="57"/>
      <c r="FN463" s="57"/>
      <c r="FO463" s="57"/>
      <c r="FP463" s="57"/>
      <c r="FQ463" s="57"/>
      <c r="FR463" s="57"/>
      <c r="FS463" s="57"/>
      <c r="FT463" s="57"/>
      <c r="FU463" s="57"/>
      <c r="FV463" s="57"/>
      <c r="FW463" s="57"/>
      <c r="FX463" s="57"/>
      <c r="FY463" s="57"/>
      <c r="FZ463" s="57"/>
      <c r="GA463" s="57"/>
      <c r="GB463" s="57"/>
      <c r="GC463" s="57"/>
      <c r="GD463" s="57"/>
      <c r="GE463" s="57"/>
      <c r="GF463" s="57"/>
      <c r="GG463" s="57"/>
      <c r="GH463" s="57"/>
      <c r="GI463" s="57"/>
      <c r="GJ463" s="57"/>
      <c r="GK463" s="57"/>
      <c r="GL463" s="57"/>
      <c r="GM463" s="57"/>
      <c r="GN463" s="57"/>
      <c r="GO463" s="57"/>
      <c r="GP463" s="57"/>
      <c r="GQ463" s="57"/>
      <c r="GR463" s="57"/>
      <c r="GS463" s="57"/>
      <c r="GT463" s="57"/>
      <c r="GU463" s="57"/>
      <c r="GV463" s="57"/>
      <c r="GW463" s="57"/>
      <c r="GX463" s="57"/>
      <c r="GY463" s="57"/>
      <c r="GZ463" s="57"/>
      <c r="HA463" s="57"/>
      <c r="HB463" s="57"/>
      <c r="HC463" s="57"/>
      <c r="HD463" s="57"/>
      <c r="HE463" s="57"/>
      <c r="HF463" s="57"/>
      <c r="HG463" s="57"/>
      <c r="HH463" s="57"/>
      <c r="HI463" s="57"/>
    </row>
    <row r="464" spans="1:217" s="431" customFormat="1" x14ac:dyDescent="0.2">
      <c r="A464" s="432"/>
      <c r="B464" s="426"/>
      <c r="C464" s="174"/>
      <c r="D464" s="410"/>
      <c r="E464" s="410"/>
      <c r="F464" s="30"/>
      <c r="G464" s="410"/>
      <c r="H464" s="410"/>
      <c r="I464" s="30"/>
      <c r="J464" s="410"/>
      <c r="K464" s="410"/>
      <c r="L464" s="30"/>
      <c r="M464" s="410"/>
      <c r="N464" s="410"/>
      <c r="O464" s="30"/>
      <c r="P464" s="410"/>
      <c r="Q464" s="410"/>
      <c r="R464" s="30"/>
      <c r="S464" s="410"/>
      <c r="T464" s="410"/>
      <c r="U464" s="30"/>
      <c r="V464" s="410"/>
      <c r="W464" s="410"/>
      <c r="X464" s="30"/>
      <c r="Y464" s="410"/>
      <c r="Z464" s="410"/>
      <c r="AA464" s="30"/>
      <c r="AB464" s="410"/>
      <c r="AC464" s="410"/>
      <c r="AD464" s="30"/>
      <c r="AE464" s="410"/>
      <c r="AF464" s="410"/>
      <c r="AG464" s="30"/>
      <c r="AH464" s="410"/>
      <c r="AI464" s="410"/>
      <c r="AJ464" s="30"/>
      <c r="AK464" s="410"/>
      <c r="AL464" s="410"/>
      <c r="AM464" s="30"/>
      <c r="AN464" s="410"/>
      <c r="AO464" s="410"/>
      <c r="AP464" s="30"/>
      <c r="AQ464" s="410"/>
      <c r="AR464" s="410"/>
      <c r="AS464" s="30"/>
      <c r="AT464" s="410"/>
      <c r="AU464" s="410"/>
      <c r="AV464" s="30"/>
      <c r="AW464" s="410"/>
      <c r="AX464" s="410"/>
      <c r="AY464" s="30"/>
      <c r="AZ464" s="410"/>
      <c r="BA464" s="410"/>
      <c r="BB464" s="30"/>
      <c r="BC464" s="410"/>
      <c r="BD464" s="410"/>
      <c r="BE464" s="30"/>
      <c r="BF464" s="410"/>
      <c r="BG464" s="410"/>
      <c r="BH464" s="30"/>
      <c r="BI464" s="410"/>
      <c r="BJ464" s="410"/>
      <c r="BK464" s="30"/>
      <c r="BL464" s="31"/>
      <c r="BM464" s="31"/>
      <c r="BN464" s="31"/>
      <c r="BO464" s="31"/>
      <c r="BP464" s="31"/>
      <c r="BQ464" s="31"/>
      <c r="BR464" s="31"/>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57"/>
      <c r="DW464" s="57"/>
      <c r="DX464" s="57"/>
      <c r="DY464" s="57"/>
      <c r="DZ464" s="57"/>
      <c r="EA464" s="57"/>
      <c r="EB464" s="57"/>
      <c r="EC464" s="57"/>
      <c r="ED464" s="57"/>
      <c r="EE464" s="57"/>
      <c r="EF464" s="57"/>
      <c r="EG464" s="57"/>
      <c r="EH464" s="57"/>
      <c r="EI464" s="57"/>
      <c r="EJ464" s="57"/>
      <c r="EK464" s="57"/>
      <c r="EL464" s="57"/>
      <c r="EM464" s="57"/>
      <c r="EN464" s="57"/>
      <c r="EO464" s="57"/>
      <c r="EP464" s="57"/>
      <c r="EQ464" s="57"/>
      <c r="ER464" s="57"/>
      <c r="ES464" s="57"/>
      <c r="ET464" s="57"/>
      <c r="EU464" s="57"/>
      <c r="EV464" s="57"/>
      <c r="EW464" s="57"/>
      <c r="EX464" s="57"/>
      <c r="EY464" s="57"/>
      <c r="EZ464" s="57"/>
      <c r="FA464" s="57"/>
      <c r="FB464" s="57"/>
      <c r="FC464" s="57"/>
      <c r="FD464" s="57"/>
      <c r="FE464" s="57"/>
      <c r="FF464" s="57"/>
      <c r="FG464" s="57"/>
      <c r="FH464" s="57"/>
      <c r="FI464" s="57"/>
      <c r="FJ464" s="57"/>
      <c r="FK464" s="57"/>
      <c r="FL464" s="57"/>
      <c r="FM464" s="57"/>
      <c r="FN464" s="57"/>
      <c r="FO464" s="57"/>
      <c r="FP464" s="57"/>
      <c r="FQ464" s="57"/>
      <c r="FR464" s="57"/>
      <c r="FS464" s="57"/>
      <c r="FT464" s="57"/>
      <c r="FU464" s="57"/>
      <c r="FV464" s="57"/>
      <c r="FW464" s="57"/>
      <c r="FX464" s="57"/>
      <c r="FY464" s="57"/>
      <c r="FZ464" s="57"/>
      <c r="GA464" s="57"/>
      <c r="GB464" s="57"/>
      <c r="GC464" s="57"/>
      <c r="GD464" s="57"/>
      <c r="GE464" s="57"/>
      <c r="GF464" s="57"/>
      <c r="GG464" s="57"/>
      <c r="GH464" s="57"/>
      <c r="GI464" s="57"/>
      <c r="GJ464" s="57"/>
      <c r="GK464" s="57"/>
      <c r="GL464" s="57"/>
      <c r="GM464" s="57"/>
      <c r="GN464" s="57"/>
      <c r="GO464" s="57"/>
      <c r="GP464" s="57"/>
      <c r="GQ464" s="57"/>
      <c r="GR464" s="57"/>
      <c r="GS464" s="57"/>
      <c r="GT464" s="57"/>
      <c r="GU464" s="57"/>
      <c r="GV464" s="57"/>
      <c r="GW464" s="57"/>
      <c r="GX464" s="57"/>
      <c r="GY464" s="57"/>
      <c r="GZ464" s="57"/>
      <c r="HA464" s="57"/>
      <c r="HB464" s="57"/>
      <c r="HC464" s="57"/>
      <c r="HD464" s="57"/>
      <c r="HE464" s="57"/>
      <c r="HF464" s="57"/>
      <c r="HG464" s="57"/>
      <c r="HH464" s="57"/>
      <c r="HI464" s="57"/>
    </row>
    <row r="465" spans="1:217" s="431" customFormat="1" x14ac:dyDescent="0.2">
      <c r="A465" s="432"/>
      <c r="B465" s="426"/>
      <c r="C465" s="174"/>
      <c r="D465" s="410"/>
      <c r="E465" s="410"/>
      <c r="F465" s="30"/>
      <c r="G465" s="410"/>
      <c r="H465" s="410"/>
      <c r="I465" s="30"/>
      <c r="J465" s="410"/>
      <c r="K465" s="410"/>
      <c r="L465" s="30"/>
      <c r="M465" s="410"/>
      <c r="N465" s="410"/>
      <c r="O465" s="30"/>
      <c r="P465" s="410"/>
      <c r="Q465" s="410"/>
      <c r="R465" s="30"/>
      <c r="S465" s="410"/>
      <c r="T465" s="410"/>
      <c r="U465" s="30"/>
      <c r="V465" s="410"/>
      <c r="W465" s="410"/>
      <c r="X465" s="30"/>
      <c r="Y465" s="410"/>
      <c r="Z465" s="410"/>
      <c r="AA465" s="30"/>
      <c r="AB465" s="410"/>
      <c r="AC465" s="410"/>
      <c r="AD465" s="30"/>
      <c r="AE465" s="410"/>
      <c r="AF465" s="410"/>
      <c r="AG465" s="30"/>
      <c r="AH465" s="410"/>
      <c r="AI465" s="410"/>
      <c r="AJ465" s="30"/>
      <c r="AK465" s="410"/>
      <c r="AL465" s="410"/>
      <c r="AM465" s="30"/>
      <c r="AN465" s="410"/>
      <c r="AO465" s="410"/>
      <c r="AP465" s="30"/>
      <c r="AQ465" s="410"/>
      <c r="AR465" s="410"/>
      <c r="AS465" s="30"/>
      <c r="AT465" s="410"/>
      <c r="AU465" s="410"/>
      <c r="AV465" s="30"/>
      <c r="AW465" s="410"/>
      <c r="AX465" s="410"/>
      <c r="AY465" s="30"/>
      <c r="AZ465" s="410"/>
      <c r="BA465" s="410"/>
      <c r="BB465" s="30"/>
      <c r="BC465" s="410"/>
      <c r="BD465" s="410"/>
      <c r="BE465" s="30"/>
      <c r="BF465" s="410"/>
      <c r="BG465" s="410"/>
      <c r="BH465" s="30"/>
      <c r="BI465" s="410"/>
      <c r="BJ465" s="410"/>
      <c r="BK465" s="30"/>
      <c r="BL465" s="31"/>
      <c r="BM465" s="31"/>
      <c r="BN465" s="31"/>
      <c r="BO465" s="31"/>
      <c r="BP465" s="31"/>
      <c r="BQ465" s="31"/>
      <c r="BR465" s="31"/>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57"/>
      <c r="DW465" s="57"/>
      <c r="DX465" s="57"/>
      <c r="DY465" s="57"/>
      <c r="DZ465" s="57"/>
      <c r="EA465" s="57"/>
      <c r="EB465" s="57"/>
      <c r="EC465" s="57"/>
      <c r="ED465" s="57"/>
      <c r="EE465" s="57"/>
      <c r="EF465" s="57"/>
      <c r="EG465" s="57"/>
      <c r="EH465" s="57"/>
      <c r="EI465" s="57"/>
      <c r="EJ465" s="57"/>
      <c r="EK465" s="57"/>
      <c r="EL465" s="57"/>
      <c r="EM465" s="57"/>
      <c r="EN465" s="57"/>
      <c r="EO465" s="57"/>
      <c r="EP465" s="57"/>
      <c r="EQ465" s="57"/>
      <c r="ER465" s="57"/>
      <c r="ES465" s="57"/>
      <c r="ET465" s="57"/>
      <c r="EU465" s="57"/>
      <c r="EV465" s="57"/>
      <c r="EW465" s="57"/>
      <c r="EX465" s="57"/>
      <c r="EY465" s="57"/>
      <c r="EZ465" s="57"/>
      <c r="FA465" s="57"/>
      <c r="FB465" s="57"/>
      <c r="FC465" s="57"/>
      <c r="FD465" s="57"/>
      <c r="FE465" s="57"/>
      <c r="FF465" s="57"/>
      <c r="FG465" s="57"/>
      <c r="FH465" s="57"/>
      <c r="FI465" s="57"/>
      <c r="FJ465" s="57"/>
      <c r="FK465" s="57"/>
      <c r="FL465" s="57"/>
      <c r="FM465" s="57"/>
      <c r="FN465" s="57"/>
      <c r="FO465" s="57"/>
      <c r="FP465" s="57"/>
      <c r="FQ465" s="57"/>
      <c r="FR465" s="57"/>
      <c r="FS465" s="57"/>
      <c r="FT465" s="57"/>
      <c r="FU465" s="57"/>
      <c r="FV465" s="57"/>
      <c r="FW465" s="57"/>
      <c r="FX465" s="57"/>
      <c r="FY465" s="57"/>
      <c r="FZ465" s="57"/>
      <c r="GA465" s="57"/>
      <c r="GB465" s="57"/>
      <c r="GC465" s="57"/>
      <c r="GD465" s="57"/>
      <c r="GE465" s="57"/>
      <c r="GF465" s="57"/>
      <c r="GG465" s="57"/>
      <c r="GH465" s="57"/>
      <c r="GI465" s="57"/>
      <c r="GJ465" s="57"/>
      <c r="GK465" s="57"/>
      <c r="GL465" s="57"/>
      <c r="GM465" s="57"/>
      <c r="GN465" s="57"/>
      <c r="GO465" s="57"/>
      <c r="GP465" s="57"/>
      <c r="GQ465" s="57"/>
      <c r="GR465" s="57"/>
      <c r="GS465" s="57"/>
      <c r="GT465" s="57"/>
      <c r="GU465" s="57"/>
      <c r="GV465" s="57"/>
      <c r="GW465" s="57"/>
      <c r="GX465" s="57"/>
      <c r="GY465" s="57"/>
      <c r="GZ465" s="57"/>
      <c r="HA465" s="57"/>
      <c r="HB465" s="57"/>
      <c r="HC465" s="57"/>
      <c r="HD465" s="57"/>
      <c r="HE465" s="57"/>
      <c r="HF465" s="57"/>
      <c r="HG465" s="57"/>
      <c r="HH465" s="57"/>
      <c r="HI465" s="57"/>
    </row>
    <row r="466" spans="1:217" s="431" customFormat="1" x14ac:dyDescent="0.2">
      <c r="A466" s="432"/>
      <c r="B466" s="426"/>
      <c r="C466" s="174"/>
      <c r="D466" s="410"/>
      <c r="E466" s="410"/>
      <c r="F466" s="30"/>
      <c r="G466" s="410"/>
      <c r="H466" s="410"/>
      <c r="I466" s="30"/>
      <c r="J466" s="410"/>
      <c r="K466" s="410"/>
      <c r="L466" s="30"/>
      <c r="M466" s="410"/>
      <c r="N466" s="410"/>
      <c r="O466" s="30"/>
      <c r="P466" s="410"/>
      <c r="Q466" s="410"/>
      <c r="R466" s="30"/>
      <c r="S466" s="410"/>
      <c r="T466" s="410"/>
      <c r="U466" s="30"/>
      <c r="V466" s="410"/>
      <c r="W466" s="410"/>
      <c r="X466" s="30"/>
      <c r="Y466" s="410"/>
      <c r="Z466" s="410"/>
      <c r="AA466" s="30"/>
      <c r="AB466" s="410"/>
      <c r="AC466" s="410"/>
      <c r="AD466" s="30"/>
      <c r="AE466" s="410"/>
      <c r="AF466" s="410"/>
      <c r="AG466" s="30"/>
      <c r="AH466" s="410"/>
      <c r="AI466" s="410"/>
      <c r="AJ466" s="30"/>
      <c r="AK466" s="410"/>
      <c r="AL466" s="410"/>
      <c r="AM466" s="30"/>
      <c r="AN466" s="410"/>
      <c r="AO466" s="410"/>
      <c r="AP466" s="30"/>
      <c r="AQ466" s="410"/>
      <c r="AR466" s="410"/>
      <c r="AS466" s="30"/>
      <c r="AT466" s="410"/>
      <c r="AU466" s="410"/>
      <c r="AV466" s="30"/>
      <c r="AW466" s="410"/>
      <c r="AX466" s="410"/>
      <c r="AY466" s="30"/>
      <c r="AZ466" s="410"/>
      <c r="BA466" s="410"/>
      <c r="BB466" s="30"/>
      <c r="BC466" s="410"/>
      <c r="BD466" s="410"/>
      <c r="BE466" s="30"/>
      <c r="BF466" s="410"/>
      <c r="BG466" s="410"/>
      <c r="BH466" s="30"/>
      <c r="BI466" s="410"/>
      <c r="BJ466" s="410"/>
      <c r="BK466" s="30"/>
      <c r="BL466" s="31"/>
      <c r="BM466" s="31"/>
      <c r="BN466" s="31"/>
      <c r="BO466" s="31"/>
      <c r="BP466" s="31"/>
      <c r="BQ466" s="31"/>
      <c r="BR466" s="31"/>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57"/>
      <c r="DW466" s="57"/>
      <c r="DX466" s="57"/>
      <c r="DY466" s="57"/>
      <c r="DZ466" s="57"/>
      <c r="EA466" s="57"/>
      <c r="EB466" s="57"/>
      <c r="EC466" s="57"/>
      <c r="ED466" s="57"/>
      <c r="EE466" s="57"/>
      <c r="EF466" s="57"/>
      <c r="EG466" s="57"/>
      <c r="EH466" s="57"/>
      <c r="EI466" s="57"/>
      <c r="EJ466" s="57"/>
      <c r="EK466" s="57"/>
      <c r="EL466" s="57"/>
      <c r="EM466" s="57"/>
      <c r="EN466" s="57"/>
      <c r="EO466" s="57"/>
      <c r="EP466" s="57"/>
      <c r="EQ466" s="57"/>
      <c r="ER466" s="57"/>
      <c r="ES466" s="57"/>
      <c r="ET466" s="57"/>
      <c r="EU466" s="57"/>
      <c r="EV466" s="57"/>
      <c r="EW466" s="57"/>
      <c r="EX466" s="57"/>
      <c r="EY466" s="57"/>
      <c r="EZ466" s="57"/>
      <c r="FA466" s="57"/>
      <c r="FB466" s="57"/>
      <c r="FC466" s="57"/>
      <c r="FD466" s="57"/>
      <c r="FE466" s="57"/>
      <c r="FF466" s="57"/>
      <c r="FG466" s="57"/>
      <c r="FH466" s="57"/>
      <c r="FI466" s="57"/>
      <c r="FJ466" s="57"/>
      <c r="FK466" s="57"/>
      <c r="FL466" s="57"/>
      <c r="FM466" s="57"/>
      <c r="FN466" s="57"/>
      <c r="FO466" s="57"/>
      <c r="FP466" s="57"/>
      <c r="FQ466" s="57"/>
      <c r="FR466" s="57"/>
      <c r="FS466" s="57"/>
      <c r="FT466" s="57"/>
      <c r="FU466" s="57"/>
      <c r="FV466" s="57"/>
      <c r="FW466" s="57"/>
      <c r="FX466" s="57"/>
      <c r="FY466" s="57"/>
      <c r="FZ466" s="57"/>
      <c r="GA466" s="57"/>
      <c r="GB466" s="57"/>
      <c r="GC466" s="57"/>
      <c r="GD466" s="57"/>
      <c r="GE466" s="57"/>
      <c r="GF466" s="57"/>
      <c r="GG466" s="57"/>
      <c r="GH466" s="57"/>
      <c r="GI466" s="57"/>
      <c r="GJ466" s="57"/>
      <c r="GK466" s="57"/>
      <c r="GL466" s="57"/>
      <c r="GM466" s="57"/>
      <c r="GN466" s="57"/>
      <c r="GO466" s="57"/>
      <c r="GP466" s="57"/>
      <c r="GQ466" s="57"/>
      <c r="GR466" s="57"/>
      <c r="GS466" s="57"/>
      <c r="GT466" s="57"/>
      <c r="GU466" s="57"/>
      <c r="GV466" s="57"/>
      <c r="GW466" s="57"/>
      <c r="GX466" s="57"/>
      <c r="GY466" s="57"/>
      <c r="GZ466" s="57"/>
      <c r="HA466" s="57"/>
      <c r="HB466" s="57"/>
      <c r="HC466" s="57"/>
      <c r="HD466" s="57"/>
      <c r="HE466" s="57"/>
      <c r="HF466" s="57"/>
      <c r="HG466" s="57"/>
      <c r="HH466" s="57"/>
      <c r="HI466" s="57"/>
    </row>
    <row r="467" spans="1:217" s="431" customFormat="1" x14ac:dyDescent="0.2">
      <c r="A467" s="432"/>
      <c r="B467" s="426"/>
      <c r="C467" s="174"/>
      <c r="D467" s="410"/>
      <c r="E467" s="410"/>
      <c r="F467" s="30"/>
      <c r="G467" s="410"/>
      <c r="H467" s="410"/>
      <c r="I467" s="30"/>
      <c r="J467" s="410"/>
      <c r="K467" s="410"/>
      <c r="L467" s="30"/>
      <c r="M467" s="410"/>
      <c r="N467" s="410"/>
      <c r="O467" s="30"/>
      <c r="P467" s="410"/>
      <c r="Q467" s="410"/>
      <c r="R467" s="30"/>
      <c r="S467" s="410"/>
      <c r="T467" s="410"/>
      <c r="U467" s="30"/>
      <c r="V467" s="410"/>
      <c r="W467" s="410"/>
      <c r="X467" s="30"/>
      <c r="Y467" s="410"/>
      <c r="Z467" s="410"/>
      <c r="AA467" s="30"/>
      <c r="AB467" s="410"/>
      <c r="AC467" s="410"/>
      <c r="AD467" s="30"/>
      <c r="AE467" s="410"/>
      <c r="AF467" s="410"/>
      <c r="AG467" s="30"/>
      <c r="AH467" s="410"/>
      <c r="AI467" s="410"/>
      <c r="AJ467" s="30"/>
      <c r="AK467" s="410"/>
      <c r="AL467" s="410"/>
      <c r="AM467" s="30"/>
      <c r="AN467" s="410"/>
      <c r="AO467" s="410"/>
      <c r="AP467" s="30"/>
      <c r="AQ467" s="410"/>
      <c r="AR467" s="410"/>
      <c r="AS467" s="30"/>
      <c r="AT467" s="410"/>
      <c r="AU467" s="410"/>
      <c r="AV467" s="30"/>
      <c r="AW467" s="410"/>
      <c r="AX467" s="410"/>
      <c r="AY467" s="30"/>
      <c r="AZ467" s="410"/>
      <c r="BA467" s="410"/>
      <c r="BB467" s="30"/>
      <c r="BC467" s="410"/>
      <c r="BD467" s="410"/>
      <c r="BE467" s="30"/>
      <c r="BF467" s="410"/>
      <c r="BG467" s="410"/>
      <c r="BH467" s="30"/>
      <c r="BI467" s="410"/>
      <c r="BJ467" s="410"/>
      <c r="BK467" s="30"/>
      <c r="BL467" s="31"/>
      <c r="BM467" s="31"/>
      <c r="BN467" s="31"/>
      <c r="BO467" s="31"/>
      <c r="BP467" s="31"/>
      <c r="BQ467" s="31"/>
      <c r="BR467" s="31"/>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57"/>
      <c r="DW467" s="57"/>
      <c r="DX467" s="57"/>
      <c r="DY467" s="57"/>
      <c r="DZ467" s="57"/>
      <c r="EA467" s="57"/>
      <c r="EB467" s="57"/>
      <c r="EC467" s="57"/>
      <c r="ED467" s="57"/>
      <c r="EE467" s="57"/>
      <c r="EF467" s="57"/>
      <c r="EG467" s="57"/>
      <c r="EH467" s="57"/>
      <c r="EI467" s="57"/>
      <c r="EJ467" s="57"/>
      <c r="EK467" s="57"/>
      <c r="EL467" s="57"/>
      <c r="EM467" s="57"/>
      <c r="EN467" s="57"/>
      <c r="EO467" s="57"/>
      <c r="EP467" s="57"/>
      <c r="EQ467" s="57"/>
      <c r="ER467" s="57"/>
      <c r="ES467" s="57"/>
      <c r="ET467" s="57"/>
      <c r="EU467" s="57"/>
      <c r="EV467" s="57"/>
      <c r="EW467" s="57"/>
      <c r="EX467" s="57"/>
      <c r="EY467" s="57"/>
      <c r="EZ467" s="57"/>
      <c r="FA467" s="57"/>
      <c r="FB467" s="57"/>
      <c r="FC467" s="57"/>
      <c r="FD467" s="57"/>
      <c r="FE467" s="57"/>
      <c r="FF467" s="57"/>
      <c r="FG467" s="57"/>
      <c r="FH467" s="57"/>
      <c r="FI467" s="57"/>
      <c r="FJ467" s="57"/>
      <c r="FK467" s="57"/>
      <c r="FL467" s="57"/>
      <c r="FM467" s="57"/>
      <c r="FN467" s="57"/>
      <c r="FO467" s="57"/>
      <c r="FP467" s="57"/>
      <c r="FQ467" s="57"/>
      <c r="FR467" s="57"/>
      <c r="FS467" s="57"/>
      <c r="FT467" s="57"/>
      <c r="FU467" s="57"/>
      <c r="FV467" s="57"/>
      <c r="FW467" s="57"/>
      <c r="FX467" s="57"/>
      <c r="FY467" s="57"/>
      <c r="FZ467" s="57"/>
      <c r="GA467" s="57"/>
      <c r="GB467" s="57"/>
      <c r="GC467" s="57"/>
      <c r="GD467" s="57"/>
      <c r="GE467" s="57"/>
      <c r="GF467" s="57"/>
      <c r="GG467" s="57"/>
      <c r="GH467" s="57"/>
      <c r="GI467" s="57"/>
      <c r="GJ467" s="57"/>
      <c r="GK467" s="57"/>
      <c r="GL467" s="57"/>
      <c r="GM467" s="57"/>
      <c r="GN467" s="57"/>
      <c r="GO467" s="57"/>
      <c r="GP467" s="57"/>
      <c r="GQ467" s="57"/>
      <c r="GR467" s="57"/>
      <c r="GS467" s="57"/>
      <c r="GT467" s="57"/>
      <c r="GU467" s="57"/>
      <c r="GV467" s="57"/>
      <c r="GW467" s="57"/>
      <c r="GX467" s="57"/>
      <c r="GY467" s="57"/>
      <c r="GZ467" s="57"/>
      <c r="HA467" s="57"/>
      <c r="HB467" s="57"/>
      <c r="HC467" s="57"/>
      <c r="HD467" s="57"/>
      <c r="HE467" s="57"/>
      <c r="HF467" s="57"/>
      <c r="HG467" s="57"/>
      <c r="HH467" s="57"/>
      <c r="HI467" s="57"/>
    </row>
    <row r="468" spans="1:217" s="431" customFormat="1" x14ac:dyDescent="0.2">
      <c r="A468" s="432"/>
      <c r="B468" s="426"/>
      <c r="C468" s="174"/>
      <c r="D468" s="410"/>
      <c r="E468" s="410"/>
      <c r="F468" s="30"/>
      <c r="G468" s="410"/>
      <c r="H468" s="410"/>
      <c r="I468" s="30"/>
      <c r="J468" s="410"/>
      <c r="K468" s="410"/>
      <c r="L468" s="30"/>
      <c r="M468" s="410"/>
      <c r="N468" s="410"/>
      <c r="O468" s="30"/>
      <c r="P468" s="410"/>
      <c r="Q468" s="410"/>
      <c r="R468" s="30"/>
      <c r="S468" s="410"/>
      <c r="T468" s="410"/>
      <c r="U468" s="30"/>
      <c r="V468" s="410"/>
      <c r="W468" s="410"/>
      <c r="X468" s="30"/>
      <c r="Y468" s="410"/>
      <c r="Z468" s="410"/>
      <c r="AA468" s="30"/>
      <c r="AB468" s="410"/>
      <c r="AC468" s="410"/>
      <c r="AD468" s="30"/>
      <c r="AE468" s="410"/>
      <c r="AF468" s="410"/>
      <c r="AG468" s="30"/>
      <c r="AH468" s="410"/>
      <c r="AI468" s="410"/>
      <c r="AJ468" s="30"/>
      <c r="AK468" s="410"/>
      <c r="AL468" s="410"/>
      <c r="AM468" s="30"/>
      <c r="AN468" s="410"/>
      <c r="AO468" s="410"/>
      <c r="AP468" s="30"/>
      <c r="AQ468" s="410"/>
      <c r="AR468" s="410"/>
      <c r="AS468" s="30"/>
      <c r="AT468" s="410"/>
      <c r="AU468" s="410"/>
      <c r="AV468" s="30"/>
      <c r="AW468" s="410"/>
      <c r="AX468" s="410"/>
      <c r="AY468" s="30"/>
      <c r="AZ468" s="410"/>
      <c r="BA468" s="410"/>
      <c r="BB468" s="30"/>
      <c r="BC468" s="410"/>
      <c r="BD468" s="410"/>
      <c r="BE468" s="30"/>
      <c r="BF468" s="410"/>
      <c r="BG468" s="410"/>
      <c r="BH468" s="30"/>
      <c r="BI468" s="410"/>
      <c r="BJ468" s="410"/>
      <c r="BK468" s="30"/>
      <c r="BL468" s="31"/>
      <c r="BM468" s="31"/>
      <c r="BN468" s="31"/>
      <c r="BO468" s="31"/>
      <c r="BP468" s="31"/>
      <c r="BQ468" s="31"/>
      <c r="BR468" s="31"/>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57"/>
      <c r="DW468" s="57"/>
      <c r="DX468" s="57"/>
      <c r="DY468" s="57"/>
      <c r="DZ468" s="57"/>
      <c r="EA468" s="57"/>
      <c r="EB468" s="57"/>
      <c r="EC468" s="57"/>
      <c r="ED468" s="57"/>
      <c r="EE468" s="57"/>
      <c r="EF468" s="57"/>
      <c r="EG468" s="57"/>
      <c r="EH468" s="57"/>
      <c r="EI468" s="57"/>
      <c r="EJ468" s="57"/>
      <c r="EK468" s="57"/>
      <c r="EL468" s="57"/>
      <c r="EM468" s="57"/>
      <c r="EN468" s="57"/>
      <c r="EO468" s="57"/>
      <c r="EP468" s="57"/>
      <c r="EQ468" s="57"/>
      <c r="ER468" s="57"/>
      <c r="ES468" s="57"/>
      <c r="ET468" s="57"/>
      <c r="EU468" s="57"/>
      <c r="EV468" s="57"/>
      <c r="EW468" s="57"/>
      <c r="EX468" s="57"/>
      <c r="EY468" s="57"/>
      <c r="EZ468" s="57"/>
      <c r="FA468" s="57"/>
      <c r="FB468" s="57"/>
      <c r="FC468" s="57"/>
      <c r="FD468" s="57"/>
      <c r="FE468" s="57"/>
      <c r="FF468" s="57"/>
      <c r="FG468" s="57"/>
      <c r="FH468" s="57"/>
      <c r="FI468" s="57"/>
      <c r="FJ468" s="57"/>
      <c r="FK468" s="57"/>
      <c r="FL468" s="57"/>
      <c r="FM468" s="57"/>
      <c r="FN468" s="57"/>
      <c r="FO468" s="57"/>
      <c r="FP468" s="57"/>
      <c r="FQ468" s="57"/>
      <c r="FR468" s="57"/>
      <c r="FS468" s="57"/>
      <c r="FT468" s="57"/>
      <c r="FU468" s="57"/>
      <c r="FV468" s="57"/>
      <c r="FW468" s="57"/>
      <c r="FX468" s="57"/>
      <c r="FY468" s="57"/>
      <c r="FZ468" s="57"/>
      <c r="GA468" s="57"/>
      <c r="GB468" s="57"/>
      <c r="GC468" s="57"/>
      <c r="GD468" s="57"/>
      <c r="GE468" s="57"/>
      <c r="GF468" s="57"/>
      <c r="GG468" s="57"/>
      <c r="GH468" s="57"/>
      <c r="GI468" s="57"/>
      <c r="GJ468" s="57"/>
      <c r="GK468" s="57"/>
      <c r="GL468" s="57"/>
      <c r="GM468" s="57"/>
      <c r="GN468" s="57"/>
      <c r="GO468" s="57"/>
      <c r="GP468" s="57"/>
      <c r="GQ468" s="57"/>
      <c r="GR468" s="57"/>
      <c r="GS468" s="57"/>
      <c r="GT468" s="57"/>
      <c r="GU468" s="57"/>
      <c r="GV468" s="57"/>
      <c r="GW468" s="57"/>
      <c r="GX468" s="57"/>
      <c r="GY468" s="57"/>
      <c r="GZ468" s="57"/>
      <c r="HA468" s="57"/>
      <c r="HB468" s="57"/>
      <c r="HC468" s="57"/>
      <c r="HD468" s="57"/>
      <c r="HE468" s="57"/>
      <c r="HF468" s="57"/>
      <c r="HG468" s="57"/>
      <c r="HH468" s="57"/>
      <c r="HI468" s="57"/>
    </row>
    <row r="469" spans="1:217" s="431" customFormat="1" x14ac:dyDescent="0.2">
      <c r="A469" s="432"/>
      <c r="B469" s="426"/>
      <c r="C469" s="174"/>
      <c r="D469" s="410"/>
      <c r="E469" s="410"/>
      <c r="F469" s="30"/>
      <c r="G469" s="410"/>
      <c r="H469" s="410"/>
      <c r="I469" s="30"/>
      <c r="J469" s="410"/>
      <c r="K469" s="410"/>
      <c r="L469" s="30"/>
      <c r="M469" s="410"/>
      <c r="N469" s="410"/>
      <c r="O469" s="30"/>
      <c r="P469" s="410"/>
      <c r="Q469" s="410"/>
      <c r="R469" s="30"/>
      <c r="S469" s="410"/>
      <c r="T469" s="410"/>
      <c r="U469" s="30"/>
      <c r="V469" s="410"/>
      <c r="W469" s="410"/>
      <c r="X469" s="30"/>
      <c r="Y469" s="410"/>
      <c r="Z469" s="410"/>
      <c r="AA469" s="30"/>
      <c r="AB469" s="410"/>
      <c r="AC469" s="410"/>
      <c r="AD469" s="30"/>
      <c r="AE469" s="410"/>
      <c r="AF469" s="410"/>
      <c r="AG469" s="30"/>
      <c r="AH469" s="410"/>
      <c r="AI469" s="410"/>
      <c r="AJ469" s="30"/>
      <c r="AK469" s="410"/>
      <c r="AL469" s="410"/>
      <c r="AM469" s="30"/>
      <c r="AN469" s="410"/>
      <c r="AO469" s="410"/>
      <c r="AP469" s="30"/>
      <c r="AQ469" s="410"/>
      <c r="AR469" s="410"/>
      <c r="AS469" s="30"/>
      <c r="AT469" s="410"/>
      <c r="AU469" s="410"/>
      <c r="AV469" s="30"/>
      <c r="AW469" s="410"/>
      <c r="AX469" s="410"/>
      <c r="AY469" s="30"/>
      <c r="AZ469" s="410"/>
      <c r="BA469" s="410"/>
      <c r="BB469" s="30"/>
      <c r="BC469" s="410"/>
      <c r="BD469" s="410"/>
      <c r="BE469" s="30"/>
      <c r="BF469" s="410"/>
      <c r="BG469" s="410"/>
      <c r="BH469" s="30"/>
      <c r="BI469" s="410"/>
      <c r="BJ469" s="410"/>
      <c r="BK469" s="30"/>
      <c r="BL469" s="31"/>
      <c r="BM469" s="31"/>
      <c r="BN469" s="31"/>
      <c r="BO469" s="31"/>
      <c r="BP469" s="31"/>
      <c r="BQ469" s="31"/>
      <c r="BR469" s="31"/>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57"/>
      <c r="DW469" s="57"/>
      <c r="DX469" s="57"/>
      <c r="DY469" s="57"/>
      <c r="DZ469" s="57"/>
      <c r="EA469" s="57"/>
      <c r="EB469" s="57"/>
      <c r="EC469" s="57"/>
      <c r="ED469" s="57"/>
      <c r="EE469" s="57"/>
      <c r="EF469" s="57"/>
      <c r="EG469" s="57"/>
      <c r="EH469" s="57"/>
      <c r="EI469" s="57"/>
      <c r="EJ469" s="57"/>
      <c r="EK469" s="57"/>
      <c r="EL469" s="57"/>
      <c r="EM469" s="57"/>
      <c r="EN469" s="57"/>
      <c r="EO469" s="57"/>
      <c r="EP469" s="57"/>
      <c r="EQ469" s="57"/>
      <c r="ER469" s="57"/>
      <c r="ES469" s="57"/>
      <c r="ET469" s="57"/>
      <c r="EU469" s="57"/>
      <c r="EV469" s="57"/>
      <c r="EW469" s="57"/>
      <c r="EX469" s="57"/>
      <c r="EY469" s="57"/>
      <c r="EZ469" s="57"/>
      <c r="FA469" s="57"/>
      <c r="FB469" s="57"/>
      <c r="FC469" s="57"/>
      <c r="FD469" s="57"/>
      <c r="FE469" s="57"/>
      <c r="FF469" s="57"/>
      <c r="FG469" s="57"/>
      <c r="FH469" s="57"/>
      <c r="FI469" s="57"/>
      <c r="FJ469" s="57"/>
      <c r="FK469" s="57"/>
      <c r="FL469" s="57"/>
      <c r="FM469" s="57"/>
      <c r="FN469" s="57"/>
      <c r="FO469" s="57"/>
      <c r="FP469" s="57"/>
      <c r="FQ469" s="57"/>
      <c r="FR469" s="57"/>
      <c r="FS469" s="57"/>
      <c r="FT469" s="57"/>
      <c r="FU469" s="57"/>
      <c r="FV469" s="57"/>
      <c r="FW469" s="57"/>
      <c r="FX469" s="57"/>
      <c r="FY469" s="57"/>
      <c r="FZ469" s="57"/>
      <c r="GA469" s="57"/>
      <c r="GB469" s="57"/>
      <c r="GC469" s="57"/>
      <c r="GD469" s="57"/>
      <c r="GE469" s="57"/>
      <c r="GF469" s="57"/>
      <c r="GG469" s="57"/>
      <c r="GH469" s="57"/>
      <c r="GI469" s="57"/>
      <c r="GJ469" s="57"/>
      <c r="GK469" s="57"/>
      <c r="GL469" s="57"/>
      <c r="GM469" s="57"/>
      <c r="GN469" s="57"/>
      <c r="GO469" s="57"/>
      <c r="GP469" s="57"/>
      <c r="GQ469" s="57"/>
      <c r="GR469" s="57"/>
      <c r="GS469" s="57"/>
      <c r="GT469" s="57"/>
      <c r="GU469" s="57"/>
      <c r="GV469" s="57"/>
      <c r="GW469" s="57"/>
      <c r="GX469" s="57"/>
      <c r="GY469" s="57"/>
      <c r="GZ469" s="57"/>
      <c r="HA469" s="57"/>
      <c r="HB469" s="57"/>
      <c r="HC469" s="57"/>
      <c r="HD469" s="57"/>
      <c r="HE469" s="57"/>
      <c r="HF469" s="57"/>
      <c r="HG469" s="57"/>
      <c r="HH469" s="57"/>
      <c r="HI469" s="57"/>
    </row>
    <row r="470" spans="1:217" s="431" customFormat="1" x14ac:dyDescent="0.2">
      <c r="A470" s="432"/>
      <c r="B470" s="426"/>
      <c r="C470" s="174"/>
      <c r="D470" s="410"/>
      <c r="E470" s="410"/>
      <c r="F470" s="30"/>
      <c r="G470" s="410"/>
      <c r="H470" s="410"/>
      <c r="I470" s="30"/>
      <c r="J470" s="410"/>
      <c r="K470" s="410"/>
      <c r="L470" s="30"/>
      <c r="M470" s="410"/>
      <c r="N470" s="410"/>
      <c r="O470" s="30"/>
      <c r="P470" s="410"/>
      <c r="Q470" s="410"/>
      <c r="R470" s="30"/>
      <c r="S470" s="410"/>
      <c r="T470" s="410"/>
      <c r="U470" s="30"/>
      <c r="V470" s="410"/>
      <c r="W470" s="410"/>
      <c r="X470" s="30"/>
      <c r="Y470" s="410"/>
      <c r="Z470" s="410"/>
      <c r="AA470" s="30"/>
      <c r="AB470" s="410"/>
      <c r="AC470" s="410"/>
      <c r="AD470" s="30"/>
      <c r="AE470" s="410"/>
      <c r="AF470" s="410"/>
      <c r="AG470" s="30"/>
      <c r="AH470" s="410"/>
      <c r="AI470" s="410"/>
      <c r="AJ470" s="30"/>
      <c r="AK470" s="410"/>
      <c r="AL470" s="410"/>
      <c r="AM470" s="30"/>
      <c r="AN470" s="410"/>
      <c r="AO470" s="410"/>
      <c r="AP470" s="30"/>
      <c r="AQ470" s="410"/>
      <c r="AR470" s="410"/>
      <c r="AS470" s="30"/>
      <c r="AT470" s="410"/>
      <c r="AU470" s="410"/>
      <c r="AV470" s="30"/>
      <c r="AW470" s="410"/>
      <c r="AX470" s="410"/>
      <c r="AY470" s="30"/>
      <c r="AZ470" s="410"/>
      <c r="BA470" s="410"/>
      <c r="BB470" s="30"/>
      <c r="BC470" s="410"/>
      <c r="BD470" s="410"/>
      <c r="BE470" s="30"/>
      <c r="BF470" s="410"/>
      <c r="BG470" s="410"/>
      <c r="BH470" s="30"/>
      <c r="BI470" s="410"/>
      <c r="BJ470" s="410"/>
      <c r="BK470" s="30"/>
      <c r="BL470" s="31"/>
      <c r="BM470" s="31"/>
      <c r="BN470" s="31"/>
      <c r="BO470" s="31"/>
      <c r="BP470" s="31"/>
      <c r="BQ470" s="31"/>
      <c r="BR470" s="31"/>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57"/>
      <c r="DW470" s="57"/>
      <c r="DX470" s="57"/>
      <c r="DY470" s="57"/>
      <c r="DZ470" s="57"/>
      <c r="EA470" s="57"/>
      <c r="EB470" s="57"/>
      <c r="EC470" s="57"/>
      <c r="ED470" s="57"/>
      <c r="EE470" s="57"/>
      <c r="EF470" s="57"/>
      <c r="EG470" s="57"/>
      <c r="EH470" s="57"/>
      <c r="EI470" s="57"/>
      <c r="EJ470" s="57"/>
      <c r="EK470" s="57"/>
      <c r="EL470" s="57"/>
      <c r="EM470" s="57"/>
      <c r="EN470" s="57"/>
      <c r="EO470" s="57"/>
      <c r="EP470" s="57"/>
      <c r="EQ470" s="57"/>
      <c r="ER470" s="57"/>
      <c r="ES470" s="57"/>
      <c r="ET470" s="57"/>
      <c r="EU470" s="57"/>
      <c r="EV470" s="57"/>
      <c r="EW470" s="57"/>
      <c r="EX470" s="57"/>
      <c r="EY470" s="57"/>
      <c r="EZ470" s="57"/>
      <c r="FA470" s="57"/>
      <c r="FB470" s="57"/>
      <c r="FC470" s="57"/>
      <c r="FD470" s="57"/>
      <c r="FE470" s="57"/>
      <c r="FF470" s="57"/>
      <c r="FG470" s="57"/>
      <c r="FH470" s="57"/>
      <c r="FI470" s="57"/>
      <c r="FJ470" s="57"/>
      <c r="FK470" s="57"/>
      <c r="FL470" s="57"/>
      <c r="FM470" s="57"/>
      <c r="FN470" s="57"/>
      <c r="FO470" s="57"/>
      <c r="FP470" s="57"/>
      <c r="FQ470" s="57"/>
      <c r="FR470" s="57"/>
      <c r="FS470" s="57"/>
      <c r="FT470" s="57"/>
      <c r="FU470" s="57"/>
      <c r="FV470" s="57"/>
      <c r="FW470" s="57"/>
      <c r="FX470" s="57"/>
      <c r="FY470" s="57"/>
      <c r="FZ470" s="57"/>
      <c r="GA470" s="57"/>
      <c r="GB470" s="57"/>
      <c r="GC470" s="57"/>
      <c r="GD470" s="57"/>
      <c r="GE470" s="57"/>
      <c r="GF470" s="57"/>
      <c r="GG470" s="57"/>
      <c r="GH470" s="57"/>
      <c r="GI470" s="57"/>
      <c r="GJ470" s="57"/>
      <c r="GK470" s="57"/>
      <c r="GL470" s="57"/>
      <c r="GM470" s="57"/>
      <c r="GN470" s="57"/>
      <c r="GO470" s="57"/>
      <c r="GP470" s="57"/>
      <c r="GQ470" s="57"/>
      <c r="GR470" s="57"/>
      <c r="GS470" s="57"/>
      <c r="GT470" s="57"/>
      <c r="GU470" s="57"/>
      <c r="GV470" s="57"/>
      <c r="GW470" s="57"/>
      <c r="GX470" s="57"/>
      <c r="GY470" s="57"/>
      <c r="GZ470" s="57"/>
      <c r="HA470" s="57"/>
      <c r="HB470" s="57"/>
      <c r="HC470" s="57"/>
      <c r="HD470" s="57"/>
      <c r="HE470" s="57"/>
      <c r="HF470" s="57"/>
      <c r="HG470" s="57"/>
      <c r="HH470" s="57"/>
      <c r="HI470" s="57"/>
    </row>
    <row r="471" spans="1:217" s="431" customFormat="1" x14ac:dyDescent="0.2">
      <c r="A471" s="432"/>
      <c r="B471" s="426"/>
      <c r="C471" s="174"/>
      <c r="D471" s="410"/>
      <c r="E471" s="410"/>
      <c r="F471" s="30"/>
      <c r="G471" s="410"/>
      <c r="H471" s="410"/>
      <c r="I471" s="30"/>
      <c r="J471" s="410"/>
      <c r="K471" s="410"/>
      <c r="L471" s="30"/>
      <c r="M471" s="410"/>
      <c r="N471" s="410"/>
      <c r="O471" s="30"/>
      <c r="P471" s="410"/>
      <c r="Q471" s="410"/>
      <c r="R471" s="30"/>
      <c r="S471" s="410"/>
      <c r="T471" s="410"/>
      <c r="U471" s="30"/>
      <c r="V471" s="410"/>
      <c r="W471" s="410"/>
      <c r="X471" s="30"/>
      <c r="Y471" s="410"/>
      <c r="Z471" s="410"/>
      <c r="AA471" s="30"/>
      <c r="AB471" s="410"/>
      <c r="AC471" s="410"/>
      <c r="AD471" s="30"/>
      <c r="AE471" s="410"/>
      <c r="AF471" s="410"/>
      <c r="AG471" s="30"/>
      <c r="AH471" s="410"/>
      <c r="AI471" s="410"/>
      <c r="AJ471" s="30"/>
      <c r="AK471" s="410"/>
      <c r="AL471" s="410"/>
      <c r="AM471" s="30"/>
      <c r="AN471" s="410"/>
      <c r="AO471" s="410"/>
      <c r="AP471" s="30"/>
      <c r="AQ471" s="410"/>
      <c r="AR471" s="410"/>
      <c r="AS471" s="30"/>
      <c r="AT471" s="410"/>
      <c r="AU471" s="410"/>
      <c r="AV471" s="30"/>
      <c r="AW471" s="410"/>
      <c r="AX471" s="410"/>
      <c r="AY471" s="30"/>
      <c r="AZ471" s="410"/>
      <c r="BA471" s="410"/>
      <c r="BB471" s="30"/>
      <c r="BC471" s="410"/>
      <c r="BD471" s="410"/>
      <c r="BE471" s="30"/>
      <c r="BF471" s="410"/>
      <c r="BG471" s="410"/>
      <c r="BH471" s="30"/>
      <c r="BI471" s="410"/>
      <c r="BJ471" s="410"/>
      <c r="BK471" s="30"/>
      <c r="BL471" s="31"/>
      <c r="BM471" s="31"/>
      <c r="BN471" s="31"/>
      <c r="BO471" s="31"/>
      <c r="BP471" s="31"/>
      <c r="BQ471" s="31"/>
      <c r="BR471" s="31"/>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57"/>
      <c r="DW471" s="57"/>
      <c r="DX471" s="57"/>
      <c r="DY471" s="57"/>
      <c r="DZ471" s="57"/>
      <c r="EA471" s="57"/>
      <c r="EB471" s="57"/>
      <c r="EC471" s="57"/>
      <c r="ED471" s="57"/>
      <c r="EE471" s="57"/>
      <c r="EF471" s="57"/>
      <c r="EG471" s="57"/>
      <c r="EH471" s="57"/>
      <c r="EI471" s="57"/>
      <c r="EJ471" s="57"/>
      <c r="EK471" s="57"/>
      <c r="EL471" s="57"/>
      <c r="EM471" s="57"/>
      <c r="EN471" s="57"/>
      <c r="EO471" s="57"/>
      <c r="EP471" s="57"/>
      <c r="EQ471" s="57"/>
      <c r="ER471" s="57"/>
      <c r="ES471" s="57"/>
      <c r="ET471" s="57"/>
      <c r="EU471" s="57"/>
      <c r="EV471" s="57"/>
      <c r="EW471" s="57"/>
      <c r="EX471" s="57"/>
      <c r="EY471" s="57"/>
      <c r="EZ471" s="57"/>
      <c r="FA471" s="57"/>
      <c r="FB471" s="57"/>
      <c r="FC471" s="57"/>
      <c r="FD471" s="57"/>
      <c r="FE471" s="57"/>
      <c r="FF471" s="57"/>
      <c r="FG471" s="57"/>
      <c r="FH471" s="57"/>
      <c r="FI471" s="57"/>
      <c r="FJ471" s="57"/>
      <c r="FK471" s="57"/>
      <c r="FL471" s="57"/>
      <c r="FM471" s="57"/>
      <c r="FN471" s="57"/>
      <c r="FO471" s="57"/>
      <c r="FP471" s="57"/>
      <c r="FQ471" s="57"/>
      <c r="FR471" s="57"/>
      <c r="FS471" s="57"/>
      <c r="FT471" s="57"/>
      <c r="FU471" s="57"/>
      <c r="FV471" s="57"/>
      <c r="FW471" s="57"/>
      <c r="FX471" s="57"/>
      <c r="FY471" s="57"/>
      <c r="FZ471" s="57"/>
      <c r="GA471" s="57"/>
      <c r="GB471" s="57"/>
      <c r="GC471" s="57"/>
      <c r="GD471" s="57"/>
      <c r="GE471" s="57"/>
      <c r="GF471" s="57"/>
      <c r="GG471" s="57"/>
      <c r="GH471" s="57"/>
      <c r="GI471" s="57"/>
      <c r="GJ471" s="57"/>
      <c r="GK471" s="57"/>
      <c r="GL471" s="57"/>
      <c r="GM471" s="57"/>
      <c r="GN471" s="57"/>
      <c r="GO471" s="57"/>
      <c r="GP471" s="57"/>
      <c r="GQ471" s="57"/>
      <c r="GR471" s="57"/>
      <c r="GS471" s="57"/>
      <c r="GT471" s="57"/>
      <c r="GU471" s="57"/>
      <c r="GV471" s="57"/>
      <c r="GW471" s="57"/>
      <c r="GX471" s="57"/>
      <c r="GY471" s="57"/>
      <c r="GZ471" s="57"/>
      <c r="HA471" s="57"/>
      <c r="HB471" s="57"/>
      <c r="HC471" s="57"/>
      <c r="HD471" s="57"/>
      <c r="HE471" s="57"/>
      <c r="HF471" s="57"/>
      <c r="HG471" s="57"/>
      <c r="HH471" s="57"/>
      <c r="HI471" s="57"/>
    </row>
    <row r="472" spans="1:217" s="431" customFormat="1" x14ac:dyDescent="0.2">
      <c r="A472" s="432"/>
      <c r="B472" s="426"/>
      <c r="C472" s="174"/>
      <c r="D472" s="410"/>
      <c r="E472" s="410"/>
      <c r="F472" s="30"/>
      <c r="G472" s="410"/>
      <c r="H472" s="410"/>
      <c r="I472" s="30"/>
      <c r="J472" s="410"/>
      <c r="K472" s="410"/>
      <c r="L472" s="30"/>
      <c r="M472" s="410"/>
      <c r="N472" s="410"/>
      <c r="O472" s="30"/>
      <c r="P472" s="410"/>
      <c r="Q472" s="410"/>
      <c r="R472" s="30"/>
      <c r="S472" s="410"/>
      <c r="T472" s="410"/>
      <c r="U472" s="30"/>
      <c r="V472" s="410"/>
      <c r="W472" s="410"/>
      <c r="X472" s="30"/>
      <c r="Y472" s="410"/>
      <c r="Z472" s="410"/>
      <c r="AA472" s="30"/>
      <c r="AB472" s="410"/>
      <c r="AC472" s="410"/>
      <c r="AD472" s="30"/>
      <c r="AE472" s="410"/>
      <c r="AF472" s="410"/>
      <c r="AG472" s="30"/>
      <c r="AH472" s="410"/>
      <c r="AI472" s="410"/>
      <c r="AJ472" s="30"/>
      <c r="AK472" s="410"/>
      <c r="AL472" s="410"/>
      <c r="AM472" s="30"/>
      <c r="AN472" s="410"/>
      <c r="AO472" s="410"/>
      <c r="AP472" s="30"/>
      <c r="AQ472" s="410"/>
      <c r="AR472" s="410"/>
      <c r="AS472" s="30"/>
      <c r="AT472" s="410"/>
      <c r="AU472" s="410"/>
      <c r="AV472" s="30"/>
      <c r="AW472" s="410"/>
      <c r="AX472" s="410"/>
      <c r="AY472" s="30"/>
      <c r="AZ472" s="410"/>
      <c r="BA472" s="410"/>
      <c r="BB472" s="30"/>
      <c r="BC472" s="410"/>
      <c r="BD472" s="410"/>
      <c r="BE472" s="30"/>
      <c r="BF472" s="410"/>
      <c r="BG472" s="410"/>
      <c r="BH472" s="30"/>
      <c r="BI472" s="410"/>
      <c r="BJ472" s="410"/>
      <c r="BK472" s="30"/>
      <c r="BL472" s="31"/>
      <c r="BM472" s="31"/>
      <c r="BN472" s="31"/>
      <c r="BO472" s="31"/>
      <c r="BP472" s="31"/>
      <c r="BQ472" s="31"/>
      <c r="BR472" s="31"/>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57"/>
      <c r="DW472" s="57"/>
      <c r="DX472" s="57"/>
      <c r="DY472" s="57"/>
      <c r="DZ472" s="57"/>
      <c r="EA472" s="57"/>
      <c r="EB472" s="57"/>
      <c r="EC472" s="57"/>
      <c r="ED472" s="57"/>
      <c r="EE472" s="57"/>
      <c r="EF472" s="57"/>
      <c r="EG472" s="57"/>
      <c r="EH472" s="57"/>
      <c r="EI472" s="57"/>
      <c r="EJ472" s="57"/>
      <c r="EK472" s="57"/>
      <c r="EL472" s="57"/>
      <c r="EM472" s="57"/>
      <c r="EN472" s="57"/>
      <c r="EO472" s="57"/>
      <c r="EP472" s="57"/>
      <c r="EQ472" s="57"/>
      <c r="ER472" s="57"/>
      <c r="ES472" s="57"/>
      <c r="ET472" s="57"/>
      <c r="EU472" s="57"/>
      <c r="EV472" s="57"/>
      <c r="EW472" s="57"/>
      <c r="EX472" s="57"/>
      <c r="EY472" s="57"/>
      <c r="EZ472" s="57"/>
      <c r="FA472" s="57"/>
      <c r="FB472" s="57"/>
      <c r="FC472" s="57"/>
      <c r="FD472" s="57"/>
      <c r="FE472" s="57"/>
      <c r="FF472" s="57"/>
      <c r="FG472" s="57"/>
      <c r="FH472" s="57"/>
      <c r="FI472" s="57"/>
      <c r="FJ472" s="57"/>
      <c r="FK472" s="57"/>
      <c r="FL472" s="57"/>
      <c r="FM472" s="57"/>
      <c r="FN472" s="57"/>
      <c r="FO472" s="57"/>
      <c r="FP472" s="57"/>
      <c r="FQ472" s="57"/>
      <c r="FR472" s="57"/>
      <c r="FS472" s="57"/>
      <c r="FT472" s="57"/>
      <c r="FU472" s="57"/>
      <c r="FV472" s="57"/>
      <c r="FW472" s="57"/>
      <c r="FX472" s="57"/>
      <c r="FY472" s="57"/>
      <c r="FZ472" s="57"/>
      <c r="GA472" s="57"/>
      <c r="GB472" s="57"/>
      <c r="GC472" s="57"/>
      <c r="GD472" s="57"/>
      <c r="GE472" s="57"/>
      <c r="GF472" s="57"/>
      <c r="GG472" s="57"/>
      <c r="GH472" s="57"/>
      <c r="GI472" s="57"/>
      <c r="GJ472" s="57"/>
      <c r="GK472" s="57"/>
      <c r="GL472" s="57"/>
      <c r="GM472" s="57"/>
      <c r="GN472" s="57"/>
      <c r="GO472" s="57"/>
      <c r="GP472" s="57"/>
      <c r="GQ472" s="57"/>
      <c r="GR472" s="57"/>
      <c r="GS472" s="57"/>
      <c r="GT472" s="57"/>
      <c r="GU472" s="57"/>
      <c r="GV472" s="57"/>
      <c r="GW472" s="57"/>
      <c r="GX472" s="57"/>
      <c r="GY472" s="57"/>
      <c r="GZ472" s="57"/>
      <c r="HA472" s="57"/>
      <c r="HB472" s="57"/>
      <c r="HC472" s="57"/>
      <c r="HD472" s="57"/>
      <c r="HE472" s="57"/>
      <c r="HF472" s="57"/>
      <c r="HG472" s="57"/>
      <c r="HH472" s="57"/>
      <c r="HI472" s="57"/>
    </row>
    <row r="473" spans="1:217" s="431" customFormat="1" x14ac:dyDescent="0.2">
      <c r="A473" s="432"/>
      <c r="B473" s="426"/>
      <c r="C473" s="174"/>
      <c r="D473" s="410"/>
      <c r="E473" s="410"/>
      <c r="F473" s="30"/>
      <c r="G473" s="410"/>
      <c r="H473" s="410"/>
      <c r="I473" s="30"/>
      <c r="J473" s="410"/>
      <c r="K473" s="410"/>
      <c r="L473" s="30"/>
      <c r="M473" s="410"/>
      <c r="N473" s="410"/>
      <c r="O473" s="30"/>
      <c r="P473" s="410"/>
      <c r="Q473" s="410"/>
      <c r="R473" s="30"/>
      <c r="S473" s="410"/>
      <c r="T473" s="410"/>
      <c r="U473" s="30"/>
      <c r="V473" s="410"/>
      <c r="W473" s="410"/>
      <c r="X473" s="30"/>
      <c r="Y473" s="410"/>
      <c r="Z473" s="410"/>
      <c r="AA473" s="30"/>
      <c r="AB473" s="410"/>
      <c r="AC473" s="410"/>
      <c r="AD473" s="30"/>
      <c r="AE473" s="410"/>
      <c r="AF473" s="410"/>
      <c r="AG473" s="30"/>
      <c r="AH473" s="410"/>
      <c r="AI473" s="410"/>
      <c r="AJ473" s="30"/>
      <c r="AK473" s="410"/>
      <c r="AL473" s="410"/>
      <c r="AM473" s="30"/>
      <c r="AN473" s="410"/>
      <c r="AO473" s="410"/>
      <c r="AP473" s="30"/>
      <c r="AQ473" s="410"/>
      <c r="AR473" s="410"/>
      <c r="AS473" s="30"/>
      <c r="AT473" s="410"/>
      <c r="AU473" s="410"/>
      <c r="AV473" s="30"/>
      <c r="AW473" s="410"/>
      <c r="AX473" s="410"/>
      <c r="AY473" s="30"/>
      <c r="AZ473" s="410"/>
      <c r="BA473" s="410"/>
      <c r="BB473" s="30"/>
      <c r="BC473" s="410"/>
      <c r="BD473" s="410"/>
      <c r="BE473" s="30"/>
      <c r="BF473" s="410"/>
      <c r="BG473" s="410"/>
      <c r="BH473" s="30"/>
      <c r="BI473" s="410"/>
      <c r="BJ473" s="410"/>
      <c r="BK473" s="30"/>
      <c r="BL473" s="31"/>
      <c r="BM473" s="31"/>
      <c r="BN473" s="31"/>
      <c r="BO473" s="31"/>
      <c r="BP473" s="31"/>
      <c r="BQ473" s="31"/>
      <c r="BR473" s="31"/>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57"/>
      <c r="DW473" s="57"/>
      <c r="DX473" s="57"/>
      <c r="DY473" s="57"/>
      <c r="DZ473" s="57"/>
      <c r="EA473" s="57"/>
      <c r="EB473" s="57"/>
      <c r="EC473" s="57"/>
      <c r="ED473" s="57"/>
      <c r="EE473" s="57"/>
      <c r="EF473" s="57"/>
      <c r="EG473" s="57"/>
      <c r="EH473" s="57"/>
      <c r="EI473" s="57"/>
      <c r="EJ473" s="57"/>
      <c r="EK473" s="57"/>
      <c r="EL473" s="57"/>
      <c r="EM473" s="57"/>
      <c r="EN473" s="57"/>
      <c r="EO473" s="57"/>
      <c r="EP473" s="57"/>
      <c r="EQ473" s="57"/>
      <c r="ER473" s="57"/>
      <c r="ES473" s="57"/>
      <c r="ET473" s="57"/>
      <c r="EU473" s="57"/>
      <c r="EV473" s="57"/>
      <c r="EW473" s="57"/>
      <c r="EX473" s="57"/>
      <c r="EY473" s="57"/>
      <c r="EZ473" s="57"/>
      <c r="FA473" s="57"/>
      <c r="FB473" s="57"/>
      <c r="FC473" s="57"/>
      <c r="FD473" s="57"/>
      <c r="FE473" s="57"/>
      <c r="FF473" s="57"/>
      <c r="FG473" s="57"/>
      <c r="FH473" s="57"/>
      <c r="FI473" s="57"/>
      <c r="FJ473" s="57"/>
      <c r="FK473" s="57"/>
      <c r="FL473" s="57"/>
      <c r="FM473" s="57"/>
      <c r="FN473" s="57"/>
      <c r="FO473" s="57"/>
      <c r="FP473" s="57"/>
      <c r="FQ473" s="57"/>
      <c r="FR473" s="57"/>
      <c r="FS473" s="57"/>
      <c r="FT473" s="57"/>
      <c r="FU473" s="57"/>
      <c r="FV473" s="57"/>
      <c r="FW473" s="57"/>
      <c r="FX473" s="57"/>
      <c r="FY473" s="57"/>
      <c r="FZ473" s="57"/>
      <c r="GA473" s="57"/>
      <c r="GB473" s="57"/>
      <c r="GC473" s="57"/>
      <c r="GD473" s="57"/>
      <c r="GE473" s="57"/>
      <c r="GF473" s="57"/>
      <c r="GG473" s="57"/>
      <c r="GH473" s="57"/>
      <c r="GI473" s="57"/>
      <c r="GJ473" s="57"/>
      <c r="GK473" s="57"/>
      <c r="GL473" s="57"/>
      <c r="GM473" s="57"/>
      <c r="GN473" s="57"/>
      <c r="GO473" s="57"/>
      <c r="GP473" s="57"/>
      <c r="GQ473" s="57"/>
      <c r="GR473" s="57"/>
      <c r="GS473" s="57"/>
      <c r="GT473" s="57"/>
      <c r="GU473" s="57"/>
      <c r="GV473" s="57"/>
      <c r="GW473" s="57"/>
      <c r="GX473" s="57"/>
      <c r="GY473" s="57"/>
      <c r="GZ473" s="57"/>
      <c r="HA473" s="57"/>
      <c r="HB473" s="57"/>
      <c r="HC473" s="57"/>
      <c r="HD473" s="57"/>
      <c r="HE473" s="57"/>
      <c r="HF473" s="57"/>
      <c r="HG473" s="57"/>
      <c r="HH473" s="57"/>
      <c r="HI473" s="57"/>
    </row>
    <row r="474" spans="1:217" s="431" customFormat="1" x14ac:dyDescent="0.2">
      <c r="A474" s="432"/>
      <c r="B474" s="426"/>
      <c r="C474" s="174"/>
      <c r="D474" s="410"/>
      <c r="E474" s="410"/>
      <c r="F474" s="30"/>
      <c r="G474" s="410"/>
      <c r="H474" s="410"/>
      <c r="I474" s="30"/>
      <c r="J474" s="410"/>
      <c r="K474" s="410"/>
      <c r="L474" s="30"/>
      <c r="M474" s="410"/>
      <c r="N474" s="410"/>
      <c r="O474" s="30"/>
      <c r="P474" s="410"/>
      <c r="Q474" s="410"/>
      <c r="R474" s="30"/>
      <c r="S474" s="410"/>
      <c r="T474" s="410"/>
      <c r="U474" s="30"/>
      <c r="V474" s="410"/>
      <c r="W474" s="410"/>
      <c r="X474" s="30"/>
      <c r="Y474" s="410"/>
      <c r="Z474" s="410"/>
      <c r="AA474" s="30"/>
      <c r="AB474" s="410"/>
      <c r="AC474" s="410"/>
      <c r="AD474" s="30"/>
      <c r="AE474" s="410"/>
      <c r="AF474" s="410"/>
      <c r="AG474" s="30"/>
      <c r="AH474" s="410"/>
      <c r="AI474" s="410"/>
      <c r="AJ474" s="30"/>
      <c r="AK474" s="410"/>
      <c r="AL474" s="410"/>
      <c r="AM474" s="30"/>
      <c r="AN474" s="410"/>
      <c r="AO474" s="410"/>
      <c r="AP474" s="30"/>
      <c r="AQ474" s="410"/>
      <c r="AR474" s="410"/>
      <c r="AS474" s="30"/>
      <c r="AT474" s="410"/>
      <c r="AU474" s="410"/>
      <c r="AV474" s="30"/>
      <c r="AW474" s="410"/>
      <c r="AX474" s="410"/>
      <c r="AY474" s="30"/>
      <c r="AZ474" s="410"/>
      <c r="BA474" s="410"/>
      <c r="BB474" s="30"/>
      <c r="BC474" s="410"/>
      <c r="BD474" s="410"/>
      <c r="BE474" s="30"/>
      <c r="BF474" s="410"/>
      <c r="BG474" s="410"/>
      <c r="BH474" s="30"/>
      <c r="BI474" s="410"/>
      <c r="BJ474" s="410"/>
      <c r="BK474" s="30"/>
      <c r="BL474" s="31"/>
      <c r="BM474" s="31"/>
      <c r="BN474" s="31"/>
      <c r="BO474" s="31"/>
      <c r="BP474" s="31"/>
      <c r="BQ474" s="31"/>
      <c r="BR474" s="31"/>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57"/>
      <c r="DW474" s="57"/>
      <c r="DX474" s="57"/>
      <c r="DY474" s="57"/>
      <c r="DZ474" s="57"/>
      <c r="EA474" s="57"/>
      <c r="EB474" s="57"/>
      <c r="EC474" s="57"/>
      <c r="ED474" s="57"/>
      <c r="EE474" s="57"/>
      <c r="EF474" s="57"/>
      <c r="EG474" s="57"/>
      <c r="EH474" s="57"/>
      <c r="EI474" s="57"/>
      <c r="EJ474" s="57"/>
      <c r="EK474" s="57"/>
      <c r="EL474" s="57"/>
      <c r="EM474" s="57"/>
      <c r="EN474" s="57"/>
      <c r="EO474" s="57"/>
      <c r="EP474" s="57"/>
      <c r="EQ474" s="57"/>
      <c r="ER474" s="57"/>
      <c r="ES474" s="57"/>
      <c r="ET474" s="57"/>
      <c r="EU474" s="57"/>
      <c r="EV474" s="57"/>
      <c r="EW474" s="57"/>
      <c r="EX474" s="57"/>
      <c r="EY474" s="57"/>
      <c r="EZ474" s="57"/>
      <c r="FA474" s="57"/>
      <c r="FB474" s="57"/>
      <c r="FC474" s="57"/>
      <c r="FD474" s="57"/>
      <c r="FE474" s="57"/>
      <c r="FF474" s="57"/>
      <c r="FG474" s="57"/>
      <c r="FH474" s="57"/>
      <c r="FI474" s="57"/>
      <c r="FJ474" s="57"/>
      <c r="FK474" s="57"/>
      <c r="FL474" s="57"/>
      <c r="FM474" s="57"/>
      <c r="FN474" s="57"/>
      <c r="FO474" s="57"/>
      <c r="FP474" s="57"/>
      <c r="FQ474" s="57"/>
      <c r="FR474" s="57"/>
      <c r="FS474" s="57"/>
      <c r="FT474" s="57"/>
      <c r="FU474" s="57"/>
      <c r="FV474" s="57"/>
      <c r="FW474" s="57"/>
      <c r="FX474" s="57"/>
      <c r="FY474" s="57"/>
      <c r="FZ474" s="57"/>
      <c r="GA474" s="57"/>
      <c r="GB474" s="57"/>
      <c r="GC474" s="57"/>
      <c r="GD474" s="57"/>
      <c r="GE474" s="57"/>
      <c r="GF474" s="57"/>
      <c r="GG474" s="57"/>
      <c r="GH474" s="57"/>
      <c r="GI474" s="57"/>
      <c r="GJ474" s="57"/>
      <c r="GK474" s="57"/>
      <c r="GL474" s="57"/>
      <c r="GM474" s="57"/>
      <c r="GN474" s="57"/>
      <c r="GO474" s="57"/>
      <c r="GP474" s="57"/>
      <c r="GQ474" s="57"/>
      <c r="GR474" s="57"/>
      <c r="GS474" s="57"/>
      <c r="GT474" s="57"/>
      <c r="GU474" s="57"/>
      <c r="GV474" s="57"/>
      <c r="GW474" s="57"/>
      <c r="GX474" s="57"/>
      <c r="GY474" s="57"/>
      <c r="GZ474" s="57"/>
      <c r="HA474" s="57"/>
      <c r="HB474" s="57"/>
      <c r="HC474" s="57"/>
      <c r="HD474" s="57"/>
      <c r="HE474" s="57"/>
      <c r="HF474" s="57"/>
      <c r="HG474" s="57"/>
      <c r="HH474" s="57"/>
      <c r="HI474" s="57"/>
    </row>
    <row r="475" spans="1:217" s="431" customFormat="1" x14ac:dyDescent="0.2">
      <c r="A475" s="432"/>
      <c r="B475" s="426"/>
      <c r="C475" s="174"/>
      <c r="D475" s="410"/>
      <c r="E475" s="410"/>
      <c r="F475" s="30"/>
      <c r="G475" s="410"/>
      <c r="H475" s="410"/>
      <c r="I475" s="30"/>
      <c r="J475" s="410"/>
      <c r="K475" s="410"/>
      <c r="L475" s="30"/>
      <c r="M475" s="410"/>
      <c r="N475" s="410"/>
      <c r="O475" s="30"/>
      <c r="P475" s="410"/>
      <c r="Q475" s="410"/>
      <c r="R475" s="30"/>
      <c r="S475" s="410"/>
      <c r="T475" s="410"/>
      <c r="U475" s="30"/>
      <c r="V475" s="410"/>
      <c r="W475" s="410"/>
      <c r="X475" s="30"/>
      <c r="Y475" s="410"/>
      <c r="Z475" s="410"/>
      <c r="AA475" s="30"/>
      <c r="AB475" s="410"/>
      <c r="AC475" s="410"/>
      <c r="AD475" s="30"/>
      <c r="AE475" s="410"/>
      <c r="AF475" s="410"/>
      <c r="AG475" s="30"/>
      <c r="AH475" s="410"/>
      <c r="AI475" s="410"/>
      <c r="AJ475" s="30"/>
      <c r="AK475" s="410"/>
      <c r="AL475" s="410"/>
      <c r="AM475" s="30"/>
      <c r="AN475" s="410"/>
      <c r="AO475" s="410"/>
      <c r="AP475" s="30"/>
      <c r="AQ475" s="410"/>
      <c r="AR475" s="410"/>
      <c r="AS475" s="30"/>
      <c r="AT475" s="410"/>
      <c r="AU475" s="410"/>
      <c r="AV475" s="30"/>
      <c r="AW475" s="410"/>
      <c r="AX475" s="410"/>
      <c r="AY475" s="30"/>
      <c r="AZ475" s="410"/>
      <c r="BA475" s="410"/>
      <c r="BB475" s="30"/>
      <c r="BC475" s="410"/>
      <c r="BD475" s="410"/>
      <c r="BE475" s="30"/>
      <c r="BF475" s="410"/>
      <c r="BG475" s="410"/>
      <c r="BH475" s="30"/>
      <c r="BI475" s="410"/>
      <c r="BJ475" s="410"/>
      <c r="BK475" s="30"/>
      <c r="BL475" s="31"/>
      <c r="BM475" s="31"/>
      <c r="BN475" s="31"/>
      <c r="BO475" s="31"/>
      <c r="BP475" s="31"/>
      <c r="BQ475" s="31"/>
      <c r="BR475" s="31"/>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57"/>
      <c r="DW475" s="57"/>
      <c r="DX475" s="57"/>
      <c r="DY475" s="57"/>
      <c r="DZ475" s="57"/>
      <c r="EA475" s="57"/>
      <c r="EB475" s="57"/>
      <c r="EC475" s="57"/>
      <c r="ED475" s="57"/>
      <c r="EE475" s="57"/>
      <c r="EF475" s="57"/>
      <c r="EG475" s="57"/>
      <c r="EH475" s="57"/>
      <c r="EI475" s="57"/>
      <c r="EJ475" s="57"/>
      <c r="EK475" s="57"/>
      <c r="EL475" s="57"/>
      <c r="EM475" s="57"/>
      <c r="EN475" s="57"/>
      <c r="EO475" s="57"/>
      <c r="EP475" s="57"/>
      <c r="EQ475" s="57"/>
      <c r="ER475" s="57"/>
      <c r="ES475" s="57"/>
      <c r="ET475" s="57"/>
      <c r="EU475" s="57"/>
      <c r="EV475" s="57"/>
      <c r="EW475" s="57"/>
      <c r="EX475" s="57"/>
      <c r="EY475" s="57"/>
      <c r="EZ475" s="57"/>
      <c r="FA475" s="57"/>
      <c r="FB475" s="57"/>
      <c r="FC475" s="57"/>
      <c r="FD475" s="57"/>
      <c r="FE475" s="57"/>
      <c r="FF475" s="57"/>
      <c r="FG475" s="57"/>
      <c r="FH475" s="57"/>
      <c r="FI475" s="57"/>
      <c r="FJ475" s="57"/>
      <c r="FK475" s="57"/>
      <c r="FL475" s="57"/>
      <c r="FM475" s="57"/>
      <c r="FN475" s="57"/>
      <c r="FO475" s="57"/>
      <c r="FP475" s="57"/>
      <c r="FQ475" s="57"/>
      <c r="FR475" s="57"/>
      <c r="FS475" s="57"/>
      <c r="FT475" s="57"/>
      <c r="FU475" s="57"/>
      <c r="FV475" s="57"/>
      <c r="FW475" s="57"/>
      <c r="FX475" s="57"/>
      <c r="FY475" s="57"/>
      <c r="FZ475" s="57"/>
      <c r="GA475" s="57"/>
      <c r="GB475" s="57"/>
      <c r="GC475" s="57"/>
      <c r="GD475" s="57"/>
      <c r="GE475" s="57"/>
      <c r="GF475" s="57"/>
      <c r="GG475" s="57"/>
      <c r="GH475" s="57"/>
      <c r="GI475" s="57"/>
      <c r="GJ475" s="57"/>
      <c r="GK475" s="57"/>
      <c r="GL475" s="57"/>
      <c r="GM475" s="57"/>
      <c r="GN475" s="57"/>
      <c r="GO475" s="57"/>
      <c r="GP475" s="57"/>
      <c r="GQ475" s="57"/>
      <c r="GR475" s="57"/>
      <c r="GS475" s="57"/>
      <c r="GT475" s="57"/>
      <c r="GU475" s="57"/>
      <c r="GV475" s="57"/>
      <c r="GW475" s="57"/>
      <c r="GX475" s="57"/>
      <c r="GY475" s="57"/>
      <c r="GZ475" s="57"/>
      <c r="HA475" s="57"/>
      <c r="HB475" s="57"/>
      <c r="HC475" s="57"/>
      <c r="HD475" s="57"/>
      <c r="HE475" s="57"/>
      <c r="HF475" s="57"/>
      <c r="HG475" s="57"/>
      <c r="HH475" s="57"/>
      <c r="HI475" s="57"/>
    </row>
    <row r="476" spans="1:217" s="431" customFormat="1" x14ac:dyDescent="0.2">
      <c r="A476" s="432"/>
      <c r="B476" s="426"/>
      <c r="C476" s="174"/>
      <c r="D476" s="410"/>
      <c r="E476" s="410"/>
      <c r="F476" s="30"/>
      <c r="G476" s="410"/>
      <c r="H476" s="410"/>
      <c r="I476" s="30"/>
      <c r="J476" s="410"/>
      <c r="K476" s="410"/>
      <c r="L476" s="30"/>
      <c r="M476" s="410"/>
      <c r="N476" s="410"/>
      <c r="O476" s="30"/>
      <c r="P476" s="410"/>
      <c r="Q476" s="410"/>
      <c r="R476" s="30"/>
      <c r="S476" s="410"/>
      <c r="T476" s="410"/>
      <c r="U476" s="30"/>
      <c r="V476" s="410"/>
      <c r="W476" s="410"/>
      <c r="X476" s="30"/>
      <c r="Y476" s="410"/>
      <c r="Z476" s="410"/>
      <c r="AA476" s="30"/>
      <c r="AB476" s="410"/>
      <c r="AC476" s="410"/>
      <c r="AD476" s="30"/>
      <c r="AE476" s="410"/>
      <c r="AF476" s="410"/>
      <c r="AG476" s="30"/>
      <c r="AH476" s="410"/>
      <c r="AI476" s="410"/>
      <c r="AJ476" s="30"/>
      <c r="AK476" s="410"/>
      <c r="AL476" s="410"/>
      <c r="AM476" s="30"/>
      <c r="AN476" s="410"/>
      <c r="AO476" s="410"/>
      <c r="AP476" s="30"/>
      <c r="AQ476" s="410"/>
      <c r="AR476" s="410"/>
      <c r="AS476" s="30"/>
      <c r="AT476" s="410"/>
      <c r="AU476" s="410"/>
      <c r="AV476" s="30"/>
      <c r="AW476" s="410"/>
      <c r="AX476" s="410"/>
      <c r="AY476" s="30"/>
      <c r="AZ476" s="410"/>
      <c r="BA476" s="410"/>
      <c r="BB476" s="30"/>
      <c r="BC476" s="410"/>
      <c r="BD476" s="410"/>
      <c r="BE476" s="30"/>
      <c r="BF476" s="410"/>
      <c r="BG476" s="410"/>
      <c r="BH476" s="30"/>
      <c r="BI476" s="410"/>
      <c r="BJ476" s="410"/>
      <c r="BK476" s="30"/>
      <c r="BL476" s="31"/>
      <c r="BM476" s="31"/>
      <c r="BN476" s="31"/>
      <c r="BO476" s="31"/>
      <c r="BP476" s="31"/>
      <c r="BQ476" s="31"/>
      <c r="BR476" s="31"/>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57"/>
      <c r="DW476" s="57"/>
      <c r="DX476" s="57"/>
      <c r="DY476" s="57"/>
      <c r="DZ476" s="57"/>
      <c r="EA476" s="57"/>
      <c r="EB476" s="57"/>
      <c r="EC476" s="57"/>
      <c r="ED476" s="57"/>
      <c r="EE476" s="57"/>
      <c r="EF476" s="57"/>
      <c r="EG476" s="57"/>
      <c r="EH476" s="57"/>
      <c r="EI476" s="57"/>
      <c r="EJ476" s="57"/>
      <c r="EK476" s="57"/>
      <c r="EL476" s="57"/>
      <c r="EM476" s="57"/>
      <c r="EN476" s="57"/>
      <c r="EO476" s="57"/>
      <c r="EP476" s="57"/>
      <c r="EQ476" s="57"/>
      <c r="ER476" s="57"/>
      <c r="ES476" s="57"/>
      <c r="ET476" s="57"/>
      <c r="EU476" s="57"/>
      <c r="EV476" s="57"/>
      <c r="EW476" s="57"/>
      <c r="EX476" s="57"/>
      <c r="EY476" s="57"/>
      <c r="EZ476" s="57"/>
      <c r="FA476" s="57"/>
      <c r="FB476" s="57"/>
      <c r="FC476" s="57"/>
      <c r="FD476" s="57"/>
      <c r="FE476" s="57"/>
      <c r="FF476" s="57"/>
      <c r="FG476" s="57"/>
      <c r="FH476" s="57"/>
      <c r="FI476" s="57"/>
      <c r="FJ476" s="57"/>
      <c r="FK476" s="57"/>
      <c r="FL476" s="57"/>
      <c r="FM476" s="57"/>
      <c r="FN476" s="57"/>
      <c r="FO476" s="57"/>
      <c r="FP476" s="57"/>
      <c r="FQ476" s="57"/>
      <c r="FR476" s="57"/>
      <c r="FS476" s="57"/>
      <c r="FT476" s="57"/>
      <c r="FU476" s="57"/>
      <c r="FV476" s="57"/>
      <c r="FW476" s="57"/>
      <c r="FX476" s="57"/>
      <c r="FY476" s="57"/>
      <c r="FZ476" s="57"/>
      <c r="GA476" s="57"/>
      <c r="GB476" s="57"/>
      <c r="GC476" s="57"/>
      <c r="GD476" s="57"/>
      <c r="GE476" s="57"/>
      <c r="GF476" s="57"/>
      <c r="GG476" s="57"/>
      <c r="GH476" s="57"/>
      <c r="GI476" s="57"/>
      <c r="GJ476" s="57"/>
      <c r="GK476" s="57"/>
      <c r="GL476" s="57"/>
      <c r="GM476" s="57"/>
      <c r="GN476" s="57"/>
      <c r="GO476" s="57"/>
      <c r="GP476" s="57"/>
      <c r="GQ476" s="57"/>
      <c r="GR476" s="57"/>
      <c r="GS476" s="57"/>
      <c r="GT476" s="57"/>
      <c r="GU476" s="57"/>
      <c r="GV476" s="57"/>
      <c r="GW476" s="57"/>
      <c r="GX476" s="57"/>
      <c r="GY476" s="57"/>
      <c r="GZ476" s="57"/>
      <c r="HA476" s="57"/>
      <c r="HB476" s="57"/>
      <c r="HC476" s="57"/>
      <c r="HD476" s="57"/>
      <c r="HE476" s="57"/>
      <c r="HF476" s="57"/>
      <c r="HG476" s="57"/>
      <c r="HH476" s="57"/>
      <c r="HI476" s="57"/>
    </row>
    <row r="477" spans="1:217" s="431" customFormat="1" x14ac:dyDescent="0.2">
      <c r="A477" s="432"/>
      <c r="B477" s="426"/>
      <c r="C477" s="174"/>
      <c r="D477" s="410"/>
      <c r="E477" s="410"/>
      <c r="F477" s="30"/>
      <c r="G477" s="410"/>
      <c r="H477" s="410"/>
      <c r="I477" s="30"/>
      <c r="J477" s="410"/>
      <c r="K477" s="410"/>
      <c r="L477" s="30"/>
      <c r="M477" s="410"/>
      <c r="N477" s="410"/>
      <c r="O477" s="30"/>
      <c r="P477" s="410"/>
      <c r="Q477" s="410"/>
      <c r="R477" s="30"/>
      <c r="S477" s="410"/>
      <c r="T477" s="410"/>
      <c r="U477" s="30"/>
      <c r="V477" s="410"/>
      <c r="W477" s="410"/>
      <c r="X477" s="30"/>
      <c r="Y477" s="410"/>
      <c r="Z477" s="410"/>
      <c r="AA477" s="30"/>
      <c r="AB477" s="410"/>
      <c r="AC477" s="410"/>
      <c r="AD477" s="30"/>
      <c r="AE477" s="410"/>
      <c r="AF477" s="410"/>
      <c r="AG477" s="30"/>
      <c r="AH477" s="410"/>
      <c r="AI477" s="410"/>
      <c r="AJ477" s="30"/>
      <c r="AK477" s="410"/>
      <c r="AL477" s="410"/>
      <c r="AM477" s="30"/>
      <c r="AN477" s="410"/>
      <c r="AO477" s="410"/>
      <c r="AP477" s="30"/>
      <c r="AQ477" s="410"/>
      <c r="AR477" s="410"/>
      <c r="AS477" s="30"/>
      <c r="AT477" s="410"/>
      <c r="AU477" s="410"/>
      <c r="AV477" s="30"/>
      <c r="AW477" s="410"/>
      <c r="AX477" s="410"/>
      <c r="AY477" s="30"/>
      <c r="AZ477" s="410"/>
      <c r="BA477" s="410"/>
      <c r="BB477" s="30"/>
      <c r="BC477" s="410"/>
      <c r="BD477" s="410"/>
      <c r="BE477" s="30"/>
      <c r="BF477" s="410"/>
      <c r="BG477" s="410"/>
      <c r="BH477" s="30"/>
      <c r="BI477" s="410"/>
      <c r="BJ477" s="410"/>
      <c r="BK477" s="30"/>
      <c r="BL477" s="31"/>
      <c r="BM477" s="31"/>
      <c r="BN477" s="31"/>
      <c r="BO477" s="31"/>
      <c r="BP477" s="31"/>
      <c r="BQ477" s="31"/>
      <c r="BR477" s="31"/>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57"/>
      <c r="DW477" s="57"/>
      <c r="DX477" s="57"/>
      <c r="DY477" s="57"/>
      <c r="DZ477" s="57"/>
      <c r="EA477" s="57"/>
      <c r="EB477" s="57"/>
      <c r="EC477" s="57"/>
      <c r="ED477" s="57"/>
      <c r="EE477" s="57"/>
      <c r="EF477" s="57"/>
      <c r="EG477" s="57"/>
      <c r="EH477" s="57"/>
      <c r="EI477" s="57"/>
      <c r="EJ477" s="57"/>
      <c r="EK477" s="57"/>
      <c r="EL477" s="57"/>
      <c r="EM477" s="57"/>
      <c r="EN477" s="57"/>
      <c r="EO477" s="57"/>
      <c r="EP477" s="57"/>
      <c r="EQ477" s="57"/>
      <c r="ER477" s="57"/>
      <c r="ES477" s="57"/>
      <c r="ET477" s="57"/>
      <c r="EU477" s="57"/>
      <c r="EV477" s="57"/>
      <c r="EW477" s="57"/>
      <c r="EX477" s="57"/>
      <c r="EY477" s="57"/>
      <c r="EZ477" s="57"/>
      <c r="FA477" s="57"/>
      <c r="FB477" s="57"/>
      <c r="FC477" s="57"/>
      <c r="FD477" s="57"/>
      <c r="FE477" s="57"/>
      <c r="FF477" s="57"/>
      <c r="FG477" s="57"/>
      <c r="FH477" s="57"/>
      <c r="FI477" s="57"/>
      <c r="FJ477" s="57"/>
      <c r="FK477" s="57"/>
      <c r="FL477" s="57"/>
      <c r="FM477" s="57"/>
      <c r="FN477" s="57"/>
      <c r="FO477" s="57"/>
      <c r="FP477" s="57"/>
      <c r="FQ477" s="57"/>
      <c r="FR477" s="57"/>
      <c r="FS477" s="57"/>
      <c r="FT477" s="57"/>
      <c r="FU477" s="57"/>
      <c r="FV477" s="57"/>
      <c r="FW477" s="57"/>
      <c r="FX477" s="57"/>
      <c r="FY477" s="57"/>
      <c r="FZ477" s="57"/>
      <c r="GA477" s="57"/>
      <c r="GB477" s="57"/>
      <c r="GC477" s="57"/>
      <c r="GD477" s="57"/>
      <c r="GE477" s="57"/>
      <c r="GF477" s="57"/>
      <c r="GG477" s="57"/>
      <c r="GH477" s="57"/>
      <c r="GI477" s="57"/>
      <c r="GJ477" s="57"/>
      <c r="GK477" s="57"/>
      <c r="GL477" s="57"/>
      <c r="GM477" s="57"/>
      <c r="GN477" s="57"/>
      <c r="GO477" s="57"/>
      <c r="GP477" s="57"/>
      <c r="GQ477" s="57"/>
      <c r="GR477" s="57"/>
      <c r="GS477" s="57"/>
      <c r="GT477" s="57"/>
      <c r="GU477" s="57"/>
      <c r="GV477" s="57"/>
      <c r="GW477" s="57"/>
      <c r="GX477" s="57"/>
      <c r="GY477" s="57"/>
      <c r="GZ477" s="57"/>
      <c r="HA477" s="57"/>
      <c r="HB477" s="57"/>
      <c r="HC477" s="57"/>
      <c r="HD477" s="57"/>
      <c r="HE477" s="57"/>
      <c r="HF477" s="57"/>
      <c r="HG477" s="57"/>
      <c r="HH477" s="57"/>
      <c r="HI477" s="57"/>
    </row>
    <row r="478" spans="1:217" s="431" customFormat="1" x14ac:dyDescent="0.2">
      <c r="A478" s="432"/>
      <c r="B478" s="426"/>
      <c r="C478" s="174"/>
      <c r="D478" s="410"/>
      <c r="E478" s="410"/>
      <c r="F478" s="30"/>
      <c r="G478" s="410"/>
      <c r="H478" s="410"/>
      <c r="I478" s="30"/>
      <c r="J478" s="410"/>
      <c r="K478" s="410"/>
      <c r="L478" s="30"/>
      <c r="M478" s="410"/>
      <c r="N478" s="410"/>
      <c r="O478" s="30"/>
      <c r="P478" s="410"/>
      <c r="Q478" s="410"/>
      <c r="R478" s="30"/>
      <c r="S478" s="410"/>
      <c r="T478" s="410"/>
      <c r="U478" s="30"/>
      <c r="V478" s="410"/>
      <c r="W478" s="410"/>
      <c r="X478" s="30"/>
      <c r="Y478" s="410"/>
      <c r="Z478" s="410"/>
      <c r="AA478" s="30"/>
      <c r="AB478" s="410"/>
      <c r="AC478" s="410"/>
      <c r="AD478" s="30"/>
      <c r="AE478" s="410"/>
      <c r="AF478" s="410"/>
      <c r="AG478" s="30"/>
      <c r="AH478" s="410"/>
      <c r="AI478" s="410"/>
      <c r="AJ478" s="30"/>
      <c r="AK478" s="410"/>
      <c r="AL478" s="410"/>
      <c r="AM478" s="30"/>
      <c r="AN478" s="410"/>
      <c r="AO478" s="410"/>
      <c r="AP478" s="30"/>
      <c r="AQ478" s="410"/>
      <c r="AR478" s="410"/>
      <c r="AS478" s="30"/>
      <c r="AT478" s="410"/>
      <c r="AU478" s="410"/>
      <c r="AV478" s="30"/>
      <c r="AW478" s="410"/>
      <c r="AX478" s="410"/>
      <c r="AY478" s="30"/>
      <c r="AZ478" s="410"/>
      <c r="BA478" s="410"/>
      <c r="BB478" s="30"/>
      <c r="BC478" s="410"/>
      <c r="BD478" s="410"/>
      <c r="BE478" s="30"/>
      <c r="BF478" s="410"/>
      <c r="BG478" s="410"/>
      <c r="BH478" s="30"/>
      <c r="BI478" s="410"/>
      <c r="BJ478" s="410"/>
      <c r="BK478" s="30"/>
      <c r="BL478" s="31"/>
      <c r="BM478" s="31"/>
      <c r="BN478" s="31"/>
      <c r="BO478" s="31"/>
      <c r="BP478" s="31"/>
      <c r="BQ478" s="31"/>
      <c r="BR478" s="31"/>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57"/>
      <c r="DW478" s="57"/>
      <c r="DX478" s="57"/>
      <c r="DY478" s="57"/>
      <c r="DZ478" s="57"/>
      <c r="EA478" s="57"/>
      <c r="EB478" s="57"/>
      <c r="EC478" s="57"/>
      <c r="ED478" s="57"/>
      <c r="EE478" s="57"/>
      <c r="EF478" s="57"/>
      <c r="EG478" s="57"/>
      <c r="EH478" s="57"/>
      <c r="EI478" s="57"/>
      <c r="EJ478" s="57"/>
      <c r="EK478" s="57"/>
      <c r="EL478" s="57"/>
      <c r="EM478" s="57"/>
      <c r="EN478" s="57"/>
      <c r="EO478" s="57"/>
      <c r="EP478" s="57"/>
      <c r="EQ478" s="57"/>
      <c r="ER478" s="57"/>
      <c r="ES478" s="57"/>
      <c r="ET478" s="57"/>
      <c r="EU478" s="57"/>
      <c r="EV478" s="57"/>
      <c r="EW478" s="57"/>
      <c r="EX478" s="57"/>
      <c r="EY478" s="57"/>
      <c r="EZ478" s="57"/>
      <c r="FA478" s="57"/>
      <c r="FB478" s="57"/>
      <c r="FC478" s="57"/>
      <c r="FD478" s="57"/>
      <c r="FE478" s="57"/>
      <c r="FF478" s="57"/>
      <c r="FG478" s="57"/>
      <c r="FH478" s="57"/>
      <c r="FI478" s="57"/>
      <c r="FJ478" s="57"/>
      <c r="FK478" s="57"/>
      <c r="FL478" s="57"/>
      <c r="FM478" s="57"/>
      <c r="FN478" s="57"/>
      <c r="FO478" s="57"/>
      <c r="FP478" s="57"/>
      <c r="FQ478" s="57"/>
      <c r="FR478" s="57"/>
      <c r="FS478" s="57"/>
      <c r="FT478" s="57"/>
      <c r="FU478" s="57"/>
      <c r="FV478" s="57"/>
      <c r="FW478" s="57"/>
      <c r="FX478" s="57"/>
      <c r="FY478" s="57"/>
      <c r="FZ478" s="57"/>
      <c r="GA478" s="57"/>
      <c r="GB478" s="57"/>
      <c r="GC478" s="57"/>
      <c r="GD478" s="57"/>
      <c r="GE478" s="57"/>
      <c r="GF478" s="57"/>
      <c r="GG478" s="57"/>
      <c r="GH478" s="57"/>
      <c r="GI478" s="57"/>
      <c r="GJ478" s="57"/>
      <c r="GK478" s="57"/>
      <c r="GL478" s="57"/>
      <c r="GM478" s="57"/>
      <c r="GN478" s="57"/>
      <c r="GO478" s="57"/>
      <c r="GP478" s="57"/>
      <c r="GQ478" s="57"/>
      <c r="GR478" s="57"/>
      <c r="GS478" s="57"/>
      <c r="GT478" s="57"/>
      <c r="GU478" s="57"/>
      <c r="GV478" s="57"/>
      <c r="GW478" s="57"/>
      <c r="GX478" s="57"/>
      <c r="GY478" s="57"/>
      <c r="GZ478" s="57"/>
      <c r="HA478" s="57"/>
      <c r="HB478" s="57"/>
      <c r="HC478" s="57"/>
      <c r="HD478" s="57"/>
      <c r="HE478" s="57"/>
      <c r="HF478" s="57"/>
      <c r="HG478" s="57"/>
      <c r="HH478" s="57"/>
      <c r="HI478" s="57"/>
    </row>
  </sheetData>
  <sheetProtection sheet="1" objects="1" scenarios="1"/>
  <mergeCells count="2043">
    <mergeCell ref="S98:T98"/>
    <mergeCell ref="V98:W98"/>
    <mergeCell ref="Y98:Z98"/>
    <mergeCell ref="AB98:AC98"/>
    <mergeCell ref="AE98:AF98"/>
    <mergeCell ref="AH98:AI98"/>
    <mergeCell ref="AK98:AL98"/>
    <mergeCell ref="AN98:AO98"/>
    <mergeCell ref="AQ98:AR98"/>
    <mergeCell ref="AT98:AU98"/>
    <mergeCell ref="AW98:AX98"/>
    <mergeCell ref="AZ98:BA98"/>
    <mergeCell ref="BC98:BD98"/>
    <mergeCell ref="BF98:BG98"/>
    <mergeCell ref="BI98:BJ98"/>
    <mergeCell ref="D143:Q143"/>
    <mergeCell ref="D144:Q144"/>
    <mergeCell ref="AZ101:BA101"/>
    <mergeCell ref="BC101:BD101"/>
    <mergeCell ref="BF101:BG101"/>
    <mergeCell ref="BI101:BJ101"/>
    <mergeCell ref="AZ102:BA102"/>
    <mergeCell ref="BC102:BD102"/>
    <mergeCell ref="BF102:BG102"/>
    <mergeCell ref="BI102:BJ102"/>
    <mergeCell ref="AZ103:BA103"/>
    <mergeCell ref="BC103:BD103"/>
    <mergeCell ref="BF103:BG103"/>
    <mergeCell ref="BI103:BJ103"/>
    <mergeCell ref="AN101:AO101"/>
    <mergeCell ref="AQ101:AR101"/>
    <mergeCell ref="AT101:AU101"/>
    <mergeCell ref="D145:Q145"/>
    <mergeCell ref="D146:Q146"/>
    <mergeCell ref="D147:Q147"/>
    <mergeCell ref="D148:Q148"/>
    <mergeCell ref="D149:Q149"/>
    <mergeCell ref="D150:Q150"/>
    <mergeCell ref="D165:Q165"/>
    <mergeCell ref="D126:Q126"/>
    <mergeCell ref="D127:Q127"/>
    <mergeCell ref="D130:Q130"/>
    <mergeCell ref="D131:Q131"/>
    <mergeCell ref="D132:Q132"/>
    <mergeCell ref="D133:Q133"/>
    <mergeCell ref="D134:Q134"/>
    <mergeCell ref="D135:Q135"/>
    <mergeCell ref="D136:Q136"/>
    <mergeCell ref="D137:Q137"/>
    <mergeCell ref="D138:Q138"/>
    <mergeCell ref="D139:Q139"/>
    <mergeCell ref="D140:Q140"/>
    <mergeCell ref="D141:Q141"/>
    <mergeCell ref="D142:Q142"/>
    <mergeCell ref="D129:Q129"/>
    <mergeCell ref="D128:Q128"/>
    <mergeCell ref="D151:Q151"/>
    <mergeCell ref="D152:Q152"/>
    <mergeCell ref="D153:Q153"/>
    <mergeCell ref="D154:Q154"/>
    <mergeCell ref="D155:Q155"/>
    <mergeCell ref="D156:Q156"/>
    <mergeCell ref="AZ97:BA97"/>
    <mergeCell ref="BC97:BD97"/>
    <mergeCell ref="BF97:BG97"/>
    <mergeCell ref="BI97:BJ97"/>
    <mergeCell ref="AZ99:BA99"/>
    <mergeCell ref="BC99:BD99"/>
    <mergeCell ref="BF99:BG99"/>
    <mergeCell ref="BI99:BJ99"/>
    <mergeCell ref="AZ100:BA100"/>
    <mergeCell ref="BC100:BD100"/>
    <mergeCell ref="BF100:BG100"/>
    <mergeCell ref="BI100:BJ100"/>
    <mergeCell ref="AZ94:BA94"/>
    <mergeCell ref="BC94:BD94"/>
    <mergeCell ref="BF94:BG94"/>
    <mergeCell ref="BI94:BJ94"/>
    <mergeCell ref="AZ95:BA95"/>
    <mergeCell ref="BC95:BD95"/>
    <mergeCell ref="BF95:BG95"/>
    <mergeCell ref="BI95:BJ95"/>
    <mergeCell ref="AZ96:BA96"/>
    <mergeCell ref="BC96:BD96"/>
    <mergeCell ref="BF96:BG96"/>
    <mergeCell ref="BI96:BJ96"/>
    <mergeCell ref="AZ91:BA91"/>
    <mergeCell ref="BC91:BD91"/>
    <mergeCell ref="BF91:BG91"/>
    <mergeCell ref="BI91:BJ91"/>
    <mergeCell ref="AZ92:BA92"/>
    <mergeCell ref="BC92:BD92"/>
    <mergeCell ref="BF92:BG92"/>
    <mergeCell ref="BI92:BJ92"/>
    <mergeCell ref="AZ93:BA93"/>
    <mergeCell ref="BC93:BD93"/>
    <mergeCell ref="BF93:BG93"/>
    <mergeCell ref="BI93:BJ93"/>
    <mergeCell ref="AZ88:BA88"/>
    <mergeCell ref="BC88:BD88"/>
    <mergeCell ref="BF88:BG88"/>
    <mergeCell ref="BI88:BJ88"/>
    <mergeCell ref="AZ89:BA89"/>
    <mergeCell ref="BC89:BD89"/>
    <mergeCell ref="BF89:BG89"/>
    <mergeCell ref="BI89:BJ89"/>
    <mergeCell ref="AZ90:BA90"/>
    <mergeCell ref="BC90:BD90"/>
    <mergeCell ref="BF90:BG90"/>
    <mergeCell ref="BI90:BJ90"/>
    <mergeCell ref="AZ85:BA85"/>
    <mergeCell ref="BC85:BD85"/>
    <mergeCell ref="BF85:BG85"/>
    <mergeCell ref="BI85:BJ85"/>
    <mergeCell ref="AZ86:BA86"/>
    <mergeCell ref="BC86:BD86"/>
    <mergeCell ref="BF86:BG86"/>
    <mergeCell ref="BI86:BJ86"/>
    <mergeCell ref="AZ87:BA87"/>
    <mergeCell ref="BC87:BD87"/>
    <mergeCell ref="BF87:BG87"/>
    <mergeCell ref="BI87:BJ87"/>
    <mergeCell ref="AZ82:BA82"/>
    <mergeCell ref="BC82:BD82"/>
    <mergeCell ref="BF82:BG82"/>
    <mergeCell ref="BI82:BJ82"/>
    <mergeCell ref="AZ83:BA83"/>
    <mergeCell ref="BC83:BD83"/>
    <mergeCell ref="BF83:BG83"/>
    <mergeCell ref="BI83:BJ83"/>
    <mergeCell ref="AZ84:BA84"/>
    <mergeCell ref="BC84:BD84"/>
    <mergeCell ref="BF84:BG84"/>
    <mergeCell ref="BI84:BJ84"/>
    <mergeCell ref="AZ79:BA79"/>
    <mergeCell ref="BC79:BD79"/>
    <mergeCell ref="BF79:BG79"/>
    <mergeCell ref="BI79:BJ79"/>
    <mergeCell ref="AZ80:BA80"/>
    <mergeCell ref="BC80:BD80"/>
    <mergeCell ref="BF80:BG80"/>
    <mergeCell ref="BI80:BJ80"/>
    <mergeCell ref="AZ81:BA81"/>
    <mergeCell ref="BC81:BD81"/>
    <mergeCell ref="BF81:BG81"/>
    <mergeCell ref="BI81:BJ81"/>
    <mergeCell ref="AZ76:BA76"/>
    <mergeCell ref="BC76:BD76"/>
    <mergeCell ref="BF76:BG76"/>
    <mergeCell ref="BI76:BJ76"/>
    <mergeCell ref="AZ77:BA77"/>
    <mergeCell ref="BC77:BD77"/>
    <mergeCell ref="BF77:BG77"/>
    <mergeCell ref="BI77:BJ77"/>
    <mergeCell ref="AZ78:BA78"/>
    <mergeCell ref="BC78:BD78"/>
    <mergeCell ref="BF78:BG78"/>
    <mergeCell ref="BI78:BJ78"/>
    <mergeCell ref="AZ73:BA73"/>
    <mergeCell ref="BC73:BD73"/>
    <mergeCell ref="BF73:BG73"/>
    <mergeCell ref="BI73:BJ73"/>
    <mergeCell ref="AZ74:BA74"/>
    <mergeCell ref="BC74:BD74"/>
    <mergeCell ref="BF74:BG74"/>
    <mergeCell ref="BI74:BJ74"/>
    <mergeCell ref="AZ75:BA75"/>
    <mergeCell ref="BC75:BD75"/>
    <mergeCell ref="BF75:BG75"/>
    <mergeCell ref="BI75:BJ75"/>
    <mergeCell ref="AZ70:BA70"/>
    <mergeCell ref="BC70:BD70"/>
    <mergeCell ref="BF70:BG70"/>
    <mergeCell ref="BI70:BJ70"/>
    <mergeCell ref="AZ71:BA71"/>
    <mergeCell ref="BC71:BD71"/>
    <mergeCell ref="BF71:BG71"/>
    <mergeCell ref="BI71:BJ71"/>
    <mergeCell ref="AZ72:BA72"/>
    <mergeCell ref="BC72:BD72"/>
    <mergeCell ref="BF72:BG72"/>
    <mergeCell ref="BI72:BJ72"/>
    <mergeCell ref="AZ67:BA67"/>
    <mergeCell ref="BC67:BD67"/>
    <mergeCell ref="BF67:BG67"/>
    <mergeCell ref="BI67:BJ67"/>
    <mergeCell ref="AZ68:BA68"/>
    <mergeCell ref="BC68:BD68"/>
    <mergeCell ref="BF68:BG68"/>
    <mergeCell ref="BI68:BJ68"/>
    <mergeCell ref="AZ69:BA69"/>
    <mergeCell ref="BC69:BD69"/>
    <mergeCell ref="BF69:BG69"/>
    <mergeCell ref="BI69:BJ69"/>
    <mergeCell ref="AZ64:BA64"/>
    <mergeCell ref="BC64:BD64"/>
    <mergeCell ref="BF64:BG64"/>
    <mergeCell ref="BI64:BJ64"/>
    <mergeCell ref="AZ65:BA65"/>
    <mergeCell ref="BC65:BD65"/>
    <mergeCell ref="BF65:BG65"/>
    <mergeCell ref="BI65:BJ65"/>
    <mergeCell ref="AZ66:BA66"/>
    <mergeCell ref="BC66:BD66"/>
    <mergeCell ref="BF66:BG66"/>
    <mergeCell ref="BI66:BJ66"/>
    <mergeCell ref="AZ61:BA61"/>
    <mergeCell ref="BC61:BD61"/>
    <mergeCell ref="BF61:BG61"/>
    <mergeCell ref="BI61:BJ61"/>
    <mergeCell ref="AZ62:BA62"/>
    <mergeCell ref="BC62:BD62"/>
    <mergeCell ref="BF62:BG62"/>
    <mergeCell ref="BI62:BJ62"/>
    <mergeCell ref="AZ63:BA63"/>
    <mergeCell ref="BC63:BD63"/>
    <mergeCell ref="BF63:BG63"/>
    <mergeCell ref="BI63:BJ63"/>
    <mergeCell ref="AZ58:BA58"/>
    <mergeCell ref="BC58:BD58"/>
    <mergeCell ref="BF58:BG58"/>
    <mergeCell ref="BI58:BJ58"/>
    <mergeCell ref="AZ59:BA59"/>
    <mergeCell ref="BC59:BD59"/>
    <mergeCell ref="BF59:BG59"/>
    <mergeCell ref="BI59:BJ59"/>
    <mergeCell ref="AZ60:BA60"/>
    <mergeCell ref="BC60:BD60"/>
    <mergeCell ref="BF60:BG60"/>
    <mergeCell ref="BI60:BJ60"/>
    <mergeCell ref="AZ55:BA55"/>
    <mergeCell ref="BC55:BD55"/>
    <mergeCell ref="BF55:BG55"/>
    <mergeCell ref="BI55:BJ55"/>
    <mergeCell ref="AZ56:BA56"/>
    <mergeCell ref="BC56:BD56"/>
    <mergeCell ref="BF56:BG56"/>
    <mergeCell ref="BI56:BJ56"/>
    <mergeCell ref="AZ57:BA57"/>
    <mergeCell ref="BC57:BD57"/>
    <mergeCell ref="BF57:BG57"/>
    <mergeCell ref="BI57:BJ57"/>
    <mergeCell ref="AZ52:BA52"/>
    <mergeCell ref="BC52:BD52"/>
    <mergeCell ref="BF52:BG52"/>
    <mergeCell ref="BI52:BJ52"/>
    <mergeCell ref="AZ53:BA53"/>
    <mergeCell ref="BC53:BD53"/>
    <mergeCell ref="BF53:BG53"/>
    <mergeCell ref="BI53:BJ53"/>
    <mergeCell ref="AZ54:BA54"/>
    <mergeCell ref="BC54:BD54"/>
    <mergeCell ref="BF54:BG54"/>
    <mergeCell ref="BI54:BJ54"/>
    <mergeCell ref="AZ49:BA49"/>
    <mergeCell ref="BC49:BD49"/>
    <mergeCell ref="BF49:BG49"/>
    <mergeCell ref="BI49:BJ49"/>
    <mergeCell ref="AZ50:BA50"/>
    <mergeCell ref="BC50:BD50"/>
    <mergeCell ref="BF50:BG50"/>
    <mergeCell ref="BI50:BJ50"/>
    <mergeCell ref="AZ51:BA51"/>
    <mergeCell ref="BC51:BD51"/>
    <mergeCell ref="BF51:BG51"/>
    <mergeCell ref="BI51:BJ51"/>
    <mergeCell ref="AZ46:BA46"/>
    <mergeCell ref="BC46:BD46"/>
    <mergeCell ref="BF46:BG46"/>
    <mergeCell ref="BI46:BJ46"/>
    <mergeCell ref="AZ47:BA47"/>
    <mergeCell ref="BC47:BD47"/>
    <mergeCell ref="BF47:BG47"/>
    <mergeCell ref="BI47:BJ47"/>
    <mergeCell ref="AZ48:BA48"/>
    <mergeCell ref="BC48:BD48"/>
    <mergeCell ref="BF48:BG48"/>
    <mergeCell ref="BI48:BJ48"/>
    <mergeCell ref="AZ43:BA43"/>
    <mergeCell ref="BC43:BD43"/>
    <mergeCell ref="BF43:BG43"/>
    <mergeCell ref="BI43:BJ43"/>
    <mergeCell ref="AZ44:BA44"/>
    <mergeCell ref="BC44:BD44"/>
    <mergeCell ref="BF44:BG44"/>
    <mergeCell ref="BI44:BJ44"/>
    <mergeCell ref="AZ45:BA45"/>
    <mergeCell ref="BC45:BD45"/>
    <mergeCell ref="BF45:BG45"/>
    <mergeCell ref="BI45:BJ45"/>
    <mergeCell ref="AZ40:BA40"/>
    <mergeCell ref="BC40:BD40"/>
    <mergeCell ref="BF40:BG40"/>
    <mergeCell ref="BI40:BJ40"/>
    <mergeCell ref="AZ41:BA41"/>
    <mergeCell ref="BC41:BD41"/>
    <mergeCell ref="BF41:BG41"/>
    <mergeCell ref="BI41:BJ41"/>
    <mergeCell ref="AZ42:BA42"/>
    <mergeCell ref="BC42:BD42"/>
    <mergeCell ref="BF42:BG42"/>
    <mergeCell ref="BI42:BJ42"/>
    <mergeCell ref="AZ37:BA37"/>
    <mergeCell ref="BC37:BD37"/>
    <mergeCell ref="BF37:BG37"/>
    <mergeCell ref="BI37:BJ37"/>
    <mergeCell ref="AZ38:BA38"/>
    <mergeCell ref="BC38:BD38"/>
    <mergeCell ref="BF38:BG38"/>
    <mergeCell ref="BI38:BJ38"/>
    <mergeCell ref="AZ39:BA39"/>
    <mergeCell ref="BC39:BD39"/>
    <mergeCell ref="BF39:BG39"/>
    <mergeCell ref="BI39:BJ39"/>
    <mergeCell ref="AZ34:BA34"/>
    <mergeCell ref="BC34:BD34"/>
    <mergeCell ref="BF34:BG34"/>
    <mergeCell ref="BI34:BJ34"/>
    <mergeCell ref="AZ35:BA35"/>
    <mergeCell ref="BC35:BD35"/>
    <mergeCell ref="BF35:BG35"/>
    <mergeCell ref="BI35:BJ35"/>
    <mergeCell ref="AZ36:BA36"/>
    <mergeCell ref="BC36:BD36"/>
    <mergeCell ref="BF36:BG36"/>
    <mergeCell ref="BI36:BJ36"/>
    <mergeCell ref="AZ31:BA31"/>
    <mergeCell ref="BC31:BD31"/>
    <mergeCell ref="BF31:BG31"/>
    <mergeCell ref="BI31:BJ31"/>
    <mergeCell ref="AZ32:BA32"/>
    <mergeCell ref="BC32:BD32"/>
    <mergeCell ref="BF32:BG32"/>
    <mergeCell ref="BI32:BJ32"/>
    <mergeCell ref="AZ33:BA33"/>
    <mergeCell ref="BC33:BD33"/>
    <mergeCell ref="BF33:BG33"/>
    <mergeCell ref="BI33:BJ33"/>
    <mergeCell ref="AZ28:BA28"/>
    <mergeCell ref="BC28:BD28"/>
    <mergeCell ref="BF28:BG28"/>
    <mergeCell ref="BI28:BJ28"/>
    <mergeCell ref="AZ29:BA29"/>
    <mergeCell ref="BC29:BD29"/>
    <mergeCell ref="BF29:BG29"/>
    <mergeCell ref="BI29:BJ29"/>
    <mergeCell ref="AZ30:BA30"/>
    <mergeCell ref="BC30:BD30"/>
    <mergeCell ref="BF30:BG30"/>
    <mergeCell ref="BI30:BJ30"/>
    <mergeCell ref="AZ25:BA25"/>
    <mergeCell ref="BC25:BD25"/>
    <mergeCell ref="BF25:BG25"/>
    <mergeCell ref="BI25:BJ25"/>
    <mergeCell ref="AZ26:BA26"/>
    <mergeCell ref="BC26:BD26"/>
    <mergeCell ref="BF26:BG26"/>
    <mergeCell ref="BI26:BJ26"/>
    <mergeCell ref="AZ27:BA27"/>
    <mergeCell ref="BC27:BD27"/>
    <mergeCell ref="BF27:BG27"/>
    <mergeCell ref="BI27:BJ27"/>
    <mergeCell ref="AZ22:BA22"/>
    <mergeCell ref="BC22:BD22"/>
    <mergeCell ref="BF22:BG22"/>
    <mergeCell ref="BI22:BJ22"/>
    <mergeCell ref="AZ23:BA23"/>
    <mergeCell ref="BC23:BD23"/>
    <mergeCell ref="BF23:BG23"/>
    <mergeCell ref="BI23:BJ23"/>
    <mergeCell ref="AZ24:BA24"/>
    <mergeCell ref="BC24:BD24"/>
    <mergeCell ref="BF24:BG24"/>
    <mergeCell ref="BI24:BJ24"/>
    <mergeCell ref="BI19:BJ19"/>
    <mergeCell ref="AZ20:BA20"/>
    <mergeCell ref="BC20:BD20"/>
    <mergeCell ref="BF20:BG20"/>
    <mergeCell ref="BI20:BJ20"/>
    <mergeCell ref="AZ21:BA21"/>
    <mergeCell ref="BC21:BD21"/>
    <mergeCell ref="BF21:BG21"/>
    <mergeCell ref="BI21:BJ21"/>
    <mergeCell ref="AZ16:BA16"/>
    <mergeCell ref="BC16:BD16"/>
    <mergeCell ref="BF16:BG16"/>
    <mergeCell ref="BI16:BJ16"/>
    <mergeCell ref="AZ17:BA17"/>
    <mergeCell ref="BC17:BD17"/>
    <mergeCell ref="BF17:BG17"/>
    <mergeCell ref="BI17:BJ17"/>
    <mergeCell ref="AZ18:BA18"/>
    <mergeCell ref="BC18:BD18"/>
    <mergeCell ref="BF18:BG18"/>
    <mergeCell ref="BI18:BJ18"/>
    <mergeCell ref="AZ2:BA2"/>
    <mergeCell ref="BC2:BD2"/>
    <mergeCell ref="BF2:BG2"/>
    <mergeCell ref="BI2:BJ2"/>
    <mergeCell ref="AZ3:BA3"/>
    <mergeCell ref="BC3:BD3"/>
    <mergeCell ref="BF3:BG3"/>
    <mergeCell ref="BI3:BJ3"/>
    <mergeCell ref="AZ4:BA4"/>
    <mergeCell ref="BC4:BD4"/>
    <mergeCell ref="BF4:BG4"/>
    <mergeCell ref="BI4:BJ4"/>
    <mergeCell ref="AZ13:BA13"/>
    <mergeCell ref="BC13:BD13"/>
    <mergeCell ref="BF13:BG13"/>
    <mergeCell ref="BI13:BJ13"/>
    <mergeCell ref="AZ14:BA14"/>
    <mergeCell ref="BC14:BD14"/>
    <mergeCell ref="BF14:BG14"/>
    <mergeCell ref="BI14:BJ14"/>
    <mergeCell ref="AZ10:BA10"/>
    <mergeCell ref="BC10:BD10"/>
    <mergeCell ref="BF10:BG10"/>
    <mergeCell ref="BI10:BJ10"/>
    <mergeCell ref="AZ11:BA11"/>
    <mergeCell ref="BC11:BD11"/>
    <mergeCell ref="BF11:BG11"/>
    <mergeCell ref="BI11:BJ11"/>
    <mergeCell ref="AZ12:BA12"/>
    <mergeCell ref="BC12:BD12"/>
    <mergeCell ref="BF12:BG12"/>
    <mergeCell ref="BI12:BJ12"/>
    <mergeCell ref="AW102:AX102"/>
    <mergeCell ref="AN91:AO91"/>
    <mergeCell ref="AQ91:AR91"/>
    <mergeCell ref="AT91:AU91"/>
    <mergeCell ref="AW91:AX91"/>
    <mergeCell ref="AN92:AO92"/>
    <mergeCell ref="AQ92:AR92"/>
    <mergeCell ref="AT92:AU92"/>
    <mergeCell ref="AW92:AX92"/>
    <mergeCell ref="AN93:AO93"/>
    <mergeCell ref="AQ93:AR93"/>
    <mergeCell ref="AT93:AU93"/>
    <mergeCell ref="AW93:AX93"/>
    <mergeCell ref="AZ7:BA7"/>
    <mergeCell ref="BC7:BD7"/>
    <mergeCell ref="BF7:BG7"/>
    <mergeCell ref="BI7:BJ7"/>
    <mergeCell ref="AZ8:BA8"/>
    <mergeCell ref="BC8:BD8"/>
    <mergeCell ref="BF8:BG8"/>
    <mergeCell ref="BI8:BJ8"/>
    <mergeCell ref="AZ9:BA9"/>
    <mergeCell ref="BC9:BD9"/>
    <mergeCell ref="BF9:BG9"/>
    <mergeCell ref="BI9:BJ9"/>
    <mergeCell ref="AZ15:BA15"/>
    <mergeCell ref="BC15:BD15"/>
    <mergeCell ref="BF15:BG15"/>
    <mergeCell ref="BI15:BJ15"/>
    <mergeCell ref="AZ19:BA19"/>
    <mergeCell ref="BC19:BD19"/>
    <mergeCell ref="BF19:BG19"/>
    <mergeCell ref="AN103:AO103"/>
    <mergeCell ref="AQ103:AR103"/>
    <mergeCell ref="AT103:AU103"/>
    <mergeCell ref="AW103:AX103"/>
    <mergeCell ref="AN97:AO97"/>
    <mergeCell ref="AQ97:AR97"/>
    <mergeCell ref="AT97:AU97"/>
    <mergeCell ref="AW97:AX97"/>
    <mergeCell ref="AN99:AO99"/>
    <mergeCell ref="AQ99:AR99"/>
    <mergeCell ref="AT99:AU99"/>
    <mergeCell ref="AW99:AX99"/>
    <mergeCell ref="AN100:AO100"/>
    <mergeCell ref="AQ100:AR100"/>
    <mergeCell ref="AT100:AU100"/>
    <mergeCell ref="AW100:AX100"/>
    <mergeCell ref="AN94:AO94"/>
    <mergeCell ref="AQ94:AR94"/>
    <mergeCell ref="AT94:AU94"/>
    <mergeCell ref="AW94:AX94"/>
    <mergeCell ref="AN95:AO95"/>
    <mergeCell ref="AQ95:AR95"/>
    <mergeCell ref="AT95:AU95"/>
    <mergeCell ref="AW95:AX95"/>
    <mergeCell ref="AN96:AO96"/>
    <mergeCell ref="AQ96:AR96"/>
    <mergeCell ref="AT96:AU96"/>
    <mergeCell ref="AW96:AX96"/>
    <mergeCell ref="AW101:AX101"/>
    <mergeCell ref="AN102:AO102"/>
    <mergeCell ref="AQ102:AR102"/>
    <mergeCell ref="AT102:AU102"/>
    <mergeCell ref="AN88:AO88"/>
    <mergeCell ref="AQ88:AR88"/>
    <mergeCell ref="AT88:AU88"/>
    <mergeCell ref="AW88:AX88"/>
    <mergeCell ref="AN89:AO89"/>
    <mergeCell ref="AQ89:AR89"/>
    <mergeCell ref="AT89:AU89"/>
    <mergeCell ref="AW89:AX89"/>
    <mergeCell ref="AN90:AO90"/>
    <mergeCell ref="AQ90:AR90"/>
    <mergeCell ref="AT90:AU90"/>
    <mergeCell ref="AW90:AX90"/>
    <mergeCell ref="AN85:AO85"/>
    <mergeCell ref="AQ85:AR85"/>
    <mergeCell ref="AT85:AU85"/>
    <mergeCell ref="AW85:AX85"/>
    <mergeCell ref="AN86:AO86"/>
    <mergeCell ref="AQ86:AR86"/>
    <mergeCell ref="AT86:AU86"/>
    <mergeCell ref="AW86:AX86"/>
    <mergeCell ref="AN87:AO87"/>
    <mergeCell ref="AQ87:AR87"/>
    <mergeCell ref="AT87:AU87"/>
    <mergeCell ref="AW87:AX87"/>
    <mergeCell ref="AN82:AO82"/>
    <mergeCell ref="AQ82:AR82"/>
    <mergeCell ref="AT82:AU82"/>
    <mergeCell ref="AW82:AX82"/>
    <mergeCell ref="AN83:AO83"/>
    <mergeCell ref="AQ83:AR83"/>
    <mergeCell ref="AT83:AU83"/>
    <mergeCell ref="AW83:AX83"/>
    <mergeCell ref="AN84:AO84"/>
    <mergeCell ref="AQ84:AR84"/>
    <mergeCell ref="AT84:AU84"/>
    <mergeCell ref="AW84:AX84"/>
    <mergeCell ref="AN79:AO79"/>
    <mergeCell ref="AQ79:AR79"/>
    <mergeCell ref="AT79:AU79"/>
    <mergeCell ref="AW79:AX79"/>
    <mergeCell ref="AN80:AO80"/>
    <mergeCell ref="AQ80:AR80"/>
    <mergeCell ref="AT80:AU80"/>
    <mergeCell ref="AW80:AX80"/>
    <mergeCell ref="AN81:AO81"/>
    <mergeCell ref="AQ81:AR81"/>
    <mergeCell ref="AT81:AU81"/>
    <mergeCell ref="AW81:AX81"/>
    <mergeCell ref="AN76:AO76"/>
    <mergeCell ref="AQ76:AR76"/>
    <mergeCell ref="AT76:AU76"/>
    <mergeCell ref="AW76:AX76"/>
    <mergeCell ref="AN77:AO77"/>
    <mergeCell ref="AQ77:AR77"/>
    <mergeCell ref="AT77:AU77"/>
    <mergeCell ref="AW77:AX77"/>
    <mergeCell ref="AN78:AO78"/>
    <mergeCell ref="AQ78:AR78"/>
    <mergeCell ref="AT78:AU78"/>
    <mergeCell ref="AW78:AX78"/>
    <mergeCell ref="AN73:AO73"/>
    <mergeCell ref="AQ73:AR73"/>
    <mergeCell ref="AT73:AU73"/>
    <mergeCell ref="AW73:AX73"/>
    <mergeCell ref="AN74:AO74"/>
    <mergeCell ref="AQ74:AR74"/>
    <mergeCell ref="AT74:AU74"/>
    <mergeCell ref="AW74:AX74"/>
    <mergeCell ref="AN75:AO75"/>
    <mergeCell ref="AQ75:AR75"/>
    <mergeCell ref="AT75:AU75"/>
    <mergeCell ref="AW75:AX75"/>
    <mergeCell ref="AN70:AO70"/>
    <mergeCell ref="AQ70:AR70"/>
    <mergeCell ref="AT70:AU70"/>
    <mergeCell ref="AW70:AX70"/>
    <mergeCell ref="AN71:AO71"/>
    <mergeCell ref="AQ71:AR71"/>
    <mergeCell ref="AT71:AU71"/>
    <mergeCell ref="AW71:AX71"/>
    <mergeCell ref="AN72:AO72"/>
    <mergeCell ref="AQ72:AR72"/>
    <mergeCell ref="AT72:AU72"/>
    <mergeCell ref="AW72:AX72"/>
    <mergeCell ref="AN67:AO67"/>
    <mergeCell ref="AQ67:AR67"/>
    <mergeCell ref="AT67:AU67"/>
    <mergeCell ref="AW67:AX67"/>
    <mergeCell ref="AN68:AO68"/>
    <mergeCell ref="AQ68:AR68"/>
    <mergeCell ref="AT68:AU68"/>
    <mergeCell ref="AW68:AX68"/>
    <mergeCell ref="AN69:AO69"/>
    <mergeCell ref="AQ69:AR69"/>
    <mergeCell ref="AT69:AU69"/>
    <mergeCell ref="AW69:AX69"/>
    <mergeCell ref="AN64:AO64"/>
    <mergeCell ref="AQ64:AR64"/>
    <mergeCell ref="AT64:AU64"/>
    <mergeCell ref="AW64:AX64"/>
    <mergeCell ref="AN65:AO65"/>
    <mergeCell ref="AQ65:AR65"/>
    <mergeCell ref="AT65:AU65"/>
    <mergeCell ref="AW65:AX65"/>
    <mergeCell ref="AN66:AO66"/>
    <mergeCell ref="AQ66:AR66"/>
    <mergeCell ref="AT66:AU66"/>
    <mergeCell ref="AW66:AX66"/>
    <mergeCell ref="AN61:AO61"/>
    <mergeCell ref="AQ61:AR61"/>
    <mergeCell ref="AT61:AU61"/>
    <mergeCell ref="AW61:AX61"/>
    <mergeCell ref="AN62:AO62"/>
    <mergeCell ref="AQ62:AR62"/>
    <mergeCell ref="AT62:AU62"/>
    <mergeCell ref="AW62:AX62"/>
    <mergeCell ref="AN63:AO63"/>
    <mergeCell ref="AQ63:AR63"/>
    <mergeCell ref="AT63:AU63"/>
    <mergeCell ref="AW63:AX63"/>
    <mergeCell ref="AN58:AO58"/>
    <mergeCell ref="AQ58:AR58"/>
    <mergeCell ref="AT58:AU58"/>
    <mergeCell ref="AW58:AX58"/>
    <mergeCell ref="AN59:AO59"/>
    <mergeCell ref="AQ59:AR59"/>
    <mergeCell ref="AT59:AU59"/>
    <mergeCell ref="AW59:AX59"/>
    <mergeCell ref="AN60:AO60"/>
    <mergeCell ref="AQ60:AR60"/>
    <mergeCell ref="AT60:AU60"/>
    <mergeCell ref="AW60:AX60"/>
    <mergeCell ref="AN55:AO55"/>
    <mergeCell ref="AQ55:AR55"/>
    <mergeCell ref="AT55:AU55"/>
    <mergeCell ref="AW55:AX55"/>
    <mergeCell ref="AN56:AO56"/>
    <mergeCell ref="AQ56:AR56"/>
    <mergeCell ref="AT56:AU56"/>
    <mergeCell ref="AW56:AX56"/>
    <mergeCell ref="AN57:AO57"/>
    <mergeCell ref="AQ57:AR57"/>
    <mergeCell ref="AT57:AU57"/>
    <mergeCell ref="AW57:AX57"/>
    <mergeCell ref="AN52:AO52"/>
    <mergeCell ref="AQ52:AR52"/>
    <mergeCell ref="AT52:AU52"/>
    <mergeCell ref="AW52:AX52"/>
    <mergeCell ref="AN53:AO53"/>
    <mergeCell ref="AQ53:AR53"/>
    <mergeCell ref="AT53:AU53"/>
    <mergeCell ref="AW53:AX53"/>
    <mergeCell ref="AN54:AO54"/>
    <mergeCell ref="AQ54:AR54"/>
    <mergeCell ref="AT54:AU54"/>
    <mergeCell ref="AW54:AX54"/>
    <mergeCell ref="AQ49:AR49"/>
    <mergeCell ref="AT49:AU49"/>
    <mergeCell ref="AW49:AX49"/>
    <mergeCell ref="AN50:AO50"/>
    <mergeCell ref="AQ50:AR50"/>
    <mergeCell ref="AT50:AU50"/>
    <mergeCell ref="AW50:AX50"/>
    <mergeCell ref="AN51:AO51"/>
    <mergeCell ref="AQ51:AR51"/>
    <mergeCell ref="AT51:AU51"/>
    <mergeCell ref="AW51:AX51"/>
    <mergeCell ref="AN49:AO49"/>
    <mergeCell ref="AQ46:AR46"/>
    <mergeCell ref="AT46:AU46"/>
    <mergeCell ref="AW46:AX46"/>
    <mergeCell ref="AN47:AO47"/>
    <mergeCell ref="AQ47:AR47"/>
    <mergeCell ref="AT47:AU47"/>
    <mergeCell ref="AW47:AX47"/>
    <mergeCell ref="AN48:AO48"/>
    <mergeCell ref="AQ48:AR48"/>
    <mergeCell ref="AT48:AU48"/>
    <mergeCell ref="AW48:AX48"/>
    <mergeCell ref="AQ43:AR43"/>
    <mergeCell ref="AT43:AU43"/>
    <mergeCell ref="AW43:AX43"/>
    <mergeCell ref="AN44:AO44"/>
    <mergeCell ref="AQ44:AR44"/>
    <mergeCell ref="AT44:AU44"/>
    <mergeCell ref="AW44:AX44"/>
    <mergeCell ref="AN45:AO45"/>
    <mergeCell ref="AQ45:AR45"/>
    <mergeCell ref="AT45:AU45"/>
    <mergeCell ref="AW45:AX45"/>
    <mergeCell ref="AN43:AO43"/>
    <mergeCell ref="AN46:AO46"/>
    <mergeCell ref="AQ40:AR40"/>
    <mergeCell ref="AT40:AU40"/>
    <mergeCell ref="AW40:AX40"/>
    <mergeCell ref="AN41:AO41"/>
    <mergeCell ref="AQ41:AR41"/>
    <mergeCell ref="AT41:AU41"/>
    <mergeCell ref="AW41:AX41"/>
    <mergeCell ref="AN42:AO42"/>
    <mergeCell ref="AQ42:AR42"/>
    <mergeCell ref="AT42:AU42"/>
    <mergeCell ref="AW42:AX42"/>
    <mergeCell ref="AQ37:AR37"/>
    <mergeCell ref="AT37:AU37"/>
    <mergeCell ref="AW37:AX37"/>
    <mergeCell ref="AN38:AO38"/>
    <mergeCell ref="AQ38:AR38"/>
    <mergeCell ref="AT38:AU38"/>
    <mergeCell ref="AW38:AX38"/>
    <mergeCell ref="AN39:AO39"/>
    <mergeCell ref="AQ39:AR39"/>
    <mergeCell ref="AT39:AU39"/>
    <mergeCell ref="AW39:AX39"/>
    <mergeCell ref="AQ34:AR34"/>
    <mergeCell ref="AT34:AU34"/>
    <mergeCell ref="AW34:AX34"/>
    <mergeCell ref="AN35:AO35"/>
    <mergeCell ref="AQ35:AR35"/>
    <mergeCell ref="AT35:AU35"/>
    <mergeCell ref="AW35:AX35"/>
    <mergeCell ref="AN36:AO36"/>
    <mergeCell ref="AQ36:AR36"/>
    <mergeCell ref="AT36:AU36"/>
    <mergeCell ref="AW36:AX36"/>
    <mergeCell ref="AQ31:AR31"/>
    <mergeCell ref="AT31:AU31"/>
    <mergeCell ref="AW31:AX31"/>
    <mergeCell ref="AN32:AO32"/>
    <mergeCell ref="AQ32:AR32"/>
    <mergeCell ref="AT32:AU32"/>
    <mergeCell ref="AW32:AX32"/>
    <mergeCell ref="AN33:AO33"/>
    <mergeCell ref="AQ33:AR33"/>
    <mergeCell ref="AT33:AU33"/>
    <mergeCell ref="AW33:AX33"/>
    <mergeCell ref="AQ28:AR28"/>
    <mergeCell ref="AT28:AU28"/>
    <mergeCell ref="AW28:AX28"/>
    <mergeCell ref="AN29:AO29"/>
    <mergeCell ref="AQ29:AR29"/>
    <mergeCell ref="AT29:AU29"/>
    <mergeCell ref="AW29:AX29"/>
    <mergeCell ref="AN30:AO30"/>
    <mergeCell ref="AQ30:AR30"/>
    <mergeCell ref="AT30:AU30"/>
    <mergeCell ref="AW30:AX30"/>
    <mergeCell ref="AQ25:AR25"/>
    <mergeCell ref="AT25:AU25"/>
    <mergeCell ref="AW25:AX25"/>
    <mergeCell ref="AN26:AO26"/>
    <mergeCell ref="AQ26:AR26"/>
    <mergeCell ref="AT26:AU26"/>
    <mergeCell ref="AW26:AX26"/>
    <mergeCell ref="AN27:AO27"/>
    <mergeCell ref="AQ27:AR27"/>
    <mergeCell ref="AT27:AU27"/>
    <mergeCell ref="AW27:AX27"/>
    <mergeCell ref="AQ22:AR22"/>
    <mergeCell ref="AT22:AU22"/>
    <mergeCell ref="AW22:AX22"/>
    <mergeCell ref="AN23:AO23"/>
    <mergeCell ref="AQ23:AR23"/>
    <mergeCell ref="AT23:AU23"/>
    <mergeCell ref="AW23:AX23"/>
    <mergeCell ref="AN24:AO24"/>
    <mergeCell ref="AQ24:AR24"/>
    <mergeCell ref="AT24:AU24"/>
    <mergeCell ref="AW24:AX24"/>
    <mergeCell ref="AQ19:AR19"/>
    <mergeCell ref="AT19:AU19"/>
    <mergeCell ref="AW19:AX19"/>
    <mergeCell ref="AN20:AO20"/>
    <mergeCell ref="AQ20:AR20"/>
    <mergeCell ref="AT20:AU20"/>
    <mergeCell ref="AW20:AX20"/>
    <mergeCell ref="AN21:AO21"/>
    <mergeCell ref="AQ21:AR21"/>
    <mergeCell ref="AT21:AU21"/>
    <mergeCell ref="AW21:AX21"/>
    <mergeCell ref="AQ16:AR16"/>
    <mergeCell ref="AT16:AU16"/>
    <mergeCell ref="AW16:AX16"/>
    <mergeCell ref="AN17:AO17"/>
    <mergeCell ref="AQ17:AR17"/>
    <mergeCell ref="AT17:AU17"/>
    <mergeCell ref="AW17:AX17"/>
    <mergeCell ref="AN18:AO18"/>
    <mergeCell ref="AQ18:AR18"/>
    <mergeCell ref="AT18:AU18"/>
    <mergeCell ref="AW18:AX18"/>
    <mergeCell ref="AQ13:AR13"/>
    <mergeCell ref="AT13:AU13"/>
    <mergeCell ref="AW13:AX13"/>
    <mergeCell ref="AN14:AO14"/>
    <mergeCell ref="AQ14:AR14"/>
    <mergeCell ref="AT14:AU14"/>
    <mergeCell ref="AW14:AX14"/>
    <mergeCell ref="AN15:AO15"/>
    <mergeCell ref="AQ15:AR15"/>
    <mergeCell ref="AT15:AU15"/>
    <mergeCell ref="AW15:AX15"/>
    <mergeCell ref="AQ10:AR10"/>
    <mergeCell ref="AT10:AU10"/>
    <mergeCell ref="AW10:AX10"/>
    <mergeCell ref="AN11:AO11"/>
    <mergeCell ref="AQ11:AR11"/>
    <mergeCell ref="AT11:AU11"/>
    <mergeCell ref="AW11:AX11"/>
    <mergeCell ref="AN12:AO12"/>
    <mergeCell ref="AQ12:AR12"/>
    <mergeCell ref="AT12:AU12"/>
    <mergeCell ref="AW12:AX12"/>
    <mergeCell ref="AT7:AU7"/>
    <mergeCell ref="AW7:AX7"/>
    <mergeCell ref="AN8:AO8"/>
    <mergeCell ref="AQ8:AR8"/>
    <mergeCell ref="AT8:AU8"/>
    <mergeCell ref="AW8:AX8"/>
    <mergeCell ref="AN9:AO9"/>
    <mergeCell ref="AQ9:AR9"/>
    <mergeCell ref="AT9:AU9"/>
    <mergeCell ref="AW9:AX9"/>
    <mergeCell ref="AQ7:AR7"/>
    <mergeCell ref="AQ2:AR2"/>
    <mergeCell ref="AT2:AU2"/>
    <mergeCell ref="AW2:AX2"/>
    <mergeCell ref="AN3:AO3"/>
    <mergeCell ref="AQ3:AR3"/>
    <mergeCell ref="AT3:AU3"/>
    <mergeCell ref="AW3:AX3"/>
    <mergeCell ref="AN4:AO4"/>
    <mergeCell ref="AQ4:AR4"/>
    <mergeCell ref="AT4:AU4"/>
    <mergeCell ref="AW4:AX4"/>
    <mergeCell ref="AB102:AC102"/>
    <mergeCell ref="AE102:AF102"/>
    <mergeCell ref="AH102:AI102"/>
    <mergeCell ref="AK102:AL102"/>
    <mergeCell ref="AB103:AC103"/>
    <mergeCell ref="AE103:AF103"/>
    <mergeCell ref="AH103:AI103"/>
    <mergeCell ref="AK103:AL103"/>
    <mergeCell ref="AN2:AO2"/>
    <mergeCell ref="AN7:AO7"/>
    <mergeCell ref="AN10:AO10"/>
    <mergeCell ref="AN13:AO13"/>
    <mergeCell ref="AN16:AO16"/>
    <mergeCell ref="AN19:AO19"/>
    <mergeCell ref="AN22:AO22"/>
    <mergeCell ref="AN25:AO25"/>
    <mergeCell ref="AN28:AO28"/>
    <mergeCell ref="AN31:AO31"/>
    <mergeCell ref="AN34:AO34"/>
    <mergeCell ref="AN37:AO37"/>
    <mergeCell ref="AN40:AO40"/>
    <mergeCell ref="AB99:AC99"/>
    <mergeCell ref="AE99:AF99"/>
    <mergeCell ref="AH99:AI99"/>
    <mergeCell ref="AK99:AL99"/>
    <mergeCell ref="AB100:AC100"/>
    <mergeCell ref="AE100:AF100"/>
    <mergeCell ref="AH100:AI100"/>
    <mergeCell ref="AK100:AL100"/>
    <mergeCell ref="AB101:AC101"/>
    <mergeCell ref="AE101:AF101"/>
    <mergeCell ref="AH101:AI101"/>
    <mergeCell ref="AK101:AL101"/>
    <mergeCell ref="AB95:AC95"/>
    <mergeCell ref="AE95:AF95"/>
    <mergeCell ref="AH95:AI95"/>
    <mergeCell ref="AK95:AL95"/>
    <mergeCell ref="AB96:AC96"/>
    <mergeCell ref="AE96:AF96"/>
    <mergeCell ref="AH96:AI96"/>
    <mergeCell ref="AK96:AL96"/>
    <mergeCell ref="AB97:AC97"/>
    <mergeCell ref="AE97:AF97"/>
    <mergeCell ref="AH97:AI97"/>
    <mergeCell ref="AK97:AL97"/>
    <mergeCell ref="AB92:AC92"/>
    <mergeCell ref="AE92:AF92"/>
    <mergeCell ref="AH92:AI92"/>
    <mergeCell ref="AK92:AL92"/>
    <mergeCell ref="AB93:AC93"/>
    <mergeCell ref="AE93:AF93"/>
    <mergeCell ref="AH93:AI93"/>
    <mergeCell ref="AK93:AL93"/>
    <mergeCell ref="AB94:AC94"/>
    <mergeCell ref="AE94:AF94"/>
    <mergeCell ref="AH94:AI94"/>
    <mergeCell ref="AK94:AL94"/>
    <mergeCell ref="AB89:AC89"/>
    <mergeCell ref="AE89:AF89"/>
    <mergeCell ref="AH89:AI89"/>
    <mergeCell ref="AK89:AL89"/>
    <mergeCell ref="AB90:AC90"/>
    <mergeCell ref="AE90:AF90"/>
    <mergeCell ref="AH90:AI90"/>
    <mergeCell ref="AK90:AL90"/>
    <mergeCell ref="AB91:AC91"/>
    <mergeCell ref="AE91:AF91"/>
    <mergeCell ref="AH91:AI91"/>
    <mergeCell ref="AK91:AL91"/>
    <mergeCell ref="AB86:AC86"/>
    <mergeCell ref="AE86:AF86"/>
    <mergeCell ref="AH86:AI86"/>
    <mergeCell ref="AK86:AL86"/>
    <mergeCell ref="AB87:AC87"/>
    <mergeCell ref="AE87:AF87"/>
    <mergeCell ref="AH87:AI87"/>
    <mergeCell ref="AK87:AL87"/>
    <mergeCell ref="AB88:AC88"/>
    <mergeCell ref="AE88:AF88"/>
    <mergeCell ref="AH88:AI88"/>
    <mergeCell ref="AK88:AL88"/>
    <mergeCell ref="AB83:AC83"/>
    <mergeCell ref="AE83:AF83"/>
    <mergeCell ref="AH83:AI83"/>
    <mergeCell ref="AK83:AL83"/>
    <mergeCell ref="AB84:AC84"/>
    <mergeCell ref="AE84:AF84"/>
    <mergeCell ref="AH84:AI84"/>
    <mergeCell ref="AK84:AL84"/>
    <mergeCell ref="AB85:AC85"/>
    <mergeCell ref="AE85:AF85"/>
    <mergeCell ref="AH85:AI85"/>
    <mergeCell ref="AK85:AL85"/>
    <mergeCell ref="AB80:AC80"/>
    <mergeCell ref="AE80:AF80"/>
    <mergeCell ref="AH80:AI80"/>
    <mergeCell ref="AK80:AL80"/>
    <mergeCell ref="AB81:AC81"/>
    <mergeCell ref="AE81:AF81"/>
    <mergeCell ref="AH81:AI81"/>
    <mergeCell ref="AK81:AL81"/>
    <mergeCell ref="AB82:AC82"/>
    <mergeCell ref="AE82:AF82"/>
    <mergeCell ref="AH82:AI82"/>
    <mergeCell ref="AK82:AL82"/>
    <mergeCell ref="AB77:AC77"/>
    <mergeCell ref="AE77:AF77"/>
    <mergeCell ref="AH77:AI77"/>
    <mergeCell ref="AK77:AL77"/>
    <mergeCell ref="AB78:AC78"/>
    <mergeCell ref="AE78:AF78"/>
    <mergeCell ref="AH78:AI78"/>
    <mergeCell ref="AK78:AL78"/>
    <mergeCell ref="AB79:AC79"/>
    <mergeCell ref="AE79:AF79"/>
    <mergeCell ref="AH79:AI79"/>
    <mergeCell ref="AK79:AL79"/>
    <mergeCell ref="AB74:AC74"/>
    <mergeCell ref="AE74:AF74"/>
    <mergeCell ref="AH74:AI74"/>
    <mergeCell ref="AK74:AL74"/>
    <mergeCell ref="AB75:AC75"/>
    <mergeCell ref="AE75:AF75"/>
    <mergeCell ref="AH75:AI75"/>
    <mergeCell ref="AK75:AL75"/>
    <mergeCell ref="AB76:AC76"/>
    <mergeCell ref="AE76:AF76"/>
    <mergeCell ref="AH76:AI76"/>
    <mergeCell ref="AK76:AL76"/>
    <mergeCell ref="AB71:AC71"/>
    <mergeCell ref="AE71:AF71"/>
    <mergeCell ref="AH71:AI71"/>
    <mergeCell ref="AK71:AL71"/>
    <mergeCell ref="AB72:AC72"/>
    <mergeCell ref="AE72:AF72"/>
    <mergeCell ref="AH72:AI72"/>
    <mergeCell ref="AK72:AL72"/>
    <mergeCell ref="AB73:AC73"/>
    <mergeCell ref="AE73:AF73"/>
    <mergeCell ref="AH73:AI73"/>
    <mergeCell ref="AK73:AL73"/>
    <mergeCell ref="AB68:AC68"/>
    <mergeCell ref="AE68:AF68"/>
    <mergeCell ref="AH68:AI68"/>
    <mergeCell ref="AK68:AL68"/>
    <mergeCell ref="AB69:AC69"/>
    <mergeCell ref="AE69:AF69"/>
    <mergeCell ref="AH69:AI69"/>
    <mergeCell ref="AK69:AL69"/>
    <mergeCell ref="AB70:AC70"/>
    <mergeCell ref="AE70:AF70"/>
    <mergeCell ref="AH70:AI70"/>
    <mergeCell ref="AK70:AL70"/>
    <mergeCell ref="AB65:AC65"/>
    <mergeCell ref="AE65:AF65"/>
    <mergeCell ref="AH65:AI65"/>
    <mergeCell ref="AK65:AL65"/>
    <mergeCell ref="AB66:AC66"/>
    <mergeCell ref="AE66:AF66"/>
    <mergeCell ref="AH66:AI66"/>
    <mergeCell ref="AK66:AL66"/>
    <mergeCell ref="AB67:AC67"/>
    <mergeCell ref="AE67:AF67"/>
    <mergeCell ref="AH67:AI67"/>
    <mergeCell ref="AK67:AL67"/>
    <mergeCell ref="AB62:AC62"/>
    <mergeCell ref="AE62:AF62"/>
    <mergeCell ref="AH62:AI62"/>
    <mergeCell ref="AK62:AL62"/>
    <mergeCell ref="AB63:AC63"/>
    <mergeCell ref="AE63:AF63"/>
    <mergeCell ref="AH63:AI63"/>
    <mergeCell ref="AK63:AL63"/>
    <mergeCell ref="AB64:AC64"/>
    <mergeCell ref="AE64:AF64"/>
    <mergeCell ref="AH64:AI64"/>
    <mergeCell ref="AK64:AL64"/>
    <mergeCell ref="AB59:AC59"/>
    <mergeCell ref="AE59:AF59"/>
    <mergeCell ref="AH59:AI59"/>
    <mergeCell ref="AK59:AL59"/>
    <mergeCell ref="AB60:AC60"/>
    <mergeCell ref="AE60:AF60"/>
    <mergeCell ref="AH60:AI60"/>
    <mergeCell ref="AK60:AL60"/>
    <mergeCell ref="AB61:AC61"/>
    <mergeCell ref="AE61:AF61"/>
    <mergeCell ref="AH61:AI61"/>
    <mergeCell ref="AK61:AL61"/>
    <mergeCell ref="AB56:AC56"/>
    <mergeCell ref="AE56:AF56"/>
    <mergeCell ref="AH56:AI56"/>
    <mergeCell ref="AK56:AL56"/>
    <mergeCell ref="AB57:AC57"/>
    <mergeCell ref="AE57:AF57"/>
    <mergeCell ref="AH57:AI57"/>
    <mergeCell ref="AK57:AL57"/>
    <mergeCell ref="AB58:AC58"/>
    <mergeCell ref="AE58:AF58"/>
    <mergeCell ref="AH58:AI58"/>
    <mergeCell ref="AK58:AL58"/>
    <mergeCell ref="AB53:AC53"/>
    <mergeCell ref="AE53:AF53"/>
    <mergeCell ref="AH53:AI53"/>
    <mergeCell ref="AK53:AL53"/>
    <mergeCell ref="AB54:AC54"/>
    <mergeCell ref="AE54:AF54"/>
    <mergeCell ref="AH54:AI54"/>
    <mergeCell ref="AK54:AL54"/>
    <mergeCell ref="AB55:AC55"/>
    <mergeCell ref="AE55:AF55"/>
    <mergeCell ref="AH55:AI55"/>
    <mergeCell ref="AK55:AL55"/>
    <mergeCell ref="AB50:AC50"/>
    <mergeCell ref="AE50:AF50"/>
    <mergeCell ref="AH50:AI50"/>
    <mergeCell ref="AK50:AL50"/>
    <mergeCell ref="AB51:AC51"/>
    <mergeCell ref="AE51:AF51"/>
    <mergeCell ref="AH51:AI51"/>
    <mergeCell ref="AK51:AL51"/>
    <mergeCell ref="AB52:AC52"/>
    <mergeCell ref="AE52:AF52"/>
    <mergeCell ref="AH52:AI52"/>
    <mergeCell ref="AK52:AL52"/>
    <mergeCell ref="AB47:AC47"/>
    <mergeCell ref="AE47:AF47"/>
    <mergeCell ref="AH47:AI47"/>
    <mergeCell ref="AK47:AL47"/>
    <mergeCell ref="AB48:AC48"/>
    <mergeCell ref="AE48:AF48"/>
    <mergeCell ref="AH48:AI48"/>
    <mergeCell ref="AK48:AL48"/>
    <mergeCell ref="AB49:AC49"/>
    <mergeCell ref="AE49:AF49"/>
    <mergeCell ref="AH49:AI49"/>
    <mergeCell ref="AK49:AL49"/>
    <mergeCell ref="AB44:AC44"/>
    <mergeCell ref="AE44:AF44"/>
    <mergeCell ref="AH44:AI44"/>
    <mergeCell ref="AK44:AL44"/>
    <mergeCell ref="AB45:AC45"/>
    <mergeCell ref="AE45:AF45"/>
    <mergeCell ref="AH45:AI45"/>
    <mergeCell ref="AK45:AL45"/>
    <mergeCell ref="AB46:AC46"/>
    <mergeCell ref="AE46:AF46"/>
    <mergeCell ref="AH46:AI46"/>
    <mergeCell ref="AK46:AL46"/>
    <mergeCell ref="AB41:AC41"/>
    <mergeCell ref="AE41:AF41"/>
    <mergeCell ref="AH41:AI41"/>
    <mergeCell ref="AK41:AL41"/>
    <mergeCell ref="AB42:AC42"/>
    <mergeCell ref="AE42:AF42"/>
    <mergeCell ref="AH42:AI42"/>
    <mergeCell ref="AK42:AL42"/>
    <mergeCell ref="AB43:AC43"/>
    <mergeCell ref="AE43:AF43"/>
    <mergeCell ref="AH43:AI43"/>
    <mergeCell ref="AK43:AL43"/>
    <mergeCell ref="AB38:AC38"/>
    <mergeCell ref="AE38:AF38"/>
    <mergeCell ref="AH38:AI38"/>
    <mergeCell ref="AK38:AL38"/>
    <mergeCell ref="AB39:AC39"/>
    <mergeCell ref="AE39:AF39"/>
    <mergeCell ref="AH39:AI39"/>
    <mergeCell ref="AK39:AL39"/>
    <mergeCell ref="AB40:AC40"/>
    <mergeCell ref="AE40:AF40"/>
    <mergeCell ref="AH40:AI40"/>
    <mergeCell ref="AK40:AL40"/>
    <mergeCell ref="AB35:AC35"/>
    <mergeCell ref="AE35:AF35"/>
    <mergeCell ref="AH35:AI35"/>
    <mergeCell ref="AK35:AL35"/>
    <mergeCell ref="AB36:AC36"/>
    <mergeCell ref="AE36:AF36"/>
    <mergeCell ref="AH36:AI36"/>
    <mergeCell ref="AK36:AL36"/>
    <mergeCell ref="AB37:AC37"/>
    <mergeCell ref="AE37:AF37"/>
    <mergeCell ref="AH37:AI37"/>
    <mergeCell ref="AK37:AL37"/>
    <mergeCell ref="AB32:AC32"/>
    <mergeCell ref="AE32:AF32"/>
    <mergeCell ref="AH32:AI32"/>
    <mergeCell ref="AK32:AL32"/>
    <mergeCell ref="AB33:AC33"/>
    <mergeCell ref="AE33:AF33"/>
    <mergeCell ref="AH33:AI33"/>
    <mergeCell ref="AK33:AL33"/>
    <mergeCell ref="AB34:AC34"/>
    <mergeCell ref="AE34:AF34"/>
    <mergeCell ref="AH34:AI34"/>
    <mergeCell ref="AK34:AL34"/>
    <mergeCell ref="AB29:AC29"/>
    <mergeCell ref="AE29:AF29"/>
    <mergeCell ref="AH29:AI29"/>
    <mergeCell ref="AK29:AL29"/>
    <mergeCell ref="AB30:AC30"/>
    <mergeCell ref="AE30:AF30"/>
    <mergeCell ref="AH30:AI30"/>
    <mergeCell ref="AK30:AL30"/>
    <mergeCell ref="AB31:AC31"/>
    <mergeCell ref="AE31:AF31"/>
    <mergeCell ref="AH31:AI31"/>
    <mergeCell ref="AK31:AL31"/>
    <mergeCell ref="AB26:AC26"/>
    <mergeCell ref="AE26:AF26"/>
    <mergeCell ref="AH26:AI26"/>
    <mergeCell ref="AK26:AL26"/>
    <mergeCell ref="AB27:AC27"/>
    <mergeCell ref="AE27:AF27"/>
    <mergeCell ref="AH27:AI27"/>
    <mergeCell ref="AK27:AL27"/>
    <mergeCell ref="AB28:AC28"/>
    <mergeCell ref="AE28:AF28"/>
    <mergeCell ref="AH28:AI28"/>
    <mergeCell ref="AK28:AL28"/>
    <mergeCell ref="AB23:AC23"/>
    <mergeCell ref="AE23:AF23"/>
    <mergeCell ref="AH23:AI23"/>
    <mergeCell ref="AK23:AL23"/>
    <mergeCell ref="AB24:AC24"/>
    <mergeCell ref="AE24:AF24"/>
    <mergeCell ref="AH24:AI24"/>
    <mergeCell ref="AK24:AL24"/>
    <mergeCell ref="AB25:AC25"/>
    <mergeCell ref="AE25:AF25"/>
    <mergeCell ref="AH25:AI25"/>
    <mergeCell ref="AK25:AL25"/>
    <mergeCell ref="AB20:AC20"/>
    <mergeCell ref="AE20:AF20"/>
    <mergeCell ref="AH20:AI20"/>
    <mergeCell ref="AK20:AL20"/>
    <mergeCell ref="AB21:AC21"/>
    <mergeCell ref="AE21:AF21"/>
    <mergeCell ref="AH21:AI21"/>
    <mergeCell ref="AK21:AL21"/>
    <mergeCell ref="AB22:AC22"/>
    <mergeCell ref="AE22:AF22"/>
    <mergeCell ref="AH22:AI22"/>
    <mergeCell ref="AK22:AL22"/>
    <mergeCell ref="AB17:AC17"/>
    <mergeCell ref="AE17:AF17"/>
    <mergeCell ref="AH17:AI17"/>
    <mergeCell ref="AK17:AL17"/>
    <mergeCell ref="AB18:AC18"/>
    <mergeCell ref="AE18:AF18"/>
    <mergeCell ref="AH18:AI18"/>
    <mergeCell ref="AK18:AL18"/>
    <mergeCell ref="AB19:AC19"/>
    <mergeCell ref="AE19:AF19"/>
    <mergeCell ref="AH19:AI19"/>
    <mergeCell ref="AK19:AL19"/>
    <mergeCell ref="AB14:AC14"/>
    <mergeCell ref="AE14:AF14"/>
    <mergeCell ref="AH14:AI14"/>
    <mergeCell ref="AK14:AL14"/>
    <mergeCell ref="AB15:AC15"/>
    <mergeCell ref="AE15:AF15"/>
    <mergeCell ref="AH15:AI15"/>
    <mergeCell ref="AK15:AL15"/>
    <mergeCell ref="AB16:AC16"/>
    <mergeCell ref="AE16:AF16"/>
    <mergeCell ref="AH16:AI16"/>
    <mergeCell ref="AK16:AL16"/>
    <mergeCell ref="AB11:AC11"/>
    <mergeCell ref="AE11:AF11"/>
    <mergeCell ref="AH11:AI11"/>
    <mergeCell ref="AK11:AL11"/>
    <mergeCell ref="AB12:AC12"/>
    <mergeCell ref="AE12:AF12"/>
    <mergeCell ref="AH12:AI12"/>
    <mergeCell ref="AK12:AL12"/>
    <mergeCell ref="AB13:AC13"/>
    <mergeCell ref="AE13:AF13"/>
    <mergeCell ref="AH13:AI13"/>
    <mergeCell ref="AK13:AL13"/>
    <mergeCell ref="AH9:AI9"/>
    <mergeCell ref="AK9:AL9"/>
    <mergeCell ref="AB10:AC10"/>
    <mergeCell ref="AE10:AF10"/>
    <mergeCell ref="AH10:AI10"/>
    <mergeCell ref="AK10:AL10"/>
    <mergeCell ref="AB2:AC2"/>
    <mergeCell ref="AE2:AF2"/>
    <mergeCell ref="AH2:AI2"/>
    <mergeCell ref="AK2:AL2"/>
    <mergeCell ref="AB3:AC3"/>
    <mergeCell ref="AE3:AF3"/>
    <mergeCell ref="AH3:AI3"/>
    <mergeCell ref="AK3:AL3"/>
    <mergeCell ref="AB4:AC4"/>
    <mergeCell ref="AE4:AF4"/>
    <mergeCell ref="AH4:AI4"/>
    <mergeCell ref="AK4:AL4"/>
    <mergeCell ref="AB8:AC8"/>
    <mergeCell ref="AE8:AF8"/>
    <mergeCell ref="AH8:AI8"/>
    <mergeCell ref="AK8:AL8"/>
    <mergeCell ref="AB9:AC9"/>
    <mergeCell ref="AE9:AF9"/>
    <mergeCell ref="V99:W99"/>
    <mergeCell ref="Y99:Z99"/>
    <mergeCell ref="V100:W100"/>
    <mergeCell ref="Y100:Z100"/>
    <mergeCell ref="V101:W101"/>
    <mergeCell ref="Y101:Z101"/>
    <mergeCell ref="V102:W102"/>
    <mergeCell ref="Y102:Z102"/>
    <mergeCell ref="V103:W103"/>
    <mergeCell ref="Y103:Z103"/>
    <mergeCell ref="V93:W93"/>
    <mergeCell ref="Y93:Z93"/>
    <mergeCell ref="V94:W94"/>
    <mergeCell ref="Y94:Z94"/>
    <mergeCell ref="V95:W95"/>
    <mergeCell ref="Y95:Z95"/>
    <mergeCell ref="V96:W96"/>
    <mergeCell ref="Y96:Z96"/>
    <mergeCell ref="V97:W97"/>
    <mergeCell ref="Y97:Z97"/>
    <mergeCell ref="V88:W88"/>
    <mergeCell ref="Y88:Z88"/>
    <mergeCell ref="V89:W89"/>
    <mergeCell ref="Y89:Z89"/>
    <mergeCell ref="V90:W90"/>
    <mergeCell ref="Y90:Z90"/>
    <mergeCell ref="V91:W91"/>
    <mergeCell ref="Y91:Z91"/>
    <mergeCell ref="V92:W92"/>
    <mergeCell ref="Y92:Z92"/>
    <mergeCell ref="V83:W83"/>
    <mergeCell ref="Y83:Z83"/>
    <mergeCell ref="V84:W84"/>
    <mergeCell ref="Y84:Z84"/>
    <mergeCell ref="V85:W85"/>
    <mergeCell ref="Y85:Z85"/>
    <mergeCell ref="V86:W86"/>
    <mergeCell ref="Y86:Z86"/>
    <mergeCell ref="V87:W87"/>
    <mergeCell ref="Y87:Z87"/>
    <mergeCell ref="V78:W78"/>
    <mergeCell ref="Y78:Z78"/>
    <mergeCell ref="V79:W79"/>
    <mergeCell ref="Y79:Z79"/>
    <mergeCell ref="V80:W80"/>
    <mergeCell ref="Y80:Z80"/>
    <mergeCell ref="V81:W81"/>
    <mergeCell ref="Y81:Z81"/>
    <mergeCell ref="V82:W82"/>
    <mergeCell ref="Y82:Z82"/>
    <mergeCell ref="V73:W73"/>
    <mergeCell ref="Y73:Z73"/>
    <mergeCell ref="V74:W74"/>
    <mergeCell ref="Y74:Z74"/>
    <mergeCell ref="V75:W75"/>
    <mergeCell ref="Y75:Z75"/>
    <mergeCell ref="V76:W76"/>
    <mergeCell ref="Y76:Z76"/>
    <mergeCell ref="V77:W77"/>
    <mergeCell ref="Y77:Z77"/>
    <mergeCell ref="V68:W68"/>
    <mergeCell ref="Y68:Z68"/>
    <mergeCell ref="V69:W69"/>
    <mergeCell ref="Y69:Z69"/>
    <mergeCell ref="V70:W70"/>
    <mergeCell ref="Y70:Z70"/>
    <mergeCell ref="V71:W71"/>
    <mergeCell ref="Y71:Z71"/>
    <mergeCell ref="V72:W72"/>
    <mergeCell ref="Y72:Z72"/>
    <mergeCell ref="V63:W63"/>
    <mergeCell ref="Y63:Z63"/>
    <mergeCell ref="V64:W64"/>
    <mergeCell ref="Y64:Z64"/>
    <mergeCell ref="V65:W65"/>
    <mergeCell ref="Y65:Z65"/>
    <mergeCell ref="V66:W66"/>
    <mergeCell ref="Y66:Z66"/>
    <mergeCell ref="V67:W67"/>
    <mergeCell ref="Y67:Z67"/>
    <mergeCell ref="V58:W58"/>
    <mergeCell ref="Y58:Z58"/>
    <mergeCell ref="V59:W59"/>
    <mergeCell ref="Y59:Z59"/>
    <mergeCell ref="V60:W60"/>
    <mergeCell ref="Y60:Z60"/>
    <mergeCell ref="V61:W61"/>
    <mergeCell ref="Y61:Z61"/>
    <mergeCell ref="V62:W62"/>
    <mergeCell ref="Y62:Z62"/>
    <mergeCell ref="V53:W53"/>
    <mergeCell ref="Y53:Z53"/>
    <mergeCell ref="V54:W54"/>
    <mergeCell ref="Y54:Z54"/>
    <mergeCell ref="V55:W55"/>
    <mergeCell ref="Y55:Z55"/>
    <mergeCell ref="V56:W56"/>
    <mergeCell ref="Y56:Z56"/>
    <mergeCell ref="V57:W57"/>
    <mergeCell ref="Y57:Z57"/>
    <mergeCell ref="V48:W48"/>
    <mergeCell ref="Y48:Z48"/>
    <mergeCell ref="V49:W49"/>
    <mergeCell ref="Y49:Z49"/>
    <mergeCell ref="V50:W50"/>
    <mergeCell ref="Y50:Z50"/>
    <mergeCell ref="V51:W51"/>
    <mergeCell ref="Y51:Z51"/>
    <mergeCell ref="V52:W52"/>
    <mergeCell ref="Y52:Z52"/>
    <mergeCell ref="V43:W43"/>
    <mergeCell ref="Y43:Z43"/>
    <mergeCell ref="V44:W44"/>
    <mergeCell ref="Y44:Z44"/>
    <mergeCell ref="V45:W45"/>
    <mergeCell ref="Y45:Z45"/>
    <mergeCell ref="V46:W46"/>
    <mergeCell ref="Y46:Z46"/>
    <mergeCell ref="V47:W47"/>
    <mergeCell ref="Y47:Z47"/>
    <mergeCell ref="V38:W38"/>
    <mergeCell ref="Y38:Z38"/>
    <mergeCell ref="V39:W39"/>
    <mergeCell ref="Y39:Z39"/>
    <mergeCell ref="V40:W40"/>
    <mergeCell ref="Y40:Z40"/>
    <mergeCell ref="V41:W41"/>
    <mergeCell ref="Y41:Z41"/>
    <mergeCell ref="V42:W42"/>
    <mergeCell ref="Y42:Z42"/>
    <mergeCell ref="V33:W33"/>
    <mergeCell ref="Y33:Z33"/>
    <mergeCell ref="V34:W34"/>
    <mergeCell ref="Y34:Z34"/>
    <mergeCell ref="V35:W35"/>
    <mergeCell ref="Y35:Z35"/>
    <mergeCell ref="V36:W36"/>
    <mergeCell ref="Y36:Z36"/>
    <mergeCell ref="V37:W37"/>
    <mergeCell ref="Y37:Z37"/>
    <mergeCell ref="V28:W28"/>
    <mergeCell ref="Y28:Z28"/>
    <mergeCell ref="V29:W29"/>
    <mergeCell ref="Y29:Z29"/>
    <mergeCell ref="V30:W30"/>
    <mergeCell ref="Y30:Z30"/>
    <mergeCell ref="V31:W31"/>
    <mergeCell ref="Y31:Z31"/>
    <mergeCell ref="V32:W32"/>
    <mergeCell ref="Y32:Z32"/>
    <mergeCell ref="V23:W23"/>
    <mergeCell ref="Y23:Z23"/>
    <mergeCell ref="V24:W24"/>
    <mergeCell ref="Y24:Z24"/>
    <mergeCell ref="V25:W25"/>
    <mergeCell ref="Y25:Z25"/>
    <mergeCell ref="V26:W26"/>
    <mergeCell ref="Y26:Z26"/>
    <mergeCell ref="V27:W27"/>
    <mergeCell ref="Y27:Z27"/>
    <mergeCell ref="V18:W18"/>
    <mergeCell ref="Y18:Z18"/>
    <mergeCell ref="V19:W19"/>
    <mergeCell ref="Y19:Z19"/>
    <mergeCell ref="V20:W20"/>
    <mergeCell ref="Y20:Z20"/>
    <mergeCell ref="V21:W21"/>
    <mergeCell ref="Y21:Z21"/>
    <mergeCell ref="V22:W22"/>
    <mergeCell ref="Y22:Z22"/>
    <mergeCell ref="Y13:Z13"/>
    <mergeCell ref="V14:W14"/>
    <mergeCell ref="Y14:Z14"/>
    <mergeCell ref="V15:W15"/>
    <mergeCell ref="Y15:Z15"/>
    <mergeCell ref="V16:W16"/>
    <mergeCell ref="Y16:Z16"/>
    <mergeCell ref="V17:W17"/>
    <mergeCell ref="Y17:Z17"/>
    <mergeCell ref="S99:T99"/>
    <mergeCell ref="S100:T100"/>
    <mergeCell ref="S101:T101"/>
    <mergeCell ref="S102:T102"/>
    <mergeCell ref="S103:T103"/>
    <mergeCell ref="V2:W2"/>
    <mergeCell ref="Y2:Z2"/>
    <mergeCell ref="V3:W3"/>
    <mergeCell ref="Y3:Z3"/>
    <mergeCell ref="V4:W4"/>
    <mergeCell ref="Y4:Z4"/>
    <mergeCell ref="V7:W7"/>
    <mergeCell ref="Y7:Z7"/>
    <mergeCell ref="V8:W8"/>
    <mergeCell ref="Y8:Z8"/>
    <mergeCell ref="V9:W9"/>
    <mergeCell ref="Y9:Z9"/>
    <mergeCell ref="V10:W10"/>
    <mergeCell ref="Y10:Z10"/>
    <mergeCell ref="V11:W11"/>
    <mergeCell ref="Y11:Z11"/>
    <mergeCell ref="V12:W12"/>
    <mergeCell ref="Y12:Z12"/>
    <mergeCell ref="V13:W13"/>
    <mergeCell ref="S89:T89"/>
    <mergeCell ref="S90:T90"/>
    <mergeCell ref="S91:T91"/>
    <mergeCell ref="S92:T92"/>
    <mergeCell ref="S93:T93"/>
    <mergeCell ref="S94:T94"/>
    <mergeCell ref="S95:T95"/>
    <mergeCell ref="S96:T96"/>
    <mergeCell ref="S97:T97"/>
    <mergeCell ref="S80:T80"/>
    <mergeCell ref="S81:T81"/>
    <mergeCell ref="S82:T82"/>
    <mergeCell ref="S83:T83"/>
    <mergeCell ref="S84:T84"/>
    <mergeCell ref="S85:T85"/>
    <mergeCell ref="S86:T86"/>
    <mergeCell ref="S87:T87"/>
    <mergeCell ref="S88:T88"/>
    <mergeCell ref="S71:T71"/>
    <mergeCell ref="S72:T72"/>
    <mergeCell ref="S73:T73"/>
    <mergeCell ref="S74:T74"/>
    <mergeCell ref="S75:T75"/>
    <mergeCell ref="S76:T76"/>
    <mergeCell ref="S77:T77"/>
    <mergeCell ref="S78:T78"/>
    <mergeCell ref="S79:T79"/>
    <mergeCell ref="S62:T62"/>
    <mergeCell ref="S63:T63"/>
    <mergeCell ref="S64:T64"/>
    <mergeCell ref="S65:T65"/>
    <mergeCell ref="S66:T66"/>
    <mergeCell ref="S67:T67"/>
    <mergeCell ref="S68:T68"/>
    <mergeCell ref="S69:T69"/>
    <mergeCell ref="S70:T70"/>
    <mergeCell ref="S53:T53"/>
    <mergeCell ref="S54:T54"/>
    <mergeCell ref="S55:T55"/>
    <mergeCell ref="S56:T56"/>
    <mergeCell ref="S57:T57"/>
    <mergeCell ref="S58:T58"/>
    <mergeCell ref="S59:T59"/>
    <mergeCell ref="S60:T60"/>
    <mergeCell ref="S61:T61"/>
    <mergeCell ref="S44:T44"/>
    <mergeCell ref="S45:T45"/>
    <mergeCell ref="S46:T46"/>
    <mergeCell ref="S47:T47"/>
    <mergeCell ref="S48:T48"/>
    <mergeCell ref="S49:T49"/>
    <mergeCell ref="S50:T50"/>
    <mergeCell ref="S51:T51"/>
    <mergeCell ref="S52:T52"/>
    <mergeCell ref="S35:T35"/>
    <mergeCell ref="S36:T36"/>
    <mergeCell ref="S37:T37"/>
    <mergeCell ref="S38:T38"/>
    <mergeCell ref="S39:T39"/>
    <mergeCell ref="S40:T40"/>
    <mergeCell ref="S41:T41"/>
    <mergeCell ref="S42:T42"/>
    <mergeCell ref="S43:T43"/>
    <mergeCell ref="S26:T26"/>
    <mergeCell ref="S27:T27"/>
    <mergeCell ref="S28:T28"/>
    <mergeCell ref="S29:T29"/>
    <mergeCell ref="S30:T30"/>
    <mergeCell ref="S31:T31"/>
    <mergeCell ref="S32:T32"/>
    <mergeCell ref="S33:T33"/>
    <mergeCell ref="S34:T34"/>
    <mergeCell ref="S17:T17"/>
    <mergeCell ref="S18:T18"/>
    <mergeCell ref="S19:T19"/>
    <mergeCell ref="S20:T20"/>
    <mergeCell ref="S21:T21"/>
    <mergeCell ref="S22:T22"/>
    <mergeCell ref="S23:T23"/>
    <mergeCell ref="S24:T24"/>
    <mergeCell ref="S25:T25"/>
    <mergeCell ref="S13:T13"/>
    <mergeCell ref="S14:T14"/>
    <mergeCell ref="S15:T15"/>
    <mergeCell ref="S16:T16"/>
    <mergeCell ref="S2:T2"/>
    <mergeCell ref="S3:T3"/>
    <mergeCell ref="D2:E2"/>
    <mergeCell ref="G2:H2"/>
    <mergeCell ref="J2:K2"/>
    <mergeCell ref="M2:N2"/>
    <mergeCell ref="P2:Q2"/>
    <mergeCell ref="A2:B5"/>
    <mergeCell ref="D14:E14"/>
    <mergeCell ref="G14:H14"/>
    <mergeCell ref="J14:K14"/>
    <mergeCell ref="M14:N14"/>
    <mergeCell ref="P14:Q14"/>
    <mergeCell ref="D13:E13"/>
    <mergeCell ref="G13:H13"/>
    <mergeCell ref="J13:K13"/>
    <mergeCell ref="M13:N13"/>
    <mergeCell ref="P13:Q13"/>
    <mergeCell ref="J10:K10"/>
    <mergeCell ref="M10:N10"/>
    <mergeCell ref="P10:Q10"/>
    <mergeCell ref="D8:E8"/>
    <mergeCell ref="D9:E9"/>
    <mergeCell ref="G8:H8"/>
    <mergeCell ref="G9:H9"/>
    <mergeCell ref="J8:K8"/>
    <mergeCell ref="J9:K9"/>
    <mergeCell ref="D10:E10"/>
    <mergeCell ref="D103:E103"/>
    <mergeCell ref="G103:H103"/>
    <mergeCell ref="J103:K103"/>
    <mergeCell ref="M103:N103"/>
    <mergeCell ref="P103:Q103"/>
    <mergeCell ref="D102:E102"/>
    <mergeCell ref="G102:H102"/>
    <mergeCell ref="J102:K102"/>
    <mergeCell ref="M102:N102"/>
    <mergeCell ref="P102:Q102"/>
    <mergeCell ref="D101:E101"/>
    <mergeCell ref="G101:H101"/>
    <mergeCell ref="J101:K101"/>
    <mergeCell ref="M101:N101"/>
    <mergeCell ref="P101:Q101"/>
    <mergeCell ref="D100:E100"/>
    <mergeCell ref="G100:H100"/>
    <mergeCell ref="J100:K100"/>
    <mergeCell ref="M100:N100"/>
    <mergeCell ref="P100:Q100"/>
    <mergeCell ref="D99:E99"/>
    <mergeCell ref="G99:H99"/>
    <mergeCell ref="J99:K99"/>
    <mergeCell ref="M99:N99"/>
    <mergeCell ref="P99:Q99"/>
    <mergeCell ref="D97:E97"/>
    <mergeCell ref="G97:H97"/>
    <mergeCell ref="J97:K97"/>
    <mergeCell ref="M97:N97"/>
    <mergeCell ref="P97:Q97"/>
    <mergeCell ref="D96:E96"/>
    <mergeCell ref="G96:H96"/>
    <mergeCell ref="J96:K96"/>
    <mergeCell ref="M96:N96"/>
    <mergeCell ref="P96:Q96"/>
    <mergeCell ref="D95:E95"/>
    <mergeCell ref="G95:H95"/>
    <mergeCell ref="J95:K95"/>
    <mergeCell ref="M95:N95"/>
    <mergeCell ref="P95:Q95"/>
    <mergeCell ref="D98:E98"/>
    <mergeCell ref="G98:H98"/>
    <mergeCell ref="J98:K98"/>
    <mergeCell ref="M98:N98"/>
    <mergeCell ref="P98:Q98"/>
    <mergeCell ref="D94:E94"/>
    <mergeCell ref="G94:H94"/>
    <mergeCell ref="J94:K94"/>
    <mergeCell ref="M94:N94"/>
    <mergeCell ref="P94:Q94"/>
    <mergeCell ref="D93:E93"/>
    <mergeCell ref="G93:H93"/>
    <mergeCell ref="J93:K93"/>
    <mergeCell ref="M93:N93"/>
    <mergeCell ref="P93:Q93"/>
    <mergeCell ref="D92:E92"/>
    <mergeCell ref="G92:H92"/>
    <mergeCell ref="J92:K92"/>
    <mergeCell ref="M92:N92"/>
    <mergeCell ref="P92:Q92"/>
    <mergeCell ref="D91:E91"/>
    <mergeCell ref="G91:H91"/>
    <mergeCell ref="J91:K91"/>
    <mergeCell ref="M91:N91"/>
    <mergeCell ref="P91:Q91"/>
    <mergeCell ref="D90:E90"/>
    <mergeCell ref="G90:H90"/>
    <mergeCell ref="J90:K90"/>
    <mergeCell ref="M90:N90"/>
    <mergeCell ref="P90:Q90"/>
    <mergeCell ref="D89:E89"/>
    <mergeCell ref="G89:H89"/>
    <mergeCell ref="J89:K89"/>
    <mergeCell ref="M89:N89"/>
    <mergeCell ref="P89:Q89"/>
    <mergeCell ref="D88:E88"/>
    <mergeCell ref="G88:H88"/>
    <mergeCell ref="J88:K88"/>
    <mergeCell ref="M88:N88"/>
    <mergeCell ref="P88:Q88"/>
    <mergeCell ref="D87:E87"/>
    <mergeCell ref="G87:H87"/>
    <mergeCell ref="J87:K87"/>
    <mergeCell ref="M87:N87"/>
    <mergeCell ref="P87:Q87"/>
    <mergeCell ref="D86:E86"/>
    <mergeCell ref="G86:H86"/>
    <mergeCell ref="J86:K86"/>
    <mergeCell ref="M86:N86"/>
    <mergeCell ref="P86:Q86"/>
    <mergeCell ref="D85:E85"/>
    <mergeCell ref="G85:H85"/>
    <mergeCell ref="J85:K85"/>
    <mergeCell ref="M85:N85"/>
    <mergeCell ref="P85:Q85"/>
    <mergeCell ref="D84:E84"/>
    <mergeCell ref="G84:H84"/>
    <mergeCell ref="J84:K84"/>
    <mergeCell ref="M84:N84"/>
    <mergeCell ref="P84:Q84"/>
    <mergeCell ref="D83:E83"/>
    <mergeCell ref="G83:H83"/>
    <mergeCell ref="J83:K83"/>
    <mergeCell ref="M83:N83"/>
    <mergeCell ref="P83:Q83"/>
    <mergeCell ref="D82:E82"/>
    <mergeCell ref="G82:H82"/>
    <mergeCell ref="J82:K82"/>
    <mergeCell ref="M82:N82"/>
    <mergeCell ref="P82:Q82"/>
    <mergeCell ref="D81:E81"/>
    <mergeCell ref="G81:H81"/>
    <mergeCell ref="J81:K81"/>
    <mergeCell ref="M81:N81"/>
    <mergeCell ref="P81:Q81"/>
    <mergeCell ref="D80:E80"/>
    <mergeCell ref="G80:H80"/>
    <mergeCell ref="J80:K80"/>
    <mergeCell ref="M80:N80"/>
    <mergeCell ref="P80:Q80"/>
    <mergeCell ref="D79:E79"/>
    <mergeCell ref="G79:H79"/>
    <mergeCell ref="J79:K79"/>
    <mergeCell ref="M79:N79"/>
    <mergeCell ref="P79:Q79"/>
    <mergeCell ref="D78:E78"/>
    <mergeCell ref="G78:H78"/>
    <mergeCell ref="J78:K78"/>
    <mergeCell ref="M78:N78"/>
    <mergeCell ref="P78:Q78"/>
    <mergeCell ref="D77:E77"/>
    <mergeCell ref="G77:H77"/>
    <mergeCell ref="J77:K77"/>
    <mergeCell ref="M77:N77"/>
    <mergeCell ref="P77:Q77"/>
    <mergeCell ref="D76:E76"/>
    <mergeCell ref="G76:H76"/>
    <mergeCell ref="J76:K76"/>
    <mergeCell ref="M76:N76"/>
    <mergeCell ref="P76:Q76"/>
    <mergeCell ref="D75:E75"/>
    <mergeCell ref="G75:H75"/>
    <mergeCell ref="J75:K75"/>
    <mergeCell ref="M75:N75"/>
    <mergeCell ref="P75:Q75"/>
    <mergeCell ref="D74:E74"/>
    <mergeCell ref="G74:H74"/>
    <mergeCell ref="J74:K74"/>
    <mergeCell ref="M74:N74"/>
    <mergeCell ref="P74:Q74"/>
    <mergeCell ref="D73:E73"/>
    <mergeCell ref="G73:H73"/>
    <mergeCell ref="J73:K73"/>
    <mergeCell ref="M73:N73"/>
    <mergeCell ref="P73:Q73"/>
    <mergeCell ref="D72:E72"/>
    <mergeCell ref="G72:H72"/>
    <mergeCell ref="J72:K72"/>
    <mergeCell ref="M72:N72"/>
    <mergeCell ref="P72:Q72"/>
    <mergeCell ref="D71:E71"/>
    <mergeCell ref="G71:H71"/>
    <mergeCell ref="J71:K71"/>
    <mergeCell ref="M71:N71"/>
    <mergeCell ref="P71:Q71"/>
    <mergeCell ref="D70:E70"/>
    <mergeCell ref="G70:H70"/>
    <mergeCell ref="J70:K70"/>
    <mergeCell ref="M70:N70"/>
    <mergeCell ref="P70:Q70"/>
    <mergeCell ref="D69:E69"/>
    <mergeCell ref="G69:H69"/>
    <mergeCell ref="J69:K69"/>
    <mergeCell ref="M69:N69"/>
    <mergeCell ref="P69:Q69"/>
    <mergeCell ref="D68:E68"/>
    <mergeCell ref="G68:H68"/>
    <mergeCell ref="J68:K68"/>
    <mergeCell ref="M68:N68"/>
    <mergeCell ref="P68:Q68"/>
    <mergeCell ref="D67:E67"/>
    <mergeCell ref="G67:H67"/>
    <mergeCell ref="J67:K67"/>
    <mergeCell ref="M67:N67"/>
    <mergeCell ref="P67:Q67"/>
    <mergeCell ref="D66:E66"/>
    <mergeCell ref="G66:H66"/>
    <mergeCell ref="J66:K66"/>
    <mergeCell ref="M66:N66"/>
    <mergeCell ref="P66:Q66"/>
    <mergeCell ref="D65:E65"/>
    <mergeCell ref="G65:H65"/>
    <mergeCell ref="J65:K65"/>
    <mergeCell ref="M65:N65"/>
    <mergeCell ref="P65:Q65"/>
    <mergeCell ref="D64:E64"/>
    <mergeCell ref="G64:H64"/>
    <mergeCell ref="J64:K64"/>
    <mergeCell ref="M64:N64"/>
    <mergeCell ref="P64:Q64"/>
    <mergeCell ref="D63:E63"/>
    <mergeCell ref="G63:H63"/>
    <mergeCell ref="J63:K63"/>
    <mergeCell ref="M63:N63"/>
    <mergeCell ref="P63:Q63"/>
    <mergeCell ref="D62:E62"/>
    <mergeCell ref="G62:H62"/>
    <mergeCell ref="J62:K62"/>
    <mergeCell ref="M62:N62"/>
    <mergeCell ref="P62:Q62"/>
    <mergeCell ref="D61:E61"/>
    <mergeCell ref="G61:H61"/>
    <mergeCell ref="J61:K61"/>
    <mergeCell ref="M61:N61"/>
    <mergeCell ref="P61:Q61"/>
    <mergeCell ref="D60:E60"/>
    <mergeCell ref="G60:H60"/>
    <mergeCell ref="J60:K60"/>
    <mergeCell ref="M60:N60"/>
    <mergeCell ref="P60:Q60"/>
    <mergeCell ref="D59:E59"/>
    <mergeCell ref="G59:H59"/>
    <mergeCell ref="J59:K59"/>
    <mergeCell ref="M59:N59"/>
    <mergeCell ref="P59:Q59"/>
    <mergeCell ref="D58:E58"/>
    <mergeCell ref="G58:H58"/>
    <mergeCell ref="J58:K58"/>
    <mergeCell ref="M58:N58"/>
    <mergeCell ref="P58:Q58"/>
    <mergeCell ref="D57:E57"/>
    <mergeCell ref="G57:H57"/>
    <mergeCell ref="J57:K57"/>
    <mergeCell ref="M57:N57"/>
    <mergeCell ref="P57:Q57"/>
    <mergeCell ref="D56:E56"/>
    <mergeCell ref="G56:H56"/>
    <mergeCell ref="J56:K56"/>
    <mergeCell ref="M56:N56"/>
    <mergeCell ref="P56:Q56"/>
    <mergeCell ref="D55:E55"/>
    <mergeCell ref="G55:H55"/>
    <mergeCell ref="J55:K55"/>
    <mergeCell ref="M55:N55"/>
    <mergeCell ref="P55:Q55"/>
    <mergeCell ref="D54:E54"/>
    <mergeCell ref="G54:H54"/>
    <mergeCell ref="J54:K54"/>
    <mergeCell ref="M54:N54"/>
    <mergeCell ref="P54:Q54"/>
    <mergeCell ref="D53:E53"/>
    <mergeCell ref="G53:H53"/>
    <mergeCell ref="J53:K53"/>
    <mergeCell ref="M53:N53"/>
    <mergeCell ref="P53:Q53"/>
    <mergeCell ref="D52:E52"/>
    <mergeCell ref="G52:H52"/>
    <mergeCell ref="J52:K52"/>
    <mergeCell ref="M52:N52"/>
    <mergeCell ref="P52:Q52"/>
    <mergeCell ref="D51:E51"/>
    <mergeCell ref="G51:H51"/>
    <mergeCell ref="J51:K51"/>
    <mergeCell ref="M51:N51"/>
    <mergeCell ref="P51:Q51"/>
    <mergeCell ref="D50:E50"/>
    <mergeCell ref="G50:H50"/>
    <mergeCell ref="J50:K50"/>
    <mergeCell ref="M50:N50"/>
    <mergeCell ref="P50:Q50"/>
    <mergeCell ref="D49:E49"/>
    <mergeCell ref="G49:H49"/>
    <mergeCell ref="J49:K49"/>
    <mergeCell ref="M49:N49"/>
    <mergeCell ref="P49:Q49"/>
    <mergeCell ref="D48:E48"/>
    <mergeCell ref="G48:H48"/>
    <mergeCell ref="J48:K48"/>
    <mergeCell ref="M48:N48"/>
    <mergeCell ref="P48:Q48"/>
    <mergeCell ref="D47:E47"/>
    <mergeCell ref="G47:H47"/>
    <mergeCell ref="J47:K47"/>
    <mergeCell ref="M47:N47"/>
    <mergeCell ref="P47:Q47"/>
    <mergeCell ref="D46:E46"/>
    <mergeCell ref="G46:H46"/>
    <mergeCell ref="J46:K46"/>
    <mergeCell ref="M46:N46"/>
    <mergeCell ref="P46:Q46"/>
    <mergeCell ref="D45:E45"/>
    <mergeCell ref="G45:H45"/>
    <mergeCell ref="J45:K45"/>
    <mergeCell ref="M45:N45"/>
    <mergeCell ref="P45:Q45"/>
    <mergeCell ref="D44:E44"/>
    <mergeCell ref="G44:H44"/>
    <mergeCell ref="J44:K44"/>
    <mergeCell ref="M44:N44"/>
    <mergeCell ref="P44:Q44"/>
    <mergeCell ref="D43:E43"/>
    <mergeCell ref="G43:H43"/>
    <mergeCell ref="J43:K43"/>
    <mergeCell ref="M43:N43"/>
    <mergeCell ref="P43:Q43"/>
    <mergeCell ref="D42:E42"/>
    <mergeCell ref="G42:H42"/>
    <mergeCell ref="J42:K42"/>
    <mergeCell ref="M42:N42"/>
    <mergeCell ref="P42:Q42"/>
    <mergeCell ref="D41:E41"/>
    <mergeCell ref="G41:H41"/>
    <mergeCell ref="J41:K41"/>
    <mergeCell ref="M41:N41"/>
    <mergeCell ref="P41:Q41"/>
    <mergeCell ref="D40:E40"/>
    <mergeCell ref="G40:H40"/>
    <mergeCell ref="J40:K40"/>
    <mergeCell ref="M40:N40"/>
    <mergeCell ref="P40:Q40"/>
    <mergeCell ref="D39:E39"/>
    <mergeCell ref="G39:H39"/>
    <mergeCell ref="J39:K39"/>
    <mergeCell ref="M39:N39"/>
    <mergeCell ref="P39:Q39"/>
    <mergeCell ref="D38:E38"/>
    <mergeCell ref="G38:H38"/>
    <mergeCell ref="J38:K38"/>
    <mergeCell ref="M38:N38"/>
    <mergeCell ref="P38:Q38"/>
    <mergeCell ref="D37:E37"/>
    <mergeCell ref="G37:H37"/>
    <mergeCell ref="J37:K37"/>
    <mergeCell ref="M37:N37"/>
    <mergeCell ref="P37:Q37"/>
    <mergeCell ref="D36:E36"/>
    <mergeCell ref="G36:H36"/>
    <mergeCell ref="J36:K36"/>
    <mergeCell ref="M36:N36"/>
    <mergeCell ref="P36:Q36"/>
    <mergeCell ref="D35:E35"/>
    <mergeCell ref="G35:H35"/>
    <mergeCell ref="J35:K35"/>
    <mergeCell ref="M35:N35"/>
    <mergeCell ref="P35:Q35"/>
    <mergeCell ref="D34:E34"/>
    <mergeCell ref="G34:H34"/>
    <mergeCell ref="J34:K34"/>
    <mergeCell ref="M34:N34"/>
    <mergeCell ref="P34:Q34"/>
    <mergeCell ref="D33:E33"/>
    <mergeCell ref="G33:H33"/>
    <mergeCell ref="J33:K33"/>
    <mergeCell ref="M33:N33"/>
    <mergeCell ref="P33:Q33"/>
    <mergeCell ref="D32:E32"/>
    <mergeCell ref="G32:H32"/>
    <mergeCell ref="J32:K32"/>
    <mergeCell ref="M32:N32"/>
    <mergeCell ref="P32:Q32"/>
    <mergeCell ref="D31:E31"/>
    <mergeCell ref="G31:H31"/>
    <mergeCell ref="J31:K31"/>
    <mergeCell ref="M31:N31"/>
    <mergeCell ref="P31:Q31"/>
    <mergeCell ref="D30:E30"/>
    <mergeCell ref="G30:H30"/>
    <mergeCell ref="J30:K30"/>
    <mergeCell ref="M30:N30"/>
    <mergeCell ref="P30:Q30"/>
    <mergeCell ref="D29:E29"/>
    <mergeCell ref="G29:H29"/>
    <mergeCell ref="J29:K29"/>
    <mergeCell ref="M29:N29"/>
    <mergeCell ref="P29:Q29"/>
    <mergeCell ref="D28:E28"/>
    <mergeCell ref="G28:H28"/>
    <mergeCell ref="J28:K28"/>
    <mergeCell ref="M28:N28"/>
    <mergeCell ref="P28:Q28"/>
    <mergeCell ref="D27:E27"/>
    <mergeCell ref="G27:H27"/>
    <mergeCell ref="J27:K27"/>
    <mergeCell ref="M27:N27"/>
    <mergeCell ref="P27:Q27"/>
    <mergeCell ref="D26:E26"/>
    <mergeCell ref="G26:H26"/>
    <mergeCell ref="J26:K26"/>
    <mergeCell ref="M26:N26"/>
    <mergeCell ref="P26:Q26"/>
    <mergeCell ref="D25:E25"/>
    <mergeCell ref="G25:H25"/>
    <mergeCell ref="J25:K25"/>
    <mergeCell ref="M25:N25"/>
    <mergeCell ref="P25:Q25"/>
    <mergeCell ref="D24:E24"/>
    <mergeCell ref="G24:H24"/>
    <mergeCell ref="J24:K24"/>
    <mergeCell ref="M24:N24"/>
    <mergeCell ref="P24:Q24"/>
    <mergeCell ref="D23:E23"/>
    <mergeCell ref="G23:H23"/>
    <mergeCell ref="J23:K23"/>
    <mergeCell ref="M23:N23"/>
    <mergeCell ref="P23:Q23"/>
    <mergeCell ref="D22:E22"/>
    <mergeCell ref="G22:H22"/>
    <mergeCell ref="J22:K22"/>
    <mergeCell ref="M22:N22"/>
    <mergeCell ref="P22:Q22"/>
    <mergeCell ref="D21:E21"/>
    <mergeCell ref="G21:H21"/>
    <mergeCell ref="J21:K21"/>
    <mergeCell ref="M21:N21"/>
    <mergeCell ref="P21:Q21"/>
    <mergeCell ref="D20:E20"/>
    <mergeCell ref="G20:H20"/>
    <mergeCell ref="J20:K20"/>
    <mergeCell ref="M20:N20"/>
    <mergeCell ref="P20:Q20"/>
    <mergeCell ref="D19:E19"/>
    <mergeCell ref="G19:H19"/>
    <mergeCell ref="J19:K19"/>
    <mergeCell ref="M19:N19"/>
    <mergeCell ref="P19:Q19"/>
    <mergeCell ref="D18:E18"/>
    <mergeCell ref="G18:H18"/>
    <mergeCell ref="J18:K18"/>
    <mergeCell ref="M18:N18"/>
    <mergeCell ref="P18:Q18"/>
    <mergeCell ref="D17:E17"/>
    <mergeCell ref="G17:H17"/>
    <mergeCell ref="J17:K17"/>
    <mergeCell ref="M17:N17"/>
    <mergeCell ref="P17:Q17"/>
    <mergeCell ref="D16:E16"/>
    <mergeCell ref="G16:H16"/>
    <mergeCell ref="J16:K16"/>
    <mergeCell ref="M16:N16"/>
    <mergeCell ref="P16:Q16"/>
    <mergeCell ref="D15:E15"/>
    <mergeCell ref="G15:H15"/>
    <mergeCell ref="J15:K15"/>
    <mergeCell ref="M15:N15"/>
    <mergeCell ref="P15:Q15"/>
    <mergeCell ref="M8:N8"/>
    <mergeCell ref="M9:N9"/>
    <mergeCell ref="P8:Q8"/>
    <mergeCell ref="P9:Q9"/>
    <mergeCell ref="D12:E12"/>
    <mergeCell ref="G12:H12"/>
    <mergeCell ref="J12:K12"/>
    <mergeCell ref="M12:N12"/>
    <mergeCell ref="P12:Q12"/>
    <mergeCell ref="D11:E11"/>
    <mergeCell ref="G11:H11"/>
    <mergeCell ref="J11:K11"/>
    <mergeCell ref="M11:N11"/>
    <mergeCell ref="P11:Q11"/>
    <mergeCell ref="S8:T8"/>
    <mergeCell ref="S9:T9"/>
    <mergeCell ref="S10:T10"/>
    <mergeCell ref="S11:T11"/>
    <mergeCell ref="S12:T12"/>
    <mergeCell ref="BL3:BR9"/>
    <mergeCell ref="D157:Q157"/>
    <mergeCell ref="D158:Q158"/>
    <mergeCell ref="D159:Q159"/>
    <mergeCell ref="D163:Q163"/>
    <mergeCell ref="D164:Q164"/>
    <mergeCell ref="D160:Q160"/>
    <mergeCell ref="D161:Q161"/>
    <mergeCell ref="D162:Q162"/>
    <mergeCell ref="BT5:CX5"/>
    <mergeCell ref="D3:E3"/>
    <mergeCell ref="D4:E4"/>
    <mergeCell ref="G3:H3"/>
    <mergeCell ref="G4:H4"/>
    <mergeCell ref="J3:K3"/>
    <mergeCell ref="J4:K4"/>
    <mergeCell ref="M3:N3"/>
    <mergeCell ref="M4:N4"/>
    <mergeCell ref="P3:Q3"/>
    <mergeCell ref="P4:Q4"/>
    <mergeCell ref="D7:E7"/>
    <mergeCell ref="G7:H7"/>
    <mergeCell ref="J7:K7"/>
    <mergeCell ref="M7:N7"/>
    <mergeCell ref="P7:Q7"/>
    <mergeCell ref="S4:T4"/>
    <mergeCell ref="S7:T7"/>
    <mergeCell ref="AB7:AC7"/>
    <mergeCell ref="AE7:AF7"/>
    <mergeCell ref="AH7:AI7"/>
    <mergeCell ref="AK7:AL7"/>
    <mergeCell ref="G10:H10"/>
  </mergeCells>
  <phoneticPr fontId="2" type="noConversion"/>
  <conditionalFormatting sqref="D8">
    <cfRule type="cellIs" dxfId="7405" priority="1743" stopIfTrue="1" operator="equal">
      <formula>"Nein"</formula>
    </cfRule>
    <cfRule type="cellIs" dxfId="7404" priority="1744" stopIfTrue="1" operator="equal">
      <formula>"Ja"</formula>
    </cfRule>
  </conditionalFormatting>
  <conditionalFormatting sqref="BT7">
    <cfRule type="cellIs" dxfId="7403" priority="1725" stopIfTrue="1" operator="equal">
      <formula>"Nein"</formula>
    </cfRule>
    <cfRule type="cellIs" dxfId="7402" priority="1726" stopIfTrue="1" operator="equal">
      <formula>"Ja"</formula>
    </cfRule>
  </conditionalFormatting>
  <conditionalFormatting sqref="D8">
    <cfRule type="containsText" dxfId="7401" priority="1723" operator="containsText" text="nachzureichen">
      <formula>NOT(ISERROR(SEARCH("nachzureichen",D8)))</formula>
    </cfRule>
    <cfRule type="cellIs" dxfId="7400" priority="1724" operator="equal">
      <formula>"nachzureichen"</formula>
    </cfRule>
  </conditionalFormatting>
  <conditionalFormatting sqref="D8">
    <cfRule type="containsText" dxfId="7399" priority="1649" operator="containsText" text="nachzureichen">
      <formula>NOT(ISERROR(SEARCH("nachzureichen",D8)))</formula>
    </cfRule>
    <cfRule type="cellIs" dxfId="7398" priority="1650" operator="equal">
      <formula>"nachzureichen"</formula>
    </cfRule>
  </conditionalFormatting>
  <conditionalFormatting sqref="D8">
    <cfRule type="cellIs" dxfId="7397" priority="1648" operator="equal">
      <formula>"nachzureichen"</formula>
    </cfRule>
  </conditionalFormatting>
  <conditionalFormatting sqref="D8">
    <cfRule type="cellIs" dxfId="7396" priority="1647" operator="equal">
      <formula>"Nachweis ausstehend"</formula>
    </cfRule>
  </conditionalFormatting>
  <conditionalFormatting sqref="D11">
    <cfRule type="cellIs" dxfId="7395" priority="1607" stopIfTrue="1" operator="equal">
      <formula>"Nein"</formula>
    </cfRule>
    <cfRule type="cellIs" dxfId="7394" priority="1608" stopIfTrue="1" operator="equal">
      <formula>"Ja"</formula>
    </cfRule>
  </conditionalFormatting>
  <conditionalFormatting sqref="D11">
    <cfRule type="containsText" dxfId="7393" priority="1605" operator="containsText" text="nachzureichen">
      <formula>NOT(ISERROR(SEARCH("nachzureichen",D11)))</formula>
    </cfRule>
    <cfRule type="cellIs" dxfId="7392" priority="1606" operator="equal">
      <formula>"nachzureichen"</formula>
    </cfRule>
  </conditionalFormatting>
  <conditionalFormatting sqref="D11">
    <cfRule type="containsText" dxfId="7391" priority="1603" operator="containsText" text="nachzureichen">
      <formula>NOT(ISERROR(SEARCH("nachzureichen",D11)))</formula>
    </cfRule>
    <cfRule type="cellIs" dxfId="7390" priority="1604" operator="equal">
      <formula>"nachzureichen"</formula>
    </cfRule>
  </conditionalFormatting>
  <conditionalFormatting sqref="D11">
    <cfRule type="cellIs" dxfId="7389" priority="1602" operator="equal">
      <formula>"nachzureichen"</formula>
    </cfRule>
  </conditionalFormatting>
  <conditionalFormatting sqref="D11">
    <cfRule type="cellIs" dxfId="7388" priority="1601" operator="equal">
      <formula>"Nachweis ausstehend"</formula>
    </cfRule>
  </conditionalFormatting>
  <conditionalFormatting sqref="D14">
    <cfRule type="cellIs" dxfId="7387" priority="1567" stopIfTrue="1" operator="equal">
      <formula>"Nein"</formula>
    </cfRule>
    <cfRule type="cellIs" dxfId="7386" priority="1568" stopIfTrue="1" operator="equal">
      <formula>"Ja"</formula>
    </cfRule>
  </conditionalFormatting>
  <conditionalFormatting sqref="D14">
    <cfRule type="containsText" dxfId="7385" priority="1565" operator="containsText" text="nachzureichen">
      <formula>NOT(ISERROR(SEARCH("nachzureichen",D14)))</formula>
    </cfRule>
    <cfRule type="cellIs" dxfId="7384" priority="1566" operator="equal">
      <formula>"nachzureichen"</formula>
    </cfRule>
  </conditionalFormatting>
  <conditionalFormatting sqref="D14">
    <cfRule type="containsText" dxfId="7383" priority="1563" operator="containsText" text="nachzureichen">
      <formula>NOT(ISERROR(SEARCH("nachzureichen",D14)))</formula>
    </cfRule>
    <cfRule type="cellIs" dxfId="7382" priority="1564" operator="equal">
      <formula>"nachzureichen"</formula>
    </cfRule>
  </conditionalFormatting>
  <conditionalFormatting sqref="D14">
    <cfRule type="cellIs" dxfId="7381" priority="1562" operator="equal">
      <formula>"nachzureichen"</formula>
    </cfRule>
  </conditionalFormatting>
  <conditionalFormatting sqref="D14">
    <cfRule type="cellIs" dxfId="7380" priority="1561" operator="equal">
      <formula>"Nachweis ausstehend"</formula>
    </cfRule>
  </conditionalFormatting>
  <conditionalFormatting sqref="D17">
    <cfRule type="cellIs" dxfId="7379" priority="1527" stopIfTrue="1" operator="equal">
      <formula>"Nein"</formula>
    </cfRule>
    <cfRule type="cellIs" dxfId="7378" priority="1528" stopIfTrue="1" operator="equal">
      <formula>"Ja"</formula>
    </cfRule>
  </conditionalFormatting>
  <conditionalFormatting sqref="D17">
    <cfRule type="containsText" dxfId="7377" priority="1525" operator="containsText" text="nachzureichen">
      <formula>NOT(ISERROR(SEARCH("nachzureichen",D17)))</formula>
    </cfRule>
    <cfRule type="cellIs" dxfId="7376" priority="1526" operator="equal">
      <formula>"nachzureichen"</formula>
    </cfRule>
  </conditionalFormatting>
  <conditionalFormatting sqref="D17">
    <cfRule type="containsText" dxfId="7375" priority="1523" operator="containsText" text="nachzureichen">
      <formula>NOT(ISERROR(SEARCH("nachzureichen",D17)))</formula>
    </cfRule>
    <cfRule type="cellIs" dxfId="7374" priority="1524" operator="equal">
      <formula>"nachzureichen"</formula>
    </cfRule>
  </conditionalFormatting>
  <conditionalFormatting sqref="D17">
    <cfRule type="cellIs" dxfId="7373" priority="1522" operator="equal">
      <formula>"nachzureichen"</formula>
    </cfRule>
  </conditionalFormatting>
  <conditionalFormatting sqref="D17">
    <cfRule type="cellIs" dxfId="7372" priority="1521" operator="equal">
      <formula>"Nachweis ausstehend"</formula>
    </cfRule>
  </conditionalFormatting>
  <conditionalFormatting sqref="G8">
    <cfRule type="cellIs" dxfId="7371" priority="759" stopIfTrue="1" operator="equal">
      <formula>"Nein"</formula>
    </cfRule>
    <cfRule type="cellIs" dxfId="7370" priority="760" stopIfTrue="1" operator="equal">
      <formula>"Ja"</formula>
    </cfRule>
  </conditionalFormatting>
  <conditionalFormatting sqref="G8">
    <cfRule type="containsText" dxfId="7369" priority="757" operator="containsText" text="nachzureichen">
      <formula>NOT(ISERROR(SEARCH("nachzureichen",G8)))</formula>
    </cfRule>
    <cfRule type="cellIs" dxfId="7368" priority="758" operator="equal">
      <formula>"nachzureichen"</formula>
    </cfRule>
  </conditionalFormatting>
  <conditionalFormatting sqref="G8">
    <cfRule type="containsText" dxfId="7367" priority="755" operator="containsText" text="nachzureichen">
      <formula>NOT(ISERROR(SEARCH("nachzureichen",G8)))</formula>
    </cfRule>
    <cfRule type="cellIs" dxfId="7366" priority="756" operator="equal">
      <formula>"nachzureichen"</formula>
    </cfRule>
  </conditionalFormatting>
  <conditionalFormatting sqref="G8">
    <cfRule type="cellIs" dxfId="7365" priority="754" operator="equal">
      <formula>"nachzureichen"</formula>
    </cfRule>
  </conditionalFormatting>
  <conditionalFormatting sqref="G8">
    <cfRule type="cellIs" dxfId="7364" priority="753" operator="equal">
      <formula>"Nachweis ausstehend"</formula>
    </cfRule>
  </conditionalFormatting>
  <conditionalFormatting sqref="D20 D23 D26 D29 D32 D35 D50 D65 D38 D53 D68 D41 D56 D71 D44 D59 D74 D47 D62 D77 D80 D83 D86 D89 D92 D95 D99 D102">
    <cfRule type="cellIs" dxfId="7363" priority="1487" stopIfTrue="1" operator="equal">
      <formula>"Nein"</formula>
    </cfRule>
    <cfRule type="cellIs" dxfId="7362" priority="1488" stopIfTrue="1" operator="equal">
      <formula>"Ja"</formula>
    </cfRule>
  </conditionalFormatting>
  <conditionalFormatting sqref="D20 D23 D26 D29 D32 D35 D50 D65 D38 D53 D68 D41 D56 D71 D44 D59 D74 D47 D62 D77 D80 D83 D86 D89 D92 D95 D99 D102">
    <cfRule type="containsText" dxfId="7361" priority="1485" operator="containsText" text="nachzureichen">
      <formula>NOT(ISERROR(SEARCH("nachzureichen",D20)))</formula>
    </cfRule>
    <cfRule type="cellIs" dxfId="7360" priority="1486" operator="equal">
      <formula>"nachzureichen"</formula>
    </cfRule>
  </conditionalFormatting>
  <conditionalFormatting sqref="D20 D23 D26 D29 D32 D35 D50 D65 D38 D53 D68 D41 D56 D71 D44 D59 D74 D47 D62 D77 D80 D83 D86 D89 D92 D95 D99 D102">
    <cfRule type="containsText" dxfId="7359" priority="1483" operator="containsText" text="nachzureichen">
      <formula>NOT(ISERROR(SEARCH("nachzureichen",D20)))</formula>
    </cfRule>
    <cfRule type="cellIs" dxfId="7358" priority="1484" operator="equal">
      <formula>"nachzureichen"</formula>
    </cfRule>
  </conditionalFormatting>
  <conditionalFormatting sqref="D20 D23 D26 D29 D32 D35 D50 D65 D38 D53 D68 D41 D56 D71 D44 D59 D74 D47 D62 D77 D80 D83 D86 D89 D92 D95 D99 D102">
    <cfRule type="cellIs" dxfId="7357" priority="1482" operator="equal">
      <formula>"nachzureichen"</formula>
    </cfRule>
  </conditionalFormatting>
  <conditionalFormatting sqref="D20 D23 D26 D29 D32 D35 D50 D65 D38 D53 D68 D41 D56 D71 D44 D59 D74 D47 D62 D77 D80 D83 D86 D89 D92 D95 D99 D102">
    <cfRule type="cellIs" dxfId="7356" priority="1481" operator="equal">
      <formula>"Nachweis ausstehend"</formula>
    </cfRule>
  </conditionalFormatting>
  <conditionalFormatting sqref="J8">
    <cfRule type="cellIs" dxfId="7355" priority="719" stopIfTrue="1" operator="equal">
      <formula>"Nein"</formula>
    </cfRule>
    <cfRule type="cellIs" dxfId="7354" priority="720" stopIfTrue="1" operator="equal">
      <formula>"Ja"</formula>
    </cfRule>
  </conditionalFormatting>
  <conditionalFormatting sqref="J8">
    <cfRule type="containsText" dxfId="7353" priority="717" operator="containsText" text="nachzureichen">
      <formula>NOT(ISERROR(SEARCH("nachzureichen",J8)))</formula>
    </cfRule>
    <cfRule type="cellIs" dxfId="7352" priority="718" operator="equal">
      <formula>"nachzureichen"</formula>
    </cfRule>
  </conditionalFormatting>
  <conditionalFormatting sqref="J8">
    <cfRule type="containsText" dxfId="7351" priority="715" operator="containsText" text="nachzureichen">
      <formula>NOT(ISERROR(SEARCH("nachzureichen",J8)))</formula>
    </cfRule>
    <cfRule type="cellIs" dxfId="7350" priority="716" operator="equal">
      <formula>"nachzureichen"</formula>
    </cfRule>
  </conditionalFormatting>
  <conditionalFormatting sqref="J8">
    <cfRule type="cellIs" dxfId="7349" priority="714" operator="equal">
      <formula>"nachzureichen"</formula>
    </cfRule>
  </conditionalFormatting>
  <conditionalFormatting sqref="J8">
    <cfRule type="cellIs" dxfId="7348" priority="713" operator="equal">
      <formula>"Nachweis ausstehend"</formula>
    </cfRule>
  </conditionalFormatting>
  <conditionalFormatting sqref="G11">
    <cfRule type="cellIs" dxfId="7347" priority="751" stopIfTrue="1" operator="equal">
      <formula>"Nein"</formula>
    </cfRule>
    <cfRule type="cellIs" dxfId="7346" priority="752" stopIfTrue="1" operator="equal">
      <formula>"Ja"</formula>
    </cfRule>
  </conditionalFormatting>
  <conditionalFormatting sqref="G11">
    <cfRule type="containsText" dxfId="7345" priority="749" operator="containsText" text="nachzureichen">
      <formula>NOT(ISERROR(SEARCH("nachzureichen",G11)))</formula>
    </cfRule>
    <cfRule type="cellIs" dxfId="7344" priority="750" operator="equal">
      <formula>"nachzureichen"</formula>
    </cfRule>
  </conditionalFormatting>
  <conditionalFormatting sqref="G11">
    <cfRule type="containsText" dxfId="7343" priority="747" operator="containsText" text="nachzureichen">
      <formula>NOT(ISERROR(SEARCH("nachzureichen",G11)))</formula>
    </cfRule>
    <cfRule type="cellIs" dxfId="7342" priority="748" operator="equal">
      <formula>"nachzureichen"</formula>
    </cfRule>
  </conditionalFormatting>
  <conditionalFormatting sqref="G11">
    <cfRule type="cellIs" dxfId="7341" priority="746" operator="equal">
      <formula>"nachzureichen"</formula>
    </cfRule>
  </conditionalFormatting>
  <conditionalFormatting sqref="G11">
    <cfRule type="cellIs" dxfId="7340" priority="745" operator="equal">
      <formula>"Nachweis ausstehend"</formula>
    </cfRule>
  </conditionalFormatting>
  <conditionalFormatting sqref="AE20 AE23 AE26 AE29 AE32 AE35 AE50 AE65 AE38 AE53 AE68 AE41 AE56 AE71 AE44 AE59 AE74 AE47 AE62 AE77 AE80 AE83 AE86 AE89 AE92 AE95 AE99 AE102">
    <cfRule type="cellIs" dxfId="7339" priority="407" stopIfTrue="1" operator="equal">
      <formula>"Nein"</formula>
    </cfRule>
    <cfRule type="cellIs" dxfId="7338" priority="408" stopIfTrue="1" operator="equal">
      <formula>"Ja"</formula>
    </cfRule>
  </conditionalFormatting>
  <conditionalFormatting sqref="AE20 AE23 AE26 AE29 AE32 AE35 AE50 AE65 AE38 AE53 AE68 AE41 AE56 AE71 AE44 AE59 AE74 AE47 AE62 AE77 AE80 AE83 AE86 AE89 AE92 AE95 AE99 AE102">
    <cfRule type="containsText" dxfId="7337" priority="405" operator="containsText" text="nachzureichen">
      <formula>NOT(ISERROR(SEARCH("nachzureichen",AE20)))</formula>
    </cfRule>
    <cfRule type="cellIs" dxfId="7336" priority="406" operator="equal">
      <formula>"nachzureichen"</formula>
    </cfRule>
  </conditionalFormatting>
  <conditionalFormatting sqref="AE20 AE23 AE26 AE29 AE32 AE35 AE50 AE65 AE38 AE53 AE68 AE41 AE56 AE71 AE44 AE59 AE74 AE47 AE62 AE77 AE80 AE83 AE86 AE89 AE92 AE95 AE99 AE102">
    <cfRule type="containsText" dxfId="7335" priority="403" operator="containsText" text="nachzureichen">
      <formula>NOT(ISERROR(SEARCH("nachzureichen",AE20)))</formula>
    </cfRule>
    <cfRule type="cellIs" dxfId="7334" priority="404" operator="equal">
      <formula>"nachzureichen"</formula>
    </cfRule>
  </conditionalFormatting>
  <conditionalFormatting sqref="AE20 AE23 AE26 AE29 AE32 AE35 AE50 AE65 AE38 AE53 AE68 AE41 AE56 AE71 AE44 AE59 AE74 AE47 AE62 AE77 AE80 AE83 AE86 AE89 AE92 AE95 AE99 AE102">
    <cfRule type="cellIs" dxfId="7333" priority="402" operator="equal">
      <formula>"nachzureichen"</formula>
    </cfRule>
  </conditionalFormatting>
  <conditionalFormatting sqref="AE20 AE23 AE26 AE29 AE32 AE35 AE50 AE65 AE38 AE53 AE68 AE41 AE56 AE71 AE44 AE59 AE74 AE47 AE62 AE77 AE80 AE83 AE86 AE89 AE92 AE95 AE99 AE102">
    <cfRule type="cellIs" dxfId="7332" priority="401" operator="equal">
      <formula>"Nachweis ausstehend"</formula>
    </cfRule>
  </conditionalFormatting>
  <conditionalFormatting sqref="AE8">
    <cfRule type="cellIs" dxfId="7331" priority="439" stopIfTrue="1" operator="equal">
      <formula>"Nein"</formula>
    </cfRule>
    <cfRule type="cellIs" dxfId="7330" priority="440" stopIfTrue="1" operator="equal">
      <formula>"Ja"</formula>
    </cfRule>
  </conditionalFormatting>
  <conditionalFormatting sqref="AE8">
    <cfRule type="containsText" dxfId="7329" priority="437" operator="containsText" text="nachzureichen">
      <formula>NOT(ISERROR(SEARCH("nachzureichen",AE8)))</formula>
    </cfRule>
    <cfRule type="cellIs" dxfId="7328" priority="438" operator="equal">
      <formula>"nachzureichen"</formula>
    </cfRule>
  </conditionalFormatting>
  <conditionalFormatting sqref="AE8">
    <cfRule type="containsText" dxfId="7327" priority="435" operator="containsText" text="nachzureichen">
      <formula>NOT(ISERROR(SEARCH("nachzureichen",AE8)))</formula>
    </cfRule>
    <cfRule type="cellIs" dxfId="7326" priority="436" operator="equal">
      <formula>"nachzureichen"</formula>
    </cfRule>
  </conditionalFormatting>
  <conditionalFormatting sqref="AE8">
    <cfRule type="cellIs" dxfId="7325" priority="434" operator="equal">
      <formula>"nachzureichen"</formula>
    </cfRule>
  </conditionalFormatting>
  <conditionalFormatting sqref="AE8">
    <cfRule type="cellIs" dxfId="7324" priority="433" operator="equal">
      <formula>"Nachweis ausstehend"</formula>
    </cfRule>
  </conditionalFormatting>
  <conditionalFormatting sqref="AB11">
    <cfRule type="cellIs" dxfId="7323" priority="471" stopIfTrue="1" operator="equal">
      <formula>"Nein"</formula>
    </cfRule>
    <cfRule type="cellIs" dxfId="7322" priority="472" stopIfTrue="1" operator="equal">
      <formula>"Ja"</formula>
    </cfRule>
  </conditionalFormatting>
  <conditionalFormatting sqref="AB11">
    <cfRule type="containsText" dxfId="7321" priority="469" operator="containsText" text="nachzureichen">
      <formula>NOT(ISERROR(SEARCH("nachzureichen",AB11)))</formula>
    </cfRule>
    <cfRule type="cellIs" dxfId="7320" priority="470" operator="equal">
      <formula>"nachzureichen"</formula>
    </cfRule>
  </conditionalFormatting>
  <conditionalFormatting sqref="AB11">
    <cfRule type="containsText" dxfId="7319" priority="467" operator="containsText" text="nachzureichen">
      <formula>NOT(ISERROR(SEARCH("nachzureichen",AB11)))</formula>
    </cfRule>
    <cfRule type="cellIs" dxfId="7318" priority="468" operator="equal">
      <formula>"nachzureichen"</formula>
    </cfRule>
  </conditionalFormatting>
  <conditionalFormatting sqref="AB11">
    <cfRule type="cellIs" dxfId="7317" priority="466" operator="equal">
      <formula>"nachzureichen"</formula>
    </cfRule>
  </conditionalFormatting>
  <conditionalFormatting sqref="AB11">
    <cfRule type="cellIs" dxfId="7316" priority="465" operator="equal">
      <formula>"Nachweis ausstehend"</formula>
    </cfRule>
  </conditionalFormatting>
  <conditionalFormatting sqref="Y14">
    <cfRule type="cellIs" dxfId="7315" priority="503" stopIfTrue="1" operator="equal">
      <formula>"Nein"</formula>
    </cfRule>
    <cfRule type="cellIs" dxfId="7314" priority="504" stopIfTrue="1" operator="equal">
      <formula>"Ja"</formula>
    </cfRule>
  </conditionalFormatting>
  <conditionalFormatting sqref="Y14">
    <cfRule type="containsText" dxfId="7313" priority="501" operator="containsText" text="nachzureichen">
      <formula>NOT(ISERROR(SEARCH("nachzureichen",Y14)))</formula>
    </cfRule>
    <cfRule type="cellIs" dxfId="7312" priority="502" operator="equal">
      <formula>"nachzureichen"</formula>
    </cfRule>
  </conditionalFormatting>
  <conditionalFormatting sqref="Y14">
    <cfRule type="containsText" dxfId="7311" priority="499" operator="containsText" text="nachzureichen">
      <formula>NOT(ISERROR(SEARCH("nachzureichen",Y14)))</formula>
    </cfRule>
    <cfRule type="cellIs" dxfId="7310" priority="500" operator="equal">
      <formula>"nachzureichen"</formula>
    </cfRule>
  </conditionalFormatting>
  <conditionalFormatting sqref="Y14">
    <cfRule type="cellIs" dxfId="7309" priority="498" operator="equal">
      <formula>"nachzureichen"</formula>
    </cfRule>
  </conditionalFormatting>
  <conditionalFormatting sqref="Y14">
    <cfRule type="cellIs" dxfId="7308" priority="497" operator="equal">
      <formula>"Nachweis ausstehend"</formula>
    </cfRule>
  </conditionalFormatting>
  <conditionalFormatting sqref="V17">
    <cfRule type="cellIs" dxfId="7307" priority="535" stopIfTrue="1" operator="equal">
      <formula>"Nein"</formula>
    </cfRule>
    <cfRule type="cellIs" dxfId="7306" priority="536" stopIfTrue="1" operator="equal">
      <formula>"Ja"</formula>
    </cfRule>
  </conditionalFormatting>
  <conditionalFormatting sqref="V17">
    <cfRule type="containsText" dxfId="7305" priority="533" operator="containsText" text="nachzureichen">
      <formula>NOT(ISERROR(SEARCH("nachzureichen",V17)))</formula>
    </cfRule>
    <cfRule type="cellIs" dxfId="7304" priority="534" operator="equal">
      <formula>"nachzureichen"</formula>
    </cfRule>
  </conditionalFormatting>
  <conditionalFormatting sqref="V17">
    <cfRule type="containsText" dxfId="7303" priority="531" operator="containsText" text="nachzureichen">
      <formula>NOT(ISERROR(SEARCH("nachzureichen",V17)))</formula>
    </cfRule>
    <cfRule type="cellIs" dxfId="7302" priority="532" operator="equal">
      <formula>"nachzureichen"</formula>
    </cfRule>
  </conditionalFormatting>
  <conditionalFormatting sqref="V17">
    <cfRule type="cellIs" dxfId="7301" priority="530" operator="equal">
      <formula>"nachzureichen"</formula>
    </cfRule>
  </conditionalFormatting>
  <conditionalFormatting sqref="V17">
    <cfRule type="cellIs" dxfId="7300" priority="529" operator="equal">
      <formula>"Nachweis ausstehend"</formula>
    </cfRule>
  </conditionalFormatting>
  <conditionalFormatting sqref="S20 S23 S26 S29 S32 S35 S50 S65 S38 S53 S68 S41 S56 S71 S44 S59 S74 S47 S62 S77 S80 S83 S86 S89 S92 S95 S99 S102">
    <cfRule type="cellIs" dxfId="7299" priority="567" stopIfTrue="1" operator="equal">
      <formula>"Nein"</formula>
    </cfRule>
    <cfRule type="cellIs" dxfId="7298" priority="568" stopIfTrue="1" operator="equal">
      <formula>"Ja"</formula>
    </cfRule>
  </conditionalFormatting>
  <conditionalFormatting sqref="S20 S23 S26 S29 S32 S35 S50 S65 S38 S53 S68 S41 S56 S71 S44 S59 S74 S47 S62 S77 S80 S83 S86 S89 S92 S95 S99 S102">
    <cfRule type="containsText" dxfId="7297" priority="565" operator="containsText" text="nachzureichen">
      <formula>NOT(ISERROR(SEARCH("nachzureichen",S20)))</formula>
    </cfRule>
    <cfRule type="cellIs" dxfId="7296" priority="566" operator="equal">
      <formula>"nachzureichen"</formula>
    </cfRule>
  </conditionalFormatting>
  <conditionalFormatting sqref="S20 S23 S26 S29 S32 S35 S50 S65 S38 S53 S68 S41 S56 S71 S44 S59 S74 S47 S62 S77 S80 S83 S86 S89 S92 S95 S99 S102">
    <cfRule type="containsText" dxfId="7295" priority="563" operator="containsText" text="nachzureichen">
      <formula>NOT(ISERROR(SEARCH("nachzureichen",S20)))</formula>
    </cfRule>
    <cfRule type="cellIs" dxfId="7294" priority="564" operator="equal">
      <formula>"nachzureichen"</formula>
    </cfRule>
  </conditionalFormatting>
  <conditionalFormatting sqref="S20 S23 S26 S29 S32 S35 S50 S65 S38 S53 S68 S41 S56 S71 S44 S59 S74 S47 S62 S77 S80 S83 S86 S89 S92 S95 S99 S102">
    <cfRule type="cellIs" dxfId="7293" priority="562" operator="equal">
      <formula>"nachzureichen"</formula>
    </cfRule>
  </conditionalFormatting>
  <conditionalFormatting sqref="S20 S23 S26 S29 S32 S35 S50 S65 S38 S53 S68 S41 S56 S71 S44 S59 S74 S47 S62 S77 S80 S83 S86 S89 S92 S95 S99 S102">
    <cfRule type="cellIs" dxfId="7292" priority="561" operator="equal">
      <formula>"Nachweis ausstehend"</formula>
    </cfRule>
  </conditionalFormatting>
  <conditionalFormatting sqref="S8">
    <cfRule type="cellIs" dxfId="7291" priority="599" stopIfTrue="1" operator="equal">
      <formula>"Nein"</formula>
    </cfRule>
    <cfRule type="cellIs" dxfId="7290" priority="600" stopIfTrue="1" operator="equal">
      <formula>"Ja"</formula>
    </cfRule>
  </conditionalFormatting>
  <conditionalFormatting sqref="S8">
    <cfRule type="containsText" dxfId="7289" priority="597" operator="containsText" text="nachzureichen">
      <formula>NOT(ISERROR(SEARCH("nachzureichen",S8)))</formula>
    </cfRule>
    <cfRule type="cellIs" dxfId="7288" priority="598" operator="equal">
      <formula>"nachzureichen"</formula>
    </cfRule>
  </conditionalFormatting>
  <conditionalFormatting sqref="S8">
    <cfRule type="containsText" dxfId="7287" priority="595" operator="containsText" text="nachzureichen">
      <formula>NOT(ISERROR(SEARCH("nachzureichen",S8)))</formula>
    </cfRule>
    <cfRule type="cellIs" dxfId="7286" priority="596" operator="equal">
      <formula>"nachzureichen"</formula>
    </cfRule>
  </conditionalFormatting>
  <conditionalFormatting sqref="S8">
    <cfRule type="cellIs" dxfId="7285" priority="594" operator="equal">
      <formula>"nachzureichen"</formula>
    </cfRule>
  </conditionalFormatting>
  <conditionalFormatting sqref="S8">
    <cfRule type="cellIs" dxfId="7284" priority="593" operator="equal">
      <formula>"Nachweis ausstehend"</formula>
    </cfRule>
  </conditionalFormatting>
  <conditionalFormatting sqref="P11">
    <cfRule type="cellIs" dxfId="7283" priority="631" stopIfTrue="1" operator="equal">
      <formula>"Nein"</formula>
    </cfRule>
    <cfRule type="cellIs" dxfId="7282" priority="632" stopIfTrue="1" operator="equal">
      <formula>"Ja"</formula>
    </cfRule>
  </conditionalFormatting>
  <conditionalFormatting sqref="P11">
    <cfRule type="containsText" dxfId="7281" priority="629" operator="containsText" text="nachzureichen">
      <formula>NOT(ISERROR(SEARCH("nachzureichen",P11)))</formula>
    </cfRule>
    <cfRule type="cellIs" dxfId="7280" priority="630" operator="equal">
      <formula>"nachzureichen"</formula>
    </cfRule>
  </conditionalFormatting>
  <conditionalFormatting sqref="P11">
    <cfRule type="containsText" dxfId="7279" priority="627" operator="containsText" text="nachzureichen">
      <formula>NOT(ISERROR(SEARCH("nachzureichen",P11)))</formula>
    </cfRule>
    <cfRule type="cellIs" dxfId="7278" priority="628" operator="equal">
      <formula>"nachzureichen"</formula>
    </cfRule>
  </conditionalFormatting>
  <conditionalFormatting sqref="P11">
    <cfRule type="cellIs" dxfId="7277" priority="626" operator="equal">
      <formula>"nachzureichen"</formula>
    </cfRule>
  </conditionalFormatting>
  <conditionalFormatting sqref="P11">
    <cfRule type="cellIs" dxfId="7276" priority="625" operator="equal">
      <formula>"Nachweis ausstehend"</formula>
    </cfRule>
  </conditionalFormatting>
  <conditionalFormatting sqref="M14">
    <cfRule type="cellIs" dxfId="7275" priority="663" stopIfTrue="1" operator="equal">
      <formula>"Nein"</formula>
    </cfRule>
    <cfRule type="cellIs" dxfId="7274" priority="664" stopIfTrue="1" operator="equal">
      <formula>"Ja"</formula>
    </cfRule>
  </conditionalFormatting>
  <conditionalFormatting sqref="M14">
    <cfRule type="containsText" dxfId="7273" priority="661" operator="containsText" text="nachzureichen">
      <formula>NOT(ISERROR(SEARCH("nachzureichen",M14)))</formula>
    </cfRule>
    <cfRule type="cellIs" dxfId="7272" priority="662" operator="equal">
      <formula>"nachzureichen"</formula>
    </cfRule>
  </conditionalFormatting>
  <conditionalFormatting sqref="M14">
    <cfRule type="containsText" dxfId="7271" priority="659" operator="containsText" text="nachzureichen">
      <formula>NOT(ISERROR(SEARCH("nachzureichen",M14)))</formula>
    </cfRule>
    <cfRule type="cellIs" dxfId="7270" priority="660" operator="equal">
      <formula>"nachzureichen"</formula>
    </cfRule>
  </conditionalFormatting>
  <conditionalFormatting sqref="M14">
    <cfRule type="cellIs" dxfId="7269" priority="658" operator="equal">
      <formula>"nachzureichen"</formula>
    </cfRule>
  </conditionalFormatting>
  <conditionalFormatting sqref="M14">
    <cfRule type="cellIs" dxfId="7268" priority="657" operator="equal">
      <formula>"Nachweis ausstehend"</formula>
    </cfRule>
  </conditionalFormatting>
  <conditionalFormatting sqref="J17">
    <cfRule type="cellIs" dxfId="7267" priority="695" stopIfTrue="1" operator="equal">
      <formula>"Nein"</formula>
    </cfRule>
    <cfRule type="cellIs" dxfId="7266" priority="696" stopIfTrue="1" operator="equal">
      <formula>"Ja"</formula>
    </cfRule>
  </conditionalFormatting>
  <conditionalFormatting sqref="J17">
    <cfRule type="containsText" dxfId="7265" priority="693" operator="containsText" text="nachzureichen">
      <formula>NOT(ISERROR(SEARCH("nachzureichen",J17)))</formula>
    </cfRule>
    <cfRule type="cellIs" dxfId="7264" priority="694" operator="equal">
      <formula>"nachzureichen"</formula>
    </cfRule>
  </conditionalFormatting>
  <conditionalFormatting sqref="J17">
    <cfRule type="containsText" dxfId="7263" priority="691" operator="containsText" text="nachzureichen">
      <formula>NOT(ISERROR(SEARCH("nachzureichen",J17)))</formula>
    </cfRule>
    <cfRule type="cellIs" dxfId="7262" priority="692" operator="equal">
      <formula>"nachzureichen"</formula>
    </cfRule>
  </conditionalFormatting>
  <conditionalFormatting sqref="J17">
    <cfRule type="cellIs" dxfId="7261" priority="690" operator="equal">
      <formula>"nachzureichen"</formula>
    </cfRule>
  </conditionalFormatting>
  <conditionalFormatting sqref="J17">
    <cfRule type="cellIs" dxfId="7260" priority="689" operator="equal">
      <formula>"Nachweis ausstehend"</formula>
    </cfRule>
  </conditionalFormatting>
  <conditionalFormatting sqref="G20 G23 G26 G29 G32 G35 G50 G65 G38 G53 G68 G41 G56 G71 G44 G59 G74 G47 G62 G77 G80 G83 G86 G89 G92 G95 G99 G102">
    <cfRule type="cellIs" dxfId="7259" priority="727" stopIfTrue="1" operator="equal">
      <formula>"Nein"</formula>
    </cfRule>
    <cfRule type="cellIs" dxfId="7258" priority="728" stopIfTrue="1" operator="equal">
      <formula>"Ja"</formula>
    </cfRule>
  </conditionalFormatting>
  <conditionalFormatting sqref="G20 G23 G26 G29 G32 G35 G50 G65 G38 G53 G68 G41 G56 G71 G44 G59 G74 G47 G62 G77 G80 G83 G86 G89 G92 G95 G99 G102">
    <cfRule type="containsText" dxfId="7257" priority="725" operator="containsText" text="nachzureichen">
      <formula>NOT(ISERROR(SEARCH("nachzureichen",G20)))</formula>
    </cfRule>
    <cfRule type="cellIs" dxfId="7256" priority="726" operator="equal">
      <formula>"nachzureichen"</formula>
    </cfRule>
  </conditionalFormatting>
  <conditionalFormatting sqref="G20 G23 G26 G29 G32 G35 G50 G65 G38 G53 G68 G41 G56 G71 G44 G59 G74 G47 G62 G77 G80 G83 G86 G89 G92 G95 G99 G102">
    <cfRule type="containsText" dxfId="7255" priority="723" operator="containsText" text="nachzureichen">
      <formula>NOT(ISERROR(SEARCH("nachzureichen",G20)))</formula>
    </cfRule>
    <cfRule type="cellIs" dxfId="7254" priority="724" operator="equal">
      <formula>"nachzureichen"</formula>
    </cfRule>
  </conditionalFormatting>
  <conditionalFormatting sqref="G20 G23 G26 G29 G32 G35 G50 G65 G38 G53 G68 G41 G56 G71 G44 G59 G74 G47 G62 G77 G80 G83 G86 G89 G92 G95 G99 G102">
    <cfRule type="cellIs" dxfId="7253" priority="722" operator="equal">
      <formula>"nachzureichen"</formula>
    </cfRule>
  </conditionalFormatting>
  <conditionalFormatting sqref="G20 G23 G26 G29 G32 G35 G50 G65 G38 G53 G68 G41 G56 G71 G44 G59 G74 G47 G62 G77 G80 G83 G86 G89 G92 G95 G99 G102">
    <cfRule type="cellIs" dxfId="7252" priority="721" operator="equal">
      <formula>"Nachweis ausstehend"</formula>
    </cfRule>
  </conditionalFormatting>
  <conditionalFormatting sqref="G14">
    <cfRule type="cellIs" dxfId="7251" priority="743" stopIfTrue="1" operator="equal">
      <formula>"Nein"</formula>
    </cfRule>
    <cfRule type="cellIs" dxfId="7250" priority="744" stopIfTrue="1" operator="equal">
      <formula>"Ja"</formula>
    </cfRule>
  </conditionalFormatting>
  <conditionalFormatting sqref="G14">
    <cfRule type="containsText" dxfId="7249" priority="741" operator="containsText" text="nachzureichen">
      <formula>NOT(ISERROR(SEARCH("nachzureichen",G14)))</formula>
    </cfRule>
    <cfRule type="cellIs" dxfId="7248" priority="742" operator="equal">
      <formula>"nachzureichen"</formula>
    </cfRule>
  </conditionalFormatting>
  <conditionalFormatting sqref="G14">
    <cfRule type="containsText" dxfId="7247" priority="739" operator="containsText" text="nachzureichen">
      <formula>NOT(ISERROR(SEARCH("nachzureichen",G14)))</formula>
    </cfRule>
    <cfRule type="cellIs" dxfId="7246" priority="740" operator="equal">
      <formula>"nachzureichen"</formula>
    </cfRule>
  </conditionalFormatting>
  <conditionalFormatting sqref="G14">
    <cfRule type="cellIs" dxfId="7245" priority="738" operator="equal">
      <formula>"nachzureichen"</formula>
    </cfRule>
  </conditionalFormatting>
  <conditionalFormatting sqref="G14">
    <cfRule type="cellIs" dxfId="7244" priority="737" operator="equal">
      <formula>"Nachweis ausstehend"</formula>
    </cfRule>
  </conditionalFormatting>
  <conditionalFormatting sqref="G17">
    <cfRule type="cellIs" dxfId="7243" priority="735" stopIfTrue="1" operator="equal">
      <formula>"Nein"</formula>
    </cfRule>
    <cfRule type="cellIs" dxfId="7242" priority="736" stopIfTrue="1" operator="equal">
      <formula>"Ja"</formula>
    </cfRule>
  </conditionalFormatting>
  <conditionalFormatting sqref="G17">
    <cfRule type="containsText" dxfId="7241" priority="733" operator="containsText" text="nachzureichen">
      <formula>NOT(ISERROR(SEARCH("nachzureichen",G17)))</formula>
    </cfRule>
    <cfRule type="cellIs" dxfId="7240" priority="734" operator="equal">
      <formula>"nachzureichen"</formula>
    </cfRule>
  </conditionalFormatting>
  <conditionalFormatting sqref="G17">
    <cfRule type="containsText" dxfId="7239" priority="731" operator="containsText" text="nachzureichen">
      <formula>NOT(ISERROR(SEARCH("nachzureichen",G17)))</formula>
    </cfRule>
    <cfRule type="cellIs" dxfId="7238" priority="732" operator="equal">
      <formula>"nachzureichen"</formula>
    </cfRule>
  </conditionalFormatting>
  <conditionalFormatting sqref="G17">
    <cfRule type="cellIs" dxfId="7237" priority="730" operator="equal">
      <formula>"nachzureichen"</formula>
    </cfRule>
  </conditionalFormatting>
  <conditionalFormatting sqref="G17">
    <cfRule type="cellIs" dxfId="7236" priority="729" operator="equal">
      <formula>"Nachweis ausstehend"</formula>
    </cfRule>
  </conditionalFormatting>
  <conditionalFormatting sqref="J11">
    <cfRule type="cellIs" dxfId="7235" priority="711" stopIfTrue="1" operator="equal">
      <formula>"Nein"</formula>
    </cfRule>
    <cfRule type="cellIs" dxfId="7234" priority="712" stopIfTrue="1" operator="equal">
      <formula>"Ja"</formula>
    </cfRule>
  </conditionalFormatting>
  <conditionalFormatting sqref="J11">
    <cfRule type="containsText" dxfId="7233" priority="709" operator="containsText" text="nachzureichen">
      <formula>NOT(ISERROR(SEARCH("nachzureichen",J11)))</formula>
    </cfRule>
    <cfRule type="cellIs" dxfId="7232" priority="710" operator="equal">
      <formula>"nachzureichen"</formula>
    </cfRule>
  </conditionalFormatting>
  <conditionalFormatting sqref="J11">
    <cfRule type="containsText" dxfId="7231" priority="707" operator="containsText" text="nachzureichen">
      <formula>NOT(ISERROR(SEARCH("nachzureichen",J11)))</formula>
    </cfRule>
    <cfRule type="cellIs" dxfId="7230" priority="708" operator="equal">
      <formula>"nachzureichen"</formula>
    </cfRule>
  </conditionalFormatting>
  <conditionalFormatting sqref="J11">
    <cfRule type="cellIs" dxfId="7229" priority="706" operator="equal">
      <formula>"nachzureichen"</formula>
    </cfRule>
  </conditionalFormatting>
  <conditionalFormatting sqref="J11">
    <cfRule type="cellIs" dxfId="7228" priority="705" operator="equal">
      <formula>"Nachweis ausstehend"</formula>
    </cfRule>
  </conditionalFormatting>
  <conditionalFormatting sqref="J14">
    <cfRule type="cellIs" dxfId="7227" priority="703" stopIfTrue="1" operator="equal">
      <formula>"Nein"</formula>
    </cfRule>
    <cfRule type="cellIs" dxfId="7226" priority="704" stopIfTrue="1" operator="equal">
      <formula>"Ja"</formula>
    </cfRule>
  </conditionalFormatting>
  <conditionalFormatting sqref="J14">
    <cfRule type="containsText" dxfId="7225" priority="701" operator="containsText" text="nachzureichen">
      <formula>NOT(ISERROR(SEARCH("nachzureichen",J14)))</formula>
    </cfRule>
    <cfRule type="cellIs" dxfId="7224" priority="702" operator="equal">
      <formula>"nachzureichen"</formula>
    </cfRule>
  </conditionalFormatting>
  <conditionalFormatting sqref="J14">
    <cfRule type="containsText" dxfId="7223" priority="699" operator="containsText" text="nachzureichen">
      <formula>NOT(ISERROR(SEARCH("nachzureichen",J14)))</formula>
    </cfRule>
    <cfRule type="cellIs" dxfId="7222" priority="700" operator="equal">
      <formula>"nachzureichen"</formula>
    </cfRule>
  </conditionalFormatting>
  <conditionalFormatting sqref="J14">
    <cfRule type="cellIs" dxfId="7221" priority="698" operator="equal">
      <formula>"nachzureichen"</formula>
    </cfRule>
  </conditionalFormatting>
  <conditionalFormatting sqref="J14">
    <cfRule type="cellIs" dxfId="7220" priority="697" operator="equal">
      <formula>"Nachweis ausstehend"</formula>
    </cfRule>
  </conditionalFormatting>
  <conditionalFormatting sqref="J20 J23 J26 J29 J32 J35 J50 J65 J38 J53 J68 J41 J56 J71 J44 J59 J74 J47 J62 J77 J80 J83 J86 J89 J92 J95 J99 J102">
    <cfRule type="cellIs" dxfId="7219" priority="687" stopIfTrue="1" operator="equal">
      <formula>"Nein"</formula>
    </cfRule>
    <cfRule type="cellIs" dxfId="7218" priority="688" stopIfTrue="1" operator="equal">
      <formula>"Ja"</formula>
    </cfRule>
  </conditionalFormatting>
  <conditionalFormatting sqref="J20 J23 J26 J29 J32 J35 J50 J65 J38 J53 J68 J41 J56 J71 J44 J59 J74 J47 J62 J77 J80 J83 J86 J89 J92 J95 J99 J102">
    <cfRule type="containsText" dxfId="7217" priority="685" operator="containsText" text="nachzureichen">
      <formula>NOT(ISERROR(SEARCH("nachzureichen",J20)))</formula>
    </cfRule>
    <cfRule type="cellIs" dxfId="7216" priority="686" operator="equal">
      <formula>"nachzureichen"</formula>
    </cfRule>
  </conditionalFormatting>
  <conditionalFormatting sqref="J20 J23 J26 J29 J32 J35 J50 J65 J38 J53 J68 J41 J56 J71 J44 J59 J74 J47 J62 J77 J80 J83 J86 J89 J92 J95 J99 J102">
    <cfRule type="containsText" dxfId="7215" priority="683" operator="containsText" text="nachzureichen">
      <formula>NOT(ISERROR(SEARCH("nachzureichen",J20)))</formula>
    </cfRule>
    <cfRule type="cellIs" dxfId="7214" priority="684" operator="equal">
      <formula>"nachzureichen"</formula>
    </cfRule>
  </conditionalFormatting>
  <conditionalFormatting sqref="J20 J23 J26 J29 J32 J35 J50 J65 J38 J53 J68 J41 J56 J71 J44 J59 J74 J47 J62 J77 J80 J83 J86 J89 J92 J95 J99 J102">
    <cfRule type="cellIs" dxfId="7213" priority="682" operator="equal">
      <formula>"nachzureichen"</formula>
    </cfRule>
  </conditionalFormatting>
  <conditionalFormatting sqref="J20 J23 J26 J29 J32 J35 J50 J65 J38 J53 J68 J41 J56 J71 J44 J59 J74 J47 J62 J77 J80 J83 J86 J89 J92 J95 J99 J102">
    <cfRule type="cellIs" dxfId="7212" priority="681" operator="equal">
      <formula>"Nachweis ausstehend"</formula>
    </cfRule>
  </conditionalFormatting>
  <conditionalFormatting sqref="M8">
    <cfRule type="cellIs" dxfId="7211" priority="679" stopIfTrue="1" operator="equal">
      <formula>"Nein"</formula>
    </cfRule>
    <cfRule type="cellIs" dxfId="7210" priority="680" stopIfTrue="1" operator="equal">
      <formula>"Ja"</formula>
    </cfRule>
  </conditionalFormatting>
  <conditionalFormatting sqref="M8">
    <cfRule type="containsText" dxfId="7209" priority="677" operator="containsText" text="nachzureichen">
      <formula>NOT(ISERROR(SEARCH("nachzureichen",M8)))</formula>
    </cfRule>
    <cfRule type="cellIs" dxfId="7208" priority="678" operator="equal">
      <formula>"nachzureichen"</formula>
    </cfRule>
  </conditionalFormatting>
  <conditionalFormatting sqref="M8">
    <cfRule type="containsText" dxfId="7207" priority="675" operator="containsText" text="nachzureichen">
      <formula>NOT(ISERROR(SEARCH("nachzureichen",M8)))</formula>
    </cfRule>
    <cfRule type="cellIs" dxfId="7206" priority="676" operator="equal">
      <formula>"nachzureichen"</formula>
    </cfRule>
  </conditionalFormatting>
  <conditionalFormatting sqref="M8">
    <cfRule type="cellIs" dxfId="7205" priority="674" operator="equal">
      <formula>"nachzureichen"</formula>
    </cfRule>
  </conditionalFormatting>
  <conditionalFormatting sqref="M8">
    <cfRule type="cellIs" dxfId="7204" priority="673" operator="equal">
      <formula>"Nachweis ausstehend"</formula>
    </cfRule>
  </conditionalFormatting>
  <conditionalFormatting sqref="M11">
    <cfRule type="cellIs" dxfId="7203" priority="671" stopIfTrue="1" operator="equal">
      <formula>"Nein"</formula>
    </cfRule>
    <cfRule type="cellIs" dxfId="7202" priority="672" stopIfTrue="1" operator="equal">
      <formula>"Ja"</formula>
    </cfRule>
  </conditionalFormatting>
  <conditionalFormatting sqref="M11">
    <cfRule type="containsText" dxfId="7201" priority="669" operator="containsText" text="nachzureichen">
      <formula>NOT(ISERROR(SEARCH("nachzureichen",M11)))</formula>
    </cfRule>
    <cfRule type="cellIs" dxfId="7200" priority="670" operator="equal">
      <formula>"nachzureichen"</formula>
    </cfRule>
  </conditionalFormatting>
  <conditionalFormatting sqref="M11">
    <cfRule type="containsText" dxfId="7199" priority="667" operator="containsText" text="nachzureichen">
      <formula>NOT(ISERROR(SEARCH("nachzureichen",M11)))</formula>
    </cfRule>
    <cfRule type="cellIs" dxfId="7198" priority="668" operator="equal">
      <formula>"nachzureichen"</formula>
    </cfRule>
  </conditionalFormatting>
  <conditionalFormatting sqref="M11">
    <cfRule type="cellIs" dxfId="7197" priority="666" operator="equal">
      <formula>"nachzureichen"</formula>
    </cfRule>
  </conditionalFormatting>
  <conditionalFormatting sqref="M11">
    <cfRule type="cellIs" dxfId="7196" priority="665" operator="equal">
      <formula>"Nachweis ausstehend"</formula>
    </cfRule>
  </conditionalFormatting>
  <conditionalFormatting sqref="M17">
    <cfRule type="cellIs" dxfId="7195" priority="655" stopIfTrue="1" operator="equal">
      <formula>"Nein"</formula>
    </cfRule>
    <cfRule type="cellIs" dxfId="7194" priority="656" stopIfTrue="1" operator="equal">
      <formula>"Ja"</formula>
    </cfRule>
  </conditionalFormatting>
  <conditionalFormatting sqref="M17">
    <cfRule type="containsText" dxfId="7193" priority="653" operator="containsText" text="nachzureichen">
      <formula>NOT(ISERROR(SEARCH("nachzureichen",M17)))</formula>
    </cfRule>
    <cfRule type="cellIs" dxfId="7192" priority="654" operator="equal">
      <formula>"nachzureichen"</formula>
    </cfRule>
  </conditionalFormatting>
  <conditionalFormatting sqref="M17">
    <cfRule type="containsText" dxfId="7191" priority="651" operator="containsText" text="nachzureichen">
      <formula>NOT(ISERROR(SEARCH("nachzureichen",M17)))</formula>
    </cfRule>
    <cfRule type="cellIs" dxfId="7190" priority="652" operator="equal">
      <formula>"nachzureichen"</formula>
    </cfRule>
  </conditionalFormatting>
  <conditionalFormatting sqref="M17">
    <cfRule type="cellIs" dxfId="7189" priority="650" operator="equal">
      <formula>"nachzureichen"</formula>
    </cfRule>
  </conditionalFormatting>
  <conditionalFormatting sqref="M17">
    <cfRule type="cellIs" dxfId="7188" priority="649" operator="equal">
      <formula>"Nachweis ausstehend"</formula>
    </cfRule>
  </conditionalFormatting>
  <conditionalFormatting sqref="M20 M23 M26 M29 M32 M35 M50 M65 M38 M53 M68 M41 M56 M71 M44 M59 M74 M47 M62 M77 M80 M83 M86 M89 M92 M95 M99 M102">
    <cfRule type="cellIs" dxfId="7187" priority="647" stopIfTrue="1" operator="equal">
      <formula>"Nein"</formula>
    </cfRule>
    <cfRule type="cellIs" dxfId="7186" priority="648" stopIfTrue="1" operator="equal">
      <formula>"Ja"</formula>
    </cfRule>
  </conditionalFormatting>
  <conditionalFormatting sqref="M20 M23 M26 M29 M32 M35 M50 M65 M38 M53 M68 M41 M56 M71 M44 M59 M74 M47 M62 M77 M80 M83 M86 M89 M92 M95 M99 M102">
    <cfRule type="containsText" dxfId="7185" priority="645" operator="containsText" text="nachzureichen">
      <formula>NOT(ISERROR(SEARCH("nachzureichen",M20)))</formula>
    </cfRule>
    <cfRule type="cellIs" dxfId="7184" priority="646" operator="equal">
      <formula>"nachzureichen"</formula>
    </cfRule>
  </conditionalFormatting>
  <conditionalFormatting sqref="M20 M23 M26 M29 M32 M35 M50 M65 M38 M53 M68 M41 M56 M71 M44 M59 M74 M47 M62 M77 M80 M83 M86 M89 M92 M95 M99 M102">
    <cfRule type="containsText" dxfId="7183" priority="643" operator="containsText" text="nachzureichen">
      <formula>NOT(ISERROR(SEARCH("nachzureichen",M20)))</formula>
    </cfRule>
    <cfRule type="cellIs" dxfId="7182" priority="644" operator="equal">
      <formula>"nachzureichen"</formula>
    </cfRule>
  </conditionalFormatting>
  <conditionalFormatting sqref="M20 M23 M26 M29 M32 M35 M50 M65 M38 M53 M68 M41 M56 M71 M44 M59 M74 M47 M62 M77 M80 M83 M86 M89 M92 M95 M99 M102">
    <cfRule type="cellIs" dxfId="7181" priority="642" operator="equal">
      <formula>"nachzureichen"</formula>
    </cfRule>
  </conditionalFormatting>
  <conditionalFormatting sqref="M20 M23 M26 M29 M32 M35 M50 M65 M38 M53 M68 M41 M56 M71 M44 M59 M74 M47 M62 M77 M80 M83 M86 M89 M92 M95 M99 M102">
    <cfRule type="cellIs" dxfId="7180" priority="641" operator="equal">
      <formula>"Nachweis ausstehend"</formula>
    </cfRule>
  </conditionalFormatting>
  <conditionalFormatting sqref="P8">
    <cfRule type="cellIs" dxfId="7179" priority="639" stopIfTrue="1" operator="equal">
      <formula>"Nein"</formula>
    </cfRule>
    <cfRule type="cellIs" dxfId="7178" priority="640" stopIfTrue="1" operator="equal">
      <formula>"Ja"</formula>
    </cfRule>
  </conditionalFormatting>
  <conditionalFormatting sqref="P8">
    <cfRule type="containsText" dxfId="7177" priority="637" operator="containsText" text="nachzureichen">
      <formula>NOT(ISERROR(SEARCH("nachzureichen",P8)))</formula>
    </cfRule>
    <cfRule type="cellIs" dxfId="7176" priority="638" operator="equal">
      <formula>"nachzureichen"</formula>
    </cfRule>
  </conditionalFormatting>
  <conditionalFormatting sqref="P8">
    <cfRule type="containsText" dxfId="7175" priority="635" operator="containsText" text="nachzureichen">
      <formula>NOT(ISERROR(SEARCH("nachzureichen",P8)))</formula>
    </cfRule>
    <cfRule type="cellIs" dxfId="7174" priority="636" operator="equal">
      <formula>"nachzureichen"</formula>
    </cfRule>
  </conditionalFormatting>
  <conditionalFormatting sqref="P8">
    <cfRule type="cellIs" dxfId="7173" priority="634" operator="equal">
      <formula>"nachzureichen"</formula>
    </cfRule>
  </conditionalFormatting>
  <conditionalFormatting sqref="P8">
    <cfRule type="cellIs" dxfId="7172" priority="633" operator="equal">
      <formula>"Nachweis ausstehend"</formula>
    </cfRule>
  </conditionalFormatting>
  <conditionalFormatting sqref="P14">
    <cfRule type="cellIs" dxfId="7171" priority="623" stopIfTrue="1" operator="equal">
      <formula>"Nein"</formula>
    </cfRule>
    <cfRule type="cellIs" dxfId="7170" priority="624" stopIfTrue="1" operator="equal">
      <formula>"Ja"</formula>
    </cfRule>
  </conditionalFormatting>
  <conditionalFormatting sqref="P14">
    <cfRule type="containsText" dxfId="7169" priority="621" operator="containsText" text="nachzureichen">
      <formula>NOT(ISERROR(SEARCH("nachzureichen",P14)))</formula>
    </cfRule>
    <cfRule type="cellIs" dxfId="7168" priority="622" operator="equal">
      <formula>"nachzureichen"</formula>
    </cfRule>
  </conditionalFormatting>
  <conditionalFormatting sqref="P14">
    <cfRule type="containsText" dxfId="7167" priority="619" operator="containsText" text="nachzureichen">
      <formula>NOT(ISERROR(SEARCH("nachzureichen",P14)))</formula>
    </cfRule>
    <cfRule type="cellIs" dxfId="7166" priority="620" operator="equal">
      <formula>"nachzureichen"</formula>
    </cfRule>
  </conditionalFormatting>
  <conditionalFormatting sqref="P14">
    <cfRule type="cellIs" dxfId="7165" priority="618" operator="equal">
      <formula>"nachzureichen"</formula>
    </cfRule>
  </conditionalFormatting>
  <conditionalFormatting sqref="P14">
    <cfRule type="cellIs" dxfId="7164" priority="617" operator="equal">
      <formula>"Nachweis ausstehend"</formula>
    </cfRule>
  </conditionalFormatting>
  <conditionalFormatting sqref="P17">
    <cfRule type="cellIs" dxfId="7163" priority="615" stopIfTrue="1" operator="equal">
      <formula>"Nein"</formula>
    </cfRule>
    <cfRule type="cellIs" dxfId="7162" priority="616" stopIfTrue="1" operator="equal">
      <formula>"Ja"</formula>
    </cfRule>
  </conditionalFormatting>
  <conditionalFormatting sqref="P17">
    <cfRule type="containsText" dxfId="7161" priority="613" operator="containsText" text="nachzureichen">
      <formula>NOT(ISERROR(SEARCH("nachzureichen",P17)))</formula>
    </cfRule>
    <cfRule type="cellIs" dxfId="7160" priority="614" operator="equal">
      <formula>"nachzureichen"</formula>
    </cfRule>
  </conditionalFormatting>
  <conditionalFormatting sqref="P17">
    <cfRule type="containsText" dxfId="7159" priority="611" operator="containsText" text="nachzureichen">
      <formula>NOT(ISERROR(SEARCH("nachzureichen",P17)))</formula>
    </cfRule>
    <cfRule type="cellIs" dxfId="7158" priority="612" operator="equal">
      <formula>"nachzureichen"</formula>
    </cfRule>
  </conditionalFormatting>
  <conditionalFormatting sqref="P17">
    <cfRule type="cellIs" dxfId="7157" priority="610" operator="equal">
      <formula>"nachzureichen"</formula>
    </cfRule>
  </conditionalFormatting>
  <conditionalFormatting sqref="P17">
    <cfRule type="cellIs" dxfId="7156" priority="609" operator="equal">
      <formula>"Nachweis ausstehend"</formula>
    </cfRule>
  </conditionalFormatting>
  <conditionalFormatting sqref="P20 P23 P26 P29 P32 P35 P50 P65 P38 P53 P68 P41 P56 P71 P44 P59 P74 P47 P62 P77 P80 P83 P86 P89 P92 P95 P99 P102">
    <cfRule type="cellIs" dxfId="7155" priority="607" stopIfTrue="1" operator="equal">
      <formula>"Nein"</formula>
    </cfRule>
    <cfRule type="cellIs" dxfId="7154" priority="608" stopIfTrue="1" operator="equal">
      <formula>"Ja"</formula>
    </cfRule>
  </conditionalFormatting>
  <conditionalFormatting sqref="P20 P23 P26 P29 P32 P35 P50 P65 P38 P53 P68 P41 P56 P71 P44 P59 P74 P47 P62 P77 P80 P83 P86 P89 P92 P95 P99 P102">
    <cfRule type="containsText" dxfId="7153" priority="605" operator="containsText" text="nachzureichen">
      <formula>NOT(ISERROR(SEARCH("nachzureichen",P20)))</formula>
    </cfRule>
    <cfRule type="cellIs" dxfId="7152" priority="606" operator="equal">
      <formula>"nachzureichen"</formula>
    </cfRule>
  </conditionalFormatting>
  <conditionalFormatting sqref="P20 P23 P26 P29 P32 P35 P50 P65 P38 P53 P68 P41 P56 P71 P44 P59 P74 P47 P62 P77 P80 P83 P86 P89 P92 P95 P99 P102">
    <cfRule type="containsText" dxfId="7151" priority="603" operator="containsText" text="nachzureichen">
      <formula>NOT(ISERROR(SEARCH("nachzureichen",P20)))</formula>
    </cfRule>
    <cfRule type="cellIs" dxfId="7150" priority="604" operator="equal">
      <formula>"nachzureichen"</formula>
    </cfRule>
  </conditionalFormatting>
  <conditionalFormatting sqref="P20 P23 P26 P29 P32 P35 P50 P65 P38 P53 P68 P41 P56 P71 P44 P59 P74 P47 P62 P77 P80 P83 P86 P89 P92 P95 P99 P102">
    <cfRule type="cellIs" dxfId="7149" priority="602" operator="equal">
      <formula>"nachzureichen"</formula>
    </cfRule>
  </conditionalFormatting>
  <conditionalFormatting sqref="P20 P23 P26 P29 P32 P35 P50 P65 P38 P53 P68 P41 P56 P71 P44 P59 P74 P47 P62 P77 P80 P83 P86 P89 P92 P95 P99 P102">
    <cfRule type="cellIs" dxfId="7148" priority="601" operator="equal">
      <formula>"Nachweis ausstehend"</formula>
    </cfRule>
  </conditionalFormatting>
  <conditionalFormatting sqref="S11">
    <cfRule type="cellIs" dxfId="7147" priority="591" stopIfTrue="1" operator="equal">
      <formula>"Nein"</formula>
    </cfRule>
    <cfRule type="cellIs" dxfId="7146" priority="592" stopIfTrue="1" operator="equal">
      <formula>"Ja"</formula>
    </cfRule>
  </conditionalFormatting>
  <conditionalFormatting sqref="S11">
    <cfRule type="containsText" dxfId="7145" priority="589" operator="containsText" text="nachzureichen">
      <formula>NOT(ISERROR(SEARCH("nachzureichen",S11)))</formula>
    </cfRule>
    <cfRule type="cellIs" dxfId="7144" priority="590" operator="equal">
      <formula>"nachzureichen"</formula>
    </cfRule>
  </conditionalFormatting>
  <conditionalFormatting sqref="S11">
    <cfRule type="containsText" dxfId="7143" priority="587" operator="containsText" text="nachzureichen">
      <formula>NOT(ISERROR(SEARCH("nachzureichen",S11)))</formula>
    </cfRule>
    <cfRule type="cellIs" dxfId="7142" priority="588" operator="equal">
      <formula>"nachzureichen"</formula>
    </cfRule>
  </conditionalFormatting>
  <conditionalFormatting sqref="S11">
    <cfRule type="cellIs" dxfId="7141" priority="586" operator="equal">
      <formula>"nachzureichen"</formula>
    </cfRule>
  </conditionalFormatting>
  <conditionalFormatting sqref="S11">
    <cfRule type="cellIs" dxfId="7140" priority="585" operator="equal">
      <formula>"Nachweis ausstehend"</formula>
    </cfRule>
  </conditionalFormatting>
  <conditionalFormatting sqref="S14">
    <cfRule type="cellIs" dxfId="7139" priority="583" stopIfTrue="1" operator="equal">
      <formula>"Nein"</formula>
    </cfRule>
    <cfRule type="cellIs" dxfId="7138" priority="584" stopIfTrue="1" operator="equal">
      <formula>"Ja"</formula>
    </cfRule>
  </conditionalFormatting>
  <conditionalFormatting sqref="S14">
    <cfRule type="containsText" dxfId="7137" priority="581" operator="containsText" text="nachzureichen">
      <formula>NOT(ISERROR(SEARCH("nachzureichen",S14)))</formula>
    </cfRule>
    <cfRule type="cellIs" dxfId="7136" priority="582" operator="equal">
      <formula>"nachzureichen"</formula>
    </cfRule>
  </conditionalFormatting>
  <conditionalFormatting sqref="S14">
    <cfRule type="containsText" dxfId="7135" priority="579" operator="containsText" text="nachzureichen">
      <formula>NOT(ISERROR(SEARCH("nachzureichen",S14)))</formula>
    </cfRule>
    <cfRule type="cellIs" dxfId="7134" priority="580" operator="equal">
      <formula>"nachzureichen"</formula>
    </cfRule>
  </conditionalFormatting>
  <conditionalFormatting sqref="S14">
    <cfRule type="cellIs" dxfId="7133" priority="578" operator="equal">
      <formula>"nachzureichen"</formula>
    </cfRule>
  </conditionalFormatting>
  <conditionalFormatting sqref="S14">
    <cfRule type="cellIs" dxfId="7132" priority="577" operator="equal">
      <formula>"Nachweis ausstehend"</formula>
    </cfRule>
  </conditionalFormatting>
  <conditionalFormatting sqref="S17">
    <cfRule type="cellIs" dxfId="7131" priority="575" stopIfTrue="1" operator="equal">
      <formula>"Nein"</formula>
    </cfRule>
    <cfRule type="cellIs" dxfId="7130" priority="576" stopIfTrue="1" operator="equal">
      <formula>"Ja"</formula>
    </cfRule>
  </conditionalFormatting>
  <conditionalFormatting sqref="S17">
    <cfRule type="containsText" dxfId="7129" priority="573" operator="containsText" text="nachzureichen">
      <formula>NOT(ISERROR(SEARCH("nachzureichen",S17)))</formula>
    </cfRule>
    <cfRule type="cellIs" dxfId="7128" priority="574" operator="equal">
      <formula>"nachzureichen"</formula>
    </cfRule>
  </conditionalFormatting>
  <conditionalFormatting sqref="S17">
    <cfRule type="containsText" dxfId="7127" priority="571" operator="containsText" text="nachzureichen">
      <formula>NOT(ISERROR(SEARCH("nachzureichen",S17)))</formula>
    </cfRule>
    <cfRule type="cellIs" dxfId="7126" priority="572" operator="equal">
      <formula>"nachzureichen"</formula>
    </cfRule>
  </conditionalFormatting>
  <conditionalFormatting sqref="S17">
    <cfRule type="cellIs" dxfId="7125" priority="570" operator="equal">
      <formula>"nachzureichen"</formula>
    </cfRule>
  </conditionalFormatting>
  <conditionalFormatting sqref="S17">
    <cfRule type="cellIs" dxfId="7124" priority="569" operator="equal">
      <formula>"Nachweis ausstehend"</formula>
    </cfRule>
  </conditionalFormatting>
  <conditionalFormatting sqref="V8">
    <cfRule type="cellIs" dxfId="7123" priority="559" stopIfTrue="1" operator="equal">
      <formula>"Nein"</formula>
    </cfRule>
    <cfRule type="cellIs" dxfId="7122" priority="560" stopIfTrue="1" operator="equal">
      <formula>"Ja"</formula>
    </cfRule>
  </conditionalFormatting>
  <conditionalFormatting sqref="V8">
    <cfRule type="containsText" dxfId="7121" priority="557" operator="containsText" text="nachzureichen">
      <formula>NOT(ISERROR(SEARCH("nachzureichen",V8)))</formula>
    </cfRule>
    <cfRule type="cellIs" dxfId="7120" priority="558" operator="equal">
      <formula>"nachzureichen"</formula>
    </cfRule>
  </conditionalFormatting>
  <conditionalFormatting sqref="V8">
    <cfRule type="containsText" dxfId="7119" priority="555" operator="containsText" text="nachzureichen">
      <formula>NOT(ISERROR(SEARCH("nachzureichen",V8)))</formula>
    </cfRule>
    <cfRule type="cellIs" dxfId="7118" priority="556" operator="equal">
      <formula>"nachzureichen"</formula>
    </cfRule>
  </conditionalFormatting>
  <conditionalFormatting sqref="V8">
    <cfRule type="cellIs" dxfId="7117" priority="554" operator="equal">
      <formula>"nachzureichen"</formula>
    </cfRule>
  </conditionalFormatting>
  <conditionalFormatting sqref="V8">
    <cfRule type="cellIs" dxfId="7116" priority="553" operator="equal">
      <formula>"Nachweis ausstehend"</formula>
    </cfRule>
  </conditionalFormatting>
  <conditionalFormatting sqref="V11">
    <cfRule type="cellIs" dxfId="7115" priority="551" stopIfTrue="1" operator="equal">
      <formula>"Nein"</formula>
    </cfRule>
    <cfRule type="cellIs" dxfId="7114" priority="552" stopIfTrue="1" operator="equal">
      <formula>"Ja"</formula>
    </cfRule>
  </conditionalFormatting>
  <conditionalFormatting sqref="V11">
    <cfRule type="containsText" dxfId="7113" priority="549" operator="containsText" text="nachzureichen">
      <formula>NOT(ISERROR(SEARCH("nachzureichen",V11)))</formula>
    </cfRule>
    <cfRule type="cellIs" dxfId="7112" priority="550" operator="equal">
      <formula>"nachzureichen"</formula>
    </cfRule>
  </conditionalFormatting>
  <conditionalFormatting sqref="V11">
    <cfRule type="containsText" dxfId="7111" priority="547" operator="containsText" text="nachzureichen">
      <formula>NOT(ISERROR(SEARCH("nachzureichen",V11)))</formula>
    </cfRule>
    <cfRule type="cellIs" dxfId="7110" priority="548" operator="equal">
      <formula>"nachzureichen"</formula>
    </cfRule>
  </conditionalFormatting>
  <conditionalFormatting sqref="V11">
    <cfRule type="cellIs" dxfId="7109" priority="546" operator="equal">
      <formula>"nachzureichen"</formula>
    </cfRule>
  </conditionalFormatting>
  <conditionalFormatting sqref="V11">
    <cfRule type="cellIs" dxfId="7108" priority="545" operator="equal">
      <formula>"Nachweis ausstehend"</formula>
    </cfRule>
  </conditionalFormatting>
  <conditionalFormatting sqref="V14">
    <cfRule type="cellIs" dxfId="7107" priority="543" stopIfTrue="1" operator="equal">
      <formula>"Nein"</formula>
    </cfRule>
    <cfRule type="cellIs" dxfId="7106" priority="544" stopIfTrue="1" operator="equal">
      <formula>"Ja"</formula>
    </cfRule>
  </conditionalFormatting>
  <conditionalFormatting sqref="V14">
    <cfRule type="containsText" dxfId="7105" priority="541" operator="containsText" text="nachzureichen">
      <formula>NOT(ISERROR(SEARCH("nachzureichen",V14)))</formula>
    </cfRule>
    <cfRule type="cellIs" dxfId="7104" priority="542" operator="equal">
      <formula>"nachzureichen"</formula>
    </cfRule>
  </conditionalFormatting>
  <conditionalFormatting sqref="V14">
    <cfRule type="containsText" dxfId="7103" priority="539" operator="containsText" text="nachzureichen">
      <formula>NOT(ISERROR(SEARCH("nachzureichen",V14)))</formula>
    </cfRule>
    <cfRule type="cellIs" dxfId="7102" priority="540" operator="equal">
      <formula>"nachzureichen"</formula>
    </cfRule>
  </conditionalFormatting>
  <conditionalFormatting sqref="V14">
    <cfRule type="cellIs" dxfId="7101" priority="538" operator="equal">
      <formula>"nachzureichen"</formula>
    </cfRule>
  </conditionalFormatting>
  <conditionalFormatting sqref="V14">
    <cfRule type="cellIs" dxfId="7100" priority="537" operator="equal">
      <formula>"Nachweis ausstehend"</formula>
    </cfRule>
  </conditionalFormatting>
  <conditionalFormatting sqref="V20 V23 V26 V29 V32 V35 V50 V65 V38 V53 V68 V41 V56 V71 V44 V59 V74 V47 V62 V77 V80 V83 V86 V89 V92 V95 V99 V102">
    <cfRule type="cellIs" dxfId="7099" priority="527" stopIfTrue="1" operator="equal">
      <formula>"Nein"</formula>
    </cfRule>
    <cfRule type="cellIs" dxfId="7098" priority="528" stopIfTrue="1" operator="equal">
      <formula>"Ja"</formula>
    </cfRule>
  </conditionalFormatting>
  <conditionalFormatting sqref="V20 V23 V26 V29 V32 V35 V50 V65 V38 V53 V68 V41 V56 V71 V44 V59 V74 V47 V62 V77 V80 V83 V86 V89 V92 V95 V99 V102">
    <cfRule type="containsText" dxfId="7097" priority="525" operator="containsText" text="nachzureichen">
      <formula>NOT(ISERROR(SEARCH("nachzureichen",V20)))</formula>
    </cfRule>
    <cfRule type="cellIs" dxfId="7096" priority="526" operator="equal">
      <formula>"nachzureichen"</formula>
    </cfRule>
  </conditionalFormatting>
  <conditionalFormatting sqref="V20 V23 V26 V29 V32 V35 V50 V65 V38 V53 V68 V41 V56 V71 V44 V59 V74 V47 V62 V77 V80 V83 V86 V89 V92 V95 V99 V102">
    <cfRule type="containsText" dxfId="7095" priority="523" operator="containsText" text="nachzureichen">
      <formula>NOT(ISERROR(SEARCH("nachzureichen",V20)))</formula>
    </cfRule>
    <cfRule type="cellIs" dxfId="7094" priority="524" operator="equal">
      <formula>"nachzureichen"</formula>
    </cfRule>
  </conditionalFormatting>
  <conditionalFormatting sqref="V20 V23 V26 V29 V32 V35 V50 V65 V38 V53 V68 V41 V56 V71 V44 V59 V74 V47 V62 V77 V80 V83 V86 V89 V92 V95 V99 V102">
    <cfRule type="cellIs" dxfId="7093" priority="522" operator="equal">
      <formula>"nachzureichen"</formula>
    </cfRule>
  </conditionalFormatting>
  <conditionalFormatting sqref="V20 V23 V26 V29 V32 V35 V50 V65 V38 V53 V68 V41 V56 V71 V44 V59 V74 V47 V62 V77 V80 V83 V86 V89 V92 V95 V99 V102">
    <cfRule type="cellIs" dxfId="7092" priority="521" operator="equal">
      <formula>"Nachweis ausstehend"</formula>
    </cfRule>
  </conditionalFormatting>
  <conditionalFormatting sqref="Y8">
    <cfRule type="cellIs" dxfId="7091" priority="519" stopIfTrue="1" operator="equal">
      <formula>"Nein"</formula>
    </cfRule>
    <cfRule type="cellIs" dxfId="7090" priority="520" stopIfTrue="1" operator="equal">
      <formula>"Ja"</formula>
    </cfRule>
  </conditionalFormatting>
  <conditionalFormatting sqref="Y8">
    <cfRule type="containsText" dxfId="7089" priority="517" operator="containsText" text="nachzureichen">
      <formula>NOT(ISERROR(SEARCH("nachzureichen",Y8)))</formula>
    </cfRule>
    <cfRule type="cellIs" dxfId="7088" priority="518" operator="equal">
      <formula>"nachzureichen"</formula>
    </cfRule>
  </conditionalFormatting>
  <conditionalFormatting sqref="Y8">
    <cfRule type="containsText" dxfId="7087" priority="515" operator="containsText" text="nachzureichen">
      <formula>NOT(ISERROR(SEARCH("nachzureichen",Y8)))</formula>
    </cfRule>
    <cfRule type="cellIs" dxfId="7086" priority="516" operator="equal">
      <formula>"nachzureichen"</formula>
    </cfRule>
  </conditionalFormatting>
  <conditionalFormatting sqref="Y8">
    <cfRule type="cellIs" dxfId="7085" priority="514" operator="equal">
      <formula>"nachzureichen"</formula>
    </cfRule>
  </conditionalFormatting>
  <conditionalFormatting sqref="Y8">
    <cfRule type="cellIs" dxfId="7084" priority="513" operator="equal">
      <formula>"Nachweis ausstehend"</formula>
    </cfRule>
  </conditionalFormatting>
  <conditionalFormatting sqref="Y11">
    <cfRule type="cellIs" dxfId="7083" priority="511" stopIfTrue="1" operator="equal">
      <formula>"Nein"</formula>
    </cfRule>
    <cfRule type="cellIs" dxfId="7082" priority="512" stopIfTrue="1" operator="equal">
      <formula>"Ja"</formula>
    </cfRule>
  </conditionalFormatting>
  <conditionalFormatting sqref="Y11">
    <cfRule type="containsText" dxfId="7081" priority="509" operator="containsText" text="nachzureichen">
      <formula>NOT(ISERROR(SEARCH("nachzureichen",Y11)))</formula>
    </cfRule>
    <cfRule type="cellIs" dxfId="7080" priority="510" operator="equal">
      <formula>"nachzureichen"</formula>
    </cfRule>
  </conditionalFormatting>
  <conditionalFormatting sqref="Y11">
    <cfRule type="containsText" dxfId="7079" priority="507" operator="containsText" text="nachzureichen">
      <formula>NOT(ISERROR(SEARCH("nachzureichen",Y11)))</formula>
    </cfRule>
    <cfRule type="cellIs" dxfId="7078" priority="508" operator="equal">
      <formula>"nachzureichen"</formula>
    </cfRule>
  </conditionalFormatting>
  <conditionalFormatting sqref="Y11">
    <cfRule type="cellIs" dxfId="7077" priority="506" operator="equal">
      <formula>"nachzureichen"</formula>
    </cfRule>
  </conditionalFormatting>
  <conditionalFormatting sqref="Y11">
    <cfRule type="cellIs" dxfId="7076" priority="505" operator="equal">
      <formula>"Nachweis ausstehend"</formula>
    </cfRule>
  </conditionalFormatting>
  <conditionalFormatting sqref="Y17">
    <cfRule type="cellIs" dxfId="7075" priority="495" stopIfTrue="1" operator="equal">
      <formula>"Nein"</formula>
    </cfRule>
    <cfRule type="cellIs" dxfId="7074" priority="496" stopIfTrue="1" operator="equal">
      <formula>"Ja"</formula>
    </cfRule>
  </conditionalFormatting>
  <conditionalFormatting sqref="Y17">
    <cfRule type="containsText" dxfId="7073" priority="493" operator="containsText" text="nachzureichen">
      <formula>NOT(ISERROR(SEARCH("nachzureichen",Y17)))</formula>
    </cfRule>
    <cfRule type="cellIs" dxfId="7072" priority="494" operator="equal">
      <formula>"nachzureichen"</formula>
    </cfRule>
  </conditionalFormatting>
  <conditionalFormatting sqref="Y17">
    <cfRule type="containsText" dxfId="7071" priority="491" operator="containsText" text="nachzureichen">
      <formula>NOT(ISERROR(SEARCH("nachzureichen",Y17)))</formula>
    </cfRule>
    <cfRule type="cellIs" dxfId="7070" priority="492" operator="equal">
      <formula>"nachzureichen"</formula>
    </cfRule>
  </conditionalFormatting>
  <conditionalFormatting sqref="Y17">
    <cfRule type="cellIs" dxfId="7069" priority="490" operator="equal">
      <formula>"nachzureichen"</formula>
    </cfRule>
  </conditionalFormatting>
  <conditionalFormatting sqref="Y17">
    <cfRule type="cellIs" dxfId="7068" priority="489" operator="equal">
      <formula>"Nachweis ausstehend"</formula>
    </cfRule>
  </conditionalFormatting>
  <conditionalFormatting sqref="Y20 Y23 Y26 Y29 Y32 Y35 Y50 Y65 Y38 Y53 Y68 Y41 Y56 Y71 Y44 Y59 Y74 Y47 Y62 Y77 Y80 Y83 Y86 Y89 Y92 Y95 Y99 Y102">
    <cfRule type="cellIs" dxfId="7067" priority="487" stopIfTrue="1" operator="equal">
      <formula>"Nein"</formula>
    </cfRule>
    <cfRule type="cellIs" dxfId="7066" priority="488" stopIfTrue="1" operator="equal">
      <formula>"Ja"</formula>
    </cfRule>
  </conditionalFormatting>
  <conditionalFormatting sqref="Y20 Y23 Y26 Y29 Y32 Y35 Y50 Y65 Y38 Y53 Y68 Y41 Y56 Y71 Y44 Y59 Y74 Y47 Y62 Y77 Y80 Y83 Y86 Y89 Y92 Y95 Y99 Y102">
    <cfRule type="containsText" dxfId="7065" priority="485" operator="containsText" text="nachzureichen">
      <formula>NOT(ISERROR(SEARCH("nachzureichen",Y20)))</formula>
    </cfRule>
    <cfRule type="cellIs" dxfId="7064" priority="486" operator="equal">
      <formula>"nachzureichen"</formula>
    </cfRule>
  </conditionalFormatting>
  <conditionalFormatting sqref="Y20 Y23 Y26 Y29 Y32 Y35 Y50 Y65 Y38 Y53 Y68 Y41 Y56 Y71 Y44 Y59 Y74 Y47 Y62 Y77 Y80 Y83 Y86 Y89 Y92 Y95 Y99 Y102">
    <cfRule type="containsText" dxfId="7063" priority="483" operator="containsText" text="nachzureichen">
      <formula>NOT(ISERROR(SEARCH("nachzureichen",Y20)))</formula>
    </cfRule>
    <cfRule type="cellIs" dxfId="7062" priority="484" operator="equal">
      <formula>"nachzureichen"</formula>
    </cfRule>
  </conditionalFormatting>
  <conditionalFormatting sqref="Y20 Y23 Y26 Y29 Y32 Y35 Y50 Y65 Y38 Y53 Y68 Y41 Y56 Y71 Y44 Y59 Y74 Y47 Y62 Y77 Y80 Y83 Y86 Y89 Y92 Y95 Y99 Y102">
    <cfRule type="cellIs" dxfId="7061" priority="482" operator="equal">
      <formula>"nachzureichen"</formula>
    </cfRule>
  </conditionalFormatting>
  <conditionalFormatting sqref="Y20 Y23 Y26 Y29 Y32 Y35 Y50 Y65 Y38 Y53 Y68 Y41 Y56 Y71 Y44 Y59 Y74 Y47 Y62 Y77 Y80 Y83 Y86 Y89 Y92 Y95 Y99 Y102">
    <cfRule type="cellIs" dxfId="7060" priority="481" operator="equal">
      <formula>"Nachweis ausstehend"</formula>
    </cfRule>
  </conditionalFormatting>
  <conditionalFormatting sqref="AB8">
    <cfRule type="cellIs" dxfId="7059" priority="479" stopIfTrue="1" operator="equal">
      <formula>"Nein"</formula>
    </cfRule>
    <cfRule type="cellIs" dxfId="7058" priority="480" stopIfTrue="1" operator="equal">
      <formula>"Ja"</formula>
    </cfRule>
  </conditionalFormatting>
  <conditionalFormatting sqref="AB8">
    <cfRule type="containsText" dxfId="7057" priority="477" operator="containsText" text="nachzureichen">
      <formula>NOT(ISERROR(SEARCH("nachzureichen",AB8)))</formula>
    </cfRule>
    <cfRule type="cellIs" dxfId="7056" priority="478" operator="equal">
      <formula>"nachzureichen"</formula>
    </cfRule>
  </conditionalFormatting>
  <conditionalFormatting sqref="AB8">
    <cfRule type="containsText" dxfId="7055" priority="475" operator="containsText" text="nachzureichen">
      <formula>NOT(ISERROR(SEARCH("nachzureichen",AB8)))</formula>
    </cfRule>
    <cfRule type="cellIs" dxfId="7054" priority="476" operator="equal">
      <formula>"nachzureichen"</formula>
    </cfRule>
  </conditionalFormatting>
  <conditionalFormatting sqref="AB8">
    <cfRule type="cellIs" dxfId="7053" priority="474" operator="equal">
      <formula>"nachzureichen"</formula>
    </cfRule>
  </conditionalFormatting>
  <conditionalFormatting sqref="AB8">
    <cfRule type="cellIs" dxfId="7052" priority="473" operator="equal">
      <formula>"Nachweis ausstehend"</formula>
    </cfRule>
  </conditionalFormatting>
  <conditionalFormatting sqref="AB14">
    <cfRule type="cellIs" dxfId="7051" priority="463" stopIfTrue="1" operator="equal">
      <formula>"Nein"</formula>
    </cfRule>
    <cfRule type="cellIs" dxfId="7050" priority="464" stopIfTrue="1" operator="equal">
      <formula>"Ja"</formula>
    </cfRule>
  </conditionalFormatting>
  <conditionalFormatting sqref="AB14">
    <cfRule type="containsText" dxfId="7049" priority="461" operator="containsText" text="nachzureichen">
      <formula>NOT(ISERROR(SEARCH("nachzureichen",AB14)))</formula>
    </cfRule>
    <cfRule type="cellIs" dxfId="7048" priority="462" operator="equal">
      <formula>"nachzureichen"</formula>
    </cfRule>
  </conditionalFormatting>
  <conditionalFormatting sqref="AB14">
    <cfRule type="containsText" dxfId="7047" priority="459" operator="containsText" text="nachzureichen">
      <formula>NOT(ISERROR(SEARCH("nachzureichen",AB14)))</formula>
    </cfRule>
    <cfRule type="cellIs" dxfId="7046" priority="460" operator="equal">
      <formula>"nachzureichen"</formula>
    </cfRule>
  </conditionalFormatting>
  <conditionalFormatting sqref="AB14">
    <cfRule type="cellIs" dxfId="7045" priority="458" operator="equal">
      <formula>"nachzureichen"</formula>
    </cfRule>
  </conditionalFormatting>
  <conditionalFormatting sqref="AB14">
    <cfRule type="cellIs" dxfId="7044" priority="457" operator="equal">
      <formula>"Nachweis ausstehend"</formula>
    </cfRule>
  </conditionalFormatting>
  <conditionalFormatting sqref="AB17">
    <cfRule type="cellIs" dxfId="7043" priority="455" stopIfTrue="1" operator="equal">
      <formula>"Nein"</formula>
    </cfRule>
    <cfRule type="cellIs" dxfId="7042" priority="456" stopIfTrue="1" operator="equal">
      <formula>"Ja"</formula>
    </cfRule>
  </conditionalFormatting>
  <conditionalFormatting sqref="AB17">
    <cfRule type="containsText" dxfId="7041" priority="453" operator="containsText" text="nachzureichen">
      <formula>NOT(ISERROR(SEARCH("nachzureichen",AB17)))</formula>
    </cfRule>
    <cfRule type="cellIs" dxfId="7040" priority="454" operator="equal">
      <formula>"nachzureichen"</formula>
    </cfRule>
  </conditionalFormatting>
  <conditionalFormatting sqref="AB17">
    <cfRule type="containsText" dxfId="7039" priority="451" operator="containsText" text="nachzureichen">
      <formula>NOT(ISERROR(SEARCH("nachzureichen",AB17)))</formula>
    </cfRule>
    <cfRule type="cellIs" dxfId="7038" priority="452" operator="equal">
      <formula>"nachzureichen"</formula>
    </cfRule>
  </conditionalFormatting>
  <conditionalFormatting sqref="AB17">
    <cfRule type="cellIs" dxfId="7037" priority="450" operator="equal">
      <formula>"nachzureichen"</formula>
    </cfRule>
  </conditionalFormatting>
  <conditionalFormatting sqref="AB17">
    <cfRule type="cellIs" dxfId="7036" priority="449" operator="equal">
      <formula>"Nachweis ausstehend"</formula>
    </cfRule>
  </conditionalFormatting>
  <conditionalFormatting sqref="AB20 AB23 AB26 AB29 AB32 AB35 AB50 AB65 AB38 AB53 AB68 AB41 AB56 AB71 AB44 AB59 AB74 AB47 AB62 AB77 AB80 AB83 AB86 AB89 AB92 AB95 AB99 AB102">
    <cfRule type="cellIs" dxfId="7035" priority="447" stopIfTrue="1" operator="equal">
      <formula>"Nein"</formula>
    </cfRule>
    <cfRule type="cellIs" dxfId="7034" priority="448" stopIfTrue="1" operator="equal">
      <formula>"Ja"</formula>
    </cfRule>
  </conditionalFormatting>
  <conditionalFormatting sqref="AB20 AB23 AB26 AB29 AB32 AB35 AB50 AB65 AB38 AB53 AB68 AB41 AB56 AB71 AB44 AB59 AB74 AB47 AB62 AB77 AB80 AB83 AB86 AB89 AB92 AB95 AB99 AB102">
    <cfRule type="containsText" dxfId="7033" priority="445" operator="containsText" text="nachzureichen">
      <formula>NOT(ISERROR(SEARCH("nachzureichen",AB20)))</formula>
    </cfRule>
    <cfRule type="cellIs" dxfId="7032" priority="446" operator="equal">
      <formula>"nachzureichen"</formula>
    </cfRule>
  </conditionalFormatting>
  <conditionalFormatting sqref="AB20 AB23 AB26 AB29 AB32 AB35 AB50 AB65 AB38 AB53 AB68 AB41 AB56 AB71 AB44 AB59 AB74 AB47 AB62 AB77 AB80 AB83 AB86 AB89 AB92 AB95 AB99 AB102">
    <cfRule type="containsText" dxfId="7031" priority="443" operator="containsText" text="nachzureichen">
      <formula>NOT(ISERROR(SEARCH("nachzureichen",AB20)))</formula>
    </cfRule>
    <cfRule type="cellIs" dxfId="7030" priority="444" operator="equal">
      <formula>"nachzureichen"</formula>
    </cfRule>
  </conditionalFormatting>
  <conditionalFormatting sqref="AB20 AB23 AB26 AB29 AB32 AB35 AB50 AB65 AB38 AB53 AB68 AB41 AB56 AB71 AB44 AB59 AB74 AB47 AB62 AB77 AB80 AB83 AB86 AB89 AB92 AB95 AB99 AB102">
    <cfRule type="cellIs" dxfId="7029" priority="442" operator="equal">
      <formula>"nachzureichen"</formula>
    </cfRule>
  </conditionalFormatting>
  <conditionalFormatting sqref="AB20 AB23 AB26 AB29 AB32 AB35 AB50 AB65 AB38 AB53 AB68 AB41 AB56 AB71 AB44 AB59 AB74 AB47 AB62 AB77 AB80 AB83 AB86 AB89 AB92 AB95 AB99 AB102">
    <cfRule type="cellIs" dxfId="7028" priority="441" operator="equal">
      <formula>"Nachweis ausstehend"</formula>
    </cfRule>
  </conditionalFormatting>
  <conditionalFormatting sqref="AE11">
    <cfRule type="cellIs" dxfId="7027" priority="431" stopIfTrue="1" operator="equal">
      <formula>"Nein"</formula>
    </cfRule>
    <cfRule type="cellIs" dxfId="7026" priority="432" stopIfTrue="1" operator="equal">
      <formula>"Ja"</formula>
    </cfRule>
  </conditionalFormatting>
  <conditionalFormatting sqref="AE11">
    <cfRule type="containsText" dxfId="7025" priority="429" operator="containsText" text="nachzureichen">
      <formula>NOT(ISERROR(SEARCH("nachzureichen",AE11)))</formula>
    </cfRule>
    <cfRule type="cellIs" dxfId="7024" priority="430" operator="equal">
      <formula>"nachzureichen"</formula>
    </cfRule>
  </conditionalFormatting>
  <conditionalFormatting sqref="AE11">
    <cfRule type="containsText" dxfId="7023" priority="427" operator="containsText" text="nachzureichen">
      <formula>NOT(ISERROR(SEARCH("nachzureichen",AE11)))</formula>
    </cfRule>
    <cfRule type="cellIs" dxfId="7022" priority="428" operator="equal">
      <formula>"nachzureichen"</formula>
    </cfRule>
  </conditionalFormatting>
  <conditionalFormatting sqref="AE11">
    <cfRule type="cellIs" dxfId="7021" priority="426" operator="equal">
      <formula>"nachzureichen"</formula>
    </cfRule>
  </conditionalFormatting>
  <conditionalFormatting sqref="AE11">
    <cfRule type="cellIs" dxfId="7020" priority="425" operator="equal">
      <formula>"Nachweis ausstehend"</formula>
    </cfRule>
  </conditionalFormatting>
  <conditionalFormatting sqref="AE14">
    <cfRule type="cellIs" dxfId="7019" priority="423" stopIfTrue="1" operator="equal">
      <formula>"Nein"</formula>
    </cfRule>
    <cfRule type="cellIs" dxfId="7018" priority="424" stopIfTrue="1" operator="equal">
      <formula>"Ja"</formula>
    </cfRule>
  </conditionalFormatting>
  <conditionalFormatting sqref="AE14">
    <cfRule type="containsText" dxfId="7017" priority="421" operator="containsText" text="nachzureichen">
      <formula>NOT(ISERROR(SEARCH("nachzureichen",AE14)))</formula>
    </cfRule>
    <cfRule type="cellIs" dxfId="7016" priority="422" operator="equal">
      <formula>"nachzureichen"</formula>
    </cfRule>
  </conditionalFormatting>
  <conditionalFormatting sqref="AE14">
    <cfRule type="containsText" dxfId="7015" priority="419" operator="containsText" text="nachzureichen">
      <formula>NOT(ISERROR(SEARCH("nachzureichen",AE14)))</formula>
    </cfRule>
    <cfRule type="cellIs" dxfId="7014" priority="420" operator="equal">
      <formula>"nachzureichen"</formula>
    </cfRule>
  </conditionalFormatting>
  <conditionalFormatting sqref="AE14">
    <cfRule type="cellIs" dxfId="7013" priority="418" operator="equal">
      <formula>"nachzureichen"</formula>
    </cfRule>
  </conditionalFormatting>
  <conditionalFormatting sqref="AE14">
    <cfRule type="cellIs" dxfId="7012" priority="417" operator="equal">
      <formula>"Nachweis ausstehend"</formula>
    </cfRule>
  </conditionalFormatting>
  <conditionalFormatting sqref="AE17">
    <cfRule type="cellIs" dxfId="7011" priority="415" stopIfTrue="1" operator="equal">
      <formula>"Nein"</formula>
    </cfRule>
    <cfRule type="cellIs" dxfId="7010" priority="416" stopIfTrue="1" operator="equal">
      <formula>"Ja"</formula>
    </cfRule>
  </conditionalFormatting>
  <conditionalFormatting sqref="AE17">
    <cfRule type="containsText" dxfId="7009" priority="413" operator="containsText" text="nachzureichen">
      <formula>NOT(ISERROR(SEARCH("nachzureichen",AE17)))</formula>
    </cfRule>
    <cfRule type="cellIs" dxfId="7008" priority="414" operator="equal">
      <formula>"nachzureichen"</formula>
    </cfRule>
  </conditionalFormatting>
  <conditionalFormatting sqref="AE17">
    <cfRule type="containsText" dxfId="7007" priority="411" operator="containsText" text="nachzureichen">
      <formula>NOT(ISERROR(SEARCH("nachzureichen",AE17)))</formula>
    </cfRule>
    <cfRule type="cellIs" dxfId="7006" priority="412" operator="equal">
      <formula>"nachzureichen"</formula>
    </cfRule>
  </conditionalFormatting>
  <conditionalFormatting sqref="AE17">
    <cfRule type="cellIs" dxfId="7005" priority="410" operator="equal">
      <formula>"nachzureichen"</formula>
    </cfRule>
  </conditionalFormatting>
  <conditionalFormatting sqref="AE17">
    <cfRule type="cellIs" dxfId="7004" priority="409" operator="equal">
      <formula>"Nachweis ausstehend"</formula>
    </cfRule>
  </conditionalFormatting>
  <conditionalFormatting sqref="AH8">
    <cfRule type="cellIs" dxfId="7003" priority="399" stopIfTrue="1" operator="equal">
      <formula>"Nein"</formula>
    </cfRule>
    <cfRule type="cellIs" dxfId="7002" priority="400" stopIfTrue="1" operator="equal">
      <formula>"Ja"</formula>
    </cfRule>
  </conditionalFormatting>
  <conditionalFormatting sqref="AH8">
    <cfRule type="containsText" dxfId="7001" priority="397" operator="containsText" text="nachzureichen">
      <formula>NOT(ISERROR(SEARCH("nachzureichen",AH8)))</formula>
    </cfRule>
    <cfRule type="cellIs" dxfId="7000" priority="398" operator="equal">
      <formula>"nachzureichen"</formula>
    </cfRule>
  </conditionalFormatting>
  <conditionalFormatting sqref="AH8">
    <cfRule type="containsText" dxfId="6999" priority="395" operator="containsText" text="nachzureichen">
      <formula>NOT(ISERROR(SEARCH("nachzureichen",AH8)))</formula>
    </cfRule>
    <cfRule type="cellIs" dxfId="6998" priority="396" operator="equal">
      <formula>"nachzureichen"</formula>
    </cfRule>
  </conditionalFormatting>
  <conditionalFormatting sqref="AH8">
    <cfRule type="cellIs" dxfId="6997" priority="394" operator="equal">
      <formula>"nachzureichen"</formula>
    </cfRule>
  </conditionalFormatting>
  <conditionalFormatting sqref="AH8">
    <cfRule type="cellIs" dxfId="6996" priority="393" operator="equal">
      <formula>"Nachweis ausstehend"</formula>
    </cfRule>
  </conditionalFormatting>
  <conditionalFormatting sqref="AH11">
    <cfRule type="cellIs" dxfId="6995" priority="391" stopIfTrue="1" operator="equal">
      <formula>"Nein"</formula>
    </cfRule>
    <cfRule type="cellIs" dxfId="6994" priority="392" stopIfTrue="1" operator="equal">
      <formula>"Ja"</formula>
    </cfRule>
  </conditionalFormatting>
  <conditionalFormatting sqref="AH11">
    <cfRule type="containsText" dxfId="6993" priority="389" operator="containsText" text="nachzureichen">
      <formula>NOT(ISERROR(SEARCH("nachzureichen",AH11)))</formula>
    </cfRule>
    <cfRule type="cellIs" dxfId="6992" priority="390" operator="equal">
      <formula>"nachzureichen"</formula>
    </cfRule>
  </conditionalFormatting>
  <conditionalFormatting sqref="AH11">
    <cfRule type="containsText" dxfId="6991" priority="387" operator="containsText" text="nachzureichen">
      <formula>NOT(ISERROR(SEARCH("nachzureichen",AH11)))</formula>
    </cfRule>
    <cfRule type="cellIs" dxfId="6990" priority="388" operator="equal">
      <formula>"nachzureichen"</formula>
    </cfRule>
  </conditionalFormatting>
  <conditionalFormatting sqref="AH11">
    <cfRule type="cellIs" dxfId="6989" priority="386" operator="equal">
      <formula>"nachzureichen"</formula>
    </cfRule>
  </conditionalFormatting>
  <conditionalFormatting sqref="AH11">
    <cfRule type="cellIs" dxfId="6988" priority="385" operator="equal">
      <formula>"Nachweis ausstehend"</formula>
    </cfRule>
  </conditionalFormatting>
  <conditionalFormatting sqref="AH14">
    <cfRule type="cellIs" dxfId="6987" priority="383" stopIfTrue="1" operator="equal">
      <formula>"Nein"</formula>
    </cfRule>
    <cfRule type="cellIs" dxfId="6986" priority="384" stopIfTrue="1" operator="equal">
      <formula>"Ja"</formula>
    </cfRule>
  </conditionalFormatting>
  <conditionalFormatting sqref="AH14">
    <cfRule type="containsText" dxfId="6985" priority="381" operator="containsText" text="nachzureichen">
      <formula>NOT(ISERROR(SEARCH("nachzureichen",AH14)))</formula>
    </cfRule>
    <cfRule type="cellIs" dxfId="6984" priority="382" operator="equal">
      <formula>"nachzureichen"</formula>
    </cfRule>
  </conditionalFormatting>
  <conditionalFormatting sqref="AH14">
    <cfRule type="containsText" dxfId="6983" priority="379" operator="containsText" text="nachzureichen">
      <formula>NOT(ISERROR(SEARCH("nachzureichen",AH14)))</formula>
    </cfRule>
    <cfRule type="cellIs" dxfId="6982" priority="380" operator="equal">
      <formula>"nachzureichen"</formula>
    </cfRule>
  </conditionalFormatting>
  <conditionalFormatting sqref="AH14">
    <cfRule type="cellIs" dxfId="6981" priority="378" operator="equal">
      <formula>"nachzureichen"</formula>
    </cfRule>
  </conditionalFormatting>
  <conditionalFormatting sqref="AH14">
    <cfRule type="cellIs" dxfId="6980" priority="377" operator="equal">
      <formula>"Nachweis ausstehend"</formula>
    </cfRule>
  </conditionalFormatting>
  <conditionalFormatting sqref="AH17">
    <cfRule type="cellIs" dxfId="6979" priority="375" stopIfTrue="1" operator="equal">
      <formula>"Nein"</formula>
    </cfRule>
    <cfRule type="cellIs" dxfId="6978" priority="376" stopIfTrue="1" operator="equal">
      <formula>"Ja"</formula>
    </cfRule>
  </conditionalFormatting>
  <conditionalFormatting sqref="AH17">
    <cfRule type="containsText" dxfId="6977" priority="373" operator="containsText" text="nachzureichen">
      <formula>NOT(ISERROR(SEARCH("nachzureichen",AH17)))</formula>
    </cfRule>
    <cfRule type="cellIs" dxfId="6976" priority="374" operator="equal">
      <formula>"nachzureichen"</formula>
    </cfRule>
  </conditionalFormatting>
  <conditionalFormatting sqref="AH17">
    <cfRule type="containsText" dxfId="6975" priority="371" operator="containsText" text="nachzureichen">
      <formula>NOT(ISERROR(SEARCH("nachzureichen",AH17)))</formula>
    </cfRule>
    <cfRule type="cellIs" dxfId="6974" priority="372" operator="equal">
      <formula>"nachzureichen"</formula>
    </cfRule>
  </conditionalFormatting>
  <conditionalFormatting sqref="AH17">
    <cfRule type="cellIs" dxfId="6973" priority="370" operator="equal">
      <formula>"nachzureichen"</formula>
    </cfRule>
  </conditionalFormatting>
  <conditionalFormatting sqref="AH17">
    <cfRule type="cellIs" dxfId="6972" priority="369" operator="equal">
      <formula>"Nachweis ausstehend"</formula>
    </cfRule>
  </conditionalFormatting>
  <conditionalFormatting sqref="AH20 AH23 AH26 AH29 AH32 AH35 AH50 AH65 AH38 AH53 AH68 AH41 AH56 AH71 AH44 AH59 AH74 AH47 AH62 AH77 AH80 AH83 AH86 AH89 AH92 AH95 AH99 AH102">
    <cfRule type="cellIs" dxfId="6971" priority="367" stopIfTrue="1" operator="equal">
      <formula>"Nein"</formula>
    </cfRule>
    <cfRule type="cellIs" dxfId="6970" priority="368" stopIfTrue="1" operator="equal">
      <formula>"Ja"</formula>
    </cfRule>
  </conditionalFormatting>
  <conditionalFormatting sqref="AH20 AH23 AH26 AH29 AH32 AH35 AH50 AH65 AH38 AH53 AH68 AH41 AH56 AH71 AH44 AH59 AH74 AH47 AH62 AH77 AH80 AH83 AH86 AH89 AH92 AH95 AH99 AH102">
    <cfRule type="containsText" dxfId="6969" priority="365" operator="containsText" text="nachzureichen">
      <formula>NOT(ISERROR(SEARCH("nachzureichen",AH20)))</formula>
    </cfRule>
    <cfRule type="cellIs" dxfId="6968" priority="366" operator="equal">
      <formula>"nachzureichen"</formula>
    </cfRule>
  </conditionalFormatting>
  <conditionalFormatting sqref="AH20 AH23 AH26 AH29 AH32 AH35 AH50 AH65 AH38 AH53 AH68 AH41 AH56 AH71 AH44 AH59 AH74 AH47 AH62 AH77 AH80 AH83 AH86 AH89 AH92 AH95 AH99 AH102">
    <cfRule type="containsText" dxfId="6967" priority="363" operator="containsText" text="nachzureichen">
      <formula>NOT(ISERROR(SEARCH("nachzureichen",AH20)))</formula>
    </cfRule>
    <cfRule type="cellIs" dxfId="6966" priority="364" operator="equal">
      <formula>"nachzureichen"</formula>
    </cfRule>
  </conditionalFormatting>
  <conditionalFormatting sqref="AH20 AH23 AH26 AH29 AH32 AH35 AH50 AH65 AH38 AH53 AH68 AH41 AH56 AH71 AH44 AH59 AH74 AH47 AH62 AH77 AH80 AH83 AH86 AH89 AH92 AH95 AH99 AH102">
    <cfRule type="cellIs" dxfId="6965" priority="362" operator="equal">
      <formula>"nachzureichen"</formula>
    </cfRule>
  </conditionalFormatting>
  <conditionalFormatting sqref="AH20 AH23 AH26 AH29 AH32 AH35 AH50 AH65 AH38 AH53 AH68 AH41 AH56 AH71 AH44 AH59 AH74 AH47 AH62 AH77 AH80 AH83 AH86 AH89 AH92 AH95 AH99 AH102">
    <cfRule type="cellIs" dxfId="6964" priority="361" operator="equal">
      <formula>"Nachweis ausstehend"</formula>
    </cfRule>
  </conditionalFormatting>
  <conditionalFormatting sqref="AK8">
    <cfRule type="cellIs" dxfId="6963" priority="359" stopIfTrue="1" operator="equal">
      <formula>"Nein"</formula>
    </cfRule>
    <cfRule type="cellIs" dxfId="6962" priority="360" stopIfTrue="1" operator="equal">
      <formula>"Ja"</formula>
    </cfRule>
  </conditionalFormatting>
  <conditionalFormatting sqref="AK8">
    <cfRule type="containsText" dxfId="6961" priority="357" operator="containsText" text="nachzureichen">
      <formula>NOT(ISERROR(SEARCH("nachzureichen",AK8)))</formula>
    </cfRule>
    <cfRule type="cellIs" dxfId="6960" priority="358" operator="equal">
      <formula>"nachzureichen"</formula>
    </cfRule>
  </conditionalFormatting>
  <conditionalFormatting sqref="AK8">
    <cfRule type="containsText" dxfId="6959" priority="355" operator="containsText" text="nachzureichen">
      <formula>NOT(ISERROR(SEARCH("nachzureichen",AK8)))</formula>
    </cfRule>
    <cfRule type="cellIs" dxfId="6958" priority="356" operator="equal">
      <formula>"nachzureichen"</formula>
    </cfRule>
  </conditionalFormatting>
  <conditionalFormatting sqref="AK8">
    <cfRule type="cellIs" dxfId="6957" priority="354" operator="equal">
      <formula>"nachzureichen"</formula>
    </cfRule>
  </conditionalFormatting>
  <conditionalFormatting sqref="AK8">
    <cfRule type="cellIs" dxfId="6956" priority="353" operator="equal">
      <formula>"Nachweis ausstehend"</formula>
    </cfRule>
  </conditionalFormatting>
  <conditionalFormatting sqref="AK11">
    <cfRule type="cellIs" dxfId="6955" priority="351" stopIfTrue="1" operator="equal">
      <formula>"Nein"</formula>
    </cfRule>
    <cfRule type="cellIs" dxfId="6954" priority="352" stopIfTrue="1" operator="equal">
      <formula>"Ja"</formula>
    </cfRule>
  </conditionalFormatting>
  <conditionalFormatting sqref="AK11">
    <cfRule type="containsText" dxfId="6953" priority="349" operator="containsText" text="nachzureichen">
      <formula>NOT(ISERROR(SEARCH("nachzureichen",AK11)))</formula>
    </cfRule>
    <cfRule type="cellIs" dxfId="6952" priority="350" operator="equal">
      <formula>"nachzureichen"</formula>
    </cfRule>
  </conditionalFormatting>
  <conditionalFormatting sqref="AK11">
    <cfRule type="containsText" dxfId="6951" priority="347" operator="containsText" text="nachzureichen">
      <formula>NOT(ISERROR(SEARCH("nachzureichen",AK11)))</formula>
    </cfRule>
    <cfRule type="cellIs" dxfId="6950" priority="348" operator="equal">
      <formula>"nachzureichen"</formula>
    </cfRule>
  </conditionalFormatting>
  <conditionalFormatting sqref="AK11">
    <cfRule type="cellIs" dxfId="6949" priority="346" operator="equal">
      <formula>"nachzureichen"</formula>
    </cfRule>
  </conditionalFormatting>
  <conditionalFormatting sqref="AK11">
    <cfRule type="cellIs" dxfId="6948" priority="345" operator="equal">
      <formula>"Nachweis ausstehend"</formula>
    </cfRule>
  </conditionalFormatting>
  <conditionalFormatting sqref="AK14">
    <cfRule type="cellIs" dxfId="6947" priority="343" stopIfTrue="1" operator="equal">
      <formula>"Nein"</formula>
    </cfRule>
    <cfRule type="cellIs" dxfId="6946" priority="344" stopIfTrue="1" operator="equal">
      <formula>"Ja"</formula>
    </cfRule>
  </conditionalFormatting>
  <conditionalFormatting sqref="AK14">
    <cfRule type="containsText" dxfId="6945" priority="341" operator="containsText" text="nachzureichen">
      <formula>NOT(ISERROR(SEARCH("nachzureichen",AK14)))</formula>
    </cfRule>
    <cfRule type="cellIs" dxfId="6944" priority="342" operator="equal">
      <formula>"nachzureichen"</formula>
    </cfRule>
  </conditionalFormatting>
  <conditionalFormatting sqref="AK14">
    <cfRule type="containsText" dxfId="6943" priority="339" operator="containsText" text="nachzureichen">
      <formula>NOT(ISERROR(SEARCH("nachzureichen",AK14)))</formula>
    </cfRule>
    <cfRule type="cellIs" dxfId="6942" priority="340" operator="equal">
      <formula>"nachzureichen"</formula>
    </cfRule>
  </conditionalFormatting>
  <conditionalFormatting sqref="AK14">
    <cfRule type="cellIs" dxfId="6941" priority="338" operator="equal">
      <formula>"nachzureichen"</formula>
    </cfRule>
  </conditionalFormatting>
  <conditionalFormatting sqref="AK14">
    <cfRule type="cellIs" dxfId="6940" priority="337" operator="equal">
      <formula>"Nachweis ausstehend"</formula>
    </cfRule>
  </conditionalFormatting>
  <conditionalFormatting sqref="AK17">
    <cfRule type="cellIs" dxfId="6939" priority="335" stopIfTrue="1" operator="equal">
      <formula>"Nein"</formula>
    </cfRule>
    <cfRule type="cellIs" dxfId="6938" priority="336" stopIfTrue="1" operator="equal">
      <formula>"Ja"</formula>
    </cfRule>
  </conditionalFormatting>
  <conditionalFormatting sqref="AK17">
    <cfRule type="containsText" dxfId="6937" priority="333" operator="containsText" text="nachzureichen">
      <formula>NOT(ISERROR(SEARCH("nachzureichen",AK17)))</formula>
    </cfRule>
    <cfRule type="cellIs" dxfId="6936" priority="334" operator="equal">
      <formula>"nachzureichen"</formula>
    </cfRule>
  </conditionalFormatting>
  <conditionalFormatting sqref="AK17">
    <cfRule type="containsText" dxfId="6935" priority="331" operator="containsText" text="nachzureichen">
      <formula>NOT(ISERROR(SEARCH("nachzureichen",AK17)))</formula>
    </cfRule>
    <cfRule type="cellIs" dxfId="6934" priority="332" operator="equal">
      <formula>"nachzureichen"</formula>
    </cfRule>
  </conditionalFormatting>
  <conditionalFormatting sqref="AK17">
    <cfRule type="cellIs" dxfId="6933" priority="330" operator="equal">
      <formula>"nachzureichen"</formula>
    </cfRule>
  </conditionalFormatting>
  <conditionalFormatting sqref="AK17">
    <cfRule type="cellIs" dxfId="6932" priority="329" operator="equal">
      <formula>"Nachweis ausstehend"</formula>
    </cfRule>
  </conditionalFormatting>
  <conditionalFormatting sqref="AK20 AK23 AK26 AK29 AK32 AK35 AK50 AK65 AK38 AK53 AK68 AK41 AK56 AK71 AK44 AK59 AK74 AK47 AK62 AK77 AK80 AK83 AK86 AK89 AK92 AK95 AK99 AK102">
    <cfRule type="cellIs" dxfId="6931" priority="327" stopIfTrue="1" operator="equal">
      <formula>"Nein"</formula>
    </cfRule>
    <cfRule type="cellIs" dxfId="6930" priority="328" stopIfTrue="1" operator="equal">
      <formula>"Ja"</formula>
    </cfRule>
  </conditionalFormatting>
  <conditionalFormatting sqref="AK20 AK23 AK26 AK29 AK32 AK35 AK50 AK65 AK38 AK53 AK68 AK41 AK56 AK71 AK44 AK59 AK74 AK47 AK62 AK77 AK80 AK83 AK86 AK89 AK92 AK95 AK99 AK102">
    <cfRule type="containsText" dxfId="6929" priority="325" operator="containsText" text="nachzureichen">
      <formula>NOT(ISERROR(SEARCH("nachzureichen",AK20)))</formula>
    </cfRule>
    <cfRule type="cellIs" dxfId="6928" priority="326" operator="equal">
      <formula>"nachzureichen"</formula>
    </cfRule>
  </conditionalFormatting>
  <conditionalFormatting sqref="AK20 AK23 AK26 AK29 AK32 AK35 AK50 AK65 AK38 AK53 AK68 AK41 AK56 AK71 AK44 AK59 AK74 AK47 AK62 AK77 AK80 AK83 AK86 AK89 AK92 AK95 AK99 AK102">
    <cfRule type="containsText" dxfId="6927" priority="323" operator="containsText" text="nachzureichen">
      <formula>NOT(ISERROR(SEARCH("nachzureichen",AK20)))</formula>
    </cfRule>
    <cfRule type="cellIs" dxfId="6926" priority="324" operator="equal">
      <formula>"nachzureichen"</formula>
    </cfRule>
  </conditionalFormatting>
  <conditionalFormatting sqref="AK20 AK23 AK26 AK29 AK32 AK35 AK50 AK65 AK38 AK53 AK68 AK41 AK56 AK71 AK44 AK59 AK74 AK47 AK62 AK77 AK80 AK83 AK86 AK89 AK92 AK95 AK99 AK102">
    <cfRule type="cellIs" dxfId="6925" priority="322" operator="equal">
      <formula>"nachzureichen"</formula>
    </cfRule>
  </conditionalFormatting>
  <conditionalFormatting sqref="AK20 AK23 AK26 AK29 AK32 AK35 AK50 AK65 AK38 AK53 AK68 AK41 AK56 AK71 AK44 AK59 AK74 AK47 AK62 AK77 AK80 AK83 AK86 AK89 AK92 AK95 AK99 AK102">
    <cfRule type="cellIs" dxfId="6924" priority="321" operator="equal">
      <formula>"Nachweis ausstehend"</formula>
    </cfRule>
  </conditionalFormatting>
  <conditionalFormatting sqref="AN8">
    <cfRule type="cellIs" dxfId="6923" priority="319" stopIfTrue="1" operator="equal">
      <formula>"Nein"</formula>
    </cfRule>
    <cfRule type="cellIs" dxfId="6922" priority="320" stopIfTrue="1" operator="equal">
      <formula>"Ja"</formula>
    </cfRule>
  </conditionalFormatting>
  <conditionalFormatting sqref="AN8">
    <cfRule type="containsText" dxfId="6921" priority="317" operator="containsText" text="nachzureichen">
      <formula>NOT(ISERROR(SEARCH("nachzureichen",AN8)))</formula>
    </cfRule>
    <cfRule type="cellIs" dxfId="6920" priority="318" operator="equal">
      <formula>"nachzureichen"</formula>
    </cfRule>
  </conditionalFormatting>
  <conditionalFormatting sqref="AN8">
    <cfRule type="containsText" dxfId="6919" priority="315" operator="containsText" text="nachzureichen">
      <formula>NOT(ISERROR(SEARCH("nachzureichen",AN8)))</formula>
    </cfRule>
    <cfRule type="cellIs" dxfId="6918" priority="316" operator="equal">
      <formula>"nachzureichen"</formula>
    </cfRule>
  </conditionalFormatting>
  <conditionalFormatting sqref="AN8">
    <cfRule type="cellIs" dxfId="6917" priority="314" operator="equal">
      <formula>"nachzureichen"</formula>
    </cfRule>
  </conditionalFormatting>
  <conditionalFormatting sqref="AN8">
    <cfRule type="cellIs" dxfId="6916" priority="313" operator="equal">
      <formula>"Nachweis ausstehend"</formula>
    </cfRule>
  </conditionalFormatting>
  <conditionalFormatting sqref="AN11">
    <cfRule type="cellIs" dxfId="6915" priority="311" stopIfTrue="1" operator="equal">
      <formula>"Nein"</formula>
    </cfRule>
    <cfRule type="cellIs" dxfId="6914" priority="312" stopIfTrue="1" operator="equal">
      <formula>"Ja"</formula>
    </cfRule>
  </conditionalFormatting>
  <conditionalFormatting sqref="AN11">
    <cfRule type="containsText" dxfId="6913" priority="309" operator="containsText" text="nachzureichen">
      <formula>NOT(ISERROR(SEARCH("nachzureichen",AN11)))</formula>
    </cfRule>
    <cfRule type="cellIs" dxfId="6912" priority="310" operator="equal">
      <formula>"nachzureichen"</formula>
    </cfRule>
  </conditionalFormatting>
  <conditionalFormatting sqref="AN11">
    <cfRule type="containsText" dxfId="6911" priority="307" operator="containsText" text="nachzureichen">
      <formula>NOT(ISERROR(SEARCH("nachzureichen",AN11)))</formula>
    </cfRule>
    <cfRule type="cellIs" dxfId="6910" priority="308" operator="equal">
      <formula>"nachzureichen"</formula>
    </cfRule>
  </conditionalFormatting>
  <conditionalFormatting sqref="AN11">
    <cfRule type="cellIs" dxfId="6909" priority="306" operator="equal">
      <formula>"nachzureichen"</formula>
    </cfRule>
  </conditionalFormatting>
  <conditionalFormatting sqref="AN11">
    <cfRule type="cellIs" dxfId="6908" priority="305" operator="equal">
      <formula>"Nachweis ausstehend"</formula>
    </cfRule>
  </conditionalFormatting>
  <conditionalFormatting sqref="AN14">
    <cfRule type="cellIs" dxfId="6907" priority="303" stopIfTrue="1" operator="equal">
      <formula>"Nein"</formula>
    </cfRule>
    <cfRule type="cellIs" dxfId="6906" priority="304" stopIfTrue="1" operator="equal">
      <formula>"Ja"</formula>
    </cfRule>
  </conditionalFormatting>
  <conditionalFormatting sqref="AN14">
    <cfRule type="containsText" dxfId="6905" priority="301" operator="containsText" text="nachzureichen">
      <formula>NOT(ISERROR(SEARCH("nachzureichen",AN14)))</formula>
    </cfRule>
    <cfRule type="cellIs" dxfId="6904" priority="302" operator="equal">
      <formula>"nachzureichen"</formula>
    </cfRule>
  </conditionalFormatting>
  <conditionalFormatting sqref="AN14">
    <cfRule type="containsText" dxfId="6903" priority="299" operator="containsText" text="nachzureichen">
      <formula>NOT(ISERROR(SEARCH("nachzureichen",AN14)))</formula>
    </cfRule>
    <cfRule type="cellIs" dxfId="6902" priority="300" operator="equal">
      <formula>"nachzureichen"</formula>
    </cfRule>
  </conditionalFormatting>
  <conditionalFormatting sqref="AN14">
    <cfRule type="cellIs" dxfId="6901" priority="298" operator="equal">
      <formula>"nachzureichen"</formula>
    </cfRule>
  </conditionalFormatting>
  <conditionalFormatting sqref="AN14">
    <cfRule type="cellIs" dxfId="6900" priority="297" operator="equal">
      <formula>"Nachweis ausstehend"</formula>
    </cfRule>
  </conditionalFormatting>
  <conditionalFormatting sqref="AN17">
    <cfRule type="cellIs" dxfId="6899" priority="295" stopIfTrue="1" operator="equal">
      <formula>"Nein"</formula>
    </cfRule>
    <cfRule type="cellIs" dxfId="6898" priority="296" stopIfTrue="1" operator="equal">
      <formula>"Ja"</formula>
    </cfRule>
  </conditionalFormatting>
  <conditionalFormatting sqref="AN17">
    <cfRule type="containsText" dxfId="6897" priority="293" operator="containsText" text="nachzureichen">
      <formula>NOT(ISERROR(SEARCH("nachzureichen",AN17)))</formula>
    </cfRule>
    <cfRule type="cellIs" dxfId="6896" priority="294" operator="equal">
      <formula>"nachzureichen"</formula>
    </cfRule>
  </conditionalFormatting>
  <conditionalFormatting sqref="AN17">
    <cfRule type="containsText" dxfId="6895" priority="291" operator="containsText" text="nachzureichen">
      <formula>NOT(ISERROR(SEARCH("nachzureichen",AN17)))</formula>
    </cfRule>
    <cfRule type="cellIs" dxfId="6894" priority="292" operator="equal">
      <formula>"nachzureichen"</formula>
    </cfRule>
  </conditionalFormatting>
  <conditionalFormatting sqref="AN17">
    <cfRule type="cellIs" dxfId="6893" priority="290" operator="equal">
      <formula>"nachzureichen"</formula>
    </cfRule>
  </conditionalFormatting>
  <conditionalFormatting sqref="AN17">
    <cfRule type="cellIs" dxfId="6892" priority="289" operator="equal">
      <formula>"Nachweis ausstehend"</formula>
    </cfRule>
  </conditionalFormatting>
  <conditionalFormatting sqref="AN20 AN23 AN26 AN29 AN32 AN35 AN50 AN65 AN38 AN53 AN68 AN41 AN56 AN71 AN44 AN59 AN74 AN47 AN62 AN77 AN80 AN83 AN86 AN89 AN92 AN95 AN99 AN102">
    <cfRule type="cellIs" dxfId="6891" priority="287" stopIfTrue="1" operator="equal">
      <formula>"Nein"</formula>
    </cfRule>
    <cfRule type="cellIs" dxfId="6890" priority="288" stopIfTrue="1" operator="equal">
      <formula>"Ja"</formula>
    </cfRule>
  </conditionalFormatting>
  <conditionalFormatting sqref="AN20 AN23 AN26 AN29 AN32 AN35 AN50 AN65 AN38 AN53 AN68 AN41 AN56 AN71 AN44 AN59 AN74 AN47 AN62 AN77 AN80 AN83 AN86 AN89 AN92 AN95 AN99 AN102">
    <cfRule type="containsText" dxfId="6889" priority="285" operator="containsText" text="nachzureichen">
      <formula>NOT(ISERROR(SEARCH("nachzureichen",AN20)))</formula>
    </cfRule>
    <cfRule type="cellIs" dxfId="6888" priority="286" operator="equal">
      <formula>"nachzureichen"</formula>
    </cfRule>
  </conditionalFormatting>
  <conditionalFormatting sqref="AN20 AN23 AN26 AN29 AN32 AN35 AN50 AN65 AN38 AN53 AN68 AN41 AN56 AN71 AN44 AN59 AN74 AN47 AN62 AN77 AN80 AN83 AN86 AN89 AN92 AN95 AN99 AN102">
    <cfRule type="containsText" dxfId="6887" priority="283" operator="containsText" text="nachzureichen">
      <formula>NOT(ISERROR(SEARCH("nachzureichen",AN20)))</formula>
    </cfRule>
    <cfRule type="cellIs" dxfId="6886" priority="284" operator="equal">
      <formula>"nachzureichen"</formula>
    </cfRule>
  </conditionalFormatting>
  <conditionalFormatting sqref="AN20 AN23 AN26 AN29 AN32 AN35 AN50 AN65 AN38 AN53 AN68 AN41 AN56 AN71 AN44 AN59 AN74 AN47 AN62 AN77 AN80 AN83 AN86 AN89 AN92 AN95 AN99 AN102">
    <cfRule type="cellIs" dxfId="6885" priority="282" operator="equal">
      <formula>"nachzureichen"</formula>
    </cfRule>
  </conditionalFormatting>
  <conditionalFormatting sqref="AN20 AN23 AN26 AN29 AN32 AN35 AN50 AN65 AN38 AN53 AN68 AN41 AN56 AN71 AN44 AN59 AN74 AN47 AN62 AN77 AN80 AN83 AN86 AN89 AN92 AN95 AN99 AN102">
    <cfRule type="cellIs" dxfId="6884" priority="281" operator="equal">
      <formula>"Nachweis ausstehend"</formula>
    </cfRule>
  </conditionalFormatting>
  <conditionalFormatting sqref="AQ8">
    <cfRule type="cellIs" dxfId="6883" priority="279" stopIfTrue="1" operator="equal">
      <formula>"Nein"</formula>
    </cfRule>
    <cfRule type="cellIs" dxfId="6882" priority="280" stopIfTrue="1" operator="equal">
      <formula>"Ja"</formula>
    </cfRule>
  </conditionalFormatting>
  <conditionalFormatting sqref="AQ8">
    <cfRule type="containsText" dxfId="6881" priority="277" operator="containsText" text="nachzureichen">
      <formula>NOT(ISERROR(SEARCH("nachzureichen",AQ8)))</formula>
    </cfRule>
    <cfRule type="cellIs" dxfId="6880" priority="278" operator="equal">
      <formula>"nachzureichen"</formula>
    </cfRule>
  </conditionalFormatting>
  <conditionalFormatting sqref="AQ8">
    <cfRule type="containsText" dxfId="6879" priority="275" operator="containsText" text="nachzureichen">
      <formula>NOT(ISERROR(SEARCH("nachzureichen",AQ8)))</formula>
    </cfRule>
    <cfRule type="cellIs" dxfId="6878" priority="276" operator="equal">
      <formula>"nachzureichen"</formula>
    </cfRule>
  </conditionalFormatting>
  <conditionalFormatting sqref="AQ8">
    <cfRule type="cellIs" dxfId="6877" priority="274" operator="equal">
      <formula>"nachzureichen"</formula>
    </cfRule>
  </conditionalFormatting>
  <conditionalFormatting sqref="AQ8">
    <cfRule type="cellIs" dxfId="6876" priority="273" operator="equal">
      <formula>"Nachweis ausstehend"</formula>
    </cfRule>
  </conditionalFormatting>
  <conditionalFormatting sqref="AQ11">
    <cfRule type="cellIs" dxfId="6875" priority="271" stopIfTrue="1" operator="equal">
      <formula>"Nein"</formula>
    </cfRule>
    <cfRule type="cellIs" dxfId="6874" priority="272" stopIfTrue="1" operator="equal">
      <formula>"Ja"</formula>
    </cfRule>
  </conditionalFormatting>
  <conditionalFormatting sqref="AQ11">
    <cfRule type="containsText" dxfId="6873" priority="269" operator="containsText" text="nachzureichen">
      <formula>NOT(ISERROR(SEARCH("nachzureichen",AQ11)))</formula>
    </cfRule>
    <cfRule type="cellIs" dxfId="6872" priority="270" operator="equal">
      <formula>"nachzureichen"</formula>
    </cfRule>
  </conditionalFormatting>
  <conditionalFormatting sqref="AQ11">
    <cfRule type="containsText" dxfId="6871" priority="267" operator="containsText" text="nachzureichen">
      <formula>NOT(ISERROR(SEARCH("nachzureichen",AQ11)))</formula>
    </cfRule>
    <cfRule type="cellIs" dxfId="6870" priority="268" operator="equal">
      <formula>"nachzureichen"</formula>
    </cfRule>
  </conditionalFormatting>
  <conditionalFormatting sqref="AQ11">
    <cfRule type="cellIs" dxfId="6869" priority="266" operator="equal">
      <formula>"nachzureichen"</formula>
    </cfRule>
  </conditionalFormatting>
  <conditionalFormatting sqref="AQ11">
    <cfRule type="cellIs" dxfId="6868" priority="265" operator="equal">
      <formula>"Nachweis ausstehend"</formula>
    </cfRule>
  </conditionalFormatting>
  <conditionalFormatting sqref="AQ14">
    <cfRule type="cellIs" dxfId="6867" priority="263" stopIfTrue="1" operator="equal">
      <formula>"Nein"</formula>
    </cfRule>
    <cfRule type="cellIs" dxfId="6866" priority="264" stopIfTrue="1" operator="equal">
      <formula>"Ja"</formula>
    </cfRule>
  </conditionalFormatting>
  <conditionalFormatting sqref="AQ14">
    <cfRule type="containsText" dxfId="6865" priority="261" operator="containsText" text="nachzureichen">
      <formula>NOT(ISERROR(SEARCH("nachzureichen",AQ14)))</formula>
    </cfRule>
    <cfRule type="cellIs" dxfId="6864" priority="262" operator="equal">
      <formula>"nachzureichen"</formula>
    </cfRule>
  </conditionalFormatting>
  <conditionalFormatting sqref="AQ14">
    <cfRule type="containsText" dxfId="6863" priority="259" operator="containsText" text="nachzureichen">
      <formula>NOT(ISERROR(SEARCH("nachzureichen",AQ14)))</formula>
    </cfRule>
    <cfRule type="cellIs" dxfId="6862" priority="260" operator="equal">
      <formula>"nachzureichen"</formula>
    </cfRule>
  </conditionalFormatting>
  <conditionalFormatting sqref="AQ14">
    <cfRule type="cellIs" dxfId="6861" priority="258" operator="equal">
      <formula>"nachzureichen"</formula>
    </cfRule>
  </conditionalFormatting>
  <conditionalFormatting sqref="AQ14">
    <cfRule type="cellIs" dxfId="6860" priority="257" operator="equal">
      <formula>"Nachweis ausstehend"</formula>
    </cfRule>
  </conditionalFormatting>
  <conditionalFormatting sqref="AQ17">
    <cfRule type="cellIs" dxfId="6859" priority="255" stopIfTrue="1" operator="equal">
      <formula>"Nein"</formula>
    </cfRule>
    <cfRule type="cellIs" dxfId="6858" priority="256" stopIfTrue="1" operator="equal">
      <formula>"Ja"</formula>
    </cfRule>
  </conditionalFormatting>
  <conditionalFormatting sqref="AQ17">
    <cfRule type="containsText" dxfId="6857" priority="253" operator="containsText" text="nachzureichen">
      <formula>NOT(ISERROR(SEARCH("nachzureichen",AQ17)))</formula>
    </cfRule>
    <cfRule type="cellIs" dxfId="6856" priority="254" operator="equal">
      <formula>"nachzureichen"</formula>
    </cfRule>
  </conditionalFormatting>
  <conditionalFormatting sqref="AQ17">
    <cfRule type="containsText" dxfId="6855" priority="251" operator="containsText" text="nachzureichen">
      <formula>NOT(ISERROR(SEARCH("nachzureichen",AQ17)))</formula>
    </cfRule>
    <cfRule type="cellIs" dxfId="6854" priority="252" operator="equal">
      <formula>"nachzureichen"</formula>
    </cfRule>
  </conditionalFormatting>
  <conditionalFormatting sqref="AQ17">
    <cfRule type="cellIs" dxfId="6853" priority="250" operator="equal">
      <formula>"nachzureichen"</formula>
    </cfRule>
  </conditionalFormatting>
  <conditionalFormatting sqref="AQ17">
    <cfRule type="cellIs" dxfId="6852" priority="249" operator="equal">
      <formula>"Nachweis ausstehend"</formula>
    </cfRule>
  </conditionalFormatting>
  <conditionalFormatting sqref="AQ20 AQ23 AQ26 AQ29 AQ32 AQ35 AQ50 AQ65 AQ38 AQ53 AQ68 AQ41 AQ56 AQ71 AQ44 AQ59 AQ74 AQ47 AQ62 AQ77 AQ80 AQ83 AQ86 AQ89 AQ92 AQ95 AQ99 AQ102">
    <cfRule type="cellIs" dxfId="6851" priority="247" stopIfTrue="1" operator="equal">
      <formula>"Nein"</formula>
    </cfRule>
    <cfRule type="cellIs" dxfId="6850" priority="248" stopIfTrue="1" operator="equal">
      <formula>"Ja"</formula>
    </cfRule>
  </conditionalFormatting>
  <conditionalFormatting sqref="AQ20 AQ23 AQ26 AQ29 AQ32 AQ35 AQ50 AQ65 AQ38 AQ53 AQ68 AQ41 AQ56 AQ71 AQ44 AQ59 AQ74 AQ47 AQ62 AQ77 AQ80 AQ83 AQ86 AQ89 AQ92 AQ95 AQ99 AQ102">
    <cfRule type="containsText" dxfId="6849" priority="245" operator="containsText" text="nachzureichen">
      <formula>NOT(ISERROR(SEARCH("nachzureichen",AQ20)))</formula>
    </cfRule>
    <cfRule type="cellIs" dxfId="6848" priority="246" operator="equal">
      <formula>"nachzureichen"</formula>
    </cfRule>
  </conditionalFormatting>
  <conditionalFormatting sqref="AQ20 AQ23 AQ26 AQ29 AQ32 AQ35 AQ50 AQ65 AQ38 AQ53 AQ68 AQ41 AQ56 AQ71 AQ44 AQ59 AQ74 AQ47 AQ62 AQ77 AQ80 AQ83 AQ86 AQ89 AQ92 AQ95 AQ99 AQ102">
    <cfRule type="containsText" dxfId="6847" priority="243" operator="containsText" text="nachzureichen">
      <formula>NOT(ISERROR(SEARCH("nachzureichen",AQ20)))</formula>
    </cfRule>
    <cfRule type="cellIs" dxfId="6846" priority="244" operator="equal">
      <formula>"nachzureichen"</formula>
    </cfRule>
  </conditionalFormatting>
  <conditionalFormatting sqref="AQ20 AQ23 AQ26 AQ29 AQ32 AQ35 AQ50 AQ65 AQ38 AQ53 AQ68 AQ41 AQ56 AQ71 AQ44 AQ59 AQ74 AQ47 AQ62 AQ77 AQ80 AQ83 AQ86 AQ89 AQ92 AQ95 AQ99 AQ102">
    <cfRule type="cellIs" dxfId="6845" priority="242" operator="equal">
      <formula>"nachzureichen"</formula>
    </cfRule>
  </conditionalFormatting>
  <conditionalFormatting sqref="AQ20 AQ23 AQ26 AQ29 AQ32 AQ35 AQ50 AQ65 AQ38 AQ53 AQ68 AQ41 AQ56 AQ71 AQ44 AQ59 AQ74 AQ47 AQ62 AQ77 AQ80 AQ83 AQ86 AQ89 AQ92 AQ95 AQ99 AQ102">
    <cfRule type="cellIs" dxfId="6844" priority="241" operator="equal">
      <formula>"Nachweis ausstehend"</formula>
    </cfRule>
  </conditionalFormatting>
  <conditionalFormatting sqref="AT8">
    <cfRule type="cellIs" dxfId="6843" priority="239" stopIfTrue="1" operator="equal">
      <formula>"Nein"</formula>
    </cfRule>
    <cfRule type="cellIs" dxfId="6842" priority="240" stopIfTrue="1" operator="equal">
      <formula>"Ja"</formula>
    </cfRule>
  </conditionalFormatting>
  <conditionalFormatting sqref="AT8">
    <cfRule type="containsText" dxfId="6841" priority="237" operator="containsText" text="nachzureichen">
      <formula>NOT(ISERROR(SEARCH("nachzureichen",AT8)))</formula>
    </cfRule>
    <cfRule type="cellIs" dxfId="6840" priority="238" operator="equal">
      <formula>"nachzureichen"</formula>
    </cfRule>
  </conditionalFormatting>
  <conditionalFormatting sqref="AT8">
    <cfRule type="containsText" dxfId="6839" priority="235" operator="containsText" text="nachzureichen">
      <formula>NOT(ISERROR(SEARCH("nachzureichen",AT8)))</formula>
    </cfRule>
    <cfRule type="cellIs" dxfId="6838" priority="236" operator="equal">
      <formula>"nachzureichen"</formula>
    </cfRule>
  </conditionalFormatting>
  <conditionalFormatting sqref="AT8">
    <cfRule type="cellIs" dxfId="6837" priority="234" operator="equal">
      <formula>"nachzureichen"</formula>
    </cfRule>
  </conditionalFormatting>
  <conditionalFormatting sqref="AT8">
    <cfRule type="cellIs" dxfId="6836" priority="233" operator="equal">
      <formula>"Nachweis ausstehend"</formula>
    </cfRule>
  </conditionalFormatting>
  <conditionalFormatting sqref="AT11">
    <cfRule type="cellIs" dxfId="6835" priority="231" stopIfTrue="1" operator="equal">
      <formula>"Nein"</formula>
    </cfRule>
    <cfRule type="cellIs" dxfId="6834" priority="232" stopIfTrue="1" operator="equal">
      <formula>"Ja"</formula>
    </cfRule>
  </conditionalFormatting>
  <conditionalFormatting sqref="AT11">
    <cfRule type="containsText" dxfId="6833" priority="229" operator="containsText" text="nachzureichen">
      <formula>NOT(ISERROR(SEARCH("nachzureichen",AT11)))</formula>
    </cfRule>
    <cfRule type="cellIs" dxfId="6832" priority="230" operator="equal">
      <formula>"nachzureichen"</formula>
    </cfRule>
  </conditionalFormatting>
  <conditionalFormatting sqref="AT11">
    <cfRule type="containsText" dxfId="6831" priority="227" operator="containsText" text="nachzureichen">
      <formula>NOT(ISERROR(SEARCH("nachzureichen",AT11)))</formula>
    </cfRule>
    <cfRule type="cellIs" dxfId="6830" priority="228" operator="equal">
      <formula>"nachzureichen"</formula>
    </cfRule>
  </conditionalFormatting>
  <conditionalFormatting sqref="AT11">
    <cfRule type="cellIs" dxfId="6829" priority="226" operator="equal">
      <formula>"nachzureichen"</formula>
    </cfRule>
  </conditionalFormatting>
  <conditionalFormatting sqref="AT11">
    <cfRule type="cellIs" dxfId="6828" priority="225" operator="equal">
      <formula>"Nachweis ausstehend"</formula>
    </cfRule>
  </conditionalFormatting>
  <conditionalFormatting sqref="AT14">
    <cfRule type="cellIs" dxfId="6827" priority="223" stopIfTrue="1" operator="equal">
      <formula>"Nein"</formula>
    </cfRule>
    <cfRule type="cellIs" dxfId="6826" priority="224" stopIfTrue="1" operator="equal">
      <formula>"Ja"</formula>
    </cfRule>
  </conditionalFormatting>
  <conditionalFormatting sqref="AT14">
    <cfRule type="containsText" dxfId="6825" priority="221" operator="containsText" text="nachzureichen">
      <formula>NOT(ISERROR(SEARCH("nachzureichen",AT14)))</formula>
    </cfRule>
    <cfRule type="cellIs" dxfId="6824" priority="222" operator="equal">
      <formula>"nachzureichen"</formula>
    </cfRule>
  </conditionalFormatting>
  <conditionalFormatting sqref="AT14">
    <cfRule type="containsText" dxfId="6823" priority="219" operator="containsText" text="nachzureichen">
      <formula>NOT(ISERROR(SEARCH("nachzureichen",AT14)))</formula>
    </cfRule>
    <cfRule type="cellIs" dxfId="6822" priority="220" operator="equal">
      <formula>"nachzureichen"</formula>
    </cfRule>
  </conditionalFormatting>
  <conditionalFormatting sqref="AT14">
    <cfRule type="cellIs" dxfId="6821" priority="218" operator="equal">
      <formula>"nachzureichen"</formula>
    </cfRule>
  </conditionalFormatting>
  <conditionalFormatting sqref="AT14">
    <cfRule type="cellIs" dxfId="6820" priority="217" operator="equal">
      <formula>"Nachweis ausstehend"</formula>
    </cfRule>
  </conditionalFormatting>
  <conditionalFormatting sqref="AT17">
    <cfRule type="cellIs" dxfId="6819" priority="215" stopIfTrue="1" operator="equal">
      <formula>"Nein"</formula>
    </cfRule>
    <cfRule type="cellIs" dxfId="6818" priority="216" stopIfTrue="1" operator="equal">
      <formula>"Ja"</formula>
    </cfRule>
  </conditionalFormatting>
  <conditionalFormatting sqref="AT17">
    <cfRule type="containsText" dxfId="6817" priority="213" operator="containsText" text="nachzureichen">
      <formula>NOT(ISERROR(SEARCH("nachzureichen",AT17)))</formula>
    </cfRule>
    <cfRule type="cellIs" dxfId="6816" priority="214" operator="equal">
      <formula>"nachzureichen"</formula>
    </cfRule>
  </conditionalFormatting>
  <conditionalFormatting sqref="AT17">
    <cfRule type="containsText" dxfId="6815" priority="211" operator="containsText" text="nachzureichen">
      <formula>NOT(ISERROR(SEARCH("nachzureichen",AT17)))</formula>
    </cfRule>
    <cfRule type="cellIs" dxfId="6814" priority="212" operator="equal">
      <formula>"nachzureichen"</formula>
    </cfRule>
  </conditionalFormatting>
  <conditionalFormatting sqref="AT17">
    <cfRule type="cellIs" dxfId="6813" priority="210" operator="equal">
      <formula>"nachzureichen"</formula>
    </cfRule>
  </conditionalFormatting>
  <conditionalFormatting sqref="AT17">
    <cfRule type="cellIs" dxfId="6812" priority="209" operator="equal">
      <formula>"Nachweis ausstehend"</formula>
    </cfRule>
  </conditionalFormatting>
  <conditionalFormatting sqref="AT20 AT23 AT26 AT29 AT32 AT35 AT50 AT65 AT38 AT53 AT68 AT41 AT56 AT71 AT44 AT59 AT74 AT47 AT62 AT77 AT80 AT83 AT86 AT89 AT92 AT95 AT99 AT102">
    <cfRule type="cellIs" dxfId="6811" priority="207" stopIfTrue="1" operator="equal">
      <formula>"Nein"</formula>
    </cfRule>
    <cfRule type="cellIs" dxfId="6810" priority="208" stopIfTrue="1" operator="equal">
      <formula>"Ja"</formula>
    </cfRule>
  </conditionalFormatting>
  <conditionalFormatting sqref="AT20 AT23 AT26 AT29 AT32 AT35 AT50 AT65 AT38 AT53 AT68 AT41 AT56 AT71 AT44 AT59 AT74 AT47 AT62 AT77 AT80 AT83 AT86 AT89 AT92 AT95 AT99 AT102">
    <cfRule type="containsText" dxfId="6809" priority="205" operator="containsText" text="nachzureichen">
      <formula>NOT(ISERROR(SEARCH("nachzureichen",AT20)))</formula>
    </cfRule>
    <cfRule type="cellIs" dxfId="6808" priority="206" operator="equal">
      <formula>"nachzureichen"</formula>
    </cfRule>
  </conditionalFormatting>
  <conditionalFormatting sqref="AT20 AT23 AT26 AT29 AT32 AT35 AT50 AT65 AT38 AT53 AT68 AT41 AT56 AT71 AT44 AT59 AT74 AT47 AT62 AT77 AT80 AT83 AT86 AT89 AT92 AT95 AT99 AT102">
    <cfRule type="containsText" dxfId="6807" priority="203" operator="containsText" text="nachzureichen">
      <formula>NOT(ISERROR(SEARCH("nachzureichen",AT20)))</formula>
    </cfRule>
    <cfRule type="cellIs" dxfId="6806" priority="204" operator="equal">
      <formula>"nachzureichen"</formula>
    </cfRule>
  </conditionalFormatting>
  <conditionalFormatting sqref="AT20 AT23 AT26 AT29 AT32 AT35 AT50 AT65 AT38 AT53 AT68 AT41 AT56 AT71 AT44 AT59 AT74 AT47 AT62 AT77 AT80 AT83 AT86 AT89 AT92 AT95 AT99 AT102">
    <cfRule type="cellIs" dxfId="6805" priority="202" operator="equal">
      <formula>"nachzureichen"</formula>
    </cfRule>
  </conditionalFormatting>
  <conditionalFormatting sqref="AT20 AT23 AT26 AT29 AT32 AT35 AT50 AT65 AT38 AT53 AT68 AT41 AT56 AT71 AT44 AT59 AT74 AT47 AT62 AT77 AT80 AT83 AT86 AT89 AT92 AT95 AT99 AT102">
    <cfRule type="cellIs" dxfId="6804" priority="201" operator="equal">
      <formula>"Nachweis ausstehend"</formula>
    </cfRule>
  </conditionalFormatting>
  <conditionalFormatting sqref="AW8">
    <cfRule type="cellIs" dxfId="6803" priority="199" stopIfTrue="1" operator="equal">
      <formula>"Nein"</formula>
    </cfRule>
    <cfRule type="cellIs" dxfId="6802" priority="200" stopIfTrue="1" operator="equal">
      <formula>"Ja"</formula>
    </cfRule>
  </conditionalFormatting>
  <conditionalFormatting sqref="AW8">
    <cfRule type="containsText" dxfId="6801" priority="197" operator="containsText" text="nachzureichen">
      <formula>NOT(ISERROR(SEARCH("nachzureichen",AW8)))</formula>
    </cfRule>
    <cfRule type="cellIs" dxfId="6800" priority="198" operator="equal">
      <formula>"nachzureichen"</formula>
    </cfRule>
  </conditionalFormatting>
  <conditionalFormatting sqref="AW8">
    <cfRule type="containsText" dxfId="6799" priority="195" operator="containsText" text="nachzureichen">
      <formula>NOT(ISERROR(SEARCH("nachzureichen",AW8)))</formula>
    </cfRule>
    <cfRule type="cellIs" dxfId="6798" priority="196" operator="equal">
      <formula>"nachzureichen"</formula>
    </cfRule>
  </conditionalFormatting>
  <conditionalFormatting sqref="AW8">
    <cfRule type="cellIs" dxfId="6797" priority="194" operator="equal">
      <formula>"nachzureichen"</formula>
    </cfRule>
  </conditionalFormatting>
  <conditionalFormatting sqref="AW8">
    <cfRule type="cellIs" dxfId="6796" priority="193" operator="equal">
      <formula>"Nachweis ausstehend"</formula>
    </cfRule>
  </conditionalFormatting>
  <conditionalFormatting sqref="AW11">
    <cfRule type="cellIs" dxfId="6795" priority="191" stopIfTrue="1" operator="equal">
      <formula>"Nein"</formula>
    </cfRule>
    <cfRule type="cellIs" dxfId="6794" priority="192" stopIfTrue="1" operator="equal">
      <formula>"Ja"</formula>
    </cfRule>
  </conditionalFormatting>
  <conditionalFormatting sqref="AW11">
    <cfRule type="containsText" dxfId="6793" priority="189" operator="containsText" text="nachzureichen">
      <formula>NOT(ISERROR(SEARCH("nachzureichen",AW11)))</formula>
    </cfRule>
    <cfRule type="cellIs" dxfId="6792" priority="190" operator="equal">
      <formula>"nachzureichen"</formula>
    </cfRule>
  </conditionalFormatting>
  <conditionalFormatting sqref="AW11">
    <cfRule type="containsText" dxfId="6791" priority="187" operator="containsText" text="nachzureichen">
      <formula>NOT(ISERROR(SEARCH("nachzureichen",AW11)))</formula>
    </cfRule>
    <cfRule type="cellIs" dxfId="6790" priority="188" operator="equal">
      <formula>"nachzureichen"</formula>
    </cfRule>
  </conditionalFormatting>
  <conditionalFormatting sqref="AW11">
    <cfRule type="cellIs" dxfId="6789" priority="186" operator="equal">
      <formula>"nachzureichen"</formula>
    </cfRule>
  </conditionalFormatting>
  <conditionalFormatting sqref="AW11">
    <cfRule type="cellIs" dxfId="6788" priority="185" operator="equal">
      <formula>"Nachweis ausstehend"</formula>
    </cfRule>
  </conditionalFormatting>
  <conditionalFormatting sqref="AW14">
    <cfRule type="cellIs" dxfId="6787" priority="183" stopIfTrue="1" operator="equal">
      <formula>"Nein"</formula>
    </cfRule>
    <cfRule type="cellIs" dxfId="6786" priority="184" stopIfTrue="1" operator="equal">
      <formula>"Ja"</formula>
    </cfRule>
  </conditionalFormatting>
  <conditionalFormatting sqref="AW14">
    <cfRule type="containsText" dxfId="6785" priority="181" operator="containsText" text="nachzureichen">
      <formula>NOT(ISERROR(SEARCH("nachzureichen",AW14)))</formula>
    </cfRule>
    <cfRule type="cellIs" dxfId="6784" priority="182" operator="equal">
      <formula>"nachzureichen"</formula>
    </cfRule>
  </conditionalFormatting>
  <conditionalFormatting sqref="AW14">
    <cfRule type="containsText" dxfId="6783" priority="179" operator="containsText" text="nachzureichen">
      <formula>NOT(ISERROR(SEARCH("nachzureichen",AW14)))</formula>
    </cfRule>
    <cfRule type="cellIs" dxfId="6782" priority="180" operator="equal">
      <formula>"nachzureichen"</formula>
    </cfRule>
  </conditionalFormatting>
  <conditionalFormatting sqref="AW14">
    <cfRule type="cellIs" dxfId="6781" priority="178" operator="equal">
      <formula>"nachzureichen"</formula>
    </cfRule>
  </conditionalFormatting>
  <conditionalFormatting sqref="AW14">
    <cfRule type="cellIs" dxfId="6780" priority="177" operator="equal">
      <formula>"Nachweis ausstehend"</formula>
    </cfRule>
  </conditionalFormatting>
  <conditionalFormatting sqref="AW17">
    <cfRule type="cellIs" dxfId="6779" priority="175" stopIfTrue="1" operator="equal">
      <formula>"Nein"</formula>
    </cfRule>
    <cfRule type="cellIs" dxfId="6778" priority="176" stopIfTrue="1" operator="equal">
      <formula>"Ja"</formula>
    </cfRule>
  </conditionalFormatting>
  <conditionalFormatting sqref="AW17">
    <cfRule type="containsText" dxfId="6777" priority="173" operator="containsText" text="nachzureichen">
      <formula>NOT(ISERROR(SEARCH("nachzureichen",AW17)))</formula>
    </cfRule>
    <cfRule type="cellIs" dxfId="6776" priority="174" operator="equal">
      <formula>"nachzureichen"</formula>
    </cfRule>
  </conditionalFormatting>
  <conditionalFormatting sqref="AW17">
    <cfRule type="containsText" dxfId="6775" priority="171" operator="containsText" text="nachzureichen">
      <formula>NOT(ISERROR(SEARCH("nachzureichen",AW17)))</formula>
    </cfRule>
    <cfRule type="cellIs" dxfId="6774" priority="172" operator="equal">
      <formula>"nachzureichen"</formula>
    </cfRule>
  </conditionalFormatting>
  <conditionalFormatting sqref="AW17">
    <cfRule type="cellIs" dxfId="6773" priority="170" operator="equal">
      <formula>"nachzureichen"</formula>
    </cfRule>
  </conditionalFormatting>
  <conditionalFormatting sqref="AW17">
    <cfRule type="cellIs" dxfId="6772" priority="169" operator="equal">
      <formula>"Nachweis ausstehend"</formula>
    </cfRule>
  </conditionalFormatting>
  <conditionalFormatting sqref="AW20 AW23 AW26 AW29 AW32 AW35 AW50 AW65 AW38 AW53 AW68 AW41 AW56 AW71 AW44 AW59 AW74 AW47 AW62 AW77 AW80 AW83 AW86 AW89 AW92 AW95 AW99 AW102">
    <cfRule type="cellIs" dxfId="6771" priority="167" stopIfTrue="1" operator="equal">
      <formula>"Nein"</formula>
    </cfRule>
    <cfRule type="cellIs" dxfId="6770" priority="168" stopIfTrue="1" operator="equal">
      <formula>"Ja"</formula>
    </cfRule>
  </conditionalFormatting>
  <conditionalFormatting sqref="AW20 AW23 AW26 AW29 AW32 AW35 AW50 AW65 AW38 AW53 AW68 AW41 AW56 AW71 AW44 AW59 AW74 AW47 AW62 AW77 AW80 AW83 AW86 AW89 AW92 AW95 AW99 AW102">
    <cfRule type="containsText" dxfId="6769" priority="165" operator="containsText" text="nachzureichen">
      <formula>NOT(ISERROR(SEARCH("nachzureichen",AW20)))</formula>
    </cfRule>
    <cfRule type="cellIs" dxfId="6768" priority="166" operator="equal">
      <formula>"nachzureichen"</formula>
    </cfRule>
  </conditionalFormatting>
  <conditionalFormatting sqref="AW20 AW23 AW26 AW29 AW32 AW35 AW50 AW65 AW38 AW53 AW68 AW41 AW56 AW71 AW44 AW59 AW74 AW47 AW62 AW77 AW80 AW83 AW86 AW89 AW92 AW95 AW99 AW102">
    <cfRule type="containsText" dxfId="6767" priority="163" operator="containsText" text="nachzureichen">
      <formula>NOT(ISERROR(SEARCH("nachzureichen",AW20)))</formula>
    </cfRule>
    <cfRule type="cellIs" dxfId="6766" priority="164" operator="equal">
      <formula>"nachzureichen"</formula>
    </cfRule>
  </conditionalFormatting>
  <conditionalFormatting sqref="AW20 AW23 AW26 AW29 AW32 AW35 AW50 AW65 AW38 AW53 AW68 AW41 AW56 AW71 AW44 AW59 AW74 AW47 AW62 AW77 AW80 AW83 AW86 AW89 AW92 AW95 AW99 AW102">
    <cfRule type="cellIs" dxfId="6765" priority="162" operator="equal">
      <formula>"nachzureichen"</formula>
    </cfRule>
  </conditionalFormatting>
  <conditionalFormatting sqref="AW20 AW23 AW26 AW29 AW32 AW35 AW50 AW65 AW38 AW53 AW68 AW41 AW56 AW71 AW44 AW59 AW74 AW47 AW62 AW77 AW80 AW83 AW86 AW89 AW92 AW95 AW99 AW102">
    <cfRule type="cellIs" dxfId="6764" priority="161" operator="equal">
      <formula>"Nachweis ausstehend"</formula>
    </cfRule>
  </conditionalFormatting>
  <conditionalFormatting sqref="AZ8">
    <cfRule type="cellIs" dxfId="6763" priority="159" stopIfTrue="1" operator="equal">
      <formula>"Nein"</formula>
    </cfRule>
    <cfRule type="cellIs" dxfId="6762" priority="160" stopIfTrue="1" operator="equal">
      <formula>"Ja"</formula>
    </cfRule>
  </conditionalFormatting>
  <conditionalFormatting sqref="AZ8">
    <cfRule type="containsText" dxfId="6761" priority="157" operator="containsText" text="nachzureichen">
      <formula>NOT(ISERROR(SEARCH("nachzureichen",AZ8)))</formula>
    </cfRule>
    <cfRule type="cellIs" dxfId="6760" priority="158" operator="equal">
      <formula>"nachzureichen"</formula>
    </cfRule>
  </conditionalFormatting>
  <conditionalFormatting sqref="AZ8">
    <cfRule type="containsText" dxfId="6759" priority="155" operator="containsText" text="nachzureichen">
      <formula>NOT(ISERROR(SEARCH("nachzureichen",AZ8)))</formula>
    </cfRule>
    <cfRule type="cellIs" dxfId="6758" priority="156" operator="equal">
      <formula>"nachzureichen"</formula>
    </cfRule>
  </conditionalFormatting>
  <conditionalFormatting sqref="AZ8">
    <cfRule type="cellIs" dxfId="6757" priority="154" operator="equal">
      <formula>"nachzureichen"</formula>
    </cfRule>
  </conditionalFormatting>
  <conditionalFormatting sqref="AZ8">
    <cfRule type="cellIs" dxfId="6756" priority="153" operator="equal">
      <formula>"Nachweis ausstehend"</formula>
    </cfRule>
  </conditionalFormatting>
  <conditionalFormatting sqref="AZ11">
    <cfRule type="cellIs" dxfId="6755" priority="151" stopIfTrue="1" operator="equal">
      <formula>"Nein"</formula>
    </cfRule>
    <cfRule type="cellIs" dxfId="6754" priority="152" stopIfTrue="1" operator="equal">
      <formula>"Ja"</formula>
    </cfRule>
  </conditionalFormatting>
  <conditionalFormatting sqref="AZ11">
    <cfRule type="containsText" dxfId="6753" priority="149" operator="containsText" text="nachzureichen">
      <formula>NOT(ISERROR(SEARCH("nachzureichen",AZ11)))</formula>
    </cfRule>
    <cfRule type="cellIs" dxfId="6752" priority="150" operator="equal">
      <formula>"nachzureichen"</formula>
    </cfRule>
  </conditionalFormatting>
  <conditionalFormatting sqref="AZ11">
    <cfRule type="containsText" dxfId="6751" priority="147" operator="containsText" text="nachzureichen">
      <formula>NOT(ISERROR(SEARCH("nachzureichen",AZ11)))</formula>
    </cfRule>
    <cfRule type="cellIs" dxfId="6750" priority="148" operator="equal">
      <formula>"nachzureichen"</formula>
    </cfRule>
  </conditionalFormatting>
  <conditionalFormatting sqref="AZ11">
    <cfRule type="cellIs" dxfId="6749" priority="146" operator="equal">
      <formula>"nachzureichen"</formula>
    </cfRule>
  </conditionalFormatting>
  <conditionalFormatting sqref="AZ11">
    <cfRule type="cellIs" dxfId="6748" priority="145" operator="equal">
      <formula>"Nachweis ausstehend"</formula>
    </cfRule>
  </conditionalFormatting>
  <conditionalFormatting sqref="AZ14">
    <cfRule type="cellIs" dxfId="6747" priority="143" stopIfTrue="1" operator="equal">
      <formula>"Nein"</formula>
    </cfRule>
    <cfRule type="cellIs" dxfId="6746" priority="144" stopIfTrue="1" operator="equal">
      <formula>"Ja"</formula>
    </cfRule>
  </conditionalFormatting>
  <conditionalFormatting sqref="AZ14">
    <cfRule type="containsText" dxfId="6745" priority="141" operator="containsText" text="nachzureichen">
      <formula>NOT(ISERROR(SEARCH("nachzureichen",AZ14)))</formula>
    </cfRule>
    <cfRule type="cellIs" dxfId="6744" priority="142" operator="equal">
      <formula>"nachzureichen"</formula>
    </cfRule>
  </conditionalFormatting>
  <conditionalFormatting sqref="AZ14">
    <cfRule type="containsText" dxfId="6743" priority="139" operator="containsText" text="nachzureichen">
      <formula>NOT(ISERROR(SEARCH("nachzureichen",AZ14)))</formula>
    </cfRule>
    <cfRule type="cellIs" dxfId="6742" priority="140" operator="equal">
      <formula>"nachzureichen"</formula>
    </cfRule>
  </conditionalFormatting>
  <conditionalFormatting sqref="AZ14">
    <cfRule type="cellIs" dxfId="6741" priority="138" operator="equal">
      <formula>"nachzureichen"</formula>
    </cfRule>
  </conditionalFormatting>
  <conditionalFormatting sqref="AZ14">
    <cfRule type="cellIs" dxfId="6740" priority="137" operator="equal">
      <formula>"Nachweis ausstehend"</formula>
    </cfRule>
  </conditionalFormatting>
  <conditionalFormatting sqref="AZ17">
    <cfRule type="cellIs" dxfId="6739" priority="135" stopIfTrue="1" operator="equal">
      <formula>"Nein"</formula>
    </cfRule>
    <cfRule type="cellIs" dxfId="6738" priority="136" stopIfTrue="1" operator="equal">
      <formula>"Ja"</formula>
    </cfRule>
  </conditionalFormatting>
  <conditionalFormatting sqref="AZ17">
    <cfRule type="containsText" dxfId="6737" priority="133" operator="containsText" text="nachzureichen">
      <formula>NOT(ISERROR(SEARCH("nachzureichen",AZ17)))</formula>
    </cfRule>
    <cfRule type="cellIs" dxfId="6736" priority="134" operator="equal">
      <formula>"nachzureichen"</formula>
    </cfRule>
  </conditionalFormatting>
  <conditionalFormatting sqref="AZ17">
    <cfRule type="containsText" dxfId="6735" priority="131" operator="containsText" text="nachzureichen">
      <formula>NOT(ISERROR(SEARCH("nachzureichen",AZ17)))</formula>
    </cfRule>
    <cfRule type="cellIs" dxfId="6734" priority="132" operator="equal">
      <formula>"nachzureichen"</formula>
    </cfRule>
  </conditionalFormatting>
  <conditionalFormatting sqref="AZ17">
    <cfRule type="cellIs" dxfId="6733" priority="130" operator="equal">
      <formula>"nachzureichen"</formula>
    </cfRule>
  </conditionalFormatting>
  <conditionalFormatting sqref="AZ17">
    <cfRule type="cellIs" dxfId="6732" priority="129" operator="equal">
      <formula>"Nachweis ausstehend"</formula>
    </cfRule>
  </conditionalFormatting>
  <conditionalFormatting sqref="AZ20 AZ23 AZ26 AZ29 AZ32 AZ35 AZ50 AZ65 AZ38 AZ53 AZ68 AZ41 AZ56 AZ71 AZ44 AZ59 AZ74 AZ47 AZ62 AZ77 AZ80 AZ83 AZ86 AZ89 AZ92 AZ95 AZ99 AZ102">
    <cfRule type="cellIs" dxfId="6731" priority="127" stopIfTrue="1" operator="equal">
      <formula>"Nein"</formula>
    </cfRule>
    <cfRule type="cellIs" dxfId="6730" priority="128" stopIfTrue="1" operator="equal">
      <formula>"Ja"</formula>
    </cfRule>
  </conditionalFormatting>
  <conditionalFormatting sqref="AZ20 AZ23 AZ26 AZ29 AZ32 AZ35 AZ50 AZ65 AZ38 AZ53 AZ68 AZ41 AZ56 AZ71 AZ44 AZ59 AZ74 AZ47 AZ62 AZ77 AZ80 AZ83 AZ86 AZ89 AZ92 AZ95 AZ99 AZ102">
    <cfRule type="containsText" dxfId="6729" priority="125" operator="containsText" text="nachzureichen">
      <formula>NOT(ISERROR(SEARCH("nachzureichen",AZ20)))</formula>
    </cfRule>
    <cfRule type="cellIs" dxfId="6728" priority="126" operator="equal">
      <formula>"nachzureichen"</formula>
    </cfRule>
  </conditionalFormatting>
  <conditionalFormatting sqref="AZ20 AZ23 AZ26 AZ29 AZ32 AZ35 AZ50 AZ65 AZ38 AZ53 AZ68 AZ41 AZ56 AZ71 AZ44 AZ59 AZ74 AZ47 AZ62 AZ77 AZ80 AZ83 AZ86 AZ89 AZ92 AZ95 AZ99 AZ102">
    <cfRule type="containsText" dxfId="6727" priority="123" operator="containsText" text="nachzureichen">
      <formula>NOT(ISERROR(SEARCH("nachzureichen",AZ20)))</formula>
    </cfRule>
    <cfRule type="cellIs" dxfId="6726" priority="124" operator="equal">
      <formula>"nachzureichen"</formula>
    </cfRule>
  </conditionalFormatting>
  <conditionalFormatting sqref="AZ20 AZ23 AZ26 AZ29 AZ32 AZ35 AZ50 AZ65 AZ38 AZ53 AZ68 AZ41 AZ56 AZ71 AZ44 AZ59 AZ74 AZ47 AZ62 AZ77 AZ80 AZ83 AZ86 AZ89 AZ92 AZ95 AZ99 AZ102">
    <cfRule type="cellIs" dxfId="6725" priority="122" operator="equal">
      <formula>"nachzureichen"</formula>
    </cfRule>
  </conditionalFormatting>
  <conditionalFormatting sqref="AZ20 AZ23 AZ26 AZ29 AZ32 AZ35 AZ50 AZ65 AZ38 AZ53 AZ68 AZ41 AZ56 AZ71 AZ44 AZ59 AZ74 AZ47 AZ62 AZ77 AZ80 AZ83 AZ86 AZ89 AZ92 AZ95 AZ99 AZ102">
    <cfRule type="cellIs" dxfId="6724" priority="121" operator="equal">
      <formula>"Nachweis ausstehend"</formula>
    </cfRule>
  </conditionalFormatting>
  <conditionalFormatting sqref="BC8">
    <cfRule type="cellIs" dxfId="6723" priority="119" stopIfTrue="1" operator="equal">
      <formula>"Nein"</formula>
    </cfRule>
    <cfRule type="cellIs" dxfId="6722" priority="120" stopIfTrue="1" operator="equal">
      <formula>"Ja"</formula>
    </cfRule>
  </conditionalFormatting>
  <conditionalFormatting sqref="BC8">
    <cfRule type="containsText" dxfId="6721" priority="117" operator="containsText" text="nachzureichen">
      <formula>NOT(ISERROR(SEARCH("nachzureichen",BC8)))</formula>
    </cfRule>
    <cfRule type="cellIs" dxfId="6720" priority="118" operator="equal">
      <formula>"nachzureichen"</formula>
    </cfRule>
  </conditionalFormatting>
  <conditionalFormatting sqref="BC8">
    <cfRule type="containsText" dxfId="6719" priority="115" operator="containsText" text="nachzureichen">
      <formula>NOT(ISERROR(SEARCH("nachzureichen",BC8)))</formula>
    </cfRule>
    <cfRule type="cellIs" dxfId="6718" priority="116" operator="equal">
      <formula>"nachzureichen"</formula>
    </cfRule>
  </conditionalFormatting>
  <conditionalFormatting sqref="BC8">
    <cfRule type="cellIs" dxfId="6717" priority="114" operator="equal">
      <formula>"nachzureichen"</formula>
    </cfRule>
  </conditionalFormatting>
  <conditionalFormatting sqref="BC8">
    <cfRule type="cellIs" dxfId="6716" priority="113" operator="equal">
      <formula>"Nachweis ausstehend"</formula>
    </cfRule>
  </conditionalFormatting>
  <conditionalFormatting sqref="BC11">
    <cfRule type="cellIs" dxfId="6715" priority="111" stopIfTrue="1" operator="equal">
      <formula>"Nein"</formula>
    </cfRule>
    <cfRule type="cellIs" dxfId="6714" priority="112" stopIfTrue="1" operator="equal">
      <formula>"Ja"</formula>
    </cfRule>
  </conditionalFormatting>
  <conditionalFormatting sqref="BC11">
    <cfRule type="containsText" dxfId="6713" priority="109" operator="containsText" text="nachzureichen">
      <formula>NOT(ISERROR(SEARCH("nachzureichen",BC11)))</formula>
    </cfRule>
    <cfRule type="cellIs" dxfId="6712" priority="110" operator="equal">
      <formula>"nachzureichen"</formula>
    </cfRule>
  </conditionalFormatting>
  <conditionalFormatting sqref="BC11">
    <cfRule type="containsText" dxfId="6711" priority="107" operator="containsText" text="nachzureichen">
      <formula>NOT(ISERROR(SEARCH("nachzureichen",BC11)))</formula>
    </cfRule>
    <cfRule type="cellIs" dxfId="6710" priority="108" operator="equal">
      <formula>"nachzureichen"</formula>
    </cfRule>
  </conditionalFormatting>
  <conditionalFormatting sqref="BC11">
    <cfRule type="cellIs" dxfId="6709" priority="106" operator="equal">
      <formula>"nachzureichen"</formula>
    </cfRule>
  </conditionalFormatting>
  <conditionalFormatting sqref="BC11">
    <cfRule type="cellIs" dxfId="6708" priority="105" operator="equal">
      <formula>"Nachweis ausstehend"</formula>
    </cfRule>
  </conditionalFormatting>
  <conditionalFormatting sqref="BC14">
    <cfRule type="cellIs" dxfId="6707" priority="103" stopIfTrue="1" operator="equal">
      <formula>"Nein"</formula>
    </cfRule>
    <cfRule type="cellIs" dxfId="6706" priority="104" stopIfTrue="1" operator="equal">
      <formula>"Ja"</formula>
    </cfRule>
  </conditionalFormatting>
  <conditionalFormatting sqref="BC14">
    <cfRule type="containsText" dxfId="6705" priority="101" operator="containsText" text="nachzureichen">
      <formula>NOT(ISERROR(SEARCH("nachzureichen",BC14)))</formula>
    </cfRule>
    <cfRule type="cellIs" dxfId="6704" priority="102" operator="equal">
      <formula>"nachzureichen"</formula>
    </cfRule>
  </conditionalFormatting>
  <conditionalFormatting sqref="BC14">
    <cfRule type="containsText" dxfId="6703" priority="99" operator="containsText" text="nachzureichen">
      <formula>NOT(ISERROR(SEARCH("nachzureichen",BC14)))</formula>
    </cfRule>
    <cfRule type="cellIs" dxfId="6702" priority="100" operator="equal">
      <formula>"nachzureichen"</formula>
    </cfRule>
  </conditionalFormatting>
  <conditionalFormatting sqref="BC14">
    <cfRule type="cellIs" dxfId="6701" priority="98" operator="equal">
      <formula>"nachzureichen"</formula>
    </cfRule>
  </conditionalFormatting>
  <conditionalFormatting sqref="BC14">
    <cfRule type="cellIs" dxfId="6700" priority="97" operator="equal">
      <formula>"Nachweis ausstehend"</formula>
    </cfRule>
  </conditionalFormatting>
  <conditionalFormatting sqref="BC17">
    <cfRule type="cellIs" dxfId="6699" priority="95" stopIfTrue="1" operator="equal">
      <formula>"Nein"</formula>
    </cfRule>
    <cfRule type="cellIs" dxfId="6698" priority="96" stopIfTrue="1" operator="equal">
      <formula>"Ja"</formula>
    </cfRule>
  </conditionalFormatting>
  <conditionalFormatting sqref="BC17">
    <cfRule type="containsText" dxfId="6697" priority="93" operator="containsText" text="nachzureichen">
      <formula>NOT(ISERROR(SEARCH("nachzureichen",BC17)))</formula>
    </cfRule>
    <cfRule type="cellIs" dxfId="6696" priority="94" operator="equal">
      <formula>"nachzureichen"</formula>
    </cfRule>
  </conditionalFormatting>
  <conditionalFormatting sqref="BC17">
    <cfRule type="containsText" dxfId="6695" priority="91" operator="containsText" text="nachzureichen">
      <formula>NOT(ISERROR(SEARCH("nachzureichen",BC17)))</formula>
    </cfRule>
    <cfRule type="cellIs" dxfId="6694" priority="92" operator="equal">
      <formula>"nachzureichen"</formula>
    </cfRule>
  </conditionalFormatting>
  <conditionalFormatting sqref="BC17">
    <cfRule type="cellIs" dxfId="6693" priority="90" operator="equal">
      <formula>"nachzureichen"</formula>
    </cfRule>
  </conditionalFormatting>
  <conditionalFormatting sqref="BC17">
    <cfRule type="cellIs" dxfId="6692" priority="89" operator="equal">
      <formula>"Nachweis ausstehend"</formula>
    </cfRule>
  </conditionalFormatting>
  <conditionalFormatting sqref="BC20 BC23 BC26 BC29 BC32 BC35 BC50 BC65 BC38 BC53 BC68 BC41 BC56 BC71 BC44 BC59 BC74 BC47 BC62 BC77 BC80 BC83 BC86 BC89 BC92 BC95 BC99 BC102">
    <cfRule type="cellIs" dxfId="6691" priority="87" stopIfTrue="1" operator="equal">
      <formula>"Nein"</formula>
    </cfRule>
    <cfRule type="cellIs" dxfId="6690" priority="88" stopIfTrue="1" operator="equal">
      <formula>"Ja"</formula>
    </cfRule>
  </conditionalFormatting>
  <conditionalFormatting sqref="BC20 BC23 BC26 BC29 BC32 BC35 BC50 BC65 BC38 BC53 BC68 BC41 BC56 BC71 BC44 BC59 BC74 BC47 BC62 BC77 BC80 BC83 BC86 BC89 BC92 BC95 BC99 BC102">
    <cfRule type="containsText" dxfId="6689" priority="85" operator="containsText" text="nachzureichen">
      <formula>NOT(ISERROR(SEARCH("nachzureichen",BC20)))</formula>
    </cfRule>
    <cfRule type="cellIs" dxfId="6688" priority="86" operator="equal">
      <formula>"nachzureichen"</formula>
    </cfRule>
  </conditionalFormatting>
  <conditionalFormatting sqref="BC20 BC23 BC26 BC29 BC32 BC35 BC50 BC65 BC38 BC53 BC68 BC41 BC56 BC71 BC44 BC59 BC74 BC47 BC62 BC77 BC80 BC83 BC86 BC89 BC92 BC95 BC99 BC102">
    <cfRule type="containsText" dxfId="6687" priority="83" operator="containsText" text="nachzureichen">
      <formula>NOT(ISERROR(SEARCH("nachzureichen",BC20)))</formula>
    </cfRule>
    <cfRule type="cellIs" dxfId="6686" priority="84" operator="equal">
      <formula>"nachzureichen"</formula>
    </cfRule>
  </conditionalFormatting>
  <conditionalFormatting sqref="BC20 BC23 BC26 BC29 BC32 BC35 BC50 BC65 BC38 BC53 BC68 BC41 BC56 BC71 BC44 BC59 BC74 BC47 BC62 BC77 BC80 BC83 BC86 BC89 BC92 BC95 BC99 BC102">
    <cfRule type="cellIs" dxfId="6685" priority="82" operator="equal">
      <formula>"nachzureichen"</formula>
    </cfRule>
  </conditionalFormatting>
  <conditionalFormatting sqref="BC20 BC23 BC26 BC29 BC32 BC35 BC50 BC65 BC38 BC53 BC68 BC41 BC56 BC71 BC44 BC59 BC74 BC47 BC62 BC77 BC80 BC83 BC86 BC89 BC92 BC95 BC99 BC102">
    <cfRule type="cellIs" dxfId="6684" priority="81" operator="equal">
      <formula>"Nachweis ausstehend"</formula>
    </cfRule>
  </conditionalFormatting>
  <conditionalFormatting sqref="BF8">
    <cfRule type="cellIs" dxfId="6683" priority="79" stopIfTrue="1" operator="equal">
      <formula>"Nein"</formula>
    </cfRule>
    <cfRule type="cellIs" dxfId="6682" priority="80" stopIfTrue="1" operator="equal">
      <formula>"Ja"</formula>
    </cfRule>
  </conditionalFormatting>
  <conditionalFormatting sqref="BF8">
    <cfRule type="containsText" dxfId="6681" priority="77" operator="containsText" text="nachzureichen">
      <formula>NOT(ISERROR(SEARCH("nachzureichen",BF8)))</formula>
    </cfRule>
    <cfRule type="cellIs" dxfId="6680" priority="78" operator="equal">
      <formula>"nachzureichen"</formula>
    </cfRule>
  </conditionalFormatting>
  <conditionalFormatting sqref="BF8">
    <cfRule type="containsText" dxfId="6679" priority="75" operator="containsText" text="nachzureichen">
      <formula>NOT(ISERROR(SEARCH("nachzureichen",BF8)))</formula>
    </cfRule>
    <cfRule type="cellIs" dxfId="6678" priority="76" operator="equal">
      <formula>"nachzureichen"</formula>
    </cfRule>
  </conditionalFormatting>
  <conditionalFormatting sqref="BF8">
    <cfRule type="cellIs" dxfId="6677" priority="74" operator="equal">
      <formula>"nachzureichen"</formula>
    </cfRule>
  </conditionalFormatting>
  <conditionalFormatting sqref="BF8">
    <cfRule type="cellIs" dxfId="6676" priority="73" operator="equal">
      <formula>"Nachweis ausstehend"</formula>
    </cfRule>
  </conditionalFormatting>
  <conditionalFormatting sqref="BF11">
    <cfRule type="cellIs" dxfId="6675" priority="71" stopIfTrue="1" operator="equal">
      <formula>"Nein"</formula>
    </cfRule>
    <cfRule type="cellIs" dxfId="6674" priority="72" stopIfTrue="1" operator="equal">
      <formula>"Ja"</formula>
    </cfRule>
  </conditionalFormatting>
  <conditionalFormatting sqref="BF11">
    <cfRule type="containsText" dxfId="6673" priority="69" operator="containsText" text="nachzureichen">
      <formula>NOT(ISERROR(SEARCH("nachzureichen",BF11)))</formula>
    </cfRule>
    <cfRule type="cellIs" dxfId="6672" priority="70" operator="equal">
      <formula>"nachzureichen"</formula>
    </cfRule>
  </conditionalFormatting>
  <conditionalFormatting sqref="BF11">
    <cfRule type="containsText" dxfId="6671" priority="67" operator="containsText" text="nachzureichen">
      <formula>NOT(ISERROR(SEARCH("nachzureichen",BF11)))</formula>
    </cfRule>
    <cfRule type="cellIs" dxfId="6670" priority="68" operator="equal">
      <formula>"nachzureichen"</formula>
    </cfRule>
  </conditionalFormatting>
  <conditionalFormatting sqref="BF11">
    <cfRule type="cellIs" dxfId="6669" priority="66" operator="equal">
      <formula>"nachzureichen"</formula>
    </cfRule>
  </conditionalFormatting>
  <conditionalFormatting sqref="BF11">
    <cfRule type="cellIs" dxfId="6668" priority="65" operator="equal">
      <formula>"Nachweis ausstehend"</formula>
    </cfRule>
  </conditionalFormatting>
  <conditionalFormatting sqref="BF14">
    <cfRule type="cellIs" dxfId="6667" priority="63" stopIfTrue="1" operator="equal">
      <formula>"Nein"</formula>
    </cfRule>
    <cfRule type="cellIs" dxfId="6666" priority="64" stopIfTrue="1" operator="equal">
      <formula>"Ja"</formula>
    </cfRule>
  </conditionalFormatting>
  <conditionalFormatting sqref="BF14">
    <cfRule type="containsText" dxfId="6665" priority="61" operator="containsText" text="nachzureichen">
      <formula>NOT(ISERROR(SEARCH("nachzureichen",BF14)))</formula>
    </cfRule>
    <cfRule type="cellIs" dxfId="6664" priority="62" operator="equal">
      <formula>"nachzureichen"</formula>
    </cfRule>
  </conditionalFormatting>
  <conditionalFormatting sqref="BF14">
    <cfRule type="containsText" dxfId="6663" priority="59" operator="containsText" text="nachzureichen">
      <formula>NOT(ISERROR(SEARCH("nachzureichen",BF14)))</formula>
    </cfRule>
    <cfRule type="cellIs" dxfId="6662" priority="60" operator="equal">
      <formula>"nachzureichen"</formula>
    </cfRule>
  </conditionalFormatting>
  <conditionalFormatting sqref="BF14">
    <cfRule type="cellIs" dxfId="6661" priority="58" operator="equal">
      <formula>"nachzureichen"</formula>
    </cfRule>
  </conditionalFormatting>
  <conditionalFormatting sqref="BF14">
    <cfRule type="cellIs" dxfId="6660" priority="57" operator="equal">
      <formula>"Nachweis ausstehend"</formula>
    </cfRule>
  </conditionalFormatting>
  <conditionalFormatting sqref="BF17">
    <cfRule type="cellIs" dxfId="6659" priority="55" stopIfTrue="1" operator="equal">
      <formula>"Nein"</formula>
    </cfRule>
    <cfRule type="cellIs" dxfId="6658" priority="56" stopIfTrue="1" operator="equal">
      <formula>"Ja"</formula>
    </cfRule>
  </conditionalFormatting>
  <conditionalFormatting sqref="BF17">
    <cfRule type="containsText" dxfId="6657" priority="53" operator="containsText" text="nachzureichen">
      <formula>NOT(ISERROR(SEARCH("nachzureichen",BF17)))</formula>
    </cfRule>
    <cfRule type="cellIs" dxfId="6656" priority="54" operator="equal">
      <formula>"nachzureichen"</formula>
    </cfRule>
  </conditionalFormatting>
  <conditionalFormatting sqref="BF17">
    <cfRule type="containsText" dxfId="6655" priority="51" operator="containsText" text="nachzureichen">
      <formula>NOT(ISERROR(SEARCH("nachzureichen",BF17)))</formula>
    </cfRule>
    <cfRule type="cellIs" dxfId="6654" priority="52" operator="equal">
      <formula>"nachzureichen"</formula>
    </cfRule>
  </conditionalFormatting>
  <conditionalFormatting sqref="BF17">
    <cfRule type="cellIs" dxfId="6653" priority="50" operator="equal">
      <formula>"nachzureichen"</formula>
    </cfRule>
  </conditionalFormatting>
  <conditionalFormatting sqref="BF17">
    <cfRule type="cellIs" dxfId="6652" priority="49" operator="equal">
      <formula>"Nachweis ausstehend"</formula>
    </cfRule>
  </conditionalFormatting>
  <conditionalFormatting sqref="BF20 BF23 BF26 BF29 BF32 BF35 BF50 BF65 BF38 BF53 BF68 BF41 BF56 BF71 BF44 BF59 BF74 BF47 BF62 BF77 BF80 BF83 BF86 BF89 BF92 BF95 BF99 BF102">
    <cfRule type="cellIs" dxfId="6651" priority="47" stopIfTrue="1" operator="equal">
      <formula>"Nein"</formula>
    </cfRule>
    <cfRule type="cellIs" dxfId="6650" priority="48" stopIfTrue="1" operator="equal">
      <formula>"Ja"</formula>
    </cfRule>
  </conditionalFormatting>
  <conditionalFormatting sqref="BF20 BF23 BF26 BF29 BF32 BF35 BF50 BF65 BF38 BF53 BF68 BF41 BF56 BF71 BF44 BF59 BF74 BF47 BF62 BF77 BF80 BF83 BF86 BF89 BF92 BF95 BF99 BF102">
    <cfRule type="containsText" dxfId="6649" priority="45" operator="containsText" text="nachzureichen">
      <formula>NOT(ISERROR(SEARCH("nachzureichen",BF20)))</formula>
    </cfRule>
    <cfRule type="cellIs" dxfId="6648" priority="46" operator="equal">
      <formula>"nachzureichen"</formula>
    </cfRule>
  </conditionalFormatting>
  <conditionalFormatting sqref="BF20 BF23 BF26 BF29 BF32 BF35 BF50 BF65 BF38 BF53 BF68 BF41 BF56 BF71 BF44 BF59 BF74 BF47 BF62 BF77 BF80 BF83 BF86 BF89 BF92 BF95 BF99 BF102">
    <cfRule type="containsText" dxfId="6647" priority="43" operator="containsText" text="nachzureichen">
      <formula>NOT(ISERROR(SEARCH("nachzureichen",BF20)))</formula>
    </cfRule>
    <cfRule type="cellIs" dxfId="6646" priority="44" operator="equal">
      <formula>"nachzureichen"</formula>
    </cfRule>
  </conditionalFormatting>
  <conditionalFormatting sqref="BF20 BF23 BF26 BF29 BF32 BF35 BF50 BF65 BF38 BF53 BF68 BF41 BF56 BF71 BF44 BF59 BF74 BF47 BF62 BF77 BF80 BF83 BF86 BF89 BF92 BF95 BF99 BF102">
    <cfRule type="cellIs" dxfId="6645" priority="42" operator="equal">
      <formula>"nachzureichen"</formula>
    </cfRule>
  </conditionalFormatting>
  <conditionalFormatting sqref="BF20 BF23 BF26 BF29 BF32 BF35 BF50 BF65 BF38 BF53 BF68 BF41 BF56 BF71 BF44 BF59 BF74 BF47 BF62 BF77 BF80 BF83 BF86 BF89 BF92 BF95 BF99 BF102">
    <cfRule type="cellIs" dxfId="6644" priority="41" operator="equal">
      <formula>"Nachweis ausstehend"</formula>
    </cfRule>
  </conditionalFormatting>
  <conditionalFormatting sqref="BI20 BI23 BI26 BI29 BI32 BI35 BI50 BI65 BI38 BI53 BI68 BI41 BI56 BI71 BI44 BI59 BI74 BI47 BI62 BI77 BI80 BI83 BI86 BI89 BI92 BI95 BI99 BI102">
    <cfRule type="cellIs" dxfId="6643" priority="1" operator="equal">
      <formula>"Nachweis ausstehend"</formula>
    </cfRule>
  </conditionalFormatting>
  <conditionalFormatting sqref="BI8">
    <cfRule type="cellIs" dxfId="6642" priority="39" stopIfTrue="1" operator="equal">
      <formula>"Nein"</formula>
    </cfRule>
    <cfRule type="cellIs" dxfId="6641" priority="40" stopIfTrue="1" operator="equal">
      <formula>"Ja"</formula>
    </cfRule>
  </conditionalFormatting>
  <conditionalFormatting sqref="BI8">
    <cfRule type="containsText" dxfId="6640" priority="37" operator="containsText" text="nachzureichen">
      <formula>NOT(ISERROR(SEARCH("nachzureichen",BI8)))</formula>
    </cfRule>
    <cfRule type="cellIs" dxfId="6639" priority="38" operator="equal">
      <formula>"nachzureichen"</formula>
    </cfRule>
  </conditionalFormatting>
  <conditionalFormatting sqref="BI8">
    <cfRule type="containsText" dxfId="6638" priority="35" operator="containsText" text="nachzureichen">
      <formula>NOT(ISERROR(SEARCH("nachzureichen",BI8)))</formula>
    </cfRule>
    <cfRule type="cellIs" dxfId="6637" priority="36" operator="equal">
      <formula>"nachzureichen"</formula>
    </cfRule>
  </conditionalFormatting>
  <conditionalFormatting sqref="BI8">
    <cfRule type="cellIs" dxfId="6636" priority="34" operator="equal">
      <formula>"nachzureichen"</formula>
    </cfRule>
  </conditionalFormatting>
  <conditionalFormatting sqref="BI8">
    <cfRule type="cellIs" dxfId="6635" priority="33" operator="equal">
      <formula>"Nachweis ausstehend"</formula>
    </cfRule>
  </conditionalFormatting>
  <conditionalFormatting sqref="BI11">
    <cfRule type="cellIs" dxfId="6634" priority="31" stopIfTrue="1" operator="equal">
      <formula>"Nein"</formula>
    </cfRule>
    <cfRule type="cellIs" dxfId="6633" priority="32" stopIfTrue="1" operator="equal">
      <formula>"Ja"</formula>
    </cfRule>
  </conditionalFormatting>
  <conditionalFormatting sqref="BI11">
    <cfRule type="containsText" dxfId="6632" priority="29" operator="containsText" text="nachzureichen">
      <formula>NOT(ISERROR(SEARCH("nachzureichen",BI11)))</formula>
    </cfRule>
    <cfRule type="cellIs" dxfId="6631" priority="30" operator="equal">
      <formula>"nachzureichen"</formula>
    </cfRule>
  </conditionalFormatting>
  <conditionalFormatting sqref="BI11">
    <cfRule type="containsText" dxfId="6630" priority="27" operator="containsText" text="nachzureichen">
      <formula>NOT(ISERROR(SEARCH("nachzureichen",BI11)))</formula>
    </cfRule>
    <cfRule type="cellIs" dxfId="6629" priority="28" operator="equal">
      <formula>"nachzureichen"</formula>
    </cfRule>
  </conditionalFormatting>
  <conditionalFormatting sqref="BI11">
    <cfRule type="cellIs" dxfId="6628" priority="26" operator="equal">
      <formula>"nachzureichen"</formula>
    </cfRule>
  </conditionalFormatting>
  <conditionalFormatting sqref="BI11">
    <cfRule type="cellIs" dxfId="6627" priority="25" operator="equal">
      <formula>"Nachweis ausstehend"</formula>
    </cfRule>
  </conditionalFormatting>
  <conditionalFormatting sqref="BI14">
    <cfRule type="cellIs" dxfId="6626" priority="23" stopIfTrue="1" operator="equal">
      <formula>"Nein"</formula>
    </cfRule>
    <cfRule type="cellIs" dxfId="6625" priority="24" stopIfTrue="1" operator="equal">
      <formula>"Ja"</formula>
    </cfRule>
  </conditionalFormatting>
  <conditionalFormatting sqref="BI14">
    <cfRule type="containsText" dxfId="6624" priority="21" operator="containsText" text="nachzureichen">
      <formula>NOT(ISERROR(SEARCH("nachzureichen",BI14)))</formula>
    </cfRule>
    <cfRule type="cellIs" dxfId="6623" priority="22" operator="equal">
      <formula>"nachzureichen"</formula>
    </cfRule>
  </conditionalFormatting>
  <conditionalFormatting sqref="BI14">
    <cfRule type="containsText" dxfId="6622" priority="19" operator="containsText" text="nachzureichen">
      <formula>NOT(ISERROR(SEARCH("nachzureichen",BI14)))</formula>
    </cfRule>
    <cfRule type="cellIs" dxfId="6621" priority="20" operator="equal">
      <formula>"nachzureichen"</formula>
    </cfRule>
  </conditionalFormatting>
  <conditionalFormatting sqref="BI14">
    <cfRule type="cellIs" dxfId="6620" priority="18" operator="equal">
      <formula>"nachzureichen"</formula>
    </cfRule>
  </conditionalFormatting>
  <conditionalFormatting sqref="BI14">
    <cfRule type="cellIs" dxfId="6619" priority="17" operator="equal">
      <formula>"Nachweis ausstehend"</formula>
    </cfRule>
  </conditionalFormatting>
  <conditionalFormatting sqref="BI17">
    <cfRule type="cellIs" dxfId="6618" priority="15" stopIfTrue="1" operator="equal">
      <formula>"Nein"</formula>
    </cfRule>
    <cfRule type="cellIs" dxfId="6617" priority="16" stopIfTrue="1" operator="equal">
      <formula>"Ja"</formula>
    </cfRule>
  </conditionalFormatting>
  <conditionalFormatting sqref="BI17">
    <cfRule type="containsText" dxfId="6616" priority="13" operator="containsText" text="nachzureichen">
      <formula>NOT(ISERROR(SEARCH("nachzureichen",BI17)))</formula>
    </cfRule>
    <cfRule type="cellIs" dxfId="6615" priority="14" operator="equal">
      <formula>"nachzureichen"</formula>
    </cfRule>
  </conditionalFormatting>
  <conditionalFormatting sqref="BI17">
    <cfRule type="containsText" dxfId="6614" priority="11" operator="containsText" text="nachzureichen">
      <formula>NOT(ISERROR(SEARCH("nachzureichen",BI17)))</formula>
    </cfRule>
    <cfRule type="cellIs" dxfId="6613" priority="12" operator="equal">
      <formula>"nachzureichen"</formula>
    </cfRule>
  </conditionalFormatting>
  <conditionalFormatting sqref="BI17">
    <cfRule type="cellIs" dxfId="6612" priority="10" operator="equal">
      <formula>"nachzureichen"</formula>
    </cfRule>
  </conditionalFormatting>
  <conditionalFormatting sqref="BI17">
    <cfRule type="cellIs" dxfId="6611" priority="9" operator="equal">
      <formula>"Nachweis ausstehend"</formula>
    </cfRule>
  </conditionalFormatting>
  <conditionalFormatting sqref="BI20 BI23 BI26 BI29 BI32 BI35 BI50 BI65 BI38 BI53 BI68 BI41 BI56 BI71 BI44 BI59 BI74 BI47 BI62 BI77 BI80 BI83 BI86 BI89 BI92 BI95 BI99 BI102">
    <cfRule type="cellIs" dxfId="6610" priority="7" stopIfTrue="1" operator="equal">
      <formula>"Nein"</formula>
    </cfRule>
    <cfRule type="cellIs" dxfId="6609" priority="8" stopIfTrue="1" operator="equal">
      <formula>"Ja"</formula>
    </cfRule>
  </conditionalFormatting>
  <conditionalFormatting sqref="BI20 BI23 BI26 BI29 BI32 BI35 BI50 BI65 BI38 BI53 BI68 BI41 BI56 BI71 BI44 BI59 BI74 BI47 BI62 BI77 BI80 BI83 BI86 BI89 BI92 BI95 BI99 BI102">
    <cfRule type="containsText" dxfId="6608" priority="5" operator="containsText" text="nachzureichen">
      <formula>NOT(ISERROR(SEARCH("nachzureichen",BI20)))</formula>
    </cfRule>
    <cfRule type="cellIs" dxfId="6607" priority="6" operator="equal">
      <formula>"nachzureichen"</formula>
    </cfRule>
  </conditionalFormatting>
  <conditionalFormatting sqref="BI20 BI23 BI26 BI29 BI32 BI35 BI50 BI65 BI38 BI53 BI68 BI41 BI56 BI71 BI44 BI59 BI74 BI47 BI62 BI77 BI80 BI83 BI86 BI89 BI92 BI95 BI99 BI102">
    <cfRule type="containsText" dxfId="6606" priority="3" operator="containsText" text="nachzureichen">
      <formula>NOT(ISERROR(SEARCH("nachzureichen",BI20)))</formula>
    </cfRule>
    <cfRule type="cellIs" dxfId="6605" priority="4" operator="equal">
      <formula>"nachzureichen"</formula>
    </cfRule>
  </conditionalFormatting>
  <conditionalFormatting sqref="BI20 BI23 BI26 BI29 BI32 BI35 BI50 BI65 BI38 BI53 BI68 BI41 BI56 BI71 BI44 BI59 BI74 BI47 BI62 BI77 BI80 BI83 BI86 BI89 BI92 BI95 BI99 BI102">
    <cfRule type="cellIs" dxfId="6604" priority="2" operator="equal">
      <formula>"nachzureichen"</formula>
    </cfRule>
  </conditionalFormatting>
  <dataValidations count="3">
    <dataValidation type="list" allowBlank="1" showInputMessage="1" showErrorMessage="1" sqref="BS7:BT7" xr:uid="{00000000-0002-0000-0200-000000000000}">
      <formula1>"JA,NEIN"</formula1>
    </dataValidation>
    <dataValidation type="list" allowBlank="1" showInputMessage="1" showErrorMessage="1" sqref="M8 J8 J11 J14 J17 G8 G11 D8 AW8 G14 J20 M11 D11 BF8 G17 M14 D14 BF11 G20 M17 D17 BF14 G23 M20 D20 BF17 G26 J23 J26 J29 J32 M23 M26 M29 M32 D23 D26 D29 D32 BF20 BF23 BF26 BF29 G29 G32 G35 J35 J50 J65 G50 G65 G38 M35 M50 M65 D35 D50 D65 BF32 BF35 BF50 G53 G68 G41 J38 J53 J68 J41 J56 J71 J44 J59 J74 J47 J62 J77 M38 M53 M68 M41 M56 M71 M44 M59 M74 M47 M62 M77 D38 D53 D68 D41 D56 D71 D44 D59 D74 D47 D62 D77 BF65 BF38 BF53 BF68 BF41 BF56 BF71 BF44 BF59 BF74 BF47 BF62 G56 G71 G44 G59 G74 G47 G62 G77 J80 G80 M80 D80 BF77 G83 J83 J86 J89 J92 M83 M86 M89 M92 D83 D86 D89 D92 BF80 BF83 BF86 BF89 G86 G89 G92 J95 M95 D95 AZ8 G95 J99 J102 M99 M102 D99 D102 BC8 BF92 G99 G102 P8 P11 P14 P17 P20 P23 P26 P29 P32 P35 P50 P65 P38 P53 P68 P41 P56 P71 P44 P59 P74 P47 P62 P77 P80 P83 P86 P89 P92 P95 P99 P102 S8 S11 S14 S17 S20 S23 S26 S29 S32 S35 S50 S65 S38 S53 S68 S41 S56 S71 S44 S59 S74 S47 S62 S77 S80 S83 S86 S89 S92 S95 S99 S102 V8 V11 V14 V17 V20 V23 V26 V29 V32 V35 V50 V65 V38 V53 V68 V41 V56 V71 V44 V59 V74 V47 V62 V77 V80 V83 V86 V89 V92 V95 V99 V102 Y8 Y11 Y14 Y17 Y20 Y23 Y26 Y29 Y32 Y35 Y50 Y65 Y38 Y53 Y68 Y41 Y56 Y71 Y44 Y59 Y74 Y47 Y62 Y77 Y80 Y83 Y86 Y89 Y92 Y95 Y99 Y102 BF95 AB8 AB11 AB14 AB17 AB20 AB23 AB26 AB29 AB32 AB35 AB50 AB65 AB38 AB53 AB68 AB41 AB56 AB71 AB44 AB59 AB74 AB47 AB62 AB77 AB80 AB83 AB86 AB89 AB92 AB95 AB99 AB102 AE8 AE11 AE14 AE17 AE20 AE23 AE26 AE29 AE32 AE35 AE50 AE65 AE38 AE53 AE68 AE41 AE56 AE71 AE44 AE59 AE74 AE47 AE62 AE77 AE80 AE83 AE86 AE89 AE92 AE95 AE99 AE102 AH8 AH11 AH14 AH17 AH20 AH23 AH26 AH29 AH32 AH35 AH50 AH65 AH38 AH53 AH68 AH41 AH56 AH71 AH44 AH59 AH74 AH47 AH62 AH77 AH80 AH83 AH86 AH89 AH92 AH95 AH99 AH102 AK8 AK11 AK14 AK17 AK20 AK23 AK26 AK29 AK32 AK35 AK50 AK65 AK38 AK53 AK68 AK41 AK56 AK71 AK44 AK59 AK74 AK47 AK62 AK77 AK80 AK83 AK86 AK89 AK92 AK95 AK99 AK102 AN8 AN11 AN14 AN17 AN20 AN23 AN26 AN29 AN32 AN35 AN50 AN65 AN38 AN53 AN68 AN41 AN56 AN71 AN44 AN59 AN74 AN47 AN62 AN77 AN80 AN83 AN86 AN89 AN92 AN95 AN99 AN102 AQ8 AQ11 AQ14 AQ17 AQ20 AQ23 AQ26 AQ29 AQ32 AQ35 AQ50 AQ65 AQ38 AQ53 AQ68 AQ41 AQ56 AQ71 AQ44 AQ59 AQ74 AQ47 AQ62 AQ77 AQ80 AQ83 AQ86 AQ89 AQ92 AQ95 AQ99 AQ102 AT8 AT11 AT14 AT17 AT20 AT23 AT26 AT29 AT32 AT35 AT50 AT65 AT38 AT53 AT68 AT41 AT56 AT71 AT44 AT59 AT74 AT47 AT62 AT77 AT80 AT83 AT86 AT89 AT92 AT95 AT99 AT102 AW11 AW14 AW17 AW20 AW23 AW26 AW29 AW32 AW35 AW50 AW65 AW38 AW53 AW68 AW41 AW56 AW71 AW44 AW59 AW74 AW47 AW62 AW77 AW80 AW83 AW86 AW89 AW92 AW95 AW99 AW102 BF99 AZ11 AZ14 AZ17 AZ20 AZ23 AZ26 AZ29 AZ32 AZ35 AZ50 AZ65 AZ38 AZ53 AZ68 AZ41 AZ56 AZ71 AZ44 AZ59 AZ74 AZ47 AZ62 AZ77 AZ80 AZ83 AZ86 AZ89 AZ92 AZ95 AZ99 AZ102 BF102 BC11 BC14 BC17 BC20 BC23 BC26 BC29 BC32 BC35 BC50 BC65 BC38 BC53 BC68 BC41 BC56 BC71 BC44 BC59 BC74 BC47 BC62 BC77 BC80 BC83 BC86 BC89 BC92 BC95 BC99 BC102 BI8 BI11 BI14 BI17 BI20 BI23 BI26 BI29 BI32 BI35 BI50 BI65 BI38 BI53 BI68 BI41 BI56 BI71 BI44 BI59 BI74 BI47 BI62 BI77 BI80 BI83 BI86 BI89 BI92 BI95 BI99 BI102" xr:uid="{00000000-0002-0000-0200-000001000000}">
      <formula1>"JA,NEIN,Nachweis ausstehend"</formula1>
    </dataValidation>
    <dataValidation type="list" allowBlank="1" showInputMessage="1" showErrorMessage="1" sqref="B8 B14 B11 B17 B20 B23 B26 B29 B32 B35 B38 B41 B44 B47 B50 B53 B56 B59 B62 B65 B68 B71 B74 B77 B80 B83 B86 B89 B92 B95 B99 B102" xr:uid="{00000000-0002-0000-0200-000002000000}">
      <formula1>$B$126:$B$165</formula1>
    </dataValidation>
  </dataValidations>
  <pageMargins left="0.70866141732283472" right="0.70866141732283472" top="0.78740157480314965" bottom="0.78740157480314965" header="0.31496062992125984" footer="0.31496062992125984"/>
  <pageSetup paperSize="9" scale="59" fitToWidth="0" orientation="landscape" verticalDpi="1200" r:id="rId1"/>
  <headerFooter alignWithMargins="0"/>
  <colBreaks count="1" manualBreakCount="1">
    <brk id="17" max="6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JT732"/>
  <sheetViews>
    <sheetView zoomScale="85" zoomScaleNormal="85" zoomScaleSheetLayoutView="85" workbookViewId="0">
      <pane ySplit="5" topLeftCell="A6" activePane="bottomLeft" state="frozen"/>
      <selection pane="bottomLeft" activeCell="D9" sqref="D9:E12"/>
    </sheetView>
  </sheetViews>
  <sheetFormatPr baseColWidth="10" defaultColWidth="11.42578125" defaultRowHeight="12.75" outlineLevelRow="3" outlineLevelCol="1" x14ac:dyDescent="0.2"/>
  <cols>
    <col min="1" max="1" width="8.5703125" style="469" customWidth="1"/>
    <col min="2" max="2" width="59.140625" style="66" customWidth="1"/>
    <col min="3" max="3" width="1.28515625" style="64" customWidth="1"/>
    <col min="4" max="5" width="13.5703125" style="470" customWidth="1"/>
    <col min="6" max="6" width="2.5703125" style="30" customWidth="1"/>
    <col min="7" max="8" width="13.5703125" style="470" customWidth="1"/>
    <col min="9" max="9" width="2.5703125" style="30" customWidth="1"/>
    <col min="10" max="11" width="13.5703125" style="470" customWidth="1"/>
    <col min="12" max="12" width="2.5703125" style="30" customWidth="1"/>
    <col min="13" max="14" width="13.5703125" style="470" customWidth="1"/>
    <col min="15" max="15" width="2.5703125" style="30" customWidth="1"/>
    <col min="16" max="17" width="13.5703125" style="470" customWidth="1"/>
    <col min="18" max="18" width="2.5703125" style="30" customWidth="1"/>
    <col min="19" max="20" width="13.5703125" style="470" hidden="1" customWidth="1" outlineLevel="1"/>
    <col min="21" max="21" width="2.5703125" style="30" hidden="1" customWidth="1" outlineLevel="1"/>
    <col min="22" max="23" width="13.5703125" style="470" hidden="1" customWidth="1" outlineLevel="1"/>
    <col min="24" max="24" width="2.5703125" style="30" hidden="1" customWidth="1" outlineLevel="1"/>
    <col min="25" max="26" width="13.5703125" style="470" hidden="1" customWidth="1" outlineLevel="1"/>
    <col min="27" max="27" width="2.5703125" style="30" hidden="1" customWidth="1" outlineLevel="1"/>
    <col min="28" max="29" width="13.5703125" style="470" hidden="1" customWidth="1" outlineLevel="1"/>
    <col min="30" max="30" width="2.5703125" style="30" hidden="1" customWidth="1" outlineLevel="1"/>
    <col min="31" max="32" width="13.5703125" style="470" hidden="1" customWidth="1" outlineLevel="1"/>
    <col min="33" max="33" width="2.5703125" style="30" customWidth="1" collapsed="1"/>
    <col min="34" max="35" width="13.5703125" style="470" hidden="1" customWidth="1" outlineLevel="1"/>
    <col min="36" max="36" width="2.5703125" style="30" hidden="1" customWidth="1" outlineLevel="1"/>
    <col min="37" max="38" width="13.5703125" style="470" hidden="1" customWidth="1" outlineLevel="1"/>
    <col min="39" max="39" width="2.5703125" style="30" hidden="1" customWidth="1" outlineLevel="1"/>
    <col min="40" max="41" width="13.5703125" style="470" hidden="1" customWidth="1" outlineLevel="1"/>
    <col min="42" max="42" width="2.5703125" style="30" hidden="1" customWidth="1" outlineLevel="1"/>
    <col min="43" max="44" width="13.5703125" style="470" hidden="1" customWidth="1" outlineLevel="1"/>
    <col min="45" max="45" width="2.5703125" style="30" hidden="1" customWidth="1" outlineLevel="1"/>
    <col min="46" max="47" width="13.5703125" style="470" hidden="1" customWidth="1" outlineLevel="1"/>
    <col min="48" max="48" width="2.5703125" style="30" customWidth="1" collapsed="1"/>
    <col min="49" max="50" width="13.5703125" style="470" hidden="1" customWidth="1" outlineLevel="1"/>
    <col min="51" max="51" width="2.5703125" style="30" hidden="1" customWidth="1" outlineLevel="1"/>
    <col min="52" max="53" width="13.5703125" style="470" hidden="1" customWidth="1" outlineLevel="1"/>
    <col min="54" max="54" width="2.5703125" style="30" hidden="1" customWidth="1" outlineLevel="1"/>
    <col min="55" max="56" width="13.5703125" style="470" hidden="1" customWidth="1" outlineLevel="1"/>
    <col min="57" max="57" width="2.5703125" style="30" hidden="1" customWidth="1" outlineLevel="1"/>
    <col min="58" max="59" width="13.5703125" style="470" hidden="1" customWidth="1" outlineLevel="1"/>
    <col min="60" max="60" width="2.5703125" style="30" hidden="1" customWidth="1" outlineLevel="1"/>
    <col min="61" max="62" width="13.5703125" style="470" hidden="1" customWidth="1" outlineLevel="1"/>
    <col min="63" max="63" width="2.5703125" style="30" customWidth="1" collapsed="1"/>
    <col min="64" max="70" width="6.5703125" style="31" customWidth="1"/>
    <col min="71" max="71" width="15.5703125" style="64" customWidth="1"/>
    <col min="72" max="164" width="11.42578125" style="64"/>
    <col min="165" max="16384" width="11.42578125" style="66"/>
  </cols>
  <sheetData>
    <row r="1" spans="1:280" x14ac:dyDescent="0.2">
      <c r="A1" s="447"/>
      <c r="B1" s="64"/>
      <c r="D1" s="229"/>
      <c r="E1" s="229"/>
      <c r="G1" s="229"/>
      <c r="H1" s="229"/>
      <c r="J1" s="229"/>
      <c r="K1" s="229"/>
      <c r="M1" s="229"/>
      <c r="N1" s="229"/>
      <c r="P1" s="229"/>
      <c r="Q1" s="229"/>
      <c r="S1" s="229"/>
      <c r="T1" s="229"/>
      <c r="V1" s="229"/>
      <c r="W1" s="229"/>
      <c r="Y1" s="229"/>
      <c r="Z1" s="229"/>
      <c r="AB1" s="229"/>
      <c r="AC1" s="229"/>
      <c r="AE1" s="229"/>
      <c r="AF1" s="229"/>
      <c r="AH1" s="229"/>
      <c r="AI1" s="229"/>
      <c r="AK1" s="229"/>
      <c r="AL1" s="229"/>
      <c r="AN1" s="229"/>
      <c r="AO1" s="229"/>
      <c r="AQ1" s="229"/>
      <c r="AR1" s="229"/>
      <c r="AT1" s="229"/>
      <c r="AU1" s="229"/>
      <c r="AW1" s="229"/>
      <c r="AX1" s="229"/>
      <c r="AZ1" s="229"/>
      <c r="BA1" s="229"/>
      <c r="BC1" s="229"/>
      <c r="BD1" s="229"/>
      <c r="BF1" s="229"/>
      <c r="BG1" s="229"/>
      <c r="BI1" s="229"/>
      <c r="BJ1" s="229"/>
    </row>
    <row r="2" spans="1:280" s="413" customFormat="1" ht="15" customHeight="1" x14ac:dyDescent="0.2">
      <c r="A2" s="1202" t="s">
        <v>159</v>
      </c>
      <c r="B2" s="1202"/>
      <c r="C2" s="236"/>
      <c r="D2" s="1180" t="str">
        <f>IF(Zusammenstellung!$I$35="Name Bietergemeinschaft","",Zusammenstellung!$I35)</f>
        <v/>
      </c>
      <c r="E2" s="1180"/>
      <c r="F2" s="30"/>
      <c r="G2" s="1168" t="str">
        <f>IF(Zusammenstellung!$L$35="Name Bietergemeinschaft","",Zusammenstellung!$L35)</f>
        <v/>
      </c>
      <c r="H2" s="1169"/>
      <c r="I2" s="30"/>
      <c r="J2" s="1168" t="str">
        <f>IF(Zusammenstellung!$O$35="Name Bietergemeinschaft","",Zusammenstellung!$O35)</f>
        <v/>
      </c>
      <c r="K2" s="1169"/>
      <c r="L2" s="30"/>
      <c r="M2" s="1168" t="str">
        <f>IF(Zusammenstellung!$R$35="Name Bietergemeinschaft","",Zusammenstellung!$R35)</f>
        <v/>
      </c>
      <c r="N2" s="1169"/>
      <c r="O2" s="30"/>
      <c r="P2" s="1168" t="str">
        <f>IF(Zusammenstellung!$U$35="Name Bietergemeinschaft","",Zusammenstellung!$U35)</f>
        <v/>
      </c>
      <c r="Q2" s="1169"/>
      <c r="R2" s="30"/>
      <c r="S2" s="1178" t="str">
        <f>IF(Zusammenstellung!$X$35="Name Bietergemeinschaft","",Zusammenstellung!$X35)</f>
        <v/>
      </c>
      <c r="T2" s="1179"/>
      <c r="U2" s="30"/>
      <c r="V2" s="1182" t="str">
        <f>IF(Zusammenstellung!$AA$35="Name Bietergemeinschaft","",Zusammenstellung!$AA35)</f>
        <v/>
      </c>
      <c r="W2" s="1179"/>
      <c r="X2" s="30"/>
      <c r="Y2" s="1178" t="str">
        <f>IF(Zusammenstellung!$AD$35="Name Bietergemeinschaft","",Zusammenstellung!$AD35)</f>
        <v/>
      </c>
      <c r="Z2" s="1179"/>
      <c r="AA2" s="30"/>
      <c r="AB2" s="1178" t="str">
        <f>IF(Zusammenstellung!$AG$35="Name Bietergemeinschaft","",Zusammenstellung!$AG35)</f>
        <v/>
      </c>
      <c r="AC2" s="1179"/>
      <c r="AD2" s="30"/>
      <c r="AE2" s="1178" t="str">
        <f>IF(Zusammenstellung!$AJ$35="Name Bietergemeinschaft","",Zusammenstellung!$AJ35)</f>
        <v/>
      </c>
      <c r="AF2" s="1179"/>
      <c r="AG2" s="30"/>
      <c r="AH2" s="1178" t="str">
        <f>IF(Zusammenstellung!$AM$35="Name Bietergemeinschaft","",Zusammenstellung!$AM35)</f>
        <v/>
      </c>
      <c r="AI2" s="1179"/>
      <c r="AJ2" s="30"/>
      <c r="AK2" s="1178" t="str">
        <f>IF(Zusammenstellung!$AP$35="Name Bietergemeinschaft","",Zusammenstellung!$AP35)</f>
        <v/>
      </c>
      <c r="AL2" s="1179"/>
      <c r="AM2" s="30"/>
      <c r="AN2" s="1178" t="str">
        <f>IF(Zusammenstellung!$AS$35="Name Bietergemeinschaft","",Zusammenstellung!$AS35)</f>
        <v/>
      </c>
      <c r="AO2" s="1179"/>
      <c r="AP2" s="30"/>
      <c r="AQ2" s="1178" t="str">
        <f>IF(Zusammenstellung!$AV$35="Name Bietergemeinschaft","",Zusammenstellung!$AV35)</f>
        <v/>
      </c>
      <c r="AR2" s="1179"/>
      <c r="AS2" s="30"/>
      <c r="AT2" s="1178" t="str">
        <f>IF(Zusammenstellung!$AY$35="Name Bietergemeinschaft","",Zusammenstellung!$AY35)</f>
        <v/>
      </c>
      <c r="AU2" s="1179"/>
      <c r="AV2" s="30"/>
      <c r="AW2" s="1178" t="str">
        <f>IF(Zusammenstellung!$BB$35="Name Bietergemeinschaft","",Zusammenstellung!$BB35)</f>
        <v/>
      </c>
      <c r="AX2" s="1179"/>
      <c r="AY2" s="30"/>
      <c r="AZ2" s="1178" t="str">
        <f>IF(Zusammenstellung!$BE$35="Name Bietergemeinschaft","",Zusammenstellung!$BE35)</f>
        <v/>
      </c>
      <c r="BA2" s="1179"/>
      <c r="BB2" s="30"/>
      <c r="BC2" s="1178" t="str">
        <f>IF(Zusammenstellung!$BH$35="Name Bietergemeinschaft","",Zusammenstellung!$BH35)</f>
        <v/>
      </c>
      <c r="BD2" s="1179"/>
      <c r="BE2" s="30"/>
      <c r="BF2" s="1178" t="str">
        <f>IF(Zusammenstellung!$BK$35="Name Bietergemeinschaft","",Zusammenstellung!$BK35)</f>
        <v/>
      </c>
      <c r="BG2" s="1179"/>
      <c r="BH2" s="30"/>
      <c r="BI2" s="1178" t="str">
        <f>IF(Zusammenstellung!$BN$35="Name Bietergemeinschaft","",Zusammenstellung!$BN35)</f>
        <v/>
      </c>
      <c r="BJ2" s="1179"/>
      <c r="BK2" s="30"/>
      <c r="BL2" s="31"/>
      <c r="BM2" s="31"/>
      <c r="BN2" s="31"/>
      <c r="BO2" s="31"/>
      <c r="BP2" s="31"/>
      <c r="BQ2" s="31"/>
      <c r="BR2" s="31"/>
      <c r="BS2" s="239"/>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row>
    <row r="3" spans="1:280" s="201" customFormat="1" ht="18" customHeight="1" x14ac:dyDescent="0.2">
      <c r="A3" s="1202"/>
      <c r="B3" s="1202"/>
      <c r="C3" s="198"/>
      <c r="D3" s="1164" t="str">
        <f>IF(Zusammenstellung!$I$36="Firma 1","",Zusammenstellung!$I36)</f>
        <v/>
      </c>
      <c r="E3" s="1165"/>
      <c r="F3" s="30"/>
      <c r="G3" s="1168" t="str">
        <f>IF(Zusammenstellung!$L$36="Firma 2","",Zusammenstellung!$L36)</f>
        <v/>
      </c>
      <c r="H3" s="1169"/>
      <c r="I3" s="30"/>
      <c r="J3" s="1168" t="str">
        <f>IF(Zusammenstellung!$O$36="Firma 3","",Zusammenstellung!$O36)</f>
        <v/>
      </c>
      <c r="K3" s="1169"/>
      <c r="L3" s="30"/>
      <c r="M3" s="1168" t="str">
        <f>IF(Zusammenstellung!$R$36="Firma 4","",Zusammenstellung!$R36)</f>
        <v/>
      </c>
      <c r="N3" s="1169"/>
      <c r="O3" s="30"/>
      <c r="P3" s="1168" t="str">
        <f>IF(Zusammenstellung!$U$36="Firma 5","",Zusammenstellung!$U36)</f>
        <v/>
      </c>
      <c r="Q3" s="1169"/>
      <c r="R3" s="30"/>
      <c r="S3" s="1166" t="str">
        <f>IF(Zusammenstellung!$X$36="Firma 6","",Zusammenstellung!$X36)</f>
        <v/>
      </c>
      <c r="T3" s="1167"/>
      <c r="U3" s="30"/>
      <c r="V3" s="1168" t="str">
        <f>IF(Zusammenstellung!$AA$36="Firma 7","",Zusammenstellung!$AA36)</f>
        <v/>
      </c>
      <c r="W3" s="1169"/>
      <c r="X3" s="30"/>
      <c r="Y3" s="1168" t="str">
        <f>IF(Zusammenstellung!$AD$36="Firma 8","",Zusammenstellung!$AD36)</f>
        <v/>
      </c>
      <c r="Z3" s="1169"/>
      <c r="AA3" s="30"/>
      <c r="AB3" s="1168" t="str">
        <f>IF(Zusammenstellung!$AG$36="Firma 9","",Zusammenstellung!$AG36)</f>
        <v/>
      </c>
      <c r="AC3" s="1169"/>
      <c r="AD3" s="30"/>
      <c r="AE3" s="1168" t="str">
        <f>IF(Zusammenstellung!$AJ$36="Firma 10","",Zusammenstellung!$AJ36)</f>
        <v/>
      </c>
      <c r="AF3" s="1169"/>
      <c r="AG3" s="30"/>
      <c r="AH3" s="1168" t="str">
        <f>IF(Zusammenstellung!$AM$36="Firma 11","",Zusammenstellung!$AM36)</f>
        <v/>
      </c>
      <c r="AI3" s="1169"/>
      <c r="AJ3" s="30"/>
      <c r="AK3" s="1168" t="str">
        <f>IF(Zusammenstellung!$AP$36="Firma 12","",Zusammenstellung!$AP36)</f>
        <v/>
      </c>
      <c r="AL3" s="1169"/>
      <c r="AM3" s="30"/>
      <c r="AN3" s="1168" t="str">
        <f>IF(Zusammenstellung!$AS$36="Firma 13","",Zusammenstellung!$AS36)</f>
        <v/>
      </c>
      <c r="AO3" s="1169"/>
      <c r="AP3" s="30"/>
      <c r="AQ3" s="1168" t="str">
        <f>IF(Zusammenstellung!$AV$36="Firma 14","",Zusammenstellung!$AV36)</f>
        <v/>
      </c>
      <c r="AR3" s="1169"/>
      <c r="AS3" s="30"/>
      <c r="AT3" s="1168" t="str">
        <f>IF(Zusammenstellung!$AY$36="Firma 15","",Zusammenstellung!$AY36)</f>
        <v/>
      </c>
      <c r="AU3" s="1169"/>
      <c r="AV3" s="30"/>
      <c r="AW3" s="1168" t="str">
        <f>IF(Zusammenstellung!$BB$36="Firma 16","",Zusammenstellung!$BB36)</f>
        <v/>
      </c>
      <c r="AX3" s="1169"/>
      <c r="AY3" s="30"/>
      <c r="AZ3" s="1168" t="str">
        <f>IF(Zusammenstellung!$BE$36="Firma 17","",Zusammenstellung!$BE36)</f>
        <v/>
      </c>
      <c r="BA3" s="1169"/>
      <c r="BB3" s="30"/>
      <c r="BC3" s="1168" t="str">
        <f>IF(Zusammenstellung!$BH$36="Firma 18","",Zusammenstellung!$BH36)</f>
        <v/>
      </c>
      <c r="BD3" s="1169"/>
      <c r="BE3" s="30"/>
      <c r="BF3" s="1168" t="str">
        <f>IF(Zusammenstellung!$BK$36="Firma 19","",Zusammenstellung!$BK36)</f>
        <v/>
      </c>
      <c r="BG3" s="1169"/>
      <c r="BH3" s="30"/>
      <c r="BI3" s="1168" t="str">
        <f>IF(Zusammenstellung!$BN$36="Firma 20","",Zusammenstellung!$BN36)</f>
        <v/>
      </c>
      <c r="BJ3" s="1169"/>
      <c r="BK3" s="30"/>
      <c r="BL3" s="1026" t="s">
        <v>259</v>
      </c>
      <c r="BM3" s="1026"/>
      <c r="BN3" s="1026"/>
      <c r="BO3" s="1026"/>
      <c r="BP3" s="1026"/>
      <c r="BQ3" s="1026"/>
      <c r="BR3" s="1026"/>
      <c r="BS3" s="1201"/>
      <c r="BT3" s="1201"/>
      <c r="BU3" s="1201"/>
      <c r="BV3" s="1201"/>
      <c r="BW3" s="1201"/>
      <c r="BX3" s="1201"/>
      <c r="BY3" s="1201"/>
      <c r="BZ3" s="1201"/>
      <c r="CA3" s="1201"/>
      <c r="CB3" s="1201"/>
      <c r="CC3" s="1201"/>
      <c r="CD3" s="1201"/>
      <c r="CE3" s="1201"/>
      <c r="CF3" s="1201"/>
      <c r="CG3" s="1201"/>
      <c r="CH3" s="1201"/>
      <c r="CI3" s="1201"/>
      <c r="CJ3" s="1201"/>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row>
    <row r="4" spans="1:280" s="203" customFormat="1" ht="18" customHeight="1" x14ac:dyDescent="0.2">
      <c r="A4" s="1202"/>
      <c r="B4" s="1202"/>
      <c r="C4" s="202"/>
      <c r="D4" s="1166" t="str">
        <f>IF(Zusammenstellung!$I$36="Firma 1","",Zusammenstellung!$I37)</f>
        <v/>
      </c>
      <c r="E4" s="1167"/>
      <c r="F4" s="30"/>
      <c r="G4" s="1166" t="str">
        <f>IF(Zusammenstellung!$L$36="Firma 2","",Zusammenstellung!$L37)</f>
        <v/>
      </c>
      <c r="H4" s="1167"/>
      <c r="I4" s="30"/>
      <c r="J4" s="1166" t="str">
        <f>IF(Zusammenstellung!$O$36="Firma 3","",Zusammenstellung!$O37)</f>
        <v/>
      </c>
      <c r="K4" s="1167"/>
      <c r="L4" s="30"/>
      <c r="M4" s="1166" t="str">
        <f>IF(Zusammenstellung!$R$36="Firma 4","",Zusammenstellung!$R37)</f>
        <v/>
      </c>
      <c r="N4" s="1167"/>
      <c r="O4" s="30"/>
      <c r="P4" s="1166" t="str">
        <f>IF(Zusammenstellung!$U$36="Firma 5","",Zusammenstellung!$U37)</f>
        <v/>
      </c>
      <c r="Q4" s="1167"/>
      <c r="R4" s="30"/>
      <c r="S4" s="1166" t="str">
        <f>IF(Zusammenstellung!$X$36="Firma 6","",Zusammenstellung!$X37)</f>
        <v/>
      </c>
      <c r="T4" s="1167"/>
      <c r="U4" s="30"/>
      <c r="V4" s="1166" t="str">
        <f>IF(Zusammenstellung!$AA$36="Firma 7","",Zusammenstellung!$AA37)</f>
        <v/>
      </c>
      <c r="W4" s="1167"/>
      <c r="X4" s="30"/>
      <c r="Y4" s="1166" t="str">
        <f>IF(Zusammenstellung!$AD$36="Firma 8","",Zusammenstellung!$AD37)</f>
        <v/>
      </c>
      <c r="Z4" s="1167"/>
      <c r="AA4" s="30"/>
      <c r="AB4" s="1166" t="str">
        <f>IF(Zusammenstellung!$AG$36="Firma 9","",Zusammenstellung!$AG37)</f>
        <v/>
      </c>
      <c r="AC4" s="1167"/>
      <c r="AD4" s="30"/>
      <c r="AE4" s="1166" t="str">
        <f>IF(Zusammenstellung!$AJ$36="Firma 10","",Zusammenstellung!$AJ37)</f>
        <v/>
      </c>
      <c r="AF4" s="1167"/>
      <c r="AG4" s="30"/>
      <c r="AH4" s="1166" t="str">
        <f>IF(Zusammenstellung!$AM$36="Firma 11","",Zusammenstellung!$AM37)</f>
        <v/>
      </c>
      <c r="AI4" s="1167"/>
      <c r="AJ4" s="30"/>
      <c r="AK4" s="1166" t="str">
        <f>IF(Zusammenstellung!$AP$36="Firma 12","",Zusammenstellung!$AP37)</f>
        <v/>
      </c>
      <c r="AL4" s="1167"/>
      <c r="AM4" s="30"/>
      <c r="AN4" s="1166" t="str">
        <f>IF(Zusammenstellung!$AS$36="Firma 13","",Zusammenstellung!$AS37)</f>
        <v/>
      </c>
      <c r="AO4" s="1167"/>
      <c r="AP4" s="30"/>
      <c r="AQ4" s="1166" t="str">
        <f>IF(Zusammenstellung!$AV$36="Firma 14","",Zusammenstellung!$AV37)</f>
        <v/>
      </c>
      <c r="AR4" s="1167"/>
      <c r="AS4" s="30"/>
      <c r="AT4" s="1166" t="str">
        <f>IF(Zusammenstellung!$AY$36="Firma 15","",Zusammenstellung!$AY37)</f>
        <v/>
      </c>
      <c r="AU4" s="1167"/>
      <c r="AV4" s="30"/>
      <c r="AW4" s="1166" t="str">
        <f>IF(Zusammenstellung!$BB$36="Firma 16","",Zusammenstellung!$BB37)</f>
        <v/>
      </c>
      <c r="AX4" s="1167"/>
      <c r="AY4" s="30"/>
      <c r="AZ4" s="1166" t="str">
        <f>IF(Zusammenstellung!$BE$36="Firma 17","",Zusammenstellung!$BE37)</f>
        <v/>
      </c>
      <c r="BA4" s="1167"/>
      <c r="BB4" s="30"/>
      <c r="BC4" s="1166" t="str">
        <f>IF(Zusammenstellung!$BH$36="Firma 18","",Zusammenstellung!$BH37)</f>
        <v/>
      </c>
      <c r="BD4" s="1167"/>
      <c r="BE4" s="30"/>
      <c r="BF4" s="1166" t="str">
        <f>IF(Zusammenstellung!$BK$36="Firma 19","",Zusammenstellung!$BK37)</f>
        <v/>
      </c>
      <c r="BG4" s="1167"/>
      <c r="BH4" s="30"/>
      <c r="BI4" s="1166" t="str">
        <f>IF(Zusammenstellung!$BN$36="Firma 20","",Zusammenstellung!$BN37)</f>
        <v/>
      </c>
      <c r="BJ4" s="1167"/>
      <c r="BK4" s="30"/>
      <c r="BL4" s="1026"/>
      <c r="BM4" s="1026"/>
      <c r="BN4" s="1026"/>
      <c r="BO4" s="1026"/>
      <c r="BP4" s="1026"/>
      <c r="BQ4" s="1026"/>
      <c r="BR4" s="1026"/>
      <c r="BS4" s="371"/>
      <c r="BT4" s="371"/>
      <c r="BU4" s="371"/>
      <c r="BV4" s="371"/>
      <c r="BW4" s="371"/>
      <c r="BX4" s="371"/>
      <c r="BY4" s="371"/>
      <c r="BZ4" s="371"/>
      <c r="CA4" s="371"/>
      <c r="CB4" s="371"/>
      <c r="CC4" s="371"/>
      <c r="CD4" s="371"/>
      <c r="CE4" s="371"/>
      <c r="CF4" s="371"/>
      <c r="CG4" s="371"/>
      <c r="CH4" s="371"/>
      <c r="CI4" s="371"/>
      <c r="CJ4" s="371"/>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row>
    <row r="5" spans="1:280" s="206" customFormat="1" ht="18" customHeight="1" x14ac:dyDescent="0.2">
      <c r="A5" s="1202"/>
      <c r="B5" s="1202"/>
      <c r="C5" s="204"/>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7"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7"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30"/>
      <c r="BL5" s="1026"/>
      <c r="BM5" s="1026"/>
      <c r="BN5" s="1026"/>
      <c r="BO5" s="1026"/>
      <c r="BP5" s="1026"/>
      <c r="BQ5" s="1026"/>
      <c r="BR5" s="1026"/>
      <c r="BS5" s="1201"/>
      <c r="BT5" s="1201"/>
      <c r="BU5" s="1201"/>
      <c r="BV5" s="1201"/>
      <c r="BW5" s="1201"/>
      <c r="BX5" s="1201"/>
      <c r="BY5" s="1201"/>
      <c r="BZ5" s="1201"/>
      <c r="CA5" s="1201"/>
      <c r="CB5" s="1201"/>
      <c r="CC5" s="1201"/>
      <c r="CD5" s="1201"/>
      <c r="CE5" s="1201"/>
      <c r="CF5" s="1201"/>
      <c r="CG5" s="1201"/>
      <c r="CH5" s="1201"/>
      <c r="CI5" s="1201"/>
      <c r="CJ5" s="1201"/>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row>
    <row r="6" spans="1:280" s="452" customFormat="1" ht="18" customHeight="1" x14ac:dyDescent="0.2">
      <c r="A6" s="450"/>
      <c r="B6" s="150"/>
      <c r="C6" s="67"/>
      <c r="D6" s="423"/>
      <c r="E6" s="174"/>
      <c r="F6" s="30"/>
      <c r="G6" s="174"/>
      <c r="H6" s="174"/>
      <c r="I6" s="30"/>
      <c r="J6" s="174"/>
      <c r="K6" s="174"/>
      <c r="L6" s="30"/>
      <c r="M6" s="174"/>
      <c r="N6" s="174"/>
      <c r="O6" s="30"/>
      <c r="P6" s="174"/>
      <c r="Q6" s="174"/>
      <c r="R6" s="30"/>
      <c r="S6" s="451"/>
      <c r="T6" s="174"/>
      <c r="U6" s="30"/>
      <c r="V6" s="174"/>
      <c r="W6" s="174"/>
      <c r="X6" s="30"/>
      <c r="Y6" s="174"/>
      <c r="Z6" s="174"/>
      <c r="AA6" s="30"/>
      <c r="AB6" s="174"/>
      <c r="AC6" s="174"/>
      <c r="AD6" s="30"/>
      <c r="AE6" s="174"/>
      <c r="AF6" s="174"/>
      <c r="AG6" s="30"/>
      <c r="AH6" s="451"/>
      <c r="AI6" s="174"/>
      <c r="AJ6" s="30"/>
      <c r="AK6" s="174"/>
      <c r="AL6" s="174"/>
      <c r="AM6" s="30"/>
      <c r="AN6" s="174"/>
      <c r="AO6" s="174"/>
      <c r="AP6" s="30"/>
      <c r="AQ6" s="174"/>
      <c r="AR6" s="174"/>
      <c r="AS6" s="30"/>
      <c r="AT6" s="174"/>
      <c r="AU6" s="174"/>
      <c r="AV6" s="30"/>
      <c r="AW6" s="451"/>
      <c r="AX6" s="174"/>
      <c r="AY6" s="30"/>
      <c r="AZ6" s="174"/>
      <c r="BA6" s="174"/>
      <c r="BB6" s="30"/>
      <c r="BC6" s="174"/>
      <c r="BD6" s="174"/>
      <c r="BE6" s="30"/>
      <c r="BF6" s="174"/>
      <c r="BG6" s="174"/>
      <c r="BH6" s="30"/>
      <c r="BI6" s="174"/>
      <c r="BJ6" s="174"/>
      <c r="BK6" s="30"/>
      <c r="BL6" s="1026"/>
      <c r="BM6" s="1026"/>
      <c r="BN6" s="1026"/>
      <c r="BO6" s="1026"/>
      <c r="BP6" s="1026"/>
      <c r="BQ6" s="1026"/>
      <c r="BR6" s="1026"/>
      <c r="BS6" s="69"/>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row>
    <row r="7" spans="1:280" s="98" customFormat="1" ht="24.75" customHeight="1" x14ac:dyDescent="0.2">
      <c r="A7" s="1203" t="s">
        <v>96</v>
      </c>
      <c r="B7" s="1204"/>
      <c r="C7" s="97"/>
      <c r="D7" s="1170" t="str">
        <f>IF(COUNTIF(D$8:D$117,"nein"),"Nein",IF(COUNTIF(D$8:D$117,"Nachweis ausstehend"),"ausstehend",IF(COUNTIF(D$8:D$117,"ja"),"Ja","")))</f>
        <v/>
      </c>
      <c r="E7" s="1171"/>
      <c r="F7" s="812"/>
      <c r="G7" s="1170" t="str">
        <f>IF(COUNTIF(G$8:G$117,"nein"),"Nein",IF(COUNTIF(G$8:G$117,"Nachweis ausstehend"),"ausstehend",IF(COUNTIF(G$8:G$117,"ja"),"Ja","")))</f>
        <v/>
      </c>
      <c r="H7" s="1171"/>
      <c r="I7" s="812"/>
      <c r="J7" s="1170" t="str">
        <f>IF(COUNTIF(J$8:J$117,"nein"),"Nein",IF(COUNTIF(J$8:J$117,"Nachweis ausstehend"),"ausstehend",IF(COUNTIF(J$8:J$117,"ja"),"Ja","")))</f>
        <v/>
      </c>
      <c r="K7" s="1171"/>
      <c r="L7" s="812"/>
      <c r="M7" s="1170" t="str">
        <f>IF(COUNTIF(M$8:M$117,"nein"),"Nein",IF(COUNTIF(M$8:M$117,"Nachweis ausstehend"),"ausstehend",IF(COUNTIF(M$8:M$117,"ja"),"Ja","")))</f>
        <v/>
      </c>
      <c r="N7" s="1171"/>
      <c r="O7" s="812"/>
      <c r="P7" s="1170" t="str">
        <f>IF(COUNTIF(P$8:P$117,"nein"),"Nein",IF(COUNTIF(P$8:P$117,"Nachweis ausstehend"),"ausstehend",IF(COUNTIF(P$8:P$117,"ja"),"Ja","")))</f>
        <v/>
      </c>
      <c r="Q7" s="1171"/>
      <c r="R7" s="812"/>
      <c r="S7" s="1170" t="str">
        <f>IF(COUNTIF(S$8:S$117,"nein"),"Nein",IF(COUNTIF(S$8:S$117,"Nachweis ausstehend"),"ausstehend",IF(COUNTIF(S$8:S$117,"ja"),"Ja","")))</f>
        <v/>
      </c>
      <c r="T7" s="1171"/>
      <c r="U7" s="812"/>
      <c r="V7" s="1170" t="str">
        <f>IF(COUNTIF(V$8:V$117,"nein"),"Nein",IF(COUNTIF(V$8:V$117,"Nachweis ausstehend"),"ausstehend",IF(COUNTIF(V$8:V$117,"ja"),"Ja","")))</f>
        <v/>
      </c>
      <c r="W7" s="1171"/>
      <c r="X7" s="812"/>
      <c r="Y7" s="1170" t="str">
        <f>IF(COUNTIF(Y$8:Y$117,"nein"),"Nein",IF(COUNTIF(Y$8:Y$117,"Nachweis ausstehend"),"ausstehend",IF(COUNTIF(Y$8:Y$117,"ja"),"Ja","")))</f>
        <v/>
      </c>
      <c r="Z7" s="1171"/>
      <c r="AA7" s="812"/>
      <c r="AB7" s="1170" t="str">
        <f>IF(COUNTIF(AB$8:AB$117,"nein"),"Nein",IF(COUNTIF(AB$8:AB$117,"Nachweis ausstehend"),"ausstehend",IF(COUNTIF(AB$8:AB$117,"ja"),"Ja","")))</f>
        <v/>
      </c>
      <c r="AC7" s="1171"/>
      <c r="AD7" s="812"/>
      <c r="AE7" s="1170" t="str">
        <f>IF(COUNTIF(AE$8:AE$117,"nein"),"Nein",IF(COUNTIF(AE$8:AE$117,"Nachweis ausstehend"),"ausstehend",IF(COUNTIF(AE$8:AE$117,"ja"),"Ja","")))</f>
        <v/>
      </c>
      <c r="AF7" s="1171"/>
      <c r="AG7" s="812"/>
      <c r="AH7" s="1170" t="str">
        <f>IF(COUNTIF(AH$8:AH$117,"nein"),"Nein",IF(COUNTIF(AH$8:AH$117,"Nachweis ausstehend"),"ausstehend",IF(COUNTIF(AH$8:AH$117,"ja"),"Ja","")))</f>
        <v/>
      </c>
      <c r="AI7" s="1171"/>
      <c r="AJ7" s="812"/>
      <c r="AK7" s="1170" t="str">
        <f>IF(COUNTIF(AK$8:AK$117,"nein"),"Nein",IF(COUNTIF(AK$8:AK$117,"Nachweis ausstehend"),"ausstehend",IF(COUNTIF(AK$8:AK$117,"ja"),"Ja","")))</f>
        <v/>
      </c>
      <c r="AL7" s="1171"/>
      <c r="AM7" s="812"/>
      <c r="AN7" s="1170" t="str">
        <f>IF(COUNTIF(AN$8:AN$117,"nein"),"Nein",IF(COUNTIF(AN$8:AN$117,"Nachweis ausstehend"),"ausstehend",IF(COUNTIF(AN$8:AN$117,"ja"),"Ja","")))</f>
        <v/>
      </c>
      <c r="AO7" s="1171"/>
      <c r="AP7" s="812"/>
      <c r="AQ7" s="1170" t="str">
        <f>IF(COUNTIF(AQ$8:AQ$117,"nein"),"Nein",IF(COUNTIF(AQ$8:AQ$117,"Nachweis ausstehend"),"ausstehend",IF(COUNTIF(AQ$8:AQ$117,"ja"),"Ja","")))</f>
        <v/>
      </c>
      <c r="AR7" s="1171"/>
      <c r="AS7" s="812"/>
      <c r="AT7" s="1170" t="str">
        <f>IF(COUNTIF(AT$8:AT$117,"nein"),"Nein",IF(COUNTIF(AT$8:AT$117,"Nachweis ausstehend"),"ausstehend",IF(COUNTIF(AT$8:AT$117,"ja"),"Ja","")))</f>
        <v/>
      </c>
      <c r="AU7" s="1171"/>
      <c r="AV7" s="812"/>
      <c r="AW7" s="1170" t="str">
        <f>IF(COUNTIF(AW$8:AW$117,"nein"),"Nein",IF(COUNTIF(AW$8:AW$117,"Nachweis ausstehend"),"ausstehend",IF(COUNTIF(AW$8:AW$117,"ja"),"Ja","")))</f>
        <v/>
      </c>
      <c r="AX7" s="1171"/>
      <c r="AY7" s="812"/>
      <c r="AZ7" s="1170" t="str">
        <f>IF(COUNTIF(AZ$8:AZ$117,"nein"),"Nein",IF(COUNTIF(AZ$8:AZ$117,"Nachweis ausstehend"),"ausstehend",IF(COUNTIF(AZ$8:AZ$117,"ja"),"Ja","")))</f>
        <v/>
      </c>
      <c r="BA7" s="1171"/>
      <c r="BB7" s="812"/>
      <c r="BC7" s="1170" t="str">
        <f>IF(COUNTIF(BC$8:BC$117,"nein"),"Nein",IF(COUNTIF(BC$8:BC$117,"Nachweis ausstehend"),"ausstehend",IF(COUNTIF(BC$8:BC$117,"ja"),"Ja","")))</f>
        <v/>
      </c>
      <c r="BD7" s="1171"/>
      <c r="BE7" s="812"/>
      <c r="BF7" s="1170" t="str">
        <f>IF(COUNTIF(BF$8:BF$117,"nein"),"Nein",IF(COUNTIF(BF$8:BF$117,"Nachweis ausstehend"),"ausstehend",IF(COUNTIF(BF$8:BF$117,"ja"),"Ja","")))</f>
        <v/>
      </c>
      <c r="BG7" s="1171"/>
      <c r="BH7" s="812"/>
      <c r="BI7" s="1170" t="str">
        <f>IF(COUNTIF(BI$8:BI$117,"nein"),"Nein",IF(COUNTIF(BI$8:BI$117,"Nachweis ausstehend"),"ausstehend",IF(COUNTIF(BI$8:BI$117,"ja"),"Ja","")))</f>
        <v/>
      </c>
      <c r="BJ7" s="1171"/>
      <c r="BK7" s="30"/>
      <c r="BL7" s="1026"/>
      <c r="BM7" s="1026"/>
      <c r="BN7" s="1026"/>
      <c r="BO7" s="1026"/>
      <c r="BP7" s="1026"/>
      <c r="BQ7" s="1026"/>
      <c r="BR7" s="1026"/>
      <c r="BS7" s="61"/>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row>
    <row r="8" spans="1:280" ht="27.75" customHeight="1" x14ac:dyDescent="0.2">
      <c r="A8" s="693" t="str">
        <f>IF(B8="","","EK1")</f>
        <v>EK1</v>
      </c>
      <c r="B8" s="719" t="s">
        <v>41</v>
      </c>
      <c r="C8" s="71"/>
      <c r="D8" s="1191"/>
      <c r="E8" s="1192"/>
      <c r="F8" s="644"/>
      <c r="G8" s="1191"/>
      <c r="H8" s="1192"/>
      <c r="I8" s="644"/>
      <c r="J8" s="1191"/>
      <c r="K8" s="1192"/>
      <c r="L8" s="644"/>
      <c r="M8" s="1191"/>
      <c r="N8" s="1192"/>
      <c r="O8" s="644"/>
      <c r="P8" s="1191"/>
      <c r="Q8" s="1192"/>
      <c r="R8" s="644"/>
      <c r="S8" s="1191"/>
      <c r="T8" s="1192"/>
      <c r="U8" s="644"/>
      <c r="V8" s="1191"/>
      <c r="W8" s="1192"/>
      <c r="X8" s="644"/>
      <c r="Y8" s="1191"/>
      <c r="Z8" s="1192"/>
      <c r="AA8" s="644"/>
      <c r="AB8" s="1191"/>
      <c r="AC8" s="1192"/>
      <c r="AD8" s="644"/>
      <c r="AE8" s="1191"/>
      <c r="AF8" s="1192"/>
      <c r="AG8" s="644"/>
      <c r="AH8" s="1191"/>
      <c r="AI8" s="1192"/>
      <c r="AJ8" s="644"/>
      <c r="AK8" s="1191"/>
      <c r="AL8" s="1192"/>
      <c r="AM8" s="644"/>
      <c r="AN8" s="1191"/>
      <c r="AO8" s="1192"/>
      <c r="AP8" s="644"/>
      <c r="AQ8" s="1191"/>
      <c r="AR8" s="1192"/>
      <c r="AS8" s="644"/>
      <c r="AT8" s="1191"/>
      <c r="AU8" s="1192"/>
      <c r="AV8" s="644"/>
      <c r="AW8" s="1191"/>
      <c r="AX8" s="1192"/>
      <c r="AY8" s="644"/>
      <c r="AZ8" s="1191"/>
      <c r="BA8" s="1192"/>
      <c r="BB8" s="644"/>
      <c r="BC8" s="1191"/>
      <c r="BD8" s="1192"/>
      <c r="BE8" s="644"/>
      <c r="BF8" s="1191"/>
      <c r="BG8" s="1192"/>
      <c r="BH8" s="644"/>
      <c r="BI8" s="1191"/>
      <c r="BJ8" s="1192"/>
      <c r="BL8" s="1026"/>
      <c r="BM8" s="1026"/>
      <c r="BN8" s="1026"/>
      <c r="BO8" s="1026"/>
      <c r="BP8" s="1026"/>
      <c r="BQ8" s="1026"/>
      <c r="BR8" s="1026"/>
      <c r="BS8" s="61"/>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row>
    <row r="9" spans="1:280" s="454" customFormat="1" ht="64.5" customHeight="1" x14ac:dyDescent="0.2">
      <c r="A9" s="801"/>
      <c r="B9" s="808" t="str">
        <f>IF($B8=$B$183,$D$183,IF($B8=$B$184,$D$184,IF($B8=$B$185,$D$185,IF($B8=$B$186,$D$186))))</f>
        <v xml:space="preserve">Nachweis eines Referenzauftrages des Anbieters, welcher die folgenden Kriterien erfüllt:
</v>
      </c>
      <c r="C9" s="804"/>
      <c r="D9" s="1206" t="str">
        <f>IF(OR(D8="",D8="Ja",D8="Nachweis ausstehend"),"Bemerkungen",IF(D8="Nein","Begründung ergänzen, die zum Ausschluss führt"))</f>
        <v>Bemerkungen</v>
      </c>
      <c r="E9" s="1207"/>
      <c r="F9" s="644"/>
      <c r="G9" s="1206" t="str">
        <f>IF(OR(G8="",G8="Ja",G8="Nachweis ausstehend"),"Bemerkungen",IF(G8="Nein","Begründung ergänzen, die zum Ausschluss führt"))</f>
        <v>Bemerkungen</v>
      </c>
      <c r="H9" s="1207"/>
      <c r="I9" s="644"/>
      <c r="J9" s="1206" t="str">
        <f>IF(OR(J8="",J8="Ja",J8="Nachweis ausstehend"),"Bemerkungen",IF(J8="Nein","Begründung ergänzen, die zum Ausschluss führt"))</f>
        <v>Bemerkungen</v>
      </c>
      <c r="K9" s="1207"/>
      <c r="L9" s="644"/>
      <c r="M9" s="1206" t="str">
        <f>IF(OR(M8="",M8="Ja",M8="Nachweis ausstehend"),"Bemerkungen",IF(M8="Nein","Begründung ergänzen, die zum Ausschluss führt"))</f>
        <v>Bemerkungen</v>
      </c>
      <c r="N9" s="1207"/>
      <c r="O9" s="644"/>
      <c r="P9" s="1206" t="str">
        <f>IF(OR(P8="",P8="Ja",P8="Nachweis ausstehend"),"Bemerkungen",IF(P8="Nein","Begründung ergänzen, die zum Ausschluss führt"))</f>
        <v>Bemerkungen</v>
      </c>
      <c r="Q9" s="1207"/>
      <c r="R9" s="644"/>
      <c r="S9" s="1206" t="str">
        <f>IF(OR(S8="",S8="Ja",S8="Nachweis ausstehend"),"Bemerkungen",IF(S8="Nein","Begründung ergänzen, die zum Ausschluss führt"))</f>
        <v>Bemerkungen</v>
      </c>
      <c r="T9" s="1207"/>
      <c r="U9" s="644"/>
      <c r="V9" s="1206" t="str">
        <f>IF(OR(V8="",V8="Ja",V8="Nachweis ausstehend"),"Bemerkungen",IF(V8="Nein","Begründung ergänzen, die zum Ausschluss führt"))</f>
        <v>Bemerkungen</v>
      </c>
      <c r="W9" s="1207"/>
      <c r="X9" s="644"/>
      <c r="Y9" s="1206" t="str">
        <f>IF(OR(Y8="",Y8="Ja",Y8="Nachweis ausstehend"),"Bemerkungen",IF(Y8="Nein","Begründung ergänzen, die zum Ausschluss führt"))</f>
        <v>Bemerkungen</v>
      </c>
      <c r="Z9" s="1207"/>
      <c r="AA9" s="644"/>
      <c r="AB9" s="1206" t="str">
        <f>IF(OR(AB8="",AB8="Ja",AB8="Nachweis ausstehend"),"Bemerkungen",IF(AB8="Nein","Begründung ergänzen, die zum Ausschluss führt"))</f>
        <v>Bemerkungen</v>
      </c>
      <c r="AC9" s="1207"/>
      <c r="AD9" s="644"/>
      <c r="AE9" s="1206" t="str">
        <f>IF(OR(AE8="",AE8="Ja",AE8="Nachweis ausstehend"),"Bemerkungen",IF(AE8="Nein","Begründung ergänzen, die zum Ausschluss führt"))</f>
        <v>Bemerkungen</v>
      </c>
      <c r="AF9" s="1207"/>
      <c r="AG9" s="644"/>
      <c r="AH9" s="1206" t="str">
        <f>IF(OR(AH8="",AH8="Ja",AH8="Nachweis ausstehend"),"Bemerkungen",IF(AH8="Nein","Begründung ergänzen, die zum Ausschluss führt"))</f>
        <v>Bemerkungen</v>
      </c>
      <c r="AI9" s="1207"/>
      <c r="AJ9" s="644"/>
      <c r="AK9" s="1206" t="str">
        <f>IF(OR(AK8="",AK8="Ja",AK8="Nachweis ausstehend"),"Bemerkungen",IF(AK8="Nein","Begründung ergänzen, die zum Ausschluss führt"))</f>
        <v>Bemerkungen</v>
      </c>
      <c r="AL9" s="1207"/>
      <c r="AM9" s="644"/>
      <c r="AN9" s="1206" t="str">
        <f>IF(OR(AN8="",AN8="Ja",AN8="Nachweis ausstehend"),"Bemerkungen",IF(AN8="Nein","Begründung ergänzen, die zum Ausschluss führt"))</f>
        <v>Bemerkungen</v>
      </c>
      <c r="AO9" s="1207"/>
      <c r="AP9" s="644"/>
      <c r="AQ9" s="1206" t="str">
        <f>IF(OR(AQ8="",AQ8="Ja",AQ8="Nachweis ausstehend"),"Bemerkungen",IF(AQ8="Nein","Begründung ergänzen, die zum Ausschluss führt"))</f>
        <v>Bemerkungen</v>
      </c>
      <c r="AR9" s="1207"/>
      <c r="AS9" s="644"/>
      <c r="AT9" s="1206" t="str">
        <f>IF(OR(AT8="",AT8="Ja",AT8="Nachweis ausstehend"),"Bemerkungen",IF(AT8="Nein","Begründung ergänzen, die zum Ausschluss führt"))</f>
        <v>Bemerkungen</v>
      </c>
      <c r="AU9" s="1207"/>
      <c r="AV9" s="644"/>
      <c r="AW9" s="1206" t="str">
        <f>IF(OR(AW8="",AW8="Ja",AW8="Nachweis ausstehend"),"Bemerkungen",IF(AW8="Nein","Begründung ergänzen, die zum Ausschluss führt"))</f>
        <v>Bemerkungen</v>
      </c>
      <c r="AX9" s="1207"/>
      <c r="AY9" s="644"/>
      <c r="AZ9" s="1206" t="str">
        <f>IF(OR(AZ8="",AZ8="Ja",AZ8="Nachweis ausstehend"),"Bemerkungen",IF(AZ8="Nein","Begründung ergänzen, die zum Ausschluss führt"))</f>
        <v>Bemerkungen</v>
      </c>
      <c r="BA9" s="1207"/>
      <c r="BB9" s="644"/>
      <c r="BC9" s="1206" t="str">
        <f>IF(OR(BC8="",BC8="Ja",BC8="Nachweis ausstehend"),"Bemerkungen",IF(BC8="Nein","Begründung ergänzen, die zum Ausschluss führt"))</f>
        <v>Bemerkungen</v>
      </c>
      <c r="BD9" s="1207"/>
      <c r="BE9" s="644"/>
      <c r="BF9" s="1206" t="str">
        <f>IF(OR(BF8="",BF8="Ja",BF8="Nachweis ausstehend"),"Bemerkungen",IF(BF8="Nein","Begründung ergänzen, die zum Ausschluss führt"))</f>
        <v>Bemerkungen</v>
      </c>
      <c r="BG9" s="1207"/>
      <c r="BH9" s="644"/>
      <c r="BI9" s="1206" t="str">
        <f>IF(OR(BI8="",BI8="Ja",BI8="Nachweis ausstehend"),"Bemerkungen",IF(BI8="Nein","Begründung ergänzen, die zum Ausschluss führt"))</f>
        <v>Bemerkungen</v>
      </c>
      <c r="BJ9" s="1207"/>
      <c r="BK9" s="30"/>
      <c r="BL9" s="1026"/>
      <c r="BM9" s="1026"/>
      <c r="BN9" s="1026"/>
      <c r="BO9" s="1026"/>
      <c r="BP9" s="1026"/>
      <c r="BQ9" s="1026"/>
      <c r="BR9" s="1026"/>
      <c r="BS9" s="61"/>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row>
    <row r="10" spans="1:280" s="454" customFormat="1" ht="15" x14ac:dyDescent="0.2">
      <c r="A10" s="802"/>
      <c r="B10" s="809" t="s">
        <v>339</v>
      </c>
      <c r="C10" s="805"/>
      <c r="D10" s="1208"/>
      <c r="E10" s="1209"/>
      <c r="F10" s="644"/>
      <c r="G10" s="1208"/>
      <c r="H10" s="1209"/>
      <c r="I10" s="644"/>
      <c r="J10" s="1208"/>
      <c r="K10" s="1209"/>
      <c r="L10" s="644"/>
      <c r="M10" s="1208"/>
      <c r="N10" s="1209"/>
      <c r="O10" s="644"/>
      <c r="P10" s="1208"/>
      <c r="Q10" s="1209"/>
      <c r="R10" s="644"/>
      <c r="S10" s="1208"/>
      <c r="T10" s="1209"/>
      <c r="U10" s="644"/>
      <c r="V10" s="1208"/>
      <c r="W10" s="1209"/>
      <c r="X10" s="644"/>
      <c r="Y10" s="1208"/>
      <c r="Z10" s="1209"/>
      <c r="AA10" s="644"/>
      <c r="AB10" s="1208"/>
      <c r="AC10" s="1209"/>
      <c r="AD10" s="644"/>
      <c r="AE10" s="1208"/>
      <c r="AF10" s="1209"/>
      <c r="AG10" s="644"/>
      <c r="AH10" s="1208"/>
      <c r="AI10" s="1209"/>
      <c r="AJ10" s="644"/>
      <c r="AK10" s="1208"/>
      <c r="AL10" s="1209"/>
      <c r="AM10" s="644"/>
      <c r="AN10" s="1208"/>
      <c r="AO10" s="1209"/>
      <c r="AP10" s="644"/>
      <c r="AQ10" s="1208"/>
      <c r="AR10" s="1209"/>
      <c r="AS10" s="644"/>
      <c r="AT10" s="1208"/>
      <c r="AU10" s="1209"/>
      <c r="AV10" s="644"/>
      <c r="AW10" s="1208"/>
      <c r="AX10" s="1209"/>
      <c r="AY10" s="644"/>
      <c r="AZ10" s="1208"/>
      <c r="BA10" s="1209"/>
      <c r="BB10" s="644"/>
      <c r="BC10" s="1208"/>
      <c r="BD10" s="1209"/>
      <c r="BE10" s="644"/>
      <c r="BF10" s="1208"/>
      <c r="BG10" s="1209"/>
      <c r="BH10" s="644"/>
      <c r="BI10" s="1208"/>
      <c r="BJ10" s="1209"/>
      <c r="BK10" s="30"/>
      <c r="BL10" s="31"/>
      <c r="BM10" s="31"/>
      <c r="BN10" s="31"/>
      <c r="BO10" s="31"/>
      <c r="BP10" s="31"/>
      <c r="BQ10" s="31"/>
      <c r="BR10" s="31"/>
      <c r="BS10" s="61"/>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row>
    <row r="11" spans="1:280" s="454" customFormat="1" ht="15" x14ac:dyDescent="0.2">
      <c r="A11" s="802"/>
      <c r="B11" s="809" t="s">
        <v>147</v>
      </c>
      <c r="C11" s="805"/>
      <c r="D11" s="1208"/>
      <c r="E11" s="1209"/>
      <c r="F11" s="644"/>
      <c r="G11" s="1208"/>
      <c r="H11" s="1209"/>
      <c r="I11" s="644"/>
      <c r="J11" s="1208"/>
      <c r="K11" s="1209"/>
      <c r="L11" s="644"/>
      <c r="M11" s="1208"/>
      <c r="N11" s="1209"/>
      <c r="O11" s="644"/>
      <c r="P11" s="1208"/>
      <c r="Q11" s="1209"/>
      <c r="R11" s="644"/>
      <c r="S11" s="1208"/>
      <c r="T11" s="1209"/>
      <c r="U11" s="644"/>
      <c r="V11" s="1208"/>
      <c r="W11" s="1209"/>
      <c r="X11" s="644"/>
      <c r="Y11" s="1208"/>
      <c r="Z11" s="1209"/>
      <c r="AA11" s="644"/>
      <c r="AB11" s="1208"/>
      <c r="AC11" s="1209"/>
      <c r="AD11" s="644"/>
      <c r="AE11" s="1208"/>
      <c r="AF11" s="1209"/>
      <c r="AG11" s="644"/>
      <c r="AH11" s="1208"/>
      <c r="AI11" s="1209"/>
      <c r="AJ11" s="644"/>
      <c r="AK11" s="1208"/>
      <c r="AL11" s="1209"/>
      <c r="AM11" s="644"/>
      <c r="AN11" s="1208"/>
      <c r="AO11" s="1209"/>
      <c r="AP11" s="644"/>
      <c r="AQ11" s="1208"/>
      <c r="AR11" s="1209"/>
      <c r="AS11" s="644"/>
      <c r="AT11" s="1208"/>
      <c r="AU11" s="1209"/>
      <c r="AV11" s="644"/>
      <c r="AW11" s="1208"/>
      <c r="AX11" s="1209"/>
      <c r="AY11" s="644"/>
      <c r="AZ11" s="1208"/>
      <c r="BA11" s="1209"/>
      <c r="BB11" s="644"/>
      <c r="BC11" s="1208"/>
      <c r="BD11" s="1209"/>
      <c r="BE11" s="644"/>
      <c r="BF11" s="1208"/>
      <c r="BG11" s="1209"/>
      <c r="BH11" s="644"/>
      <c r="BI11" s="1208"/>
      <c r="BJ11" s="1209"/>
      <c r="BK11" s="30"/>
      <c r="BL11" s="31"/>
      <c r="BM11" s="31"/>
      <c r="BN11" s="31"/>
      <c r="BO11" s="31"/>
      <c r="BP11" s="31"/>
      <c r="BQ11" s="31"/>
      <c r="BR11" s="31"/>
      <c r="BS11" s="61"/>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row>
    <row r="12" spans="1:280" s="454" customFormat="1" ht="44.25" customHeight="1" x14ac:dyDescent="0.2">
      <c r="A12" s="802"/>
      <c r="B12" s="809" t="s">
        <v>148</v>
      </c>
      <c r="C12" s="805"/>
      <c r="D12" s="1210"/>
      <c r="E12" s="1211"/>
      <c r="F12" s="644"/>
      <c r="G12" s="1210"/>
      <c r="H12" s="1211"/>
      <c r="I12" s="644"/>
      <c r="J12" s="1210"/>
      <c r="K12" s="1211"/>
      <c r="L12" s="644"/>
      <c r="M12" s="1210"/>
      <c r="N12" s="1211"/>
      <c r="O12" s="644"/>
      <c r="P12" s="1210"/>
      <c r="Q12" s="1211"/>
      <c r="R12" s="644"/>
      <c r="S12" s="1210"/>
      <c r="T12" s="1211"/>
      <c r="U12" s="644"/>
      <c r="V12" s="1210"/>
      <c r="W12" s="1211"/>
      <c r="X12" s="644"/>
      <c r="Y12" s="1210"/>
      <c r="Z12" s="1211"/>
      <c r="AA12" s="644"/>
      <c r="AB12" s="1210"/>
      <c r="AC12" s="1211"/>
      <c r="AD12" s="644"/>
      <c r="AE12" s="1210"/>
      <c r="AF12" s="1211"/>
      <c r="AG12" s="644"/>
      <c r="AH12" s="1210"/>
      <c r="AI12" s="1211"/>
      <c r="AJ12" s="644"/>
      <c r="AK12" s="1210"/>
      <c r="AL12" s="1211"/>
      <c r="AM12" s="644"/>
      <c r="AN12" s="1210"/>
      <c r="AO12" s="1211"/>
      <c r="AP12" s="644"/>
      <c r="AQ12" s="1210"/>
      <c r="AR12" s="1211"/>
      <c r="AS12" s="644"/>
      <c r="AT12" s="1210"/>
      <c r="AU12" s="1211"/>
      <c r="AV12" s="644"/>
      <c r="AW12" s="1210"/>
      <c r="AX12" s="1211"/>
      <c r="AY12" s="644"/>
      <c r="AZ12" s="1210"/>
      <c r="BA12" s="1211"/>
      <c r="BB12" s="644"/>
      <c r="BC12" s="1210"/>
      <c r="BD12" s="1211"/>
      <c r="BE12" s="644"/>
      <c r="BF12" s="1210"/>
      <c r="BG12" s="1211"/>
      <c r="BH12" s="644"/>
      <c r="BI12" s="1210"/>
      <c r="BJ12" s="1211"/>
      <c r="BK12" s="30"/>
      <c r="BL12" s="31"/>
      <c r="BM12" s="31"/>
      <c r="BN12" s="31"/>
      <c r="BO12" s="31"/>
      <c r="BP12" s="31"/>
      <c r="BQ12" s="31"/>
      <c r="BR12" s="31"/>
      <c r="BS12" s="61"/>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row>
    <row r="13" spans="1:280" s="464" customFormat="1" ht="29.25" customHeight="1" x14ac:dyDescent="0.2">
      <c r="A13" s="803"/>
      <c r="B13" s="800" t="s">
        <v>348</v>
      </c>
      <c r="C13" s="806"/>
      <c r="D13" s="1205"/>
      <c r="E13" s="1205"/>
      <c r="F13" s="798"/>
      <c r="G13" s="1205"/>
      <c r="H13" s="1205"/>
      <c r="I13" s="798"/>
      <c r="J13" s="1205"/>
      <c r="K13" s="1205"/>
      <c r="L13" s="798"/>
      <c r="M13" s="1205"/>
      <c r="N13" s="1205"/>
      <c r="O13" s="798"/>
      <c r="P13" s="1205"/>
      <c r="Q13" s="1205"/>
      <c r="R13" s="798"/>
      <c r="S13" s="1205"/>
      <c r="T13" s="1205"/>
      <c r="U13" s="798"/>
      <c r="V13" s="1205"/>
      <c r="W13" s="1205"/>
      <c r="X13" s="798"/>
      <c r="Y13" s="1205"/>
      <c r="Z13" s="1205"/>
      <c r="AA13" s="798"/>
      <c r="AB13" s="1205"/>
      <c r="AC13" s="1205"/>
      <c r="AD13" s="798"/>
      <c r="AE13" s="1205"/>
      <c r="AF13" s="1205"/>
      <c r="AG13" s="798"/>
      <c r="AH13" s="1205"/>
      <c r="AI13" s="1205"/>
      <c r="AJ13" s="798"/>
      <c r="AK13" s="1205"/>
      <c r="AL13" s="1205"/>
      <c r="AM13" s="798"/>
      <c r="AN13" s="1205"/>
      <c r="AO13" s="1205"/>
      <c r="AP13" s="798"/>
      <c r="AQ13" s="1205"/>
      <c r="AR13" s="1205"/>
      <c r="AS13" s="798"/>
      <c r="AT13" s="1205"/>
      <c r="AU13" s="1205"/>
      <c r="AV13" s="798"/>
      <c r="AW13" s="1205"/>
      <c r="AX13" s="1205"/>
      <c r="AY13" s="798"/>
      <c r="AZ13" s="1205"/>
      <c r="BA13" s="1205"/>
      <c r="BB13" s="798"/>
      <c r="BC13" s="1205"/>
      <c r="BD13" s="1205"/>
      <c r="BE13" s="798"/>
      <c r="BF13" s="1205"/>
      <c r="BG13" s="1205"/>
      <c r="BH13" s="798"/>
      <c r="BI13" s="1205"/>
      <c r="BJ13" s="1205"/>
      <c r="BK13" s="798"/>
      <c r="BL13" s="795"/>
      <c r="BM13" s="795"/>
      <c r="BN13" s="795"/>
      <c r="BO13" s="795"/>
      <c r="BP13" s="795"/>
      <c r="BQ13" s="795"/>
      <c r="BR13" s="795"/>
      <c r="BS13" s="799"/>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c r="CY13" s="467"/>
      <c r="CZ13" s="467"/>
      <c r="DA13" s="467"/>
      <c r="DB13" s="467"/>
      <c r="DC13" s="467"/>
      <c r="DD13" s="467"/>
      <c r="DE13" s="467"/>
      <c r="DF13" s="467"/>
      <c r="DG13" s="467"/>
      <c r="DH13" s="467"/>
      <c r="DI13" s="467"/>
      <c r="DJ13" s="467"/>
      <c r="DK13" s="467"/>
      <c r="DL13" s="467"/>
      <c r="DM13" s="467"/>
      <c r="DN13" s="467"/>
      <c r="DO13" s="467"/>
      <c r="DP13" s="467"/>
      <c r="DQ13" s="467"/>
      <c r="DR13" s="467"/>
      <c r="DS13" s="467"/>
      <c r="DT13" s="467"/>
      <c r="DU13" s="467"/>
      <c r="DV13" s="467"/>
      <c r="DW13" s="467"/>
      <c r="DX13" s="467"/>
      <c r="DY13" s="467"/>
      <c r="DZ13" s="467"/>
      <c r="EA13" s="467"/>
      <c r="EB13" s="467"/>
      <c r="EC13" s="467"/>
      <c r="ED13" s="467"/>
      <c r="EE13" s="467"/>
      <c r="EF13" s="467"/>
      <c r="EG13" s="467"/>
      <c r="EH13" s="467"/>
      <c r="EI13" s="467"/>
      <c r="EJ13" s="467"/>
      <c r="EK13" s="467"/>
      <c r="EL13" s="467"/>
      <c r="EM13" s="467"/>
      <c r="EN13" s="467"/>
      <c r="EO13" s="467"/>
      <c r="EP13" s="467"/>
      <c r="EQ13" s="467"/>
      <c r="ER13" s="467"/>
      <c r="ES13" s="467"/>
      <c r="ET13" s="467"/>
      <c r="EU13" s="467"/>
      <c r="EV13" s="467"/>
      <c r="EW13" s="467"/>
      <c r="EX13" s="467"/>
      <c r="EY13" s="467"/>
      <c r="EZ13" s="467"/>
      <c r="FA13" s="467"/>
      <c r="FB13" s="467"/>
      <c r="FC13" s="467"/>
      <c r="FD13" s="467"/>
      <c r="FE13" s="467"/>
      <c r="FF13" s="467"/>
      <c r="FG13" s="467"/>
      <c r="FH13" s="467"/>
      <c r="FI13" s="467"/>
      <c r="FJ13" s="467"/>
      <c r="FK13" s="467"/>
      <c r="FL13" s="467"/>
      <c r="FM13" s="467"/>
      <c r="FN13" s="467"/>
      <c r="FO13" s="467"/>
      <c r="FP13" s="467"/>
      <c r="FQ13" s="467"/>
      <c r="FR13" s="467"/>
      <c r="FS13" s="467"/>
      <c r="FT13" s="467"/>
      <c r="FU13" s="467"/>
      <c r="FV13" s="467"/>
      <c r="FW13" s="467"/>
      <c r="FX13" s="467"/>
      <c r="FY13" s="467"/>
      <c r="FZ13" s="467"/>
      <c r="GA13" s="467"/>
      <c r="GB13" s="467"/>
      <c r="GC13" s="467"/>
      <c r="GD13" s="467"/>
      <c r="GE13" s="467"/>
      <c r="GF13" s="467"/>
      <c r="GG13" s="467"/>
      <c r="GH13" s="467"/>
      <c r="GI13" s="467"/>
      <c r="GJ13" s="467"/>
      <c r="GK13" s="467"/>
      <c r="GL13" s="467"/>
      <c r="GM13" s="467"/>
      <c r="GN13" s="467"/>
      <c r="GO13" s="467"/>
      <c r="GP13" s="467"/>
      <c r="GQ13" s="467"/>
      <c r="GR13" s="467"/>
      <c r="GS13" s="467"/>
      <c r="GT13" s="467"/>
      <c r="GU13" s="467"/>
      <c r="GV13" s="467"/>
      <c r="GW13" s="467"/>
      <c r="GX13" s="467"/>
      <c r="GY13" s="467"/>
      <c r="GZ13" s="467"/>
      <c r="HA13" s="467"/>
      <c r="HB13" s="467"/>
      <c r="HC13" s="467"/>
      <c r="HD13" s="467"/>
      <c r="HE13" s="467"/>
      <c r="HF13" s="467"/>
      <c r="HG13" s="467"/>
      <c r="HH13" s="467"/>
      <c r="HI13" s="467"/>
      <c r="HJ13" s="467"/>
      <c r="HK13" s="467"/>
      <c r="HL13" s="467"/>
      <c r="HM13" s="467"/>
      <c r="HN13" s="467"/>
      <c r="HO13" s="467"/>
      <c r="HP13" s="467"/>
      <c r="HQ13" s="467"/>
      <c r="HR13" s="467"/>
      <c r="HS13" s="467"/>
      <c r="HT13" s="467"/>
      <c r="HU13" s="467"/>
      <c r="HV13" s="467"/>
      <c r="HW13" s="467"/>
      <c r="HX13" s="467"/>
      <c r="HY13" s="467"/>
      <c r="HZ13" s="467"/>
      <c r="IA13" s="467"/>
      <c r="IB13" s="467"/>
      <c r="IC13" s="467"/>
      <c r="ID13" s="467"/>
      <c r="IE13" s="467"/>
      <c r="IF13" s="467"/>
      <c r="IG13" s="467"/>
      <c r="IH13" s="467"/>
      <c r="II13" s="467"/>
      <c r="IJ13" s="467"/>
      <c r="IK13" s="467"/>
      <c r="IL13" s="467"/>
      <c r="IM13" s="467"/>
      <c r="IN13" s="467"/>
      <c r="IO13" s="467"/>
      <c r="IP13" s="467"/>
      <c r="IQ13" s="467"/>
      <c r="IR13" s="467"/>
      <c r="IS13" s="467"/>
      <c r="IT13" s="467"/>
      <c r="IU13" s="467"/>
      <c r="IV13" s="467"/>
      <c r="IW13" s="467"/>
      <c r="IX13" s="467"/>
      <c r="IY13" s="467"/>
      <c r="IZ13" s="467"/>
      <c r="JA13" s="467"/>
      <c r="JB13" s="467"/>
      <c r="JC13" s="467"/>
      <c r="JD13" s="467"/>
      <c r="JE13" s="467"/>
      <c r="JF13" s="467"/>
      <c r="JG13" s="467"/>
      <c r="JH13" s="467"/>
      <c r="JI13" s="467"/>
      <c r="JJ13" s="467"/>
      <c r="JK13" s="467"/>
      <c r="JL13" s="467"/>
      <c r="JM13" s="467"/>
      <c r="JN13" s="467"/>
      <c r="JO13" s="467"/>
      <c r="JP13" s="467"/>
      <c r="JQ13" s="467"/>
      <c r="JR13" s="467"/>
      <c r="JS13" s="467"/>
      <c r="JT13" s="467"/>
    </row>
    <row r="14" spans="1:280" s="683" customFormat="1" ht="62.25" customHeight="1" x14ac:dyDescent="0.25">
      <c r="A14" s="674"/>
      <c r="B14" s="684"/>
      <c r="C14" s="676"/>
      <c r="D14" s="1196" t="str">
        <f>IF(D13="Ja","Hinweis: Sofern eine qualitative Bewertung des im EN genannten Referenzauftrages vorgesehen war, erfolgt bei jenem ZK eine Bewertung mit 0 Punkten","")</f>
        <v/>
      </c>
      <c r="E14" s="1197"/>
      <c r="F14" s="685"/>
      <c r="G14" s="1196" t="str">
        <f>IF(G13="Ja","Hinweis: Sofern eine qualitative Bewertung des im EN genannten Referenzauftrages vorgesehen war, erfolgt bei jenem ZK eine Bewertung mit 0 Punkten","")</f>
        <v/>
      </c>
      <c r="H14" s="1197"/>
      <c r="I14" s="685"/>
      <c r="J14" s="1196" t="str">
        <f>IF(J13="Ja","Hinweis: Sofern eine qualitative Bewertung des im EN genannten Referenzauftrages vorgesehen war, erfolgt bei jenem ZK eine Bewertung mit 0 Punkten","")</f>
        <v/>
      </c>
      <c r="K14" s="1197"/>
      <c r="L14" s="685"/>
      <c r="M14" s="1196" t="str">
        <f>IF(M13="Ja","Hinweis: Sofern eine qualitative Bewertung des im EN genannten Referenzauftrages vorgesehen war, erfolgt bei jenem ZK eine Bewertung mit 0 Punkten","")</f>
        <v/>
      </c>
      <c r="N14" s="1197"/>
      <c r="O14" s="685"/>
      <c r="P14" s="1196" t="str">
        <f>IF(P13="Ja","Hinweis: Sofern eine qualitative Bewertung des im EN genannten Referenzauftrages vorgesehen war, erfolgt bei jenem ZK eine Bewertung mit 0 Punkten","")</f>
        <v/>
      </c>
      <c r="Q14" s="1197"/>
      <c r="R14" s="685"/>
      <c r="S14" s="1196" t="str">
        <f>IF(S13="Ja","Hinweis: Sofern eine qualitative Bewertung des im EN genannten Referenzauftrages vorgesehen war, erfolgt bei jenem ZK eine Bewertung mit 0 Punkten","")</f>
        <v/>
      </c>
      <c r="T14" s="1197"/>
      <c r="U14" s="685"/>
      <c r="V14" s="1196" t="str">
        <f>IF(V13="Ja","Hinweis: Sofern eine qualitative Bewertung des im EN genannten Referenzauftrages vorgesehen war, erfolgt bei jenem ZK eine Bewertung mit 0 Punkten","")</f>
        <v/>
      </c>
      <c r="W14" s="1197"/>
      <c r="X14" s="685"/>
      <c r="Y14" s="1196" t="str">
        <f>IF(Y13="Ja","Hinweis: Sofern eine qualitative Bewertung des im EN genannten Referenzauftrages vorgesehen war, erfolgt bei jenem ZK eine Bewertung mit 0 Punkten","")</f>
        <v/>
      </c>
      <c r="Z14" s="1197"/>
      <c r="AA14" s="685"/>
      <c r="AB14" s="1196" t="str">
        <f>IF(AB13="Ja","Hinweis: Sofern eine qualitative Bewertung des im EN genannten Referenzauftrages vorgesehen war, erfolgt bei jenem ZK eine Bewertung mit 0 Punkten","")</f>
        <v/>
      </c>
      <c r="AC14" s="1197"/>
      <c r="AD14" s="685"/>
      <c r="AE14" s="1196" t="str">
        <f>IF(AE13="Ja","Hinweis: Sofern eine qualitative Bewertung des im EN genannten Referenzauftrages vorgesehen war, erfolgt bei jenem ZK eine Bewertung mit 0 Punkten","")</f>
        <v/>
      </c>
      <c r="AF14" s="1197"/>
      <c r="AG14" s="685"/>
      <c r="AH14" s="1196" t="str">
        <f>IF(AH13="Ja","Hinweis: Sofern eine qualitative Bewertung des im EN genannten Referenzauftrages vorgesehen war, erfolgt bei jenem ZK eine Bewertung mit 0 Punkten","")</f>
        <v/>
      </c>
      <c r="AI14" s="1197"/>
      <c r="AJ14" s="685"/>
      <c r="AK14" s="1196" t="str">
        <f>IF(AK13="Ja","Hinweis: Sofern eine qualitative Bewertung des im EN genannten Referenzauftrages vorgesehen war, erfolgt bei jenem ZK eine Bewertung mit 0 Punkten","")</f>
        <v/>
      </c>
      <c r="AL14" s="1197"/>
      <c r="AM14" s="685"/>
      <c r="AN14" s="1196" t="str">
        <f>IF(AN13="Ja","Hinweis: Sofern eine qualitative Bewertung des im EN genannten Referenzauftrages vorgesehen war, erfolgt bei jenem ZK eine Bewertung mit 0 Punkten","")</f>
        <v/>
      </c>
      <c r="AO14" s="1197"/>
      <c r="AP14" s="685"/>
      <c r="AQ14" s="1196" t="str">
        <f>IF(AQ13="Ja","Hinweis: Sofern eine qualitative Bewertung des im EN genannten Referenzauftrages vorgesehen war, erfolgt bei jenem ZK eine Bewertung mit 0 Punkten","")</f>
        <v/>
      </c>
      <c r="AR14" s="1197"/>
      <c r="AS14" s="685"/>
      <c r="AT14" s="1196" t="str">
        <f>IF(AT13="Ja","Hinweis: Sofern eine qualitative Bewertung des im EN genannten Referenzauftrages vorgesehen war, erfolgt bei jenem ZK eine Bewertung mit 0 Punkten","")</f>
        <v/>
      </c>
      <c r="AU14" s="1197"/>
      <c r="AV14" s="685"/>
      <c r="AW14" s="1196" t="str">
        <f>IF(AW13="Ja","Hinweis: Sofern eine qualitative Bewertung des im EN genannten Referenzauftrages vorgesehen war, erfolgt bei jenem ZK eine Bewertung mit 0 Punkten","")</f>
        <v/>
      </c>
      <c r="AX14" s="1197"/>
      <c r="AY14" s="685"/>
      <c r="AZ14" s="1196" t="str">
        <f>IF(AZ13="Ja","Hinweis: Sofern eine qualitative Bewertung des im EN genannten Referenzauftrages vorgesehen war, erfolgt bei jenem ZK eine Bewertung mit 0 Punkten","")</f>
        <v/>
      </c>
      <c r="BA14" s="1197"/>
      <c r="BB14" s="685"/>
      <c r="BC14" s="1196" t="str">
        <f>IF(BC13="Ja","Hinweis: Sofern eine qualitative Bewertung des im EN genannten Referenzauftrages vorgesehen war, erfolgt bei jenem ZK eine Bewertung mit 0 Punkten","")</f>
        <v/>
      </c>
      <c r="BD14" s="1197"/>
      <c r="BE14" s="685"/>
      <c r="BF14" s="1196" t="str">
        <f>IF(BF13="Ja","Hinweis: Sofern eine qualitative Bewertung des im EN genannten Referenzauftrages vorgesehen war, erfolgt bei jenem ZK eine Bewertung mit 0 Punkten","")</f>
        <v/>
      </c>
      <c r="BG14" s="1197"/>
      <c r="BH14" s="685"/>
      <c r="BI14" s="1196" t="str">
        <f>IF(BI13="Ja","Hinweis: Sofern eine qualitative Bewertung des im EN genannten Referenzauftrages vorgesehen war, erfolgt bei jenem ZK eine Bewertung mit 0 Punkten","")</f>
        <v/>
      </c>
      <c r="BJ14" s="1197"/>
      <c r="BK14" s="678"/>
      <c r="BL14" s="679"/>
      <c r="BM14" s="679"/>
      <c r="BN14" s="679"/>
      <c r="BO14" s="679"/>
      <c r="BP14" s="679"/>
      <c r="BQ14" s="679"/>
      <c r="BR14" s="679"/>
      <c r="BS14" s="680"/>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81"/>
      <c r="DJ14" s="681"/>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row>
    <row r="15" spans="1:280" s="454" customFormat="1" ht="27.75" customHeight="1" x14ac:dyDescent="0.2">
      <c r="A15" s="695"/>
      <c r="B15" s="807" t="s">
        <v>347</v>
      </c>
      <c r="C15" s="453"/>
      <c r="D15" s="714"/>
      <c r="E15" s="713"/>
      <c r="F15" s="644"/>
      <c r="G15" s="715"/>
      <c r="H15" s="713"/>
      <c r="I15" s="644"/>
      <c r="J15" s="715"/>
      <c r="K15" s="713"/>
      <c r="L15" s="644"/>
      <c r="M15" s="715"/>
      <c r="N15" s="713"/>
      <c r="O15" s="644"/>
      <c r="P15" s="715"/>
      <c r="Q15" s="713"/>
      <c r="R15" s="644"/>
      <c r="S15" s="715"/>
      <c r="T15" s="713"/>
      <c r="U15" s="644"/>
      <c r="V15" s="715"/>
      <c r="W15" s="713"/>
      <c r="X15" s="644"/>
      <c r="Y15" s="715"/>
      <c r="Z15" s="713"/>
      <c r="AA15" s="644"/>
      <c r="AB15" s="715"/>
      <c r="AC15" s="713"/>
      <c r="AD15" s="644"/>
      <c r="AE15" s="715"/>
      <c r="AF15" s="713"/>
      <c r="AG15" s="644"/>
      <c r="AH15" s="715"/>
      <c r="AI15" s="713"/>
      <c r="AJ15" s="644"/>
      <c r="AK15" s="715"/>
      <c r="AL15" s="713"/>
      <c r="AM15" s="644"/>
      <c r="AN15" s="715"/>
      <c r="AO15" s="713"/>
      <c r="AP15" s="644"/>
      <c r="AQ15" s="715"/>
      <c r="AR15" s="713"/>
      <c r="AS15" s="644"/>
      <c r="AT15" s="715"/>
      <c r="AU15" s="713"/>
      <c r="AV15" s="644"/>
      <c r="AW15" s="715"/>
      <c r="AX15" s="713"/>
      <c r="AY15" s="644"/>
      <c r="AZ15" s="715"/>
      <c r="BA15" s="713"/>
      <c r="BB15" s="644"/>
      <c r="BC15" s="715"/>
      <c r="BD15" s="713"/>
      <c r="BE15" s="644"/>
      <c r="BF15" s="715"/>
      <c r="BG15" s="713"/>
      <c r="BH15" s="644"/>
      <c r="BI15" s="715"/>
      <c r="BJ15" s="713"/>
      <c r="BK15" s="30"/>
      <c r="BL15" s="31"/>
      <c r="BM15" s="31"/>
      <c r="BN15" s="31"/>
      <c r="BO15" s="31"/>
      <c r="BP15" s="31"/>
      <c r="BQ15" s="31"/>
      <c r="BR15" s="31"/>
      <c r="BS15" s="61"/>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row>
    <row r="16" spans="1:280" s="454" customFormat="1" ht="27.75" hidden="1" customHeight="1" outlineLevel="1" x14ac:dyDescent="0.2">
      <c r="A16" s="695"/>
      <c r="B16" s="697"/>
      <c r="C16" s="453"/>
      <c r="D16" s="714"/>
      <c r="E16" s="713"/>
      <c r="F16" s="644"/>
      <c r="G16" s="714"/>
      <c r="H16" s="713"/>
      <c r="I16" s="644"/>
      <c r="J16" s="714"/>
      <c r="K16" s="713"/>
      <c r="L16" s="644"/>
      <c r="M16" s="714"/>
      <c r="N16" s="713"/>
      <c r="O16" s="644"/>
      <c r="P16" s="714"/>
      <c r="Q16" s="713"/>
      <c r="R16" s="644"/>
      <c r="S16" s="714"/>
      <c r="T16" s="713"/>
      <c r="U16" s="644"/>
      <c r="V16" s="714"/>
      <c r="W16" s="713"/>
      <c r="X16" s="644"/>
      <c r="Y16" s="714"/>
      <c r="Z16" s="713"/>
      <c r="AA16" s="644"/>
      <c r="AB16" s="714"/>
      <c r="AC16" s="713"/>
      <c r="AD16" s="644"/>
      <c r="AE16" s="714"/>
      <c r="AF16" s="713"/>
      <c r="AG16" s="644"/>
      <c r="AH16" s="714"/>
      <c r="AI16" s="713"/>
      <c r="AJ16" s="644"/>
      <c r="AK16" s="714"/>
      <c r="AL16" s="713"/>
      <c r="AM16" s="644"/>
      <c r="AN16" s="714"/>
      <c r="AO16" s="713"/>
      <c r="AP16" s="644"/>
      <c r="AQ16" s="714"/>
      <c r="AR16" s="713"/>
      <c r="AS16" s="644"/>
      <c r="AT16" s="714"/>
      <c r="AU16" s="713"/>
      <c r="AV16" s="644"/>
      <c r="AW16" s="714"/>
      <c r="AX16" s="713"/>
      <c r="AY16" s="644"/>
      <c r="AZ16" s="714"/>
      <c r="BA16" s="713"/>
      <c r="BB16" s="644"/>
      <c r="BC16" s="714"/>
      <c r="BD16" s="713"/>
      <c r="BE16" s="644"/>
      <c r="BF16" s="714"/>
      <c r="BG16" s="713"/>
      <c r="BH16" s="644"/>
      <c r="BI16" s="714"/>
      <c r="BJ16" s="713"/>
      <c r="BK16" s="30"/>
      <c r="BL16" s="31"/>
      <c r="BM16" s="31"/>
      <c r="BN16" s="31"/>
      <c r="BO16" s="31"/>
      <c r="BP16" s="31"/>
      <c r="BQ16" s="31"/>
      <c r="BR16" s="31"/>
      <c r="BS16" s="61"/>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row>
    <row r="17" spans="1:280" s="683" customFormat="1" ht="27.75" hidden="1" customHeight="1" outlineLevel="1" x14ac:dyDescent="0.25">
      <c r="A17" s="674"/>
      <c r="B17" s="675" t="s">
        <v>156</v>
      </c>
      <c r="C17" s="676"/>
      <c r="D17" s="1188"/>
      <c r="E17" s="1189"/>
      <c r="F17" s="677"/>
      <c r="G17" s="1188"/>
      <c r="H17" s="1189"/>
      <c r="I17" s="677"/>
      <c r="J17" s="1188"/>
      <c r="K17" s="1189"/>
      <c r="L17" s="677"/>
      <c r="M17" s="1188"/>
      <c r="N17" s="1189"/>
      <c r="O17" s="677"/>
      <c r="P17" s="1188"/>
      <c r="Q17" s="1189"/>
      <c r="R17" s="677"/>
      <c r="S17" s="1188"/>
      <c r="T17" s="1189"/>
      <c r="U17" s="677"/>
      <c r="V17" s="1188"/>
      <c r="W17" s="1189"/>
      <c r="X17" s="677"/>
      <c r="Y17" s="1188"/>
      <c r="Z17" s="1189"/>
      <c r="AA17" s="677"/>
      <c r="AB17" s="1188"/>
      <c r="AC17" s="1189"/>
      <c r="AD17" s="677"/>
      <c r="AE17" s="1188"/>
      <c r="AF17" s="1189"/>
      <c r="AG17" s="677"/>
      <c r="AH17" s="1188"/>
      <c r="AI17" s="1189"/>
      <c r="AJ17" s="677"/>
      <c r="AK17" s="1188"/>
      <c r="AL17" s="1189"/>
      <c r="AM17" s="677"/>
      <c r="AN17" s="1188"/>
      <c r="AO17" s="1189"/>
      <c r="AP17" s="677"/>
      <c r="AQ17" s="1188"/>
      <c r="AR17" s="1189"/>
      <c r="AS17" s="677"/>
      <c r="AT17" s="1188"/>
      <c r="AU17" s="1189"/>
      <c r="AV17" s="677"/>
      <c r="AW17" s="1188"/>
      <c r="AX17" s="1189"/>
      <c r="AY17" s="677"/>
      <c r="AZ17" s="1188"/>
      <c r="BA17" s="1189"/>
      <c r="BB17" s="677"/>
      <c r="BC17" s="1188"/>
      <c r="BD17" s="1189"/>
      <c r="BE17" s="677"/>
      <c r="BF17" s="1188"/>
      <c r="BG17" s="1189"/>
      <c r="BH17" s="677"/>
      <c r="BI17" s="1188"/>
      <c r="BJ17" s="1189"/>
      <c r="BK17" s="678"/>
      <c r="BL17" s="679"/>
      <c r="BM17" s="679"/>
      <c r="BN17" s="679"/>
      <c r="BO17" s="679"/>
      <c r="BP17" s="679"/>
      <c r="BQ17" s="679"/>
      <c r="BR17" s="679"/>
      <c r="BS17" s="680"/>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2"/>
      <c r="DL17" s="682"/>
      <c r="DM17" s="682"/>
      <c r="DN17" s="682"/>
      <c r="DO17" s="682"/>
      <c r="DP17" s="682"/>
      <c r="DQ17" s="682"/>
      <c r="DR17" s="682"/>
      <c r="DS17" s="682"/>
      <c r="DT17" s="682"/>
      <c r="DU17" s="682"/>
      <c r="DV17" s="682"/>
      <c r="DW17" s="682"/>
      <c r="DX17" s="682"/>
      <c r="DY17" s="682"/>
      <c r="DZ17" s="682"/>
      <c r="EA17" s="682"/>
      <c r="EB17" s="682"/>
      <c r="EC17" s="682"/>
      <c r="ED17" s="682"/>
      <c r="EE17" s="682"/>
      <c r="EF17" s="682"/>
      <c r="EG17" s="682"/>
      <c r="EH17" s="682"/>
      <c r="EI17" s="682"/>
      <c r="EJ17" s="682"/>
      <c r="EK17" s="682"/>
      <c r="EL17" s="682"/>
      <c r="EM17" s="682"/>
      <c r="EN17" s="682"/>
      <c r="EO17" s="682"/>
      <c r="EP17" s="682"/>
      <c r="EQ17" s="682"/>
      <c r="ER17" s="682"/>
      <c r="ES17" s="682"/>
      <c r="ET17" s="682"/>
      <c r="EU17" s="682"/>
      <c r="EV17" s="682"/>
      <c r="EW17" s="682"/>
      <c r="EX17" s="682"/>
      <c r="EY17" s="682"/>
      <c r="EZ17" s="682"/>
      <c r="FA17" s="682"/>
      <c r="FB17" s="682"/>
      <c r="FC17" s="682"/>
      <c r="FD17" s="682"/>
      <c r="FE17" s="682"/>
      <c r="FF17" s="682"/>
      <c r="FG17" s="682"/>
      <c r="FH17" s="682"/>
      <c r="FI17" s="682"/>
      <c r="FJ17" s="682"/>
      <c r="FK17" s="682"/>
      <c r="FL17" s="682"/>
      <c r="FM17" s="682"/>
      <c r="FN17" s="682"/>
      <c r="FO17" s="682"/>
      <c r="FP17" s="682"/>
      <c r="FQ17" s="682"/>
      <c r="FR17" s="682"/>
      <c r="FS17" s="682"/>
      <c r="FT17" s="682"/>
      <c r="FU17" s="682"/>
      <c r="FV17" s="682"/>
      <c r="FW17" s="682"/>
      <c r="FX17" s="682"/>
      <c r="FY17" s="682"/>
      <c r="FZ17" s="682"/>
      <c r="GA17" s="682"/>
      <c r="GB17" s="682"/>
      <c r="GC17" s="682"/>
      <c r="GD17" s="682"/>
      <c r="GE17" s="682"/>
      <c r="GF17" s="682"/>
      <c r="GG17" s="682"/>
      <c r="GH17" s="682"/>
      <c r="GI17" s="682"/>
      <c r="GJ17" s="682"/>
      <c r="GK17" s="682"/>
      <c r="GL17" s="682"/>
      <c r="GM17" s="682"/>
      <c r="GN17" s="682"/>
      <c r="GO17" s="682"/>
      <c r="GP17" s="682"/>
      <c r="GQ17" s="682"/>
      <c r="GR17" s="682"/>
      <c r="GS17" s="682"/>
      <c r="GT17" s="682"/>
      <c r="GU17" s="682"/>
      <c r="GV17" s="682"/>
      <c r="GW17" s="682"/>
      <c r="GX17" s="682"/>
      <c r="GY17" s="682"/>
      <c r="GZ17" s="682"/>
      <c r="HA17" s="682"/>
      <c r="HB17" s="682"/>
      <c r="HC17" s="682"/>
      <c r="HD17" s="682"/>
      <c r="HE17" s="682"/>
      <c r="HF17" s="682"/>
      <c r="HG17" s="682"/>
      <c r="HH17" s="682"/>
      <c r="HI17" s="682"/>
      <c r="HJ17" s="682"/>
      <c r="HK17" s="682"/>
      <c r="HL17" s="682"/>
      <c r="HM17" s="682"/>
      <c r="HN17" s="682"/>
      <c r="HO17" s="682"/>
      <c r="HP17" s="682"/>
      <c r="HQ17" s="682"/>
      <c r="HR17" s="682"/>
      <c r="HS17" s="682"/>
      <c r="HT17" s="682"/>
      <c r="HU17" s="682"/>
      <c r="HV17" s="682"/>
      <c r="HW17" s="682"/>
      <c r="HX17" s="682"/>
      <c r="HY17" s="682"/>
      <c r="HZ17" s="682"/>
      <c r="IA17" s="682"/>
      <c r="IB17" s="682"/>
      <c r="IC17" s="682"/>
      <c r="ID17" s="682"/>
      <c r="IE17" s="682"/>
      <c r="IF17" s="682"/>
      <c r="IG17" s="682"/>
      <c r="IH17" s="682"/>
      <c r="II17" s="682"/>
      <c r="IJ17" s="682"/>
      <c r="IK17" s="682"/>
      <c r="IL17" s="682"/>
      <c r="IM17" s="682"/>
      <c r="IN17" s="682"/>
      <c r="IO17" s="682"/>
      <c r="IP17" s="682"/>
      <c r="IQ17" s="682"/>
      <c r="IR17" s="682"/>
      <c r="IS17" s="682"/>
      <c r="IT17" s="682"/>
      <c r="IU17" s="682"/>
      <c r="IV17" s="682"/>
      <c r="IW17" s="682"/>
      <c r="IX17" s="682"/>
      <c r="IY17" s="682"/>
      <c r="IZ17" s="682"/>
      <c r="JA17" s="682"/>
      <c r="JB17" s="682"/>
      <c r="JC17" s="682"/>
      <c r="JD17" s="682"/>
      <c r="JE17" s="682"/>
      <c r="JF17" s="682"/>
      <c r="JG17" s="682"/>
      <c r="JH17" s="682"/>
      <c r="JI17" s="682"/>
      <c r="JJ17" s="682"/>
      <c r="JK17" s="682"/>
      <c r="JL17" s="682"/>
      <c r="JM17" s="682"/>
      <c r="JN17" s="682"/>
      <c r="JO17" s="682"/>
      <c r="JP17" s="682"/>
      <c r="JQ17" s="682"/>
      <c r="JR17" s="682"/>
      <c r="JS17" s="682"/>
      <c r="JT17" s="682"/>
    </row>
    <row r="18" spans="1:280" s="683" customFormat="1" ht="27.75" hidden="1" customHeight="1" outlineLevel="1" x14ac:dyDescent="0.25">
      <c r="A18" s="674"/>
      <c r="B18" s="684" t="s">
        <v>157</v>
      </c>
      <c r="C18" s="676"/>
      <c r="D18" s="1186"/>
      <c r="E18" s="1187"/>
      <c r="F18" s="685"/>
      <c r="G18" s="1186"/>
      <c r="H18" s="1187"/>
      <c r="I18" s="685"/>
      <c r="J18" s="1186"/>
      <c r="K18" s="1187"/>
      <c r="L18" s="685"/>
      <c r="M18" s="1186"/>
      <c r="N18" s="1187"/>
      <c r="O18" s="685"/>
      <c r="P18" s="1186"/>
      <c r="Q18" s="1187"/>
      <c r="R18" s="685"/>
      <c r="S18" s="1186"/>
      <c r="T18" s="1187"/>
      <c r="U18" s="685"/>
      <c r="V18" s="1186"/>
      <c r="W18" s="1187"/>
      <c r="X18" s="685"/>
      <c r="Y18" s="1186"/>
      <c r="Z18" s="1187"/>
      <c r="AA18" s="685"/>
      <c r="AB18" s="1186"/>
      <c r="AC18" s="1187"/>
      <c r="AD18" s="685"/>
      <c r="AE18" s="1186"/>
      <c r="AF18" s="1187"/>
      <c r="AG18" s="685"/>
      <c r="AH18" s="1186"/>
      <c r="AI18" s="1187"/>
      <c r="AJ18" s="685"/>
      <c r="AK18" s="1186"/>
      <c r="AL18" s="1187"/>
      <c r="AM18" s="685"/>
      <c r="AN18" s="1186"/>
      <c r="AO18" s="1187"/>
      <c r="AP18" s="685"/>
      <c r="AQ18" s="1186"/>
      <c r="AR18" s="1187"/>
      <c r="AS18" s="685"/>
      <c r="AT18" s="1186"/>
      <c r="AU18" s="1187"/>
      <c r="AV18" s="685"/>
      <c r="AW18" s="1186"/>
      <c r="AX18" s="1187"/>
      <c r="AY18" s="685"/>
      <c r="AZ18" s="1186"/>
      <c r="BA18" s="1187"/>
      <c r="BB18" s="685"/>
      <c r="BC18" s="1186"/>
      <c r="BD18" s="1187"/>
      <c r="BE18" s="685"/>
      <c r="BF18" s="1186"/>
      <c r="BG18" s="1187"/>
      <c r="BH18" s="685"/>
      <c r="BI18" s="1186"/>
      <c r="BJ18" s="1187"/>
      <c r="BK18" s="678"/>
      <c r="BL18" s="679"/>
      <c r="BM18" s="679"/>
      <c r="BN18" s="679"/>
      <c r="BO18" s="679"/>
      <c r="BP18" s="679"/>
      <c r="BQ18" s="679"/>
      <c r="BR18" s="679"/>
      <c r="BS18" s="680"/>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c r="CU18" s="681"/>
      <c r="CV18" s="681"/>
      <c r="CW18" s="681"/>
      <c r="CX18" s="681"/>
      <c r="CY18" s="681"/>
      <c r="CZ18" s="681"/>
      <c r="DA18" s="681"/>
      <c r="DB18" s="681"/>
      <c r="DC18" s="681"/>
      <c r="DD18" s="681"/>
      <c r="DE18" s="681"/>
      <c r="DF18" s="681"/>
      <c r="DG18" s="681"/>
      <c r="DH18" s="681"/>
      <c r="DI18" s="681"/>
      <c r="DJ18" s="681"/>
      <c r="DK18" s="682"/>
      <c r="DL18" s="682"/>
      <c r="DM18" s="682"/>
      <c r="DN18" s="682"/>
      <c r="DO18" s="682"/>
      <c r="DP18" s="682"/>
      <c r="DQ18" s="682"/>
      <c r="DR18" s="682"/>
      <c r="DS18" s="682"/>
      <c r="DT18" s="682"/>
      <c r="DU18" s="682"/>
      <c r="DV18" s="682"/>
      <c r="DW18" s="682"/>
      <c r="DX18" s="682"/>
      <c r="DY18" s="682"/>
      <c r="DZ18" s="682"/>
      <c r="EA18" s="682"/>
      <c r="EB18" s="682"/>
      <c r="EC18" s="682"/>
      <c r="ED18" s="682"/>
      <c r="EE18" s="682"/>
      <c r="EF18" s="682"/>
      <c r="EG18" s="682"/>
      <c r="EH18" s="682"/>
      <c r="EI18" s="682"/>
      <c r="EJ18" s="682"/>
      <c r="EK18" s="682"/>
      <c r="EL18" s="682"/>
      <c r="EM18" s="682"/>
      <c r="EN18" s="682"/>
      <c r="EO18" s="682"/>
      <c r="EP18" s="682"/>
      <c r="EQ18" s="682"/>
      <c r="ER18" s="682"/>
      <c r="ES18" s="682"/>
      <c r="ET18" s="682"/>
      <c r="EU18" s="682"/>
      <c r="EV18" s="682"/>
      <c r="EW18" s="682"/>
      <c r="EX18" s="682"/>
      <c r="EY18" s="682"/>
      <c r="EZ18" s="682"/>
      <c r="FA18" s="682"/>
      <c r="FB18" s="682"/>
      <c r="FC18" s="682"/>
      <c r="FD18" s="682"/>
      <c r="FE18" s="682"/>
      <c r="FF18" s="682"/>
      <c r="FG18" s="682"/>
      <c r="FH18" s="682"/>
      <c r="FI18" s="682"/>
      <c r="FJ18" s="682"/>
      <c r="FK18" s="682"/>
      <c r="FL18" s="682"/>
      <c r="FM18" s="682"/>
      <c r="FN18" s="682"/>
      <c r="FO18" s="682"/>
      <c r="FP18" s="682"/>
      <c r="FQ18" s="682"/>
      <c r="FR18" s="682"/>
      <c r="FS18" s="682"/>
      <c r="FT18" s="682"/>
      <c r="FU18" s="682"/>
      <c r="FV18" s="682"/>
      <c r="FW18" s="682"/>
      <c r="FX18" s="682"/>
      <c r="FY18" s="682"/>
      <c r="FZ18" s="682"/>
      <c r="GA18" s="682"/>
      <c r="GB18" s="682"/>
      <c r="GC18" s="682"/>
      <c r="GD18" s="682"/>
      <c r="GE18" s="682"/>
      <c r="GF18" s="682"/>
      <c r="GG18" s="682"/>
      <c r="GH18" s="682"/>
      <c r="GI18" s="682"/>
      <c r="GJ18" s="682"/>
      <c r="GK18" s="682"/>
      <c r="GL18" s="682"/>
      <c r="GM18" s="682"/>
      <c r="GN18" s="682"/>
      <c r="GO18" s="682"/>
      <c r="GP18" s="682"/>
      <c r="GQ18" s="682"/>
      <c r="GR18" s="682"/>
      <c r="GS18" s="682"/>
      <c r="GT18" s="682"/>
      <c r="GU18" s="682"/>
      <c r="GV18" s="682"/>
      <c r="GW18" s="682"/>
      <c r="GX18" s="682"/>
      <c r="GY18" s="682"/>
      <c r="GZ18" s="682"/>
      <c r="HA18" s="682"/>
      <c r="HB18" s="682"/>
      <c r="HC18" s="682"/>
      <c r="HD18" s="682"/>
      <c r="HE18" s="682"/>
      <c r="HF18" s="682"/>
      <c r="HG18" s="682"/>
      <c r="HH18" s="682"/>
      <c r="HI18" s="682"/>
      <c r="HJ18" s="682"/>
      <c r="HK18" s="682"/>
      <c r="HL18" s="682"/>
      <c r="HM18" s="682"/>
      <c r="HN18" s="682"/>
      <c r="HO18" s="682"/>
      <c r="HP18" s="682"/>
      <c r="HQ18" s="682"/>
      <c r="HR18" s="682"/>
      <c r="HS18" s="682"/>
      <c r="HT18" s="682"/>
      <c r="HU18" s="682"/>
      <c r="HV18" s="682"/>
      <c r="HW18" s="682"/>
      <c r="HX18" s="682"/>
      <c r="HY18" s="682"/>
      <c r="HZ18" s="682"/>
      <c r="IA18" s="682"/>
      <c r="IB18" s="682"/>
      <c r="IC18" s="682"/>
      <c r="ID18" s="682"/>
      <c r="IE18" s="682"/>
      <c r="IF18" s="682"/>
      <c r="IG18" s="682"/>
      <c r="IH18" s="682"/>
      <c r="II18" s="682"/>
      <c r="IJ18" s="682"/>
      <c r="IK18" s="682"/>
      <c r="IL18" s="682"/>
      <c r="IM18" s="682"/>
      <c r="IN18" s="682"/>
      <c r="IO18" s="682"/>
      <c r="IP18" s="682"/>
      <c r="IQ18" s="682"/>
      <c r="IR18" s="682"/>
      <c r="IS18" s="682"/>
      <c r="IT18" s="682"/>
      <c r="IU18" s="682"/>
      <c r="IV18" s="682"/>
      <c r="IW18" s="682"/>
      <c r="IX18" s="682"/>
      <c r="IY18" s="682"/>
      <c r="IZ18" s="682"/>
      <c r="JA18" s="682"/>
      <c r="JB18" s="682"/>
      <c r="JC18" s="682"/>
      <c r="JD18" s="682"/>
      <c r="JE18" s="682"/>
      <c r="JF18" s="682"/>
      <c r="JG18" s="682"/>
      <c r="JH18" s="682"/>
      <c r="JI18" s="682"/>
      <c r="JJ18" s="682"/>
      <c r="JK18" s="682"/>
      <c r="JL18" s="682"/>
      <c r="JM18" s="682"/>
      <c r="JN18" s="682"/>
      <c r="JO18" s="682"/>
      <c r="JP18" s="682"/>
      <c r="JQ18" s="682"/>
      <c r="JR18" s="682"/>
      <c r="JS18" s="682"/>
      <c r="JT18" s="682"/>
    </row>
    <row r="19" spans="1:280" s="683" customFormat="1" ht="27.75" hidden="1" customHeight="1" outlineLevel="1" x14ac:dyDescent="0.25">
      <c r="A19" s="674"/>
      <c r="B19" s="684" t="s">
        <v>158</v>
      </c>
      <c r="C19" s="676"/>
      <c r="D19" s="1186"/>
      <c r="E19" s="1187"/>
      <c r="F19" s="685"/>
      <c r="G19" s="1186"/>
      <c r="H19" s="1187"/>
      <c r="I19" s="685"/>
      <c r="J19" s="1186"/>
      <c r="K19" s="1187"/>
      <c r="L19" s="685"/>
      <c r="M19" s="1186"/>
      <c r="N19" s="1187"/>
      <c r="O19" s="685"/>
      <c r="P19" s="1186"/>
      <c r="Q19" s="1187"/>
      <c r="R19" s="685"/>
      <c r="S19" s="1186"/>
      <c r="T19" s="1187"/>
      <c r="U19" s="685"/>
      <c r="V19" s="1186"/>
      <c r="W19" s="1187"/>
      <c r="X19" s="685"/>
      <c r="Y19" s="1186"/>
      <c r="Z19" s="1187"/>
      <c r="AA19" s="685"/>
      <c r="AB19" s="1186"/>
      <c r="AC19" s="1187"/>
      <c r="AD19" s="685"/>
      <c r="AE19" s="1186"/>
      <c r="AF19" s="1187"/>
      <c r="AG19" s="685"/>
      <c r="AH19" s="1186"/>
      <c r="AI19" s="1187"/>
      <c r="AJ19" s="685"/>
      <c r="AK19" s="1186"/>
      <c r="AL19" s="1187"/>
      <c r="AM19" s="685"/>
      <c r="AN19" s="1186"/>
      <c r="AO19" s="1187"/>
      <c r="AP19" s="685"/>
      <c r="AQ19" s="1186"/>
      <c r="AR19" s="1187"/>
      <c r="AS19" s="685"/>
      <c r="AT19" s="1186"/>
      <c r="AU19" s="1187"/>
      <c r="AV19" s="685"/>
      <c r="AW19" s="1186"/>
      <c r="AX19" s="1187"/>
      <c r="AY19" s="685"/>
      <c r="AZ19" s="1186"/>
      <c r="BA19" s="1187"/>
      <c r="BB19" s="685"/>
      <c r="BC19" s="1186"/>
      <c r="BD19" s="1187"/>
      <c r="BE19" s="685"/>
      <c r="BF19" s="1186"/>
      <c r="BG19" s="1187"/>
      <c r="BH19" s="685"/>
      <c r="BI19" s="1186"/>
      <c r="BJ19" s="1187"/>
      <c r="BK19" s="678"/>
      <c r="BL19" s="679"/>
      <c r="BM19" s="679"/>
      <c r="BN19" s="679"/>
      <c r="BO19" s="679"/>
      <c r="BP19" s="679"/>
      <c r="BQ19" s="679"/>
      <c r="BR19" s="679"/>
      <c r="BS19" s="680"/>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c r="CU19" s="681"/>
      <c r="CV19" s="681"/>
      <c r="CW19" s="681"/>
      <c r="CX19" s="681"/>
      <c r="CY19" s="681"/>
      <c r="CZ19" s="681"/>
      <c r="DA19" s="681"/>
      <c r="DB19" s="681"/>
      <c r="DC19" s="681"/>
      <c r="DD19" s="681"/>
      <c r="DE19" s="681"/>
      <c r="DF19" s="681"/>
      <c r="DG19" s="681"/>
      <c r="DH19" s="681"/>
      <c r="DI19" s="681"/>
      <c r="DJ19" s="681"/>
      <c r="DK19" s="682"/>
      <c r="DL19" s="682"/>
      <c r="DM19" s="682"/>
      <c r="DN19" s="682"/>
      <c r="DO19" s="682"/>
      <c r="DP19" s="682"/>
      <c r="DQ19" s="682"/>
      <c r="DR19" s="682"/>
      <c r="DS19" s="682"/>
      <c r="DT19" s="682"/>
      <c r="DU19" s="682"/>
      <c r="DV19" s="682"/>
      <c r="DW19" s="682"/>
      <c r="DX19" s="682"/>
      <c r="DY19" s="682"/>
      <c r="DZ19" s="682"/>
      <c r="EA19" s="682"/>
      <c r="EB19" s="682"/>
      <c r="EC19" s="682"/>
      <c r="ED19" s="682"/>
      <c r="EE19" s="682"/>
      <c r="EF19" s="682"/>
      <c r="EG19" s="682"/>
      <c r="EH19" s="682"/>
      <c r="EI19" s="682"/>
      <c r="EJ19" s="682"/>
      <c r="EK19" s="682"/>
      <c r="EL19" s="682"/>
      <c r="EM19" s="682"/>
      <c r="EN19" s="682"/>
      <c r="EO19" s="682"/>
      <c r="EP19" s="682"/>
      <c r="EQ19" s="682"/>
      <c r="ER19" s="682"/>
      <c r="ES19" s="682"/>
      <c r="ET19" s="682"/>
      <c r="EU19" s="682"/>
      <c r="EV19" s="682"/>
      <c r="EW19" s="682"/>
      <c r="EX19" s="682"/>
      <c r="EY19" s="682"/>
      <c r="EZ19" s="682"/>
      <c r="FA19" s="682"/>
      <c r="FB19" s="682"/>
      <c r="FC19" s="682"/>
      <c r="FD19" s="682"/>
      <c r="FE19" s="682"/>
      <c r="FF19" s="682"/>
      <c r="FG19" s="682"/>
      <c r="FH19" s="682"/>
      <c r="FI19" s="682"/>
      <c r="FJ19" s="682"/>
      <c r="FK19" s="682"/>
      <c r="FL19" s="682"/>
      <c r="FM19" s="682"/>
      <c r="FN19" s="682"/>
      <c r="FO19" s="682"/>
      <c r="FP19" s="682"/>
      <c r="FQ19" s="682"/>
      <c r="FR19" s="682"/>
      <c r="FS19" s="682"/>
      <c r="FT19" s="682"/>
      <c r="FU19" s="682"/>
      <c r="FV19" s="682"/>
      <c r="FW19" s="682"/>
      <c r="FX19" s="682"/>
      <c r="FY19" s="682"/>
      <c r="FZ19" s="682"/>
      <c r="GA19" s="682"/>
      <c r="GB19" s="682"/>
      <c r="GC19" s="682"/>
      <c r="GD19" s="682"/>
      <c r="GE19" s="682"/>
      <c r="GF19" s="682"/>
      <c r="GG19" s="682"/>
      <c r="GH19" s="682"/>
      <c r="GI19" s="682"/>
      <c r="GJ19" s="682"/>
      <c r="GK19" s="682"/>
      <c r="GL19" s="682"/>
      <c r="GM19" s="682"/>
      <c r="GN19" s="682"/>
      <c r="GO19" s="682"/>
      <c r="GP19" s="682"/>
      <c r="GQ19" s="682"/>
      <c r="GR19" s="682"/>
      <c r="GS19" s="682"/>
      <c r="GT19" s="682"/>
      <c r="GU19" s="682"/>
      <c r="GV19" s="682"/>
      <c r="GW19" s="682"/>
      <c r="GX19" s="682"/>
      <c r="GY19" s="682"/>
      <c r="GZ19" s="682"/>
      <c r="HA19" s="682"/>
      <c r="HB19" s="682"/>
      <c r="HC19" s="682"/>
      <c r="HD19" s="682"/>
      <c r="HE19" s="682"/>
      <c r="HF19" s="682"/>
      <c r="HG19" s="682"/>
      <c r="HH19" s="682"/>
      <c r="HI19" s="682"/>
      <c r="HJ19" s="682"/>
      <c r="HK19" s="682"/>
      <c r="HL19" s="682"/>
      <c r="HM19" s="682"/>
      <c r="HN19" s="682"/>
      <c r="HO19" s="682"/>
      <c r="HP19" s="682"/>
      <c r="HQ19" s="682"/>
      <c r="HR19" s="682"/>
      <c r="HS19" s="682"/>
      <c r="HT19" s="682"/>
      <c r="HU19" s="682"/>
      <c r="HV19" s="682"/>
      <c r="HW19" s="682"/>
      <c r="HX19" s="682"/>
      <c r="HY19" s="682"/>
      <c r="HZ19" s="682"/>
      <c r="IA19" s="682"/>
      <c r="IB19" s="682"/>
      <c r="IC19" s="682"/>
      <c r="ID19" s="682"/>
      <c r="IE19" s="682"/>
      <c r="IF19" s="682"/>
      <c r="IG19" s="682"/>
      <c r="IH19" s="682"/>
      <c r="II19" s="682"/>
      <c r="IJ19" s="682"/>
      <c r="IK19" s="682"/>
      <c r="IL19" s="682"/>
      <c r="IM19" s="682"/>
      <c r="IN19" s="682"/>
      <c r="IO19" s="682"/>
      <c r="IP19" s="682"/>
      <c r="IQ19" s="682"/>
      <c r="IR19" s="682"/>
      <c r="IS19" s="682"/>
      <c r="IT19" s="682"/>
      <c r="IU19" s="682"/>
      <c r="IV19" s="682"/>
      <c r="IW19" s="682"/>
      <c r="IX19" s="682"/>
      <c r="IY19" s="682"/>
      <c r="IZ19" s="682"/>
      <c r="JA19" s="682"/>
      <c r="JB19" s="682"/>
      <c r="JC19" s="682"/>
      <c r="JD19" s="682"/>
      <c r="JE19" s="682"/>
      <c r="JF19" s="682"/>
      <c r="JG19" s="682"/>
      <c r="JH19" s="682"/>
      <c r="JI19" s="682"/>
      <c r="JJ19" s="682"/>
      <c r="JK19" s="682"/>
      <c r="JL19" s="682"/>
      <c r="JM19" s="682"/>
      <c r="JN19" s="682"/>
      <c r="JO19" s="682"/>
      <c r="JP19" s="682"/>
      <c r="JQ19" s="682"/>
      <c r="JR19" s="682"/>
      <c r="JS19" s="682"/>
      <c r="JT19" s="682"/>
    </row>
    <row r="20" spans="1:280" s="683" customFormat="1" ht="27.75" hidden="1" customHeight="1" outlineLevel="1" x14ac:dyDescent="0.25">
      <c r="A20" s="674"/>
      <c r="B20" s="684"/>
      <c r="C20" s="676"/>
      <c r="D20" s="1198"/>
      <c r="E20" s="1199"/>
      <c r="F20" s="685"/>
      <c r="G20" s="1198"/>
      <c r="H20" s="1199"/>
      <c r="I20" s="685"/>
      <c r="J20" s="1198"/>
      <c r="K20" s="1199"/>
      <c r="L20" s="685"/>
      <c r="M20" s="1198"/>
      <c r="N20" s="1199"/>
      <c r="O20" s="685"/>
      <c r="P20" s="1198"/>
      <c r="Q20" s="1199"/>
      <c r="R20" s="685"/>
      <c r="S20" s="1198"/>
      <c r="T20" s="1199"/>
      <c r="U20" s="685"/>
      <c r="V20" s="1198"/>
      <c r="W20" s="1199"/>
      <c r="X20" s="685"/>
      <c r="Y20" s="1198"/>
      <c r="Z20" s="1199"/>
      <c r="AA20" s="685"/>
      <c r="AB20" s="1198"/>
      <c r="AC20" s="1199"/>
      <c r="AD20" s="685"/>
      <c r="AE20" s="1198"/>
      <c r="AF20" s="1199"/>
      <c r="AG20" s="685"/>
      <c r="AH20" s="1198"/>
      <c r="AI20" s="1199"/>
      <c r="AJ20" s="685"/>
      <c r="AK20" s="1198"/>
      <c r="AL20" s="1199"/>
      <c r="AM20" s="685"/>
      <c r="AN20" s="1198"/>
      <c r="AO20" s="1199"/>
      <c r="AP20" s="685"/>
      <c r="AQ20" s="1198"/>
      <c r="AR20" s="1199"/>
      <c r="AS20" s="685"/>
      <c r="AT20" s="1198"/>
      <c r="AU20" s="1199"/>
      <c r="AV20" s="685"/>
      <c r="AW20" s="1198"/>
      <c r="AX20" s="1199"/>
      <c r="AY20" s="685"/>
      <c r="AZ20" s="1198"/>
      <c r="BA20" s="1199"/>
      <c r="BB20" s="685"/>
      <c r="BC20" s="1198"/>
      <c r="BD20" s="1199"/>
      <c r="BE20" s="685"/>
      <c r="BF20" s="1198"/>
      <c r="BG20" s="1199"/>
      <c r="BH20" s="685"/>
      <c r="BI20" s="1198"/>
      <c r="BJ20" s="1199"/>
      <c r="BK20" s="678"/>
      <c r="BL20" s="679"/>
      <c r="BM20" s="679"/>
      <c r="BN20" s="679"/>
      <c r="BO20" s="679"/>
      <c r="BP20" s="679"/>
      <c r="BQ20" s="679"/>
      <c r="BR20" s="679"/>
      <c r="BS20" s="680"/>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c r="CU20" s="681"/>
      <c r="CV20" s="681"/>
      <c r="CW20" s="681"/>
      <c r="CX20" s="681"/>
      <c r="CY20" s="681"/>
      <c r="CZ20" s="681"/>
      <c r="DA20" s="681"/>
      <c r="DB20" s="681"/>
      <c r="DC20" s="681"/>
      <c r="DD20" s="681"/>
      <c r="DE20" s="681"/>
      <c r="DF20" s="681"/>
      <c r="DG20" s="681"/>
      <c r="DH20" s="681"/>
      <c r="DI20" s="681"/>
      <c r="DJ20" s="681"/>
      <c r="DK20" s="682"/>
      <c r="DL20" s="682"/>
      <c r="DM20" s="682"/>
      <c r="DN20" s="682"/>
      <c r="DO20" s="682"/>
      <c r="DP20" s="682"/>
      <c r="DQ20" s="682"/>
      <c r="DR20" s="682"/>
      <c r="DS20" s="682"/>
      <c r="DT20" s="682"/>
      <c r="DU20" s="682"/>
      <c r="DV20" s="682"/>
      <c r="DW20" s="682"/>
      <c r="DX20" s="682"/>
      <c r="DY20" s="682"/>
      <c r="DZ20" s="682"/>
      <c r="EA20" s="682"/>
      <c r="EB20" s="682"/>
      <c r="EC20" s="682"/>
      <c r="ED20" s="682"/>
      <c r="EE20" s="682"/>
      <c r="EF20" s="682"/>
      <c r="EG20" s="682"/>
      <c r="EH20" s="682"/>
      <c r="EI20" s="682"/>
      <c r="EJ20" s="682"/>
      <c r="EK20" s="682"/>
      <c r="EL20" s="682"/>
      <c r="EM20" s="682"/>
      <c r="EN20" s="682"/>
      <c r="EO20" s="682"/>
      <c r="EP20" s="682"/>
      <c r="EQ20" s="682"/>
      <c r="ER20" s="682"/>
      <c r="ES20" s="682"/>
      <c r="ET20" s="682"/>
      <c r="EU20" s="682"/>
      <c r="EV20" s="682"/>
      <c r="EW20" s="682"/>
      <c r="EX20" s="682"/>
      <c r="EY20" s="682"/>
      <c r="EZ20" s="682"/>
      <c r="FA20" s="682"/>
      <c r="FB20" s="682"/>
      <c r="FC20" s="682"/>
      <c r="FD20" s="682"/>
      <c r="FE20" s="682"/>
      <c r="FF20" s="682"/>
      <c r="FG20" s="682"/>
      <c r="FH20" s="682"/>
      <c r="FI20" s="682"/>
      <c r="FJ20" s="682"/>
      <c r="FK20" s="682"/>
      <c r="FL20" s="682"/>
      <c r="FM20" s="682"/>
      <c r="FN20" s="682"/>
      <c r="FO20" s="682"/>
      <c r="FP20" s="682"/>
      <c r="FQ20" s="682"/>
      <c r="FR20" s="682"/>
      <c r="FS20" s="682"/>
      <c r="FT20" s="682"/>
      <c r="FU20" s="682"/>
      <c r="FV20" s="682"/>
      <c r="FW20" s="682"/>
      <c r="FX20" s="682"/>
      <c r="FY20" s="682"/>
      <c r="FZ20" s="682"/>
      <c r="GA20" s="682"/>
      <c r="GB20" s="682"/>
      <c r="GC20" s="682"/>
      <c r="GD20" s="682"/>
      <c r="GE20" s="682"/>
      <c r="GF20" s="682"/>
      <c r="GG20" s="682"/>
      <c r="GH20" s="682"/>
      <c r="GI20" s="682"/>
      <c r="GJ20" s="682"/>
      <c r="GK20" s="682"/>
      <c r="GL20" s="682"/>
      <c r="GM20" s="682"/>
      <c r="GN20" s="682"/>
      <c r="GO20" s="682"/>
      <c r="GP20" s="682"/>
      <c r="GQ20" s="682"/>
      <c r="GR20" s="682"/>
      <c r="GS20" s="682"/>
      <c r="GT20" s="682"/>
      <c r="GU20" s="682"/>
      <c r="GV20" s="682"/>
      <c r="GW20" s="682"/>
      <c r="GX20" s="682"/>
      <c r="GY20" s="682"/>
      <c r="GZ20" s="682"/>
      <c r="HA20" s="682"/>
      <c r="HB20" s="682"/>
      <c r="HC20" s="682"/>
      <c r="HD20" s="682"/>
      <c r="HE20" s="682"/>
      <c r="HF20" s="682"/>
      <c r="HG20" s="682"/>
      <c r="HH20" s="682"/>
      <c r="HI20" s="682"/>
      <c r="HJ20" s="682"/>
      <c r="HK20" s="682"/>
      <c r="HL20" s="682"/>
      <c r="HM20" s="682"/>
      <c r="HN20" s="682"/>
      <c r="HO20" s="682"/>
      <c r="HP20" s="682"/>
      <c r="HQ20" s="682"/>
      <c r="HR20" s="682"/>
      <c r="HS20" s="682"/>
      <c r="HT20" s="682"/>
      <c r="HU20" s="682"/>
      <c r="HV20" s="682"/>
      <c r="HW20" s="682"/>
      <c r="HX20" s="682"/>
      <c r="HY20" s="682"/>
      <c r="HZ20" s="682"/>
      <c r="IA20" s="682"/>
      <c r="IB20" s="682"/>
      <c r="IC20" s="682"/>
      <c r="ID20" s="682"/>
      <c r="IE20" s="682"/>
      <c r="IF20" s="682"/>
      <c r="IG20" s="682"/>
      <c r="IH20" s="682"/>
      <c r="II20" s="682"/>
      <c r="IJ20" s="682"/>
      <c r="IK20" s="682"/>
      <c r="IL20" s="682"/>
      <c r="IM20" s="682"/>
      <c r="IN20" s="682"/>
      <c r="IO20" s="682"/>
      <c r="IP20" s="682"/>
      <c r="IQ20" s="682"/>
      <c r="IR20" s="682"/>
      <c r="IS20" s="682"/>
      <c r="IT20" s="682"/>
      <c r="IU20" s="682"/>
      <c r="IV20" s="682"/>
      <c r="IW20" s="682"/>
      <c r="IX20" s="682"/>
      <c r="IY20" s="682"/>
      <c r="IZ20" s="682"/>
      <c r="JA20" s="682"/>
      <c r="JB20" s="682"/>
      <c r="JC20" s="682"/>
      <c r="JD20" s="682"/>
      <c r="JE20" s="682"/>
      <c r="JF20" s="682"/>
      <c r="JG20" s="682"/>
      <c r="JH20" s="682"/>
      <c r="JI20" s="682"/>
      <c r="JJ20" s="682"/>
      <c r="JK20" s="682"/>
      <c r="JL20" s="682"/>
      <c r="JM20" s="682"/>
      <c r="JN20" s="682"/>
      <c r="JO20" s="682"/>
      <c r="JP20" s="682"/>
      <c r="JQ20" s="682"/>
      <c r="JR20" s="682"/>
      <c r="JS20" s="682"/>
      <c r="JT20" s="682"/>
    </row>
    <row r="21" spans="1:280" s="683" customFormat="1" ht="27.75" customHeight="1" collapsed="1" x14ac:dyDescent="0.25">
      <c r="A21" s="674"/>
      <c r="B21" s="675" t="s">
        <v>72</v>
      </c>
      <c r="C21" s="676"/>
      <c r="D21" s="1186"/>
      <c r="E21" s="1187"/>
      <c r="F21" s="685"/>
      <c r="G21" s="1186"/>
      <c r="H21" s="1187"/>
      <c r="I21" s="685"/>
      <c r="J21" s="1186"/>
      <c r="K21" s="1187"/>
      <c r="L21" s="685"/>
      <c r="M21" s="1186"/>
      <c r="N21" s="1187"/>
      <c r="O21" s="685"/>
      <c r="P21" s="1186"/>
      <c r="Q21" s="1187"/>
      <c r="R21" s="685"/>
      <c r="S21" s="1186"/>
      <c r="T21" s="1187"/>
      <c r="U21" s="685"/>
      <c r="V21" s="1186"/>
      <c r="W21" s="1187"/>
      <c r="X21" s="685"/>
      <c r="Y21" s="1186"/>
      <c r="Z21" s="1187"/>
      <c r="AA21" s="685"/>
      <c r="AB21" s="1186"/>
      <c r="AC21" s="1187"/>
      <c r="AD21" s="685"/>
      <c r="AE21" s="1186"/>
      <c r="AF21" s="1187"/>
      <c r="AG21" s="685"/>
      <c r="AH21" s="1186"/>
      <c r="AI21" s="1187"/>
      <c r="AJ21" s="685"/>
      <c r="AK21" s="1186"/>
      <c r="AL21" s="1187"/>
      <c r="AM21" s="685"/>
      <c r="AN21" s="1186"/>
      <c r="AO21" s="1187"/>
      <c r="AP21" s="685"/>
      <c r="AQ21" s="1186"/>
      <c r="AR21" s="1187"/>
      <c r="AS21" s="685"/>
      <c r="AT21" s="1186"/>
      <c r="AU21" s="1187"/>
      <c r="AV21" s="685"/>
      <c r="AW21" s="1186"/>
      <c r="AX21" s="1187"/>
      <c r="AY21" s="685"/>
      <c r="AZ21" s="1186"/>
      <c r="BA21" s="1187"/>
      <c r="BB21" s="685"/>
      <c r="BC21" s="1186"/>
      <c r="BD21" s="1187"/>
      <c r="BE21" s="685"/>
      <c r="BF21" s="1186"/>
      <c r="BG21" s="1187"/>
      <c r="BH21" s="685"/>
      <c r="BI21" s="1186"/>
      <c r="BJ21" s="1187"/>
      <c r="BK21" s="678"/>
      <c r="BL21" s="679"/>
      <c r="BM21" s="679"/>
      <c r="BN21" s="679"/>
      <c r="BO21" s="679"/>
      <c r="BP21" s="679"/>
      <c r="BQ21" s="679"/>
      <c r="BR21" s="679"/>
      <c r="BS21" s="680"/>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c r="CU21" s="681"/>
      <c r="CV21" s="681"/>
      <c r="CW21" s="681"/>
      <c r="CX21" s="681"/>
      <c r="CY21" s="681"/>
      <c r="CZ21" s="681"/>
      <c r="DA21" s="681"/>
      <c r="DB21" s="681"/>
      <c r="DC21" s="681"/>
      <c r="DD21" s="681"/>
      <c r="DE21" s="681"/>
      <c r="DF21" s="681"/>
      <c r="DG21" s="681"/>
      <c r="DH21" s="681"/>
      <c r="DI21" s="681"/>
      <c r="DJ21" s="681"/>
      <c r="DK21" s="682"/>
      <c r="DL21" s="682"/>
      <c r="DM21" s="682"/>
      <c r="DN21" s="682"/>
      <c r="DO21" s="682"/>
      <c r="DP21" s="682"/>
      <c r="DQ21" s="682"/>
      <c r="DR21" s="682"/>
      <c r="DS21" s="682"/>
      <c r="DT21" s="682"/>
      <c r="DU21" s="682"/>
      <c r="DV21" s="682"/>
      <c r="DW21" s="682"/>
      <c r="DX21" s="682"/>
      <c r="DY21" s="682"/>
      <c r="DZ21" s="682"/>
      <c r="EA21" s="682"/>
      <c r="EB21" s="682"/>
      <c r="EC21" s="682"/>
      <c r="ED21" s="682"/>
      <c r="EE21" s="682"/>
      <c r="EF21" s="682"/>
      <c r="EG21" s="682"/>
      <c r="EH21" s="682"/>
      <c r="EI21" s="682"/>
      <c r="EJ21" s="682"/>
      <c r="EK21" s="682"/>
      <c r="EL21" s="682"/>
      <c r="EM21" s="682"/>
      <c r="EN21" s="682"/>
      <c r="EO21" s="682"/>
      <c r="EP21" s="682"/>
      <c r="EQ21" s="682"/>
      <c r="ER21" s="682"/>
      <c r="ES21" s="682"/>
      <c r="ET21" s="682"/>
      <c r="EU21" s="682"/>
      <c r="EV21" s="682"/>
      <c r="EW21" s="682"/>
      <c r="EX21" s="682"/>
      <c r="EY21" s="682"/>
      <c r="EZ21" s="682"/>
      <c r="FA21" s="682"/>
      <c r="FB21" s="682"/>
      <c r="FC21" s="682"/>
      <c r="FD21" s="682"/>
      <c r="FE21" s="682"/>
      <c r="FF21" s="682"/>
      <c r="FG21" s="682"/>
      <c r="FH21" s="682"/>
      <c r="FI21" s="682"/>
      <c r="FJ21" s="682"/>
      <c r="FK21" s="682"/>
      <c r="FL21" s="682"/>
      <c r="FM21" s="682"/>
      <c r="FN21" s="682"/>
      <c r="FO21" s="682"/>
      <c r="FP21" s="682"/>
      <c r="FQ21" s="682"/>
      <c r="FR21" s="682"/>
      <c r="FS21" s="682"/>
      <c r="FT21" s="682"/>
      <c r="FU21" s="682"/>
      <c r="FV21" s="682"/>
      <c r="FW21" s="682"/>
      <c r="FX21" s="682"/>
      <c r="FY21" s="682"/>
      <c r="FZ21" s="682"/>
      <c r="GA21" s="682"/>
      <c r="GB21" s="682"/>
      <c r="GC21" s="682"/>
      <c r="GD21" s="682"/>
      <c r="GE21" s="682"/>
      <c r="GF21" s="682"/>
      <c r="GG21" s="682"/>
      <c r="GH21" s="682"/>
      <c r="GI21" s="682"/>
      <c r="GJ21" s="682"/>
      <c r="GK21" s="682"/>
      <c r="GL21" s="682"/>
      <c r="GM21" s="682"/>
      <c r="GN21" s="682"/>
      <c r="GO21" s="682"/>
      <c r="GP21" s="682"/>
      <c r="GQ21" s="682"/>
      <c r="GR21" s="682"/>
      <c r="GS21" s="682"/>
      <c r="GT21" s="682"/>
      <c r="GU21" s="682"/>
      <c r="GV21" s="682"/>
      <c r="GW21" s="682"/>
      <c r="GX21" s="682"/>
      <c r="GY21" s="682"/>
      <c r="GZ21" s="682"/>
      <c r="HA21" s="682"/>
      <c r="HB21" s="682"/>
      <c r="HC21" s="682"/>
      <c r="HD21" s="682"/>
      <c r="HE21" s="682"/>
      <c r="HF21" s="682"/>
      <c r="HG21" s="682"/>
      <c r="HH21" s="682"/>
      <c r="HI21" s="682"/>
      <c r="HJ21" s="682"/>
      <c r="HK21" s="682"/>
      <c r="HL21" s="682"/>
      <c r="HM21" s="682"/>
      <c r="HN21" s="682"/>
      <c r="HO21" s="682"/>
      <c r="HP21" s="682"/>
      <c r="HQ21" s="682"/>
      <c r="HR21" s="682"/>
      <c r="HS21" s="682"/>
      <c r="HT21" s="682"/>
      <c r="HU21" s="682"/>
      <c r="HV21" s="682"/>
      <c r="HW21" s="682"/>
      <c r="HX21" s="682"/>
      <c r="HY21" s="682"/>
      <c r="HZ21" s="682"/>
      <c r="IA21" s="682"/>
      <c r="IB21" s="682"/>
      <c r="IC21" s="682"/>
      <c r="ID21" s="682"/>
      <c r="IE21" s="682"/>
      <c r="IF21" s="682"/>
      <c r="IG21" s="682"/>
      <c r="IH21" s="682"/>
      <c r="II21" s="682"/>
      <c r="IJ21" s="682"/>
      <c r="IK21" s="682"/>
      <c r="IL21" s="682"/>
      <c r="IM21" s="682"/>
      <c r="IN21" s="682"/>
      <c r="IO21" s="682"/>
      <c r="IP21" s="682"/>
      <c r="IQ21" s="682"/>
      <c r="IR21" s="682"/>
      <c r="IS21" s="682"/>
      <c r="IT21" s="682"/>
      <c r="IU21" s="682"/>
      <c r="IV21" s="682"/>
      <c r="IW21" s="682"/>
      <c r="IX21" s="682"/>
      <c r="IY21" s="682"/>
      <c r="IZ21" s="682"/>
      <c r="JA21" s="682"/>
      <c r="JB21" s="682"/>
      <c r="JC21" s="682"/>
      <c r="JD21" s="682"/>
      <c r="JE21" s="682"/>
      <c r="JF21" s="682"/>
      <c r="JG21" s="682"/>
      <c r="JH21" s="682"/>
      <c r="JI21" s="682"/>
      <c r="JJ21" s="682"/>
      <c r="JK21" s="682"/>
      <c r="JL21" s="682"/>
      <c r="JM21" s="682"/>
      <c r="JN21" s="682"/>
      <c r="JO21" s="682"/>
      <c r="JP21" s="682"/>
      <c r="JQ21" s="682"/>
      <c r="JR21" s="682"/>
      <c r="JS21" s="682"/>
      <c r="JT21" s="682"/>
    </row>
    <row r="22" spans="1:280" s="683" customFormat="1" ht="27.75" customHeight="1" x14ac:dyDescent="0.25">
      <c r="A22" s="674"/>
      <c r="B22" s="684" t="s">
        <v>73</v>
      </c>
      <c r="C22" s="676"/>
      <c r="D22" s="1186"/>
      <c r="E22" s="1187"/>
      <c r="F22" s="685"/>
      <c r="G22" s="1186"/>
      <c r="H22" s="1187"/>
      <c r="I22" s="685"/>
      <c r="J22" s="1186"/>
      <c r="K22" s="1187"/>
      <c r="L22" s="685"/>
      <c r="M22" s="1186"/>
      <c r="N22" s="1187"/>
      <c r="O22" s="685"/>
      <c r="P22" s="1186"/>
      <c r="Q22" s="1187"/>
      <c r="R22" s="685"/>
      <c r="S22" s="1186"/>
      <c r="T22" s="1187"/>
      <c r="U22" s="685"/>
      <c r="V22" s="1186"/>
      <c r="W22" s="1187"/>
      <c r="X22" s="685"/>
      <c r="Y22" s="1186"/>
      <c r="Z22" s="1187"/>
      <c r="AA22" s="685"/>
      <c r="AB22" s="1186"/>
      <c r="AC22" s="1187"/>
      <c r="AD22" s="685"/>
      <c r="AE22" s="1186"/>
      <c r="AF22" s="1187"/>
      <c r="AG22" s="685"/>
      <c r="AH22" s="1186"/>
      <c r="AI22" s="1187"/>
      <c r="AJ22" s="685"/>
      <c r="AK22" s="1186"/>
      <c r="AL22" s="1187"/>
      <c r="AM22" s="685"/>
      <c r="AN22" s="1186"/>
      <c r="AO22" s="1187"/>
      <c r="AP22" s="685"/>
      <c r="AQ22" s="1186"/>
      <c r="AR22" s="1187"/>
      <c r="AS22" s="685"/>
      <c r="AT22" s="1186"/>
      <c r="AU22" s="1187"/>
      <c r="AV22" s="685"/>
      <c r="AW22" s="1186"/>
      <c r="AX22" s="1187"/>
      <c r="AY22" s="685"/>
      <c r="AZ22" s="1186"/>
      <c r="BA22" s="1187"/>
      <c r="BB22" s="685"/>
      <c r="BC22" s="1186"/>
      <c r="BD22" s="1187"/>
      <c r="BE22" s="685"/>
      <c r="BF22" s="1186"/>
      <c r="BG22" s="1187"/>
      <c r="BH22" s="685"/>
      <c r="BI22" s="1186"/>
      <c r="BJ22" s="1187"/>
      <c r="BK22" s="678"/>
      <c r="BL22" s="679"/>
      <c r="BM22" s="679"/>
      <c r="BN22" s="679"/>
      <c r="BO22" s="679"/>
      <c r="BP22" s="679"/>
      <c r="BQ22" s="679"/>
      <c r="BR22" s="679"/>
      <c r="BS22" s="680"/>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c r="CU22" s="681"/>
      <c r="CV22" s="681"/>
      <c r="CW22" s="681"/>
      <c r="CX22" s="681"/>
      <c r="CY22" s="681"/>
      <c r="CZ22" s="681"/>
      <c r="DA22" s="681"/>
      <c r="DB22" s="681"/>
      <c r="DC22" s="681"/>
      <c r="DD22" s="681"/>
      <c r="DE22" s="681"/>
      <c r="DF22" s="681"/>
      <c r="DG22" s="681"/>
      <c r="DH22" s="681"/>
      <c r="DI22" s="681"/>
      <c r="DJ22" s="681"/>
      <c r="DK22" s="682"/>
      <c r="DL22" s="682"/>
      <c r="DM22" s="682"/>
      <c r="DN22" s="682"/>
      <c r="DO22" s="682"/>
      <c r="DP22" s="682"/>
      <c r="DQ22" s="682"/>
      <c r="DR22" s="682"/>
      <c r="DS22" s="682"/>
      <c r="DT22" s="682"/>
      <c r="DU22" s="682"/>
      <c r="DV22" s="682"/>
      <c r="DW22" s="682"/>
      <c r="DX22" s="682"/>
      <c r="DY22" s="682"/>
      <c r="DZ22" s="682"/>
      <c r="EA22" s="682"/>
      <c r="EB22" s="682"/>
      <c r="EC22" s="682"/>
      <c r="ED22" s="682"/>
      <c r="EE22" s="682"/>
      <c r="EF22" s="682"/>
      <c r="EG22" s="682"/>
      <c r="EH22" s="682"/>
      <c r="EI22" s="682"/>
      <c r="EJ22" s="682"/>
      <c r="EK22" s="682"/>
      <c r="EL22" s="682"/>
      <c r="EM22" s="682"/>
      <c r="EN22" s="682"/>
      <c r="EO22" s="682"/>
      <c r="EP22" s="682"/>
      <c r="EQ22" s="682"/>
      <c r="ER22" s="682"/>
      <c r="ES22" s="682"/>
      <c r="ET22" s="682"/>
      <c r="EU22" s="682"/>
      <c r="EV22" s="682"/>
      <c r="EW22" s="682"/>
      <c r="EX22" s="682"/>
      <c r="EY22" s="682"/>
      <c r="EZ22" s="682"/>
      <c r="FA22" s="682"/>
      <c r="FB22" s="682"/>
      <c r="FC22" s="682"/>
      <c r="FD22" s="682"/>
      <c r="FE22" s="682"/>
      <c r="FF22" s="682"/>
      <c r="FG22" s="682"/>
      <c r="FH22" s="682"/>
      <c r="FI22" s="682"/>
      <c r="FJ22" s="682"/>
      <c r="FK22" s="682"/>
      <c r="FL22" s="682"/>
      <c r="FM22" s="682"/>
      <c r="FN22" s="682"/>
      <c r="FO22" s="682"/>
      <c r="FP22" s="682"/>
      <c r="FQ22" s="682"/>
      <c r="FR22" s="682"/>
      <c r="FS22" s="682"/>
      <c r="FT22" s="682"/>
      <c r="FU22" s="682"/>
      <c r="FV22" s="682"/>
      <c r="FW22" s="682"/>
      <c r="FX22" s="682"/>
      <c r="FY22" s="682"/>
      <c r="FZ22" s="682"/>
      <c r="GA22" s="682"/>
      <c r="GB22" s="682"/>
      <c r="GC22" s="682"/>
      <c r="GD22" s="682"/>
      <c r="GE22" s="682"/>
      <c r="GF22" s="682"/>
      <c r="GG22" s="682"/>
      <c r="GH22" s="682"/>
      <c r="GI22" s="682"/>
      <c r="GJ22" s="682"/>
      <c r="GK22" s="682"/>
      <c r="GL22" s="682"/>
      <c r="GM22" s="682"/>
      <c r="GN22" s="682"/>
      <c r="GO22" s="682"/>
      <c r="GP22" s="682"/>
      <c r="GQ22" s="682"/>
      <c r="GR22" s="682"/>
      <c r="GS22" s="682"/>
      <c r="GT22" s="682"/>
      <c r="GU22" s="682"/>
      <c r="GV22" s="682"/>
      <c r="GW22" s="682"/>
      <c r="GX22" s="682"/>
      <c r="GY22" s="682"/>
      <c r="GZ22" s="682"/>
      <c r="HA22" s="682"/>
      <c r="HB22" s="682"/>
      <c r="HC22" s="682"/>
      <c r="HD22" s="682"/>
      <c r="HE22" s="682"/>
      <c r="HF22" s="682"/>
      <c r="HG22" s="682"/>
      <c r="HH22" s="682"/>
      <c r="HI22" s="682"/>
      <c r="HJ22" s="682"/>
      <c r="HK22" s="682"/>
      <c r="HL22" s="682"/>
      <c r="HM22" s="682"/>
      <c r="HN22" s="682"/>
      <c r="HO22" s="682"/>
      <c r="HP22" s="682"/>
      <c r="HQ22" s="682"/>
      <c r="HR22" s="682"/>
      <c r="HS22" s="682"/>
      <c r="HT22" s="682"/>
      <c r="HU22" s="682"/>
      <c r="HV22" s="682"/>
      <c r="HW22" s="682"/>
      <c r="HX22" s="682"/>
      <c r="HY22" s="682"/>
      <c r="HZ22" s="682"/>
      <c r="IA22" s="682"/>
      <c r="IB22" s="682"/>
      <c r="IC22" s="682"/>
      <c r="ID22" s="682"/>
      <c r="IE22" s="682"/>
      <c r="IF22" s="682"/>
      <c r="IG22" s="682"/>
      <c r="IH22" s="682"/>
      <c r="II22" s="682"/>
      <c r="IJ22" s="682"/>
      <c r="IK22" s="682"/>
      <c r="IL22" s="682"/>
      <c r="IM22" s="682"/>
      <c r="IN22" s="682"/>
      <c r="IO22" s="682"/>
      <c r="IP22" s="682"/>
      <c r="IQ22" s="682"/>
      <c r="IR22" s="682"/>
      <c r="IS22" s="682"/>
      <c r="IT22" s="682"/>
      <c r="IU22" s="682"/>
      <c r="IV22" s="682"/>
      <c r="IW22" s="682"/>
      <c r="IX22" s="682"/>
      <c r="IY22" s="682"/>
      <c r="IZ22" s="682"/>
      <c r="JA22" s="682"/>
      <c r="JB22" s="682"/>
      <c r="JC22" s="682"/>
      <c r="JD22" s="682"/>
      <c r="JE22" s="682"/>
      <c r="JF22" s="682"/>
      <c r="JG22" s="682"/>
      <c r="JH22" s="682"/>
      <c r="JI22" s="682"/>
      <c r="JJ22" s="682"/>
      <c r="JK22" s="682"/>
      <c r="JL22" s="682"/>
      <c r="JM22" s="682"/>
      <c r="JN22" s="682"/>
      <c r="JO22" s="682"/>
      <c r="JP22" s="682"/>
      <c r="JQ22" s="682"/>
      <c r="JR22" s="682"/>
      <c r="JS22" s="682"/>
      <c r="JT22" s="682"/>
    </row>
    <row r="23" spans="1:280" s="683" customFormat="1" ht="27.75" customHeight="1" x14ac:dyDescent="0.25">
      <c r="A23" s="674"/>
      <c r="B23" s="684" t="s">
        <v>354</v>
      </c>
      <c r="C23" s="676"/>
      <c r="D23" s="1186"/>
      <c r="E23" s="1187"/>
      <c r="F23" s="685"/>
      <c r="G23" s="1186"/>
      <c r="H23" s="1187"/>
      <c r="I23" s="685"/>
      <c r="J23" s="1186"/>
      <c r="K23" s="1187"/>
      <c r="L23" s="685"/>
      <c r="M23" s="1186"/>
      <c r="N23" s="1187"/>
      <c r="O23" s="685"/>
      <c r="P23" s="1186"/>
      <c r="Q23" s="1187"/>
      <c r="R23" s="685"/>
      <c r="S23" s="1186"/>
      <c r="T23" s="1187"/>
      <c r="U23" s="685"/>
      <c r="V23" s="1186"/>
      <c r="W23" s="1187"/>
      <c r="X23" s="685"/>
      <c r="Y23" s="1186"/>
      <c r="Z23" s="1187"/>
      <c r="AA23" s="685"/>
      <c r="AB23" s="1186"/>
      <c r="AC23" s="1187"/>
      <c r="AD23" s="685"/>
      <c r="AE23" s="1186"/>
      <c r="AF23" s="1187"/>
      <c r="AG23" s="685"/>
      <c r="AH23" s="1186"/>
      <c r="AI23" s="1187"/>
      <c r="AJ23" s="685"/>
      <c r="AK23" s="1186"/>
      <c r="AL23" s="1187"/>
      <c r="AM23" s="685"/>
      <c r="AN23" s="1186"/>
      <c r="AO23" s="1187"/>
      <c r="AP23" s="685"/>
      <c r="AQ23" s="1186"/>
      <c r="AR23" s="1187"/>
      <c r="AS23" s="685"/>
      <c r="AT23" s="1186"/>
      <c r="AU23" s="1187"/>
      <c r="AV23" s="685"/>
      <c r="AW23" s="1186"/>
      <c r="AX23" s="1187"/>
      <c r="AY23" s="685"/>
      <c r="AZ23" s="1186"/>
      <c r="BA23" s="1187"/>
      <c r="BB23" s="685"/>
      <c r="BC23" s="1186"/>
      <c r="BD23" s="1187"/>
      <c r="BE23" s="685"/>
      <c r="BF23" s="1186"/>
      <c r="BG23" s="1187"/>
      <c r="BH23" s="685"/>
      <c r="BI23" s="1186"/>
      <c r="BJ23" s="1187"/>
      <c r="BK23" s="678"/>
      <c r="BL23" s="679"/>
      <c r="BM23" s="679"/>
      <c r="BN23" s="679"/>
      <c r="BO23" s="679"/>
      <c r="BP23" s="679"/>
      <c r="BQ23" s="679"/>
      <c r="BR23" s="679"/>
      <c r="BS23" s="680"/>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c r="CU23" s="681"/>
      <c r="CV23" s="681"/>
      <c r="CW23" s="681"/>
      <c r="CX23" s="681"/>
      <c r="CY23" s="681"/>
      <c r="CZ23" s="681"/>
      <c r="DA23" s="681"/>
      <c r="DB23" s="681"/>
      <c r="DC23" s="681"/>
      <c r="DD23" s="681"/>
      <c r="DE23" s="681"/>
      <c r="DF23" s="681"/>
      <c r="DG23" s="681"/>
      <c r="DH23" s="681"/>
      <c r="DI23" s="681"/>
      <c r="DJ23" s="681"/>
      <c r="DK23" s="682"/>
      <c r="DL23" s="682"/>
      <c r="DM23" s="682"/>
      <c r="DN23" s="682"/>
      <c r="DO23" s="682"/>
      <c r="DP23" s="682"/>
      <c r="DQ23" s="682"/>
      <c r="DR23" s="682"/>
      <c r="DS23" s="682"/>
      <c r="DT23" s="682"/>
      <c r="DU23" s="682"/>
      <c r="DV23" s="682"/>
      <c r="DW23" s="682"/>
      <c r="DX23" s="682"/>
      <c r="DY23" s="682"/>
      <c r="DZ23" s="682"/>
      <c r="EA23" s="682"/>
      <c r="EB23" s="682"/>
      <c r="EC23" s="682"/>
      <c r="ED23" s="682"/>
      <c r="EE23" s="682"/>
      <c r="EF23" s="682"/>
      <c r="EG23" s="682"/>
      <c r="EH23" s="682"/>
      <c r="EI23" s="682"/>
      <c r="EJ23" s="682"/>
      <c r="EK23" s="682"/>
      <c r="EL23" s="682"/>
      <c r="EM23" s="682"/>
      <c r="EN23" s="682"/>
      <c r="EO23" s="682"/>
      <c r="EP23" s="682"/>
      <c r="EQ23" s="682"/>
      <c r="ER23" s="682"/>
      <c r="ES23" s="682"/>
      <c r="ET23" s="682"/>
      <c r="EU23" s="682"/>
      <c r="EV23" s="682"/>
      <c r="EW23" s="682"/>
      <c r="EX23" s="682"/>
      <c r="EY23" s="682"/>
      <c r="EZ23" s="682"/>
      <c r="FA23" s="682"/>
      <c r="FB23" s="682"/>
      <c r="FC23" s="682"/>
      <c r="FD23" s="682"/>
      <c r="FE23" s="682"/>
      <c r="FF23" s="682"/>
      <c r="FG23" s="682"/>
      <c r="FH23" s="682"/>
      <c r="FI23" s="682"/>
      <c r="FJ23" s="682"/>
      <c r="FK23" s="682"/>
      <c r="FL23" s="682"/>
      <c r="FM23" s="682"/>
      <c r="FN23" s="682"/>
      <c r="FO23" s="682"/>
      <c r="FP23" s="682"/>
      <c r="FQ23" s="682"/>
      <c r="FR23" s="682"/>
      <c r="FS23" s="682"/>
      <c r="FT23" s="682"/>
      <c r="FU23" s="682"/>
      <c r="FV23" s="682"/>
      <c r="FW23" s="682"/>
      <c r="FX23" s="682"/>
      <c r="FY23" s="682"/>
      <c r="FZ23" s="682"/>
      <c r="GA23" s="682"/>
      <c r="GB23" s="682"/>
      <c r="GC23" s="682"/>
      <c r="GD23" s="682"/>
      <c r="GE23" s="682"/>
      <c r="GF23" s="682"/>
      <c r="GG23" s="682"/>
      <c r="GH23" s="682"/>
      <c r="GI23" s="682"/>
      <c r="GJ23" s="682"/>
      <c r="GK23" s="682"/>
      <c r="GL23" s="682"/>
      <c r="GM23" s="682"/>
      <c r="GN23" s="682"/>
      <c r="GO23" s="682"/>
      <c r="GP23" s="682"/>
      <c r="GQ23" s="682"/>
      <c r="GR23" s="682"/>
      <c r="GS23" s="682"/>
      <c r="GT23" s="682"/>
      <c r="GU23" s="682"/>
      <c r="GV23" s="682"/>
      <c r="GW23" s="682"/>
      <c r="GX23" s="682"/>
      <c r="GY23" s="682"/>
      <c r="GZ23" s="682"/>
      <c r="HA23" s="682"/>
      <c r="HB23" s="682"/>
      <c r="HC23" s="682"/>
      <c r="HD23" s="682"/>
      <c r="HE23" s="682"/>
      <c r="HF23" s="682"/>
      <c r="HG23" s="682"/>
      <c r="HH23" s="682"/>
      <c r="HI23" s="682"/>
      <c r="HJ23" s="682"/>
      <c r="HK23" s="682"/>
      <c r="HL23" s="682"/>
      <c r="HM23" s="682"/>
      <c r="HN23" s="682"/>
      <c r="HO23" s="682"/>
      <c r="HP23" s="682"/>
      <c r="HQ23" s="682"/>
      <c r="HR23" s="682"/>
      <c r="HS23" s="682"/>
      <c r="HT23" s="682"/>
      <c r="HU23" s="682"/>
      <c r="HV23" s="682"/>
      <c r="HW23" s="682"/>
      <c r="HX23" s="682"/>
      <c r="HY23" s="682"/>
      <c r="HZ23" s="682"/>
      <c r="IA23" s="682"/>
      <c r="IB23" s="682"/>
      <c r="IC23" s="682"/>
      <c r="ID23" s="682"/>
      <c r="IE23" s="682"/>
      <c r="IF23" s="682"/>
      <c r="IG23" s="682"/>
      <c r="IH23" s="682"/>
      <c r="II23" s="682"/>
      <c r="IJ23" s="682"/>
      <c r="IK23" s="682"/>
      <c r="IL23" s="682"/>
      <c r="IM23" s="682"/>
      <c r="IN23" s="682"/>
      <c r="IO23" s="682"/>
      <c r="IP23" s="682"/>
      <c r="IQ23" s="682"/>
      <c r="IR23" s="682"/>
      <c r="IS23" s="682"/>
      <c r="IT23" s="682"/>
      <c r="IU23" s="682"/>
      <c r="IV23" s="682"/>
      <c r="IW23" s="682"/>
      <c r="IX23" s="682"/>
      <c r="IY23" s="682"/>
      <c r="IZ23" s="682"/>
      <c r="JA23" s="682"/>
      <c r="JB23" s="682"/>
      <c r="JC23" s="682"/>
      <c r="JD23" s="682"/>
      <c r="JE23" s="682"/>
      <c r="JF23" s="682"/>
      <c r="JG23" s="682"/>
      <c r="JH23" s="682"/>
      <c r="JI23" s="682"/>
      <c r="JJ23" s="682"/>
      <c r="JK23" s="682"/>
      <c r="JL23" s="682"/>
      <c r="JM23" s="682"/>
      <c r="JN23" s="682"/>
      <c r="JO23" s="682"/>
      <c r="JP23" s="682"/>
      <c r="JQ23" s="682"/>
      <c r="JR23" s="682"/>
      <c r="JS23" s="682"/>
      <c r="JT23" s="682"/>
    </row>
    <row r="24" spans="1:280" s="683" customFormat="1" ht="27.75" customHeight="1" x14ac:dyDescent="0.25">
      <c r="A24" s="674"/>
      <c r="B24" s="684" t="s">
        <v>355</v>
      </c>
      <c r="C24" s="676"/>
      <c r="D24" s="1186"/>
      <c r="E24" s="1187"/>
      <c r="F24" s="685"/>
      <c r="G24" s="1186"/>
      <c r="H24" s="1187"/>
      <c r="I24" s="685"/>
      <c r="J24" s="1186"/>
      <c r="K24" s="1187"/>
      <c r="L24" s="685"/>
      <c r="M24" s="1186"/>
      <c r="N24" s="1187"/>
      <c r="O24" s="685"/>
      <c r="P24" s="1186"/>
      <c r="Q24" s="1187"/>
      <c r="R24" s="685"/>
      <c r="S24" s="1186"/>
      <c r="T24" s="1187"/>
      <c r="U24" s="685"/>
      <c r="V24" s="1186"/>
      <c r="W24" s="1187"/>
      <c r="X24" s="685"/>
      <c r="Y24" s="1186"/>
      <c r="Z24" s="1187"/>
      <c r="AA24" s="685"/>
      <c r="AB24" s="1186"/>
      <c r="AC24" s="1187"/>
      <c r="AD24" s="685"/>
      <c r="AE24" s="1186"/>
      <c r="AF24" s="1187"/>
      <c r="AG24" s="685"/>
      <c r="AH24" s="1186"/>
      <c r="AI24" s="1187"/>
      <c r="AJ24" s="685"/>
      <c r="AK24" s="1186"/>
      <c r="AL24" s="1187"/>
      <c r="AM24" s="685"/>
      <c r="AN24" s="1186"/>
      <c r="AO24" s="1187"/>
      <c r="AP24" s="685"/>
      <c r="AQ24" s="1186"/>
      <c r="AR24" s="1187"/>
      <c r="AS24" s="685"/>
      <c r="AT24" s="1186"/>
      <c r="AU24" s="1187"/>
      <c r="AV24" s="685"/>
      <c r="AW24" s="1186"/>
      <c r="AX24" s="1187"/>
      <c r="AY24" s="685"/>
      <c r="AZ24" s="1186"/>
      <c r="BA24" s="1187"/>
      <c r="BB24" s="685"/>
      <c r="BC24" s="1186"/>
      <c r="BD24" s="1187"/>
      <c r="BE24" s="685"/>
      <c r="BF24" s="1186"/>
      <c r="BG24" s="1187"/>
      <c r="BH24" s="685"/>
      <c r="BI24" s="1186"/>
      <c r="BJ24" s="1187"/>
      <c r="BK24" s="678"/>
      <c r="BL24" s="679"/>
      <c r="BM24" s="679"/>
      <c r="BN24" s="679"/>
      <c r="BO24" s="679"/>
      <c r="BP24" s="679"/>
      <c r="BQ24" s="679"/>
      <c r="BR24" s="679"/>
      <c r="BS24" s="680"/>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c r="CU24" s="681"/>
      <c r="CV24" s="681"/>
      <c r="CW24" s="681"/>
      <c r="CX24" s="681"/>
      <c r="CY24" s="681"/>
      <c r="CZ24" s="681"/>
      <c r="DA24" s="681"/>
      <c r="DB24" s="681"/>
      <c r="DC24" s="681"/>
      <c r="DD24" s="681"/>
      <c r="DE24" s="681"/>
      <c r="DF24" s="681"/>
      <c r="DG24" s="681"/>
      <c r="DH24" s="681"/>
      <c r="DI24" s="681"/>
      <c r="DJ24" s="681"/>
      <c r="DK24" s="682"/>
      <c r="DL24" s="682"/>
      <c r="DM24" s="682"/>
      <c r="DN24" s="682"/>
      <c r="DO24" s="682"/>
      <c r="DP24" s="682"/>
      <c r="DQ24" s="682"/>
      <c r="DR24" s="682"/>
      <c r="DS24" s="682"/>
      <c r="DT24" s="682"/>
      <c r="DU24" s="682"/>
      <c r="DV24" s="682"/>
      <c r="DW24" s="682"/>
      <c r="DX24" s="682"/>
      <c r="DY24" s="682"/>
      <c r="DZ24" s="682"/>
      <c r="EA24" s="682"/>
      <c r="EB24" s="682"/>
      <c r="EC24" s="682"/>
      <c r="ED24" s="682"/>
      <c r="EE24" s="682"/>
      <c r="EF24" s="682"/>
      <c r="EG24" s="682"/>
      <c r="EH24" s="682"/>
      <c r="EI24" s="682"/>
      <c r="EJ24" s="682"/>
      <c r="EK24" s="682"/>
      <c r="EL24" s="682"/>
      <c r="EM24" s="682"/>
      <c r="EN24" s="682"/>
      <c r="EO24" s="682"/>
      <c r="EP24" s="682"/>
      <c r="EQ24" s="682"/>
      <c r="ER24" s="682"/>
      <c r="ES24" s="682"/>
      <c r="ET24" s="682"/>
      <c r="EU24" s="682"/>
      <c r="EV24" s="682"/>
      <c r="EW24" s="682"/>
      <c r="EX24" s="682"/>
      <c r="EY24" s="682"/>
      <c r="EZ24" s="682"/>
      <c r="FA24" s="682"/>
      <c r="FB24" s="682"/>
      <c r="FC24" s="682"/>
      <c r="FD24" s="682"/>
      <c r="FE24" s="682"/>
      <c r="FF24" s="682"/>
      <c r="FG24" s="682"/>
      <c r="FH24" s="682"/>
      <c r="FI24" s="682"/>
      <c r="FJ24" s="682"/>
      <c r="FK24" s="682"/>
      <c r="FL24" s="682"/>
      <c r="FM24" s="682"/>
      <c r="FN24" s="682"/>
      <c r="FO24" s="682"/>
      <c r="FP24" s="682"/>
      <c r="FQ24" s="682"/>
      <c r="FR24" s="682"/>
      <c r="FS24" s="682"/>
      <c r="FT24" s="682"/>
      <c r="FU24" s="682"/>
      <c r="FV24" s="682"/>
      <c r="FW24" s="682"/>
      <c r="FX24" s="682"/>
      <c r="FY24" s="682"/>
      <c r="FZ24" s="682"/>
      <c r="GA24" s="682"/>
      <c r="GB24" s="682"/>
      <c r="GC24" s="682"/>
      <c r="GD24" s="682"/>
      <c r="GE24" s="682"/>
      <c r="GF24" s="682"/>
      <c r="GG24" s="682"/>
      <c r="GH24" s="682"/>
      <c r="GI24" s="682"/>
      <c r="GJ24" s="682"/>
      <c r="GK24" s="682"/>
      <c r="GL24" s="682"/>
      <c r="GM24" s="682"/>
      <c r="GN24" s="682"/>
      <c r="GO24" s="682"/>
      <c r="GP24" s="682"/>
      <c r="GQ24" s="682"/>
      <c r="GR24" s="682"/>
      <c r="GS24" s="682"/>
      <c r="GT24" s="682"/>
      <c r="GU24" s="682"/>
      <c r="GV24" s="682"/>
      <c r="GW24" s="682"/>
      <c r="GX24" s="682"/>
      <c r="GY24" s="682"/>
      <c r="GZ24" s="682"/>
      <c r="HA24" s="682"/>
      <c r="HB24" s="682"/>
      <c r="HC24" s="682"/>
      <c r="HD24" s="682"/>
      <c r="HE24" s="682"/>
      <c r="HF24" s="682"/>
      <c r="HG24" s="682"/>
      <c r="HH24" s="682"/>
      <c r="HI24" s="682"/>
      <c r="HJ24" s="682"/>
      <c r="HK24" s="682"/>
      <c r="HL24" s="682"/>
      <c r="HM24" s="682"/>
      <c r="HN24" s="682"/>
      <c r="HO24" s="682"/>
      <c r="HP24" s="682"/>
      <c r="HQ24" s="682"/>
      <c r="HR24" s="682"/>
      <c r="HS24" s="682"/>
      <c r="HT24" s="682"/>
      <c r="HU24" s="682"/>
      <c r="HV24" s="682"/>
      <c r="HW24" s="682"/>
      <c r="HX24" s="682"/>
      <c r="HY24" s="682"/>
      <c r="HZ24" s="682"/>
      <c r="IA24" s="682"/>
      <c r="IB24" s="682"/>
      <c r="IC24" s="682"/>
      <c r="ID24" s="682"/>
      <c r="IE24" s="682"/>
      <c r="IF24" s="682"/>
      <c r="IG24" s="682"/>
      <c r="IH24" s="682"/>
      <c r="II24" s="682"/>
      <c r="IJ24" s="682"/>
      <c r="IK24" s="682"/>
      <c r="IL24" s="682"/>
      <c r="IM24" s="682"/>
      <c r="IN24" s="682"/>
      <c r="IO24" s="682"/>
      <c r="IP24" s="682"/>
      <c r="IQ24" s="682"/>
      <c r="IR24" s="682"/>
      <c r="IS24" s="682"/>
      <c r="IT24" s="682"/>
      <c r="IU24" s="682"/>
      <c r="IV24" s="682"/>
      <c r="IW24" s="682"/>
      <c r="IX24" s="682"/>
      <c r="IY24" s="682"/>
      <c r="IZ24" s="682"/>
      <c r="JA24" s="682"/>
      <c r="JB24" s="682"/>
      <c r="JC24" s="682"/>
      <c r="JD24" s="682"/>
      <c r="JE24" s="682"/>
      <c r="JF24" s="682"/>
      <c r="JG24" s="682"/>
      <c r="JH24" s="682"/>
      <c r="JI24" s="682"/>
      <c r="JJ24" s="682"/>
      <c r="JK24" s="682"/>
      <c r="JL24" s="682"/>
      <c r="JM24" s="682"/>
      <c r="JN24" s="682"/>
      <c r="JO24" s="682"/>
      <c r="JP24" s="682"/>
      <c r="JQ24" s="682"/>
      <c r="JR24" s="682"/>
      <c r="JS24" s="682"/>
      <c r="JT24" s="682"/>
    </row>
    <row r="25" spans="1:280" s="683" customFormat="1" ht="27.75" customHeight="1" x14ac:dyDescent="0.25">
      <c r="A25" s="674"/>
      <c r="B25" s="684" t="s">
        <v>100</v>
      </c>
      <c r="C25" s="676"/>
      <c r="D25" s="1186"/>
      <c r="E25" s="1187"/>
      <c r="F25" s="685"/>
      <c r="G25" s="1186"/>
      <c r="H25" s="1187"/>
      <c r="I25" s="685"/>
      <c r="J25" s="1186"/>
      <c r="K25" s="1187"/>
      <c r="L25" s="685"/>
      <c r="M25" s="1186"/>
      <c r="N25" s="1187"/>
      <c r="O25" s="685"/>
      <c r="P25" s="1186"/>
      <c r="Q25" s="1187"/>
      <c r="R25" s="685"/>
      <c r="S25" s="1186"/>
      <c r="T25" s="1187"/>
      <c r="U25" s="685"/>
      <c r="V25" s="1186"/>
      <c r="W25" s="1187"/>
      <c r="X25" s="685"/>
      <c r="Y25" s="1186"/>
      <c r="Z25" s="1187"/>
      <c r="AA25" s="685"/>
      <c r="AB25" s="1186"/>
      <c r="AC25" s="1187"/>
      <c r="AD25" s="685"/>
      <c r="AE25" s="1186"/>
      <c r="AF25" s="1187"/>
      <c r="AG25" s="685"/>
      <c r="AH25" s="1186"/>
      <c r="AI25" s="1187"/>
      <c r="AJ25" s="685"/>
      <c r="AK25" s="1186"/>
      <c r="AL25" s="1187"/>
      <c r="AM25" s="685"/>
      <c r="AN25" s="1186"/>
      <c r="AO25" s="1187"/>
      <c r="AP25" s="685"/>
      <c r="AQ25" s="1186"/>
      <c r="AR25" s="1187"/>
      <c r="AS25" s="685"/>
      <c r="AT25" s="1186"/>
      <c r="AU25" s="1187"/>
      <c r="AV25" s="685"/>
      <c r="AW25" s="1186"/>
      <c r="AX25" s="1187"/>
      <c r="AY25" s="685"/>
      <c r="AZ25" s="1186"/>
      <c r="BA25" s="1187"/>
      <c r="BB25" s="685"/>
      <c r="BC25" s="1186"/>
      <c r="BD25" s="1187"/>
      <c r="BE25" s="685"/>
      <c r="BF25" s="1186"/>
      <c r="BG25" s="1187"/>
      <c r="BH25" s="685"/>
      <c r="BI25" s="1186"/>
      <c r="BJ25" s="1187"/>
      <c r="BK25" s="678"/>
      <c r="BL25" s="679"/>
      <c r="BM25" s="679"/>
      <c r="BN25" s="679"/>
      <c r="BO25" s="679"/>
      <c r="BP25" s="679"/>
      <c r="BQ25" s="679"/>
      <c r="BR25" s="679"/>
      <c r="BS25" s="680"/>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c r="CU25" s="681"/>
      <c r="CV25" s="681"/>
      <c r="CW25" s="681"/>
      <c r="CX25" s="681"/>
      <c r="CY25" s="681"/>
      <c r="CZ25" s="681"/>
      <c r="DA25" s="681"/>
      <c r="DB25" s="681"/>
      <c r="DC25" s="681"/>
      <c r="DD25" s="681"/>
      <c r="DE25" s="681"/>
      <c r="DF25" s="681"/>
      <c r="DG25" s="681"/>
      <c r="DH25" s="681"/>
      <c r="DI25" s="681"/>
      <c r="DJ25" s="681"/>
      <c r="DK25" s="682"/>
      <c r="DL25" s="682"/>
      <c r="DM25" s="682"/>
      <c r="DN25" s="682"/>
      <c r="DO25" s="682"/>
      <c r="DP25" s="682"/>
      <c r="DQ25" s="682"/>
      <c r="DR25" s="682"/>
      <c r="DS25" s="682"/>
      <c r="DT25" s="682"/>
      <c r="DU25" s="682"/>
      <c r="DV25" s="682"/>
      <c r="DW25" s="682"/>
      <c r="DX25" s="682"/>
      <c r="DY25" s="682"/>
      <c r="DZ25" s="682"/>
      <c r="EA25" s="682"/>
      <c r="EB25" s="682"/>
      <c r="EC25" s="682"/>
      <c r="ED25" s="682"/>
      <c r="EE25" s="682"/>
      <c r="EF25" s="682"/>
      <c r="EG25" s="682"/>
      <c r="EH25" s="682"/>
      <c r="EI25" s="682"/>
      <c r="EJ25" s="682"/>
      <c r="EK25" s="682"/>
      <c r="EL25" s="682"/>
      <c r="EM25" s="682"/>
      <c r="EN25" s="682"/>
      <c r="EO25" s="682"/>
      <c r="EP25" s="682"/>
      <c r="EQ25" s="682"/>
      <c r="ER25" s="682"/>
      <c r="ES25" s="682"/>
      <c r="ET25" s="682"/>
      <c r="EU25" s="682"/>
      <c r="EV25" s="682"/>
      <c r="EW25" s="682"/>
      <c r="EX25" s="682"/>
      <c r="EY25" s="682"/>
      <c r="EZ25" s="682"/>
      <c r="FA25" s="682"/>
      <c r="FB25" s="682"/>
      <c r="FC25" s="682"/>
      <c r="FD25" s="682"/>
      <c r="FE25" s="682"/>
      <c r="FF25" s="682"/>
      <c r="FG25" s="682"/>
      <c r="FH25" s="682"/>
      <c r="FI25" s="682"/>
      <c r="FJ25" s="682"/>
      <c r="FK25" s="682"/>
      <c r="FL25" s="682"/>
      <c r="FM25" s="682"/>
      <c r="FN25" s="682"/>
      <c r="FO25" s="682"/>
      <c r="FP25" s="682"/>
      <c r="FQ25" s="682"/>
      <c r="FR25" s="682"/>
      <c r="FS25" s="682"/>
      <c r="FT25" s="682"/>
      <c r="FU25" s="682"/>
      <c r="FV25" s="682"/>
      <c r="FW25" s="682"/>
      <c r="FX25" s="682"/>
      <c r="FY25" s="682"/>
      <c r="FZ25" s="682"/>
      <c r="GA25" s="682"/>
      <c r="GB25" s="682"/>
      <c r="GC25" s="682"/>
      <c r="GD25" s="682"/>
      <c r="GE25" s="682"/>
      <c r="GF25" s="682"/>
      <c r="GG25" s="682"/>
      <c r="GH25" s="682"/>
      <c r="GI25" s="682"/>
      <c r="GJ25" s="682"/>
      <c r="GK25" s="682"/>
      <c r="GL25" s="682"/>
      <c r="GM25" s="682"/>
      <c r="GN25" s="682"/>
      <c r="GO25" s="682"/>
      <c r="GP25" s="682"/>
      <c r="GQ25" s="682"/>
      <c r="GR25" s="682"/>
      <c r="GS25" s="682"/>
      <c r="GT25" s="682"/>
      <c r="GU25" s="682"/>
      <c r="GV25" s="682"/>
      <c r="GW25" s="682"/>
      <c r="GX25" s="682"/>
      <c r="GY25" s="682"/>
      <c r="GZ25" s="682"/>
      <c r="HA25" s="682"/>
      <c r="HB25" s="682"/>
      <c r="HC25" s="682"/>
      <c r="HD25" s="682"/>
      <c r="HE25" s="682"/>
      <c r="HF25" s="682"/>
      <c r="HG25" s="682"/>
      <c r="HH25" s="682"/>
      <c r="HI25" s="682"/>
      <c r="HJ25" s="682"/>
      <c r="HK25" s="682"/>
      <c r="HL25" s="682"/>
      <c r="HM25" s="682"/>
      <c r="HN25" s="682"/>
      <c r="HO25" s="682"/>
      <c r="HP25" s="682"/>
      <c r="HQ25" s="682"/>
      <c r="HR25" s="682"/>
      <c r="HS25" s="682"/>
      <c r="HT25" s="682"/>
      <c r="HU25" s="682"/>
      <c r="HV25" s="682"/>
      <c r="HW25" s="682"/>
      <c r="HX25" s="682"/>
      <c r="HY25" s="682"/>
      <c r="HZ25" s="682"/>
      <c r="IA25" s="682"/>
      <c r="IB25" s="682"/>
      <c r="IC25" s="682"/>
      <c r="ID25" s="682"/>
      <c r="IE25" s="682"/>
      <c r="IF25" s="682"/>
      <c r="IG25" s="682"/>
      <c r="IH25" s="682"/>
      <c r="II25" s="682"/>
      <c r="IJ25" s="682"/>
      <c r="IK25" s="682"/>
      <c r="IL25" s="682"/>
      <c r="IM25" s="682"/>
      <c r="IN25" s="682"/>
      <c r="IO25" s="682"/>
      <c r="IP25" s="682"/>
      <c r="IQ25" s="682"/>
      <c r="IR25" s="682"/>
      <c r="IS25" s="682"/>
      <c r="IT25" s="682"/>
      <c r="IU25" s="682"/>
      <c r="IV25" s="682"/>
      <c r="IW25" s="682"/>
      <c r="IX25" s="682"/>
      <c r="IY25" s="682"/>
      <c r="IZ25" s="682"/>
      <c r="JA25" s="682"/>
      <c r="JB25" s="682"/>
      <c r="JC25" s="682"/>
      <c r="JD25" s="682"/>
      <c r="JE25" s="682"/>
      <c r="JF25" s="682"/>
      <c r="JG25" s="682"/>
      <c r="JH25" s="682"/>
      <c r="JI25" s="682"/>
      <c r="JJ25" s="682"/>
      <c r="JK25" s="682"/>
      <c r="JL25" s="682"/>
      <c r="JM25" s="682"/>
      <c r="JN25" s="682"/>
      <c r="JO25" s="682"/>
      <c r="JP25" s="682"/>
      <c r="JQ25" s="682"/>
      <c r="JR25" s="682"/>
      <c r="JS25" s="682"/>
      <c r="JT25" s="682"/>
    </row>
    <row r="26" spans="1:280" s="683" customFormat="1" ht="27.75" customHeight="1" x14ac:dyDescent="0.25">
      <c r="A26" s="674"/>
      <c r="B26" s="684" t="s">
        <v>74</v>
      </c>
      <c r="C26" s="676"/>
      <c r="D26" s="1186"/>
      <c r="E26" s="1187"/>
      <c r="F26" s="685"/>
      <c r="G26" s="1186"/>
      <c r="H26" s="1187"/>
      <c r="I26" s="685"/>
      <c r="J26" s="1186"/>
      <c r="K26" s="1187"/>
      <c r="L26" s="685"/>
      <c r="M26" s="1186"/>
      <c r="N26" s="1187"/>
      <c r="O26" s="685"/>
      <c r="P26" s="1186"/>
      <c r="Q26" s="1187"/>
      <c r="R26" s="685"/>
      <c r="S26" s="1186"/>
      <c r="T26" s="1187"/>
      <c r="U26" s="685"/>
      <c r="V26" s="1186"/>
      <c r="W26" s="1187"/>
      <c r="X26" s="685"/>
      <c r="Y26" s="1186"/>
      <c r="Z26" s="1187"/>
      <c r="AA26" s="685"/>
      <c r="AB26" s="1186"/>
      <c r="AC26" s="1187"/>
      <c r="AD26" s="685"/>
      <c r="AE26" s="1186"/>
      <c r="AF26" s="1187"/>
      <c r="AG26" s="685"/>
      <c r="AH26" s="1186"/>
      <c r="AI26" s="1187"/>
      <c r="AJ26" s="685"/>
      <c r="AK26" s="1186"/>
      <c r="AL26" s="1187"/>
      <c r="AM26" s="685"/>
      <c r="AN26" s="1186"/>
      <c r="AO26" s="1187"/>
      <c r="AP26" s="685"/>
      <c r="AQ26" s="1186"/>
      <c r="AR26" s="1187"/>
      <c r="AS26" s="685"/>
      <c r="AT26" s="1186"/>
      <c r="AU26" s="1187"/>
      <c r="AV26" s="685"/>
      <c r="AW26" s="1186"/>
      <c r="AX26" s="1187"/>
      <c r="AY26" s="685"/>
      <c r="AZ26" s="1186"/>
      <c r="BA26" s="1187"/>
      <c r="BB26" s="685"/>
      <c r="BC26" s="1186"/>
      <c r="BD26" s="1187"/>
      <c r="BE26" s="685"/>
      <c r="BF26" s="1186"/>
      <c r="BG26" s="1187"/>
      <c r="BH26" s="685"/>
      <c r="BI26" s="1186"/>
      <c r="BJ26" s="1187"/>
      <c r="BK26" s="678"/>
      <c r="BL26" s="679"/>
      <c r="BM26" s="679"/>
      <c r="BN26" s="679"/>
      <c r="BO26" s="679"/>
      <c r="BP26" s="679"/>
      <c r="BQ26" s="679"/>
      <c r="BR26" s="679"/>
      <c r="BS26" s="680"/>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c r="CU26" s="681"/>
      <c r="CV26" s="681"/>
      <c r="CW26" s="681"/>
      <c r="CX26" s="681"/>
      <c r="CY26" s="681"/>
      <c r="CZ26" s="681"/>
      <c r="DA26" s="681"/>
      <c r="DB26" s="681"/>
      <c r="DC26" s="681"/>
      <c r="DD26" s="681"/>
      <c r="DE26" s="681"/>
      <c r="DF26" s="681"/>
      <c r="DG26" s="681"/>
      <c r="DH26" s="681"/>
      <c r="DI26" s="681"/>
      <c r="DJ26" s="681"/>
      <c r="DK26" s="682"/>
      <c r="DL26" s="682"/>
      <c r="DM26" s="682"/>
      <c r="DN26" s="682"/>
      <c r="DO26" s="682"/>
      <c r="DP26" s="682"/>
      <c r="DQ26" s="682"/>
      <c r="DR26" s="682"/>
      <c r="DS26" s="682"/>
      <c r="DT26" s="682"/>
      <c r="DU26" s="682"/>
      <c r="DV26" s="682"/>
      <c r="DW26" s="682"/>
      <c r="DX26" s="682"/>
      <c r="DY26" s="682"/>
      <c r="DZ26" s="682"/>
      <c r="EA26" s="682"/>
      <c r="EB26" s="682"/>
      <c r="EC26" s="682"/>
      <c r="ED26" s="682"/>
      <c r="EE26" s="682"/>
      <c r="EF26" s="682"/>
      <c r="EG26" s="682"/>
      <c r="EH26" s="682"/>
      <c r="EI26" s="682"/>
      <c r="EJ26" s="682"/>
      <c r="EK26" s="682"/>
      <c r="EL26" s="682"/>
      <c r="EM26" s="682"/>
      <c r="EN26" s="682"/>
      <c r="EO26" s="682"/>
      <c r="EP26" s="682"/>
      <c r="EQ26" s="682"/>
      <c r="ER26" s="682"/>
      <c r="ES26" s="682"/>
      <c r="ET26" s="682"/>
      <c r="EU26" s="682"/>
      <c r="EV26" s="682"/>
      <c r="EW26" s="682"/>
      <c r="EX26" s="682"/>
      <c r="EY26" s="682"/>
      <c r="EZ26" s="682"/>
      <c r="FA26" s="682"/>
      <c r="FB26" s="682"/>
      <c r="FC26" s="682"/>
      <c r="FD26" s="682"/>
      <c r="FE26" s="682"/>
      <c r="FF26" s="682"/>
      <c r="FG26" s="682"/>
      <c r="FH26" s="682"/>
      <c r="FI26" s="682"/>
      <c r="FJ26" s="682"/>
      <c r="FK26" s="682"/>
      <c r="FL26" s="682"/>
      <c r="FM26" s="682"/>
      <c r="FN26" s="682"/>
      <c r="FO26" s="682"/>
      <c r="FP26" s="682"/>
      <c r="FQ26" s="682"/>
      <c r="FR26" s="682"/>
      <c r="FS26" s="682"/>
      <c r="FT26" s="682"/>
      <c r="FU26" s="682"/>
      <c r="FV26" s="682"/>
      <c r="FW26" s="682"/>
      <c r="FX26" s="682"/>
      <c r="FY26" s="682"/>
      <c r="FZ26" s="682"/>
      <c r="GA26" s="682"/>
      <c r="GB26" s="682"/>
      <c r="GC26" s="682"/>
      <c r="GD26" s="682"/>
      <c r="GE26" s="682"/>
      <c r="GF26" s="682"/>
      <c r="GG26" s="682"/>
      <c r="GH26" s="682"/>
      <c r="GI26" s="682"/>
      <c r="GJ26" s="682"/>
      <c r="GK26" s="682"/>
      <c r="GL26" s="682"/>
      <c r="GM26" s="682"/>
      <c r="GN26" s="682"/>
      <c r="GO26" s="682"/>
      <c r="GP26" s="682"/>
      <c r="GQ26" s="682"/>
      <c r="GR26" s="682"/>
      <c r="GS26" s="682"/>
      <c r="GT26" s="682"/>
      <c r="GU26" s="682"/>
      <c r="GV26" s="682"/>
      <c r="GW26" s="682"/>
      <c r="GX26" s="682"/>
      <c r="GY26" s="682"/>
      <c r="GZ26" s="682"/>
      <c r="HA26" s="682"/>
      <c r="HB26" s="682"/>
      <c r="HC26" s="682"/>
      <c r="HD26" s="682"/>
      <c r="HE26" s="682"/>
      <c r="HF26" s="682"/>
      <c r="HG26" s="682"/>
      <c r="HH26" s="682"/>
      <c r="HI26" s="682"/>
      <c r="HJ26" s="682"/>
      <c r="HK26" s="682"/>
      <c r="HL26" s="682"/>
      <c r="HM26" s="682"/>
      <c r="HN26" s="682"/>
      <c r="HO26" s="682"/>
      <c r="HP26" s="682"/>
      <c r="HQ26" s="682"/>
      <c r="HR26" s="682"/>
      <c r="HS26" s="682"/>
      <c r="HT26" s="682"/>
      <c r="HU26" s="682"/>
      <c r="HV26" s="682"/>
      <c r="HW26" s="682"/>
      <c r="HX26" s="682"/>
      <c r="HY26" s="682"/>
      <c r="HZ26" s="682"/>
      <c r="IA26" s="682"/>
      <c r="IB26" s="682"/>
      <c r="IC26" s="682"/>
      <c r="ID26" s="682"/>
      <c r="IE26" s="682"/>
      <c r="IF26" s="682"/>
      <c r="IG26" s="682"/>
      <c r="IH26" s="682"/>
      <c r="II26" s="682"/>
      <c r="IJ26" s="682"/>
      <c r="IK26" s="682"/>
      <c r="IL26" s="682"/>
      <c r="IM26" s="682"/>
      <c r="IN26" s="682"/>
      <c r="IO26" s="682"/>
      <c r="IP26" s="682"/>
      <c r="IQ26" s="682"/>
      <c r="IR26" s="682"/>
      <c r="IS26" s="682"/>
      <c r="IT26" s="682"/>
      <c r="IU26" s="682"/>
      <c r="IV26" s="682"/>
      <c r="IW26" s="682"/>
      <c r="IX26" s="682"/>
      <c r="IY26" s="682"/>
      <c r="IZ26" s="682"/>
      <c r="JA26" s="682"/>
      <c r="JB26" s="682"/>
      <c r="JC26" s="682"/>
      <c r="JD26" s="682"/>
      <c r="JE26" s="682"/>
      <c r="JF26" s="682"/>
      <c r="JG26" s="682"/>
      <c r="JH26" s="682"/>
      <c r="JI26" s="682"/>
      <c r="JJ26" s="682"/>
      <c r="JK26" s="682"/>
      <c r="JL26" s="682"/>
      <c r="JM26" s="682"/>
      <c r="JN26" s="682"/>
      <c r="JO26" s="682"/>
      <c r="JP26" s="682"/>
      <c r="JQ26" s="682"/>
      <c r="JR26" s="682"/>
      <c r="JS26" s="682"/>
      <c r="JT26" s="682"/>
    </row>
    <row r="27" spans="1:280" s="683" customFormat="1" ht="27.75" customHeight="1" x14ac:dyDescent="0.25">
      <c r="A27" s="674"/>
      <c r="B27" s="684"/>
      <c r="C27" s="676"/>
      <c r="D27" s="1198"/>
      <c r="E27" s="1199"/>
      <c r="F27" s="685"/>
      <c r="G27" s="1198"/>
      <c r="H27" s="1199"/>
      <c r="I27" s="685"/>
      <c r="J27" s="1198"/>
      <c r="K27" s="1199"/>
      <c r="L27" s="685"/>
      <c r="M27" s="1198"/>
      <c r="N27" s="1199"/>
      <c r="O27" s="685"/>
      <c r="P27" s="1198"/>
      <c r="Q27" s="1199"/>
      <c r="R27" s="685"/>
      <c r="S27" s="1198"/>
      <c r="T27" s="1199"/>
      <c r="U27" s="685"/>
      <c r="V27" s="1198"/>
      <c r="W27" s="1199"/>
      <c r="X27" s="685"/>
      <c r="Y27" s="1198"/>
      <c r="Z27" s="1199"/>
      <c r="AA27" s="685"/>
      <c r="AB27" s="1198"/>
      <c r="AC27" s="1199"/>
      <c r="AD27" s="685"/>
      <c r="AE27" s="1198"/>
      <c r="AF27" s="1199"/>
      <c r="AG27" s="685"/>
      <c r="AH27" s="1198"/>
      <c r="AI27" s="1199"/>
      <c r="AJ27" s="685"/>
      <c r="AK27" s="1198"/>
      <c r="AL27" s="1199"/>
      <c r="AM27" s="685"/>
      <c r="AN27" s="1198"/>
      <c r="AO27" s="1199"/>
      <c r="AP27" s="685"/>
      <c r="AQ27" s="1198"/>
      <c r="AR27" s="1199"/>
      <c r="AS27" s="685"/>
      <c r="AT27" s="1198"/>
      <c r="AU27" s="1199"/>
      <c r="AV27" s="685"/>
      <c r="AW27" s="1198"/>
      <c r="AX27" s="1199"/>
      <c r="AY27" s="685"/>
      <c r="AZ27" s="1198"/>
      <c r="BA27" s="1199"/>
      <c r="BB27" s="685"/>
      <c r="BC27" s="1198"/>
      <c r="BD27" s="1199"/>
      <c r="BE27" s="685"/>
      <c r="BF27" s="1198"/>
      <c r="BG27" s="1199"/>
      <c r="BH27" s="685"/>
      <c r="BI27" s="1198"/>
      <c r="BJ27" s="1199"/>
      <c r="BK27" s="678"/>
      <c r="BL27" s="679"/>
      <c r="BM27" s="679"/>
      <c r="BN27" s="679"/>
      <c r="BO27" s="679"/>
      <c r="BP27" s="679"/>
      <c r="BQ27" s="679"/>
      <c r="BR27" s="679"/>
      <c r="BS27" s="680"/>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c r="CU27" s="681"/>
      <c r="CV27" s="681"/>
      <c r="CW27" s="681"/>
      <c r="CX27" s="681"/>
      <c r="CY27" s="681"/>
      <c r="CZ27" s="681"/>
      <c r="DA27" s="681"/>
      <c r="DB27" s="681"/>
      <c r="DC27" s="681"/>
      <c r="DD27" s="681"/>
      <c r="DE27" s="681"/>
      <c r="DF27" s="681"/>
      <c r="DG27" s="681"/>
      <c r="DH27" s="681"/>
      <c r="DI27" s="681"/>
      <c r="DJ27" s="681"/>
      <c r="DK27" s="682"/>
      <c r="DL27" s="682"/>
      <c r="DM27" s="682"/>
      <c r="DN27" s="682"/>
      <c r="DO27" s="682"/>
      <c r="DP27" s="682"/>
      <c r="DQ27" s="682"/>
      <c r="DR27" s="682"/>
      <c r="DS27" s="682"/>
      <c r="DT27" s="682"/>
      <c r="DU27" s="682"/>
      <c r="DV27" s="682"/>
      <c r="DW27" s="682"/>
      <c r="DX27" s="682"/>
      <c r="DY27" s="682"/>
      <c r="DZ27" s="682"/>
      <c r="EA27" s="682"/>
      <c r="EB27" s="682"/>
      <c r="EC27" s="682"/>
      <c r="ED27" s="682"/>
      <c r="EE27" s="682"/>
      <c r="EF27" s="682"/>
      <c r="EG27" s="682"/>
      <c r="EH27" s="682"/>
      <c r="EI27" s="682"/>
      <c r="EJ27" s="682"/>
      <c r="EK27" s="682"/>
      <c r="EL27" s="682"/>
      <c r="EM27" s="682"/>
      <c r="EN27" s="682"/>
      <c r="EO27" s="682"/>
      <c r="EP27" s="682"/>
      <c r="EQ27" s="682"/>
      <c r="ER27" s="682"/>
      <c r="ES27" s="682"/>
      <c r="ET27" s="682"/>
      <c r="EU27" s="682"/>
      <c r="EV27" s="682"/>
      <c r="EW27" s="682"/>
      <c r="EX27" s="682"/>
      <c r="EY27" s="682"/>
      <c r="EZ27" s="682"/>
      <c r="FA27" s="682"/>
      <c r="FB27" s="682"/>
      <c r="FC27" s="682"/>
      <c r="FD27" s="682"/>
      <c r="FE27" s="682"/>
      <c r="FF27" s="682"/>
      <c r="FG27" s="682"/>
      <c r="FH27" s="682"/>
      <c r="FI27" s="682"/>
      <c r="FJ27" s="682"/>
      <c r="FK27" s="682"/>
      <c r="FL27" s="682"/>
      <c r="FM27" s="682"/>
      <c r="FN27" s="682"/>
      <c r="FO27" s="682"/>
      <c r="FP27" s="682"/>
      <c r="FQ27" s="682"/>
      <c r="FR27" s="682"/>
      <c r="FS27" s="682"/>
      <c r="FT27" s="682"/>
      <c r="FU27" s="682"/>
      <c r="FV27" s="682"/>
      <c r="FW27" s="682"/>
      <c r="FX27" s="682"/>
      <c r="FY27" s="682"/>
      <c r="FZ27" s="682"/>
      <c r="GA27" s="682"/>
      <c r="GB27" s="682"/>
      <c r="GC27" s="682"/>
      <c r="GD27" s="682"/>
      <c r="GE27" s="682"/>
      <c r="GF27" s="682"/>
      <c r="GG27" s="682"/>
      <c r="GH27" s="682"/>
      <c r="GI27" s="682"/>
      <c r="GJ27" s="682"/>
      <c r="GK27" s="682"/>
      <c r="GL27" s="682"/>
      <c r="GM27" s="682"/>
      <c r="GN27" s="682"/>
      <c r="GO27" s="682"/>
      <c r="GP27" s="682"/>
      <c r="GQ27" s="682"/>
      <c r="GR27" s="682"/>
      <c r="GS27" s="682"/>
      <c r="GT27" s="682"/>
      <c r="GU27" s="682"/>
      <c r="GV27" s="682"/>
      <c r="GW27" s="682"/>
      <c r="GX27" s="682"/>
      <c r="GY27" s="682"/>
      <c r="GZ27" s="682"/>
      <c r="HA27" s="682"/>
      <c r="HB27" s="682"/>
      <c r="HC27" s="682"/>
      <c r="HD27" s="682"/>
      <c r="HE27" s="682"/>
      <c r="HF27" s="682"/>
      <c r="HG27" s="682"/>
      <c r="HH27" s="682"/>
      <c r="HI27" s="682"/>
      <c r="HJ27" s="682"/>
      <c r="HK27" s="682"/>
      <c r="HL27" s="682"/>
      <c r="HM27" s="682"/>
      <c r="HN27" s="682"/>
      <c r="HO27" s="682"/>
      <c r="HP27" s="682"/>
      <c r="HQ27" s="682"/>
      <c r="HR27" s="682"/>
      <c r="HS27" s="682"/>
      <c r="HT27" s="682"/>
      <c r="HU27" s="682"/>
      <c r="HV27" s="682"/>
      <c r="HW27" s="682"/>
      <c r="HX27" s="682"/>
      <c r="HY27" s="682"/>
      <c r="HZ27" s="682"/>
      <c r="IA27" s="682"/>
      <c r="IB27" s="682"/>
      <c r="IC27" s="682"/>
      <c r="ID27" s="682"/>
      <c r="IE27" s="682"/>
      <c r="IF27" s="682"/>
      <c r="IG27" s="682"/>
      <c r="IH27" s="682"/>
      <c r="II27" s="682"/>
      <c r="IJ27" s="682"/>
      <c r="IK27" s="682"/>
      <c r="IL27" s="682"/>
      <c r="IM27" s="682"/>
      <c r="IN27" s="682"/>
      <c r="IO27" s="682"/>
      <c r="IP27" s="682"/>
      <c r="IQ27" s="682"/>
      <c r="IR27" s="682"/>
      <c r="IS27" s="682"/>
      <c r="IT27" s="682"/>
      <c r="IU27" s="682"/>
      <c r="IV27" s="682"/>
      <c r="IW27" s="682"/>
      <c r="IX27" s="682"/>
      <c r="IY27" s="682"/>
      <c r="IZ27" s="682"/>
      <c r="JA27" s="682"/>
      <c r="JB27" s="682"/>
      <c r="JC27" s="682"/>
      <c r="JD27" s="682"/>
      <c r="JE27" s="682"/>
      <c r="JF27" s="682"/>
      <c r="JG27" s="682"/>
      <c r="JH27" s="682"/>
      <c r="JI27" s="682"/>
      <c r="JJ27" s="682"/>
      <c r="JK27" s="682"/>
      <c r="JL27" s="682"/>
      <c r="JM27" s="682"/>
      <c r="JN27" s="682"/>
      <c r="JO27" s="682"/>
      <c r="JP27" s="682"/>
      <c r="JQ27" s="682"/>
      <c r="JR27" s="682"/>
      <c r="JS27" s="682"/>
      <c r="JT27" s="682"/>
    </row>
    <row r="28" spans="1:280" s="683" customFormat="1" ht="27.75" customHeight="1" x14ac:dyDescent="0.25">
      <c r="A28" s="674"/>
      <c r="B28" s="675" t="s">
        <v>331</v>
      </c>
      <c r="C28" s="676"/>
      <c r="D28" s="1186"/>
      <c r="E28" s="1187"/>
      <c r="F28" s="686"/>
      <c r="G28" s="1186"/>
      <c r="H28" s="1187"/>
      <c r="I28" s="686"/>
      <c r="J28" s="1186"/>
      <c r="K28" s="1187"/>
      <c r="L28" s="686"/>
      <c r="M28" s="1186"/>
      <c r="N28" s="1187"/>
      <c r="O28" s="686"/>
      <c r="P28" s="1186"/>
      <c r="Q28" s="1187"/>
      <c r="R28" s="686"/>
      <c r="S28" s="1186"/>
      <c r="T28" s="1187"/>
      <c r="U28" s="686"/>
      <c r="V28" s="1186"/>
      <c r="W28" s="1187"/>
      <c r="X28" s="686"/>
      <c r="Y28" s="1186"/>
      <c r="Z28" s="1187"/>
      <c r="AA28" s="686"/>
      <c r="AB28" s="1186"/>
      <c r="AC28" s="1187"/>
      <c r="AD28" s="686"/>
      <c r="AE28" s="1186"/>
      <c r="AF28" s="1187"/>
      <c r="AG28" s="686"/>
      <c r="AH28" s="1186"/>
      <c r="AI28" s="1187"/>
      <c r="AJ28" s="686"/>
      <c r="AK28" s="1186"/>
      <c r="AL28" s="1187"/>
      <c r="AM28" s="686"/>
      <c r="AN28" s="1186"/>
      <c r="AO28" s="1187"/>
      <c r="AP28" s="686"/>
      <c r="AQ28" s="1186"/>
      <c r="AR28" s="1187"/>
      <c r="AS28" s="686"/>
      <c r="AT28" s="1186"/>
      <c r="AU28" s="1187"/>
      <c r="AV28" s="686"/>
      <c r="AW28" s="1186"/>
      <c r="AX28" s="1187"/>
      <c r="AY28" s="686"/>
      <c r="AZ28" s="1186"/>
      <c r="BA28" s="1187"/>
      <c r="BB28" s="686"/>
      <c r="BC28" s="1186"/>
      <c r="BD28" s="1187"/>
      <c r="BE28" s="686"/>
      <c r="BF28" s="1186"/>
      <c r="BG28" s="1187"/>
      <c r="BH28" s="686"/>
      <c r="BI28" s="1186"/>
      <c r="BJ28" s="1187"/>
      <c r="BK28" s="687"/>
      <c r="BL28" s="688"/>
      <c r="BM28" s="687"/>
      <c r="BN28" s="687"/>
      <c r="BO28" s="687"/>
      <c r="BP28" s="687"/>
      <c r="BQ28" s="687"/>
      <c r="BR28" s="687"/>
      <c r="BS28" s="680"/>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c r="CU28" s="681"/>
      <c r="CV28" s="681"/>
      <c r="CW28" s="681"/>
      <c r="CX28" s="681"/>
      <c r="CY28" s="681"/>
      <c r="CZ28" s="681"/>
      <c r="DA28" s="681"/>
      <c r="DB28" s="681"/>
      <c r="DC28" s="681"/>
      <c r="DD28" s="681"/>
      <c r="DE28" s="681"/>
      <c r="DF28" s="681"/>
      <c r="DG28" s="681"/>
      <c r="DH28" s="681"/>
      <c r="DI28" s="681"/>
      <c r="DJ28" s="681"/>
      <c r="DK28" s="682"/>
      <c r="DL28" s="682"/>
      <c r="DM28" s="682"/>
      <c r="DN28" s="682"/>
      <c r="DO28" s="682"/>
      <c r="DP28" s="682"/>
      <c r="DQ28" s="682"/>
      <c r="DR28" s="682"/>
      <c r="DS28" s="682"/>
      <c r="DT28" s="682"/>
      <c r="DU28" s="682"/>
      <c r="DV28" s="682"/>
      <c r="DW28" s="682"/>
      <c r="DX28" s="682"/>
      <c r="DY28" s="682"/>
      <c r="DZ28" s="682"/>
      <c r="EA28" s="682"/>
      <c r="EB28" s="682"/>
      <c r="EC28" s="682"/>
      <c r="ED28" s="682"/>
      <c r="EE28" s="682"/>
      <c r="EF28" s="682"/>
      <c r="EG28" s="682"/>
      <c r="EH28" s="682"/>
      <c r="EI28" s="682"/>
      <c r="EJ28" s="682"/>
      <c r="EK28" s="682"/>
      <c r="EL28" s="682"/>
      <c r="EM28" s="682"/>
      <c r="EN28" s="682"/>
      <c r="EO28" s="682"/>
      <c r="EP28" s="682"/>
      <c r="EQ28" s="682"/>
      <c r="ER28" s="682"/>
      <c r="ES28" s="682"/>
      <c r="ET28" s="682"/>
      <c r="EU28" s="682"/>
      <c r="EV28" s="682"/>
      <c r="EW28" s="682"/>
      <c r="EX28" s="682"/>
      <c r="EY28" s="682"/>
      <c r="EZ28" s="682"/>
      <c r="FA28" s="682"/>
      <c r="FB28" s="682"/>
      <c r="FC28" s="682"/>
      <c r="FD28" s="682"/>
      <c r="FE28" s="682"/>
      <c r="FF28" s="682"/>
      <c r="FG28" s="682"/>
      <c r="FH28" s="682"/>
      <c r="FI28" s="682"/>
      <c r="FJ28" s="682"/>
      <c r="FK28" s="682"/>
      <c r="FL28" s="682"/>
      <c r="FM28" s="682"/>
      <c r="FN28" s="682"/>
      <c r="FO28" s="682"/>
      <c r="FP28" s="682"/>
      <c r="FQ28" s="682"/>
      <c r="FR28" s="682"/>
      <c r="FS28" s="682"/>
      <c r="FT28" s="682"/>
      <c r="FU28" s="682"/>
      <c r="FV28" s="682"/>
      <c r="FW28" s="682"/>
      <c r="FX28" s="682"/>
      <c r="FY28" s="682"/>
      <c r="FZ28" s="682"/>
      <c r="GA28" s="682"/>
      <c r="GB28" s="682"/>
      <c r="GC28" s="682"/>
      <c r="GD28" s="682"/>
      <c r="GE28" s="682"/>
      <c r="GF28" s="682"/>
      <c r="GG28" s="682"/>
      <c r="GH28" s="682"/>
      <c r="GI28" s="682"/>
      <c r="GJ28" s="682"/>
      <c r="GK28" s="682"/>
      <c r="GL28" s="682"/>
      <c r="GM28" s="682"/>
      <c r="GN28" s="682"/>
      <c r="GO28" s="682"/>
      <c r="GP28" s="682"/>
      <c r="GQ28" s="682"/>
      <c r="GR28" s="682"/>
      <c r="GS28" s="682"/>
      <c r="GT28" s="682"/>
      <c r="GU28" s="682"/>
      <c r="GV28" s="682"/>
      <c r="GW28" s="682"/>
      <c r="GX28" s="682"/>
      <c r="GY28" s="682"/>
      <c r="GZ28" s="682"/>
      <c r="HA28" s="682"/>
      <c r="HB28" s="682"/>
      <c r="HC28" s="682"/>
      <c r="HD28" s="682"/>
      <c r="HE28" s="682"/>
      <c r="HF28" s="682"/>
      <c r="HG28" s="682"/>
      <c r="HH28" s="682"/>
      <c r="HI28" s="682"/>
      <c r="HJ28" s="682"/>
      <c r="HK28" s="682"/>
      <c r="HL28" s="682"/>
      <c r="HM28" s="682"/>
      <c r="HN28" s="682"/>
      <c r="HO28" s="682"/>
      <c r="HP28" s="682"/>
      <c r="HQ28" s="682"/>
      <c r="HR28" s="682"/>
      <c r="HS28" s="682"/>
      <c r="HT28" s="682"/>
      <c r="HU28" s="682"/>
      <c r="HV28" s="682"/>
      <c r="HW28" s="682"/>
      <c r="HX28" s="682"/>
      <c r="HY28" s="682"/>
      <c r="HZ28" s="682"/>
      <c r="IA28" s="682"/>
      <c r="IB28" s="682"/>
      <c r="IC28" s="682"/>
      <c r="ID28" s="682"/>
      <c r="IE28" s="682"/>
      <c r="IF28" s="682"/>
      <c r="IG28" s="682"/>
      <c r="IH28" s="682"/>
      <c r="II28" s="682"/>
      <c r="IJ28" s="682"/>
      <c r="IK28" s="682"/>
      <c r="IL28" s="682"/>
      <c r="IM28" s="682"/>
      <c r="IN28" s="682"/>
      <c r="IO28" s="682"/>
      <c r="IP28" s="682"/>
      <c r="IQ28" s="682"/>
      <c r="IR28" s="682"/>
      <c r="IS28" s="682"/>
      <c r="IT28" s="682"/>
      <c r="IU28" s="682"/>
      <c r="IV28" s="682"/>
      <c r="IW28" s="682"/>
      <c r="IX28" s="682"/>
      <c r="IY28" s="682"/>
      <c r="IZ28" s="682"/>
      <c r="JA28" s="682"/>
      <c r="JB28" s="682"/>
      <c r="JC28" s="682"/>
      <c r="JD28" s="682"/>
      <c r="JE28" s="682"/>
      <c r="JF28" s="682"/>
      <c r="JG28" s="682"/>
      <c r="JH28" s="682"/>
      <c r="JI28" s="682"/>
      <c r="JJ28" s="682"/>
      <c r="JK28" s="682"/>
      <c r="JL28" s="682"/>
      <c r="JM28" s="682"/>
      <c r="JN28" s="682"/>
      <c r="JO28" s="682"/>
      <c r="JP28" s="682"/>
      <c r="JQ28" s="682"/>
      <c r="JR28" s="682"/>
      <c r="JS28" s="682"/>
      <c r="JT28" s="682"/>
    </row>
    <row r="29" spans="1:280" s="683" customFormat="1" ht="27.75" customHeight="1" x14ac:dyDescent="0.25">
      <c r="A29" s="674"/>
      <c r="B29" s="684" t="s">
        <v>75</v>
      </c>
      <c r="C29" s="676"/>
      <c r="D29" s="1186"/>
      <c r="E29" s="1187"/>
      <c r="F29" s="619"/>
      <c r="G29" s="1186"/>
      <c r="H29" s="1187"/>
      <c r="I29" s="619"/>
      <c r="J29" s="1186"/>
      <c r="K29" s="1187"/>
      <c r="L29" s="619"/>
      <c r="M29" s="1186"/>
      <c r="N29" s="1187"/>
      <c r="O29" s="619"/>
      <c r="P29" s="1186"/>
      <c r="Q29" s="1187"/>
      <c r="R29" s="619"/>
      <c r="S29" s="1186"/>
      <c r="T29" s="1187"/>
      <c r="U29" s="619"/>
      <c r="V29" s="1186"/>
      <c r="W29" s="1187"/>
      <c r="X29" s="619"/>
      <c r="Y29" s="1186"/>
      <c r="Z29" s="1187"/>
      <c r="AA29" s="619"/>
      <c r="AB29" s="1186"/>
      <c r="AC29" s="1187"/>
      <c r="AD29" s="619"/>
      <c r="AE29" s="1186"/>
      <c r="AF29" s="1187"/>
      <c r="AG29" s="619"/>
      <c r="AH29" s="1186"/>
      <c r="AI29" s="1187"/>
      <c r="AJ29" s="619"/>
      <c r="AK29" s="1186"/>
      <c r="AL29" s="1187"/>
      <c r="AM29" s="619"/>
      <c r="AN29" s="1186"/>
      <c r="AO29" s="1187"/>
      <c r="AP29" s="619"/>
      <c r="AQ29" s="1186"/>
      <c r="AR29" s="1187"/>
      <c r="AS29" s="619"/>
      <c r="AT29" s="1186"/>
      <c r="AU29" s="1187"/>
      <c r="AV29" s="619"/>
      <c r="AW29" s="1186"/>
      <c r="AX29" s="1187"/>
      <c r="AY29" s="619"/>
      <c r="AZ29" s="1186"/>
      <c r="BA29" s="1187"/>
      <c r="BB29" s="619"/>
      <c r="BC29" s="1186"/>
      <c r="BD29" s="1187"/>
      <c r="BE29" s="619"/>
      <c r="BF29" s="1186"/>
      <c r="BG29" s="1187"/>
      <c r="BH29" s="619"/>
      <c r="BI29" s="1186"/>
      <c r="BJ29" s="1187"/>
      <c r="BK29" s="620"/>
      <c r="BL29" s="689"/>
      <c r="BM29" s="620"/>
      <c r="BN29" s="620"/>
      <c r="BO29" s="620"/>
      <c r="BP29" s="620"/>
      <c r="BQ29" s="620"/>
      <c r="BR29" s="620"/>
      <c r="BS29" s="680"/>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c r="CU29" s="681"/>
      <c r="CV29" s="681"/>
      <c r="CW29" s="681"/>
      <c r="CX29" s="681"/>
      <c r="CY29" s="681"/>
      <c r="CZ29" s="681"/>
      <c r="DA29" s="681"/>
      <c r="DB29" s="681"/>
      <c r="DC29" s="681"/>
      <c r="DD29" s="681"/>
      <c r="DE29" s="681"/>
      <c r="DF29" s="681"/>
      <c r="DG29" s="681"/>
      <c r="DH29" s="681"/>
      <c r="DI29" s="681"/>
      <c r="DJ29" s="681"/>
      <c r="DK29" s="682"/>
      <c r="DL29" s="682"/>
      <c r="DM29" s="682"/>
      <c r="DN29" s="682"/>
      <c r="DO29" s="682"/>
      <c r="DP29" s="682"/>
      <c r="DQ29" s="682"/>
      <c r="DR29" s="682"/>
      <c r="DS29" s="682"/>
      <c r="DT29" s="682"/>
      <c r="DU29" s="682"/>
      <c r="DV29" s="682"/>
      <c r="DW29" s="682"/>
      <c r="DX29" s="682"/>
      <c r="DY29" s="682"/>
      <c r="DZ29" s="682"/>
      <c r="EA29" s="682"/>
      <c r="EB29" s="682"/>
      <c r="EC29" s="682"/>
      <c r="ED29" s="682"/>
      <c r="EE29" s="682"/>
      <c r="EF29" s="682"/>
      <c r="EG29" s="682"/>
      <c r="EH29" s="682"/>
      <c r="EI29" s="682"/>
      <c r="EJ29" s="682"/>
      <c r="EK29" s="682"/>
      <c r="EL29" s="682"/>
      <c r="EM29" s="682"/>
      <c r="EN29" s="682"/>
      <c r="EO29" s="682"/>
      <c r="EP29" s="682"/>
      <c r="EQ29" s="682"/>
      <c r="ER29" s="682"/>
      <c r="ES29" s="682"/>
      <c r="ET29" s="682"/>
      <c r="EU29" s="682"/>
      <c r="EV29" s="682"/>
      <c r="EW29" s="682"/>
      <c r="EX29" s="682"/>
      <c r="EY29" s="682"/>
      <c r="EZ29" s="682"/>
      <c r="FA29" s="682"/>
      <c r="FB29" s="682"/>
      <c r="FC29" s="682"/>
      <c r="FD29" s="682"/>
      <c r="FE29" s="682"/>
      <c r="FF29" s="682"/>
      <c r="FG29" s="682"/>
      <c r="FH29" s="682"/>
      <c r="FI29" s="682"/>
      <c r="FJ29" s="682"/>
      <c r="FK29" s="682"/>
      <c r="FL29" s="682"/>
      <c r="FM29" s="682"/>
      <c r="FN29" s="682"/>
      <c r="FO29" s="682"/>
      <c r="FP29" s="682"/>
      <c r="FQ29" s="682"/>
      <c r="FR29" s="682"/>
      <c r="FS29" s="682"/>
      <c r="FT29" s="682"/>
      <c r="FU29" s="682"/>
      <c r="FV29" s="682"/>
      <c r="FW29" s="682"/>
      <c r="FX29" s="682"/>
      <c r="FY29" s="682"/>
      <c r="FZ29" s="682"/>
      <c r="GA29" s="682"/>
      <c r="GB29" s="682"/>
      <c r="GC29" s="682"/>
      <c r="GD29" s="682"/>
      <c r="GE29" s="682"/>
      <c r="GF29" s="682"/>
      <c r="GG29" s="682"/>
      <c r="GH29" s="682"/>
      <c r="GI29" s="682"/>
      <c r="GJ29" s="682"/>
      <c r="GK29" s="682"/>
      <c r="GL29" s="682"/>
      <c r="GM29" s="682"/>
      <c r="GN29" s="682"/>
      <c r="GO29" s="682"/>
      <c r="GP29" s="682"/>
      <c r="GQ29" s="682"/>
      <c r="GR29" s="682"/>
      <c r="GS29" s="682"/>
      <c r="GT29" s="682"/>
      <c r="GU29" s="682"/>
      <c r="GV29" s="682"/>
      <c r="GW29" s="682"/>
      <c r="GX29" s="682"/>
      <c r="GY29" s="682"/>
      <c r="GZ29" s="682"/>
      <c r="HA29" s="682"/>
      <c r="HB29" s="682"/>
      <c r="HC29" s="682"/>
      <c r="HD29" s="682"/>
      <c r="HE29" s="682"/>
      <c r="HF29" s="682"/>
      <c r="HG29" s="682"/>
      <c r="HH29" s="682"/>
      <c r="HI29" s="682"/>
      <c r="HJ29" s="682"/>
      <c r="HK29" s="682"/>
      <c r="HL29" s="682"/>
      <c r="HM29" s="682"/>
      <c r="HN29" s="682"/>
      <c r="HO29" s="682"/>
      <c r="HP29" s="682"/>
      <c r="HQ29" s="682"/>
      <c r="HR29" s="682"/>
      <c r="HS29" s="682"/>
      <c r="HT29" s="682"/>
      <c r="HU29" s="682"/>
      <c r="HV29" s="682"/>
      <c r="HW29" s="682"/>
      <c r="HX29" s="682"/>
      <c r="HY29" s="682"/>
      <c r="HZ29" s="682"/>
      <c r="IA29" s="682"/>
      <c r="IB29" s="682"/>
      <c r="IC29" s="682"/>
      <c r="ID29" s="682"/>
      <c r="IE29" s="682"/>
      <c r="IF29" s="682"/>
      <c r="IG29" s="682"/>
      <c r="IH29" s="682"/>
      <c r="II29" s="682"/>
      <c r="IJ29" s="682"/>
      <c r="IK29" s="682"/>
      <c r="IL29" s="682"/>
      <c r="IM29" s="682"/>
      <c r="IN29" s="682"/>
      <c r="IO29" s="682"/>
      <c r="IP29" s="682"/>
      <c r="IQ29" s="682"/>
      <c r="IR29" s="682"/>
      <c r="IS29" s="682"/>
      <c r="IT29" s="682"/>
      <c r="IU29" s="682"/>
      <c r="IV29" s="682"/>
      <c r="IW29" s="682"/>
      <c r="IX29" s="682"/>
      <c r="IY29" s="682"/>
      <c r="IZ29" s="682"/>
      <c r="JA29" s="682"/>
      <c r="JB29" s="682"/>
      <c r="JC29" s="682"/>
      <c r="JD29" s="682"/>
      <c r="JE29" s="682"/>
      <c r="JF29" s="682"/>
      <c r="JG29" s="682"/>
      <c r="JH29" s="682"/>
      <c r="JI29" s="682"/>
      <c r="JJ29" s="682"/>
      <c r="JK29" s="682"/>
      <c r="JL29" s="682"/>
      <c r="JM29" s="682"/>
      <c r="JN29" s="682"/>
      <c r="JO29" s="682"/>
      <c r="JP29" s="682"/>
      <c r="JQ29" s="682"/>
      <c r="JR29" s="682"/>
      <c r="JS29" s="682"/>
      <c r="JT29" s="682"/>
    </row>
    <row r="30" spans="1:280" s="683" customFormat="1" ht="27.75" customHeight="1" x14ac:dyDescent="0.25">
      <c r="A30" s="674"/>
      <c r="B30" s="684" t="s">
        <v>76</v>
      </c>
      <c r="C30" s="676"/>
      <c r="D30" s="1186"/>
      <c r="E30" s="1187"/>
      <c r="F30" s="619"/>
      <c r="G30" s="1186"/>
      <c r="H30" s="1187"/>
      <c r="I30" s="619"/>
      <c r="J30" s="1186"/>
      <c r="K30" s="1187"/>
      <c r="L30" s="619"/>
      <c r="M30" s="1186"/>
      <c r="N30" s="1187"/>
      <c r="O30" s="619"/>
      <c r="P30" s="1186"/>
      <c r="Q30" s="1187"/>
      <c r="R30" s="619"/>
      <c r="S30" s="1186"/>
      <c r="T30" s="1187"/>
      <c r="U30" s="619"/>
      <c r="V30" s="1186"/>
      <c r="W30" s="1187"/>
      <c r="X30" s="619"/>
      <c r="Y30" s="1186"/>
      <c r="Z30" s="1187"/>
      <c r="AA30" s="619"/>
      <c r="AB30" s="1186"/>
      <c r="AC30" s="1187"/>
      <c r="AD30" s="619"/>
      <c r="AE30" s="1186"/>
      <c r="AF30" s="1187"/>
      <c r="AG30" s="619"/>
      <c r="AH30" s="1186"/>
      <c r="AI30" s="1187"/>
      <c r="AJ30" s="619"/>
      <c r="AK30" s="1186"/>
      <c r="AL30" s="1187"/>
      <c r="AM30" s="619"/>
      <c r="AN30" s="1186"/>
      <c r="AO30" s="1187"/>
      <c r="AP30" s="619"/>
      <c r="AQ30" s="1186"/>
      <c r="AR30" s="1187"/>
      <c r="AS30" s="619"/>
      <c r="AT30" s="1186"/>
      <c r="AU30" s="1187"/>
      <c r="AV30" s="619"/>
      <c r="AW30" s="1186"/>
      <c r="AX30" s="1187"/>
      <c r="AY30" s="619"/>
      <c r="AZ30" s="1186"/>
      <c r="BA30" s="1187"/>
      <c r="BB30" s="619"/>
      <c r="BC30" s="1186"/>
      <c r="BD30" s="1187"/>
      <c r="BE30" s="619"/>
      <c r="BF30" s="1186"/>
      <c r="BG30" s="1187"/>
      <c r="BH30" s="619"/>
      <c r="BI30" s="1186"/>
      <c r="BJ30" s="1187"/>
      <c r="BK30" s="620"/>
      <c r="BL30" s="689"/>
      <c r="BM30" s="689"/>
      <c r="BN30" s="689"/>
      <c r="BO30" s="689"/>
      <c r="BP30" s="689"/>
      <c r="BQ30" s="689"/>
      <c r="BR30" s="689"/>
      <c r="BS30" s="680"/>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c r="CU30" s="681"/>
      <c r="CV30" s="681"/>
      <c r="CW30" s="681"/>
      <c r="CX30" s="681"/>
      <c r="CY30" s="681"/>
      <c r="CZ30" s="681"/>
      <c r="DA30" s="681"/>
      <c r="DB30" s="681"/>
      <c r="DC30" s="681"/>
      <c r="DD30" s="681"/>
      <c r="DE30" s="681"/>
      <c r="DF30" s="681"/>
      <c r="DG30" s="681"/>
      <c r="DH30" s="681"/>
      <c r="DI30" s="681"/>
      <c r="DJ30" s="681"/>
      <c r="DK30" s="682"/>
      <c r="DL30" s="682"/>
      <c r="DM30" s="682"/>
      <c r="DN30" s="682"/>
      <c r="DO30" s="682"/>
      <c r="DP30" s="682"/>
      <c r="DQ30" s="682"/>
      <c r="DR30" s="682"/>
      <c r="DS30" s="682"/>
      <c r="DT30" s="682"/>
      <c r="DU30" s="682"/>
      <c r="DV30" s="682"/>
      <c r="DW30" s="682"/>
      <c r="DX30" s="682"/>
      <c r="DY30" s="682"/>
      <c r="DZ30" s="682"/>
      <c r="EA30" s="682"/>
      <c r="EB30" s="682"/>
      <c r="EC30" s="682"/>
      <c r="ED30" s="682"/>
      <c r="EE30" s="682"/>
      <c r="EF30" s="682"/>
      <c r="EG30" s="682"/>
      <c r="EH30" s="682"/>
      <c r="EI30" s="682"/>
      <c r="EJ30" s="682"/>
      <c r="EK30" s="682"/>
      <c r="EL30" s="682"/>
      <c r="EM30" s="682"/>
      <c r="EN30" s="682"/>
      <c r="EO30" s="682"/>
      <c r="EP30" s="682"/>
      <c r="EQ30" s="682"/>
      <c r="ER30" s="682"/>
      <c r="ES30" s="682"/>
      <c r="ET30" s="682"/>
      <c r="EU30" s="682"/>
      <c r="EV30" s="682"/>
      <c r="EW30" s="682"/>
      <c r="EX30" s="682"/>
      <c r="EY30" s="682"/>
      <c r="EZ30" s="682"/>
      <c r="FA30" s="682"/>
      <c r="FB30" s="682"/>
      <c r="FC30" s="682"/>
      <c r="FD30" s="682"/>
      <c r="FE30" s="682"/>
      <c r="FF30" s="682"/>
      <c r="FG30" s="682"/>
      <c r="FH30" s="682"/>
      <c r="FI30" s="682"/>
      <c r="FJ30" s="682"/>
      <c r="FK30" s="682"/>
      <c r="FL30" s="682"/>
      <c r="FM30" s="682"/>
      <c r="FN30" s="682"/>
      <c r="FO30" s="682"/>
      <c r="FP30" s="682"/>
      <c r="FQ30" s="682"/>
      <c r="FR30" s="682"/>
      <c r="FS30" s="682"/>
      <c r="FT30" s="682"/>
      <c r="FU30" s="682"/>
      <c r="FV30" s="682"/>
      <c r="FW30" s="682"/>
      <c r="FX30" s="682"/>
      <c r="FY30" s="682"/>
      <c r="FZ30" s="682"/>
      <c r="GA30" s="682"/>
      <c r="GB30" s="682"/>
      <c r="GC30" s="682"/>
      <c r="GD30" s="682"/>
      <c r="GE30" s="682"/>
      <c r="GF30" s="682"/>
      <c r="GG30" s="682"/>
      <c r="GH30" s="682"/>
      <c r="GI30" s="682"/>
      <c r="GJ30" s="682"/>
      <c r="GK30" s="682"/>
      <c r="GL30" s="682"/>
      <c r="GM30" s="682"/>
      <c r="GN30" s="682"/>
      <c r="GO30" s="682"/>
      <c r="GP30" s="682"/>
      <c r="GQ30" s="682"/>
      <c r="GR30" s="682"/>
      <c r="GS30" s="682"/>
      <c r="GT30" s="682"/>
      <c r="GU30" s="682"/>
      <c r="GV30" s="682"/>
      <c r="GW30" s="682"/>
      <c r="GX30" s="682"/>
      <c r="GY30" s="682"/>
      <c r="GZ30" s="682"/>
      <c r="HA30" s="682"/>
      <c r="HB30" s="682"/>
      <c r="HC30" s="682"/>
      <c r="HD30" s="682"/>
      <c r="HE30" s="682"/>
      <c r="HF30" s="682"/>
      <c r="HG30" s="682"/>
      <c r="HH30" s="682"/>
      <c r="HI30" s="682"/>
      <c r="HJ30" s="682"/>
      <c r="HK30" s="682"/>
      <c r="HL30" s="682"/>
      <c r="HM30" s="682"/>
      <c r="HN30" s="682"/>
      <c r="HO30" s="682"/>
      <c r="HP30" s="682"/>
      <c r="HQ30" s="682"/>
      <c r="HR30" s="682"/>
      <c r="HS30" s="682"/>
      <c r="HT30" s="682"/>
      <c r="HU30" s="682"/>
      <c r="HV30" s="682"/>
      <c r="HW30" s="682"/>
      <c r="HX30" s="682"/>
      <c r="HY30" s="682"/>
      <c r="HZ30" s="682"/>
      <c r="IA30" s="682"/>
      <c r="IB30" s="682"/>
      <c r="IC30" s="682"/>
      <c r="ID30" s="682"/>
      <c r="IE30" s="682"/>
      <c r="IF30" s="682"/>
      <c r="IG30" s="682"/>
      <c r="IH30" s="682"/>
      <c r="II30" s="682"/>
      <c r="IJ30" s="682"/>
      <c r="IK30" s="682"/>
      <c r="IL30" s="682"/>
      <c r="IM30" s="682"/>
      <c r="IN30" s="682"/>
      <c r="IO30" s="682"/>
      <c r="IP30" s="682"/>
      <c r="IQ30" s="682"/>
      <c r="IR30" s="682"/>
      <c r="IS30" s="682"/>
      <c r="IT30" s="682"/>
      <c r="IU30" s="682"/>
      <c r="IV30" s="682"/>
      <c r="IW30" s="682"/>
      <c r="IX30" s="682"/>
      <c r="IY30" s="682"/>
      <c r="IZ30" s="682"/>
      <c r="JA30" s="682"/>
      <c r="JB30" s="682"/>
      <c r="JC30" s="682"/>
      <c r="JD30" s="682"/>
      <c r="JE30" s="682"/>
      <c r="JF30" s="682"/>
      <c r="JG30" s="682"/>
      <c r="JH30" s="682"/>
      <c r="JI30" s="682"/>
      <c r="JJ30" s="682"/>
      <c r="JK30" s="682"/>
      <c r="JL30" s="682"/>
      <c r="JM30" s="682"/>
      <c r="JN30" s="682"/>
      <c r="JO30" s="682"/>
      <c r="JP30" s="682"/>
      <c r="JQ30" s="682"/>
      <c r="JR30" s="682"/>
      <c r="JS30" s="682"/>
      <c r="JT30" s="682"/>
    </row>
    <row r="31" spans="1:280" s="683" customFormat="1" ht="27.75" customHeight="1" x14ac:dyDescent="0.25">
      <c r="A31" s="674"/>
      <c r="B31" s="684" t="s">
        <v>130</v>
      </c>
      <c r="C31" s="676"/>
      <c r="D31" s="690"/>
      <c r="E31" s="691"/>
      <c r="F31" s="619"/>
      <c r="G31" s="690"/>
      <c r="H31" s="691"/>
      <c r="I31" s="619"/>
      <c r="J31" s="690"/>
      <c r="K31" s="691"/>
      <c r="L31" s="619"/>
      <c r="M31" s="690"/>
      <c r="N31" s="691"/>
      <c r="O31" s="619"/>
      <c r="P31" s="690"/>
      <c r="Q31" s="691"/>
      <c r="R31" s="619"/>
      <c r="S31" s="690"/>
      <c r="T31" s="691"/>
      <c r="U31" s="619"/>
      <c r="V31" s="690"/>
      <c r="W31" s="691"/>
      <c r="X31" s="619"/>
      <c r="Y31" s="690"/>
      <c r="Z31" s="691"/>
      <c r="AA31" s="619"/>
      <c r="AB31" s="690"/>
      <c r="AC31" s="691"/>
      <c r="AD31" s="619"/>
      <c r="AE31" s="690"/>
      <c r="AF31" s="691"/>
      <c r="AG31" s="619"/>
      <c r="AH31" s="690"/>
      <c r="AI31" s="691"/>
      <c r="AJ31" s="619"/>
      <c r="AK31" s="690"/>
      <c r="AL31" s="691"/>
      <c r="AM31" s="619"/>
      <c r="AN31" s="690"/>
      <c r="AO31" s="691"/>
      <c r="AP31" s="619"/>
      <c r="AQ31" s="690"/>
      <c r="AR31" s="691"/>
      <c r="AS31" s="619"/>
      <c r="AT31" s="690"/>
      <c r="AU31" s="691"/>
      <c r="AV31" s="619"/>
      <c r="AW31" s="690"/>
      <c r="AX31" s="691"/>
      <c r="AY31" s="619"/>
      <c r="AZ31" s="690"/>
      <c r="BA31" s="691"/>
      <c r="BB31" s="619"/>
      <c r="BC31" s="690"/>
      <c r="BD31" s="691"/>
      <c r="BE31" s="619"/>
      <c r="BF31" s="690"/>
      <c r="BG31" s="691"/>
      <c r="BH31" s="619"/>
      <c r="BI31" s="690"/>
      <c r="BJ31" s="691"/>
      <c r="BK31" s="620"/>
      <c r="BL31" s="627"/>
      <c r="BM31" s="627"/>
      <c r="BN31" s="627"/>
      <c r="BO31" s="627"/>
      <c r="BP31" s="627"/>
      <c r="BQ31" s="627"/>
      <c r="BR31" s="627"/>
      <c r="BS31" s="680"/>
      <c r="BT31" s="681"/>
      <c r="BU31" s="681"/>
      <c r="BV31" s="681"/>
      <c r="BW31" s="681"/>
      <c r="BX31" s="681"/>
      <c r="BY31" s="681"/>
      <c r="BZ31" s="681"/>
      <c r="CA31" s="681"/>
      <c r="CB31" s="681"/>
      <c r="CC31" s="681"/>
      <c r="CD31" s="681"/>
      <c r="CE31" s="681"/>
      <c r="CF31" s="681"/>
      <c r="CG31" s="681"/>
      <c r="CH31" s="681"/>
      <c r="CI31" s="681"/>
      <c r="CJ31" s="681"/>
      <c r="CK31" s="681"/>
      <c r="CL31" s="681"/>
      <c r="CM31" s="681"/>
      <c r="CN31" s="681"/>
      <c r="CO31" s="681"/>
      <c r="CP31" s="681"/>
      <c r="CQ31" s="681"/>
      <c r="CR31" s="681"/>
      <c r="CS31" s="681"/>
      <c r="CT31" s="681"/>
      <c r="CU31" s="681"/>
      <c r="CV31" s="681"/>
      <c r="CW31" s="681"/>
      <c r="CX31" s="681"/>
      <c r="CY31" s="681"/>
      <c r="CZ31" s="681"/>
      <c r="DA31" s="681"/>
      <c r="DB31" s="681"/>
      <c r="DC31" s="681"/>
      <c r="DD31" s="681"/>
      <c r="DE31" s="681"/>
      <c r="DF31" s="681"/>
      <c r="DG31" s="681"/>
      <c r="DH31" s="681"/>
      <c r="DI31" s="681"/>
      <c r="DJ31" s="681"/>
      <c r="DK31" s="682"/>
      <c r="DL31" s="682"/>
      <c r="DM31" s="682"/>
      <c r="DN31" s="682"/>
      <c r="DO31" s="682"/>
      <c r="DP31" s="682"/>
      <c r="DQ31" s="682"/>
      <c r="DR31" s="682"/>
      <c r="DS31" s="682"/>
      <c r="DT31" s="682"/>
      <c r="DU31" s="682"/>
      <c r="DV31" s="682"/>
      <c r="DW31" s="682"/>
      <c r="DX31" s="682"/>
      <c r="DY31" s="682"/>
      <c r="DZ31" s="682"/>
      <c r="EA31" s="682"/>
      <c r="EB31" s="682"/>
      <c r="EC31" s="682"/>
      <c r="ED31" s="682"/>
      <c r="EE31" s="682"/>
      <c r="EF31" s="682"/>
      <c r="EG31" s="682"/>
      <c r="EH31" s="682"/>
      <c r="EI31" s="682"/>
      <c r="EJ31" s="682"/>
      <c r="EK31" s="682"/>
      <c r="EL31" s="682"/>
      <c r="EM31" s="682"/>
      <c r="EN31" s="682"/>
      <c r="EO31" s="682"/>
      <c r="EP31" s="682"/>
      <c r="EQ31" s="682"/>
      <c r="ER31" s="682"/>
      <c r="ES31" s="682"/>
      <c r="ET31" s="682"/>
      <c r="EU31" s="682"/>
      <c r="EV31" s="682"/>
      <c r="EW31" s="682"/>
      <c r="EX31" s="682"/>
      <c r="EY31" s="682"/>
      <c r="EZ31" s="682"/>
      <c r="FA31" s="682"/>
      <c r="FB31" s="682"/>
      <c r="FC31" s="682"/>
      <c r="FD31" s="682"/>
      <c r="FE31" s="682"/>
      <c r="FF31" s="682"/>
      <c r="FG31" s="682"/>
      <c r="FH31" s="682"/>
      <c r="FI31" s="682"/>
      <c r="FJ31" s="682"/>
      <c r="FK31" s="682"/>
      <c r="FL31" s="682"/>
      <c r="FM31" s="682"/>
      <c r="FN31" s="682"/>
      <c r="FO31" s="682"/>
      <c r="FP31" s="682"/>
      <c r="FQ31" s="682"/>
      <c r="FR31" s="682"/>
      <c r="FS31" s="682"/>
      <c r="FT31" s="682"/>
      <c r="FU31" s="682"/>
      <c r="FV31" s="682"/>
      <c r="FW31" s="682"/>
      <c r="FX31" s="682"/>
      <c r="FY31" s="682"/>
      <c r="FZ31" s="682"/>
      <c r="GA31" s="682"/>
      <c r="GB31" s="682"/>
      <c r="GC31" s="682"/>
      <c r="GD31" s="682"/>
      <c r="GE31" s="682"/>
      <c r="GF31" s="682"/>
      <c r="GG31" s="682"/>
      <c r="GH31" s="682"/>
      <c r="GI31" s="682"/>
      <c r="GJ31" s="682"/>
      <c r="GK31" s="682"/>
      <c r="GL31" s="682"/>
      <c r="GM31" s="682"/>
      <c r="GN31" s="682"/>
      <c r="GO31" s="682"/>
      <c r="GP31" s="682"/>
      <c r="GQ31" s="682"/>
      <c r="GR31" s="682"/>
      <c r="GS31" s="682"/>
      <c r="GT31" s="682"/>
      <c r="GU31" s="682"/>
      <c r="GV31" s="682"/>
      <c r="GW31" s="682"/>
      <c r="GX31" s="682"/>
      <c r="GY31" s="682"/>
      <c r="GZ31" s="682"/>
      <c r="HA31" s="682"/>
      <c r="HB31" s="682"/>
      <c r="HC31" s="682"/>
      <c r="HD31" s="682"/>
      <c r="HE31" s="682"/>
      <c r="HF31" s="682"/>
      <c r="HG31" s="682"/>
      <c r="HH31" s="682"/>
      <c r="HI31" s="682"/>
      <c r="HJ31" s="682"/>
      <c r="HK31" s="682"/>
      <c r="HL31" s="682"/>
      <c r="HM31" s="682"/>
      <c r="HN31" s="682"/>
      <c r="HO31" s="682"/>
      <c r="HP31" s="682"/>
      <c r="HQ31" s="682"/>
      <c r="HR31" s="682"/>
      <c r="HS31" s="682"/>
      <c r="HT31" s="682"/>
      <c r="HU31" s="682"/>
      <c r="HV31" s="682"/>
      <c r="HW31" s="682"/>
      <c r="HX31" s="682"/>
      <c r="HY31" s="682"/>
      <c r="HZ31" s="682"/>
      <c r="IA31" s="682"/>
      <c r="IB31" s="682"/>
      <c r="IC31" s="682"/>
      <c r="ID31" s="682"/>
      <c r="IE31" s="682"/>
      <c r="IF31" s="682"/>
      <c r="IG31" s="682"/>
      <c r="IH31" s="682"/>
      <c r="II31" s="682"/>
      <c r="IJ31" s="682"/>
      <c r="IK31" s="682"/>
      <c r="IL31" s="682"/>
      <c r="IM31" s="682"/>
      <c r="IN31" s="682"/>
      <c r="IO31" s="682"/>
      <c r="IP31" s="682"/>
      <c r="IQ31" s="682"/>
      <c r="IR31" s="682"/>
      <c r="IS31" s="682"/>
      <c r="IT31" s="682"/>
      <c r="IU31" s="682"/>
      <c r="IV31" s="682"/>
      <c r="IW31" s="682"/>
      <c r="IX31" s="682"/>
      <c r="IY31" s="682"/>
      <c r="IZ31" s="682"/>
      <c r="JA31" s="682"/>
      <c r="JB31" s="682"/>
      <c r="JC31" s="682"/>
      <c r="JD31" s="682"/>
      <c r="JE31" s="682"/>
      <c r="JF31" s="682"/>
      <c r="JG31" s="682"/>
      <c r="JH31" s="682"/>
      <c r="JI31" s="682"/>
      <c r="JJ31" s="682"/>
      <c r="JK31" s="682"/>
      <c r="JL31" s="682"/>
      <c r="JM31" s="682"/>
      <c r="JN31" s="682"/>
      <c r="JO31" s="682"/>
      <c r="JP31" s="682"/>
      <c r="JQ31" s="682"/>
      <c r="JR31" s="682"/>
      <c r="JS31" s="682"/>
      <c r="JT31" s="682"/>
    </row>
    <row r="32" spans="1:280" s="683" customFormat="1" ht="27.75" customHeight="1" x14ac:dyDescent="0.25">
      <c r="A32" s="674"/>
      <c r="B32" s="684" t="s">
        <v>131</v>
      </c>
      <c r="C32" s="676"/>
      <c r="D32" s="1186"/>
      <c r="E32" s="1187"/>
      <c r="F32" s="619"/>
      <c r="G32" s="1186"/>
      <c r="H32" s="1187"/>
      <c r="I32" s="619"/>
      <c r="J32" s="1186"/>
      <c r="K32" s="1187"/>
      <c r="L32" s="619"/>
      <c r="M32" s="1186"/>
      <c r="N32" s="1187"/>
      <c r="O32" s="619"/>
      <c r="P32" s="1186"/>
      <c r="Q32" s="1187"/>
      <c r="R32" s="619"/>
      <c r="S32" s="1186"/>
      <c r="T32" s="1187"/>
      <c r="U32" s="619"/>
      <c r="V32" s="1186"/>
      <c r="W32" s="1187"/>
      <c r="X32" s="619"/>
      <c r="Y32" s="1186"/>
      <c r="Z32" s="1187"/>
      <c r="AA32" s="619"/>
      <c r="AB32" s="1186"/>
      <c r="AC32" s="1187"/>
      <c r="AD32" s="619"/>
      <c r="AE32" s="1186"/>
      <c r="AF32" s="1187"/>
      <c r="AG32" s="619"/>
      <c r="AH32" s="1186"/>
      <c r="AI32" s="1187"/>
      <c r="AJ32" s="619"/>
      <c r="AK32" s="1186"/>
      <c r="AL32" s="1187"/>
      <c r="AM32" s="619"/>
      <c r="AN32" s="1186"/>
      <c r="AO32" s="1187"/>
      <c r="AP32" s="619"/>
      <c r="AQ32" s="1186"/>
      <c r="AR32" s="1187"/>
      <c r="AS32" s="619"/>
      <c r="AT32" s="1186"/>
      <c r="AU32" s="1187"/>
      <c r="AV32" s="619"/>
      <c r="AW32" s="1186"/>
      <c r="AX32" s="1187"/>
      <c r="AY32" s="619"/>
      <c r="AZ32" s="1186"/>
      <c r="BA32" s="1187"/>
      <c r="BB32" s="619"/>
      <c r="BC32" s="1186"/>
      <c r="BD32" s="1187"/>
      <c r="BE32" s="619"/>
      <c r="BF32" s="1186"/>
      <c r="BG32" s="1187"/>
      <c r="BH32" s="619"/>
      <c r="BI32" s="1186"/>
      <c r="BJ32" s="1187"/>
      <c r="BK32" s="620"/>
      <c r="BL32" s="679"/>
      <c r="BM32" s="679"/>
      <c r="BN32" s="679"/>
      <c r="BO32" s="679"/>
      <c r="BP32" s="679"/>
      <c r="BQ32" s="679"/>
      <c r="BR32" s="679"/>
      <c r="BS32" s="680"/>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c r="CU32" s="681"/>
      <c r="CV32" s="681"/>
      <c r="CW32" s="681"/>
      <c r="CX32" s="681"/>
      <c r="CY32" s="681"/>
      <c r="CZ32" s="681"/>
      <c r="DA32" s="681"/>
      <c r="DB32" s="681"/>
      <c r="DC32" s="681"/>
      <c r="DD32" s="681"/>
      <c r="DE32" s="681"/>
      <c r="DF32" s="681"/>
      <c r="DG32" s="681"/>
      <c r="DH32" s="681"/>
      <c r="DI32" s="681"/>
      <c r="DJ32" s="681"/>
      <c r="DK32" s="682"/>
      <c r="DL32" s="682"/>
      <c r="DM32" s="682"/>
      <c r="DN32" s="682"/>
      <c r="DO32" s="682"/>
      <c r="DP32" s="682"/>
      <c r="DQ32" s="682"/>
      <c r="DR32" s="682"/>
      <c r="DS32" s="682"/>
      <c r="DT32" s="682"/>
      <c r="DU32" s="682"/>
      <c r="DV32" s="682"/>
      <c r="DW32" s="682"/>
      <c r="DX32" s="682"/>
      <c r="DY32" s="682"/>
      <c r="DZ32" s="682"/>
      <c r="EA32" s="682"/>
      <c r="EB32" s="682"/>
      <c r="EC32" s="682"/>
      <c r="ED32" s="682"/>
      <c r="EE32" s="682"/>
      <c r="EF32" s="682"/>
      <c r="EG32" s="682"/>
      <c r="EH32" s="682"/>
      <c r="EI32" s="682"/>
      <c r="EJ32" s="682"/>
      <c r="EK32" s="682"/>
      <c r="EL32" s="682"/>
      <c r="EM32" s="682"/>
      <c r="EN32" s="682"/>
      <c r="EO32" s="682"/>
      <c r="EP32" s="682"/>
      <c r="EQ32" s="682"/>
      <c r="ER32" s="682"/>
      <c r="ES32" s="682"/>
      <c r="ET32" s="682"/>
      <c r="EU32" s="682"/>
      <c r="EV32" s="682"/>
      <c r="EW32" s="682"/>
      <c r="EX32" s="682"/>
      <c r="EY32" s="682"/>
      <c r="EZ32" s="682"/>
      <c r="FA32" s="682"/>
      <c r="FB32" s="682"/>
      <c r="FC32" s="682"/>
      <c r="FD32" s="682"/>
      <c r="FE32" s="682"/>
      <c r="FF32" s="682"/>
      <c r="FG32" s="682"/>
      <c r="FH32" s="682"/>
      <c r="FI32" s="682"/>
      <c r="FJ32" s="682"/>
      <c r="FK32" s="682"/>
      <c r="FL32" s="682"/>
      <c r="FM32" s="682"/>
      <c r="FN32" s="682"/>
      <c r="FO32" s="682"/>
      <c r="FP32" s="682"/>
      <c r="FQ32" s="682"/>
      <c r="FR32" s="682"/>
      <c r="FS32" s="682"/>
      <c r="FT32" s="682"/>
      <c r="FU32" s="682"/>
      <c r="FV32" s="682"/>
      <c r="FW32" s="682"/>
      <c r="FX32" s="682"/>
      <c r="FY32" s="682"/>
      <c r="FZ32" s="682"/>
      <c r="GA32" s="682"/>
      <c r="GB32" s="682"/>
      <c r="GC32" s="682"/>
      <c r="GD32" s="682"/>
      <c r="GE32" s="682"/>
      <c r="GF32" s="682"/>
      <c r="GG32" s="682"/>
      <c r="GH32" s="682"/>
      <c r="GI32" s="682"/>
      <c r="GJ32" s="682"/>
      <c r="GK32" s="682"/>
      <c r="GL32" s="682"/>
      <c r="GM32" s="682"/>
      <c r="GN32" s="682"/>
      <c r="GO32" s="682"/>
      <c r="GP32" s="682"/>
      <c r="GQ32" s="682"/>
      <c r="GR32" s="682"/>
      <c r="GS32" s="682"/>
      <c r="GT32" s="682"/>
      <c r="GU32" s="682"/>
      <c r="GV32" s="682"/>
      <c r="GW32" s="682"/>
      <c r="GX32" s="682"/>
      <c r="GY32" s="682"/>
      <c r="GZ32" s="682"/>
      <c r="HA32" s="682"/>
      <c r="HB32" s="682"/>
      <c r="HC32" s="682"/>
      <c r="HD32" s="682"/>
      <c r="HE32" s="682"/>
      <c r="HF32" s="682"/>
      <c r="HG32" s="682"/>
      <c r="HH32" s="682"/>
      <c r="HI32" s="682"/>
      <c r="HJ32" s="682"/>
      <c r="HK32" s="682"/>
      <c r="HL32" s="682"/>
      <c r="HM32" s="682"/>
      <c r="HN32" s="682"/>
      <c r="HO32" s="682"/>
      <c r="HP32" s="682"/>
      <c r="HQ32" s="682"/>
      <c r="HR32" s="682"/>
      <c r="HS32" s="682"/>
      <c r="HT32" s="682"/>
      <c r="HU32" s="682"/>
      <c r="HV32" s="682"/>
      <c r="HW32" s="682"/>
      <c r="HX32" s="682"/>
      <c r="HY32" s="682"/>
      <c r="HZ32" s="682"/>
      <c r="IA32" s="682"/>
      <c r="IB32" s="682"/>
      <c r="IC32" s="682"/>
      <c r="ID32" s="682"/>
      <c r="IE32" s="682"/>
      <c r="IF32" s="682"/>
      <c r="IG32" s="682"/>
      <c r="IH32" s="682"/>
      <c r="II32" s="682"/>
      <c r="IJ32" s="682"/>
      <c r="IK32" s="682"/>
      <c r="IL32" s="682"/>
      <c r="IM32" s="682"/>
      <c r="IN32" s="682"/>
      <c r="IO32" s="682"/>
      <c r="IP32" s="682"/>
      <c r="IQ32" s="682"/>
      <c r="IR32" s="682"/>
      <c r="IS32" s="682"/>
      <c r="IT32" s="682"/>
      <c r="IU32" s="682"/>
      <c r="IV32" s="682"/>
      <c r="IW32" s="682"/>
      <c r="IX32" s="682"/>
      <c r="IY32" s="682"/>
      <c r="IZ32" s="682"/>
      <c r="JA32" s="682"/>
      <c r="JB32" s="682"/>
      <c r="JC32" s="682"/>
      <c r="JD32" s="682"/>
      <c r="JE32" s="682"/>
      <c r="JF32" s="682"/>
      <c r="JG32" s="682"/>
      <c r="JH32" s="682"/>
      <c r="JI32" s="682"/>
      <c r="JJ32" s="682"/>
      <c r="JK32" s="682"/>
      <c r="JL32" s="682"/>
      <c r="JM32" s="682"/>
      <c r="JN32" s="682"/>
      <c r="JO32" s="682"/>
      <c r="JP32" s="682"/>
      <c r="JQ32" s="682"/>
      <c r="JR32" s="682"/>
      <c r="JS32" s="682"/>
      <c r="JT32" s="682"/>
    </row>
    <row r="33" spans="1:280" s="683" customFormat="1" ht="27.75" customHeight="1" x14ac:dyDescent="0.25">
      <c r="A33" s="692"/>
      <c r="B33" s="684" t="s">
        <v>103</v>
      </c>
      <c r="C33" s="676"/>
      <c r="D33" s="1200"/>
      <c r="E33" s="1187"/>
      <c r="F33" s="619"/>
      <c r="G33" s="1186"/>
      <c r="H33" s="1187"/>
      <c r="I33" s="619"/>
      <c r="J33" s="1186"/>
      <c r="K33" s="1187"/>
      <c r="L33" s="619"/>
      <c r="M33" s="1186"/>
      <c r="N33" s="1187"/>
      <c r="O33" s="619"/>
      <c r="P33" s="1186"/>
      <c r="Q33" s="1187"/>
      <c r="R33" s="619"/>
      <c r="S33" s="1200"/>
      <c r="T33" s="1187"/>
      <c r="U33" s="619"/>
      <c r="V33" s="1186"/>
      <c r="W33" s="1187"/>
      <c r="X33" s="619"/>
      <c r="Y33" s="1186"/>
      <c r="Z33" s="1187"/>
      <c r="AA33" s="619"/>
      <c r="AB33" s="1186"/>
      <c r="AC33" s="1187"/>
      <c r="AD33" s="619"/>
      <c r="AE33" s="1186"/>
      <c r="AF33" s="1187"/>
      <c r="AG33" s="619"/>
      <c r="AH33" s="1200"/>
      <c r="AI33" s="1187"/>
      <c r="AJ33" s="619"/>
      <c r="AK33" s="1186"/>
      <c r="AL33" s="1187"/>
      <c r="AM33" s="619"/>
      <c r="AN33" s="1186"/>
      <c r="AO33" s="1187"/>
      <c r="AP33" s="619"/>
      <c r="AQ33" s="1186"/>
      <c r="AR33" s="1187"/>
      <c r="AS33" s="619"/>
      <c r="AT33" s="1186"/>
      <c r="AU33" s="1187"/>
      <c r="AV33" s="619"/>
      <c r="AW33" s="1200"/>
      <c r="AX33" s="1187"/>
      <c r="AY33" s="619"/>
      <c r="AZ33" s="1186"/>
      <c r="BA33" s="1187"/>
      <c r="BB33" s="619"/>
      <c r="BC33" s="1186"/>
      <c r="BD33" s="1187"/>
      <c r="BE33" s="619"/>
      <c r="BF33" s="1186"/>
      <c r="BG33" s="1187"/>
      <c r="BH33" s="619"/>
      <c r="BI33" s="1186"/>
      <c r="BJ33" s="1187"/>
      <c r="BK33" s="620"/>
      <c r="BL33" s="679"/>
      <c r="BM33" s="679"/>
      <c r="BN33" s="679"/>
      <c r="BO33" s="679"/>
      <c r="BP33" s="679"/>
      <c r="BQ33" s="679"/>
      <c r="BR33" s="679"/>
      <c r="BS33" s="680"/>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c r="CU33" s="681"/>
      <c r="CV33" s="681"/>
      <c r="CW33" s="681"/>
      <c r="CX33" s="681"/>
      <c r="CY33" s="681"/>
      <c r="CZ33" s="681"/>
      <c r="DA33" s="681"/>
      <c r="DB33" s="681"/>
      <c r="DC33" s="681"/>
      <c r="DD33" s="681"/>
      <c r="DE33" s="681"/>
      <c r="DF33" s="681"/>
      <c r="DG33" s="681"/>
      <c r="DH33" s="681"/>
      <c r="DI33" s="681"/>
      <c r="DJ33" s="681"/>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682"/>
      <c r="GS33" s="682"/>
      <c r="GT33" s="682"/>
      <c r="GU33" s="682"/>
      <c r="GV33" s="682"/>
      <c r="GW33" s="682"/>
      <c r="GX33" s="682"/>
      <c r="GY33" s="682"/>
      <c r="GZ33" s="682"/>
      <c r="HA33" s="682"/>
      <c r="HB33" s="682"/>
      <c r="HC33" s="682"/>
      <c r="HD33" s="682"/>
      <c r="HE33" s="682"/>
      <c r="HF33" s="682"/>
      <c r="HG33" s="682"/>
      <c r="HH33" s="682"/>
      <c r="HI33" s="682"/>
      <c r="HJ33" s="682"/>
      <c r="HK33" s="682"/>
      <c r="HL33" s="682"/>
      <c r="HM33" s="682"/>
      <c r="HN33" s="682"/>
      <c r="HO33" s="682"/>
      <c r="HP33" s="682"/>
      <c r="HQ33" s="682"/>
      <c r="HR33" s="682"/>
      <c r="HS33" s="682"/>
      <c r="HT33" s="682"/>
      <c r="HU33" s="682"/>
      <c r="HV33" s="682"/>
      <c r="HW33" s="682"/>
      <c r="HX33" s="682"/>
      <c r="HY33" s="682"/>
      <c r="HZ33" s="682"/>
      <c r="IA33" s="682"/>
      <c r="IB33" s="682"/>
      <c r="IC33" s="682"/>
      <c r="ID33" s="682"/>
      <c r="IE33" s="682"/>
      <c r="IF33" s="682"/>
      <c r="IG33" s="682"/>
      <c r="IH33" s="682"/>
      <c r="II33" s="682"/>
      <c r="IJ33" s="682"/>
      <c r="IK33" s="682"/>
      <c r="IL33" s="682"/>
      <c r="IM33" s="682"/>
      <c r="IN33" s="682"/>
      <c r="IO33" s="682"/>
      <c r="IP33" s="682"/>
      <c r="IQ33" s="682"/>
      <c r="IR33" s="682"/>
      <c r="IS33" s="682"/>
      <c r="IT33" s="682"/>
      <c r="IU33" s="682"/>
      <c r="IV33" s="682"/>
      <c r="IW33" s="682"/>
      <c r="IX33" s="682"/>
      <c r="IY33" s="682"/>
      <c r="IZ33" s="682"/>
      <c r="JA33" s="682"/>
      <c r="JB33" s="682"/>
      <c r="JC33" s="682"/>
      <c r="JD33" s="682"/>
      <c r="JE33" s="682"/>
      <c r="JF33" s="682"/>
      <c r="JG33" s="682"/>
      <c r="JH33" s="682"/>
      <c r="JI33" s="682"/>
      <c r="JJ33" s="682"/>
      <c r="JK33" s="682"/>
      <c r="JL33" s="682"/>
      <c r="JM33" s="682"/>
      <c r="JN33" s="682"/>
      <c r="JO33" s="682"/>
      <c r="JP33" s="682"/>
      <c r="JQ33" s="682"/>
      <c r="JR33" s="682"/>
      <c r="JS33" s="682"/>
      <c r="JT33" s="682"/>
    </row>
    <row r="34" spans="1:280" s="454" customFormat="1" ht="27.75" customHeight="1" x14ac:dyDescent="0.2">
      <c r="A34" s="698"/>
      <c r="B34" s="696" t="s">
        <v>260</v>
      </c>
      <c r="C34" s="455"/>
      <c r="D34" s="1190"/>
      <c r="E34" s="1190"/>
      <c r="F34" s="645"/>
      <c r="G34" s="1190"/>
      <c r="H34" s="1190"/>
      <c r="I34" s="645"/>
      <c r="J34" s="1190"/>
      <c r="K34" s="1190"/>
      <c r="L34" s="645"/>
      <c r="M34" s="1190"/>
      <c r="N34" s="1190"/>
      <c r="O34" s="645"/>
      <c r="P34" s="1190"/>
      <c r="Q34" s="1190"/>
      <c r="R34" s="645"/>
      <c r="S34" s="1190"/>
      <c r="T34" s="1190"/>
      <c r="U34" s="645"/>
      <c r="V34" s="1190"/>
      <c r="W34" s="1190"/>
      <c r="X34" s="645"/>
      <c r="Y34" s="1190"/>
      <c r="Z34" s="1190"/>
      <c r="AA34" s="645"/>
      <c r="AB34" s="1190"/>
      <c r="AC34" s="1190"/>
      <c r="AD34" s="645"/>
      <c r="AE34" s="1190"/>
      <c r="AF34" s="1190"/>
      <c r="AG34" s="645"/>
      <c r="AH34" s="1190"/>
      <c r="AI34" s="1190"/>
      <c r="AJ34" s="645"/>
      <c r="AK34" s="1190"/>
      <c r="AL34" s="1190"/>
      <c r="AM34" s="645"/>
      <c r="AN34" s="1190"/>
      <c r="AO34" s="1190"/>
      <c r="AP34" s="645"/>
      <c r="AQ34" s="1190"/>
      <c r="AR34" s="1190"/>
      <c r="AS34" s="645"/>
      <c r="AT34" s="1190"/>
      <c r="AU34" s="1190"/>
      <c r="AV34" s="645"/>
      <c r="AW34" s="1190"/>
      <c r="AX34" s="1190"/>
      <c r="AY34" s="645"/>
      <c r="AZ34" s="1190"/>
      <c r="BA34" s="1190"/>
      <c r="BB34" s="645"/>
      <c r="BC34" s="1190"/>
      <c r="BD34" s="1190"/>
      <c r="BE34" s="645"/>
      <c r="BF34" s="1190"/>
      <c r="BG34" s="1190"/>
      <c r="BH34" s="645"/>
      <c r="BI34" s="1190"/>
      <c r="BJ34" s="1190"/>
      <c r="BK34" s="339"/>
      <c r="BL34" s="31"/>
      <c r="BM34" s="31"/>
      <c r="BN34" s="31"/>
      <c r="BO34" s="31"/>
      <c r="BP34" s="31"/>
      <c r="BQ34" s="31"/>
      <c r="BR34" s="31"/>
      <c r="BS34" s="61"/>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row>
    <row r="35" spans="1:280" s="330" customFormat="1" ht="18" customHeight="1" x14ac:dyDescent="0.2">
      <c r="A35" s="699"/>
      <c r="B35" s="700"/>
      <c r="C35" s="456"/>
      <c r="D35" s="716"/>
      <c r="E35" s="716"/>
      <c r="F35" s="645"/>
      <c r="G35" s="716"/>
      <c r="H35" s="716"/>
      <c r="I35" s="645"/>
      <c r="J35" s="716"/>
      <c r="K35" s="716"/>
      <c r="L35" s="645"/>
      <c r="M35" s="716"/>
      <c r="N35" s="716"/>
      <c r="O35" s="645"/>
      <c r="P35" s="716"/>
      <c r="Q35" s="716"/>
      <c r="R35" s="645"/>
      <c r="S35" s="716"/>
      <c r="T35" s="716"/>
      <c r="U35" s="645"/>
      <c r="V35" s="716"/>
      <c r="W35" s="716"/>
      <c r="X35" s="645"/>
      <c r="Y35" s="716"/>
      <c r="Z35" s="716"/>
      <c r="AA35" s="645"/>
      <c r="AB35" s="716"/>
      <c r="AC35" s="716"/>
      <c r="AD35" s="645"/>
      <c r="AE35" s="716"/>
      <c r="AF35" s="716"/>
      <c r="AG35" s="645"/>
      <c r="AH35" s="716"/>
      <c r="AI35" s="716"/>
      <c r="AJ35" s="645"/>
      <c r="AK35" s="716"/>
      <c r="AL35" s="716"/>
      <c r="AM35" s="645"/>
      <c r="AN35" s="716"/>
      <c r="AO35" s="716"/>
      <c r="AP35" s="645"/>
      <c r="AQ35" s="716"/>
      <c r="AR35" s="716"/>
      <c r="AS35" s="645"/>
      <c r="AT35" s="716"/>
      <c r="AU35" s="716"/>
      <c r="AV35" s="645"/>
      <c r="AW35" s="716"/>
      <c r="AX35" s="716"/>
      <c r="AY35" s="645"/>
      <c r="AZ35" s="716"/>
      <c r="BA35" s="716"/>
      <c r="BB35" s="645"/>
      <c r="BC35" s="716"/>
      <c r="BD35" s="716"/>
      <c r="BE35" s="645"/>
      <c r="BF35" s="716"/>
      <c r="BG35" s="716"/>
      <c r="BH35" s="645"/>
      <c r="BI35" s="716"/>
      <c r="BJ35" s="716"/>
      <c r="BK35" s="339"/>
      <c r="BL35" s="31"/>
      <c r="BM35" s="31"/>
      <c r="BN35" s="31"/>
      <c r="BO35" s="31"/>
      <c r="BP35" s="31"/>
      <c r="BQ35" s="31"/>
      <c r="BR35" s="31"/>
      <c r="BS35" s="359"/>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row>
    <row r="36" spans="1:280" ht="27.75" hidden="1" customHeight="1" outlineLevel="1" thickBot="1" x14ac:dyDescent="0.25">
      <c r="A36" s="693" t="str">
        <f>IF(B36="","","EK2")</f>
        <v>EK2</v>
      </c>
      <c r="B36" s="694" t="s">
        <v>145</v>
      </c>
      <c r="C36" s="71"/>
      <c r="D36" s="1191"/>
      <c r="E36" s="1192"/>
      <c r="F36" s="644"/>
      <c r="G36" s="1191"/>
      <c r="H36" s="1192"/>
      <c r="I36" s="644"/>
      <c r="J36" s="1191"/>
      <c r="K36" s="1192"/>
      <c r="L36" s="644"/>
      <c r="M36" s="1191"/>
      <c r="N36" s="1192"/>
      <c r="O36" s="644"/>
      <c r="P36" s="1191"/>
      <c r="Q36" s="1192"/>
      <c r="R36" s="644"/>
      <c r="S36" s="1191"/>
      <c r="T36" s="1192"/>
      <c r="U36" s="644"/>
      <c r="V36" s="1191"/>
      <c r="W36" s="1192"/>
      <c r="X36" s="644"/>
      <c r="Y36" s="1191"/>
      <c r="Z36" s="1192"/>
      <c r="AA36" s="644"/>
      <c r="AB36" s="1191"/>
      <c r="AC36" s="1192"/>
      <c r="AD36" s="644"/>
      <c r="AE36" s="1191"/>
      <c r="AF36" s="1192"/>
      <c r="AG36" s="644"/>
      <c r="AH36" s="1191"/>
      <c r="AI36" s="1192"/>
      <c r="AJ36" s="644"/>
      <c r="AK36" s="1191"/>
      <c r="AL36" s="1192"/>
      <c r="AM36" s="644"/>
      <c r="AN36" s="1191"/>
      <c r="AO36" s="1192"/>
      <c r="AP36" s="644"/>
      <c r="AQ36" s="1191"/>
      <c r="AR36" s="1192"/>
      <c r="AS36" s="644"/>
      <c r="AT36" s="1191"/>
      <c r="AU36" s="1192"/>
      <c r="AV36" s="644"/>
      <c r="AW36" s="1191"/>
      <c r="AX36" s="1192"/>
      <c r="AY36" s="644"/>
      <c r="AZ36" s="1191"/>
      <c r="BA36" s="1192"/>
      <c r="BB36" s="644"/>
      <c r="BC36" s="1191"/>
      <c r="BD36" s="1192"/>
      <c r="BE36" s="644"/>
      <c r="BF36" s="1191"/>
      <c r="BG36" s="1192"/>
      <c r="BH36" s="644"/>
      <c r="BI36" s="1191"/>
      <c r="BJ36" s="1192"/>
      <c r="BS36" s="61"/>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c r="IW36" s="65"/>
      <c r="IX36" s="65"/>
      <c r="IY36" s="65"/>
      <c r="IZ36" s="65"/>
      <c r="JA36" s="65"/>
      <c r="JB36" s="65"/>
      <c r="JC36" s="65"/>
      <c r="JD36" s="65"/>
      <c r="JE36" s="65"/>
      <c r="JF36" s="65"/>
      <c r="JG36" s="65"/>
      <c r="JH36" s="65"/>
      <c r="JI36" s="65"/>
      <c r="JJ36" s="65"/>
      <c r="JK36" s="65"/>
      <c r="JL36" s="65"/>
      <c r="JM36" s="65"/>
      <c r="JN36" s="65"/>
      <c r="JO36" s="65"/>
      <c r="JP36" s="65"/>
      <c r="JQ36" s="65"/>
      <c r="JR36" s="65"/>
      <c r="JS36" s="65"/>
      <c r="JT36" s="65"/>
    </row>
    <row r="37" spans="1:280" s="454" customFormat="1" ht="61.5" hidden="1" customHeight="1" outlineLevel="1" x14ac:dyDescent="0.2">
      <c r="A37" s="801"/>
      <c r="B37" s="808" t="str">
        <f>IF($B36=$B$183,$D$183,IF($B36=$B$184,$D$184,IF($B36=$B$185,$D$185,IF($B36=$B$186,$D$186))))</f>
        <v>Beschreibung</v>
      </c>
      <c r="C37" s="804"/>
      <c r="D37" s="1206" t="str">
        <f>IF(OR(D36="",D36="Ja",D36="Nachweis ausstehend"),"Bemerkungen",IF(D36="Nein","Begründung ergänzen, die zum Ausschluss führt"))</f>
        <v>Bemerkungen</v>
      </c>
      <c r="E37" s="1207"/>
      <c r="F37" s="644"/>
      <c r="G37" s="1206" t="str">
        <f>IF(OR(G36="",G36="Ja",G36="Nachweis ausstehend"),"Bemerkungen",IF(G36="Nein","Begründung ergänzen, die zum Ausschluss führt"))</f>
        <v>Bemerkungen</v>
      </c>
      <c r="H37" s="1207"/>
      <c r="I37" s="644"/>
      <c r="J37" s="1206" t="str">
        <f>IF(OR(J36="",J36="Ja",J36="Nachweis ausstehend"),"Bemerkungen",IF(J36="Nein","Begründung ergänzen, die zum Ausschluss führt"))</f>
        <v>Bemerkungen</v>
      </c>
      <c r="K37" s="1207"/>
      <c r="L37" s="644"/>
      <c r="M37" s="1206" t="str">
        <f>IF(OR(M36="",M36="Ja",M36="Nachweis ausstehend"),"Bemerkungen",IF(M36="Nein","Begründung ergänzen, die zum Ausschluss führt"))</f>
        <v>Bemerkungen</v>
      </c>
      <c r="N37" s="1207"/>
      <c r="O37" s="644"/>
      <c r="P37" s="1206" t="str">
        <f>IF(OR(P36="",P36="Ja",P36="Nachweis ausstehend"),"Bemerkungen",IF(P36="Nein","Begründung ergänzen, die zum Ausschluss führt"))</f>
        <v>Bemerkungen</v>
      </c>
      <c r="Q37" s="1207"/>
      <c r="R37" s="644"/>
      <c r="S37" s="1206" t="str">
        <f>IF(OR(S36="",S36="Ja",S36="Nachweis ausstehend"),"Bemerkungen",IF(S36="Nein","Begründung ergänzen, die zum Ausschluss führt"))</f>
        <v>Bemerkungen</v>
      </c>
      <c r="T37" s="1207"/>
      <c r="U37" s="644"/>
      <c r="V37" s="1206" t="str">
        <f>IF(OR(V36="",V36="Ja",V36="Nachweis ausstehend"),"Bemerkungen",IF(V36="Nein","Begründung ergänzen, die zum Ausschluss führt"))</f>
        <v>Bemerkungen</v>
      </c>
      <c r="W37" s="1207"/>
      <c r="X37" s="644"/>
      <c r="Y37" s="1206" t="str">
        <f>IF(OR(Y36="",Y36="Ja",Y36="Nachweis ausstehend"),"Bemerkungen",IF(Y36="Nein","Begründung ergänzen, die zum Ausschluss führt"))</f>
        <v>Bemerkungen</v>
      </c>
      <c r="Z37" s="1207"/>
      <c r="AA37" s="644"/>
      <c r="AB37" s="1206" t="str">
        <f>IF(OR(AB36="",AB36="Ja",AB36="Nachweis ausstehend"),"Bemerkungen",IF(AB36="Nein","Begründung ergänzen, die zum Ausschluss führt"))</f>
        <v>Bemerkungen</v>
      </c>
      <c r="AC37" s="1207"/>
      <c r="AD37" s="644"/>
      <c r="AE37" s="1206" t="str">
        <f>IF(OR(AE36="",AE36="Ja",AE36="Nachweis ausstehend"),"Bemerkungen",IF(AE36="Nein","Begründung ergänzen, die zum Ausschluss führt"))</f>
        <v>Bemerkungen</v>
      </c>
      <c r="AF37" s="1207"/>
      <c r="AG37" s="644"/>
      <c r="AH37" s="1206" t="str">
        <f>IF(OR(AH36="",AH36="Ja",AH36="Nachweis ausstehend"),"Bemerkungen",IF(AH36="Nein","Begründung ergänzen, die zum Ausschluss führt"))</f>
        <v>Bemerkungen</v>
      </c>
      <c r="AI37" s="1207"/>
      <c r="AJ37" s="644"/>
      <c r="AK37" s="1206" t="str">
        <f>IF(OR(AK36="",AK36="Ja",AK36="Nachweis ausstehend"),"Bemerkungen",IF(AK36="Nein","Begründung ergänzen, die zum Ausschluss führt"))</f>
        <v>Bemerkungen</v>
      </c>
      <c r="AL37" s="1207"/>
      <c r="AM37" s="644"/>
      <c r="AN37" s="1206" t="str">
        <f>IF(OR(AN36="",AN36="Ja",AN36="Nachweis ausstehend"),"Bemerkungen",IF(AN36="Nein","Begründung ergänzen, die zum Ausschluss führt"))</f>
        <v>Bemerkungen</v>
      </c>
      <c r="AO37" s="1207"/>
      <c r="AP37" s="644"/>
      <c r="AQ37" s="1206" t="str">
        <f>IF(OR(AQ36="",AQ36="Ja",AQ36="Nachweis ausstehend"),"Bemerkungen",IF(AQ36="Nein","Begründung ergänzen, die zum Ausschluss führt"))</f>
        <v>Bemerkungen</v>
      </c>
      <c r="AR37" s="1207"/>
      <c r="AS37" s="644"/>
      <c r="AT37" s="1206" t="str">
        <f>IF(OR(AT36="",AT36="Ja",AT36="Nachweis ausstehend"),"Bemerkungen",IF(AT36="Nein","Begründung ergänzen, die zum Ausschluss führt"))</f>
        <v>Bemerkungen</v>
      </c>
      <c r="AU37" s="1207"/>
      <c r="AV37" s="644"/>
      <c r="AW37" s="1206" t="str">
        <f>IF(OR(AW36="",AW36="Ja",AW36="Nachweis ausstehend"),"Bemerkungen",IF(AW36="Nein","Begründung ergänzen, die zum Ausschluss führt"))</f>
        <v>Bemerkungen</v>
      </c>
      <c r="AX37" s="1207"/>
      <c r="AY37" s="644"/>
      <c r="AZ37" s="1206" t="str">
        <f>IF(OR(AZ36="",AZ36="Ja",AZ36="Nachweis ausstehend"),"Bemerkungen",IF(AZ36="Nein","Begründung ergänzen, die zum Ausschluss führt"))</f>
        <v>Bemerkungen</v>
      </c>
      <c r="BA37" s="1207"/>
      <c r="BB37" s="644"/>
      <c r="BC37" s="1206" t="str">
        <f>IF(OR(BC36="",BC36="Ja",BC36="Nachweis ausstehend"),"Bemerkungen",IF(BC36="Nein","Begründung ergänzen, die zum Ausschluss führt"))</f>
        <v>Bemerkungen</v>
      </c>
      <c r="BD37" s="1207"/>
      <c r="BE37" s="644"/>
      <c r="BF37" s="1206" t="str">
        <f>IF(OR(BF36="",BF36="Ja",BF36="Nachweis ausstehend"),"Bemerkungen",IF(BF36="Nein","Begründung ergänzen, die zum Ausschluss führt"))</f>
        <v>Bemerkungen</v>
      </c>
      <c r="BG37" s="1207"/>
      <c r="BH37" s="644"/>
      <c r="BI37" s="1206" t="str">
        <f>IF(OR(BI36="",BI36="Ja",BI36="Nachweis ausstehend"),"Bemerkungen",IF(BI36="Nein","Begründung ergänzen, die zum Ausschluss führt"))</f>
        <v>Bemerkungen</v>
      </c>
      <c r="BJ37" s="1207"/>
      <c r="BK37" s="30"/>
      <c r="BL37" s="31"/>
      <c r="BM37" s="31"/>
      <c r="BN37" s="31"/>
      <c r="BO37" s="31"/>
      <c r="BP37" s="31"/>
      <c r="BQ37" s="31"/>
      <c r="BR37" s="31"/>
      <c r="BS37" s="61"/>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row>
    <row r="38" spans="1:280" s="454" customFormat="1" ht="15" hidden="1" outlineLevel="2" x14ac:dyDescent="0.2">
      <c r="A38" s="802"/>
      <c r="B38" s="809" t="s">
        <v>339</v>
      </c>
      <c r="C38" s="805"/>
      <c r="D38" s="1208"/>
      <c r="E38" s="1209"/>
      <c r="F38" s="644"/>
      <c r="G38" s="1208"/>
      <c r="H38" s="1209"/>
      <c r="I38" s="644"/>
      <c r="J38" s="1208"/>
      <c r="K38" s="1209"/>
      <c r="L38" s="644"/>
      <c r="M38" s="1208"/>
      <c r="N38" s="1209"/>
      <c r="O38" s="644"/>
      <c r="P38" s="1208"/>
      <c r="Q38" s="1209"/>
      <c r="R38" s="644"/>
      <c r="S38" s="1208"/>
      <c r="T38" s="1209"/>
      <c r="U38" s="644"/>
      <c r="V38" s="1208"/>
      <c r="W38" s="1209"/>
      <c r="X38" s="644"/>
      <c r="Y38" s="1208"/>
      <c r="Z38" s="1209"/>
      <c r="AA38" s="644"/>
      <c r="AB38" s="1208"/>
      <c r="AC38" s="1209"/>
      <c r="AD38" s="644"/>
      <c r="AE38" s="1208"/>
      <c r="AF38" s="1209"/>
      <c r="AG38" s="644"/>
      <c r="AH38" s="1208"/>
      <c r="AI38" s="1209"/>
      <c r="AJ38" s="644"/>
      <c r="AK38" s="1208"/>
      <c r="AL38" s="1209"/>
      <c r="AM38" s="644"/>
      <c r="AN38" s="1208"/>
      <c r="AO38" s="1209"/>
      <c r="AP38" s="644"/>
      <c r="AQ38" s="1208"/>
      <c r="AR38" s="1209"/>
      <c r="AS38" s="644"/>
      <c r="AT38" s="1208"/>
      <c r="AU38" s="1209"/>
      <c r="AV38" s="644"/>
      <c r="AW38" s="1208"/>
      <c r="AX38" s="1209"/>
      <c r="AY38" s="644"/>
      <c r="AZ38" s="1208"/>
      <c r="BA38" s="1209"/>
      <c r="BB38" s="644"/>
      <c r="BC38" s="1208"/>
      <c r="BD38" s="1209"/>
      <c r="BE38" s="644"/>
      <c r="BF38" s="1208"/>
      <c r="BG38" s="1209"/>
      <c r="BH38" s="644"/>
      <c r="BI38" s="1208"/>
      <c r="BJ38" s="1209"/>
      <c r="BK38" s="30"/>
      <c r="BL38" s="31"/>
      <c r="BM38" s="31"/>
      <c r="BN38" s="31"/>
      <c r="BO38" s="31"/>
      <c r="BP38" s="31"/>
      <c r="BQ38" s="31"/>
      <c r="BR38" s="31"/>
      <c r="BS38" s="61"/>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row>
    <row r="39" spans="1:280" s="454" customFormat="1" ht="15" hidden="1" outlineLevel="2" x14ac:dyDescent="0.2">
      <c r="A39" s="802"/>
      <c r="B39" s="809" t="s">
        <v>147</v>
      </c>
      <c r="C39" s="805"/>
      <c r="D39" s="1208"/>
      <c r="E39" s="1209"/>
      <c r="F39" s="644"/>
      <c r="G39" s="1208"/>
      <c r="H39" s="1209"/>
      <c r="I39" s="644"/>
      <c r="J39" s="1208"/>
      <c r="K39" s="1209"/>
      <c r="L39" s="644"/>
      <c r="M39" s="1208"/>
      <c r="N39" s="1209"/>
      <c r="O39" s="644"/>
      <c r="P39" s="1208"/>
      <c r="Q39" s="1209"/>
      <c r="R39" s="644"/>
      <c r="S39" s="1208"/>
      <c r="T39" s="1209"/>
      <c r="U39" s="644"/>
      <c r="V39" s="1208"/>
      <c r="W39" s="1209"/>
      <c r="X39" s="644"/>
      <c r="Y39" s="1208"/>
      <c r="Z39" s="1209"/>
      <c r="AA39" s="644"/>
      <c r="AB39" s="1208"/>
      <c r="AC39" s="1209"/>
      <c r="AD39" s="644"/>
      <c r="AE39" s="1208"/>
      <c r="AF39" s="1209"/>
      <c r="AG39" s="644"/>
      <c r="AH39" s="1208"/>
      <c r="AI39" s="1209"/>
      <c r="AJ39" s="644"/>
      <c r="AK39" s="1208"/>
      <c r="AL39" s="1209"/>
      <c r="AM39" s="644"/>
      <c r="AN39" s="1208"/>
      <c r="AO39" s="1209"/>
      <c r="AP39" s="644"/>
      <c r="AQ39" s="1208"/>
      <c r="AR39" s="1209"/>
      <c r="AS39" s="644"/>
      <c r="AT39" s="1208"/>
      <c r="AU39" s="1209"/>
      <c r="AV39" s="644"/>
      <c r="AW39" s="1208"/>
      <c r="AX39" s="1209"/>
      <c r="AY39" s="644"/>
      <c r="AZ39" s="1208"/>
      <c r="BA39" s="1209"/>
      <c r="BB39" s="644"/>
      <c r="BC39" s="1208"/>
      <c r="BD39" s="1209"/>
      <c r="BE39" s="644"/>
      <c r="BF39" s="1208"/>
      <c r="BG39" s="1209"/>
      <c r="BH39" s="644"/>
      <c r="BI39" s="1208"/>
      <c r="BJ39" s="1209"/>
      <c r="BK39" s="30"/>
      <c r="BL39" s="31"/>
      <c r="BM39" s="31"/>
      <c r="BN39" s="31"/>
      <c r="BO39" s="31"/>
      <c r="BP39" s="31"/>
      <c r="BQ39" s="31"/>
      <c r="BR39" s="31"/>
      <c r="BS39" s="61"/>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row>
    <row r="40" spans="1:280" s="454" customFormat="1" ht="44.25" hidden="1" customHeight="1" outlineLevel="2" x14ac:dyDescent="0.2">
      <c r="A40" s="802"/>
      <c r="B40" s="809" t="s">
        <v>148</v>
      </c>
      <c r="C40" s="805"/>
      <c r="D40" s="1210"/>
      <c r="E40" s="1211"/>
      <c r="F40" s="644"/>
      <c r="G40" s="1210"/>
      <c r="H40" s="1211"/>
      <c r="I40" s="644"/>
      <c r="J40" s="1210"/>
      <c r="K40" s="1211"/>
      <c r="L40" s="644"/>
      <c r="M40" s="1210"/>
      <c r="N40" s="1211"/>
      <c r="O40" s="644"/>
      <c r="P40" s="1210"/>
      <c r="Q40" s="1211"/>
      <c r="R40" s="644"/>
      <c r="S40" s="1210"/>
      <c r="T40" s="1211"/>
      <c r="U40" s="644"/>
      <c r="V40" s="1210"/>
      <c r="W40" s="1211"/>
      <c r="X40" s="644"/>
      <c r="Y40" s="1210"/>
      <c r="Z40" s="1211"/>
      <c r="AA40" s="644"/>
      <c r="AB40" s="1210"/>
      <c r="AC40" s="1211"/>
      <c r="AD40" s="644"/>
      <c r="AE40" s="1210"/>
      <c r="AF40" s="1211"/>
      <c r="AG40" s="644"/>
      <c r="AH40" s="1210"/>
      <c r="AI40" s="1211"/>
      <c r="AJ40" s="644"/>
      <c r="AK40" s="1210"/>
      <c r="AL40" s="1211"/>
      <c r="AM40" s="644"/>
      <c r="AN40" s="1210"/>
      <c r="AO40" s="1211"/>
      <c r="AP40" s="644"/>
      <c r="AQ40" s="1210"/>
      <c r="AR40" s="1211"/>
      <c r="AS40" s="644"/>
      <c r="AT40" s="1210"/>
      <c r="AU40" s="1211"/>
      <c r="AV40" s="644"/>
      <c r="AW40" s="1210"/>
      <c r="AX40" s="1211"/>
      <c r="AY40" s="644"/>
      <c r="AZ40" s="1210"/>
      <c r="BA40" s="1211"/>
      <c r="BB40" s="644"/>
      <c r="BC40" s="1210"/>
      <c r="BD40" s="1211"/>
      <c r="BE40" s="644"/>
      <c r="BF40" s="1210"/>
      <c r="BG40" s="1211"/>
      <c r="BH40" s="644"/>
      <c r="BI40" s="1210"/>
      <c r="BJ40" s="1211"/>
      <c r="BK40" s="30"/>
      <c r="BL40" s="31"/>
      <c r="BM40" s="31"/>
      <c r="BN40" s="31"/>
      <c r="BO40" s="31"/>
      <c r="BP40" s="31"/>
      <c r="BQ40" s="31"/>
      <c r="BR40" s="31"/>
      <c r="BS40" s="61"/>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row>
    <row r="41" spans="1:280" s="464" customFormat="1" ht="29.25" hidden="1" customHeight="1" outlineLevel="2" x14ac:dyDescent="0.2">
      <c r="A41" s="803"/>
      <c r="B41" s="800" t="s">
        <v>348</v>
      </c>
      <c r="C41" s="806"/>
      <c r="D41" s="1205"/>
      <c r="E41" s="1205"/>
      <c r="F41" s="798"/>
      <c r="G41" s="1205"/>
      <c r="H41" s="1205"/>
      <c r="I41" s="798"/>
      <c r="J41" s="1205"/>
      <c r="K41" s="1205"/>
      <c r="L41" s="798"/>
      <c r="M41" s="1205"/>
      <c r="N41" s="1205"/>
      <c r="O41" s="798"/>
      <c r="P41" s="1205"/>
      <c r="Q41" s="1205"/>
      <c r="R41" s="798"/>
      <c r="S41" s="1205"/>
      <c r="T41" s="1205"/>
      <c r="U41" s="798"/>
      <c r="V41" s="1205"/>
      <c r="W41" s="1205"/>
      <c r="X41" s="798"/>
      <c r="Y41" s="1205"/>
      <c r="Z41" s="1205"/>
      <c r="AA41" s="798"/>
      <c r="AB41" s="1205"/>
      <c r="AC41" s="1205"/>
      <c r="AD41" s="798"/>
      <c r="AE41" s="1205"/>
      <c r="AF41" s="1205"/>
      <c r="AG41" s="798"/>
      <c r="AH41" s="1205"/>
      <c r="AI41" s="1205"/>
      <c r="AJ41" s="798"/>
      <c r="AK41" s="1205"/>
      <c r="AL41" s="1205"/>
      <c r="AM41" s="798"/>
      <c r="AN41" s="1205"/>
      <c r="AO41" s="1205"/>
      <c r="AP41" s="798"/>
      <c r="AQ41" s="1205"/>
      <c r="AR41" s="1205"/>
      <c r="AS41" s="798"/>
      <c r="AT41" s="1205"/>
      <c r="AU41" s="1205"/>
      <c r="AV41" s="798"/>
      <c r="AW41" s="1205"/>
      <c r="AX41" s="1205"/>
      <c r="AY41" s="798"/>
      <c r="AZ41" s="1205"/>
      <c r="BA41" s="1205"/>
      <c r="BB41" s="798"/>
      <c r="BC41" s="1205"/>
      <c r="BD41" s="1205"/>
      <c r="BE41" s="798"/>
      <c r="BF41" s="1205"/>
      <c r="BG41" s="1205"/>
      <c r="BH41" s="798"/>
      <c r="BI41" s="1205"/>
      <c r="BJ41" s="1205"/>
      <c r="BK41" s="798"/>
      <c r="BL41" s="795"/>
      <c r="BM41" s="795"/>
      <c r="BN41" s="795"/>
      <c r="BO41" s="795"/>
      <c r="BP41" s="795"/>
      <c r="BQ41" s="795"/>
      <c r="BR41" s="795"/>
      <c r="BS41" s="799"/>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67"/>
      <c r="IK41" s="467"/>
      <c r="IL41" s="467"/>
      <c r="IM41" s="467"/>
      <c r="IN41" s="467"/>
      <c r="IO41" s="467"/>
      <c r="IP41" s="467"/>
      <c r="IQ41" s="467"/>
      <c r="IR41" s="467"/>
      <c r="IS41" s="467"/>
      <c r="IT41" s="467"/>
      <c r="IU41" s="467"/>
      <c r="IV41" s="467"/>
      <c r="IW41" s="467"/>
      <c r="IX41" s="467"/>
      <c r="IY41" s="467"/>
      <c r="IZ41" s="467"/>
      <c r="JA41" s="467"/>
      <c r="JB41" s="467"/>
      <c r="JC41" s="467"/>
      <c r="JD41" s="467"/>
      <c r="JE41" s="467"/>
      <c r="JF41" s="467"/>
      <c r="JG41" s="467"/>
      <c r="JH41" s="467"/>
      <c r="JI41" s="467"/>
      <c r="JJ41" s="467"/>
      <c r="JK41" s="467"/>
      <c r="JL41" s="467"/>
      <c r="JM41" s="467"/>
      <c r="JN41" s="467"/>
      <c r="JO41" s="467"/>
      <c r="JP41" s="467"/>
      <c r="JQ41" s="467"/>
      <c r="JR41" s="467"/>
      <c r="JS41" s="467"/>
      <c r="JT41" s="467"/>
    </row>
    <row r="42" spans="1:280" s="683" customFormat="1" ht="62.25" hidden="1" customHeight="1" outlineLevel="2" x14ac:dyDescent="0.25">
      <c r="A42" s="674"/>
      <c r="B42" s="684"/>
      <c r="C42" s="676"/>
      <c r="D42" s="1196" t="str">
        <f>IF(D41="Ja","Hinweis: Sofern eine qualitative Bewertung des im EN genannten Referenzauftrages vorgesehen war, erfolgt bei jenem ZK eine Bewertung mit 0 Punkten","")</f>
        <v/>
      </c>
      <c r="E42" s="1197"/>
      <c r="F42" s="685"/>
      <c r="G42" s="1196" t="str">
        <f>IF(G41="Ja","Hinweis: Sofern eine qualitative Bewertung des im EN genannten Referenzauftrages vorgesehen war, erfolgt bei jenem ZK eine Bewertung mit 0 Punkten","")</f>
        <v/>
      </c>
      <c r="H42" s="1197"/>
      <c r="I42" s="685"/>
      <c r="J42" s="1196" t="str">
        <f>IF(J41="Ja","Hinweis: Sofern eine qualitative Bewertung des im EN genannten Referenzauftrages vorgesehen war, erfolgt bei jenem ZK eine Bewertung mit 0 Punkten","")</f>
        <v/>
      </c>
      <c r="K42" s="1197"/>
      <c r="L42" s="685"/>
      <c r="M42" s="1196" t="str">
        <f>IF(M41="Ja","Hinweis: Sofern eine qualitative Bewertung des im EN genannten Referenzauftrages vorgesehen war, erfolgt bei jenem ZK eine Bewertung mit 0 Punkten","")</f>
        <v/>
      </c>
      <c r="N42" s="1197"/>
      <c r="O42" s="685"/>
      <c r="P42" s="1196" t="str">
        <f>IF(P41="Ja","Hinweis: Sofern eine qualitative Bewertung des im EN genannten Referenzauftrages vorgesehen war, erfolgt bei jenem ZK eine Bewertung mit 0 Punkten","")</f>
        <v/>
      </c>
      <c r="Q42" s="1197"/>
      <c r="R42" s="685"/>
      <c r="S42" s="1196" t="str">
        <f>IF(S41="Ja","Hinweis: Sofern eine qualitative Bewertung des im EN genannten Referenzauftrages vorgesehen war, erfolgt bei jenem ZK eine Bewertung mit 0 Punkten","")</f>
        <v/>
      </c>
      <c r="T42" s="1197"/>
      <c r="U42" s="685"/>
      <c r="V42" s="1196" t="str">
        <f>IF(V41="Ja","Hinweis: Sofern eine qualitative Bewertung des im EN genannten Referenzauftrages vorgesehen war, erfolgt bei jenem ZK eine Bewertung mit 0 Punkten","")</f>
        <v/>
      </c>
      <c r="W42" s="1197"/>
      <c r="X42" s="685"/>
      <c r="Y42" s="1196" t="str">
        <f>IF(Y41="Ja","Hinweis: Sofern eine qualitative Bewertung des im EN genannten Referenzauftrages vorgesehen war, erfolgt bei jenem ZK eine Bewertung mit 0 Punkten","")</f>
        <v/>
      </c>
      <c r="Z42" s="1197"/>
      <c r="AA42" s="685"/>
      <c r="AB42" s="1196" t="str">
        <f>IF(AB41="Ja","Hinweis: Sofern eine qualitative Bewertung des im EN genannten Referenzauftrages vorgesehen war, erfolgt bei jenem ZK eine Bewertung mit 0 Punkten","")</f>
        <v/>
      </c>
      <c r="AC42" s="1197"/>
      <c r="AD42" s="685"/>
      <c r="AE42" s="1196" t="str">
        <f>IF(AE41="Ja","Hinweis: Sofern eine qualitative Bewertung des im EN genannten Referenzauftrages vorgesehen war, erfolgt bei jenem ZK eine Bewertung mit 0 Punkten","")</f>
        <v/>
      </c>
      <c r="AF42" s="1197"/>
      <c r="AG42" s="685"/>
      <c r="AH42" s="1196" t="str">
        <f>IF(AH41="Ja","Hinweis: Sofern eine qualitative Bewertung des im EN genannten Referenzauftrages vorgesehen war, erfolgt bei jenem ZK eine Bewertung mit 0 Punkten","")</f>
        <v/>
      </c>
      <c r="AI42" s="1197"/>
      <c r="AJ42" s="685"/>
      <c r="AK42" s="1196" t="str">
        <f>IF(AK41="Ja","Hinweis: Sofern eine qualitative Bewertung des im EN genannten Referenzauftrages vorgesehen war, erfolgt bei jenem ZK eine Bewertung mit 0 Punkten","")</f>
        <v/>
      </c>
      <c r="AL42" s="1197"/>
      <c r="AM42" s="685"/>
      <c r="AN42" s="1196" t="str">
        <f>IF(AN41="Ja","Hinweis: Sofern eine qualitative Bewertung des im EN genannten Referenzauftrages vorgesehen war, erfolgt bei jenem ZK eine Bewertung mit 0 Punkten","")</f>
        <v/>
      </c>
      <c r="AO42" s="1197"/>
      <c r="AP42" s="685"/>
      <c r="AQ42" s="1196" t="str">
        <f>IF(AQ41="Ja","Hinweis: Sofern eine qualitative Bewertung des im EN genannten Referenzauftrages vorgesehen war, erfolgt bei jenem ZK eine Bewertung mit 0 Punkten","")</f>
        <v/>
      </c>
      <c r="AR42" s="1197"/>
      <c r="AS42" s="685"/>
      <c r="AT42" s="1196" t="str">
        <f>IF(AT41="Ja","Hinweis: Sofern eine qualitative Bewertung des im EN genannten Referenzauftrages vorgesehen war, erfolgt bei jenem ZK eine Bewertung mit 0 Punkten","")</f>
        <v/>
      </c>
      <c r="AU42" s="1197"/>
      <c r="AV42" s="685"/>
      <c r="AW42" s="1196" t="str">
        <f>IF(AW41="Ja","Hinweis: Sofern eine qualitative Bewertung des im EN genannten Referenzauftrages vorgesehen war, erfolgt bei jenem ZK eine Bewertung mit 0 Punkten","")</f>
        <v/>
      </c>
      <c r="AX42" s="1197"/>
      <c r="AY42" s="685"/>
      <c r="AZ42" s="1196" t="str">
        <f>IF(AZ41="Ja","Hinweis: Sofern eine qualitative Bewertung des im EN genannten Referenzauftrages vorgesehen war, erfolgt bei jenem ZK eine Bewertung mit 0 Punkten","")</f>
        <v/>
      </c>
      <c r="BA42" s="1197"/>
      <c r="BB42" s="685"/>
      <c r="BC42" s="1196" t="str">
        <f>IF(BC41="Ja","Hinweis: Sofern eine qualitative Bewertung des im EN genannten Referenzauftrages vorgesehen war, erfolgt bei jenem ZK eine Bewertung mit 0 Punkten","")</f>
        <v/>
      </c>
      <c r="BD42" s="1197"/>
      <c r="BE42" s="685"/>
      <c r="BF42" s="1196" t="str">
        <f>IF(BF41="Ja","Hinweis: Sofern eine qualitative Bewertung des im EN genannten Referenzauftrages vorgesehen war, erfolgt bei jenem ZK eine Bewertung mit 0 Punkten","")</f>
        <v/>
      </c>
      <c r="BG42" s="1197"/>
      <c r="BH42" s="685"/>
      <c r="BI42" s="1196" t="str">
        <f>IF(BI41="Ja","Hinweis: Sofern eine qualitative Bewertung des im EN genannten Referenzauftrages vorgesehen war, erfolgt bei jenem ZK eine Bewertung mit 0 Punkten","")</f>
        <v/>
      </c>
      <c r="BJ42" s="1197"/>
      <c r="BK42" s="678"/>
      <c r="BL42" s="679"/>
      <c r="BM42" s="679"/>
      <c r="BN42" s="679"/>
      <c r="BO42" s="679"/>
      <c r="BP42" s="679"/>
      <c r="BQ42" s="679"/>
      <c r="BR42" s="679"/>
      <c r="BS42" s="680"/>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c r="CU42" s="681"/>
      <c r="CV42" s="681"/>
      <c r="CW42" s="681"/>
      <c r="CX42" s="681"/>
      <c r="CY42" s="681"/>
      <c r="CZ42" s="681"/>
      <c r="DA42" s="681"/>
      <c r="DB42" s="681"/>
      <c r="DC42" s="681"/>
      <c r="DD42" s="681"/>
      <c r="DE42" s="681"/>
      <c r="DF42" s="681"/>
      <c r="DG42" s="681"/>
      <c r="DH42" s="681"/>
      <c r="DI42" s="681"/>
      <c r="DJ42" s="681"/>
      <c r="DK42" s="682"/>
      <c r="DL42" s="682"/>
      <c r="DM42" s="682"/>
      <c r="DN42" s="682"/>
      <c r="DO42" s="682"/>
      <c r="DP42" s="682"/>
      <c r="DQ42" s="682"/>
      <c r="DR42" s="682"/>
      <c r="DS42" s="682"/>
      <c r="DT42" s="682"/>
      <c r="DU42" s="682"/>
      <c r="DV42" s="682"/>
      <c r="DW42" s="682"/>
      <c r="DX42" s="682"/>
      <c r="DY42" s="682"/>
      <c r="DZ42" s="682"/>
      <c r="EA42" s="682"/>
      <c r="EB42" s="682"/>
      <c r="EC42" s="682"/>
      <c r="ED42" s="682"/>
      <c r="EE42" s="682"/>
      <c r="EF42" s="682"/>
      <c r="EG42" s="682"/>
      <c r="EH42" s="682"/>
      <c r="EI42" s="682"/>
      <c r="EJ42" s="682"/>
      <c r="EK42" s="682"/>
      <c r="EL42" s="682"/>
      <c r="EM42" s="682"/>
      <c r="EN42" s="682"/>
      <c r="EO42" s="682"/>
      <c r="EP42" s="682"/>
      <c r="EQ42" s="682"/>
      <c r="ER42" s="682"/>
      <c r="ES42" s="682"/>
      <c r="ET42" s="682"/>
      <c r="EU42" s="682"/>
      <c r="EV42" s="682"/>
      <c r="EW42" s="682"/>
      <c r="EX42" s="682"/>
      <c r="EY42" s="682"/>
      <c r="EZ42" s="682"/>
      <c r="FA42" s="682"/>
      <c r="FB42" s="682"/>
      <c r="FC42" s="682"/>
      <c r="FD42" s="682"/>
      <c r="FE42" s="682"/>
      <c r="FF42" s="682"/>
      <c r="FG42" s="682"/>
      <c r="FH42" s="682"/>
      <c r="FI42" s="682"/>
      <c r="FJ42" s="682"/>
      <c r="FK42" s="682"/>
      <c r="FL42" s="682"/>
      <c r="FM42" s="682"/>
      <c r="FN42" s="682"/>
      <c r="FO42" s="682"/>
      <c r="FP42" s="682"/>
      <c r="FQ42" s="682"/>
      <c r="FR42" s="682"/>
      <c r="FS42" s="682"/>
      <c r="FT42" s="682"/>
      <c r="FU42" s="682"/>
      <c r="FV42" s="682"/>
      <c r="FW42" s="682"/>
      <c r="FX42" s="682"/>
      <c r="FY42" s="682"/>
      <c r="FZ42" s="682"/>
      <c r="GA42" s="682"/>
      <c r="GB42" s="682"/>
      <c r="GC42" s="682"/>
      <c r="GD42" s="682"/>
      <c r="GE42" s="682"/>
      <c r="GF42" s="682"/>
      <c r="GG42" s="682"/>
      <c r="GH42" s="682"/>
      <c r="GI42" s="682"/>
      <c r="GJ42" s="682"/>
      <c r="GK42" s="682"/>
      <c r="GL42" s="682"/>
      <c r="GM42" s="682"/>
      <c r="GN42" s="682"/>
      <c r="GO42" s="682"/>
      <c r="GP42" s="682"/>
      <c r="GQ42" s="682"/>
      <c r="GR42" s="682"/>
      <c r="GS42" s="682"/>
      <c r="GT42" s="682"/>
      <c r="GU42" s="682"/>
      <c r="GV42" s="682"/>
      <c r="GW42" s="682"/>
      <c r="GX42" s="682"/>
      <c r="GY42" s="682"/>
      <c r="GZ42" s="682"/>
      <c r="HA42" s="682"/>
      <c r="HB42" s="682"/>
      <c r="HC42" s="682"/>
      <c r="HD42" s="682"/>
      <c r="HE42" s="682"/>
      <c r="HF42" s="682"/>
      <c r="HG42" s="682"/>
      <c r="HH42" s="682"/>
      <c r="HI42" s="682"/>
      <c r="HJ42" s="682"/>
      <c r="HK42" s="682"/>
      <c r="HL42" s="682"/>
      <c r="HM42" s="682"/>
      <c r="HN42" s="682"/>
      <c r="HO42" s="682"/>
      <c r="HP42" s="682"/>
      <c r="HQ42" s="682"/>
      <c r="HR42" s="682"/>
      <c r="HS42" s="682"/>
      <c r="HT42" s="682"/>
      <c r="HU42" s="682"/>
      <c r="HV42" s="682"/>
      <c r="HW42" s="682"/>
      <c r="HX42" s="682"/>
      <c r="HY42" s="682"/>
      <c r="HZ42" s="682"/>
      <c r="IA42" s="682"/>
      <c r="IB42" s="682"/>
      <c r="IC42" s="682"/>
      <c r="ID42" s="682"/>
      <c r="IE42" s="682"/>
      <c r="IF42" s="682"/>
      <c r="IG42" s="682"/>
      <c r="IH42" s="682"/>
      <c r="II42" s="682"/>
      <c r="IJ42" s="682"/>
      <c r="IK42" s="682"/>
      <c r="IL42" s="682"/>
      <c r="IM42" s="682"/>
      <c r="IN42" s="682"/>
      <c r="IO42" s="682"/>
      <c r="IP42" s="682"/>
      <c r="IQ42" s="682"/>
      <c r="IR42" s="682"/>
      <c r="IS42" s="682"/>
      <c r="IT42" s="682"/>
      <c r="IU42" s="682"/>
      <c r="IV42" s="682"/>
      <c r="IW42" s="682"/>
      <c r="IX42" s="682"/>
      <c r="IY42" s="682"/>
      <c r="IZ42" s="682"/>
      <c r="JA42" s="682"/>
      <c r="JB42" s="682"/>
      <c r="JC42" s="682"/>
      <c r="JD42" s="682"/>
      <c r="JE42" s="682"/>
      <c r="JF42" s="682"/>
      <c r="JG42" s="682"/>
      <c r="JH42" s="682"/>
      <c r="JI42" s="682"/>
      <c r="JJ42" s="682"/>
      <c r="JK42" s="682"/>
      <c r="JL42" s="682"/>
      <c r="JM42" s="682"/>
      <c r="JN42" s="682"/>
      <c r="JO42" s="682"/>
      <c r="JP42" s="682"/>
      <c r="JQ42" s="682"/>
      <c r="JR42" s="682"/>
      <c r="JS42" s="682"/>
      <c r="JT42" s="682"/>
    </row>
    <row r="43" spans="1:280" s="454" customFormat="1" ht="27.75" hidden="1" customHeight="1" outlineLevel="2" x14ac:dyDescent="0.2">
      <c r="A43" s="695"/>
      <c r="B43" s="807" t="s">
        <v>347</v>
      </c>
      <c r="C43" s="453"/>
      <c r="D43" s="714"/>
      <c r="E43" s="713"/>
      <c r="F43" s="644"/>
      <c r="G43" s="715"/>
      <c r="H43" s="713"/>
      <c r="I43" s="644"/>
      <c r="J43" s="715"/>
      <c r="K43" s="713"/>
      <c r="L43" s="644"/>
      <c r="M43" s="715"/>
      <c r="N43" s="713"/>
      <c r="O43" s="644"/>
      <c r="P43" s="715"/>
      <c r="Q43" s="713"/>
      <c r="R43" s="644"/>
      <c r="S43" s="715"/>
      <c r="T43" s="713"/>
      <c r="U43" s="644"/>
      <c r="V43" s="715"/>
      <c r="W43" s="713"/>
      <c r="X43" s="644"/>
      <c r="Y43" s="715"/>
      <c r="Z43" s="713"/>
      <c r="AA43" s="644"/>
      <c r="AB43" s="715"/>
      <c r="AC43" s="713"/>
      <c r="AD43" s="644"/>
      <c r="AE43" s="715"/>
      <c r="AF43" s="713"/>
      <c r="AG43" s="644"/>
      <c r="AH43" s="715"/>
      <c r="AI43" s="713"/>
      <c r="AJ43" s="644"/>
      <c r="AK43" s="715"/>
      <c r="AL43" s="713"/>
      <c r="AM43" s="644"/>
      <c r="AN43" s="715"/>
      <c r="AO43" s="713"/>
      <c r="AP43" s="644"/>
      <c r="AQ43" s="715"/>
      <c r="AR43" s="713"/>
      <c r="AS43" s="644"/>
      <c r="AT43" s="715"/>
      <c r="AU43" s="713"/>
      <c r="AV43" s="644"/>
      <c r="AW43" s="715"/>
      <c r="AX43" s="713"/>
      <c r="AY43" s="644"/>
      <c r="AZ43" s="715"/>
      <c r="BA43" s="713"/>
      <c r="BB43" s="644"/>
      <c r="BC43" s="715"/>
      <c r="BD43" s="713"/>
      <c r="BE43" s="644"/>
      <c r="BF43" s="715"/>
      <c r="BG43" s="713"/>
      <c r="BH43" s="644"/>
      <c r="BI43" s="715"/>
      <c r="BJ43" s="713"/>
      <c r="BK43" s="30"/>
      <c r="BL43" s="31"/>
      <c r="BM43" s="31"/>
      <c r="BN43" s="31"/>
      <c r="BO43" s="31"/>
      <c r="BP43" s="31"/>
      <c r="BQ43" s="31"/>
      <c r="BR43" s="31"/>
      <c r="BS43" s="61"/>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row>
    <row r="44" spans="1:280" s="454" customFormat="1" ht="27.75" hidden="1" customHeight="1" outlineLevel="3" x14ac:dyDescent="0.2">
      <c r="A44" s="695"/>
      <c r="B44" s="697"/>
      <c r="C44" s="453"/>
      <c r="D44" s="714"/>
      <c r="E44" s="713"/>
      <c r="F44" s="644"/>
      <c r="G44" s="714"/>
      <c r="H44" s="713"/>
      <c r="I44" s="644"/>
      <c r="J44" s="714"/>
      <c r="K44" s="713"/>
      <c r="L44" s="644"/>
      <c r="M44" s="714"/>
      <c r="N44" s="713"/>
      <c r="O44" s="644"/>
      <c r="P44" s="714"/>
      <c r="Q44" s="713"/>
      <c r="R44" s="644"/>
      <c r="S44" s="714"/>
      <c r="T44" s="713"/>
      <c r="U44" s="644"/>
      <c r="V44" s="714"/>
      <c r="W44" s="713"/>
      <c r="X44" s="644"/>
      <c r="Y44" s="714"/>
      <c r="Z44" s="713"/>
      <c r="AA44" s="644"/>
      <c r="AB44" s="714"/>
      <c r="AC44" s="713"/>
      <c r="AD44" s="644"/>
      <c r="AE44" s="714"/>
      <c r="AF44" s="713"/>
      <c r="AG44" s="644"/>
      <c r="AH44" s="714"/>
      <c r="AI44" s="713"/>
      <c r="AJ44" s="644"/>
      <c r="AK44" s="714"/>
      <c r="AL44" s="713"/>
      <c r="AM44" s="644"/>
      <c r="AN44" s="714"/>
      <c r="AO44" s="713"/>
      <c r="AP44" s="644"/>
      <c r="AQ44" s="714"/>
      <c r="AR44" s="713"/>
      <c r="AS44" s="644"/>
      <c r="AT44" s="714"/>
      <c r="AU44" s="713"/>
      <c r="AV44" s="644"/>
      <c r="AW44" s="714"/>
      <c r="AX44" s="713"/>
      <c r="AY44" s="644"/>
      <c r="AZ44" s="714"/>
      <c r="BA44" s="713"/>
      <c r="BB44" s="644"/>
      <c r="BC44" s="714"/>
      <c r="BD44" s="713"/>
      <c r="BE44" s="644"/>
      <c r="BF44" s="714"/>
      <c r="BG44" s="713"/>
      <c r="BH44" s="644"/>
      <c r="BI44" s="714"/>
      <c r="BJ44" s="713"/>
      <c r="BK44" s="30"/>
      <c r="BL44" s="31"/>
      <c r="BM44" s="31"/>
      <c r="BN44" s="31"/>
      <c r="BO44" s="31"/>
      <c r="BP44" s="31"/>
      <c r="BQ44" s="31"/>
      <c r="BR44" s="31"/>
      <c r="BS44" s="61"/>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row>
    <row r="45" spans="1:280" s="683" customFormat="1" ht="27.75" hidden="1" customHeight="1" outlineLevel="3" x14ac:dyDescent="0.25">
      <c r="A45" s="674"/>
      <c r="B45" s="675" t="s">
        <v>156</v>
      </c>
      <c r="C45" s="676"/>
      <c r="D45" s="1188"/>
      <c r="E45" s="1189"/>
      <c r="F45" s="677"/>
      <c r="G45" s="1188"/>
      <c r="H45" s="1189"/>
      <c r="I45" s="677"/>
      <c r="J45" s="1188"/>
      <c r="K45" s="1189"/>
      <c r="L45" s="677"/>
      <c r="M45" s="1188"/>
      <c r="N45" s="1189"/>
      <c r="O45" s="677"/>
      <c r="P45" s="1188"/>
      <c r="Q45" s="1189"/>
      <c r="R45" s="677"/>
      <c r="S45" s="1188"/>
      <c r="T45" s="1189"/>
      <c r="U45" s="677"/>
      <c r="V45" s="1188"/>
      <c r="W45" s="1189"/>
      <c r="X45" s="677"/>
      <c r="Y45" s="1188"/>
      <c r="Z45" s="1189"/>
      <c r="AA45" s="677"/>
      <c r="AB45" s="1188"/>
      <c r="AC45" s="1189"/>
      <c r="AD45" s="677"/>
      <c r="AE45" s="1188"/>
      <c r="AF45" s="1189"/>
      <c r="AG45" s="677"/>
      <c r="AH45" s="1188"/>
      <c r="AI45" s="1189"/>
      <c r="AJ45" s="677"/>
      <c r="AK45" s="1188"/>
      <c r="AL45" s="1189"/>
      <c r="AM45" s="677"/>
      <c r="AN45" s="1188"/>
      <c r="AO45" s="1189"/>
      <c r="AP45" s="677"/>
      <c r="AQ45" s="1188"/>
      <c r="AR45" s="1189"/>
      <c r="AS45" s="677"/>
      <c r="AT45" s="1188"/>
      <c r="AU45" s="1189"/>
      <c r="AV45" s="677"/>
      <c r="AW45" s="1188"/>
      <c r="AX45" s="1189"/>
      <c r="AY45" s="677"/>
      <c r="AZ45" s="1188"/>
      <c r="BA45" s="1189"/>
      <c r="BB45" s="677"/>
      <c r="BC45" s="1188"/>
      <c r="BD45" s="1189"/>
      <c r="BE45" s="677"/>
      <c r="BF45" s="1188"/>
      <c r="BG45" s="1189"/>
      <c r="BH45" s="677"/>
      <c r="BI45" s="1188"/>
      <c r="BJ45" s="1189"/>
      <c r="BK45" s="678"/>
      <c r="BL45" s="679"/>
      <c r="BM45" s="679"/>
      <c r="BN45" s="679"/>
      <c r="BO45" s="679"/>
      <c r="BP45" s="679"/>
      <c r="BQ45" s="679"/>
      <c r="BR45" s="679"/>
      <c r="BS45" s="680"/>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c r="CU45" s="681"/>
      <c r="CV45" s="681"/>
      <c r="CW45" s="681"/>
      <c r="CX45" s="681"/>
      <c r="CY45" s="681"/>
      <c r="CZ45" s="681"/>
      <c r="DA45" s="681"/>
      <c r="DB45" s="681"/>
      <c r="DC45" s="681"/>
      <c r="DD45" s="681"/>
      <c r="DE45" s="681"/>
      <c r="DF45" s="681"/>
      <c r="DG45" s="681"/>
      <c r="DH45" s="681"/>
      <c r="DI45" s="681"/>
      <c r="DJ45" s="681"/>
      <c r="DK45" s="682"/>
      <c r="DL45" s="682"/>
      <c r="DM45" s="682"/>
      <c r="DN45" s="682"/>
      <c r="DO45" s="682"/>
      <c r="DP45" s="682"/>
      <c r="DQ45" s="682"/>
      <c r="DR45" s="682"/>
      <c r="DS45" s="682"/>
      <c r="DT45" s="682"/>
      <c r="DU45" s="682"/>
      <c r="DV45" s="682"/>
      <c r="DW45" s="682"/>
      <c r="DX45" s="682"/>
      <c r="DY45" s="682"/>
      <c r="DZ45" s="682"/>
      <c r="EA45" s="682"/>
      <c r="EB45" s="682"/>
      <c r="EC45" s="682"/>
      <c r="ED45" s="682"/>
      <c r="EE45" s="682"/>
      <c r="EF45" s="682"/>
      <c r="EG45" s="682"/>
      <c r="EH45" s="682"/>
      <c r="EI45" s="682"/>
      <c r="EJ45" s="682"/>
      <c r="EK45" s="682"/>
      <c r="EL45" s="682"/>
      <c r="EM45" s="682"/>
      <c r="EN45" s="682"/>
      <c r="EO45" s="682"/>
      <c r="EP45" s="682"/>
      <c r="EQ45" s="682"/>
      <c r="ER45" s="682"/>
      <c r="ES45" s="682"/>
      <c r="ET45" s="682"/>
      <c r="EU45" s="682"/>
      <c r="EV45" s="682"/>
      <c r="EW45" s="682"/>
      <c r="EX45" s="682"/>
      <c r="EY45" s="682"/>
      <c r="EZ45" s="682"/>
      <c r="FA45" s="682"/>
      <c r="FB45" s="682"/>
      <c r="FC45" s="682"/>
      <c r="FD45" s="682"/>
      <c r="FE45" s="682"/>
      <c r="FF45" s="682"/>
      <c r="FG45" s="682"/>
      <c r="FH45" s="682"/>
      <c r="FI45" s="682"/>
      <c r="FJ45" s="682"/>
      <c r="FK45" s="682"/>
      <c r="FL45" s="682"/>
      <c r="FM45" s="682"/>
      <c r="FN45" s="682"/>
      <c r="FO45" s="682"/>
      <c r="FP45" s="682"/>
      <c r="FQ45" s="682"/>
      <c r="FR45" s="682"/>
      <c r="FS45" s="682"/>
      <c r="FT45" s="682"/>
      <c r="FU45" s="682"/>
      <c r="FV45" s="682"/>
      <c r="FW45" s="682"/>
      <c r="FX45" s="682"/>
      <c r="FY45" s="682"/>
      <c r="FZ45" s="682"/>
      <c r="GA45" s="682"/>
      <c r="GB45" s="682"/>
      <c r="GC45" s="682"/>
      <c r="GD45" s="682"/>
      <c r="GE45" s="682"/>
      <c r="GF45" s="682"/>
      <c r="GG45" s="682"/>
      <c r="GH45" s="682"/>
      <c r="GI45" s="682"/>
      <c r="GJ45" s="682"/>
      <c r="GK45" s="682"/>
      <c r="GL45" s="682"/>
      <c r="GM45" s="682"/>
      <c r="GN45" s="682"/>
      <c r="GO45" s="682"/>
      <c r="GP45" s="682"/>
      <c r="GQ45" s="682"/>
      <c r="GR45" s="682"/>
      <c r="GS45" s="682"/>
      <c r="GT45" s="682"/>
      <c r="GU45" s="682"/>
      <c r="GV45" s="682"/>
      <c r="GW45" s="682"/>
      <c r="GX45" s="682"/>
      <c r="GY45" s="682"/>
      <c r="GZ45" s="682"/>
      <c r="HA45" s="682"/>
      <c r="HB45" s="682"/>
      <c r="HC45" s="682"/>
      <c r="HD45" s="682"/>
      <c r="HE45" s="682"/>
      <c r="HF45" s="682"/>
      <c r="HG45" s="682"/>
      <c r="HH45" s="682"/>
      <c r="HI45" s="682"/>
      <c r="HJ45" s="682"/>
      <c r="HK45" s="682"/>
      <c r="HL45" s="682"/>
      <c r="HM45" s="682"/>
      <c r="HN45" s="682"/>
      <c r="HO45" s="682"/>
      <c r="HP45" s="682"/>
      <c r="HQ45" s="682"/>
      <c r="HR45" s="682"/>
      <c r="HS45" s="682"/>
      <c r="HT45" s="682"/>
      <c r="HU45" s="682"/>
      <c r="HV45" s="682"/>
      <c r="HW45" s="682"/>
      <c r="HX45" s="682"/>
      <c r="HY45" s="682"/>
      <c r="HZ45" s="682"/>
      <c r="IA45" s="682"/>
      <c r="IB45" s="682"/>
      <c r="IC45" s="682"/>
      <c r="ID45" s="682"/>
      <c r="IE45" s="682"/>
      <c r="IF45" s="682"/>
      <c r="IG45" s="682"/>
      <c r="IH45" s="682"/>
      <c r="II45" s="682"/>
      <c r="IJ45" s="682"/>
      <c r="IK45" s="682"/>
      <c r="IL45" s="682"/>
      <c r="IM45" s="682"/>
      <c r="IN45" s="682"/>
      <c r="IO45" s="682"/>
      <c r="IP45" s="682"/>
      <c r="IQ45" s="682"/>
      <c r="IR45" s="682"/>
      <c r="IS45" s="682"/>
      <c r="IT45" s="682"/>
      <c r="IU45" s="682"/>
      <c r="IV45" s="682"/>
      <c r="IW45" s="682"/>
      <c r="IX45" s="682"/>
      <c r="IY45" s="682"/>
      <c r="IZ45" s="682"/>
      <c r="JA45" s="682"/>
      <c r="JB45" s="682"/>
      <c r="JC45" s="682"/>
      <c r="JD45" s="682"/>
      <c r="JE45" s="682"/>
      <c r="JF45" s="682"/>
      <c r="JG45" s="682"/>
      <c r="JH45" s="682"/>
      <c r="JI45" s="682"/>
      <c r="JJ45" s="682"/>
      <c r="JK45" s="682"/>
      <c r="JL45" s="682"/>
      <c r="JM45" s="682"/>
      <c r="JN45" s="682"/>
      <c r="JO45" s="682"/>
      <c r="JP45" s="682"/>
      <c r="JQ45" s="682"/>
      <c r="JR45" s="682"/>
      <c r="JS45" s="682"/>
      <c r="JT45" s="682"/>
    </row>
    <row r="46" spans="1:280" s="683" customFormat="1" ht="27.75" hidden="1" customHeight="1" outlineLevel="3" x14ac:dyDescent="0.25">
      <c r="A46" s="674"/>
      <c r="B46" s="684" t="s">
        <v>157</v>
      </c>
      <c r="C46" s="676"/>
      <c r="D46" s="1186"/>
      <c r="E46" s="1187"/>
      <c r="F46" s="685"/>
      <c r="G46" s="1186"/>
      <c r="H46" s="1187"/>
      <c r="I46" s="685"/>
      <c r="J46" s="1186"/>
      <c r="K46" s="1187"/>
      <c r="L46" s="685"/>
      <c r="M46" s="1186"/>
      <c r="N46" s="1187"/>
      <c r="O46" s="685"/>
      <c r="P46" s="1186"/>
      <c r="Q46" s="1187"/>
      <c r="R46" s="685"/>
      <c r="S46" s="1186"/>
      <c r="T46" s="1187"/>
      <c r="U46" s="685"/>
      <c r="V46" s="1186"/>
      <c r="W46" s="1187"/>
      <c r="X46" s="685"/>
      <c r="Y46" s="1186"/>
      <c r="Z46" s="1187"/>
      <c r="AA46" s="685"/>
      <c r="AB46" s="1186"/>
      <c r="AC46" s="1187"/>
      <c r="AD46" s="685"/>
      <c r="AE46" s="1186"/>
      <c r="AF46" s="1187"/>
      <c r="AG46" s="685"/>
      <c r="AH46" s="1186"/>
      <c r="AI46" s="1187"/>
      <c r="AJ46" s="685"/>
      <c r="AK46" s="1186"/>
      <c r="AL46" s="1187"/>
      <c r="AM46" s="685"/>
      <c r="AN46" s="1186"/>
      <c r="AO46" s="1187"/>
      <c r="AP46" s="685"/>
      <c r="AQ46" s="1186"/>
      <c r="AR46" s="1187"/>
      <c r="AS46" s="685"/>
      <c r="AT46" s="1186"/>
      <c r="AU46" s="1187"/>
      <c r="AV46" s="685"/>
      <c r="AW46" s="1186"/>
      <c r="AX46" s="1187"/>
      <c r="AY46" s="685"/>
      <c r="AZ46" s="1186"/>
      <c r="BA46" s="1187"/>
      <c r="BB46" s="685"/>
      <c r="BC46" s="1186"/>
      <c r="BD46" s="1187"/>
      <c r="BE46" s="685"/>
      <c r="BF46" s="1186"/>
      <c r="BG46" s="1187"/>
      <c r="BH46" s="685"/>
      <c r="BI46" s="1186"/>
      <c r="BJ46" s="1187"/>
      <c r="BK46" s="678"/>
      <c r="BL46" s="679"/>
      <c r="BM46" s="679"/>
      <c r="BN46" s="679"/>
      <c r="BO46" s="679"/>
      <c r="BP46" s="679"/>
      <c r="BQ46" s="679"/>
      <c r="BR46" s="679"/>
      <c r="BS46" s="680"/>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c r="CU46" s="681"/>
      <c r="CV46" s="681"/>
      <c r="CW46" s="681"/>
      <c r="CX46" s="681"/>
      <c r="CY46" s="681"/>
      <c r="CZ46" s="681"/>
      <c r="DA46" s="681"/>
      <c r="DB46" s="681"/>
      <c r="DC46" s="681"/>
      <c r="DD46" s="681"/>
      <c r="DE46" s="681"/>
      <c r="DF46" s="681"/>
      <c r="DG46" s="681"/>
      <c r="DH46" s="681"/>
      <c r="DI46" s="681"/>
      <c r="DJ46" s="681"/>
      <c r="DK46" s="682"/>
      <c r="DL46" s="682"/>
      <c r="DM46" s="682"/>
      <c r="DN46" s="682"/>
      <c r="DO46" s="682"/>
      <c r="DP46" s="682"/>
      <c r="DQ46" s="682"/>
      <c r="DR46" s="682"/>
      <c r="DS46" s="682"/>
      <c r="DT46" s="682"/>
      <c r="DU46" s="682"/>
      <c r="DV46" s="682"/>
      <c r="DW46" s="682"/>
      <c r="DX46" s="682"/>
      <c r="DY46" s="682"/>
      <c r="DZ46" s="682"/>
      <c r="EA46" s="682"/>
      <c r="EB46" s="682"/>
      <c r="EC46" s="682"/>
      <c r="ED46" s="682"/>
      <c r="EE46" s="682"/>
      <c r="EF46" s="682"/>
      <c r="EG46" s="682"/>
      <c r="EH46" s="682"/>
      <c r="EI46" s="682"/>
      <c r="EJ46" s="682"/>
      <c r="EK46" s="682"/>
      <c r="EL46" s="682"/>
      <c r="EM46" s="682"/>
      <c r="EN46" s="682"/>
      <c r="EO46" s="682"/>
      <c r="EP46" s="682"/>
      <c r="EQ46" s="682"/>
      <c r="ER46" s="682"/>
      <c r="ES46" s="682"/>
      <c r="ET46" s="682"/>
      <c r="EU46" s="682"/>
      <c r="EV46" s="682"/>
      <c r="EW46" s="682"/>
      <c r="EX46" s="682"/>
      <c r="EY46" s="682"/>
      <c r="EZ46" s="682"/>
      <c r="FA46" s="682"/>
      <c r="FB46" s="682"/>
      <c r="FC46" s="682"/>
      <c r="FD46" s="682"/>
      <c r="FE46" s="682"/>
      <c r="FF46" s="682"/>
      <c r="FG46" s="682"/>
      <c r="FH46" s="682"/>
      <c r="FI46" s="682"/>
      <c r="FJ46" s="682"/>
      <c r="FK46" s="682"/>
      <c r="FL46" s="682"/>
      <c r="FM46" s="682"/>
      <c r="FN46" s="682"/>
      <c r="FO46" s="682"/>
      <c r="FP46" s="682"/>
      <c r="FQ46" s="682"/>
      <c r="FR46" s="682"/>
      <c r="FS46" s="682"/>
      <c r="FT46" s="682"/>
      <c r="FU46" s="682"/>
      <c r="FV46" s="682"/>
      <c r="FW46" s="682"/>
      <c r="FX46" s="682"/>
      <c r="FY46" s="682"/>
      <c r="FZ46" s="682"/>
      <c r="GA46" s="682"/>
      <c r="GB46" s="682"/>
      <c r="GC46" s="682"/>
      <c r="GD46" s="682"/>
      <c r="GE46" s="682"/>
      <c r="GF46" s="682"/>
      <c r="GG46" s="682"/>
      <c r="GH46" s="682"/>
      <c r="GI46" s="682"/>
      <c r="GJ46" s="682"/>
      <c r="GK46" s="682"/>
      <c r="GL46" s="682"/>
      <c r="GM46" s="682"/>
      <c r="GN46" s="682"/>
      <c r="GO46" s="682"/>
      <c r="GP46" s="682"/>
      <c r="GQ46" s="682"/>
      <c r="GR46" s="682"/>
      <c r="GS46" s="682"/>
      <c r="GT46" s="682"/>
      <c r="GU46" s="682"/>
      <c r="GV46" s="682"/>
      <c r="GW46" s="682"/>
      <c r="GX46" s="682"/>
      <c r="GY46" s="682"/>
      <c r="GZ46" s="682"/>
      <c r="HA46" s="682"/>
      <c r="HB46" s="682"/>
      <c r="HC46" s="682"/>
      <c r="HD46" s="682"/>
      <c r="HE46" s="682"/>
      <c r="HF46" s="682"/>
      <c r="HG46" s="682"/>
      <c r="HH46" s="682"/>
      <c r="HI46" s="682"/>
      <c r="HJ46" s="682"/>
      <c r="HK46" s="682"/>
      <c r="HL46" s="682"/>
      <c r="HM46" s="682"/>
      <c r="HN46" s="682"/>
      <c r="HO46" s="682"/>
      <c r="HP46" s="682"/>
      <c r="HQ46" s="682"/>
      <c r="HR46" s="682"/>
      <c r="HS46" s="682"/>
      <c r="HT46" s="682"/>
      <c r="HU46" s="682"/>
      <c r="HV46" s="682"/>
      <c r="HW46" s="682"/>
      <c r="HX46" s="682"/>
      <c r="HY46" s="682"/>
      <c r="HZ46" s="682"/>
      <c r="IA46" s="682"/>
      <c r="IB46" s="682"/>
      <c r="IC46" s="682"/>
      <c r="ID46" s="682"/>
      <c r="IE46" s="682"/>
      <c r="IF46" s="682"/>
      <c r="IG46" s="682"/>
      <c r="IH46" s="682"/>
      <c r="II46" s="682"/>
      <c r="IJ46" s="682"/>
      <c r="IK46" s="682"/>
      <c r="IL46" s="682"/>
      <c r="IM46" s="682"/>
      <c r="IN46" s="682"/>
      <c r="IO46" s="682"/>
      <c r="IP46" s="682"/>
      <c r="IQ46" s="682"/>
      <c r="IR46" s="682"/>
      <c r="IS46" s="682"/>
      <c r="IT46" s="682"/>
      <c r="IU46" s="682"/>
      <c r="IV46" s="682"/>
      <c r="IW46" s="682"/>
      <c r="IX46" s="682"/>
      <c r="IY46" s="682"/>
      <c r="IZ46" s="682"/>
      <c r="JA46" s="682"/>
      <c r="JB46" s="682"/>
      <c r="JC46" s="682"/>
      <c r="JD46" s="682"/>
      <c r="JE46" s="682"/>
      <c r="JF46" s="682"/>
      <c r="JG46" s="682"/>
      <c r="JH46" s="682"/>
      <c r="JI46" s="682"/>
      <c r="JJ46" s="682"/>
      <c r="JK46" s="682"/>
      <c r="JL46" s="682"/>
      <c r="JM46" s="682"/>
      <c r="JN46" s="682"/>
      <c r="JO46" s="682"/>
      <c r="JP46" s="682"/>
      <c r="JQ46" s="682"/>
      <c r="JR46" s="682"/>
      <c r="JS46" s="682"/>
      <c r="JT46" s="682"/>
    </row>
    <row r="47" spans="1:280" s="683" customFormat="1" ht="27.75" hidden="1" customHeight="1" outlineLevel="3" x14ac:dyDescent="0.25">
      <c r="A47" s="674"/>
      <c r="B47" s="684" t="s">
        <v>158</v>
      </c>
      <c r="C47" s="676"/>
      <c r="D47" s="1186"/>
      <c r="E47" s="1187"/>
      <c r="F47" s="685"/>
      <c r="G47" s="1186"/>
      <c r="H47" s="1187"/>
      <c r="I47" s="685"/>
      <c r="J47" s="1186"/>
      <c r="K47" s="1187"/>
      <c r="L47" s="685"/>
      <c r="M47" s="1186"/>
      <c r="N47" s="1187"/>
      <c r="O47" s="685"/>
      <c r="P47" s="1186"/>
      <c r="Q47" s="1187"/>
      <c r="R47" s="685"/>
      <c r="S47" s="1186"/>
      <c r="T47" s="1187"/>
      <c r="U47" s="685"/>
      <c r="V47" s="1186"/>
      <c r="W47" s="1187"/>
      <c r="X47" s="685"/>
      <c r="Y47" s="1186"/>
      <c r="Z47" s="1187"/>
      <c r="AA47" s="685"/>
      <c r="AB47" s="1186"/>
      <c r="AC47" s="1187"/>
      <c r="AD47" s="685"/>
      <c r="AE47" s="1186"/>
      <c r="AF47" s="1187"/>
      <c r="AG47" s="685"/>
      <c r="AH47" s="1186"/>
      <c r="AI47" s="1187"/>
      <c r="AJ47" s="685"/>
      <c r="AK47" s="1186"/>
      <c r="AL47" s="1187"/>
      <c r="AM47" s="685"/>
      <c r="AN47" s="1186"/>
      <c r="AO47" s="1187"/>
      <c r="AP47" s="685"/>
      <c r="AQ47" s="1186"/>
      <c r="AR47" s="1187"/>
      <c r="AS47" s="685"/>
      <c r="AT47" s="1186"/>
      <c r="AU47" s="1187"/>
      <c r="AV47" s="685"/>
      <c r="AW47" s="1186"/>
      <c r="AX47" s="1187"/>
      <c r="AY47" s="685"/>
      <c r="AZ47" s="1186"/>
      <c r="BA47" s="1187"/>
      <c r="BB47" s="685"/>
      <c r="BC47" s="1186"/>
      <c r="BD47" s="1187"/>
      <c r="BE47" s="685"/>
      <c r="BF47" s="1186"/>
      <c r="BG47" s="1187"/>
      <c r="BH47" s="685"/>
      <c r="BI47" s="1186"/>
      <c r="BJ47" s="1187"/>
      <c r="BK47" s="678"/>
      <c r="BL47" s="679"/>
      <c r="BM47" s="679"/>
      <c r="BN47" s="679"/>
      <c r="BO47" s="679"/>
      <c r="BP47" s="679"/>
      <c r="BQ47" s="679"/>
      <c r="BR47" s="679"/>
      <c r="BS47" s="680"/>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c r="CU47" s="681"/>
      <c r="CV47" s="681"/>
      <c r="CW47" s="681"/>
      <c r="CX47" s="681"/>
      <c r="CY47" s="681"/>
      <c r="CZ47" s="681"/>
      <c r="DA47" s="681"/>
      <c r="DB47" s="681"/>
      <c r="DC47" s="681"/>
      <c r="DD47" s="681"/>
      <c r="DE47" s="681"/>
      <c r="DF47" s="681"/>
      <c r="DG47" s="681"/>
      <c r="DH47" s="681"/>
      <c r="DI47" s="681"/>
      <c r="DJ47" s="681"/>
      <c r="DK47" s="682"/>
      <c r="DL47" s="682"/>
      <c r="DM47" s="682"/>
      <c r="DN47" s="682"/>
      <c r="DO47" s="682"/>
      <c r="DP47" s="682"/>
      <c r="DQ47" s="682"/>
      <c r="DR47" s="682"/>
      <c r="DS47" s="682"/>
      <c r="DT47" s="682"/>
      <c r="DU47" s="682"/>
      <c r="DV47" s="682"/>
      <c r="DW47" s="682"/>
      <c r="DX47" s="682"/>
      <c r="DY47" s="682"/>
      <c r="DZ47" s="682"/>
      <c r="EA47" s="682"/>
      <c r="EB47" s="682"/>
      <c r="EC47" s="682"/>
      <c r="ED47" s="682"/>
      <c r="EE47" s="682"/>
      <c r="EF47" s="682"/>
      <c r="EG47" s="682"/>
      <c r="EH47" s="682"/>
      <c r="EI47" s="682"/>
      <c r="EJ47" s="682"/>
      <c r="EK47" s="682"/>
      <c r="EL47" s="682"/>
      <c r="EM47" s="682"/>
      <c r="EN47" s="682"/>
      <c r="EO47" s="682"/>
      <c r="EP47" s="682"/>
      <c r="EQ47" s="682"/>
      <c r="ER47" s="682"/>
      <c r="ES47" s="682"/>
      <c r="ET47" s="682"/>
      <c r="EU47" s="682"/>
      <c r="EV47" s="682"/>
      <c r="EW47" s="682"/>
      <c r="EX47" s="682"/>
      <c r="EY47" s="682"/>
      <c r="EZ47" s="682"/>
      <c r="FA47" s="682"/>
      <c r="FB47" s="682"/>
      <c r="FC47" s="682"/>
      <c r="FD47" s="682"/>
      <c r="FE47" s="682"/>
      <c r="FF47" s="682"/>
      <c r="FG47" s="682"/>
      <c r="FH47" s="682"/>
      <c r="FI47" s="682"/>
      <c r="FJ47" s="682"/>
      <c r="FK47" s="682"/>
      <c r="FL47" s="682"/>
      <c r="FM47" s="682"/>
      <c r="FN47" s="682"/>
      <c r="FO47" s="682"/>
      <c r="FP47" s="682"/>
      <c r="FQ47" s="682"/>
      <c r="FR47" s="682"/>
      <c r="FS47" s="682"/>
      <c r="FT47" s="682"/>
      <c r="FU47" s="682"/>
      <c r="FV47" s="682"/>
      <c r="FW47" s="682"/>
      <c r="FX47" s="682"/>
      <c r="FY47" s="682"/>
      <c r="FZ47" s="682"/>
      <c r="GA47" s="682"/>
      <c r="GB47" s="682"/>
      <c r="GC47" s="682"/>
      <c r="GD47" s="682"/>
      <c r="GE47" s="682"/>
      <c r="GF47" s="682"/>
      <c r="GG47" s="682"/>
      <c r="GH47" s="682"/>
      <c r="GI47" s="682"/>
      <c r="GJ47" s="682"/>
      <c r="GK47" s="682"/>
      <c r="GL47" s="682"/>
      <c r="GM47" s="682"/>
      <c r="GN47" s="682"/>
      <c r="GO47" s="682"/>
      <c r="GP47" s="682"/>
      <c r="GQ47" s="682"/>
      <c r="GR47" s="682"/>
      <c r="GS47" s="682"/>
      <c r="GT47" s="682"/>
      <c r="GU47" s="682"/>
      <c r="GV47" s="682"/>
      <c r="GW47" s="682"/>
      <c r="GX47" s="682"/>
      <c r="GY47" s="682"/>
      <c r="GZ47" s="682"/>
      <c r="HA47" s="682"/>
      <c r="HB47" s="682"/>
      <c r="HC47" s="682"/>
      <c r="HD47" s="682"/>
      <c r="HE47" s="682"/>
      <c r="HF47" s="682"/>
      <c r="HG47" s="682"/>
      <c r="HH47" s="682"/>
      <c r="HI47" s="682"/>
      <c r="HJ47" s="682"/>
      <c r="HK47" s="682"/>
      <c r="HL47" s="682"/>
      <c r="HM47" s="682"/>
      <c r="HN47" s="682"/>
      <c r="HO47" s="682"/>
      <c r="HP47" s="682"/>
      <c r="HQ47" s="682"/>
      <c r="HR47" s="682"/>
      <c r="HS47" s="682"/>
      <c r="HT47" s="682"/>
      <c r="HU47" s="682"/>
      <c r="HV47" s="682"/>
      <c r="HW47" s="682"/>
      <c r="HX47" s="682"/>
      <c r="HY47" s="682"/>
      <c r="HZ47" s="682"/>
      <c r="IA47" s="682"/>
      <c r="IB47" s="682"/>
      <c r="IC47" s="682"/>
      <c r="ID47" s="682"/>
      <c r="IE47" s="682"/>
      <c r="IF47" s="682"/>
      <c r="IG47" s="682"/>
      <c r="IH47" s="682"/>
      <c r="II47" s="682"/>
      <c r="IJ47" s="682"/>
      <c r="IK47" s="682"/>
      <c r="IL47" s="682"/>
      <c r="IM47" s="682"/>
      <c r="IN47" s="682"/>
      <c r="IO47" s="682"/>
      <c r="IP47" s="682"/>
      <c r="IQ47" s="682"/>
      <c r="IR47" s="682"/>
      <c r="IS47" s="682"/>
      <c r="IT47" s="682"/>
      <c r="IU47" s="682"/>
      <c r="IV47" s="682"/>
      <c r="IW47" s="682"/>
      <c r="IX47" s="682"/>
      <c r="IY47" s="682"/>
      <c r="IZ47" s="682"/>
      <c r="JA47" s="682"/>
      <c r="JB47" s="682"/>
      <c r="JC47" s="682"/>
      <c r="JD47" s="682"/>
      <c r="JE47" s="682"/>
      <c r="JF47" s="682"/>
      <c r="JG47" s="682"/>
      <c r="JH47" s="682"/>
      <c r="JI47" s="682"/>
      <c r="JJ47" s="682"/>
      <c r="JK47" s="682"/>
      <c r="JL47" s="682"/>
      <c r="JM47" s="682"/>
      <c r="JN47" s="682"/>
      <c r="JO47" s="682"/>
      <c r="JP47" s="682"/>
      <c r="JQ47" s="682"/>
      <c r="JR47" s="682"/>
      <c r="JS47" s="682"/>
      <c r="JT47" s="682"/>
    </row>
    <row r="48" spans="1:280" s="683" customFormat="1" ht="27.75" hidden="1" customHeight="1" outlineLevel="3" x14ac:dyDescent="0.25">
      <c r="A48" s="674"/>
      <c r="B48" s="684"/>
      <c r="C48" s="676"/>
      <c r="D48" s="1198"/>
      <c r="E48" s="1199"/>
      <c r="F48" s="685"/>
      <c r="G48" s="1198"/>
      <c r="H48" s="1199"/>
      <c r="I48" s="685"/>
      <c r="J48" s="1198"/>
      <c r="K48" s="1199"/>
      <c r="L48" s="685"/>
      <c r="M48" s="1198"/>
      <c r="N48" s="1199"/>
      <c r="O48" s="685"/>
      <c r="P48" s="1198"/>
      <c r="Q48" s="1199"/>
      <c r="R48" s="685"/>
      <c r="S48" s="1198"/>
      <c r="T48" s="1199"/>
      <c r="U48" s="685"/>
      <c r="V48" s="1198"/>
      <c r="W48" s="1199"/>
      <c r="X48" s="685"/>
      <c r="Y48" s="1198"/>
      <c r="Z48" s="1199"/>
      <c r="AA48" s="685"/>
      <c r="AB48" s="1198"/>
      <c r="AC48" s="1199"/>
      <c r="AD48" s="685"/>
      <c r="AE48" s="1198"/>
      <c r="AF48" s="1199"/>
      <c r="AG48" s="685"/>
      <c r="AH48" s="1198"/>
      <c r="AI48" s="1199"/>
      <c r="AJ48" s="685"/>
      <c r="AK48" s="1198"/>
      <c r="AL48" s="1199"/>
      <c r="AM48" s="685"/>
      <c r="AN48" s="1198"/>
      <c r="AO48" s="1199"/>
      <c r="AP48" s="685"/>
      <c r="AQ48" s="1198"/>
      <c r="AR48" s="1199"/>
      <c r="AS48" s="685"/>
      <c r="AT48" s="1198"/>
      <c r="AU48" s="1199"/>
      <c r="AV48" s="685"/>
      <c r="AW48" s="1198"/>
      <c r="AX48" s="1199"/>
      <c r="AY48" s="685"/>
      <c r="AZ48" s="1198"/>
      <c r="BA48" s="1199"/>
      <c r="BB48" s="685"/>
      <c r="BC48" s="1198"/>
      <c r="BD48" s="1199"/>
      <c r="BE48" s="685"/>
      <c r="BF48" s="1198"/>
      <c r="BG48" s="1199"/>
      <c r="BH48" s="685"/>
      <c r="BI48" s="1198"/>
      <c r="BJ48" s="1199"/>
      <c r="BK48" s="678"/>
      <c r="BL48" s="679"/>
      <c r="BM48" s="679"/>
      <c r="BN48" s="679"/>
      <c r="BO48" s="679"/>
      <c r="BP48" s="679"/>
      <c r="BQ48" s="679"/>
      <c r="BR48" s="679"/>
      <c r="BS48" s="680"/>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c r="CU48" s="681"/>
      <c r="CV48" s="681"/>
      <c r="CW48" s="681"/>
      <c r="CX48" s="681"/>
      <c r="CY48" s="681"/>
      <c r="CZ48" s="681"/>
      <c r="DA48" s="681"/>
      <c r="DB48" s="681"/>
      <c r="DC48" s="681"/>
      <c r="DD48" s="681"/>
      <c r="DE48" s="681"/>
      <c r="DF48" s="681"/>
      <c r="DG48" s="681"/>
      <c r="DH48" s="681"/>
      <c r="DI48" s="681"/>
      <c r="DJ48" s="681"/>
      <c r="DK48" s="682"/>
      <c r="DL48" s="682"/>
      <c r="DM48" s="682"/>
      <c r="DN48" s="682"/>
      <c r="DO48" s="682"/>
      <c r="DP48" s="682"/>
      <c r="DQ48" s="682"/>
      <c r="DR48" s="682"/>
      <c r="DS48" s="682"/>
      <c r="DT48" s="682"/>
      <c r="DU48" s="682"/>
      <c r="DV48" s="682"/>
      <c r="DW48" s="682"/>
      <c r="DX48" s="682"/>
      <c r="DY48" s="682"/>
      <c r="DZ48" s="682"/>
      <c r="EA48" s="682"/>
      <c r="EB48" s="682"/>
      <c r="EC48" s="682"/>
      <c r="ED48" s="682"/>
      <c r="EE48" s="682"/>
      <c r="EF48" s="682"/>
      <c r="EG48" s="682"/>
      <c r="EH48" s="682"/>
      <c r="EI48" s="682"/>
      <c r="EJ48" s="682"/>
      <c r="EK48" s="682"/>
      <c r="EL48" s="682"/>
      <c r="EM48" s="682"/>
      <c r="EN48" s="682"/>
      <c r="EO48" s="682"/>
      <c r="EP48" s="682"/>
      <c r="EQ48" s="682"/>
      <c r="ER48" s="682"/>
      <c r="ES48" s="682"/>
      <c r="ET48" s="682"/>
      <c r="EU48" s="682"/>
      <c r="EV48" s="682"/>
      <c r="EW48" s="682"/>
      <c r="EX48" s="682"/>
      <c r="EY48" s="682"/>
      <c r="EZ48" s="682"/>
      <c r="FA48" s="682"/>
      <c r="FB48" s="682"/>
      <c r="FC48" s="682"/>
      <c r="FD48" s="682"/>
      <c r="FE48" s="682"/>
      <c r="FF48" s="682"/>
      <c r="FG48" s="682"/>
      <c r="FH48" s="682"/>
      <c r="FI48" s="682"/>
      <c r="FJ48" s="682"/>
      <c r="FK48" s="682"/>
      <c r="FL48" s="682"/>
      <c r="FM48" s="682"/>
      <c r="FN48" s="682"/>
      <c r="FO48" s="682"/>
      <c r="FP48" s="682"/>
      <c r="FQ48" s="682"/>
      <c r="FR48" s="682"/>
      <c r="FS48" s="682"/>
      <c r="FT48" s="682"/>
      <c r="FU48" s="682"/>
      <c r="FV48" s="682"/>
      <c r="FW48" s="682"/>
      <c r="FX48" s="682"/>
      <c r="FY48" s="682"/>
      <c r="FZ48" s="682"/>
      <c r="GA48" s="682"/>
      <c r="GB48" s="682"/>
      <c r="GC48" s="682"/>
      <c r="GD48" s="682"/>
      <c r="GE48" s="682"/>
      <c r="GF48" s="682"/>
      <c r="GG48" s="682"/>
      <c r="GH48" s="682"/>
      <c r="GI48" s="682"/>
      <c r="GJ48" s="682"/>
      <c r="GK48" s="682"/>
      <c r="GL48" s="682"/>
      <c r="GM48" s="682"/>
      <c r="GN48" s="682"/>
      <c r="GO48" s="682"/>
      <c r="GP48" s="682"/>
      <c r="GQ48" s="682"/>
      <c r="GR48" s="682"/>
      <c r="GS48" s="682"/>
      <c r="GT48" s="682"/>
      <c r="GU48" s="682"/>
      <c r="GV48" s="682"/>
      <c r="GW48" s="682"/>
      <c r="GX48" s="682"/>
      <c r="GY48" s="682"/>
      <c r="GZ48" s="682"/>
      <c r="HA48" s="682"/>
      <c r="HB48" s="682"/>
      <c r="HC48" s="682"/>
      <c r="HD48" s="682"/>
      <c r="HE48" s="682"/>
      <c r="HF48" s="682"/>
      <c r="HG48" s="682"/>
      <c r="HH48" s="682"/>
      <c r="HI48" s="682"/>
      <c r="HJ48" s="682"/>
      <c r="HK48" s="682"/>
      <c r="HL48" s="682"/>
      <c r="HM48" s="682"/>
      <c r="HN48" s="682"/>
      <c r="HO48" s="682"/>
      <c r="HP48" s="682"/>
      <c r="HQ48" s="682"/>
      <c r="HR48" s="682"/>
      <c r="HS48" s="682"/>
      <c r="HT48" s="682"/>
      <c r="HU48" s="682"/>
      <c r="HV48" s="682"/>
      <c r="HW48" s="682"/>
      <c r="HX48" s="682"/>
      <c r="HY48" s="682"/>
      <c r="HZ48" s="682"/>
      <c r="IA48" s="682"/>
      <c r="IB48" s="682"/>
      <c r="IC48" s="682"/>
      <c r="ID48" s="682"/>
      <c r="IE48" s="682"/>
      <c r="IF48" s="682"/>
      <c r="IG48" s="682"/>
      <c r="IH48" s="682"/>
      <c r="II48" s="682"/>
      <c r="IJ48" s="682"/>
      <c r="IK48" s="682"/>
      <c r="IL48" s="682"/>
      <c r="IM48" s="682"/>
      <c r="IN48" s="682"/>
      <c r="IO48" s="682"/>
      <c r="IP48" s="682"/>
      <c r="IQ48" s="682"/>
      <c r="IR48" s="682"/>
      <c r="IS48" s="682"/>
      <c r="IT48" s="682"/>
      <c r="IU48" s="682"/>
      <c r="IV48" s="682"/>
      <c r="IW48" s="682"/>
      <c r="IX48" s="682"/>
      <c r="IY48" s="682"/>
      <c r="IZ48" s="682"/>
      <c r="JA48" s="682"/>
      <c r="JB48" s="682"/>
      <c r="JC48" s="682"/>
      <c r="JD48" s="682"/>
      <c r="JE48" s="682"/>
      <c r="JF48" s="682"/>
      <c r="JG48" s="682"/>
      <c r="JH48" s="682"/>
      <c r="JI48" s="682"/>
      <c r="JJ48" s="682"/>
      <c r="JK48" s="682"/>
      <c r="JL48" s="682"/>
      <c r="JM48" s="682"/>
      <c r="JN48" s="682"/>
      <c r="JO48" s="682"/>
      <c r="JP48" s="682"/>
      <c r="JQ48" s="682"/>
      <c r="JR48" s="682"/>
      <c r="JS48" s="682"/>
      <c r="JT48" s="682"/>
    </row>
    <row r="49" spans="1:280" s="683" customFormat="1" ht="27.75" hidden="1" customHeight="1" outlineLevel="2" x14ac:dyDescent="0.25">
      <c r="A49" s="674"/>
      <c r="B49" s="675" t="s">
        <v>72</v>
      </c>
      <c r="C49" s="676"/>
      <c r="D49" s="1186"/>
      <c r="E49" s="1187"/>
      <c r="F49" s="685"/>
      <c r="G49" s="1186"/>
      <c r="H49" s="1187"/>
      <c r="I49" s="685"/>
      <c r="J49" s="1186"/>
      <c r="K49" s="1187"/>
      <c r="L49" s="685"/>
      <c r="M49" s="1186"/>
      <c r="N49" s="1187"/>
      <c r="O49" s="685"/>
      <c r="P49" s="1186"/>
      <c r="Q49" s="1187"/>
      <c r="R49" s="685"/>
      <c r="S49" s="1186"/>
      <c r="T49" s="1187"/>
      <c r="U49" s="685"/>
      <c r="V49" s="1186"/>
      <c r="W49" s="1187"/>
      <c r="X49" s="685"/>
      <c r="Y49" s="1186"/>
      <c r="Z49" s="1187"/>
      <c r="AA49" s="685"/>
      <c r="AB49" s="1186"/>
      <c r="AC49" s="1187"/>
      <c r="AD49" s="685"/>
      <c r="AE49" s="1186"/>
      <c r="AF49" s="1187"/>
      <c r="AG49" s="685"/>
      <c r="AH49" s="1186"/>
      <c r="AI49" s="1187"/>
      <c r="AJ49" s="685"/>
      <c r="AK49" s="1186"/>
      <c r="AL49" s="1187"/>
      <c r="AM49" s="685"/>
      <c r="AN49" s="1186"/>
      <c r="AO49" s="1187"/>
      <c r="AP49" s="685"/>
      <c r="AQ49" s="1186"/>
      <c r="AR49" s="1187"/>
      <c r="AS49" s="685"/>
      <c r="AT49" s="1186"/>
      <c r="AU49" s="1187"/>
      <c r="AV49" s="685"/>
      <c r="AW49" s="1186"/>
      <c r="AX49" s="1187"/>
      <c r="AY49" s="685"/>
      <c r="AZ49" s="1186"/>
      <c r="BA49" s="1187"/>
      <c r="BB49" s="685"/>
      <c r="BC49" s="1186"/>
      <c r="BD49" s="1187"/>
      <c r="BE49" s="685"/>
      <c r="BF49" s="1186"/>
      <c r="BG49" s="1187"/>
      <c r="BH49" s="685"/>
      <c r="BI49" s="1186"/>
      <c r="BJ49" s="1187"/>
      <c r="BK49" s="678"/>
      <c r="BL49" s="679"/>
      <c r="BM49" s="679"/>
      <c r="BN49" s="679"/>
      <c r="BO49" s="679"/>
      <c r="BP49" s="679"/>
      <c r="BQ49" s="679"/>
      <c r="BR49" s="679"/>
      <c r="BS49" s="680"/>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c r="CU49" s="681"/>
      <c r="CV49" s="681"/>
      <c r="CW49" s="681"/>
      <c r="CX49" s="681"/>
      <c r="CY49" s="681"/>
      <c r="CZ49" s="681"/>
      <c r="DA49" s="681"/>
      <c r="DB49" s="681"/>
      <c r="DC49" s="681"/>
      <c r="DD49" s="681"/>
      <c r="DE49" s="681"/>
      <c r="DF49" s="681"/>
      <c r="DG49" s="681"/>
      <c r="DH49" s="681"/>
      <c r="DI49" s="681"/>
      <c r="DJ49" s="681"/>
      <c r="DK49" s="682"/>
      <c r="DL49" s="682"/>
      <c r="DM49" s="682"/>
      <c r="DN49" s="682"/>
      <c r="DO49" s="682"/>
      <c r="DP49" s="682"/>
      <c r="DQ49" s="682"/>
      <c r="DR49" s="682"/>
      <c r="DS49" s="682"/>
      <c r="DT49" s="682"/>
      <c r="DU49" s="682"/>
      <c r="DV49" s="682"/>
      <c r="DW49" s="682"/>
      <c r="DX49" s="682"/>
      <c r="DY49" s="682"/>
      <c r="DZ49" s="682"/>
      <c r="EA49" s="682"/>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682"/>
      <c r="GF49" s="682"/>
      <c r="GG49" s="682"/>
      <c r="GH49" s="682"/>
      <c r="GI49" s="682"/>
      <c r="GJ49" s="682"/>
      <c r="GK49" s="682"/>
      <c r="GL49" s="682"/>
      <c r="GM49" s="682"/>
      <c r="GN49" s="682"/>
      <c r="GO49" s="682"/>
      <c r="GP49" s="682"/>
      <c r="GQ49" s="682"/>
      <c r="GR49" s="682"/>
      <c r="GS49" s="682"/>
      <c r="GT49" s="682"/>
      <c r="GU49" s="682"/>
      <c r="GV49" s="682"/>
      <c r="GW49" s="682"/>
      <c r="GX49" s="682"/>
      <c r="GY49" s="682"/>
      <c r="GZ49" s="682"/>
      <c r="HA49" s="682"/>
      <c r="HB49" s="682"/>
      <c r="HC49" s="682"/>
      <c r="HD49" s="682"/>
      <c r="HE49" s="682"/>
      <c r="HF49" s="682"/>
      <c r="HG49" s="682"/>
      <c r="HH49" s="682"/>
      <c r="HI49" s="682"/>
      <c r="HJ49" s="682"/>
      <c r="HK49" s="682"/>
      <c r="HL49" s="682"/>
      <c r="HM49" s="682"/>
      <c r="HN49" s="682"/>
      <c r="HO49" s="682"/>
      <c r="HP49" s="682"/>
      <c r="HQ49" s="682"/>
      <c r="HR49" s="682"/>
      <c r="HS49" s="682"/>
      <c r="HT49" s="682"/>
      <c r="HU49" s="682"/>
      <c r="HV49" s="682"/>
      <c r="HW49" s="682"/>
      <c r="HX49" s="682"/>
      <c r="HY49" s="682"/>
      <c r="HZ49" s="682"/>
      <c r="IA49" s="682"/>
      <c r="IB49" s="682"/>
      <c r="IC49" s="682"/>
      <c r="ID49" s="682"/>
      <c r="IE49" s="682"/>
      <c r="IF49" s="682"/>
      <c r="IG49" s="682"/>
      <c r="IH49" s="682"/>
      <c r="II49" s="682"/>
      <c r="IJ49" s="682"/>
      <c r="IK49" s="682"/>
      <c r="IL49" s="682"/>
      <c r="IM49" s="682"/>
      <c r="IN49" s="682"/>
      <c r="IO49" s="682"/>
      <c r="IP49" s="682"/>
      <c r="IQ49" s="682"/>
      <c r="IR49" s="682"/>
      <c r="IS49" s="682"/>
      <c r="IT49" s="682"/>
      <c r="IU49" s="682"/>
      <c r="IV49" s="682"/>
      <c r="IW49" s="682"/>
      <c r="IX49" s="682"/>
      <c r="IY49" s="682"/>
      <c r="IZ49" s="682"/>
      <c r="JA49" s="682"/>
      <c r="JB49" s="682"/>
      <c r="JC49" s="682"/>
      <c r="JD49" s="682"/>
      <c r="JE49" s="682"/>
      <c r="JF49" s="682"/>
      <c r="JG49" s="682"/>
      <c r="JH49" s="682"/>
      <c r="JI49" s="682"/>
      <c r="JJ49" s="682"/>
      <c r="JK49" s="682"/>
      <c r="JL49" s="682"/>
      <c r="JM49" s="682"/>
      <c r="JN49" s="682"/>
      <c r="JO49" s="682"/>
      <c r="JP49" s="682"/>
      <c r="JQ49" s="682"/>
      <c r="JR49" s="682"/>
      <c r="JS49" s="682"/>
      <c r="JT49" s="682"/>
    </row>
    <row r="50" spans="1:280" s="683" customFormat="1" ht="27.75" hidden="1" customHeight="1" outlineLevel="2" x14ac:dyDescent="0.25">
      <c r="A50" s="674"/>
      <c r="B50" s="684" t="s">
        <v>73</v>
      </c>
      <c r="C50" s="676"/>
      <c r="D50" s="1186"/>
      <c r="E50" s="1187"/>
      <c r="F50" s="685"/>
      <c r="G50" s="1186"/>
      <c r="H50" s="1187"/>
      <c r="I50" s="685"/>
      <c r="J50" s="1186"/>
      <c r="K50" s="1187"/>
      <c r="L50" s="685"/>
      <c r="M50" s="1186"/>
      <c r="N50" s="1187"/>
      <c r="O50" s="685"/>
      <c r="P50" s="1186"/>
      <c r="Q50" s="1187"/>
      <c r="R50" s="685"/>
      <c r="S50" s="1186"/>
      <c r="T50" s="1187"/>
      <c r="U50" s="685"/>
      <c r="V50" s="1186"/>
      <c r="W50" s="1187"/>
      <c r="X50" s="685"/>
      <c r="Y50" s="1186"/>
      <c r="Z50" s="1187"/>
      <c r="AA50" s="685"/>
      <c r="AB50" s="1186"/>
      <c r="AC50" s="1187"/>
      <c r="AD50" s="685"/>
      <c r="AE50" s="1186"/>
      <c r="AF50" s="1187"/>
      <c r="AG50" s="685"/>
      <c r="AH50" s="1186"/>
      <c r="AI50" s="1187"/>
      <c r="AJ50" s="685"/>
      <c r="AK50" s="1186"/>
      <c r="AL50" s="1187"/>
      <c r="AM50" s="685"/>
      <c r="AN50" s="1186"/>
      <c r="AO50" s="1187"/>
      <c r="AP50" s="685"/>
      <c r="AQ50" s="1186"/>
      <c r="AR50" s="1187"/>
      <c r="AS50" s="685"/>
      <c r="AT50" s="1186"/>
      <c r="AU50" s="1187"/>
      <c r="AV50" s="685"/>
      <c r="AW50" s="1186"/>
      <c r="AX50" s="1187"/>
      <c r="AY50" s="685"/>
      <c r="AZ50" s="1186"/>
      <c r="BA50" s="1187"/>
      <c r="BB50" s="685"/>
      <c r="BC50" s="1186"/>
      <c r="BD50" s="1187"/>
      <c r="BE50" s="685"/>
      <c r="BF50" s="1186"/>
      <c r="BG50" s="1187"/>
      <c r="BH50" s="685"/>
      <c r="BI50" s="1186"/>
      <c r="BJ50" s="1187"/>
      <c r="BK50" s="678"/>
      <c r="BL50" s="679"/>
      <c r="BM50" s="679"/>
      <c r="BN50" s="679"/>
      <c r="BO50" s="679"/>
      <c r="BP50" s="679"/>
      <c r="BQ50" s="679"/>
      <c r="BR50" s="679"/>
      <c r="BS50" s="680"/>
      <c r="BT50" s="681"/>
      <c r="BU50" s="681"/>
      <c r="BV50" s="681"/>
      <c r="BW50" s="681"/>
      <c r="BX50" s="681"/>
      <c r="BY50" s="681"/>
      <c r="BZ50" s="681"/>
      <c r="CA50" s="681"/>
      <c r="CB50" s="681"/>
      <c r="CC50" s="681"/>
      <c r="CD50" s="681"/>
      <c r="CE50" s="681"/>
      <c r="CF50" s="681"/>
      <c r="CG50" s="681"/>
      <c r="CH50" s="681"/>
      <c r="CI50" s="681"/>
      <c r="CJ50" s="681"/>
      <c r="CK50" s="681"/>
      <c r="CL50" s="681"/>
      <c r="CM50" s="681"/>
      <c r="CN50" s="681"/>
      <c r="CO50" s="681"/>
      <c r="CP50" s="681"/>
      <c r="CQ50" s="681"/>
      <c r="CR50" s="681"/>
      <c r="CS50" s="681"/>
      <c r="CT50" s="681"/>
      <c r="CU50" s="681"/>
      <c r="CV50" s="681"/>
      <c r="CW50" s="681"/>
      <c r="CX50" s="681"/>
      <c r="CY50" s="681"/>
      <c r="CZ50" s="681"/>
      <c r="DA50" s="681"/>
      <c r="DB50" s="681"/>
      <c r="DC50" s="681"/>
      <c r="DD50" s="681"/>
      <c r="DE50" s="681"/>
      <c r="DF50" s="681"/>
      <c r="DG50" s="681"/>
      <c r="DH50" s="681"/>
      <c r="DI50" s="681"/>
      <c r="DJ50" s="681"/>
      <c r="DK50" s="682"/>
      <c r="DL50" s="682"/>
      <c r="DM50" s="682"/>
      <c r="DN50" s="682"/>
      <c r="DO50" s="682"/>
      <c r="DP50" s="682"/>
      <c r="DQ50" s="682"/>
      <c r="DR50" s="682"/>
      <c r="DS50" s="682"/>
      <c r="DT50" s="682"/>
      <c r="DU50" s="682"/>
      <c r="DV50" s="682"/>
      <c r="DW50" s="682"/>
      <c r="DX50" s="682"/>
      <c r="DY50" s="682"/>
      <c r="DZ50" s="682"/>
      <c r="EA50" s="682"/>
      <c r="EB50" s="682"/>
      <c r="EC50" s="682"/>
      <c r="ED50" s="682"/>
      <c r="EE50" s="682"/>
      <c r="EF50" s="682"/>
      <c r="EG50" s="682"/>
      <c r="EH50" s="682"/>
      <c r="EI50" s="682"/>
      <c r="EJ50" s="682"/>
      <c r="EK50" s="682"/>
      <c r="EL50" s="682"/>
      <c r="EM50" s="682"/>
      <c r="EN50" s="682"/>
      <c r="EO50" s="682"/>
      <c r="EP50" s="682"/>
      <c r="EQ50" s="682"/>
      <c r="ER50" s="682"/>
      <c r="ES50" s="682"/>
      <c r="ET50" s="682"/>
      <c r="EU50" s="682"/>
      <c r="EV50" s="682"/>
      <c r="EW50" s="682"/>
      <c r="EX50" s="682"/>
      <c r="EY50" s="682"/>
      <c r="EZ50" s="682"/>
      <c r="FA50" s="682"/>
      <c r="FB50" s="682"/>
      <c r="FC50" s="682"/>
      <c r="FD50" s="682"/>
      <c r="FE50" s="682"/>
      <c r="FF50" s="682"/>
      <c r="FG50" s="682"/>
      <c r="FH50" s="682"/>
      <c r="FI50" s="682"/>
      <c r="FJ50" s="682"/>
      <c r="FK50" s="682"/>
      <c r="FL50" s="682"/>
      <c r="FM50" s="682"/>
      <c r="FN50" s="682"/>
      <c r="FO50" s="682"/>
      <c r="FP50" s="682"/>
      <c r="FQ50" s="682"/>
      <c r="FR50" s="682"/>
      <c r="FS50" s="682"/>
      <c r="FT50" s="682"/>
      <c r="FU50" s="682"/>
      <c r="FV50" s="682"/>
      <c r="FW50" s="682"/>
      <c r="FX50" s="682"/>
      <c r="FY50" s="682"/>
      <c r="FZ50" s="682"/>
      <c r="GA50" s="682"/>
      <c r="GB50" s="682"/>
      <c r="GC50" s="682"/>
      <c r="GD50" s="682"/>
      <c r="GE50" s="682"/>
      <c r="GF50" s="682"/>
      <c r="GG50" s="682"/>
      <c r="GH50" s="682"/>
      <c r="GI50" s="682"/>
      <c r="GJ50" s="682"/>
      <c r="GK50" s="682"/>
      <c r="GL50" s="682"/>
      <c r="GM50" s="682"/>
      <c r="GN50" s="682"/>
      <c r="GO50" s="682"/>
      <c r="GP50" s="682"/>
      <c r="GQ50" s="682"/>
      <c r="GR50" s="682"/>
      <c r="GS50" s="682"/>
      <c r="GT50" s="682"/>
      <c r="GU50" s="682"/>
      <c r="GV50" s="682"/>
      <c r="GW50" s="682"/>
      <c r="GX50" s="682"/>
      <c r="GY50" s="682"/>
      <c r="GZ50" s="682"/>
      <c r="HA50" s="682"/>
      <c r="HB50" s="682"/>
      <c r="HC50" s="682"/>
      <c r="HD50" s="682"/>
      <c r="HE50" s="682"/>
      <c r="HF50" s="682"/>
      <c r="HG50" s="682"/>
      <c r="HH50" s="682"/>
      <c r="HI50" s="682"/>
      <c r="HJ50" s="682"/>
      <c r="HK50" s="682"/>
      <c r="HL50" s="682"/>
      <c r="HM50" s="682"/>
      <c r="HN50" s="682"/>
      <c r="HO50" s="682"/>
      <c r="HP50" s="682"/>
      <c r="HQ50" s="682"/>
      <c r="HR50" s="682"/>
      <c r="HS50" s="682"/>
      <c r="HT50" s="682"/>
      <c r="HU50" s="682"/>
      <c r="HV50" s="682"/>
      <c r="HW50" s="682"/>
      <c r="HX50" s="682"/>
      <c r="HY50" s="682"/>
      <c r="HZ50" s="682"/>
      <c r="IA50" s="682"/>
      <c r="IB50" s="682"/>
      <c r="IC50" s="682"/>
      <c r="ID50" s="682"/>
      <c r="IE50" s="682"/>
      <c r="IF50" s="682"/>
      <c r="IG50" s="682"/>
      <c r="IH50" s="682"/>
      <c r="II50" s="682"/>
      <c r="IJ50" s="682"/>
      <c r="IK50" s="682"/>
      <c r="IL50" s="682"/>
      <c r="IM50" s="682"/>
      <c r="IN50" s="682"/>
      <c r="IO50" s="682"/>
      <c r="IP50" s="682"/>
      <c r="IQ50" s="682"/>
      <c r="IR50" s="682"/>
      <c r="IS50" s="682"/>
      <c r="IT50" s="682"/>
      <c r="IU50" s="682"/>
      <c r="IV50" s="682"/>
      <c r="IW50" s="682"/>
      <c r="IX50" s="682"/>
      <c r="IY50" s="682"/>
      <c r="IZ50" s="682"/>
      <c r="JA50" s="682"/>
      <c r="JB50" s="682"/>
      <c r="JC50" s="682"/>
      <c r="JD50" s="682"/>
      <c r="JE50" s="682"/>
      <c r="JF50" s="682"/>
      <c r="JG50" s="682"/>
      <c r="JH50" s="682"/>
      <c r="JI50" s="682"/>
      <c r="JJ50" s="682"/>
      <c r="JK50" s="682"/>
      <c r="JL50" s="682"/>
      <c r="JM50" s="682"/>
      <c r="JN50" s="682"/>
      <c r="JO50" s="682"/>
      <c r="JP50" s="682"/>
      <c r="JQ50" s="682"/>
      <c r="JR50" s="682"/>
      <c r="JS50" s="682"/>
      <c r="JT50" s="682"/>
    </row>
    <row r="51" spans="1:280" s="683" customFormat="1" ht="27.75" hidden="1" customHeight="1" outlineLevel="2" x14ac:dyDescent="0.25">
      <c r="A51" s="674"/>
      <c r="B51" s="684" t="s">
        <v>126</v>
      </c>
      <c r="C51" s="676"/>
      <c r="D51" s="1186"/>
      <c r="E51" s="1187"/>
      <c r="F51" s="685"/>
      <c r="G51" s="1186"/>
      <c r="H51" s="1187"/>
      <c r="I51" s="685"/>
      <c r="J51" s="1186"/>
      <c r="K51" s="1187"/>
      <c r="L51" s="685"/>
      <c r="M51" s="1186"/>
      <c r="N51" s="1187"/>
      <c r="O51" s="685"/>
      <c r="P51" s="1186"/>
      <c r="Q51" s="1187"/>
      <c r="R51" s="685"/>
      <c r="S51" s="1186"/>
      <c r="T51" s="1187"/>
      <c r="U51" s="685"/>
      <c r="V51" s="1186"/>
      <c r="W51" s="1187"/>
      <c r="X51" s="685"/>
      <c r="Y51" s="1186"/>
      <c r="Z51" s="1187"/>
      <c r="AA51" s="685"/>
      <c r="AB51" s="1186"/>
      <c r="AC51" s="1187"/>
      <c r="AD51" s="685"/>
      <c r="AE51" s="1186"/>
      <c r="AF51" s="1187"/>
      <c r="AG51" s="685"/>
      <c r="AH51" s="1186"/>
      <c r="AI51" s="1187"/>
      <c r="AJ51" s="685"/>
      <c r="AK51" s="1186"/>
      <c r="AL51" s="1187"/>
      <c r="AM51" s="685"/>
      <c r="AN51" s="1186"/>
      <c r="AO51" s="1187"/>
      <c r="AP51" s="685"/>
      <c r="AQ51" s="1186"/>
      <c r="AR51" s="1187"/>
      <c r="AS51" s="685"/>
      <c r="AT51" s="1186"/>
      <c r="AU51" s="1187"/>
      <c r="AV51" s="685"/>
      <c r="AW51" s="1186"/>
      <c r="AX51" s="1187"/>
      <c r="AY51" s="685"/>
      <c r="AZ51" s="1186"/>
      <c r="BA51" s="1187"/>
      <c r="BB51" s="685"/>
      <c r="BC51" s="1186"/>
      <c r="BD51" s="1187"/>
      <c r="BE51" s="685"/>
      <c r="BF51" s="1186"/>
      <c r="BG51" s="1187"/>
      <c r="BH51" s="685"/>
      <c r="BI51" s="1186"/>
      <c r="BJ51" s="1187"/>
      <c r="BK51" s="678"/>
      <c r="BL51" s="679"/>
      <c r="BM51" s="679"/>
      <c r="BN51" s="679"/>
      <c r="BO51" s="679"/>
      <c r="BP51" s="679"/>
      <c r="BQ51" s="679"/>
      <c r="BR51" s="679"/>
      <c r="BS51" s="680"/>
      <c r="BT51" s="681"/>
      <c r="BU51" s="681"/>
      <c r="BV51" s="681"/>
      <c r="BW51" s="681"/>
      <c r="BX51" s="681"/>
      <c r="BY51" s="681"/>
      <c r="BZ51" s="681"/>
      <c r="CA51" s="681"/>
      <c r="CB51" s="681"/>
      <c r="CC51" s="681"/>
      <c r="CD51" s="681"/>
      <c r="CE51" s="681"/>
      <c r="CF51" s="681"/>
      <c r="CG51" s="681"/>
      <c r="CH51" s="681"/>
      <c r="CI51" s="681"/>
      <c r="CJ51" s="681"/>
      <c r="CK51" s="681"/>
      <c r="CL51" s="681"/>
      <c r="CM51" s="681"/>
      <c r="CN51" s="681"/>
      <c r="CO51" s="681"/>
      <c r="CP51" s="681"/>
      <c r="CQ51" s="681"/>
      <c r="CR51" s="681"/>
      <c r="CS51" s="681"/>
      <c r="CT51" s="681"/>
      <c r="CU51" s="681"/>
      <c r="CV51" s="681"/>
      <c r="CW51" s="681"/>
      <c r="CX51" s="681"/>
      <c r="CY51" s="681"/>
      <c r="CZ51" s="681"/>
      <c r="DA51" s="681"/>
      <c r="DB51" s="681"/>
      <c r="DC51" s="681"/>
      <c r="DD51" s="681"/>
      <c r="DE51" s="681"/>
      <c r="DF51" s="681"/>
      <c r="DG51" s="681"/>
      <c r="DH51" s="681"/>
      <c r="DI51" s="681"/>
      <c r="DJ51" s="681"/>
      <c r="DK51" s="682"/>
      <c r="DL51" s="682"/>
      <c r="DM51" s="682"/>
      <c r="DN51" s="682"/>
      <c r="DO51" s="682"/>
      <c r="DP51" s="682"/>
      <c r="DQ51" s="682"/>
      <c r="DR51" s="682"/>
      <c r="DS51" s="682"/>
      <c r="DT51" s="682"/>
      <c r="DU51" s="682"/>
      <c r="DV51" s="682"/>
      <c r="DW51" s="682"/>
      <c r="DX51" s="682"/>
      <c r="DY51" s="682"/>
      <c r="DZ51" s="682"/>
      <c r="EA51" s="682"/>
      <c r="EB51" s="682"/>
      <c r="EC51" s="682"/>
      <c r="ED51" s="682"/>
      <c r="EE51" s="682"/>
      <c r="EF51" s="682"/>
      <c r="EG51" s="682"/>
      <c r="EH51" s="682"/>
      <c r="EI51" s="682"/>
      <c r="EJ51" s="682"/>
      <c r="EK51" s="682"/>
      <c r="EL51" s="682"/>
      <c r="EM51" s="682"/>
      <c r="EN51" s="682"/>
      <c r="EO51" s="682"/>
      <c r="EP51" s="682"/>
      <c r="EQ51" s="682"/>
      <c r="ER51" s="682"/>
      <c r="ES51" s="682"/>
      <c r="ET51" s="682"/>
      <c r="EU51" s="682"/>
      <c r="EV51" s="682"/>
      <c r="EW51" s="682"/>
      <c r="EX51" s="682"/>
      <c r="EY51" s="682"/>
      <c r="EZ51" s="682"/>
      <c r="FA51" s="682"/>
      <c r="FB51" s="682"/>
      <c r="FC51" s="682"/>
      <c r="FD51" s="682"/>
      <c r="FE51" s="682"/>
      <c r="FF51" s="682"/>
      <c r="FG51" s="682"/>
      <c r="FH51" s="682"/>
      <c r="FI51" s="682"/>
      <c r="FJ51" s="682"/>
      <c r="FK51" s="682"/>
      <c r="FL51" s="682"/>
      <c r="FM51" s="682"/>
      <c r="FN51" s="682"/>
      <c r="FO51" s="682"/>
      <c r="FP51" s="682"/>
      <c r="FQ51" s="682"/>
      <c r="FR51" s="682"/>
      <c r="FS51" s="682"/>
      <c r="FT51" s="682"/>
      <c r="FU51" s="682"/>
      <c r="FV51" s="682"/>
      <c r="FW51" s="682"/>
      <c r="FX51" s="682"/>
      <c r="FY51" s="682"/>
      <c r="FZ51" s="682"/>
      <c r="GA51" s="682"/>
      <c r="GB51" s="682"/>
      <c r="GC51" s="682"/>
      <c r="GD51" s="682"/>
      <c r="GE51" s="682"/>
      <c r="GF51" s="682"/>
      <c r="GG51" s="682"/>
      <c r="GH51" s="682"/>
      <c r="GI51" s="682"/>
      <c r="GJ51" s="682"/>
      <c r="GK51" s="682"/>
      <c r="GL51" s="682"/>
      <c r="GM51" s="682"/>
      <c r="GN51" s="682"/>
      <c r="GO51" s="682"/>
      <c r="GP51" s="682"/>
      <c r="GQ51" s="682"/>
      <c r="GR51" s="682"/>
      <c r="GS51" s="682"/>
      <c r="GT51" s="682"/>
      <c r="GU51" s="682"/>
      <c r="GV51" s="682"/>
      <c r="GW51" s="682"/>
      <c r="GX51" s="682"/>
      <c r="GY51" s="682"/>
      <c r="GZ51" s="682"/>
      <c r="HA51" s="682"/>
      <c r="HB51" s="682"/>
      <c r="HC51" s="682"/>
      <c r="HD51" s="682"/>
      <c r="HE51" s="682"/>
      <c r="HF51" s="682"/>
      <c r="HG51" s="682"/>
      <c r="HH51" s="682"/>
      <c r="HI51" s="682"/>
      <c r="HJ51" s="682"/>
      <c r="HK51" s="682"/>
      <c r="HL51" s="682"/>
      <c r="HM51" s="682"/>
      <c r="HN51" s="682"/>
      <c r="HO51" s="682"/>
      <c r="HP51" s="682"/>
      <c r="HQ51" s="682"/>
      <c r="HR51" s="682"/>
      <c r="HS51" s="682"/>
      <c r="HT51" s="682"/>
      <c r="HU51" s="682"/>
      <c r="HV51" s="682"/>
      <c r="HW51" s="682"/>
      <c r="HX51" s="682"/>
      <c r="HY51" s="682"/>
      <c r="HZ51" s="682"/>
      <c r="IA51" s="682"/>
      <c r="IB51" s="682"/>
      <c r="IC51" s="682"/>
      <c r="ID51" s="682"/>
      <c r="IE51" s="682"/>
      <c r="IF51" s="682"/>
      <c r="IG51" s="682"/>
      <c r="IH51" s="682"/>
      <c r="II51" s="682"/>
      <c r="IJ51" s="682"/>
      <c r="IK51" s="682"/>
      <c r="IL51" s="682"/>
      <c r="IM51" s="682"/>
      <c r="IN51" s="682"/>
      <c r="IO51" s="682"/>
      <c r="IP51" s="682"/>
      <c r="IQ51" s="682"/>
      <c r="IR51" s="682"/>
      <c r="IS51" s="682"/>
      <c r="IT51" s="682"/>
      <c r="IU51" s="682"/>
      <c r="IV51" s="682"/>
      <c r="IW51" s="682"/>
      <c r="IX51" s="682"/>
      <c r="IY51" s="682"/>
      <c r="IZ51" s="682"/>
      <c r="JA51" s="682"/>
      <c r="JB51" s="682"/>
      <c r="JC51" s="682"/>
      <c r="JD51" s="682"/>
      <c r="JE51" s="682"/>
      <c r="JF51" s="682"/>
      <c r="JG51" s="682"/>
      <c r="JH51" s="682"/>
      <c r="JI51" s="682"/>
      <c r="JJ51" s="682"/>
      <c r="JK51" s="682"/>
      <c r="JL51" s="682"/>
      <c r="JM51" s="682"/>
      <c r="JN51" s="682"/>
      <c r="JO51" s="682"/>
      <c r="JP51" s="682"/>
      <c r="JQ51" s="682"/>
      <c r="JR51" s="682"/>
      <c r="JS51" s="682"/>
      <c r="JT51" s="682"/>
    </row>
    <row r="52" spans="1:280" s="683" customFormat="1" ht="27.75" hidden="1" customHeight="1" outlineLevel="2" x14ac:dyDescent="0.25">
      <c r="A52" s="674"/>
      <c r="B52" s="684" t="s">
        <v>100</v>
      </c>
      <c r="C52" s="676"/>
      <c r="D52" s="1186"/>
      <c r="E52" s="1187"/>
      <c r="F52" s="685"/>
      <c r="G52" s="1186"/>
      <c r="H52" s="1187"/>
      <c r="I52" s="685"/>
      <c r="J52" s="1186"/>
      <c r="K52" s="1187"/>
      <c r="L52" s="685"/>
      <c r="M52" s="1186"/>
      <c r="N52" s="1187"/>
      <c r="O52" s="685"/>
      <c r="P52" s="1186"/>
      <c r="Q52" s="1187"/>
      <c r="R52" s="685"/>
      <c r="S52" s="1186"/>
      <c r="T52" s="1187"/>
      <c r="U52" s="685"/>
      <c r="V52" s="1186"/>
      <c r="W52" s="1187"/>
      <c r="X52" s="685"/>
      <c r="Y52" s="1186"/>
      <c r="Z52" s="1187"/>
      <c r="AA52" s="685"/>
      <c r="AB52" s="1186"/>
      <c r="AC52" s="1187"/>
      <c r="AD52" s="685"/>
      <c r="AE52" s="1186"/>
      <c r="AF52" s="1187"/>
      <c r="AG52" s="685"/>
      <c r="AH52" s="1186"/>
      <c r="AI52" s="1187"/>
      <c r="AJ52" s="685"/>
      <c r="AK52" s="1186"/>
      <c r="AL52" s="1187"/>
      <c r="AM52" s="685"/>
      <c r="AN52" s="1186"/>
      <c r="AO52" s="1187"/>
      <c r="AP52" s="685"/>
      <c r="AQ52" s="1186"/>
      <c r="AR52" s="1187"/>
      <c r="AS52" s="685"/>
      <c r="AT52" s="1186"/>
      <c r="AU52" s="1187"/>
      <c r="AV52" s="685"/>
      <c r="AW52" s="1186"/>
      <c r="AX52" s="1187"/>
      <c r="AY52" s="685"/>
      <c r="AZ52" s="1186"/>
      <c r="BA52" s="1187"/>
      <c r="BB52" s="685"/>
      <c r="BC52" s="1186"/>
      <c r="BD52" s="1187"/>
      <c r="BE52" s="685"/>
      <c r="BF52" s="1186"/>
      <c r="BG52" s="1187"/>
      <c r="BH52" s="685"/>
      <c r="BI52" s="1186"/>
      <c r="BJ52" s="1187"/>
      <c r="BK52" s="678"/>
      <c r="BL52" s="679"/>
      <c r="BM52" s="679"/>
      <c r="BN52" s="679"/>
      <c r="BO52" s="679"/>
      <c r="BP52" s="679"/>
      <c r="BQ52" s="679"/>
      <c r="BR52" s="679"/>
      <c r="BS52" s="680"/>
      <c r="BT52" s="681"/>
      <c r="BU52" s="681"/>
      <c r="BV52" s="681"/>
      <c r="BW52" s="681"/>
      <c r="BX52" s="681"/>
      <c r="BY52" s="681"/>
      <c r="BZ52" s="681"/>
      <c r="CA52" s="681"/>
      <c r="CB52" s="681"/>
      <c r="CC52" s="681"/>
      <c r="CD52" s="681"/>
      <c r="CE52" s="681"/>
      <c r="CF52" s="681"/>
      <c r="CG52" s="681"/>
      <c r="CH52" s="681"/>
      <c r="CI52" s="681"/>
      <c r="CJ52" s="681"/>
      <c r="CK52" s="681"/>
      <c r="CL52" s="681"/>
      <c r="CM52" s="681"/>
      <c r="CN52" s="681"/>
      <c r="CO52" s="681"/>
      <c r="CP52" s="681"/>
      <c r="CQ52" s="681"/>
      <c r="CR52" s="681"/>
      <c r="CS52" s="681"/>
      <c r="CT52" s="681"/>
      <c r="CU52" s="681"/>
      <c r="CV52" s="681"/>
      <c r="CW52" s="681"/>
      <c r="CX52" s="681"/>
      <c r="CY52" s="681"/>
      <c r="CZ52" s="681"/>
      <c r="DA52" s="681"/>
      <c r="DB52" s="681"/>
      <c r="DC52" s="681"/>
      <c r="DD52" s="681"/>
      <c r="DE52" s="681"/>
      <c r="DF52" s="681"/>
      <c r="DG52" s="681"/>
      <c r="DH52" s="681"/>
      <c r="DI52" s="681"/>
      <c r="DJ52" s="681"/>
      <c r="DK52" s="682"/>
      <c r="DL52" s="682"/>
      <c r="DM52" s="682"/>
      <c r="DN52" s="682"/>
      <c r="DO52" s="682"/>
      <c r="DP52" s="682"/>
      <c r="DQ52" s="682"/>
      <c r="DR52" s="682"/>
      <c r="DS52" s="682"/>
      <c r="DT52" s="682"/>
      <c r="DU52" s="682"/>
      <c r="DV52" s="682"/>
      <c r="DW52" s="682"/>
      <c r="DX52" s="682"/>
      <c r="DY52" s="682"/>
      <c r="DZ52" s="682"/>
      <c r="EA52" s="682"/>
      <c r="EB52" s="682"/>
      <c r="EC52" s="682"/>
      <c r="ED52" s="682"/>
      <c r="EE52" s="682"/>
      <c r="EF52" s="682"/>
      <c r="EG52" s="682"/>
      <c r="EH52" s="682"/>
      <c r="EI52" s="682"/>
      <c r="EJ52" s="682"/>
      <c r="EK52" s="682"/>
      <c r="EL52" s="682"/>
      <c r="EM52" s="682"/>
      <c r="EN52" s="682"/>
      <c r="EO52" s="682"/>
      <c r="EP52" s="682"/>
      <c r="EQ52" s="682"/>
      <c r="ER52" s="682"/>
      <c r="ES52" s="682"/>
      <c r="ET52" s="682"/>
      <c r="EU52" s="682"/>
      <c r="EV52" s="682"/>
      <c r="EW52" s="682"/>
      <c r="EX52" s="682"/>
      <c r="EY52" s="682"/>
      <c r="EZ52" s="682"/>
      <c r="FA52" s="682"/>
      <c r="FB52" s="682"/>
      <c r="FC52" s="682"/>
      <c r="FD52" s="682"/>
      <c r="FE52" s="682"/>
      <c r="FF52" s="682"/>
      <c r="FG52" s="682"/>
      <c r="FH52" s="682"/>
      <c r="FI52" s="682"/>
      <c r="FJ52" s="682"/>
      <c r="FK52" s="682"/>
      <c r="FL52" s="682"/>
      <c r="FM52" s="682"/>
      <c r="FN52" s="682"/>
      <c r="FO52" s="682"/>
      <c r="FP52" s="682"/>
      <c r="FQ52" s="682"/>
      <c r="FR52" s="682"/>
      <c r="FS52" s="682"/>
      <c r="FT52" s="682"/>
      <c r="FU52" s="682"/>
      <c r="FV52" s="682"/>
      <c r="FW52" s="682"/>
      <c r="FX52" s="682"/>
      <c r="FY52" s="682"/>
      <c r="FZ52" s="682"/>
      <c r="GA52" s="682"/>
      <c r="GB52" s="682"/>
      <c r="GC52" s="682"/>
      <c r="GD52" s="682"/>
      <c r="GE52" s="682"/>
      <c r="GF52" s="682"/>
      <c r="GG52" s="682"/>
      <c r="GH52" s="682"/>
      <c r="GI52" s="682"/>
      <c r="GJ52" s="682"/>
      <c r="GK52" s="682"/>
      <c r="GL52" s="682"/>
      <c r="GM52" s="682"/>
      <c r="GN52" s="682"/>
      <c r="GO52" s="682"/>
      <c r="GP52" s="682"/>
      <c r="GQ52" s="682"/>
      <c r="GR52" s="682"/>
      <c r="GS52" s="682"/>
      <c r="GT52" s="682"/>
      <c r="GU52" s="682"/>
      <c r="GV52" s="682"/>
      <c r="GW52" s="682"/>
      <c r="GX52" s="682"/>
      <c r="GY52" s="682"/>
      <c r="GZ52" s="682"/>
      <c r="HA52" s="682"/>
      <c r="HB52" s="682"/>
      <c r="HC52" s="682"/>
      <c r="HD52" s="682"/>
      <c r="HE52" s="682"/>
      <c r="HF52" s="682"/>
      <c r="HG52" s="682"/>
      <c r="HH52" s="682"/>
      <c r="HI52" s="682"/>
      <c r="HJ52" s="682"/>
      <c r="HK52" s="682"/>
      <c r="HL52" s="682"/>
      <c r="HM52" s="682"/>
      <c r="HN52" s="682"/>
      <c r="HO52" s="682"/>
      <c r="HP52" s="682"/>
      <c r="HQ52" s="682"/>
      <c r="HR52" s="682"/>
      <c r="HS52" s="682"/>
      <c r="HT52" s="682"/>
      <c r="HU52" s="682"/>
      <c r="HV52" s="682"/>
      <c r="HW52" s="682"/>
      <c r="HX52" s="682"/>
      <c r="HY52" s="682"/>
      <c r="HZ52" s="682"/>
      <c r="IA52" s="682"/>
      <c r="IB52" s="682"/>
      <c r="IC52" s="682"/>
      <c r="ID52" s="682"/>
      <c r="IE52" s="682"/>
      <c r="IF52" s="682"/>
      <c r="IG52" s="682"/>
      <c r="IH52" s="682"/>
      <c r="II52" s="682"/>
      <c r="IJ52" s="682"/>
      <c r="IK52" s="682"/>
      <c r="IL52" s="682"/>
      <c r="IM52" s="682"/>
      <c r="IN52" s="682"/>
      <c r="IO52" s="682"/>
      <c r="IP52" s="682"/>
      <c r="IQ52" s="682"/>
      <c r="IR52" s="682"/>
      <c r="IS52" s="682"/>
      <c r="IT52" s="682"/>
      <c r="IU52" s="682"/>
      <c r="IV52" s="682"/>
      <c r="IW52" s="682"/>
      <c r="IX52" s="682"/>
      <c r="IY52" s="682"/>
      <c r="IZ52" s="682"/>
      <c r="JA52" s="682"/>
      <c r="JB52" s="682"/>
      <c r="JC52" s="682"/>
      <c r="JD52" s="682"/>
      <c r="JE52" s="682"/>
      <c r="JF52" s="682"/>
      <c r="JG52" s="682"/>
      <c r="JH52" s="682"/>
      <c r="JI52" s="682"/>
      <c r="JJ52" s="682"/>
      <c r="JK52" s="682"/>
      <c r="JL52" s="682"/>
      <c r="JM52" s="682"/>
      <c r="JN52" s="682"/>
      <c r="JO52" s="682"/>
      <c r="JP52" s="682"/>
      <c r="JQ52" s="682"/>
      <c r="JR52" s="682"/>
      <c r="JS52" s="682"/>
      <c r="JT52" s="682"/>
    </row>
    <row r="53" spans="1:280" s="683" customFormat="1" ht="27.75" hidden="1" customHeight="1" outlineLevel="2" x14ac:dyDescent="0.25">
      <c r="A53" s="674"/>
      <c r="B53" s="684" t="s">
        <v>74</v>
      </c>
      <c r="C53" s="676"/>
      <c r="D53" s="1186"/>
      <c r="E53" s="1187"/>
      <c r="F53" s="685"/>
      <c r="G53" s="1186"/>
      <c r="H53" s="1187"/>
      <c r="I53" s="685"/>
      <c r="J53" s="1186"/>
      <c r="K53" s="1187"/>
      <c r="L53" s="685"/>
      <c r="M53" s="1186"/>
      <c r="N53" s="1187"/>
      <c r="O53" s="685"/>
      <c r="P53" s="1186"/>
      <c r="Q53" s="1187"/>
      <c r="R53" s="685"/>
      <c r="S53" s="1186"/>
      <c r="T53" s="1187"/>
      <c r="U53" s="685"/>
      <c r="V53" s="1186"/>
      <c r="W53" s="1187"/>
      <c r="X53" s="685"/>
      <c r="Y53" s="1186"/>
      <c r="Z53" s="1187"/>
      <c r="AA53" s="685"/>
      <c r="AB53" s="1186"/>
      <c r="AC53" s="1187"/>
      <c r="AD53" s="685"/>
      <c r="AE53" s="1186"/>
      <c r="AF53" s="1187"/>
      <c r="AG53" s="685"/>
      <c r="AH53" s="1186"/>
      <c r="AI53" s="1187"/>
      <c r="AJ53" s="685"/>
      <c r="AK53" s="1186"/>
      <c r="AL53" s="1187"/>
      <c r="AM53" s="685"/>
      <c r="AN53" s="1186"/>
      <c r="AO53" s="1187"/>
      <c r="AP53" s="685"/>
      <c r="AQ53" s="1186"/>
      <c r="AR53" s="1187"/>
      <c r="AS53" s="685"/>
      <c r="AT53" s="1186"/>
      <c r="AU53" s="1187"/>
      <c r="AV53" s="685"/>
      <c r="AW53" s="1186"/>
      <c r="AX53" s="1187"/>
      <c r="AY53" s="685"/>
      <c r="AZ53" s="1186"/>
      <c r="BA53" s="1187"/>
      <c r="BB53" s="685"/>
      <c r="BC53" s="1186"/>
      <c r="BD53" s="1187"/>
      <c r="BE53" s="685"/>
      <c r="BF53" s="1186"/>
      <c r="BG53" s="1187"/>
      <c r="BH53" s="685"/>
      <c r="BI53" s="1186"/>
      <c r="BJ53" s="1187"/>
      <c r="BK53" s="678"/>
      <c r="BL53" s="679"/>
      <c r="BM53" s="679"/>
      <c r="BN53" s="679"/>
      <c r="BO53" s="679"/>
      <c r="BP53" s="679"/>
      <c r="BQ53" s="679"/>
      <c r="BR53" s="679"/>
      <c r="BS53" s="680"/>
      <c r="BT53" s="681"/>
      <c r="BU53" s="681"/>
      <c r="BV53" s="681"/>
      <c r="BW53" s="681"/>
      <c r="BX53" s="681"/>
      <c r="BY53" s="681"/>
      <c r="BZ53" s="681"/>
      <c r="CA53" s="681"/>
      <c r="CB53" s="681"/>
      <c r="CC53" s="681"/>
      <c r="CD53" s="681"/>
      <c r="CE53" s="681"/>
      <c r="CF53" s="681"/>
      <c r="CG53" s="681"/>
      <c r="CH53" s="681"/>
      <c r="CI53" s="681"/>
      <c r="CJ53" s="681"/>
      <c r="CK53" s="681"/>
      <c r="CL53" s="681"/>
      <c r="CM53" s="681"/>
      <c r="CN53" s="681"/>
      <c r="CO53" s="681"/>
      <c r="CP53" s="681"/>
      <c r="CQ53" s="681"/>
      <c r="CR53" s="681"/>
      <c r="CS53" s="681"/>
      <c r="CT53" s="681"/>
      <c r="CU53" s="681"/>
      <c r="CV53" s="681"/>
      <c r="CW53" s="681"/>
      <c r="CX53" s="681"/>
      <c r="CY53" s="681"/>
      <c r="CZ53" s="681"/>
      <c r="DA53" s="681"/>
      <c r="DB53" s="681"/>
      <c r="DC53" s="681"/>
      <c r="DD53" s="681"/>
      <c r="DE53" s="681"/>
      <c r="DF53" s="681"/>
      <c r="DG53" s="681"/>
      <c r="DH53" s="681"/>
      <c r="DI53" s="681"/>
      <c r="DJ53" s="681"/>
      <c r="DK53" s="682"/>
      <c r="DL53" s="682"/>
      <c r="DM53" s="682"/>
      <c r="DN53" s="682"/>
      <c r="DO53" s="682"/>
      <c r="DP53" s="682"/>
      <c r="DQ53" s="682"/>
      <c r="DR53" s="682"/>
      <c r="DS53" s="682"/>
      <c r="DT53" s="682"/>
      <c r="DU53" s="682"/>
      <c r="DV53" s="682"/>
      <c r="DW53" s="682"/>
      <c r="DX53" s="682"/>
      <c r="DY53" s="682"/>
      <c r="DZ53" s="682"/>
      <c r="EA53" s="682"/>
      <c r="EB53" s="682"/>
      <c r="EC53" s="682"/>
      <c r="ED53" s="682"/>
      <c r="EE53" s="682"/>
      <c r="EF53" s="682"/>
      <c r="EG53" s="682"/>
      <c r="EH53" s="682"/>
      <c r="EI53" s="682"/>
      <c r="EJ53" s="682"/>
      <c r="EK53" s="682"/>
      <c r="EL53" s="682"/>
      <c r="EM53" s="682"/>
      <c r="EN53" s="682"/>
      <c r="EO53" s="682"/>
      <c r="EP53" s="682"/>
      <c r="EQ53" s="682"/>
      <c r="ER53" s="682"/>
      <c r="ES53" s="682"/>
      <c r="ET53" s="682"/>
      <c r="EU53" s="682"/>
      <c r="EV53" s="682"/>
      <c r="EW53" s="682"/>
      <c r="EX53" s="682"/>
      <c r="EY53" s="682"/>
      <c r="EZ53" s="682"/>
      <c r="FA53" s="682"/>
      <c r="FB53" s="682"/>
      <c r="FC53" s="682"/>
      <c r="FD53" s="682"/>
      <c r="FE53" s="682"/>
      <c r="FF53" s="682"/>
      <c r="FG53" s="682"/>
      <c r="FH53" s="682"/>
      <c r="FI53" s="682"/>
      <c r="FJ53" s="682"/>
      <c r="FK53" s="682"/>
      <c r="FL53" s="682"/>
      <c r="FM53" s="682"/>
      <c r="FN53" s="682"/>
      <c r="FO53" s="682"/>
      <c r="FP53" s="682"/>
      <c r="FQ53" s="682"/>
      <c r="FR53" s="682"/>
      <c r="FS53" s="682"/>
      <c r="FT53" s="682"/>
      <c r="FU53" s="682"/>
      <c r="FV53" s="682"/>
      <c r="FW53" s="682"/>
      <c r="FX53" s="682"/>
      <c r="FY53" s="682"/>
      <c r="FZ53" s="682"/>
      <c r="GA53" s="682"/>
      <c r="GB53" s="682"/>
      <c r="GC53" s="682"/>
      <c r="GD53" s="682"/>
      <c r="GE53" s="682"/>
      <c r="GF53" s="682"/>
      <c r="GG53" s="682"/>
      <c r="GH53" s="682"/>
      <c r="GI53" s="682"/>
      <c r="GJ53" s="682"/>
      <c r="GK53" s="682"/>
      <c r="GL53" s="682"/>
      <c r="GM53" s="682"/>
      <c r="GN53" s="682"/>
      <c r="GO53" s="682"/>
      <c r="GP53" s="682"/>
      <c r="GQ53" s="682"/>
      <c r="GR53" s="682"/>
      <c r="GS53" s="682"/>
      <c r="GT53" s="682"/>
      <c r="GU53" s="682"/>
      <c r="GV53" s="682"/>
      <c r="GW53" s="682"/>
      <c r="GX53" s="682"/>
      <c r="GY53" s="682"/>
      <c r="GZ53" s="682"/>
      <c r="HA53" s="682"/>
      <c r="HB53" s="682"/>
      <c r="HC53" s="682"/>
      <c r="HD53" s="682"/>
      <c r="HE53" s="682"/>
      <c r="HF53" s="682"/>
      <c r="HG53" s="682"/>
      <c r="HH53" s="682"/>
      <c r="HI53" s="682"/>
      <c r="HJ53" s="682"/>
      <c r="HK53" s="682"/>
      <c r="HL53" s="682"/>
      <c r="HM53" s="682"/>
      <c r="HN53" s="682"/>
      <c r="HO53" s="682"/>
      <c r="HP53" s="682"/>
      <c r="HQ53" s="682"/>
      <c r="HR53" s="682"/>
      <c r="HS53" s="682"/>
      <c r="HT53" s="682"/>
      <c r="HU53" s="682"/>
      <c r="HV53" s="682"/>
      <c r="HW53" s="682"/>
      <c r="HX53" s="682"/>
      <c r="HY53" s="682"/>
      <c r="HZ53" s="682"/>
      <c r="IA53" s="682"/>
      <c r="IB53" s="682"/>
      <c r="IC53" s="682"/>
      <c r="ID53" s="682"/>
      <c r="IE53" s="682"/>
      <c r="IF53" s="682"/>
      <c r="IG53" s="682"/>
      <c r="IH53" s="682"/>
      <c r="II53" s="682"/>
      <c r="IJ53" s="682"/>
      <c r="IK53" s="682"/>
      <c r="IL53" s="682"/>
      <c r="IM53" s="682"/>
      <c r="IN53" s="682"/>
      <c r="IO53" s="682"/>
      <c r="IP53" s="682"/>
      <c r="IQ53" s="682"/>
      <c r="IR53" s="682"/>
      <c r="IS53" s="682"/>
      <c r="IT53" s="682"/>
      <c r="IU53" s="682"/>
      <c r="IV53" s="682"/>
      <c r="IW53" s="682"/>
      <c r="IX53" s="682"/>
      <c r="IY53" s="682"/>
      <c r="IZ53" s="682"/>
      <c r="JA53" s="682"/>
      <c r="JB53" s="682"/>
      <c r="JC53" s="682"/>
      <c r="JD53" s="682"/>
      <c r="JE53" s="682"/>
      <c r="JF53" s="682"/>
      <c r="JG53" s="682"/>
      <c r="JH53" s="682"/>
      <c r="JI53" s="682"/>
      <c r="JJ53" s="682"/>
      <c r="JK53" s="682"/>
      <c r="JL53" s="682"/>
      <c r="JM53" s="682"/>
      <c r="JN53" s="682"/>
      <c r="JO53" s="682"/>
      <c r="JP53" s="682"/>
      <c r="JQ53" s="682"/>
      <c r="JR53" s="682"/>
      <c r="JS53" s="682"/>
      <c r="JT53" s="682"/>
    </row>
    <row r="54" spans="1:280" s="683" customFormat="1" ht="27.75" hidden="1" customHeight="1" outlineLevel="2" x14ac:dyDescent="0.25">
      <c r="A54" s="674"/>
      <c r="B54" s="684"/>
      <c r="C54" s="676"/>
      <c r="D54" s="1198"/>
      <c r="E54" s="1199"/>
      <c r="F54" s="685"/>
      <c r="G54" s="1198"/>
      <c r="H54" s="1199"/>
      <c r="I54" s="685"/>
      <c r="J54" s="1198"/>
      <c r="K54" s="1199"/>
      <c r="L54" s="685"/>
      <c r="M54" s="1198"/>
      <c r="N54" s="1199"/>
      <c r="O54" s="685"/>
      <c r="P54" s="1198"/>
      <c r="Q54" s="1199"/>
      <c r="R54" s="685"/>
      <c r="S54" s="1198"/>
      <c r="T54" s="1199"/>
      <c r="U54" s="685"/>
      <c r="V54" s="1198"/>
      <c r="W54" s="1199"/>
      <c r="X54" s="685"/>
      <c r="Y54" s="1198"/>
      <c r="Z54" s="1199"/>
      <c r="AA54" s="685"/>
      <c r="AB54" s="1198"/>
      <c r="AC54" s="1199"/>
      <c r="AD54" s="685"/>
      <c r="AE54" s="1198"/>
      <c r="AF54" s="1199"/>
      <c r="AG54" s="685"/>
      <c r="AH54" s="1198"/>
      <c r="AI54" s="1199"/>
      <c r="AJ54" s="685"/>
      <c r="AK54" s="1198"/>
      <c r="AL54" s="1199"/>
      <c r="AM54" s="685"/>
      <c r="AN54" s="1198"/>
      <c r="AO54" s="1199"/>
      <c r="AP54" s="685"/>
      <c r="AQ54" s="1198"/>
      <c r="AR54" s="1199"/>
      <c r="AS54" s="685"/>
      <c r="AT54" s="1198"/>
      <c r="AU54" s="1199"/>
      <c r="AV54" s="685"/>
      <c r="AW54" s="1198"/>
      <c r="AX54" s="1199"/>
      <c r="AY54" s="685"/>
      <c r="AZ54" s="1198"/>
      <c r="BA54" s="1199"/>
      <c r="BB54" s="685"/>
      <c r="BC54" s="1198"/>
      <c r="BD54" s="1199"/>
      <c r="BE54" s="685"/>
      <c r="BF54" s="1198"/>
      <c r="BG54" s="1199"/>
      <c r="BH54" s="685"/>
      <c r="BI54" s="1198"/>
      <c r="BJ54" s="1199"/>
      <c r="BK54" s="678"/>
      <c r="BL54" s="679"/>
      <c r="BM54" s="679"/>
      <c r="BN54" s="679"/>
      <c r="BO54" s="679"/>
      <c r="BP54" s="679"/>
      <c r="BQ54" s="679"/>
      <c r="BR54" s="679"/>
      <c r="BS54" s="680"/>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c r="DB54" s="681"/>
      <c r="DC54" s="681"/>
      <c r="DD54" s="681"/>
      <c r="DE54" s="681"/>
      <c r="DF54" s="681"/>
      <c r="DG54" s="681"/>
      <c r="DH54" s="681"/>
      <c r="DI54" s="681"/>
      <c r="DJ54" s="681"/>
      <c r="DK54" s="682"/>
      <c r="DL54" s="682"/>
      <c r="DM54" s="682"/>
      <c r="DN54" s="682"/>
      <c r="DO54" s="682"/>
      <c r="DP54" s="682"/>
      <c r="DQ54" s="682"/>
      <c r="DR54" s="682"/>
      <c r="DS54" s="682"/>
      <c r="DT54" s="682"/>
      <c r="DU54" s="682"/>
      <c r="DV54" s="682"/>
      <c r="DW54" s="682"/>
      <c r="DX54" s="682"/>
      <c r="DY54" s="682"/>
      <c r="DZ54" s="682"/>
      <c r="EA54" s="682"/>
      <c r="EB54" s="682"/>
      <c r="EC54" s="682"/>
      <c r="ED54" s="682"/>
      <c r="EE54" s="682"/>
      <c r="EF54" s="682"/>
      <c r="EG54" s="682"/>
      <c r="EH54" s="682"/>
      <c r="EI54" s="682"/>
      <c r="EJ54" s="682"/>
      <c r="EK54" s="682"/>
      <c r="EL54" s="682"/>
      <c r="EM54" s="682"/>
      <c r="EN54" s="682"/>
      <c r="EO54" s="682"/>
      <c r="EP54" s="682"/>
      <c r="EQ54" s="682"/>
      <c r="ER54" s="682"/>
      <c r="ES54" s="682"/>
      <c r="ET54" s="682"/>
      <c r="EU54" s="682"/>
      <c r="EV54" s="682"/>
      <c r="EW54" s="682"/>
      <c r="EX54" s="682"/>
      <c r="EY54" s="682"/>
      <c r="EZ54" s="682"/>
      <c r="FA54" s="682"/>
      <c r="FB54" s="682"/>
      <c r="FC54" s="682"/>
      <c r="FD54" s="682"/>
      <c r="FE54" s="682"/>
      <c r="FF54" s="682"/>
      <c r="FG54" s="682"/>
      <c r="FH54" s="682"/>
      <c r="FI54" s="682"/>
      <c r="FJ54" s="682"/>
      <c r="FK54" s="682"/>
      <c r="FL54" s="682"/>
      <c r="FM54" s="682"/>
      <c r="FN54" s="682"/>
      <c r="FO54" s="682"/>
      <c r="FP54" s="682"/>
      <c r="FQ54" s="682"/>
      <c r="FR54" s="682"/>
      <c r="FS54" s="682"/>
      <c r="FT54" s="682"/>
      <c r="FU54" s="682"/>
      <c r="FV54" s="682"/>
      <c r="FW54" s="682"/>
      <c r="FX54" s="682"/>
      <c r="FY54" s="682"/>
      <c r="FZ54" s="682"/>
      <c r="GA54" s="682"/>
      <c r="GB54" s="682"/>
      <c r="GC54" s="682"/>
      <c r="GD54" s="682"/>
      <c r="GE54" s="682"/>
      <c r="GF54" s="682"/>
      <c r="GG54" s="682"/>
      <c r="GH54" s="682"/>
      <c r="GI54" s="682"/>
      <c r="GJ54" s="682"/>
      <c r="GK54" s="682"/>
      <c r="GL54" s="682"/>
      <c r="GM54" s="682"/>
      <c r="GN54" s="682"/>
      <c r="GO54" s="682"/>
      <c r="GP54" s="682"/>
      <c r="GQ54" s="682"/>
      <c r="GR54" s="682"/>
      <c r="GS54" s="682"/>
      <c r="GT54" s="682"/>
      <c r="GU54" s="682"/>
      <c r="GV54" s="682"/>
      <c r="GW54" s="682"/>
      <c r="GX54" s="682"/>
      <c r="GY54" s="682"/>
      <c r="GZ54" s="682"/>
      <c r="HA54" s="682"/>
      <c r="HB54" s="682"/>
      <c r="HC54" s="682"/>
      <c r="HD54" s="682"/>
      <c r="HE54" s="682"/>
      <c r="HF54" s="682"/>
      <c r="HG54" s="682"/>
      <c r="HH54" s="682"/>
      <c r="HI54" s="682"/>
      <c r="HJ54" s="682"/>
      <c r="HK54" s="682"/>
      <c r="HL54" s="682"/>
      <c r="HM54" s="682"/>
      <c r="HN54" s="682"/>
      <c r="HO54" s="682"/>
      <c r="HP54" s="682"/>
      <c r="HQ54" s="682"/>
      <c r="HR54" s="682"/>
      <c r="HS54" s="682"/>
      <c r="HT54" s="682"/>
      <c r="HU54" s="682"/>
      <c r="HV54" s="682"/>
      <c r="HW54" s="682"/>
      <c r="HX54" s="682"/>
      <c r="HY54" s="682"/>
      <c r="HZ54" s="682"/>
      <c r="IA54" s="682"/>
      <c r="IB54" s="682"/>
      <c r="IC54" s="682"/>
      <c r="ID54" s="682"/>
      <c r="IE54" s="682"/>
      <c r="IF54" s="682"/>
      <c r="IG54" s="682"/>
      <c r="IH54" s="682"/>
      <c r="II54" s="682"/>
      <c r="IJ54" s="682"/>
      <c r="IK54" s="682"/>
      <c r="IL54" s="682"/>
      <c r="IM54" s="682"/>
      <c r="IN54" s="682"/>
      <c r="IO54" s="682"/>
      <c r="IP54" s="682"/>
      <c r="IQ54" s="682"/>
      <c r="IR54" s="682"/>
      <c r="IS54" s="682"/>
      <c r="IT54" s="682"/>
      <c r="IU54" s="682"/>
      <c r="IV54" s="682"/>
      <c r="IW54" s="682"/>
      <c r="IX54" s="682"/>
      <c r="IY54" s="682"/>
      <c r="IZ54" s="682"/>
      <c r="JA54" s="682"/>
      <c r="JB54" s="682"/>
      <c r="JC54" s="682"/>
      <c r="JD54" s="682"/>
      <c r="JE54" s="682"/>
      <c r="JF54" s="682"/>
      <c r="JG54" s="682"/>
      <c r="JH54" s="682"/>
      <c r="JI54" s="682"/>
      <c r="JJ54" s="682"/>
      <c r="JK54" s="682"/>
      <c r="JL54" s="682"/>
      <c r="JM54" s="682"/>
      <c r="JN54" s="682"/>
      <c r="JO54" s="682"/>
      <c r="JP54" s="682"/>
      <c r="JQ54" s="682"/>
      <c r="JR54" s="682"/>
      <c r="JS54" s="682"/>
      <c r="JT54" s="682"/>
    </row>
    <row r="55" spans="1:280" s="683" customFormat="1" ht="27.75" hidden="1" customHeight="1" outlineLevel="2" x14ac:dyDescent="0.25">
      <c r="A55" s="674"/>
      <c r="B55" s="675" t="s">
        <v>331</v>
      </c>
      <c r="C55" s="676"/>
      <c r="D55" s="1186"/>
      <c r="E55" s="1187"/>
      <c r="F55" s="686"/>
      <c r="G55" s="1186"/>
      <c r="H55" s="1187"/>
      <c r="I55" s="686"/>
      <c r="J55" s="1186"/>
      <c r="K55" s="1187"/>
      <c r="L55" s="686"/>
      <c r="M55" s="1186"/>
      <c r="N55" s="1187"/>
      <c r="O55" s="686"/>
      <c r="P55" s="1186"/>
      <c r="Q55" s="1187"/>
      <c r="R55" s="686"/>
      <c r="S55" s="1186"/>
      <c r="T55" s="1187"/>
      <c r="U55" s="686"/>
      <c r="V55" s="1186"/>
      <c r="W55" s="1187"/>
      <c r="X55" s="686"/>
      <c r="Y55" s="1186"/>
      <c r="Z55" s="1187"/>
      <c r="AA55" s="686"/>
      <c r="AB55" s="1186"/>
      <c r="AC55" s="1187"/>
      <c r="AD55" s="686"/>
      <c r="AE55" s="1186"/>
      <c r="AF55" s="1187"/>
      <c r="AG55" s="686"/>
      <c r="AH55" s="1186"/>
      <c r="AI55" s="1187"/>
      <c r="AJ55" s="686"/>
      <c r="AK55" s="1186"/>
      <c r="AL55" s="1187"/>
      <c r="AM55" s="686"/>
      <c r="AN55" s="1186"/>
      <c r="AO55" s="1187"/>
      <c r="AP55" s="686"/>
      <c r="AQ55" s="1186"/>
      <c r="AR55" s="1187"/>
      <c r="AS55" s="686"/>
      <c r="AT55" s="1186"/>
      <c r="AU55" s="1187"/>
      <c r="AV55" s="686"/>
      <c r="AW55" s="1186"/>
      <c r="AX55" s="1187"/>
      <c r="AY55" s="686"/>
      <c r="AZ55" s="1186"/>
      <c r="BA55" s="1187"/>
      <c r="BB55" s="686"/>
      <c r="BC55" s="1186"/>
      <c r="BD55" s="1187"/>
      <c r="BE55" s="686"/>
      <c r="BF55" s="1186"/>
      <c r="BG55" s="1187"/>
      <c r="BH55" s="686"/>
      <c r="BI55" s="1186"/>
      <c r="BJ55" s="1187"/>
      <c r="BK55" s="687"/>
      <c r="BL55" s="688"/>
      <c r="BM55" s="687"/>
      <c r="BN55" s="687"/>
      <c r="BO55" s="687"/>
      <c r="BP55" s="687"/>
      <c r="BQ55" s="687"/>
      <c r="BR55" s="687"/>
      <c r="BS55" s="680"/>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c r="CU55" s="681"/>
      <c r="CV55" s="681"/>
      <c r="CW55" s="681"/>
      <c r="CX55" s="681"/>
      <c r="CY55" s="681"/>
      <c r="CZ55" s="681"/>
      <c r="DA55" s="681"/>
      <c r="DB55" s="681"/>
      <c r="DC55" s="681"/>
      <c r="DD55" s="681"/>
      <c r="DE55" s="681"/>
      <c r="DF55" s="681"/>
      <c r="DG55" s="681"/>
      <c r="DH55" s="681"/>
      <c r="DI55" s="681"/>
      <c r="DJ55" s="681"/>
      <c r="DK55" s="682"/>
      <c r="DL55" s="682"/>
      <c r="DM55" s="682"/>
      <c r="DN55" s="682"/>
      <c r="DO55" s="682"/>
      <c r="DP55" s="682"/>
      <c r="DQ55" s="682"/>
      <c r="DR55" s="682"/>
      <c r="DS55" s="682"/>
      <c r="DT55" s="682"/>
      <c r="DU55" s="682"/>
      <c r="DV55" s="682"/>
      <c r="DW55" s="682"/>
      <c r="DX55" s="682"/>
      <c r="DY55" s="682"/>
      <c r="DZ55" s="682"/>
      <c r="EA55" s="682"/>
      <c r="EB55" s="682"/>
      <c r="EC55" s="682"/>
      <c r="ED55" s="682"/>
      <c r="EE55" s="682"/>
      <c r="EF55" s="682"/>
      <c r="EG55" s="682"/>
      <c r="EH55" s="682"/>
      <c r="EI55" s="682"/>
      <c r="EJ55" s="682"/>
      <c r="EK55" s="682"/>
      <c r="EL55" s="682"/>
      <c r="EM55" s="682"/>
      <c r="EN55" s="682"/>
      <c r="EO55" s="682"/>
      <c r="EP55" s="682"/>
      <c r="EQ55" s="682"/>
      <c r="ER55" s="682"/>
      <c r="ES55" s="682"/>
      <c r="ET55" s="682"/>
      <c r="EU55" s="682"/>
      <c r="EV55" s="682"/>
      <c r="EW55" s="682"/>
      <c r="EX55" s="682"/>
      <c r="EY55" s="682"/>
      <c r="EZ55" s="682"/>
      <c r="FA55" s="682"/>
      <c r="FB55" s="682"/>
      <c r="FC55" s="682"/>
      <c r="FD55" s="682"/>
      <c r="FE55" s="682"/>
      <c r="FF55" s="682"/>
      <c r="FG55" s="682"/>
      <c r="FH55" s="682"/>
      <c r="FI55" s="682"/>
      <c r="FJ55" s="682"/>
      <c r="FK55" s="682"/>
      <c r="FL55" s="682"/>
      <c r="FM55" s="682"/>
      <c r="FN55" s="682"/>
      <c r="FO55" s="682"/>
      <c r="FP55" s="682"/>
      <c r="FQ55" s="682"/>
      <c r="FR55" s="682"/>
      <c r="FS55" s="682"/>
      <c r="FT55" s="682"/>
      <c r="FU55" s="682"/>
      <c r="FV55" s="682"/>
      <c r="FW55" s="682"/>
      <c r="FX55" s="682"/>
      <c r="FY55" s="682"/>
      <c r="FZ55" s="682"/>
      <c r="GA55" s="682"/>
      <c r="GB55" s="682"/>
      <c r="GC55" s="682"/>
      <c r="GD55" s="682"/>
      <c r="GE55" s="682"/>
      <c r="GF55" s="682"/>
      <c r="GG55" s="682"/>
      <c r="GH55" s="682"/>
      <c r="GI55" s="682"/>
      <c r="GJ55" s="682"/>
      <c r="GK55" s="682"/>
      <c r="GL55" s="682"/>
      <c r="GM55" s="682"/>
      <c r="GN55" s="682"/>
      <c r="GO55" s="682"/>
      <c r="GP55" s="682"/>
      <c r="GQ55" s="682"/>
      <c r="GR55" s="682"/>
      <c r="GS55" s="682"/>
      <c r="GT55" s="682"/>
      <c r="GU55" s="682"/>
      <c r="GV55" s="682"/>
      <c r="GW55" s="682"/>
      <c r="GX55" s="682"/>
      <c r="GY55" s="682"/>
      <c r="GZ55" s="682"/>
      <c r="HA55" s="682"/>
      <c r="HB55" s="682"/>
      <c r="HC55" s="682"/>
      <c r="HD55" s="682"/>
      <c r="HE55" s="682"/>
      <c r="HF55" s="682"/>
      <c r="HG55" s="682"/>
      <c r="HH55" s="682"/>
      <c r="HI55" s="682"/>
      <c r="HJ55" s="682"/>
      <c r="HK55" s="682"/>
      <c r="HL55" s="682"/>
      <c r="HM55" s="682"/>
      <c r="HN55" s="682"/>
      <c r="HO55" s="682"/>
      <c r="HP55" s="682"/>
      <c r="HQ55" s="682"/>
      <c r="HR55" s="682"/>
      <c r="HS55" s="682"/>
      <c r="HT55" s="682"/>
      <c r="HU55" s="682"/>
      <c r="HV55" s="682"/>
      <c r="HW55" s="682"/>
      <c r="HX55" s="682"/>
      <c r="HY55" s="682"/>
      <c r="HZ55" s="682"/>
      <c r="IA55" s="682"/>
      <c r="IB55" s="682"/>
      <c r="IC55" s="682"/>
      <c r="ID55" s="682"/>
      <c r="IE55" s="682"/>
      <c r="IF55" s="682"/>
      <c r="IG55" s="682"/>
      <c r="IH55" s="682"/>
      <c r="II55" s="682"/>
      <c r="IJ55" s="682"/>
      <c r="IK55" s="682"/>
      <c r="IL55" s="682"/>
      <c r="IM55" s="682"/>
      <c r="IN55" s="682"/>
      <c r="IO55" s="682"/>
      <c r="IP55" s="682"/>
      <c r="IQ55" s="682"/>
      <c r="IR55" s="682"/>
      <c r="IS55" s="682"/>
      <c r="IT55" s="682"/>
      <c r="IU55" s="682"/>
      <c r="IV55" s="682"/>
      <c r="IW55" s="682"/>
      <c r="IX55" s="682"/>
      <c r="IY55" s="682"/>
      <c r="IZ55" s="682"/>
      <c r="JA55" s="682"/>
      <c r="JB55" s="682"/>
      <c r="JC55" s="682"/>
      <c r="JD55" s="682"/>
      <c r="JE55" s="682"/>
      <c r="JF55" s="682"/>
      <c r="JG55" s="682"/>
      <c r="JH55" s="682"/>
      <c r="JI55" s="682"/>
      <c r="JJ55" s="682"/>
      <c r="JK55" s="682"/>
      <c r="JL55" s="682"/>
      <c r="JM55" s="682"/>
      <c r="JN55" s="682"/>
      <c r="JO55" s="682"/>
      <c r="JP55" s="682"/>
      <c r="JQ55" s="682"/>
      <c r="JR55" s="682"/>
      <c r="JS55" s="682"/>
      <c r="JT55" s="682"/>
    </row>
    <row r="56" spans="1:280" s="683" customFormat="1" ht="27.75" hidden="1" customHeight="1" outlineLevel="2" x14ac:dyDescent="0.25">
      <c r="A56" s="674"/>
      <c r="B56" s="684" t="s">
        <v>75</v>
      </c>
      <c r="C56" s="676"/>
      <c r="D56" s="1186"/>
      <c r="E56" s="1187"/>
      <c r="F56" s="619"/>
      <c r="G56" s="1186"/>
      <c r="H56" s="1187"/>
      <c r="I56" s="619"/>
      <c r="J56" s="1186"/>
      <c r="K56" s="1187"/>
      <c r="L56" s="619"/>
      <c r="M56" s="1186"/>
      <c r="N56" s="1187"/>
      <c r="O56" s="619"/>
      <c r="P56" s="1186"/>
      <c r="Q56" s="1187"/>
      <c r="R56" s="619"/>
      <c r="S56" s="1186"/>
      <c r="T56" s="1187"/>
      <c r="U56" s="619"/>
      <c r="V56" s="1186"/>
      <c r="W56" s="1187"/>
      <c r="X56" s="619"/>
      <c r="Y56" s="1186"/>
      <c r="Z56" s="1187"/>
      <c r="AA56" s="619"/>
      <c r="AB56" s="1186"/>
      <c r="AC56" s="1187"/>
      <c r="AD56" s="619"/>
      <c r="AE56" s="1186"/>
      <c r="AF56" s="1187"/>
      <c r="AG56" s="619"/>
      <c r="AH56" s="1186"/>
      <c r="AI56" s="1187"/>
      <c r="AJ56" s="619"/>
      <c r="AK56" s="1186"/>
      <c r="AL56" s="1187"/>
      <c r="AM56" s="619"/>
      <c r="AN56" s="1186"/>
      <c r="AO56" s="1187"/>
      <c r="AP56" s="619"/>
      <c r="AQ56" s="1186"/>
      <c r="AR56" s="1187"/>
      <c r="AS56" s="619"/>
      <c r="AT56" s="1186"/>
      <c r="AU56" s="1187"/>
      <c r="AV56" s="619"/>
      <c r="AW56" s="1186"/>
      <c r="AX56" s="1187"/>
      <c r="AY56" s="619"/>
      <c r="AZ56" s="1186"/>
      <c r="BA56" s="1187"/>
      <c r="BB56" s="619"/>
      <c r="BC56" s="1186"/>
      <c r="BD56" s="1187"/>
      <c r="BE56" s="619"/>
      <c r="BF56" s="1186"/>
      <c r="BG56" s="1187"/>
      <c r="BH56" s="619"/>
      <c r="BI56" s="1186"/>
      <c r="BJ56" s="1187"/>
      <c r="BK56" s="620"/>
      <c r="BL56" s="689"/>
      <c r="BM56" s="620"/>
      <c r="BN56" s="620"/>
      <c r="BO56" s="620"/>
      <c r="BP56" s="620"/>
      <c r="BQ56" s="620"/>
      <c r="BR56" s="620"/>
      <c r="BS56" s="680"/>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c r="CU56" s="681"/>
      <c r="CV56" s="681"/>
      <c r="CW56" s="681"/>
      <c r="CX56" s="681"/>
      <c r="CY56" s="681"/>
      <c r="CZ56" s="681"/>
      <c r="DA56" s="681"/>
      <c r="DB56" s="681"/>
      <c r="DC56" s="681"/>
      <c r="DD56" s="681"/>
      <c r="DE56" s="681"/>
      <c r="DF56" s="681"/>
      <c r="DG56" s="681"/>
      <c r="DH56" s="681"/>
      <c r="DI56" s="681"/>
      <c r="DJ56" s="681"/>
      <c r="DK56" s="682"/>
      <c r="DL56" s="682"/>
      <c r="DM56" s="682"/>
      <c r="DN56" s="682"/>
      <c r="DO56" s="682"/>
      <c r="DP56" s="682"/>
      <c r="DQ56" s="682"/>
      <c r="DR56" s="682"/>
      <c r="DS56" s="682"/>
      <c r="DT56" s="682"/>
      <c r="DU56" s="682"/>
      <c r="DV56" s="682"/>
      <c r="DW56" s="682"/>
      <c r="DX56" s="682"/>
      <c r="DY56" s="682"/>
      <c r="DZ56" s="682"/>
      <c r="EA56" s="682"/>
      <c r="EB56" s="682"/>
      <c r="EC56" s="682"/>
      <c r="ED56" s="682"/>
      <c r="EE56" s="682"/>
      <c r="EF56" s="682"/>
      <c r="EG56" s="682"/>
      <c r="EH56" s="682"/>
      <c r="EI56" s="682"/>
      <c r="EJ56" s="682"/>
      <c r="EK56" s="682"/>
      <c r="EL56" s="682"/>
      <c r="EM56" s="682"/>
      <c r="EN56" s="682"/>
      <c r="EO56" s="682"/>
      <c r="EP56" s="682"/>
      <c r="EQ56" s="682"/>
      <c r="ER56" s="682"/>
      <c r="ES56" s="682"/>
      <c r="ET56" s="682"/>
      <c r="EU56" s="682"/>
      <c r="EV56" s="682"/>
      <c r="EW56" s="682"/>
      <c r="EX56" s="682"/>
      <c r="EY56" s="682"/>
      <c r="EZ56" s="682"/>
      <c r="FA56" s="682"/>
      <c r="FB56" s="682"/>
      <c r="FC56" s="682"/>
      <c r="FD56" s="682"/>
      <c r="FE56" s="682"/>
      <c r="FF56" s="682"/>
      <c r="FG56" s="682"/>
      <c r="FH56" s="682"/>
      <c r="FI56" s="682"/>
      <c r="FJ56" s="682"/>
      <c r="FK56" s="682"/>
      <c r="FL56" s="682"/>
      <c r="FM56" s="682"/>
      <c r="FN56" s="682"/>
      <c r="FO56" s="682"/>
      <c r="FP56" s="682"/>
      <c r="FQ56" s="682"/>
      <c r="FR56" s="682"/>
      <c r="FS56" s="682"/>
      <c r="FT56" s="682"/>
      <c r="FU56" s="682"/>
      <c r="FV56" s="682"/>
      <c r="FW56" s="682"/>
      <c r="FX56" s="682"/>
      <c r="FY56" s="682"/>
      <c r="FZ56" s="682"/>
      <c r="GA56" s="682"/>
      <c r="GB56" s="682"/>
      <c r="GC56" s="682"/>
      <c r="GD56" s="682"/>
      <c r="GE56" s="682"/>
      <c r="GF56" s="682"/>
      <c r="GG56" s="682"/>
      <c r="GH56" s="682"/>
      <c r="GI56" s="682"/>
      <c r="GJ56" s="682"/>
      <c r="GK56" s="682"/>
      <c r="GL56" s="682"/>
      <c r="GM56" s="682"/>
      <c r="GN56" s="682"/>
      <c r="GO56" s="682"/>
      <c r="GP56" s="682"/>
      <c r="GQ56" s="682"/>
      <c r="GR56" s="682"/>
      <c r="GS56" s="682"/>
      <c r="GT56" s="682"/>
      <c r="GU56" s="682"/>
      <c r="GV56" s="682"/>
      <c r="GW56" s="682"/>
      <c r="GX56" s="682"/>
      <c r="GY56" s="682"/>
      <c r="GZ56" s="682"/>
      <c r="HA56" s="682"/>
      <c r="HB56" s="682"/>
      <c r="HC56" s="682"/>
      <c r="HD56" s="682"/>
      <c r="HE56" s="682"/>
      <c r="HF56" s="682"/>
      <c r="HG56" s="682"/>
      <c r="HH56" s="682"/>
      <c r="HI56" s="682"/>
      <c r="HJ56" s="682"/>
      <c r="HK56" s="682"/>
      <c r="HL56" s="682"/>
      <c r="HM56" s="682"/>
      <c r="HN56" s="682"/>
      <c r="HO56" s="682"/>
      <c r="HP56" s="682"/>
      <c r="HQ56" s="682"/>
      <c r="HR56" s="682"/>
      <c r="HS56" s="682"/>
      <c r="HT56" s="682"/>
      <c r="HU56" s="682"/>
      <c r="HV56" s="682"/>
      <c r="HW56" s="682"/>
      <c r="HX56" s="682"/>
      <c r="HY56" s="682"/>
      <c r="HZ56" s="682"/>
      <c r="IA56" s="682"/>
      <c r="IB56" s="682"/>
      <c r="IC56" s="682"/>
      <c r="ID56" s="682"/>
      <c r="IE56" s="682"/>
      <c r="IF56" s="682"/>
      <c r="IG56" s="682"/>
      <c r="IH56" s="682"/>
      <c r="II56" s="682"/>
      <c r="IJ56" s="682"/>
      <c r="IK56" s="682"/>
      <c r="IL56" s="682"/>
      <c r="IM56" s="682"/>
      <c r="IN56" s="682"/>
      <c r="IO56" s="682"/>
      <c r="IP56" s="682"/>
      <c r="IQ56" s="682"/>
      <c r="IR56" s="682"/>
      <c r="IS56" s="682"/>
      <c r="IT56" s="682"/>
      <c r="IU56" s="682"/>
      <c r="IV56" s="682"/>
      <c r="IW56" s="682"/>
      <c r="IX56" s="682"/>
      <c r="IY56" s="682"/>
      <c r="IZ56" s="682"/>
      <c r="JA56" s="682"/>
      <c r="JB56" s="682"/>
      <c r="JC56" s="682"/>
      <c r="JD56" s="682"/>
      <c r="JE56" s="682"/>
      <c r="JF56" s="682"/>
      <c r="JG56" s="682"/>
      <c r="JH56" s="682"/>
      <c r="JI56" s="682"/>
      <c r="JJ56" s="682"/>
      <c r="JK56" s="682"/>
      <c r="JL56" s="682"/>
      <c r="JM56" s="682"/>
      <c r="JN56" s="682"/>
      <c r="JO56" s="682"/>
      <c r="JP56" s="682"/>
      <c r="JQ56" s="682"/>
      <c r="JR56" s="682"/>
      <c r="JS56" s="682"/>
      <c r="JT56" s="682"/>
    </row>
    <row r="57" spans="1:280" s="683" customFormat="1" ht="27.75" hidden="1" customHeight="1" outlineLevel="2" x14ac:dyDescent="0.25">
      <c r="A57" s="674"/>
      <c r="B57" s="684" t="s">
        <v>76</v>
      </c>
      <c r="C57" s="676"/>
      <c r="D57" s="1186"/>
      <c r="E57" s="1187"/>
      <c r="F57" s="619"/>
      <c r="G57" s="1186"/>
      <c r="H57" s="1187"/>
      <c r="I57" s="619"/>
      <c r="J57" s="1186"/>
      <c r="K57" s="1187"/>
      <c r="L57" s="619"/>
      <c r="M57" s="1186"/>
      <c r="N57" s="1187"/>
      <c r="O57" s="619"/>
      <c r="P57" s="1186"/>
      <c r="Q57" s="1187"/>
      <c r="R57" s="619"/>
      <c r="S57" s="1186"/>
      <c r="T57" s="1187"/>
      <c r="U57" s="619"/>
      <c r="V57" s="1186"/>
      <c r="W57" s="1187"/>
      <c r="X57" s="619"/>
      <c r="Y57" s="1186"/>
      <c r="Z57" s="1187"/>
      <c r="AA57" s="619"/>
      <c r="AB57" s="1186"/>
      <c r="AC57" s="1187"/>
      <c r="AD57" s="619"/>
      <c r="AE57" s="1186"/>
      <c r="AF57" s="1187"/>
      <c r="AG57" s="619"/>
      <c r="AH57" s="1186"/>
      <c r="AI57" s="1187"/>
      <c r="AJ57" s="619"/>
      <c r="AK57" s="1186"/>
      <c r="AL57" s="1187"/>
      <c r="AM57" s="619"/>
      <c r="AN57" s="1186"/>
      <c r="AO57" s="1187"/>
      <c r="AP57" s="619"/>
      <c r="AQ57" s="1186"/>
      <c r="AR57" s="1187"/>
      <c r="AS57" s="619"/>
      <c r="AT57" s="1186"/>
      <c r="AU57" s="1187"/>
      <c r="AV57" s="619"/>
      <c r="AW57" s="1186"/>
      <c r="AX57" s="1187"/>
      <c r="AY57" s="619"/>
      <c r="AZ57" s="1186"/>
      <c r="BA57" s="1187"/>
      <c r="BB57" s="619"/>
      <c r="BC57" s="1186"/>
      <c r="BD57" s="1187"/>
      <c r="BE57" s="619"/>
      <c r="BF57" s="1186"/>
      <c r="BG57" s="1187"/>
      <c r="BH57" s="619"/>
      <c r="BI57" s="1186"/>
      <c r="BJ57" s="1187"/>
      <c r="BK57" s="620"/>
      <c r="BL57" s="689"/>
      <c r="BM57" s="689"/>
      <c r="BN57" s="689"/>
      <c r="BO57" s="689"/>
      <c r="BP57" s="689"/>
      <c r="BQ57" s="689"/>
      <c r="BR57" s="689"/>
      <c r="BS57" s="680"/>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c r="CU57" s="681"/>
      <c r="CV57" s="681"/>
      <c r="CW57" s="681"/>
      <c r="CX57" s="681"/>
      <c r="CY57" s="681"/>
      <c r="CZ57" s="681"/>
      <c r="DA57" s="681"/>
      <c r="DB57" s="681"/>
      <c r="DC57" s="681"/>
      <c r="DD57" s="681"/>
      <c r="DE57" s="681"/>
      <c r="DF57" s="681"/>
      <c r="DG57" s="681"/>
      <c r="DH57" s="681"/>
      <c r="DI57" s="681"/>
      <c r="DJ57" s="681"/>
      <c r="DK57" s="682"/>
      <c r="DL57" s="682"/>
      <c r="DM57" s="682"/>
      <c r="DN57" s="682"/>
      <c r="DO57" s="682"/>
      <c r="DP57" s="682"/>
      <c r="DQ57" s="682"/>
      <c r="DR57" s="682"/>
      <c r="DS57" s="682"/>
      <c r="DT57" s="682"/>
      <c r="DU57" s="682"/>
      <c r="DV57" s="682"/>
      <c r="DW57" s="682"/>
      <c r="DX57" s="682"/>
      <c r="DY57" s="682"/>
      <c r="DZ57" s="682"/>
      <c r="EA57" s="682"/>
      <c r="EB57" s="682"/>
      <c r="EC57" s="682"/>
      <c r="ED57" s="682"/>
      <c r="EE57" s="682"/>
      <c r="EF57" s="682"/>
      <c r="EG57" s="682"/>
      <c r="EH57" s="682"/>
      <c r="EI57" s="682"/>
      <c r="EJ57" s="682"/>
      <c r="EK57" s="682"/>
      <c r="EL57" s="682"/>
      <c r="EM57" s="682"/>
      <c r="EN57" s="682"/>
      <c r="EO57" s="682"/>
      <c r="EP57" s="682"/>
      <c r="EQ57" s="682"/>
      <c r="ER57" s="682"/>
      <c r="ES57" s="682"/>
      <c r="ET57" s="682"/>
      <c r="EU57" s="682"/>
      <c r="EV57" s="682"/>
      <c r="EW57" s="682"/>
      <c r="EX57" s="682"/>
      <c r="EY57" s="682"/>
      <c r="EZ57" s="682"/>
      <c r="FA57" s="682"/>
      <c r="FB57" s="682"/>
      <c r="FC57" s="682"/>
      <c r="FD57" s="682"/>
      <c r="FE57" s="682"/>
      <c r="FF57" s="682"/>
      <c r="FG57" s="682"/>
      <c r="FH57" s="682"/>
      <c r="FI57" s="682"/>
      <c r="FJ57" s="682"/>
      <c r="FK57" s="682"/>
      <c r="FL57" s="682"/>
      <c r="FM57" s="682"/>
      <c r="FN57" s="682"/>
      <c r="FO57" s="682"/>
      <c r="FP57" s="682"/>
      <c r="FQ57" s="682"/>
      <c r="FR57" s="682"/>
      <c r="FS57" s="682"/>
      <c r="FT57" s="682"/>
      <c r="FU57" s="682"/>
      <c r="FV57" s="682"/>
      <c r="FW57" s="682"/>
      <c r="FX57" s="682"/>
      <c r="FY57" s="682"/>
      <c r="FZ57" s="682"/>
      <c r="GA57" s="682"/>
      <c r="GB57" s="682"/>
      <c r="GC57" s="682"/>
      <c r="GD57" s="682"/>
      <c r="GE57" s="682"/>
      <c r="GF57" s="682"/>
      <c r="GG57" s="682"/>
      <c r="GH57" s="682"/>
      <c r="GI57" s="682"/>
      <c r="GJ57" s="682"/>
      <c r="GK57" s="682"/>
      <c r="GL57" s="682"/>
      <c r="GM57" s="682"/>
      <c r="GN57" s="682"/>
      <c r="GO57" s="682"/>
      <c r="GP57" s="682"/>
      <c r="GQ57" s="682"/>
      <c r="GR57" s="682"/>
      <c r="GS57" s="682"/>
      <c r="GT57" s="682"/>
      <c r="GU57" s="682"/>
      <c r="GV57" s="682"/>
      <c r="GW57" s="682"/>
      <c r="GX57" s="682"/>
      <c r="GY57" s="682"/>
      <c r="GZ57" s="682"/>
      <c r="HA57" s="682"/>
      <c r="HB57" s="682"/>
      <c r="HC57" s="682"/>
      <c r="HD57" s="682"/>
      <c r="HE57" s="682"/>
      <c r="HF57" s="682"/>
      <c r="HG57" s="682"/>
      <c r="HH57" s="682"/>
      <c r="HI57" s="682"/>
      <c r="HJ57" s="682"/>
      <c r="HK57" s="682"/>
      <c r="HL57" s="682"/>
      <c r="HM57" s="682"/>
      <c r="HN57" s="682"/>
      <c r="HO57" s="682"/>
      <c r="HP57" s="682"/>
      <c r="HQ57" s="682"/>
      <c r="HR57" s="682"/>
      <c r="HS57" s="682"/>
      <c r="HT57" s="682"/>
      <c r="HU57" s="682"/>
      <c r="HV57" s="682"/>
      <c r="HW57" s="682"/>
      <c r="HX57" s="682"/>
      <c r="HY57" s="682"/>
      <c r="HZ57" s="682"/>
      <c r="IA57" s="682"/>
      <c r="IB57" s="682"/>
      <c r="IC57" s="682"/>
      <c r="ID57" s="682"/>
      <c r="IE57" s="682"/>
      <c r="IF57" s="682"/>
      <c r="IG57" s="682"/>
      <c r="IH57" s="682"/>
      <c r="II57" s="682"/>
      <c r="IJ57" s="682"/>
      <c r="IK57" s="682"/>
      <c r="IL57" s="682"/>
      <c r="IM57" s="682"/>
      <c r="IN57" s="682"/>
      <c r="IO57" s="682"/>
      <c r="IP57" s="682"/>
      <c r="IQ57" s="682"/>
      <c r="IR57" s="682"/>
      <c r="IS57" s="682"/>
      <c r="IT57" s="682"/>
      <c r="IU57" s="682"/>
      <c r="IV57" s="682"/>
      <c r="IW57" s="682"/>
      <c r="IX57" s="682"/>
      <c r="IY57" s="682"/>
      <c r="IZ57" s="682"/>
      <c r="JA57" s="682"/>
      <c r="JB57" s="682"/>
      <c r="JC57" s="682"/>
      <c r="JD57" s="682"/>
      <c r="JE57" s="682"/>
      <c r="JF57" s="682"/>
      <c r="JG57" s="682"/>
      <c r="JH57" s="682"/>
      <c r="JI57" s="682"/>
      <c r="JJ57" s="682"/>
      <c r="JK57" s="682"/>
      <c r="JL57" s="682"/>
      <c r="JM57" s="682"/>
      <c r="JN57" s="682"/>
      <c r="JO57" s="682"/>
      <c r="JP57" s="682"/>
      <c r="JQ57" s="682"/>
      <c r="JR57" s="682"/>
      <c r="JS57" s="682"/>
      <c r="JT57" s="682"/>
    </row>
    <row r="58" spans="1:280" s="683" customFormat="1" ht="27.75" hidden="1" customHeight="1" outlineLevel="2" x14ac:dyDescent="0.25">
      <c r="A58" s="674"/>
      <c r="B58" s="684" t="s">
        <v>130</v>
      </c>
      <c r="C58" s="676"/>
      <c r="D58" s="796"/>
      <c r="E58" s="797"/>
      <c r="F58" s="619"/>
      <c r="G58" s="796"/>
      <c r="H58" s="797"/>
      <c r="I58" s="619"/>
      <c r="J58" s="796"/>
      <c r="K58" s="797"/>
      <c r="L58" s="619"/>
      <c r="M58" s="796"/>
      <c r="N58" s="797"/>
      <c r="O58" s="619"/>
      <c r="P58" s="796"/>
      <c r="Q58" s="797"/>
      <c r="R58" s="619"/>
      <c r="S58" s="796"/>
      <c r="T58" s="797"/>
      <c r="U58" s="619"/>
      <c r="V58" s="796"/>
      <c r="W58" s="797"/>
      <c r="X58" s="619"/>
      <c r="Y58" s="796"/>
      <c r="Z58" s="797"/>
      <c r="AA58" s="619"/>
      <c r="AB58" s="796"/>
      <c r="AC58" s="797"/>
      <c r="AD58" s="619"/>
      <c r="AE58" s="796"/>
      <c r="AF58" s="797"/>
      <c r="AG58" s="619"/>
      <c r="AH58" s="796"/>
      <c r="AI58" s="797"/>
      <c r="AJ58" s="619"/>
      <c r="AK58" s="796"/>
      <c r="AL58" s="797"/>
      <c r="AM58" s="619"/>
      <c r="AN58" s="796"/>
      <c r="AO58" s="797"/>
      <c r="AP58" s="619"/>
      <c r="AQ58" s="796"/>
      <c r="AR58" s="797"/>
      <c r="AS58" s="619"/>
      <c r="AT58" s="796"/>
      <c r="AU58" s="797"/>
      <c r="AV58" s="619"/>
      <c r="AW58" s="796"/>
      <c r="AX58" s="797"/>
      <c r="AY58" s="619"/>
      <c r="AZ58" s="796"/>
      <c r="BA58" s="797"/>
      <c r="BB58" s="619"/>
      <c r="BC58" s="796"/>
      <c r="BD58" s="797"/>
      <c r="BE58" s="619"/>
      <c r="BF58" s="796"/>
      <c r="BG58" s="797"/>
      <c r="BH58" s="619"/>
      <c r="BI58" s="796"/>
      <c r="BJ58" s="797"/>
      <c r="BK58" s="620"/>
      <c r="BL58" s="627"/>
      <c r="BM58" s="627"/>
      <c r="BN58" s="627"/>
      <c r="BO58" s="627"/>
      <c r="BP58" s="627"/>
      <c r="BQ58" s="627"/>
      <c r="BR58" s="627"/>
      <c r="BS58" s="680"/>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c r="CU58" s="681"/>
      <c r="CV58" s="681"/>
      <c r="CW58" s="681"/>
      <c r="CX58" s="681"/>
      <c r="CY58" s="681"/>
      <c r="CZ58" s="681"/>
      <c r="DA58" s="681"/>
      <c r="DB58" s="681"/>
      <c r="DC58" s="681"/>
      <c r="DD58" s="681"/>
      <c r="DE58" s="681"/>
      <c r="DF58" s="681"/>
      <c r="DG58" s="681"/>
      <c r="DH58" s="681"/>
      <c r="DI58" s="681"/>
      <c r="DJ58" s="681"/>
      <c r="DK58" s="682"/>
      <c r="DL58" s="682"/>
      <c r="DM58" s="682"/>
      <c r="DN58" s="682"/>
      <c r="DO58" s="682"/>
      <c r="DP58" s="682"/>
      <c r="DQ58" s="682"/>
      <c r="DR58" s="682"/>
      <c r="DS58" s="682"/>
      <c r="DT58" s="682"/>
      <c r="DU58" s="682"/>
      <c r="DV58" s="682"/>
      <c r="DW58" s="682"/>
      <c r="DX58" s="682"/>
      <c r="DY58" s="682"/>
      <c r="DZ58" s="682"/>
      <c r="EA58" s="682"/>
      <c r="EB58" s="682"/>
      <c r="EC58" s="682"/>
      <c r="ED58" s="682"/>
      <c r="EE58" s="682"/>
      <c r="EF58" s="682"/>
      <c r="EG58" s="682"/>
      <c r="EH58" s="682"/>
      <c r="EI58" s="682"/>
      <c r="EJ58" s="682"/>
      <c r="EK58" s="682"/>
      <c r="EL58" s="682"/>
      <c r="EM58" s="682"/>
      <c r="EN58" s="682"/>
      <c r="EO58" s="682"/>
      <c r="EP58" s="682"/>
      <c r="EQ58" s="682"/>
      <c r="ER58" s="682"/>
      <c r="ES58" s="682"/>
      <c r="ET58" s="682"/>
      <c r="EU58" s="682"/>
      <c r="EV58" s="682"/>
      <c r="EW58" s="682"/>
      <c r="EX58" s="682"/>
      <c r="EY58" s="682"/>
      <c r="EZ58" s="682"/>
      <c r="FA58" s="682"/>
      <c r="FB58" s="682"/>
      <c r="FC58" s="682"/>
      <c r="FD58" s="682"/>
      <c r="FE58" s="682"/>
      <c r="FF58" s="682"/>
      <c r="FG58" s="682"/>
      <c r="FH58" s="682"/>
      <c r="FI58" s="682"/>
      <c r="FJ58" s="682"/>
      <c r="FK58" s="682"/>
      <c r="FL58" s="682"/>
      <c r="FM58" s="682"/>
      <c r="FN58" s="682"/>
      <c r="FO58" s="682"/>
      <c r="FP58" s="682"/>
      <c r="FQ58" s="682"/>
      <c r="FR58" s="682"/>
      <c r="FS58" s="682"/>
      <c r="FT58" s="682"/>
      <c r="FU58" s="682"/>
      <c r="FV58" s="682"/>
      <c r="FW58" s="682"/>
      <c r="FX58" s="682"/>
      <c r="FY58" s="682"/>
      <c r="FZ58" s="682"/>
      <c r="GA58" s="682"/>
      <c r="GB58" s="682"/>
      <c r="GC58" s="682"/>
      <c r="GD58" s="682"/>
      <c r="GE58" s="682"/>
      <c r="GF58" s="682"/>
      <c r="GG58" s="682"/>
      <c r="GH58" s="682"/>
      <c r="GI58" s="682"/>
      <c r="GJ58" s="682"/>
      <c r="GK58" s="682"/>
      <c r="GL58" s="682"/>
      <c r="GM58" s="682"/>
      <c r="GN58" s="682"/>
      <c r="GO58" s="682"/>
      <c r="GP58" s="682"/>
      <c r="GQ58" s="682"/>
      <c r="GR58" s="682"/>
      <c r="GS58" s="682"/>
      <c r="GT58" s="682"/>
      <c r="GU58" s="682"/>
      <c r="GV58" s="682"/>
      <c r="GW58" s="682"/>
      <c r="GX58" s="682"/>
      <c r="GY58" s="682"/>
      <c r="GZ58" s="682"/>
      <c r="HA58" s="682"/>
      <c r="HB58" s="682"/>
      <c r="HC58" s="682"/>
      <c r="HD58" s="682"/>
      <c r="HE58" s="682"/>
      <c r="HF58" s="682"/>
      <c r="HG58" s="682"/>
      <c r="HH58" s="682"/>
      <c r="HI58" s="682"/>
      <c r="HJ58" s="682"/>
      <c r="HK58" s="682"/>
      <c r="HL58" s="682"/>
      <c r="HM58" s="682"/>
      <c r="HN58" s="682"/>
      <c r="HO58" s="682"/>
      <c r="HP58" s="682"/>
      <c r="HQ58" s="682"/>
      <c r="HR58" s="682"/>
      <c r="HS58" s="682"/>
      <c r="HT58" s="682"/>
      <c r="HU58" s="682"/>
      <c r="HV58" s="682"/>
      <c r="HW58" s="682"/>
      <c r="HX58" s="682"/>
      <c r="HY58" s="682"/>
      <c r="HZ58" s="682"/>
      <c r="IA58" s="682"/>
      <c r="IB58" s="682"/>
      <c r="IC58" s="682"/>
      <c r="ID58" s="682"/>
      <c r="IE58" s="682"/>
      <c r="IF58" s="682"/>
      <c r="IG58" s="682"/>
      <c r="IH58" s="682"/>
      <c r="II58" s="682"/>
      <c r="IJ58" s="682"/>
      <c r="IK58" s="682"/>
      <c r="IL58" s="682"/>
      <c r="IM58" s="682"/>
      <c r="IN58" s="682"/>
      <c r="IO58" s="682"/>
      <c r="IP58" s="682"/>
      <c r="IQ58" s="682"/>
      <c r="IR58" s="682"/>
      <c r="IS58" s="682"/>
      <c r="IT58" s="682"/>
      <c r="IU58" s="682"/>
      <c r="IV58" s="682"/>
      <c r="IW58" s="682"/>
      <c r="IX58" s="682"/>
      <c r="IY58" s="682"/>
      <c r="IZ58" s="682"/>
      <c r="JA58" s="682"/>
      <c r="JB58" s="682"/>
      <c r="JC58" s="682"/>
      <c r="JD58" s="682"/>
      <c r="JE58" s="682"/>
      <c r="JF58" s="682"/>
      <c r="JG58" s="682"/>
      <c r="JH58" s="682"/>
      <c r="JI58" s="682"/>
      <c r="JJ58" s="682"/>
      <c r="JK58" s="682"/>
      <c r="JL58" s="682"/>
      <c r="JM58" s="682"/>
      <c r="JN58" s="682"/>
      <c r="JO58" s="682"/>
      <c r="JP58" s="682"/>
      <c r="JQ58" s="682"/>
      <c r="JR58" s="682"/>
      <c r="JS58" s="682"/>
      <c r="JT58" s="682"/>
    </row>
    <row r="59" spans="1:280" s="683" customFormat="1" ht="27.75" hidden="1" customHeight="1" outlineLevel="2" x14ac:dyDescent="0.25">
      <c r="A59" s="674"/>
      <c r="B59" s="684" t="s">
        <v>131</v>
      </c>
      <c r="C59" s="676"/>
      <c r="D59" s="1186"/>
      <c r="E59" s="1187"/>
      <c r="F59" s="619"/>
      <c r="G59" s="1186"/>
      <c r="H59" s="1187"/>
      <c r="I59" s="619"/>
      <c r="J59" s="1186"/>
      <c r="K59" s="1187"/>
      <c r="L59" s="619"/>
      <c r="M59" s="1186"/>
      <c r="N59" s="1187"/>
      <c r="O59" s="619"/>
      <c r="P59" s="1186"/>
      <c r="Q59" s="1187"/>
      <c r="R59" s="619"/>
      <c r="S59" s="1186"/>
      <c r="T59" s="1187"/>
      <c r="U59" s="619"/>
      <c r="V59" s="1186"/>
      <c r="W59" s="1187"/>
      <c r="X59" s="619"/>
      <c r="Y59" s="1186"/>
      <c r="Z59" s="1187"/>
      <c r="AA59" s="619"/>
      <c r="AB59" s="1186"/>
      <c r="AC59" s="1187"/>
      <c r="AD59" s="619"/>
      <c r="AE59" s="1186"/>
      <c r="AF59" s="1187"/>
      <c r="AG59" s="619"/>
      <c r="AH59" s="1186"/>
      <c r="AI59" s="1187"/>
      <c r="AJ59" s="619"/>
      <c r="AK59" s="1186"/>
      <c r="AL59" s="1187"/>
      <c r="AM59" s="619"/>
      <c r="AN59" s="1186"/>
      <c r="AO59" s="1187"/>
      <c r="AP59" s="619"/>
      <c r="AQ59" s="1186"/>
      <c r="AR59" s="1187"/>
      <c r="AS59" s="619"/>
      <c r="AT59" s="1186"/>
      <c r="AU59" s="1187"/>
      <c r="AV59" s="619"/>
      <c r="AW59" s="1186"/>
      <c r="AX59" s="1187"/>
      <c r="AY59" s="619"/>
      <c r="AZ59" s="1186"/>
      <c r="BA59" s="1187"/>
      <c r="BB59" s="619"/>
      <c r="BC59" s="1186"/>
      <c r="BD59" s="1187"/>
      <c r="BE59" s="619"/>
      <c r="BF59" s="1186"/>
      <c r="BG59" s="1187"/>
      <c r="BH59" s="619"/>
      <c r="BI59" s="1186"/>
      <c r="BJ59" s="1187"/>
      <c r="BK59" s="620"/>
      <c r="BL59" s="679"/>
      <c r="BM59" s="679"/>
      <c r="BN59" s="679"/>
      <c r="BO59" s="679"/>
      <c r="BP59" s="679"/>
      <c r="BQ59" s="679"/>
      <c r="BR59" s="679"/>
      <c r="BS59" s="680"/>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c r="CU59" s="681"/>
      <c r="CV59" s="681"/>
      <c r="CW59" s="681"/>
      <c r="CX59" s="681"/>
      <c r="CY59" s="681"/>
      <c r="CZ59" s="681"/>
      <c r="DA59" s="681"/>
      <c r="DB59" s="681"/>
      <c r="DC59" s="681"/>
      <c r="DD59" s="681"/>
      <c r="DE59" s="681"/>
      <c r="DF59" s="681"/>
      <c r="DG59" s="681"/>
      <c r="DH59" s="681"/>
      <c r="DI59" s="681"/>
      <c r="DJ59" s="681"/>
      <c r="DK59" s="682"/>
      <c r="DL59" s="682"/>
      <c r="DM59" s="682"/>
      <c r="DN59" s="682"/>
      <c r="DO59" s="682"/>
      <c r="DP59" s="682"/>
      <c r="DQ59" s="682"/>
      <c r="DR59" s="682"/>
      <c r="DS59" s="682"/>
      <c r="DT59" s="682"/>
      <c r="DU59" s="682"/>
      <c r="DV59" s="682"/>
      <c r="DW59" s="682"/>
      <c r="DX59" s="682"/>
      <c r="DY59" s="682"/>
      <c r="DZ59" s="682"/>
      <c r="EA59" s="682"/>
      <c r="EB59" s="682"/>
      <c r="EC59" s="682"/>
      <c r="ED59" s="682"/>
      <c r="EE59" s="682"/>
      <c r="EF59" s="682"/>
      <c r="EG59" s="682"/>
      <c r="EH59" s="682"/>
      <c r="EI59" s="682"/>
      <c r="EJ59" s="682"/>
      <c r="EK59" s="682"/>
      <c r="EL59" s="682"/>
      <c r="EM59" s="682"/>
      <c r="EN59" s="682"/>
      <c r="EO59" s="682"/>
      <c r="EP59" s="682"/>
      <c r="EQ59" s="682"/>
      <c r="ER59" s="682"/>
      <c r="ES59" s="682"/>
      <c r="ET59" s="682"/>
      <c r="EU59" s="682"/>
      <c r="EV59" s="682"/>
      <c r="EW59" s="682"/>
      <c r="EX59" s="682"/>
      <c r="EY59" s="682"/>
      <c r="EZ59" s="682"/>
      <c r="FA59" s="682"/>
      <c r="FB59" s="682"/>
      <c r="FC59" s="682"/>
      <c r="FD59" s="682"/>
      <c r="FE59" s="682"/>
      <c r="FF59" s="682"/>
      <c r="FG59" s="682"/>
      <c r="FH59" s="682"/>
      <c r="FI59" s="682"/>
      <c r="FJ59" s="682"/>
      <c r="FK59" s="682"/>
      <c r="FL59" s="682"/>
      <c r="FM59" s="682"/>
      <c r="FN59" s="682"/>
      <c r="FO59" s="682"/>
      <c r="FP59" s="682"/>
      <c r="FQ59" s="682"/>
      <c r="FR59" s="682"/>
      <c r="FS59" s="682"/>
      <c r="FT59" s="682"/>
      <c r="FU59" s="682"/>
      <c r="FV59" s="682"/>
      <c r="FW59" s="682"/>
      <c r="FX59" s="682"/>
      <c r="FY59" s="682"/>
      <c r="FZ59" s="682"/>
      <c r="GA59" s="682"/>
      <c r="GB59" s="682"/>
      <c r="GC59" s="682"/>
      <c r="GD59" s="682"/>
      <c r="GE59" s="682"/>
      <c r="GF59" s="682"/>
      <c r="GG59" s="682"/>
      <c r="GH59" s="682"/>
      <c r="GI59" s="682"/>
      <c r="GJ59" s="682"/>
      <c r="GK59" s="682"/>
      <c r="GL59" s="682"/>
      <c r="GM59" s="682"/>
      <c r="GN59" s="682"/>
      <c r="GO59" s="682"/>
      <c r="GP59" s="682"/>
      <c r="GQ59" s="682"/>
      <c r="GR59" s="682"/>
      <c r="GS59" s="682"/>
      <c r="GT59" s="682"/>
      <c r="GU59" s="682"/>
      <c r="GV59" s="682"/>
      <c r="GW59" s="682"/>
      <c r="GX59" s="682"/>
      <c r="GY59" s="682"/>
      <c r="GZ59" s="682"/>
      <c r="HA59" s="682"/>
      <c r="HB59" s="682"/>
      <c r="HC59" s="682"/>
      <c r="HD59" s="682"/>
      <c r="HE59" s="682"/>
      <c r="HF59" s="682"/>
      <c r="HG59" s="682"/>
      <c r="HH59" s="682"/>
      <c r="HI59" s="682"/>
      <c r="HJ59" s="682"/>
      <c r="HK59" s="682"/>
      <c r="HL59" s="682"/>
      <c r="HM59" s="682"/>
      <c r="HN59" s="682"/>
      <c r="HO59" s="682"/>
      <c r="HP59" s="682"/>
      <c r="HQ59" s="682"/>
      <c r="HR59" s="682"/>
      <c r="HS59" s="682"/>
      <c r="HT59" s="682"/>
      <c r="HU59" s="682"/>
      <c r="HV59" s="682"/>
      <c r="HW59" s="682"/>
      <c r="HX59" s="682"/>
      <c r="HY59" s="682"/>
      <c r="HZ59" s="682"/>
      <c r="IA59" s="682"/>
      <c r="IB59" s="682"/>
      <c r="IC59" s="682"/>
      <c r="ID59" s="682"/>
      <c r="IE59" s="682"/>
      <c r="IF59" s="682"/>
      <c r="IG59" s="682"/>
      <c r="IH59" s="682"/>
      <c r="II59" s="682"/>
      <c r="IJ59" s="682"/>
      <c r="IK59" s="682"/>
      <c r="IL59" s="682"/>
      <c r="IM59" s="682"/>
      <c r="IN59" s="682"/>
      <c r="IO59" s="682"/>
      <c r="IP59" s="682"/>
      <c r="IQ59" s="682"/>
      <c r="IR59" s="682"/>
      <c r="IS59" s="682"/>
      <c r="IT59" s="682"/>
      <c r="IU59" s="682"/>
      <c r="IV59" s="682"/>
      <c r="IW59" s="682"/>
      <c r="IX59" s="682"/>
      <c r="IY59" s="682"/>
      <c r="IZ59" s="682"/>
      <c r="JA59" s="682"/>
      <c r="JB59" s="682"/>
      <c r="JC59" s="682"/>
      <c r="JD59" s="682"/>
      <c r="JE59" s="682"/>
      <c r="JF59" s="682"/>
      <c r="JG59" s="682"/>
      <c r="JH59" s="682"/>
      <c r="JI59" s="682"/>
      <c r="JJ59" s="682"/>
      <c r="JK59" s="682"/>
      <c r="JL59" s="682"/>
      <c r="JM59" s="682"/>
      <c r="JN59" s="682"/>
      <c r="JO59" s="682"/>
      <c r="JP59" s="682"/>
      <c r="JQ59" s="682"/>
      <c r="JR59" s="682"/>
      <c r="JS59" s="682"/>
      <c r="JT59" s="682"/>
    </row>
    <row r="60" spans="1:280" s="683" customFormat="1" ht="27.75" hidden="1" customHeight="1" outlineLevel="2" x14ac:dyDescent="0.25">
      <c r="A60" s="692"/>
      <c r="B60" s="684" t="s">
        <v>103</v>
      </c>
      <c r="C60" s="676"/>
      <c r="D60" s="1200"/>
      <c r="E60" s="1187"/>
      <c r="F60" s="619"/>
      <c r="G60" s="1186"/>
      <c r="H60" s="1187"/>
      <c r="I60" s="619"/>
      <c r="J60" s="1186"/>
      <c r="K60" s="1187"/>
      <c r="L60" s="619"/>
      <c r="M60" s="1186"/>
      <c r="N60" s="1187"/>
      <c r="O60" s="619"/>
      <c r="P60" s="1186"/>
      <c r="Q60" s="1187"/>
      <c r="R60" s="619"/>
      <c r="S60" s="1200"/>
      <c r="T60" s="1187"/>
      <c r="U60" s="619"/>
      <c r="V60" s="1186"/>
      <c r="W60" s="1187"/>
      <c r="X60" s="619"/>
      <c r="Y60" s="1186"/>
      <c r="Z60" s="1187"/>
      <c r="AA60" s="619"/>
      <c r="AB60" s="1186"/>
      <c r="AC60" s="1187"/>
      <c r="AD60" s="619"/>
      <c r="AE60" s="1186"/>
      <c r="AF60" s="1187"/>
      <c r="AG60" s="619"/>
      <c r="AH60" s="1200"/>
      <c r="AI60" s="1187"/>
      <c r="AJ60" s="619"/>
      <c r="AK60" s="1186"/>
      <c r="AL60" s="1187"/>
      <c r="AM60" s="619"/>
      <c r="AN60" s="1186"/>
      <c r="AO60" s="1187"/>
      <c r="AP60" s="619"/>
      <c r="AQ60" s="1186"/>
      <c r="AR60" s="1187"/>
      <c r="AS60" s="619"/>
      <c r="AT60" s="1186"/>
      <c r="AU60" s="1187"/>
      <c r="AV60" s="619"/>
      <c r="AW60" s="1200"/>
      <c r="AX60" s="1187"/>
      <c r="AY60" s="619"/>
      <c r="AZ60" s="1186"/>
      <c r="BA60" s="1187"/>
      <c r="BB60" s="619"/>
      <c r="BC60" s="1186"/>
      <c r="BD60" s="1187"/>
      <c r="BE60" s="619"/>
      <c r="BF60" s="1186"/>
      <c r="BG60" s="1187"/>
      <c r="BH60" s="619"/>
      <c r="BI60" s="1186"/>
      <c r="BJ60" s="1187"/>
      <c r="BK60" s="620"/>
      <c r="BL60" s="679"/>
      <c r="BM60" s="679"/>
      <c r="BN60" s="679"/>
      <c r="BO60" s="679"/>
      <c r="BP60" s="679"/>
      <c r="BQ60" s="679"/>
      <c r="BR60" s="679"/>
      <c r="BS60" s="680"/>
      <c r="BT60" s="681"/>
      <c r="BU60" s="681"/>
      <c r="BV60" s="681"/>
      <c r="BW60" s="681"/>
      <c r="BX60" s="681"/>
      <c r="BY60" s="681"/>
      <c r="BZ60" s="681"/>
      <c r="CA60" s="681"/>
      <c r="CB60" s="681"/>
      <c r="CC60" s="681"/>
      <c r="CD60" s="681"/>
      <c r="CE60" s="681"/>
      <c r="CF60" s="681"/>
      <c r="CG60" s="681"/>
      <c r="CH60" s="681"/>
      <c r="CI60" s="681"/>
      <c r="CJ60" s="681"/>
      <c r="CK60" s="681"/>
      <c r="CL60" s="681"/>
      <c r="CM60" s="681"/>
      <c r="CN60" s="681"/>
      <c r="CO60" s="681"/>
      <c r="CP60" s="681"/>
      <c r="CQ60" s="681"/>
      <c r="CR60" s="681"/>
      <c r="CS60" s="681"/>
      <c r="CT60" s="681"/>
      <c r="CU60" s="681"/>
      <c r="CV60" s="681"/>
      <c r="CW60" s="681"/>
      <c r="CX60" s="681"/>
      <c r="CY60" s="681"/>
      <c r="CZ60" s="681"/>
      <c r="DA60" s="681"/>
      <c r="DB60" s="681"/>
      <c r="DC60" s="681"/>
      <c r="DD60" s="681"/>
      <c r="DE60" s="681"/>
      <c r="DF60" s="681"/>
      <c r="DG60" s="681"/>
      <c r="DH60" s="681"/>
      <c r="DI60" s="681"/>
      <c r="DJ60" s="681"/>
      <c r="DK60" s="682"/>
      <c r="DL60" s="682"/>
      <c r="DM60" s="682"/>
      <c r="DN60" s="682"/>
      <c r="DO60" s="682"/>
      <c r="DP60" s="682"/>
      <c r="DQ60" s="682"/>
      <c r="DR60" s="682"/>
      <c r="DS60" s="682"/>
      <c r="DT60" s="682"/>
      <c r="DU60" s="682"/>
      <c r="DV60" s="682"/>
      <c r="DW60" s="682"/>
      <c r="DX60" s="682"/>
      <c r="DY60" s="682"/>
      <c r="DZ60" s="682"/>
      <c r="EA60" s="682"/>
      <c r="EB60" s="682"/>
      <c r="EC60" s="682"/>
      <c r="ED60" s="682"/>
      <c r="EE60" s="682"/>
      <c r="EF60" s="682"/>
      <c r="EG60" s="682"/>
      <c r="EH60" s="682"/>
      <c r="EI60" s="682"/>
      <c r="EJ60" s="682"/>
      <c r="EK60" s="682"/>
      <c r="EL60" s="682"/>
      <c r="EM60" s="682"/>
      <c r="EN60" s="682"/>
      <c r="EO60" s="682"/>
      <c r="EP60" s="682"/>
      <c r="EQ60" s="682"/>
      <c r="ER60" s="682"/>
      <c r="ES60" s="682"/>
      <c r="ET60" s="682"/>
      <c r="EU60" s="682"/>
      <c r="EV60" s="682"/>
      <c r="EW60" s="682"/>
      <c r="EX60" s="682"/>
      <c r="EY60" s="682"/>
      <c r="EZ60" s="682"/>
      <c r="FA60" s="682"/>
      <c r="FB60" s="682"/>
      <c r="FC60" s="682"/>
      <c r="FD60" s="682"/>
      <c r="FE60" s="682"/>
      <c r="FF60" s="682"/>
      <c r="FG60" s="682"/>
      <c r="FH60" s="682"/>
      <c r="FI60" s="682"/>
      <c r="FJ60" s="682"/>
      <c r="FK60" s="682"/>
      <c r="FL60" s="682"/>
      <c r="FM60" s="682"/>
      <c r="FN60" s="682"/>
      <c r="FO60" s="682"/>
      <c r="FP60" s="682"/>
      <c r="FQ60" s="682"/>
      <c r="FR60" s="682"/>
      <c r="FS60" s="682"/>
      <c r="FT60" s="682"/>
      <c r="FU60" s="682"/>
      <c r="FV60" s="682"/>
      <c r="FW60" s="682"/>
      <c r="FX60" s="682"/>
      <c r="FY60" s="682"/>
      <c r="FZ60" s="682"/>
      <c r="GA60" s="682"/>
      <c r="GB60" s="682"/>
      <c r="GC60" s="682"/>
      <c r="GD60" s="682"/>
      <c r="GE60" s="682"/>
      <c r="GF60" s="682"/>
      <c r="GG60" s="682"/>
      <c r="GH60" s="682"/>
      <c r="GI60" s="682"/>
      <c r="GJ60" s="682"/>
      <c r="GK60" s="682"/>
      <c r="GL60" s="682"/>
      <c r="GM60" s="682"/>
      <c r="GN60" s="682"/>
      <c r="GO60" s="682"/>
      <c r="GP60" s="682"/>
      <c r="GQ60" s="682"/>
      <c r="GR60" s="682"/>
      <c r="GS60" s="682"/>
      <c r="GT60" s="682"/>
      <c r="GU60" s="682"/>
      <c r="GV60" s="682"/>
      <c r="GW60" s="682"/>
      <c r="GX60" s="682"/>
      <c r="GY60" s="682"/>
      <c r="GZ60" s="682"/>
      <c r="HA60" s="682"/>
      <c r="HB60" s="682"/>
      <c r="HC60" s="682"/>
      <c r="HD60" s="682"/>
      <c r="HE60" s="682"/>
      <c r="HF60" s="682"/>
      <c r="HG60" s="682"/>
      <c r="HH60" s="682"/>
      <c r="HI60" s="682"/>
      <c r="HJ60" s="682"/>
      <c r="HK60" s="682"/>
      <c r="HL60" s="682"/>
      <c r="HM60" s="682"/>
      <c r="HN60" s="682"/>
      <c r="HO60" s="682"/>
      <c r="HP60" s="682"/>
      <c r="HQ60" s="682"/>
      <c r="HR60" s="682"/>
      <c r="HS60" s="682"/>
      <c r="HT60" s="682"/>
      <c r="HU60" s="682"/>
      <c r="HV60" s="682"/>
      <c r="HW60" s="682"/>
      <c r="HX60" s="682"/>
      <c r="HY60" s="682"/>
      <c r="HZ60" s="682"/>
      <c r="IA60" s="682"/>
      <c r="IB60" s="682"/>
      <c r="IC60" s="682"/>
      <c r="ID60" s="682"/>
      <c r="IE60" s="682"/>
      <c r="IF60" s="682"/>
      <c r="IG60" s="682"/>
      <c r="IH60" s="682"/>
      <c r="II60" s="682"/>
      <c r="IJ60" s="682"/>
      <c r="IK60" s="682"/>
      <c r="IL60" s="682"/>
      <c r="IM60" s="682"/>
      <c r="IN60" s="682"/>
      <c r="IO60" s="682"/>
      <c r="IP60" s="682"/>
      <c r="IQ60" s="682"/>
      <c r="IR60" s="682"/>
      <c r="IS60" s="682"/>
      <c r="IT60" s="682"/>
      <c r="IU60" s="682"/>
      <c r="IV60" s="682"/>
      <c r="IW60" s="682"/>
      <c r="IX60" s="682"/>
      <c r="IY60" s="682"/>
      <c r="IZ60" s="682"/>
      <c r="JA60" s="682"/>
      <c r="JB60" s="682"/>
      <c r="JC60" s="682"/>
      <c r="JD60" s="682"/>
      <c r="JE60" s="682"/>
      <c r="JF60" s="682"/>
      <c r="JG60" s="682"/>
      <c r="JH60" s="682"/>
      <c r="JI60" s="682"/>
      <c r="JJ60" s="682"/>
      <c r="JK60" s="682"/>
      <c r="JL60" s="682"/>
      <c r="JM60" s="682"/>
      <c r="JN60" s="682"/>
      <c r="JO60" s="682"/>
      <c r="JP60" s="682"/>
      <c r="JQ60" s="682"/>
      <c r="JR60" s="682"/>
      <c r="JS60" s="682"/>
      <c r="JT60" s="682"/>
    </row>
    <row r="61" spans="1:280" s="454" customFormat="1" ht="27.75" hidden="1" customHeight="1" outlineLevel="1" x14ac:dyDescent="0.2">
      <c r="A61" s="698"/>
      <c r="B61" s="696" t="s">
        <v>260</v>
      </c>
      <c r="C61" s="455"/>
      <c r="D61" s="1190"/>
      <c r="E61" s="1190"/>
      <c r="F61" s="645"/>
      <c r="G61" s="1190"/>
      <c r="H61" s="1190"/>
      <c r="I61" s="645"/>
      <c r="J61" s="1190"/>
      <c r="K61" s="1190"/>
      <c r="L61" s="645"/>
      <c r="M61" s="1190"/>
      <c r="N61" s="1190"/>
      <c r="O61" s="645"/>
      <c r="P61" s="1190"/>
      <c r="Q61" s="1190"/>
      <c r="R61" s="645"/>
      <c r="S61" s="1190"/>
      <c r="T61" s="1190"/>
      <c r="U61" s="645"/>
      <c r="V61" s="1190"/>
      <c r="W61" s="1190"/>
      <c r="X61" s="645"/>
      <c r="Y61" s="1190"/>
      <c r="Z61" s="1190"/>
      <c r="AA61" s="645"/>
      <c r="AB61" s="1190"/>
      <c r="AC61" s="1190"/>
      <c r="AD61" s="645"/>
      <c r="AE61" s="1190"/>
      <c r="AF61" s="1190"/>
      <c r="AG61" s="645"/>
      <c r="AH61" s="1190"/>
      <c r="AI61" s="1190"/>
      <c r="AJ61" s="645"/>
      <c r="AK61" s="1190"/>
      <c r="AL61" s="1190"/>
      <c r="AM61" s="645"/>
      <c r="AN61" s="1190"/>
      <c r="AO61" s="1190"/>
      <c r="AP61" s="645"/>
      <c r="AQ61" s="1190"/>
      <c r="AR61" s="1190"/>
      <c r="AS61" s="645"/>
      <c r="AT61" s="1190"/>
      <c r="AU61" s="1190"/>
      <c r="AV61" s="645"/>
      <c r="AW61" s="1190"/>
      <c r="AX61" s="1190"/>
      <c r="AY61" s="645"/>
      <c r="AZ61" s="1190"/>
      <c r="BA61" s="1190"/>
      <c r="BB61" s="645"/>
      <c r="BC61" s="1190"/>
      <c r="BD61" s="1190"/>
      <c r="BE61" s="645"/>
      <c r="BF61" s="1190"/>
      <c r="BG61" s="1190"/>
      <c r="BH61" s="645"/>
      <c r="BI61" s="1190"/>
      <c r="BJ61" s="1190"/>
      <c r="BK61" s="339"/>
      <c r="BL61" s="31"/>
      <c r="BM61" s="31"/>
      <c r="BN61" s="31"/>
      <c r="BO61" s="31"/>
      <c r="BP61" s="31"/>
      <c r="BQ61" s="31"/>
      <c r="BR61" s="31"/>
      <c r="BS61" s="61"/>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row>
    <row r="62" spans="1:280" s="330" customFormat="1" ht="18" customHeight="1" collapsed="1" x14ac:dyDescent="0.2">
      <c r="A62" s="701"/>
      <c r="B62" s="702"/>
      <c r="C62" s="458"/>
      <c r="D62" s="717"/>
      <c r="E62" s="717"/>
      <c r="F62" s="718"/>
      <c r="G62" s="717"/>
      <c r="H62" s="717"/>
      <c r="I62" s="718"/>
      <c r="J62" s="717"/>
      <c r="K62" s="717"/>
      <c r="L62" s="718"/>
      <c r="M62" s="717"/>
      <c r="N62" s="717"/>
      <c r="O62" s="718"/>
      <c r="P62" s="717"/>
      <c r="Q62" s="717"/>
      <c r="R62" s="718"/>
      <c r="S62" s="717"/>
      <c r="T62" s="717"/>
      <c r="U62" s="718"/>
      <c r="V62" s="717"/>
      <c r="W62" s="717"/>
      <c r="X62" s="718"/>
      <c r="Y62" s="717"/>
      <c r="Z62" s="717"/>
      <c r="AA62" s="718"/>
      <c r="AB62" s="717"/>
      <c r="AC62" s="717"/>
      <c r="AD62" s="718"/>
      <c r="AE62" s="717"/>
      <c r="AF62" s="717"/>
      <c r="AG62" s="718"/>
      <c r="AH62" s="717"/>
      <c r="AI62" s="717"/>
      <c r="AJ62" s="718"/>
      <c r="AK62" s="717"/>
      <c r="AL62" s="717"/>
      <c r="AM62" s="718"/>
      <c r="AN62" s="717"/>
      <c r="AO62" s="717"/>
      <c r="AP62" s="718"/>
      <c r="AQ62" s="717"/>
      <c r="AR62" s="717"/>
      <c r="AS62" s="718"/>
      <c r="AT62" s="717"/>
      <c r="AU62" s="717"/>
      <c r="AV62" s="718"/>
      <c r="AW62" s="717"/>
      <c r="AX62" s="717"/>
      <c r="AY62" s="718"/>
      <c r="AZ62" s="717"/>
      <c r="BA62" s="717"/>
      <c r="BB62" s="718"/>
      <c r="BC62" s="717"/>
      <c r="BD62" s="717"/>
      <c r="BE62" s="718"/>
      <c r="BF62" s="717"/>
      <c r="BG62" s="717"/>
      <c r="BH62" s="718"/>
      <c r="BI62" s="717"/>
      <c r="BJ62" s="717"/>
      <c r="BK62" s="341"/>
      <c r="BL62" s="142"/>
      <c r="BM62" s="142"/>
      <c r="BN62" s="142"/>
      <c r="BO62" s="142"/>
      <c r="BP62" s="142"/>
      <c r="BQ62" s="142"/>
      <c r="BR62" s="142"/>
      <c r="BS62" s="359"/>
      <c r="BT62" s="360"/>
      <c r="BU62" s="360"/>
      <c r="BV62" s="360"/>
      <c r="BW62" s="360"/>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row>
    <row r="63" spans="1:280" s="330" customFormat="1" ht="18" customHeight="1" x14ac:dyDescent="0.2">
      <c r="A63" s="699"/>
      <c r="B63" s="700"/>
      <c r="C63" s="456"/>
      <c r="D63" s="716"/>
      <c r="E63" s="716"/>
      <c r="F63" s="647"/>
      <c r="G63" s="716"/>
      <c r="H63" s="716"/>
      <c r="I63" s="647"/>
      <c r="J63" s="716"/>
      <c r="K63" s="716"/>
      <c r="L63" s="647"/>
      <c r="M63" s="716"/>
      <c r="N63" s="716"/>
      <c r="O63" s="647"/>
      <c r="P63" s="716"/>
      <c r="Q63" s="716"/>
      <c r="R63" s="647"/>
      <c r="S63" s="716"/>
      <c r="T63" s="716"/>
      <c r="U63" s="647"/>
      <c r="V63" s="716"/>
      <c r="W63" s="716"/>
      <c r="X63" s="647"/>
      <c r="Y63" s="716"/>
      <c r="Z63" s="716"/>
      <c r="AA63" s="647"/>
      <c r="AB63" s="716"/>
      <c r="AC63" s="716"/>
      <c r="AD63" s="647"/>
      <c r="AE63" s="716"/>
      <c r="AF63" s="716"/>
      <c r="AG63" s="647"/>
      <c r="AH63" s="716"/>
      <c r="AI63" s="716"/>
      <c r="AJ63" s="647"/>
      <c r="AK63" s="716"/>
      <c r="AL63" s="716"/>
      <c r="AM63" s="647"/>
      <c r="AN63" s="716"/>
      <c r="AO63" s="716"/>
      <c r="AP63" s="647"/>
      <c r="AQ63" s="716"/>
      <c r="AR63" s="716"/>
      <c r="AS63" s="647"/>
      <c r="AT63" s="716"/>
      <c r="AU63" s="716"/>
      <c r="AV63" s="647"/>
      <c r="AW63" s="716"/>
      <c r="AX63" s="716"/>
      <c r="AY63" s="647"/>
      <c r="AZ63" s="716"/>
      <c r="BA63" s="716"/>
      <c r="BB63" s="647"/>
      <c r="BC63" s="716"/>
      <c r="BD63" s="716"/>
      <c r="BE63" s="647"/>
      <c r="BF63" s="716"/>
      <c r="BG63" s="716"/>
      <c r="BH63" s="647"/>
      <c r="BI63" s="716"/>
      <c r="BJ63" s="716"/>
      <c r="BK63" s="95"/>
      <c r="BL63" s="31"/>
      <c r="BM63" s="31"/>
      <c r="BN63" s="31"/>
      <c r="BO63" s="31"/>
      <c r="BP63" s="31"/>
      <c r="BQ63" s="31"/>
      <c r="BR63" s="31"/>
      <c r="BS63" s="359"/>
      <c r="BT63" s="360"/>
      <c r="BU63" s="360"/>
      <c r="BV63" s="360"/>
      <c r="BW63" s="360"/>
      <c r="BX63" s="360"/>
      <c r="BY63" s="360"/>
      <c r="BZ63" s="360"/>
      <c r="CA63" s="360"/>
      <c r="CB63" s="360"/>
      <c r="CC63" s="360"/>
      <c r="CD63" s="360"/>
      <c r="CE63" s="360"/>
      <c r="CF63" s="360"/>
      <c r="CG63" s="360"/>
      <c r="CH63" s="360"/>
      <c r="CI63" s="360"/>
      <c r="CJ63" s="360"/>
      <c r="CK63" s="360"/>
      <c r="CL63" s="360"/>
      <c r="CM63" s="360"/>
      <c r="CN63" s="360"/>
      <c r="CO63" s="360"/>
      <c r="CP63" s="360"/>
      <c r="CQ63" s="360"/>
      <c r="CR63" s="360"/>
      <c r="CS63" s="360"/>
      <c r="CT63" s="360"/>
      <c r="CU63" s="360"/>
      <c r="CV63" s="360"/>
      <c r="CW63" s="360"/>
      <c r="CX63" s="360"/>
      <c r="CY63" s="360"/>
      <c r="CZ63" s="360"/>
      <c r="DA63" s="360"/>
      <c r="DB63" s="360"/>
      <c r="DC63" s="360"/>
      <c r="DD63" s="360"/>
      <c r="DE63" s="360"/>
      <c r="DF63" s="360"/>
      <c r="DG63" s="360"/>
      <c r="DH63" s="360"/>
      <c r="DI63" s="360"/>
      <c r="DJ63" s="360"/>
    </row>
    <row r="64" spans="1:280" s="454" customFormat="1" ht="27.75" hidden="1" customHeight="1" outlineLevel="1" x14ac:dyDescent="0.2">
      <c r="A64" s="703" t="str">
        <f>IF(B64="","","EK3")</f>
        <v>EK3</v>
      </c>
      <c r="B64" s="704" t="s">
        <v>145</v>
      </c>
      <c r="C64" s="459"/>
      <c r="D64" s="1191"/>
      <c r="E64" s="1192"/>
      <c r="F64" s="646"/>
      <c r="G64" s="1191"/>
      <c r="H64" s="1192"/>
      <c r="I64" s="646"/>
      <c r="J64" s="1191"/>
      <c r="K64" s="1192"/>
      <c r="L64" s="646"/>
      <c r="M64" s="1191"/>
      <c r="N64" s="1192"/>
      <c r="O64" s="646"/>
      <c r="P64" s="1191"/>
      <c r="Q64" s="1192"/>
      <c r="R64" s="646"/>
      <c r="S64" s="1191"/>
      <c r="T64" s="1192"/>
      <c r="U64" s="646"/>
      <c r="V64" s="1191"/>
      <c r="W64" s="1192"/>
      <c r="X64" s="646"/>
      <c r="Y64" s="1191"/>
      <c r="Z64" s="1192"/>
      <c r="AA64" s="646"/>
      <c r="AB64" s="1191"/>
      <c r="AC64" s="1192"/>
      <c r="AD64" s="646"/>
      <c r="AE64" s="1191"/>
      <c r="AF64" s="1192"/>
      <c r="AG64" s="646"/>
      <c r="AH64" s="1191"/>
      <c r="AI64" s="1192"/>
      <c r="AJ64" s="646"/>
      <c r="AK64" s="1191"/>
      <c r="AL64" s="1192"/>
      <c r="AM64" s="646"/>
      <c r="AN64" s="1191"/>
      <c r="AO64" s="1192"/>
      <c r="AP64" s="646"/>
      <c r="AQ64" s="1191"/>
      <c r="AR64" s="1192"/>
      <c r="AS64" s="646"/>
      <c r="AT64" s="1191"/>
      <c r="AU64" s="1192"/>
      <c r="AV64" s="646"/>
      <c r="AW64" s="1191"/>
      <c r="AX64" s="1192"/>
      <c r="AY64" s="646"/>
      <c r="AZ64" s="1191"/>
      <c r="BA64" s="1192"/>
      <c r="BB64" s="646"/>
      <c r="BC64" s="1191"/>
      <c r="BD64" s="1192"/>
      <c r="BE64" s="646"/>
      <c r="BF64" s="1191"/>
      <c r="BG64" s="1192"/>
      <c r="BH64" s="646"/>
      <c r="BI64" s="1191"/>
      <c r="BJ64" s="1192"/>
      <c r="BK64" s="145"/>
      <c r="BL64" s="146"/>
      <c r="BM64" s="146"/>
      <c r="BN64" s="146"/>
      <c r="BO64" s="146"/>
      <c r="BP64" s="146"/>
      <c r="BQ64" s="146"/>
      <c r="BR64" s="146"/>
      <c r="BS64" s="61"/>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row>
    <row r="65" spans="1:280" s="454" customFormat="1" ht="64.5" hidden="1" customHeight="1" outlineLevel="1" x14ac:dyDescent="0.2">
      <c r="A65" s="801"/>
      <c r="B65" s="808" t="str">
        <f>IF($B64=$B$183,$D$183,IF($B64=$B$184,$D$184,IF($B64=$B$185,$D$185,IF($B64=$B$186,$D$186))))</f>
        <v>Beschreibung</v>
      </c>
      <c r="C65" s="804"/>
      <c r="D65" s="1206" t="str">
        <f>IF(OR(D64="",D64="Ja",D64="Nachweis ausstehend"),"Bemerkungen",IF(D64="Nein","Begründung ergänzen, die zum Ausschluss führt"))</f>
        <v>Bemerkungen</v>
      </c>
      <c r="E65" s="1207"/>
      <c r="F65" s="644"/>
      <c r="G65" s="1206" t="str">
        <f>IF(OR(G64="",G64="Ja",G64="Nachweis ausstehend"),"Bemerkungen",IF(G64="Nein","Begründung ergänzen, die zum Ausschluss führt"))</f>
        <v>Bemerkungen</v>
      </c>
      <c r="H65" s="1207"/>
      <c r="I65" s="644"/>
      <c r="J65" s="1206" t="str">
        <f>IF(OR(J64="",J64="Ja",J64="Nachweis ausstehend"),"Bemerkungen",IF(J64="Nein","Begründung ergänzen, die zum Ausschluss führt"))</f>
        <v>Bemerkungen</v>
      </c>
      <c r="K65" s="1207"/>
      <c r="L65" s="644"/>
      <c r="M65" s="1206" t="str">
        <f>IF(OR(M64="",M64="Ja",M64="Nachweis ausstehend"),"Bemerkungen",IF(M64="Nein","Begründung ergänzen, die zum Ausschluss führt"))</f>
        <v>Bemerkungen</v>
      </c>
      <c r="N65" s="1207"/>
      <c r="O65" s="644"/>
      <c r="P65" s="1206" t="str">
        <f>IF(OR(P64="",P64="Ja",P64="Nachweis ausstehend"),"Bemerkungen",IF(P64="Nein","Begründung ergänzen, die zum Ausschluss führt"))</f>
        <v>Bemerkungen</v>
      </c>
      <c r="Q65" s="1207"/>
      <c r="R65" s="644"/>
      <c r="S65" s="1206" t="str">
        <f>IF(OR(S64="",S64="Ja",S64="Nachweis ausstehend"),"Bemerkungen",IF(S64="Nein","Begründung ergänzen, die zum Ausschluss führt"))</f>
        <v>Bemerkungen</v>
      </c>
      <c r="T65" s="1207"/>
      <c r="U65" s="644"/>
      <c r="V65" s="1206" t="str">
        <f>IF(OR(V64="",V64="Ja",V64="Nachweis ausstehend"),"Bemerkungen",IF(V64="Nein","Begründung ergänzen, die zum Ausschluss führt"))</f>
        <v>Bemerkungen</v>
      </c>
      <c r="W65" s="1207"/>
      <c r="X65" s="644"/>
      <c r="Y65" s="1206" t="str">
        <f>IF(OR(Y64="",Y64="Ja",Y64="Nachweis ausstehend"),"Bemerkungen",IF(Y64="Nein","Begründung ergänzen, die zum Ausschluss führt"))</f>
        <v>Bemerkungen</v>
      </c>
      <c r="Z65" s="1207"/>
      <c r="AA65" s="644"/>
      <c r="AB65" s="1206" t="str">
        <f>IF(OR(AB64="",AB64="Ja",AB64="Nachweis ausstehend"),"Bemerkungen",IF(AB64="Nein","Begründung ergänzen, die zum Ausschluss führt"))</f>
        <v>Bemerkungen</v>
      </c>
      <c r="AC65" s="1207"/>
      <c r="AD65" s="644"/>
      <c r="AE65" s="1206" t="str">
        <f>IF(OR(AE64="",AE64="Ja",AE64="Nachweis ausstehend"),"Bemerkungen",IF(AE64="Nein","Begründung ergänzen, die zum Ausschluss führt"))</f>
        <v>Bemerkungen</v>
      </c>
      <c r="AF65" s="1207"/>
      <c r="AG65" s="644"/>
      <c r="AH65" s="1206" t="str">
        <f>IF(OR(AH64="",AH64="Ja",AH64="Nachweis ausstehend"),"Bemerkungen",IF(AH64="Nein","Begründung ergänzen, die zum Ausschluss führt"))</f>
        <v>Bemerkungen</v>
      </c>
      <c r="AI65" s="1207"/>
      <c r="AJ65" s="644"/>
      <c r="AK65" s="1206" t="str">
        <f>IF(OR(AK64="",AK64="Ja",AK64="Nachweis ausstehend"),"Bemerkungen",IF(AK64="Nein","Begründung ergänzen, die zum Ausschluss führt"))</f>
        <v>Bemerkungen</v>
      </c>
      <c r="AL65" s="1207"/>
      <c r="AM65" s="644"/>
      <c r="AN65" s="1206" t="str">
        <f>IF(OR(AN64="",AN64="Ja",AN64="Nachweis ausstehend"),"Bemerkungen",IF(AN64="Nein","Begründung ergänzen, die zum Ausschluss führt"))</f>
        <v>Bemerkungen</v>
      </c>
      <c r="AO65" s="1207"/>
      <c r="AP65" s="644"/>
      <c r="AQ65" s="1206" t="str">
        <f>IF(OR(AQ64="",AQ64="Ja",AQ64="Nachweis ausstehend"),"Bemerkungen",IF(AQ64="Nein","Begründung ergänzen, die zum Ausschluss führt"))</f>
        <v>Bemerkungen</v>
      </c>
      <c r="AR65" s="1207"/>
      <c r="AS65" s="644"/>
      <c r="AT65" s="1206" t="str">
        <f>IF(OR(AT64="",AT64="Ja",AT64="Nachweis ausstehend"),"Bemerkungen",IF(AT64="Nein","Begründung ergänzen, die zum Ausschluss führt"))</f>
        <v>Bemerkungen</v>
      </c>
      <c r="AU65" s="1207"/>
      <c r="AV65" s="644"/>
      <c r="AW65" s="1206" t="str">
        <f>IF(OR(AW64="",AW64="Ja",AW64="Nachweis ausstehend"),"Bemerkungen",IF(AW64="Nein","Begründung ergänzen, die zum Ausschluss führt"))</f>
        <v>Bemerkungen</v>
      </c>
      <c r="AX65" s="1207"/>
      <c r="AY65" s="644"/>
      <c r="AZ65" s="1206" t="str">
        <f>IF(OR(AZ64="",AZ64="Ja",AZ64="Nachweis ausstehend"),"Bemerkungen",IF(AZ64="Nein","Begründung ergänzen, die zum Ausschluss führt"))</f>
        <v>Bemerkungen</v>
      </c>
      <c r="BA65" s="1207"/>
      <c r="BB65" s="644"/>
      <c r="BC65" s="1206" t="str">
        <f>IF(OR(BC64="",BC64="Ja",BC64="Nachweis ausstehend"),"Bemerkungen",IF(BC64="Nein","Begründung ergänzen, die zum Ausschluss führt"))</f>
        <v>Bemerkungen</v>
      </c>
      <c r="BD65" s="1207"/>
      <c r="BE65" s="644"/>
      <c r="BF65" s="1206" t="str">
        <f>IF(OR(BF64="",BF64="Ja",BF64="Nachweis ausstehend"),"Bemerkungen",IF(BF64="Nein","Begründung ergänzen, die zum Ausschluss führt"))</f>
        <v>Bemerkungen</v>
      </c>
      <c r="BG65" s="1207"/>
      <c r="BH65" s="644"/>
      <c r="BI65" s="1206" t="str">
        <f>IF(OR(BI64="",BI64="Ja",BI64="Nachweis ausstehend"),"Bemerkungen",IF(BI64="Nein","Begründung ergänzen, die zum Ausschluss führt"))</f>
        <v>Bemerkungen</v>
      </c>
      <c r="BJ65" s="1207"/>
      <c r="BK65" s="30"/>
      <c r="BL65" s="146"/>
      <c r="BM65" s="146"/>
      <c r="BN65" s="146"/>
      <c r="BO65" s="146"/>
      <c r="BP65" s="146"/>
      <c r="BQ65" s="146"/>
      <c r="BR65" s="146"/>
      <c r="BS65" s="61"/>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row>
    <row r="66" spans="1:280" s="454" customFormat="1" ht="15" hidden="1" outlineLevel="2" x14ac:dyDescent="0.2">
      <c r="A66" s="802"/>
      <c r="B66" s="809" t="s">
        <v>339</v>
      </c>
      <c r="C66" s="805"/>
      <c r="D66" s="1208"/>
      <c r="E66" s="1209"/>
      <c r="F66" s="644"/>
      <c r="G66" s="1208"/>
      <c r="H66" s="1209"/>
      <c r="I66" s="644"/>
      <c r="J66" s="1208"/>
      <c r="K66" s="1209"/>
      <c r="L66" s="644"/>
      <c r="M66" s="1208"/>
      <c r="N66" s="1209"/>
      <c r="O66" s="644"/>
      <c r="P66" s="1208"/>
      <c r="Q66" s="1209"/>
      <c r="R66" s="644"/>
      <c r="S66" s="1208"/>
      <c r="T66" s="1209"/>
      <c r="U66" s="644"/>
      <c r="V66" s="1208"/>
      <c r="W66" s="1209"/>
      <c r="X66" s="644"/>
      <c r="Y66" s="1208"/>
      <c r="Z66" s="1209"/>
      <c r="AA66" s="644"/>
      <c r="AB66" s="1208"/>
      <c r="AC66" s="1209"/>
      <c r="AD66" s="644"/>
      <c r="AE66" s="1208"/>
      <c r="AF66" s="1209"/>
      <c r="AG66" s="644"/>
      <c r="AH66" s="1208"/>
      <c r="AI66" s="1209"/>
      <c r="AJ66" s="644"/>
      <c r="AK66" s="1208"/>
      <c r="AL66" s="1209"/>
      <c r="AM66" s="644"/>
      <c r="AN66" s="1208"/>
      <c r="AO66" s="1209"/>
      <c r="AP66" s="644"/>
      <c r="AQ66" s="1208"/>
      <c r="AR66" s="1209"/>
      <c r="AS66" s="644"/>
      <c r="AT66" s="1208"/>
      <c r="AU66" s="1209"/>
      <c r="AV66" s="644"/>
      <c r="AW66" s="1208"/>
      <c r="AX66" s="1209"/>
      <c r="AY66" s="644"/>
      <c r="AZ66" s="1208"/>
      <c r="BA66" s="1209"/>
      <c r="BB66" s="644"/>
      <c r="BC66" s="1208"/>
      <c r="BD66" s="1209"/>
      <c r="BE66" s="644"/>
      <c r="BF66" s="1208"/>
      <c r="BG66" s="1209"/>
      <c r="BH66" s="644"/>
      <c r="BI66" s="1208"/>
      <c r="BJ66" s="1209"/>
      <c r="BK66" s="30"/>
      <c r="BL66" s="31"/>
      <c r="BM66" s="31"/>
      <c r="BN66" s="31"/>
      <c r="BO66" s="31"/>
      <c r="BP66" s="31"/>
      <c r="BQ66" s="31"/>
      <c r="BR66" s="31"/>
      <c r="BS66" s="61"/>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row>
    <row r="67" spans="1:280" s="454" customFormat="1" ht="15" hidden="1" outlineLevel="2" x14ac:dyDescent="0.2">
      <c r="A67" s="802"/>
      <c r="B67" s="809" t="s">
        <v>147</v>
      </c>
      <c r="C67" s="805"/>
      <c r="D67" s="1208"/>
      <c r="E67" s="1209"/>
      <c r="F67" s="644"/>
      <c r="G67" s="1208"/>
      <c r="H67" s="1209"/>
      <c r="I67" s="644"/>
      <c r="J67" s="1208"/>
      <c r="K67" s="1209"/>
      <c r="L67" s="644"/>
      <c r="M67" s="1208"/>
      <c r="N67" s="1209"/>
      <c r="O67" s="644"/>
      <c r="P67" s="1208"/>
      <c r="Q67" s="1209"/>
      <c r="R67" s="644"/>
      <c r="S67" s="1208"/>
      <c r="T67" s="1209"/>
      <c r="U67" s="644"/>
      <c r="V67" s="1208"/>
      <c r="W67" s="1209"/>
      <c r="X67" s="644"/>
      <c r="Y67" s="1208"/>
      <c r="Z67" s="1209"/>
      <c r="AA67" s="644"/>
      <c r="AB67" s="1208"/>
      <c r="AC67" s="1209"/>
      <c r="AD67" s="644"/>
      <c r="AE67" s="1208"/>
      <c r="AF67" s="1209"/>
      <c r="AG67" s="644"/>
      <c r="AH67" s="1208"/>
      <c r="AI67" s="1209"/>
      <c r="AJ67" s="644"/>
      <c r="AK67" s="1208"/>
      <c r="AL67" s="1209"/>
      <c r="AM67" s="644"/>
      <c r="AN67" s="1208"/>
      <c r="AO67" s="1209"/>
      <c r="AP67" s="644"/>
      <c r="AQ67" s="1208"/>
      <c r="AR67" s="1209"/>
      <c r="AS67" s="644"/>
      <c r="AT67" s="1208"/>
      <c r="AU67" s="1209"/>
      <c r="AV67" s="644"/>
      <c r="AW67" s="1208"/>
      <c r="AX67" s="1209"/>
      <c r="AY67" s="644"/>
      <c r="AZ67" s="1208"/>
      <c r="BA67" s="1209"/>
      <c r="BB67" s="644"/>
      <c r="BC67" s="1208"/>
      <c r="BD67" s="1209"/>
      <c r="BE67" s="644"/>
      <c r="BF67" s="1208"/>
      <c r="BG67" s="1209"/>
      <c r="BH67" s="644"/>
      <c r="BI67" s="1208"/>
      <c r="BJ67" s="1209"/>
      <c r="BK67" s="30"/>
      <c r="BL67" s="31"/>
      <c r="BM67" s="31"/>
      <c r="BN67" s="31"/>
      <c r="BO67" s="31"/>
      <c r="BP67" s="31"/>
      <c r="BQ67" s="31"/>
      <c r="BR67" s="31"/>
      <c r="BS67" s="61"/>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row>
    <row r="68" spans="1:280" s="454" customFormat="1" ht="44.25" hidden="1" customHeight="1" outlineLevel="2" x14ac:dyDescent="0.2">
      <c r="A68" s="802"/>
      <c r="B68" s="809" t="s">
        <v>148</v>
      </c>
      <c r="C68" s="805"/>
      <c r="D68" s="1210"/>
      <c r="E68" s="1211"/>
      <c r="F68" s="644"/>
      <c r="G68" s="1210"/>
      <c r="H68" s="1211"/>
      <c r="I68" s="644"/>
      <c r="J68" s="1210"/>
      <c r="K68" s="1211"/>
      <c r="L68" s="644"/>
      <c r="M68" s="1210"/>
      <c r="N68" s="1211"/>
      <c r="O68" s="644"/>
      <c r="P68" s="1210"/>
      <c r="Q68" s="1211"/>
      <c r="R68" s="644"/>
      <c r="S68" s="1210"/>
      <c r="T68" s="1211"/>
      <c r="U68" s="644"/>
      <c r="V68" s="1210"/>
      <c r="W68" s="1211"/>
      <c r="X68" s="644"/>
      <c r="Y68" s="1210"/>
      <c r="Z68" s="1211"/>
      <c r="AA68" s="644"/>
      <c r="AB68" s="1210"/>
      <c r="AC68" s="1211"/>
      <c r="AD68" s="644"/>
      <c r="AE68" s="1210"/>
      <c r="AF68" s="1211"/>
      <c r="AG68" s="644"/>
      <c r="AH68" s="1210"/>
      <c r="AI68" s="1211"/>
      <c r="AJ68" s="644"/>
      <c r="AK68" s="1210"/>
      <c r="AL68" s="1211"/>
      <c r="AM68" s="644"/>
      <c r="AN68" s="1210"/>
      <c r="AO68" s="1211"/>
      <c r="AP68" s="644"/>
      <c r="AQ68" s="1210"/>
      <c r="AR68" s="1211"/>
      <c r="AS68" s="644"/>
      <c r="AT68" s="1210"/>
      <c r="AU68" s="1211"/>
      <c r="AV68" s="644"/>
      <c r="AW68" s="1210"/>
      <c r="AX68" s="1211"/>
      <c r="AY68" s="644"/>
      <c r="AZ68" s="1210"/>
      <c r="BA68" s="1211"/>
      <c r="BB68" s="644"/>
      <c r="BC68" s="1210"/>
      <c r="BD68" s="1211"/>
      <c r="BE68" s="644"/>
      <c r="BF68" s="1210"/>
      <c r="BG68" s="1211"/>
      <c r="BH68" s="644"/>
      <c r="BI68" s="1210"/>
      <c r="BJ68" s="1211"/>
      <c r="BK68" s="30"/>
      <c r="BL68" s="31"/>
      <c r="BM68" s="31"/>
      <c r="BN68" s="31"/>
      <c r="BO68" s="31"/>
      <c r="BP68" s="31"/>
      <c r="BQ68" s="31"/>
      <c r="BR68" s="31"/>
      <c r="BS68" s="61"/>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row>
    <row r="69" spans="1:280" s="464" customFormat="1" ht="29.25" hidden="1" customHeight="1" outlineLevel="2" x14ac:dyDescent="0.2">
      <c r="A69" s="803"/>
      <c r="B69" s="800" t="s">
        <v>348</v>
      </c>
      <c r="C69" s="806"/>
      <c r="D69" s="1205"/>
      <c r="E69" s="1205"/>
      <c r="F69" s="798"/>
      <c r="G69" s="1205"/>
      <c r="H69" s="1205"/>
      <c r="I69" s="798"/>
      <c r="J69" s="1205"/>
      <c r="K69" s="1205"/>
      <c r="L69" s="798"/>
      <c r="M69" s="1205"/>
      <c r="N69" s="1205"/>
      <c r="O69" s="798"/>
      <c r="P69" s="1205"/>
      <c r="Q69" s="1205"/>
      <c r="R69" s="798"/>
      <c r="S69" s="1205"/>
      <c r="T69" s="1205"/>
      <c r="U69" s="798"/>
      <c r="V69" s="1205"/>
      <c r="W69" s="1205"/>
      <c r="X69" s="798"/>
      <c r="Y69" s="1205"/>
      <c r="Z69" s="1205"/>
      <c r="AA69" s="798"/>
      <c r="AB69" s="1205"/>
      <c r="AC69" s="1205"/>
      <c r="AD69" s="798"/>
      <c r="AE69" s="1205"/>
      <c r="AF69" s="1205"/>
      <c r="AG69" s="798"/>
      <c r="AH69" s="1205"/>
      <c r="AI69" s="1205"/>
      <c r="AJ69" s="798"/>
      <c r="AK69" s="1205"/>
      <c r="AL69" s="1205"/>
      <c r="AM69" s="798"/>
      <c r="AN69" s="1205"/>
      <c r="AO69" s="1205"/>
      <c r="AP69" s="798"/>
      <c r="AQ69" s="1205"/>
      <c r="AR69" s="1205"/>
      <c r="AS69" s="798"/>
      <c r="AT69" s="1205"/>
      <c r="AU69" s="1205"/>
      <c r="AV69" s="798"/>
      <c r="AW69" s="1205"/>
      <c r="AX69" s="1205"/>
      <c r="AY69" s="798"/>
      <c r="AZ69" s="1205"/>
      <c r="BA69" s="1205"/>
      <c r="BB69" s="798"/>
      <c r="BC69" s="1205"/>
      <c r="BD69" s="1205"/>
      <c r="BE69" s="798"/>
      <c r="BF69" s="1205"/>
      <c r="BG69" s="1205"/>
      <c r="BH69" s="798"/>
      <c r="BI69" s="1205"/>
      <c r="BJ69" s="1205"/>
      <c r="BK69" s="798"/>
      <c r="BL69" s="795"/>
      <c r="BM69" s="795"/>
      <c r="BN69" s="795"/>
      <c r="BO69" s="795"/>
      <c r="BP69" s="795"/>
      <c r="BQ69" s="795"/>
      <c r="BR69" s="795"/>
      <c r="BS69" s="799"/>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67"/>
      <c r="IK69" s="467"/>
      <c r="IL69" s="467"/>
      <c r="IM69" s="467"/>
      <c r="IN69" s="467"/>
      <c r="IO69" s="467"/>
      <c r="IP69" s="467"/>
      <c r="IQ69" s="467"/>
      <c r="IR69" s="467"/>
      <c r="IS69" s="467"/>
      <c r="IT69" s="467"/>
      <c r="IU69" s="467"/>
      <c r="IV69" s="467"/>
      <c r="IW69" s="467"/>
      <c r="IX69" s="467"/>
      <c r="IY69" s="467"/>
      <c r="IZ69" s="467"/>
      <c r="JA69" s="467"/>
      <c r="JB69" s="467"/>
      <c r="JC69" s="467"/>
      <c r="JD69" s="467"/>
      <c r="JE69" s="467"/>
      <c r="JF69" s="467"/>
      <c r="JG69" s="467"/>
      <c r="JH69" s="467"/>
      <c r="JI69" s="467"/>
      <c r="JJ69" s="467"/>
      <c r="JK69" s="467"/>
      <c r="JL69" s="467"/>
      <c r="JM69" s="467"/>
      <c r="JN69" s="467"/>
      <c r="JO69" s="467"/>
      <c r="JP69" s="467"/>
      <c r="JQ69" s="467"/>
      <c r="JR69" s="467"/>
      <c r="JS69" s="467"/>
      <c r="JT69" s="467"/>
    </row>
    <row r="70" spans="1:280" s="683" customFormat="1" ht="62.25" hidden="1" customHeight="1" outlineLevel="2" x14ac:dyDescent="0.25">
      <c r="A70" s="674"/>
      <c r="B70" s="684"/>
      <c r="C70" s="676"/>
      <c r="D70" s="1196" t="str">
        <f>IF(D69="Ja","Hinweis: Sofern eine qualitative Bewertung des im EN genannten Referenzauftrages vorgesehen war, erfolgt bei jenem ZK eine Bewertung mit 0 Punkten","")</f>
        <v/>
      </c>
      <c r="E70" s="1197"/>
      <c r="F70" s="685"/>
      <c r="G70" s="1196" t="str">
        <f>IF(G69="Ja","Hinweis: Sofern eine qualitative Bewertung des im EN genannten Referenzauftrages vorgesehen war, erfolgt bei jenem ZK eine Bewertung mit 0 Punkten","")</f>
        <v/>
      </c>
      <c r="H70" s="1197"/>
      <c r="I70" s="685"/>
      <c r="J70" s="1196" t="str">
        <f>IF(J69="Ja","Hinweis: Sofern eine qualitative Bewertung des im EN genannten Referenzauftrages vorgesehen war, erfolgt bei jenem ZK eine Bewertung mit 0 Punkten","")</f>
        <v/>
      </c>
      <c r="K70" s="1197"/>
      <c r="L70" s="685"/>
      <c r="M70" s="1196" t="str">
        <f>IF(M69="Ja","Hinweis: Sofern eine qualitative Bewertung des im EN genannten Referenzauftrages vorgesehen war, erfolgt bei jenem ZK eine Bewertung mit 0 Punkten","")</f>
        <v/>
      </c>
      <c r="N70" s="1197"/>
      <c r="O70" s="685"/>
      <c r="P70" s="1196" t="str">
        <f>IF(P69="Ja","Hinweis: Sofern eine qualitative Bewertung des im EN genannten Referenzauftrages vorgesehen war, erfolgt bei jenem ZK eine Bewertung mit 0 Punkten","")</f>
        <v/>
      </c>
      <c r="Q70" s="1197"/>
      <c r="R70" s="685"/>
      <c r="S70" s="1196" t="str">
        <f>IF(S69="Ja","Hinweis: Sofern eine qualitative Bewertung des im EN genannten Referenzauftrages vorgesehen war, erfolgt bei jenem ZK eine Bewertung mit 0 Punkten","")</f>
        <v/>
      </c>
      <c r="T70" s="1197"/>
      <c r="U70" s="685"/>
      <c r="V70" s="1196" t="str">
        <f>IF(V69="Ja","Hinweis: Sofern eine qualitative Bewertung des im EN genannten Referenzauftrages vorgesehen war, erfolgt bei jenem ZK eine Bewertung mit 0 Punkten","")</f>
        <v/>
      </c>
      <c r="W70" s="1197"/>
      <c r="X70" s="685"/>
      <c r="Y70" s="1196" t="str">
        <f>IF(Y69="Ja","Hinweis: Sofern eine qualitative Bewertung des im EN genannten Referenzauftrages vorgesehen war, erfolgt bei jenem ZK eine Bewertung mit 0 Punkten","")</f>
        <v/>
      </c>
      <c r="Z70" s="1197"/>
      <c r="AA70" s="685"/>
      <c r="AB70" s="1196" t="str">
        <f>IF(AB69="Ja","Hinweis: Sofern eine qualitative Bewertung des im EN genannten Referenzauftrages vorgesehen war, erfolgt bei jenem ZK eine Bewertung mit 0 Punkten","")</f>
        <v/>
      </c>
      <c r="AC70" s="1197"/>
      <c r="AD70" s="685"/>
      <c r="AE70" s="1196" t="str">
        <f>IF(AE69="Ja","Hinweis: Sofern eine qualitative Bewertung des im EN genannten Referenzauftrages vorgesehen war, erfolgt bei jenem ZK eine Bewertung mit 0 Punkten","")</f>
        <v/>
      </c>
      <c r="AF70" s="1197"/>
      <c r="AG70" s="685"/>
      <c r="AH70" s="1196" t="str">
        <f>IF(AH69="Ja","Hinweis: Sofern eine qualitative Bewertung des im EN genannten Referenzauftrages vorgesehen war, erfolgt bei jenem ZK eine Bewertung mit 0 Punkten","")</f>
        <v/>
      </c>
      <c r="AI70" s="1197"/>
      <c r="AJ70" s="685"/>
      <c r="AK70" s="1196" t="str">
        <f>IF(AK69="Ja","Hinweis: Sofern eine qualitative Bewertung des im EN genannten Referenzauftrages vorgesehen war, erfolgt bei jenem ZK eine Bewertung mit 0 Punkten","")</f>
        <v/>
      </c>
      <c r="AL70" s="1197"/>
      <c r="AM70" s="685"/>
      <c r="AN70" s="1196" t="str">
        <f>IF(AN69="Ja","Hinweis: Sofern eine qualitative Bewertung des im EN genannten Referenzauftrages vorgesehen war, erfolgt bei jenem ZK eine Bewertung mit 0 Punkten","")</f>
        <v/>
      </c>
      <c r="AO70" s="1197"/>
      <c r="AP70" s="685"/>
      <c r="AQ70" s="1196" t="str">
        <f>IF(AQ69="Ja","Hinweis: Sofern eine qualitative Bewertung des im EN genannten Referenzauftrages vorgesehen war, erfolgt bei jenem ZK eine Bewertung mit 0 Punkten","")</f>
        <v/>
      </c>
      <c r="AR70" s="1197"/>
      <c r="AS70" s="685"/>
      <c r="AT70" s="1196" t="str">
        <f>IF(AT69="Ja","Hinweis: Sofern eine qualitative Bewertung des im EN genannten Referenzauftrages vorgesehen war, erfolgt bei jenem ZK eine Bewertung mit 0 Punkten","")</f>
        <v/>
      </c>
      <c r="AU70" s="1197"/>
      <c r="AV70" s="685"/>
      <c r="AW70" s="1196" t="str">
        <f>IF(AW69="Ja","Hinweis: Sofern eine qualitative Bewertung des im EN genannten Referenzauftrages vorgesehen war, erfolgt bei jenem ZK eine Bewertung mit 0 Punkten","")</f>
        <v/>
      </c>
      <c r="AX70" s="1197"/>
      <c r="AY70" s="685"/>
      <c r="AZ70" s="1196" t="str">
        <f>IF(AZ69="Ja","Hinweis: Sofern eine qualitative Bewertung des im EN genannten Referenzauftrages vorgesehen war, erfolgt bei jenem ZK eine Bewertung mit 0 Punkten","")</f>
        <v/>
      </c>
      <c r="BA70" s="1197"/>
      <c r="BB70" s="685"/>
      <c r="BC70" s="1196" t="str">
        <f>IF(BC69="Ja","Hinweis: Sofern eine qualitative Bewertung des im EN genannten Referenzauftrages vorgesehen war, erfolgt bei jenem ZK eine Bewertung mit 0 Punkten","")</f>
        <v/>
      </c>
      <c r="BD70" s="1197"/>
      <c r="BE70" s="685"/>
      <c r="BF70" s="1196" t="str">
        <f>IF(BF69="Ja","Hinweis: Sofern eine qualitative Bewertung des im EN genannten Referenzauftrages vorgesehen war, erfolgt bei jenem ZK eine Bewertung mit 0 Punkten","")</f>
        <v/>
      </c>
      <c r="BG70" s="1197"/>
      <c r="BH70" s="685"/>
      <c r="BI70" s="1196" t="str">
        <f>IF(BI69="Ja","Hinweis: Sofern eine qualitative Bewertung des im EN genannten Referenzauftrages vorgesehen war, erfolgt bei jenem ZK eine Bewertung mit 0 Punkten","")</f>
        <v/>
      </c>
      <c r="BJ70" s="1197"/>
      <c r="BK70" s="678"/>
      <c r="BL70" s="679"/>
      <c r="BM70" s="679"/>
      <c r="BN70" s="679"/>
      <c r="BO70" s="679"/>
      <c r="BP70" s="679"/>
      <c r="BQ70" s="679"/>
      <c r="BR70" s="679"/>
      <c r="BS70" s="680"/>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c r="CU70" s="681"/>
      <c r="CV70" s="681"/>
      <c r="CW70" s="681"/>
      <c r="CX70" s="681"/>
      <c r="CY70" s="681"/>
      <c r="CZ70" s="681"/>
      <c r="DA70" s="681"/>
      <c r="DB70" s="681"/>
      <c r="DC70" s="681"/>
      <c r="DD70" s="681"/>
      <c r="DE70" s="681"/>
      <c r="DF70" s="681"/>
      <c r="DG70" s="681"/>
      <c r="DH70" s="681"/>
      <c r="DI70" s="681"/>
      <c r="DJ70" s="681"/>
      <c r="DK70" s="682"/>
      <c r="DL70" s="682"/>
      <c r="DM70" s="682"/>
      <c r="DN70" s="682"/>
      <c r="DO70" s="682"/>
      <c r="DP70" s="682"/>
      <c r="DQ70" s="682"/>
      <c r="DR70" s="682"/>
      <c r="DS70" s="682"/>
      <c r="DT70" s="682"/>
      <c r="DU70" s="682"/>
      <c r="DV70" s="682"/>
      <c r="DW70" s="682"/>
      <c r="DX70" s="682"/>
      <c r="DY70" s="682"/>
      <c r="DZ70" s="682"/>
      <c r="EA70" s="682"/>
      <c r="EB70" s="682"/>
      <c r="EC70" s="682"/>
      <c r="ED70" s="682"/>
      <c r="EE70" s="682"/>
      <c r="EF70" s="682"/>
      <c r="EG70" s="682"/>
      <c r="EH70" s="682"/>
      <c r="EI70" s="682"/>
      <c r="EJ70" s="682"/>
      <c r="EK70" s="682"/>
      <c r="EL70" s="682"/>
      <c r="EM70" s="682"/>
      <c r="EN70" s="682"/>
      <c r="EO70" s="682"/>
      <c r="EP70" s="682"/>
      <c r="EQ70" s="682"/>
      <c r="ER70" s="682"/>
      <c r="ES70" s="682"/>
      <c r="ET70" s="682"/>
      <c r="EU70" s="682"/>
      <c r="EV70" s="682"/>
      <c r="EW70" s="682"/>
      <c r="EX70" s="682"/>
      <c r="EY70" s="682"/>
      <c r="EZ70" s="682"/>
      <c r="FA70" s="682"/>
      <c r="FB70" s="682"/>
      <c r="FC70" s="682"/>
      <c r="FD70" s="682"/>
      <c r="FE70" s="682"/>
      <c r="FF70" s="682"/>
      <c r="FG70" s="682"/>
      <c r="FH70" s="682"/>
      <c r="FI70" s="682"/>
      <c r="FJ70" s="682"/>
      <c r="FK70" s="682"/>
      <c r="FL70" s="682"/>
      <c r="FM70" s="682"/>
      <c r="FN70" s="682"/>
      <c r="FO70" s="682"/>
      <c r="FP70" s="682"/>
      <c r="FQ70" s="682"/>
      <c r="FR70" s="682"/>
      <c r="FS70" s="682"/>
      <c r="FT70" s="682"/>
      <c r="FU70" s="682"/>
      <c r="FV70" s="682"/>
      <c r="FW70" s="682"/>
      <c r="FX70" s="682"/>
      <c r="FY70" s="682"/>
      <c r="FZ70" s="682"/>
      <c r="GA70" s="682"/>
      <c r="GB70" s="682"/>
      <c r="GC70" s="682"/>
      <c r="GD70" s="682"/>
      <c r="GE70" s="682"/>
      <c r="GF70" s="682"/>
      <c r="GG70" s="682"/>
      <c r="GH70" s="682"/>
      <c r="GI70" s="682"/>
      <c r="GJ70" s="682"/>
      <c r="GK70" s="682"/>
      <c r="GL70" s="682"/>
      <c r="GM70" s="682"/>
      <c r="GN70" s="682"/>
      <c r="GO70" s="682"/>
      <c r="GP70" s="682"/>
      <c r="GQ70" s="682"/>
      <c r="GR70" s="682"/>
      <c r="GS70" s="682"/>
      <c r="GT70" s="682"/>
      <c r="GU70" s="682"/>
      <c r="GV70" s="682"/>
      <c r="GW70" s="682"/>
      <c r="GX70" s="682"/>
      <c r="GY70" s="682"/>
      <c r="GZ70" s="682"/>
      <c r="HA70" s="682"/>
      <c r="HB70" s="682"/>
      <c r="HC70" s="682"/>
      <c r="HD70" s="682"/>
      <c r="HE70" s="682"/>
      <c r="HF70" s="682"/>
      <c r="HG70" s="682"/>
      <c r="HH70" s="682"/>
      <c r="HI70" s="682"/>
      <c r="HJ70" s="682"/>
      <c r="HK70" s="682"/>
      <c r="HL70" s="682"/>
      <c r="HM70" s="682"/>
      <c r="HN70" s="682"/>
      <c r="HO70" s="682"/>
      <c r="HP70" s="682"/>
      <c r="HQ70" s="682"/>
      <c r="HR70" s="682"/>
      <c r="HS70" s="682"/>
      <c r="HT70" s="682"/>
      <c r="HU70" s="682"/>
      <c r="HV70" s="682"/>
      <c r="HW70" s="682"/>
      <c r="HX70" s="682"/>
      <c r="HY70" s="682"/>
      <c r="HZ70" s="682"/>
      <c r="IA70" s="682"/>
      <c r="IB70" s="682"/>
      <c r="IC70" s="682"/>
      <c r="ID70" s="682"/>
      <c r="IE70" s="682"/>
      <c r="IF70" s="682"/>
      <c r="IG70" s="682"/>
      <c r="IH70" s="682"/>
      <c r="II70" s="682"/>
      <c r="IJ70" s="682"/>
      <c r="IK70" s="682"/>
      <c r="IL70" s="682"/>
      <c r="IM70" s="682"/>
      <c r="IN70" s="682"/>
      <c r="IO70" s="682"/>
      <c r="IP70" s="682"/>
      <c r="IQ70" s="682"/>
      <c r="IR70" s="682"/>
      <c r="IS70" s="682"/>
      <c r="IT70" s="682"/>
      <c r="IU70" s="682"/>
      <c r="IV70" s="682"/>
      <c r="IW70" s="682"/>
      <c r="IX70" s="682"/>
      <c r="IY70" s="682"/>
      <c r="IZ70" s="682"/>
      <c r="JA70" s="682"/>
      <c r="JB70" s="682"/>
      <c r="JC70" s="682"/>
      <c r="JD70" s="682"/>
      <c r="JE70" s="682"/>
      <c r="JF70" s="682"/>
      <c r="JG70" s="682"/>
      <c r="JH70" s="682"/>
      <c r="JI70" s="682"/>
      <c r="JJ70" s="682"/>
      <c r="JK70" s="682"/>
      <c r="JL70" s="682"/>
      <c r="JM70" s="682"/>
      <c r="JN70" s="682"/>
      <c r="JO70" s="682"/>
      <c r="JP70" s="682"/>
      <c r="JQ70" s="682"/>
      <c r="JR70" s="682"/>
      <c r="JS70" s="682"/>
      <c r="JT70" s="682"/>
    </row>
    <row r="71" spans="1:280" s="454" customFormat="1" ht="27.75" hidden="1" customHeight="1" outlineLevel="2" x14ac:dyDescent="0.2">
      <c r="A71" s="695"/>
      <c r="B71" s="807" t="s">
        <v>347</v>
      </c>
      <c r="C71" s="453"/>
      <c r="D71" s="714"/>
      <c r="E71" s="713"/>
      <c r="F71" s="644"/>
      <c r="G71" s="715"/>
      <c r="H71" s="713"/>
      <c r="I71" s="644"/>
      <c r="J71" s="715"/>
      <c r="K71" s="713"/>
      <c r="L71" s="644"/>
      <c r="M71" s="715"/>
      <c r="N71" s="713"/>
      <c r="O71" s="644"/>
      <c r="P71" s="715"/>
      <c r="Q71" s="713"/>
      <c r="R71" s="644"/>
      <c r="S71" s="715"/>
      <c r="T71" s="713"/>
      <c r="U71" s="644"/>
      <c r="V71" s="715"/>
      <c r="W71" s="713"/>
      <c r="X71" s="644"/>
      <c r="Y71" s="715"/>
      <c r="Z71" s="713"/>
      <c r="AA71" s="644"/>
      <c r="AB71" s="715"/>
      <c r="AC71" s="713"/>
      <c r="AD71" s="644"/>
      <c r="AE71" s="715"/>
      <c r="AF71" s="713"/>
      <c r="AG71" s="644"/>
      <c r="AH71" s="715"/>
      <c r="AI71" s="713"/>
      <c r="AJ71" s="644"/>
      <c r="AK71" s="715"/>
      <c r="AL71" s="713"/>
      <c r="AM71" s="644"/>
      <c r="AN71" s="715"/>
      <c r="AO71" s="713"/>
      <c r="AP71" s="644"/>
      <c r="AQ71" s="715"/>
      <c r="AR71" s="713"/>
      <c r="AS71" s="644"/>
      <c r="AT71" s="715"/>
      <c r="AU71" s="713"/>
      <c r="AV71" s="644"/>
      <c r="AW71" s="715"/>
      <c r="AX71" s="713"/>
      <c r="AY71" s="644"/>
      <c r="AZ71" s="715"/>
      <c r="BA71" s="713"/>
      <c r="BB71" s="644"/>
      <c r="BC71" s="715"/>
      <c r="BD71" s="713"/>
      <c r="BE71" s="644"/>
      <c r="BF71" s="715"/>
      <c r="BG71" s="713"/>
      <c r="BH71" s="644"/>
      <c r="BI71" s="715"/>
      <c r="BJ71" s="713"/>
      <c r="BK71" s="30"/>
      <c r="BL71" s="31"/>
      <c r="BM71" s="31"/>
      <c r="BN71" s="31"/>
      <c r="BO71" s="31"/>
      <c r="BP71" s="31"/>
      <c r="BQ71" s="31"/>
      <c r="BR71" s="31"/>
      <c r="BS71" s="61"/>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row>
    <row r="72" spans="1:280" s="454" customFormat="1" ht="27.75" hidden="1" customHeight="1" outlineLevel="3" x14ac:dyDescent="0.2">
      <c r="A72" s="695"/>
      <c r="B72" s="697"/>
      <c r="C72" s="453"/>
      <c r="D72" s="714"/>
      <c r="E72" s="713"/>
      <c r="F72" s="644"/>
      <c r="G72" s="714"/>
      <c r="H72" s="713"/>
      <c r="I72" s="644"/>
      <c r="J72" s="714"/>
      <c r="K72" s="713"/>
      <c r="L72" s="644"/>
      <c r="M72" s="714"/>
      <c r="N72" s="713"/>
      <c r="O72" s="644"/>
      <c r="P72" s="714"/>
      <c r="Q72" s="713"/>
      <c r="R72" s="644"/>
      <c r="S72" s="714"/>
      <c r="T72" s="713"/>
      <c r="U72" s="644"/>
      <c r="V72" s="714"/>
      <c r="W72" s="713"/>
      <c r="X72" s="644"/>
      <c r="Y72" s="714"/>
      <c r="Z72" s="713"/>
      <c r="AA72" s="644"/>
      <c r="AB72" s="714"/>
      <c r="AC72" s="713"/>
      <c r="AD72" s="644"/>
      <c r="AE72" s="714"/>
      <c r="AF72" s="713"/>
      <c r="AG72" s="644"/>
      <c r="AH72" s="714"/>
      <c r="AI72" s="713"/>
      <c r="AJ72" s="644"/>
      <c r="AK72" s="714"/>
      <c r="AL72" s="713"/>
      <c r="AM72" s="644"/>
      <c r="AN72" s="714"/>
      <c r="AO72" s="713"/>
      <c r="AP72" s="644"/>
      <c r="AQ72" s="714"/>
      <c r="AR72" s="713"/>
      <c r="AS72" s="644"/>
      <c r="AT72" s="714"/>
      <c r="AU72" s="713"/>
      <c r="AV72" s="644"/>
      <c r="AW72" s="714"/>
      <c r="AX72" s="713"/>
      <c r="AY72" s="644"/>
      <c r="AZ72" s="714"/>
      <c r="BA72" s="713"/>
      <c r="BB72" s="644"/>
      <c r="BC72" s="714"/>
      <c r="BD72" s="713"/>
      <c r="BE72" s="644"/>
      <c r="BF72" s="714"/>
      <c r="BG72" s="713"/>
      <c r="BH72" s="644"/>
      <c r="BI72" s="714"/>
      <c r="BJ72" s="713"/>
      <c r="BK72" s="30"/>
      <c r="BL72" s="31"/>
      <c r="BM72" s="31"/>
      <c r="BN72" s="31"/>
      <c r="BO72" s="31"/>
      <c r="BP72" s="31"/>
      <c r="BQ72" s="31"/>
      <c r="BR72" s="31"/>
      <c r="BS72" s="61"/>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row>
    <row r="73" spans="1:280" s="683" customFormat="1" ht="27.75" hidden="1" customHeight="1" outlineLevel="3" x14ac:dyDescent="0.25">
      <c r="A73" s="674"/>
      <c r="B73" s="675" t="s">
        <v>156</v>
      </c>
      <c r="C73" s="676"/>
      <c r="D73" s="1188"/>
      <c r="E73" s="1189"/>
      <c r="F73" s="677"/>
      <c r="G73" s="1188"/>
      <c r="H73" s="1189"/>
      <c r="I73" s="677"/>
      <c r="J73" s="1188"/>
      <c r="K73" s="1189"/>
      <c r="L73" s="677"/>
      <c r="M73" s="1188"/>
      <c r="N73" s="1189"/>
      <c r="O73" s="677"/>
      <c r="P73" s="1188"/>
      <c r="Q73" s="1189"/>
      <c r="R73" s="677"/>
      <c r="S73" s="1188"/>
      <c r="T73" s="1189"/>
      <c r="U73" s="677"/>
      <c r="V73" s="1188"/>
      <c r="W73" s="1189"/>
      <c r="X73" s="677"/>
      <c r="Y73" s="1188"/>
      <c r="Z73" s="1189"/>
      <c r="AA73" s="677"/>
      <c r="AB73" s="1188"/>
      <c r="AC73" s="1189"/>
      <c r="AD73" s="677"/>
      <c r="AE73" s="1188"/>
      <c r="AF73" s="1189"/>
      <c r="AG73" s="677"/>
      <c r="AH73" s="1188"/>
      <c r="AI73" s="1189"/>
      <c r="AJ73" s="677"/>
      <c r="AK73" s="1188"/>
      <c r="AL73" s="1189"/>
      <c r="AM73" s="677"/>
      <c r="AN73" s="1188"/>
      <c r="AO73" s="1189"/>
      <c r="AP73" s="677"/>
      <c r="AQ73" s="1188"/>
      <c r="AR73" s="1189"/>
      <c r="AS73" s="677"/>
      <c r="AT73" s="1188"/>
      <c r="AU73" s="1189"/>
      <c r="AV73" s="677"/>
      <c r="AW73" s="1188"/>
      <c r="AX73" s="1189"/>
      <c r="AY73" s="677"/>
      <c r="AZ73" s="1188"/>
      <c r="BA73" s="1189"/>
      <c r="BB73" s="677"/>
      <c r="BC73" s="1188"/>
      <c r="BD73" s="1189"/>
      <c r="BE73" s="677"/>
      <c r="BF73" s="1188"/>
      <c r="BG73" s="1189"/>
      <c r="BH73" s="677"/>
      <c r="BI73" s="1188"/>
      <c r="BJ73" s="1189"/>
      <c r="BK73" s="678"/>
      <c r="BL73" s="679"/>
      <c r="BM73" s="679"/>
      <c r="BN73" s="679"/>
      <c r="BO73" s="679"/>
      <c r="BP73" s="679"/>
      <c r="BQ73" s="679"/>
      <c r="BR73" s="679"/>
      <c r="BS73" s="680"/>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c r="CU73" s="681"/>
      <c r="CV73" s="681"/>
      <c r="CW73" s="681"/>
      <c r="CX73" s="681"/>
      <c r="CY73" s="681"/>
      <c r="CZ73" s="681"/>
      <c r="DA73" s="681"/>
      <c r="DB73" s="681"/>
      <c r="DC73" s="681"/>
      <c r="DD73" s="681"/>
      <c r="DE73" s="681"/>
      <c r="DF73" s="681"/>
      <c r="DG73" s="681"/>
      <c r="DH73" s="681"/>
      <c r="DI73" s="681"/>
      <c r="DJ73" s="681"/>
      <c r="DK73" s="682"/>
      <c r="DL73" s="682"/>
      <c r="DM73" s="682"/>
      <c r="DN73" s="682"/>
      <c r="DO73" s="682"/>
      <c r="DP73" s="682"/>
      <c r="DQ73" s="682"/>
      <c r="DR73" s="682"/>
      <c r="DS73" s="682"/>
      <c r="DT73" s="682"/>
      <c r="DU73" s="682"/>
      <c r="DV73" s="682"/>
      <c r="DW73" s="682"/>
      <c r="DX73" s="682"/>
      <c r="DY73" s="682"/>
      <c r="DZ73" s="682"/>
      <c r="EA73" s="682"/>
      <c r="EB73" s="682"/>
      <c r="EC73" s="682"/>
      <c r="ED73" s="682"/>
      <c r="EE73" s="682"/>
      <c r="EF73" s="682"/>
      <c r="EG73" s="682"/>
      <c r="EH73" s="682"/>
      <c r="EI73" s="682"/>
      <c r="EJ73" s="682"/>
      <c r="EK73" s="682"/>
      <c r="EL73" s="682"/>
      <c r="EM73" s="682"/>
      <c r="EN73" s="682"/>
      <c r="EO73" s="682"/>
      <c r="EP73" s="682"/>
      <c r="EQ73" s="682"/>
      <c r="ER73" s="682"/>
      <c r="ES73" s="682"/>
      <c r="ET73" s="682"/>
      <c r="EU73" s="682"/>
      <c r="EV73" s="682"/>
      <c r="EW73" s="682"/>
      <c r="EX73" s="682"/>
      <c r="EY73" s="682"/>
      <c r="EZ73" s="682"/>
      <c r="FA73" s="682"/>
      <c r="FB73" s="682"/>
      <c r="FC73" s="682"/>
      <c r="FD73" s="682"/>
      <c r="FE73" s="682"/>
      <c r="FF73" s="682"/>
      <c r="FG73" s="682"/>
      <c r="FH73" s="682"/>
      <c r="FI73" s="682"/>
      <c r="FJ73" s="682"/>
      <c r="FK73" s="682"/>
      <c r="FL73" s="682"/>
      <c r="FM73" s="682"/>
      <c r="FN73" s="682"/>
      <c r="FO73" s="682"/>
      <c r="FP73" s="682"/>
      <c r="FQ73" s="682"/>
      <c r="FR73" s="682"/>
      <c r="FS73" s="682"/>
      <c r="FT73" s="682"/>
      <c r="FU73" s="682"/>
      <c r="FV73" s="682"/>
      <c r="FW73" s="682"/>
      <c r="FX73" s="682"/>
      <c r="FY73" s="682"/>
      <c r="FZ73" s="682"/>
      <c r="GA73" s="682"/>
      <c r="GB73" s="682"/>
      <c r="GC73" s="682"/>
      <c r="GD73" s="682"/>
      <c r="GE73" s="682"/>
      <c r="GF73" s="682"/>
      <c r="GG73" s="682"/>
      <c r="GH73" s="682"/>
      <c r="GI73" s="682"/>
      <c r="GJ73" s="682"/>
      <c r="GK73" s="682"/>
      <c r="GL73" s="682"/>
      <c r="GM73" s="682"/>
      <c r="GN73" s="682"/>
      <c r="GO73" s="682"/>
      <c r="GP73" s="682"/>
      <c r="GQ73" s="682"/>
      <c r="GR73" s="682"/>
      <c r="GS73" s="682"/>
      <c r="GT73" s="682"/>
      <c r="GU73" s="682"/>
      <c r="GV73" s="682"/>
      <c r="GW73" s="682"/>
      <c r="GX73" s="682"/>
      <c r="GY73" s="682"/>
      <c r="GZ73" s="682"/>
      <c r="HA73" s="682"/>
      <c r="HB73" s="682"/>
      <c r="HC73" s="682"/>
      <c r="HD73" s="682"/>
      <c r="HE73" s="682"/>
      <c r="HF73" s="682"/>
      <c r="HG73" s="682"/>
      <c r="HH73" s="682"/>
      <c r="HI73" s="682"/>
      <c r="HJ73" s="682"/>
      <c r="HK73" s="682"/>
      <c r="HL73" s="682"/>
      <c r="HM73" s="682"/>
      <c r="HN73" s="682"/>
      <c r="HO73" s="682"/>
      <c r="HP73" s="682"/>
      <c r="HQ73" s="682"/>
      <c r="HR73" s="682"/>
      <c r="HS73" s="682"/>
      <c r="HT73" s="682"/>
      <c r="HU73" s="682"/>
      <c r="HV73" s="682"/>
      <c r="HW73" s="682"/>
      <c r="HX73" s="682"/>
      <c r="HY73" s="682"/>
      <c r="HZ73" s="682"/>
      <c r="IA73" s="682"/>
      <c r="IB73" s="682"/>
      <c r="IC73" s="682"/>
      <c r="ID73" s="682"/>
      <c r="IE73" s="682"/>
      <c r="IF73" s="682"/>
      <c r="IG73" s="682"/>
      <c r="IH73" s="682"/>
      <c r="II73" s="682"/>
      <c r="IJ73" s="682"/>
      <c r="IK73" s="682"/>
      <c r="IL73" s="682"/>
      <c r="IM73" s="682"/>
      <c r="IN73" s="682"/>
      <c r="IO73" s="682"/>
      <c r="IP73" s="682"/>
      <c r="IQ73" s="682"/>
      <c r="IR73" s="682"/>
      <c r="IS73" s="682"/>
      <c r="IT73" s="682"/>
      <c r="IU73" s="682"/>
      <c r="IV73" s="682"/>
      <c r="IW73" s="682"/>
      <c r="IX73" s="682"/>
      <c r="IY73" s="682"/>
      <c r="IZ73" s="682"/>
      <c r="JA73" s="682"/>
      <c r="JB73" s="682"/>
      <c r="JC73" s="682"/>
      <c r="JD73" s="682"/>
      <c r="JE73" s="682"/>
      <c r="JF73" s="682"/>
      <c r="JG73" s="682"/>
      <c r="JH73" s="682"/>
      <c r="JI73" s="682"/>
      <c r="JJ73" s="682"/>
      <c r="JK73" s="682"/>
      <c r="JL73" s="682"/>
      <c r="JM73" s="682"/>
      <c r="JN73" s="682"/>
      <c r="JO73" s="682"/>
      <c r="JP73" s="682"/>
      <c r="JQ73" s="682"/>
      <c r="JR73" s="682"/>
      <c r="JS73" s="682"/>
      <c r="JT73" s="682"/>
    </row>
    <row r="74" spans="1:280" s="683" customFormat="1" ht="27.75" hidden="1" customHeight="1" outlineLevel="3" x14ac:dyDescent="0.25">
      <c r="A74" s="674"/>
      <c r="B74" s="684" t="s">
        <v>157</v>
      </c>
      <c r="C74" s="676"/>
      <c r="D74" s="1186"/>
      <c r="E74" s="1187"/>
      <c r="F74" s="685"/>
      <c r="G74" s="1186"/>
      <c r="H74" s="1187"/>
      <c r="I74" s="685"/>
      <c r="J74" s="1186"/>
      <c r="K74" s="1187"/>
      <c r="L74" s="685"/>
      <c r="M74" s="1186"/>
      <c r="N74" s="1187"/>
      <c r="O74" s="685"/>
      <c r="P74" s="1186"/>
      <c r="Q74" s="1187"/>
      <c r="R74" s="685"/>
      <c r="S74" s="1186"/>
      <c r="T74" s="1187"/>
      <c r="U74" s="685"/>
      <c r="V74" s="1186"/>
      <c r="W74" s="1187"/>
      <c r="X74" s="685"/>
      <c r="Y74" s="1186"/>
      <c r="Z74" s="1187"/>
      <c r="AA74" s="685"/>
      <c r="AB74" s="1186"/>
      <c r="AC74" s="1187"/>
      <c r="AD74" s="685"/>
      <c r="AE74" s="1186"/>
      <c r="AF74" s="1187"/>
      <c r="AG74" s="685"/>
      <c r="AH74" s="1186"/>
      <c r="AI74" s="1187"/>
      <c r="AJ74" s="685"/>
      <c r="AK74" s="1186"/>
      <c r="AL74" s="1187"/>
      <c r="AM74" s="685"/>
      <c r="AN74" s="1186"/>
      <c r="AO74" s="1187"/>
      <c r="AP74" s="685"/>
      <c r="AQ74" s="1186"/>
      <c r="AR74" s="1187"/>
      <c r="AS74" s="685"/>
      <c r="AT74" s="1186"/>
      <c r="AU74" s="1187"/>
      <c r="AV74" s="685"/>
      <c r="AW74" s="1186"/>
      <c r="AX74" s="1187"/>
      <c r="AY74" s="685"/>
      <c r="AZ74" s="1186"/>
      <c r="BA74" s="1187"/>
      <c r="BB74" s="685"/>
      <c r="BC74" s="1186"/>
      <c r="BD74" s="1187"/>
      <c r="BE74" s="685"/>
      <c r="BF74" s="1186"/>
      <c r="BG74" s="1187"/>
      <c r="BH74" s="685"/>
      <c r="BI74" s="1186"/>
      <c r="BJ74" s="1187"/>
      <c r="BK74" s="678"/>
      <c r="BL74" s="679"/>
      <c r="BM74" s="679"/>
      <c r="BN74" s="679"/>
      <c r="BO74" s="679"/>
      <c r="BP74" s="679"/>
      <c r="BQ74" s="679"/>
      <c r="BR74" s="679"/>
      <c r="BS74" s="680"/>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c r="CU74" s="681"/>
      <c r="CV74" s="681"/>
      <c r="CW74" s="681"/>
      <c r="CX74" s="681"/>
      <c r="CY74" s="681"/>
      <c r="CZ74" s="681"/>
      <c r="DA74" s="681"/>
      <c r="DB74" s="681"/>
      <c r="DC74" s="681"/>
      <c r="DD74" s="681"/>
      <c r="DE74" s="681"/>
      <c r="DF74" s="681"/>
      <c r="DG74" s="681"/>
      <c r="DH74" s="681"/>
      <c r="DI74" s="681"/>
      <c r="DJ74" s="681"/>
      <c r="DK74" s="682"/>
      <c r="DL74" s="682"/>
      <c r="DM74" s="682"/>
      <c r="DN74" s="682"/>
      <c r="DO74" s="682"/>
      <c r="DP74" s="682"/>
      <c r="DQ74" s="682"/>
      <c r="DR74" s="682"/>
      <c r="DS74" s="682"/>
      <c r="DT74" s="682"/>
      <c r="DU74" s="682"/>
      <c r="DV74" s="682"/>
      <c r="DW74" s="682"/>
      <c r="DX74" s="682"/>
      <c r="DY74" s="682"/>
      <c r="DZ74" s="682"/>
      <c r="EA74" s="682"/>
      <c r="EB74" s="682"/>
      <c r="EC74" s="682"/>
      <c r="ED74" s="682"/>
      <c r="EE74" s="682"/>
      <c r="EF74" s="682"/>
      <c r="EG74" s="682"/>
      <c r="EH74" s="682"/>
      <c r="EI74" s="682"/>
      <c r="EJ74" s="682"/>
      <c r="EK74" s="682"/>
      <c r="EL74" s="682"/>
      <c r="EM74" s="682"/>
      <c r="EN74" s="682"/>
      <c r="EO74" s="682"/>
      <c r="EP74" s="682"/>
      <c r="EQ74" s="682"/>
      <c r="ER74" s="682"/>
      <c r="ES74" s="682"/>
      <c r="ET74" s="682"/>
      <c r="EU74" s="682"/>
      <c r="EV74" s="682"/>
      <c r="EW74" s="682"/>
      <c r="EX74" s="682"/>
      <c r="EY74" s="682"/>
      <c r="EZ74" s="682"/>
      <c r="FA74" s="682"/>
      <c r="FB74" s="682"/>
      <c r="FC74" s="682"/>
      <c r="FD74" s="682"/>
      <c r="FE74" s="682"/>
      <c r="FF74" s="682"/>
      <c r="FG74" s="682"/>
      <c r="FH74" s="682"/>
      <c r="FI74" s="682"/>
      <c r="FJ74" s="682"/>
      <c r="FK74" s="682"/>
      <c r="FL74" s="682"/>
      <c r="FM74" s="682"/>
      <c r="FN74" s="682"/>
      <c r="FO74" s="682"/>
      <c r="FP74" s="682"/>
      <c r="FQ74" s="682"/>
      <c r="FR74" s="682"/>
      <c r="FS74" s="682"/>
      <c r="FT74" s="682"/>
      <c r="FU74" s="682"/>
      <c r="FV74" s="682"/>
      <c r="FW74" s="682"/>
      <c r="FX74" s="682"/>
      <c r="FY74" s="682"/>
      <c r="FZ74" s="682"/>
      <c r="GA74" s="682"/>
      <c r="GB74" s="682"/>
      <c r="GC74" s="682"/>
      <c r="GD74" s="682"/>
      <c r="GE74" s="682"/>
      <c r="GF74" s="682"/>
      <c r="GG74" s="682"/>
      <c r="GH74" s="682"/>
      <c r="GI74" s="682"/>
      <c r="GJ74" s="682"/>
      <c r="GK74" s="682"/>
      <c r="GL74" s="682"/>
      <c r="GM74" s="682"/>
      <c r="GN74" s="682"/>
      <c r="GO74" s="682"/>
      <c r="GP74" s="682"/>
      <c r="GQ74" s="682"/>
      <c r="GR74" s="682"/>
      <c r="GS74" s="682"/>
      <c r="GT74" s="682"/>
      <c r="GU74" s="682"/>
      <c r="GV74" s="682"/>
      <c r="GW74" s="682"/>
      <c r="GX74" s="682"/>
      <c r="GY74" s="682"/>
      <c r="GZ74" s="682"/>
      <c r="HA74" s="682"/>
      <c r="HB74" s="682"/>
      <c r="HC74" s="682"/>
      <c r="HD74" s="682"/>
      <c r="HE74" s="682"/>
      <c r="HF74" s="682"/>
      <c r="HG74" s="682"/>
      <c r="HH74" s="682"/>
      <c r="HI74" s="682"/>
      <c r="HJ74" s="682"/>
      <c r="HK74" s="682"/>
      <c r="HL74" s="682"/>
      <c r="HM74" s="682"/>
      <c r="HN74" s="682"/>
      <c r="HO74" s="682"/>
      <c r="HP74" s="682"/>
      <c r="HQ74" s="682"/>
      <c r="HR74" s="682"/>
      <c r="HS74" s="682"/>
      <c r="HT74" s="682"/>
      <c r="HU74" s="682"/>
      <c r="HV74" s="682"/>
      <c r="HW74" s="682"/>
      <c r="HX74" s="682"/>
      <c r="HY74" s="682"/>
      <c r="HZ74" s="682"/>
      <c r="IA74" s="682"/>
      <c r="IB74" s="682"/>
      <c r="IC74" s="682"/>
      <c r="ID74" s="682"/>
      <c r="IE74" s="682"/>
      <c r="IF74" s="682"/>
      <c r="IG74" s="682"/>
      <c r="IH74" s="682"/>
      <c r="II74" s="682"/>
      <c r="IJ74" s="682"/>
      <c r="IK74" s="682"/>
      <c r="IL74" s="682"/>
      <c r="IM74" s="682"/>
      <c r="IN74" s="682"/>
      <c r="IO74" s="682"/>
      <c r="IP74" s="682"/>
      <c r="IQ74" s="682"/>
      <c r="IR74" s="682"/>
      <c r="IS74" s="682"/>
      <c r="IT74" s="682"/>
      <c r="IU74" s="682"/>
      <c r="IV74" s="682"/>
      <c r="IW74" s="682"/>
      <c r="IX74" s="682"/>
      <c r="IY74" s="682"/>
      <c r="IZ74" s="682"/>
      <c r="JA74" s="682"/>
      <c r="JB74" s="682"/>
      <c r="JC74" s="682"/>
      <c r="JD74" s="682"/>
      <c r="JE74" s="682"/>
      <c r="JF74" s="682"/>
      <c r="JG74" s="682"/>
      <c r="JH74" s="682"/>
      <c r="JI74" s="682"/>
      <c r="JJ74" s="682"/>
      <c r="JK74" s="682"/>
      <c r="JL74" s="682"/>
      <c r="JM74" s="682"/>
      <c r="JN74" s="682"/>
      <c r="JO74" s="682"/>
      <c r="JP74" s="682"/>
      <c r="JQ74" s="682"/>
      <c r="JR74" s="682"/>
      <c r="JS74" s="682"/>
      <c r="JT74" s="682"/>
    </row>
    <row r="75" spans="1:280" s="683" customFormat="1" ht="27.75" hidden="1" customHeight="1" outlineLevel="3" x14ac:dyDescent="0.25">
      <c r="A75" s="674"/>
      <c r="B75" s="684" t="s">
        <v>158</v>
      </c>
      <c r="C75" s="676"/>
      <c r="D75" s="1186"/>
      <c r="E75" s="1187"/>
      <c r="F75" s="685"/>
      <c r="G75" s="1186"/>
      <c r="H75" s="1187"/>
      <c r="I75" s="685"/>
      <c r="J75" s="1186"/>
      <c r="K75" s="1187"/>
      <c r="L75" s="685"/>
      <c r="M75" s="1186"/>
      <c r="N75" s="1187"/>
      <c r="O75" s="685"/>
      <c r="P75" s="1186"/>
      <c r="Q75" s="1187"/>
      <c r="R75" s="685"/>
      <c r="S75" s="1186"/>
      <c r="T75" s="1187"/>
      <c r="U75" s="685"/>
      <c r="V75" s="1186"/>
      <c r="W75" s="1187"/>
      <c r="X75" s="685"/>
      <c r="Y75" s="1186"/>
      <c r="Z75" s="1187"/>
      <c r="AA75" s="685"/>
      <c r="AB75" s="1186"/>
      <c r="AC75" s="1187"/>
      <c r="AD75" s="685"/>
      <c r="AE75" s="1186"/>
      <c r="AF75" s="1187"/>
      <c r="AG75" s="685"/>
      <c r="AH75" s="1186"/>
      <c r="AI75" s="1187"/>
      <c r="AJ75" s="685"/>
      <c r="AK75" s="1186"/>
      <c r="AL75" s="1187"/>
      <c r="AM75" s="685"/>
      <c r="AN75" s="1186"/>
      <c r="AO75" s="1187"/>
      <c r="AP75" s="685"/>
      <c r="AQ75" s="1186"/>
      <c r="AR75" s="1187"/>
      <c r="AS75" s="685"/>
      <c r="AT75" s="1186"/>
      <c r="AU75" s="1187"/>
      <c r="AV75" s="685"/>
      <c r="AW75" s="1186"/>
      <c r="AX75" s="1187"/>
      <c r="AY75" s="685"/>
      <c r="AZ75" s="1186"/>
      <c r="BA75" s="1187"/>
      <c r="BB75" s="685"/>
      <c r="BC75" s="1186"/>
      <c r="BD75" s="1187"/>
      <c r="BE75" s="685"/>
      <c r="BF75" s="1186"/>
      <c r="BG75" s="1187"/>
      <c r="BH75" s="685"/>
      <c r="BI75" s="1186"/>
      <c r="BJ75" s="1187"/>
      <c r="BK75" s="678"/>
      <c r="BL75" s="679"/>
      <c r="BM75" s="679"/>
      <c r="BN75" s="679"/>
      <c r="BO75" s="679"/>
      <c r="BP75" s="679"/>
      <c r="BQ75" s="679"/>
      <c r="BR75" s="679"/>
      <c r="BS75" s="680"/>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c r="CU75" s="681"/>
      <c r="CV75" s="681"/>
      <c r="CW75" s="681"/>
      <c r="CX75" s="681"/>
      <c r="CY75" s="681"/>
      <c r="CZ75" s="681"/>
      <c r="DA75" s="681"/>
      <c r="DB75" s="681"/>
      <c r="DC75" s="681"/>
      <c r="DD75" s="681"/>
      <c r="DE75" s="681"/>
      <c r="DF75" s="681"/>
      <c r="DG75" s="681"/>
      <c r="DH75" s="681"/>
      <c r="DI75" s="681"/>
      <c r="DJ75" s="681"/>
      <c r="DK75" s="682"/>
      <c r="DL75" s="682"/>
      <c r="DM75" s="682"/>
      <c r="DN75" s="682"/>
      <c r="DO75" s="682"/>
      <c r="DP75" s="682"/>
      <c r="DQ75" s="682"/>
      <c r="DR75" s="682"/>
      <c r="DS75" s="682"/>
      <c r="DT75" s="682"/>
      <c r="DU75" s="682"/>
      <c r="DV75" s="682"/>
      <c r="DW75" s="682"/>
      <c r="DX75" s="682"/>
      <c r="DY75" s="682"/>
      <c r="DZ75" s="682"/>
      <c r="EA75" s="682"/>
      <c r="EB75" s="682"/>
      <c r="EC75" s="682"/>
      <c r="ED75" s="682"/>
      <c r="EE75" s="682"/>
      <c r="EF75" s="682"/>
      <c r="EG75" s="682"/>
      <c r="EH75" s="682"/>
      <c r="EI75" s="682"/>
      <c r="EJ75" s="682"/>
      <c r="EK75" s="682"/>
      <c r="EL75" s="682"/>
      <c r="EM75" s="682"/>
      <c r="EN75" s="682"/>
      <c r="EO75" s="682"/>
      <c r="EP75" s="682"/>
      <c r="EQ75" s="682"/>
      <c r="ER75" s="682"/>
      <c r="ES75" s="682"/>
      <c r="ET75" s="682"/>
      <c r="EU75" s="682"/>
      <c r="EV75" s="682"/>
      <c r="EW75" s="682"/>
      <c r="EX75" s="682"/>
      <c r="EY75" s="682"/>
      <c r="EZ75" s="682"/>
      <c r="FA75" s="682"/>
      <c r="FB75" s="682"/>
      <c r="FC75" s="682"/>
      <c r="FD75" s="682"/>
      <c r="FE75" s="682"/>
      <c r="FF75" s="682"/>
      <c r="FG75" s="682"/>
      <c r="FH75" s="682"/>
      <c r="FI75" s="682"/>
      <c r="FJ75" s="682"/>
      <c r="FK75" s="682"/>
      <c r="FL75" s="682"/>
      <c r="FM75" s="682"/>
      <c r="FN75" s="682"/>
      <c r="FO75" s="682"/>
      <c r="FP75" s="682"/>
      <c r="FQ75" s="682"/>
      <c r="FR75" s="682"/>
      <c r="FS75" s="682"/>
      <c r="FT75" s="682"/>
      <c r="FU75" s="682"/>
      <c r="FV75" s="682"/>
      <c r="FW75" s="682"/>
      <c r="FX75" s="682"/>
      <c r="FY75" s="682"/>
      <c r="FZ75" s="682"/>
      <c r="GA75" s="682"/>
      <c r="GB75" s="682"/>
      <c r="GC75" s="682"/>
      <c r="GD75" s="682"/>
      <c r="GE75" s="682"/>
      <c r="GF75" s="682"/>
      <c r="GG75" s="682"/>
      <c r="GH75" s="682"/>
      <c r="GI75" s="682"/>
      <c r="GJ75" s="682"/>
      <c r="GK75" s="682"/>
      <c r="GL75" s="682"/>
      <c r="GM75" s="682"/>
      <c r="GN75" s="682"/>
      <c r="GO75" s="682"/>
      <c r="GP75" s="682"/>
      <c r="GQ75" s="682"/>
      <c r="GR75" s="682"/>
      <c r="GS75" s="682"/>
      <c r="GT75" s="682"/>
      <c r="GU75" s="682"/>
      <c r="GV75" s="682"/>
      <c r="GW75" s="682"/>
      <c r="GX75" s="682"/>
      <c r="GY75" s="682"/>
      <c r="GZ75" s="682"/>
      <c r="HA75" s="682"/>
      <c r="HB75" s="682"/>
      <c r="HC75" s="682"/>
      <c r="HD75" s="682"/>
      <c r="HE75" s="682"/>
      <c r="HF75" s="682"/>
      <c r="HG75" s="682"/>
      <c r="HH75" s="682"/>
      <c r="HI75" s="682"/>
      <c r="HJ75" s="682"/>
      <c r="HK75" s="682"/>
      <c r="HL75" s="682"/>
      <c r="HM75" s="682"/>
      <c r="HN75" s="682"/>
      <c r="HO75" s="682"/>
      <c r="HP75" s="682"/>
      <c r="HQ75" s="682"/>
      <c r="HR75" s="682"/>
      <c r="HS75" s="682"/>
      <c r="HT75" s="682"/>
      <c r="HU75" s="682"/>
      <c r="HV75" s="682"/>
      <c r="HW75" s="682"/>
      <c r="HX75" s="682"/>
      <c r="HY75" s="682"/>
      <c r="HZ75" s="682"/>
      <c r="IA75" s="682"/>
      <c r="IB75" s="682"/>
      <c r="IC75" s="682"/>
      <c r="ID75" s="682"/>
      <c r="IE75" s="682"/>
      <c r="IF75" s="682"/>
      <c r="IG75" s="682"/>
      <c r="IH75" s="682"/>
      <c r="II75" s="682"/>
      <c r="IJ75" s="682"/>
      <c r="IK75" s="682"/>
      <c r="IL75" s="682"/>
      <c r="IM75" s="682"/>
      <c r="IN75" s="682"/>
      <c r="IO75" s="682"/>
      <c r="IP75" s="682"/>
      <c r="IQ75" s="682"/>
      <c r="IR75" s="682"/>
      <c r="IS75" s="682"/>
      <c r="IT75" s="682"/>
      <c r="IU75" s="682"/>
      <c r="IV75" s="682"/>
      <c r="IW75" s="682"/>
      <c r="IX75" s="682"/>
      <c r="IY75" s="682"/>
      <c r="IZ75" s="682"/>
      <c r="JA75" s="682"/>
      <c r="JB75" s="682"/>
      <c r="JC75" s="682"/>
      <c r="JD75" s="682"/>
      <c r="JE75" s="682"/>
      <c r="JF75" s="682"/>
      <c r="JG75" s="682"/>
      <c r="JH75" s="682"/>
      <c r="JI75" s="682"/>
      <c r="JJ75" s="682"/>
      <c r="JK75" s="682"/>
      <c r="JL75" s="682"/>
      <c r="JM75" s="682"/>
      <c r="JN75" s="682"/>
      <c r="JO75" s="682"/>
      <c r="JP75" s="682"/>
      <c r="JQ75" s="682"/>
      <c r="JR75" s="682"/>
      <c r="JS75" s="682"/>
      <c r="JT75" s="682"/>
    </row>
    <row r="76" spans="1:280" s="683" customFormat="1" ht="27.75" hidden="1" customHeight="1" outlineLevel="3" x14ac:dyDescent="0.25">
      <c r="A76" s="674"/>
      <c r="B76" s="684"/>
      <c r="C76" s="676"/>
      <c r="D76" s="1198"/>
      <c r="E76" s="1199"/>
      <c r="F76" s="685"/>
      <c r="G76" s="1198"/>
      <c r="H76" s="1199"/>
      <c r="I76" s="685"/>
      <c r="J76" s="1198"/>
      <c r="K76" s="1199"/>
      <c r="L76" s="685"/>
      <c r="M76" s="1198"/>
      <c r="N76" s="1199"/>
      <c r="O76" s="685"/>
      <c r="P76" s="1198"/>
      <c r="Q76" s="1199"/>
      <c r="R76" s="685"/>
      <c r="S76" s="1198"/>
      <c r="T76" s="1199"/>
      <c r="U76" s="685"/>
      <c r="V76" s="1198"/>
      <c r="W76" s="1199"/>
      <c r="X76" s="685"/>
      <c r="Y76" s="1198"/>
      <c r="Z76" s="1199"/>
      <c r="AA76" s="685"/>
      <c r="AB76" s="1198"/>
      <c r="AC76" s="1199"/>
      <c r="AD76" s="685"/>
      <c r="AE76" s="1198"/>
      <c r="AF76" s="1199"/>
      <c r="AG76" s="685"/>
      <c r="AH76" s="1198"/>
      <c r="AI76" s="1199"/>
      <c r="AJ76" s="685"/>
      <c r="AK76" s="1198"/>
      <c r="AL76" s="1199"/>
      <c r="AM76" s="685"/>
      <c r="AN76" s="1198"/>
      <c r="AO76" s="1199"/>
      <c r="AP76" s="685"/>
      <c r="AQ76" s="1198"/>
      <c r="AR76" s="1199"/>
      <c r="AS76" s="685"/>
      <c r="AT76" s="1198"/>
      <c r="AU76" s="1199"/>
      <c r="AV76" s="685"/>
      <c r="AW76" s="1198"/>
      <c r="AX76" s="1199"/>
      <c r="AY76" s="685"/>
      <c r="AZ76" s="1198"/>
      <c r="BA76" s="1199"/>
      <c r="BB76" s="685"/>
      <c r="BC76" s="1198"/>
      <c r="BD76" s="1199"/>
      <c r="BE76" s="685"/>
      <c r="BF76" s="1198"/>
      <c r="BG76" s="1199"/>
      <c r="BH76" s="685"/>
      <c r="BI76" s="1198"/>
      <c r="BJ76" s="1199"/>
      <c r="BK76" s="678"/>
      <c r="BL76" s="679"/>
      <c r="BM76" s="679"/>
      <c r="BN76" s="679"/>
      <c r="BO76" s="679"/>
      <c r="BP76" s="679"/>
      <c r="BQ76" s="679"/>
      <c r="BR76" s="679"/>
      <c r="BS76" s="680"/>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c r="CU76" s="681"/>
      <c r="CV76" s="681"/>
      <c r="CW76" s="681"/>
      <c r="CX76" s="681"/>
      <c r="CY76" s="681"/>
      <c r="CZ76" s="681"/>
      <c r="DA76" s="681"/>
      <c r="DB76" s="681"/>
      <c r="DC76" s="681"/>
      <c r="DD76" s="681"/>
      <c r="DE76" s="681"/>
      <c r="DF76" s="681"/>
      <c r="DG76" s="681"/>
      <c r="DH76" s="681"/>
      <c r="DI76" s="681"/>
      <c r="DJ76" s="681"/>
      <c r="DK76" s="682"/>
      <c r="DL76" s="682"/>
      <c r="DM76" s="682"/>
      <c r="DN76" s="682"/>
      <c r="DO76" s="682"/>
      <c r="DP76" s="682"/>
      <c r="DQ76" s="682"/>
      <c r="DR76" s="682"/>
      <c r="DS76" s="682"/>
      <c r="DT76" s="682"/>
      <c r="DU76" s="682"/>
      <c r="DV76" s="682"/>
      <c r="DW76" s="682"/>
      <c r="DX76" s="682"/>
      <c r="DY76" s="682"/>
      <c r="DZ76" s="682"/>
      <c r="EA76" s="682"/>
      <c r="EB76" s="682"/>
      <c r="EC76" s="682"/>
      <c r="ED76" s="682"/>
      <c r="EE76" s="682"/>
      <c r="EF76" s="682"/>
      <c r="EG76" s="682"/>
      <c r="EH76" s="682"/>
      <c r="EI76" s="682"/>
      <c r="EJ76" s="682"/>
      <c r="EK76" s="682"/>
      <c r="EL76" s="682"/>
      <c r="EM76" s="682"/>
      <c r="EN76" s="682"/>
      <c r="EO76" s="682"/>
      <c r="EP76" s="682"/>
      <c r="EQ76" s="682"/>
      <c r="ER76" s="682"/>
      <c r="ES76" s="682"/>
      <c r="ET76" s="682"/>
      <c r="EU76" s="682"/>
      <c r="EV76" s="682"/>
      <c r="EW76" s="682"/>
      <c r="EX76" s="682"/>
      <c r="EY76" s="682"/>
      <c r="EZ76" s="682"/>
      <c r="FA76" s="682"/>
      <c r="FB76" s="682"/>
      <c r="FC76" s="682"/>
      <c r="FD76" s="682"/>
      <c r="FE76" s="682"/>
      <c r="FF76" s="682"/>
      <c r="FG76" s="682"/>
      <c r="FH76" s="682"/>
      <c r="FI76" s="682"/>
      <c r="FJ76" s="682"/>
      <c r="FK76" s="682"/>
      <c r="FL76" s="682"/>
      <c r="FM76" s="682"/>
      <c r="FN76" s="682"/>
      <c r="FO76" s="682"/>
      <c r="FP76" s="682"/>
      <c r="FQ76" s="682"/>
      <c r="FR76" s="682"/>
      <c r="FS76" s="682"/>
      <c r="FT76" s="682"/>
      <c r="FU76" s="682"/>
      <c r="FV76" s="682"/>
      <c r="FW76" s="682"/>
      <c r="FX76" s="682"/>
      <c r="FY76" s="682"/>
      <c r="FZ76" s="682"/>
      <c r="GA76" s="682"/>
      <c r="GB76" s="682"/>
      <c r="GC76" s="682"/>
      <c r="GD76" s="682"/>
      <c r="GE76" s="682"/>
      <c r="GF76" s="682"/>
      <c r="GG76" s="682"/>
      <c r="GH76" s="682"/>
      <c r="GI76" s="682"/>
      <c r="GJ76" s="682"/>
      <c r="GK76" s="682"/>
      <c r="GL76" s="682"/>
      <c r="GM76" s="682"/>
      <c r="GN76" s="682"/>
      <c r="GO76" s="682"/>
      <c r="GP76" s="682"/>
      <c r="GQ76" s="682"/>
      <c r="GR76" s="682"/>
      <c r="GS76" s="682"/>
      <c r="GT76" s="682"/>
      <c r="GU76" s="682"/>
      <c r="GV76" s="682"/>
      <c r="GW76" s="682"/>
      <c r="GX76" s="682"/>
      <c r="GY76" s="682"/>
      <c r="GZ76" s="682"/>
      <c r="HA76" s="682"/>
      <c r="HB76" s="682"/>
      <c r="HC76" s="682"/>
      <c r="HD76" s="682"/>
      <c r="HE76" s="682"/>
      <c r="HF76" s="682"/>
      <c r="HG76" s="682"/>
      <c r="HH76" s="682"/>
      <c r="HI76" s="682"/>
      <c r="HJ76" s="682"/>
      <c r="HK76" s="682"/>
      <c r="HL76" s="682"/>
      <c r="HM76" s="682"/>
      <c r="HN76" s="682"/>
      <c r="HO76" s="682"/>
      <c r="HP76" s="682"/>
      <c r="HQ76" s="682"/>
      <c r="HR76" s="682"/>
      <c r="HS76" s="682"/>
      <c r="HT76" s="682"/>
      <c r="HU76" s="682"/>
      <c r="HV76" s="682"/>
      <c r="HW76" s="682"/>
      <c r="HX76" s="682"/>
      <c r="HY76" s="682"/>
      <c r="HZ76" s="682"/>
      <c r="IA76" s="682"/>
      <c r="IB76" s="682"/>
      <c r="IC76" s="682"/>
      <c r="ID76" s="682"/>
      <c r="IE76" s="682"/>
      <c r="IF76" s="682"/>
      <c r="IG76" s="682"/>
      <c r="IH76" s="682"/>
      <c r="II76" s="682"/>
      <c r="IJ76" s="682"/>
      <c r="IK76" s="682"/>
      <c r="IL76" s="682"/>
      <c r="IM76" s="682"/>
      <c r="IN76" s="682"/>
      <c r="IO76" s="682"/>
      <c r="IP76" s="682"/>
      <c r="IQ76" s="682"/>
      <c r="IR76" s="682"/>
      <c r="IS76" s="682"/>
      <c r="IT76" s="682"/>
      <c r="IU76" s="682"/>
      <c r="IV76" s="682"/>
      <c r="IW76" s="682"/>
      <c r="IX76" s="682"/>
      <c r="IY76" s="682"/>
      <c r="IZ76" s="682"/>
      <c r="JA76" s="682"/>
      <c r="JB76" s="682"/>
      <c r="JC76" s="682"/>
      <c r="JD76" s="682"/>
      <c r="JE76" s="682"/>
      <c r="JF76" s="682"/>
      <c r="JG76" s="682"/>
      <c r="JH76" s="682"/>
      <c r="JI76" s="682"/>
      <c r="JJ76" s="682"/>
      <c r="JK76" s="682"/>
      <c r="JL76" s="682"/>
      <c r="JM76" s="682"/>
      <c r="JN76" s="682"/>
      <c r="JO76" s="682"/>
      <c r="JP76" s="682"/>
      <c r="JQ76" s="682"/>
      <c r="JR76" s="682"/>
      <c r="JS76" s="682"/>
      <c r="JT76" s="682"/>
    </row>
    <row r="77" spans="1:280" s="683" customFormat="1" ht="27.75" hidden="1" customHeight="1" outlineLevel="2" x14ac:dyDescent="0.25">
      <c r="A77" s="674"/>
      <c r="B77" s="675" t="s">
        <v>72</v>
      </c>
      <c r="C77" s="676"/>
      <c r="D77" s="1186"/>
      <c r="E77" s="1187"/>
      <c r="F77" s="685"/>
      <c r="G77" s="1186"/>
      <c r="H77" s="1187"/>
      <c r="I77" s="685"/>
      <c r="J77" s="1186"/>
      <c r="K77" s="1187"/>
      <c r="L77" s="685"/>
      <c r="M77" s="1186"/>
      <c r="N77" s="1187"/>
      <c r="O77" s="685"/>
      <c r="P77" s="1186"/>
      <c r="Q77" s="1187"/>
      <c r="R77" s="685"/>
      <c r="S77" s="1186"/>
      <c r="T77" s="1187"/>
      <c r="U77" s="685"/>
      <c r="V77" s="1186"/>
      <c r="W77" s="1187"/>
      <c r="X77" s="685"/>
      <c r="Y77" s="1186"/>
      <c r="Z77" s="1187"/>
      <c r="AA77" s="685"/>
      <c r="AB77" s="1186"/>
      <c r="AC77" s="1187"/>
      <c r="AD77" s="685"/>
      <c r="AE77" s="1186"/>
      <c r="AF77" s="1187"/>
      <c r="AG77" s="685"/>
      <c r="AH77" s="1186"/>
      <c r="AI77" s="1187"/>
      <c r="AJ77" s="685"/>
      <c r="AK77" s="1186"/>
      <c r="AL77" s="1187"/>
      <c r="AM77" s="685"/>
      <c r="AN77" s="1186"/>
      <c r="AO77" s="1187"/>
      <c r="AP77" s="685"/>
      <c r="AQ77" s="1186"/>
      <c r="AR77" s="1187"/>
      <c r="AS77" s="685"/>
      <c r="AT77" s="1186"/>
      <c r="AU77" s="1187"/>
      <c r="AV77" s="685"/>
      <c r="AW77" s="1186"/>
      <c r="AX77" s="1187"/>
      <c r="AY77" s="685"/>
      <c r="AZ77" s="1186"/>
      <c r="BA77" s="1187"/>
      <c r="BB77" s="685"/>
      <c r="BC77" s="1186"/>
      <c r="BD77" s="1187"/>
      <c r="BE77" s="685"/>
      <c r="BF77" s="1186"/>
      <c r="BG77" s="1187"/>
      <c r="BH77" s="685"/>
      <c r="BI77" s="1186"/>
      <c r="BJ77" s="1187"/>
      <c r="BK77" s="678"/>
      <c r="BL77" s="679"/>
      <c r="BM77" s="679"/>
      <c r="BN77" s="679"/>
      <c r="BO77" s="679"/>
      <c r="BP77" s="679"/>
      <c r="BQ77" s="679"/>
      <c r="BR77" s="679"/>
      <c r="BS77" s="680"/>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c r="CU77" s="681"/>
      <c r="CV77" s="681"/>
      <c r="CW77" s="681"/>
      <c r="CX77" s="681"/>
      <c r="CY77" s="681"/>
      <c r="CZ77" s="681"/>
      <c r="DA77" s="681"/>
      <c r="DB77" s="681"/>
      <c r="DC77" s="681"/>
      <c r="DD77" s="681"/>
      <c r="DE77" s="681"/>
      <c r="DF77" s="681"/>
      <c r="DG77" s="681"/>
      <c r="DH77" s="681"/>
      <c r="DI77" s="681"/>
      <c r="DJ77" s="681"/>
      <c r="DK77" s="682"/>
      <c r="DL77" s="682"/>
      <c r="DM77" s="682"/>
      <c r="DN77" s="682"/>
      <c r="DO77" s="682"/>
      <c r="DP77" s="682"/>
      <c r="DQ77" s="682"/>
      <c r="DR77" s="682"/>
      <c r="DS77" s="682"/>
      <c r="DT77" s="682"/>
      <c r="DU77" s="682"/>
      <c r="DV77" s="682"/>
      <c r="DW77" s="682"/>
      <c r="DX77" s="682"/>
      <c r="DY77" s="682"/>
      <c r="DZ77" s="682"/>
      <c r="EA77" s="682"/>
      <c r="EB77" s="682"/>
      <c r="EC77" s="682"/>
      <c r="ED77" s="682"/>
      <c r="EE77" s="682"/>
      <c r="EF77" s="682"/>
      <c r="EG77" s="682"/>
      <c r="EH77" s="682"/>
      <c r="EI77" s="682"/>
      <c r="EJ77" s="682"/>
      <c r="EK77" s="682"/>
      <c r="EL77" s="682"/>
      <c r="EM77" s="682"/>
      <c r="EN77" s="682"/>
      <c r="EO77" s="682"/>
      <c r="EP77" s="682"/>
      <c r="EQ77" s="682"/>
      <c r="ER77" s="682"/>
      <c r="ES77" s="682"/>
      <c r="ET77" s="682"/>
      <c r="EU77" s="682"/>
      <c r="EV77" s="682"/>
      <c r="EW77" s="682"/>
      <c r="EX77" s="682"/>
      <c r="EY77" s="682"/>
      <c r="EZ77" s="682"/>
      <c r="FA77" s="682"/>
      <c r="FB77" s="682"/>
      <c r="FC77" s="682"/>
      <c r="FD77" s="682"/>
      <c r="FE77" s="682"/>
      <c r="FF77" s="682"/>
      <c r="FG77" s="682"/>
      <c r="FH77" s="682"/>
      <c r="FI77" s="682"/>
      <c r="FJ77" s="682"/>
      <c r="FK77" s="682"/>
      <c r="FL77" s="682"/>
      <c r="FM77" s="682"/>
      <c r="FN77" s="682"/>
      <c r="FO77" s="682"/>
      <c r="FP77" s="682"/>
      <c r="FQ77" s="682"/>
      <c r="FR77" s="682"/>
      <c r="FS77" s="682"/>
      <c r="FT77" s="682"/>
      <c r="FU77" s="682"/>
      <c r="FV77" s="682"/>
      <c r="FW77" s="682"/>
      <c r="FX77" s="682"/>
      <c r="FY77" s="682"/>
      <c r="FZ77" s="682"/>
      <c r="GA77" s="682"/>
      <c r="GB77" s="682"/>
      <c r="GC77" s="682"/>
      <c r="GD77" s="682"/>
      <c r="GE77" s="682"/>
      <c r="GF77" s="682"/>
      <c r="GG77" s="682"/>
      <c r="GH77" s="682"/>
      <c r="GI77" s="682"/>
      <c r="GJ77" s="682"/>
      <c r="GK77" s="682"/>
      <c r="GL77" s="682"/>
      <c r="GM77" s="682"/>
      <c r="GN77" s="682"/>
      <c r="GO77" s="682"/>
      <c r="GP77" s="682"/>
      <c r="GQ77" s="682"/>
      <c r="GR77" s="682"/>
      <c r="GS77" s="682"/>
      <c r="GT77" s="682"/>
      <c r="GU77" s="682"/>
      <c r="GV77" s="682"/>
      <c r="GW77" s="682"/>
      <c r="GX77" s="682"/>
      <c r="GY77" s="682"/>
      <c r="GZ77" s="682"/>
      <c r="HA77" s="682"/>
      <c r="HB77" s="682"/>
      <c r="HC77" s="682"/>
      <c r="HD77" s="682"/>
      <c r="HE77" s="682"/>
      <c r="HF77" s="682"/>
      <c r="HG77" s="682"/>
      <c r="HH77" s="682"/>
      <c r="HI77" s="682"/>
      <c r="HJ77" s="682"/>
      <c r="HK77" s="682"/>
      <c r="HL77" s="682"/>
      <c r="HM77" s="682"/>
      <c r="HN77" s="682"/>
      <c r="HO77" s="682"/>
      <c r="HP77" s="682"/>
      <c r="HQ77" s="682"/>
      <c r="HR77" s="682"/>
      <c r="HS77" s="682"/>
      <c r="HT77" s="682"/>
      <c r="HU77" s="682"/>
      <c r="HV77" s="682"/>
      <c r="HW77" s="682"/>
      <c r="HX77" s="682"/>
      <c r="HY77" s="682"/>
      <c r="HZ77" s="682"/>
      <c r="IA77" s="682"/>
      <c r="IB77" s="682"/>
      <c r="IC77" s="682"/>
      <c r="ID77" s="682"/>
      <c r="IE77" s="682"/>
      <c r="IF77" s="682"/>
      <c r="IG77" s="682"/>
      <c r="IH77" s="682"/>
      <c r="II77" s="682"/>
      <c r="IJ77" s="682"/>
      <c r="IK77" s="682"/>
      <c r="IL77" s="682"/>
      <c r="IM77" s="682"/>
      <c r="IN77" s="682"/>
      <c r="IO77" s="682"/>
      <c r="IP77" s="682"/>
      <c r="IQ77" s="682"/>
      <c r="IR77" s="682"/>
      <c r="IS77" s="682"/>
      <c r="IT77" s="682"/>
      <c r="IU77" s="682"/>
      <c r="IV77" s="682"/>
      <c r="IW77" s="682"/>
      <c r="IX77" s="682"/>
      <c r="IY77" s="682"/>
      <c r="IZ77" s="682"/>
      <c r="JA77" s="682"/>
      <c r="JB77" s="682"/>
      <c r="JC77" s="682"/>
      <c r="JD77" s="682"/>
      <c r="JE77" s="682"/>
      <c r="JF77" s="682"/>
      <c r="JG77" s="682"/>
      <c r="JH77" s="682"/>
      <c r="JI77" s="682"/>
      <c r="JJ77" s="682"/>
      <c r="JK77" s="682"/>
      <c r="JL77" s="682"/>
      <c r="JM77" s="682"/>
      <c r="JN77" s="682"/>
      <c r="JO77" s="682"/>
      <c r="JP77" s="682"/>
      <c r="JQ77" s="682"/>
      <c r="JR77" s="682"/>
      <c r="JS77" s="682"/>
      <c r="JT77" s="682"/>
    </row>
    <row r="78" spans="1:280" s="683" customFormat="1" ht="27.75" hidden="1" customHeight="1" outlineLevel="2" x14ac:dyDescent="0.25">
      <c r="A78" s="674"/>
      <c r="B78" s="684" t="s">
        <v>73</v>
      </c>
      <c r="C78" s="676"/>
      <c r="D78" s="1186"/>
      <c r="E78" s="1187"/>
      <c r="F78" s="685"/>
      <c r="G78" s="1186"/>
      <c r="H78" s="1187"/>
      <c r="I78" s="685"/>
      <c r="J78" s="1186"/>
      <c r="K78" s="1187"/>
      <c r="L78" s="685"/>
      <c r="M78" s="1186"/>
      <c r="N78" s="1187"/>
      <c r="O78" s="685"/>
      <c r="P78" s="1186"/>
      <c r="Q78" s="1187"/>
      <c r="R78" s="685"/>
      <c r="S78" s="1186"/>
      <c r="T78" s="1187"/>
      <c r="U78" s="685"/>
      <c r="V78" s="1186"/>
      <c r="W78" s="1187"/>
      <c r="X78" s="685"/>
      <c r="Y78" s="1186"/>
      <c r="Z78" s="1187"/>
      <c r="AA78" s="685"/>
      <c r="AB78" s="1186"/>
      <c r="AC78" s="1187"/>
      <c r="AD78" s="685"/>
      <c r="AE78" s="1186"/>
      <c r="AF78" s="1187"/>
      <c r="AG78" s="685"/>
      <c r="AH78" s="1186"/>
      <c r="AI78" s="1187"/>
      <c r="AJ78" s="685"/>
      <c r="AK78" s="1186"/>
      <c r="AL78" s="1187"/>
      <c r="AM78" s="685"/>
      <c r="AN78" s="1186"/>
      <c r="AO78" s="1187"/>
      <c r="AP78" s="685"/>
      <c r="AQ78" s="1186"/>
      <c r="AR78" s="1187"/>
      <c r="AS78" s="685"/>
      <c r="AT78" s="1186"/>
      <c r="AU78" s="1187"/>
      <c r="AV78" s="685"/>
      <c r="AW78" s="1186"/>
      <c r="AX78" s="1187"/>
      <c r="AY78" s="685"/>
      <c r="AZ78" s="1186"/>
      <c r="BA78" s="1187"/>
      <c r="BB78" s="685"/>
      <c r="BC78" s="1186"/>
      <c r="BD78" s="1187"/>
      <c r="BE78" s="685"/>
      <c r="BF78" s="1186"/>
      <c r="BG78" s="1187"/>
      <c r="BH78" s="685"/>
      <c r="BI78" s="1186"/>
      <c r="BJ78" s="1187"/>
      <c r="BK78" s="678"/>
      <c r="BL78" s="679"/>
      <c r="BM78" s="679"/>
      <c r="BN78" s="679"/>
      <c r="BO78" s="679"/>
      <c r="BP78" s="679"/>
      <c r="BQ78" s="679"/>
      <c r="BR78" s="679"/>
      <c r="BS78" s="680"/>
      <c r="BT78" s="681"/>
      <c r="BU78" s="681"/>
      <c r="BV78" s="681"/>
      <c r="BW78" s="681"/>
      <c r="BX78" s="681"/>
      <c r="BY78" s="681"/>
      <c r="BZ78" s="681"/>
      <c r="CA78" s="681"/>
      <c r="CB78" s="681"/>
      <c r="CC78" s="681"/>
      <c r="CD78" s="681"/>
      <c r="CE78" s="681"/>
      <c r="CF78" s="681"/>
      <c r="CG78" s="681"/>
      <c r="CH78" s="681"/>
      <c r="CI78" s="681"/>
      <c r="CJ78" s="681"/>
      <c r="CK78" s="681"/>
      <c r="CL78" s="681"/>
      <c r="CM78" s="681"/>
      <c r="CN78" s="681"/>
      <c r="CO78" s="681"/>
      <c r="CP78" s="681"/>
      <c r="CQ78" s="681"/>
      <c r="CR78" s="681"/>
      <c r="CS78" s="681"/>
      <c r="CT78" s="681"/>
      <c r="CU78" s="681"/>
      <c r="CV78" s="681"/>
      <c r="CW78" s="681"/>
      <c r="CX78" s="681"/>
      <c r="CY78" s="681"/>
      <c r="CZ78" s="681"/>
      <c r="DA78" s="681"/>
      <c r="DB78" s="681"/>
      <c r="DC78" s="681"/>
      <c r="DD78" s="681"/>
      <c r="DE78" s="681"/>
      <c r="DF78" s="681"/>
      <c r="DG78" s="681"/>
      <c r="DH78" s="681"/>
      <c r="DI78" s="681"/>
      <c r="DJ78" s="681"/>
      <c r="DK78" s="682"/>
      <c r="DL78" s="682"/>
      <c r="DM78" s="682"/>
      <c r="DN78" s="682"/>
      <c r="DO78" s="682"/>
      <c r="DP78" s="682"/>
      <c r="DQ78" s="682"/>
      <c r="DR78" s="682"/>
      <c r="DS78" s="682"/>
      <c r="DT78" s="682"/>
      <c r="DU78" s="682"/>
      <c r="DV78" s="682"/>
      <c r="DW78" s="682"/>
      <c r="DX78" s="682"/>
      <c r="DY78" s="682"/>
      <c r="DZ78" s="682"/>
      <c r="EA78" s="682"/>
      <c r="EB78" s="682"/>
      <c r="EC78" s="682"/>
      <c r="ED78" s="682"/>
      <c r="EE78" s="682"/>
      <c r="EF78" s="682"/>
      <c r="EG78" s="682"/>
      <c r="EH78" s="682"/>
      <c r="EI78" s="682"/>
      <c r="EJ78" s="682"/>
      <c r="EK78" s="682"/>
      <c r="EL78" s="682"/>
      <c r="EM78" s="682"/>
      <c r="EN78" s="682"/>
      <c r="EO78" s="682"/>
      <c r="EP78" s="682"/>
      <c r="EQ78" s="682"/>
      <c r="ER78" s="682"/>
      <c r="ES78" s="682"/>
      <c r="ET78" s="682"/>
      <c r="EU78" s="682"/>
      <c r="EV78" s="682"/>
      <c r="EW78" s="682"/>
      <c r="EX78" s="682"/>
      <c r="EY78" s="682"/>
      <c r="EZ78" s="682"/>
      <c r="FA78" s="682"/>
      <c r="FB78" s="682"/>
      <c r="FC78" s="682"/>
      <c r="FD78" s="682"/>
      <c r="FE78" s="682"/>
      <c r="FF78" s="682"/>
      <c r="FG78" s="682"/>
      <c r="FH78" s="682"/>
      <c r="FI78" s="682"/>
      <c r="FJ78" s="682"/>
      <c r="FK78" s="682"/>
      <c r="FL78" s="682"/>
      <c r="FM78" s="682"/>
      <c r="FN78" s="682"/>
      <c r="FO78" s="682"/>
      <c r="FP78" s="682"/>
      <c r="FQ78" s="682"/>
      <c r="FR78" s="682"/>
      <c r="FS78" s="682"/>
      <c r="FT78" s="682"/>
      <c r="FU78" s="682"/>
      <c r="FV78" s="682"/>
      <c r="FW78" s="682"/>
      <c r="FX78" s="682"/>
      <c r="FY78" s="682"/>
      <c r="FZ78" s="682"/>
      <c r="GA78" s="682"/>
      <c r="GB78" s="682"/>
      <c r="GC78" s="682"/>
      <c r="GD78" s="682"/>
      <c r="GE78" s="682"/>
      <c r="GF78" s="682"/>
      <c r="GG78" s="682"/>
      <c r="GH78" s="682"/>
      <c r="GI78" s="682"/>
      <c r="GJ78" s="682"/>
      <c r="GK78" s="682"/>
      <c r="GL78" s="682"/>
      <c r="GM78" s="682"/>
      <c r="GN78" s="682"/>
      <c r="GO78" s="682"/>
      <c r="GP78" s="682"/>
      <c r="GQ78" s="682"/>
      <c r="GR78" s="682"/>
      <c r="GS78" s="682"/>
      <c r="GT78" s="682"/>
      <c r="GU78" s="682"/>
      <c r="GV78" s="682"/>
      <c r="GW78" s="682"/>
      <c r="GX78" s="682"/>
      <c r="GY78" s="682"/>
      <c r="GZ78" s="682"/>
      <c r="HA78" s="682"/>
      <c r="HB78" s="682"/>
      <c r="HC78" s="682"/>
      <c r="HD78" s="682"/>
      <c r="HE78" s="682"/>
      <c r="HF78" s="682"/>
      <c r="HG78" s="682"/>
      <c r="HH78" s="682"/>
      <c r="HI78" s="682"/>
      <c r="HJ78" s="682"/>
      <c r="HK78" s="682"/>
      <c r="HL78" s="682"/>
      <c r="HM78" s="682"/>
      <c r="HN78" s="682"/>
      <c r="HO78" s="682"/>
      <c r="HP78" s="682"/>
      <c r="HQ78" s="682"/>
      <c r="HR78" s="682"/>
      <c r="HS78" s="682"/>
      <c r="HT78" s="682"/>
      <c r="HU78" s="682"/>
      <c r="HV78" s="682"/>
      <c r="HW78" s="682"/>
      <c r="HX78" s="682"/>
      <c r="HY78" s="682"/>
      <c r="HZ78" s="682"/>
      <c r="IA78" s="682"/>
      <c r="IB78" s="682"/>
      <c r="IC78" s="682"/>
      <c r="ID78" s="682"/>
      <c r="IE78" s="682"/>
      <c r="IF78" s="682"/>
      <c r="IG78" s="682"/>
      <c r="IH78" s="682"/>
      <c r="II78" s="682"/>
      <c r="IJ78" s="682"/>
      <c r="IK78" s="682"/>
      <c r="IL78" s="682"/>
      <c r="IM78" s="682"/>
      <c r="IN78" s="682"/>
      <c r="IO78" s="682"/>
      <c r="IP78" s="682"/>
      <c r="IQ78" s="682"/>
      <c r="IR78" s="682"/>
      <c r="IS78" s="682"/>
      <c r="IT78" s="682"/>
      <c r="IU78" s="682"/>
      <c r="IV78" s="682"/>
      <c r="IW78" s="682"/>
      <c r="IX78" s="682"/>
      <c r="IY78" s="682"/>
      <c r="IZ78" s="682"/>
      <c r="JA78" s="682"/>
      <c r="JB78" s="682"/>
      <c r="JC78" s="682"/>
      <c r="JD78" s="682"/>
      <c r="JE78" s="682"/>
      <c r="JF78" s="682"/>
      <c r="JG78" s="682"/>
      <c r="JH78" s="682"/>
      <c r="JI78" s="682"/>
      <c r="JJ78" s="682"/>
      <c r="JK78" s="682"/>
      <c r="JL78" s="682"/>
      <c r="JM78" s="682"/>
      <c r="JN78" s="682"/>
      <c r="JO78" s="682"/>
      <c r="JP78" s="682"/>
      <c r="JQ78" s="682"/>
      <c r="JR78" s="682"/>
      <c r="JS78" s="682"/>
      <c r="JT78" s="682"/>
    </row>
    <row r="79" spans="1:280" s="683" customFormat="1" ht="27.75" hidden="1" customHeight="1" outlineLevel="2" x14ac:dyDescent="0.25">
      <c r="A79" s="674"/>
      <c r="B79" s="684" t="s">
        <v>126</v>
      </c>
      <c r="C79" s="676"/>
      <c r="D79" s="1186"/>
      <c r="E79" s="1187"/>
      <c r="F79" s="685"/>
      <c r="G79" s="1186"/>
      <c r="H79" s="1187"/>
      <c r="I79" s="685"/>
      <c r="J79" s="1186"/>
      <c r="K79" s="1187"/>
      <c r="L79" s="685"/>
      <c r="M79" s="1186"/>
      <c r="N79" s="1187"/>
      <c r="O79" s="685"/>
      <c r="P79" s="1186"/>
      <c r="Q79" s="1187"/>
      <c r="R79" s="685"/>
      <c r="S79" s="1186"/>
      <c r="T79" s="1187"/>
      <c r="U79" s="685"/>
      <c r="V79" s="1186"/>
      <c r="W79" s="1187"/>
      <c r="X79" s="685"/>
      <c r="Y79" s="1186"/>
      <c r="Z79" s="1187"/>
      <c r="AA79" s="685"/>
      <c r="AB79" s="1186"/>
      <c r="AC79" s="1187"/>
      <c r="AD79" s="685"/>
      <c r="AE79" s="1186"/>
      <c r="AF79" s="1187"/>
      <c r="AG79" s="685"/>
      <c r="AH79" s="1186"/>
      <c r="AI79" s="1187"/>
      <c r="AJ79" s="685"/>
      <c r="AK79" s="1186"/>
      <c r="AL79" s="1187"/>
      <c r="AM79" s="685"/>
      <c r="AN79" s="1186"/>
      <c r="AO79" s="1187"/>
      <c r="AP79" s="685"/>
      <c r="AQ79" s="1186"/>
      <c r="AR79" s="1187"/>
      <c r="AS79" s="685"/>
      <c r="AT79" s="1186"/>
      <c r="AU79" s="1187"/>
      <c r="AV79" s="685"/>
      <c r="AW79" s="1186"/>
      <c r="AX79" s="1187"/>
      <c r="AY79" s="685"/>
      <c r="AZ79" s="1186"/>
      <c r="BA79" s="1187"/>
      <c r="BB79" s="685"/>
      <c r="BC79" s="1186"/>
      <c r="BD79" s="1187"/>
      <c r="BE79" s="685"/>
      <c r="BF79" s="1186"/>
      <c r="BG79" s="1187"/>
      <c r="BH79" s="685"/>
      <c r="BI79" s="1186"/>
      <c r="BJ79" s="1187"/>
      <c r="BK79" s="678"/>
      <c r="BL79" s="679"/>
      <c r="BM79" s="679"/>
      <c r="BN79" s="679"/>
      <c r="BO79" s="679"/>
      <c r="BP79" s="679"/>
      <c r="BQ79" s="679"/>
      <c r="BR79" s="679"/>
      <c r="BS79" s="680"/>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c r="CU79" s="681"/>
      <c r="CV79" s="681"/>
      <c r="CW79" s="681"/>
      <c r="CX79" s="681"/>
      <c r="CY79" s="681"/>
      <c r="CZ79" s="681"/>
      <c r="DA79" s="681"/>
      <c r="DB79" s="681"/>
      <c r="DC79" s="681"/>
      <c r="DD79" s="681"/>
      <c r="DE79" s="681"/>
      <c r="DF79" s="681"/>
      <c r="DG79" s="681"/>
      <c r="DH79" s="681"/>
      <c r="DI79" s="681"/>
      <c r="DJ79" s="681"/>
      <c r="DK79" s="682"/>
      <c r="DL79" s="682"/>
      <c r="DM79" s="682"/>
      <c r="DN79" s="682"/>
      <c r="DO79" s="682"/>
      <c r="DP79" s="682"/>
      <c r="DQ79" s="682"/>
      <c r="DR79" s="682"/>
      <c r="DS79" s="682"/>
      <c r="DT79" s="682"/>
      <c r="DU79" s="682"/>
      <c r="DV79" s="682"/>
      <c r="DW79" s="682"/>
      <c r="DX79" s="682"/>
      <c r="DY79" s="682"/>
      <c r="DZ79" s="682"/>
      <c r="EA79" s="682"/>
      <c r="EB79" s="682"/>
      <c r="EC79" s="682"/>
      <c r="ED79" s="682"/>
      <c r="EE79" s="682"/>
      <c r="EF79" s="682"/>
      <c r="EG79" s="682"/>
      <c r="EH79" s="682"/>
      <c r="EI79" s="682"/>
      <c r="EJ79" s="682"/>
      <c r="EK79" s="682"/>
      <c r="EL79" s="682"/>
      <c r="EM79" s="682"/>
      <c r="EN79" s="682"/>
      <c r="EO79" s="682"/>
      <c r="EP79" s="682"/>
      <c r="EQ79" s="682"/>
      <c r="ER79" s="682"/>
      <c r="ES79" s="682"/>
      <c r="ET79" s="682"/>
      <c r="EU79" s="682"/>
      <c r="EV79" s="682"/>
      <c r="EW79" s="682"/>
      <c r="EX79" s="682"/>
      <c r="EY79" s="682"/>
      <c r="EZ79" s="682"/>
      <c r="FA79" s="682"/>
      <c r="FB79" s="682"/>
      <c r="FC79" s="682"/>
      <c r="FD79" s="682"/>
      <c r="FE79" s="682"/>
      <c r="FF79" s="682"/>
      <c r="FG79" s="682"/>
      <c r="FH79" s="682"/>
      <c r="FI79" s="682"/>
      <c r="FJ79" s="682"/>
      <c r="FK79" s="682"/>
      <c r="FL79" s="682"/>
      <c r="FM79" s="682"/>
      <c r="FN79" s="682"/>
      <c r="FO79" s="682"/>
      <c r="FP79" s="682"/>
      <c r="FQ79" s="682"/>
      <c r="FR79" s="682"/>
      <c r="FS79" s="682"/>
      <c r="FT79" s="682"/>
      <c r="FU79" s="682"/>
      <c r="FV79" s="682"/>
      <c r="FW79" s="682"/>
      <c r="FX79" s="682"/>
      <c r="FY79" s="682"/>
      <c r="FZ79" s="682"/>
      <c r="GA79" s="682"/>
      <c r="GB79" s="682"/>
      <c r="GC79" s="682"/>
      <c r="GD79" s="682"/>
      <c r="GE79" s="682"/>
      <c r="GF79" s="682"/>
      <c r="GG79" s="682"/>
      <c r="GH79" s="682"/>
      <c r="GI79" s="682"/>
      <c r="GJ79" s="682"/>
      <c r="GK79" s="682"/>
      <c r="GL79" s="682"/>
      <c r="GM79" s="682"/>
      <c r="GN79" s="682"/>
      <c r="GO79" s="682"/>
      <c r="GP79" s="682"/>
      <c r="GQ79" s="682"/>
      <c r="GR79" s="682"/>
      <c r="GS79" s="682"/>
      <c r="GT79" s="682"/>
      <c r="GU79" s="682"/>
      <c r="GV79" s="682"/>
      <c r="GW79" s="682"/>
      <c r="GX79" s="682"/>
      <c r="GY79" s="682"/>
      <c r="GZ79" s="682"/>
      <c r="HA79" s="682"/>
      <c r="HB79" s="682"/>
      <c r="HC79" s="682"/>
      <c r="HD79" s="682"/>
      <c r="HE79" s="682"/>
      <c r="HF79" s="682"/>
      <c r="HG79" s="682"/>
      <c r="HH79" s="682"/>
      <c r="HI79" s="682"/>
      <c r="HJ79" s="682"/>
      <c r="HK79" s="682"/>
      <c r="HL79" s="682"/>
      <c r="HM79" s="682"/>
      <c r="HN79" s="682"/>
      <c r="HO79" s="682"/>
      <c r="HP79" s="682"/>
      <c r="HQ79" s="682"/>
      <c r="HR79" s="682"/>
      <c r="HS79" s="682"/>
      <c r="HT79" s="682"/>
      <c r="HU79" s="682"/>
      <c r="HV79" s="682"/>
      <c r="HW79" s="682"/>
      <c r="HX79" s="682"/>
      <c r="HY79" s="682"/>
      <c r="HZ79" s="682"/>
      <c r="IA79" s="682"/>
      <c r="IB79" s="682"/>
      <c r="IC79" s="682"/>
      <c r="ID79" s="682"/>
      <c r="IE79" s="682"/>
      <c r="IF79" s="682"/>
      <c r="IG79" s="682"/>
      <c r="IH79" s="682"/>
      <c r="II79" s="682"/>
      <c r="IJ79" s="682"/>
      <c r="IK79" s="682"/>
      <c r="IL79" s="682"/>
      <c r="IM79" s="682"/>
      <c r="IN79" s="682"/>
      <c r="IO79" s="682"/>
      <c r="IP79" s="682"/>
      <c r="IQ79" s="682"/>
      <c r="IR79" s="682"/>
      <c r="IS79" s="682"/>
      <c r="IT79" s="682"/>
      <c r="IU79" s="682"/>
      <c r="IV79" s="682"/>
      <c r="IW79" s="682"/>
      <c r="IX79" s="682"/>
      <c r="IY79" s="682"/>
      <c r="IZ79" s="682"/>
      <c r="JA79" s="682"/>
      <c r="JB79" s="682"/>
      <c r="JC79" s="682"/>
      <c r="JD79" s="682"/>
      <c r="JE79" s="682"/>
      <c r="JF79" s="682"/>
      <c r="JG79" s="682"/>
      <c r="JH79" s="682"/>
      <c r="JI79" s="682"/>
      <c r="JJ79" s="682"/>
      <c r="JK79" s="682"/>
      <c r="JL79" s="682"/>
      <c r="JM79" s="682"/>
      <c r="JN79" s="682"/>
      <c r="JO79" s="682"/>
      <c r="JP79" s="682"/>
      <c r="JQ79" s="682"/>
      <c r="JR79" s="682"/>
      <c r="JS79" s="682"/>
      <c r="JT79" s="682"/>
    </row>
    <row r="80" spans="1:280" s="683" customFormat="1" ht="27.75" hidden="1" customHeight="1" outlineLevel="2" x14ac:dyDescent="0.25">
      <c r="A80" s="674"/>
      <c r="B80" s="684" t="s">
        <v>100</v>
      </c>
      <c r="C80" s="676"/>
      <c r="D80" s="1186"/>
      <c r="E80" s="1187"/>
      <c r="F80" s="685"/>
      <c r="G80" s="1186"/>
      <c r="H80" s="1187"/>
      <c r="I80" s="685"/>
      <c r="J80" s="1186"/>
      <c r="K80" s="1187"/>
      <c r="L80" s="685"/>
      <c r="M80" s="1186"/>
      <c r="N80" s="1187"/>
      <c r="O80" s="685"/>
      <c r="P80" s="1186"/>
      <c r="Q80" s="1187"/>
      <c r="R80" s="685"/>
      <c r="S80" s="1186"/>
      <c r="T80" s="1187"/>
      <c r="U80" s="685"/>
      <c r="V80" s="1186"/>
      <c r="W80" s="1187"/>
      <c r="X80" s="685"/>
      <c r="Y80" s="1186"/>
      <c r="Z80" s="1187"/>
      <c r="AA80" s="685"/>
      <c r="AB80" s="1186"/>
      <c r="AC80" s="1187"/>
      <c r="AD80" s="685"/>
      <c r="AE80" s="1186"/>
      <c r="AF80" s="1187"/>
      <c r="AG80" s="685"/>
      <c r="AH80" s="1186"/>
      <c r="AI80" s="1187"/>
      <c r="AJ80" s="685"/>
      <c r="AK80" s="1186"/>
      <c r="AL80" s="1187"/>
      <c r="AM80" s="685"/>
      <c r="AN80" s="1186"/>
      <c r="AO80" s="1187"/>
      <c r="AP80" s="685"/>
      <c r="AQ80" s="1186"/>
      <c r="AR80" s="1187"/>
      <c r="AS80" s="685"/>
      <c r="AT80" s="1186"/>
      <c r="AU80" s="1187"/>
      <c r="AV80" s="685"/>
      <c r="AW80" s="1186"/>
      <c r="AX80" s="1187"/>
      <c r="AY80" s="685"/>
      <c r="AZ80" s="1186"/>
      <c r="BA80" s="1187"/>
      <c r="BB80" s="685"/>
      <c r="BC80" s="1186"/>
      <c r="BD80" s="1187"/>
      <c r="BE80" s="685"/>
      <c r="BF80" s="1186"/>
      <c r="BG80" s="1187"/>
      <c r="BH80" s="685"/>
      <c r="BI80" s="1186"/>
      <c r="BJ80" s="1187"/>
      <c r="BK80" s="678"/>
      <c r="BL80" s="679"/>
      <c r="BM80" s="679"/>
      <c r="BN80" s="679"/>
      <c r="BO80" s="679"/>
      <c r="BP80" s="679"/>
      <c r="BQ80" s="679"/>
      <c r="BR80" s="679"/>
      <c r="BS80" s="680"/>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c r="CU80" s="681"/>
      <c r="CV80" s="681"/>
      <c r="CW80" s="681"/>
      <c r="CX80" s="681"/>
      <c r="CY80" s="681"/>
      <c r="CZ80" s="681"/>
      <c r="DA80" s="681"/>
      <c r="DB80" s="681"/>
      <c r="DC80" s="681"/>
      <c r="DD80" s="681"/>
      <c r="DE80" s="681"/>
      <c r="DF80" s="681"/>
      <c r="DG80" s="681"/>
      <c r="DH80" s="681"/>
      <c r="DI80" s="681"/>
      <c r="DJ80" s="681"/>
      <c r="DK80" s="682"/>
      <c r="DL80" s="682"/>
      <c r="DM80" s="682"/>
      <c r="DN80" s="682"/>
      <c r="DO80" s="682"/>
      <c r="DP80" s="682"/>
      <c r="DQ80" s="682"/>
      <c r="DR80" s="682"/>
      <c r="DS80" s="682"/>
      <c r="DT80" s="682"/>
      <c r="DU80" s="682"/>
      <c r="DV80" s="682"/>
      <c r="DW80" s="682"/>
      <c r="DX80" s="682"/>
      <c r="DY80" s="682"/>
      <c r="DZ80" s="682"/>
      <c r="EA80" s="682"/>
      <c r="EB80" s="682"/>
      <c r="EC80" s="682"/>
      <c r="ED80" s="682"/>
      <c r="EE80" s="682"/>
      <c r="EF80" s="682"/>
      <c r="EG80" s="682"/>
      <c r="EH80" s="682"/>
      <c r="EI80" s="682"/>
      <c r="EJ80" s="682"/>
      <c r="EK80" s="682"/>
      <c r="EL80" s="682"/>
      <c r="EM80" s="682"/>
      <c r="EN80" s="682"/>
      <c r="EO80" s="682"/>
      <c r="EP80" s="682"/>
      <c r="EQ80" s="682"/>
      <c r="ER80" s="682"/>
      <c r="ES80" s="682"/>
      <c r="ET80" s="682"/>
      <c r="EU80" s="682"/>
      <c r="EV80" s="682"/>
      <c r="EW80" s="682"/>
      <c r="EX80" s="682"/>
      <c r="EY80" s="682"/>
      <c r="EZ80" s="682"/>
      <c r="FA80" s="682"/>
      <c r="FB80" s="682"/>
      <c r="FC80" s="682"/>
      <c r="FD80" s="682"/>
      <c r="FE80" s="682"/>
      <c r="FF80" s="682"/>
      <c r="FG80" s="682"/>
      <c r="FH80" s="682"/>
      <c r="FI80" s="682"/>
      <c r="FJ80" s="682"/>
      <c r="FK80" s="682"/>
      <c r="FL80" s="682"/>
      <c r="FM80" s="682"/>
      <c r="FN80" s="682"/>
      <c r="FO80" s="682"/>
      <c r="FP80" s="682"/>
      <c r="FQ80" s="682"/>
      <c r="FR80" s="682"/>
      <c r="FS80" s="682"/>
      <c r="FT80" s="682"/>
      <c r="FU80" s="682"/>
      <c r="FV80" s="682"/>
      <c r="FW80" s="682"/>
      <c r="FX80" s="682"/>
      <c r="FY80" s="682"/>
      <c r="FZ80" s="682"/>
      <c r="GA80" s="682"/>
      <c r="GB80" s="682"/>
      <c r="GC80" s="682"/>
      <c r="GD80" s="682"/>
      <c r="GE80" s="682"/>
      <c r="GF80" s="682"/>
      <c r="GG80" s="682"/>
      <c r="GH80" s="682"/>
      <c r="GI80" s="682"/>
      <c r="GJ80" s="682"/>
      <c r="GK80" s="682"/>
      <c r="GL80" s="682"/>
      <c r="GM80" s="682"/>
      <c r="GN80" s="682"/>
      <c r="GO80" s="682"/>
      <c r="GP80" s="682"/>
      <c r="GQ80" s="682"/>
      <c r="GR80" s="682"/>
      <c r="GS80" s="682"/>
      <c r="GT80" s="682"/>
      <c r="GU80" s="682"/>
      <c r="GV80" s="682"/>
      <c r="GW80" s="682"/>
      <c r="GX80" s="682"/>
      <c r="GY80" s="682"/>
      <c r="GZ80" s="682"/>
      <c r="HA80" s="682"/>
      <c r="HB80" s="682"/>
      <c r="HC80" s="682"/>
      <c r="HD80" s="682"/>
      <c r="HE80" s="682"/>
      <c r="HF80" s="682"/>
      <c r="HG80" s="682"/>
      <c r="HH80" s="682"/>
      <c r="HI80" s="682"/>
      <c r="HJ80" s="682"/>
      <c r="HK80" s="682"/>
      <c r="HL80" s="682"/>
      <c r="HM80" s="682"/>
      <c r="HN80" s="682"/>
      <c r="HO80" s="682"/>
      <c r="HP80" s="682"/>
      <c r="HQ80" s="682"/>
      <c r="HR80" s="682"/>
      <c r="HS80" s="682"/>
      <c r="HT80" s="682"/>
      <c r="HU80" s="682"/>
      <c r="HV80" s="682"/>
      <c r="HW80" s="682"/>
      <c r="HX80" s="682"/>
      <c r="HY80" s="682"/>
      <c r="HZ80" s="682"/>
      <c r="IA80" s="682"/>
      <c r="IB80" s="682"/>
      <c r="IC80" s="682"/>
      <c r="ID80" s="682"/>
      <c r="IE80" s="682"/>
      <c r="IF80" s="682"/>
      <c r="IG80" s="682"/>
      <c r="IH80" s="682"/>
      <c r="II80" s="682"/>
      <c r="IJ80" s="682"/>
      <c r="IK80" s="682"/>
      <c r="IL80" s="682"/>
      <c r="IM80" s="682"/>
      <c r="IN80" s="682"/>
      <c r="IO80" s="682"/>
      <c r="IP80" s="682"/>
      <c r="IQ80" s="682"/>
      <c r="IR80" s="682"/>
      <c r="IS80" s="682"/>
      <c r="IT80" s="682"/>
      <c r="IU80" s="682"/>
      <c r="IV80" s="682"/>
      <c r="IW80" s="682"/>
      <c r="IX80" s="682"/>
      <c r="IY80" s="682"/>
      <c r="IZ80" s="682"/>
      <c r="JA80" s="682"/>
      <c r="JB80" s="682"/>
      <c r="JC80" s="682"/>
      <c r="JD80" s="682"/>
      <c r="JE80" s="682"/>
      <c r="JF80" s="682"/>
      <c r="JG80" s="682"/>
      <c r="JH80" s="682"/>
      <c r="JI80" s="682"/>
      <c r="JJ80" s="682"/>
      <c r="JK80" s="682"/>
      <c r="JL80" s="682"/>
      <c r="JM80" s="682"/>
      <c r="JN80" s="682"/>
      <c r="JO80" s="682"/>
      <c r="JP80" s="682"/>
      <c r="JQ80" s="682"/>
      <c r="JR80" s="682"/>
      <c r="JS80" s="682"/>
      <c r="JT80" s="682"/>
    </row>
    <row r="81" spans="1:280" s="683" customFormat="1" ht="27.75" hidden="1" customHeight="1" outlineLevel="2" x14ac:dyDescent="0.25">
      <c r="A81" s="674"/>
      <c r="B81" s="684" t="s">
        <v>74</v>
      </c>
      <c r="C81" s="676"/>
      <c r="D81" s="1186"/>
      <c r="E81" s="1187"/>
      <c r="F81" s="685"/>
      <c r="G81" s="1186"/>
      <c r="H81" s="1187"/>
      <c r="I81" s="685"/>
      <c r="J81" s="1186"/>
      <c r="K81" s="1187"/>
      <c r="L81" s="685"/>
      <c r="M81" s="1186"/>
      <c r="N81" s="1187"/>
      <c r="O81" s="685"/>
      <c r="P81" s="1186"/>
      <c r="Q81" s="1187"/>
      <c r="R81" s="685"/>
      <c r="S81" s="1186"/>
      <c r="T81" s="1187"/>
      <c r="U81" s="685"/>
      <c r="V81" s="1186"/>
      <c r="W81" s="1187"/>
      <c r="X81" s="685"/>
      <c r="Y81" s="1186"/>
      <c r="Z81" s="1187"/>
      <c r="AA81" s="685"/>
      <c r="AB81" s="1186"/>
      <c r="AC81" s="1187"/>
      <c r="AD81" s="685"/>
      <c r="AE81" s="1186"/>
      <c r="AF81" s="1187"/>
      <c r="AG81" s="685"/>
      <c r="AH81" s="1186"/>
      <c r="AI81" s="1187"/>
      <c r="AJ81" s="685"/>
      <c r="AK81" s="1186"/>
      <c r="AL81" s="1187"/>
      <c r="AM81" s="685"/>
      <c r="AN81" s="1186"/>
      <c r="AO81" s="1187"/>
      <c r="AP81" s="685"/>
      <c r="AQ81" s="1186"/>
      <c r="AR81" s="1187"/>
      <c r="AS81" s="685"/>
      <c r="AT81" s="1186"/>
      <c r="AU81" s="1187"/>
      <c r="AV81" s="685"/>
      <c r="AW81" s="1186"/>
      <c r="AX81" s="1187"/>
      <c r="AY81" s="685"/>
      <c r="AZ81" s="1186"/>
      <c r="BA81" s="1187"/>
      <c r="BB81" s="685"/>
      <c r="BC81" s="1186"/>
      <c r="BD81" s="1187"/>
      <c r="BE81" s="685"/>
      <c r="BF81" s="1186"/>
      <c r="BG81" s="1187"/>
      <c r="BH81" s="685"/>
      <c r="BI81" s="1186"/>
      <c r="BJ81" s="1187"/>
      <c r="BK81" s="678"/>
      <c r="BL81" s="679"/>
      <c r="BM81" s="679"/>
      <c r="BN81" s="679"/>
      <c r="BO81" s="679"/>
      <c r="BP81" s="679"/>
      <c r="BQ81" s="679"/>
      <c r="BR81" s="679"/>
      <c r="BS81" s="680"/>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c r="CU81" s="681"/>
      <c r="CV81" s="681"/>
      <c r="CW81" s="681"/>
      <c r="CX81" s="681"/>
      <c r="CY81" s="681"/>
      <c r="CZ81" s="681"/>
      <c r="DA81" s="681"/>
      <c r="DB81" s="681"/>
      <c r="DC81" s="681"/>
      <c r="DD81" s="681"/>
      <c r="DE81" s="681"/>
      <c r="DF81" s="681"/>
      <c r="DG81" s="681"/>
      <c r="DH81" s="681"/>
      <c r="DI81" s="681"/>
      <c r="DJ81" s="681"/>
      <c r="DK81" s="682"/>
      <c r="DL81" s="682"/>
      <c r="DM81" s="682"/>
      <c r="DN81" s="682"/>
      <c r="DO81" s="682"/>
      <c r="DP81" s="682"/>
      <c r="DQ81" s="682"/>
      <c r="DR81" s="682"/>
      <c r="DS81" s="682"/>
      <c r="DT81" s="682"/>
      <c r="DU81" s="682"/>
      <c r="DV81" s="682"/>
      <c r="DW81" s="682"/>
      <c r="DX81" s="682"/>
      <c r="DY81" s="682"/>
      <c r="DZ81" s="682"/>
      <c r="EA81" s="682"/>
      <c r="EB81" s="682"/>
      <c r="EC81" s="682"/>
      <c r="ED81" s="682"/>
      <c r="EE81" s="682"/>
      <c r="EF81" s="682"/>
      <c r="EG81" s="682"/>
      <c r="EH81" s="682"/>
      <c r="EI81" s="682"/>
      <c r="EJ81" s="682"/>
      <c r="EK81" s="682"/>
      <c r="EL81" s="682"/>
      <c r="EM81" s="682"/>
      <c r="EN81" s="682"/>
      <c r="EO81" s="682"/>
      <c r="EP81" s="682"/>
      <c r="EQ81" s="682"/>
      <c r="ER81" s="682"/>
      <c r="ES81" s="682"/>
      <c r="ET81" s="682"/>
      <c r="EU81" s="682"/>
      <c r="EV81" s="682"/>
      <c r="EW81" s="682"/>
      <c r="EX81" s="682"/>
      <c r="EY81" s="682"/>
      <c r="EZ81" s="682"/>
      <c r="FA81" s="682"/>
      <c r="FB81" s="682"/>
      <c r="FC81" s="682"/>
      <c r="FD81" s="682"/>
      <c r="FE81" s="682"/>
      <c r="FF81" s="682"/>
      <c r="FG81" s="682"/>
      <c r="FH81" s="682"/>
      <c r="FI81" s="682"/>
      <c r="FJ81" s="682"/>
      <c r="FK81" s="682"/>
      <c r="FL81" s="682"/>
      <c r="FM81" s="682"/>
      <c r="FN81" s="682"/>
      <c r="FO81" s="682"/>
      <c r="FP81" s="682"/>
      <c r="FQ81" s="682"/>
      <c r="FR81" s="682"/>
      <c r="FS81" s="682"/>
      <c r="FT81" s="682"/>
      <c r="FU81" s="682"/>
      <c r="FV81" s="682"/>
      <c r="FW81" s="682"/>
      <c r="FX81" s="682"/>
      <c r="FY81" s="682"/>
      <c r="FZ81" s="682"/>
      <c r="GA81" s="682"/>
      <c r="GB81" s="682"/>
      <c r="GC81" s="682"/>
      <c r="GD81" s="682"/>
      <c r="GE81" s="682"/>
      <c r="GF81" s="682"/>
      <c r="GG81" s="682"/>
      <c r="GH81" s="682"/>
      <c r="GI81" s="682"/>
      <c r="GJ81" s="682"/>
      <c r="GK81" s="682"/>
      <c r="GL81" s="682"/>
      <c r="GM81" s="682"/>
      <c r="GN81" s="682"/>
      <c r="GO81" s="682"/>
      <c r="GP81" s="682"/>
      <c r="GQ81" s="682"/>
      <c r="GR81" s="682"/>
      <c r="GS81" s="682"/>
      <c r="GT81" s="682"/>
      <c r="GU81" s="682"/>
      <c r="GV81" s="682"/>
      <c r="GW81" s="682"/>
      <c r="GX81" s="682"/>
      <c r="GY81" s="682"/>
      <c r="GZ81" s="682"/>
      <c r="HA81" s="682"/>
      <c r="HB81" s="682"/>
      <c r="HC81" s="682"/>
      <c r="HD81" s="682"/>
      <c r="HE81" s="682"/>
      <c r="HF81" s="682"/>
      <c r="HG81" s="682"/>
      <c r="HH81" s="682"/>
      <c r="HI81" s="682"/>
      <c r="HJ81" s="682"/>
      <c r="HK81" s="682"/>
      <c r="HL81" s="682"/>
      <c r="HM81" s="682"/>
      <c r="HN81" s="682"/>
      <c r="HO81" s="682"/>
      <c r="HP81" s="682"/>
      <c r="HQ81" s="682"/>
      <c r="HR81" s="682"/>
      <c r="HS81" s="682"/>
      <c r="HT81" s="682"/>
      <c r="HU81" s="682"/>
      <c r="HV81" s="682"/>
      <c r="HW81" s="682"/>
      <c r="HX81" s="682"/>
      <c r="HY81" s="682"/>
      <c r="HZ81" s="682"/>
      <c r="IA81" s="682"/>
      <c r="IB81" s="682"/>
      <c r="IC81" s="682"/>
      <c r="ID81" s="682"/>
      <c r="IE81" s="682"/>
      <c r="IF81" s="682"/>
      <c r="IG81" s="682"/>
      <c r="IH81" s="682"/>
      <c r="II81" s="682"/>
      <c r="IJ81" s="682"/>
      <c r="IK81" s="682"/>
      <c r="IL81" s="682"/>
      <c r="IM81" s="682"/>
      <c r="IN81" s="682"/>
      <c r="IO81" s="682"/>
      <c r="IP81" s="682"/>
      <c r="IQ81" s="682"/>
      <c r="IR81" s="682"/>
      <c r="IS81" s="682"/>
      <c r="IT81" s="682"/>
      <c r="IU81" s="682"/>
      <c r="IV81" s="682"/>
      <c r="IW81" s="682"/>
      <c r="IX81" s="682"/>
      <c r="IY81" s="682"/>
      <c r="IZ81" s="682"/>
      <c r="JA81" s="682"/>
      <c r="JB81" s="682"/>
      <c r="JC81" s="682"/>
      <c r="JD81" s="682"/>
      <c r="JE81" s="682"/>
      <c r="JF81" s="682"/>
      <c r="JG81" s="682"/>
      <c r="JH81" s="682"/>
      <c r="JI81" s="682"/>
      <c r="JJ81" s="682"/>
      <c r="JK81" s="682"/>
      <c r="JL81" s="682"/>
      <c r="JM81" s="682"/>
      <c r="JN81" s="682"/>
      <c r="JO81" s="682"/>
      <c r="JP81" s="682"/>
      <c r="JQ81" s="682"/>
      <c r="JR81" s="682"/>
      <c r="JS81" s="682"/>
      <c r="JT81" s="682"/>
    </row>
    <row r="82" spans="1:280" s="683" customFormat="1" ht="27.75" hidden="1" customHeight="1" outlineLevel="2" x14ac:dyDescent="0.25">
      <c r="A82" s="674"/>
      <c r="B82" s="684"/>
      <c r="C82" s="676"/>
      <c r="D82" s="1198"/>
      <c r="E82" s="1199"/>
      <c r="F82" s="685"/>
      <c r="G82" s="1198"/>
      <c r="H82" s="1199"/>
      <c r="I82" s="685"/>
      <c r="J82" s="1198"/>
      <c r="K82" s="1199"/>
      <c r="L82" s="685"/>
      <c r="M82" s="1198"/>
      <c r="N82" s="1199"/>
      <c r="O82" s="685"/>
      <c r="P82" s="1198"/>
      <c r="Q82" s="1199"/>
      <c r="R82" s="685"/>
      <c r="S82" s="1198"/>
      <c r="T82" s="1199"/>
      <c r="U82" s="685"/>
      <c r="V82" s="1198"/>
      <c r="W82" s="1199"/>
      <c r="X82" s="685"/>
      <c r="Y82" s="1198"/>
      <c r="Z82" s="1199"/>
      <c r="AA82" s="685"/>
      <c r="AB82" s="1198"/>
      <c r="AC82" s="1199"/>
      <c r="AD82" s="685"/>
      <c r="AE82" s="1198"/>
      <c r="AF82" s="1199"/>
      <c r="AG82" s="685"/>
      <c r="AH82" s="1198"/>
      <c r="AI82" s="1199"/>
      <c r="AJ82" s="685"/>
      <c r="AK82" s="1198"/>
      <c r="AL82" s="1199"/>
      <c r="AM82" s="685"/>
      <c r="AN82" s="1198"/>
      <c r="AO82" s="1199"/>
      <c r="AP82" s="685"/>
      <c r="AQ82" s="1198"/>
      <c r="AR82" s="1199"/>
      <c r="AS82" s="685"/>
      <c r="AT82" s="1198"/>
      <c r="AU82" s="1199"/>
      <c r="AV82" s="685"/>
      <c r="AW82" s="1198"/>
      <c r="AX82" s="1199"/>
      <c r="AY82" s="685"/>
      <c r="AZ82" s="1198"/>
      <c r="BA82" s="1199"/>
      <c r="BB82" s="685"/>
      <c r="BC82" s="1198"/>
      <c r="BD82" s="1199"/>
      <c r="BE82" s="685"/>
      <c r="BF82" s="1198"/>
      <c r="BG82" s="1199"/>
      <c r="BH82" s="685"/>
      <c r="BI82" s="1198"/>
      <c r="BJ82" s="1199"/>
      <c r="BK82" s="678"/>
      <c r="BL82" s="679"/>
      <c r="BM82" s="679"/>
      <c r="BN82" s="679"/>
      <c r="BO82" s="679"/>
      <c r="BP82" s="679"/>
      <c r="BQ82" s="679"/>
      <c r="BR82" s="679"/>
      <c r="BS82" s="680"/>
      <c r="BT82" s="681"/>
      <c r="BU82" s="681"/>
      <c r="BV82" s="681"/>
      <c r="BW82" s="681"/>
      <c r="BX82" s="681"/>
      <c r="BY82" s="681"/>
      <c r="BZ82" s="681"/>
      <c r="CA82" s="681"/>
      <c r="CB82" s="681"/>
      <c r="CC82" s="681"/>
      <c r="CD82" s="681"/>
      <c r="CE82" s="681"/>
      <c r="CF82" s="681"/>
      <c r="CG82" s="681"/>
      <c r="CH82" s="681"/>
      <c r="CI82" s="681"/>
      <c r="CJ82" s="681"/>
      <c r="CK82" s="681"/>
      <c r="CL82" s="681"/>
      <c r="CM82" s="681"/>
      <c r="CN82" s="681"/>
      <c r="CO82" s="681"/>
      <c r="CP82" s="681"/>
      <c r="CQ82" s="681"/>
      <c r="CR82" s="681"/>
      <c r="CS82" s="681"/>
      <c r="CT82" s="681"/>
      <c r="CU82" s="681"/>
      <c r="CV82" s="681"/>
      <c r="CW82" s="681"/>
      <c r="CX82" s="681"/>
      <c r="CY82" s="681"/>
      <c r="CZ82" s="681"/>
      <c r="DA82" s="681"/>
      <c r="DB82" s="681"/>
      <c r="DC82" s="681"/>
      <c r="DD82" s="681"/>
      <c r="DE82" s="681"/>
      <c r="DF82" s="681"/>
      <c r="DG82" s="681"/>
      <c r="DH82" s="681"/>
      <c r="DI82" s="681"/>
      <c r="DJ82" s="681"/>
      <c r="DK82" s="682"/>
      <c r="DL82" s="682"/>
      <c r="DM82" s="682"/>
      <c r="DN82" s="682"/>
      <c r="DO82" s="682"/>
      <c r="DP82" s="682"/>
      <c r="DQ82" s="682"/>
      <c r="DR82" s="682"/>
      <c r="DS82" s="682"/>
      <c r="DT82" s="682"/>
      <c r="DU82" s="682"/>
      <c r="DV82" s="682"/>
      <c r="DW82" s="682"/>
      <c r="DX82" s="682"/>
      <c r="DY82" s="682"/>
      <c r="DZ82" s="682"/>
      <c r="EA82" s="682"/>
      <c r="EB82" s="682"/>
      <c r="EC82" s="682"/>
      <c r="ED82" s="682"/>
      <c r="EE82" s="682"/>
      <c r="EF82" s="682"/>
      <c r="EG82" s="682"/>
      <c r="EH82" s="682"/>
      <c r="EI82" s="682"/>
      <c r="EJ82" s="682"/>
      <c r="EK82" s="682"/>
      <c r="EL82" s="682"/>
      <c r="EM82" s="682"/>
      <c r="EN82" s="682"/>
      <c r="EO82" s="682"/>
      <c r="EP82" s="682"/>
      <c r="EQ82" s="682"/>
      <c r="ER82" s="682"/>
      <c r="ES82" s="682"/>
      <c r="ET82" s="682"/>
      <c r="EU82" s="682"/>
      <c r="EV82" s="682"/>
      <c r="EW82" s="682"/>
      <c r="EX82" s="682"/>
      <c r="EY82" s="682"/>
      <c r="EZ82" s="682"/>
      <c r="FA82" s="682"/>
      <c r="FB82" s="682"/>
      <c r="FC82" s="682"/>
      <c r="FD82" s="682"/>
      <c r="FE82" s="682"/>
      <c r="FF82" s="682"/>
      <c r="FG82" s="682"/>
      <c r="FH82" s="682"/>
      <c r="FI82" s="682"/>
      <c r="FJ82" s="682"/>
      <c r="FK82" s="682"/>
      <c r="FL82" s="682"/>
      <c r="FM82" s="682"/>
      <c r="FN82" s="682"/>
      <c r="FO82" s="682"/>
      <c r="FP82" s="682"/>
      <c r="FQ82" s="682"/>
      <c r="FR82" s="682"/>
      <c r="FS82" s="682"/>
      <c r="FT82" s="682"/>
      <c r="FU82" s="682"/>
      <c r="FV82" s="682"/>
      <c r="FW82" s="682"/>
      <c r="FX82" s="682"/>
      <c r="FY82" s="682"/>
      <c r="FZ82" s="682"/>
      <c r="GA82" s="682"/>
      <c r="GB82" s="682"/>
      <c r="GC82" s="682"/>
      <c r="GD82" s="682"/>
      <c r="GE82" s="682"/>
      <c r="GF82" s="682"/>
      <c r="GG82" s="682"/>
      <c r="GH82" s="682"/>
      <c r="GI82" s="682"/>
      <c r="GJ82" s="682"/>
      <c r="GK82" s="682"/>
      <c r="GL82" s="682"/>
      <c r="GM82" s="682"/>
      <c r="GN82" s="682"/>
      <c r="GO82" s="682"/>
      <c r="GP82" s="682"/>
      <c r="GQ82" s="682"/>
      <c r="GR82" s="682"/>
      <c r="GS82" s="682"/>
      <c r="GT82" s="682"/>
      <c r="GU82" s="682"/>
      <c r="GV82" s="682"/>
      <c r="GW82" s="682"/>
      <c r="GX82" s="682"/>
      <c r="GY82" s="682"/>
      <c r="GZ82" s="682"/>
      <c r="HA82" s="682"/>
      <c r="HB82" s="682"/>
      <c r="HC82" s="682"/>
      <c r="HD82" s="682"/>
      <c r="HE82" s="682"/>
      <c r="HF82" s="682"/>
      <c r="HG82" s="682"/>
      <c r="HH82" s="682"/>
      <c r="HI82" s="682"/>
      <c r="HJ82" s="682"/>
      <c r="HK82" s="682"/>
      <c r="HL82" s="682"/>
      <c r="HM82" s="682"/>
      <c r="HN82" s="682"/>
      <c r="HO82" s="682"/>
      <c r="HP82" s="682"/>
      <c r="HQ82" s="682"/>
      <c r="HR82" s="682"/>
      <c r="HS82" s="682"/>
      <c r="HT82" s="682"/>
      <c r="HU82" s="682"/>
      <c r="HV82" s="682"/>
      <c r="HW82" s="682"/>
      <c r="HX82" s="682"/>
      <c r="HY82" s="682"/>
      <c r="HZ82" s="682"/>
      <c r="IA82" s="682"/>
      <c r="IB82" s="682"/>
      <c r="IC82" s="682"/>
      <c r="ID82" s="682"/>
      <c r="IE82" s="682"/>
      <c r="IF82" s="682"/>
      <c r="IG82" s="682"/>
      <c r="IH82" s="682"/>
      <c r="II82" s="682"/>
      <c r="IJ82" s="682"/>
      <c r="IK82" s="682"/>
      <c r="IL82" s="682"/>
      <c r="IM82" s="682"/>
      <c r="IN82" s="682"/>
      <c r="IO82" s="682"/>
      <c r="IP82" s="682"/>
      <c r="IQ82" s="682"/>
      <c r="IR82" s="682"/>
      <c r="IS82" s="682"/>
      <c r="IT82" s="682"/>
      <c r="IU82" s="682"/>
      <c r="IV82" s="682"/>
      <c r="IW82" s="682"/>
      <c r="IX82" s="682"/>
      <c r="IY82" s="682"/>
      <c r="IZ82" s="682"/>
      <c r="JA82" s="682"/>
      <c r="JB82" s="682"/>
      <c r="JC82" s="682"/>
      <c r="JD82" s="682"/>
      <c r="JE82" s="682"/>
      <c r="JF82" s="682"/>
      <c r="JG82" s="682"/>
      <c r="JH82" s="682"/>
      <c r="JI82" s="682"/>
      <c r="JJ82" s="682"/>
      <c r="JK82" s="682"/>
      <c r="JL82" s="682"/>
      <c r="JM82" s="682"/>
      <c r="JN82" s="682"/>
      <c r="JO82" s="682"/>
      <c r="JP82" s="682"/>
      <c r="JQ82" s="682"/>
      <c r="JR82" s="682"/>
      <c r="JS82" s="682"/>
      <c r="JT82" s="682"/>
    </row>
    <row r="83" spans="1:280" s="683" customFormat="1" ht="27.75" hidden="1" customHeight="1" outlineLevel="2" x14ac:dyDescent="0.25">
      <c r="A83" s="674"/>
      <c r="B83" s="675" t="s">
        <v>331</v>
      </c>
      <c r="C83" s="676"/>
      <c r="D83" s="1186"/>
      <c r="E83" s="1187"/>
      <c r="F83" s="686"/>
      <c r="G83" s="1186"/>
      <c r="H83" s="1187"/>
      <c r="I83" s="686"/>
      <c r="J83" s="1186"/>
      <c r="K83" s="1187"/>
      <c r="L83" s="686"/>
      <c r="M83" s="1186"/>
      <c r="N83" s="1187"/>
      <c r="O83" s="686"/>
      <c r="P83" s="1186"/>
      <c r="Q83" s="1187"/>
      <c r="R83" s="686"/>
      <c r="S83" s="1186"/>
      <c r="T83" s="1187"/>
      <c r="U83" s="686"/>
      <c r="V83" s="1186"/>
      <c r="W83" s="1187"/>
      <c r="X83" s="686"/>
      <c r="Y83" s="1186"/>
      <c r="Z83" s="1187"/>
      <c r="AA83" s="686"/>
      <c r="AB83" s="1186"/>
      <c r="AC83" s="1187"/>
      <c r="AD83" s="686"/>
      <c r="AE83" s="1186"/>
      <c r="AF83" s="1187"/>
      <c r="AG83" s="686"/>
      <c r="AH83" s="1186"/>
      <c r="AI83" s="1187"/>
      <c r="AJ83" s="686"/>
      <c r="AK83" s="1186"/>
      <c r="AL83" s="1187"/>
      <c r="AM83" s="686"/>
      <c r="AN83" s="1186"/>
      <c r="AO83" s="1187"/>
      <c r="AP83" s="686"/>
      <c r="AQ83" s="1186"/>
      <c r="AR83" s="1187"/>
      <c r="AS83" s="686"/>
      <c r="AT83" s="1186"/>
      <c r="AU83" s="1187"/>
      <c r="AV83" s="686"/>
      <c r="AW83" s="1186"/>
      <c r="AX83" s="1187"/>
      <c r="AY83" s="686"/>
      <c r="AZ83" s="1186"/>
      <c r="BA83" s="1187"/>
      <c r="BB83" s="686"/>
      <c r="BC83" s="1186"/>
      <c r="BD83" s="1187"/>
      <c r="BE83" s="686"/>
      <c r="BF83" s="1186"/>
      <c r="BG83" s="1187"/>
      <c r="BH83" s="686"/>
      <c r="BI83" s="1186"/>
      <c r="BJ83" s="1187"/>
      <c r="BK83" s="687"/>
      <c r="BL83" s="688"/>
      <c r="BM83" s="687"/>
      <c r="BN83" s="687"/>
      <c r="BO83" s="687"/>
      <c r="BP83" s="687"/>
      <c r="BQ83" s="687"/>
      <c r="BR83" s="687"/>
      <c r="BS83" s="680"/>
      <c r="BT83" s="681"/>
      <c r="BU83" s="681"/>
      <c r="BV83" s="681"/>
      <c r="BW83" s="681"/>
      <c r="BX83" s="681"/>
      <c r="BY83" s="681"/>
      <c r="BZ83" s="681"/>
      <c r="CA83" s="681"/>
      <c r="CB83" s="681"/>
      <c r="CC83" s="681"/>
      <c r="CD83" s="681"/>
      <c r="CE83" s="681"/>
      <c r="CF83" s="681"/>
      <c r="CG83" s="681"/>
      <c r="CH83" s="681"/>
      <c r="CI83" s="681"/>
      <c r="CJ83" s="681"/>
      <c r="CK83" s="681"/>
      <c r="CL83" s="681"/>
      <c r="CM83" s="681"/>
      <c r="CN83" s="681"/>
      <c r="CO83" s="681"/>
      <c r="CP83" s="681"/>
      <c r="CQ83" s="681"/>
      <c r="CR83" s="681"/>
      <c r="CS83" s="681"/>
      <c r="CT83" s="681"/>
      <c r="CU83" s="681"/>
      <c r="CV83" s="681"/>
      <c r="CW83" s="681"/>
      <c r="CX83" s="681"/>
      <c r="CY83" s="681"/>
      <c r="CZ83" s="681"/>
      <c r="DA83" s="681"/>
      <c r="DB83" s="681"/>
      <c r="DC83" s="681"/>
      <c r="DD83" s="681"/>
      <c r="DE83" s="681"/>
      <c r="DF83" s="681"/>
      <c r="DG83" s="681"/>
      <c r="DH83" s="681"/>
      <c r="DI83" s="681"/>
      <c r="DJ83" s="681"/>
      <c r="DK83" s="682"/>
      <c r="DL83" s="682"/>
      <c r="DM83" s="682"/>
      <c r="DN83" s="682"/>
      <c r="DO83" s="682"/>
      <c r="DP83" s="682"/>
      <c r="DQ83" s="682"/>
      <c r="DR83" s="682"/>
      <c r="DS83" s="682"/>
      <c r="DT83" s="682"/>
      <c r="DU83" s="682"/>
      <c r="DV83" s="682"/>
      <c r="DW83" s="682"/>
      <c r="DX83" s="682"/>
      <c r="DY83" s="682"/>
      <c r="DZ83" s="682"/>
      <c r="EA83" s="682"/>
      <c r="EB83" s="682"/>
      <c r="EC83" s="682"/>
      <c r="ED83" s="682"/>
      <c r="EE83" s="682"/>
      <c r="EF83" s="682"/>
      <c r="EG83" s="682"/>
      <c r="EH83" s="682"/>
      <c r="EI83" s="682"/>
      <c r="EJ83" s="682"/>
      <c r="EK83" s="682"/>
      <c r="EL83" s="682"/>
      <c r="EM83" s="682"/>
      <c r="EN83" s="682"/>
      <c r="EO83" s="682"/>
      <c r="EP83" s="682"/>
      <c r="EQ83" s="682"/>
      <c r="ER83" s="682"/>
      <c r="ES83" s="682"/>
      <c r="ET83" s="682"/>
      <c r="EU83" s="682"/>
      <c r="EV83" s="682"/>
      <c r="EW83" s="682"/>
      <c r="EX83" s="682"/>
      <c r="EY83" s="682"/>
      <c r="EZ83" s="682"/>
      <c r="FA83" s="682"/>
      <c r="FB83" s="682"/>
      <c r="FC83" s="682"/>
      <c r="FD83" s="682"/>
      <c r="FE83" s="682"/>
      <c r="FF83" s="682"/>
      <c r="FG83" s="682"/>
      <c r="FH83" s="682"/>
      <c r="FI83" s="682"/>
      <c r="FJ83" s="682"/>
      <c r="FK83" s="682"/>
      <c r="FL83" s="682"/>
      <c r="FM83" s="682"/>
      <c r="FN83" s="682"/>
      <c r="FO83" s="682"/>
      <c r="FP83" s="682"/>
      <c r="FQ83" s="682"/>
      <c r="FR83" s="682"/>
      <c r="FS83" s="682"/>
      <c r="FT83" s="682"/>
      <c r="FU83" s="682"/>
      <c r="FV83" s="682"/>
      <c r="FW83" s="682"/>
      <c r="FX83" s="682"/>
      <c r="FY83" s="682"/>
      <c r="FZ83" s="682"/>
      <c r="GA83" s="682"/>
      <c r="GB83" s="682"/>
      <c r="GC83" s="682"/>
      <c r="GD83" s="682"/>
      <c r="GE83" s="682"/>
      <c r="GF83" s="682"/>
      <c r="GG83" s="682"/>
      <c r="GH83" s="682"/>
      <c r="GI83" s="682"/>
      <c r="GJ83" s="682"/>
      <c r="GK83" s="682"/>
      <c r="GL83" s="682"/>
      <c r="GM83" s="682"/>
      <c r="GN83" s="682"/>
      <c r="GO83" s="682"/>
      <c r="GP83" s="682"/>
      <c r="GQ83" s="682"/>
      <c r="GR83" s="682"/>
      <c r="GS83" s="682"/>
      <c r="GT83" s="682"/>
      <c r="GU83" s="682"/>
      <c r="GV83" s="682"/>
      <c r="GW83" s="682"/>
      <c r="GX83" s="682"/>
      <c r="GY83" s="682"/>
      <c r="GZ83" s="682"/>
      <c r="HA83" s="682"/>
      <c r="HB83" s="682"/>
      <c r="HC83" s="682"/>
      <c r="HD83" s="682"/>
      <c r="HE83" s="682"/>
      <c r="HF83" s="682"/>
      <c r="HG83" s="682"/>
      <c r="HH83" s="682"/>
      <c r="HI83" s="682"/>
      <c r="HJ83" s="682"/>
      <c r="HK83" s="682"/>
      <c r="HL83" s="682"/>
      <c r="HM83" s="682"/>
      <c r="HN83" s="682"/>
      <c r="HO83" s="682"/>
      <c r="HP83" s="682"/>
      <c r="HQ83" s="682"/>
      <c r="HR83" s="682"/>
      <c r="HS83" s="682"/>
      <c r="HT83" s="682"/>
      <c r="HU83" s="682"/>
      <c r="HV83" s="682"/>
      <c r="HW83" s="682"/>
      <c r="HX83" s="682"/>
      <c r="HY83" s="682"/>
      <c r="HZ83" s="682"/>
      <c r="IA83" s="682"/>
      <c r="IB83" s="682"/>
      <c r="IC83" s="682"/>
      <c r="ID83" s="682"/>
      <c r="IE83" s="682"/>
      <c r="IF83" s="682"/>
      <c r="IG83" s="682"/>
      <c r="IH83" s="682"/>
      <c r="II83" s="682"/>
      <c r="IJ83" s="682"/>
      <c r="IK83" s="682"/>
      <c r="IL83" s="682"/>
      <c r="IM83" s="682"/>
      <c r="IN83" s="682"/>
      <c r="IO83" s="682"/>
      <c r="IP83" s="682"/>
      <c r="IQ83" s="682"/>
      <c r="IR83" s="682"/>
      <c r="IS83" s="682"/>
      <c r="IT83" s="682"/>
      <c r="IU83" s="682"/>
      <c r="IV83" s="682"/>
      <c r="IW83" s="682"/>
      <c r="IX83" s="682"/>
      <c r="IY83" s="682"/>
      <c r="IZ83" s="682"/>
      <c r="JA83" s="682"/>
      <c r="JB83" s="682"/>
      <c r="JC83" s="682"/>
      <c r="JD83" s="682"/>
      <c r="JE83" s="682"/>
      <c r="JF83" s="682"/>
      <c r="JG83" s="682"/>
      <c r="JH83" s="682"/>
      <c r="JI83" s="682"/>
      <c r="JJ83" s="682"/>
      <c r="JK83" s="682"/>
      <c r="JL83" s="682"/>
      <c r="JM83" s="682"/>
      <c r="JN83" s="682"/>
      <c r="JO83" s="682"/>
      <c r="JP83" s="682"/>
      <c r="JQ83" s="682"/>
      <c r="JR83" s="682"/>
      <c r="JS83" s="682"/>
      <c r="JT83" s="682"/>
    </row>
    <row r="84" spans="1:280" s="683" customFormat="1" ht="27.75" hidden="1" customHeight="1" outlineLevel="2" x14ac:dyDescent="0.25">
      <c r="A84" s="674"/>
      <c r="B84" s="684" t="s">
        <v>75</v>
      </c>
      <c r="C84" s="676"/>
      <c r="D84" s="1186"/>
      <c r="E84" s="1187"/>
      <c r="F84" s="619"/>
      <c r="G84" s="1186"/>
      <c r="H84" s="1187"/>
      <c r="I84" s="619"/>
      <c r="J84" s="1186"/>
      <c r="K84" s="1187"/>
      <c r="L84" s="619"/>
      <c r="M84" s="1186"/>
      <c r="N84" s="1187"/>
      <c r="O84" s="619"/>
      <c r="P84" s="1186"/>
      <c r="Q84" s="1187"/>
      <c r="R84" s="619"/>
      <c r="S84" s="1186"/>
      <c r="T84" s="1187"/>
      <c r="U84" s="619"/>
      <c r="V84" s="1186"/>
      <c r="W84" s="1187"/>
      <c r="X84" s="619"/>
      <c r="Y84" s="1186"/>
      <c r="Z84" s="1187"/>
      <c r="AA84" s="619"/>
      <c r="AB84" s="1186"/>
      <c r="AC84" s="1187"/>
      <c r="AD84" s="619"/>
      <c r="AE84" s="1186"/>
      <c r="AF84" s="1187"/>
      <c r="AG84" s="619"/>
      <c r="AH84" s="1186"/>
      <c r="AI84" s="1187"/>
      <c r="AJ84" s="619"/>
      <c r="AK84" s="1186"/>
      <c r="AL84" s="1187"/>
      <c r="AM84" s="619"/>
      <c r="AN84" s="1186"/>
      <c r="AO84" s="1187"/>
      <c r="AP84" s="619"/>
      <c r="AQ84" s="1186"/>
      <c r="AR84" s="1187"/>
      <c r="AS84" s="619"/>
      <c r="AT84" s="1186"/>
      <c r="AU84" s="1187"/>
      <c r="AV84" s="619"/>
      <c r="AW84" s="1186"/>
      <c r="AX84" s="1187"/>
      <c r="AY84" s="619"/>
      <c r="AZ84" s="1186"/>
      <c r="BA84" s="1187"/>
      <c r="BB84" s="619"/>
      <c r="BC84" s="1186"/>
      <c r="BD84" s="1187"/>
      <c r="BE84" s="619"/>
      <c r="BF84" s="1186"/>
      <c r="BG84" s="1187"/>
      <c r="BH84" s="619"/>
      <c r="BI84" s="1186"/>
      <c r="BJ84" s="1187"/>
      <c r="BK84" s="620"/>
      <c r="BL84" s="689"/>
      <c r="BM84" s="620"/>
      <c r="BN84" s="620"/>
      <c r="BO84" s="620"/>
      <c r="BP84" s="620"/>
      <c r="BQ84" s="620"/>
      <c r="BR84" s="620"/>
      <c r="BS84" s="680"/>
      <c r="BT84" s="681"/>
      <c r="BU84" s="681"/>
      <c r="BV84" s="681"/>
      <c r="BW84" s="681"/>
      <c r="BX84" s="681"/>
      <c r="BY84" s="681"/>
      <c r="BZ84" s="681"/>
      <c r="CA84" s="681"/>
      <c r="CB84" s="681"/>
      <c r="CC84" s="681"/>
      <c r="CD84" s="681"/>
      <c r="CE84" s="681"/>
      <c r="CF84" s="681"/>
      <c r="CG84" s="681"/>
      <c r="CH84" s="681"/>
      <c r="CI84" s="681"/>
      <c r="CJ84" s="681"/>
      <c r="CK84" s="681"/>
      <c r="CL84" s="681"/>
      <c r="CM84" s="681"/>
      <c r="CN84" s="681"/>
      <c r="CO84" s="681"/>
      <c r="CP84" s="681"/>
      <c r="CQ84" s="681"/>
      <c r="CR84" s="681"/>
      <c r="CS84" s="681"/>
      <c r="CT84" s="681"/>
      <c r="CU84" s="681"/>
      <c r="CV84" s="681"/>
      <c r="CW84" s="681"/>
      <c r="CX84" s="681"/>
      <c r="CY84" s="681"/>
      <c r="CZ84" s="681"/>
      <c r="DA84" s="681"/>
      <c r="DB84" s="681"/>
      <c r="DC84" s="681"/>
      <c r="DD84" s="681"/>
      <c r="DE84" s="681"/>
      <c r="DF84" s="681"/>
      <c r="DG84" s="681"/>
      <c r="DH84" s="681"/>
      <c r="DI84" s="681"/>
      <c r="DJ84" s="681"/>
      <c r="DK84" s="682"/>
      <c r="DL84" s="682"/>
      <c r="DM84" s="682"/>
      <c r="DN84" s="682"/>
      <c r="DO84" s="682"/>
      <c r="DP84" s="682"/>
      <c r="DQ84" s="682"/>
      <c r="DR84" s="682"/>
      <c r="DS84" s="682"/>
      <c r="DT84" s="682"/>
      <c r="DU84" s="682"/>
      <c r="DV84" s="682"/>
      <c r="DW84" s="682"/>
      <c r="DX84" s="682"/>
      <c r="DY84" s="682"/>
      <c r="DZ84" s="682"/>
      <c r="EA84" s="682"/>
      <c r="EB84" s="682"/>
      <c r="EC84" s="682"/>
      <c r="ED84" s="682"/>
      <c r="EE84" s="682"/>
      <c r="EF84" s="682"/>
      <c r="EG84" s="682"/>
      <c r="EH84" s="682"/>
      <c r="EI84" s="682"/>
      <c r="EJ84" s="682"/>
      <c r="EK84" s="682"/>
      <c r="EL84" s="682"/>
      <c r="EM84" s="682"/>
      <c r="EN84" s="682"/>
      <c r="EO84" s="682"/>
      <c r="EP84" s="682"/>
      <c r="EQ84" s="682"/>
      <c r="ER84" s="682"/>
      <c r="ES84" s="682"/>
      <c r="ET84" s="682"/>
      <c r="EU84" s="682"/>
      <c r="EV84" s="682"/>
      <c r="EW84" s="682"/>
      <c r="EX84" s="682"/>
      <c r="EY84" s="682"/>
      <c r="EZ84" s="682"/>
      <c r="FA84" s="682"/>
      <c r="FB84" s="682"/>
      <c r="FC84" s="682"/>
      <c r="FD84" s="682"/>
      <c r="FE84" s="682"/>
      <c r="FF84" s="682"/>
      <c r="FG84" s="682"/>
      <c r="FH84" s="682"/>
      <c r="FI84" s="682"/>
      <c r="FJ84" s="682"/>
      <c r="FK84" s="682"/>
      <c r="FL84" s="682"/>
      <c r="FM84" s="682"/>
      <c r="FN84" s="682"/>
      <c r="FO84" s="682"/>
      <c r="FP84" s="682"/>
      <c r="FQ84" s="682"/>
      <c r="FR84" s="682"/>
      <c r="FS84" s="682"/>
      <c r="FT84" s="682"/>
      <c r="FU84" s="682"/>
      <c r="FV84" s="682"/>
      <c r="FW84" s="682"/>
      <c r="FX84" s="682"/>
      <c r="FY84" s="682"/>
      <c r="FZ84" s="682"/>
      <c r="GA84" s="682"/>
      <c r="GB84" s="682"/>
      <c r="GC84" s="682"/>
      <c r="GD84" s="682"/>
      <c r="GE84" s="682"/>
      <c r="GF84" s="682"/>
      <c r="GG84" s="682"/>
      <c r="GH84" s="682"/>
      <c r="GI84" s="682"/>
      <c r="GJ84" s="682"/>
      <c r="GK84" s="682"/>
      <c r="GL84" s="682"/>
      <c r="GM84" s="682"/>
      <c r="GN84" s="682"/>
      <c r="GO84" s="682"/>
      <c r="GP84" s="682"/>
      <c r="GQ84" s="682"/>
      <c r="GR84" s="682"/>
      <c r="GS84" s="682"/>
      <c r="GT84" s="682"/>
      <c r="GU84" s="682"/>
      <c r="GV84" s="682"/>
      <c r="GW84" s="682"/>
      <c r="GX84" s="682"/>
      <c r="GY84" s="682"/>
      <c r="GZ84" s="682"/>
      <c r="HA84" s="682"/>
      <c r="HB84" s="682"/>
      <c r="HC84" s="682"/>
      <c r="HD84" s="682"/>
      <c r="HE84" s="682"/>
      <c r="HF84" s="682"/>
      <c r="HG84" s="682"/>
      <c r="HH84" s="682"/>
      <c r="HI84" s="682"/>
      <c r="HJ84" s="682"/>
      <c r="HK84" s="682"/>
      <c r="HL84" s="682"/>
      <c r="HM84" s="682"/>
      <c r="HN84" s="682"/>
      <c r="HO84" s="682"/>
      <c r="HP84" s="682"/>
      <c r="HQ84" s="682"/>
      <c r="HR84" s="682"/>
      <c r="HS84" s="682"/>
      <c r="HT84" s="682"/>
      <c r="HU84" s="682"/>
      <c r="HV84" s="682"/>
      <c r="HW84" s="682"/>
      <c r="HX84" s="682"/>
      <c r="HY84" s="682"/>
      <c r="HZ84" s="682"/>
      <c r="IA84" s="682"/>
      <c r="IB84" s="682"/>
      <c r="IC84" s="682"/>
      <c r="ID84" s="682"/>
      <c r="IE84" s="682"/>
      <c r="IF84" s="682"/>
      <c r="IG84" s="682"/>
      <c r="IH84" s="682"/>
      <c r="II84" s="682"/>
      <c r="IJ84" s="682"/>
      <c r="IK84" s="682"/>
      <c r="IL84" s="682"/>
      <c r="IM84" s="682"/>
      <c r="IN84" s="682"/>
      <c r="IO84" s="682"/>
      <c r="IP84" s="682"/>
      <c r="IQ84" s="682"/>
      <c r="IR84" s="682"/>
      <c r="IS84" s="682"/>
      <c r="IT84" s="682"/>
      <c r="IU84" s="682"/>
      <c r="IV84" s="682"/>
      <c r="IW84" s="682"/>
      <c r="IX84" s="682"/>
      <c r="IY84" s="682"/>
      <c r="IZ84" s="682"/>
      <c r="JA84" s="682"/>
      <c r="JB84" s="682"/>
      <c r="JC84" s="682"/>
      <c r="JD84" s="682"/>
      <c r="JE84" s="682"/>
      <c r="JF84" s="682"/>
      <c r="JG84" s="682"/>
      <c r="JH84" s="682"/>
      <c r="JI84" s="682"/>
      <c r="JJ84" s="682"/>
      <c r="JK84" s="682"/>
      <c r="JL84" s="682"/>
      <c r="JM84" s="682"/>
      <c r="JN84" s="682"/>
      <c r="JO84" s="682"/>
      <c r="JP84" s="682"/>
      <c r="JQ84" s="682"/>
      <c r="JR84" s="682"/>
      <c r="JS84" s="682"/>
      <c r="JT84" s="682"/>
    </row>
    <row r="85" spans="1:280" s="683" customFormat="1" ht="27.75" hidden="1" customHeight="1" outlineLevel="2" x14ac:dyDescent="0.25">
      <c r="A85" s="674"/>
      <c r="B85" s="684" t="s">
        <v>76</v>
      </c>
      <c r="C85" s="676"/>
      <c r="D85" s="1186"/>
      <c r="E85" s="1187"/>
      <c r="F85" s="619"/>
      <c r="G85" s="1186"/>
      <c r="H85" s="1187"/>
      <c r="I85" s="619"/>
      <c r="J85" s="1186"/>
      <c r="K85" s="1187"/>
      <c r="L85" s="619"/>
      <c r="M85" s="1186"/>
      <c r="N85" s="1187"/>
      <c r="O85" s="619"/>
      <c r="P85" s="1186"/>
      <c r="Q85" s="1187"/>
      <c r="R85" s="619"/>
      <c r="S85" s="1186"/>
      <c r="T85" s="1187"/>
      <c r="U85" s="619"/>
      <c r="V85" s="1186"/>
      <c r="W85" s="1187"/>
      <c r="X85" s="619"/>
      <c r="Y85" s="1186"/>
      <c r="Z85" s="1187"/>
      <c r="AA85" s="619"/>
      <c r="AB85" s="1186"/>
      <c r="AC85" s="1187"/>
      <c r="AD85" s="619"/>
      <c r="AE85" s="1186"/>
      <c r="AF85" s="1187"/>
      <c r="AG85" s="619"/>
      <c r="AH85" s="1186"/>
      <c r="AI85" s="1187"/>
      <c r="AJ85" s="619"/>
      <c r="AK85" s="1186"/>
      <c r="AL85" s="1187"/>
      <c r="AM85" s="619"/>
      <c r="AN85" s="1186"/>
      <c r="AO85" s="1187"/>
      <c r="AP85" s="619"/>
      <c r="AQ85" s="1186"/>
      <c r="AR85" s="1187"/>
      <c r="AS85" s="619"/>
      <c r="AT85" s="1186"/>
      <c r="AU85" s="1187"/>
      <c r="AV85" s="619"/>
      <c r="AW85" s="1186"/>
      <c r="AX85" s="1187"/>
      <c r="AY85" s="619"/>
      <c r="AZ85" s="1186"/>
      <c r="BA85" s="1187"/>
      <c r="BB85" s="619"/>
      <c r="BC85" s="1186"/>
      <c r="BD85" s="1187"/>
      <c r="BE85" s="619"/>
      <c r="BF85" s="1186"/>
      <c r="BG85" s="1187"/>
      <c r="BH85" s="619"/>
      <c r="BI85" s="1186"/>
      <c r="BJ85" s="1187"/>
      <c r="BK85" s="620"/>
      <c r="BL85" s="689"/>
      <c r="BM85" s="689"/>
      <c r="BN85" s="689"/>
      <c r="BO85" s="689"/>
      <c r="BP85" s="689"/>
      <c r="BQ85" s="689"/>
      <c r="BR85" s="689"/>
      <c r="BS85" s="680"/>
      <c r="BT85" s="681"/>
      <c r="BU85" s="681"/>
      <c r="BV85" s="681"/>
      <c r="BW85" s="681"/>
      <c r="BX85" s="681"/>
      <c r="BY85" s="681"/>
      <c r="BZ85" s="681"/>
      <c r="CA85" s="681"/>
      <c r="CB85" s="681"/>
      <c r="CC85" s="681"/>
      <c r="CD85" s="681"/>
      <c r="CE85" s="681"/>
      <c r="CF85" s="681"/>
      <c r="CG85" s="681"/>
      <c r="CH85" s="681"/>
      <c r="CI85" s="681"/>
      <c r="CJ85" s="681"/>
      <c r="CK85" s="681"/>
      <c r="CL85" s="681"/>
      <c r="CM85" s="681"/>
      <c r="CN85" s="681"/>
      <c r="CO85" s="681"/>
      <c r="CP85" s="681"/>
      <c r="CQ85" s="681"/>
      <c r="CR85" s="681"/>
      <c r="CS85" s="681"/>
      <c r="CT85" s="681"/>
      <c r="CU85" s="681"/>
      <c r="CV85" s="681"/>
      <c r="CW85" s="681"/>
      <c r="CX85" s="681"/>
      <c r="CY85" s="681"/>
      <c r="CZ85" s="681"/>
      <c r="DA85" s="681"/>
      <c r="DB85" s="681"/>
      <c r="DC85" s="681"/>
      <c r="DD85" s="681"/>
      <c r="DE85" s="681"/>
      <c r="DF85" s="681"/>
      <c r="DG85" s="681"/>
      <c r="DH85" s="681"/>
      <c r="DI85" s="681"/>
      <c r="DJ85" s="681"/>
      <c r="DK85" s="682"/>
      <c r="DL85" s="682"/>
      <c r="DM85" s="682"/>
      <c r="DN85" s="682"/>
      <c r="DO85" s="682"/>
      <c r="DP85" s="682"/>
      <c r="DQ85" s="682"/>
      <c r="DR85" s="682"/>
      <c r="DS85" s="682"/>
      <c r="DT85" s="682"/>
      <c r="DU85" s="682"/>
      <c r="DV85" s="682"/>
      <c r="DW85" s="682"/>
      <c r="DX85" s="682"/>
      <c r="DY85" s="682"/>
      <c r="DZ85" s="682"/>
      <c r="EA85" s="682"/>
      <c r="EB85" s="682"/>
      <c r="EC85" s="682"/>
      <c r="ED85" s="682"/>
      <c r="EE85" s="682"/>
      <c r="EF85" s="682"/>
      <c r="EG85" s="682"/>
      <c r="EH85" s="682"/>
      <c r="EI85" s="682"/>
      <c r="EJ85" s="682"/>
      <c r="EK85" s="682"/>
      <c r="EL85" s="682"/>
      <c r="EM85" s="682"/>
      <c r="EN85" s="682"/>
      <c r="EO85" s="682"/>
      <c r="EP85" s="682"/>
      <c r="EQ85" s="682"/>
      <c r="ER85" s="682"/>
      <c r="ES85" s="682"/>
      <c r="ET85" s="682"/>
      <c r="EU85" s="682"/>
      <c r="EV85" s="682"/>
      <c r="EW85" s="682"/>
      <c r="EX85" s="682"/>
      <c r="EY85" s="682"/>
      <c r="EZ85" s="682"/>
      <c r="FA85" s="682"/>
      <c r="FB85" s="682"/>
      <c r="FC85" s="682"/>
      <c r="FD85" s="682"/>
      <c r="FE85" s="682"/>
      <c r="FF85" s="682"/>
      <c r="FG85" s="682"/>
      <c r="FH85" s="682"/>
      <c r="FI85" s="682"/>
      <c r="FJ85" s="682"/>
      <c r="FK85" s="682"/>
      <c r="FL85" s="682"/>
      <c r="FM85" s="682"/>
      <c r="FN85" s="682"/>
      <c r="FO85" s="682"/>
      <c r="FP85" s="682"/>
      <c r="FQ85" s="682"/>
      <c r="FR85" s="682"/>
      <c r="FS85" s="682"/>
      <c r="FT85" s="682"/>
      <c r="FU85" s="682"/>
      <c r="FV85" s="682"/>
      <c r="FW85" s="682"/>
      <c r="FX85" s="682"/>
      <c r="FY85" s="682"/>
      <c r="FZ85" s="682"/>
      <c r="GA85" s="682"/>
      <c r="GB85" s="682"/>
      <c r="GC85" s="682"/>
      <c r="GD85" s="682"/>
      <c r="GE85" s="682"/>
      <c r="GF85" s="682"/>
      <c r="GG85" s="682"/>
      <c r="GH85" s="682"/>
      <c r="GI85" s="682"/>
      <c r="GJ85" s="682"/>
      <c r="GK85" s="682"/>
      <c r="GL85" s="682"/>
      <c r="GM85" s="682"/>
      <c r="GN85" s="682"/>
      <c r="GO85" s="682"/>
      <c r="GP85" s="682"/>
      <c r="GQ85" s="682"/>
      <c r="GR85" s="682"/>
      <c r="GS85" s="682"/>
      <c r="GT85" s="682"/>
      <c r="GU85" s="682"/>
      <c r="GV85" s="682"/>
      <c r="GW85" s="682"/>
      <c r="GX85" s="682"/>
      <c r="GY85" s="682"/>
      <c r="GZ85" s="682"/>
      <c r="HA85" s="682"/>
      <c r="HB85" s="682"/>
      <c r="HC85" s="682"/>
      <c r="HD85" s="682"/>
      <c r="HE85" s="682"/>
      <c r="HF85" s="682"/>
      <c r="HG85" s="682"/>
      <c r="HH85" s="682"/>
      <c r="HI85" s="682"/>
      <c r="HJ85" s="682"/>
      <c r="HK85" s="682"/>
      <c r="HL85" s="682"/>
      <c r="HM85" s="682"/>
      <c r="HN85" s="682"/>
      <c r="HO85" s="682"/>
      <c r="HP85" s="682"/>
      <c r="HQ85" s="682"/>
      <c r="HR85" s="682"/>
      <c r="HS85" s="682"/>
      <c r="HT85" s="682"/>
      <c r="HU85" s="682"/>
      <c r="HV85" s="682"/>
      <c r="HW85" s="682"/>
      <c r="HX85" s="682"/>
      <c r="HY85" s="682"/>
      <c r="HZ85" s="682"/>
      <c r="IA85" s="682"/>
      <c r="IB85" s="682"/>
      <c r="IC85" s="682"/>
      <c r="ID85" s="682"/>
      <c r="IE85" s="682"/>
      <c r="IF85" s="682"/>
      <c r="IG85" s="682"/>
      <c r="IH85" s="682"/>
      <c r="II85" s="682"/>
      <c r="IJ85" s="682"/>
      <c r="IK85" s="682"/>
      <c r="IL85" s="682"/>
      <c r="IM85" s="682"/>
      <c r="IN85" s="682"/>
      <c r="IO85" s="682"/>
      <c r="IP85" s="682"/>
      <c r="IQ85" s="682"/>
      <c r="IR85" s="682"/>
      <c r="IS85" s="682"/>
      <c r="IT85" s="682"/>
      <c r="IU85" s="682"/>
      <c r="IV85" s="682"/>
      <c r="IW85" s="682"/>
      <c r="IX85" s="682"/>
      <c r="IY85" s="682"/>
      <c r="IZ85" s="682"/>
      <c r="JA85" s="682"/>
      <c r="JB85" s="682"/>
      <c r="JC85" s="682"/>
      <c r="JD85" s="682"/>
      <c r="JE85" s="682"/>
      <c r="JF85" s="682"/>
      <c r="JG85" s="682"/>
      <c r="JH85" s="682"/>
      <c r="JI85" s="682"/>
      <c r="JJ85" s="682"/>
      <c r="JK85" s="682"/>
      <c r="JL85" s="682"/>
      <c r="JM85" s="682"/>
      <c r="JN85" s="682"/>
      <c r="JO85" s="682"/>
      <c r="JP85" s="682"/>
      <c r="JQ85" s="682"/>
      <c r="JR85" s="682"/>
      <c r="JS85" s="682"/>
      <c r="JT85" s="682"/>
    </row>
    <row r="86" spans="1:280" s="683" customFormat="1" ht="27.75" hidden="1" customHeight="1" outlineLevel="2" x14ac:dyDescent="0.25">
      <c r="A86" s="674"/>
      <c r="B86" s="684" t="s">
        <v>130</v>
      </c>
      <c r="C86" s="676"/>
      <c r="D86" s="796"/>
      <c r="E86" s="797"/>
      <c r="F86" s="619"/>
      <c r="G86" s="796"/>
      <c r="H86" s="797"/>
      <c r="I86" s="619"/>
      <c r="J86" s="796"/>
      <c r="K86" s="797"/>
      <c r="L86" s="619"/>
      <c r="M86" s="796"/>
      <c r="N86" s="797"/>
      <c r="O86" s="619"/>
      <c r="P86" s="796"/>
      <c r="Q86" s="797"/>
      <c r="R86" s="619"/>
      <c r="S86" s="796"/>
      <c r="T86" s="797"/>
      <c r="U86" s="619"/>
      <c r="V86" s="796"/>
      <c r="W86" s="797"/>
      <c r="X86" s="619"/>
      <c r="Y86" s="796"/>
      <c r="Z86" s="797"/>
      <c r="AA86" s="619"/>
      <c r="AB86" s="796"/>
      <c r="AC86" s="797"/>
      <c r="AD86" s="619"/>
      <c r="AE86" s="796"/>
      <c r="AF86" s="797"/>
      <c r="AG86" s="619"/>
      <c r="AH86" s="796"/>
      <c r="AI86" s="797"/>
      <c r="AJ86" s="619"/>
      <c r="AK86" s="796"/>
      <c r="AL86" s="797"/>
      <c r="AM86" s="619"/>
      <c r="AN86" s="796"/>
      <c r="AO86" s="797"/>
      <c r="AP86" s="619"/>
      <c r="AQ86" s="796"/>
      <c r="AR86" s="797"/>
      <c r="AS86" s="619"/>
      <c r="AT86" s="796"/>
      <c r="AU86" s="797"/>
      <c r="AV86" s="619"/>
      <c r="AW86" s="796"/>
      <c r="AX86" s="797"/>
      <c r="AY86" s="619"/>
      <c r="AZ86" s="796"/>
      <c r="BA86" s="797"/>
      <c r="BB86" s="619"/>
      <c r="BC86" s="796"/>
      <c r="BD86" s="797"/>
      <c r="BE86" s="619"/>
      <c r="BF86" s="796"/>
      <c r="BG86" s="797"/>
      <c r="BH86" s="619"/>
      <c r="BI86" s="796"/>
      <c r="BJ86" s="797"/>
      <c r="BK86" s="620"/>
      <c r="BL86" s="627"/>
      <c r="BM86" s="627"/>
      <c r="BN86" s="627"/>
      <c r="BO86" s="627"/>
      <c r="BP86" s="627"/>
      <c r="BQ86" s="627"/>
      <c r="BR86" s="627"/>
      <c r="BS86" s="680"/>
      <c r="BT86" s="681"/>
      <c r="BU86" s="681"/>
      <c r="BV86" s="681"/>
      <c r="BW86" s="681"/>
      <c r="BX86" s="681"/>
      <c r="BY86" s="681"/>
      <c r="BZ86" s="681"/>
      <c r="CA86" s="681"/>
      <c r="CB86" s="681"/>
      <c r="CC86" s="681"/>
      <c r="CD86" s="681"/>
      <c r="CE86" s="681"/>
      <c r="CF86" s="681"/>
      <c r="CG86" s="681"/>
      <c r="CH86" s="681"/>
      <c r="CI86" s="681"/>
      <c r="CJ86" s="681"/>
      <c r="CK86" s="681"/>
      <c r="CL86" s="681"/>
      <c r="CM86" s="681"/>
      <c r="CN86" s="681"/>
      <c r="CO86" s="681"/>
      <c r="CP86" s="681"/>
      <c r="CQ86" s="681"/>
      <c r="CR86" s="681"/>
      <c r="CS86" s="681"/>
      <c r="CT86" s="681"/>
      <c r="CU86" s="681"/>
      <c r="CV86" s="681"/>
      <c r="CW86" s="681"/>
      <c r="CX86" s="681"/>
      <c r="CY86" s="681"/>
      <c r="CZ86" s="681"/>
      <c r="DA86" s="681"/>
      <c r="DB86" s="681"/>
      <c r="DC86" s="681"/>
      <c r="DD86" s="681"/>
      <c r="DE86" s="681"/>
      <c r="DF86" s="681"/>
      <c r="DG86" s="681"/>
      <c r="DH86" s="681"/>
      <c r="DI86" s="681"/>
      <c r="DJ86" s="681"/>
      <c r="DK86" s="682"/>
      <c r="DL86" s="682"/>
      <c r="DM86" s="682"/>
      <c r="DN86" s="682"/>
      <c r="DO86" s="682"/>
      <c r="DP86" s="682"/>
      <c r="DQ86" s="682"/>
      <c r="DR86" s="682"/>
      <c r="DS86" s="682"/>
      <c r="DT86" s="682"/>
      <c r="DU86" s="682"/>
      <c r="DV86" s="682"/>
      <c r="DW86" s="682"/>
      <c r="DX86" s="682"/>
      <c r="DY86" s="682"/>
      <c r="DZ86" s="682"/>
      <c r="EA86" s="682"/>
      <c r="EB86" s="682"/>
      <c r="EC86" s="682"/>
      <c r="ED86" s="682"/>
      <c r="EE86" s="682"/>
      <c r="EF86" s="682"/>
      <c r="EG86" s="682"/>
      <c r="EH86" s="682"/>
      <c r="EI86" s="682"/>
      <c r="EJ86" s="682"/>
      <c r="EK86" s="682"/>
      <c r="EL86" s="682"/>
      <c r="EM86" s="682"/>
      <c r="EN86" s="682"/>
      <c r="EO86" s="682"/>
      <c r="EP86" s="682"/>
      <c r="EQ86" s="682"/>
      <c r="ER86" s="682"/>
      <c r="ES86" s="682"/>
      <c r="ET86" s="682"/>
      <c r="EU86" s="682"/>
      <c r="EV86" s="682"/>
      <c r="EW86" s="682"/>
      <c r="EX86" s="682"/>
      <c r="EY86" s="682"/>
      <c r="EZ86" s="682"/>
      <c r="FA86" s="682"/>
      <c r="FB86" s="682"/>
      <c r="FC86" s="682"/>
      <c r="FD86" s="682"/>
      <c r="FE86" s="682"/>
      <c r="FF86" s="682"/>
      <c r="FG86" s="682"/>
      <c r="FH86" s="682"/>
      <c r="FI86" s="682"/>
      <c r="FJ86" s="682"/>
      <c r="FK86" s="682"/>
      <c r="FL86" s="682"/>
      <c r="FM86" s="682"/>
      <c r="FN86" s="682"/>
      <c r="FO86" s="682"/>
      <c r="FP86" s="682"/>
      <c r="FQ86" s="682"/>
      <c r="FR86" s="682"/>
      <c r="FS86" s="682"/>
      <c r="FT86" s="682"/>
      <c r="FU86" s="682"/>
      <c r="FV86" s="682"/>
      <c r="FW86" s="682"/>
      <c r="FX86" s="682"/>
      <c r="FY86" s="682"/>
      <c r="FZ86" s="682"/>
      <c r="GA86" s="682"/>
      <c r="GB86" s="682"/>
      <c r="GC86" s="682"/>
      <c r="GD86" s="682"/>
      <c r="GE86" s="682"/>
      <c r="GF86" s="682"/>
      <c r="GG86" s="682"/>
      <c r="GH86" s="682"/>
      <c r="GI86" s="682"/>
      <c r="GJ86" s="682"/>
      <c r="GK86" s="682"/>
      <c r="GL86" s="682"/>
      <c r="GM86" s="682"/>
      <c r="GN86" s="682"/>
      <c r="GO86" s="682"/>
      <c r="GP86" s="682"/>
      <c r="GQ86" s="682"/>
      <c r="GR86" s="682"/>
      <c r="GS86" s="682"/>
      <c r="GT86" s="682"/>
      <c r="GU86" s="682"/>
      <c r="GV86" s="682"/>
      <c r="GW86" s="682"/>
      <c r="GX86" s="682"/>
      <c r="GY86" s="682"/>
      <c r="GZ86" s="682"/>
      <c r="HA86" s="682"/>
      <c r="HB86" s="682"/>
      <c r="HC86" s="682"/>
      <c r="HD86" s="682"/>
      <c r="HE86" s="682"/>
      <c r="HF86" s="682"/>
      <c r="HG86" s="682"/>
      <c r="HH86" s="682"/>
      <c r="HI86" s="682"/>
      <c r="HJ86" s="682"/>
      <c r="HK86" s="682"/>
      <c r="HL86" s="682"/>
      <c r="HM86" s="682"/>
      <c r="HN86" s="682"/>
      <c r="HO86" s="682"/>
      <c r="HP86" s="682"/>
      <c r="HQ86" s="682"/>
      <c r="HR86" s="682"/>
      <c r="HS86" s="682"/>
      <c r="HT86" s="682"/>
      <c r="HU86" s="682"/>
      <c r="HV86" s="682"/>
      <c r="HW86" s="682"/>
      <c r="HX86" s="682"/>
      <c r="HY86" s="682"/>
      <c r="HZ86" s="682"/>
      <c r="IA86" s="682"/>
      <c r="IB86" s="682"/>
      <c r="IC86" s="682"/>
      <c r="ID86" s="682"/>
      <c r="IE86" s="682"/>
      <c r="IF86" s="682"/>
      <c r="IG86" s="682"/>
      <c r="IH86" s="682"/>
      <c r="II86" s="682"/>
      <c r="IJ86" s="682"/>
      <c r="IK86" s="682"/>
      <c r="IL86" s="682"/>
      <c r="IM86" s="682"/>
      <c r="IN86" s="682"/>
      <c r="IO86" s="682"/>
      <c r="IP86" s="682"/>
      <c r="IQ86" s="682"/>
      <c r="IR86" s="682"/>
      <c r="IS86" s="682"/>
      <c r="IT86" s="682"/>
      <c r="IU86" s="682"/>
      <c r="IV86" s="682"/>
      <c r="IW86" s="682"/>
      <c r="IX86" s="682"/>
      <c r="IY86" s="682"/>
      <c r="IZ86" s="682"/>
      <c r="JA86" s="682"/>
      <c r="JB86" s="682"/>
      <c r="JC86" s="682"/>
      <c r="JD86" s="682"/>
      <c r="JE86" s="682"/>
      <c r="JF86" s="682"/>
      <c r="JG86" s="682"/>
      <c r="JH86" s="682"/>
      <c r="JI86" s="682"/>
      <c r="JJ86" s="682"/>
      <c r="JK86" s="682"/>
      <c r="JL86" s="682"/>
      <c r="JM86" s="682"/>
      <c r="JN86" s="682"/>
      <c r="JO86" s="682"/>
      <c r="JP86" s="682"/>
      <c r="JQ86" s="682"/>
      <c r="JR86" s="682"/>
      <c r="JS86" s="682"/>
      <c r="JT86" s="682"/>
    </row>
    <row r="87" spans="1:280" s="683" customFormat="1" ht="27.75" hidden="1" customHeight="1" outlineLevel="2" x14ac:dyDescent="0.25">
      <c r="A87" s="674"/>
      <c r="B87" s="684" t="s">
        <v>131</v>
      </c>
      <c r="C87" s="676"/>
      <c r="D87" s="1186"/>
      <c r="E87" s="1187"/>
      <c r="F87" s="619"/>
      <c r="G87" s="1186"/>
      <c r="H87" s="1187"/>
      <c r="I87" s="619"/>
      <c r="J87" s="1186"/>
      <c r="K87" s="1187"/>
      <c r="L87" s="619"/>
      <c r="M87" s="1186"/>
      <c r="N87" s="1187"/>
      <c r="O87" s="619"/>
      <c r="P87" s="1186"/>
      <c r="Q87" s="1187"/>
      <c r="R87" s="619"/>
      <c r="S87" s="1186"/>
      <c r="T87" s="1187"/>
      <c r="U87" s="619"/>
      <c r="V87" s="1186"/>
      <c r="W87" s="1187"/>
      <c r="X87" s="619"/>
      <c r="Y87" s="1186"/>
      <c r="Z87" s="1187"/>
      <c r="AA87" s="619"/>
      <c r="AB87" s="1186"/>
      <c r="AC87" s="1187"/>
      <c r="AD87" s="619"/>
      <c r="AE87" s="1186"/>
      <c r="AF87" s="1187"/>
      <c r="AG87" s="619"/>
      <c r="AH87" s="1186"/>
      <c r="AI87" s="1187"/>
      <c r="AJ87" s="619"/>
      <c r="AK87" s="1186"/>
      <c r="AL87" s="1187"/>
      <c r="AM87" s="619"/>
      <c r="AN87" s="1186"/>
      <c r="AO87" s="1187"/>
      <c r="AP87" s="619"/>
      <c r="AQ87" s="1186"/>
      <c r="AR87" s="1187"/>
      <c r="AS87" s="619"/>
      <c r="AT87" s="1186"/>
      <c r="AU87" s="1187"/>
      <c r="AV87" s="619"/>
      <c r="AW87" s="1186"/>
      <c r="AX87" s="1187"/>
      <c r="AY87" s="619"/>
      <c r="AZ87" s="1186"/>
      <c r="BA87" s="1187"/>
      <c r="BB87" s="619"/>
      <c r="BC87" s="1186"/>
      <c r="BD87" s="1187"/>
      <c r="BE87" s="619"/>
      <c r="BF87" s="1186"/>
      <c r="BG87" s="1187"/>
      <c r="BH87" s="619"/>
      <c r="BI87" s="1186"/>
      <c r="BJ87" s="1187"/>
      <c r="BK87" s="620"/>
      <c r="BL87" s="679"/>
      <c r="BM87" s="679"/>
      <c r="BN87" s="679"/>
      <c r="BO87" s="679"/>
      <c r="BP87" s="679"/>
      <c r="BQ87" s="679"/>
      <c r="BR87" s="679"/>
      <c r="BS87" s="680"/>
      <c r="BT87" s="681"/>
      <c r="BU87" s="681"/>
      <c r="BV87" s="681"/>
      <c r="BW87" s="681"/>
      <c r="BX87" s="681"/>
      <c r="BY87" s="681"/>
      <c r="BZ87" s="681"/>
      <c r="CA87" s="681"/>
      <c r="CB87" s="681"/>
      <c r="CC87" s="681"/>
      <c r="CD87" s="681"/>
      <c r="CE87" s="681"/>
      <c r="CF87" s="681"/>
      <c r="CG87" s="681"/>
      <c r="CH87" s="681"/>
      <c r="CI87" s="681"/>
      <c r="CJ87" s="681"/>
      <c r="CK87" s="681"/>
      <c r="CL87" s="681"/>
      <c r="CM87" s="681"/>
      <c r="CN87" s="681"/>
      <c r="CO87" s="681"/>
      <c r="CP87" s="681"/>
      <c r="CQ87" s="681"/>
      <c r="CR87" s="681"/>
      <c r="CS87" s="681"/>
      <c r="CT87" s="681"/>
      <c r="CU87" s="681"/>
      <c r="CV87" s="681"/>
      <c r="CW87" s="681"/>
      <c r="CX87" s="681"/>
      <c r="CY87" s="681"/>
      <c r="CZ87" s="681"/>
      <c r="DA87" s="681"/>
      <c r="DB87" s="681"/>
      <c r="DC87" s="681"/>
      <c r="DD87" s="681"/>
      <c r="DE87" s="681"/>
      <c r="DF87" s="681"/>
      <c r="DG87" s="681"/>
      <c r="DH87" s="681"/>
      <c r="DI87" s="681"/>
      <c r="DJ87" s="681"/>
      <c r="DK87" s="682"/>
      <c r="DL87" s="682"/>
      <c r="DM87" s="682"/>
      <c r="DN87" s="682"/>
      <c r="DO87" s="682"/>
      <c r="DP87" s="682"/>
      <c r="DQ87" s="682"/>
      <c r="DR87" s="682"/>
      <c r="DS87" s="682"/>
      <c r="DT87" s="682"/>
      <c r="DU87" s="682"/>
      <c r="DV87" s="682"/>
      <c r="DW87" s="682"/>
      <c r="DX87" s="682"/>
      <c r="DY87" s="682"/>
      <c r="DZ87" s="682"/>
      <c r="EA87" s="682"/>
      <c r="EB87" s="682"/>
      <c r="EC87" s="682"/>
      <c r="ED87" s="682"/>
      <c r="EE87" s="682"/>
      <c r="EF87" s="682"/>
      <c r="EG87" s="682"/>
      <c r="EH87" s="682"/>
      <c r="EI87" s="682"/>
      <c r="EJ87" s="682"/>
      <c r="EK87" s="682"/>
      <c r="EL87" s="682"/>
      <c r="EM87" s="682"/>
      <c r="EN87" s="682"/>
      <c r="EO87" s="682"/>
      <c r="EP87" s="682"/>
      <c r="EQ87" s="682"/>
      <c r="ER87" s="682"/>
      <c r="ES87" s="682"/>
      <c r="ET87" s="682"/>
      <c r="EU87" s="682"/>
      <c r="EV87" s="682"/>
      <c r="EW87" s="682"/>
      <c r="EX87" s="682"/>
      <c r="EY87" s="682"/>
      <c r="EZ87" s="682"/>
      <c r="FA87" s="682"/>
      <c r="FB87" s="682"/>
      <c r="FC87" s="682"/>
      <c r="FD87" s="682"/>
      <c r="FE87" s="682"/>
      <c r="FF87" s="682"/>
      <c r="FG87" s="682"/>
      <c r="FH87" s="682"/>
      <c r="FI87" s="682"/>
      <c r="FJ87" s="682"/>
      <c r="FK87" s="682"/>
      <c r="FL87" s="682"/>
      <c r="FM87" s="682"/>
      <c r="FN87" s="682"/>
      <c r="FO87" s="682"/>
      <c r="FP87" s="682"/>
      <c r="FQ87" s="682"/>
      <c r="FR87" s="682"/>
      <c r="FS87" s="682"/>
      <c r="FT87" s="682"/>
      <c r="FU87" s="682"/>
      <c r="FV87" s="682"/>
      <c r="FW87" s="682"/>
      <c r="FX87" s="682"/>
      <c r="FY87" s="682"/>
      <c r="FZ87" s="682"/>
      <c r="GA87" s="682"/>
      <c r="GB87" s="682"/>
      <c r="GC87" s="682"/>
      <c r="GD87" s="682"/>
      <c r="GE87" s="682"/>
      <c r="GF87" s="682"/>
      <c r="GG87" s="682"/>
      <c r="GH87" s="682"/>
      <c r="GI87" s="682"/>
      <c r="GJ87" s="682"/>
      <c r="GK87" s="682"/>
      <c r="GL87" s="682"/>
      <c r="GM87" s="682"/>
      <c r="GN87" s="682"/>
      <c r="GO87" s="682"/>
      <c r="GP87" s="682"/>
      <c r="GQ87" s="682"/>
      <c r="GR87" s="682"/>
      <c r="GS87" s="682"/>
      <c r="GT87" s="682"/>
      <c r="GU87" s="682"/>
      <c r="GV87" s="682"/>
      <c r="GW87" s="682"/>
      <c r="GX87" s="682"/>
      <c r="GY87" s="682"/>
      <c r="GZ87" s="682"/>
      <c r="HA87" s="682"/>
      <c r="HB87" s="682"/>
      <c r="HC87" s="682"/>
      <c r="HD87" s="682"/>
      <c r="HE87" s="682"/>
      <c r="HF87" s="682"/>
      <c r="HG87" s="682"/>
      <c r="HH87" s="682"/>
      <c r="HI87" s="682"/>
      <c r="HJ87" s="682"/>
      <c r="HK87" s="682"/>
      <c r="HL87" s="682"/>
      <c r="HM87" s="682"/>
      <c r="HN87" s="682"/>
      <c r="HO87" s="682"/>
      <c r="HP87" s="682"/>
      <c r="HQ87" s="682"/>
      <c r="HR87" s="682"/>
      <c r="HS87" s="682"/>
      <c r="HT87" s="682"/>
      <c r="HU87" s="682"/>
      <c r="HV87" s="682"/>
      <c r="HW87" s="682"/>
      <c r="HX87" s="682"/>
      <c r="HY87" s="682"/>
      <c r="HZ87" s="682"/>
      <c r="IA87" s="682"/>
      <c r="IB87" s="682"/>
      <c r="IC87" s="682"/>
      <c r="ID87" s="682"/>
      <c r="IE87" s="682"/>
      <c r="IF87" s="682"/>
      <c r="IG87" s="682"/>
      <c r="IH87" s="682"/>
      <c r="II87" s="682"/>
      <c r="IJ87" s="682"/>
      <c r="IK87" s="682"/>
      <c r="IL87" s="682"/>
      <c r="IM87" s="682"/>
      <c r="IN87" s="682"/>
      <c r="IO87" s="682"/>
      <c r="IP87" s="682"/>
      <c r="IQ87" s="682"/>
      <c r="IR87" s="682"/>
      <c r="IS87" s="682"/>
      <c r="IT87" s="682"/>
      <c r="IU87" s="682"/>
      <c r="IV87" s="682"/>
      <c r="IW87" s="682"/>
      <c r="IX87" s="682"/>
      <c r="IY87" s="682"/>
      <c r="IZ87" s="682"/>
      <c r="JA87" s="682"/>
      <c r="JB87" s="682"/>
      <c r="JC87" s="682"/>
      <c r="JD87" s="682"/>
      <c r="JE87" s="682"/>
      <c r="JF87" s="682"/>
      <c r="JG87" s="682"/>
      <c r="JH87" s="682"/>
      <c r="JI87" s="682"/>
      <c r="JJ87" s="682"/>
      <c r="JK87" s="682"/>
      <c r="JL87" s="682"/>
      <c r="JM87" s="682"/>
      <c r="JN87" s="682"/>
      <c r="JO87" s="682"/>
      <c r="JP87" s="682"/>
      <c r="JQ87" s="682"/>
      <c r="JR87" s="682"/>
      <c r="JS87" s="682"/>
      <c r="JT87" s="682"/>
    </row>
    <row r="88" spans="1:280" s="683" customFormat="1" ht="27.75" hidden="1" customHeight="1" outlineLevel="2" x14ac:dyDescent="0.25">
      <c r="A88" s="692"/>
      <c r="B88" s="684" t="s">
        <v>103</v>
      </c>
      <c r="C88" s="676"/>
      <c r="D88" s="1200"/>
      <c r="E88" s="1187"/>
      <c r="F88" s="619"/>
      <c r="G88" s="1186"/>
      <c r="H88" s="1187"/>
      <c r="I88" s="619"/>
      <c r="J88" s="1186"/>
      <c r="K88" s="1187"/>
      <c r="L88" s="619"/>
      <c r="M88" s="1186"/>
      <c r="N88" s="1187"/>
      <c r="O88" s="619"/>
      <c r="P88" s="1186"/>
      <c r="Q88" s="1187"/>
      <c r="R88" s="619"/>
      <c r="S88" s="1200"/>
      <c r="T88" s="1187"/>
      <c r="U88" s="619"/>
      <c r="V88" s="1186"/>
      <c r="W88" s="1187"/>
      <c r="X88" s="619"/>
      <c r="Y88" s="1186"/>
      <c r="Z88" s="1187"/>
      <c r="AA88" s="619"/>
      <c r="AB88" s="1186"/>
      <c r="AC88" s="1187"/>
      <c r="AD88" s="619"/>
      <c r="AE88" s="1186"/>
      <c r="AF88" s="1187"/>
      <c r="AG88" s="619"/>
      <c r="AH88" s="1200"/>
      <c r="AI88" s="1187"/>
      <c r="AJ88" s="619"/>
      <c r="AK88" s="1186"/>
      <c r="AL88" s="1187"/>
      <c r="AM88" s="619"/>
      <c r="AN88" s="1186"/>
      <c r="AO88" s="1187"/>
      <c r="AP88" s="619"/>
      <c r="AQ88" s="1186"/>
      <c r="AR88" s="1187"/>
      <c r="AS88" s="619"/>
      <c r="AT88" s="1186"/>
      <c r="AU88" s="1187"/>
      <c r="AV88" s="619"/>
      <c r="AW88" s="1200"/>
      <c r="AX88" s="1187"/>
      <c r="AY88" s="619"/>
      <c r="AZ88" s="1186"/>
      <c r="BA88" s="1187"/>
      <c r="BB88" s="619"/>
      <c r="BC88" s="1186"/>
      <c r="BD88" s="1187"/>
      <c r="BE88" s="619"/>
      <c r="BF88" s="1186"/>
      <c r="BG88" s="1187"/>
      <c r="BH88" s="619"/>
      <c r="BI88" s="1186"/>
      <c r="BJ88" s="1187"/>
      <c r="BK88" s="620"/>
      <c r="BL88" s="679"/>
      <c r="BM88" s="679"/>
      <c r="BN88" s="679"/>
      <c r="BO88" s="679"/>
      <c r="BP88" s="679"/>
      <c r="BQ88" s="679"/>
      <c r="BR88" s="679"/>
      <c r="BS88" s="680"/>
      <c r="BT88" s="681"/>
      <c r="BU88" s="681"/>
      <c r="BV88" s="681"/>
      <c r="BW88" s="681"/>
      <c r="BX88" s="681"/>
      <c r="BY88" s="681"/>
      <c r="BZ88" s="681"/>
      <c r="CA88" s="681"/>
      <c r="CB88" s="681"/>
      <c r="CC88" s="681"/>
      <c r="CD88" s="681"/>
      <c r="CE88" s="681"/>
      <c r="CF88" s="681"/>
      <c r="CG88" s="681"/>
      <c r="CH88" s="681"/>
      <c r="CI88" s="681"/>
      <c r="CJ88" s="681"/>
      <c r="CK88" s="681"/>
      <c r="CL88" s="681"/>
      <c r="CM88" s="681"/>
      <c r="CN88" s="681"/>
      <c r="CO88" s="681"/>
      <c r="CP88" s="681"/>
      <c r="CQ88" s="681"/>
      <c r="CR88" s="681"/>
      <c r="CS88" s="681"/>
      <c r="CT88" s="681"/>
      <c r="CU88" s="681"/>
      <c r="CV88" s="681"/>
      <c r="CW88" s="681"/>
      <c r="CX88" s="681"/>
      <c r="CY88" s="681"/>
      <c r="CZ88" s="681"/>
      <c r="DA88" s="681"/>
      <c r="DB88" s="681"/>
      <c r="DC88" s="681"/>
      <c r="DD88" s="681"/>
      <c r="DE88" s="681"/>
      <c r="DF88" s="681"/>
      <c r="DG88" s="681"/>
      <c r="DH88" s="681"/>
      <c r="DI88" s="681"/>
      <c r="DJ88" s="681"/>
      <c r="DK88" s="682"/>
      <c r="DL88" s="682"/>
      <c r="DM88" s="682"/>
      <c r="DN88" s="682"/>
      <c r="DO88" s="682"/>
      <c r="DP88" s="682"/>
      <c r="DQ88" s="682"/>
      <c r="DR88" s="682"/>
      <c r="DS88" s="682"/>
      <c r="DT88" s="682"/>
      <c r="DU88" s="682"/>
      <c r="DV88" s="682"/>
      <c r="DW88" s="682"/>
      <c r="DX88" s="682"/>
      <c r="DY88" s="682"/>
      <c r="DZ88" s="682"/>
      <c r="EA88" s="682"/>
      <c r="EB88" s="682"/>
      <c r="EC88" s="682"/>
      <c r="ED88" s="682"/>
      <c r="EE88" s="682"/>
      <c r="EF88" s="682"/>
      <c r="EG88" s="682"/>
      <c r="EH88" s="682"/>
      <c r="EI88" s="682"/>
      <c r="EJ88" s="682"/>
      <c r="EK88" s="682"/>
      <c r="EL88" s="682"/>
      <c r="EM88" s="682"/>
      <c r="EN88" s="682"/>
      <c r="EO88" s="682"/>
      <c r="EP88" s="682"/>
      <c r="EQ88" s="682"/>
      <c r="ER88" s="682"/>
      <c r="ES88" s="682"/>
      <c r="ET88" s="682"/>
      <c r="EU88" s="682"/>
      <c r="EV88" s="682"/>
      <c r="EW88" s="682"/>
      <c r="EX88" s="682"/>
      <c r="EY88" s="682"/>
      <c r="EZ88" s="682"/>
      <c r="FA88" s="682"/>
      <c r="FB88" s="682"/>
      <c r="FC88" s="682"/>
      <c r="FD88" s="682"/>
      <c r="FE88" s="682"/>
      <c r="FF88" s="682"/>
      <c r="FG88" s="682"/>
      <c r="FH88" s="682"/>
      <c r="FI88" s="682"/>
      <c r="FJ88" s="682"/>
      <c r="FK88" s="682"/>
      <c r="FL88" s="682"/>
      <c r="FM88" s="682"/>
      <c r="FN88" s="682"/>
      <c r="FO88" s="682"/>
      <c r="FP88" s="682"/>
      <c r="FQ88" s="682"/>
      <c r="FR88" s="682"/>
      <c r="FS88" s="682"/>
      <c r="FT88" s="682"/>
      <c r="FU88" s="682"/>
      <c r="FV88" s="682"/>
      <c r="FW88" s="682"/>
      <c r="FX88" s="682"/>
      <c r="FY88" s="682"/>
      <c r="FZ88" s="682"/>
      <c r="GA88" s="682"/>
      <c r="GB88" s="682"/>
      <c r="GC88" s="682"/>
      <c r="GD88" s="682"/>
      <c r="GE88" s="682"/>
      <c r="GF88" s="682"/>
      <c r="GG88" s="682"/>
      <c r="GH88" s="682"/>
      <c r="GI88" s="682"/>
      <c r="GJ88" s="682"/>
      <c r="GK88" s="682"/>
      <c r="GL88" s="682"/>
      <c r="GM88" s="682"/>
      <c r="GN88" s="682"/>
      <c r="GO88" s="682"/>
      <c r="GP88" s="682"/>
      <c r="GQ88" s="682"/>
      <c r="GR88" s="682"/>
      <c r="GS88" s="682"/>
      <c r="GT88" s="682"/>
      <c r="GU88" s="682"/>
      <c r="GV88" s="682"/>
      <c r="GW88" s="682"/>
      <c r="GX88" s="682"/>
      <c r="GY88" s="682"/>
      <c r="GZ88" s="682"/>
      <c r="HA88" s="682"/>
      <c r="HB88" s="682"/>
      <c r="HC88" s="682"/>
      <c r="HD88" s="682"/>
      <c r="HE88" s="682"/>
      <c r="HF88" s="682"/>
      <c r="HG88" s="682"/>
      <c r="HH88" s="682"/>
      <c r="HI88" s="682"/>
      <c r="HJ88" s="682"/>
      <c r="HK88" s="682"/>
      <c r="HL88" s="682"/>
      <c r="HM88" s="682"/>
      <c r="HN88" s="682"/>
      <c r="HO88" s="682"/>
      <c r="HP88" s="682"/>
      <c r="HQ88" s="682"/>
      <c r="HR88" s="682"/>
      <c r="HS88" s="682"/>
      <c r="HT88" s="682"/>
      <c r="HU88" s="682"/>
      <c r="HV88" s="682"/>
      <c r="HW88" s="682"/>
      <c r="HX88" s="682"/>
      <c r="HY88" s="682"/>
      <c r="HZ88" s="682"/>
      <c r="IA88" s="682"/>
      <c r="IB88" s="682"/>
      <c r="IC88" s="682"/>
      <c r="ID88" s="682"/>
      <c r="IE88" s="682"/>
      <c r="IF88" s="682"/>
      <c r="IG88" s="682"/>
      <c r="IH88" s="682"/>
      <c r="II88" s="682"/>
      <c r="IJ88" s="682"/>
      <c r="IK88" s="682"/>
      <c r="IL88" s="682"/>
      <c r="IM88" s="682"/>
      <c r="IN88" s="682"/>
      <c r="IO88" s="682"/>
      <c r="IP88" s="682"/>
      <c r="IQ88" s="682"/>
      <c r="IR88" s="682"/>
      <c r="IS88" s="682"/>
      <c r="IT88" s="682"/>
      <c r="IU88" s="682"/>
      <c r="IV88" s="682"/>
      <c r="IW88" s="682"/>
      <c r="IX88" s="682"/>
      <c r="IY88" s="682"/>
      <c r="IZ88" s="682"/>
      <c r="JA88" s="682"/>
      <c r="JB88" s="682"/>
      <c r="JC88" s="682"/>
      <c r="JD88" s="682"/>
      <c r="JE88" s="682"/>
      <c r="JF88" s="682"/>
      <c r="JG88" s="682"/>
      <c r="JH88" s="682"/>
      <c r="JI88" s="682"/>
      <c r="JJ88" s="682"/>
      <c r="JK88" s="682"/>
      <c r="JL88" s="682"/>
      <c r="JM88" s="682"/>
      <c r="JN88" s="682"/>
      <c r="JO88" s="682"/>
      <c r="JP88" s="682"/>
      <c r="JQ88" s="682"/>
      <c r="JR88" s="682"/>
      <c r="JS88" s="682"/>
      <c r="JT88" s="682"/>
    </row>
    <row r="89" spans="1:280" s="454" customFormat="1" ht="27.75" hidden="1" customHeight="1" outlineLevel="1" x14ac:dyDescent="0.2">
      <c r="A89" s="698"/>
      <c r="B89" s="696" t="s">
        <v>260</v>
      </c>
      <c r="C89" s="455"/>
      <c r="D89" s="1190"/>
      <c r="E89" s="1190"/>
      <c r="F89" s="645"/>
      <c r="G89" s="1190"/>
      <c r="H89" s="1190"/>
      <c r="I89" s="645"/>
      <c r="J89" s="1190"/>
      <c r="K89" s="1190"/>
      <c r="L89" s="645"/>
      <c r="M89" s="1190"/>
      <c r="N89" s="1190"/>
      <c r="O89" s="645"/>
      <c r="P89" s="1190"/>
      <c r="Q89" s="1190"/>
      <c r="R89" s="645"/>
      <c r="S89" s="1190"/>
      <c r="T89" s="1190"/>
      <c r="U89" s="645"/>
      <c r="V89" s="1190"/>
      <c r="W89" s="1190"/>
      <c r="X89" s="645"/>
      <c r="Y89" s="1190"/>
      <c r="Z89" s="1190"/>
      <c r="AA89" s="645"/>
      <c r="AB89" s="1190"/>
      <c r="AC89" s="1190"/>
      <c r="AD89" s="645"/>
      <c r="AE89" s="1190"/>
      <c r="AF89" s="1190"/>
      <c r="AG89" s="645"/>
      <c r="AH89" s="1190"/>
      <c r="AI89" s="1190"/>
      <c r="AJ89" s="645"/>
      <c r="AK89" s="1190"/>
      <c r="AL89" s="1190"/>
      <c r="AM89" s="645"/>
      <c r="AN89" s="1190"/>
      <c r="AO89" s="1190"/>
      <c r="AP89" s="645"/>
      <c r="AQ89" s="1190"/>
      <c r="AR89" s="1190"/>
      <c r="AS89" s="645"/>
      <c r="AT89" s="1190"/>
      <c r="AU89" s="1190"/>
      <c r="AV89" s="645"/>
      <c r="AW89" s="1190"/>
      <c r="AX89" s="1190"/>
      <c r="AY89" s="645"/>
      <c r="AZ89" s="1190"/>
      <c r="BA89" s="1190"/>
      <c r="BB89" s="645"/>
      <c r="BC89" s="1190"/>
      <c r="BD89" s="1190"/>
      <c r="BE89" s="645"/>
      <c r="BF89" s="1190"/>
      <c r="BG89" s="1190"/>
      <c r="BH89" s="645"/>
      <c r="BI89" s="1190"/>
      <c r="BJ89" s="1190"/>
      <c r="BK89" s="339"/>
      <c r="BL89" s="31"/>
      <c r="BM89" s="31"/>
      <c r="BN89" s="31"/>
      <c r="BO89" s="31"/>
      <c r="BP89" s="31"/>
      <c r="BQ89" s="31"/>
      <c r="BR89" s="31"/>
      <c r="BS89" s="61"/>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row>
    <row r="90" spans="1:280" s="330" customFormat="1" ht="18" customHeight="1" collapsed="1" x14ac:dyDescent="0.2">
      <c r="A90" s="701"/>
      <c r="B90" s="702"/>
      <c r="C90" s="458"/>
      <c r="D90" s="717"/>
      <c r="E90" s="717"/>
      <c r="F90" s="614"/>
      <c r="G90" s="717"/>
      <c r="H90" s="717"/>
      <c r="I90" s="614"/>
      <c r="J90" s="717"/>
      <c r="K90" s="717"/>
      <c r="L90" s="614"/>
      <c r="M90" s="717"/>
      <c r="N90" s="717"/>
      <c r="O90" s="614"/>
      <c r="P90" s="717"/>
      <c r="Q90" s="717"/>
      <c r="R90" s="614"/>
      <c r="S90" s="717"/>
      <c r="T90" s="717"/>
      <c r="U90" s="614"/>
      <c r="V90" s="717"/>
      <c r="W90" s="717"/>
      <c r="X90" s="614"/>
      <c r="Y90" s="717"/>
      <c r="Z90" s="717"/>
      <c r="AA90" s="614"/>
      <c r="AB90" s="717"/>
      <c r="AC90" s="717"/>
      <c r="AD90" s="614"/>
      <c r="AE90" s="717"/>
      <c r="AF90" s="717"/>
      <c r="AG90" s="614"/>
      <c r="AH90" s="717"/>
      <c r="AI90" s="717"/>
      <c r="AJ90" s="614"/>
      <c r="AK90" s="717"/>
      <c r="AL90" s="717"/>
      <c r="AM90" s="614"/>
      <c r="AN90" s="717"/>
      <c r="AO90" s="717"/>
      <c r="AP90" s="614"/>
      <c r="AQ90" s="717"/>
      <c r="AR90" s="717"/>
      <c r="AS90" s="614"/>
      <c r="AT90" s="717"/>
      <c r="AU90" s="717"/>
      <c r="AV90" s="614"/>
      <c r="AW90" s="717"/>
      <c r="AX90" s="717"/>
      <c r="AY90" s="614"/>
      <c r="AZ90" s="717"/>
      <c r="BA90" s="717"/>
      <c r="BB90" s="614"/>
      <c r="BC90" s="717"/>
      <c r="BD90" s="717"/>
      <c r="BE90" s="614"/>
      <c r="BF90" s="717"/>
      <c r="BG90" s="717"/>
      <c r="BH90" s="614"/>
      <c r="BI90" s="717"/>
      <c r="BJ90" s="717"/>
      <c r="BK90" s="322"/>
      <c r="BL90" s="375"/>
      <c r="BM90" s="375"/>
      <c r="BN90" s="375"/>
      <c r="BO90" s="375"/>
      <c r="BP90" s="375"/>
      <c r="BQ90" s="375"/>
      <c r="BR90" s="375"/>
      <c r="BS90" s="359"/>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row>
    <row r="91" spans="1:280" s="330" customFormat="1" ht="18" customHeight="1" x14ac:dyDescent="0.2">
      <c r="A91" s="699"/>
      <c r="B91" s="700"/>
      <c r="C91" s="456"/>
      <c r="D91" s="716"/>
      <c r="E91" s="716"/>
      <c r="F91" s="644"/>
      <c r="G91" s="716"/>
      <c r="H91" s="716"/>
      <c r="I91" s="644"/>
      <c r="J91" s="716"/>
      <c r="K91" s="716"/>
      <c r="L91" s="644"/>
      <c r="M91" s="716"/>
      <c r="N91" s="716"/>
      <c r="O91" s="644"/>
      <c r="P91" s="716"/>
      <c r="Q91" s="716"/>
      <c r="R91" s="644"/>
      <c r="S91" s="716"/>
      <c r="T91" s="716"/>
      <c r="U91" s="644"/>
      <c r="V91" s="716"/>
      <c r="W91" s="716"/>
      <c r="X91" s="644"/>
      <c r="Y91" s="716"/>
      <c r="Z91" s="716"/>
      <c r="AA91" s="644"/>
      <c r="AB91" s="716"/>
      <c r="AC91" s="716"/>
      <c r="AD91" s="644"/>
      <c r="AE91" s="716"/>
      <c r="AF91" s="716"/>
      <c r="AG91" s="644"/>
      <c r="AH91" s="716"/>
      <c r="AI91" s="716"/>
      <c r="AJ91" s="644"/>
      <c r="AK91" s="716"/>
      <c r="AL91" s="716"/>
      <c r="AM91" s="644"/>
      <c r="AN91" s="716"/>
      <c r="AO91" s="716"/>
      <c r="AP91" s="644"/>
      <c r="AQ91" s="716"/>
      <c r="AR91" s="716"/>
      <c r="AS91" s="644"/>
      <c r="AT91" s="716"/>
      <c r="AU91" s="716"/>
      <c r="AV91" s="644"/>
      <c r="AW91" s="716"/>
      <c r="AX91" s="716"/>
      <c r="AY91" s="644"/>
      <c r="AZ91" s="716"/>
      <c r="BA91" s="716"/>
      <c r="BB91" s="644"/>
      <c r="BC91" s="716"/>
      <c r="BD91" s="716"/>
      <c r="BE91" s="644"/>
      <c r="BF91" s="716"/>
      <c r="BG91" s="716"/>
      <c r="BH91" s="644"/>
      <c r="BI91" s="716"/>
      <c r="BJ91" s="716"/>
      <c r="BK91" s="30"/>
      <c r="BL91" s="31"/>
      <c r="BM91" s="31"/>
      <c r="BN91" s="31"/>
      <c r="BO91" s="31"/>
      <c r="BP91" s="31"/>
      <c r="BQ91" s="31"/>
      <c r="BR91" s="31"/>
      <c r="BS91" s="359"/>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row>
    <row r="92" spans="1:280" s="461" customFormat="1" ht="27.75" hidden="1" customHeight="1" outlineLevel="1" thickBot="1" x14ac:dyDescent="0.25">
      <c r="A92" s="705" t="str">
        <f>IF(B92="","","EK4")</f>
        <v>EK4</v>
      </c>
      <c r="B92" s="719" t="s">
        <v>145</v>
      </c>
      <c r="C92" s="460"/>
      <c r="D92" s="1191"/>
      <c r="E92" s="1192"/>
      <c r="F92" s="644"/>
      <c r="G92" s="1191"/>
      <c r="H92" s="1192"/>
      <c r="I92" s="644"/>
      <c r="J92" s="1191"/>
      <c r="K92" s="1192"/>
      <c r="L92" s="644"/>
      <c r="M92" s="1191"/>
      <c r="N92" s="1192"/>
      <c r="O92" s="644"/>
      <c r="P92" s="1191"/>
      <c r="Q92" s="1192"/>
      <c r="R92" s="644"/>
      <c r="S92" s="1191"/>
      <c r="T92" s="1192"/>
      <c r="U92" s="644"/>
      <c r="V92" s="1191"/>
      <c r="W92" s="1192"/>
      <c r="X92" s="644"/>
      <c r="Y92" s="1191"/>
      <c r="Z92" s="1192"/>
      <c r="AA92" s="644"/>
      <c r="AB92" s="1191"/>
      <c r="AC92" s="1192"/>
      <c r="AD92" s="644"/>
      <c r="AE92" s="1191"/>
      <c r="AF92" s="1192"/>
      <c r="AG92" s="644"/>
      <c r="AH92" s="1191"/>
      <c r="AI92" s="1192"/>
      <c r="AJ92" s="644"/>
      <c r="AK92" s="1191"/>
      <c r="AL92" s="1192"/>
      <c r="AM92" s="644"/>
      <c r="AN92" s="1191"/>
      <c r="AO92" s="1192"/>
      <c r="AP92" s="644"/>
      <c r="AQ92" s="1191"/>
      <c r="AR92" s="1192"/>
      <c r="AS92" s="644"/>
      <c r="AT92" s="1191"/>
      <c r="AU92" s="1192"/>
      <c r="AV92" s="644"/>
      <c r="AW92" s="1191"/>
      <c r="AX92" s="1192"/>
      <c r="AY92" s="644"/>
      <c r="AZ92" s="1191"/>
      <c r="BA92" s="1192"/>
      <c r="BB92" s="644"/>
      <c r="BC92" s="1191"/>
      <c r="BD92" s="1192"/>
      <c r="BE92" s="644"/>
      <c r="BF92" s="1191"/>
      <c r="BG92" s="1192"/>
      <c r="BH92" s="644"/>
      <c r="BI92" s="1191"/>
      <c r="BJ92" s="1192"/>
      <c r="BK92" s="30"/>
      <c r="BL92" s="31"/>
      <c r="BM92" s="31"/>
      <c r="BN92" s="31"/>
      <c r="BO92" s="31"/>
      <c r="BP92" s="31"/>
      <c r="BQ92" s="31"/>
      <c r="BR92" s="31"/>
      <c r="BS92" s="61"/>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row>
    <row r="93" spans="1:280" s="454" customFormat="1" ht="66.75" hidden="1" customHeight="1" outlineLevel="1" x14ac:dyDescent="0.2">
      <c r="A93" s="801"/>
      <c r="B93" s="808" t="str">
        <f>IF($B92=$B$183,$D$183,IF($B92=$B$184,$D$184,IF($B92=$B$185,$D$185,IF($B92=$B$186,$D$186))))</f>
        <v>Beschreibung</v>
      </c>
      <c r="C93" s="804"/>
      <c r="D93" s="1206" t="str">
        <f>IF(OR(D92="",D92="Ja",D92="Nachweis ausstehend"),"Bemerkungen",IF(D92="Nein","Begründung ergänzen, die zum Ausschluss führt"))</f>
        <v>Bemerkungen</v>
      </c>
      <c r="E93" s="1207"/>
      <c r="F93" s="644"/>
      <c r="G93" s="1206" t="str">
        <f>IF(OR(G92="",G92="Ja",G92="Nachweis ausstehend"),"Bemerkungen",IF(G92="Nein","Begründung ergänzen, die zum Ausschluss führt"))</f>
        <v>Bemerkungen</v>
      </c>
      <c r="H93" s="1207"/>
      <c r="I93" s="644"/>
      <c r="J93" s="1206" t="str">
        <f>IF(OR(J92="",J92="Ja",J92="Nachweis ausstehend"),"Bemerkungen",IF(J92="Nein","Begründung ergänzen, die zum Ausschluss führt"))</f>
        <v>Bemerkungen</v>
      </c>
      <c r="K93" s="1207"/>
      <c r="L93" s="644"/>
      <c r="M93" s="1206" t="str">
        <f>IF(OR(M92="",M92="Ja",M92="Nachweis ausstehend"),"Bemerkungen",IF(M92="Nein","Begründung ergänzen, die zum Ausschluss führt"))</f>
        <v>Bemerkungen</v>
      </c>
      <c r="N93" s="1207"/>
      <c r="O93" s="644"/>
      <c r="P93" s="1206" t="str">
        <f>IF(OR(P92="",P92="Ja",P92="Nachweis ausstehend"),"Bemerkungen",IF(P92="Nein","Begründung ergänzen, die zum Ausschluss führt"))</f>
        <v>Bemerkungen</v>
      </c>
      <c r="Q93" s="1207"/>
      <c r="R93" s="644"/>
      <c r="S93" s="1206" t="str">
        <f>IF(OR(S92="",S92="Ja",S92="Nachweis ausstehend"),"Bemerkungen",IF(S92="Nein","Begründung ergänzen, die zum Ausschluss führt"))</f>
        <v>Bemerkungen</v>
      </c>
      <c r="T93" s="1207"/>
      <c r="U93" s="644"/>
      <c r="V93" s="1206" t="str">
        <f>IF(OR(V92="",V92="Ja",V92="Nachweis ausstehend"),"Bemerkungen",IF(V92="Nein","Begründung ergänzen, die zum Ausschluss führt"))</f>
        <v>Bemerkungen</v>
      </c>
      <c r="W93" s="1207"/>
      <c r="X93" s="644"/>
      <c r="Y93" s="1206" t="str">
        <f>IF(OR(Y92="",Y92="Ja",Y92="Nachweis ausstehend"),"Bemerkungen",IF(Y92="Nein","Begründung ergänzen, die zum Ausschluss führt"))</f>
        <v>Bemerkungen</v>
      </c>
      <c r="Z93" s="1207"/>
      <c r="AA93" s="644"/>
      <c r="AB93" s="1206" t="str">
        <f>IF(OR(AB92="",AB92="Ja",AB92="Nachweis ausstehend"),"Bemerkungen",IF(AB92="Nein","Begründung ergänzen, die zum Ausschluss führt"))</f>
        <v>Bemerkungen</v>
      </c>
      <c r="AC93" s="1207"/>
      <c r="AD93" s="644"/>
      <c r="AE93" s="1206" t="str">
        <f>IF(OR(AE92="",AE92="Ja",AE92="Nachweis ausstehend"),"Bemerkungen",IF(AE92="Nein","Begründung ergänzen, die zum Ausschluss führt"))</f>
        <v>Bemerkungen</v>
      </c>
      <c r="AF93" s="1207"/>
      <c r="AG93" s="644"/>
      <c r="AH93" s="1206" t="str">
        <f>IF(OR(AH92="",AH92="Ja",AH92="Nachweis ausstehend"),"Bemerkungen",IF(AH92="Nein","Begründung ergänzen, die zum Ausschluss führt"))</f>
        <v>Bemerkungen</v>
      </c>
      <c r="AI93" s="1207"/>
      <c r="AJ93" s="644"/>
      <c r="AK93" s="1206" t="str">
        <f>IF(OR(AK92="",AK92="Ja",AK92="Nachweis ausstehend"),"Bemerkungen",IF(AK92="Nein","Begründung ergänzen, die zum Ausschluss führt"))</f>
        <v>Bemerkungen</v>
      </c>
      <c r="AL93" s="1207"/>
      <c r="AM93" s="644"/>
      <c r="AN93" s="1206" t="str">
        <f>IF(OR(AN92="",AN92="Ja",AN92="Nachweis ausstehend"),"Bemerkungen",IF(AN92="Nein","Begründung ergänzen, die zum Ausschluss führt"))</f>
        <v>Bemerkungen</v>
      </c>
      <c r="AO93" s="1207"/>
      <c r="AP93" s="644"/>
      <c r="AQ93" s="1206" t="str">
        <f>IF(OR(AQ92="",AQ92="Ja",AQ92="Nachweis ausstehend"),"Bemerkungen",IF(AQ92="Nein","Begründung ergänzen, die zum Ausschluss führt"))</f>
        <v>Bemerkungen</v>
      </c>
      <c r="AR93" s="1207"/>
      <c r="AS93" s="644"/>
      <c r="AT93" s="1206" t="str">
        <f>IF(OR(AT92="",AT92="Ja",AT92="Nachweis ausstehend"),"Bemerkungen",IF(AT92="Nein","Begründung ergänzen, die zum Ausschluss führt"))</f>
        <v>Bemerkungen</v>
      </c>
      <c r="AU93" s="1207"/>
      <c r="AV93" s="644"/>
      <c r="AW93" s="1206" t="str">
        <f>IF(OR(AW92="",AW92="Ja",AW92="Nachweis ausstehend"),"Bemerkungen",IF(AW92="Nein","Begründung ergänzen, die zum Ausschluss führt"))</f>
        <v>Bemerkungen</v>
      </c>
      <c r="AX93" s="1207"/>
      <c r="AY93" s="644"/>
      <c r="AZ93" s="1206" t="str">
        <f>IF(OR(AZ92="",AZ92="Ja",AZ92="Nachweis ausstehend"),"Bemerkungen",IF(AZ92="Nein","Begründung ergänzen, die zum Ausschluss führt"))</f>
        <v>Bemerkungen</v>
      </c>
      <c r="BA93" s="1207"/>
      <c r="BB93" s="644"/>
      <c r="BC93" s="1206" t="str">
        <f>IF(OR(BC92="",BC92="Ja",BC92="Nachweis ausstehend"),"Bemerkungen",IF(BC92="Nein","Begründung ergänzen, die zum Ausschluss führt"))</f>
        <v>Bemerkungen</v>
      </c>
      <c r="BD93" s="1207"/>
      <c r="BE93" s="644"/>
      <c r="BF93" s="1206" t="str">
        <f>IF(OR(BF92="",BF92="Ja",BF92="Nachweis ausstehend"),"Bemerkungen",IF(BF92="Nein","Begründung ergänzen, die zum Ausschluss führt"))</f>
        <v>Bemerkungen</v>
      </c>
      <c r="BG93" s="1207"/>
      <c r="BH93" s="644"/>
      <c r="BI93" s="1206" t="str">
        <f>IF(OR(BI92="",BI92="Ja",BI92="Nachweis ausstehend"),"Bemerkungen",IF(BI92="Nein","Begründung ergänzen, die zum Ausschluss führt"))</f>
        <v>Bemerkungen</v>
      </c>
      <c r="BJ93" s="1207"/>
      <c r="BK93" s="30"/>
      <c r="BL93" s="146"/>
      <c r="BM93" s="146"/>
      <c r="BN93" s="146"/>
      <c r="BO93" s="146"/>
      <c r="BP93" s="146"/>
      <c r="BQ93" s="146"/>
      <c r="BR93" s="146"/>
      <c r="BS93" s="61"/>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row>
    <row r="94" spans="1:280" s="454" customFormat="1" ht="15" hidden="1" outlineLevel="2" x14ac:dyDescent="0.2">
      <c r="A94" s="802"/>
      <c r="B94" s="809" t="s">
        <v>339</v>
      </c>
      <c r="C94" s="805"/>
      <c r="D94" s="1208"/>
      <c r="E94" s="1209"/>
      <c r="F94" s="644"/>
      <c r="G94" s="1208"/>
      <c r="H94" s="1209"/>
      <c r="I94" s="644"/>
      <c r="J94" s="1208"/>
      <c r="K94" s="1209"/>
      <c r="L94" s="644"/>
      <c r="M94" s="1208"/>
      <c r="N94" s="1209"/>
      <c r="O94" s="644"/>
      <c r="P94" s="1208"/>
      <c r="Q94" s="1209"/>
      <c r="R94" s="644"/>
      <c r="S94" s="1208"/>
      <c r="T94" s="1209"/>
      <c r="U94" s="644"/>
      <c r="V94" s="1208"/>
      <c r="W94" s="1209"/>
      <c r="X94" s="644"/>
      <c r="Y94" s="1208"/>
      <c r="Z94" s="1209"/>
      <c r="AA94" s="644"/>
      <c r="AB94" s="1208"/>
      <c r="AC94" s="1209"/>
      <c r="AD94" s="644"/>
      <c r="AE94" s="1208"/>
      <c r="AF94" s="1209"/>
      <c r="AG94" s="644"/>
      <c r="AH94" s="1208"/>
      <c r="AI94" s="1209"/>
      <c r="AJ94" s="644"/>
      <c r="AK94" s="1208"/>
      <c r="AL94" s="1209"/>
      <c r="AM94" s="644"/>
      <c r="AN94" s="1208"/>
      <c r="AO94" s="1209"/>
      <c r="AP94" s="644"/>
      <c r="AQ94" s="1208"/>
      <c r="AR94" s="1209"/>
      <c r="AS94" s="644"/>
      <c r="AT94" s="1208"/>
      <c r="AU94" s="1209"/>
      <c r="AV94" s="644"/>
      <c r="AW94" s="1208"/>
      <c r="AX94" s="1209"/>
      <c r="AY94" s="644"/>
      <c r="AZ94" s="1208"/>
      <c r="BA94" s="1209"/>
      <c r="BB94" s="644"/>
      <c r="BC94" s="1208"/>
      <c r="BD94" s="1209"/>
      <c r="BE94" s="644"/>
      <c r="BF94" s="1208"/>
      <c r="BG94" s="1209"/>
      <c r="BH94" s="644"/>
      <c r="BI94" s="1208"/>
      <c r="BJ94" s="1209"/>
      <c r="BK94" s="30"/>
      <c r="BL94" s="31"/>
      <c r="BM94" s="31"/>
      <c r="BN94" s="31"/>
      <c r="BO94" s="31"/>
      <c r="BP94" s="31"/>
      <c r="BQ94" s="31"/>
      <c r="BR94" s="31"/>
      <c r="BS94" s="61"/>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row>
    <row r="95" spans="1:280" s="454" customFormat="1" ht="15" hidden="1" outlineLevel="2" x14ac:dyDescent="0.2">
      <c r="A95" s="802"/>
      <c r="B95" s="809" t="s">
        <v>147</v>
      </c>
      <c r="C95" s="805"/>
      <c r="D95" s="1208"/>
      <c r="E95" s="1209"/>
      <c r="F95" s="644"/>
      <c r="G95" s="1208"/>
      <c r="H95" s="1209"/>
      <c r="I95" s="644"/>
      <c r="J95" s="1208"/>
      <c r="K95" s="1209"/>
      <c r="L95" s="644"/>
      <c r="M95" s="1208"/>
      <c r="N95" s="1209"/>
      <c r="O95" s="644"/>
      <c r="P95" s="1208"/>
      <c r="Q95" s="1209"/>
      <c r="R95" s="644"/>
      <c r="S95" s="1208"/>
      <c r="T95" s="1209"/>
      <c r="U95" s="644"/>
      <c r="V95" s="1208"/>
      <c r="W95" s="1209"/>
      <c r="X95" s="644"/>
      <c r="Y95" s="1208"/>
      <c r="Z95" s="1209"/>
      <c r="AA95" s="644"/>
      <c r="AB95" s="1208"/>
      <c r="AC95" s="1209"/>
      <c r="AD95" s="644"/>
      <c r="AE95" s="1208"/>
      <c r="AF95" s="1209"/>
      <c r="AG95" s="644"/>
      <c r="AH95" s="1208"/>
      <c r="AI95" s="1209"/>
      <c r="AJ95" s="644"/>
      <c r="AK95" s="1208"/>
      <c r="AL95" s="1209"/>
      <c r="AM95" s="644"/>
      <c r="AN95" s="1208"/>
      <c r="AO95" s="1209"/>
      <c r="AP95" s="644"/>
      <c r="AQ95" s="1208"/>
      <c r="AR95" s="1209"/>
      <c r="AS95" s="644"/>
      <c r="AT95" s="1208"/>
      <c r="AU95" s="1209"/>
      <c r="AV95" s="644"/>
      <c r="AW95" s="1208"/>
      <c r="AX95" s="1209"/>
      <c r="AY95" s="644"/>
      <c r="AZ95" s="1208"/>
      <c r="BA95" s="1209"/>
      <c r="BB95" s="644"/>
      <c r="BC95" s="1208"/>
      <c r="BD95" s="1209"/>
      <c r="BE95" s="644"/>
      <c r="BF95" s="1208"/>
      <c r="BG95" s="1209"/>
      <c r="BH95" s="644"/>
      <c r="BI95" s="1208"/>
      <c r="BJ95" s="1209"/>
      <c r="BK95" s="30"/>
      <c r="BL95" s="31"/>
      <c r="BM95" s="31"/>
      <c r="BN95" s="31"/>
      <c r="BO95" s="31"/>
      <c r="BP95" s="31"/>
      <c r="BQ95" s="31"/>
      <c r="BR95" s="31"/>
      <c r="BS95" s="61"/>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row>
    <row r="96" spans="1:280" s="454" customFormat="1" ht="44.25" hidden="1" customHeight="1" outlineLevel="2" x14ac:dyDescent="0.2">
      <c r="A96" s="802"/>
      <c r="B96" s="809" t="s">
        <v>148</v>
      </c>
      <c r="C96" s="805"/>
      <c r="D96" s="1210"/>
      <c r="E96" s="1211"/>
      <c r="F96" s="644"/>
      <c r="G96" s="1210"/>
      <c r="H96" s="1211"/>
      <c r="I96" s="644"/>
      <c r="J96" s="1210"/>
      <c r="K96" s="1211"/>
      <c r="L96" s="644"/>
      <c r="M96" s="1210"/>
      <c r="N96" s="1211"/>
      <c r="O96" s="644"/>
      <c r="P96" s="1210"/>
      <c r="Q96" s="1211"/>
      <c r="R96" s="644"/>
      <c r="S96" s="1210"/>
      <c r="T96" s="1211"/>
      <c r="U96" s="644"/>
      <c r="V96" s="1210"/>
      <c r="W96" s="1211"/>
      <c r="X96" s="644"/>
      <c r="Y96" s="1210"/>
      <c r="Z96" s="1211"/>
      <c r="AA96" s="644"/>
      <c r="AB96" s="1210"/>
      <c r="AC96" s="1211"/>
      <c r="AD96" s="644"/>
      <c r="AE96" s="1210"/>
      <c r="AF96" s="1211"/>
      <c r="AG96" s="644"/>
      <c r="AH96" s="1210"/>
      <c r="AI96" s="1211"/>
      <c r="AJ96" s="644"/>
      <c r="AK96" s="1210"/>
      <c r="AL96" s="1211"/>
      <c r="AM96" s="644"/>
      <c r="AN96" s="1210"/>
      <c r="AO96" s="1211"/>
      <c r="AP96" s="644"/>
      <c r="AQ96" s="1210"/>
      <c r="AR96" s="1211"/>
      <c r="AS96" s="644"/>
      <c r="AT96" s="1210"/>
      <c r="AU96" s="1211"/>
      <c r="AV96" s="644"/>
      <c r="AW96" s="1210"/>
      <c r="AX96" s="1211"/>
      <c r="AY96" s="644"/>
      <c r="AZ96" s="1210"/>
      <c r="BA96" s="1211"/>
      <c r="BB96" s="644"/>
      <c r="BC96" s="1210"/>
      <c r="BD96" s="1211"/>
      <c r="BE96" s="644"/>
      <c r="BF96" s="1210"/>
      <c r="BG96" s="1211"/>
      <c r="BH96" s="644"/>
      <c r="BI96" s="1210"/>
      <c r="BJ96" s="1211"/>
      <c r="BK96" s="30"/>
      <c r="BL96" s="31"/>
      <c r="BM96" s="31"/>
      <c r="BN96" s="31"/>
      <c r="BO96" s="31"/>
      <c r="BP96" s="31"/>
      <c r="BQ96" s="31"/>
      <c r="BR96" s="31"/>
      <c r="BS96" s="61"/>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row>
    <row r="97" spans="1:280" s="464" customFormat="1" ht="29.25" hidden="1" customHeight="1" outlineLevel="2" x14ac:dyDescent="0.2">
      <c r="A97" s="803"/>
      <c r="B97" s="800" t="s">
        <v>348</v>
      </c>
      <c r="C97" s="806"/>
      <c r="D97" s="1205"/>
      <c r="E97" s="1205"/>
      <c r="F97" s="798"/>
      <c r="G97" s="1205"/>
      <c r="H97" s="1205"/>
      <c r="I97" s="798"/>
      <c r="J97" s="1205"/>
      <c r="K97" s="1205"/>
      <c r="L97" s="798"/>
      <c r="M97" s="1205"/>
      <c r="N97" s="1205"/>
      <c r="O97" s="798"/>
      <c r="P97" s="1205"/>
      <c r="Q97" s="1205"/>
      <c r="R97" s="798"/>
      <c r="S97" s="1205"/>
      <c r="T97" s="1205"/>
      <c r="U97" s="798"/>
      <c r="V97" s="1205"/>
      <c r="W97" s="1205"/>
      <c r="X97" s="798"/>
      <c r="Y97" s="1205"/>
      <c r="Z97" s="1205"/>
      <c r="AA97" s="798"/>
      <c r="AB97" s="1205"/>
      <c r="AC97" s="1205"/>
      <c r="AD97" s="798"/>
      <c r="AE97" s="1205"/>
      <c r="AF97" s="1205"/>
      <c r="AG97" s="798"/>
      <c r="AH97" s="1205"/>
      <c r="AI97" s="1205"/>
      <c r="AJ97" s="798"/>
      <c r="AK97" s="1205"/>
      <c r="AL97" s="1205"/>
      <c r="AM97" s="798"/>
      <c r="AN97" s="1205"/>
      <c r="AO97" s="1205"/>
      <c r="AP97" s="798"/>
      <c r="AQ97" s="1205"/>
      <c r="AR97" s="1205"/>
      <c r="AS97" s="798"/>
      <c r="AT97" s="1205"/>
      <c r="AU97" s="1205"/>
      <c r="AV97" s="798"/>
      <c r="AW97" s="1205"/>
      <c r="AX97" s="1205"/>
      <c r="AY97" s="798"/>
      <c r="AZ97" s="1205"/>
      <c r="BA97" s="1205"/>
      <c r="BB97" s="798"/>
      <c r="BC97" s="1205"/>
      <c r="BD97" s="1205"/>
      <c r="BE97" s="798"/>
      <c r="BF97" s="1205"/>
      <c r="BG97" s="1205"/>
      <c r="BH97" s="798"/>
      <c r="BI97" s="1205"/>
      <c r="BJ97" s="1205"/>
      <c r="BK97" s="798"/>
      <c r="BL97" s="795"/>
      <c r="BM97" s="795"/>
      <c r="BN97" s="795"/>
      <c r="BO97" s="795"/>
      <c r="BP97" s="795"/>
      <c r="BQ97" s="795"/>
      <c r="BR97" s="795"/>
      <c r="BS97" s="799"/>
      <c r="BT97" s="467"/>
      <c r="BU97" s="467"/>
      <c r="BV97" s="467"/>
      <c r="BW97" s="467"/>
      <c r="BX97" s="467"/>
      <c r="BY97" s="467"/>
      <c r="BZ97" s="467"/>
      <c r="CA97" s="467"/>
      <c r="CB97" s="467"/>
      <c r="CC97" s="467"/>
      <c r="CD97" s="467"/>
      <c r="CE97" s="467"/>
      <c r="CF97" s="467"/>
      <c r="CG97" s="467"/>
      <c r="CH97" s="467"/>
      <c r="CI97" s="467"/>
      <c r="CJ97" s="467"/>
      <c r="CK97" s="467"/>
      <c r="CL97" s="467"/>
      <c r="CM97" s="467"/>
      <c r="CN97" s="467"/>
      <c r="CO97" s="467"/>
      <c r="CP97" s="467"/>
      <c r="CQ97" s="467"/>
      <c r="CR97" s="467"/>
      <c r="CS97" s="467"/>
      <c r="CT97" s="467"/>
      <c r="CU97" s="467"/>
      <c r="CV97" s="467"/>
      <c r="CW97" s="467"/>
      <c r="CX97" s="467"/>
      <c r="CY97" s="467"/>
      <c r="CZ97" s="467"/>
      <c r="DA97" s="467"/>
      <c r="DB97" s="467"/>
      <c r="DC97" s="467"/>
      <c r="DD97" s="467"/>
      <c r="DE97" s="467"/>
      <c r="DF97" s="467"/>
      <c r="DG97" s="467"/>
      <c r="DH97" s="467"/>
      <c r="DI97" s="467"/>
      <c r="DJ97" s="467"/>
      <c r="DK97" s="467"/>
      <c r="DL97" s="467"/>
      <c r="DM97" s="467"/>
      <c r="DN97" s="467"/>
      <c r="DO97" s="467"/>
      <c r="DP97" s="467"/>
      <c r="DQ97" s="467"/>
      <c r="DR97" s="467"/>
      <c r="DS97" s="467"/>
      <c r="DT97" s="467"/>
      <c r="DU97" s="467"/>
      <c r="DV97" s="467"/>
      <c r="DW97" s="467"/>
      <c r="DX97" s="467"/>
      <c r="DY97" s="467"/>
      <c r="DZ97" s="467"/>
      <c r="EA97" s="467"/>
      <c r="EB97" s="467"/>
      <c r="EC97" s="467"/>
      <c r="ED97" s="467"/>
      <c r="EE97" s="467"/>
      <c r="EF97" s="467"/>
      <c r="EG97" s="467"/>
      <c r="EH97" s="467"/>
      <c r="EI97" s="467"/>
      <c r="EJ97" s="467"/>
      <c r="EK97" s="467"/>
      <c r="EL97" s="467"/>
      <c r="EM97" s="467"/>
      <c r="EN97" s="467"/>
      <c r="EO97" s="467"/>
      <c r="EP97" s="467"/>
      <c r="EQ97" s="467"/>
      <c r="ER97" s="467"/>
      <c r="ES97" s="467"/>
      <c r="ET97" s="467"/>
      <c r="EU97" s="467"/>
      <c r="EV97" s="467"/>
      <c r="EW97" s="467"/>
      <c r="EX97" s="467"/>
      <c r="EY97" s="467"/>
      <c r="EZ97" s="467"/>
      <c r="FA97" s="467"/>
      <c r="FB97" s="467"/>
      <c r="FC97" s="467"/>
      <c r="FD97" s="467"/>
      <c r="FE97" s="467"/>
      <c r="FF97" s="467"/>
      <c r="FG97" s="467"/>
      <c r="FH97" s="467"/>
      <c r="FI97" s="467"/>
      <c r="FJ97" s="467"/>
      <c r="FK97" s="467"/>
      <c r="FL97" s="467"/>
      <c r="FM97" s="467"/>
      <c r="FN97" s="467"/>
      <c r="FO97" s="467"/>
      <c r="FP97" s="467"/>
      <c r="FQ97" s="467"/>
      <c r="FR97" s="467"/>
      <c r="FS97" s="467"/>
      <c r="FT97" s="467"/>
      <c r="FU97" s="467"/>
      <c r="FV97" s="467"/>
      <c r="FW97" s="467"/>
      <c r="FX97" s="467"/>
      <c r="FY97" s="467"/>
      <c r="FZ97" s="467"/>
      <c r="GA97" s="467"/>
      <c r="GB97" s="467"/>
      <c r="GC97" s="467"/>
      <c r="GD97" s="467"/>
      <c r="GE97" s="467"/>
      <c r="GF97" s="467"/>
      <c r="GG97" s="467"/>
      <c r="GH97" s="467"/>
      <c r="GI97" s="467"/>
      <c r="GJ97" s="467"/>
      <c r="GK97" s="467"/>
      <c r="GL97" s="467"/>
      <c r="GM97" s="467"/>
      <c r="GN97" s="467"/>
      <c r="GO97" s="467"/>
      <c r="GP97" s="467"/>
      <c r="GQ97" s="467"/>
      <c r="GR97" s="467"/>
      <c r="GS97" s="467"/>
      <c r="GT97" s="467"/>
      <c r="GU97" s="467"/>
      <c r="GV97" s="467"/>
      <c r="GW97" s="467"/>
      <c r="GX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E97" s="467"/>
      <c r="IF97" s="467"/>
      <c r="IG97" s="467"/>
      <c r="IH97" s="467"/>
      <c r="II97" s="467"/>
      <c r="IJ97" s="467"/>
      <c r="IK97" s="467"/>
      <c r="IL97" s="467"/>
      <c r="IM97" s="467"/>
      <c r="IN97" s="467"/>
      <c r="IO97" s="467"/>
      <c r="IP97" s="467"/>
      <c r="IQ97" s="467"/>
      <c r="IR97" s="467"/>
      <c r="IS97" s="467"/>
      <c r="IT97" s="467"/>
      <c r="IU97" s="467"/>
      <c r="IV97" s="467"/>
      <c r="IW97" s="467"/>
      <c r="IX97" s="467"/>
      <c r="IY97" s="467"/>
      <c r="IZ97" s="467"/>
      <c r="JA97" s="467"/>
      <c r="JB97" s="467"/>
      <c r="JC97" s="467"/>
      <c r="JD97" s="467"/>
      <c r="JE97" s="467"/>
      <c r="JF97" s="467"/>
      <c r="JG97" s="467"/>
      <c r="JH97" s="467"/>
      <c r="JI97" s="467"/>
      <c r="JJ97" s="467"/>
      <c r="JK97" s="467"/>
      <c r="JL97" s="467"/>
      <c r="JM97" s="467"/>
      <c r="JN97" s="467"/>
      <c r="JO97" s="467"/>
      <c r="JP97" s="467"/>
      <c r="JQ97" s="467"/>
      <c r="JR97" s="467"/>
      <c r="JS97" s="467"/>
      <c r="JT97" s="467"/>
    </row>
    <row r="98" spans="1:280" s="683" customFormat="1" ht="62.25" hidden="1" customHeight="1" outlineLevel="2" x14ac:dyDescent="0.25">
      <c r="A98" s="674"/>
      <c r="B98" s="684"/>
      <c r="C98" s="676"/>
      <c r="D98" s="1196" t="str">
        <f>IF(D97="Ja","Hinweis: Sofern eine qualitative Bewertung des im EN genannten Referenzauftrages vorgesehen war, erfolgt bei jenem ZK eine Bewertung mit 0 Punkten","")</f>
        <v/>
      </c>
      <c r="E98" s="1197"/>
      <c r="F98" s="685"/>
      <c r="G98" s="1196" t="str">
        <f>IF(G97="Ja","Hinweis: Sofern eine qualitative Bewertung des im EN genannten Referenzauftrages vorgesehen war, erfolgt bei jenem ZK eine Bewertung mit 0 Punkten","")</f>
        <v/>
      </c>
      <c r="H98" s="1197"/>
      <c r="I98" s="685"/>
      <c r="J98" s="1196" t="str">
        <f>IF(J97="Ja","Hinweis: Sofern eine qualitative Bewertung des im EN genannten Referenzauftrages vorgesehen war, erfolgt bei jenem ZK eine Bewertung mit 0 Punkten","")</f>
        <v/>
      </c>
      <c r="K98" s="1197"/>
      <c r="L98" s="685"/>
      <c r="M98" s="1196" t="str">
        <f>IF(M97="Ja","Hinweis: Sofern eine qualitative Bewertung des im EN genannten Referenzauftrages vorgesehen war, erfolgt bei jenem ZK eine Bewertung mit 0 Punkten","")</f>
        <v/>
      </c>
      <c r="N98" s="1197"/>
      <c r="O98" s="685"/>
      <c r="P98" s="1196" t="str">
        <f>IF(P97="Ja","Hinweis: Sofern eine qualitative Bewertung des im EN genannten Referenzauftrages vorgesehen war, erfolgt bei jenem ZK eine Bewertung mit 0 Punkten","")</f>
        <v/>
      </c>
      <c r="Q98" s="1197"/>
      <c r="R98" s="685"/>
      <c r="S98" s="1196" t="str">
        <f>IF(S97="Ja","Hinweis: Sofern eine qualitative Bewertung des im EN genannten Referenzauftrages vorgesehen war, erfolgt bei jenem ZK eine Bewertung mit 0 Punkten","")</f>
        <v/>
      </c>
      <c r="T98" s="1197"/>
      <c r="U98" s="685"/>
      <c r="V98" s="1196" t="str">
        <f>IF(V97="Ja","Hinweis: Sofern eine qualitative Bewertung des im EN genannten Referenzauftrages vorgesehen war, erfolgt bei jenem ZK eine Bewertung mit 0 Punkten","")</f>
        <v/>
      </c>
      <c r="W98" s="1197"/>
      <c r="X98" s="685"/>
      <c r="Y98" s="1196" t="str">
        <f>IF(Y97="Ja","Hinweis: Sofern eine qualitative Bewertung des im EN genannten Referenzauftrages vorgesehen war, erfolgt bei jenem ZK eine Bewertung mit 0 Punkten","")</f>
        <v/>
      </c>
      <c r="Z98" s="1197"/>
      <c r="AA98" s="685"/>
      <c r="AB98" s="1196" t="str">
        <f>IF(AB97="Ja","Hinweis: Sofern eine qualitative Bewertung des im EN genannten Referenzauftrages vorgesehen war, erfolgt bei jenem ZK eine Bewertung mit 0 Punkten","")</f>
        <v/>
      </c>
      <c r="AC98" s="1197"/>
      <c r="AD98" s="685"/>
      <c r="AE98" s="1196" t="str">
        <f>IF(AE97="Ja","Hinweis: Sofern eine qualitative Bewertung des im EN genannten Referenzauftrages vorgesehen war, erfolgt bei jenem ZK eine Bewertung mit 0 Punkten","")</f>
        <v/>
      </c>
      <c r="AF98" s="1197"/>
      <c r="AG98" s="685"/>
      <c r="AH98" s="1196" t="str">
        <f>IF(AH97="Ja","Hinweis: Sofern eine qualitative Bewertung des im EN genannten Referenzauftrages vorgesehen war, erfolgt bei jenem ZK eine Bewertung mit 0 Punkten","")</f>
        <v/>
      </c>
      <c r="AI98" s="1197"/>
      <c r="AJ98" s="685"/>
      <c r="AK98" s="1196" t="str">
        <f>IF(AK97="Ja","Hinweis: Sofern eine qualitative Bewertung des im EN genannten Referenzauftrages vorgesehen war, erfolgt bei jenem ZK eine Bewertung mit 0 Punkten","")</f>
        <v/>
      </c>
      <c r="AL98" s="1197"/>
      <c r="AM98" s="685"/>
      <c r="AN98" s="1196" t="str">
        <f>IF(AN97="Ja","Hinweis: Sofern eine qualitative Bewertung des im EN genannten Referenzauftrages vorgesehen war, erfolgt bei jenem ZK eine Bewertung mit 0 Punkten","")</f>
        <v/>
      </c>
      <c r="AO98" s="1197"/>
      <c r="AP98" s="685"/>
      <c r="AQ98" s="1196" t="str">
        <f>IF(AQ97="Ja","Hinweis: Sofern eine qualitative Bewertung des im EN genannten Referenzauftrages vorgesehen war, erfolgt bei jenem ZK eine Bewertung mit 0 Punkten","")</f>
        <v/>
      </c>
      <c r="AR98" s="1197"/>
      <c r="AS98" s="685"/>
      <c r="AT98" s="1196" t="str">
        <f>IF(AT97="Ja","Hinweis: Sofern eine qualitative Bewertung des im EN genannten Referenzauftrages vorgesehen war, erfolgt bei jenem ZK eine Bewertung mit 0 Punkten","")</f>
        <v/>
      </c>
      <c r="AU98" s="1197"/>
      <c r="AV98" s="685"/>
      <c r="AW98" s="1196" t="str">
        <f>IF(AW97="Ja","Hinweis: Sofern eine qualitative Bewertung des im EN genannten Referenzauftrages vorgesehen war, erfolgt bei jenem ZK eine Bewertung mit 0 Punkten","")</f>
        <v/>
      </c>
      <c r="AX98" s="1197"/>
      <c r="AY98" s="685"/>
      <c r="AZ98" s="1196" t="str">
        <f>IF(AZ97="Ja","Hinweis: Sofern eine qualitative Bewertung des im EN genannten Referenzauftrages vorgesehen war, erfolgt bei jenem ZK eine Bewertung mit 0 Punkten","")</f>
        <v/>
      </c>
      <c r="BA98" s="1197"/>
      <c r="BB98" s="685"/>
      <c r="BC98" s="1196" t="str">
        <f>IF(BC97="Ja","Hinweis: Sofern eine qualitative Bewertung des im EN genannten Referenzauftrages vorgesehen war, erfolgt bei jenem ZK eine Bewertung mit 0 Punkten","")</f>
        <v/>
      </c>
      <c r="BD98" s="1197"/>
      <c r="BE98" s="685"/>
      <c r="BF98" s="1196" t="str">
        <f>IF(BF97="Ja","Hinweis: Sofern eine qualitative Bewertung des im EN genannten Referenzauftrages vorgesehen war, erfolgt bei jenem ZK eine Bewertung mit 0 Punkten","")</f>
        <v/>
      </c>
      <c r="BG98" s="1197"/>
      <c r="BH98" s="685"/>
      <c r="BI98" s="1196" t="str">
        <f>IF(BI97="Ja","Hinweis: Sofern eine qualitative Bewertung des im EN genannten Referenzauftrages vorgesehen war, erfolgt bei jenem ZK eine Bewertung mit 0 Punkten","")</f>
        <v/>
      </c>
      <c r="BJ98" s="1197"/>
      <c r="BK98" s="678"/>
      <c r="BL98" s="679"/>
      <c r="BM98" s="679"/>
      <c r="BN98" s="679"/>
      <c r="BO98" s="679"/>
      <c r="BP98" s="679"/>
      <c r="BQ98" s="679"/>
      <c r="BR98" s="679"/>
      <c r="BS98" s="680"/>
      <c r="BT98" s="681"/>
      <c r="BU98" s="681"/>
      <c r="BV98" s="681"/>
      <c r="BW98" s="681"/>
      <c r="BX98" s="681"/>
      <c r="BY98" s="681"/>
      <c r="BZ98" s="681"/>
      <c r="CA98" s="681"/>
      <c r="CB98" s="681"/>
      <c r="CC98" s="681"/>
      <c r="CD98" s="681"/>
      <c r="CE98" s="681"/>
      <c r="CF98" s="681"/>
      <c r="CG98" s="681"/>
      <c r="CH98" s="681"/>
      <c r="CI98" s="681"/>
      <c r="CJ98" s="681"/>
      <c r="CK98" s="681"/>
      <c r="CL98" s="681"/>
      <c r="CM98" s="681"/>
      <c r="CN98" s="681"/>
      <c r="CO98" s="681"/>
      <c r="CP98" s="681"/>
      <c r="CQ98" s="681"/>
      <c r="CR98" s="681"/>
      <c r="CS98" s="681"/>
      <c r="CT98" s="681"/>
      <c r="CU98" s="681"/>
      <c r="CV98" s="681"/>
      <c r="CW98" s="681"/>
      <c r="CX98" s="681"/>
      <c r="CY98" s="681"/>
      <c r="CZ98" s="681"/>
      <c r="DA98" s="681"/>
      <c r="DB98" s="681"/>
      <c r="DC98" s="681"/>
      <c r="DD98" s="681"/>
      <c r="DE98" s="681"/>
      <c r="DF98" s="681"/>
      <c r="DG98" s="681"/>
      <c r="DH98" s="681"/>
      <c r="DI98" s="681"/>
      <c r="DJ98" s="681"/>
      <c r="DK98" s="682"/>
      <c r="DL98" s="682"/>
      <c r="DM98" s="682"/>
      <c r="DN98" s="682"/>
      <c r="DO98" s="682"/>
      <c r="DP98" s="682"/>
      <c r="DQ98" s="682"/>
      <c r="DR98" s="682"/>
      <c r="DS98" s="682"/>
      <c r="DT98" s="682"/>
      <c r="DU98" s="682"/>
      <c r="DV98" s="682"/>
      <c r="DW98" s="682"/>
      <c r="DX98" s="682"/>
      <c r="DY98" s="682"/>
      <c r="DZ98" s="682"/>
      <c r="EA98" s="682"/>
      <c r="EB98" s="682"/>
      <c r="EC98" s="682"/>
      <c r="ED98" s="682"/>
      <c r="EE98" s="682"/>
      <c r="EF98" s="682"/>
      <c r="EG98" s="682"/>
      <c r="EH98" s="682"/>
      <c r="EI98" s="682"/>
      <c r="EJ98" s="682"/>
      <c r="EK98" s="682"/>
      <c r="EL98" s="682"/>
      <c r="EM98" s="682"/>
      <c r="EN98" s="682"/>
      <c r="EO98" s="682"/>
      <c r="EP98" s="682"/>
      <c r="EQ98" s="682"/>
      <c r="ER98" s="682"/>
      <c r="ES98" s="682"/>
      <c r="ET98" s="682"/>
      <c r="EU98" s="682"/>
      <c r="EV98" s="682"/>
      <c r="EW98" s="682"/>
      <c r="EX98" s="682"/>
      <c r="EY98" s="682"/>
      <c r="EZ98" s="682"/>
      <c r="FA98" s="682"/>
      <c r="FB98" s="682"/>
      <c r="FC98" s="682"/>
      <c r="FD98" s="682"/>
      <c r="FE98" s="682"/>
      <c r="FF98" s="682"/>
      <c r="FG98" s="682"/>
      <c r="FH98" s="682"/>
      <c r="FI98" s="682"/>
      <c r="FJ98" s="682"/>
      <c r="FK98" s="682"/>
      <c r="FL98" s="682"/>
      <c r="FM98" s="682"/>
      <c r="FN98" s="682"/>
      <c r="FO98" s="682"/>
      <c r="FP98" s="682"/>
      <c r="FQ98" s="682"/>
      <c r="FR98" s="682"/>
      <c r="FS98" s="682"/>
      <c r="FT98" s="682"/>
      <c r="FU98" s="682"/>
      <c r="FV98" s="682"/>
      <c r="FW98" s="682"/>
      <c r="FX98" s="682"/>
      <c r="FY98" s="682"/>
      <c r="FZ98" s="682"/>
      <c r="GA98" s="682"/>
      <c r="GB98" s="682"/>
      <c r="GC98" s="682"/>
      <c r="GD98" s="682"/>
      <c r="GE98" s="682"/>
      <c r="GF98" s="682"/>
      <c r="GG98" s="682"/>
      <c r="GH98" s="682"/>
      <c r="GI98" s="682"/>
      <c r="GJ98" s="682"/>
      <c r="GK98" s="682"/>
      <c r="GL98" s="682"/>
      <c r="GM98" s="682"/>
      <c r="GN98" s="682"/>
      <c r="GO98" s="682"/>
      <c r="GP98" s="682"/>
      <c r="GQ98" s="682"/>
      <c r="GR98" s="682"/>
      <c r="GS98" s="682"/>
      <c r="GT98" s="682"/>
      <c r="GU98" s="682"/>
      <c r="GV98" s="682"/>
      <c r="GW98" s="682"/>
      <c r="GX98" s="682"/>
      <c r="GY98" s="682"/>
      <c r="GZ98" s="682"/>
      <c r="HA98" s="682"/>
      <c r="HB98" s="682"/>
      <c r="HC98" s="682"/>
      <c r="HD98" s="682"/>
      <c r="HE98" s="682"/>
      <c r="HF98" s="682"/>
      <c r="HG98" s="682"/>
      <c r="HH98" s="682"/>
      <c r="HI98" s="682"/>
      <c r="HJ98" s="682"/>
      <c r="HK98" s="682"/>
      <c r="HL98" s="682"/>
      <c r="HM98" s="682"/>
      <c r="HN98" s="682"/>
      <c r="HO98" s="682"/>
      <c r="HP98" s="682"/>
      <c r="HQ98" s="682"/>
      <c r="HR98" s="682"/>
      <c r="HS98" s="682"/>
      <c r="HT98" s="682"/>
      <c r="HU98" s="682"/>
      <c r="HV98" s="682"/>
      <c r="HW98" s="682"/>
      <c r="HX98" s="682"/>
      <c r="HY98" s="682"/>
      <c r="HZ98" s="682"/>
      <c r="IA98" s="682"/>
      <c r="IB98" s="682"/>
      <c r="IC98" s="682"/>
      <c r="ID98" s="682"/>
      <c r="IE98" s="682"/>
      <c r="IF98" s="682"/>
      <c r="IG98" s="682"/>
      <c r="IH98" s="682"/>
      <c r="II98" s="682"/>
      <c r="IJ98" s="682"/>
      <c r="IK98" s="682"/>
      <c r="IL98" s="682"/>
      <c r="IM98" s="682"/>
      <c r="IN98" s="682"/>
      <c r="IO98" s="682"/>
      <c r="IP98" s="682"/>
      <c r="IQ98" s="682"/>
      <c r="IR98" s="682"/>
      <c r="IS98" s="682"/>
      <c r="IT98" s="682"/>
      <c r="IU98" s="682"/>
      <c r="IV98" s="682"/>
      <c r="IW98" s="682"/>
      <c r="IX98" s="682"/>
      <c r="IY98" s="682"/>
      <c r="IZ98" s="682"/>
      <c r="JA98" s="682"/>
      <c r="JB98" s="682"/>
      <c r="JC98" s="682"/>
      <c r="JD98" s="682"/>
      <c r="JE98" s="682"/>
      <c r="JF98" s="682"/>
      <c r="JG98" s="682"/>
      <c r="JH98" s="682"/>
      <c r="JI98" s="682"/>
      <c r="JJ98" s="682"/>
      <c r="JK98" s="682"/>
      <c r="JL98" s="682"/>
      <c r="JM98" s="682"/>
      <c r="JN98" s="682"/>
      <c r="JO98" s="682"/>
      <c r="JP98" s="682"/>
      <c r="JQ98" s="682"/>
      <c r="JR98" s="682"/>
      <c r="JS98" s="682"/>
      <c r="JT98" s="682"/>
    </row>
    <row r="99" spans="1:280" s="454" customFormat="1" ht="27.75" hidden="1" customHeight="1" outlineLevel="2" x14ac:dyDescent="0.2">
      <c r="A99" s="695"/>
      <c r="B99" s="807" t="s">
        <v>347</v>
      </c>
      <c r="C99" s="453"/>
      <c r="D99" s="714"/>
      <c r="E99" s="713"/>
      <c r="F99" s="644"/>
      <c r="G99" s="715"/>
      <c r="H99" s="713"/>
      <c r="I99" s="644"/>
      <c r="J99" s="715"/>
      <c r="K99" s="713"/>
      <c r="L99" s="644"/>
      <c r="M99" s="715"/>
      <c r="N99" s="713"/>
      <c r="O99" s="644"/>
      <c r="P99" s="715"/>
      <c r="Q99" s="713"/>
      <c r="R99" s="644"/>
      <c r="S99" s="715"/>
      <c r="T99" s="713"/>
      <c r="U99" s="644"/>
      <c r="V99" s="715"/>
      <c r="W99" s="713"/>
      <c r="X99" s="644"/>
      <c r="Y99" s="715"/>
      <c r="Z99" s="713"/>
      <c r="AA99" s="644"/>
      <c r="AB99" s="715"/>
      <c r="AC99" s="713"/>
      <c r="AD99" s="644"/>
      <c r="AE99" s="715"/>
      <c r="AF99" s="713"/>
      <c r="AG99" s="644"/>
      <c r="AH99" s="715"/>
      <c r="AI99" s="713"/>
      <c r="AJ99" s="644"/>
      <c r="AK99" s="715"/>
      <c r="AL99" s="713"/>
      <c r="AM99" s="644"/>
      <c r="AN99" s="715"/>
      <c r="AO99" s="713"/>
      <c r="AP99" s="644"/>
      <c r="AQ99" s="715"/>
      <c r="AR99" s="713"/>
      <c r="AS99" s="644"/>
      <c r="AT99" s="715"/>
      <c r="AU99" s="713"/>
      <c r="AV99" s="644"/>
      <c r="AW99" s="715"/>
      <c r="AX99" s="713"/>
      <c r="AY99" s="644"/>
      <c r="AZ99" s="715"/>
      <c r="BA99" s="713"/>
      <c r="BB99" s="644"/>
      <c r="BC99" s="715"/>
      <c r="BD99" s="713"/>
      <c r="BE99" s="644"/>
      <c r="BF99" s="715"/>
      <c r="BG99" s="713"/>
      <c r="BH99" s="644"/>
      <c r="BI99" s="715"/>
      <c r="BJ99" s="713"/>
      <c r="BK99" s="30"/>
      <c r="BL99" s="31"/>
      <c r="BM99" s="31"/>
      <c r="BN99" s="31"/>
      <c r="BO99" s="31"/>
      <c r="BP99" s="31"/>
      <c r="BQ99" s="31"/>
      <c r="BR99" s="31"/>
      <c r="BS99" s="61"/>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row>
    <row r="100" spans="1:280" s="454" customFormat="1" ht="27.75" hidden="1" customHeight="1" outlineLevel="3" x14ac:dyDescent="0.2">
      <c r="A100" s="695"/>
      <c r="B100" s="697"/>
      <c r="C100" s="453"/>
      <c r="D100" s="714"/>
      <c r="E100" s="713"/>
      <c r="F100" s="644"/>
      <c r="G100" s="714"/>
      <c r="H100" s="713"/>
      <c r="I100" s="644"/>
      <c r="J100" s="714"/>
      <c r="K100" s="713"/>
      <c r="L100" s="644"/>
      <c r="M100" s="714"/>
      <c r="N100" s="713"/>
      <c r="O100" s="644"/>
      <c r="P100" s="714"/>
      <c r="Q100" s="713"/>
      <c r="R100" s="644"/>
      <c r="S100" s="714"/>
      <c r="T100" s="713"/>
      <c r="U100" s="644"/>
      <c r="V100" s="714"/>
      <c r="W100" s="713"/>
      <c r="X100" s="644"/>
      <c r="Y100" s="714"/>
      <c r="Z100" s="713"/>
      <c r="AA100" s="644"/>
      <c r="AB100" s="714"/>
      <c r="AC100" s="713"/>
      <c r="AD100" s="644"/>
      <c r="AE100" s="714"/>
      <c r="AF100" s="713"/>
      <c r="AG100" s="644"/>
      <c r="AH100" s="714"/>
      <c r="AI100" s="713"/>
      <c r="AJ100" s="644"/>
      <c r="AK100" s="714"/>
      <c r="AL100" s="713"/>
      <c r="AM100" s="644"/>
      <c r="AN100" s="714"/>
      <c r="AO100" s="713"/>
      <c r="AP100" s="644"/>
      <c r="AQ100" s="714"/>
      <c r="AR100" s="713"/>
      <c r="AS100" s="644"/>
      <c r="AT100" s="714"/>
      <c r="AU100" s="713"/>
      <c r="AV100" s="644"/>
      <c r="AW100" s="714"/>
      <c r="AX100" s="713"/>
      <c r="AY100" s="644"/>
      <c r="AZ100" s="714"/>
      <c r="BA100" s="713"/>
      <c r="BB100" s="644"/>
      <c r="BC100" s="714"/>
      <c r="BD100" s="713"/>
      <c r="BE100" s="644"/>
      <c r="BF100" s="714"/>
      <c r="BG100" s="713"/>
      <c r="BH100" s="644"/>
      <c r="BI100" s="714"/>
      <c r="BJ100" s="713"/>
      <c r="BK100" s="30"/>
      <c r="BL100" s="31"/>
      <c r="BM100" s="31"/>
      <c r="BN100" s="31"/>
      <c r="BO100" s="31"/>
      <c r="BP100" s="31"/>
      <c r="BQ100" s="31"/>
      <c r="BR100" s="31"/>
      <c r="BS100" s="61"/>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row>
    <row r="101" spans="1:280" s="683" customFormat="1" ht="27.75" hidden="1" customHeight="1" outlineLevel="3" x14ac:dyDescent="0.25">
      <c r="A101" s="674"/>
      <c r="B101" s="675" t="s">
        <v>156</v>
      </c>
      <c r="C101" s="676"/>
      <c r="D101" s="1188"/>
      <c r="E101" s="1189"/>
      <c r="F101" s="677"/>
      <c r="G101" s="1188"/>
      <c r="H101" s="1189"/>
      <c r="I101" s="677"/>
      <c r="J101" s="1188"/>
      <c r="K101" s="1189"/>
      <c r="L101" s="677"/>
      <c r="M101" s="1188"/>
      <c r="N101" s="1189"/>
      <c r="O101" s="677"/>
      <c r="P101" s="1188"/>
      <c r="Q101" s="1189"/>
      <c r="R101" s="677"/>
      <c r="S101" s="1188"/>
      <c r="T101" s="1189"/>
      <c r="U101" s="677"/>
      <c r="V101" s="1188"/>
      <c r="W101" s="1189"/>
      <c r="X101" s="677"/>
      <c r="Y101" s="1188"/>
      <c r="Z101" s="1189"/>
      <c r="AA101" s="677"/>
      <c r="AB101" s="1188"/>
      <c r="AC101" s="1189"/>
      <c r="AD101" s="677"/>
      <c r="AE101" s="1188"/>
      <c r="AF101" s="1189"/>
      <c r="AG101" s="677"/>
      <c r="AH101" s="1188"/>
      <c r="AI101" s="1189"/>
      <c r="AJ101" s="677"/>
      <c r="AK101" s="1188"/>
      <c r="AL101" s="1189"/>
      <c r="AM101" s="677"/>
      <c r="AN101" s="1188"/>
      <c r="AO101" s="1189"/>
      <c r="AP101" s="677"/>
      <c r="AQ101" s="1188"/>
      <c r="AR101" s="1189"/>
      <c r="AS101" s="677"/>
      <c r="AT101" s="1188"/>
      <c r="AU101" s="1189"/>
      <c r="AV101" s="677"/>
      <c r="AW101" s="1188"/>
      <c r="AX101" s="1189"/>
      <c r="AY101" s="677"/>
      <c r="AZ101" s="1188"/>
      <c r="BA101" s="1189"/>
      <c r="BB101" s="677"/>
      <c r="BC101" s="1188"/>
      <c r="BD101" s="1189"/>
      <c r="BE101" s="677"/>
      <c r="BF101" s="1188"/>
      <c r="BG101" s="1189"/>
      <c r="BH101" s="677"/>
      <c r="BI101" s="1188"/>
      <c r="BJ101" s="1189"/>
      <c r="BK101" s="678"/>
      <c r="BL101" s="679"/>
      <c r="BM101" s="679"/>
      <c r="BN101" s="679"/>
      <c r="BO101" s="679"/>
      <c r="BP101" s="679"/>
      <c r="BQ101" s="679"/>
      <c r="BR101" s="679"/>
      <c r="BS101" s="680"/>
      <c r="BT101" s="681"/>
      <c r="BU101" s="681"/>
      <c r="BV101" s="681"/>
      <c r="BW101" s="681"/>
      <c r="BX101" s="681"/>
      <c r="BY101" s="681"/>
      <c r="BZ101" s="681"/>
      <c r="CA101" s="681"/>
      <c r="CB101" s="681"/>
      <c r="CC101" s="681"/>
      <c r="CD101" s="681"/>
      <c r="CE101" s="681"/>
      <c r="CF101" s="681"/>
      <c r="CG101" s="681"/>
      <c r="CH101" s="681"/>
      <c r="CI101" s="681"/>
      <c r="CJ101" s="681"/>
      <c r="CK101" s="681"/>
      <c r="CL101" s="681"/>
      <c r="CM101" s="681"/>
      <c r="CN101" s="681"/>
      <c r="CO101" s="681"/>
      <c r="CP101" s="681"/>
      <c r="CQ101" s="681"/>
      <c r="CR101" s="681"/>
      <c r="CS101" s="681"/>
      <c r="CT101" s="681"/>
      <c r="CU101" s="681"/>
      <c r="CV101" s="681"/>
      <c r="CW101" s="681"/>
      <c r="CX101" s="681"/>
      <c r="CY101" s="681"/>
      <c r="CZ101" s="681"/>
      <c r="DA101" s="681"/>
      <c r="DB101" s="681"/>
      <c r="DC101" s="681"/>
      <c r="DD101" s="681"/>
      <c r="DE101" s="681"/>
      <c r="DF101" s="681"/>
      <c r="DG101" s="681"/>
      <c r="DH101" s="681"/>
      <c r="DI101" s="681"/>
      <c r="DJ101" s="681"/>
      <c r="DK101" s="682"/>
      <c r="DL101" s="682"/>
      <c r="DM101" s="682"/>
      <c r="DN101" s="682"/>
      <c r="DO101" s="682"/>
      <c r="DP101" s="682"/>
      <c r="DQ101" s="682"/>
      <c r="DR101" s="682"/>
      <c r="DS101" s="682"/>
      <c r="DT101" s="682"/>
      <c r="DU101" s="682"/>
      <c r="DV101" s="682"/>
      <c r="DW101" s="682"/>
      <c r="DX101" s="682"/>
      <c r="DY101" s="682"/>
      <c r="DZ101" s="682"/>
      <c r="EA101" s="682"/>
      <c r="EB101" s="682"/>
      <c r="EC101" s="682"/>
      <c r="ED101" s="682"/>
      <c r="EE101" s="682"/>
      <c r="EF101" s="682"/>
      <c r="EG101" s="682"/>
      <c r="EH101" s="682"/>
      <c r="EI101" s="682"/>
      <c r="EJ101" s="682"/>
      <c r="EK101" s="682"/>
      <c r="EL101" s="682"/>
      <c r="EM101" s="682"/>
      <c r="EN101" s="682"/>
      <c r="EO101" s="682"/>
      <c r="EP101" s="682"/>
      <c r="EQ101" s="682"/>
      <c r="ER101" s="682"/>
      <c r="ES101" s="682"/>
      <c r="ET101" s="682"/>
      <c r="EU101" s="682"/>
      <c r="EV101" s="682"/>
      <c r="EW101" s="682"/>
      <c r="EX101" s="682"/>
      <c r="EY101" s="682"/>
      <c r="EZ101" s="682"/>
      <c r="FA101" s="682"/>
      <c r="FB101" s="682"/>
      <c r="FC101" s="682"/>
      <c r="FD101" s="682"/>
      <c r="FE101" s="682"/>
      <c r="FF101" s="682"/>
      <c r="FG101" s="682"/>
      <c r="FH101" s="682"/>
      <c r="FI101" s="682"/>
      <c r="FJ101" s="682"/>
      <c r="FK101" s="682"/>
      <c r="FL101" s="682"/>
      <c r="FM101" s="682"/>
      <c r="FN101" s="682"/>
      <c r="FO101" s="682"/>
      <c r="FP101" s="682"/>
      <c r="FQ101" s="682"/>
      <c r="FR101" s="682"/>
      <c r="FS101" s="682"/>
      <c r="FT101" s="682"/>
      <c r="FU101" s="682"/>
      <c r="FV101" s="682"/>
      <c r="FW101" s="682"/>
      <c r="FX101" s="682"/>
      <c r="FY101" s="682"/>
      <c r="FZ101" s="682"/>
      <c r="GA101" s="682"/>
      <c r="GB101" s="682"/>
      <c r="GC101" s="682"/>
      <c r="GD101" s="682"/>
      <c r="GE101" s="682"/>
      <c r="GF101" s="682"/>
      <c r="GG101" s="682"/>
      <c r="GH101" s="682"/>
      <c r="GI101" s="682"/>
      <c r="GJ101" s="682"/>
      <c r="GK101" s="682"/>
      <c r="GL101" s="682"/>
      <c r="GM101" s="682"/>
      <c r="GN101" s="682"/>
      <c r="GO101" s="682"/>
      <c r="GP101" s="682"/>
      <c r="GQ101" s="682"/>
      <c r="GR101" s="682"/>
      <c r="GS101" s="682"/>
      <c r="GT101" s="682"/>
      <c r="GU101" s="682"/>
      <c r="GV101" s="682"/>
      <c r="GW101" s="682"/>
      <c r="GX101" s="682"/>
      <c r="GY101" s="682"/>
      <c r="GZ101" s="682"/>
      <c r="HA101" s="682"/>
      <c r="HB101" s="682"/>
      <c r="HC101" s="682"/>
      <c r="HD101" s="682"/>
      <c r="HE101" s="682"/>
      <c r="HF101" s="682"/>
      <c r="HG101" s="682"/>
      <c r="HH101" s="682"/>
      <c r="HI101" s="682"/>
      <c r="HJ101" s="682"/>
      <c r="HK101" s="682"/>
      <c r="HL101" s="682"/>
      <c r="HM101" s="682"/>
      <c r="HN101" s="682"/>
      <c r="HO101" s="682"/>
      <c r="HP101" s="682"/>
      <c r="HQ101" s="682"/>
      <c r="HR101" s="682"/>
      <c r="HS101" s="682"/>
      <c r="HT101" s="682"/>
      <c r="HU101" s="682"/>
      <c r="HV101" s="682"/>
      <c r="HW101" s="682"/>
      <c r="HX101" s="682"/>
      <c r="HY101" s="682"/>
      <c r="HZ101" s="682"/>
      <c r="IA101" s="682"/>
      <c r="IB101" s="682"/>
      <c r="IC101" s="682"/>
      <c r="ID101" s="682"/>
      <c r="IE101" s="682"/>
      <c r="IF101" s="682"/>
      <c r="IG101" s="682"/>
      <c r="IH101" s="682"/>
      <c r="II101" s="682"/>
      <c r="IJ101" s="682"/>
      <c r="IK101" s="682"/>
      <c r="IL101" s="682"/>
      <c r="IM101" s="682"/>
      <c r="IN101" s="682"/>
      <c r="IO101" s="682"/>
      <c r="IP101" s="682"/>
      <c r="IQ101" s="682"/>
      <c r="IR101" s="682"/>
      <c r="IS101" s="682"/>
      <c r="IT101" s="682"/>
      <c r="IU101" s="682"/>
      <c r="IV101" s="682"/>
      <c r="IW101" s="682"/>
      <c r="IX101" s="682"/>
      <c r="IY101" s="682"/>
      <c r="IZ101" s="682"/>
      <c r="JA101" s="682"/>
      <c r="JB101" s="682"/>
      <c r="JC101" s="682"/>
      <c r="JD101" s="682"/>
      <c r="JE101" s="682"/>
      <c r="JF101" s="682"/>
      <c r="JG101" s="682"/>
      <c r="JH101" s="682"/>
      <c r="JI101" s="682"/>
      <c r="JJ101" s="682"/>
      <c r="JK101" s="682"/>
      <c r="JL101" s="682"/>
      <c r="JM101" s="682"/>
      <c r="JN101" s="682"/>
      <c r="JO101" s="682"/>
      <c r="JP101" s="682"/>
      <c r="JQ101" s="682"/>
      <c r="JR101" s="682"/>
      <c r="JS101" s="682"/>
      <c r="JT101" s="682"/>
    </row>
    <row r="102" spans="1:280" s="683" customFormat="1" ht="27.75" hidden="1" customHeight="1" outlineLevel="3" x14ac:dyDescent="0.25">
      <c r="A102" s="674"/>
      <c r="B102" s="684" t="s">
        <v>157</v>
      </c>
      <c r="C102" s="676"/>
      <c r="D102" s="1186"/>
      <c r="E102" s="1187"/>
      <c r="F102" s="685"/>
      <c r="G102" s="1186"/>
      <c r="H102" s="1187"/>
      <c r="I102" s="685"/>
      <c r="J102" s="1186"/>
      <c r="K102" s="1187"/>
      <c r="L102" s="685"/>
      <c r="M102" s="1186"/>
      <c r="N102" s="1187"/>
      <c r="O102" s="685"/>
      <c r="P102" s="1186"/>
      <c r="Q102" s="1187"/>
      <c r="R102" s="685"/>
      <c r="S102" s="1186"/>
      <c r="T102" s="1187"/>
      <c r="U102" s="685"/>
      <c r="V102" s="1186"/>
      <c r="W102" s="1187"/>
      <c r="X102" s="685"/>
      <c r="Y102" s="1186"/>
      <c r="Z102" s="1187"/>
      <c r="AA102" s="685"/>
      <c r="AB102" s="1186"/>
      <c r="AC102" s="1187"/>
      <c r="AD102" s="685"/>
      <c r="AE102" s="1186"/>
      <c r="AF102" s="1187"/>
      <c r="AG102" s="685"/>
      <c r="AH102" s="1186"/>
      <c r="AI102" s="1187"/>
      <c r="AJ102" s="685"/>
      <c r="AK102" s="1186"/>
      <c r="AL102" s="1187"/>
      <c r="AM102" s="685"/>
      <c r="AN102" s="1186"/>
      <c r="AO102" s="1187"/>
      <c r="AP102" s="685"/>
      <c r="AQ102" s="1186"/>
      <c r="AR102" s="1187"/>
      <c r="AS102" s="685"/>
      <c r="AT102" s="1186"/>
      <c r="AU102" s="1187"/>
      <c r="AV102" s="685"/>
      <c r="AW102" s="1186"/>
      <c r="AX102" s="1187"/>
      <c r="AY102" s="685"/>
      <c r="AZ102" s="1186"/>
      <c r="BA102" s="1187"/>
      <c r="BB102" s="685"/>
      <c r="BC102" s="1186"/>
      <c r="BD102" s="1187"/>
      <c r="BE102" s="685"/>
      <c r="BF102" s="1186"/>
      <c r="BG102" s="1187"/>
      <c r="BH102" s="685"/>
      <c r="BI102" s="1186"/>
      <c r="BJ102" s="1187"/>
      <c r="BK102" s="678"/>
      <c r="BL102" s="679"/>
      <c r="BM102" s="679"/>
      <c r="BN102" s="679"/>
      <c r="BO102" s="679"/>
      <c r="BP102" s="679"/>
      <c r="BQ102" s="679"/>
      <c r="BR102" s="679"/>
      <c r="BS102" s="680"/>
      <c r="BT102" s="681"/>
      <c r="BU102" s="681"/>
      <c r="BV102" s="681"/>
      <c r="BW102" s="681"/>
      <c r="BX102" s="681"/>
      <c r="BY102" s="681"/>
      <c r="BZ102" s="681"/>
      <c r="CA102" s="681"/>
      <c r="CB102" s="681"/>
      <c r="CC102" s="681"/>
      <c r="CD102" s="681"/>
      <c r="CE102" s="681"/>
      <c r="CF102" s="681"/>
      <c r="CG102" s="681"/>
      <c r="CH102" s="681"/>
      <c r="CI102" s="681"/>
      <c r="CJ102" s="681"/>
      <c r="CK102" s="681"/>
      <c r="CL102" s="681"/>
      <c r="CM102" s="681"/>
      <c r="CN102" s="681"/>
      <c r="CO102" s="681"/>
      <c r="CP102" s="681"/>
      <c r="CQ102" s="681"/>
      <c r="CR102" s="681"/>
      <c r="CS102" s="681"/>
      <c r="CT102" s="681"/>
      <c r="CU102" s="681"/>
      <c r="CV102" s="681"/>
      <c r="CW102" s="681"/>
      <c r="CX102" s="681"/>
      <c r="CY102" s="681"/>
      <c r="CZ102" s="681"/>
      <c r="DA102" s="681"/>
      <c r="DB102" s="681"/>
      <c r="DC102" s="681"/>
      <c r="DD102" s="681"/>
      <c r="DE102" s="681"/>
      <c r="DF102" s="681"/>
      <c r="DG102" s="681"/>
      <c r="DH102" s="681"/>
      <c r="DI102" s="681"/>
      <c r="DJ102" s="681"/>
      <c r="DK102" s="682"/>
      <c r="DL102" s="682"/>
      <c r="DM102" s="682"/>
      <c r="DN102" s="682"/>
      <c r="DO102" s="682"/>
      <c r="DP102" s="682"/>
      <c r="DQ102" s="682"/>
      <c r="DR102" s="682"/>
      <c r="DS102" s="682"/>
      <c r="DT102" s="682"/>
      <c r="DU102" s="682"/>
      <c r="DV102" s="682"/>
      <c r="DW102" s="682"/>
      <c r="DX102" s="682"/>
      <c r="DY102" s="682"/>
      <c r="DZ102" s="682"/>
      <c r="EA102" s="682"/>
      <c r="EB102" s="682"/>
      <c r="EC102" s="682"/>
      <c r="ED102" s="682"/>
      <c r="EE102" s="682"/>
      <c r="EF102" s="682"/>
      <c r="EG102" s="682"/>
      <c r="EH102" s="682"/>
      <c r="EI102" s="682"/>
      <c r="EJ102" s="682"/>
      <c r="EK102" s="682"/>
      <c r="EL102" s="682"/>
      <c r="EM102" s="682"/>
      <c r="EN102" s="682"/>
      <c r="EO102" s="682"/>
      <c r="EP102" s="682"/>
      <c r="EQ102" s="682"/>
      <c r="ER102" s="682"/>
      <c r="ES102" s="682"/>
      <c r="ET102" s="682"/>
      <c r="EU102" s="682"/>
      <c r="EV102" s="682"/>
      <c r="EW102" s="682"/>
      <c r="EX102" s="682"/>
      <c r="EY102" s="682"/>
      <c r="EZ102" s="682"/>
      <c r="FA102" s="682"/>
      <c r="FB102" s="682"/>
      <c r="FC102" s="682"/>
      <c r="FD102" s="682"/>
      <c r="FE102" s="682"/>
      <c r="FF102" s="682"/>
      <c r="FG102" s="682"/>
      <c r="FH102" s="682"/>
      <c r="FI102" s="682"/>
      <c r="FJ102" s="682"/>
      <c r="FK102" s="682"/>
      <c r="FL102" s="682"/>
      <c r="FM102" s="682"/>
      <c r="FN102" s="682"/>
      <c r="FO102" s="682"/>
      <c r="FP102" s="682"/>
      <c r="FQ102" s="682"/>
      <c r="FR102" s="682"/>
      <c r="FS102" s="682"/>
      <c r="FT102" s="682"/>
      <c r="FU102" s="682"/>
      <c r="FV102" s="682"/>
      <c r="FW102" s="682"/>
      <c r="FX102" s="682"/>
      <c r="FY102" s="682"/>
      <c r="FZ102" s="682"/>
      <c r="GA102" s="682"/>
      <c r="GB102" s="682"/>
      <c r="GC102" s="682"/>
      <c r="GD102" s="682"/>
      <c r="GE102" s="682"/>
      <c r="GF102" s="682"/>
      <c r="GG102" s="682"/>
      <c r="GH102" s="682"/>
      <c r="GI102" s="682"/>
      <c r="GJ102" s="682"/>
      <c r="GK102" s="682"/>
      <c r="GL102" s="682"/>
      <c r="GM102" s="682"/>
      <c r="GN102" s="682"/>
      <c r="GO102" s="682"/>
      <c r="GP102" s="682"/>
      <c r="GQ102" s="682"/>
      <c r="GR102" s="682"/>
      <c r="GS102" s="682"/>
      <c r="GT102" s="682"/>
      <c r="GU102" s="682"/>
      <c r="GV102" s="682"/>
      <c r="GW102" s="682"/>
      <c r="GX102" s="682"/>
      <c r="GY102" s="682"/>
      <c r="GZ102" s="682"/>
      <c r="HA102" s="682"/>
      <c r="HB102" s="682"/>
      <c r="HC102" s="682"/>
      <c r="HD102" s="682"/>
      <c r="HE102" s="682"/>
      <c r="HF102" s="682"/>
      <c r="HG102" s="682"/>
      <c r="HH102" s="682"/>
      <c r="HI102" s="682"/>
      <c r="HJ102" s="682"/>
      <c r="HK102" s="682"/>
      <c r="HL102" s="682"/>
      <c r="HM102" s="682"/>
      <c r="HN102" s="682"/>
      <c r="HO102" s="682"/>
      <c r="HP102" s="682"/>
      <c r="HQ102" s="682"/>
      <c r="HR102" s="682"/>
      <c r="HS102" s="682"/>
      <c r="HT102" s="682"/>
      <c r="HU102" s="682"/>
      <c r="HV102" s="682"/>
      <c r="HW102" s="682"/>
      <c r="HX102" s="682"/>
      <c r="HY102" s="682"/>
      <c r="HZ102" s="682"/>
      <c r="IA102" s="682"/>
      <c r="IB102" s="682"/>
      <c r="IC102" s="682"/>
      <c r="ID102" s="682"/>
      <c r="IE102" s="682"/>
      <c r="IF102" s="682"/>
      <c r="IG102" s="682"/>
      <c r="IH102" s="682"/>
      <c r="II102" s="682"/>
      <c r="IJ102" s="682"/>
      <c r="IK102" s="682"/>
      <c r="IL102" s="682"/>
      <c r="IM102" s="682"/>
      <c r="IN102" s="682"/>
      <c r="IO102" s="682"/>
      <c r="IP102" s="682"/>
      <c r="IQ102" s="682"/>
      <c r="IR102" s="682"/>
      <c r="IS102" s="682"/>
      <c r="IT102" s="682"/>
      <c r="IU102" s="682"/>
      <c r="IV102" s="682"/>
      <c r="IW102" s="682"/>
      <c r="IX102" s="682"/>
      <c r="IY102" s="682"/>
      <c r="IZ102" s="682"/>
      <c r="JA102" s="682"/>
      <c r="JB102" s="682"/>
      <c r="JC102" s="682"/>
      <c r="JD102" s="682"/>
      <c r="JE102" s="682"/>
      <c r="JF102" s="682"/>
      <c r="JG102" s="682"/>
      <c r="JH102" s="682"/>
      <c r="JI102" s="682"/>
      <c r="JJ102" s="682"/>
      <c r="JK102" s="682"/>
      <c r="JL102" s="682"/>
      <c r="JM102" s="682"/>
      <c r="JN102" s="682"/>
      <c r="JO102" s="682"/>
      <c r="JP102" s="682"/>
      <c r="JQ102" s="682"/>
      <c r="JR102" s="682"/>
      <c r="JS102" s="682"/>
      <c r="JT102" s="682"/>
    </row>
    <row r="103" spans="1:280" s="683" customFormat="1" ht="27.75" hidden="1" customHeight="1" outlineLevel="3" x14ac:dyDescent="0.25">
      <c r="A103" s="674"/>
      <c r="B103" s="684" t="s">
        <v>158</v>
      </c>
      <c r="C103" s="676"/>
      <c r="D103" s="1186"/>
      <c r="E103" s="1187"/>
      <c r="F103" s="685"/>
      <c r="G103" s="1186"/>
      <c r="H103" s="1187"/>
      <c r="I103" s="685"/>
      <c r="J103" s="1186"/>
      <c r="K103" s="1187"/>
      <c r="L103" s="685"/>
      <c r="M103" s="1186"/>
      <c r="N103" s="1187"/>
      <c r="O103" s="685"/>
      <c r="P103" s="1186"/>
      <c r="Q103" s="1187"/>
      <c r="R103" s="685"/>
      <c r="S103" s="1186"/>
      <c r="T103" s="1187"/>
      <c r="U103" s="685"/>
      <c r="V103" s="1186"/>
      <c r="W103" s="1187"/>
      <c r="X103" s="685"/>
      <c r="Y103" s="1186"/>
      <c r="Z103" s="1187"/>
      <c r="AA103" s="685"/>
      <c r="AB103" s="1186"/>
      <c r="AC103" s="1187"/>
      <c r="AD103" s="685"/>
      <c r="AE103" s="1186"/>
      <c r="AF103" s="1187"/>
      <c r="AG103" s="685"/>
      <c r="AH103" s="1186"/>
      <c r="AI103" s="1187"/>
      <c r="AJ103" s="685"/>
      <c r="AK103" s="1186"/>
      <c r="AL103" s="1187"/>
      <c r="AM103" s="685"/>
      <c r="AN103" s="1186"/>
      <c r="AO103" s="1187"/>
      <c r="AP103" s="685"/>
      <c r="AQ103" s="1186"/>
      <c r="AR103" s="1187"/>
      <c r="AS103" s="685"/>
      <c r="AT103" s="1186"/>
      <c r="AU103" s="1187"/>
      <c r="AV103" s="685"/>
      <c r="AW103" s="1186"/>
      <c r="AX103" s="1187"/>
      <c r="AY103" s="685"/>
      <c r="AZ103" s="1186"/>
      <c r="BA103" s="1187"/>
      <c r="BB103" s="685"/>
      <c r="BC103" s="1186"/>
      <c r="BD103" s="1187"/>
      <c r="BE103" s="685"/>
      <c r="BF103" s="1186"/>
      <c r="BG103" s="1187"/>
      <c r="BH103" s="685"/>
      <c r="BI103" s="1186"/>
      <c r="BJ103" s="1187"/>
      <c r="BK103" s="678"/>
      <c r="BL103" s="679"/>
      <c r="BM103" s="679"/>
      <c r="BN103" s="679"/>
      <c r="BO103" s="679"/>
      <c r="BP103" s="679"/>
      <c r="BQ103" s="679"/>
      <c r="BR103" s="679"/>
      <c r="BS103" s="680"/>
      <c r="BT103" s="681"/>
      <c r="BU103" s="681"/>
      <c r="BV103" s="681"/>
      <c r="BW103" s="681"/>
      <c r="BX103" s="681"/>
      <c r="BY103" s="681"/>
      <c r="BZ103" s="681"/>
      <c r="CA103" s="681"/>
      <c r="CB103" s="681"/>
      <c r="CC103" s="681"/>
      <c r="CD103" s="681"/>
      <c r="CE103" s="681"/>
      <c r="CF103" s="681"/>
      <c r="CG103" s="681"/>
      <c r="CH103" s="681"/>
      <c r="CI103" s="681"/>
      <c r="CJ103" s="681"/>
      <c r="CK103" s="681"/>
      <c r="CL103" s="681"/>
      <c r="CM103" s="681"/>
      <c r="CN103" s="681"/>
      <c r="CO103" s="681"/>
      <c r="CP103" s="681"/>
      <c r="CQ103" s="681"/>
      <c r="CR103" s="681"/>
      <c r="CS103" s="681"/>
      <c r="CT103" s="681"/>
      <c r="CU103" s="681"/>
      <c r="CV103" s="681"/>
      <c r="CW103" s="681"/>
      <c r="CX103" s="681"/>
      <c r="CY103" s="681"/>
      <c r="CZ103" s="681"/>
      <c r="DA103" s="681"/>
      <c r="DB103" s="681"/>
      <c r="DC103" s="681"/>
      <c r="DD103" s="681"/>
      <c r="DE103" s="681"/>
      <c r="DF103" s="681"/>
      <c r="DG103" s="681"/>
      <c r="DH103" s="681"/>
      <c r="DI103" s="681"/>
      <c r="DJ103" s="681"/>
      <c r="DK103" s="682"/>
      <c r="DL103" s="682"/>
      <c r="DM103" s="682"/>
      <c r="DN103" s="682"/>
      <c r="DO103" s="682"/>
      <c r="DP103" s="682"/>
      <c r="DQ103" s="682"/>
      <c r="DR103" s="682"/>
      <c r="DS103" s="682"/>
      <c r="DT103" s="682"/>
      <c r="DU103" s="682"/>
      <c r="DV103" s="682"/>
      <c r="DW103" s="682"/>
      <c r="DX103" s="682"/>
      <c r="DY103" s="682"/>
      <c r="DZ103" s="682"/>
      <c r="EA103" s="682"/>
      <c r="EB103" s="682"/>
      <c r="EC103" s="682"/>
      <c r="ED103" s="682"/>
      <c r="EE103" s="682"/>
      <c r="EF103" s="682"/>
      <c r="EG103" s="682"/>
      <c r="EH103" s="682"/>
      <c r="EI103" s="682"/>
      <c r="EJ103" s="682"/>
      <c r="EK103" s="682"/>
      <c r="EL103" s="682"/>
      <c r="EM103" s="682"/>
      <c r="EN103" s="682"/>
      <c r="EO103" s="682"/>
      <c r="EP103" s="682"/>
      <c r="EQ103" s="682"/>
      <c r="ER103" s="682"/>
      <c r="ES103" s="682"/>
      <c r="ET103" s="682"/>
      <c r="EU103" s="682"/>
      <c r="EV103" s="682"/>
      <c r="EW103" s="682"/>
      <c r="EX103" s="682"/>
      <c r="EY103" s="682"/>
      <c r="EZ103" s="682"/>
      <c r="FA103" s="682"/>
      <c r="FB103" s="682"/>
      <c r="FC103" s="682"/>
      <c r="FD103" s="682"/>
      <c r="FE103" s="682"/>
      <c r="FF103" s="682"/>
      <c r="FG103" s="682"/>
      <c r="FH103" s="682"/>
      <c r="FI103" s="682"/>
      <c r="FJ103" s="682"/>
      <c r="FK103" s="682"/>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682"/>
      <c r="GK103" s="682"/>
      <c r="GL103" s="682"/>
      <c r="GM103" s="682"/>
      <c r="GN103" s="682"/>
      <c r="GO103" s="682"/>
      <c r="GP103" s="682"/>
      <c r="GQ103" s="682"/>
      <c r="GR103" s="682"/>
      <c r="GS103" s="682"/>
      <c r="GT103" s="682"/>
      <c r="GU103" s="682"/>
      <c r="GV103" s="682"/>
      <c r="GW103" s="682"/>
      <c r="GX103" s="682"/>
      <c r="GY103" s="682"/>
      <c r="GZ103" s="682"/>
      <c r="HA103" s="682"/>
      <c r="HB103" s="682"/>
      <c r="HC103" s="682"/>
      <c r="HD103" s="682"/>
      <c r="HE103" s="682"/>
      <c r="HF103" s="682"/>
      <c r="HG103" s="682"/>
      <c r="HH103" s="682"/>
      <c r="HI103" s="682"/>
      <c r="HJ103" s="682"/>
      <c r="HK103" s="682"/>
      <c r="HL103" s="682"/>
      <c r="HM103" s="682"/>
      <c r="HN103" s="682"/>
      <c r="HO103" s="682"/>
      <c r="HP103" s="682"/>
      <c r="HQ103" s="682"/>
      <c r="HR103" s="682"/>
      <c r="HS103" s="682"/>
      <c r="HT103" s="682"/>
      <c r="HU103" s="682"/>
      <c r="HV103" s="682"/>
      <c r="HW103" s="682"/>
      <c r="HX103" s="682"/>
      <c r="HY103" s="682"/>
      <c r="HZ103" s="682"/>
      <c r="IA103" s="682"/>
      <c r="IB103" s="682"/>
      <c r="IC103" s="682"/>
      <c r="ID103" s="682"/>
      <c r="IE103" s="682"/>
      <c r="IF103" s="682"/>
      <c r="IG103" s="682"/>
      <c r="IH103" s="682"/>
      <c r="II103" s="682"/>
      <c r="IJ103" s="682"/>
      <c r="IK103" s="682"/>
      <c r="IL103" s="682"/>
      <c r="IM103" s="682"/>
      <c r="IN103" s="682"/>
      <c r="IO103" s="682"/>
      <c r="IP103" s="682"/>
      <c r="IQ103" s="682"/>
      <c r="IR103" s="682"/>
      <c r="IS103" s="682"/>
      <c r="IT103" s="682"/>
      <c r="IU103" s="682"/>
      <c r="IV103" s="682"/>
      <c r="IW103" s="682"/>
      <c r="IX103" s="682"/>
      <c r="IY103" s="682"/>
      <c r="IZ103" s="682"/>
      <c r="JA103" s="682"/>
      <c r="JB103" s="682"/>
      <c r="JC103" s="682"/>
      <c r="JD103" s="682"/>
      <c r="JE103" s="682"/>
      <c r="JF103" s="682"/>
      <c r="JG103" s="682"/>
      <c r="JH103" s="682"/>
      <c r="JI103" s="682"/>
      <c r="JJ103" s="682"/>
      <c r="JK103" s="682"/>
      <c r="JL103" s="682"/>
      <c r="JM103" s="682"/>
      <c r="JN103" s="682"/>
      <c r="JO103" s="682"/>
      <c r="JP103" s="682"/>
      <c r="JQ103" s="682"/>
      <c r="JR103" s="682"/>
      <c r="JS103" s="682"/>
      <c r="JT103" s="682"/>
    </row>
    <row r="104" spans="1:280" s="683" customFormat="1" ht="27.75" hidden="1" customHeight="1" outlineLevel="3" x14ac:dyDescent="0.25">
      <c r="A104" s="674"/>
      <c r="B104" s="684"/>
      <c r="C104" s="676"/>
      <c r="D104" s="1198"/>
      <c r="E104" s="1199"/>
      <c r="F104" s="685"/>
      <c r="G104" s="1198"/>
      <c r="H104" s="1199"/>
      <c r="I104" s="685"/>
      <c r="J104" s="1198"/>
      <c r="K104" s="1199"/>
      <c r="L104" s="685"/>
      <c r="M104" s="1198"/>
      <c r="N104" s="1199"/>
      <c r="O104" s="685"/>
      <c r="P104" s="1198"/>
      <c r="Q104" s="1199"/>
      <c r="R104" s="685"/>
      <c r="S104" s="1198"/>
      <c r="T104" s="1199"/>
      <c r="U104" s="685"/>
      <c r="V104" s="1198"/>
      <c r="W104" s="1199"/>
      <c r="X104" s="685"/>
      <c r="Y104" s="1198"/>
      <c r="Z104" s="1199"/>
      <c r="AA104" s="685"/>
      <c r="AB104" s="1198"/>
      <c r="AC104" s="1199"/>
      <c r="AD104" s="685"/>
      <c r="AE104" s="1198"/>
      <c r="AF104" s="1199"/>
      <c r="AG104" s="685"/>
      <c r="AH104" s="1198"/>
      <c r="AI104" s="1199"/>
      <c r="AJ104" s="685"/>
      <c r="AK104" s="1198"/>
      <c r="AL104" s="1199"/>
      <c r="AM104" s="685"/>
      <c r="AN104" s="1198"/>
      <c r="AO104" s="1199"/>
      <c r="AP104" s="685"/>
      <c r="AQ104" s="1198"/>
      <c r="AR104" s="1199"/>
      <c r="AS104" s="685"/>
      <c r="AT104" s="1198"/>
      <c r="AU104" s="1199"/>
      <c r="AV104" s="685"/>
      <c r="AW104" s="1198"/>
      <c r="AX104" s="1199"/>
      <c r="AY104" s="685"/>
      <c r="AZ104" s="1198"/>
      <c r="BA104" s="1199"/>
      <c r="BB104" s="685"/>
      <c r="BC104" s="1198"/>
      <c r="BD104" s="1199"/>
      <c r="BE104" s="685"/>
      <c r="BF104" s="1198"/>
      <c r="BG104" s="1199"/>
      <c r="BH104" s="685"/>
      <c r="BI104" s="1198"/>
      <c r="BJ104" s="1199"/>
      <c r="BK104" s="678"/>
      <c r="BL104" s="679"/>
      <c r="BM104" s="679"/>
      <c r="BN104" s="679"/>
      <c r="BO104" s="679"/>
      <c r="BP104" s="679"/>
      <c r="BQ104" s="679"/>
      <c r="BR104" s="679"/>
      <c r="BS104" s="680"/>
      <c r="BT104" s="681"/>
      <c r="BU104" s="681"/>
      <c r="BV104" s="681"/>
      <c r="BW104" s="681"/>
      <c r="BX104" s="681"/>
      <c r="BY104" s="681"/>
      <c r="BZ104" s="681"/>
      <c r="CA104" s="681"/>
      <c r="CB104" s="681"/>
      <c r="CC104" s="681"/>
      <c r="CD104" s="681"/>
      <c r="CE104" s="681"/>
      <c r="CF104" s="681"/>
      <c r="CG104" s="681"/>
      <c r="CH104" s="681"/>
      <c r="CI104" s="681"/>
      <c r="CJ104" s="681"/>
      <c r="CK104" s="681"/>
      <c r="CL104" s="681"/>
      <c r="CM104" s="681"/>
      <c r="CN104" s="681"/>
      <c r="CO104" s="681"/>
      <c r="CP104" s="681"/>
      <c r="CQ104" s="681"/>
      <c r="CR104" s="681"/>
      <c r="CS104" s="681"/>
      <c r="CT104" s="681"/>
      <c r="CU104" s="681"/>
      <c r="CV104" s="681"/>
      <c r="CW104" s="681"/>
      <c r="CX104" s="681"/>
      <c r="CY104" s="681"/>
      <c r="CZ104" s="681"/>
      <c r="DA104" s="681"/>
      <c r="DB104" s="681"/>
      <c r="DC104" s="681"/>
      <c r="DD104" s="681"/>
      <c r="DE104" s="681"/>
      <c r="DF104" s="681"/>
      <c r="DG104" s="681"/>
      <c r="DH104" s="681"/>
      <c r="DI104" s="681"/>
      <c r="DJ104" s="681"/>
      <c r="DK104" s="682"/>
      <c r="DL104" s="682"/>
      <c r="DM104" s="682"/>
      <c r="DN104" s="682"/>
      <c r="DO104" s="682"/>
      <c r="DP104" s="682"/>
      <c r="DQ104" s="682"/>
      <c r="DR104" s="682"/>
      <c r="DS104" s="682"/>
      <c r="DT104" s="682"/>
      <c r="DU104" s="682"/>
      <c r="DV104" s="682"/>
      <c r="DW104" s="682"/>
      <c r="DX104" s="682"/>
      <c r="DY104" s="682"/>
      <c r="DZ104" s="682"/>
      <c r="EA104" s="682"/>
      <c r="EB104" s="682"/>
      <c r="EC104" s="682"/>
      <c r="ED104" s="682"/>
      <c r="EE104" s="682"/>
      <c r="EF104" s="682"/>
      <c r="EG104" s="682"/>
      <c r="EH104" s="682"/>
      <c r="EI104" s="682"/>
      <c r="EJ104" s="682"/>
      <c r="EK104" s="682"/>
      <c r="EL104" s="682"/>
      <c r="EM104" s="682"/>
      <c r="EN104" s="682"/>
      <c r="EO104" s="682"/>
      <c r="EP104" s="682"/>
      <c r="EQ104" s="682"/>
      <c r="ER104" s="682"/>
      <c r="ES104" s="682"/>
      <c r="ET104" s="682"/>
      <c r="EU104" s="682"/>
      <c r="EV104" s="682"/>
      <c r="EW104" s="682"/>
      <c r="EX104" s="682"/>
      <c r="EY104" s="682"/>
      <c r="EZ104" s="682"/>
      <c r="FA104" s="682"/>
      <c r="FB104" s="682"/>
      <c r="FC104" s="682"/>
      <c r="FD104" s="682"/>
      <c r="FE104" s="682"/>
      <c r="FF104" s="682"/>
      <c r="FG104" s="682"/>
      <c r="FH104" s="682"/>
      <c r="FI104" s="682"/>
      <c r="FJ104" s="682"/>
      <c r="FK104" s="682"/>
      <c r="FL104" s="682"/>
      <c r="FM104" s="682"/>
      <c r="FN104" s="682"/>
      <c r="FO104" s="682"/>
      <c r="FP104" s="682"/>
      <c r="FQ104" s="682"/>
      <c r="FR104" s="682"/>
      <c r="FS104" s="682"/>
      <c r="FT104" s="682"/>
      <c r="FU104" s="682"/>
      <c r="FV104" s="682"/>
      <c r="FW104" s="682"/>
      <c r="FX104" s="682"/>
      <c r="FY104" s="682"/>
      <c r="FZ104" s="682"/>
      <c r="GA104" s="682"/>
      <c r="GB104" s="682"/>
      <c r="GC104" s="682"/>
      <c r="GD104" s="682"/>
      <c r="GE104" s="682"/>
      <c r="GF104" s="682"/>
      <c r="GG104" s="682"/>
      <c r="GH104" s="682"/>
      <c r="GI104" s="682"/>
      <c r="GJ104" s="682"/>
      <c r="GK104" s="682"/>
      <c r="GL104" s="682"/>
      <c r="GM104" s="682"/>
      <c r="GN104" s="682"/>
      <c r="GO104" s="682"/>
      <c r="GP104" s="682"/>
      <c r="GQ104" s="682"/>
      <c r="GR104" s="682"/>
      <c r="GS104" s="682"/>
      <c r="GT104" s="682"/>
      <c r="GU104" s="682"/>
      <c r="GV104" s="682"/>
      <c r="GW104" s="682"/>
      <c r="GX104" s="682"/>
      <c r="GY104" s="682"/>
      <c r="GZ104" s="682"/>
      <c r="HA104" s="682"/>
      <c r="HB104" s="682"/>
      <c r="HC104" s="682"/>
      <c r="HD104" s="682"/>
      <c r="HE104" s="682"/>
      <c r="HF104" s="682"/>
      <c r="HG104" s="682"/>
      <c r="HH104" s="682"/>
      <c r="HI104" s="682"/>
      <c r="HJ104" s="682"/>
      <c r="HK104" s="682"/>
      <c r="HL104" s="682"/>
      <c r="HM104" s="682"/>
      <c r="HN104" s="682"/>
      <c r="HO104" s="682"/>
      <c r="HP104" s="682"/>
      <c r="HQ104" s="682"/>
      <c r="HR104" s="682"/>
      <c r="HS104" s="682"/>
      <c r="HT104" s="682"/>
      <c r="HU104" s="682"/>
      <c r="HV104" s="682"/>
      <c r="HW104" s="682"/>
      <c r="HX104" s="682"/>
      <c r="HY104" s="682"/>
      <c r="HZ104" s="682"/>
      <c r="IA104" s="682"/>
      <c r="IB104" s="682"/>
      <c r="IC104" s="682"/>
      <c r="ID104" s="682"/>
      <c r="IE104" s="682"/>
      <c r="IF104" s="682"/>
      <c r="IG104" s="682"/>
      <c r="IH104" s="682"/>
      <c r="II104" s="682"/>
      <c r="IJ104" s="682"/>
      <c r="IK104" s="682"/>
      <c r="IL104" s="682"/>
      <c r="IM104" s="682"/>
      <c r="IN104" s="682"/>
      <c r="IO104" s="682"/>
      <c r="IP104" s="682"/>
      <c r="IQ104" s="682"/>
      <c r="IR104" s="682"/>
      <c r="IS104" s="682"/>
      <c r="IT104" s="682"/>
      <c r="IU104" s="682"/>
      <c r="IV104" s="682"/>
      <c r="IW104" s="682"/>
      <c r="IX104" s="682"/>
      <c r="IY104" s="682"/>
      <c r="IZ104" s="682"/>
      <c r="JA104" s="682"/>
      <c r="JB104" s="682"/>
      <c r="JC104" s="682"/>
      <c r="JD104" s="682"/>
      <c r="JE104" s="682"/>
      <c r="JF104" s="682"/>
      <c r="JG104" s="682"/>
      <c r="JH104" s="682"/>
      <c r="JI104" s="682"/>
      <c r="JJ104" s="682"/>
      <c r="JK104" s="682"/>
      <c r="JL104" s="682"/>
      <c r="JM104" s="682"/>
      <c r="JN104" s="682"/>
      <c r="JO104" s="682"/>
      <c r="JP104" s="682"/>
      <c r="JQ104" s="682"/>
      <c r="JR104" s="682"/>
      <c r="JS104" s="682"/>
      <c r="JT104" s="682"/>
    </row>
    <row r="105" spans="1:280" s="683" customFormat="1" ht="27.75" hidden="1" customHeight="1" outlineLevel="2" x14ac:dyDescent="0.25">
      <c r="A105" s="674"/>
      <c r="B105" s="675" t="s">
        <v>72</v>
      </c>
      <c r="C105" s="676"/>
      <c r="D105" s="1186"/>
      <c r="E105" s="1187"/>
      <c r="F105" s="685"/>
      <c r="G105" s="1186"/>
      <c r="H105" s="1187"/>
      <c r="I105" s="685"/>
      <c r="J105" s="1186"/>
      <c r="K105" s="1187"/>
      <c r="L105" s="685"/>
      <c r="M105" s="1186"/>
      <c r="N105" s="1187"/>
      <c r="O105" s="685"/>
      <c r="P105" s="1186"/>
      <c r="Q105" s="1187"/>
      <c r="R105" s="685"/>
      <c r="S105" s="1186"/>
      <c r="T105" s="1187"/>
      <c r="U105" s="685"/>
      <c r="V105" s="1186"/>
      <c r="W105" s="1187"/>
      <c r="X105" s="685"/>
      <c r="Y105" s="1186"/>
      <c r="Z105" s="1187"/>
      <c r="AA105" s="685"/>
      <c r="AB105" s="1186"/>
      <c r="AC105" s="1187"/>
      <c r="AD105" s="685"/>
      <c r="AE105" s="1186"/>
      <c r="AF105" s="1187"/>
      <c r="AG105" s="685"/>
      <c r="AH105" s="1186"/>
      <c r="AI105" s="1187"/>
      <c r="AJ105" s="685"/>
      <c r="AK105" s="1186"/>
      <c r="AL105" s="1187"/>
      <c r="AM105" s="685"/>
      <c r="AN105" s="1186"/>
      <c r="AO105" s="1187"/>
      <c r="AP105" s="685"/>
      <c r="AQ105" s="1186"/>
      <c r="AR105" s="1187"/>
      <c r="AS105" s="685"/>
      <c r="AT105" s="1186"/>
      <c r="AU105" s="1187"/>
      <c r="AV105" s="685"/>
      <c r="AW105" s="1186"/>
      <c r="AX105" s="1187"/>
      <c r="AY105" s="685"/>
      <c r="AZ105" s="1186"/>
      <c r="BA105" s="1187"/>
      <c r="BB105" s="685"/>
      <c r="BC105" s="1186"/>
      <c r="BD105" s="1187"/>
      <c r="BE105" s="685"/>
      <c r="BF105" s="1186"/>
      <c r="BG105" s="1187"/>
      <c r="BH105" s="685"/>
      <c r="BI105" s="1186"/>
      <c r="BJ105" s="1187"/>
      <c r="BK105" s="678"/>
      <c r="BL105" s="679"/>
      <c r="BM105" s="679"/>
      <c r="BN105" s="679"/>
      <c r="BO105" s="679"/>
      <c r="BP105" s="679"/>
      <c r="BQ105" s="679"/>
      <c r="BR105" s="679"/>
      <c r="BS105" s="680"/>
      <c r="BT105" s="681"/>
      <c r="BU105" s="681"/>
      <c r="BV105" s="681"/>
      <c r="BW105" s="681"/>
      <c r="BX105" s="681"/>
      <c r="BY105" s="681"/>
      <c r="BZ105" s="681"/>
      <c r="CA105" s="681"/>
      <c r="CB105" s="681"/>
      <c r="CC105" s="681"/>
      <c r="CD105" s="681"/>
      <c r="CE105" s="681"/>
      <c r="CF105" s="681"/>
      <c r="CG105" s="681"/>
      <c r="CH105" s="681"/>
      <c r="CI105" s="681"/>
      <c r="CJ105" s="681"/>
      <c r="CK105" s="681"/>
      <c r="CL105" s="681"/>
      <c r="CM105" s="681"/>
      <c r="CN105" s="681"/>
      <c r="CO105" s="681"/>
      <c r="CP105" s="681"/>
      <c r="CQ105" s="681"/>
      <c r="CR105" s="681"/>
      <c r="CS105" s="681"/>
      <c r="CT105" s="681"/>
      <c r="CU105" s="681"/>
      <c r="CV105" s="681"/>
      <c r="CW105" s="681"/>
      <c r="CX105" s="681"/>
      <c r="CY105" s="681"/>
      <c r="CZ105" s="681"/>
      <c r="DA105" s="681"/>
      <c r="DB105" s="681"/>
      <c r="DC105" s="681"/>
      <c r="DD105" s="681"/>
      <c r="DE105" s="681"/>
      <c r="DF105" s="681"/>
      <c r="DG105" s="681"/>
      <c r="DH105" s="681"/>
      <c r="DI105" s="681"/>
      <c r="DJ105" s="681"/>
      <c r="DK105" s="682"/>
      <c r="DL105" s="682"/>
      <c r="DM105" s="682"/>
      <c r="DN105" s="682"/>
      <c r="DO105" s="682"/>
      <c r="DP105" s="682"/>
      <c r="DQ105" s="682"/>
      <c r="DR105" s="682"/>
      <c r="DS105" s="682"/>
      <c r="DT105" s="682"/>
      <c r="DU105" s="682"/>
      <c r="DV105" s="682"/>
      <c r="DW105" s="682"/>
      <c r="DX105" s="682"/>
      <c r="DY105" s="682"/>
      <c r="DZ105" s="682"/>
      <c r="EA105" s="682"/>
      <c r="EB105" s="682"/>
      <c r="EC105" s="682"/>
      <c r="ED105" s="682"/>
      <c r="EE105" s="682"/>
      <c r="EF105" s="682"/>
      <c r="EG105" s="682"/>
      <c r="EH105" s="682"/>
      <c r="EI105" s="682"/>
      <c r="EJ105" s="682"/>
      <c r="EK105" s="682"/>
      <c r="EL105" s="682"/>
      <c r="EM105" s="682"/>
      <c r="EN105" s="682"/>
      <c r="EO105" s="682"/>
      <c r="EP105" s="682"/>
      <c r="EQ105" s="682"/>
      <c r="ER105" s="682"/>
      <c r="ES105" s="682"/>
      <c r="ET105" s="682"/>
      <c r="EU105" s="682"/>
      <c r="EV105" s="682"/>
      <c r="EW105" s="682"/>
      <c r="EX105" s="682"/>
      <c r="EY105" s="682"/>
      <c r="EZ105" s="682"/>
      <c r="FA105" s="682"/>
      <c r="FB105" s="682"/>
      <c r="FC105" s="682"/>
      <c r="FD105" s="682"/>
      <c r="FE105" s="682"/>
      <c r="FF105" s="682"/>
      <c r="FG105" s="682"/>
      <c r="FH105" s="682"/>
      <c r="FI105" s="682"/>
      <c r="FJ105" s="682"/>
      <c r="FK105" s="682"/>
      <c r="FL105" s="682"/>
      <c r="FM105" s="682"/>
      <c r="FN105" s="682"/>
      <c r="FO105" s="682"/>
      <c r="FP105" s="682"/>
      <c r="FQ105" s="682"/>
      <c r="FR105" s="682"/>
      <c r="FS105" s="682"/>
      <c r="FT105" s="682"/>
      <c r="FU105" s="682"/>
      <c r="FV105" s="682"/>
      <c r="FW105" s="682"/>
      <c r="FX105" s="682"/>
      <c r="FY105" s="682"/>
      <c r="FZ105" s="682"/>
      <c r="GA105" s="682"/>
      <c r="GB105" s="682"/>
      <c r="GC105" s="682"/>
      <c r="GD105" s="682"/>
      <c r="GE105" s="682"/>
      <c r="GF105" s="682"/>
      <c r="GG105" s="682"/>
      <c r="GH105" s="682"/>
      <c r="GI105" s="682"/>
      <c r="GJ105" s="682"/>
      <c r="GK105" s="682"/>
      <c r="GL105" s="682"/>
      <c r="GM105" s="682"/>
      <c r="GN105" s="682"/>
      <c r="GO105" s="682"/>
      <c r="GP105" s="682"/>
      <c r="GQ105" s="682"/>
      <c r="GR105" s="682"/>
      <c r="GS105" s="682"/>
      <c r="GT105" s="682"/>
      <c r="GU105" s="682"/>
      <c r="GV105" s="682"/>
      <c r="GW105" s="682"/>
      <c r="GX105" s="682"/>
      <c r="GY105" s="682"/>
      <c r="GZ105" s="682"/>
      <c r="HA105" s="682"/>
      <c r="HB105" s="682"/>
      <c r="HC105" s="682"/>
      <c r="HD105" s="682"/>
      <c r="HE105" s="682"/>
      <c r="HF105" s="682"/>
      <c r="HG105" s="682"/>
      <c r="HH105" s="682"/>
      <c r="HI105" s="682"/>
      <c r="HJ105" s="682"/>
      <c r="HK105" s="682"/>
      <c r="HL105" s="682"/>
      <c r="HM105" s="682"/>
      <c r="HN105" s="682"/>
      <c r="HO105" s="682"/>
      <c r="HP105" s="682"/>
      <c r="HQ105" s="682"/>
      <c r="HR105" s="682"/>
      <c r="HS105" s="682"/>
      <c r="HT105" s="682"/>
      <c r="HU105" s="682"/>
      <c r="HV105" s="682"/>
      <c r="HW105" s="682"/>
      <c r="HX105" s="682"/>
      <c r="HY105" s="682"/>
      <c r="HZ105" s="682"/>
      <c r="IA105" s="682"/>
      <c r="IB105" s="682"/>
      <c r="IC105" s="682"/>
      <c r="ID105" s="682"/>
      <c r="IE105" s="682"/>
      <c r="IF105" s="682"/>
      <c r="IG105" s="682"/>
      <c r="IH105" s="682"/>
      <c r="II105" s="682"/>
      <c r="IJ105" s="682"/>
      <c r="IK105" s="682"/>
      <c r="IL105" s="682"/>
      <c r="IM105" s="682"/>
      <c r="IN105" s="682"/>
      <c r="IO105" s="682"/>
      <c r="IP105" s="682"/>
      <c r="IQ105" s="682"/>
      <c r="IR105" s="682"/>
      <c r="IS105" s="682"/>
      <c r="IT105" s="682"/>
      <c r="IU105" s="682"/>
      <c r="IV105" s="682"/>
      <c r="IW105" s="682"/>
      <c r="IX105" s="682"/>
      <c r="IY105" s="682"/>
      <c r="IZ105" s="682"/>
      <c r="JA105" s="682"/>
      <c r="JB105" s="682"/>
      <c r="JC105" s="682"/>
      <c r="JD105" s="682"/>
      <c r="JE105" s="682"/>
      <c r="JF105" s="682"/>
      <c r="JG105" s="682"/>
      <c r="JH105" s="682"/>
      <c r="JI105" s="682"/>
      <c r="JJ105" s="682"/>
      <c r="JK105" s="682"/>
      <c r="JL105" s="682"/>
      <c r="JM105" s="682"/>
      <c r="JN105" s="682"/>
      <c r="JO105" s="682"/>
      <c r="JP105" s="682"/>
      <c r="JQ105" s="682"/>
      <c r="JR105" s="682"/>
      <c r="JS105" s="682"/>
      <c r="JT105" s="682"/>
    </row>
    <row r="106" spans="1:280" s="683" customFormat="1" ht="27.75" hidden="1" customHeight="1" outlineLevel="2" x14ac:dyDescent="0.25">
      <c r="A106" s="674"/>
      <c r="B106" s="684" t="s">
        <v>73</v>
      </c>
      <c r="C106" s="676"/>
      <c r="D106" s="1186"/>
      <c r="E106" s="1187"/>
      <c r="F106" s="685"/>
      <c r="G106" s="1186"/>
      <c r="H106" s="1187"/>
      <c r="I106" s="685"/>
      <c r="J106" s="1186"/>
      <c r="K106" s="1187"/>
      <c r="L106" s="685"/>
      <c r="M106" s="1186"/>
      <c r="N106" s="1187"/>
      <c r="O106" s="685"/>
      <c r="P106" s="1186"/>
      <c r="Q106" s="1187"/>
      <c r="R106" s="685"/>
      <c r="S106" s="1186"/>
      <c r="T106" s="1187"/>
      <c r="U106" s="685"/>
      <c r="V106" s="1186"/>
      <c r="W106" s="1187"/>
      <c r="X106" s="685"/>
      <c r="Y106" s="1186"/>
      <c r="Z106" s="1187"/>
      <c r="AA106" s="685"/>
      <c r="AB106" s="1186"/>
      <c r="AC106" s="1187"/>
      <c r="AD106" s="685"/>
      <c r="AE106" s="1186"/>
      <c r="AF106" s="1187"/>
      <c r="AG106" s="685"/>
      <c r="AH106" s="1186"/>
      <c r="AI106" s="1187"/>
      <c r="AJ106" s="685"/>
      <c r="AK106" s="1186"/>
      <c r="AL106" s="1187"/>
      <c r="AM106" s="685"/>
      <c r="AN106" s="1186"/>
      <c r="AO106" s="1187"/>
      <c r="AP106" s="685"/>
      <c r="AQ106" s="1186"/>
      <c r="AR106" s="1187"/>
      <c r="AS106" s="685"/>
      <c r="AT106" s="1186"/>
      <c r="AU106" s="1187"/>
      <c r="AV106" s="685"/>
      <c r="AW106" s="1186"/>
      <c r="AX106" s="1187"/>
      <c r="AY106" s="685"/>
      <c r="AZ106" s="1186"/>
      <c r="BA106" s="1187"/>
      <c r="BB106" s="685"/>
      <c r="BC106" s="1186"/>
      <c r="BD106" s="1187"/>
      <c r="BE106" s="685"/>
      <c r="BF106" s="1186"/>
      <c r="BG106" s="1187"/>
      <c r="BH106" s="685"/>
      <c r="BI106" s="1186"/>
      <c r="BJ106" s="1187"/>
      <c r="BK106" s="678"/>
      <c r="BL106" s="679"/>
      <c r="BM106" s="679"/>
      <c r="BN106" s="679"/>
      <c r="BO106" s="679"/>
      <c r="BP106" s="679"/>
      <c r="BQ106" s="679"/>
      <c r="BR106" s="679"/>
      <c r="BS106" s="680"/>
      <c r="BT106" s="681"/>
      <c r="BU106" s="681"/>
      <c r="BV106" s="681"/>
      <c r="BW106" s="681"/>
      <c r="BX106" s="681"/>
      <c r="BY106" s="681"/>
      <c r="BZ106" s="681"/>
      <c r="CA106" s="681"/>
      <c r="CB106" s="681"/>
      <c r="CC106" s="681"/>
      <c r="CD106" s="681"/>
      <c r="CE106" s="681"/>
      <c r="CF106" s="681"/>
      <c r="CG106" s="681"/>
      <c r="CH106" s="681"/>
      <c r="CI106" s="681"/>
      <c r="CJ106" s="681"/>
      <c r="CK106" s="681"/>
      <c r="CL106" s="681"/>
      <c r="CM106" s="681"/>
      <c r="CN106" s="681"/>
      <c r="CO106" s="681"/>
      <c r="CP106" s="681"/>
      <c r="CQ106" s="681"/>
      <c r="CR106" s="681"/>
      <c r="CS106" s="681"/>
      <c r="CT106" s="681"/>
      <c r="CU106" s="681"/>
      <c r="CV106" s="681"/>
      <c r="CW106" s="681"/>
      <c r="CX106" s="681"/>
      <c r="CY106" s="681"/>
      <c r="CZ106" s="681"/>
      <c r="DA106" s="681"/>
      <c r="DB106" s="681"/>
      <c r="DC106" s="681"/>
      <c r="DD106" s="681"/>
      <c r="DE106" s="681"/>
      <c r="DF106" s="681"/>
      <c r="DG106" s="681"/>
      <c r="DH106" s="681"/>
      <c r="DI106" s="681"/>
      <c r="DJ106" s="681"/>
      <c r="DK106" s="682"/>
      <c r="DL106" s="682"/>
      <c r="DM106" s="682"/>
      <c r="DN106" s="682"/>
      <c r="DO106" s="682"/>
      <c r="DP106" s="682"/>
      <c r="DQ106" s="682"/>
      <c r="DR106" s="682"/>
      <c r="DS106" s="682"/>
      <c r="DT106" s="682"/>
      <c r="DU106" s="682"/>
      <c r="DV106" s="682"/>
      <c r="DW106" s="682"/>
      <c r="DX106" s="682"/>
      <c r="DY106" s="682"/>
      <c r="DZ106" s="682"/>
      <c r="EA106" s="682"/>
      <c r="EB106" s="682"/>
      <c r="EC106" s="682"/>
      <c r="ED106" s="682"/>
      <c r="EE106" s="682"/>
      <c r="EF106" s="682"/>
      <c r="EG106" s="682"/>
      <c r="EH106" s="682"/>
      <c r="EI106" s="682"/>
      <c r="EJ106" s="682"/>
      <c r="EK106" s="682"/>
      <c r="EL106" s="682"/>
      <c r="EM106" s="682"/>
      <c r="EN106" s="682"/>
      <c r="EO106" s="682"/>
      <c r="EP106" s="682"/>
      <c r="EQ106" s="682"/>
      <c r="ER106" s="682"/>
      <c r="ES106" s="682"/>
      <c r="ET106" s="682"/>
      <c r="EU106" s="682"/>
      <c r="EV106" s="682"/>
      <c r="EW106" s="682"/>
      <c r="EX106" s="682"/>
      <c r="EY106" s="682"/>
      <c r="EZ106" s="682"/>
      <c r="FA106" s="682"/>
      <c r="FB106" s="682"/>
      <c r="FC106" s="682"/>
      <c r="FD106" s="682"/>
      <c r="FE106" s="682"/>
      <c r="FF106" s="682"/>
      <c r="FG106" s="682"/>
      <c r="FH106" s="682"/>
      <c r="FI106" s="682"/>
      <c r="FJ106" s="682"/>
      <c r="FK106" s="682"/>
      <c r="FL106" s="682"/>
      <c r="FM106" s="682"/>
      <c r="FN106" s="682"/>
      <c r="FO106" s="682"/>
      <c r="FP106" s="682"/>
      <c r="FQ106" s="682"/>
      <c r="FR106" s="682"/>
      <c r="FS106" s="682"/>
      <c r="FT106" s="682"/>
      <c r="FU106" s="682"/>
      <c r="FV106" s="682"/>
      <c r="FW106" s="682"/>
      <c r="FX106" s="682"/>
      <c r="FY106" s="682"/>
      <c r="FZ106" s="682"/>
      <c r="GA106" s="682"/>
      <c r="GB106" s="682"/>
      <c r="GC106" s="682"/>
      <c r="GD106" s="682"/>
      <c r="GE106" s="682"/>
      <c r="GF106" s="682"/>
      <c r="GG106" s="682"/>
      <c r="GH106" s="682"/>
      <c r="GI106" s="682"/>
      <c r="GJ106" s="682"/>
      <c r="GK106" s="682"/>
      <c r="GL106" s="682"/>
      <c r="GM106" s="682"/>
      <c r="GN106" s="682"/>
      <c r="GO106" s="682"/>
      <c r="GP106" s="682"/>
      <c r="GQ106" s="682"/>
      <c r="GR106" s="682"/>
      <c r="GS106" s="682"/>
      <c r="GT106" s="682"/>
      <c r="GU106" s="682"/>
      <c r="GV106" s="682"/>
      <c r="GW106" s="682"/>
      <c r="GX106" s="682"/>
      <c r="GY106" s="682"/>
      <c r="GZ106" s="682"/>
      <c r="HA106" s="682"/>
      <c r="HB106" s="682"/>
      <c r="HC106" s="682"/>
      <c r="HD106" s="682"/>
      <c r="HE106" s="682"/>
      <c r="HF106" s="682"/>
      <c r="HG106" s="682"/>
      <c r="HH106" s="682"/>
      <c r="HI106" s="682"/>
      <c r="HJ106" s="682"/>
      <c r="HK106" s="682"/>
      <c r="HL106" s="682"/>
      <c r="HM106" s="682"/>
      <c r="HN106" s="682"/>
      <c r="HO106" s="682"/>
      <c r="HP106" s="682"/>
      <c r="HQ106" s="682"/>
      <c r="HR106" s="682"/>
      <c r="HS106" s="682"/>
      <c r="HT106" s="682"/>
      <c r="HU106" s="682"/>
      <c r="HV106" s="682"/>
      <c r="HW106" s="682"/>
      <c r="HX106" s="682"/>
      <c r="HY106" s="682"/>
      <c r="HZ106" s="682"/>
      <c r="IA106" s="682"/>
      <c r="IB106" s="682"/>
      <c r="IC106" s="682"/>
      <c r="ID106" s="682"/>
      <c r="IE106" s="682"/>
      <c r="IF106" s="682"/>
      <c r="IG106" s="682"/>
      <c r="IH106" s="682"/>
      <c r="II106" s="682"/>
      <c r="IJ106" s="682"/>
      <c r="IK106" s="682"/>
      <c r="IL106" s="682"/>
      <c r="IM106" s="682"/>
      <c r="IN106" s="682"/>
      <c r="IO106" s="682"/>
      <c r="IP106" s="682"/>
      <c r="IQ106" s="682"/>
      <c r="IR106" s="682"/>
      <c r="IS106" s="682"/>
      <c r="IT106" s="682"/>
      <c r="IU106" s="682"/>
      <c r="IV106" s="682"/>
      <c r="IW106" s="682"/>
      <c r="IX106" s="682"/>
      <c r="IY106" s="682"/>
      <c r="IZ106" s="682"/>
      <c r="JA106" s="682"/>
      <c r="JB106" s="682"/>
      <c r="JC106" s="682"/>
      <c r="JD106" s="682"/>
      <c r="JE106" s="682"/>
      <c r="JF106" s="682"/>
      <c r="JG106" s="682"/>
      <c r="JH106" s="682"/>
      <c r="JI106" s="682"/>
      <c r="JJ106" s="682"/>
      <c r="JK106" s="682"/>
      <c r="JL106" s="682"/>
      <c r="JM106" s="682"/>
      <c r="JN106" s="682"/>
      <c r="JO106" s="682"/>
      <c r="JP106" s="682"/>
      <c r="JQ106" s="682"/>
      <c r="JR106" s="682"/>
      <c r="JS106" s="682"/>
      <c r="JT106" s="682"/>
    </row>
    <row r="107" spans="1:280" s="683" customFormat="1" ht="27.75" hidden="1" customHeight="1" outlineLevel="2" x14ac:dyDescent="0.25">
      <c r="A107" s="674"/>
      <c r="B107" s="684" t="s">
        <v>126</v>
      </c>
      <c r="C107" s="676"/>
      <c r="D107" s="1186"/>
      <c r="E107" s="1187"/>
      <c r="F107" s="685"/>
      <c r="G107" s="1186"/>
      <c r="H107" s="1187"/>
      <c r="I107" s="685"/>
      <c r="J107" s="1186"/>
      <c r="K107" s="1187"/>
      <c r="L107" s="685"/>
      <c r="M107" s="1186"/>
      <c r="N107" s="1187"/>
      <c r="O107" s="685"/>
      <c r="P107" s="1186"/>
      <c r="Q107" s="1187"/>
      <c r="R107" s="685"/>
      <c r="S107" s="1186"/>
      <c r="T107" s="1187"/>
      <c r="U107" s="685"/>
      <c r="V107" s="1186"/>
      <c r="W107" s="1187"/>
      <c r="X107" s="685"/>
      <c r="Y107" s="1186"/>
      <c r="Z107" s="1187"/>
      <c r="AA107" s="685"/>
      <c r="AB107" s="1186"/>
      <c r="AC107" s="1187"/>
      <c r="AD107" s="685"/>
      <c r="AE107" s="1186"/>
      <c r="AF107" s="1187"/>
      <c r="AG107" s="685"/>
      <c r="AH107" s="1186"/>
      <c r="AI107" s="1187"/>
      <c r="AJ107" s="685"/>
      <c r="AK107" s="1186"/>
      <c r="AL107" s="1187"/>
      <c r="AM107" s="685"/>
      <c r="AN107" s="1186"/>
      <c r="AO107" s="1187"/>
      <c r="AP107" s="685"/>
      <c r="AQ107" s="1186"/>
      <c r="AR107" s="1187"/>
      <c r="AS107" s="685"/>
      <c r="AT107" s="1186"/>
      <c r="AU107" s="1187"/>
      <c r="AV107" s="685"/>
      <c r="AW107" s="1186"/>
      <c r="AX107" s="1187"/>
      <c r="AY107" s="685"/>
      <c r="AZ107" s="1186"/>
      <c r="BA107" s="1187"/>
      <c r="BB107" s="685"/>
      <c r="BC107" s="1186"/>
      <c r="BD107" s="1187"/>
      <c r="BE107" s="685"/>
      <c r="BF107" s="1186"/>
      <c r="BG107" s="1187"/>
      <c r="BH107" s="685"/>
      <c r="BI107" s="1186"/>
      <c r="BJ107" s="1187"/>
      <c r="BK107" s="678"/>
      <c r="BL107" s="679"/>
      <c r="BM107" s="679"/>
      <c r="BN107" s="679"/>
      <c r="BO107" s="679"/>
      <c r="BP107" s="679"/>
      <c r="BQ107" s="679"/>
      <c r="BR107" s="679"/>
      <c r="BS107" s="680"/>
      <c r="BT107" s="681"/>
      <c r="BU107" s="681"/>
      <c r="BV107" s="681"/>
      <c r="BW107" s="681"/>
      <c r="BX107" s="681"/>
      <c r="BY107" s="681"/>
      <c r="BZ107" s="681"/>
      <c r="CA107" s="681"/>
      <c r="CB107" s="681"/>
      <c r="CC107" s="681"/>
      <c r="CD107" s="681"/>
      <c r="CE107" s="681"/>
      <c r="CF107" s="681"/>
      <c r="CG107" s="681"/>
      <c r="CH107" s="681"/>
      <c r="CI107" s="681"/>
      <c r="CJ107" s="681"/>
      <c r="CK107" s="681"/>
      <c r="CL107" s="681"/>
      <c r="CM107" s="681"/>
      <c r="CN107" s="681"/>
      <c r="CO107" s="681"/>
      <c r="CP107" s="681"/>
      <c r="CQ107" s="681"/>
      <c r="CR107" s="681"/>
      <c r="CS107" s="681"/>
      <c r="CT107" s="681"/>
      <c r="CU107" s="681"/>
      <c r="CV107" s="681"/>
      <c r="CW107" s="681"/>
      <c r="CX107" s="681"/>
      <c r="CY107" s="681"/>
      <c r="CZ107" s="681"/>
      <c r="DA107" s="681"/>
      <c r="DB107" s="681"/>
      <c r="DC107" s="681"/>
      <c r="DD107" s="681"/>
      <c r="DE107" s="681"/>
      <c r="DF107" s="681"/>
      <c r="DG107" s="681"/>
      <c r="DH107" s="681"/>
      <c r="DI107" s="681"/>
      <c r="DJ107" s="681"/>
      <c r="DK107" s="682"/>
      <c r="DL107" s="682"/>
      <c r="DM107" s="682"/>
      <c r="DN107" s="682"/>
      <c r="DO107" s="682"/>
      <c r="DP107" s="682"/>
      <c r="DQ107" s="682"/>
      <c r="DR107" s="682"/>
      <c r="DS107" s="682"/>
      <c r="DT107" s="682"/>
      <c r="DU107" s="682"/>
      <c r="DV107" s="682"/>
      <c r="DW107" s="682"/>
      <c r="DX107" s="682"/>
      <c r="DY107" s="682"/>
      <c r="DZ107" s="682"/>
      <c r="EA107" s="682"/>
      <c r="EB107" s="682"/>
      <c r="EC107" s="682"/>
      <c r="ED107" s="682"/>
      <c r="EE107" s="682"/>
      <c r="EF107" s="682"/>
      <c r="EG107" s="682"/>
      <c r="EH107" s="682"/>
      <c r="EI107" s="682"/>
      <c r="EJ107" s="682"/>
      <c r="EK107" s="682"/>
      <c r="EL107" s="682"/>
      <c r="EM107" s="682"/>
      <c r="EN107" s="682"/>
      <c r="EO107" s="682"/>
      <c r="EP107" s="682"/>
      <c r="EQ107" s="682"/>
      <c r="ER107" s="682"/>
      <c r="ES107" s="682"/>
      <c r="ET107" s="682"/>
      <c r="EU107" s="682"/>
      <c r="EV107" s="682"/>
      <c r="EW107" s="682"/>
      <c r="EX107" s="682"/>
      <c r="EY107" s="682"/>
      <c r="EZ107" s="682"/>
      <c r="FA107" s="682"/>
      <c r="FB107" s="682"/>
      <c r="FC107" s="682"/>
      <c r="FD107" s="682"/>
      <c r="FE107" s="682"/>
      <c r="FF107" s="682"/>
      <c r="FG107" s="682"/>
      <c r="FH107" s="682"/>
      <c r="FI107" s="682"/>
      <c r="FJ107" s="682"/>
      <c r="FK107" s="682"/>
      <c r="FL107" s="682"/>
      <c r="FM107" s="682"/>
      <c r="FN107" s="682"/>
      <c r="FO107" s="682"/>
      <c r="FP107" s="682"/>
      <c r="FQ107" s="682"/>
      <c r="FR107" s="682"/>
      <c r="FS107" s="682"/>
      <c r="FT107" s="682"/>
      <c r="FU107" s="682"/>
      <c r="FV107" s="682"/>
      <c r="FW107" s="682"/>
      <c r="FX107" s="682"/>
      <c r="FY107" s="682"/>
      <c r="FZ107" s="682"/>
      <c r="GA107" s="682"/>
      <c r="GB107" s="682"/>
      <c r="GC107" s="682"/>
      <c r="GD107" s="682"/>
      <c r="GE107" s="682"/>
      <c r="GF107" s="682"/>
      <c r="GG107" s="682"/>
      <c r="GH107" s="682"/>
      <c r="GI107" s="682"/>
      <c r="GJ107" s="682"/>
      <c r="GK107" s="682"/>
      <c r="GL107" s="682"/>
      <c r="GM107" s="682"/>
      <c r="GN107" s="682"/>
      <c r="GO107" s="682"/>
      <c r="GP107" s="682"/>
      <c r="GQ107" s="682"/>
      <c r="GR107" s="682"/>
      <c r="GS107" s="682"/>
      <c r="GT107" s="682"/>
      <c r="GU107" s="682"/>
      <c r="GV107" s="682"/>
      <c r="GW107" s="682"/>
      <c r="GX107" s="682"/>
      <c r="GY107" s="682"/>
      <c r="GZ107" s="682"/>
      <c r="HA107" s="682"/>
      <c r="HB107" s="682"/>
      <c r="HC107" s="682"/>
      <c r="HD107" s="682"/>
      <c r="HE107" s="682"/>
      <c r="HF107" s="682"/>
      <c r="HG107" s="682"/>
      <c r="HH107" s="682"/>
      <c r="HI107" s="682"/>
      <c r="HJ107" s="682"/>
      <c r="HK107" s="682"/>
      <c r="HL107" s="682"/>
      <c r="HM107" s="682"/>
      <c r="HN107" s="682"/>
      <c r="HO107" s="682"/>
      <c r="HP107" s="682"/>
      <c r="HQ107" s="682"/>
      <c r="HR107" s="682"/>
      <c r="HS107" s="682"/>
      <c r="HT107" s="682"/>
      <c r="HU107" s="682"/>
      <c r="HV107" s="682"/>
      <c r="HW107" s="682"/>
      <c r="HX107" s="682"/>
      <c r="HY107" s="682"/>
      <c r="HZ107" s="682"/>
      <c r="IA107" s="682"/>
      <c r="IB107" s="682"/>
      <c r="IC107" s="682"/>
      <c r="ID107" s="682"/>
      <c r="IE107" s="682"/>
      <c r="IF107" s="682"/>
      <c r="IG107" s="682"/>
      <c r="IH107" s="682"/>
      <c r="II107" s="682"/>
      <c r="IJ107" s="682"/>
      <c r="IK107" s="682"/>
      <c r="IL107" s="682"/>
      <c r="IM107" s="682"/>
      <c r="IN107" s="682"/>
      <c r="IO107" s="682"/>
      <c r="IP107" s="682"/>
      <c r="IQ107" s="682"/>
      <c r="IR107" s="682"/>
      <c r="IS107" s="682"/>
      <c r="IT107" s="682"/>
      <c r="IU107" s="682"/>
      <c r="IV107" s="682"/>
      <c r="IW107" s="682"/>
      <c r="IX107" s="682"/>
      <c r="IY107" s="682"/>
      <c r="IZ107" s="682"/>
      <c r="JA107" s="682"/>
      <c r="JB107" s="682"/>
      <c r="JC107" s="682"/>
      <c r="JD107" s="682"/>
      <c r="JE107" s="682"/>
      <c r="JF107" s="682"/>
      <c r="JG107" s="682"/>
      <c r="JH107" s="682"/>
      <c r="JI107" s="682"/>
      <c r="JJ107" s="682"/>
      <c r="JK107" s="682"/>
      <c r="JL107" s="682"/>
      <c r="JM107" s="682"/>
      <c r="JN107" s="682"/>
      <c r="JO107" s="682"/>
      <c r="JP107" s="682"/>
      <c r="JQ107" s="682"/>
      <c r="JR107" s="682"/>
      <c r="JS107" s="682"/>
      <c r="JT107" s="682"/>
    </row>
    <row r="108" spans="1:280" s="683" customFormat="1" ht="27.75" hidden="1" customHeight="1" outlineLevel="2" x14ac:dyDescent="0.25">
      <c r="A108" s="674"/>
      <c r="B108" s="684" t="s">
        <v>100</v>
      </c>
      <c r="C108" s="676"/>
      <c r="D108" s="1186"/>
      <c r="E108" s="1187"/>
      <c r="F108" s="685"/>
      <c r="G108" s="1186"/>
      <c r="H108" s="1187"/>
      <c r="I108" s="685"/>
      <c r="J108" s="1186"/>
      <c r="K108" s="1187"/>
      <c r="L108" s="685"/>
      <c r="M108" s="1186"/>
      <c r="N108" s="1187"/>
      <c r="O108" s="685"/>
      <c r="P108" s="1186"/>
      <c r="Q108" s="1187"/>
      <c r="R108" s="685"/>
      <c r="S108" s="1186"/>
      <c r="T108" s="1187"/>
      <c r="U108" s="685"/>
      <c r="V108" s="1186"/>
      <c r="W108" s="1187"/>
      <c r="X108" s="685"/>
      <c r="Y108" s="1186"/>
      <c r="Z108" s="1187"/>
      <c r="AA108" s="685"/>
      <c r="AB108" s="1186"/>
      <c r="AC108" s="1187"/>
      <c r="AD108" s="685"/>
      <c r="AE108" s="1186"/>
      <c r="AF108" s="1187"/>
      <c r="AG108" s="685"/>
      <c r="AH108" s="1186"/>
      <c r="AI108" s="1187"/>
      <c r="AJ108" s="685"/>
      <c r="AK108" s="1186"/>
      <c r="AL108" s="1187"/>
      <c r="AM108" s="685"/>
      <c r="AN108" s="1186"/>
      <c r="AO108" s="1187"/>
      <c r="AP108" s="685"/>
      <c r="AQ108" s="1186"/>
      <c r="AR108" s="1187"/>
      <c r="AS108" s="685"/>
      <c r="AT108" s="1186"/>
      <c r="AU108" s="1187"/>
      <c r="AV108" s="685"/>
      <c r="AW108" s="1186"/>
      <c r="AX108" s="1187"/>
      <c r="AY108" s="685"/>
      <c r="AZ108" s="1186"/>
      <c r="BA108" s="1187"/>
      <c r="BB108" s="685"/>
      <c r="BC108" s="1186"/>
      <c r="BD108" s="1187"/>
      <c r="BE108" s="685"/>
      <c r="BF108" s="1186"/>
      <c r="BG108" s="1187"/>
      <c r="BH108" s="685"/>
      <c r="BI108" s="1186"/>
      <c r="BJ108" s="1187"/>
      <c r="BK108" s="678"/>
      <c r="BL108" s="679"/>
      <c r="BM108" s="679"/>
      <c r="BN108" s="679"/>
      <c r="BO108" s="679"/>
      <c r="BP108" s="679"/>
      <c r="BQ108" s="679"/>
      <c r="BR108" s="679"/>
      <c r="BS108" s="680"/>
      <c r="BT108" s="681"/>
      <c r="BU108" s="681"/>
      <c r="BV108" s="681"/>
      <c r="BW108" s="681"/>
      <c r="BX108" s="681"/>
      <c r="BY108" s="681"/>
      <c r="BZ108" s="681"/>
      <c r="CA108" s="681"/>
      <c r="CB108" s="681"/>
      <c r="CC108" s="681"/>
      <c r="CD108" s="681"/>
      <c r="CE108" s="681"/>
      <c r="CF108" s="681"/>
      <c r="CG108" s="681"/>
      <c r="CH108" s="681"/>
      <c r="CI108" s="681"/>
      <c r="CJ108" s="681"/>
      <c r="CK108" s="681"/>
      <c r="CL108" s="681"/>
      <c r="CM108" s="681"/>
      <c r="CN108" s="681"/>
      <c r="CO108" s="681"/>
      <c r="CP108" s="681"/>
      <c r="CQ108" s="681"/>
      <c r="CR108" s="681"/>
      <c r="CS108" s="681"/>
      <c r="CT108" s="681"/>
      <c r="CU108" s="681"/>
      <c r="CV108" s="681"/>
      <c r="CW108" s="681"/>
      <c r="CX108" s="681"/>
      <c r="CY108" s="681"/>
      <c r="CZ108" s="681"/>
      <c r="DA108" s="681"/>
      <c r="DB108" s="681"/>
      <c r="DC108" s="681"/>
      <c r="DD108" s="681"/>
      <c r="DE108" s="681"/>
      <c r="DF108" s="681"/>
      <c r="DG108" s="681"/>
      <c r="DH108" s="681"/>
      <c r="DI108" s="681"/>
      <c r="DJ108" s="681"/>
      <c r="DK108" s="682"/>
      <c r="DL108" s="682"/>
      <c r="DM108" s="682"/>
      <c r="DN108" s="682"/>
      <c r="DO108" s="682"/>
      <c r="DP108" s="682"/>
      <c r="DQ108" s="682"/>
      <c r="DR108" s="682"/>
      <c r="DS108" s="682"/>
      <c r="DT108" s="682"/>
      <c r="DU108" s="682"/>
      <c r="DV108" s="682"/>
      <c r="DW108" s="682"/>
      <c r="DX108" s="682"/>
      <c r="DY108" s="682"/>
      <c r="DZ108" s="682"/>
      <c r="EA108" s="682"/>
      <c r="EB108" s="682"/>
      <c r="EC108" s="682"/>
      <c r="ED108" s="682"/>
      <c r="EE108" s="682"/>
      <c r="EF108" s="682"/>
      <c r="EG108" s="682"/>
      <c r="EH108" s="682"/>
      <c r="EI108" s="682"/>
      <c r="EJ108" s="682"/>
      <c r="EK108" s="682"/>
      <c r="EL108" s="682"/>
      <c r="EM108" s="682"/>
      <c r="EN108" s="682"/>
      <c r="EO108" s="682"/>
      <c r="EP108" s="682"/>
      <c r="EQ108" s="682"/>
      <c r="ER108" s="682"/>
      <c r="ES108" s="682"/>
      <c r="ET108" s="682"/>
      <c r="EU108" s="682"/>
      <c r="EV108" s="682"/>
      <c r="EW108" s="682"/>
      <c r="EX108" s="682"/>
      <c r="EY108" s="682"/>
      <c r="EZ108" s="682"/>
      <c r="FA108" s="682"/>
      <c r="FB108" s="682"/>
      <c r="FC108" s="682"/>
      <c r="FD108" s="682"/>
      <c r="FE108" s="682"/>
      <c r="FF108" s="682"/>
      <c r="FG108" s="682"/>
      <c r="FH108" s="682"/>
      <c r="FI108" s="682"/>
      <c r="FJ108" s="682"/>
      <c r="FK108" s="682"/>
      <c r="FL108" s="682"/>
      <c r="FM108" s="682"/>
      <c r="FN108" s="682"/>
      <c r="FO108" s="682"/>
      <c r="FP108" s="682"/>
      <c r="FQ108" s="682"/>
      <c r="FR108" s="682"/>
      <c r="FS108" s="682"/>
      <c r="FT108" s="682"/>
      <c r="FU108" s="682"/>
      <c r="FV108" s="682"/>
      <c r="FW108" s="682"/>
      <c r="FX108" s="682"/>
      <c r="FY108" s="682"/>
      <c r="FZ108" s="682"/>
      <c r="GA108" s="682"/>
      <c r="GB108" s="682"/>
      <c r="GC108" s="682"/>
      <c r="GD108" s="682"/>
      <c r="GE108" s="682"/>
      <c r="GF108" s="682"/>
      <c r="GG108" s="682"/>
      <c r="GH108" s="682"/>
      <c r="GI108" s="682"/>
      <c r="GJ108" s="682"/>
      <c r="GK108" s="682"/>
      <c r="GL108" s="682"/>
      <c r="GM108" s="682"/>
      <c r="GN108" s="682"/>
      <c r="GO108" s="682"/>
      <c r="GP108" s="682"/>
      <c r="GQ108" s="682"/>
      <c r="GR108" s="682"/>
      <c r="GS108" s="682"/>
      <c r="GT108" s="682"/>
      <c r="GU108" s="682"/>
      <c r="GV108" s="682"/>
      <c r="GW108" s="682"/>
      <c r="GX108" s="682"/>
      <c r="GY108" s="682"/>
      <c r="GZ108" s="682"/>
      <c r="HA108" s="682"/>
      <c r="HB108" s="682"/>
      <c r="HC108" s="682"/>
      <c r="HD108" s="682"/>
      <c r="HE108" s="682"/>
      <c r="HF108" s="682"/>
      <c r="HG108" s="682"/>
      <c r="HH108" s="682"/>
      <c r="HI108" s="682"/>
      <c r="HJ108" s="682"/>
      <c r="HK108" s="682"/>
      <c r="HL108" s="682"/>
      <c r="HM108" s="682"/>
      <c r="HN108" s="682"/>
      <c r="HO108" s="682"/>
      <c r="HP108" s="682"/>
      <c r="HQ108" s="682"/>
      <c r="HR108" s="682"/>
      <c r="HS108" s="682"/>
      <c r="HT108" s="682"/>
      <c r="HU108" s="682"/>
      <c r="HV108" s="682"/>
      <c r="HW108" s="682"/>
      <c r="HX108" s="682"/>
      <c r="HY108" s="682"/>
      <c r="HZ108" s="682"/>
      <c r="IA108" s="682"/>
      <c r="IB108" s="682"/>
      <c r="IC108" s="682"/>
      <c r="ID108" s="682"/>
      <c r="IE108" s="682"/>
      <c r="IF108" s="682"/>
      <c r="IG108" s="682"/>
      <c r="IH108" s="682"/>
      <c r="II108" s="682"/>
      <c r="IJ108" s="682"/>
      <c r="IK108" s="682"/>
      <c r="IL108" s="682"/>
      <c r="IM108" s="682"/>
      <c r="IN108" s="682"/>
      <c r="IO108" s="682"/>
      <c r="IP108" s="682"/>
      <c r="IQ108" s="682"/>
      <c r="IR108" s="682"/>
      <c r="IS108" s="682"/>
      <c r="IT108" s="682"/>
      <c r="IU108" s="682"/>
      <c r="IV108" s="682"/>
      <c r="IW108" s="682"/>
      <c r="IX108" s="682"/>
      <c r="IY108" s="682"/>
      <c r="IZ108" s="682"/>
      <c r="JA108" s="682"/>
      <c r="JB108" s="682"/>
      <c r="JC108" s="682"/>
      <c r="JD108" s="682"/>
      <c r="JE108" s="682"/>
      <c r="JF108" s="682"/>
      <c r="JG108" s="682"/>
      <c r="JH108" s="682"/>
      <c r="JI108" s="682"/>
      <c r="JJ108" s="682"/>
      <c r="JK108" s="682"/>
      <c r="JL108" s="682"/>
      <c r="JM108" s="682"/>
      <c r="JN108" s="682"/>
      <c r="JO108" s="682"/>
      <c r="JP108" s="682"/>
      <c r="JQ108" s="682"/>
      <c r="JR108" s="682"/>
      <c r="JS108" s="682"/>
      <c r="JT108" s="682"/>
    </row>
    <row r="109" spans="1:280" s="683" customFormat="1" ht="27.75" hidden="1" customHeight="1" outlineLevel="2" x14ac:dyDescent="0.25">
      <c r="A109" s="674"/>
      <c r="B109" s="684" t="s">
        <v>74</v>
      </c>
      <c r="C109" s="676"/>
      <c r="D109" s="1186"/>
      <c r="E109" s="1187"/>
      <c r="F109" s="685"/>
      <c r="G109" s="1186"/>
      <c r="H109" s="1187"/>
      <c r="I109" s="685"/>
      <c r="J109" s="1186"/>
      <c r="K109" s="1187"/>
      <c r="L109" s="685"/>
      <c r="M109" s="1186"/>
      <c r="N109" s="1187"/>
      <c r="O109" s="685"/>
      <c r="P109" s="1186"/>
      <c r="Q109" s="1187"/>
      <c r="R109" s="685"/>
      <c r="S109" s="1186"/>
      <c r="T109" s="1187"/>
      <c r="U109" s="685"/>
      <c r="V109" s="1186"/>
      <c r="W109" s="1187"/>
      <c r="X109" s="685"/>
      <c r="Y109" s="1186"/>
      <c r="Z109" s="1187"/>
      <c r="AA109" s="685"/>
      <c r="AB109" s="1186"/>
      <c r="AC109" s="1187"/>
      <c r="AD109" s="685"/>
      <c r="AE109" s="1186"/>
      <c r="AF109" s="1187"/>
      <c r="AG109" s="685"/>
      <c r="AH109" s="1186"/>
      <c r="AI109" s="1187"/>
      <c r="AJ109" s="685"/>
      <c r="AK109" s="1186"/>
      <c r="AL109" s="1187"/>
      <c r="AM109" s="685"/>
      <c r="AN109" s="1186"/>
      <c r="AO109" s="1187"/>
      <c r="AP109" s="685"/>
      <c r="AQ109" s="1186"/>
      <c r="AR109" s="1187"/>
      <c r="AS109" s="685"/>
      <c r="AT109" s="1186"/>
      <c r="AU109" s="1187"/>
      <c r="AV109" s="685"/>
      <c r="AW109" s="1186"/>
      <c r="AX109" s="1187"/>
      <c r="AY109" s="685"/>
      <c r="AZ109" s="1186"/>
      <c r="BA109" s="1187"/>
      <c r="BB109" s="685"/>
      <c r="BC109" s="1186"/>
      <c r="BD109" s="1187"/>
      <c r="BE109" s="685"/>
      <c r="BF109" s="1186"/>
      <c r="BG109" s="1187"/>
      <c r="BH109" s="685"/>
      <c r="BI109" s="1186"/>
      <c r="BJ109" s="1187"/>
      <c r="BK109" s="678"/>
      <c r="BL109" s="679"/>
      <c r="BM109" s="679"/>
      <c r="BN109" s="679"/>
      <c r="BO109" s="679"/>
      <c r="BP109" s="679"/>
      <c r="BQ109" s="679"/>
      <c r="BR109" s="679"/>
      <c r="BS109" s="680"/>
      <c r="BT109" s="681"/>
      <c r="BU109" s="681"/>
      <c r="BV109" s="681"/>
      <c r="BW109" s="681"/>
      <c r="BX109" s="681"/>
      <c r="BY109" s="681"/>
      <c r="BZ109" s="681"/>
      <c r="CA109" s="681"/>
      <c r="CB109" s="681"/>
      <c r="CC109" s="681"/>
      <c r="CD109" s="681"/>
      <c r="CE109" s="681"/>
      <c r="CF109" s="681"/>
      <c r="CG109" s="681"/>
      <c r="CH109" s="681"/>
      <c r="CI109" s="681"/>
      <c r="CJ109" s="681"/>
      <c r="CK109" s="681"/>
      <c r="CL109" s="681"/>
      <c r="CM109" s="681"/>
      <c r="CN109" s="681"/>
      <c r="CO109" s="681"/>
      <c r="CP109" s="681"/>
      <c r="CQ109" s="681"/>
      <c r="CR109" s="681"/>
      <c r="CS109" s="681"/>
      <c r="CT109" s="681"/>
      <c r="CU109" s="681"/>
      <c r="CV109" s="681"/>
      <c r="CW109" s="681"/>
      <c r="CX109" s="681"/>
      <c r="CY109" s="681"/>
      <c r="CZ109" s="681"/>
      <c r="DA109" s="681"/>
      <c r="DB109" s="681"/>
      <c r="DC109" s="681"/>
      <c r="DD109" s="681"/>
      <c r="DE109" s="681"/>
      <c r="DF109" s="681"/>
      <c r="DG109" s="681"/>
      <c r="DH109" s="681"/>
      <c r="DI109" s="681"/>
      <c r="DJ109" s="681"/>
      <c r="DK109" s="682"/>
      <c r="DL109" s="682"/>
      <c r="DM109" s="682"/>
      <c r="DN109" s="682"/>
      <c r="DO109" s="682"/>
      <c r="DP109" s="682"/>
      <c r="DQ109" s="682"/>
      <c r="DR109" s="682"/>
      <c r="DS109" s="682"/>
      <c r="DT109" s="682"/>
      <c r="DU109" s="682"/>
      <c r="DV109" s="682"/>
      <c r="DW109" s="682"/>
      <c r="DX109" s="682"/>
      <c r="DY109" s="682"/>
      <c r="DZ109" s="682"/>
      <c r="EA109" s="682"/>
      <c r="EB109" s="682"/>
      <c r="EC109" s="682"/>
      <c r="ED109" s="682"/>
      <c r="EE109" s="682"/>
      <c r="EF109" s="682"/>
      <c r="EG109" s="682"/>
      <c r="EH109" s="682"/>
      <c r="EI109" s="682"/>
      <c r="EJ109" s="682"/>
      <c r="EK109" s="682"/>
      <c r="EL109" s="682"/>
      <c r="EM109" s="682"/>
      <c r="EN109" s="682"/>
      <c r="EO109" s="682"/>
      <c r="EP109" s="682"/>
      <c r="EQ109" s="682"/>
      <c r="ER109" s="682"/>
      <c r="ES109" s="682"/>
      <c r="ET109" s="682"/>
      <c r="EU109" s="682"/>
      <c r="EV109" s="682"/>
      <c r="EW109" s="682"/>
      <c r="EX109" s="682"/>
      <c r="EY109" s="682"/>
      <c r="EZ109" s="682"/>
      <c r="FA109" s="682"/>
      <c r="FB109" s="682"/>
      <c r="FC109" s="682"/>
      <c r="FD109" s="682"/>
      <c r="FE109" s="682"/>
      <c r="FF109" s="682"/>
      <c r="FG109" s="682"/>
      <c r="FH109" s="682"/>
      <c r="FI109" s="682"/>
      <c r="FJ109" s="682"/>
      <c r="FK109" s="682"/>
      <c r="FL109" s="682"/>
      <c r="FM109" s="682"/>
      <c r="FN109" s="682"/>
      <c r="FO109" s="682"/>
      <c r="FP109" s="682"/>
      <c r="FQ109" s="682"/>
      <c r="FR109" s="682"/>
      <c r="FS109" s="682"/>
      <c r="FT109" s="682"/>
      <c r="FU109" s="682"/>
      <c r="FV109" s="682"/>
      <c r="FW109" s="682"/>
      <c r="FX109" s="682"/>
      <c r="FY109" s="682"/>
      <c r="FZ109" s="682"/>
      <c r="GA109" s="682"/>
      <c r="GB109" s="682"/>
      <c r="GC109" s="682"/>
      <c r="GD109" s="682"/>
      <c r="GE109" s="682"/>
      <c r="GF109" s="682"/>
      <c r="GG109" s="682"/>
      <c r="GH109" s="682"/>
      <c r="GI109" s="682"/>
      <c r="GJ109" s="682"/>
      <c r="GK109" s="682"/>
      <c r="GL109" s="682"/>
      <c r="GM109" s="682"/>
      <c r="GN109" s="682"/>
      <c r="GO109" s="682"/>
      <c r="GP109" s="682"/>
      <c r="GQ109" s="682"/>
      <c r="GR109" s="682"/>
      <c r="GS109" s="682"/>
      <c r="GT109" s="682"/>
      <c r="GU109" s="682"/>
      <c r="GV109" s="682"/>
      <c r="GW109" s="682"/>
      <c r="GX109" s="682"/>
      <c r="GY109" s="682"/>
      <c r="GZ109" s="682"/>
      <c r="HA109" s="682"/>
      <c r="HB109" s="682"/>
      <c r="HC109" s="682"/>
      <c r="HD109" s="682"/>
      <c r="HE109" s="682"/>
      <c r="HF109" s="682"/>
      <c r="HG109" s="682"/>
      <c r="HH109" s="682"/>
      <c r="HI109" s="682"/>
      <c r="HJ109" s="682"/>
      <c r="HK109" s="682"/>
      <c r="HL109" s="682"/>
      <c r="HM109" s="682"/>
      <c r="HN109" s="682"/>
      <c r="HO109" s="682"/>
      <c r="HP109" s="682"/>
      <c r="HQ109" s="682"/>
      <c r="HR109" s="682"/>
      <c r="HS109" s="682"/>
      <c r="HT109" s="682"/>
      <c r="HU109" s="682"/>
      <c r="HV109" s="682"/>
      <c r="HW109" s="682"/>
      <c r="HX109" s="682"/>
      <c r="HY109" s="682"/>
      <c r="HZ109" s="682"/>
      <c r="IA109" s="682"/>
      <c r="IB109" s="682"/>
      <c r="IC109" s="682"/>
      <c r="ID109" s="682"/>
      <c r="IE109" s="682"/>
      <c r="IF109" s="682"/>
      <c r="IG109" s="682"/>
      <c r="IH109" s="682"/>
      <c r="II109" s="682"/>
      <c r="IJ109" s="682"/>
      <c r="IK109" s="682"/>
      <c r="IL109" s="682"/>
      <c r="IM109" s="682"/>
      <c r="IN109" s="682"/>
      <c r="IO109" s="682"/>
      <c r="IP109" s="682"/>
      <c r="IQ109" s="682"/>
      <c r="IR109" s="682"/>
      <c r="IS109" s="682"/>
      <c r="IT109" s="682"/>
      <c r="IU109" s="682"/>
      <c r="IV109" s="682"/>
      <c r="IW109" s="682"/>
      <c r="IX109" s="682"/>
      <c r="IY109" s="682"/>
      <c r="IZ109" s="682"/>
      <c r="JA109" s="682"/>
      <c r="JB109" s="682"/>
      <c r="JC109" s="682"/>
      <c r="JD109" s="682"/>
      <c r="JE109" s="682"/>
      <c r="JF109" s="682"/>
      <c r="JG109" s="682"/>
      <c r="JH109" s="682"/>
      <c r="JI109" s="682"/>
      <c r="JJ109" s="682"/>
      <c r="JK109" s="682"/>
      <c r="JL109" s="682"/>
      <c r="JM109" s="682"/>
      <c r="JN109" s="682"/>
      <c r="JO109" s="682"/>
      <c r="JP109" s="682"/>
      <c r="JQ109" s="682"/>
      <c r="JR109" s="682"/>
      <c r="JS109" s="682"/>
      <c r="JT109" s="682"/>
    </row>
    <row r="110" spans="1:280" s="683" customFormat="1" ht="27.75" hidden="1" customHeight="1" outlineLevel="2" x14ac:dyDescent="0.25">
      <c r="A110" s="674"/>
      <c r="B110" s="684"/>
      <c r="C110" s="676"/>
      <c r="D110" s="1198"/>
      <c r="E110" s="1199"/>
      <c r="F110" s="685"/>
      <c r="G110" s="1198"/>
      <c r="H110" s="1199"/>
      <c r="I110" s="685"/>
      <c r="J110" s="1198"/>
      <c r="K110" s="1199"/>
      <c r="L110" s="685"/>
      <c r="M110" s="1198"/>
      <c r="N110" s="1199"/>
      <c r="O110" s="685"/>
      <c r="P110" s="1198"/>
      <c r="Q110" s="1199"/>
      <c r="R110" s="685"/>
      <c r="S110" s="1198"/>
      <c r="T110" s="1199"/>
      <c r="U110" s="685"/>
      <c r="V110" s="1198"/>
      <c r="W110" s="1199"/>
      <c r="X110" s="685"/>
      <c r="Y110" s="1198"/>
      <c r="Z110" s="1199"/>
      <c r="AA110" s="685"/>
      <c r="AB110" s="1198"/>
      <c r="AC110" s="1199"/>
      <c r="AD110" s="685"/>
      <c r="AE110" s="1198"/>
      <c r="AF110" s="1199"/>
      <c r="AG110" s="685"/>
      <c r="AH110" s="1198"/>
      <c r="AI110" s="1199"/>
      <c r="AJ110" s="685"/>
      <c r="AK110" s="1198"/>
      <c r="AL110" s="1199"/>
      <c r="AM110" s="685"/>
      <c r="AN110" s="1198"/>
      <c r="AO110" s="1199"/>
      <c r="AP110" s="685"/>
      <c r="AQ110" s="1198"/>
      <c r="AR110" s="1199"/>
      <c r="AS110" s="685"/>
      <c r="AT110" s="1198"/>
      <c r="AU110" s="1199"/>
      <c r="AV110" s="685"/>
      <c r="AW110" s="1198"/>
      <c r="AX110" s="1199"/>
      <c r="AY110" s="685"/>
      <c r="AZ110" s="1198"/>
      <c r="BA110" s="1199"/>
      <c r="BB110" s="685"/>
      <c r="BC110" s="1198"/>
      <c r="BD110" s="1199"/>
      <c r="BE110" s="685"/>
      <c r="BF110" s="1198"/>
      <c r="BG110" s="1199"/>
      <c r="BH110" s="685"/>
      <c r="BI110" s="1198"/>
      <c r="BJ110" s="1199"/>
      <c r="BK110" s="678"/>
      <c r="BL110" s="679"/>
      <c r="BM110" s="679"/>
      <c r="BN110" s="679"/>
      <c r="BO110" s="679"/>
      <c r="BP110" s="679"/>
      <c r="BQ110" s="679"/>
      <c r="BR110" s="679"/>
      <c r="BS110" s="680"/>
      <c r="BT110" s="681"/>
      <c r="BU110" s="681"/>
      <c r="BV110" s="681"/>
      <c r="BW110" s="681"/>
      <c r="BX110" s="681"/>
      <c r="BY110" s="681"/>
      <c r="BZ110" s="681"/>
      <c r="CA110" s="681"/>
      <c r="CB110" s="681"/>
      <c r="CC110" s="681"/>
      <c r="CD110" s="681"/>
      <c r="CE110" s="681"/>
      <c r="CF110" s="681"/>
      <c r="CG110" s="681"/>
      <c r="CH110" s="681"/>
      <c r="CI110" s="681"/>
      <c r="CJ110" s="681"/>
      <c r="CK110" s="681"/>
      <c r="CL110" s="681"/>
      <c r="CM110" s="681"/>
      <c r="CN110" s="681"/>
      <c r="CO110" s="681"/>
      <c r="CP110" s="681"/>
      <c r="CQ110" s="681"/>
      <c r="CR110" s="681"/>
      <c r="CS110" s="681"/>
      <c r="CT110" s="681"/>
      <c r="CU110" s="681"/>
      <c r="CV110" s="681"/>
      <c r="CW110" s="681"/>
      <c r="CX110" s="681"/>
      <c r="CY110" s="681"/>
      <c r="CZ110" s="681"/>
      <c r="DA110" s="681"/>
      <c r="DB110" s="681"/>
      <c r="DC110" s="681"/>
      <c r="DD110" s="681"/>
      <c r="DE110" s="681"/>
      <c r="DF110" s="681"/>
      <c r="DG110" s="681"/>
      <c r="DH110" s="681"/>
      <c r="DI110" s="681"/>
      <c r="DJ110" s="681"/>
      <c r="DK110" s="682"/>
      <c r="DL110" s="682"/>
      <c r="DM110" s="682"/>
      <c r="DN110" s="682"/>
      <c r="DO110" s="682"/>
      <c r="DP110" s="682"/>
      <c r="DQ110" s="682"/>
      <c r="DR110" s="682"/>
      <c r="DS110" s="682"/>
      <c r="DT110" s="682"/>
      <c r="DU110" s="682"/>
      <c r="DV110" s="682"/>
      <c r="DW110" s="682"/>
      <c r="DX110" s="682"/>
      <c r="DY110" s="682"/>
      <c r="DZ110" s="682"/>
      <c r="EA110" s="682"/>
      <c r="EB110" s="682"/>
      <c r="EC110" s="682"/>
      <c r="ED110" s="682"/>
      <c r="EE110" s="682"/>
      <c r="EF110" s="682"/>
      <c r="EG110" s="682"/>
      <c r="EH110" s="682"/>
      <c r="EI110" s="682"/>
      <c r="EJ110" s="682"/>
      <c r="EK110" s="682"/>
      <c r="EL110" s="682"/>
      <c r="EM110" s="682"/>
      <c r="EN110" s="682"/>
      <c r="EO110" s="682"/>
      <c r="EP110" s="682"/>
      <c r="EQ110" s="682"/>
      <c r="ER110" s="682"/>
      <c r="ES110" s="682"/>
      <c r="ET110" s="682"/>
      <c r="EU110" s="682"/>
      <c r="EV110" s="682"/>
      <c r="EW110" s="682"/>
      <c r="EX110" s="682"/>
      <c r="EY110" s="682"/>
      <c r="EZ110" s="682"/>
      <c r="FA110" s="682"/>
      <c r="FB110" s="682"/>
      <c r="FC110" s="682"/>
      <c r="FD110" s="682"/>
      <c r="FE110" s="682"/>
      <c r="FF110" s="682"/>
      <c r="FG110" s="682"/>
      <c r="FH110" s="682"/>
      <c r="FI110" s="682"/>
      <c r="FJ110" s="682"/>
      <c r="FK110" s="682"/>
      <c r="FL110" s="682"/>
      <c r="FM110" s="682"/>
      <c r="FN110" s="682"/>
      <c r="FO110" s="682"/>
      <c r="FP110" s="682"/>
      <c r="FQ110" s="682"/>
      <c r="FR110" s="682"/>
      <c r="FS110" s="682"/>
      <c r="FT110" s="682"/>
      <c r="FU110" s="682"/>
      <c r="FV110" s="682"/>
      <c r="FW110" s="682"/>
      <c r="FX110" s="682"/>
      <c r="FY110" s="682"/>
      <c r="FZ110" s="682"/>
      <c r="GA110" s="682"/>
      <c r="GB110" s="682"/>
      <c r="GC110" s="682"/>
      <c r="GD110" s="682"/>
      <c r="GE110" s="682"/>
      <c r="GF110" s="682"/>
      <c r="GG110" s="682"/>
      <c r="GH110" s="682"/>
      <c r="GI110" s="682"/>
      <c r="GJ110" s="682"/>
      <c r="GK110" s="682"/>
      <c r="GL110" s="682"/>
      <c r="GM110" s="682"/>
      <c r="GN110" s="682"/>
      <c r="GO110" s="682"/>
      <c r="GP110" s="682"/>
      <c r="GQ110" s="682"/>
      <c r="GR110" s="682"/>
      <c r="GS110" s="682"/>
      <c r="GT110" s="682"/>
      <c r="GU110" s="682"/>
      <c r="GV110" s="682"/>
      <c r="GW110" s="682"/>
      <c r="GX110" s="682"/>
      <c r="GY110" s="682"/>
      <c r="GZ110" s="682"/>
      <c r="HA110" s="682"/>
      <c r="HB110" s="682"/>
      <c r="HC110" s="682"/>
      <c r="HD110" s="682"/>
      <c r="HE110" s="682"/>
      <c r="HF110" s="682"/>
      <c r="HG110" s="682"/>
      <c r="HH110" s="682"/>
      <c r="HI110" s="682"/>
      <c r="HJ110" s="682"/>
      <c r="HK110" s="682"/>
      <c r="HL110" s="682"/>
      <c r="HM110" s="682"/>
      <c r="HN110" s="682"/>
      <c r="HO110" s="682"/>
      <c r="HP110" s="682"/>
      <c r="HQ110" s="682"/>
      <c r="HR110" s="682"/>
      <c r="HS110" s="682"/>
      <c r="HT110" s="682"/>
      <c r="HU110" s="682"/>
      <c r="HV110" s="682"/>
      <c r="HW110" s="682"/>
      <c r="HX110" s="682"/>
      <c r="HY110" s="682"/>
      <c r="HZ110" s="682"/>
      <c r="IA110" s="682"/>
      <c r="IB110" s="682"/>
      <c r="IC110" s="682"/>
      <c r="ID110" s="682"/>
      <c r="IE110" s="682"/>
      <c r="IF110" s="682"/>
      <c r="IG110" s="682"/>
      <c r="IH110" s="682"/>
      <c r="II110" s="682"/>
      <c r="IJ110" s="682"/>
      <c r="IK110" s="682"/>
      <c r="IL110" s="682"/>
      <c r="IM110" s="682"/>
      <c r="IN110" s="682"/>
      <c r="IO110" s="682"/>
      <c r="IP110" s="682"/>
      <c r="IQ110" s="682"/>
      <c r="IR110" s="682"/>
      <c r="IS110" s="682"/>
      <c r="IT110" s="682"/>
      <c r="IU110" s="682"/>
      <c r="IV110" s="682"/>
      <c r="IW110" s="682"/>
      <c r="IX110" s="682"/>
      <c r="IY110" s="682"/>
      <c r="IZ110" s="682"/>
      <c r="JA110" s="682"/>
      <c r="JB110" s="682"/>
      <c r="JC110" s="682"/>
      <c r="JD110" s="682"/>
      <c r="JE110" s="682"/>
      <c r="JF110" s="682"/>
      <c r="JG110" s="682"/>
      <c r="JH110" s="682"/>
      <c r="JI110" s="682"/>
      <c r="JJ110" s="682"/>
      <c r="JK110" s="682"/>
      <c r="JL110" s="682"/>
      <c r="JM110" s="682"/>
      <c r="JN110" s="682"/>
      <c r="JO110" s="682"/>
      <c r="JP110" s="682"/>
      <c r="JQ110" s="682"/>
      <c r="JR110" s="682"/>
      <c r="JS110" s="682"/>
      <c r="JT110" s="682"/>
    </row>
    <row r="111" spans="1:280" s="683" customFormat="1" ht="27.75" hidden="1" customHeight="1" outlineLevel="2" x14ac:dyDescent="0.25">
      <c r="A111" s="674"/>
      <c r="B111" s="675" t="s">
        <v>331</v>
      </c>
      <c r="C111" s="676"/>
      <c r="D111" s="1186"/>
      <c r="E111" s="1187"/>
      <c r="F111" s="686"/>
      <c r="G111" s="1186"/>
      <c r="H111" s="1187"/>
      <c r="I111" s="686"/>
      <c r="J111" s="1186"/>
      <c r="K111" s="1187"/>
      <c r="L111" s="686"/>
      <c r="M111" s="1186"/>
      <c r="N111" s="1187"/>
      <c r="O111" s="686"/>
      <c r="P111" s="1186"/>
      <c r="Q111" s="1187"/>
      <c r="R111" s="686"/>
      <c r="S111" s="1186"/>
      <c r="T111" s="1187"/>
      <c r="U111" s="686"/>
      <c r="V111" s="1186"/>
      <c r="W111" s="1187"/>
      <c r="X111" s="686"/>
      <c r="Y111" s="1186"/>
      <c r="Z111" s="1187"/>
      <c r="AA111" s="686"/>
      <c r="AB111" s="1186"/>
      <c r="AC111" s="1187"/>
      <c r="AD111" s="686"/>
      <c r="AE111" s="1186"/>
      <c r="AF111" s="1187"/>
      <c r="AG111" s="686"/>
      <c r="AH111" s="1186"/>
      <c r="AI111" s="1187"/>
      <c r="AJ111" s="686"/>
      <c r="AK111" s="1186"/>
      <c r="AL111" s="1187"/>
      <c r="AM111" s="686"/>
      <c r="AN111" s="1186"/>
      <c r="AO111" s="1187"/>
      <c r="AP111" s="686"/>
      <c r="AQ111" s="1186"/>
      <c r="AR111" s="1187"/>
      <c r="AS111" s="686"/>
      <c r="AT111" s="1186"/>
      <c r="AU111" s="1187"/>
      <c r="AV111" s="686"/>
      <c r="AW111" s="1186"/>
      <c r="AX111" s="1187"/>
      <c r="AY111" s="686"/>
      <c r="AZ111" s="1186"/>
      <c r="BA111" s="1187"/>
      <c r="BB111" s="686"/>
      <c r="BC111" s="1186"/>
      <c r="BD111" s="1187"/>
      <c r="BE111" s="686"/>
      <c r="BF111" s="1186"/>
      <c r="BG111" s="1187"/>
      <c r="BH111" s="686"/>
      <c r="BI111" s="1186"/>
      <c r="BJ111" s="1187"/>
      <c r="BK111" s="687"/>
      <c r="BL111" s="688"/>
      <c r="BM111" s="687"/>
      <c r="BN111" s="687"/>
      <c r="BO111" s="687"/>
      <c r="BP111" s="687"/>
      <c r="BQ111" s="687"/>
      <c r="BR111" s="687"/>
      <c r="BS111" s="680"/>
      <c r="BT111" s="681"/>
      <c r="BU111" s="681"/>
      <c r="BV111" s="681"/>
      <c r="BW111" s="681"/>
      <c r="BX111" s="681"/>
      <c r="BY111" s="681"/>
      <c r="BZ111" s="681"/>
      <c r="CA111" s="681"/>
      <c r="CB111" s="681"/>
      <c r="CC111" s="681"/>
      <c r="CD111" s="681"/>
      <c r="CE111" s="681"/>
      <c r="CF111" s="681"/>
      <c r="CG111" s="681"/>
      <c r="CH111" s="681"/>
      <c r="CI111" s="681"/>
      <c r="CJ111" s="681"/>
      <c r="CK111" s="681"/>
      <c r="CL111" s="681"/>
      <c r="CM111" s="681"/>
      <c r="CN111" s="681"/>
      <c r="CO111" s="681"/>
      <c r="CP111" s="681"/>
      <c r="CQ111" s="681"/>
      <c r="CR111" s="681"/>
      <c r="CS111" s="681"/>
      <c r="CT111" s="681"/>
      <c r="CU111" s="681"/>
      <c r="CV111" s="681"/>
      <c r="CW111" s="681"/>
      <c r="CX111" s="681"/>
      <c r="CY111" s="681"/>
      <c r="CZ111" s="681"/>
      <c r="DA111" s="681"/>
      <c r="DB111" s="681"/>
      <c r="DC111" s="681"/>
      <c r="DD111" s="681"/>
      <c r="DE111" s="681"/>
      <c r="DF111" s="681"/>
      <c r="DG111" s="681"/>
      <c r="DH111" s="681"/>
      <c r="DI111" s="681"/>
      <c r="DJ111" s="681"/>
      <c r="DK111" s="682"/>
      <c r="DL111" s="682"/>
      <c r="DM111" s="682"/>
      <c r="DN111" s="682"/>
      <c r="DO111" s="682"/>
      <c r="DP111" s="682"/>
      <c r="DQ111" s="682"/>
      <c r="DR111" s="682"/>
      <c r="DS111" s="682"/>
      <c r="DT111" s="682"/>
      <c r="DU111" s="682"/>
      <c r="DV111" s="682"/>
      <c r="DW111" s="682"/>
      <c r="DX111" s="682"/>
      <c r="DY111" s="682"/>
      <c r="DZ111" s="682"/>
      <c r="EA111" s="682"/>
      <c r="EB111" s="682"/>
      <c r="EC111" s="682"/>
      <c r="ED111" s="682"/>
      <c r="EE111" s="682"/>
      <c r="EF111" s="682"/>
      <c r="EG111" s="682"/>
      <c r="EH111" s="682"/>
      <c r="EI111" s="682"/>
      <c r="EJ111" s="682"/>
      <c r="EK111" s="682"/>
      <c r="EL111" s="682"/>
      <c r="EM111" s="682"/>
      <c r="EN111" s="682"/>
      <c r="EO111" s="682"/>
      <c r="EP111" s="682"/>
      <c r="EQ111" s="682"/>
      <c r="ER111" s="682"/>
      <c r="ES111" s="682"/>
      <c r="ET111" s="682"/>
      <c r="EU111" s="682"/>
      <c r="EV111" s="682"/>
      <c r="EW111" s="682"/>
      <c r="EX111" s="682"/>
      <c r="EY111" s="682"/>
      <c r="EZ111" s="682"/>
      <c r="FA111" s="682"/>
      <c r="FB111" s="682"/>
      <c r="FC111" s="682"/>
      <c r="FD111" s="682"/>
      <c r="FE111" s="682"/>
      <c r="FF111" s="682"/>
      <c r="FG111" s="682"/>
      <c r="FH111" s="682"/>
      <c r="FI111" s="682"/>
      <c r="FJ111" s="682"/>
      <c r="FK111" s="682"/>
      <c r="FL111" s="682"/>
      <c r="FM111" s="682"/>
      <c r="FN111" s="682"/>
      <c r="FO111" s="682"/>
      <c r="FP111" s="682"/>
      <c r="FQ111" s="682"/>
      <c r="FR111" s="682"/>
      <c r="FS111" s="682"/>
      <c r="FT111" s="682"/>
      <c r="FU111" s="682"/>
      <c r="FV111" s="682"/>
      <c r="FW111" s="682"/>
      <c r="FX111" s="682"/>
      <c r="FY111" s="682"/>
      <c r="FZ111" s="682"/>
      <c r="GA111" s="682"/>
      <c r="GB111" s="682"/>
      <c r="GC111" s="682"/>
      <c r="GD111" s="682"/>
      <c r="GE111" s="682"/>
      <c r="GF111" s="682"/>
      <c r="GG111" s="682"/>
      <c r="GH111" s="682"/>
      <c r="GI111" s="682"/>
      <c r="GJ111" s="682"/>
      <c r="GK111" s="682"/>
      <c r="GL111" s="682"/>
      <c r="GM111" s="682"/>
      <c r="GN111" s="682"/>
      <c r="GO111" s="682"/>
      <c r="GP111" s="682"/>
      <c r="GQ111" s="682"/>
      <c r="GR111" s="682"/>
      <c r="GS111" s="682"/>
      <c r="GT111" s="682"/>
      <c r="GU111" s="682"/>
      <c r="GV111" s="682"/>
      <c r="GW111" s="682"/>
      <c r="GX111" s="682"/>
      <c r="GY111" s="682"/>
      <c r="GZ111" s="682"/>
      <c r="HA111" s="682"/>
      <c r="HB111" s="682"/>
      <c r="HC111" s="682"/>
      <c r="HD111" s="682"/>
      <c r="HE111" s="682"/>
      <c r="HF111" s="682"/>
      <c r="HG111" s="682"/>
      <c r="HH111" s="682"/>
      <c r="HI111" s="682"/>
      <c r="HJ111" s="682"/>
      <c r="HK111" s="682"/>
      <c r="HL111" s="682"/>
      <c r="HM111" s="682"/>
      <c r="HN111" s="682"/>
      <c r="HO111" s="682"/>
      <c r="HP111" s="682"/>
      <c r="HQ111" s="682"/>
      <c r="HR111" s="682"/>
      <c r="HS111" s="682"/>
      <c r="HT111" s="682"/>
      <c r="HU111" s="682"/>
      <c r="HV111" s="682"/>
      <c r="HW111" s="682"/>
      <c r="HX111" s="682"/>
      <c r="HY111" s="682"/>
      <c r="HZ111" s="682"/>
      <c r="IA111" s="682"/>
      <c r="IB111" s="682"/>
      <c r="IC111" s="682"/>
      <c r="ID111" s="682"/>
      <c r="IE111" s="682"/>
      <c r="IF111" s="682"/>
      <c r="IG111" s="682"/>
      <c r="IH111" s="682"/>
      <c r="II111" s="682"/>
      <c r="IJ111" s="682"/>
      <c r="IK111" s="682"/>
      <c r="IL111" s="682"/>
      <c r="IM111" s="682"/>
      <c r="IN111" s="682"/>
      <c r="IO111" s="682"/>
      <c r="IP111" s="682"/>
      <c r="IQ111" s="682"/>
      <c r="IR111" s="682"/>
      <c r="IS111" s="682"/>
      <c r="IT111" s="682"/>
      <c r="IU111" s="682"/>
      <c r="IV111" s="682"/>
      <c r="IW111" s="682"/>
      <c r="IX111" s="682"/>
      <c r="IY111" s="682"/>
      <c r="IZ111" s="682"/>
      <c r="JA111" s="682"/>
      <c r="JB111" s="682"/>
      <c r="JC111" s="682"/>
      <c r="JD111" s="682"/>
      <c r="JE111" s="682"/>
      <c r="JF111" s="682"/>
      <c r="JG111" s="682"/>
      <c r="JH111" s="682"/>
      <c r="JI111" s="682"/>
      <c r="JJ111" s="682"/>
      <c r="JK111" s="682"/>
      <c r="JL111" s="682"/>
      <c r="JM111" s="682"/>
      <c r="JN111" s="682"/>
      <c r="JO111" s="682"/>
      <c r="JP111" s="682"/>
      <c r="JQ111" s="682"/>
      <c r="JR111" s="682"/>
      <c r="JS111" s="682"/>
      <c r="JT111" s="682"/>
    </row>
    <row r="112" spans="1:280" s="683" customFormat="1" ht="27.75" hidden="1" customHeight="1" outlineLevel="2" x14ac:dyDescent="0.25">
      <c r="A112" s="674"/>
      <c r="B112" s="684" t="s">
        <v>75</v>
      </c>
      <c r="C112" s="676"/>
      <c r="D112" s="1186"/>
      <c r="E112" s="1187"/>
      <c r="F112" s="619"/>
      <c r="G112" s="1186"/>
      <c r="H112" s="1187"/>
      <c r="I112" s="619"/>
      <c r="J112" s="1186"/>
      <c r="K112" s="1187"/>
      <c r="L112" s="619"/>
      <c r="M112" s="1186"/>
      <c r="N112" s="1187"/>
      <c r="O112" s="619"/>
      <c r="P112" s="1186"/>
      <c r="Q112" s="1187"/>
      <c r="R112" s="619"/>
      <c r="S112" s="1186"/>
      <c r="T112" s="1187"/>
      <c r="U112" s="619"/>
      <c r="V112" s="1186"/>
      <c r="W112" s="1187"/>
      <c r="X112" s="619"/>
      <c r="Y112" s="1186"/>
      <c r="Z112" s="1187"/>
      <c r="AA112" s="619"/>
      <c r="AB112" s="1186"/>
      <c r="AC112" s="1187"/>
      <c r="AD112" s="619"/>
      <c r="AE112" s="1186"/>
      <c r="AF112" s="1187"/>
      <c r="AG112" s="619"/>
      <c r="AH112" s="1186"/>
      <c r="AI112" s="1187"/>
      <c r="AJ112" s="619"/>
      <c r="AK112" s="1186"/>
      <c r="AL112" s="1187"/>
      <c r="AM112" s="619"/>
      <c r="AN112" s="1186"/>
      <c r="AO112" s="1187"/>
      <c r="AP112" s="619"/>
      <c r="AQ112" s="1186"/>
      <c r="AR112" s="1187"/>
      <c r="AS112" s="619"/>
      <c r="AT112" s="1186"/>
      <c r="AU112" s="1187"/>
      <c r="AV112" s="619"/>
      <c r="AW112" s="1186"/>
      <c r="AX112" s="1187"/>
      <c r="AY112" s="619"/>
      <c r="AZ112" s="1186"/>
      <c r="BA112" s="1187"/>
      <c r="BB112" s="619"/>
      <c r="BC112" s="1186"/>
      <c r="BD112" s="1187"/>
      <c r="BE112" s="619"/>
      <c r="BF112" s="1186"/>
      <c r="BG112" s="1187"/>
      <c r="BH112" s="619"/>
      <c r="BI112" s="1186"/>
      <c r="BJ112" s="1187"/>
      <c r="BK112" s="620"/>
      <c r="BL112" s="689"/>
      <c r="BM112" s="620"/>
      <c r="BN112" s="620"/>
      <c r="BO112" s="620"/>
      <c r="BP112" s="620"/>
      <c r="BQ112" s="620"/>
      <c r="BR112" s="620"/>
      <c r="BS112" s="680"/>
      <c r="BT112" s="681"/>
      <c r="BU112" s="681"/>
      <c r="BV112" s="681"/>
      <c r="BW112" s="681"/>
      <c r="BX112" s="681"/>
      <c r="BY112" s="681"/>
      <c r="BZ112" s="681"/>
      <c r="CA112" s="681"/>
      <c r="CB112" s="681"/>
      <c r="CC112" s="681"/>
      <c r="CD112" s="681"/>
      <c r="CE112" s="681"/>
      <c r="CF112" s="681"/>
      <c r="CG112" s="681"/>
      <c r="CH112" s="681"/>
      <c r="CI112" s="681"/>
      <c r="CJ112" s="681"/>
      <c r="CK112" s="681"/>
      <c r="CL112" s="681"/>
      <c r="CM112" s="681"/>
      <c r="CN112" s="681"/>
      <c r="CO112" s="681"/>
      <c r="CP112" s="681"/>
      <c r="CQ112" s="681"/>
      <c r="CR112" s="681"/>
      <c r="CS112" s="681"/>
      <c r="CT112" s="681"/>
      <c r="CU112" s="681"/>
      <c r="CV112" s="681"/>
      <c r="CW112" s="681"/>
      <c r="CX112" s="681"/>
      <c r="CY112" s="681"/>
      <c r="CZ112" s="681"/>
      <c r="DA112" s="681"/>
      <c r="DB112" s="681"/>
      <c r="DC112" s="681"/>
      <c r="DD112" s="681"/>
      <c r="DE112" s="681"/>
      <c r="DF112" s="681"/>
      <c r="DG112" s="681"/>
      <c r="DH112" s="681"/>
      <c r="DI112" s="681"/>
      <c r="DJ112" s="681"/>
      <c r="DK112" s="682"/>
      <c r="DL112" s="682"/>
      <c r="DM112" s="682"/>
      <c r="DN112" s="682"/>
      <c r="DO112" s="682"/>
      <c r="DP112" s="682"/>
      <c r="DQ112" s="682"/>
      <c r="DR112" s="682"/>
      <c r="DS112" s="682"/>
      <c r="DT112" s="682"/>
      <c r="DU112" s="682"/>
      <c r="DV112" s="682"/>
      <c r="DW112" s="682"/>
      <c r="DX112" s="682"/>
      <c r="DY112" s="682"/>
      <c r="DZ112" s="682"/>
      <c r="EA112" s="682"/>
      <c r="EB112" s="682"/>
      <c r="EC112" s="682"/>
      <c r="ED112" s="682"/>
      <c r="EE112" s="682"/>
      <c r="EF112" s="682"/>
      <c r="EG112" s="682"/>
      <c r="EH112" s="682"/>
      <c r="EI112" s="682"/>
      <c r="EJ112" s="682"/>
      <c r="EK112" s="682"/>
      <c r="EL112" s="682"/>
      <c r="EM112" s="682"/>
      <c r="EN112" s="682"/>
      <c r="EO112" s="682"/>
      <c r="EP112" s="682"/>
      <c r="EQ112" s="682"/>
      <c r="ER112" s="682"/>
      <c r="ES112" s="682"/>
      <c r="ET112" s="682"/>
      <c r="EU112" s="682"/>
      <c r="EV112" s="682"/>
      <c r="EW112" s="682"/>
      <c r="EX112" s="682"/>
      <c r="EY112" s="682"/>
      <c r="EZ112" s="682"/>
      <c r="FA112" s="682"/>
      <c r="FB112" s="682"/>
      <c r="FC112" s="682"/>
      <c r="FD112" s="682"/>
      <c r="FE112" s="682"/>
      <c r="FF112" s="682"/>
      <c r="FG112" s="682"/>
      <c r="FH112" s="682"/>
      <c r="FI112" s="682"/>
      <c r="FJ112" s="682"/>
      <c r="FK112" s="682"/>
      <c r="FL112" s="682"/>
      <c r="FM112" s="682"/>
      <c r="FN112" s="682"/>
      <c r="FO112" s="682"/>
      <c r="FP112" s="682"/>
      <c r="FQ112" s="682"/>
      <c r="FR112" s="682"/>
      <c r="FS112" s="682"/>
      <c r="FT112" s="682"/>
      <c r="FU112" s="682"/>
      <c r="FV112" s="682"/>
      <c r="FW112" s="682"/>
      <c r="FX112" s="682"/>
      <c r="FY112" s="682"/>
      <c r="FZ112" s="682"/>
      <c r="GA112" s="682"/>
      <c r="GB112" s="682"/>
      <c r="GC112" s="682"/>
      <c r="GD112" s="682"/>
      <c r="GE112" s="682"/>
      <c r="GF112" s="682"/>
      <c r="GG112" s="682"/>
      <c r="GH112" s="682"/>
      <c r="GI112" s="682"/>
      <c r="GJ112" s="682"/>
      <c r="GK112" s="682"/>
      <c r="GL112" s="682"/>
      <c r="GM112" s="682"/>
      <c r="GN112" s="682"/>
      <c r="GO112" s="682"/>
      <c r="GP112" s="682"/>
      <c r="GQ112" s="682"/>
      <c r="GR112" s="682"/>
      <c r="GS112" s="682"/>
      <c r="GT112" s="682"/>
      <c r="GU112" s="682"/>
      <c r="GV112" s="682"/>
      <c r="GW112" s="682"/>
      <c r="GX112" s="682"/>
      <c r="GY112" s="682"/>
      <c r="GZ112" s="682"/>
      <c r="HA112" s="682"/>
      <c r="HB112" s="682"/>
      <c r="HC112" s="682"/>
      <c r="HD112" s="682"/>
      <c r="HE112" s="682"/>
      <c r="HF112" s="682"/>
      <c r="HG112" s="682"/>
      <c r="HH112" s="682"/>
      <c r="HI112" s="682"/>
      <c r="HJ112" s="682"/>
      <c r="HK112" s="682"/>
      <c r="HL112" s="682"/>
      <c r="HM112" s="682"/>
      <c r="HN112" s="682"/>
      <c r="HO112" s="682"/>
      <c r="HP112" s="682"/>
      <c r="HQ112" s="682"/>
      <c r="HR112" s="682"/>
      <c r="HS112" s="682"/>
      <c r="HT112" s="682"/>
      <c r="HU112" s="682"/>
      <c r="HV112" s="682"/>
      <c r="HW112" s="682"/>
      <c r="HX112" s="682"/>
      <c r="HY112" s="682"/>
      <c r="HZ112" s="682"/>
      <c r="IA112" s="682"/>
      <c r="IB112" s="682"/>
      <c r="IC112" s="682"/>
      <c r="ID112" s="682"/>
      <c r="IE112" s="682"/>
      <c r="IF112" s="682"/>
      <c r="IG112" s="682"/>
      <c r="IH112" s="682"/>
      <c r="II112" s="682"/>
      <c r="IJ112" s="682"/>
      <c r="IK112" s="682"/>
      <c r="IL112" s="682"/>
      <c r="IM112" s="682"/>
      <c r="IN112" s="682"/>
      <c r="IO112" s="682"/>
      <c r="IP112" s="682"/>
      <c r="IQ112" s="682"/>
      <c r="IR112" s="682"/>
      <c r="IS112" s="682"/>
      <c r="IT112" s="682"/>
      <c r="IU112" s="682"/>
      <c r="IV112" s="682"/>
      <c r="IW112" s="682"/>
      <c r="IX112" s="682"/>
      <c r="IY112" s="682"/>
      <c r="IZ112" s="682"/>
      <c r="JA112" s="682"/>
      <c r="JB112" s="682"/>
      <c r="JC112" s="682"/>
      <c r="JD112" s="682"/>
      <c r="JE112" s="682"/>
      <c r="JF112" s="682"/>
      <c r="JG112" s="682"/>
      <c r="JH112" s="682"/>
      <c r="JI112" s="682"/>
      <c r="JJ112" s="682"/>
      <c r="JK112" s="682"/>
      <c r="JL112" s="682"/>
      <c r="JM112" s="682"/>
      <c r="JN112" s="682"/>
      <c r="JO112" s="682"/>
      <c r="JP112" s="682"/>
      <c r="JQ112" s="682"/>
      <c r="JR112" s="682"/>
      <c r="JS112" s="682"/>
      <c r="JT112" s="682"/>
    </row>
    <row r="113" spans="1:280" s="683" customFormat="1" ht="27.75" hidden="1" customHeight="1" outlineLevel="2" x14ac:dyDescent="0.25">
      <c r="A113" s="674"/>
      <c r="B113" s="684" t="s">
        <v>76</v>
      </c>
      <c r="C113" s="676"/>
      <c r="D113" s="1186"/>
      <c r="E113" s="1187"/>
      <c r="F113" s="619"/>
      <c r="G113" s="1186"/>
      <c r="H113" s="1187"/>
      <c r="I113" s="619"/>
      <c r="J113" s="1186"/>
      <c r="K113" s="1187"/>
      <c r="L113" s="619"/>
      <c r="M113" s="1186"/>
      <c r="N113" s="1187"/>
      <c r="O113" s="619"/>
      <c r="P113" s="1186"/>
      <c r="Q113" s="1187"/>
      <c r="R113" s="619"/>
      <c r="S113" s="1186"/>
      <c r="T113" s="1187"/>
      <c r="U113" s="619"/>
      <c r="V113" s="1186"/>
      <c r="W113" s="1187"/>
      <c r="X113" s="619"/>
      <c r="Y113" s="1186"/>
      <c r="Z113" s="1187"/>
      <c r="AA113" s="619"/>
      <c r="AB113" s="1186"/>
      <c r="AC113" s="1187"/>
      <c r="AD113" s="619"/>
      <c r="AE113" s="1186"/>
      <c r="AF113" s="1187"/>
      <c r="AG113" s="619"/>
      <c r="AH113" s="1186"/>
      <c r="AI113" s="1187"/>
      <c r="AJ113" s="619"/>
      <c r="AK113" s="1186"/>
      <c r="AL113" s="1187"/>
      <c r="AM113" s="619"/>
      <c r="AN113" s="1186"/>
      <c r="AO113" s="1187"/>
      <c r="AP113" s="619"/>
      <c r="AQ113" s="1186"/>
      <c r="AR113" s="1187"/>
      <c r="AS113" s="619"/>
      <c r="AT113" s="1186"/>
      <c r="AU113" s="1187"/>
      <c r="AV113" s="619"/>
      <c r="AW113" s="1186"/>
      <c r="AX113" s="1187"/>
      <c r="AY113" s="619"/>
      <c r="AZ113" s="1186"/>
      <c r="BA113" s="1187"/>
      <c r="BB113" s="619"/>
      <c r="BC113" s="1186"/>
      <c r="BD113" s="1187"/>
      <c r="BE113" s="619"/>
      <c r="BF113" s="1186"/>
      <c r="BG113" s="1187"/>
      <c r="BH113" s="619"/>
      <c r="BI113" s="1186"/>
      <c r="BJ113" s="1187"/>
      <c r="BK113" s="620"/>
      <c r="BL113" s="689"/>
      <c r="BM113" s="689"/>
      <c r="BN113" s="689"/>
      <c r="BO113" s="689"/>
      <c r="BP113" s="689"/>
      <c r="BQ113" s="689"/>
      <c r="BR113" s="689"/>
      <c r="BS113" s="680"/>
      <c r="BT113" s="681"/>
      <c r="BU113" s="681"/>
      <c r="BV113" s="681"/>
      <c r="BW113" s="681"/>
      <c r="BX113" s="681"/>
      <c r="BY113" s="681"/>
      <c r="BZ113" s="681"/>
      <c r="CA113" s="681"/>
      <c r="CB113" s="681"/>
      <c r="CC113" s="681"/>
      <c r="CD113" s="681"/>
      <c r="CE113" s="681"/>
      <c r="CF113" s="681"/>
      <c r="CG113" s="681"/>
      <c r="CH113" s="681"/>
      <c r="CI113" s="681"/>
      <c r="CJ113" s="681"/>
      <c r="CK113" s="681"/>
      <c r="CL113" s="681"/>
      <c r="CM113" s="681"/>
      <c r="CN113" s="681"/>
      <c r="CO113" s="681"/>
      <c r="CP113" s="681"/>
      <c r="CQ113" s="681"/>
      <c r="CR113" s="681"/>
      <c r="CS113" s="681"/>
      <c r="CT113" s="681"/>
      <c r="CU113" s="681"/>
      <c r="CV113" s="681"/>
      <c r="CW113" s="681"/>
      <c r="CX113" s="681"/>
      <c r="CY113" s="681"/>
      <c r="CZ113" s="681"/>
      <c r="DA113" s="681"/>
      <c r="DB113" s="681"/>
      <c r="DC113" s="681"/>
      <c r="DD113" s="681"/>
      <c r="DE113" s="681"/>
      <c r="DF113" s="681"/>
      <c r="DG113" s="681"/>
      <c r="DH113" s="681"/>
      <c r="DI113" s="681"/>
      <c r="DJ113" s="681"/>
      <c r="DK113" s="682"/>
      <c r="DL113" s="682"/>
      <c r="DM113" s="682"/>
      <c r="DN113" s="682"/>
      <c r="DO113" s="682"/>
      <c r="DP113" s="682"/>
      <c r="DQ113" s="682"/>
      <c r="DR113" s="682"/>
      <c r="DS113" s="682"/>
      <c r="DT113" s="682"/>
      <c r="DU113" s="682"/>
      <c r="DV113" s="682"/>
      <c r="DW113" s="682"/>
      <c r="DX113" s="682"/>
      <c r="DY113" s="682"/>
      <c r="DZ113" s="682"/>
      <c r="EA113" s="682"/>
      <c r="EB113" s="682"/>
      <c r="EC113" s="682"/>
      <c r="ED113" s="682"/>
      <c r="EE113" s="682"/>
      <c r="EF113" s="682"/>
      <c r="EG113" s="682"/>
      <c r="EH113" s="682"/>
      <c r="EI113" s="682"/>
      <c r="EJ113" s="682"/>
      <c r="EK113" s="682"/>
      <c r="EL113" s="682"/>
      <c r="EM113" s="682"/>
      <c r="EN113" s="682"/>
      <c r="EO113" s="682"/>
      <c r="EP113" s="682"/>
      <c r="EQ113" s="682"/>
      <c r="ER113" s="682"/>
      <c r="ES113" s="682"/>
      <c r="ET113" s="682"/>
      <c r="EU113" s="682"/>
      <c r="EV113" s="682"/>
      <c r="EW113" s="682"/>
      <c r="EX113" s="682"/>
      <c r="EY113" s="682"/>
      <c r="EZ113" s="682"/>
      <c r="FA113" s="682"/>
      <c r="FB113" s="682"/>
      <c r="FC113" s="682"/>
      <c r="FD113" s="682"/>
      <c r="FE113" s="682"/>
      <c r="FF113" s="682"/>
      <c r="FG113" s="682"/>
      <c r="FH113" s="682"/>
      <c r="FI113" s="682"/>
      <c r="FJ113" s="682"/>
      <c r="FK113" s="682"/>
      <c r="FL113" s="682"/>
      <c r="FM113" s="682"/>
      <c r="FN113" s="682"/>
      <c r="FO113" s="682"/>
      <c r="FP113" s="682"/>
      <c r="FQ113" s="682"/>
      <c r="FR113" s="682"/>
      <c r="FS113" s="682"/>
      <c r="FT113" s="682"/>
      <c r="FU113" s="682"/>
      <c r="FV113" s="682"/>
      <c r="FW113" s="682"/>
      <c r="FX113" s="682"/>
      <c r="FY113" s="682"/>
      <c r="FZ113" s="682"/>
      <c r="GA113" s="682"/>
      <c r="GB113" s="682"/>
      <c r="GC113" s="682"/>
      <c r="GD113" s="682"/>
      <c r="GE113" s="682"/>
      <c r="GF113" s="682"/>
      <c r="GG113" s="682"/>
      <c r="GH113" s="682"/>
      <c r="GI113" s="682"/>
      <c r="GJ113" s="682"/>
      <c r="GK113" s="682"/>
      <c r="GL113" s="682"/>
      <c r="GM113" s="682"/>
      <c r="GN113" s="682"/>
      <c r="GO113" s="682"/>
      <c r="GP113" s="682"/>
      <c r="GQ113" s="682"/>
      <c r="GR113" s="682"/>
      <c r="GS113" s="682"/>
      <c r="GT113" s="682"/>
      <c r="GU113" s="682"/>
      <c r="GV113" s="682"/>
      <c r="GW113" s="682"/>
      <c r="GX113" s="682"/>
      <c r="GY113" s="682"/>
      <c r="GZ113" s="682"/>
      <c r="HA113" s="682"/>
      <c r="HB113" s="682"/>
      <c r="HC113" s="682"/>
      <c r="HD113" s="682"/>
      <c r="HE113" s="682"/>
      <c r="HF113" s="682"/>
      <c r="HG113" s="682"/>
      <c r="HH113" s="682"/>
      <c r="HI113" s="682"/>
      <c r="HJ113" s="682"/>
      <c r="HK113" s="682"/>
      <c r="HL113" s="682"/>
      <c r="HM113" s="682"/>
      <c r="HN113" s="682"/>
      <c r="HO113" s="682"/>
      <c r="HP113" s="682"/>
      <c r="HQ113" s="682"/>
      <c r="HR113" s="682"/>
      <c r="HS113" s="682"/>
      <c r="HT113" s="682"/>
      <c r="HU113" s="682"/>
      <c r="HV113" s="682"/>
      <c r="HW113" s="682"/>
      <c r="HX113" s="682"/>
      <c r="HY113" s="682"/>
      <c r="HZ113" s="682"/>
      <c r="IA113" s="682"/>
      <c r="IB113" s="682"/>
      <c r="IC113" s="682"/>
      <c r="ID113" s="682"/>
      <c r="IE113" s="682"/>
      <c r="IF113" s="682"/>
      <c r="IG113" s="682"/>
      <c r="IH113" s="682"/>
      <c r="II113" s="682"/>
      <c r="IJ113" s="682"/>
      <c r="IK113" s="682"/>
      <c r="IL113" s="682"/>
      <c r="IM113" s="682"/>
      <c r="IN113" s="682"/>
      <c r="IO113" s="682"/>
      <c r="IP113" s="682"/>
      <c r="IQ113" s="682"/>
      <c r="IR113" s="682"/>
      <c r="IS113" s="682"/>
      <c r="IT113" s="682"/>
      <c r="IU113" s="682"/>
      <c r="IV113" s="682"/>
      <c r="IW113" s="682"/>
      <c r="IX113" s="682"/>
      <c r="IY113" s="682"/>
      <c r="IZ113" s="682"/>
      <c r="JA113" s="682"/>
      <c r="JB113" s="682"/>
      <c r="JC113" s="682"/>
      <c r="JD113" s="682"/>
      <c r="JE113" s="682"/>
      <c r="JF113" s="682"/>
      <c r="JG113" s="682"/>
      <c r="JH113" s="682"/>
      <c r="JI113" s="682"/>
      <c r="JJ113" s="682"/>
      <c r="JK113" s="682"/>
      <c r="JL113" s="682"/>
      <c r="JM113" s="682"/>
      <c r="JN113" s="682"/>
      <c r="JO113" s="682"/>
      <c r="JP113" s="682"/>
      <c r="JQ113" s="682"/>
      <c r="JR113" s="682"/>
      <c r="JS113" s="682"/>
      <c r="JT113" s="682"/>
    </row>
    <row r="114" spans="1:280" s="683" customFormat="1" ht="27.75" hidden="1" customHeight="1" outlineLevel="2" x14ac:dyDescent="0.25">
      <c r="A114" s="674"/>
      <c r="B114" s="684" t="s">
        <v>130</v>
      </c>
      <c r="C114" s="676"/>
      <c r="D114" s="796"/>
      <c r="E114" s="797"/>
      <c r="F114" s="619"/>
      <c r="G114" s="796"/>
      <c r="H114" s="797"/>
      <c r="I114" s="619"/>
      <c r="J114" s="796"/>
      <c r="K114" s="797"/>
      <c r="L114" s="619"/>
      <c r="M114" s="796"/>
      <c r="N114" s="797"/>
      <c r="O114" s="619"/>
      <c r="P114" s="796"/>
      <c r="Q114" s="797"/>
      <c r="R114" s="619"/>
      <c r="S114" s="796"/>
      <c r="T114" s="797"/>
      <c r="U114" s="619"/>
      <c r="V114" s="796"/>
      <c r="W114" s="797"/>
      <c r="X114" s="619"/>
      <c r="Y114" s="796"/>
      <c r="Z114" s="797"/>
      <c r="AA114" s="619"/>
      <c r="AB114" s="796"/>
      <c r="AC114" s="797"/>
      <c r="AD114" s="619"/>
      <c r="AE114" s="796"/>
      <c r="AF114" s="797"/>
      <c r="AG114" s="619"/>
      <c r="AH114" s="796"/>
      <c r="AI114" s="797"/>
      <c r="AJ114" s="619"/>
      <c r="AK114" s="796"/>
      <c r="AL114" s="797"/>
      <c r="AM114" s="619"/>
      <c r="AN114" s="796"/>
      <c r="AO114" s="797"/>
      <c r="AP114" s="619"/>
      <c r="AQ114" s="796"/>
      <c r="AR114" s="797"/>
      <c r="AS114" s="619"/>
      <c r="AT114" s="796"/>
      <c r="AU114" s="797"/>
      <c r="AV114" s="619"/>
      <c r="AW114" s="796"/>
      <c r="AX114" s="797"/>
      <c r="AY114" s="619"/>
      <c r="AZ114" s="796"/>
      <c r="BA114" s="797"/>
      <c r="BB114" s="619"/>
      <c r="BC114" s="796"/>
      <c r="BD114" s="797"/>
      <c r="BE114" s="619"/>
      <c r="BF114" s="796"/>
      <c r="BG114" s="797"/>
      <c r="BH114" s="619"/>
      <c r="BI114" s="796"/>
      <c r="BJ114" s="797"/>
      <c r="BK114" s="620"/>
      <c r="BL114" s="627"/>
      <c r="BM114" s="627"/>
      <c r="BN114" s="627"/>
      <c r="BO114" s="627"/>
      <c r="BP114" s="627"/>
      <c r="BQ114" s="627"/>
      <c r="BR114" s="627"/>
      <c r="BS114" s="680"/>
      <c r="BT114" s="681"/>
      <c r="BU114" s="681"/>
      <c r="BV114" s="681"/>
      <c r="BW114" s="681"/>
      <c r="BX114" s="681"/>
      <c r="BY114" s="681"/>
      <c r="BZ114" s="681"/>
      <c r="CA114" s="681"/>
      <c r="CB114" s="681"/>
      <c r="CC114" s="681"/>
      <c r="CD114" s="681"/>
      <c r="CE114" s="681"/>
      <c r="CF114" s="681"/>
      <c r="CG114" s="681"/>
      <c r="CH114" s="681"/>
      <c r="CI114" s="681"/>
      <c r="CJ114" s="681"/>
      <c r="CK114" s="681"/>
      <c r="CL114" s="681"/>
      <c r="CM114" s="681"/>
      <c r="CN114" s="681"/>
      <c r="CO114" s="681"/>
      <c r="CP114" s="681"/>
      <c r="CQ114" s="681"/>
      <c r="CR114" s="681"/>
      <c r="CS114" s="681"/>
      <c r="CT114" s="681"/>
      <c r="CU114" s="681"/>
      <c r="CV114" s="681"/>
      <c r="CW114" s="681"/>
      <c r="CX114" s="681"/>
      <c r="CY114" s="681"/>
      <c r="CZ114" s="681"/>
      <c r="DA114" s="681"/>
      <c r="DB114" s="681"/>
      <c r="DC114" s="681"/>
      <c r="DD114" s="681"/>
      <c r="DE114" s="681"/>
      <c r="DF114" s="681"/>
      <c r="DG114" s="681"/>
      <c r="DH114" s="681"/>
      <c r="DI114" s="681"/>
      <c r="DJ114" s="681"/>
      <c r="DK114" s="682"/>
      <c r="DL114" s="682"/>
      <c r="DM114" s="682"/>
      <c r="DN114" s="682"/>
      <c r="DO114" s="682"/>
      <c r="DP114" s="682"/>
      <c r="DQ114" s="682"/>
      <c r="DR114" s="682"/>
      <c r="DS114" s="682"/>
      <c r="DT114" s="682"/>
      <c r="DU114" s="682"/>
      <c r="DV114" s="682"/>
      <c r="DW114" s="682"/>
      <c r="DX114" s="682"/>
      <c r="DY114" s="682"/>
      <c r="DZ114" s="682"/>
      <c r="EA114" s="682"/>
      <c r="EB114" s="682"/>
      <c r="EC114" s="682"/>
      <c r="ED114" s="682"/>
      <c r="EE114" s="682"/>
      <c r="EF114" s="682"/>
      <c r="EG114" s="682"/>
      <c r="EH114" s="682"/>
      <c r="EI114" s="682"/>
      <c r="EJ114" s="682"/>
      <c r="EK114" s="682"/>
      <c r="EL114" s="682"/>
      <c r="EM114" s="682"/>
      <c r="EN114" s="682"/>
      <c r="EO114" s="682"/>
      <c r="EP114" s="682"/>
      <c r="EQ114" s="682"/>
      <c r="ER114" s="682"/>
      <c r="ES114" s="682"/>
      <c r="ET114" s="682"/>
      <c r="EU114" s="682"/>
      <c r="EV114" s="682"/>
      <c r="EW114" s="682"/>
      <c r="EX114" s="682"/>
      <c r="EY114" s="682"/>
      <c r="EZ114" s="682"/>
      <c r="FA114" s="682"/>
      <c r="FB114" s="682"/>
      <c r="FC114" s="682"/>
      <c r="FD114" s="682"/>
      <c r="FE114" s="682"/>
      <c r="FF114" s="682"/>
      <c r="FG114" s="682"/>
      <c r="FH114" s="682"/>
      <c r="FI114" s="682"/>
      <c r="FJ114" s="682"/>
      <c r="FK114" s="682"/>
      <c r="FL114" s="682"/>
      <c r="FM114" s="682"/>
      <c r="FN114" s="682"/>
      <c r="FO114" s="682"/>
      <c r="FP114" s="682"/>
      <c r="FQ114" s="682"/>
      <c r="FR114" s="682"/>
      <c r="FS114" s="682"/>
      <c r="FT114" s="682"/>
      <c r="FU114" s="682"/>
      <c r="FV114" s="682"/>
      <c r="FW114" s="682"/>
      <c r="FX114" s="682"/>
      <c r="FY114" s="682"/>
      <c r="FZ114" s="682"/>
      <c r="GA114" s="682"/>
      <c r="GB114" s="682"/>
      <c r="GC114" s="682"/>
      <c r="GD114" s="682"/>
      <c r="GE114" s="682"/>
      <c r="GF114" s="682"/>
      <c r="GG114" s="682"/>
      <c r="GH114" s="682"/>
      <c r="GI114" s="682"/>
      <c r="GJ114" s="682"/>
      <c r="GK114" s="682"/>
      <c r="GL114" s="682"/>
      <c r="GM114" s="682"/>
      <c r="GN114" s="682"/>
      <c r="GO114" s="682"/>
      <c r="GP114" s="682"/>
      <c r="GQ114" s="682"/>
      <c r="GR114" s="682"/>
      <c r="GS114" s="682"/>
      <c r="GT114" s="682"/>
      <c r="GU114" s="682"/>
      <c r="GV114" s="682"/>
      <c r="GW114" s="682"/>
      <c r="GX114" s="682"/>
      <c r="GY114" s="682"/>
      <c r="GZ114" s="682"/>
      <c r="HA114" s="682"/>
      <c r="HB114" s="682"/>
      <c r="HC114" s="682"/>
      <c r="HD114" s="682"/>
      <c r="HE114" s="682"/>
      <c r="HF114" s="682"/>
      <c r="HG114" s="682"/>
      <c r="HH114" s="682"/>
      <c r="HI114" s="682"/>
      <c r="HJ114" s="682"/>
      <c r="HK114" s="682"/>
      <c r="HL114" s="682"/>
      <c r="HM114" s="682"/>
      <c r="HN114" s="682"/>
      <c r="HO114" s="682"/>
      <c r="HP114" s="682"/>
      <c r="HQ114" s="682"/>
      <c r="HR114" s="682"/>
      <c r="HS114" s="682"/>
      <c r="HT114" s="682"/>
      <c r="HU114" s="682"/>
      <c r="HV114" s="682"/>
      <c r="HW114" s="682"/>
      <c r="HX114" s="682"/>
      <c r="HY114" s="682"/>
      <c r="HZ114" s="682"/>
      <c r="IA114" s="682"/>
      <c r="IB114" s="682"/>
      <c r="IC114" s="682"/>
      <c r="ID114" s="682"/>
      <c r="IE114" s="682"/>
      <c r="IF114" s="682"/>
      <c r="IG114" s="682"/>
      <c r="IH114" s="682"/>
      <c r="II114" s="682"/>
      <c r="IJ114" s="682"/>
      <c r="IK114" s="682"/>
      <c r="IL114" s="682"/>
      <c r="IM114" s="682"/>
      <c r="IN114" s="682"/>
      <c r="IO114" s="682"/>
      <c r="IP114" s="682"/>
      <c r="IQ114" s="682"/>
      <c r="IR114" s="682"/>
      <c r="IS114" s="682"/>
      <c r="IT114" s="682"/>
      <c r="IU114" s="682"/>
      <c r="IV114" s="682"/>
      <c r="IW114" s="682"/>
      <c r="IX114" s="682"/>
      <c r="IY114" s="682"/>
      <c r="IZ114" s="682"/>
      <c r="JA114" s="682"/>
      <c r="JB114" s="682"/>
      <c r="JC114" s="682"/>
      <c r="JD114" s="682"/>
      <c r="JE114" s="682"/>
      <c r="JF114" s="682"/>
      <c r="JG114" s="682"/>
      <c r="JH114" s="682"/>
      <c r="JI114" s="682"/>
      <c r="JJ114" s="682"/>
      <c r="JK114" s="682"/>
      <c r="JL114" s="682"/>
      <c r="JM114" s="682"/>
      <c r="JN114" s="682"/>
      <c r="JO114" s="682"/>
      <c r="JP114" s="682"/>
      <c r="JQ114" s="682"/>
      <c r="JR114" s="682"/>
      <c r="JS114" s="682"/>
      <c r="JT114" s="682"/>
    </row>
    <row r="115" spans="1:280" s="683" customFormat="1" ht="27.75" hidden="1" customHeight="1" outlineLevel="2" x14ac:dyDescent="0.25">
      <c r="A115" s="674"/>
      <c r="B115" s="684" t="s">
        <v>131</v>
      </c>
      <c r="C115" s="676"/>
      <c r="D115" s="1186"/>
      <c r="E115" s="1187"/>
      <c r="F115" s="619"/>
      <c r="G115" s="1186"/>
      <c r="H115" s="1187"/>
      <c r="I115" s="619"/>
      <c r="J115" s="1186"/>
      <c r="K115" s="1187"/>
      <c r="L115" s="619"/>
      <c r="M115" s="1186"/>
      <c r="N115" s="1187"/>
      <c r="O115" s="619"/>
      <c r="P115" s="1186"/>
      <c r="Q115" s="1187"/>
      <c r="R115" s="619"/>
      <c r="S115" s="1186"/>
      <c r="T115" s="1187"/>
      <c r="U115" s="619"/>
      <c r="V115" s="1186"/>
      <c r="W115" s="1187"/>
      <c r="X115" s="619"/>
      <c r="Y115" s="1186"/>
      <c r="Z115" s="1187"/>
      <c r="AA115" s="619"/>
      <c r="AB115" s="1186"/>
      <c r="AC115" s="1187"/>
      <c r="AD115" s="619"/>
      <c r="AE115" s="1186"/>
      <c r="AF115" s="1187"/>
      <c r="AG115" s="619"/>
      <c r="AH115" s="1186"/>
      <c r="AI115" s="1187"/>
      <c r="AJ115" s="619"/>
      <c r="AK115" s="1186"/>
      <c r="AL115" s="1187"/>
      <c r="AM115" s="619"/>
      <c r="AN115" s="1186"/>
      <c r="AO115" s="1187"/>
      <c r="AP115" s="619"/>
      <c r="AQ115" s="1186"/>
      <c r="AR115" s="1187"/>
      <c r="AS115" s="619"/>
      <c r="AT115" s="1186"/>
      <c r="AU115" s="1187"/>
      <c r="AV115" s="619"/>
      <c r="AW115" s="1186"/>
      <c r="AX115" s="1187"/>
      <c r="AY115" s="619"/>
      <c r="AZ115" s="1186"/>
      <c r="BA115" s="1187"/>
      <c r="BB115" s="619"/>
      <c r="BC115" s="1186"/>
      <c r="BD115" s="1187"/>
      <c r="BE115" s="619"/>
      <c r="BF115" s="1186"/>
      <c r="BG115" s="1187"/>
      <c r="BH115" s="619"/>
      <c r="BI115" s="1186"/>
      <c r="BJ115" s="1187"/>
      <c r="BK115" s="620"/>
      <c r="BL115" s="679"/>
      <c r="BM115" s="679"/>
      <c r="BN115" s="679"/>
      <c r="BO115" s="679"/>
      <c r="BP115" s="679"/>
      <c r="BQ115" s="679"/>
      <c r="BR115" s="679"/>
      <c r="BS115" s="680"/>
      <c r="BT115" s="681"/>
      <c r="BU115" s="681"/>
      <c r="BV115" s="681"/>
      <c r="BW115" s="681"/>
      <c r="BX115" s="681"/>
      <c r="BY115" s="681"/>
      <c r="BZ115" s="681"/>
      <c r="CA115" s="681"/>
      <c r="CB115" s="681"/>
      <c r="CC115" s="681"/>
      <c r="CD115" s="681"/>
      <c r="CE115" s="681"/>
      <c r="CF115" s="681"/>
      <c r="CG115" s="681"/>
      <c r="CH115" s="681"/>
      <c r="CI115" s="681"/>
      <c r="CJ115" s="681"/>
      <c r="CK115" s="681"/>
      <c r="CL115" s="681"/>
      <c r="CM115" s="681"/>
      <c r="CN115" s="681"/>
      <c r="CO115" s="681"/>
      <c r="CP115" s="681"/>
      <c r="CQ115" s="681"/>
      <c r="CR115" s="681"/>
      <c r="CS115" s="681"/>
      <c r="CT115" s="681"/>
      <c r="CU115" s="681"/>
      <c r="CV115" s="681"/>
      <c r="CW115" s="681"/>
      <c r="CX115" s="681"/>
      <c r="CY115" s="681"/>
      <c r="CZ115" s="681"/>
      <c r="DA115" s="681"/>
      <c r="DB115" s="681"/>
      <c r="DC115" s="681"/>
      <c r="DD115" s="681"/>
      <c r="DE115" s="681"/>
      <c r="DF115" s="681"/>
      <c r="DG115" s="681"/>
      <c r="DH115" s="681"/>
      <c r="DI115" s="681"/>
      <c r="DJ115" s="681"/>
      <c r="DK115" s="682"/>
      <c r="DL115" s="682"/>
      <c r="DM115" s="682"/>
      <c r="DN115" s="682"/>
      <c r="DO115" s="682"/>
      <c r="DP115" s="682"/>
      <c r="DQ115" s="682"/>
      <c r="DR115" s="682"/>
      <c r="DS115" s="682"/>
      <c r="DT115" s="682"/>
      <c r="DU115" s="682"/>
      <c r="DV115" s="682"/>
      <c r="DW115" s="682"/>
      <c r="DX115" s="682"/>
      <c r="DY115" s="682"/>
      <c r="DZ115" s="682"/>
      <c r="EA115" s="682"/>
      <c r="EB115" s="682"/>
      <c r="EC115" s="682"/>
      <c r="ED115" s="682"/>
      <c r="EE115" s="682"/>
      <c r="EF115" s="682"/>
      <c r="EG115" s="682"/>
      <c r="EH115" s="682"/>
      <c r="EI115" s="682"/>
      <c r="EJ115" s="682"/>
      <c r="EK115" s="682"/>
      <c r="EL115" s="682"/>
      <c r="EM115" s="682"/>
      <c r="EN115" s="682"/>
      <c r="EO115" s="682"/>
      <c r="EP115" s="682"/>
      <c r="EQ115" s="682"/>
      <c r="ER115" s="682"/>
      <c r="ES115" s="682"/>
      <c r="ET115" s="682"/>
      <c r="EU115" s="682"/>
      <c r="EV115" s="682"/>
      <c r="EW115" s="682"/>
      <c r="EX115" s="682"/>
      <c r="EY115" s="682"/>
      <c r="EZ115" s="682"/>
      <c r="FA115" s="682"/>
      <c r="FB115" s="682"/>
      <c r="FC115" s="682"/>
      <c r="FD115" s="682"/>
      <c r="FE115" s="682"/>
      <c r="FF115" s="682"/>
      <c r="FG115" s="682"/>
      <c r="FH115" s="682"/>
      <c r="FI115" s="682"/>
      <c r="FJ115" s="682"/>
      <c r="FK115" s="682"/>
      <c r="FL115" s="682"/>
      <c r="FM115" s="682"/>
      <c r="FN115" s="682"/>
      <c r="FO115" s="682"/>
      <c r="FP115" s="682"/>
      <c r="FQ115" s="682"/>
      <c r="FR115" s="682"/>
      <c r="FS115" s="682"/>
      <c r="FT115" s="682"/>
      <c r="FU115" s="682"/>
      <c r="FV115" s="682"/>
      <c r="FW115" s="682"/>
      <c r="FX115" s="682"/>
      <c r="FY115" s="682"/>
      <c r="FZ115" s="682"/>
      <c r="GA115" s="682"/>
      <c r="GB115" s="682"/>
      <c r="GC115" s="682"/>
      <c r="GD115" s="682"/>
      <c r="GE115" s="682"/>
      <c r="GF115" s="682"/>
      <c r="GG115" s="682"/>
      <c r="GH115" s="682"/>
      <c r="GI115" s="682"/>
      <c r="GJ115" s="682"/>
      <c r="GK115" s="682"/>
      <c r="GL115" s="682"/>
      <c r="GM115" s="682"/>
      <c r="GN115" s="682"/>
      <c r="GO115" s="682"/>
      <c r="GP115" s="682"/>
      <c r="GQ115" s="682"/>
      <c r="GR115" s="682"/>
      <c r="GS115" s="682"/>
      <c r="GT115" s="682"/>
      <c r="GU115" s="682"/>
      <c r="GV115" s="682"/>
      <c r="GW115" s="682"/>
      <c r="GX115" s="682"/>
      <c r="GY115" s="682"/>
      <c r="GZ115" s="682"/>
      <c r="HA115" s="682"/>
      <c r="HB115" s="682"/>
      <c r="HC115" s="682"/>
      <c r="HD115" s="682"/>
      <c r="HE115" s="682"/>
      <c r="HF115" s="682"/>
      <c r="HG115" s="682"/>
      <c r="HH115" s="682"/>
      <c r="HI115" s="682"/>
      <c r="HJ115" s="682"/>
      <c r="HK115" s="682"/>
      <c r="HL115" s="682"/>
      <c r="HM115" s="682"/>
      <c r="HN115" s="682"/>
      <c r="HO115" s="682"/>
      <c r="HP115" s="682"/>
      <c r="HQ115" s="682"/>
      <c r="HR115" s="682"/>
      <c r="HS115" s="682"/>
      <c r="HT115" s="682"/>
      <c r="HU115" s="682"/>
      <c r="HV115" s="682"/>
      <c r="HW115" s="682"/>
      <c r="HX115" s="682"/>
      <c r="HY115" s="682"/>
      <c r="HZ115" s="682"/>
      <c r="IA115" s="682"/>
      <c r="IB115" s="682"/>
      <c r="IC115" s="682"/>
      <c r="ID115" s="682"/>
      <c r="IE115" s="682"/>
      <c r="IF115" s="682"/>
      <c r="IG115" s="682"/>
      <c r="IH115" s="682"/>
      <c r="II115" s="682"/>
      <c r="IJ115" s="682"/>
      <c r="IK115" s="682"/>
      <c r="IL115" s="682"/>
      <c r="IM115" s="682"/>
      <c r="IN115" s="682"/>
      <c r="IO115" s="682"/>
      <c r="IP115" s="682"/>
      <c r="IQ115" s="682"/>
      <c r="IR115" s="682"/>
      <c r="IS115" s="682"/>
      <c r="IT115" s="682"/>
      <c r="IU115" s="682"/>
      <c r="IV115" s="682"/>
      <c r="IW115" s="682"/>
      <c r="IX115" s="682"/>
      <c r="IY115" s="682"/>
      <c r="IZ115" s="682"/>
      <c r="JA115" s="682"/>
      <c r="JB115" s="682"/>
      <c r="JC115" s="682"/>
      <c r="JD115" s="682"/>
      <c r="JE115" s="682"/>
      <c r="JF115" s="682"/>
      <c r="JG115" s="682"/>
      <c r="JH115" s="682"/>
      <c r="JI115" s="682"/>
      <c r="JJ115" s="682"/>
      <c r="JK115" s="682"/>
      <c r="JL115" s="682"/>
      <c r="JM115" s="682"/>
      <c r="JN115" s="682"/>
      <c r="JO115" s="682"/>
      <c r="JP115" s="682"/>
      <c r="JQ115" s="682"/>
      <c r="JR115" s="682"/>
      <c r="JS115" s="682"/>
      <c r="JT115" s="682"/>
    </row>
    <row r="116" spans="1:280" s="683" customFormat="1" ht="27.75" hidden="1" customHeight="1" outlineLevel="2" x14ac:dyDescent="0.25">
      <c r="A116" s="692"/>
      <c r="B116" s="684" t="s">
        <v>103</v>
      </c>
      <c r="C116" s="676"/>
      <c r="D116" s="1200"/>
      <c r="E116" s="1187"/>
      <c r="F116" s="619"/>
      <c r="G116" s="1186"/>
      <c r="H116" s="1187"/>
      <c r="I116" s="619"/>
      <c r="J116" s="1186"/>
      <c r="K116" s="1187"/>
      <c r="L116" s="619"/>
      <c r="M116" s="1186"/>
      <c r="N116" s="1187"/>
      <c r="O116" s="619"/>
      <c r="P116" s="1186"/>
      <c r="Q116" s="1187"/>
      <c r="R116" s="619"/>
      <c r="S116" s="1200"/>
      <c r="T116" s="1187"/>
      <c r="U116" s="619"/>
      <c r="V116" s="1186"/>
      <c r="W116" s="1187"/>
      <c r="X116" s="619"/>
      <c r="Y116" s="1186"/>
      <c r="Z116" s="1187"/>
      <c r="AA116" s="619"/>
      <c r="AB116" s="1186"/>
      <c r="AC116" s="1187"/>
      <c r="AD116" s="619"/>
      <c r="AE116" s="1186"/>
      <c r="AF116" s="1187"/>
      <c r="AG116" s="619"/>
      <c r="AH116" s="1200"/>
      <c r="AI116" s="1187"/>
      <c r="AJ116" s="619"/>
      <c r="AK116" s="1186"/>
      <c r="AL116" s="1187"/>
      <c r="AM116" s="619"/>
      <c r="AN116" s="1186"/>
      <c r="AO116" s="1187"/>
      <c r="AP116" s="619"/>
      <c r="AQ116" s="1186"/>
      <c r="AR116" s="1187"/>
      <c r="AS116" s="619"/>
      <c r="AT116" s="1186"/>
      <c r="AU116" s="1187"/>
      <c r="AV116" s="619"/>
      <c r="AW116" s="1200"/>
      <c r="AX116" s="1187"/>
      <c r="AY116" s="619"/>
      <c r="AZ116" s="1186"/>
      <c r="BA116" s="1187"/>
      <c r="BB116" s="619"/>
      <c r="BC116" s="1186"/>
      <c r="BD116" s="1187"/>
      <c r="BE116" s="619"/>
      <c r="BF116" s="1186"/>
      <c r="BG116" s="1187"/>
      <c r="BH116" s="619"/>
      <c r="BI116" s="1186"/>
      <c r="BJ116" s="1187"/>
      <c r="BK116" s="620"/>
      <c r="BL116" s="679"/>
      <c r="BM116" s="679"/>
      <c r="BN116" s="679"/>
      <c r="BO116" s="679"/>
      <c r="BP116" s="679"/>
      <c r="BQ116" s="679"/>
      <c r="BR116" s="679"/>
      <c r="BS116" s="680"/>
      <c r="BT116" s="681"/>
      <c r="BU116" s="681"/>
      <c r="BV116" s="681"/>
      <c r="BW116" s="681"/>
      <c r="BX116" s="681"/>
      <c r="BY116" s="681"/>
      <c r="BZ116" s="681"/>
      <c r="CA116" s="681"/>
      <c r="CB116" s="681"/>
      <c r="CC116" s="681"/>
      <c r="CD116" s="681"/>
      <c r="CE116" s="681"/>
      <c r="CF116" s="681"/>
      <c r="CG116" s="681"/>
      <c r="CH116" s="681"/>
      <c r="CI116" s="681"/>
      <c r="CJ116" s="681"/>
      <c r="CK116" s="681"/>
      <c r="CL116" s="681"/>
      <c r="CM116" s="681"/>
      <c r="CN116" s="681"/>
      <c r="CO116" s="681"/>
      <c r="CP116" s="681"/>
      <c r="CQ116" s="681"/>
      <c r="CR116" s="681"/>
      <c r="CS116" s="681"/>
      <c r="CT116" s="681"/>
      <c r="CU116" s="681"/>
      <c r="CV116" s="681"/>
      <c r="CW116" s="681"/>
      <c r="CX116" s="681"/>
      <c r="CY116" s="681"/>
      <c r="CZ116" s="681"/>
      <c r="DA116" s="681"/>
      <c r="DB116" s="681"/>
      <c r="DC116" s="681"/>
      <c r="DD116" s="681"/>
      <c r="DE116" s="681"/>
      <c r="DF116" s="681"/>
      <c r="DG116" s="681"/>
      <c r="DH116" s="681"/>
      <c r="DI116" s="681"/>
      <c r="DJ116" s="681"/>
      <c r="DK116" s="682"/>
      <c r="DL116" s="682"/>
      <c r="DM116" s="682"/>
      <c r="DN116" s="682"/>
      <c r="DO116" s="682"/>
      <c r="DP116" s="682"/>
      <c r="DQ116" s="682"/>
      <c r="DR116" s="682"/>
      <c r="DS116" s="682"/>
      <c r="DT116" s="682"/>
      <c r="DU116" s="682"/>
      <c r="DV116" s="682"/>
      <c r="DW116" s="682"/>
      <c r="DX116" s="682"/>
      <c r="DY116" s="682"/>
      <c r="DZ116" s="682"/>
      <c r="EA116" s="682"/>
      <c r="EB116" s="682"/>
      <c r="EC116" s="682"/>
      <c r="ED116" s="682"/>
      <c r="EE116" s="682"/>
      <c r="EF116" s="682"/>
      <c r="EG116" s="682"/>
      <c r="EH116" s="682"/>
      <c r="EI116" s="682"/>
      <c r="EJ116" s="682"/>
      <c r="EK116" s="682"/>
      <c r="EL116" s="682"/>
      <c r="EM116" s="682"/>
      <c r="EN116" s="682"/>
      <c r="EO116" s="682"/>
      <c r="EP116" s="682"/>
      <c r="EQ116" s="682"/>
      <c r="ER116" s="682"/>
      <c r="ES116" s="682"/>
      <c r="ET116" s="682"/>
      <c r="EU116" s="682"/>
      <c r="EV116" s="682"/>
      <c r="EW116" s="682"/>
      <c r="EX116" s="682"/>
      <c r="EY116" s="682"/>
      <c r="EZ116" s="682"/>
      <c r="FA116" s="682"/>
      <c r="FB116" s="682"/>
      <c r="FC116" s="682"/>
      <c r="FD116" s="682"/>
      <c r="FE116" s="682"/>
      <c r="FF116" s="682"/>
      <c r="FG116" s="682"/>
      <c r="FH116" s="682"/>
      <c r="FI116" s="682"/>
      <c r="FJ116" s="682"/>
      <c r="FK116" s="682"/>
      <c r="FL116" s="682"/>
      <c r="FM116" s="682"/>
      <c r="FN116" s="682"/>
      <c r="FO116" s="682"/>
      <c r="FP116" s="682"/>
      <c r="FQ116" s="682"/>
      <c r="FR116" s="682"/>
      <c r="FS116" s="682"/>
      <c r="FT116" s="682"/>
      <c r="FU116" s="682"/>
      <c r="FV116" s="682"/>
      <c r="FW116" s="682"/>
      <c r="FX116" s="682"/>
      <c r="FY116" s="682"/>
      <c r="FZ116" s="682"/>
      <c r="GA116" s="682"/>
      <c r="GB116" s="682"/>
      <c r="GC116" s="682"/>
      <c r="GD116" s="682"/>
      <c r="GE116" s="682"/>
      <c r="GF116" s="682"/>
      <c r="GG116" s="682"/>
      <c r="GH116" s="682"/>
      <c r="GI116" s="682"/>
      <c r="GJ116" s="682"/>
      <c r="GK116" s="682"/>
      <c r="GL116" s="682"/>
      <c r="GM116" s="682"/>
      <c r="GN116" s="682"/>
      <c r="GO116" s="682"/>
      <c r="GP116" s="682"/>
      <c r="GQ116" s="682"/>
      <c r="GR116" s="682"/>
      <c r="GS116" s="682"/>
      <c r="GT116" s="682"/>
      <c r="GU116" s="682"/>
      <c r="GV116" s="682"/>
      <c r="GW116" s="682"/>
      <c r="GX116" s="682"/>
      <c r="GY116" s="682"/>
      <c r="GZ116" s="682"/>
      <c r="HA116" s="682"/>
      <c r="HB116" s="682"/>
      <c r="HC116" s="682"/>
      <c r="HD116" s="682"/>
      <c r="HE116" s="682"/>
      <c r="HF116" s="682"/>
      <c r="HG116" s="682"/>
      <c r="HH116" s="682"/>
      <c r="HI116" s="682"/>
      <c r="HJ116" s="682"/>
      <c r="HK116" s="682"/>
      <c r="HL116" s="682"/>
      <c r="HM116" s="682"/>
      <c r="HN116" s="682"/>
      <c r="HO116" s="682"/>
      <c r="HP116" s="682"/>
      <c r="HQ116" s="682"/>
      <c r="HR116" s="682"/>
      <c r="HS116" s="682"/>
      <c r="HT116" s="682"/>
      <c r="HU116" s="682"/>
      <c r="HV116" s="682"/>
      <c r="HW116" s="682"/>
      <c r="HX116" s="682"/>
      <c r="HY116" s="682"/>
      <c r="HZ116" s="682"/>
      <c r="IA116" s="682"/>
      <c r="IB116" s="682"/>
      <c r="IC116" s="682"/>
      <c r="ID116" s="682"/>
      <c r="IE116" s="682"/>
      <c r="IF116" s="682"/>
      <c r="IG116" s="682"/>
      <c r="IH116" s="682"/>
      <c r="II116" s="682"/>
      <c r="IJ116" s="682"/>
      <c r="IK116" s="682"/>
      <c r="IL116" s="682"/>
      <c r="IM116" s="682"/>
      <c r="IN116" s="682"/>
      <c r="IO116" s="682"/>
      <c r="IP116" s="682"/>
      <c r="IQ116" s="682"/>
      <c r="IR116" s="682"/>
      <c r="IS116" s="682"/>
      <c r="IT116" s="682"/>
      <c r="IU116" s="682"/>
      <c r="IV116" s="682"/>
      <c r="IW116" s="682"/>
      <c r="IX116" s="682"/>
      <c r="IY116" s="682"/>
      <c r="IZ116" s="682"/>
      <c r="JA116" s="682"/>
      <c r="JB116" s="682"/>
      <c r="JC116" s="682"/>
      <c r="JD116" s="682"/>
      <c r="JE116" s="682"/>
      <c r="JF116" s="682"/>
      <c r="JG116" s="682"/>
      <c r="JH116" s="682"/>
      <c r="JI116" s="682"/>
      <c r="JJ116" s="682"/>
      <c r="JK116" s="682"/>
      <c r="JL116" s="682"/>
      <c r="JM116" s="682"/>
      <c r="JN116" s="682"/>
      <c r="JO116" s="682"/>
      <c r="JP116" s="682"/>
      <c r="JQ116" s="682"/>
      <c r="JR116" s="682"/>
      <c r="JS116" s="682"/>
      <c r="JT116" s="682"/>
    </row>
    <row r="117" spans="1:280" s="454" customFormat="1" ht="27.75" hidden="1" customHeight="1" outlineLevel="1" x14ac:dyDescent="0.2">
      <c r="A117" s="698"/>
      <c r="B117" s="696" t="s">
        <v>260</v>
      </c>
      <c r="C117" s="455"/>
      <c r="D117" s="1190"/>
      <c r="E117" s="1190"/>
      <c r="F117" s="645"/>
      <c r="G117" s="1190"/>
      <c r="H117" s="1190"/>
      <c r="I117" s="645"/>
      <c r="J117" s="1190"/>
      <c r="K117" s="1190"/>
      <c r="L117" s="645"/>
      <c r="M117" s="1190"/>
      <c r="N117" s="1190"/>
      <c r="O117" s="645"/>
      <c r="P117" s="1190"/>
      <c r="Q117" s="1190"/>
      <c r="R117" s="645"/>
      <c r="S117" s="1190"/>
      <c r="T117" s="1190"/>
      <c r="U117" s="645"/>
      <c r="V117" s="1190"/>
      <c r="W117" s="1190"/>
      <c r="X117" s="645"/>
      <c r="Y117" s="1190"/>
      <c r="Z117" s="1190"/>
      <c r="AA117" s="645"/>
      <c r="AB117" s="1190"/>
      <c r="AC117" s="1190"/>
      <c r="AD117" s="645"/>
      <c r="AE117" s="1190"/>
      <c r="AF117" s="1190"/>
      <c r="AG117" s="645"/>
      <c r="AH117" s="1190"/>
      <c r="AI117" s="1190"/>
      <c r="AJ117" s="645"/>
      <c r="AK117" s="1190"/>
      <c r="AL117" s="1190"/>
      <c r="AM117" s="645"/>
      <c r="AN117" s="1190"/>
      <c r="AO117" s="1190"/>
      <c r="AP117" s="645"/>
      <c r="AQ117" s="1190"/>
      <c r="AR117" s="1190"/>
      <c r="AS117" s="645"/>
      <c r="AT117" s="1190"/>
      <c r="AU117" s="1190"/>
      <c r="AV117" s="645"/>
      <c r="AW117" s="1190"/>
      <c r="AX117" s="1190"/>
      <c r="AY117" s="645"/>
      <c r="AZ117" s="1190"/>
      <c r="BA117" s="1190"/>
      <c r="BB117" s="645"/>
      <c r="BC117" s="1190"/>
      <c r="BD117" s="1190"/>
      <c r="BE117" s="645"/>
      <c r="BF117" s="1190"/>
      <c r="BG117" s="1190"/>
      <c r="BH117" s="645"/>
      <c r="BI117" s="1190"/>
      <c r="BJ117" s="1190"/>
      <c r="BK117" s="339"/>
      <c r="BL117" s="31"/>
      <c r="BM117" s="31"/>
      <c r="BN117" s="31"/>
      <c r="BO117" s="31"/>
      <c r="BP117" s="31"/>
      <c r="BQ117" s="31"/>
      <c r="BR117" s="31"/>
      <c r="BS117" s="61"/>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row>
    <row r="118" spans="1:280" s="330" customFormat="1" ht="18" customHeight="1" collapsed="1" x14ac:dyDescent="0.2">
      <c r="A118" s="701"/>
      <c r="B118" s="702"/>
      <c r="C118" s="458"/>
      <c r="D118" s="717"/>
      <c r="E118" s="717"/>
      <c r="F118" s="644"/>
      <c r="G118" s="717"/>
      <c r="H118" s="717"/>
      <c r="I118" s="644"/>
      <c r="J118" s="717"/>
      <c r="K118" s="717"/>
      <c r="L118" s="644"/>
      <c r="M118" s="717"/>
      <c r="N118" s="717"/>
      <c r="O118" s="644"/>
      <c r="P118" s="717"/>
      <c r="Q118" s="717"/>
      <c r="R118" s="644"/>
      <c r="S118" s="717"/>
      <c r="T118" s="717"/>
      <c r="U118" s="644"/>
      <c r="V118" s="717"/>
      <c r="W118" s="717"/>
      <c r="X118" s="644"/>
      <c r="Y118" s="717"/>
      <c r="Z118" s="717"/>
      <c r="AA118" s="644"/>
      <c r="AB118" s="717"/>
      <c r="AC118" s="717"/>
      <c r="AD118" s="644"/>
      <c r="AE118" s="717"/>
      <c r="AF118" s="717"/>
      <c r="AG118" s="644"/>
      <c r="AH118" s="717"/>
      <c r="AI118" s="717"/>
      <c r="AJ118" s="644"/>
      <c r="AK118" s="717"/>
      <c r="AL118" s="717"/>
      <c r="AM118" s="644"/>
      <c r="AN118" s="717"/>
      <c r="AO118" s="717"/>
      <c r="AP118" s="644"/>
      <c r="AQ118" s="717"/>
      <c r="AR118" s="717"/>
      <c r="AS118" s="644"/>
      <c r="AT118" s="717"/>
      <c r="AU118" s="717"/>
      <c r="AV118" s="644"/>
      <c r="AW118" s="717"/>
      <c r="AX118" s="717"/>
      <c r="AY118" s="644"/>
      <c r="AZ118" s="717"/>
      <c r="BA118" s="717"/>
      <c r="BB118" s="644"/>
      <c r="BC118" s="717"/>
      <c r="BD118" s="717"/>
      <c r="BE118" s="644"/>
      <c r="BF118" s="717"/>
      <c r="BG118" s="717"/>
      <c r="BH118" s="644"/>
      <c r="BI118" s="717"/>
      <c r="BJ118" s="717"/>
      <c r="BK118" s="30"/>
      <c r="BL118" s="31"/>
      <c r="BM118" s="31"/>
      <c r="BN118" s="31"/>
      <c r="BO118" s="31"/>
      <c r="BP118" s="31"/>
      <c r="BQ118" s="31"/>
      <c r="BR118" s="31"/>
      <c r="BS118" s="359"/>
      <c r="BT118" s="360"/>
      <c r="BU118" s="360"/>
      <c r="BV118" s="360"/>
      <c r="BW118" s="360"/>
      <c r="BX118" s="360"/>
      <c r="BY118" s="360"/>
      <c r="BZ118" s="360"/>
      <c r="CA118" s="360"/>
      <c r="CB118" s="360"/>
      <c r="CC118" s="360"/>
      <c r="CD118" s="360"/>
      <c r="CE118" s="360"/>
      <c r="CF118" s="360"/>
      <c r="CG118" s="360"/>
      <c r="CH118" s="360"/>
      <c r="CI118" s="360"/>
      <c r="CJ118" s="360"/>
      <c r="CK118" s="360"/>
      <c r="CL118" s="360"/>
      <c r="CM118" s="360"/>
      <c r="CN118" s="360"/>
      <c r="CO118" s="360"/>
      <c r="CP118" s="360"/>
      <c r="CQ118" s="360"/>
      <c r="CR118" s="360"/>
      <c r="CS118" s="360"/>
      <c r="CT118" s="360"/>
      <c r="CU118" s="360"/>
      <c r="CV118" s="360"/>
      <c r="CW118" s="360"/>
      <c r="CX118" s="360"/>
      <c r="CY118" s="360"/>
      <c r="CZ118" s="360"/>
      <c r="DA118" s="360"/>
      <c r="DB118" s="360"/>
      <c r="DC118" s="360"/>
      <c r="DD118" s="360"/>
      <c r="DE118" s="360"/>
      <c r="DF118" s="360"/>
      <c r="DG118" s="360"/>
      <c r="DH118" s="360"/>
      <c r="DI118" s="360"/>
      <c r="DJ118" s="360"/>
    </row>
    <row r="119" spans="1:280" s="330" customFormat="1" ht="18" customHeight="1" x14ac:dyDescent="0.2">
      <c r="A119" s="699"/>
      <c r="B119" s="700"/>
      <c r="C119" s="456"/>
      <c r="D119" s="716"/>
      <c r="E119" s="716"/>
      <c r="F119" s="644"/>
      <c r="G119" s="716"/>
      <c r="H119" s="716"/>
      <c r="I119" s="644"/>
      <c r="J119" s="716"/>
      <c r="K119" s="716"/>
      <c r="L119" s="644"/>
      <c r="M119" s="716"/>
      <c r="N119" s="716"/>
      <c r="O119" s="644"/>
      <c r="P119" s="716"/>
      <c r="Q119" s="716"/>
      <c r="R119" s="644"/>
      <c r="S119" s="716"/>
      <c r="T119" s="716"/>
      <c r="U119" s="644"/>
      <c r="V119" s="716"/>
      <c r="W119" s="716"/>
      <c r="X119" s="644"/>
      <c r="Y119" s="716"/>
      <c r="Z119" s="716"/>
      <c r="AA119" s="644"/>
      <c r="AB119" s="716"/>
      <c r="AC119" s="716"/>
      <c r="AD119" s="644"/>
      <c r="AE119" s="716"/>
      <c r="AF119" s="716"/>
      <c r="AG119" s="644"/>
      <c r="AH119" s="716"/>
      <c r="AI119" s="716"/>
      <c r="AJ119" s="644"/>
      <c r="AK119" s="716"/>
      <c r="AL119" s="716"/>
      <c r="AM119" s="644"/>
      <c r="AN119" s="716"/>
      <c r="AO119" s="716"/>
      <c r="AP119" s="644"/>
      <c r="AQ119" s="716"/>
      <c r="AR119" s="716"/>
      <c r="AS119" s="644"/>
      <c r="AT119" s="716"/>
      <c r="AU119" s="716"/>
      <c r="AV119" s="644"/>
      <c r="AW119" s="716"/>
      <c r="AX119" s="716"/>
      <c r="AY119" s="644"/>
      <c r="AZ119" s="716"/>
      <c r="BA119" s="716"/>
      <c r="BB119" s="644"/>
      <c r="BC119" s="716"/>
      <c r="BD119" s="716"/>
      <c r="BE119" s="644"/>
      <c r="BF119" s="716"/>
      <c r="BG119" s="716"/>
      <c r="BH119" s="644"/>
      <c r="BI119" s="716"/>
      <c r="BJ119" s="716"/>
      <c r="BK119" s="30"/>
      <c r="BL119" s="31"/>
      <c r="BM119" s="31"/>
      <c r="BN119" s="31"/>
      <c r="BO119" s="31"/>
      <c r="BP119" s="31"/>
      <c r="BQ119" s="31"/>
      <c r="BR119" s="31"/>
      <c r="BS119" s="359"/>
      <c r="BT119" s="360"/>
      <c r="BU119" s="360"/>
      <c r="BV119" s="360"/>
      <c r="BW119" s="360"/>
      <c r="BX119" s="360"/>
      <c r="BY119" s="360"/>
      <c r="BZ119" s="360"/>
      <c r="CA119" s="360"/>
      <c r="CB119" s="360"/>
      <c r="CC119" s="360"/>
      <c r="CD119" s="360"/>
      <c r="CE119" s="360"/>
      <c r="CF119" s="360"/>
      <c r="CG119" s="360"/>
      <c r="CH119" s="360"/>
      <c r="CI119" s="360"/>
      <c r="CJ119" s="360"/>
      <c r="CK119" s="360"/>
      <c r="CL119" s="360"/>
      <c r="CM119" s="360"/>
      <c r="CN119" s="360"/>
      <c r="CO119" s="360"/>
      <c r="CP119" s="360"/>
      <c r="CQ119" s="360"/>
      <c r="CR119" s="360"/>
      <c r="CS119" s="360"/>
      <c r="CT119" s="360"/>
      <c r="CU119" s="360"/>
      <c r="CV119" s="360"/>
      <c r="CW119" s="360"/>
      <c r="CX119" s="360"/>
      <c r="CY119" s="360"/>
      <c r="CZ119" s="360"/>
      <c r="DA119" s="360"/>
      <c r="DB119" s="360"/>
      <c r="DC119" s="360"/>
      <c r="DD119" s="360"/>
      <c r="DE119" s="360"/>
      <c r="DF119" s="360"/>
      <c r="DG119" s="360"/>
      <c r="DH119" s="360"/>
      <c r="DI119" s="360"/>
      <c r="DJ119" s="360"/>
    </row>
    <row r="120" spans="1:280" s="461" customFormat="1" ht="27.75" hidden="1" customHeight="1" outlineLevel="1" thickBot="1" x14ac:dyDescent="0.25">
      <c r="A120" s="705" t="str">
        <f>IF(B120="","","EK5")</f>
        <v>EK5</v>
      </c>
      <c r="B120" s="719" t="s">
        <v>145</v>
      </c>
      <c r="C120" s="462"/>
      <c r="D120" s="1191"/>
      <c r="E120" s="1192"/>
      <c r="F120" s="644"/>
      <c r="G120" s="1191"/>
      <c r="H120" s="1192"/>
      <c r="I120" s="644"/>
      <c r="J120" s="1191"/>
      <c r="K120" s="1192"/>
      <c r="L120" s="644"/>
      <c r="M120" s="1191"/>
      <c r="N120" s="1192"/>
      <c r="O120" s="644"/>
      <c r="P120" s="1191"/>
      <c r="Q120" s="1192"/>
      <c r="R120" s="644"/>
      <c r="S120" s="1191"/>
      <c r="T120" s="1192"/>
      <c r="U120" s="644"/>
      <c r="V120" s="1191"/>
      <c r="W120" s="1192"/>
      <c r="X120" s="644"/>
      <c r="Y120" s="1191"/>
      <c r="Z120" s="1192"/>
      <c r="AA120" s="644"/>
      <c r="AB120" s="1191"/>
      <c r="AC120" s="1192"/>
      <c r="AD120" s="644"/>
      <c r="AE120" s="1191"/>
      <c r="AF120" s="1192"/>
      <c r="AG120" s="644"/>
      <c r="AH120" s="1191"/>
      <c r="AI120" s="1192"/>
      <c r="AJ120" s="644"/>
      <c r="AK120" s="1191"/>
      <c r="AL120" s="1192"/>
      <c r="AM120" s="644"/>
      <c r="AN120" s="1191"/>
      <c r="AO120" s="1192"/>
      <c r="AP120" s="644"/>
      <c r="AQ120" s="1191"/>
      <c r="AR120" s="1192"/>
      <c r="AS120" s="644"/>
      <c r="AT120" s="1191"/>
      <c r="AU120" s="1192"/>
      <c r="AV120" s="644"/>
      <c r="AW120" s="1191"/>
      <c r="AX120" s="1192"/>
      <c r="AY120" s="644"/>
      <c r="AZ120" s="1191"/>
      <c r="BA120" s="1192"/>
      <c r="BB120" s="644"/>
      <c r="BC120" s="1191"/>
      <c r="BD120" s="1192"/>
      <c r="BE120" s="644"/>
      <c r="BF120" s="1191"/>
      <c r="BG120" s="1192"/>
      <c r="BH120" s="644"/>
      <c r="BI120" s="1191"/>
      <c r="BJ120" s="1192"/>
      <c r="BK120" s="30"/>
      <c r="BL120" s="31"/>
      <c r="BM120" s="31"/>
      <c r="BN120" s="31"/>
      <c r="BO120" s="31"/>
      <c r="BP120" s="31"/>
      <c r="BQ120" s="31"/>
      <c r="BR120" s="31"/>
      <c r="BS120" s="72"/>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row>
    <row r="121" spans="1:280" s="454" customFormat="1" ht="66.75" hidden="1" customHeight="1" outlineLevel="1" x14ac:dyDescent="0.2">
      <c r="A121" s="801"/>
      <c r="B121" s="808" t="str">
        <f>IF($B120=$B$183,$D$183,IF($B120=$B$184,$D$184,IF($B120=$B$185,$D$185,IF($B120=$B$186,$D$186))))</f>
        <v>Beschreibung</v>
      </c>
      <c r="C121" s="804"/>
      <c r="D121" s="1206" t="str">
        <f>IF(OR(D120="",D120="Ja",D120="Nachweis ausstehend"),"Bemerkungen",IF(D120="Nein","Begründung ergänzen, die zum Ausschluss führt"))</f>
        <v>Bemerkungen</v>
      </c>
      <c r="E121" s="1207"/>
      <c r="F121" s="644"/>
      <c r="G121" s="1206" t="str">
        <f>IF(OR(G120="",G120="Ja",G120="Nachweis ausstehend"),"Bemerkungen",IF(G120="Nein","Begründung ergänzen, die zum Ausschluss führt"))</f>
        <v>Bemerkungen</v>
      </c>
      <c r="H121" s="1207"/>
      <c r="I121" s="644"/>
      <c r="J121" s="1206" t="str">
        <f>IF(OR(J120="",J120="Ja",J120="Nachweis ausstehend"),"Bemerkungen",IF(J120="Nein","Begründung ergänzen, die zum Ausschluss führt"))</f>
        <v>Bemerkungen</v>
      </c>
      <c r="K121" s="1207"/>
      <c r="L121" s="644"/>
      <c r="M121" s="1206" t="str">
        <f>IF(OR(M120="",M120="Ja",M120="Nachweis ausstehend"),"Bemerkungen",IF(M120="Nein","Begründung ergänzen, die zum Ausschluss führt"))</f>
        <v>Bemerkungen</v>
      </c>
      <c r="N121" s="1207"/>
      <c r="O121" s="644"/>
      <c r="P121" s="1206" t="str">
        <f>IF(OR(P120="",P120="Ja",P120="Nachweis ausstehend"),"Bemerkungen",IF(P120="Nein","Begründung ergänzen, die zum Ausschluss führt"))</f>
        <v>Bemerkungen</v>
      </c>
      <c r="Q121" s="1207"/>
      <c r="R121" s="644"/>
      <c r="S121" s="1206" t="str">
        <f>IF(OR(S120="",S120="Ja",S120="Nachweis ausstehend"),"Bemerkungen",IF(S120="Nein","Begründung ergänzen, die zum Ausschluss führt"))</f>
        <v>Bemerkungen</v>
      </c>
      <c r="T121" s="1207"/>
      <c r="U121" s="644"/>
      <c r="V121" s="1206" t="str">
        <f>IF(OR(V120="",V120="Ja",V120="Nachweis ausstehend"),"Bemerkungen",IF(V120="Nein","Begründung ergänzen, die zum Ausschluss führt"))</f>
        <v>Bemerkungen</v>
      </c>
      <c r="W121" s="1207"/>
      <c r="X121" s="644"/>
      <c r="Y121" s="1206" t="str">
        <f>IF(OR(Y120="",Y120="Ja",Y120="Nachweis ausstehend"),"Bemerkungen",IF(Y120="Nein","Begründung ergänzen, die zum Ausschluss führt"))</f>
        <v>Bemerkungen</v>
      </c>
      <c r="Z121" s="1207"/>
      <c r="AA121" s="644"/>
      <c r="AB121" s="1206" t="str">
        <f>IF(OR(AB120="",AB120="Ja",AB120="Nachweis ausstehend"),"Bemerkungen",IF(AB120="Nein","Begründung ergänzen, die zum Ausschluss führt"))</f>
        <v>Bemerkungen</v>
      </c>
      <c r="AC121" s="1207"/>
      <c r="AD121" s="644"/>
      <c r="AE121" s="1206" t="str">
        <f>IF(OR(AE120="",AE120="Ja",AE120="Nachweis ausstehend"),"Bemerkungen",IF(AE120="Nein","Begründung ergänzen, die zum Ausschluss führt"))</f>
        <v>Bemerkungen</v>
      </c>
      <c r="AF121" s="1207"/>
      <c r="AG121" s="644"/>
      <c r="AH121" s="1206" t="str">
        <f>IF(OR(AH120="",AH120="Ja",AH120="Nachweis ausstehend"),"Bemerkungen",IF(AH120="Nein","Begründung ergänzen, die zum Ausschluss führt"))</f>
        <v>Bemerkungen</v>
      </c>
      <c r="AI121" s="1207"/>
      <c r="AJ121" s="644"/>
      <c r="AK121" s="1206" t="str">
        <f>IF(OR(AK120="",AK120="Ja",AK120="Nachweis ausstehend"),"Bemerkungen",IF(AK120="Nein","Begründung ergänzen, die zum Ausschluss führt"))</f>
        <v>Bemerkungen</v>
      </c>
      <c r="AL121" s="1207"/>
      <c r="AM121" s="644"/>
      <c r="AN121" s="1206" t="str">
        <f>IF(OR(AN120="",AN120="Ja",AN120="Nachweis ausstehend"),"Bemerkungen",IF(AN120="Nein","Begründung ergänzen, die zum Ausschluss führt"))</f>
        <v>Bemerkungen</v>
      </c>
      <c r="AO121" s="1207"/>
      <c r="AP121" s="644"/>
      <c r="AQ121" s="1206" t="str">
        <f>IF(OR(AQ120="",AQ120="Ja",AQ120="Nachweis ausstehend"),"Bemerkungen",IF(AQ120="Nein","Begründung ergänzen, die zum Ausschluss führt"))</f>
        <v>Bemerkungen</v>
      </c>
      <c r="AR121" s="1207"/>
      <c r="AS121" s="644"/>
      <c r="AT121" s="1206" t="str">
        <f>IF(OR(AT120="",AT120="Ja",AT120="Nachweis ausstehend"),"Bemerkungen",IF(AT120="Nein","Begründung ergänzen, die zum Ausschluss führt"))</f>
        <v>Bemerkungen</v>
      </c>
      <c r="AU121" s="1207"/>
      <c r="AV121" s="644"/>
      <c r="AW121" s="1206" t="str">
        <f>IF(OR(AW120="",AW120="Ja",AW120="Nachweis ausstehend"),"Bemerkungen",IF(AW120="Nein","Begründung ergänzen, die zum Ausschluss führt"))</f>
        <v>Bemerkungen</v>
      </c>
      <c r="AX121" s="1207"/>
      <c r="AY121" s="644"/>
      <c r="AZ121" s="1206" t="str">
        <f>IF(OR(AZ120="",AZ120="Ja",AZ120="Nachweis ausstehend"),"Bemerkungen",IF(AZ120="Nein","Begründung ergänzen, die zum Ausschluss führt"))</f>
        <v>Bemerkungen</v>
      </c>
      <c r="BA121" s="1207"/>
      <c r="BB121" s="644"/>
      <c r="BC121" s="1206" t="str">
        <f>IF(OR(BC120="",BC120="Ja",BC120="Nachweis ausstehend"),"Bemerkungen",IF(BC120="Nein","Begründung ergänzen, die zum Ausschluss führt"))</f>
        <v>Bemerkungen</v>
      </c>
      <c r="BD121" s="1207"/>
      <c r="BE121" s="644"/>
      <c r="BF121" s="1206" t="str">
        <f>IF(OR(BF120="",BF120="Ja",BF120="Nachweis ausstehend"),"Bemerkungen",IF(BF120="Nein","Begründung ergänzen, die zum Ausschluss führt"))</f>
        <v>Bemerkungen</v>
      </c>
      <c r="BG121" s="1207"/>
      <c r="BH121" s="644"/>
      <c r="BI121" s="1206" t="str">
        <f>IF(OR(BI120="",BI120="Ja",BI120="Nachweis ausstehend"),"Bemerkungen",IF(BI120="Nein","Begründung ergänzen, die zum Ausschluss führt"))</f>
        <v>Bemerkungen</v>
      </c>
      <c r="BJ121" s="1207"/>
      <c r="BK121" s="30"/>
      <c r="BL121" s="146"/>
      <c r="BM121" s="146"/>
      <c r="BN121" s="146"/>
      <c r="BO121" s="146"/>
      <c r="BP121" s="146"/>
      <c r="BQ121" s="146"/>
      <c r="BR121" s="146"/>
      <c r="BS121" s="61"/>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row>
    <row r="122" spans="1:280" s="454" customFormat="1" ht="15" hidden="1" outlineLevel="2" x14ac:dyDescent="0.2">
      <c r="A122" s="802"/>
      <c r="B122" s="809" t="s">
        <v>339</v>
      </c>
      <c r="C122" s="805"/>
      <c r="D122" s="1208"/>
      <c r="E122" s="1209"/>
      <c r="F122" s="644"/>
      <c r="G122" s="1208"/>
      <c r="H122" s="1209"/>
      <c r="I122" s="644"/>
      <c r="J122" s="1208"/>
      <c r="K122" s="1209"/>
      <c r="L122" s="644"/>
      <c r="M122" s="1208"/>
      <c r="N122" s="1209"/>
      <c r="O122" s="644"/>
      <c r="P122" s="1208"/>
      <c r="Q122" s="1209"/>
      <c r="R122" s="644"/>
      <c r="S122" s="1208"/>
      <c r="T122" s="1209"/>
      <c r="U122" s="644"/>
      <c r="V122" s="1208"/>
      <c r="W122" s="1209"/>
      <c r="X122" s="644"/>
      <c r="Y122" s="1208"/>
      <c r="Z122" s="1209"/>
      <c r="AA122" s="644"/>
      <c r="AB122" s="1208"/>
      <c r="AC122" s="1209"/>
      <c r="AD122" s="644"/>
      <c r="AE122" s="1208"/>
      <c r="AF122" s="1209"/>
      <c r="AG122" s="644"/>
      <c r="AH122" s="1208"/>
      <c r="AI122" s="1209"/>
      <c r="AJ122" s="644"/>
      <c r="AK122" s="1208"/>
      <c r="AL122" s="1209"/>
      <c r="AM122" s="644"/>
      <c r="AN122" s="1208"/>
      <c r="AO122" s="1209"/>
      <c r="AP122" s="644"/>
      <c r="AQ122" s="1208"/>
      <c r="AR122" s="1209"/>
      <c r="AS122" s="644"/>
      <c r="AT122" s="1208"/>
      <c r="AU122" s="1209"/>
      <c r="AV122" s="644"/>
      <c r="AW122" s="1208"/>
      <c r="AX122" s="1209"/>
      <c r="AY122" s="644"/>
      <c r="AZ122" s="1208"/>
      <c r="BA122" s="1209"/>
      <c r="BB122" s="644"/>
      <c r="BC122" s="1208"/>
      <c r="BD122" s="1209"/>
      <c r="BE122" s="644"/>
      <c r="BF122" s="1208"/>
      <c r="BG122" s="1209"/>
      <c r="BH122" s="644"/>
      <c r="BI122" s="1208"/>
      <c r="BJ122" s="1209"/>
      <c r="BK122" s="30"/>
      <c r="BL122" s="31"/>
      <c r="BM122" s="31"/>
      <c r="BN122" s="31"/>
      <c r="BO122" s="31"/>
      <c r="BP122" s="31"/>
      <c r="BQ122" s="31"/>
      <c r="BR122" s="31"/>
      <c r="BS122" s="61"/>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row>
    <row r="123" spans="1:280" s="454" customFormat="1" ht="15" hidden="1" outlineLevel="2" x14ac:dyDescent="0.2">
      <c r="A123" s="802"/>
      <c r="B123" s="809" t="s">
        <v>147</v>
      </c>
      <c r="C123" s="805"/>
      <c r="D123" s="1208"/>
      <c r="E123" s="1209"/>
      <c r="F123" s="644"/>
      <c r="G123" s="1208"/>
      <c r="H123" s="1209"/>
      <c r="I123" s="644"/>
      <c r="J123" s="1208"/>
      <c r="K123" s="1209"/>
      <c r="L123" s="644"/>
      <c r="M123" s="1208"/>
      <c r="N123" s="1209"/>
      <c r="O123" s="644"/>
      <c r="P123" s="1208"/>
      <c r="Q123" s="1209"/>
      <c r="R123" s="644"/>
      <c r="S123" s="1208"/>
      <c r="T123" s="1209"/>
      <c r="U123" s="644"/>
      <c r="V123" s="1208"/>
      <c r="W123" s="1209"/>
      <c r="X123" s="644"/>
      <c r="Y123" s="1208"/>
      <c r="Z123" s="1209"/>
      <c r="AA123" s="644"/>
      <c r="AB123" s="1208"/>
      <c r="AC123" s="1209"/>
      <c r="AD123" s="644"/>
      <c r="AE123" s="1208"/>
      <c r="AF123" s="1209"/>
      <c r="AG123" s="644"/>
      <c r="AH123" s="1208"/>
      <c r="AI123" s="1209"/>
      <c r="AJ123" s="644"/>
      <c r="AK123" s="1208"/>
      <c r="AL123" s="1209"/>
      <c r="AM123" s="644"/>
      <c r="AN123" s="1208"/>
      <c r="AO123" s="1209"/>
      <c r="AP123" s="644"/>
      <c r="AQ123" s="1208"/>
      <c r="AR123" s="1209"/>
      <c r="AS123" s="644"/>
      <c r="AT123" s="1208"/>
      <c r="AU123" s="1209"/>
      <c r="AV123" s="644"/>
      <c r="AW123" s="1208"/>
      <c r="AX123" s="1209"/>
      <c r="AY123" s="644"/>
      <c r="AZ123" s="1208"/>
      <c r="BA123" s="1209"/>
      <c r="BB123" s="644"/>
      <c r="BC123" s="1208"/>
      <c r="BD123" s="1209"/>
      <c r="BE123" s="644"/>
      <c r="BF123" s="1208"/>
      <c r="BG123" s="1209"/>
      <c r="BH123" s="644"/>
      <c r="BI123" s="1208"/>
      <c r="BJ123" s="1209"/>
      <c r="BK123" s="30"/>
      <c r="BL123" s="31"/>
      <c r="BM123" s="31"/>
      <c r="BN123" s="31"/>
      <c r="BO123" s="31"/>
      <c r="BP123" s="31"/>
      <c r="BQ123" s="31"/>
      <c r="BR123" s="31"/>
      <c r="BS123" s="61"/>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row>
    <row r="124" spans="1:280" s="454" customFormat="1" ht="44.25" hidden="1" customHeight="1" outlineLevel="2" x14ac:dyDescent="0.2">
      <c r="A124" s="802"/>
      <c r="B124" s="809" t="s">
        <v>148</v>
      </c>
      <c r="C124" s="805"/>
      <c r="D124" s="1210"/>
      <c r="E124" s="1211"/>
      <c r="F124" s="644"/>
      <c r="G124" s="1210"/>
      <c r="H124" s="1211"/>
      <c r="I124" s="644"/>
      <c r="J124" s="1210"/>
      <c r="K124" s="1211"/>
      <c r="L124" s="644"/>
      <c r="M124" s="1210"/>
      <c r="N124" s="1211"/>
      <c r="O124" s="644"/>
      <c r="P124" s="1210"/>
      <c r="Q124" s="1211"/>
      <c r="R124" s="644"/>
      <c r="S124" s="1210"/>
      <c r="T124" s="1211"/>
      <c r="U124" s="644"/>
      <c r="V124" s="1210"/>
      <c r="W124" s="1211"/>
      <c r="X124" s="644"/>
      <c r="Y124" s="1210"/>
      <c r="Z124" s="1211"/>
      <c r="AA124" s="644"/>
      <c r="AB124" s="1210"/>
      <c r="AC124" s="1211"/>
      <c r="AD124" s="644"/>
      <c r="AE124" s="1210"/>
      <c r="AF124" s="1211"/>
      <c r="AG124" s="644"/>
      <c r="AH124" s="1210"/>
      <c r="AI124" s="1211"/>
      <c r="AJ124" s="644"/>
      <c r="AK124" s="1210"/>
      <c r="AL124" s="1211"/>
      <c r="AM124" s="644"/>
      <c r="AN124" s="1210"/>
      <c r="AO124" s="1211"/>
      <c r="AP124" s="644"/>
      <c r="AQ124" s="1210"/>
      <c r="AR124" s="1211"/>
      <c r="AS124" s="644"/>
      <c r="AT124" s="1210"/>
      <c r="AU124" s="1211"/>
      <c r="AV124" s="644"/>
      <c r="AW124" s="1210"/>
      <c r="AX124" s="1211"/>
      <c r="AY124" s="644"/>
      <c r="AZ124" s="1210"/>
      <c r="BA124" s="1211"/>
      <c r="BB124" s="644"/>
      <c r="BC124" s="1210"/>
      <c r="BD124" s="1211"/>
      <c r="BE124" s="644"/>
      <c r="BF124" s="1210"/>
      <c r="BG124" s="1211"/>
      <c r="BH124" s="644"/>
      <c r="BI124" s="1210"/>
      <c r="BJ124" s="1211"/>
      <c r="BK124" s="30"/>
      <c r="BL124" s="31"/>
      <c r="BM124" s="31"/>
      <c r="BN124" s="31"/>
      <c r="BO124" s="31"/>
      <c r="BP124" s="31"/>
      <c r="BQ124" s="31"/>
      <c r="BR124" s="31"/>
      <c r="BS124" s="61"/>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row>
    <row r="125" spans="1:280" s="464" customFormat="1" ht="29.25" hidden="1" customHeight="1" outlineLevel="2" x14ac:dyDescent="0.2">
      <c r="A125" s="803"/>
      <c r="B125" s="800" t="s">
        <v>348</v>
      </c>
      <c r="C125" s="806"/>
      <c r="D125" s="1205"/>
      <c r="E125" s="1205"/>
      <c r="F125" s="798"/>
      <c r="G125" s="1205"/>
      <c r="H125" s="1205"/>
      <c r="I125" s="798"/>
      <c r="J125" s="1205"/>
      <c r="K125" s="1205"/>
      <c r="L125" s="798"/>
      <c r="M125" s="1205"/>
      <c r="N125" s="1205"/>
      <c r="O125" s="798"/>
      <c r="P125" s="1205"/>
      <c r="Q125" s="1205"/>
      <c r="R125" s="798"/>
      <c r="S125" s="1205"/>
      <c r="T125" s="1205"/>
      <c r="U125" s="798"/>
      <c r="V125" s="1205"/>
      <c r="W125" s="1205"/>
      <c r="X125" s="798"/>
      <c r="Y125" s="1205"/>
      <c r="Z125" s="1205"/>
      <c r="AA125" s="798"/>
      <c r="AB125" s="1205"/>
      <c r="AC125" s="1205"/>
      <c r="AD125" s="798"/>
      <c r="AE125" s="1205"/>
      <c r="AF125" s="1205"/>
      <c r="AG125" s="798"/>
      <c r="AH125" s="1205"/>
      <c r="AI125" s="1205"/>
      <c r="AJ125" s="798"/>
      <c r="AK125" s="1205"/>
      <c r="AL125" s="1205"/>
      <c r="AM125" s="798"/>
      <c r="AN125" s="1205"/>
      <c r="AO125" s="1205"/>
      <c r="AP125" s="798"/>
      <c r="AQ125" s="1205"/>
      <c r="AR125" s="1205"/>
      <c r="AS125" s="798"/>
      <c r="AT125" s="1205"/>
      <c r="AU125" s="1205"/>
      <c r="AV125" s="798"/>
      <c r="AW125" s="1205"/>
      <c r="AX125" s="1205"/>
      <c r="AY125" s="798"/>
      <c r="AZ125" s="1205"/>
      <c r="BA125" s="1205"/>
      <c r="BB125" s="798"/>
      <c r="BC125" s="1205"/>
      <c r="BD125" s="1205"/>
      <c r="BE125" s="798"/>
      <c r="BF125" s="1205"/>
      <c r="BG125" s="1205"/>
      <c r="BH125" s="798"/>
      <c r="BI125" s="1205"/>
      <c r="BJ125" s="1205"/>
      <c r="BK125" s="798"/>
      <c r="BL125" s="795"/>
      <c r="BM125" s="795"/>
      <c r="BN125" s="795"/>
      <c r="BO125" s="795"/>
      <c r="BP125" s="795"/>
      <c r="BQ125" s="795"/>
      <c r="BR125" s="795"/>
      <c r="BS125" s="799"/>
      <c r="BT125" s="467"/>
      <c r="BU125" s="467"/>
      <c r="BV125" s="467"/>
      <c r="BW125" s="467"/>
      <c r="BX125" s="467"/>
      <c r="BY125" s="467"/>
      <c r="BZ125" s="467"/>
      <c r="CA125" s="467"/>
      <c r="CB125" s="467"/>
      <c r="CC125" s="467"/>
      <c r="CD125" s="467"/>
      <c r="CE125" s="467"/>
      <c r="CF125" s="467"/>
      <c r="CG125" s="467"/>
      <c r="CH125" s="467"/>
      <c r="CI125" s="467"/>
      <c r="CJ125" s="467"/>
      <c r="CK125" s="467"/>
      <c r="CL125" s="467"/>
      <c r="CM125" s="467"/>
      <c r="CN125" s="467"/>
      <c r="CO125" s="467"/>
      <c r="CP125" s="467"/>
      <c r="CQ125" s="467"/>
      <c r="CR125" s="467"/>
      <c r="CS125" s="467"/>
      <c r="CT125" s="467"/>
      <c r="CU125" s="467"/>
      <c r="CV125" s="467"/>
      <c r="CW125" s="467"/>
      <c r="CX125" s="467"/>
      <c r="CY125" s="467"/>
      <c r="CZ125" s="467"/>
      <c r="DA125" s="467"/>
      <c r="DB125" s="467"/>
      <c r="DC125" s="467"/>
      <c r="DD125" s="467"/>
      <c r="DE125" s="467"/>
      <c r="DF125" s="467"/>
      <c r="DG125" s="467"/>
      <c r="DH125" s="467"/>
      <c r="DI125" s="467"/>
      <c r="DJ125" s="467"/>
      <c r="DK125" s="467"/>
      <c r="DL125" s="467"/>
      <c r="DM125" s="467"/>
      <c r="DN125" s="467"/>
      <c r="DO125" s="467"/>
      <c r="DP125" s="467"/>
      <c r="DQ125" s="467"/>
      <c r="DR125" s="467"/>
      <c r="DS125" s="467"/>
      <c r="DT125" s="467"/>
      <c r="DU125" s="467"/>
      <c r="DV125" s="467"/>
      <c r="DW125" s="467"/>
      <c r="DX125" s="467"/>
      <c r="DY125" s="467"/>
      <c r="DZ125" s="467"/>
      <c r="EA125" s="467"/>
      <c r="EB125" s="467"/>
      <c r="EC125" s="467"/>
      <c r="ED125" s="467"/>
      <c r="EE125" s="467"/>
      <c r="EF125" s="467"/>
      <c r="EG125" s="467"/>
      <c r="EH125" s="467"/>
      <c r="EI125" s="467"/>
      <c r="EJ125" s="467"/>
      <c r="EK125" s="467"/>
      <c r="EL125" s="467"/>
      <c r="EM125" s="467"/>
      <c r="EN125" s="467"/>
      <c r="EO125" s="467"/>
      <c r="EP125" s="467"/>
      <c r="EQ125" s="467"/>
      <c r="ER125" s="467"/>
      <c r="ES125" s="467"/>
      <c r="ET125" s="467"/>
      <c r="EU125" s="467"/>
      <c r="EV125" s="467"/>
      <c r="EW125" s="467"/>
      <c r="EX125" s="467"/>
      <c r="EY125" s="467"/>
      <c r="EZ125" s="467"/>
      <c r="FA125" s="467"/>
      <c r="FB125" s="467"/>
      <c r="FC125" s="467"/>
      <c r="FD125" s="467"/>
      <c r="FE125" s="467"/>
      <c r="FF125" s="467"/>
      <c r="FG125" s="467"/>
      <c r="FH125" s="467"/>
      <c r="FI125" s="467"/>
      <c r="FJ125" s="467"/>
      <c r="FK125" s="467"/>
      <c r="FL125" s="467"/>
      <c r="FM125" s="467"/>
      <c r="FN125" s="467"/>
      <c r="FO125" s="467"/>
      <c r="FP125" s="467"/>
      <c r="FQ125" s="467"/>
      <c r="FR125" s="467"/>
      <c r="FS125" s="467"/>
      <c r="FT125" s="467"/>
      <c r="FU125" s="467"/>
      <c r="FV125" s="467"/>
      <c r="FW125" s="467"/>
      <c r="FX125" s="467"/>
      <c r="FY125" s="467"/>
      <c r="FZ125" s="467"/>
      <c r="GA125" s="467"/>
      <c r="GB125" s="467"/>
      <c r="GC125" s="467"/>
      <c r="GD125" s="467"/>
      <c r="GE125" s="467"/>
      <c r="GF125" s="467"/>
      <c r="GG125" s="467"/>
      <c r="GH125" s="467"/>
      <c r="GI125" s="467"/>
      <c r="GJ125" s="467"/>
      <c r="GK125" s="467"/>
      <c r="GL125" s="467"/>
      <c r="GM125" s="467"/>
      <c r="GN125" s="467"/>
      <c r="GO125" s="467"/>
      <c r="GP125" s="467"/>
      <c r="GQ125" s="467"/>
      <c r="GR125" s="467"/>
      <c r="GS125" s="467"/>
      <c r="GT125" s="467"/>
      <c r="GU125" s="467"/>
      <c r="GV125" s="467"/>
      <c r="GW125" s="467"/>
      <c r="GX125" s="467"/>
      <c r="GY125" s="467"/>
      <c r="GZ125" s="467"/>
      <c r="HA125" s="467"/>
      <c r="HB125" s="467"/>
      <c r="HC125" s="467"/>
      <c r="HD125" s="467"/>
      <c r="HE125" s="467"/>
      <c r="HF125" s="467"/>
      <c r="HG125" s="467"/>
      <c r="HH125" s="467"/>
      <c r="HI125" s="467"/>
      <c r="HJ125" s="467"/>
      <c r="HK125" s="467"/>
      <c r="HL125" s="467"/>
      <c r="HM125" s="467"/>
      <c r="HN125" s="467"/>
      <c r="HO125" s="467"/>
      <c r="HP125" s="467"/>
      <c r="HQ125" s="467"/>
      <c r="HR125" s="467"/>
      <c r="HS125" s="467"/>
      <c r="HT125" s="467"/>
      <c r="HU125" s="467"/>
      <c r="HV125" s="467"/>
      <c r="HW125" s="467"/>
      <c r="HX125" s="467"/>
      <c r="HY125" s="467"/>
      <c r="HZ125" s="467"/>
      <c r="IA125" s="467"/>
      <c r="IB125" s="467"/>
      <c r="IC125" s="467"/>
      <c r="ID125" s="467"/>
      <c r="IE125" s="467"/>
      <c r="IF125" s="467"/>
      <c r="IG125" s="467"/>
      <c r="IH125" s="467"/>
      <c r="II125" s="467"/>
      <c r="IJ125" s="467"/>
      <c r="IK125" s="467"/>
      <c r="IL125" s="467"/>
      <c r="IM125" s="467"/>
      <c r="IN125" s="467"/>
      <c r="IO125" s="467"/>
      <c r="IP125" s="467"/>
      <c r="IQ125" s="467"/>
      <c r="IR125" s="467"/>
      <c r="IS125" s="467"/>
      <c r="IT125" s="467"/>
      <c r="IU125" s="467"/>
      <c r="IV125" s="467"/>
      <c r="IW125" s="467"/>
      <c r="IX125" s="467"/>
      <c r="IY125" s="467"/>
      <c r="IZ125" s="467"/>
      <c r="JA125" s="467"/>
      <c r="JB125" s="467"/>
      <c r="JC125" s="467"/>
      <c r="JD125" s="467"/>
      <c r="JE125" s="467"/>
      <c r="JF125" s="467"/>
      <c r="JG125" s="467"/>
      <c r="JH125" s="467"/>
      <c r="JI125" s="467"/>
      <c r="JJ125" s="467"/>
      <c r="JK125" s="467"/>
      <c r="JL125" s="467"/>
      <c r="JM125" s="467"/>
      <c r="JN125" s="467"/>
      <c r="JO125" s="467"/>
      <c r="JP125" s="467"/>
      <c r="JQ125" s="467"/>
      <c r="JR125" s="467"/>
      <c r="JS125" s="467"/>
      <c r="JT125" s="467"/>
    </row>
    <row r="126" spans="1:280" s="683" customFormat="1" ht="62.25" hidden="1" customHeight="1" outlineLevel="2" x14ac:dyDescent="0.25">
      <c r="A126" s="674"/>
      <c r="B126" s="684"/>
      <c r="C126" s="676"/>
      <c r="D126" s="1196" t="str">
        <f>IF(D125="Ja","Hinweis: Sofern eine qualitative Bewertung des im EN genannten Referenzauftrages vorgesehen war, erfolgt bei jenem ZK eine Bewertung mit 0 Punkten","")</f>
        <v/>
      </c>
      <c r="E126" s="1197"/>
      <c r="F126" s="685"/>
      <c r="G126" s="1196" t="str">
        <f>IF(G125="Ja","Hinweis: Sofern eine qualitative Bewertung des im EN genannten Referenzauftrages vorgesehen war, erfolgt bei jenem ZK eine Bewertung mit 0 Punkten","")</f>
        <v/>
      </c>
      <c r="H126" s="1197"/>
      <c r="I126" s="685"/>
      <c r="J126" s="1196" t="str">
        <f>IF(J125="Ja","Hinweis: Sofern eine qualitative Bewertung des im EN genannten Referenzauftrages vorgesehen war, erfolgt bei jenem ZK eine Bewertung mit 0 Punkten","")</f>
        <v/>
      </c>
      <c r="K126" s="1197"/>
      <c r="L126" s="685"/>
      <c r="M126" s="1196" t="str">
        <f>IF(M125="Ja","Hinweis: Sofern eine qualitative Bewertung des im EN genannten Referenzauftrages vorgesehen war, erfolgt bei jenem ZK eine Bewertung mit 0 Punkten","")</f>
        <v/>
      </c>
      <c r="N126" s="1197"/>
      <c r="O126" s="685"/>
      <c r="P126" s="1196" t="str">
        <f>IF(P125="Ja","Hinweis: Sofern eine qualitative Bewertung des im EN genannten Referenzauftrages vorgesehen war, erfolgt bei jenem ZK eine Bewertung mit 0 Punkten","")</f>
        <v/>
      </c>
      <c r="Q126" s="1197"/>
      <c r="R126" s="685"/>
      <c r="S126" s="1196" t="str">
        <f>IF(S125="Ja","Hinweis: Sofern eine qualitative Bewertung des im EN genannten Referenzauftrages vorgesehen war, erfolgt bei jenem ZK eine Bewertung mit 0 Punkten","")</f>
        <v/>
      </c>
      <c r="T126" s="1197"/>
      <c r="U126" s="685"/>
      <c r="V126" s="1196" t="str">
        <f>IF(V125="Ja","Hinweis: Sofern eine qualitative Bewertung des im EN genannten Referenzauftrages vorgesehen war, erfolgt bei jenem ZK eine Bewertung mit 0 Punkten","")</f>
        <v/>
      </c>
      <c r="W126" s="1197"/>
      <c r="X126" s="685"/>
      <c r="Y126" s="1196" t="str">
        <f>IF(Y125="Ja","Hinweis: Sofern eine qualitative Bewertung des im EN genannten Referenzauftrages vorgesehen war, erfolgt bei jenem ZK eine Bewertung mit 0 Punkten","")</f>
        <v/>
      </c>
      <c r="Z126" s="1197"/>
      <c r="AA126" s="685"/>
      <c r="AB126" s="1196" t="str">
        <f>IF(AB125="Ja","Hinweis: Sofern eine qualitative Bewertung des im EN genannten Referenzauftrages vorgesehen war, erfolgt bei jenem ZK eine Bewertung mit 0 Punkten","")</f>
        <v/>
      </c>
      <c r="AC126" s="1197"/>
      <c r="AD126" s="685"/>
      <c r="AE126" s="1196" t="str">
        <f>IF(AE125="Ja","Hinweis: Sofern eine qualitative Bewertung des im EN genannten Referenzauftrages vorgesehen war, erfolgt bei jenem ZK eine Bewertung mit 0 Punkten","")</f>
        <v/>
      </c>
      <c r="AF126" s="1197"/>
      <c r="AG126" s="685"/>
      <c r="AH126" s="1196" t="str">
        <f>IF(AH125="Ja","Hinweis: Sofern eine qualitative Bewertung des im EN genannten Referenzauftrages vorgesehen war, erfolgt bei jenem ZK eine Bewertung mit 0 Punkten","")</f>
        <v/>
      </c>
      <c r="AI126" s="1197"/>
      <c r="AJ126" s="685"/>
      <c r="AK126" s="1196" t="str">
        <f>IF(AK125="Ja","Hinweis: Sofern eine qualitative Bewertung des im EN genannten Referenzauftrages vorgesehen war, erfolgt bei jenem ZK eine Bewertung mit 0 Punkten","")</f>
        <v/>
      </c>
      <c r="AL126" s="1197"/>
      <c r="AM126" s="685"/>
      <c r="AN126" s="1196" t="str">
        <f>IF(AN125="Ja","Hinweis: Sofern eine qualitative Bewertung des im EN genannten Referenzauftrages vorgesehen war, erfolgt bei jenem ZK eine Bewertung mit 0 Punkten","")</f>
        <v/>
      </c>
      <c r="AO126" s="1197"/>
      <c r="AP126" s="685"/>
      <c r="AQ126" s="1196" t="str">
        <f>IF(AQ125="Ja","Hinweis: Sofern eine qualitative Bewertung des im EN genannten Referenzauftrages vorgesehen war, erfolgt bei jenem ZK eine Bewertung mit 0 Punkten","")</f>
        <v/>
      </c>
      <c r="AR126" s="1197"/>
      <c r="AS126" s="685"/>
      <c r="AT126" s="1196" t="str">
        <f>IF(AT125="Ja","Hinweis: Sofern eine qualitative Bewertung des im EN genannten Referenzauftrages vorgesehen war, erfolgt bei jenem ZK eine Bewertung mit 0 Punkten","")</f>
        <v/>
      </c>
      <c r="AU126" s="1197"/>
      <c r="AV126" s="685"/>
      <c r="AW126" s="1196" t="str">
        <f>IF(AW125="Ja","Hinweis: Sofern eine qualitative Bewertung des im EN genannten Referenzauftrages vorgesehen war, erfolgt bei jenem ZK eine Bewertung mit 0 Punkten","")</f>
        <v/>
      </c>
      <c r="AX126" s="1197"/>
      <c r="AY126" s="685"/>
      <c r="AZ126" s="1196" t="str">
        <f>IF(AZ125="Ja","Hinweis: Sofern eine qualitative Bewertung des im EN genannten Referenzauftrages vorgesehen war, erfolgt bei jenem ZK eine Bewertung mit 0 Punkten","")</f>
        <v/>
      </c>
      <c r="BA126" s="1197"/>
      <c r="BB126" s="685"/>
      <c r="BC126" s="1196" t="str">
        <f>IF(BC125="Ja","Hinweis: Sofern eine qualitative Bewertung des im EN genannten Referenzauftrages vorgesehen war, erfolgt bei jenem ZK eine Bewertung mit 0 Punkten","")</f>
        <v/>
      </c>
      <c r="BD126" s="1197"/>
      <c r="BE126" s="685"/>
      <c r="BF126" s="1196" t="str">
        <f>IF(BF125="Ja","Hinweis: Sofern eine qualitative Bewertung des im EN genannten Referenzauftrages vorgesehen war, erfolgt bei jenem ZK eine Bewertung mit 0 Punkten","")</f>
        <v/>
      </c>
      <c r="BG126" s="1197"/>
      <c r="BH126" s="685"/>
      <c r="BI126" s="1196" t="str">
        <f>IF(BI125="Ja","Hinweis: Sofern eine qualitative Bewertung des im EN genannten Referenzauftrages vorgesehen war, erfolgt bei jenem ZK eine Bewertung mit 0 Punkten","")</f>
        <v/>
      </c>
      <c r="BJ126" s="1197"/>
      <c r="BK126" s="678"/>
      <c r="BL126" s="679"/>
      <c r="BM126" s="679"/>
      <c r="BN126" s="679"/>
      <c r="BO126" s="679"/>
      <c r="BP126" s="679"/>
      <c r="BQ126" s="679"/>
      <c r="BR126" s="679"/>
      <c r="BS126" s="680"/>
      <c r="BT126" s="681"/>
      <c r="BU126" s="681"/>
      <c r="BV126" s="681"/>
      <c r="BW126" s="681"/>
      <c r="BX126" s="681"/>
      <c r="BY126" s="681"/>
      <c r="BZ126" s="681"/>
      <c r="CA126" s="681"/>
      <c r="CB126" s="681"/>
      <c r="CC126" s="681"/>
      <c r="CD126" s="681"/>
      <c r="CE126" s="681"/>
      <c r="CF126" s="681"/>
      <c r="CG126" s="681"/>
      <c r="CH126" s="681"/>
      <c r="CI126" s="681"/>
      <c r="CJ126" s="681"/>
      <c r="CK126" s="681"/>
      <c r="CL126" s="681"/>
      <c r="CM126" s="681"/>
      <c r="CN126" s="681"/>
      <c r="CO126" s="681"/>
      <c r="CP126" s="681"/>
      <c r="CQ126" s="681"/>
      <c r="CR126" s="681"/>
      <c r="CS126" s="681"/>
      <c r="CT126" s="681"/>
      <c r="CU126" s="681"/>
      <c r="CV126" s="681"/>
      <c r="CW126" s="681"/>
      <c r="CX126" s="681"/>
      <c r="CY126" s="681"/>
      <c r="CZ126" s="681"/>
      <c r="DA126" s="681"/>
      <c r="DB126" s="681"/>
      <c r="DC126" s="681"/>
      <c r="DD126" s="681"/>
      <c r="DE126" s="681"/>
      <c r="DF126" s="681"/>
      <c r="DG126" s="681"/>
      <c r="DH126" s="681"/>
      <c r="DI126" s="681"/>
      <c r="DJ126" s="681"/>
      <c r="DK126" s="682"/>
      <c r="DL126" s="682"/>
      <c r="DM126" s="682"/>
      <c r="DN126" s="682"/>
      <c r="DO126" s="682"/>
      <c r="DP126" s="682"/>
      <c r="DQ126" s="682"/>
      <c r="DR126" s="682"/>
      <c r="DS126" s="682"/>
      <c r="DT126" s="682"/>
      <c r="DU126" s="682"/>
      <c r="DV126" s="682"/>
      <c r="DW126" s="682"/>
      <c r="DX126" s="682"/>
      <c r="DY126" s="682"/>
      <c r="DZ126" s="682"/>
      <c r="EA126" s="682"/>
      <c r="EB126" s="682"/>
      <c r="EC126" s="682"/>
      <c r="ED126" s="682"/>
      <c r="EE126" s="682"/>
      <c r="EF126" s="682"/>
      <c r="EG126" s="682"/>
      <c r="EH126" s="682"/>
      <c r="EI126" s="682"/>
      <c r="EJ126" s="682"/>
      <c r="EK126" s="682"/>
      <c r="EL126" s="682"/>
      <c r="EM126" s="682"/>
      <c r="EN126" s="682"/>
      <c r="EO126" s="682"/>
      <c r="EP126" s="682"/>
      <c r="EQ126" s="682"/>
      <c r="ER126" s="682"/>
      <c r="ES126" s="682"/>
      <c r="ET126" s="682"/>
      <c r="EU126" s="682"/>
      <c r="EV126" s="682"/>
      <c r="EW126" s="682"/>
      <c r="EX126" s="682"/>
      <c r="EY126" s="682"/>
      <c r="EZ126" s="682"/>
      <c r="FA126" s="682"/>
      <c r="FB126" s="682"/>
      <c r="FC126" s="682"/>
      <c r="FD126" s="682"/>
      <c r="FE126" s="682"/>
      <c r="FF126" s="682"/>
      <c r="FG126" s="682"/>
      <c r="FH126" s="682"/>
      <c r="FI126" s="682"/>
      <c r="FJ126" s="682"/>
      <c r="FK126" s="682"/>
      <c r="FL126" s="682"/>
      <c r="FM126" s="682"/>
      <c r="FN126" s="682"/>
      <c r="FO126" s="682"/>
      <c r="FP126" s="682"/>
      <c r="FQ126" s="682"/>
      <c r="FR126" s="682"/>
      <c r="FS126" s="682"/>
      <c r="FT126" s="682"/>
      <c r="FU126" s="682"/>
      <c r="FV126" s="682"/>
      <c r="FW126" s="682"/>
      <c r="FX126" s="682"/>
      <c r="FY126" s="682"/>
      <c r="FZ126" s="682"/>
      <c r="GA126" s="682"/>
      <c r="GB126" s="682"/>
      <c r="GC126" s="682"/>
      <c r="GD126" s="682"/>
      <c r="GE126" s="682"/>
      <c r="GF126" s="682"/>
      <c r="GG126" s="682"/>
      <c r="GH126" s="682"/>
      <c r="GI126" s="682"/>
      <c r="GJ126" s="682"/>
      <c r="GK126" s="682"/>
      <c r="GL126" s="682"/>
      <c r="GM126" s="682"/>
      <c r="GN126" s="682"/>
      <c r="GO126" s="682"/>
      <c r="GP126" s="682"/>
      <c r="GQ126" s="682"/>
      <c r="GR126" s="682"/>
      <c r="GS126" s="682"/>
      <c r="GT126" s="682"/>
      <c r="GU126" s="682"/>
      <c r="GV126" s="682"/>
      <c r="GW126" s="682"/>
      <c r="GX126" s="682"/>
      <c r="GY126" s="682"/>
      <c r="GZ126" s="682"/>
      <c r="HA126" s="682"/>
      <c r="HB126" s="682"/>
      <c r="HC126" s="682"/>
      <c r="HD126" s="682"/>
      <c r="HE126" s="682"/>
      <c r="HF126" s="682"/>
      <c r="HG126" s="682"/>
      <c r="HH126" s="682"/>
      <c r="HI126" s="682"/>
      <c r="HJ126" s="682"/>
      <c r="HK126" s="682"/>
      <c r="HL126" s="682"/>
      <c r="HM126" s="682"/>
      <c r="HN126" s="682"/>
      <c r="HO126" s="682"/>
      <c r="HP126" s="682"/>
      <c r="HQ126" s="682"/>
      <c r="HR126" s="682"/>
      <c r="HS126" s="682"/>
      <c r="HT126" s="682"/>
      <c r="HU126" s="682"/>
      <c r="HV126" s="682"/>
      <c r="HW126" s="682"/>
      <c r="HX126" s="682"/>
      <c r="HY126" s="682"/>
      <c r="HZ126" s="682"/>
      <c r="IA126" s="682"/>
      <c r="IB126" s="682"/>
      <c r="IC126" s="682"/>
      <c r="ID126" s="682"/>
      <c r="IE126" s="682"/>
      <c r="IF126" s="682"/>
      <c r="IG126" s="682"/>
      <c r="IH126" s="682"/>
      <c r="II126" s="682"/>
      <c r="IJ126" s="682"/>
      <c r="IK126" s="682"/>
      <c r="IL126" s="682"/>
      <c r="IM126" s="682"/>
      <c r="IN126" s="682"/>
      <c r="IO126" s="682"/>
      <c r="IP126" s="682"/>
      <c r="IQ126" s="682"/>
      <c r="IR126" s="682"/>
      <c r="IS126" s="682"/>
      <c r="IT126" s="682"/>
      <c r="IU126" s="682"/>
      <c r="IV126" s="682"/>
      <c r="IW126" s="682"/>
      <c r="IX126" s="682"/>
      <c r="IY126" s="682"/>
      <c r="IZ126" s="682"/>
      <c r="JA126" s="682"/>
      <c r="JB126" s="682"/>
      <c r="JC126" s="682"/>
      <c r="JD126" s="682"/>
      <c r="JE126" s="682"/>
      <c r="JF126" s="682"/>
      <c r="JG126" s="682"/>
      <c r="JH126" s="682"/>
      <c r="JI126" s="682"/>
      <c r="JJ126" s="682"/>
      <c r="JK126" s="682"/>
      <c r="JL126" s="682"/>
      <c r="JM126" s="682"/>
      <c r="JN126" s="682"/>
      <c r="JO126" s="682"/>
      <c r="JP126" s="682"/>
      <c r="JQ126" s="682"/>
      <c r="JR126" s="682"/>
      <c r="JS126" s="682"/>
      <c r="JT126" s="682"/>
    </row>
    <row r="127" spans="1:280" s="454" customFormat="1" ht="27.75" hidden="1" customHeight="1" outlineLevel="2" x14ac:dyDescent="0.2">
      <c r="A127" s="695"/>
      <c r="B127" s="807" t="s">
        <v>347</v>
      </c>
      <c r="C127" s="453"/>
      <c r="D127" s="714"/>
      <c r="E127" s="713"/>
      <c r="F127" s="644"/>
      <c r="G127" s="715"/>
      <c r="H127" s="713"/>
      <c r="I127" s="644"/>
      <c r="J127" s="715"/>
      <c r="K127" s="713"/>
      <c r="L127" s="644"/>
      <c r="M127" s="715"/>
      <c r="N127" s="713"/>
      <c r="O127" s="644"/>
      <c r="P127" s="715"/>
      <c r="Q127" s="713"/>
      <c r="R127" s="644"/>
      <c r="S127" s="715"/>
      <c r="T127" s="713"/>
      <c r="U127" s="644"/>
      <c r="V127" s="715"/>
      <c r="W127" s="713"/>
      <c r="X127" s="644"/>
      <c r="Y127" s="715"/>
      <c r="Z127" s="713"/>
      <c r="AA127" s="644"/>
      <c r="AB127" s="715"/>
      <c r="AC127" s="713"/>
      <c r="AD127" s="644"/>
      <c r="AE127" s="715"/>
      <c r="AF127" s="713"/>
      <c r="AG127" s="644"/>
      <c r="AH127" s="715"/>
      <c r="AI127" s="713"/>
      <c r="AJ127" s="644"/>
      <c r="AK127" s="715"/>
      <c r="AL127" s="713"/>
      <c r="AM127" s="644"/>
      <c r="AN127" s="715"/>
      <c r="AO127" s="713"/>
      <c r="AP127" s="644"/>
      <c r="AQ127" s="715"/>
      <c r="AR127" s="713"/>
      <c r="AS127" s="644"/>
      <c r="AT127" s="715"/>
      <c r="AU127" s="713"/>
      <c r="AV127" s="644"/>
      <c r="AW127" s="715"/>
      <c r="AX127" s="713"/>
      <c r="AY127" s="644"/>
      <c r="AZ127" s="715"/>
      <c r="BA127" s="713"/>
      <c r="BB127" s="644"/>
      <c r="BC127" s="715"/>
      <c r="BD127" s="713"/>
      <c r="BE127" s="644"/>
      <c r="BF127" s="715"/>
      <c r="BG127" s="713"/>
      <c r="BH127" s="644"/>
      <c r="BI127" s="715"/>
      <c r="BJ127" s="713"/>
      <c r="BK127" s="30"/>
      <c r="BL127" s="31"/>
      <c r="BM127" s="31"/>
      <c r="BN127" s="31"/>
      <c r="BO127" s="31"/>
      <c r="BP127" s="31"/>
      <c r="BQ127" s="31"/>
      <c r="BR127" s="31"/>
      <c r="BS127" s="61"/>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row>
    <row r="128" spans="1:280" s="454" customFormat="1" ht="27.75" hidden="1" customHeight="1" outlineLevel="3" x14ac:dyDescent="0.2">
      <c r="A128" s="695"/>
      <c r="B128" s="697"/>
      <c r="C128" s="453"/>
      <c r="D128" s="714"/>
      <c r="E128" s="713"/>
      <c r="F128" s="644"/>
      <c r="G128" s="714"/>
      <c r="H128" s="713"/>
      <c r="I128" s="644"/>
      <c r="J128" s="714"/>
      <c r="K128" s="713"/>
      <c r="L128" s="644"/>
      <c r="M128" s="714"/>
      <c r="N128" s="713"/>
      <c r="O128" s="644"/>
      <c r="P128" s="714"/>
      <c r="Q128" s="713"/>
      <c r="R128" s="644"/>
      <c r="S128" s="714"/>
      <c r="T128" s="713"/>
      <c r="U128" s="644"/>
      <c r="V128" s="714"/>
      <c r="W128" s="713"/>
      <c r="X128" s="644"/>
      <c r="Y128" s="714"/>
      <c r="Z128" s="713"/>
      <c r="AA128" s="644"/>
      <c r="AB128" s="714"/>
      <c r="AC128" s="713"/>
      <c r="AD128" s="644"/>
      <c r="AE128" s="714"/>
      <c r="AF128" s="713"/>
      <c r="AG128" s="644"/>
      <c r="AH128" s="714"/>
      <c r="AI128" s="713"/>
      <c r="AJ128" s="644"/>
      <c r="AK128" s="714"/>
      <c r="AL128" s="713"/>
      <c r="AM128" s="644"/>
      <c r="AN128" s="714"/>
      <c r="AO128" s="713"/>
      <c r="AP128" s="644"/>
      <c r="AQ128" s="714"/>
      <c r="AR128" s="713"/>
      <c r="AS128" s="644"/>
      <c r="AT128" s="714"/>
      <c r="AU128" s="713"/>
      <c r="AV128" s="644"/>
      <c r="AW128" s="714"/>
      <c r="AX128" s="713"/>
      <c r="AY128" s="644"/>
      <c r="AZ128" s="714"/>
      <c r="BA128" s="713"/>
      <c r="BB128" s="644"/>
      <c r="BC128" s="714"/>
      <c r="BD128" s="713"/>
      <c r="BE128" s="644"/>
      <c r="BF128" s="714"/>
      <c r="BG128" s="713"/>
      <c r="BH128" s="644"/>
      <c r="BI128" s="714"/>
      <c r="BJ128" s="713"/>
      <c r="BK128" s="30"/>
      <c r="BL128" s="31"/>
      <c r="BM128" s="31"/>
      <c r="BN128" s="31"/>
      <c r="BO128" s="31"/>
      <c r="BP128" s="31"/>
      <c r="BQ128" s="31"/>
      <c r="BR128" s="31"/>
      <c r="BS128" s="61"/>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row>
    <row r="129" spans="1:280" s="683" customFormat="1" ht="27.75" hidden="1" customHeight="1" outlineLevel="3" x14ac:dyDescent="0.25">
      <c r="A129" s="674"/>
      <c r="B129" s="675" t="s">
        <v>156</v>
      </c>
      <c r="C129" s="676"/>
      <c r="D129" s="1188"/>
      <c r="E129" s="1189"/>
      <c r="F129" s="677"/>
      <c r="G129" s="1188"/>
      <c r="H129" s="1189"/>
      <c r="I129" s="677"/>
      <c r="J129" s="1188"/>
      <c r="K129" s="1189"/>
      <c r="L129" s="677"/>
      <c r="M129" s="1188"/>
      <c r="N129" s="1189"/>
      <c r="O129" s="677"/>
      <c r="P129" s="1188"/>
      <c r="Q129" s="1189"/>
      <c r="R129" s="677"/>
      <c r="S129" s="1188"/>
      <c r="T129" s="1189"/>
      <c r="U129" s="677"/>
      <c r="V129" s="1188"/>
      <c r="W129" s="1189"/>
      <c r="X129" s="677"/>
      <c r="Y129" s="1188"/>
      <c r="Z129" s="1189"/>
      <c r="AA129" s="677"/>
      <c r="AB129" s="1188"/>
      <c r="AC129" s="1189"/>
      <c r="AD129" s="677"/>
      <c r="AE129" s="1188"/>
      <c r="AF129" s="1189"/>
      <c r="AG129" s="677"/>
      <c r="AH129" s="1188"/>
      <c r="AI129" s="1189"/>
      <c r="AJ129" s="677"/>
      <c r="AK129" s="1188"/>
      <c r="AL129" s="1189"/>
      <c r="AM129" s="677"/>
      <c r="AN129" s="1188"/>
      <c r="AO129" s="1189"/>
      <c r="AP129" s="677"/>
      <c r="AQ129" s="1188"/>
      <c r="AR129" s="1189"/>
      <c r="AS129" s="677"/>
      <c r="AT129" s="1188"/>
      <c r="AU129" s="1189"/>
      <c r="AV129" s="677"/>
      <c r="AW129" s="1188"/>
      <c r="AX129" s="1189"/>
      <c r="AY129" s="677"/>
      <c r="AZ129" s="1188"/>
      <c r="BA129" s="1189"/>
      <c r="BB129" s="677"/>
      <c r="BC129" s="1188"/>
      <c r="BD129" s="1189"/>
      <c r="BE129" s="677"/>
      <c r="BF129" s="1188"/>
      <c r="BG129" s="1189"/>
      <c r="BH129" s="677"/>
      <c r="BI129" s="1188"/>
      <c r="BJ129" s="1189"/>
      <c r="BK129" s="678"/>
      <c r="BL129" s="679"/>
      <c r="BM129" s="679"/>
      <c r="BN129" s="679"/>
      <c r="BO129" s="679"/>
      <c r="BP129" s="679"/>
      <c r="BQ129" s="679"/>
      <c r="BR129" s="679"/>
      <c r="BS129" s="680"/>
      <c r="BT129" s="681"/>
      <c r="BU129" s="681"/>
      <c r="BV129" s="681"/>
      <c r="BW129" s="681"/>
      <c r="BX129" s="681"/>
      <c r="BY129" s="681"/>
      <c r="BZ129" s="681"/>
      <c r="CA129" s="681"/>
      <c r="CB129" s="681"/>
      <c r="CC129" s="681"/>
      <c r="CD129" s="681"/>
      <c r="CE129" s="681"/>
      <c r="CF129" s="681"/>
      <c r="CG129" s="681"/>
      <c r="CH129" s="681"/>
      <c r="CI129" s="681"/>
      <c r="CJ129" s="681"/>
      <c r="CK129" s="681"/>
      <c r="CL129" s="681"/>
      <c r="CM129" s="681"/>
      <c r="CN129" s="681"/>
      <c r="CO129" s="681"/>
      <c r="CP129" s="681"/>
      <c r="CQ129" s="681"/>
      <c r="CR129" s="681"/>
      <c r="CS129" s="681"/>
      <c r="CT129" s="681"/>
      <c r="CU129" s="681"/>
      <c r="CV129" s="681"/>
      <c r="CW129" s="681"/>
      <c r="CX129" s="681"/>
      <c r="CY129" s="681"/>
      <c r="CZ129" s="681"/>
      <c r="DA129" s="681"/>
      <c r="DB129" s="681"/>
      <c r="DC129" s="681"/>
      <c r="DD129" s="681"/>
      <c r="DE129" s="681"/>
      <c r="DF129" s="681"/>
      <c r="DG129" s="681"/>
      <c r="DH129" s="681"/>
      <c r="DI129" s="681"/>
      <c r="DJ129" s="681"/>
      <c r="DK129" s="682"/>
      <c r="DL129" s="682"/>
      <c r="DM129" s="682"/>
      <c r="DN129" s="682"/>
      <c r="DO129" s="682"/>
      <c r="DP129" s="682"/>
      <c r="DQ129" s="682"/>
      <c r="DR129" s="682"/>
      <c r="DS129" s="682"/>
      <c r="DT129" s="682"/>
      <c r="DU129" s="682"/>
      <c r="DV129" s="682"/>
      <c r="DW129" s="682"/>
      <c r="DX129" s="682"/>
      <c r="DY129" s="682"/>
      <c r="DZ129" s="682"/>
      <c r="EA129" s="682"/>
      <c r="EB129" s="682"/>
      <c r="EC129" s="682"/>
      <c r="ED129" s="682"/>
      <c r="EE129" s="682"/>
      <c r="EF129" s="682"/>
      <c r="EG129" s="682"/>
      <c r="EH129" s="682"/>
      <c r="EI129" s="682"/>
      <c r="EJ129" s="682"/>
      <c r="EK129" s="682"/>
      <c r="EL129" s="682"/>
      <c r="EM129" s="682"/>
      <c r="EN129" s="682"/>
      <c r="EO129" s="682"/>
      <c r="EP129" s="682"/>
      <c r="EQ129" s="682"/>
      <c r="ER129" s="682"/>
      <c r="ES129" s="682"/>
      <c r="ET129" s="682"/>
      <c r="EU129" s="682"/>
      <c r="EV129" s="682"/>
      <c r="EW129" s="682"/>
      <c r="EX129" s="682"/>
      <c r="EY129" s="682"/>
      <c r="EZ129" s="682"/>
      <c r="FA129" s="682"/>
      <c r="FB129" s="682"/>
      <c r="FC129" s="682"/>
      <c r="FD129" s="682"/>
      <c r="FE129" s="682"/>
      <c r="FF129" s="682"/>
      <c r="FG129" s="682"/>
      <c r="FH129" s="682"/>
      <c r="FI129" s="682"/>
      <c r="FJ129" s="682"/>
      <c r="FK129" s="682"/>
      <c r="FL129" s="682"/>
      <c r="FM129" s="682"/>
      <c r="FN129" s="682"/>
      <c r="FO129" s="682"/>
      <c r="FP129" s="682"/>
      <c r="FQ129" s="682"/>
      <c r="FR129" s="682"/>
      <c r="FS129" s="682"/>
      <c r="FT129" s="682"/>
      <c r="FU129" s="682"/>
      <c r="FV129" s="682"/>
      <c r="FW129" s="682"/>
      <c r="FX129" s="682"/>
      <c r="FY129" s="682"/>
      <c r="FZ129" s="682"/>
      <c r="GA129" s="682"/>
      <c r="GB129" s="682"/>
      <c r="GC129" s="682"/>
      <c r="GD129" s="682"/>
      <c r="GE129" s="682"/>
      <c r="GF129" s="682"/>
      <c r="GG129" s="682"/>
      <c r="GH129" s="682"/>
      <c r="GI129" s="682"/>
      <c r="GJ129" s="682"/>
      <c r="GK129" s="682"/>
      <c r="GL129" s="682"/>
      <c r="GM129" s="682"/>
      <c r="GN129" s="682"/>
      <c r="GO129" s="682"/>
      <c r="GP129" s="682"/>
      <c r="GQ129" s="682"/>
      <c r="GR129" s="682"/>
      <c r="GS129" s="682"/>
      <c r="GT129" s="682"/>
      <c r="GU129" s="682"/>
      <c r="GV129" s="682"/>
      <c r="GW129" s="682"/>
      <c r="GX129" s="682"/>
      <c r="GY129" s="682"/>
      <c r="GZ129" s="682"/>
      <c r="HA129" s="682"/>
      <c r="HB129" s="682"/>
      <c r="HC129" s="682"/>
      <c r="HD129" s="682"/>
      <c r="HE129" s="682"/>
      <c r="HF129" s="682"/>
      <c r="HG129" s="682"/>
      <c r="HH129" s="682"/>
      <c r="HI129" s="682"/>
      <c r="HJ129" s="682"/>
      <c r="HK129" s="682"/>
      <c r="HL129" s="682"/>
      <c r="HM129" s="682"/>
      <c r="HN129" s="682"/>
      <c r="HO129" s="682"/>
      <c r="HP129" s="682"/>
      <c r="HQ129" s="682"/>
      <c r="HR129" s="682"/>
      <c r="HS129" s="682"/>
      <c r="HT129" s="682"/>
      <c r="HU129" s="682"/>
      <c r="HV129" s="682"/>
      <c r="HW129" s="682"/>
      <c r="HX129" s="682"/>
      <c r="HY129" s="682"/>
      <c r="HZ129" s="682"/>
      <c r="IA129" s="682"/>
      <c r="IB129" s="682"/>
      <c r="IC129" s="682"/>
      <c r="ID129" s="682"/>
      <c r="IE129" s="682"/>
      <c r="IF129" s="682"/>
      <c r="IG129" s="682"/>
      <c r="IH129" s="682"/>
      <c r="II129" s="682"/>
      <c r="IJ129" s="682"/>
      <c r="IK129" s="682"/>
      <c r="IL129" s="682"/>
      <c r="IM129" s="682"/>
      <c r="IN129" s="682"/>
      <c r="IO129" s="682"/>
      <c r="IP129" s="682"/>
      <c r="IQ129" s="682"/>
      <c r="IR129" s="682"/>
      <c r="IS129" s="682"/>
      <c r="IT129" s="682"/>
      <c r="IU129" s="682"/>
      <c r="IV129" s="682"/>
      <c r="IW129" s="682"/>
      <c r="IX129" s="682"/>
      <c r="IY129" s="682"/>
      <c r="IZ129" s="682"/>
      <c r="JA129" s="682"/>
      <c r="JB129" s="682"/>
      <c r="JC129" s="682"/>
      <c r="JD129" s="682"/>
      <c r="JE129" s="682"/>
      <c r="JF129" s="682"/>
      <c r="JG129" s="682"/>
      <c r="JH129" s="682"/>
      <c r="JI129" s="682"/>
      <c r="JJ129" s="682"/>
      <c r="JK129" s="682"/>
      <c r="JL129" s="682"/>
      <c r="JM129" s="682"/>
      <c r="JN129" s="682"/>
      <c r="JO129" s="682"/>
      <c r="JP129" s="682"/>
      <c r="JQ129" s="682"/>
      <c r="JR129" s="682"/>
      <c r="JS129" s="682"/>
      <c r="JT129" s="682"/>
    </row>
    <row r="130" spans="1:280" s="683" customFormat="1" ht="27.75" hidden="1" customHeight="1" outlineLevel="3" x14ac:dyDescent="0.25">
      <c r="A130" s="674"/>
      <c r="B130" s="684" t="s">
        <v>157</v>
      </c>
      <c r="C130" s="676"/>
      <c r="D130" s="1186"/>
      <c r="E130" s="1187"/>
      <c r="F130" s="685"/>
      <c r="G130" s="1186"/>
      <c r="H130" s="1187"/>
      <c r="I130" s="685"/>
      <c r="J130" s="1186"/>
      <c r="K130" s="1187"/>
      <c r="L130" s="685"/>
      <c r="M130" s="1186"/>
      <c r="N130" s="1187"/>
      <c r="O130" s="685"/>
      <c r="P130" s="1186"/>
      <c r="Q130" s="1187"/>
      <c r="R130" s="685"/>
      <c r="S130" s="1186"/>
      <c r="T130" s="1187"/>
      <c r="U130" s="685"/>
      <c r="V130" s="1186"/>
      <c r="W130" s="1187"/>
      <c r="X130" s="685"/>
      <c r="Y130" s="1186"/>
      <c r="Z130" s="1187"/>
      <c r="AA130" s="685"/>
      <c r="AB130" s="1186"/>
      <c r="AC130" s="1187"/>
      <c r="AD130" s="685"/>
      <c r="AE130" s="1186"/>
      <c r="AF130" s="1187"/>
      <c r="AG130" s="685"/>
      <c r="AH130" s="1186"/>
      <c r="AI130" s="1187"/>
      <c r="AJ130" s="685"/>
      <c r="AK130" s="1186"/>
      <c r="AL130" s="1187"/>
      <c r="AM130" s="685"/>
      <c r="AN130" s="1186"/>
      <c r="AO130" s="1187"/>
      <c r="AP130" s="685"/>
      <c r="AQ130" s="1186"/>
      <c r="AR130" s="1187"/>
      <c r="AS130" s="685"/>
      <c r="AT130" s="1186"/>
      <c r="AU130" s="1187"/>
      <c r="AV130" s="685"/>
      <c r="AW130" s="1186"/>
      <c r="AX130" s="1187"/>
      <c r="AY130" s="685"/>
      <c r="AZ130" s="1186"/>
      <c r="BA130" s="1187"/>
      <c r="BB130" s="685"/>
      <c r="BC130" s="1186"/>
      <c r="BD130" s="1187"/>
      <c r="BE130" s="685"/>
      <c r="BF130" s="1186"/>
      <c r="BG130" s="1187"/>
      <c r="BH130" s="685"/>
      <c r="BI130" s="1186"/>
      <c r="BJ130" s="1187"/>
      <c r="BK130" s="678"/>
      <c r="BL130" s="679"/>
      <c r="BM130" s="679"/>
      <c r="BN130" s="679"/>
      <c r="BO130" s="679"/>
      <c r="BP130" s="679"/>
      <c r="BQ130" s="679"/>
      <c r="BR130" s="679"/>
      <c r="BS130" s="680"/>
      <c r="BT130" s="681"/>
      <c r="BU130" s="681"/>
      <c r="BV130" s="681"/>
      <c r="BW130" s="681"/>
      <c r="BX130" s="681"/>
      <c r="BY130" s="681"/>
      <c r="BZ130" s="681"/>
      <c r="CA130" s="681"/>
      <c r="CB130" s="681"/>
      <c r="CC130" s="681"/>
      <c r="CD130" s="681"/>
      <c r="CE130" s="681"/>
      <c r="CF130" s="681"/>
      <c r="CG130" s="681"/>
      <c r="CH130" s="681"/>
      <c r="CI130" s="681"/>
      <c r="CJ130" s="681"/>
      <c r="CK130" s="681"/>
      <c r="CL130" s="681"/>
      <c r="CM130" s="681"/>
      <c r="CN130" s="681"/>
      <c r="CO130" s="681"/>
      <c r="CP130" s="681"/>
      <c r="CQ130" s="681"/>
      <c r="CR130" s="681"/>
      <c r="CS130" s="681"/>
      <c r="CT130" s="681"/>
      <c r="CU130" s="681"/>
      <c r="CV130" s="681"/>
      <c r="CW130" s="681"/>
      <c r="CX130" s="681"/>
      <c r="CY130" s="681"/>
      <c r="CZ130" s="681"/>
      <c r="DA130" s="681"/>
      <c r="DB130" s="681"/>
      <c r="DC130" s="681"/>
      <c r="DD130" s="681"/>
      <c r="DE130" s="681"/>
      <c r="DF130" s="681"/>
      <c r="DG130" s="681"/>
      <c r="DH130" s="681"/>
      <c r="DI130" s="681"/>
      <c r="DJ130" s="681"/>
      <c r="DK130" s="682"/>
      <c r="DL130" s="682"/>
      <c r="DM130" s="682"/>
      <c r="DN130" s="682"/>
      <c r="DO130" s="682"/>
      <c r="DP130" s="682"/>
      <c r="DQ130" s="682"/>
      <c r="DR130" s="682"/>
      <c r="DS130" s="682"/>
      <c r="DT130" s="682"/>
      <c r="DU130" s="682"/>
      <c r="DV130" s="682"/>
      <c r="DW130" s="682"/>
      <c r="DX130" s="682"/>
      <c r="DY130" s="682"/>
      <c r="DZ130" s="682"/>
      <c r="EA130" s="682"/>
      <c r="EB130" s="682"/>
      <c r="EC130" s="682"/>
      <c r="ED130" s="682"/>
      <c r="EE130" s="682"/>
      <c r="EF130" s="682"/>
      <c r="EG130" s="682"/>
      <c r="EH130" s="682"/>
      <c r="EI130" s="682"/>
      <c r="EJ130" s="682"/>
      <c r="EK130" s="682"/>
      <c r="EL130" s="682"/>
      <c r="EM130" s="682"/>
      <c r="EN130" s="682"/>
      <c r="EO130" s="682"/>
      <c r="EP130" s="682"/>
      <c r="EQ130" s="682"/>
      <c r="ER130" s="682"/>
      <c r="ES130" s="682"/>
      <c r="ET130" s="682"/>
      <c r="EU130" s="682"/>
      <c r="EV130" s="682"/>
      <c r="EW130" s="682"/>
      <c r="EX130" s="682"/>
      <c r="EY130" s="682"/>
      <c r="EZ130" s="682"/>
      <c r="FA130" s="682"/>
      <c r="FB130" s="682"/>
      <c r="FC130" s="682"/>
      <c r="FD130" s="682"/>
      <c r="FE130" s="682"/>
      <c r="FF130" s="682"/>
      <c r="FG130" s="682"/>
      <c r="FH130" s="682"/>
      <c r="FI130" s="682"/>
      <c r="FJ130" s="682"/>
      <c r="FK130" s="682"/>
      <c r="FL130" s="682"/>
      <c r="FM130" s="682"/>
      <c r="FN130" s="682"/>
      <c r="FO130" s="682"/>
      <c r="FP130" s="682"/>
      <c r="FQ130" s="682"/>
      <c r="FR130" s="682"/>
      <c r="FS130" s="682"/>
      <c r="FT130" s="682"/>
      <c r="FU130" s="682"/>
      <c r="FV130" s="682"/>
      <c r="FW130" s="682"/>
      <c r="FX130" s="682"/>
      <c r="FY130" s="682"/>
      <c r="FZ130" s="682"/>
      <c r="GA130" s="682"/>
      <c r="GB130" s="682"/>
      <c r="GC130" s="682"/>
      <c r="GD130" s="682"/>
      <c r="GE130" s="682"/>
      <c r="GF130" s="682"/>
      <c r="GG130" s="682"/>
      <c r="GH130" s="682"/>
      <c r="GI130" s="682"/>
      <c r="GJ130" s="682"/>
      <c r="GK130" s="682"/>
      <c r="GL130" s="682"/>
      <c r="GM130" s="682"/>
      <c r="GN130" s="682"/>
      <c r="GO130" s="682"/>
      <c r="GP130" s="682"/>
      <c r="GQ130" s="682"/>
      <c r="GR130" s="682"/>
      <c r="GS130" s="682"/>
      <c r="GT130" s="682"/>
      <c r="GU130" s="682"/>
      <c r="GV130" s="682"/>
      <c r="GW130" s="682"/>
      <c r="GX130" s="682"/>
      <c r="GY130" s="682"/>
      <c r="GZ130" s="682"/>
      <c r="HA130" s="682"/>
      <c r="HB130" s="682"/>
      <c r="HC130" s="682"/>
      <c r="HD130" s="682"/>
      <c r="HE130" s="682"/>
      <c r="HF130" s="682"/>
      <c r="HG130" s="682"/>
      <c r="HH130" s="682"/>
      <c r="HI130" s="682"/>
      <c r="HJ130" s="682"/>
      <c r="HK130" s="682"/>
      <c r="HL130" s="682"/>
      <c r="HM130" s="682"/>
      <c r="HN130" s="682"/>
      <c r="HO130" s="682"/>
      <c r="HP130" s="682"/>
      <c r="HQ130" s="682"/>
      <c r="HR130" s="682"/>
      <c r="HS130" s="682"/>
      <c r="HT130" s="682"/>
      <c r="HU130" s="682"/>
      <c r="HV130" s="682"/>
      <c r="HW130" s="682"/>
      <c r="HX130" s="682"/>
      <c r="HY130" s="682"/>
      <c r="HZ130" s="682"/>
      <c r="IA130" s="682"/>
      <c r="IB130" s="682"/>
      <c r="IC130" s="682"/>
      <c r="ID130" s="682"/>
      <c r="IE130" s="682"/>
      <c r="IF130" s="682"/>
      <c r="IG130" s="682"/>
      <c r="IH130" s="682"/>
      <c r="II130" s="682"/>
      <c r="IJ130" s="682"/>
      <c r="IK130" s="682"/>
      <c r="IL130" s="682"/>
      <c r="IM130" s="682"/>
      <c r="IN130" s="682"/>
      <c r="IO130" s="682"/>
      <c r="IP130" s="682"/>
      <c r="IQ130" s="682"/>
      <c r="IR130" s="682"/>
      <c r="IS130" s="682"/>
      <c r="IT130" s="682"/>
      <c r="IU130" s="682"/>
      <c r="IV130" s="682"/>
      <c r="IW130" s="682"/>
      <c r="IX130" s="682"/>
      <c r="IY130" s="682"/>
      <c r="IZ130" s="682"/>
      <c r="JA130" s="682"/>
      <c r="JB130" s="682"/>
      <c r="JC130" s="682"/>
      <c r="JD130" s="682"/>
      <c r="JE130" s="682"/>
      <c r="JF130" s="682"/>
      <c r="JG130" s="682"/>
      <c r="JH130" s="682"/>
      <c r="JI130" s="682"/>
      <c r="JJ130" s="682"/>
      <c r="JK130" s="682"/>
      <c r="JL130" s="682"/>
      <c r="JM130" s="682"/>
      <c r="JN130" s="682"/>
      <c r="JO130" s="682"/>
      <c r="JP130" s="682"/>
      <c r="JQ130" s="682"/>
      <c r="JR130" s="682"/>
      <c r="JS130" s="682"/>
      <c r="JT130" s="682"/>
    </row>
    <row r="131" spans="1:280" s="683" customFormat="1" ht="27.75" hidden="1" customHeight="1" outlineLevel="3" x14ac:dyDescent="0.25">
      <c r="A131" s="674"/>
      <c r="B131" s="684" t="s">
        <v>158</v>
      </c>
      <c r="C131" s="676"/>
      <c r="D131" s="1186"/>
      <c r="E131" s="1187"/>
      <c r="F131" s="685"/>
      <c r="G131" s="1186"/>
      <c r="H131" s="1187"/>
      <c r="I131" s="685"/>
      <c r="J131" s="1186"/>
      <c r="K131" s="1187"/>
      <c r="L131" s="685"/>
      <c r="M131" s="1186"/>
      <c r="N131" s="1187"/>
      <c r="O131" s="685"/>
      <c r="P131" s="1186"/>
      <c r="Q131" s="1187"/>
      <c r="R131" s="685"/>
      <c r="S131" s="1186"/>
      <c r="T131" s="1187"/>
      <c r="U131" s="685"/>
      <c r="V131" s="1186"/>
      <c r="W131" s="1187"/>
      <c r="X131" s="685"/>
      <c r="Y131" s="1186"/>
      <c r="Z131" s="1187"/>
      <c r="AA131" s="685"/>
      <c r="AB131" s="1186"/>
      <c r="AC131" s="1187"/>
      <c r="AD131" s="685"/>
      <c r="AE131" s="1186"/>
      <c r="AF131" s="1187"/>
      <c r="AG131" s="685"/>
      <c r="AH131" s="1186"/>
      <c r="AI131" s="1187"/>
      <c r="AJ131" s="685"/>
      <c r="AK131" s="1186"/>
      <c r="AL131" s="1187"/>
      <c r="AM131" s="685"/>
      <c r="AN131" s="1186"/>
      <c r="AO131" s="1187"/>
      <c r="AP131" s="685"/>
      <c r="AQ131" s="1186"/>
      <c r="AR131" s="1187"/>
      <c r="AS131" s="685"/>
      <c r="AT131" s="1186"/>
      <c r="AU131" s="1187"/>
      <c r="AV131" s="685"/>
      <c r="AW131" s="1186"/>
      <c r="AX131" s="1187"/>
      <c r="AY131" s="685"/>
      <c r="AZ131" s="1186"/>
      <c r="BA131" s="1187"/>
      <c r="BB131" s="685"/>
      <c r="BC131" s="1186"/>
      <c r="BD131" s="1187"/>
      <c r="BE131" s="685"/>
      <c r="BF131" s="1186"/>
      <c r="BG131" s="1187"/>
      <c r="BH131" s="685"/>
      <c r="BI131" s="1186"/>
      <c r="BJ131" s="1187"/>
      <c r="BK131" s="678"/>
      <c r="BL131" s="679"/>
      <c r="BM131" s="679"/>
      <c r="BN131" s="679"/>
      <c r="BO131" s="679"/>
      <c r="BP131" s="679"/>
      <c r="BQ131" s="679"/>
      <c r="BR131" s="679"/>
      <c r="BS131" s="680"/>
      <c r="BT131" s="681"/>
      <c r="BU131" s="681"/>
      <c r="BV131" s="681"/>
      <c r="BW131" s="681"/>
      <c r="BX131" s="681"/>
      <c r="BY131" s="681"/>
      <c r="BZ131" s="681"/>
      <c r="CA131" s="681"/>
      <c r="CB131" s="681"/>
      <c r="CC131" s="681"/>
      <c r="CD131" s="681"/>
      <c r="CE131" s="681"/>
      <c r="CF131" s="681"/>
      <c r="CG131" s="681"/>
      <c r="CH131" s="681"/>
      <c r="CI131" s="681"/>
      <c r="CJ131" s="681"/>
      <c r="CK131" s="681"/>
      <c r="CL131" s="681"/>
      <c r="CM131" s="681"/>
      <c r="CN131" s="681"/>
      <c r="CO131" s="681"/>
      <c r="CP131" s="681"/>
      <c r="CQ131" s="681"/>
      <c r="CR131" s="681"/>
      <c r="CS131" s="681"/>
      <c r="CT131" s="681"/>
      <c r="CU131" s="681"/>
      <c r="CV131" s="681"/>
      <c r="CW131" s="681"/>
      <c r="CX131" s="681"/>
      <c r="CY131" s="681"/>
      <c r="CZ131" s="681"/>
      <c r="DA131" s="681"/>
      <c r="DB131" s="681"/>
      <c r="DC131" s="681"/>
      <c r="DD131" s="681"/>
      <c r="DE131" s="681"/>
      <c r="DF131" s="681"/>
      <c r="DG131" s="681"/>
      <c r="DH131" s="681"/>
      <c r="DI131" s="681"/>
      <c r="DJ131" s="681"/>
      <c r="DK131" s="682"/>
      <c r="DL131" s="682"/>
      <c r="DM131" s="682"/>
      <c r="DN131" s="682"/>
      <c r="DO131" s="682"/>
      <c r="DP131" s="682"/>
      <c r="DQ131" s="682"/>
      <c r="DR131" s="682"/>
      <c r="DS131" s="682"/>
      <c r="DT131" s="682"/>
      <c r="DU131" s="682"/>
      <c r="DV131" s="682"/>
      <c r="DW131" s="682"/>
      <c r="DX131" s="682"/>
      <c r="DY131" s="682"/>
      <c r="DZ131" s="682"/>
      <c r="EA131" s="682"/>
      <c r="EB131" s="682"/>
      <c r="EC131" s="682"/>
      <c r="ED131" s="682"/>
      <c r="EE131" s="682"/>
      <c r="EF131" s="682"/>
      <c r="EG131" s="682"/>
      <c r="EH131" s="682"/>
      <c r="EI131" s="682"/>
      <c r="EJ131" s="682"/>
      <c r="EK131" s="682"/>
      <c r="EL131" s="682"/>
      <c r="EM131" s="682"/>
      <c r="EN131" s="682"/>
      <c r="EO131" s="682"/>
      <c r="EP131" s="682"/>
      <c r="EQ131" s="682"/>
      <c r="ER131" s="682"/>
      <c r="ES131" s="682"/>
      <c r="ET131" s="682"/>
      <c r="EU131" s="682"/>
      <c r="EV131" s="682"/>
      <c r="EW131" s="682"/>
      <c r="EX131" s="682"/>
      <c r="EY131" s="682"/>
      <c r="EZ131" s="682"/>
      <c r="FA131" s="682"/>
      <c r="FB131" s="682"/>
      <c r="FC131" s="682"/>
      <c r="FD131" s="682"/>
      <c r="FE131" s="682"/>
      <c r="FF131" s="682"/>
      <c r="FG131" s="682"/>
      <c r="FH131" s="682"/>
      <c r="FI131" s="682"/>
      <c r="FJ131" s="682"/>
      <c r="FK131" s="682"/>
      <c r="FL131" s="682"/>
      <c r="FM131" s="682"/>
      <c r="FN131" s="682"/>
      <c r="FO131" s="682"/>
      <c r="FP131" s="682"/>
      <c r="FQ131" s="682"/>
      <c r="FR131" s="682"/>
      <c r="FS131" s="682"/>
      <c r="FT131" s="682"/>
      <c r="FU131" s="682"/>
      <c r="FV131" s="682"/>
      <c r="FW131" s="682"/>
      <c r="FX131" s="682"/>
      <c r="FY131" s="682"/>
      <c r="FZ131" s="682"/>
      <c r="GA131" s="682"/>
      <c r="GB131" s="682"/>
      <c r="GC131" s="682"/>
      <c r="GD131" s="682"/>
      <c r="GE131" s="682"/>
      <c r="GF131" s="682"/>
      <c r="GG131" s="682"/>
      <c r="GH131" s="682"/>
      <c r="GI131" s="682"/>
      <c r="GJ131" s="682"/>
      <c r="GK131" s="682"/>
      <c r="GL131" s="682"/>
      <c r="GM131" s="682"/>
      <c r="GN131" s="682"/>
      <c r="GO131" s="682"/>
      <c r="GP131" s="682"/>
      <c r="GQ131" s="682"/>
      <c r="GR131" s="682"/>
      <c r="GS131" s="682"/>
      <c r="GT131" s="682"/>
      <c r="GU131" s="682"/>
      <c r="GV131" s="682"/>
      <c r="GW131" s="682"/>
      <c r="GX131" s="682"/>
      <c r="GY131" s="682"/>
      <c r="GZ131" s="682"/>
      <c r="HA131" s="682"/>
      <c r="HB131" s="682"/>
      <c r="HC131" s="682"/>
      <c r="HD131" s="682"/>
      <c r="HE131" s="682"/>
      <c r="HF131" s="682"/>
      <c r="HG131" s="682"/>
      <c r="HH131" s="682"/>
      <c r="HI131" s="682"/>
      <c r="HJ131" s="682"/>
      <c r="HK131" s="682"/>
      <c r="HL131" s="682"/>
      <c r="HM131" s="682"/>
      <c r="HN131" s="682"/>
      <c r="HO131" s="682"/>
      <c r="HP131" s="682"/>
      <c r="HQ131" s="682"/>
      <c r="HR131" s="682"/>
      <c r="HS131" s="682"/>
      <c r="HT131" s="682"/>
      <c r="HU131" s="682"/>
      <c r="HV131" s="682"/>
      <c r="HW131" s="682"/>
      <c r="HX131" s="682"/>
      <c r="HY131" s="682"/>
      <c r="HZ131" s="682"/>
      <c r="IA131" s="682"/>
      <c r="IB131" s="682"/>
      <c r="IC131" s="682"/>
      <c r="ID131" s="682"/>
      <c r="IE131" s="682"/>
      <c r="IF131" s="682"/>
      <c r="IG131" s="682"/>
      <c r="IH131" s="682"/>
      <c r="II131" s="682"/>
      <c r="IJ131" s="682"/>
      <c r="IK131" s="682"/>
      <c r="IL131" s="682"/>
      <c r="IM131" s="682"/>
      <c r="IN131" s="682"/>
      <c r="IO131" s="682"/>
      <c r="IP131" s="682"/>
      <c r="IQ131" s="682"/>
      <c r="IR131" s="682"/>
      <c r="IS131" s="682"/>
      <c r="IT131" s="682"/>
      <c r="IU131" s="682"/>
      <c r="IV131" s="682"/>
      <c r="IW131" s="682"/>
      <c r="IX131" s="682"/>
      <c r="IY131" s="682"/>
      <c r="IZ131" s="682"/>
      <c r="JA131" s="682"/>
      <c r="JB131" s="682"/>
      <c r="JC131" s="682"/>
      <c r="JD131" s="682"/>
      <c r="JE131" s="682"/>
      <c r="JF131" s="682"/>
      <c r="JG131" s="682"/>
      <c r="JH131" s="682"/>
      <c r="JI131" s="682"/>
      <c r="JJ131" s="682"/>
      <c r="JK131" s="682"/>
      <c r="JL131" s="682"/>
      <c r="JM131" s="682"/>
      <c r="JN131" s="682"/>
      <c r="JO131" s="682"/>
      <c r="JP131" s="682"/>
      <c r="JQ131" s="682"/>
      <c r="JR131" s="682"/>
      <c r="JS131" s="682"/>
      <c r="JT131" s="682"/>
    </row>
    <row r="132" spans="1:280" s="683" customFormat="1" ht="27.75" hidden="1" customHeight="1" outlineLevel="3" x14ac:dyDescent="0.25">
      <c r="A132" s="674"/>
      <c r="B132" s="684"/>
      <c r="C132" s="676"/>
      <c r="D132" s="1198"/>
      <c r="E132" s="1199"/>
      <c r="F132" s="685"/>
      <c r="G132" s="1198"/>
      <c r="H132" s="1199"/>
      <c r="I132" s="685"/>
      <c r="J132" s="1198"/>
      <c r="K132" s="1199"/>
      <c r="L132" s="685"/>
      <c r="M132" s="1198"/>
      <c r="N132" s="1199"/>
      <c r="O132" s="685"/>
      <c r="P132" s="1198"/>
      <c r="Q132" s="1199"/>
      <c r="R132" s="685"/>
      <c r="S132" s="1198"/>
      <c r="T132" s="1199"/>
      <c r="U132" s="685"/>
      <c r="V132" s="1198"/>
      <c r="W132" s="1199"/>
      <c r="X132" s="685"/>
      <c r="Y132" s="1198"/>
      <c r="Z132" s="1199"/>
      <c r="AA132" s="685"/>
      <c r="AB132" s="1198"/>
      <c r="AC132" s="1199"/>
      <c r="AD132" s="685"/>
      <c r="AE132" s="1198"/>
      <c r="AF132" s="1199"/>
      <c r="AG132" s="685"/>
      <c r="AH132" s="1198"/>
      <c r="AI132" s="1199"/>
      <c r="AJ132" s="685"/>
      <c r="AK132" s="1198"/>
      <c r="AL132" s="1199"/>
      <c r="AM132" s="685"/>
      <c r="AN132" s="1198"/>
      <c r="AO132" s="1199"/>
      <c r="AP132" s="685"/>
      <c r="AQ132" s="1198"/>
      <c r="AR132" s="1199"/>
      <c r="AS132" s="685"/>
      <c r="AT132" s="1198"/>
      <c r="AU132" s="1199"/>
      <c r="AV132" s="685"/>
      <c r="AW132" s="1198"/>
      <c r="AX132" s="1199"/>
      <c r="AY132" s="685"/>
      <c r="AZ132" s="1198"/>
      <c r="BA132" s="1199"/>
      <c r="BB132" s="685"/>
      <c r="BC132" s="1198"/>
      <c r="BD132" s="1199"/>
      <c r="BE132" s="685"/>
      <c r="BF132" s="1198"/>
      <c r="BG132" s="1199"/>
      <c r="BH132" s="685"/>
      <c r="BI132" s="1198"/>
      <c r="BJ132" s="1199"/>
      <c r="BK132" s="678"/>
      <c r="BL132" s="679"/>
      <c r="BM132" s="679"/>
      <c r="BN132" s="679"/>
      <c r="BO132" s="679"/>
      <c r="BP132" s="679"/>
      <c r="BQ132" s="679"/>
      <c r="BR132" s="679"/>
      <c r="BS132" s="680"/>
      <c r="BT132" s="681"/>
      <c r="BU132" s="681"/>
      <c r="BV132" s="681"/>
      <c r="BW132" s="681"/>
      <c r="BX132" s="681"/>
      <c r="BY132" s="681"/>
      <c r="BZ132" s="681"/>
      <c r="CA132" s="681"/>
      <c r="CB132" s="681"/>
      <c r="CC132" s="681"/>
      <c r="CD132" s="681"/>
      <c r="CE132" s="681"/>
      <c r="CF132" s="681"/>
      <c r="CG132" s="681"/>
      <c r="CH132" s="681"/>
      <c r="CI132" s="681"/>
      <c r="CJ132" s="681"/>
      <c r="CK132" s="681"/>
      <c r="CL132" s="681"/>
      <c r="CM132" s="681"/>
      <c r="CN132" s="681"/>
      <c r="CO132" s="681"/>
      <c r="CP132" s="681"/>
      <c r="CQ132" s="681"/>
      <c r="CR132" s="681"/>
      <c r="CS132" s="681"/>
      <c r="CT132" s="681"/>
      <c r="CU132" s="681"/>
      <c r="CV132" s="681"/>
      <c r="CW132" s="681"/>
      <c r="CX132" s="681"/>
      <c r="CY132" s="681"/>
      <c r="CZ132" s="681"/>
      <c r="DA132" s="681"/>
      <c r="DB132" s="681"/>
      <c r="DC132" s="681"/>
      <c r="DD132" s="681"/>
      <c r="DE132" s="681"/>
      <c r="DF132" s="681"/>
      <c r="DG132" s="681"/>
      <c r="DH132" s="681"/>
      <c r="DI132" s="681"/>
      <c r="DJ132" s="681"/>
      <c r="DK132" s="682"/>
      <c r="DL132" s="682"/>
      <c r="DM132" s="682"/>
      <c r="DN132" s="682"/>
      <c r="DO132" s="682"/>
      <c r="DP132" s="682"/>
      <c r="DQ132" s="682"/>
      <c r="DR132" s="682"/>
      <c r="DS132" s="682"/>
      <c r="DT132" s="682"/>
      <c r="DU132" s="682"/>
      <c r="DV132" s="682"/>
      <c r="DW132" s="682"/>
      <c r="DX132" s="682"/>
      <c r="DY132" s="682"/>
      <c r="DZ132" s="682"/>
      <c r="EA132" s="682"/>
      <c r="EB132" s="682"/>
      <c r="EC132" s="682"/>
      <c r="ED132" s="682"/>
      <c r="EE132" s="682"/>
      <c r="EF132" s="682"/>
      <c r="EG132" s="682"/>
      <c r="EH132" s="682"/>
      <c r="EI132" s="682"/>
      <c r="EJ132" s="682"/>
      <c r="EK132" s="682"/>
      <c r="EL132" s="682"/>
      <c r="EM132" s="682"/>
      <c r="EN132" s="682"/>
      <c r="EO132" s="682"/>
      <c r="EP132" s="682"/>
      <c r="EQ132" s="682"/>
      <c r="ER132" s="682"/>
      <c r="ES132" s="682"/>
      <c r="ET132" s="682"/>
      <c r="EU132" s="682"/>
      <c r="EV132" s="682"/>
      <c r="EW132" s="682"/>
      <c r="EX132" s="682"/>
      <c r="EY132" s="682"/>
      <c r="EZ132" s="682"/>
      <c r="FA132" s="682"/>
      <c r="FB132" s="682"/>
      <c r="FC132" s="682"/>
      <c r="FD132" s="682"/>
      <c r="FE132" s="682"/>
      <c r="FF132" s="682"/>
      <c r="FG132" s="682"/>
      <c r="FH132" s="682"/>
      <c r="FI132" s="682"/>
      <c r="FJ132" s="682"/>
      <c r="FK132" s="682"/>
      <c r="FL132" s="682"/>
      <c r="FM132" s="682"/>
      <c r="FN132" s="682"/>
      <c r="FO132" s="682"/>
      <c r="FP132" s="682"/>
      <c r="FQ132" s="682"/>
      <c r="FR132" s="682"/>
      <c r="FS132" s="682"/>
      <c r="FT132" s="682"/>
      <c r="FU132" s="682"/>
      <c r="FV132" s="682"/>
      <c r="FW132" s="682"/>
      <c r="FX132" s="682"/>
      <c r="FY132" s="682"/>
      <c r="FZ132" s="682"/>
      <c r="GA132" s="682"/>
      <c r="GB132" s="682"/>
      <c r="GC132" s="682"/>
      <c r="GD132" s="682"/>
      <c r="GE132" s="682"/>
      <c r="GF132" s="682"/>
      <c r="GG132" s="682"/>
      <c r="GH132" s="682"/>
      <c r="GI132" s="682"/>
      <c r="GJ132" s="682"/>
      <c r="GK132" s="682"/>
      <c r="GL132" s="682"/>
      <c r="GM132" s="682"/>
      <c r="GN132" s="682"/>
      <c r="GO132" s="682"/>
      <c r="GP132" s="682"/>
      <c r="GQ132" s="682"/>
      <c r="GR132" s="682"/>
      <c r="GS132" s="682"/>
      <c r="GT132" s="682"/>
      <c r="GU132" s="682"/>
      <c r="GV132" s="682"/>
      <c r="GW132" s="682"/>
      <c r="GX132" s="682"/>
      <c r="GY132" s="682"/>
      <c r="GZ132" s="682"/>
      <c r="HA132" s="682"/>
      <c r="HB132" s="682"/>
      <c r="HC132" s="682"/>
      <c r="HD132" s="682"/>
      <c r="HE132" s="682"/>
      <c r="HF132" s="682"/>
      <c r="HG132" s="682"/>
      <c r="HH132" s="682"/>
      <c r="HI132" s="682"/>
      <c r="HJ132" s="682"/>
      <c r="HK132" s="682"/>
      <c r="HL132" s="682"/>
      <c r="HM132" s="682"/>
      <c r="HN132" s="682"/>
      <c r="HO132" s="682"/>
      <c r="HP132" s="682"/>
      <c r="HQ132" s="682"/>
      <c r="HR132" s="682"/>
      <c r="HS132" s="682"/>
      <c r="HT132" s="682"/>
      <c r="HU132" s="682"/>
      <c r="HV132" s="682"/>
      <c r="HW132" s="682"/>
      <c r="HX132" s="682"/>
      <c r="HY132" s="682"/>
      <c r="HZ132" s="682"/>
      <c r="IA132" s="682"/>
      <c r="IB132" s="682"/>
      <c r="IC132" s="682"/>
      <c r="ID132" s="682"/>
      <c r="IE132" s="682"/>
      <c r="IF132" s="682"/>
      <c r="IG132" s="682"/>
      <c r="IH132" s="682"/>
      <c r="II132" s="682"/>
      <c r="IJ132" s="682"/>
      <c r="IK132" s="682"/>
      <c r="IL132" s="682"/>
      <c r="IM132" s="682"/>
      <c r="IN132" s="682"/>
      <c r="IO132" s="682"/>
      <c r="IP132" s="682"/>
      <c r="IQ132" s="682"/>
      <c r="IR132" s="682"/>
      <c r="IS132" s="682"/>
      <c r="IT132" s="682"/>
      <c r="IU132" s="682"/>
      <c r="IV132" s="682"/>
      <c r="IW132" s="682"/>
      <c r="IX132" s="682"/>
      <c r="IY132" s="682"/>
      <c r="IZ132" s="682"/>
      <c r="JA132" s="682"/>
      <c r="JB132" s="682"/>
      <c r="JC132" s="682"/>
      <c r="JD132" s="682"/>
      <c r="JE132" s="682"/>
      <c r="JF132" s="682"/>
      <c r="JG132" s="682"/>
      <c r="JH132" s="682"/>
      <c r="JI132" s="682"/>
      <c r="JJ132" s="682"/>
      <c r="JK132" s="682"/>
      <c r="JL132" s="682"/>
      <c r="JM132" s="682"/>
      <c r="JN132" s="682"/>
      <c r="JO132" s="682"/>
      <c r="JP132" s="682"/>
      <c r="JQ132" s="682"/>
      <c r="JR132" s="682"/>
      <c r="JS132" s="682"/>
      <c r="JT132" s="682"/>
    </row>
    <row r="133" spans="1:280" s="683" customFormat="1" ht="27.75" hidden="1" customHeight="1" outlineLevel="2" x14ac:dyDescent="0.25">
      <c r="A133" s="674"/>
      <c r="B133" s="675" t="s">
        <v>72</v>
      </c>
      <c r="C133" s="676"/>
      <c r="D133" s="1186"/>
      <c r="E133" s="1187"/>
      <c r="F133" s="685"/>
      <c r="G133" s="1186"/>
      <c r="H133" s="1187"/>
      <c r="I133" s="685"/>
      <c r="J133" s="1186"/>
      <c r="K133" s="1187"/>
      <c r="L133" s="685"/>
      <c r="M133" s="1186"/>
      <c r="N133" s="1187"/>
      <c r="O133" s="685"/>
      <c r="P133" s="1186"/>
      <c r="Q133" s="1187"/>
      <c r="R133" s="685"/>
      <c r="S133" s="1186"/>
      <c r="T133" s="1187"/>
      <c r="U133" s="685"/>
      <c r="V133" s="1186"/>
      <c r="W133" s="1187"/>
      <c r="X133" s="685"/>
      <c r="Y133" s="1186"/>
      <c r="Z133" s="1187"/>
      <c r="AA133" s="685"/>
      <c r="AB133" s="1186"/>
      <c r="AC133" s="1187"/>
      <c r="AD133" s="685"/>
      <c r="AE133" s="1186"/>
      <c r="AF133" s="1187"/>
      <c r="AG133" s="685"/>
      <c r="AH133" s="1186"/>
      <c r="AI133" s="1187"/>
      <c r="AJ133" s="685"/>
      <c r="AK133" s="1186"/>
      <c r="AL133" s="1187"/>
      <c r="AM133" s="685"/>
      <c r="AN133" s="1186"/>
      <c r="AO133" s="1187"/>
      <c r="AP133" s="685"/>
      <c r="AQ133" s="1186"/>
      <c r="AR133" s="1187"/>
      <c r="AS133" s="685"/>
      <c r="AT133" s="1186"/>
      <c r="AU133" s="1187"/>
      <c r="AV133" s="685"/>
      <c r="AW133" s="1186"/>
      <c r="AX133" s="1187"/>
      <c r="AY133" s="685"/>
      <c r="AZ133" s="1186"/>
      <c r="BA133" s="1187"/>
      <c r="BB133" s="685"/>
      <c r="BC133" s="1186"/>
      <c r="BD133" s="1187"/>
      <c r="BE133" s="685"/>
      <c r="BF133" s="1186"/>
      <c r="BG133" s="1187"/>
      <c r="BH133" s="685"/>
      <c r="BI133" s="1186"/>
      <c r="BJ133" s="1187"/>
      <c r="BK133" s="678"/>
      <c r="BL133" s="679"/>
      <c r="BM133" s="679"/>
      <c r="BN133" s="679"/>
      <c r="BO133" s="679"/>
      <c r="BP133" s="679"/>
      <c r="BQ133" s="679"/>
      <c r="BR133" s="679"/>
      <c r="BS133" s="680"/>
      <c r="BT133" s="681"/>
      <c r="BU133" s="681"/>
      <c r="BV133" s="681"/>
      <c r="BW133" s="681"/>
      <c r="BX133" s="681"/>
      <c r="BY133" s="681"/>
      <c r="BZ133" s="681"/>
      <c r="CA133" s="681"/>
      <c r="CB133" s="681"/>
      <c r="CC133" s="681"/>
      <c r="CD133" s="681"/>
      <c r="CE133" s="681"/>
      <c r="CF133" s="681"/>
      <c r="CG133" s="681"/>
      <c r="CH133" s="681"/>
      <c r="CI133" s="681"/>
      <c r="CJ133" s="681"/>
      <c r="CK133" s="681"/>
      <c r="CL133" s="681"/>
      <c r="CM133" s="681"/>
      <c r="CN133" s="681"/>
      <c r="CO133" s="681"/>
      <c r="CP133" s="681"/>
      <c r="CQ133" s="681"/>
      <c r="CR133" s="681"/>
      <c r="CS133" s="681"/>
      <c r="CT133" s="681"/>
      <c r="CU133" s="681"/>
      <c r="CV133" s="681"/>
      <c r="CW133" s="681"/>
      <c r="CX133" s="681"/>
      <c r="CY133" s="681"/>
      <c r="CZ133" s="681"/>
      <c r="DA133" s="681"/>
      <c r="DB133" s="681"/>
      <c r="DC133" s="681"/>
      <c r="DD133" s="681"/>
      <c r="DE133" s="681"/>
      <c r="DF133" s="681"/>
      <c r="DG133" s="681"/>
      <c r="DH133" s="681"/>
      <c r="DI133" s="681"/>
      <c r="DJ133" s="681"/>
      <c r="DK133" s="682"/>
      <c r="DL133" s="682"/>
      <c r="DM133" s="682"/>
      <c r="DN133" s="682"/>
      <c r="DO133" s="682"/>
      <c r="DP133" s="682"/>
      <c r="DQ133" s="682"/>
      <c r="DR133" s="682"/>
      <c r="DS133" s="682"/>
      <c r="DT133" s="682"/>
      <c r="DU133" s="682"/>
      <c r="DV133" s="682"/>
      <c r="DW133" s="682"/>
      <c r="DX133" s="682"/>
      <c r="DY133" s="682"/>
      <c r="DZ133" s="682"/>
      <c r="EA133" s="682"/>
      <c r="EB133" s="682"/>
      <c r="EC133" s="682"/>
      <c r="ED133" s="682"/>
      <c r="EE133" s="682"/>
      <c r="EF133" s="682"/>
      <c r="EG133" s="682"/>
      <c r="EH133" s="682"/>
      <c r="EI133" s="682"/>
      <c r="EJ133" s="682"/>
      <c r="EK133" s="682"/>
      <c r="EL133" s="682"/>
      <c r="EM133" s="682"/>
      <c r="EN133" s="682"/>
      <c r="EO133" s="682"/>
      <c r="EP133" s="682"/>
      <c r="EQ133" s="682"/>
      <c r="ER133" s="682"/>
      <c r="ES133" s="682"/>
      <c r="ET133" s="682"/>
      <c r="EU133" s="682"/>
      <c r="EV133" s="682"/>
      <c r="EW133" s="682"/>
      <c r="EX133" s="682"/>
      <c r="EY133" s="682"/>
      <c r="EZ133" s="682"/>
      <c r="FA133" s="682"/>
      <c r="FB133" s="682"/>
      <c r="FC133" s="682"/>
      <c r="FD133" s="682"/>
      <c r="FE133" s="682"/>
      <c r="FF133" s="682"/>
      <c r="FG133" s="682"/>
      <c r="FH133" s="682"/>
      <c r="FI133" s="682"/>
      <c r="FJ133" s="682"/>
      <c r="FK133" s="682"/>
      <c r="FL133" s="682"/>
      <c r="FM133" s="682"/>
      <c r="FN133" s="682"/>
      <c r="FO133" s="682"/>
      <c r="FP133" s="682"/>
      <c r="FQ133" s="682"/>
      <c r="FR133" s="682"/>
      <c r="FS133" s="682"/>
      <c r="FT133" s="682"/>
      <c r="FU133" s="682"/>
      <c r="FV133" s="682"/>
      <c r="FW133" s="682"/>
      <c r="FX133" s="682"/>
      <c r="FY133" s="682"/>
      <c r="FZ133" s="682"/>
      <c r="GA133" s="682"/>
      <c r="GB133" s="682"/>
      <c r="GC133" s="682"/>
      <c r="GD133" s="682"/>
      <c r="GE133" s="682"/>
      <c r="GF133" s="682"/>
      <c r="GG133" s="682"/>
      <c r="GH133" s="682"/>
      <c r="GI133" s="682"/>
      <c r="GJ133" s="682"/>
      <c r="GK133" s="682"/>
      <c r="GL133" s="682"/>
      <c r="GM133" s="682"/>
      <c r="GN133" s="682"/>
      <c r="GO133" s="682"/>
      <c r="GP133" s="682"/>
      <c r="GQ133" s="682"/>
      <c r="GR133" s="682"/>
      <c r="GS133" s="682"/>
      <c r="GT133" s="682"/>
      <c r="GU133" s="682"/>
      <c r="GV133" s="682"/>
      <c r="GW133" s="682"/>
      <c r="GX133" s="682"/>
      <c r="GY133" s="682"/>
      <c r="GZ133" s="682"/>
      <c r="HA133" s="682"/>
      <c r="HB133" s="682"/>
      <c r="HC133" s="682"/>
      <c r="HD133" s="682"/>
      <c r="HE133" s="682"/>
      <c r="HF133" s="682"/>
      <c r="HG133" s="682"/>
      <c r="HH133" s="682"/>
      <c r="HI133" s="682"/>
      <c r="HJ133" s="682"/>
      <c r="HK133" s="682"/>
      <c r="HL133" s="682"/>
      <c r="HM133" s="682"/>
      <c r="HN133" s="682"/>
      <c r="HO133" s="682"/>
      <c r="HP133" s="682"/>
      <c r="HQ133" s="682"/>
      <c r="HR133" s="682"/>
      <c r="HS133" s="682"/>
      <c r="HT133" s="682"/>
      <c r="HU133" s="682"/>
      <c r="HV133" s="682"/>
      <c r="HW133" s="682"/>
      <c r="HX133" s="682"/>
      <c r="HY133" s="682"/>
      <c r="HZ133" s="682"/>
      <c r="IA133" s="682"/>
      <c r="IB133" s="682"/>
      <c r="IC133" s="682"/>
      <c r="ID133" s="682"/>
      <c r="IE133" s="682"/>
      <c r="IF133" s="682"/>
      <c r="IG133" s="682"/>
      <c r="IH133" s="682"/>
      <c r="II133" s="682"/>
      <c r="IJ133" s="682"/>
      <c r="IK133" s="682"/>
      <c r="IL133" s="682"/>
      <c r="IM133" s="682"/>
      <c r="IN133" s="682"/>
      <c r="IO133" s="682"/>
      <c r="IP133" s="682"/>
      <c r="IQ133" s="682"/>
      <c r="IR133" s="682"/>
      <c r="IS133" s="682"/>
      <c r="IT133" s="682"/>
      <c r="IU133" s="682"/>
      <c r="IV133" s="682"/>
      <c r="IW133" s="682"/>
      <c r="IX133" s="682"/>
      <c r="IY133" s="682"/>
      <c r="IZ133" s="682"/>
      <c r="JA133" s="682"/>
      <c r="JB133" s="682"/>
      <c r="JC133" s="682"/>
      <c r="JD133" s="682"/>
      <c r="JE133" s="682"/>
      <c r="JF133" s="682"/>
      <c r="JG133" s="682"/>
      <c r="JH133" s="682"/>
      <c r="JI133" s="682"/>
      <c r="JJ133" s="682"/>
      <c r="JK133" s="682"/>
      <c r="JL133" s="682"/>
      <c r="JM133" s="682"/>
      <c r="JN133" s="682"/>
      <c r="JO133" s="682"/>
      <c r="JP133" s="682"/>
      <c r="JQ133" s="682"/>
      <c r="JR133" s="682"/>
      <c r="JS133" s="682"/>
      <c r="JT133" s="682"/>
    </row>
    <row r="134" spans="1:280" s="683" customFormat="1" ht="27.75" hidden="1" customHeight="1" outlineLevel="2" x14ac:dyDescent="0.25">
      <c r="A134" s="674"/>
      <c r="B134" s="684" t="s">
        <v>73</v>
      </c>
      <c r="C134" s="676"/>
      <c r="D134" s="1186"/>
      <c r="E134" s="1187"/>
      <c r="F134" s="685"/>
      <c r="G134" s="1186"/>
      <c r="H134" s="1187"/>
      <c r="I134" s="685"/>
      <c r="J134" s="1186"/>
      <c r="K134" s="1187"/>
      <c r="L134" s="685"/>
      <c r="M134" s="1186"/>
      <c r="N134" s="1187"/>
      <c r="O134" s="685"/>
      <c r="P134" s="1186"/>
      <c r="Q134" s="1187"/>
      <c r="R134" s="685"/>
      <c r="S134" s="1186"/>
      <c r="T134" s="1187"/>
      <c r="U134" s="685"/>
      <c r="V134" s="1186"/>
      <c r="W134" s="1187"/>
      <c r="X134" s="685"/>
      <c r="Y134" s="1186"/>
      <c r="Z134" s="1187"/>
      <c r="AA134" s="685"/>
      <c r="AB134" s="1186"/>
      <c r="AC134" s="1187"/>
      <c r="AD134" s="685"/>
      <c r="AE134" s="1186"/>
      <c r="AF134" s="1187"/>
      <c r="AG134" s="685"/>
      <c r="AH134" s="1186"/>
      <c r="AI134" s="1187"/>
      <c r="AJ134" s="685"/>
      <c r="AK134" s="1186"/>
      <c r="AL134" s="1187"/>
      <c r="AM134" s="685"/>
      <c r="AN134" s="1186"/>
      <c r="AO134" s="1187"/>
      <c r="AP134" s="685"/>
      <c r="AQ134" s="1186"/>
      <c r="AR134" s="1187"/>
      <c r="AS134" s="685"/>
      <c r="AT134" s="1186"/>
      <c r="AU134" s="1187"/>
      <c r="AV134" s="685"/>
      <c r="AW134" s="1186"/>
      <c r="AX134" s="1187"/>
      <c r="AY134" s="685"/>
      <c r="AZ134" s="1186"/>
      <c r="BA134" s="1187"/>
      <c r="BB134" s="685"/>
      <c r="BC134" s="1186"/>
      <c r="BD134" s="1187"/>
      <c r="BE134" s="685"/>
      <c r="BF134" s="1186"/>
      <c r="BG134" s="1187"/>
      <c r="BH134" s="685"/>
      <c r="BI134" s="1186"/>
      <c r="BJ134" s="1187"/>
      <c r="BK134" s="678"/>
      <c r="BL134" s="679"/>
      <c r="BM134" s="679"/>
      <c r="BN134" s="679"/>
      <c r="BO134" s="679"/>
      <c r="BP134" s="679"/>
      <c r="BQ134" s="679"/>
      <c r="BR134" s="679"/>
      <c r="BS134" s="680"/>
      <c r="BT134" s="681"/>
      <c r="BU134" s="681"/>
      <c r="BV134" s="681"/>
      <c r="BW134" s="681"/>
      <c r="BX134" s="681"/>
      <c r="BY134" s="681"/>
      <c r="BZ134" s="681"/>
      <c r="CA134" s="681"/>
      <c r="CB134" s="681"/>
      <c r="CC134" s="681"/>
      <c r="CD134" s="681"/>
      <c r="CE134" s="681"/>
      <c r="CF134" s="681"/>
      <c r="CG134" s="681"/>
      <c r="CH134" s="681"/>
      <c r="CI134" s="681"/>
      <c r="CJ134" s="681"/>
      <c r="CK134" s="681"/>
      <c r="CL134" s="681"/>
      <c r="CM134" s="681"/>
      <c r="CN134" s="681"/>
      <c r="CO134" s="681"/>
      <c r="CP134" s="681"/>
      <c r="CQ134" s="681"/>
      <c r="CR134" s="681"/>
      <c r="CS134" s="681"/>
      <c r="CT134" s="681"/>
      <c r="CU134" s="681"/>
      <c r="CV134" s="681"/>
      <c r="CW134" s="681"/>
      <c r="CX134" s="681"/>
      <c r="CY134" s="681"/>
      <c r="CZ134" s="681"/>
      <c r="DA134" s="681"/>
      <c r="DB134" s="681"/>
      <c r="DC134" s="681"/>
      <c r="DD134" s="681"/>
      <c r="DE134" s="681"/>
      <c r="DF134" s="681"/>
      <c r="DG134" s="681"/>
      <c r="DH134" s="681"/>
      <c r="DI134" s="681"/>
      <c r="DJ134" s="681"/>
      <c r="DK134" s="682"/>
      <c r="DL134" s="682"/>
      <c r="DM134" s="682"/>
      <c r="DN134" s="682"/>
      <c r="DO134" s="682"/>
      <c r="DP134" s="682"/>
      <c r="DQ134" s="682"/>
      <c r="DR134" s="682"/>
      <c r="DS134" s="682"/>
      <c r="DT134" s="682"/>
      <c r="DU134" s="682"/>
      <c r="DV134" s="682"/>
      <c r="DW134" s="682"/>
      <c r="DX134" s="682"/>
      <c r="DY134" s="682"/>
      <c r="DZ134" s="682"/>
      <c r="EA134" s="682"/>
      <c r="EB134" s="682"/>
      <c r="EC134" s="682"/>
      <c r="ED134" s="682"/>
      <c r="EE134" s="682"/>
      <c r="EF134" s="682"/>
      <c r="EG134" s="682"/>
      <c r="EH134" s="682"/>
      <c r="EI134" s="682"/>
      <c r="EJ134" s="682"/>
      <c r="EK134" s="682"/>
      <c r="EL134" s="682"/>
      <c r="EM134" s="682"/>
      <c r="EN134" s="682"/>
      <c r="EO134" s="682"/>
      <c r="EP134" s="682"/>
      <c r="EQ134" s="682"/>
      <c r="ER134" s="682"/>
      <c r="ES134" s="682"/>
      <c r="ET134" s="682"/>
      <c r="EU134" s="682"/>
      <c r="EV134" s="682"/>
      <c r="EW134" s="682"/>
      <c r="EX134" s="682"/>
      <c r="EY134" s="682"/>
      <c r="EZ134" s="682"/>
      <c r="FA134" s="682"/>
      <c r="FB134" s="682"/>
      <c r="FC134" s="682"/>
      <c r="FD134" s="682"/>
      <c r="FE134" s="682"/>
      <c r="FF134" s="682"/>
      <c r="FG134" s="682"/>
      <c r="FH134" s="682"/>
      <c r="FI134" s="682"/>
      <c r="FJ134" s="682"/>
      <c r="FK134" s="682"/>
      <c r="FL134" s="682"/>
      <c r="FM134" s="682"/>
      <c r="FN134" s="682"/>
      <c r="FO134" s="682"/>
      <c r="FP134" s="682"/>
      <c r="FQ134" s="682"/>
      <c r="FR134" s="682"/>
      <c r="FS134" s="682"/>
      <c r="FT134" s="682"/>
      <c r="FU134" s="682"/>
      <c r="FV134" s="682"/>
      <c r="FW134" s="682"/>
      <c r="FX134" s="682"/>
      <c r="FY134" s="682"/>
      <c r="FZ134" s="682"/>
      <c r="GA134" s="682"/>
      <c r="GB134" s="682"/>
      <c r="GC134" s="682"/>
      <c r="GD134" s="682"/>
      <c r="GE134" s="682"/>
      <c r="GF134" s="682"/>
      <c r="GG134" s="682"/>
      <c r="GH134" s="682"/>
      <c r="GI134" s="682"/>
      <c r="GJ134" s="682"/>
      <c r="GK134" s="682"/>
      <c r="GL134" s="682"/>
      <c r="GM134" s="682"/>
      <c r="GN134" s="682"/>
      <c r="GO134" s="682"/>
      <c r="GP134" s="682"/>
      <c r="GQ134" s="682"/>
      <c r="GR134" s="682"/>
      <c r="GS134" s="682"/>
      <c r="GT134" s="682"/>
      <c r="GU134" s="682"/>
      <c r="GV134" s="682"/>
      <c r="GW134" s="682"/>
      <c r="GX134" s="682"/>
      <c r="GY134" s="682"/>
      <c r="GZ134" s="682"/>
      <c r="HA134" s="682"/>
      <c r="HB134" s="682"/>
      <c r="HC134" s="682"/>
      <c r="HD134" s="682"/>
      <c r="HE134" s="682"/>
      <c r="HF134" s="682"/>
      <c r="HG134" s="682"/>
      <c r="HH134" s="682"/>
      <c r="HI134" s="682"/>
      <c r="HJ134" s="682"/>
      <c r="HK134" s="682"/>
      <c r="HL134" s="682"/>
      <c r="HM134" s="682"/>
      <c r="HN134" s="682"/>
      <c r="HO134" s="682"/>
      <c r="HP134" s="682"/>
      <c r="HQ134" s="682"/>
      <c r="HR134" s="682"/>
      <c r="HS134" s="682"/>
      <c r="HT134" s="682"/>
      <c r="HU134" s="682"/>
      <c r="HV134" s="682"/>
      <c r="HW134" s="682"/>
      <c r="HX134" s="682"/>
      <c r="HY134" s="682"/>
      <c r="HZ134" s="682"/>
      <c r="IA134" s="682"/>
      <c r="IB134" s="682"/>
      <c r="IC134" s="682"/>
      <c r="ID134" s="682"/>
      <c r="IE134" s="682"/>
      <c r="IF134" s="682"/>
      <c r="IG134" s="682"/>
      <c r="IH134" s="682"/>
      <c r="II134" s="682"/>
      <c r="IJ134" s="682"/>
      <c r="IK134" s="682"/>
      <c r="IL134" s="682"/>
      <c r="IM134" s="682"/>
      <c r="IN134" s="682"/>
      <c r="IO134" s="682"/>
      <c r="IP134" s="682"/>
      <c r="IQ134" s="682"/>
      <c r="IR134" s="682"/>
      <c r="IS134" s="682"/>
      <c r="IT134" s="682"/>
      <c r="IU134" s="682"/>
      <c r="IV134" s="682"/>
      <c r="IW134" s="682"/>
      <c r="IX134" s="682"/>
      <c r="IY134" s="682"/>
      <c r="IZ134" s="682"/>
      <c r="JA134" s="682"/>
      <c r="JB134" s="682"/>
      <c r="JC134" s="682"/>
      <c r="JD134" s="682"/>
      <c r="JE134" s="682"/>
      <c r="JF134" s="682"/>
      <c r="JG134" s="682"/>
      <c r="JH134" s="682"/>
      <c r="JI134" s="682"/>
      <c r="JJ134" s="682"/>
      <c r="JK134" s="682"/>
      <c r="JL134" s="682"/>
      <c r="JM134" s="682"/>
      <c r="JN134" s="682"/>
      <c r="JO134" s="682"/>
      <c r="JP134" s="682"/>
      <c r="JQ134" s="682"/>
      <c r="JR134" s="682"/>
      <c r="JS134" s="682"/>
      <c r="JT134" s="682"/>
    </row>
    <row r="135" spans="1:280" s="683" customFormat="1" ht="27.75" hidden="1" customHeight="1" outlineLevel="2" x14ac:dyDescent="0.25">
      <c r="A135" s="674"/>
      <c r="B135" s="684" t="s">
        <v>126</v>
      </c>
      <c r="C135" s="676"/>
      <c r="D135" s="1186"/>
      <c r="E135" s="1187"/>
      <c r="F135" s="685"/>
      <c r="G135" s="1186"/>
      <c r="H135" s="1187"/>
      <c r="I135" s="685"/>
      <c r="J135" s="1186"/>
      <c r="K135" s="1187"/>
      <c r="L135" s="685"/>
      <c r="M135" s="1186"/>
      <c r="N135" s="1187"/>
      <c r="O135" s="685"/>
      <c r="P135" s="1186"/>
      <c r="Q135" s="1187"/>
      <c r="R135" s="685"/>
      <c r="S135" s="1186"/>
      <c r="T135" s="1187"/>
      <c r="U135" s="685"/>
      <c r="V135" s="1186"/>
      <c r="W135" s="1187"/>
      <c r="X135" s="685"/>
      <c r="Y135" s="1186"/>
      <c r="Z135" s="1187"/>
      <c r="AA135" s="685"/>
      <c r="AB135" s="1186"/>
      <c r="AC135" s="1187"/>
      <c r="AD135" s="685"/>
      <c r="AE135" s="1186"/>
      <c r="AF135" s="1187"/>
      <c r="AG135" s="685"/>
      <c r="AH135" s="1186"/>
      <c r="AI135" s="1187"/>
      <c r="AJ135" s="685"/>
      <c r="AK135" s="1186"/>
      <c r="AL135" s="1187"/>
      <c r="AM135" s="685"/>
      <c r="AN135" s="1186"/>
      <c r="AO135" s="1187"/>
      <c r="AP135" s="685"/>
      <c r="AQ135" s="1186"/>
      <c r="AR135" s="1187"/>
      <c r="AS135" s="685"/>
      <c r="AT135" s="1186"/>
      <c r="AU135" s="1187"/>
      <c r="AV135" s="685"/>
      <c r="AW135" s="1186"/>
      <c r="AX135" s="1187"/>
      <c r="AY135" s="685"/>
      <c r="AZ135" s="1186"/>
      <c r="BA135" s="1187"/>
      <c r="BB135" s="685"/>
      <c r="BC135" s="1186"/>
      <c r="BD135" s="1187"/>
      <c r="BE135" s="685"/>
      <c r="BF135" s="1186"/>
      <c r="BG135" s="1187"/>
      <c r="BH135" s="685"/>
      <c r="BI135" s="1186"/>
      <c r="BJ135" s="1187"/>
      <c r="BK135" s="678"/>
      <c r="BL135" s="679"/>
      <c r="BM135" s="679"/>
      <c r="BN135" s="679"/>
      <c r="BO135" s="679"/>
      <c r="BP135" s="679"/>
      <c r="BQ135" s="679"/>
      <c r="BR135" s="679"/>
      <c r="BS135" s="680"/>
      <c r="BT135" s="681"/>
      <c r="BU135" s="681"/>
      <c r="BV135" s="681"/>
      <c r="BW135" s="681"/>
      <c r="BX135" s="681"/>
      <c r="BY135" s="681"/>
      <c r="BZ135" s="681"/>
      <c r="CA135" s="681"/>
      <c r="CB135" s="681"/>
      <c r="CC135" s="681"/>
      <c r="CD135" s="681"/>
      <c r="CE135" s="681"/>
      <c r="CF135" s="681"/>
      <c r="CG135" s="681"/>
      <c r="CH135" s="681"/>
      <c r="CI135" s="681"/>
      <c r="CJ135" s="681"/>
      <c r="CK135" s="681"/>
      <c r="CL135" s="681"/>
      <c r="CM135" s="681"/>
      <c r="CN135" s="681"/>
      <c r="CO135" s="681"/>
      <c r="CP135" s="681"/>
      <c r="CQ135" s="681"/>
      <c r="CR135" s="681"/>
      <c r="CS135" s="681"/>
      <c r="CT135" s="681"/>
      <c r="CU135" s="681"/>
      <c r="CV135" s="681"/>
      <c r="CW135" s="681"/>
      <c r="CX135" s="681"/>
      <c r="CY135" s="681"/>
      <c r="CZ135" s="681"/>
      <c r="DA135" s="681"/>
      <c r="DB135" s="681"/>
      <c r="DC135" s="681"/>
      <c r="DD135" s="681"/>
      <c r="DE135" s="681"/>
      <c r="DF135" s="681"/>
      <c r="DG135" s="681"/>
      <c r="DH135" s="681"/>
      <c r="DI135" s="681"/>
      <c r="DJ135" s="681"/>
      <c r="DK135" s="682"/>
      <c r="DL135" s="682"/>
      <c r="DM135" s="682"/>
      <c r="DN135" s="682"/>
      <c r="DO135" s="682"/>
      <c r="DP135" s="682"/>
      <c r="DQ135" s="682"/>
      <c r="DR135" s="682"/>
      <c r="DS135" s="682"/>
      <c r="DT135" s="682"/>
      <c r="DU135" s="682"/>
      <c r="DV135" s="682"/>
      <c r="DW135" s="682"/>
      <c r="DX135" s="682"/>
      <c r="DY135" s="682"/>
      <c r="DZ135" s="682"/>
      <c r="EA135" s="682"/>
      <c r="EB135" s="682"/>
      <c r="EC135" s="682"/>
      <c r="ED135" s="682"/>
      <c r="EE135" s="682"/>
      <c r="EF135" s="682"/>
      <c r="EG135" s="682"/>
      <c r="EH135" s="682"/>
      <c r="EI135" s="682"/>
      <c r="EJ135" s="682"/>
      <c r="EK135" s="682"/>
      <c r="EL135" s="682"/>
      <c r="EM135" s="682"/>
      <c r="EN135" s="682"/>
      <c r="EO135" s="682"/>
      <c r="EP135" s="682"/>
      <c r="EQ135" s="682"/>
      <c r="ER135" s="682"/>
      <c r="ES135" s="682"/>
      <c r="ET135" s="682"/>
      <c r="EU135" s="682"/>
      <c r="EV135" s="682"/>
      <c r="EW135" s="682"/>
      <c r="EX135" s="682"/>
      <c r="EY135" s="682"/>
      <c r="EZ135" s="682"/>
      <c r="FA135" s="682"/>
      <c r="FB135" s="682"/>
      <c r="FC135" s="682"/>
      <c r="FD135" s="682"/>
      <c r="FE135" s="682"/>
      <c r="FF135" s="682"/>
      <c r="FG135" s="682"/>
      <c r="FH135" s="682"/>
      <c r="FI135" s="682"/>
      <c r="FJ135" s="682"/>
      <c r="FK135" s="682"/>
      <c r="FL135" s="682"/>
      <c r="FM135" s="682"/>
      <c r="FN135" s="682"/>
      <c r="FO135" s="682"/>
      <c r="FP135" s="682"/>
      <c r="FQ135" s="682"/>
      <c r="FR135" s="682"/>
      <c r="FS135" s="682"/>
      <c r="FT135" s="682"/>
      <c r="FU135" s="682"/>
      <c r="FV135" s="682"/>
      <c r="FW135" s="682"/>
      <c r="FX135" s="682"/>
      <c r="FY135" s="682"/>
      <c r="FZ135" s="682"/>
      <c r="GA135" s="682"/>
      <c r="GB135" s="682"/>
      <c r="GC135" s="682"/>
      <c r="GD135" s="682"/>
      <c r="GE135" s="682"/>
      <c r="GF135" s="682"/>
      <c r="GG135" s="682"/>
      <c r="GH135" s="682"/>
      <c r="GI135" s="682"/>
      <c r="GJ135" s="682"/>
      <c r="GK135" s="682"/>
      <c r="GL135" s="682"/>
      <c r="GM135" s="682"/>
      <c r="GN135" s="682"/>
      <c r="GO135" s="682"/>
      <c r="GP135" s="682"/>
      <c r="GQ135" s="682"/>
      <c r="GR135" s="682"/>
      <c r="GS135" s="682"/>
      <c r="GT135" s="682"/>
      <c r="GU135" s="682"/>
      <c r="GV135" s="682"/>
      <c r="GW135" s="682"/>
      <c r="GX135" s="682"/>
      <c r="GY135" s="682"/>
      <c r="GZ135" s="682"/>
      <c r="HA135" s="682"/>
      <c r="HB135" s="682"/>
      <c r="HC135" s="682"/>
      <c r="HD135" s="682"/>
      <c r="HE135" s="682"/>
      <c r="HF135" s="682"/>
      <c r="HG135" s="682"/>
      <c r="HH135" s="682"/>
      <c r="HI135" s="682"/>
      <c r="HJ135" s="682"/>
      <c r="HK135" s="682"/>
      <c r="HL135" s="682"/>
      <c r="HM135" s="682"/>
      <c r="HN135" s="682"/>
      <c r="HO135" s="682"/>
      <c r="HP135" s="682"/>
      <c r="HQ135" s="682"/>
      <c r="HR135" s="682"/>
      <c r="HS135" s="682"/>
      <c r="HT135" s="682"/>
      <c r="HU135" s="682"/>
      <c r="HV135" s="682"/>
      <c r="HW135" s="682"/>
      <c r="HX135" s="682"/>
      <c r="HY135" s="682"/>
      <c r="HZ135" s="682"/>
      <c r="IA135" s="682"/>
      <c r="IB135" s="682"/>
      <c r="IC135" s="682"/>
      <c r="ID135" s="682"/>
      <c r="IE135" s="682"/>
      <c r="IF135" s="682"/>
      <c r="IG135" s="682"/>
      <c r="IH135" s="682"/>
      <c r="II135" s="682"/>
      <c r="IJ135" s="682"/>
      <c r="IK135" s="682"/>
      <c r="IL135" s="682"/>
      <c r="IM135" s="682"/>
      <c r="IN135" s="682"/>
      <c r="IO135" s="682"/>
      <c r="IP135" s="682"/>
      <c r="IQ135" s="682"/>
      <c r="IR135" s="682"/>
      <c r="IS135" s="682"/>
      <c r="IT135" s="682"/>
      <c r="IU135" s="682"/>
      <c r="IV135" s="682"/>
      <c r="IW135" s="682"/>
      <c r="IX135" s="682"/>
      <c r="IY135" s="682"/>
      <c r="IZ135" s="682"/>
      <c r="JA135" s="682"/>
      <c r="JB135" s="682"/>
      <c r="JC135" s="682"/>
      <c r="JD135" s="682"/>
      <c r="JE135" s="682"/>
      <c r="JF135" s="682"/>
      <c r="JG135" s="682"/>
      <c r="JH135" s="682"/>
      <c r="JI135" s="682"/>
      <c r="JJ135" s="682"/>
      <c r="JK135" s="682"/>
      <c r="JL135" s="682"/>
      <c r="JM135" s="682"/>
      <c r="JN135" s="682"/>
      <c r="JO135" s="682"/>
      <c r="JP135" s="682"/>
      <c r="JQ135" s="682"/>
      <c r="JR135" s="682"/>
      <c r="JS135" s="682"/>
      <c r="JT135" s="682"/>
    </row>
    <row r="136" spans="1:280" s="683" customFormat="1" ht="27.75" hidden="1" customHeight="1" outlineLevel="2" x14ac:dyDescent="0.25">
      <c r="A136" s="674"/>
      <c r="B136" s="684" t="s">
        <v>100</v>
      </c>
      <c r="C136" s="676"/>
      <c r="D136" s="1186"/>
      <c r="E136" s="1187"/>
      <c r="F136" s="685"/>
      <c r="G136" s="1186"/>
      <c r="H136" s="1187"/>
      <c r="I136" s="685"/>
      <c r="J136" s="1186"/>
      <c r="K136" s="1187"/>
      <c r="L136" s="685"/>
      <c r="M136" s="1186"/>
      <c r="N136" s="1187"/>
      <c r="O136" s="685"/>
      <c r="P136" s="1186"/>
      <c r="Q136" s="1187"/>
      <c r="R136" s="685"/>
      <c r="S136" s="1186"/>
      <c r="T136" s="1187"/>
      <c r="U136" s="685"/>
      <c r="V136" s="1186"/>
      <c r="W136" s="1187"/>
      <c r="X136" s="685"/>
      <c r="Y136" s="1186"/>
      <c r="Z136" s="1187"/>
      <c r="AA136" s="685"/>
      <c r="AB136" s="1186"/>
      <c r="AC136" s="1187"/>
      <c r="AD136" s="685"/>
      <c r="AE136" s="1186"/>
      <c r="AF136" s="1187"/>
      <c r="AG136" s="685"/>
      <c r="AH136" s="1186"/>
      <c r="AI136" s="1187"/>
      <c r="AJ136" s="685"/>
      <c r="AK136" s="1186"/>
      <c r="AL136" s="1187"/>
      <c r="AM136" s="685"/>
      <c r="AN136" s="1186"/>
      <c r="AO136" s="1187"/>
      <c r="AP136" s="685"/>
      <c r="AQ136" s="1186"/>
      <c r="AR136" s="1187"/>
      <c r="AS136" s="685"/>
      <c r="AT136" s="1186"/>
      <c r="AU136" s="1187"/>
      <c r="AV136" s="685"/>
      <c r="AW136" s="1186"/>
      <c r="AX136" s="1187"/>
      <c r="AY136" s="685"/>
      <c r="AZ136" s="1186"/>
      <c r="BA136" s="1187"/>
      <c r="BB136" s="685"/>
      <c r="BC136" s="1186"/>
      <c r="BD136" s="1187"/>
      <c r="BE136" s="685"/>
      <c r="BF136" s="1186"/>
      <c r="BG136" s="1187"/>
      <c r="BH136" s="685"/>
      <c r="BI136" s="1186"/>
      <c r="BJ136" s="1187"/>
      <c r="BK136" s="678"/>
      <c r="BL136" s="679"/>
      <c r="BM136" s="679"/>
      <c r="BN136" s="679"/>
      <c r="BO136" s="679"/>
      <c r="BP136" s="679"/>
      <c r="BQ136" s="679"/>
      <c r="BR136" s="679"/>
      <c r="BS136" s="680"/>
      <c r="BT136" s="681"/>
      <c r="BU136" s="681"/>
      <c r="BV136" s="681"/>
      <c r="BW136" s="681"/>
      <c r="BX136" s="681"/>
      <c r="BY136" s="681"/>
      <c r="BZ136" s="681"/>
      <c r="CA136" s="681"/>
      <c r="CB136" s="681"/>
      <c r="CC136" s="681"/>
      <c r="CD136" s="681"/>
      <c r="CE136" s="681"/>
      <c r="CF136" s="681"/>
      <c r="CG136" s="681"/>
      <c r="CH136" s="681"/>
      <c r="CI136" s="681"/>
      <c r="CJ136" s="681"/>
      <c r="CK136" s="681"/>
      <c r="CL136" s="681"/>
      <c r="CM136" s="681"/>
      <c r="CN136" s="681"/>
      <c r="CO136" s="681"/>
      <c r="CP136" s="681"/>
      <c r="CQ136" s="681"/>
      <c r="CR136" s="681"/>
      <c r="CS136" s="681"/>
      <c r="CT136" s="681"/>
      <c r="CU136" s="681"/>
      <c r="CV136" s="681"/>
      <c r="CW136" s="681"/>
      <c r="CX136" s="681"/>
      <c r="CY136" s="681"/>
      <c r="CZ136" s="681"/>
      <c r="DA136" s="681"/>
      <c r="DB136" s="681"/>
      <c r="DC136" s="681"/>
      <c r="DD136" s="681"/>
      <c r="DE136" s="681"/>
      <c r="DF136" s="681"/>
      <c r="DG136" s="681"/>
      <c r="DH136" s="681"/>
      <c r="DI136" s="681"/>
      <c r="DJ136" s="681"/>
      <c r="DK136" s="682"/>
      <c r="DL136" s="682"/>
      <c r="DM136" s="682"/>
      <c r="DN136" s="682"/>
      <c r="DO136" s="682"/>
      <c r="DP136" s="682"/>
      <c r="DQ136" s="682"/>
      <c r="DR136" s="682"/>
      <c r="DS136" s="682"/>
      <c r="DT136" s="682"/>
      <c r="DU136" s="682"/>
      <c r="DV136" s="682"/>
      <c r="DW136" s="682"/>
      <c r="DX136" s="682"/>
      <c r="DY136" s="682"/>
      <c r="DZ136" s="682"/>
      <c r="EA136" s="682"/>
      <c r="EB136" s="682"/>
      <c r="EC136" s="682"/>
      <c r="ED136" s="682"/>
      <c r="EE136" s="682"/>
      <c r="EF136" s="682"/>
      <c r="EG136" s="682"/>
      <c r="EH136" s="682"/>
      <c r="EI136" s="682"/>
      <c r="EJ136" s="682"/>
      <c r="EK136" s="682"/>
      <c r="EL136" s="682"/>
      <c r="EM136" s="682"/>
      <c r="EN136" s="682"/>
      <c r="EO136" s="682"/>
      <c r="EP136" s="682"/>
      <c r="EQ136" s="682"/>
      <c r="ER136" s="682"/>
      <c r="ES136" s="682"/>
      <c r="ET136" s="682"/>
      <c r="EU136" s="682"/>
      <c r="EV136" s="682"/>
      <c r="EW136" s="682"/>
      <c r="EX136" s="682"/>
      <c r="EY136" s="682"/>
      <c r="EZ136" s="682"/>
      <c r="FA136" s="682"/>
      <c r="FB136" s="682"/>
      <c r="FC136" s="682"/>
      <c r="FD136" s="682"/>
      <c r="FE136" s="682"/>
      <c r="FF136" s="682"/>
      <c r="FG136" s="682"/>
      <c r="FH136" s="682"/>
      <c r="FI136" s="682"/>
      <c r="FJ136" s="682"/>
      <c r="FK136" s="682"/>
      <c r="FL136" s="682"/>
      <c r="FM136" s="682"/>
      <c r="FN136" s="682"/>
      <c r="FO136" s="682"/>
      <c r="FP136" s="682"/>
      <c r="FQ136" s="682"/>
      <c r="FR136" s="682"/>
      <c r="FS136" s="682"/>
      <c r="FT136" s="682"/>
      <c r="FU136" s="682"/>
      <c r="FV136" s="682"/>
      <c r="FW136" s="682"/>
      <c r="FX136" s="682"/>
      <c r="FY136" s="682"/>
      <c r="FZ136" s="682"/>
      <c r="GA136" s="682"/>
      <c r="GB136" s="682"/>
      <c r="GC136" s="682"/>
      <c r="GD136" s="682"/>
      <c r="GE136" s="682"/>
      <c r="GF136" s="682"/>
      <c r="GG136" s="682"/>
      <c r="GH136" s="682"/>
      <c r="GI136" s="682"/>
      <c r="GJ136" s="682"/>
      <c r="GK136" s="682"/>
      <c r="GL136" s="682"/>
      <c r="GM136" s="682"/>
      <c r="GN136" s="682"/>
      <c r="GO136" s="682"/>
      <c r="GP136" s="682"/>
      <c r="GQ136" s="682"/>
      <c r="GR136" s="682"/>
      <c r="GS136" s="682"/>
      <c r="GT136" s="682"/>
      <c r="GU136" s="682"/>
      <c r="GV136" s="682"/>
      <c r="GW136" s="682"/>
      <c r="GX136" s="682"/>
      <c r="GY136" s="682"/>
      <c r="GZ136" s="682"/>
      <c r="HA136" s="682"/>
      <c r="HB136" s="682"/>
      <c r="HC136" s="682"/>
      <c r="HD136" s="682"/>
      <c r="HE136" s="682"/>
      <c r="HF136" s="682"/>
      <c r="HG136" s="682"/>
      <c r="HH136" s="682"/>
      <c r="HI136" s="682"/>
      <c r="HJ136" s="682"/>
      <c r="HK136" s="682"/>
      <c r="HL136" s="682"/>
      <c r="HM136" s="682"/>
      <c r="HN136" s="682"/>
      <c r="HO136" s="682"/>
      <c r="HP136" s="682"/>
      <c r="HQ136" s="682"/>
      <c r="HR136" s="682"/>
      <c r="HS136" s="682"/>
      <c r="HT136" s="682"/>
      <c r="HU136" s="682"/>
      <c r="HV136" s="682"/>
      <c r="HW136" s="682"/>
      <c r="HX136" s="682"/>
      <c r="HY136" s="682"/>
      <c r="HZ136" s="682"/>
      <c r="IA136" s="682"/>
      <c r="IB136" s="682"/>
      <c r="IC136" s="682"/>
      <c r="ID136" s="682"/>
      <c r="IE136" s="682"/>
      <c r="IF136" s="682"/>
      <c r="IG136" s="682"/>
      <c r="IH136" s="682"/>
      <c r="II136" s="682"/>
      <c r="IJ136" s="682"/>
      <c r="IK136" s="682"/>
      <c r="IL136" s="682"/>
      <c r="IM136" s="682"/>
      <c r="IN136" s="682"/>
      <c r="IO136" s="682"/>
      <c r="IP136" s="682"/>
      <c r="IQ136" s="682"/>
      <c r="IR136" s="682"/>
      <c r="IS136" s="682"/>
      <c r="IT136" s="682"/>
      <c r="IU136" s="682"/>
      <c r="IV136" s="682"/>
      <c r="IW136" s="682"/>
      <c r="IX136" s="682"/>
      <c r="IY136" s="682"/>
      <c r="IZ136" s="682"/>
      <c r="JA136" s="682"/>
      <c r="JB136" s="682"/>
      <c r="JC136" s="682"/>
      <c r="JD136" s="682"/>
      <c r="JE136" s="682"/>
      <c r="JF136" s="682"/>
      <c r="JG136" s="682"/>
      <c r="JH136" s="682"/>
      <c r="JI136" s="682"/>
      <c r="JJ136" s="682"/>
      <c r="JK136" s="682"/>
      <c r="JL136" s="682"/>
      <c r="JM136" s="682"/>
      <c r="JN136" s="682"/>
      <c r="JO136" s="682"/>
      <c r="JP136" s="682"/>
      <c r="JQ136" s="682"/>
      <c r="JR136" s="682"/>
      <c r="JS136" s="682"/>
      <c r="JT136" s="682"/>
    </row>
    <row r="137" spans="1:280" s="683" customFormat="1" ht="27.75" hidden="1" customHeight="1" outlineLevel="2" x14ac:dyDescent="0.25">
      <c r="A137" s="674"/>
      <c r="B137" s="684" t="s">
        <v>74</v>
      </c>
      <c r="C137" s="676"/>
      <c r="D137" s="1186"/>
      <c r="E137" s="1187"/>
      <c r="F137" s="685"/>
      <c r="G137" s="1186"/>
      <c r="H137" s="1187"/>
      <c r="I137" s="685"/>
      <c r="J137" s="1186"/>
      <c r="K137" s="1187"/>
      <c r="L137" s="685"/>
      <c r="M137" s="1186"/>
      <c r="N137" s="1187"/>
      <c r="O137" s="685"/>
      <c r="P137" s="1186"/>
      <c r="Q137" s="1187"/>
      <c r="R137" s="685"/>
      <c r="S137" s="1186"/>
      <c r="T137" s="1187"/>
      <c r="U137" s="685"/>
      <c r="V137" s="1186"/>
      <c r="W137" s="1187"/>
      <c r="X137" s="685"/>
      <c r="Y137" s="1186"/>
      <c r="Z137" s="1187"/>
      <c r="AA137" s="685"/>
      <c r="AB137" s="1186"/>
      <c r="AC137" s="1187"/>
      <c r="AD137" s="685"/>
      <c r="AE137" s="1186"/>
      <c r="AF137" s="1187"/>
      <c r="AG137" s="685"/>
      <c r="AH137" s="1186"/>
      <c r="AI137" s="1187"/>
      <c r="AJ137" s="685"/>
      <c r="AK137" s="1186"/>
      <c r="AL137" s="1187"/>
      <c r="AM137" s="685"/>
      <c r="AN137" s="1186"/>
      <c r="AO137" s="1187"/>
      <c r="AP137" s="685"/>
      <c r="AQ137" s="1186"/>
      <c r="AR137" s="1187"/>
      <c r="AS137" s="685"/>
      <c r="AT137" s="1186"/>
      <c r="AU137" s="1187"/>
      <c r="AV137" s="685"/>
      <c r="AW137" s="1186"/>
      <c r="AX137" s="1187"/>
      <c r="AY137" s="685"/>
      <c r="AZ137" s="1186"/>
      <c r="BA137" s="1187"/>
      <c r="BB137" s="685"/>
      <c r="BC137" s="1186"/>
      <c r="BD137" s="1187"/>
      <c r="BE137" s="685"/>
      <c r="BF137" s="1186"/>
      <c r="BG137" s="1187"/>
      <c r="BH137" s="685"/>
      <c r="BI137" s="1186"/>
      <c r="BJ137" s="1187"/>
      <c r="BK137" s="678"/>
      <c r="BL137" s="679"/>
      <c r="BM137" s="679"/>
      <c r="BN137" s="679"/>
      <c r="BO137" s="679"/>
      <c r="BP137" s="679"/>
      <c r="BQ137" s="679"/>
      <c r="BR137" s="679"/>
      <c r="BS137" s="680"/>
      <c r="BT137" s="681"/>
      <c r="BU137" s="681"/>
      <c r="BV137" s="681"/>
      <c r="BW137" s="681"/>
      <c r="BX137" s="681"/>
      <c r="BY137" s="681"/>
      <c r="BZ137" s="681"/>
      <c r="CA137" s="681"/>
      <c r="CB137" s="681"/>
      <c r="CC137" s="681"/>
      <c r="CD137" s="681"/>
      <c r="CE137" s="681"/>
      <c r="CF137" s="681"/>
      <c r="CG137" s="681"/>
      <c r="CH137" s="681"/>
      <c r="CI137" s="681"/>
      <c r="CJ137" s="681"/>
      <c r="CK137" s="681"/>
      <c r="CL137" s="681"/>
      <c r="CM137" s="681"/>
      <c r="CN137" s="681"/>
      <c r="CO137" s="681"/>
      <c r="CP137" s="681"/>
      <c r="CQ137" s="681"/>
      <c r="CR137" s="681"/>
      <c r="CS137" s="681"/>
      <c r="CT137" s="681"/>
      <c r="CU137" s="681"/>
      <c r="CV137" s="681"/>
      <c r="CW137" s="681"/>
      <c r="CX137" s="681"/>
      <c r="CY137" s="681"/>
      <c r="CZ137" s="681"/>
      <c r="DA137" s="681"/>
      <c r="DB137" s="681"/>
      <c r="DC137" s="681"/>
      <c r="DD137" s="681"/>
      <c r="DE137" s="681"/>
      <c r="DF137" s="681"/>
      <c r="DG137" s="681"/>
      <c r="DH137" s="681"/>
      <c r="DI137" s="681"/>
      <c r="DJ137" s="681"/>
      <c r="DK137" s="682"/>
      <c r="DL137" s="682"/>
      <c r="DM137" s="682"/>
      <c r="DN137" s="682"/>
      <c r="DO137" s="682"/>
      <c r="DP137" s="682"/>
      <c r="DQ137" s="682"/>
      <c r="DR137" s="682"/>
      <c r="DS137" s="682"/>
      <c r="DT137" s="682"/>
      <c r="DU137" s="682"/>
      <c r="DV137" s="682"/>
      <c r="DW137" s="682"/>
      <c r="DX137" s="682"/>
      <c r="DY137" s="682"/>
      <c r="DZ137" s="682"/>
      <c r="EA137" s="682"/>
      <c r="EB137" s="682"/>
      <c r="EC137" s="682"/>
      <c r="ED137" s="682"/>
      <c r="EE137" s="682"/>
      <c r="EF137" s="682"/>
      <c r="EG137" s="682"/>
      <c r="EH137" s="682"/>
      <c r="EI137" s="682"/>
      <c r="EJ137" s="682"/>
      <c r="EK137" s="682"/>
      <c r="EL137" s="682"/>
      <c r="EM137" s="682"/>
      <c r="EN137" s="682"/>
      <c r="EO137" s="682"/>
      <c r="EP137" s="682"/>
      <c r="EQ137" s="682"/>
      <c r="ER137" s="682"/>
      <c r="ES137" s="682"/>
      <c r="ET137" s="682"/>
      <c r="EU137" s="682"/>
      <c r="EV137" s="682"/>
      <c r="EW137" s="682"/>
      <c r="EX137" s="682"/>
      <c r="EY137" s="682"/>
      <c r="EZ137" s="682"/>
      <c r="FA137" s="682"/>
      <c r="FB137" s="682"/>
      <c r="FC137" s="682"/>
      <c r="FD137" s="682"/>
      <c r="FE137" s="682"/>
      <c r="FF137" s="682"/>
      <c r="FG137" s="682"/>
      <c r="FH137" s="682"/>
      <c r="FI137" s="682"/>
      <c r="FJ137" s="682"/>
      <c r="FK137" s="682"/>
      <c r="FL137" s="682"/>
      <c r="FM137" s="682"/>
      <c r="FN137" s="682"/>
      <c r="FO137" s="682"/>
      <c r="FP137" s="682"/>
      <c r="FQ137" s="682"/>
      <c r="FR137" s="682"/>
      <c r="FS137" s="682"/>
      <c r="FT137" s="682"/>
      <c r="FU137" s="682"/>
      <c r="FV137" s="682"/>
      <c r="FW137" s="682"/>
      <c r="FX137" s="682"/>
      <c r="FY137" s="682"/>
      <c r="FZ137" s="682"/>
      <c r="GA137" s="682"/>
      <c r="GB137" s="682"/>
      <c r="GC137" s="682"/>
      <c r="GD137" s="682"/>
      <c r="GE137" s="682"/>
      <c r="GF137" s="682"/>
      <c r="GG137" s="682"/>
      <c r="GH137" s="682"/>
      <c r="GI137" s="682"/>
      <c r="GJ137" s="682"/>
      <c r="GK137" s="682"/>
      <c r="GL137" s="682"/>
      <c r="GM137" s="682"/>
      <c r="GN137" s="682"/>
      <c r="GO137" s="682"/>
      <c r="GP137" s="682"/>
      <c r="GQ137" s="682"/>
      <c r="GR137" s="682"/>
      <c r="GS137" s="682"/>
      <c r="GT137" s="682"/>
      <c r="GU137" s="682"/>
      <c r="GV137" s="682"/>
      <c r="GW137" s="682"/>
      <c r="GX137" s="682"/>
      <c r="GY137" s="682"/>
      <c r="GZ137" s="682"/>
      <c r="HA137" s="682"/>
      <c r="HB137" s="682"/>
      <c r="HC137" s="682"/>
      <c r="HD137" s="682"/>
      <c r="HE137" s="682"/>
      <c r="HF137" s="682"/>
      <c r="HG137" s="682"/>
      <c r="HH137" s="682"/>
      <c r="HI137" s="682"/>
      <c r="HJ137" s="682"/>
      <c r="HK137" s="682"/>
      <c r="HL137" s="682"/>
      <c r="HM137" s="682"/>
      <c r="HN137" s="682"/>
      <c r="HO137" s="682"/>
      <c r="HP137" s="682"/>
      <c r="HQ137" s="682"/>
      <c r="HR137" s="682"/>
      <c r="HS137" s="682"/>
      <c r="HT137" s="682"/>
      <c r="HU137" s="682"/>
      <c r="HV137" s="682"/>
      <c r="HW137" s="682"/>
      <c r="HX137" s="682"/>
      <c r="HY137" s="682"/>
      <c r="HZ137" s="682"/>
      <c r="IA137" s="682"/>
      <c r="IB137" s="682"/>
      <c r="IC137" s="682"/>
      <c r="ID137" s="682"/>
      <c r="IE137" s="682"/>
      <c r="IF137" s="682"/>
      <c r="IG137" s="682"/>
      <c r="IH137" s="682"/>
      <c r="II137" s="682"/>
      <c r="IJ137" s="682"/>
      <c r="IK137" s="682"/>
      <c r="IL137" s="682"/>
      <c r="IM137" s="682"/>
      <c r="IN137" s="682"/>
      <c r="IO137" s="682"/>
      <c r="IP137" s="682"/>
      <c r="IQ137" s="682"/>
      <c r="IR137" s="682"/>
      <c r="IS137" s="682"/>
      <c r="IT137" s="682"/>
      <c r="IU137" s="682"/>
      <c r="IV137" s="682"/>
      <c r="IW137" s="682"/>
      <c r="IX137" s="682"/>
      <c r="IY137" s="682"/>
      <c r="IZ137" s="682"/>
      <c r="JA137" s="682"/>
      <c r="JB137" s="682"/>
      <c r="JC137" s="682"/>
      <c r="JD137" s="682"/>
      <c r="JE137" s="682"/>
      <c r="JF137" s="682"/>
      <c r="JG137" s="682"/>
      <c r="JH137" s="682"/>
      <c r="JI137" s="682"/>
      <c r="JJ137" s="682"/>
      <c r="JK137" s="682"/>
      <c r="JL137" s="682"/>
      <c r="JM137" s="682"/>
      <c r="JN137" s="682"/>
      <c r="JO137" s="682"/>
      <c r="JP137" s="682"/>
      <c r="JQ137" s="682"/>
      <c r="JR137" s="682"/>
      <c r="JS137" s="682"/>
      <c r="JT137" s="682"/>
    </row>
    <row r="138" spans="1:280" s="683" customFormat="1" ht="27.75" hidden="1" customHeight="1" outlineLevel="2" x14ac:dyDescent="0.25">
      <c r="A138" s="674"/>
      <c r="B138" s="684"/>
      <c r="C138" s="676"/>
      <c r="D138" s="1198"/>
      <c r="E138" s="1199"/>
      <c r="F138" s="685"/>
      <c r="G138" s="1198"/>
      <c r="H138" s="1199"/>
      <c r="I138" s="685"/>
      <c r="J138" s="1198"/>
      <c r="K138" s="1199"/>
      <c r="L138" s="685"/>
      <c r="M138" s="1198"/>
      <c r="N138" s="1199"/>
      <c r="O138" s="685"/>
      <c r="P138" s="1198"/>
      <c r="Q138" s="1199"/>
      <c r="R138" s="685"/>
      <c r="S138" s="1198"/>
      <c r="T138" s="1199"/>
      <c r="U138" s="685"/>
      <c r="V138" s="1198"/>
      <c r="W138" s="1199"/>
      <c r="X138" s="685"/>
      <c r="Y138" s="1198"/>
      <c r="Z138" s="1199"/>
      <c r="AA138" s="685"/>
      <c r="AB138" s="1198"/>
      <c r="AC138" s="1199"/>
      <c r="AD138" s="685"/>
      <c r="AE138" s="1198"/>
      <c r="AF138" s="1199"/>
      <c r="AG138" s="685"/>
      <c r="AH138" s="1198"/>
      <c r="AI138" s="1199"/>
      <c r="AJ138" s="685"/>
      <c r="AK138" s="1198"/>
      <c r="AL138" s="1199"/>
      <c r="AM138" s="685"/>
      <c r="AN138" s="1198"/>
      <c r="AO138" s="1199"/>
      <c r="AP138" s="685"/>
      <c r="AQ138" s="1198"/>
      <c r="AR138" s="1199"/>
      <c r="AS138" s="685"/>
      <c r="AT138" s="1198"/>
      <c r="AU138" s="1199"/>
      <c r="AV138" s="685"/>
      <c r="AW138" s="1198"/>
      <c r="AX138" s="1199"/>
      <c r="AY138" s="685"/>
      <c r="AZ138" s="1198"/>
      <c r="BA138" s="1199"/>
      <c r="BB138" s="685"/>
      <c r="BC138" s="1198"/>
      <c r="BD138" s="1199"/>
      <c r="BE138" s="685"/>
      <c r="BF138" s="1198"/>
      <c r="BG138" s="1199"/>
      <c r="BH138" s="685"/>
      <c r="BI138" s="1198"/>
      <c r="BJ138" s="1199"/>
      <c r="BK138" s="678"/>
      <c r="BL138" s="679"/>
      <c r="BM138" s="679"/>
      <c r="BN138" s="679"/>
      <c r="BO138" s="679"/>
      <c r="BP138" s="679"/>
      <c r="BQ138" s="679"/>
      <c r="BR138" s="679"/>
      <c r="BS138" s="680"/>
      <c r="BT138" s="681"/>
      <c r="BU138" s="681"/>
      <c r="BV138" s="681"/>
      <c r="BW138" s="681"/>
      <c r="BX138" s="681"/>
      <c r="BY138" s="681"/>
      <c r="BZ138" s="681"/>
      <c r="CA138" s="681"/>
      <c r="CB138" s="681"/>
      <c r="CC138" s="681"/>
      <c r="CD138" s="681"/>
      <c r="CE138" s="681"/>
      <c r="CF138" s="681"/>
      <c r="CG138" s="681"/>
      <c r="CH138" s="681"/>
      <c r="CI138" s="681"/>
      <c r="CJ138" s="681"/>
      <c r="CK138" s="681"/>
      <c r="CL138" s="681"/>
      <c r="CM138" s="681"/>
      <c r="CN138" s="681"/>
      <c r="CO138" s="681"/>
      <c r="CP138" s="681"/>
      <c r="CQ138" s="681"/>
      <c r="CR138" s="681"/>
      <c r="CS138" s="681"/>
      <c r="CT138" s="681"/>
      <c r="CU138" s="681"/>
      <c r="CV138" s="681"/>
      <c r="CW138" s="681"/>
      <c r="CX138" s="681"/>
      <c r="CY138" s="681"/>
      <c r="CZ138" s="681"/>
      <c r="DA138" s="681"/>
      <c r="DB138" s="681"/>
      <c r="DC138" s="681"/>
      <c r="DD138" s="681"/>
      <c r="DE138" s="681"/>
      <c r="DF138" s="681"/>
      <c r="DG138" s="681"/>
      <c r="DH138" s="681"/>
      <c r="DI138" s="681"/>
      <c r="DJ138" s="681"/>
      <c r="DK138" s="682"/>
      <c r="DL138" s="682"/>
      <c r="DM138" s="682"/>
      <c r="DN138" s="682"/>
      <c r="DO138" s="682"/>
      <c r="DP138" s="682"/>
      <c r="DQ138" s="682"/>
      <c r="DR138" s="682"/>
      <c r="DS138" s="682"/>
      <c r="DT138" s="682"/>
      <c r="DU138" s="682"/>
      <c r="DV138" s="682"/>
      <c r="DW138" s="682"/>
      <c r="DX138" s="682"/>
      <c r="DY138" s="682"/>
      <c r="DZ138" s="682"/>
      <c r="EA138" s="682"/>
      <c r="EB138" s="682"/>
      <c r="EC138" s="682"/>
      <c r="ED138" s="682"/>
      <c r="EE138" s="682"/>
      <c r="EF138" s="682"/>
      <c r="EG138" s="682"/>
      <c r="EH138" s="682"/>
      <c r="EI138" s="682"/>
      <c r="EJ138" s="682"/>
      <c r="EK138" s="682"/>
      <c r="EL138" s="682"/>
      <c r="EM138" s="682"/>
      <c r="EN138" s="682"/>
      <c r="EO138" s="682"/>
      <c r="EP138" s="682"/>
      <c r="EQ138" s="682"/>
      <c r="ER138" s="682"/>
      <c r="ES138" s="682"/>
      <c r="ET138" s="682"/>
      <c r="EU138" s="682"/>
      <c r="EV138" s="682"/>
      <c r="EW138" s="682"/>
      <c r="EX138" s="682"/>
      <c r="EY138" s="682"/>
      <c r="EZ138" s="682"/>
      <c r="FA138" s="682"/>
      <c r="FB138" s="682"/>
      <c r="FC138" s="682"/>
      <c r="FD138" s="682"/>
      <c r="FE138" s="682"/>
      <c r="FF138" s="682"/>
      <c r="FG138" s="682"/>
      <c r="FH138" s="682"/>
      <c r="FI138" s="682"/>
      <c r="FJ138" s="682"/>
      <c r="FK138" s="682"/>
      <c r="FL138" s="682"/>
      <c r="FM138" s="682"/>
      <c r="FN138" s="682"/>
      <c r="FO138" s="682"/>
      <c r="FP138" s="682"/>
      <c r="FQ138" s="682"/>
      <c r="FR138" s="682"/>
      <c r="FS138" s="682"/>
      <c r="FT138" s="682"/>
      <c r="FU138" s="682"/>
      <c r="FV138" s="682"/>
      <c r="FW138" s="682"/>
      <c r="FX138" s="682"/>
      <c r="FY138" s="682"/>
      <c r="FZ138" s="682"/>
      <c r="GA138" s="682"/>
      <c r="GB138" s="682"/>
      <c r="GC138" s="682"/>
      <c r="GD138" s="682"/>
      <c r="GE138" s="682"/>
      <c r="GF138" s="682"/>
      <c r="GG138" s="682"/>
      <c r="GH138" s="682"/>
      <c r="GI138" s="682"/>
      <c r="GJ138" s="682"/>
      <c r="GK138" s="682"/>
      <c r="GL138" s="682"/>
      <c r="GM138" s="682"/>
      <c r="GN138" s="682"/>
      <c r="GO138" s="682"/>
      <c r="GP138" s="682"/>
      <c r="GQ138" s="682"/>
      <c r="GR138" s="682"/>
      <c r="GS138" s="682"/>
      <c r="GT138" s="682"/>
      <c r="GU138" s="682"/>
      <c r="GV138" s="682"/>
      <c r="GW138" s="682"/>
      <c r="GX138" s="682"/>
      <c r="GY138" s="682"/>
      <c r="GZ138" s="682"/>
      <c r="HA138" s="682"/>
      <c r="HB138" s="682"/>
      <c r="HC138" s="682"/>
      <c r="HD138" s="682"/>
      <c r="HE138" s="682"/>
      <c r="HF138" s="682"/>
      <c r="HG138" s="682"/>
      <c r="HH138" s="682"/>
      <c r="HI138" s="682"/>
      <c r="HJ138" s="682"/>
      <c r="HK138" s="682"/>
      <c r="HL138" s="682"/>
      <c r="HM138" s="682"/>
      <c r="HN138" s="682"/>
      <c r="HO138" s="682"/>
      <c r="HP138" s="682"/>
      <c r="HQ138" s="682"/>
      <c r="HR138" s="682"/>
      <c r="HS138" s="682"/>
      <c r="HT138" s="682"/>
      <c r="HU138" s="682"/>
      <c r="HV138" s="682"/>
      <c r="HW138" s="682"/>
      <c r="HX138" s="682"/>
      <c r="HY138" s="682"/>
      <c r="HZ138" s="682"/>
      <c r="IA138" s="682"/>
      <c r="IB138" s="682"/>
      <c r="IC138" s="682"/>
      <c r="ID138" s="682"/>
      <c r="IE138" s="682"/>
      <c r="IF138" s="682"/>
      <c r="IG138" s="682"/>
      <c r="IH138" s="682"/>
      <c r="II138" s="682"/>
      <c r="IJ138" s="682"/>
      <c r="IK138" s="682"/>
      <c r="IL138" s="682"/>
      <c r="IM138" s="682"/>
      <c r="IN138" s="682"/>
      <c r="IO138" s="682"/>
      <c r="IP138" s="682"/>
      <c r="IQ138" s="682"/>
      <c r="IR138" s="682"/>
      <c r="IS138" s="682"/>
      <c r="IT138" s="682"/>
      <c r="IU138" s="682"/>
      <c r="IV138" s="682"/>
      <c r="IW138" s="682"/>
      <c r="IX138" s="682"/>
      <c r="IY138" s="682"/>
      <c r="IZ138" s="682"/>
      <c r="JA138" s="682"/>
      <c r="JB138" s="682"/>
      <c r="JC138" s="682"/>
      <c r="JD138" s="682"/>
      <c r="JE138" s="682"/>
      <c r="JF138" s="682"/>
      <c r="JG138" s="682"/>
      <c r="JH138" s="682"/>
      <c r="JI138" s="682"/>
      <c r="JJ138" s="682"/>
      <c r="JK138" s="682"/>
      <c r="JL138" s="682"/>
      <c r="JM138" s="682"/>
      <c r="JN138" s="682"/>
      <c r="JO138" s="682"/>
      <c r="JP138" s="682"/>
      <c r="JQ138" s="682"/>
      <c r="JR138" s="682"/>
      <c r="JS138" s="682"/>
      <c r="JT138" s="682"/>
    </row>
    <row r="139" spans="1:280" s="683" customFormat="1" ht="27.75" hidden="1" customHeight="1" outlineLevel="2" x14ac:dyDescent="0.25">
      <c r="A139" s="674"/>
      <c r="B139" s="675" t="s">
        <v>331</v>
      </c>
      <c r="C139" s="676"/>
      <c r="D139" s="1186"/>
      <c r="E139" s="1187"/>
      <c r="F139" s="686"/>
      <c r="G139" s="1186"/>
      <c r="H139" s="1187"/>
      <c r="I139" s="686"/>
      <c r="J139" s="1186"/>
      <c r="K139" s="1187"/>
      <c r="L139" s="686"/>
      <c r="M139" s="1186"/>
      <c r="N139" s="1187"/>
      <c r="O139" s="686"/>
      <c r="P139" s="1186"/>
      <c r="Q139" s="1187"/>
      <c r="R139" s="686"/>
      <c r="S139" s="1186"/>
      <c r="T139" s="1187"/>
      <c r="U139" s="686"/>
      <c r="V139" s="1186"/>
      <c r="W139" s="1187"/>
      <c r="X139" s="686"/>
      <c r="Y139" s="1186"/>
      <c r="Z139" s="1187"/>
      <c r="AA139" s="686"/>
      <c r="AB139" s="1186"/>
      <c r="AC139" s="1187"/>
      <c r="AD139" s="686"/>
      <c r="AE139" s="1186"/>
      <c r="AF139" s="1187"/>
      <c r="AG139" s="686"/>
      <c r="AH139" s="1186"/>
      <c r="AI139" s="1187"/>
      <c r="AJ139" s="686"/>
      <c r="AK139" s="1186"/>
      <c r="AL139" s="1187"/>
      <c r="AM139" s="686"/>
      <c r="AN139" s="1186"/>
      <c r="AO139" s="1187"/>
      <c r="AP139" s="686"/>
      <c r="AQ139" s="1186"/>
      <c r="AR139" s="1187"/>
      <c r="AS139" s="686"/>
      <c r="AT139" s="1186"/>
      <c r="AU139" s="1187"/>
      <c r="AV139" s="686"/>
      <c r="AW139" s="1186"/>
      <c r="AX139" s="1187"/>
      <c r="AY139" s="686"/>
      <c r="AZ139" s="1186"/>
      <c r="BA139" s="1187"/>
      <c r="BB139" s="686"/>
      <c r="BC139" s="1186"/>
      <c r="BD139" s="1187"/>
      <c r="BE139" s="686"/>
      <c r="BF139" s="1186"/>
      <c r="BG139" s="1187"/>
      <c r="BH139" s="686"/>
      <c r="BI139" s="1186"/>
      <c r="BJ139" s="1187"/>
      <c r="BK139" s="687"/>
      <c r="BL139" s="688"/>
      <c r="BM139" s="687"/>
      <c r="BN139" s="687"/>
      <c r="BO139" s="687"/>
      <c r="BP139" s="687"/>
      <c r="BQ139" s="687"/>
      <c r="BR139" s="687"/>
      <c r="BS139" s="680"/>
      <c r="BT139" s="681"/>
      <c r="BU139" s="681"/>
      <c r="BV139" s="681"/>
      <c r="BW139" s="681"/>
      <c r="BX139" s="681"/>
      <c r="BY139" s="681"/>
      <c r="BZ139" s="681"/>
      <c r="CA139" s="681"/>
      <c r="CB139" s="681"/>
      <c r="CC139" s="681"/>
      <c r="CD139" s="681"/>
      <c r="CE139" s="681"/>
      <c r="CF139" s="681"/>
      <c r="CG139" s="681"/>
      <c r="CH139" s="681"/>
      <c r="CI139" s="681"/>
      <c r="CJ139" s="681"/>
      <c r="CK139" s="681"/>
      <c r="CL139" s="681"/>
      <c r="CM139" s="681"/>
      <c r="CN139" s="681"/>
      <c r="CO139" s="681"/>
      <c r="CP139" s="681"/>
      <c r="CQ139" s="681"/>
      <c r="CR139" s="681"/>
      <c r="CS139" s="681"/>
      <c r="CT139" s="681"/>
      <c r="CU139" s="681"/>
      <c r="CV139" s="681"/>
      <c r="CW139" s="681"/>
      <c r="CX139" s="681"/>
      <c r="CY139" s="681"/>
      <c r="CZ139" s="681"/>
      <c r="DA139" s="681"/>
      <c r="DB139" s="681"/>
      <c r="DC139" s="681"/>
      <c r="DD139" s="681"/>
      <c r="DE139" s="681"/>
      <c r="DF139" s="681"/>
      <c r="DG139" s="681"/>
      <c r="DH139" s="681"/>
      <c r="DI139" s="681"/>
      <c r="DJ139" s="681"/>
      <c r="DK139" s="682"/>
      <c r="DL139" s="682"/>
      <c r="DM139" s="682"/>
      <c r="DN139" s="682"/>
      <c r="DO139" s="682"/>
      <c r="DP139" s="682"/>
      <c r="DQ139" s="682"/>
      <c r="DR139" s="682"/>
      <c r="DS139" s="682"/>
      <c r="DT139" s="682"/>
      <c r="DU139" s="682"/>
      <c r="DV139" s="682"/>
      <c r="DW139" s="682"/>
      <c r="DX139" s="682"/>
      <c r="DY139" s="682"/>
      <c r="DZ139" s="682"/>
      <c r="EA139" s="682"/>
      <c r="EB139" s="682"/>
      <c r="EC139" s="682"/>
      <c r="ED139" s="682"/>
      <c r="EE139" s="682"/>
      <c r="EF139" s="682"/>
      <c r="EG139" s="682"/>
      <c r="EH139" s="682"/>
      <c r="EI139" s="682"/>
      <c r="EJ139" s="682"/>
      <c r="EK139" s="682"/>
      <c r="EL139" s="682"/>
      <c r="EM139" s="682"/>
      <c r="EN139" s="682"/>
      <c r="EO139" s="682"/>
      <c r="EP139" s="682"/>
      <c r="EQ139" s="682"/>
      <c r="ER139" s="682"/>
      <c r="ES139" s="682"/>
      <c r="ET139" s="682"/>
      <c r="EU139" s="682"/>
      <c r="EV139" s="682"/>
      <c r="EW139" s="682"/>
      <c r="EX139" s="682"/>
      <c r="EY139" s="682"/>
      <c r="EZ139" s="682"/>
      <c r="FA139" s="682"/>
      <c r="FB139" s="682"/>
      <c r="FC139" s="682"/>
      <c r="FD139" s="682"/>
      <c r="FE139" s="682"/>
      <c r="FF139" s="682"/>
      <c r="FG139" s="682"/>
      <c r="FH139" s="682"/>
      <c r="FI139" s="682"/>
      <c r="FJ139" s="682"/>
      <c r="FK139" s="682"/>
      <c r="FL139" s="682"/>
      <c r="FM139" s="682"/>
      <c r="FN139" s="682"/>
      <c r="FO139" s="682"/>
      <c r="FP139" s="682"/>
      <c r="FQ139" s="682"/>
      <c r="FR139" s="682"/>
      <c r="FS139" s="682"/>
      <c r="FT139" s="682"/>
      <c r="FU139" s="682"/>
      <c r="FV139" s="682"/>
      <c r="FW139" s="682"/>
      <c r="FX139" s="682"/>
      <c r="FY139" s="682"/>
      <c r="FZ139" s="682"/>
      <c r="GA139" s="682"/>
      <c r="GB139" s="682"/>
      <c r="GC139" s="682"/>
      <c r="GD139" s="682"/>
      <c r="GE139" s="682"/>
      <c r="GF139" s="682"/>
      <c r="GG139" s="682"/>
      <c r="GH139" s="682"/>
      <c r="GI139" s="682"/>
      <c r="GJ139" s="682"/>
      <c r="GK139" s="682"/>
      <c r="GL139" s="682"/>
      <c r="GM139" s="682"/>
      <c r="GN139" s="682"/>
      <c r="GO139" s="682"/>
      <c r="GP139" s="682"/>
      <c r="GQ139" s="682"/>
      <c r="GR139" s="682"/>
      <c r="GS139" s="682"/>
      <c r="GT139" s="682"/>
      <c r="GU139" s="682"/>
      <c r="GV139" s="682"/>
      <c r="GW139" s="682"/>
      <c r="GX139" s="682"/>
      <c r="GY139" s="682"/>
      <c r="GZ139" s="682"/>
      <c r="HA139" s="682"/>
      <c r="HB139" s="682"/>
      <c r="HC139" s="682"/>
      <c r="HD139" s="682"/>
      <c r="HE139" s="682"/>
      <c r="HF139" s="682"/>
      <c r="HG139" s="682"/>
      <c r="HH139" s="682"/>
      <c r="HI139" s="682"/>
      <c r="HJ139" s="682"/>
      <c r="HK139" s="682"/>
      <c r="HL139" s="682"/>
      <c r="HM139" s="682"/>
      <c r="HN139" s="682"/>
      <c r="HO139" s="682"/>
      <c r="HP139" s="682"/>
      <c r="HQ139" s="682"/>
      <c r="HR139" s="682"/>
      <c r="HS139" s="682"/>
      <c r="HT139" s="682"/>
      <c r="HU139" s="682"/>
      <c r="HV139" s="682"/>
      <c r="HW139" s="682"/>
      <c r="HX139" s="682"/>
      <c r="HY139" s="682"/>
      <c r="HZ139" s="682"/>
      <c r="IA139" s="682"/>
      <c r="IB139" s="682"/>
      <c r="IC139" s="682"/>
      <c r="ID139" s="682"/>
      <c r="IE139" s="682"/>
      <c r="IF139" s="682"/>
      <c r="IG139" s="682"/>
      <c r="IH139" s="682"/>
      <c r="II139" s="682"/>
      <c r="IJ139" s="682"/>
      <c r="IK139" s="682"/>
      <c r="IL139" s="682"/>
      <c r="IM139" s="682"/>
      <c r="IN139" s="682"/>
      <c r="IO139" s="682"/>
      <c r="IP139" s="682"/>
      <c r="IQ139" s="682"/>
      <c r="IR139" s="682"/>
      <c r="IS139" s="682"/>
      <c r="IT139" s="682"/>
      <c r="IU139" s="682"/>
      <c r="IV139" s="682"/>
      <c r="IW139" s="682"/>
      <c r="IX139" s="682"/>
      <c r="IY139" s="682"/>
      <c r="IZ139" s="682"/>
      <c r="JA139" s="682"/>
      <c r="JB139" s="682"/>
      <c r="JC139" s="682"/>
      <c r="JD139" s="682"/>
      <c r="JE139" s="682"/>
      <c r="JF139" s="682"/>
      <c r="JG139" s="682"/>
      <c r="JH139" s="682"/>
      <c r="JI139" s="682"/>
      <c r="JJ139" s="682"/>
      <c r="JK139" s="682"/>
      <c r="JL139" s="682"/>
      <c r="JM139" s="682"/>
      <c r="JN139" s="682"/>
      <c r="JO139" s="682"/>
      <c r="JP139" s="682"/>
      <c r="JQ139" s="682"/>
      <c r="JR139" s="682"/>
      <c r="JS139" s="682"/>
      <c r="JT139" s="682"/>
    </row>
    <row r="140" spans="1:280" s="683" customFormat="1" ht="27.75" hidden="1" customHeight="1" outlineLevel="2" x14ac:dyDescent="0.25">
      <c r="A140" s="674"/>
      <c r="B140" s="684" t="s">
        <v>75</v>
      </c>
      <c r="C140" s="676"/>
      <c r="D140" s="1186"/>
      <c r="E140" s="1187"/>
      <c r="F140" s="619"/>
      <c r="G140" s="1186"/>
      <c r="H140" s="1187"/>
      <c r="I140" s="619"/>
      <c r="J140" s="1186"/>
      <c r="K140" s="1187"/>
      <c r="L140" s="619"/>
      <c r="M140" s="1186"/>
      <c r="N140" s="1187"/>
      <c r="O140" s="619"/>
      <c r="P140" s="1186"/>
      <c r="Q140" s="1187"/>
      <c r="R140" s="619"/>
      <c r="S140" s="1186"/>
      <c r="T140" s="1187"/>
      <c r="U140" s="619"/>
      <c r="V140" s="1186"/>
      <c r="W140" s="1187"/>
      <c r="X140" s="619"/>
      <c r="Y140" s="1186"/>
      <c r="Z140" s="1187"/>
      <c r="AA140" s="619"/>
      <c r="AB140" s="1186"/>
      <c r="AC140" s="1187"/>
      <c r="AD140" s="619"/>
      <c r="AE140" s="1186"/>
      <c r="AF140" s="1187"/>
      <c r="AG140" s="619"/>
      <c r="AH140" s="1186"/>
      <c r="AI140" s="1187"/>
      <c r="AJ140" s="619"/>
      <c r="AK140" s="1186"/>
      <c r="AL140" s="1187"/>
      <c r="AM140" s="619"/>
      <c r="AN140" s="1186"/>
      <c r="AO140" s="1187"/>
      <c r="AP140" s="619"/>
      <c r="AQ140" s="1186"/>
      <c r="AR140" s="1187"/>
      <c r="AS140" s="619"/>
      <c r="AT140" s="1186"/>
      <c r="AU140" s="1187"/>
      <c r="AV140" s="619"/>
      <c r="AW140" s="1186"/>
      <c r="AX140" s="1187"/>
      <c r="AY140" s="619"/>
      <c r="AZ140" s="1186"/>
      <c r="BA140" s="1187"/>
      <c r="BB140" s="619"/>
      <c r="BC140" s="1186"/>
      <c r="BD140" s="1187"/>
      <c r="BE140" s="619"/>
      <c r="BF140" s="1186"/>
      <c r="BG140" s="1187"/>
      <c r="BH140" s="619"/>
      <c r="BI140" s="1186"/>
      <c r="BJ140" s="1187"/>
      <c r="BK140" s="620"/>
      <c r="BL140" s="689"/>
      <c r="BM140" s="620"/>
      <c r="BN140" s="620"/>
      <c r="BO140" s="620"/>
      <c r="BP140" s="620"/>
      <c r="BQ140" s="620"/>
      <c r="BR140" s="620"/>
      <c r="BS140" s="680"/>
      <c r="BT140" s="681"/>
      <c r="BU140" s="681"/>
      <c r="BV140" s="681"/>
      <c r="BW140" s="681"/>
      <c r="BX140" s="681"/>
      <c r="BY140" s="681"/>
      <c r="BZ140" s="681"/>
      <c r="CA140" s="681"/>
      <c r="CB140" s="681"/>
      <c r="CC140" s="681"/>
      <c r="CD140" s="681"/>
      <c r="CE140" s="681"/>
      <c r="CF140" s="681"/>
      <c r="CG140" s="681"/>
      <c r="CH140" s="681"/>
      <c r="CI140" s="681"/>
      <c r="CJ140" s="681"/>
      <c r="CK140" s="681"/>
      <c r="CL140" s="681"/>
      <c r="CM140" s="681"/>
      <c r="CN140" s="681"/>
      <c r="CO140" s="681"/>
      <c r="CP140" s="681"/>
      <c r="CQ140" s="681"/>
      <c r="CR140" s="681"/>
      <c r="CS140" s="681"/>
      <c r="CT140" s="681"/>
      <c r="CU140" s="681"/>
      <c r="CV140" s="681"/>
      <c r="CW140" s="681"/>
      <c r="CX140" s="681"/>
      <c r="CY140" s="681"/>
      <c r="CZ140" s="681"/>
      <c r="DA140" s="681"/>
      <c r="DB140" s="681"/>
      <c r="DC140" s="681"/>
      <c r="DD140" s="681"/>
      <c r="DE140" s="681"/>
      <c r="DF140" s="681"/>
      <c r="DG140" s="681"/>
      <c r="DH140" s="681"/>
      <c r="DI140" s="681"/>
      <c r="DJ140" s="681"/>
      <c r="DK140" s="682"/>
      <c r="DL140" s="682"/>
      <c r="DM140" s="682"/>
      <c r="DN140" s="682"/>
      <c r="DO140" s="682"/>
      <c r="DP140" s="682"/>
      <c r="DQ140" s="682"/>
      <c r="DR140" s="682"/>
      <c r="DS140" s="682"/>
      <c r="DT140" s="682"/>
      <c r="DU140" s="682"/>
      <c r="DV140" s="682"/>
      <c r="DW140" s="682"/>
      <c r="DX140" s="682"/>
      <c r="DY140" s="682"/>
      <c r="DZ140" s="682"/>
      <c r="EA140" s="682"/>
      <c r="EB140" s="682"/>
      <c r="EC140" s="682"/>
      <c r="ED140" s="682"/>
      <c r="EE140" s="682"/>
      <c r="EF140" s="682"/>
      <c r="EG140" s="682"/>
      <c r="EH140" s="682"/>
      <c r="EI140" s="682"/>
      <c r="EJ140" s="682"/>
      <c r="EK140" s="682"/>
      <c r="EL140" s="682"/>
      <c r="EM140" s="682"/>
      <c r="EN140" s="682"/>
      <c r="EO140" s="682"/>
      <c r="EP140" s="682"/>
      <c r="EQ140" s="682"/>
      <c r="ER140" s="682"/>
      <c r="ES140" s="682"/>
      <c r="ET140" s="682"/>
      <c r="EU140" s="682"/>
      <c r="EV140" s="682"/>
      <c r="EW140" s="682"/>
      <c r="EX140" s="682"/>
      <c r="EY140" s="682"/>
      <c r="EZ140" s="682"/>
      <c r="FA140" s="682"/>
      <c r="FB140" s="682"/>
      <c r="FC140" s="682"/>
      <c r="FD140" s="682"/>
      <c r="FE140" s="682"/>
      <c r="FF140" s="682"/>
      <c r="FG140" s="682"/>
      <c r="FH140" s="682"/>
      <c r="FI140" s="682"/>
      <c r="FJ140" s="682"/>
      <c r="FK140" s="682"/>
      <c r="FL140" s="682"/>
      <c r="FM140" s="682"/>
      <c r="FN140" s="682"/>
      <c r="FO140" s="682"/>
      <c r="FP140" s="682"/>
      <c r="FQ140" s="682"/>
      <c r="FR140" s="682"/>
      <c r="FS140" s="682"/>
      <c r="FT140" s="682"/>
      <c r="FU140" s="682"/>
      <c r="FV140" s="682"/>
      <c r="FW140" s="682"/>
      <c r="FX140" s="682"/>
      <c r="FY140" s="682"/>
      <c r="FZ140" s="682"/>
      <c r="GA140" s="682"/>
      <c r="GB140" s="682"/>
      <c r="GC140" s="682"/>
      <c r="GD140" s="682"/>
      <c r="GE140" s="682"/>
      <c r="GF140" s="682"/>
      <c r="GG140" s="682"/>
      <c r="GH140" s="682"/>
      <c r="GI140" s="682"/>
      <c r="GJ140" s="682"/>
      <c r="GK140" s="682"/>
      <c r="GL140" s="682"/>
      <c r="GM140" s="682"/>
      <c r="GN140" s="682"/>
      <c r="GO140" s="682"/>
      <c r="GP140" s="682"/>
      <c r="GQ140" s="682"/>
      <c r="GR140" s="682"/>
      <c r="GS140" s="682"/>
      <c r="GT140" s="682"/>
      <c r="GU140" s="682"/>
      <c r="GV140" s="682"/>
      <c r="GW140" s="682"/>
      <c r="GX140" s="682"/>
      <c r="GY140" s="682"/>
      <c r="GZ140" s="682"/>
      <c r="HA140" s="682"/>
      <c r="HB140" s="682"/>
      <c r="HC140" s="682"/>
      <c r="HD140" s="682"/>
      <c r="HE140" s="682"/>
      <c r="HF140" s="682"/>
      <c r="HG140" s="682"/>
      <c r="HH140" s="682"/>
      <c r="HI140" s="682"/>
      <c r="HJ140" s="682"/>
      <c r="HK140" s="682"/>
      <c r="HL140" s="682"/>
      <c r="HM140" s="682"/>
      <c r="HN140" s="682"/>
      <c r="HO140" s="682"/>
      <c r="HP140" s="682"/>
      <c r="HQ140" s="682"/>
      <c r="HR140" s="682"/>
      <c r="HS140" s="682"/>
      <c r="HT140" s="682"/>
      <c r="HU140" s="682"/>
      <c r="HV140" s="682"/>
      <c r="HW140" s="682"/>
      <c r="HX140" s="682"/>
      <c r="HY140" s="682"/>
      <c r="HZ140" s="682"/>
      <c r="IA140" s="682"/>
      <c r="IB140" s="682"/>
      <c r="IC140" s="682"/>
      <c r="ID140" s="682"/>
      <c r="IE140" s="682"/>
      <c r="IF140" s="682"/>
      <c r="IG140" s="682"/>
      <c r="IH140" s="682"/>
      <c r="II140" s="682"/>
      <c r="IJ140" s="682"/>
      <c r="IK140" s="682"/>
      <c r="IL140" s="682"/>
      <c r="IM140" s="682"/>
      <c r="IN140" s="682"/>
      <c r="IO140" s="682"/>
      <c r="IP140" s="682"/>
      <c r="IQ140" s="682"/>
      <c r="IR140" s="682"/>
      <c r="IS140" s="682"/>
      <c r="IT140" s="682"/>
      <c r="IU140" s="682"/>
      <c r="IV140" s="682"/>
      <c r="IW140" s="682"/>
      <c r="IX140" s="682"/>
      <c r="IY140" s="682"/>
      <c r="IZ140" s="682"/>
      <c r="JA140" s="682"/>
      <c r="JB140" s="682"/>
      <c r="JC140" s="682"/>
      <c r="JD140" s="682"/>
      <c r="JE140" s="682"/>
      <c r="JF140" s="682"/>
      <c r="JG140" s="682"/>
      <c r="JH140" s="682"/>
      <c r="JI140" s="682"/>
      <c r="JJ140" s="682"/>
      <c r="JK140" s="682"/>
      <c r="JL140" s="682"/>
      <c r="JM140" s="682"/>
      <c r="JN140" s="682"/>
      <c r="JO140" s="682"/>
      <c r="JP140" s="682"/>
      <c r="JQ140" s="682"/>
      <c r="JR140" s="682"/>
      <c r="JS140" s="682"/>
      <c r="JT140" s="682"/>
    </row>
    <row r="141" spans="1:280" s="683" customFormat="1" ht="27.75" hidden="1" customHeight="1" outlineLevel="2" x14ac:dyDescent="0.25">
      <c r="A141" s="674"/>
      <c r="B141" s="684" t="s">
        <v>76</v>
      </c>
      <c r="C141" s="676"/>
      <c r="D141" s="1186"/>
      <c r="E141" s="1187"/>
      <c r="F141" s="619"/>
      <c r="G141" s="1186"/>
      <c r="H141" s="1187"/>
      <c r="I141" s="619"/>
      <c r="J141" s="1186"/>
      <c r="K141" s="1187"/>
      <c r="L141" s="619"/>
      <c r="M141" s="1186"/>
      <c r="N141" s="1187"/>
      <c r="O141" s="619"/>
      <c r="P141" s="1186"/>
      <c r="Q141" s="1187"/>
      <c r="R141" s="619"/>
      <c r="S141" s="1186"/>
      <c r="T141" s="1187"/>
      <c r="U141" s="619"/>
      <c r="V141" s="1186"/>
      <c r="W141" s="1187"/>
      <c r="X141" s="619"/>
      <c r="Y141" s="1186"/>
      <c r="Z141" s="1187"/>
      <c r="AA141" s="619"/>
      <c r="AB141" s="1186"/>
      <c r="AC141" s="1187"/>
      <c r="AD141" s="619"/>
      <c r="AE141" s="1186"/>
      <c r="AF141" s="1187"/>
      <c r="AG141" s="619"/>
      <c r="AH141" s="1186"/>
      <c r="AI141" s="1187"/>
      <c r="AJ141" s="619"/>
      <c r="AK141" s="1186"/>
      <c r="AL141" s="1187"/>
      <c r="AM141" s="619"/>
      <c r="AN141" s="1186"/>
      <c r="AO141" s="1187"/>
      <c r="AP141" s="619"/>
      <c r="AQ141" s="1186"/>
      <c r="AR141" s="1187"/>
      <c r="AS141" s="619"/>
      <c r="AT141" s="1186"/>
      <c r="AU141" s="1187"/>
      <c r="AV141" s="619"/>
      <c r="AW141" s="1186"/>
      <c r="AX141" s="1187"/>
      <c r="AY141" s="619"/>
      <c r="AZ141" s="1186"/>
      <c r="BA141" s="1187"/>
      <c r="BB141" s="619"/>
      <c r="BC141" s="1186"/>
      <c r="BD141" s="1187"/>
      <c r="BE141" s="619"/>
      <c r="BF141" s="1186"/>
      <c r="BG141" s="1187"/>
      <c r="BH141" s="619"/>
      <c r="BI141" s="1186"/>
      <c r="BJ141" s="1187"/>
      <c r="BK141" s="620"/>
      <c r="BL141" s="689"/>
      <c r="BM141" s="689"/>
      <c r="BN141" s="689"/>
      <c r="BO141" s="689"/>
      <c r="BP141" s="689"/>
      <c r="BQ141" s="689"/>
      <c r="BR141" s="689"/>
      <c r="BS141" s="680"/>
      <c r="BT141" s="681"/>
      <c r="BU141" s="681"/>
      <c r="BV141" s="681"/>
      <c r="BW141" s="681"/>
      <c r="BX141" s="681"/>
      <c r="BY141" s="681"/>
      <c r="BZ141" s="681"/>
      <c r="CA141" s="681"/>
      <c r="CB141" s="681"/>
      <c r="CC141" s="681"/>
      <c r="CD141" s="681"/>
      <c r="CE141" s="681"/>
      <c r="CF141" s="681"/>
      <c r="CG141" s="681"/>
      <c r="CH141" s="681"/>
      <c r="CI141" s="681"/>
      <c r="CJ141" s="681"/>
      <c r="CK141" s="681"/>
      <c r="CL141" s="681"/>
      <c r="CM141" s="681"/>
      <c r="CN141" s="681"/>
      <c r="CO141" s="681"/>
      <c r="CP141" s="681"/>
      <c r="CQ141" s="681"/>
      <c r="CR141" s="681"/>
      <c r="CS141" s="681"/>
      <c r="CT141" s="681"/>
      <c r="CU141" s="681"/>
      <c r="CV141" s="681"/>
      <c r="CW141" s="681"/>
      <c r="CX141" s="681"/>
      <c r="CY141" s="681"/>
      <c r="CZ141" s="681"/>
      <c r="DA141" s="681"/>
      <c r="DB141" s="681"/>
      <c r="DC141" s="681"/>
      <c r="DD141" s="681"/>
      <c r="DE141" s="681"/>
      <c r="DF141" s="681"/>
      <c r="DG141" s="681"/>
      <c r="DH141" s="681"/>
      <c r="DI141" s="681"/>
      <c r="DJ141" s="681"/>
      <c r="DK141" s="682"/>
      <c r="DL141" s="682"/>
      <c r="DM141" s="682"/>
      <c r="DN141" s="682"/>
      <c r="DO141" s="682"/>
      <c r="DP141" s="682"/>
      <c r="DQ141" s="682"/>
      <c r="DR141" s="682"/>
      <c r="DS141" s="682"/>
      <c r="DT141" s="682"/>
      <c r="DU141" s="682"/>
      <c r="DV141" s="682"/>
      <c r="DW141" s="682"/>
      <c r="DX141" s="682"/>
      <c r="DY141" s="682"/>
      <c r="DZ141" s="682"/>
      <c r="EA141" s="682"/>
      <c r="EB141" s="682"/>
      <c r="EC141" s="682"/>
      <c r="ED141" s="682"/>
      <c r="EE141" s="682"/>
      <c r="EF141" s="682"/>
      <c r="EG141" s="682"/>
      <c r="EH141" s="682"/>
      <c r="EI141" s="682"/>
      <c r="EJ141" s="682"/>
      <c r="EK141" s="682"/>
      <c r="EL141" s="682"/>
      <c r="EM141" s="682"/>
      <c r="EN141" s="682"/>
      <c r="EO141" s="682"/>
      <c r="EP141" s="682"/>
      <c r="EQ141" s="682"/>
      <c r="ER141" s="682"/>
      <c r="ES141" s="682"/>
      <c r="ET141" s="682"/>
      <c r="EU141" s="682"/>
      <c r="EV141" s="682"/>
      <c r="EW141" s="682"/>
      <c r="EX141" s="682"/>
      <c r="EY141" s="682"/>
      <c r="EZ141" s="682"/>
      <c r="FA141" s="682"/>
      <c r="FB141" s="682"/>
      <c r="FC141" s="682"/>
      <c r="FD141" s="682"/>
      <c r="FE141" s="682"/>
      <c r="FF141" s="682"/>
      <c r="FG141" s="682"/>
      <c r="FH141" s="682"/>
      <c r="FI141" s="682"/>
      <c r="FJ141" s="682"/>
      <c r="FK141" s="682"/>
      <c r="FL141" s="682"/>
      <c r="FM141" s="682"/>
      <c r="FN141" s="682"/>
      <c r="FO141" s="682"/>
      <c r="FP141" s="682"/>
      <c r="FQ141" s="682"/>
      <c r="FR141" s="682"/>
      <c r="FS141" s="682"/>
      <c r="FT141" s="682"/>
      <c r="FU141" s="682"/>
      <c r="FV141" s="682"/>
      <c r="FW141" s="682"/>
      <c r="FX141" s="682"/>
      <c r="FY141" s="682"/>
      <c r="FZ141" s="682"/>
      <c r="GA141" s="682"/>
      <c r="GB141" s="682"/>
      <c r="GC141" s="682"/>
      <c r="GD141" s="682"/>
      <c r="GE141" s="682"/>
      <c r="GF141" s="682"/>
      <c r="GG141" s="682"/>
      <c r="GH141" s="682"/>
      <c r="GI141" s="682"/>
      <c r="GJ141" s="682"/>
      <c r="GK141" s="682"/>
      <c r="GL141" s="682"/>
      <c r="GM141" s="682"/>
      <c r="GN141" s="682"/>
      <c r="GO141" s="682"/>
      <c r="GP141" s="682"/>
      <c r="GQ141" s="682"/>
      <c r="GR141" s="682"/>
      <c r="GS141" s="682"/>
      <c r="GT141" s="682"/>
      <c r="GU141" s="682"/>
      <c r="GV141" s="682"/>
      <c r="GW141" s="682"/>
      <c r="GX141" s="682"/>
      <c r="GY141" s="682"/>
      <c r="GZ141" s="682"/>
      <c r="HA141" s="682"/>
      <c r="HB141" s="682"/>
      <c r="HC141" s="682"/>
      <c r="HD141" s="682"/>
      <c r="HE141" s="682"/>
      <c r="HF141" s="682"/>
      <c r="HG141" s="682"/>
      <c r="HH141" s="682"/>
      <c r="HI141" s="682"/>
      <c r="HJ141" s="682"/>
      <c r="HK141" s="682"/>
      <c r="HL141" s="682"/>
      <c r="HM141" s="682"/>
      <c r="HN141" s="682"/>
      <c r="HO141" s="682"/>
      <c r="HP141" s="682"/>
      <c r="HQ141" s="682"/>
      <c r="HR141" s="682"/>
      <c r="HS141" s="682"/>
      <c r="HT141" s="682"/>
      <c r="HU141" s="682"/>
      <c r="HV141" s="682"/>
      <c r="HW141" s="682"/>
      <c r="HX141" s="682"/>
      <c r="HY141" s="682"/>
      <c r="HZ141" s="682"/>
      <c r="IA141" s="682"/>
      <c r="IB141" s="682"/>
      <c r="IC141" s="682"/>
      <c r="ID141" s="682"/>
      <c r="IE141" s="682"/>
      <c r="IF141" s="682"/>
      <c r="IG141" s="682"/>
      <c r="IH141" s="682"/>
      <c r="II141" s="682"/>
      <c r="IJ141" s="682"/>
      <c r="IK141" s="682"/>
      <c r="IL141" s="682"/>
      <c r="IM141" s="682"/>
      <c r="IN141" s="682"/>
      <c r="IO141" s="682"/>
      <c r="IP141" s="682"/>
      <c r="IQ141" s="682"/>
      <c r="IR141" s="682"/>
      <c r="IS141" s="682"/>
      <c r="IT141" s="682"/>
      <c r="IU141" s="682"/>
      <c r="IV141" s="682"/>
      <c r="IW141" s="682"/>
      <c r="IX141" s="682"/>
      <c r="IY141" s="682"/>
      <c r="IZ141" s="682"/>
      <c r="JA141" s="682"/>
      <c r="JB141" s="682"/>
      <c r="JC141" s="682"/>
      <c r="JD141" s="682"/>
      <c r="JE141" s="682"/>
      <c r="JF141" s="682"/>
      <c r="JG141" s="682"/>
      <c r="JH141" s="682"/>
      <c r="JI141" s="682"/>
      <c r="JJ141" s="682"/>
      <c r="JK141" s="682"/>
      <c r="JL141" s="682"/>
      <c r="JM141" s="682"/>
      <c r="JN141" s="682"/>
      <c r="JO141" s="682"/>
      <c r="JP141" s="682"/>
      <c r="JQ141" s="682"/>
      <c r="JR141" s="682"/>
      <c r="JS141" s="682"/>
      <c r="JT141" s="682"/>
    </row>
    <row r="142" spans="1:280" s="683" customFormat="1" ht="27.75" hidden="1" customHeight="1" outlineLevel="2" x14ac:dyDescent="0.25">
      <c r="A142" s="674"/>
      <c r="B142" s="684" t="s">
        <v>130</v>
      </c>
      <c r="C142" s="676"/>
      <c r="D142" s="796"/>
      <c r="E142" s="797"/>
      <c r="F142" s="619"/>
      <c r="G142" s="796"/>
      <c r="H142" s="797"/>
      <c r="I142" s="619"/>
      <c r="J142" s="796"/>
      <c r="K142" s="797"/>
      <c r="L142" s="619"/>
      <c r="M142" s="796"/>
      <c r="N142" s="797"/>
      <c r="O142" s="619"/>
      <c r="P142" s="796"/>
      <c r="Q142" s="797"/>
      <c r="R142" s="619"/>
      <c r="S142" s="796"/>
      <c r="T142" s="797"/>
      <c r="U142" s="619"/>
      <c r="V142" s="796"/>
      <c r="W142" s="797"/>
      <c r="X142" s="619"/>
      <c r="Y142" s="796"/>
      <c r="Z142" s="797"/>
      <c r="AA142" s="619"/>
      <c r="AB142" s="796"/>
      <c r="AC142" s="797"/>
      <c r="AD142" s="619"/>
      <c r="AE142" s="796"/>
      <c r="AF142" s="797"/>
      <c r="AG142" s="619"/>
      <c r="AH142" s="796"/>
      <c r="AI142" s="797"/>
      <c r="AJ142" s="619"/>
      <c r="AK142" s="796"/>
      <c r="AL142" s="797"/>
      <c r="AM142" s="619"/>
      <c r="AN142" s="796"/>
      <c r="AO142" s="797"/>
      <c r="AP142" s="619"/>
      <c r="AQ142" s="796"/>
      <c r="AR142" s="797"/>
      <c r="AS142" s="619"/>
      <c r="AT142" s="796"/>
      <c r="AU142" s="797"/>
      <c r="AV142" s="619"/>
      <c r="AW142" s="796"/>
      <c r="AX142" s="797"/>
      <c r="AY142" s="619"/>
      <c r="AZ142" s="796"/>
      <c r="BA142" s="797"/>
      <c r="BB142" s="619"/>
      <c r="BC142" s="796"/>
      <c r="BD142" s="797"/>
      <c r="BE142" s="619"/>
      <c r="BF142" s="796"/>
      <c r="BG142" s="797"/>
      <c r="BH142" s="619"/>
      <c r="BI142" s="796"/>
      <c r="BJ142" s="797"/>
      <c r="BK142" s="620"/>
      <c r="BL142" s="627"/>
      <c r="BM142" s="627"/>
      <c r="BN142" s="627"/>
      <c r="BO142" s="627"/>
      <c r="BP142" s="627"/>
      <c r="BQ142" s="627"/>
      <c r="BR142" s="627"/>
      <c r="BS142" s="680"/>
      <c r="BT142" s="681"/>
      <c r="BU142" s="681"/>
      <c r="BV142" s="681"/>
      <c r="BW142" s="681"/>
      <c r="BX142" s="681"/>
      <c r="BY142" s="681"/>
      <c r="BZ142" s="681"/>
      <c r="CA142" s="681"/>
      <c r="CB142" s="681"/>
      <c r="CC142" s="681"/>
      <c r="CD142" s="681"/>
      <c r="CE142" s="681"/>
      <c r="CF142" s="681"/>
      <c r="CG142" s="681"/>
      <c r="CH142" s="681"/>
      <c r="CI142" s="681"/>
      <c r="CJ142" s="681"/>
      <c r="CK142" s="681"/>
      <c r="CL142" s="681"/>
      <c r="CM142" s="681"/>
      <c r="CN142" s="681"/>
      <c r="CO142" s="681"/>
      <c r="CP142" s="681"/>
      <c r="CQ142" s="681"/>
      <c r="CR142" s="681"/>
      <c r="CS142" s="681"/>
      <c r="CT142" s="681"/>
      <c r="CU142" s="681"/>
      <c r="CV142" s="681"/>
      <c r="CW142" s="681"/>
      <c r="CX142" s="681"/>
      <c r="CY142" s="681"/>
      <c r="CZ142" s="681"/>
      <c r="DA142" s="681"/>
      <c r="DB142" s="681"/>
      <c r="DC142" s="681"/>
      <c r="DD142" s="681"/>
      <c r="DE142" s="681"/>
      <c r="DF142" s="681"/>
      <c r="DG142" s="681"/>
      <c r="DH142" s="681"/>
      <c r="DI142" s="681"/>
      <c r="DJ142" s="681"/>
      <c r="DK142" s="682"/>
      <c r="DL142" s="682"/>
      <c r="DM142" s="682"/>
      <c r="DN142" s="682"/>
      <c r="DO142" s="682"/>
      <c r="DP142" s="682"/>
      <c r="DQ142" s="682"/>
      <c r="DR142" s="682"/>
      <c r="DS142" s="682"/>
      <c r="DT142" s="682"/>
      <c r="DU142" s="682"/>
      <c r="DV142" s="682"/>
      <c r="DW142" s="682"/>
      <c r="DX142" s="682"/>
      <c r="DY142" s="682"/>
      <c r="DZ142" s="682"/>
      <c r="EA142" s="682"/>
      <c r="EB142" s="682"/>
      <c r="EC142" s="682"/>
      <c r="ED142" s="682"/>
      <c r="EE142" s="682"/>
      <c r="EF142" s="682"/>
      <c r="EG142" s="682"/>
      <c r="EH142" s="682"/>
      <c r="EI142" s="682"/>
      <c r="EJ142" s="682"/>
      <c r="EK142" s="682"/>
      <c r="EL142" s="682"/>
      <c r="EM142" s="682"/>
      <c r="EN142" s="682"/>
      <c r="EO142" s="682"/>
      <c r="EP142" s="682"/>
      <c r="EQ142" s="682"/>
      <c r="ER142" s="682"/>
      <c r="ES142" s="682"/>
      <c r="ET142" s="682"/>
      <c r="EU142" s="682"/>
      <c r="EV142" s="682"/>
      <c r="EW142" s="682"/>
      <c r="EX142" s="682"/>
      <c r="EY142" s="682"/>
      <c r="EZ142" s="682"/>
      <c r="FA142" s="682"/>
      <c r="FB142" s="682"/>
      <c r="FC142" s="682"/>
      <c r="FD142" s="682"/>
      <c r="FE142" s="682"/>
      <c r="FF142" s="682"/>
      <c r="FG142" s="682"/>
      <c r="FH142" s="682"/>
      <c r="FI142" s="682"/>
      <c r="FJ142" s="682"/>
      <c r="FK142" s="682"/>
      <c r="FL142" s="682"/>
      <c r="FM142" s="682"/>
      <c r="FN142" s="682"/>
      <c r="FO142" s="682"/>
      <c r="FP142" s="682"/>
      <c r="FQ142" s="682"/>
      <c r="FR142" s="682"/>
      <c r="FS142" s="682"/>
      <c r="FT142" s="682"/>
      <c r="FU142" s="682"/>
      <c r="FV142" s="682"/>
      <c r="FW142" s="682"/>
      <c r="FX142" s="682"/>
      <c r="FY142" s="682"/>
      <c r="FZ142" s="682"/>
      <c r="GA142" s="682"/>
      <c r="GB142" s="682"/>
      <c r="GC142" s="682"/>
      <c r="GD142" s="682"/>
      <c r="GE142" s="682"/>
      <c r="GF142" s="682"/>
      <c r="GG142" s="682"/>
      <c r="GH142" s="682"/>
      <c r="GI142" s="682"/>
      <c r="GJ142" s="682"/>
      <c r="GK142" s="682"/>
      <c r="GL142" s="682"/>
      <c r="GM142" s="682"/>
      <c r="GN142" s="682"/>
      <c r="GO142" s="682"/>
      <c r="GP142" s="682"/>
      <c r="GQ142" s="682"/>
      <c r="GR142" s="682"/>
      <c r="GS142" s="682"/>
      <c r="GT142" s="682"/>
      <c r="GU142" s="682"/>
      <c r="GV142" s="682"/>
      <c r="GW142" s="682"/>
      <c r="GX142" s="682"/>
      <c r="GY142" s="682"/>
      <c r="GZ142" s="682"/>
      <c r="HA142" s="682"/>
      <c r="HB142" s="682"/>
      <c r="HC142" s="682"/>
      <c r="HD142" s="682"/>
      <c r="HE142" s="682"/>
      <c r="HF142" s="682"/>
      <c r="HG142" s="682"/>
      <c r="HH142" s="682"/>
      <c r="HI142" s="682"/>
      <c r="HJ142" s="682"/>
      <c r="HK142" s="682"/>
      <c r="HL142" s="682"/>
      <c r="HM142" s="682"/>
      <c r="HN142" s="682"/>
      <c r="HO142" s="682"/>
      <c r="HP142" s="682"/>
      <c r="HQ142" s="682"/>
      <c r="HR142" s="682"/>
      <c r="HS142" s="682"/>
      <c r="HT142" s="682"/>
      <c r="HU142" s="682"/>
      <c r="HV142" s="682"/>
      <c r="HW142" s="682"/>
      <c r="HX142" s="682"/>
      <c r="HY142" s="682"/>
      <c r="HZ142" s="682"/>
      <c r="IA142" s="682"/>
      <c r="IB142" s="682"/>
      <c r="IC142" s="682"/>
      <c r="ID142" s="682"/>
      <c r="IE142" s="682"/>
      <c r="IF142" s="682"/>
      <c r="IG142" s="682"/>
      <c r="IH142" s="682"/>
      <c r="II142" s="682"/>
      <c r="IJ142" s="682"/>
      <c r="IK142" s="682"/>
      <c r="IL142" s="682"/>
      <c r="IM142" s="682"/>
      <c r="IN142" s="682"/>
      <c r="IO142" s="682"/>
      <c r="IP142" s="682"/>
      <c r="IQ142" s="682"/>
      <c r="IR142" s="682"/>
      <c r="IS142" s="682"/>
      <c r="IT142" s="682"/>
      <c r="IU142" s="682"/>
      <c r="IV142" s="682"/>
      <c r="IW142" s="682"/>
      <c r="IX142" s="682"/>
      <c r="IY142" s="682"/>
      <c r="IZ142" s="682"/>
      <c r="JA142" s="682"/>
      <c r="JB142" s="682"/>
      <c r="JC142" s="682"/>
      <c r="JD142" s="682"/>
      <c r="JE142" s="682"/>
      <c r="JF142" s="682"/>
      <c r="JG142" s="682"/>
      <c r="JH142" s="682"/>
      <c r="JI142" s="682"/>
      <c r="JJ142" s="682"/>
      <c r="JK142" s="682"/>
      <c r="JL142" s="682"/>
      <c r="JM142" s="682"/>
      <c r="JN142" s="682"/>
      <c r="JO142" s="682"/>
      <c r="JP142" s="682"/>
      <c r="JQ142" s="682"/>
      <c r="JR142" s="682"/>
      <c r="JS142" s="682"/>
      <c r="JT142" s="682"/>
    </row>
    <row r="143" spans="1:280" s="683" customFormat="1" ht="27.75" hidden="1" customHeight="1" outlineLevel="2" x14ac:dyDescent="0.25">
      <c r="A143" s="674"/>
      <c r="B143" s="684" t="s">
        <v>131</v>
      </c>
      <c r="C143" s="676"/>
      <c r="D143" s="1186"/>
      <c r="E143" s="1187"/>
      <c r="F143" s="619"/>
      <c r="G143" s="1186"/>
      <c r="H143" s="1187"/>
      <c r="I143" s="619"/>
      <c r="J143" s="1186"/>
      <c r="K143" s="1187"/>
      <c r="L143" s="619"/>
      <c r="M143" s="1186"/>
      <c r="N143" s="1187"/>
      <c r="O143" s="619"/>
      <c r="P143" s="1186"/>
      <c r="Q143" s="1187"/>
      <c r="R143" s="619"/>
      <c r="S143" s="1186"/>
      <c r="T143" s="1187"/>
      <c r="U143" s="619"/>
      <c r="V143" s="1186"/>
      <c r="W143" s="1187"/>
      <c r="X143" s="619"/>
      <c r="Y143" s="1186"/>
      <c r="Z143" s="1187"/>
      <c r="AA143" s="619"/>
      <c r="AB143" s="1186"/>
      <c r="AC143" s="1187"/>
      <c r="AD143" s="619"/>
      <c r="AE143" s="1186"/>
      <c r="AF143" s="1187"/>
      <c r="AG143" s="619"/>
      <c r="AH143" s="1186"/>
      <c r="AI143" s="1187"/>
      <c r="AJ143" s="619"/>
      <c r="AK143" s="1186"/>
      <c r="AL143" s="1187"/>
      <c r="AM143" s="619"/>
      <c r="AN143" s="1186"/>
      <c r="AO143" s="1187"/>
      <c r="AP143" s="619"/>
      <c r="AQ143" s="1186"/>
      <c r="AR143" s="1187"/>
      <c r="AS143" s="619"/>
      <c r="AT143" s="1186"/>
      <c r="AU143" s="1187"/>
      <c r="AV143" s="619"/>
      <c r="AW143" s="1186"/>
      <c r="AX143" s="1187"/>
      <c r="AY143" s="619"/>
      <c r="AZ143" s="1186"/>
      <c r="BA143" s="1187"/>
      <c r="BB143" s="619"/>
      <c r="BC143" s="1186"/>
      <c r="BD143" s="1187"/>
      <c r="BE143" s="619"/>
      <c r="BF143" s="1186"/>
      <c r="BG143" s="1187"/>
      <c r="BH143" s="619"/>
      <c r="BI143" s="1186"/>
      <c r="BJ143" s="1187"/>
      <c r="BK143" s="620"/>
      <c r="BL143" s="679"/>
      <c r="BM143" s="679"/>
      <c r="BN143" s="679"/>
      <c r="BO143" s="679"/>
      <c r="BP143" s="679"/>
      <c r="BQ143" s="679"/>
      <c r="BR143" s="679"/>
      <c r="BS143" s="680"/>
      <c r="BT143" s="681"/>
      <c r="BU143" s="681"/>
      <c r="BV143" s="681"/>
      <c r="BW143" s="681"/>
      <c r="BX143" s="681"/>
      <c r="BY143" s="681"/>
      <c r="BZ143" s="681"/>
      <c r="CA143" s="681"/>
      <c r="CB143" s="681"/>
      <c r="CC143" s="681"/>
      <c r="CD143" s="681"/>
      <c r="CE143" s="681"/>
      <c r="CF143" s="681"/>
      <c r="CG143" s="681"/>
      <c r="CH143" s="681"/>
      <c r="CI143" s="681"/>
      <c r="CJ143" s="681"/>
      <c r="CK143" s="681"/>
      <c r="CL143" s="681"/>
      <c r="CM143" s="681"/>
      <c r="CN143" s="681"/>
      <c r="CO143" s="681"/>
      <c r="CP143" s="681"/>
      <c r="CQ143" s="681"/>
      <c r="CR143" s="681"/>
      <c r="CS143" s="681"/>
      <c r="CT143" s="681"/>
      <c r="CU143" s="681"/>
      <c r="CV143" s="681"/>
      <c r="CW143" s="681"/>
      <c r="CX143" s="681"/>
      <c r="CY143" s="681"/>
      <c r="CZ143" s="681"/>
      <c r="DA143" s="681"/>
      <c r="DB143" s="681"/>
      <c r="DC143" s="681"/>
      <c r="DD143" s="681"/>
      <c r="DE143" s="681"/>
      <c r="DF143" s="681"/>
      <c r="DG143" s="681"/>
      <c r="DH143" s="681"/>
      <c r="DI143" s="681"/>
      <c r="DJ143" s="681"/>
      <c r="DK143" s="682"/>
      <c r="DL143" s="682"/>
      <c r="DM143" s="682"/>
      <c r="DN143" s="682"/>
      <c r="DO143" s="682"/>
      <c r="DP143" s="682"/>
      <c r="DQ143" s="682"/>
      <c r="DR143" s="682"/>
      <c r="DS143" s="682"/>
      <c r="DT143" s="682"/>
      <c r="DU143" s="682"/>
      <c r="DV143" s="682"/>
      <c r="DW143" s="682"/>
      <c r="DX143" s="682"/>
      <c r="DY143" s="682"/>
      <c r="DZ143" s="682"/>
      <c r="EA143" s="682"/>
      <c r="EB143" s="682"/>
      <c r="EC143" s="682"/>
      <c r="ED143" s="682"/>
      <c r="EE143" s="682"/>
      <c r="EF143" s="682"/>
      <c r="EG143" s="682"/>
      <c r="EH143" s="682"/>
      <c r="EI143" s="682"/>
      <c r="EJ143" s="682"/>
      <c r="EK143" s="682"/>
      <c r="EL143" s="682"/>
      <c r="EM143" s="682"/>
      <c r="EN143" s="682"/>
      <c r="EO143" s="682"/>
      <c r="EP143" s="682"/>
      <c r="EQ143" s="682"/>
      <c r="ER143" s="682"/>
      <c r="ES143" s="682"/>
      <c r="ET143" s="682"/>
      <c r="EU143" s="682"/>
      <c r="EV143" s="682"/>
      <c r="EW143" s="682"/>
      <c r="EX143" s="682"/>
      <c r="EY143" s="682"/>
      <c r="EZ143" s="682"/>
      <c r="FA143" s="682"/>
      <c r="FB143" s="682"/>
      <c r="FC143" s="682"/>
      <c r="FD143" s="682"/>
      <c r="FE143" s="682"/>
      <c r="FF143" s="682"/>
      <c r="FG143" s="682"/>
      <c r="FH143" s="682"/>
      <c r="FI143" s="682"/>
      <c r="FJ143" s="682"/>
      <c r="FK143" s="682"/>
      <c r="FL143" s="682"/>
      <c r="FM143" s="682"/>
      <c r="FN143" s="682"/>
      <c r="FO143" s="682"/>
      <c r="FP143" s="682"/>
      <c r="FQ143" s="682"/>
      <c r="FR143" s="682"/>
      <c r="FS143" s="682"/>
      <c r="FT143" s="682"/>
      <c r="FU143" s="682"/>
      <c r="FV143" s="682"/>
      <c r="FW143" s="682"/>
      <c r="FX143" s="682"/>
      <c r="FY143" s="682"/>
      <c r="FZ143" s="682"/>
      <c r="GA143" s="682"/>
      <c r="GB143" s="682"/>
      <c r="GC143" s="682"/>
      <c r="GD143" s="682"/>
      <c r="GE143" s="682"/>
      <c r="GF143" s="682"/>
      <c r="GG143" s="682"/>
      <c r="GH143" s="682"/>
      <c r="GI143" s="682"/>
      <c r="GJ143" s="682"/>
      <c r="GK143" s="682"/>
      <c r="GL143" s="682"/>
      <c r="GM143" s="682"/>
      <c r="GN143" s="682"/>
      <c r="GO143" s="682"/>
      <c r="GP143" s="682"/>
      <c r="GQ143" s="682"/>
      <c r="GR143" s="682"/>
      <c r="GS143" s="682"/>
      <c r="GT143" s="682"/>
      <c r="GU143" s="682"/>
      <c r="GV143" s="682"/>
      <c r="GW143" s="682"/>
      <c r="GX143" s="682"/>
      <c r="GY143" s="682"/>
      <c r="GZ143" s="682"/>
      <c r="HA143" s="682"/>
      <c r="HB143" s="682"/>
      <c r="HC143" s="682"/>
      <c r="HD143" s="682"/>
      <c r="HE143" s="682"/>
      <c r="HF143" s="682"/>
      <c r="HG143" s="682"/>
      <c r="HH143" s="682"/>
      <c r="HI143" s="682"/>
      <c r="HJ143" s="682"/>
      <c r="HK143" s="682"/>
      <c r="HL143" s="682"/>
      <c r="HM143" s="682"/>
      <c r="HN143" s="682"/>
      <c r="HO143" s="682"/>
      <c r="HP143" s="682"/>
      <c r="HQ143" s="682"/>
      <c r="HR143" s="682"/>
      <c r="HS143" s="682"/>
      <c r="HT143" s="682"/>
      <c r="HU143" s="682"/>
      <c r="HV143" s="682"/>
      <c r="HW143" s="682"/>
      <c r="HX143" s="682"/>
      <c r="HY143" s="682"/>
      <c r="HZ143" s="682"/>
      <c r="IA143" s="682"/>
      <c r="IB143" s="682"/>
      <c r="IC143" s="682"/>
      <c r="ID143" s="682"/>
      <c r="IE143" s="682"/>
      <c r="IF143" s="682"/>
      <c r="IG143" s="682"/>
      <c r="IH143" s="682"/>
      <c r="II143" s="682"/>
      <c r="IJ143" s="682"/>
      <c r="IK143" s="682"/>
      <c r="IL143" s="682"/>
      <c r="IM143" s="682"/>
      <c r="IN143" s="682"/>
      <c r="IO143" s="682"/>
      <c r="IP143" s="682"/>
      <c r="IQ143" s="682"/>
      <c r="IR143" s="682"/>
      <c r="IS143" s="682"/>
      <c r="IT143" s="682"/>
      <c r="IU143" s="682"/>
      <c r="IV143" s="682"/>
      <c r="IW143" s="682"/>
      <c r="IX143" s="682"/>
      <c r="IY143" s="682"/>
      <c r="IZ143" s="682"/>
      <c r="JA143" s="682"/>
      <c r="JB143" s="682"/>
      <c r="JC143" s="682"/>
      <c r="JD143" s="682"/>
      <c r="JE143" s="682"/>
      <c r="JF143" s="682"/>
      <c r="JG143" s="682"/>
      <c r="JH143" s="682"/>
      <c r="JI143" s="682"/>
      <c r="JJ143" s="682"/>
      <c r="JK143" s="682"/>
      <c r="JL143" s="682"/>
      <c r="JM143" s="682"/>
      <c r="JN143" s="682"/>
      <c r="JO143" s="682"/>
      <c r="JP143" s="682"/>
      <c r="JQ143" s="682"/>
      <c r="JR143" s="682"/>
      <c r="JS143" s="682"/>
      <c r="JT143" s="682"/>
    </row>
    <row r="144" spans="1:280" s="683" customFormat="1" ht="27.75" hidden="1" customHeight="1" outlineLevel="2" x14ac:dyDescent="0.25">
      <c r="A144" s="692"/>
      <c r="B144" s="684" t="s">
        <v>103</v>
      </c>
      <c r="C144" s="676"/>
      <c r="D144" s="1200"/>
      <c r="E144" s="1187"/>
      <c r="F144" s="619"/>
      <c r="G144" s="1186"/>
      <c r="H144" s="1187"/>
      <c r="I144" s="619"/>
      <c r="J144" s="1186"/>
      <c r="K144" s="1187"/>
      <c r="L144" s="619"/>
      <c r="M144" s="1186"/>
      <c r="N144" s="1187"/>
      <c r="O144" s="619"/>
      <c r="P144" s="1186"/>
      <c r="Q144" s="1187"/>
      <c r="R144" s="619"/>
      <c r="S144" s="1200"/>
      <c r="T144" s="1187"/>
      <c r="U144" s="619"/>
      <c r="V144" s="1186"/>
      <c r="W144" s="1187"/>
      <c r="X144" s="619"/>
      <c r="Y144" s="1186"/>
      <c r="Z144" s="1187"/>
      <c r="AA144" s="619"/>
      <c r="AB144" s="1186"/>
      <c r="AC144" s="1187"/>
      <c r="AD144" s="619"/>
      <c r="AE144" s="1186"/>
      <c r="AF144" s="1187"/>
      <c r="AG144" s="619"/>
      <c r="AH144" s="1200"/>
      <c r="AI144" s="1187"/>
      <c r="AJ144" s="619"/>
      <c r="AK144" s="1186"/>
      <c r="AL144" s="1187"/>
      <c r="AM144" s="619"/>
      <c r="AN144" s="1186"/>
      <c r="AO144" s="1187"/>
      <c r="AP144" s="619"/>
      <c r="AQ144" s="1186"/>
      <c r="AR144" s="1187"/>
      <c r="AS144" s="619"/>
      <c r="AT144" s="1186"/>
      <c r="AU144" s="1187"/>
      <c r="AV144" s="619"/>
      <c r="AW144" s="1200"/>
      <c r="AX144" s="1187"/>
      <c r="AY144" s="619"/>
      <c r="AZ144" s="1186"/>
      <c r="BA144" s="1187"/>
      <c r="BB144" s="619"/>
      <c r="BC144" s="1186"/>
      <c r="BD144" s="1187"/>
      <c r="BE144" s="619"/>
      <c r="BF144" s="1186"/>
      <c r="BG144" s="1187"/>
      <c r="BH144" s="619"/>
      <c r="BI144" s="1186"/>
      <c r="BJ144" s="1187"/>
      <c r="BK144" s="620"/>
      <c r="BL144" s="679"/>
      <c r="BM144" s="679"/>
      <c r="BN144" s="679"/>
      <c r="BO144" s="679"/>
      <c r="BP144" s="679"/>
      <c r="BQ144" s="679"/>
      <c r="BR144" s="679"/>
      <c r="BS144" s="680"/>
      <c r="BT144" s="681"/>
      <c r="BU144" s="681"/>
      <c r="BV144" s="681"/>
      <c r="BW144" s="681"/>
      <c r="BX144" s="681"/>
      <c r="BY144" s="681"/>
      <c r="BZ144" s="681"/>
      <c r="CA144" s="681"/>
      <c r="CB144" s="681"/>
      <c r="CC144" s="681"/>
      <c r="CD144" s="681"/>
      <c r="CE144" s="681"/>
      <c r="CF144" s="681"/>
      <c r="CG144" s="681"/>
      <c r="CH144" s="681"/>
      <c r="CI144" s="681"/>
      <c r="CJ144" s="681"/>
      <c r="CK144" s="681"/>
      <c r="CL144" s="681"/>
      <c r="CM144" s="681"/>
      <c r="CN144" s="681"/>
      <c r="CO144" s="681"/>
      <c r="CP144" s="681"/>
      <c r="CQ144" s="681"/>
      <c r="CR144" s="681"/>
      <c r="CS144" s="681"/>
      <c r="CT144" s="681"/>
      <c r="CU144" s="681"/>
      <c r="CV144" s="681"/>
      <c r="CW144" s="681"/>
      <c r="CX144" s="681"/>
      <c r="CY144" s="681"/>
      <c r="CZ144" s="681"/>
      <c r="DA144" s="681"/>
      <c r="DB144" s="681"/>
      <c r="DC144" s="681"/>
      <c r="DD144" s="681"/>
      <c r="DE144" s="681"/>
      <c r="DF144" s="681"/>
      <c r="DG144" s="681"/>
      <c r="DH144" s="681"/>
      <c r="DI144" s="681"/>
      <c r="DJ144" s="681"/>
      <c r="DK144" s="682"/>
      <c r="DL144" s="682"/>
      <c r="DM144" s="682"/>
      <c r="DN144" s="682"/>
      <c r="DO144" s="682"/>
      <c r="DP144" s="682"/>
      <c r="DQ144" s="682"/>
      <c r="DR144" s="682"/>
      <c r="DS144" s="682"/>
      <c r="DT144" s="682"/>
      <c r="DU144" s="682"/>
      <c r="DV144" s="682"/>
      <c r="DW144" s="682"/>
      <c r="DX144" s="682"/>
      <c r="DY144" s="682"/>
      <c r="DZ144" s="682"/>
      <c r="EA144" s="682"/>
      <c r="EB144" s="682"/>
      <c r="EC144" s="682"/>
      <c r="ED144" s="682"/>
      <c r="EE144" s="682"/>
      <c r="EF144" s="682"/>
      <c r="EG144" s="682"/>
      <c r="EH144" s="682"/>
      <c r="EI144" s="682"/>
      <c r="EJ144" s="682"/>
      <c r="EK144" s="682"/>
      <c r="EL144" s="682"/>
      <c r="EM144" s="682"/>
      <c r="EN144" s="682"/>
      <c r="EO144" s="682"/>
      <c r="EP144" s="682"/>
      <c r="EQ144" s="682"/>
      <c r="ER144" s="682"/>
      <c r="ES144" s="682"/>
      <c r="ET144" s="682"/>
      <c r="EU144" s="682"/>
      <c r="EV144" s="682"/>
      <c r="EW144" s="682"/>
      <c r="EX144" s="682"/>
      <c r="EY144" s="682"/>
      <c r="EZ144" s="682"/>
      <c r="FA144" s="682"/>
      <c r="FB144" s="682"/>
      <c r="FC144" s="682"/>
      <c r="FD144" s="682"/>
      <c r="FE144" s="682"/>
      <c r="FF144" s="682"/>
      <c r="FG144" s="682"/>
      <c r="FH144" s="682"/>
      <c r="FI144" s="682"/>
      <c r="FJ144" s="682"/>
      <c r="FK144" s="682"/>
      <c r="FL144" s="682"/>
      <c r="FM144" s="682"/>
      <c r="FN144" s="682"/>
      <c r="FO144" s="682"/>
      <c r="FP144" s="682"/>
      <c r="FQ144" s="682"/>
      <c r="FR144" s="682"/>
      <c r="FS144" s="682"/>
      <c r="FT144" s="682"/>
      <c r="FU144" s="682"/>
      <c r="FV144" s="682"/>
      <c r="FW144" s="682"/>
      <c r="FX144" s="682"/>
      <c r="FY144" s="682"/>
      <c r="FZ144" s="682"/>
      <c r="GA144" s="682"/>
      <c r="GB144" s="682"/>
      <c r="GC144" s="682"/>
      <c r="GD144" s="682"/>
      <c r="GE144" s="682"/>
      <c r="GF144" s="682"/>
      <c r="GG144" s="682"/>
      <c r="GH144" s="682"/>
      <c r="GI144" s="682"/>
      <c r="GJ144" s="682"/>
      <c r="GK144" s="682"/>
      <c r="GL144" s="682"/>
      <c r="GM144" s="682"/>
      <c r="GN144" s="682"/>
      <c r="GO144" s="682"/>
      <c r="GP144" s="682"/>
      <c r="GQ144" s="682"/>
      <c r="GR144" s="682"/>
      <c r="GS144" s="682"/>
      <c r="GT144" s="682"/>
      <c r="GU144" s="682"/>
      <c r="GV144" s="682"/>
      <c r="GW144" s="682"/>
      <c r="GX144" s="682"/>
      <c r="GY144" s="682"/>
      <c r="GZ144" s="682"/>
      <c r="HA144" s="682"/>
      <c r="HB144" s="682"/>
      <c r="HC144" s="682"/>
      <c r="HD144" s="682"/>
      <c r="HE144" s="682"/>
      <c r="HF144" s="682"/>
      <c r="HG144" s="682"/>
      <c r="HH144" s="682"/>
      <c r="HI144" s="682"/>
      <c r="HJ144" s="682"/>
      <c r="HK144" s="682"/>
      <c r="HL144" s="682"/>
      <c r="HM144" s="682"/>
      <c r="HN144" s="682"/>
      <c r="HO144" s="682"/>
      <c r="HP144" s="682"/>
      <c r="HQ144" s="682"/>
      <c r="HR144" s="682"/>
      <c r="HS144" s="682"/>
      <c r="HT144" s="682"/>
      <c r="HU144" s="682"/>
      <c r="HV144" s="682"/>
      <c r="HW144" s="682"/>
      <c r="HX144" s="682"/>
      <c r="HY144" s="682"/>
      <c r="HZ144" s="682"/>
      <c r="IA144" s="682"/>
      <c r="IB144" s="682"/>
      <c r="IC144" s="682"/>
      <c r="ID144" s="682"/>
      <c r="IE144" s="682"/>
      <c r="IF144" s="682"/>
      <c r="IG144" s="682"/>
      <c r="IH144" s="682"/>
      <c r="II144" s="682"/>
      <c r="IJ144" s="682"/>
      <c r="IK144" s="682"/>
      <c r="IL144" s="682"/>
      <c r="IM144" s="682"/>
      <c r="IN144" s="682"/>
      <c r="IO144" s="682"/>
      <c r="IP144" s="682"/>
      <c r="IQ144" s="682"/>
      <c r="IR144" s="682"/>
      <c r="IS144" s="682"/>
      <c r="IT144" s="682"/>
      <c r="IU144" s="682"/>
      <c r="IV144" s="682"/>
      <c r="IW144" s="682"/>
      <c r="IX144" s="682"/>
      <c r="IY144" s="682"/>
      <c r="IZ144" s="682"/>
      <c r="JA144" s="682"/>
      <c r="JB144" s="682"/>
      <c r="JC144" s="682"/>
      <c r="JD144" s="682"/>
      <c r="JE144" s="682"/>
      <c r="JF144" s="682"/>
      <c r="JG144" s="682"/>
      <c r="JH144" s="682"/>
      <c r="JI144" s="682"/>
      <c r="JJ144" s="682"/>
      <c r="JK144" s="682"/>
      <c r="JL144" s="682"/>
      <c r="JM144" s="682"/>
      <c r="JN144" s="682"/>
      <c r="JO144" s="682"/>
      <c r="JP144" s="682"/>
      <c r="JQ144" s="682"/>
      <c r="JR144" s="682"/>
      <c r="JS144" s="682"/>
      <c r="JT144" s="682"/>
    </row>
    <row r="145" spans="1:280" s="454" customFormat="1" ht="27.75" hidden="1" customHeight="1" outlineLevel="1" x14ac:dyDescent="0.2">
      <c r="A145" s="698"/>
      <c r="B145" s="696" t="s">
        <v>260</v>
      </c>
      <c r="C145" s="455"/>
      <c r="D145" s="1190"/>
      <c r="E145" s="1190"/>
      <c r="F145" s="645"/>
      <c r="G145" s="1190"/>
      <c r="H145" s="1190"/>
      <c r="I145" s="645"/>
      <c r="J145" s="1190"/>
      <c r="K145" s="1190"/>
      <c r="L145" s="645"/>
      <c r="M145" s="1190"/>
      <c r="N145" s="1190"/>
      <c r="O145" s="645"/>
      <c r="P145" s="1190"/>
      <c r="Q145" s="1190"/>
      <c r="R145" s="645"/>
      <c r="S145" s="1190"/>
      <c r="T145" s="1190"/>
      <c r="U145" s="645"/>
      <c r="V145" s="1190"/>
      <c r="W145" s="1190"/>
      <c r="X145" s="645"/>
      <c r="Y145" s="1190"/>
      <c r="Z145" s="1190"/>
      <c r="AA145" s="645"/>
      <c r="AB145" s="1190"/>
      <c r="AC145" s="1190"/>
      <c r="AD145" s="645"/>
      <c r="AE145" s="1190"/>
      <c r="AF145" s="1190"/>
      <c r="AG145" s="645"/>
      <c r="AH145" s="1190"/>
      <c r="AI145" s="1190"/>
      <c r="AJ145" s="645"/>
      <c r="AK145" s="1190"/>
      <c r="AL145" s="1190"/>
      <c r="AM145" s="645"/>
      <c r="AN145" s="1190"/>
      <c r="AO145" s="1190"/>
      <c r="AP145" s="645"/>
      <c r="AQ145" s="1190"/>
      <c r="AR145" s="1190"/>
      <c r="AS145" s="645"/>
      <c r="AT145" s="1190"/>
      <c r="AU145" s="1190"/>
      <c r="AV145" s="645"/>
      <c r="AW145" s="1190"/>
      <c r="AX145" s="1190"/>
      <c r="AY145" s="645"/>
      <c r="AZ145" s="1190"/>
      <c r="BA145" s="1190"/>
      <c r="BB145" s="645"/>
      <c r="BC145" s="1190"/>
      <c r="BD145" s="1190"/>
      <c r="BE145" s="645"/>
      <c r="BF145" s="1190"/>
      <c r="BG145" s="1190"/>
      <c r="BH145" s="645"/>
      <c r="BI145" s="1190"/>
      <c r="BJ145" s="1190"/>
      <c r="BK145" s="339"/>
      <c r="BL145" s="31"/>
      <c r="BM145" s="31"/>
      <c r="BN145" s="31"/>
      <c r="BO145" s="31"/>
      <c r="BP145" s="31"/>
      <c r="BQ145" s="31"/>
      <c r="BR145" s="31"/>
      <c r="BS145" s="61"/>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row>
    <row r="146" spans="1:280" s="330" customFormat="1" ht="18" customHeight="1" collapsed="1" x14ac:dyDescent="0.2">
      <c r="A146" s="701"/>
      <c r="B146" s="702"/>
      <c r="C146" s="458"/>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c r="AA146" s="331"/>
      <c r="AB146" s="331"/>
      <c r="AC146" s="331"/>
      <c r="AD146" s="331"/>
      <c r="AE146" s="331"/>
      <c r="AF146" s="331"/>
      <c r="AG146" s="331"/>
      <c r="AH146" s="331"/>
      <c r="AI146" s="331"/>
      <c r="AJ146" s="331"/>
      <c r="AK146" s="331"/>
      <c r="AL146" s="331"/>
      <c r="AM146" s="331"/>
      <c r="AN146" s="331"/>
      <c r="AO146" s="331"/>
      <c r="AP146" s="331"/>
      <c r="AQ146" s="331"/>
      <c r="AR146" s="331"/>
      <c r="AS146" s="331"/>
      <c r="AT146" s="331"/>
      <c r="AU146" s="331"/>
      <c r="AV146" s="331"/>
      <c r="AW146" s="331"/>
      <c r="AX146" s="331"/>
      <c r="AY146" s="331"/>
      <c r="AZ146" s="331"/>
      <c r="BA146" s="331"/>
      <c r="BB146" s="331"/>
      <c r="BC146" s="331"/>
      <c r="BD146" s="331"/>
      <c r="BE146" s="331"/>
      <c r="BF146" s="331"/>
      <c r="BG146" s="331"/>
      <c r="BH146" s="331"/>
      <c r="BI146" s="331"/>
      <c r="BJ146" s="331"/>
      <c r="BK146" s="331"/>
      <c r="BL146" s="31"/>
      <c r="BM146" s="31"/>
      <c r="BN146" s="31"/>
      <c r="BO146" s="31"/>
      <c r="BP146" s="31"/>
      <c r="BQ146" s="31"/>
      <c r="BR146" s="31"/>
      <c r="BS146" s="329"/>
    </row>
    <row r="147" spans="1:280" s="330" customFormat="1" ht="18" customHeight="1" x14ac:dyDescent="0.2">
      <c r="A147" s="699"/>
      <c r="B147" s="700"/>
      <c r="C147" s="456"/>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1"/>
      <c r="BM147" s="31"/>
      <c r="BN147" s="31"/>
      <c r="BO147" s="31"/>
      <c r="BP147" s="31"/>
      <c r="BQ147" s="31"/>
      <c r="BR147" s="31"/>
      <c r="BS147" s="329"/>
    </row>
    <row r="148" spans="1:280" s="330" customFormat="1" ht="18" customHeight="1" x14ac:dyDescent="0.2">
      <c r="A148" s="706"/>
      <c r="B148" s="707"/>
      <c r="C148" s="456"/>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c r="BL148" s="31"/>
      <c r="BM148" s="31"/>
      <c r="BN148" s="31"/>
      <c r="BO148" s="31"/>
      <c r="BP148" s="31"/>
      <c r="BQ148" s="31"/>
      <c r="BR148" s="31"/>
      <c r="BS148" s="329"/>
    </row>
    <row r="149" spans="1:280" s="64" customFormat="1" ht="15" x14ac:dyDescent="0.25">
      <c r="A149" s="708"/>
      <c r="B149" s="709"/>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64"/>
      <c r="BE149" s="464"/>
      <c r="BF149" s="464"/>
      <c r="BG149" s="464"/>
      <c r="BH149" s="464"/>
      <c r="BI149" s="464"/>
      <c r="BJ149" s="464"/>
      <c r="BK149" s="464"/>
      <c r="BL149" s="31"/>
      <c r="BM149" s="31"/>
      <c r="BN149" s="31"/>
      <c r="BO149" s="31"/>
      <c r="BP149" s="31"/>
      <c r="BQ149" s="31"/>
      <c r="BR149" s="31"/>
      <c r="BS149" s="74"/>
    </row>
    <row r="150" spans="1:280" s="64" customFormat="1" ht="15" x14ac:dyDescent="0.25">
      <c r="A150" s="708"/>
      <c r="B150" s="709"/>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4"/>
      <c r="AP150" s="464"/>
      <c r="AQ150" s="464"/>
      <c r="AR150" s="464"/>
      <c r="AS150" s="464"/>
      <c r="AT150" s="464"/>
      <c r="AU150" s="464"/>
      <c r="AV150" s="464"/>
      <c r="AW150" s="464"/>
      <c r="AX150" s="464"/>
      <c r="AY150" s="464"/>
      <c r="AZ150" s="464"/>
      <c r="BA150" s="464"/>
      <c r="BB150" s="464"/>
      <c r="BC150" s="464"/>
      <c r="BD150" s="464"/>
      <c r="BE150" s="464"/>
      <c r="BF150" s="464"/>
      <c r="BG150" s="464"/>
      <c r="BH150" s="464"/>
      <c r="BI150" s="464"/>
      <c r="BJ150" s="464"/>
      <c r="BK150" s="464"/>
      <c r="BL150" s="31"/>
      <c r="BM150" s="31"/>
      <c r="BN150" s="31"/>
      <c r="BO150" s="31"/>
      <c r="BP150" s="31"/>
      <c r="BQ150" s="31"/>
      <c r="BR150" s="31"/>
      <c r="BS150" s="74"/>
    </row>
    <row r="151" spans="1:280" s="64" customFormat="1" ht="15" x14ac:dyDescent="0.25">
      <c r="A151" s="708"/>
      <c r="B151" s="709"/>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31"/>
      <c r="BM151" s="31"/>
      <c r="BN151" s="31"/>
      <c r="BO151" s="31"/>
      <c r="BP151" s="31"/>
      <c r="BQ151" s="31"/>
      <c r="BR151" s="31"/>
      <c r="BS151" s="74"/>
    </row>
    <row r="152" spans="1:280" s="64" customFormat="1" ht="15" x14ac:dyDescent="0.25">
      <c r="A152" s="708"/>
      <c r="B152" s="709"/>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4"/>
      <c r="AP152" s="464"/>
      <c r="AQ152" s="464"/>
      <c r="AR152" s="464"/>
      <c r="AS152" s="464"/>
      <c r="AT152" s="464"/>
      <c r="AU152" s="464"/>
      <c r="AV152" s="464"/>
      <c r="AW152" s="464"/>
      <c r="AX152" s="464"/>
      <c r="AY152" s="464"/>
      <c r="AZ152" s="464"/>
      <c r="BA152" s="464"/>
      <c r="BB152" s="464"/>
      <c r="BC152" s="464"/>
      <c r="BD152" s="464"/>
      <c r="BE152" s="464"/>
      <c r="BF152" s="464"/>
      <c r="BG152" s="464"/>
      <c r="BH152" s="464"/>
      <c r="BI152" s="464"/>
      <c r="BJ152" s="464"/>
      <c r="BK152" s="464"/>
      <c r="BL152" s="31"/>
      <c r="BM152" s="31"/>
      <c r="BN152" s="31"/>
      <c r="BO152" s="31"/>
      <c r="BP152" s="31"/>
      <c r="BQ152" s="31"/>
      <c r="BR152" s="31"/>
      <c r="BS152" s="74"/>
    </row>
    <row r="153" spans="1:280" s="64" customFormat="1" ht="15" x14ac:dyDescent="0.25">
      <c r="A153" s="708"/>
      <c r="B153" s="709"/>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64"/>
      <c r="AV153" s="464"/>
      <c r="AW153" s="464"/>
      <c r="AX153" s="464"/>
      <c r="AY153" s="464"/>
      <c r="AZ153" s="464"/>
      <c r="BA153" s="464"/>
      <c r="BB153" s="464"/>
      <c r="BC153" s="464"/>
      <c r="BD153" s="464"/>
      <c r="BE153" s="464"/>
      <c r="BF153" s="464"/>
      <c r="BG153" s="464"/>
      <c r="BH153" s="464"/>
      <c r="BI153" s="464"/>
      <c r="BJ153" s="464"/>
      <c r="BK153" s="464"/>
      <c r="BL153" s="31"/>
      <c r="BM153" s="31"/>
      <c r="BN153" s="31"/>
      <c r="BO153" s="31"/>
      <c r="BP153" s="31"/>
      <c r="BQ153" s="31"/>
      <c r="BR153" s="31"/>
      <c r="BS153" s="74"/>
    </row>
    <row r="154" spans="1:280" s="64" customFormat="1" ht="15" x14ac:dyDescent="0.25">
      <c r="A154" s="708"/>
      <c r="B154" s="709"/>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64"/>
      <c r="AV154" s="464"/>
      <c r="AW154" s="464"/>
      <c r="AX154" s="464"/>
      <c r="AY154" s="464"/>
      <c r="AZ154" s="464"/>
      <c r="BA154" s="464"/>
      <c r="BB154" s="464"/>
      <c r="BC154" s="464"/>
      <c r="BD154" s="464"/>
      <c r="BE154" s="464"/>
      <c r="BF154" s="464"/>
      <c r="BG154" s="464"/>
      <c r="BH154" s="464"/>
      <c r="BI154" s="464"/>
      <c r="BJ154" s="464"/>
      <c r="BK154" s="464"/>
      <c r="BL154" s="31"/>
      <c r="BM154" s="31"/>
      <c r="BN154" s="31"/>
      <c r="BO154" s="31"/>
      <c r="BP154" s="31"/>
      <c r="BQ154" s="31"/>
      <c r="BR154" s="31"/>
      <c r="BS154" s="74"/>
    </row>
    <row r="155" spans="1:280" s="64" customFormat="1" ht="15" x14ac:dyDescent="0.25">
      <c r="A155" s="708"/>
      <c r="B155" s="709"/>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64"/>
      <c r="AV155" s="464"/>
      <c r="AW155" s="464"/>
      <c r="AX155" s="464"/>
      <c r="AY155" s="464"/>
      <c r="AZ155" s="464"/>
      <c r="BA155" s="464"/>
      <c r="BB155" s="464"/>
      <c r="BC155" s="464"/>
      <c r="BD155" s="464"/>
      <c r="BE155" s="464"/>
      <c r="BF155" s="464"/>
      <c r="BG155" s="464"/>
      <c r="BH155" s="464"/>
      <c r="BI155" s="464"/>
      <c r="BJ155" s="464"/>
      <c r="BK155" s="464"/>
      <c r="BL155" s="31"/>
      <c r="BM155" s="31"/>
      <c r="BN155" s="31"/>
      <c r="BO155" s="31"/>
      <c r="BP155" s="31"/>
      <c r="BQ155" s="31"/>
      <c r="BR155" s="31"/>
      <c r="BS155" s="74"/>
    </row>
    <row r="156" spans="1:280" s="64" customFormat="1" ht="15" x14ac:dyDescent="0.25">
      <c r="A156" s="708"/>
      <c r="B156" s="709"/>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31"/>
      <c r="BM156" s="31"/>
      <c r="BN156" s="31"/>
      <c r="BO156" s="31"/>
      <c r="BP156" s="31"/>
      <c r="BQ156" s="31"/>
      <c r="BR156" s="31"/>
      <c r="BS156" s="74"/>
    </row>
    <row r="157" spans="1:280" s="64" customFormat="1" ht="15" x14ac:dyDescent="0.25">
      <c r="A157" s="708"/>
      <c r="B157" s="709"/>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31"/>
      <c r="BM157" s="31"/>
      <c r="BN157" s="31"/>
      <c r="BO157" s="31"/>
      <c r="BP157" s="31"/>
      <c r="BQ157" s="31"/>
      <c r="BR157" s="31"/>
      <c r="BS157" s="74"/>
    </row>
    <row r="158" spans="1:280" s="64" customFormat="1" ht="15" x14ac:dyDescent="0.25">
      <c r="A158" s="708"/>
      <c r="B158" s="709"/>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64"/>
      <c r="BE158" s="464"/>
      <c r="BF158" s="464"/>
      <c r="BG158" s="464"/>
      <c r="BH158" s="464"/>
      <c r="BI158" s="464"/>
      <c r="BJ158" s="464"/>
      <c r="BK158" s="464"/>
      <c r="BL158" s="31"/>
      <c r="BM158" s="31"/>
      <c r="BN158" s="31"/>
      <c r="BO158" s="31"/>
      <c r="BP158" s="31"/>
      <c r="BQ158" s="31"/>
      <c r="BR158" s="31"/>
      <c r="BS158" s="74"/>
    </row>
    <row r="159" spans="1:280" s="64" customFormat="1" ht="15" x14ac:dyDescent="0.25">
      <c r="A159" s="708"/>
      <c r="B159" s="709"/>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464"/>
      <c r="BH159" s="464"/>
      <c r="BI159" s="464"/>
      <c r="BJ159" s="464"/>
      <c r="BK159" s="464"/>
      <c r="BL159" s="31"/>
      <c r="BM159" s="31"/>
      <c r="BN159" s="31"/>
      <c r="BO159" s="31"/>
      <c r="BP159" s="31"/>
      <c r="BQ159" s="31"/>
      <c r="BR159" s="31"/>
      <c r="BS159" s="74"/>
    </row>
    <row r="160" spans="1:280" s="64" customFormat="1" ht="15" x14ac:dyDescent="0.25">
      <c r="A160" s="708"/>
      <c r="B160" s="709"/>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464"/>
      <c r="AL160" s="464"/>
      <c r="AM160" s="464"/>
      <c r="AN160" s="464"/>
      <c r="AO160" s="464"/>
      <c r="AP160" s="464"/>
      <c r="AQ160" s="464"/>
      <c r="AR160" s="464"/>
      <c r="AS160" s="464"/>
      <c r="AT160" s="464"/>
      <c r="AU160" s="464"/>
      <c r="AV160" s="464"/>
      <c r="AW160" s="464"/>
      <c r="AX160" s="464"/>
      <c r="AY160" s="464"/>
      <c r="AZ160" s="464"/>
      <c r="BA160" s="464"/>
      <c r="BB160" s="464"/>
      <c r="BC160" s="464"/>
      <c r="BD160" s="464"/>
      <c r="BE160" s="464"/>
      <c r="BF160" s="464"/>
      <c r="BG160" s="464"/>
      <c r="BH160" s="464"/>
      <c r="BI160" s="464"/>
      <c r="BJ160" s="464"/>
      <c r="BK160" s="464"/>
      <c r="BL160" s="31"/>
      <c r="BM160" s="31"/>
      <c r="BN160" s="31"/>
      <c r="BO160" s="31"/>
      <c r="BP160" s="31"/>
      <c r="BQ160" s="31"/>
      <c r="BR160" s="31"/>
      <c r="BS160" s="74"/>
    </row>
    <row r="161" spans="1:71" s="64" customFormat="1" ht="15" x14ac:dyDescent="0.25">
      <c r="A161" s="708"/>
      <c r="B161" s="709"/>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464"/>
      <c r="AL161" s="464"/>
      <c r="AM161" s="464"/>
      <c r="AN161" s="464"/>
      <c r="AO161" s="464"/>
      <c r="AP161" s="464"/>
      <c r="AQ161" s="464"/>
      <c r="AR161" s="464"/>
      <c r="AS161" s="464"/>
      <c r="AT161" s="464"/>
      <c r="AU161" s="464"/>
      <c r="AV161" s="464"/>
      <c r="AW161" s="464"/>
      <c r="AX161" s="464"/>
      <c r="AY161" s="464"/>
      <c r="AZ161" s="464"/>
      <c r="BA161" s="464"/>
      <c r="BB161" s="464"/>
      <c r="BC161" s="464"/>
      <c r="BD161" s="464"/>
      <c r="BE161" s="464"/>
      <c r="BF161" s="464"/>
      <c r="BG161" s="464"/>
      <c r="BH161" s="464"/>
      <c r="BI161" s="464"/>
      <c r="BJ161" s="464"/>
      <c r="BK161" s="464"/>
      <c r="BL161" s="31"/>
      <c r="BM161" s="31"/>
      <c r="BN161" s="31"/>
      <c r="BO161" s="31"/>
      <c r="BP161" s="31"/>
      <c r="BQ161" s="31"/>
      <c r="BR161" s="31"/>
      <c r="BS161" s="74"/>
    </row>
    <row r="162" spans="1:71" s="64" customFormat="1" ht="15" x14ac:dyDescent="0.25">
      <c r="A162" s="708"/>
      <c r="B162" s="709"/>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464"/>
      <c r="AL162" s="464"/>
      <c r="AM162" s="464"/>
      <c r="AN162" s="464"/>
      <c r="AO162" s="464"/>
      <c r="AP162" s="464"/>
      <c r="AQ162" s="464"/>
      <c r="AR162" s="464"/>
      <c r="AS162" s="464"/>
      <c r="AT162" s="464"/>
      <c r="AU162" s="464"/>
      <c r="AV162" s="464"/>
      <c r="AW162" s="464"/>
      <c r="AX162" s="464"/>
      <c r="AY162" s="464"/>
      <c r="AZ162" s="464"/>
      <c r="BA162" s="464"/>
      <c r="BB162" s="464"/>
      <c r="BC162" s="464"/>
      <c r="BD162" s="464"/>
      <c r="BE162" s="464"/>
      <c r="BF162" s="464"/>
      <c r="BG162" s="464"/>
      <c r="BH162" s="464"/>
      <c r="BI162" s="464"/>
      <c r="BJ162" s="464"/>
      <c r="BK162" s="464"/>
      <c r="BL162" s="31"/>
      <c r="BM162" s="31"/>
      <c r="BN162" s="31"/>
      <c r="BO162" s="31"/>
      <c r="BP162" s="31"/>
      <c r="BQ162" s="31"/>
      <c r="BR162" s="31"/>
      <c r="BS162" s="74"/>
    </row>
    <row r="163" spans="1:71" s="64" customFormat="1" ht="15" x14ac:dyDescent="0.25">
      <c r="A163" s="708"/>
      <c r="B163" s="709"/>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464"/>
      <c r="AL163" s="464"/>
      <c r="AM163" s="464"/>
      <c r="AN163" s="464"/>
      <c r="AO163" s="464"/>
      <c r="AP163" s="464"/>
      <c r="AQ163" s="464"/>
      <c r="AR163" s="464"/>
      <c r="AS163" s="464"/>
      <c r="AT163" s="464"/>
      <c r="AU163" s="464"/>
      <c r="AV163" s="464"/>
      <c r="AW163" s="464"/>
      <c r="AX163" s="464"/>
      <c r="AY163" s="464"/>
      <c r="AZ163" s="464"/>
      <c r="BA163" s="464"/>
      <c r="BB163" s="464"/>
      <c r="BC163" s="464"/>
      <c r="BD163" s="464"/>
      <c r="BE163" s="464"/>
      <c r="BF163" s="464"/>
      <c r="BG163" s="464"/>
      <c r="BH163" s="464"/>
      <c r="BI163" s="464"/>
      <c r="BJ163" s="464"/>
      <c r="BK163" s="464"/>
      <c r="BL163" s="31"/>
      <c r="BM163" s="31"/>
      <c r="BN163" s="31"/>
      <c r="BO163" s="31"/>
      <c r="BP163" s="31"/>
      <c r="BQ163" s="31"/>
      <c r="BR163" s="31"/>
      <c r="BS163" s="74"/>
    </row>
    <row r="164" spans="1:71" s="64" customFormat="1" ht="15" x14ac:dyDescent="0.25">
      <c r="A164" s="708"/>
      <c r="B164" s="709"/>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464"/>
      <c r="AN164" s="464"/>
      <c r="AO164" s="464"/>
      <c r="AP164" s="464"/>
      <c r="AQ164" s="464"/>
      <c r="AR164" s="464"/>
      <c r="AS164" s="464"/>
      <c r="AT164" s="464"/>
      <c r="AU164" s="464"/>
      <c r="AV164" s="464"/>
      <c r="AW164" s="464"/>
      <c r="AX164" s="464"/>
      <c r="AY164" s="464"/>
      <c r="AZ164" s="464"/>
      <c r="BA164" s="464"/>
      <c r="BB164" s="464"/>
      <c r="BC164" s="464"/>
      <c r="BD164" s="464"/>
      <c r="BE164" s="464"/>
      <c r="BF164" s="464"/>
      <c r="BG164" s="464"/>
      <c r="BH164" s="464"/>
      <c r="BI164" s="464"/>
      <c r="BJ164" s="464"/>
      <c r="BK164" s="464"/>
      <c r="BL164" s="31"/>
      <c r="BM164" s="31"/>
      <c r="BN164" s="31"/>
      <c r="BO164" s="31"/>
      <c r="BP164" s="31"/>
      <c r="BQ164" s="31"/>
      <c r="BR164" s="31"/>
      <c r="BS164" s="74"/>
    </row>
    <row r="165" spans="1:71" s="64" customFormat="1" ht="15" x14ac:dyDescent="0.25">
      <c r="A165" s="708"/>
      <c r="B165" s="709"/>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464"/>
      <c r="AL165" s="464"/>
      <c r="AM165" s="464"/>
      <c r="AN165" s="464"/>
      <c r="AO165" s="464"/>
      <c r="AP165" s="464"/>
      <c r="AQ165" s="464"/>
      <c r="AR165" s="464"/>
      <c r="AS165" s="464"/>
      <c r="AT165" s="464"/>
      <c r="AU165" s="464"/>
      <c r="AV165" s="464"/>
      <c r="AW165" s="464"/>
      <c r="AX165" s="464"/>
      <c r="AY165" s="464"/>
      <c r="AZ165" s="464"/>
      <c r="BA165" s="464"/>
      <c r="BB165" s="464"/>
      <c r="BC165" s="464"/>
      <c r="BD165" s="464"/>
      <c r="BE165" s="464"/>
      <c r="BF165" s="464"/>
      <c r="BG165" s="464"/>
      <c r="BH165" s="464"/>
      <c r="BI165" s="464"/>
      <c r="BJ165" s="464"/>
      <c r="BK165" s="464"/>
      <c r="BL165" s="31"/>
      <c r="BM165" s="31"/>
      <c r="BN165" s="31"/>
      <c r="BO165" s="31"/>
      <c r="BP165" s="31"/>
      <c r="BQ165" s="31"/>
      <c r="BR165" s="31"/>
      <c r="BS165" s="74"/>
    </row>
    <row r="166" spans="1:71" s="64" customFormat="1" ht="15" x14ac:dyDescent="0.25">
      <c r="A166" s="708"/>
      <c r="B166" s="709"/>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464"/>
      <c r="BG166" s="464"/>
      <c r="BH166" s="464"/>
      <c r="BI166" s="464"/>
      <c r="BJ166" s="464"/>
      <c r="BK166" s="464"/>
      <c r="BL166" s="31"/>
      <c r="BM166" s="31"/>
      <c r="BN166" s="31"/>
      <c r="BO166" s="31"/>
      <c r="BP166" s="31"/>
      <c r="BQ166" s="31"/>
      <c r="BR166" s="31"/>
      <c r="BS166" s="74"/>
    </row>
    <row r="167" spans="1:71" s="64" customFormat="1" ht="15" x14ac:dyDescent="0.25">
      <c r="A167" s="708"/>
      <c r="B167" s="709"/>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c r="BJ167" s="464"/>
      <c r="BK167" s="464"/>
      <c r="BL167" s="31"/>
      <c r="BM167" s="31"/>
      <c r="BN167" s="31"/>
      <c r="BO167" s="31"/>
      <c r="BP167" s="31"/>
      <c r="BQ167" s="31"/>
      <c r="BR167" s="31"/>
      <c r="BS167" s="74"/>
    </row>
    <row r="168" spans="1:71" s="64" customFormat="1" ht="15" x14ac:dyDescent="0.25">
      <c r="A168" s="708"/>
      <c r="B168" s="709"/>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464"/>
      <c r="AL168" s="464"/>
      <c r="AM168" s="464"/>
      <c r="AN168" s="464"/>
      <c r="AO168" s="464"/>
      <c r="AP168" s="464"/>
      <c r="AQ168" s="464"/>
      <c r="AR168" s="464"/>
      <c r="AS168" s="464"/>
      <c r="AT168" s="464"/>
      <c r="AU168" s="464"/>
      <c r="AV168" s="464"/>
      <c r="AW168" s="464"/>
      <c r="AX168" s="464"/>
      <c r="AY168" s="464"/>
      <c r="AZ168" s="464"/>
      <c r="BA168" s="464"/>
      <c r="BB168" s="464"/>
      <c r="BC168" s="464"/>
      <c r="BD168" s="464"/>
      <c r="BE168" s="464"/>
      <c r="BF168" s="464"/>
      <c r="BG168" s="464"/>
      <c r="BH168" s="464"/>
      <c r="BI168" s="464"/>
      <c r="BJ168" s="464"/>
      <c r="BK168" s="464"/>
      <c r="BL168" s="31"/>
      <c r="BM168" s="31"/>
      <c r="BN168" s="31"/>
      <c r="BO168" s="31"/>
      <c r="BP168" s="31"/>
      <c r="BQ168" s="31"/>
      <c r="BR168" s="31"/>
      <c r="BS168" s="74"/>
    </row>
    <row r="169" spans="1:71" s="64" customFormat="1" ht="15" x14ac:dyDescent="0.25">
      <c r="A169" s="708"/>
      <c r="B169" s="709"/>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464"/>
      <c r="AL169" s="464"/>
      <c r="AM169" s="464"/>
      <c r="AN169" s="464"/>
      <c r="AO169" s="464"/>
      <c r="AP169" s="464"/>
      <c r="AQ169" s="464"/>
      <c r="AR169" s="464"/>
      <c r="AS169" s="464"/>
      <c r="AT169" s="464"/>
      <c r="AU169" s="464"/>
      <c r="AV169" s="464"/>
      <c r="AW169" s="464"/>
      <c r="AX169" s="464"/>
      <c r="AY169" s="464"/>
      <c r="AZ169" s="464"/>
      <c r="BA169" s="464"/>
      <c r="BB169" s="464"/>
      <c r="BC169" s="464"/>
      <c r="BD169" s="464"/>
      <c r="BE169" s="464"/>
      <c r="BF169" s="464"/>
      <c r="BG169" s="464"/>
      <c r="BH169" s="464"/>
      <c r="BI169" s="464"/>
      <c r="BJ169" s="464"/>
      <c r="BK169" s="464"/>
      <c r="BL169" s="31"/>
      <c r="BM169" s="31"/>
      <c r="BN169" s="31"/>
      <c r="BO169" s="31"/>
      <c r="BP169" s="31"/>
      <c r="BQ169" s="31"/>
      <c r="BR169" s="31"/>
      <c r="BS169" s="74"/>
    </row>
    <row r="170" spans="1:71" s="64" customFormat="1" ht="15" x14ac:dyDescent="0.25">
      <c r="A170" s="708"/>
      <c r="B170" s="709"/>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464"/>
      <c r="AL170" s="464"/>
      <c r="AM170" s="464"/>
      <c r="AN170" s="464"/>
      <c r="AO170" s="464"/>
      <c r="AP170" s="464"/>
      <c r="AQ170" s="464"/>
      <c r="AR170" s="464"/>
      <c r="AS170" s="464"/>
      <c r="AT170" s="464"/>
      <c r="AU170" s="464"/>
      <c r="AV170" s="464"/>
      <c r="AW170" s="464"/>
      <c r="AX170" s="464"/>
      <c r="AY170" s="464"/>
      <c r="AZ170" s="464"/>
      <c r="BA170" s="464"/>
      <c r="BB170" s="464"/>
      <c r="BC170" s="464"/>
      <c r="BD170" s="464"/>
      <c r="BE170" s="464"/>
      <c r="BF170" s="464"/>
      <c r="BG170" s="464"/>
      <c r="BH170" s="464"/>
      <c r="BI170" s="464"/>
      <c r="BJ170" s="464"/>
      <c r="BK170" s="464"/>
      <c r="BL170" s="31"/>
      <c r="BM170" s="31"/>
      <c r="BN170" s="31"/>
      <c r="BO170" s="31"/>
      <c r="BP170" s="31"/>
      <c r="BQ170" s="31"/>
      <c r="BR170" s="31"/>
      <c r="BS170" s="74"/>
    </row>
    <row r="171" spans="1:71" s="64" customFormat="1" ht="15" x14ac:dyDescent="0.25">
      <c r="A171" s="708"/>
      <c r="B171" s="709"/>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31"/>
      <c r="BM171" s="31"/>
      <c r="BN171" s="31"/>
      <c r="BO171" s="31"/>
      <c r="BP171" s="31"/>
      <c r="BQ171" s="31"/>
      <c r="BR171" s="31"/>
      <c r="BS171" s="74"/>
    </row>
    <row r="172" spans="1:71" s="64" customFormat="1" ht="15" x14ac:dyDescent="0.25">
      <c r="A172" s="708"/>
      <c r="B172" s="709"/>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4"/>
      <c r="BI172" s="464"/>
      <c r="BJ172" s="464"/>
      <c r="BK172" s="464"/>
      <c r="BL172" s="31"/>
      <c r="BM172" s="31"/>
      <c r="BN172" s="31"/>
      <c r="BO172" s="31"/>
      <c r="BP172" s="31"/>
      <c r="BQ172" s="31"/>
      <c r="BR172" s="31"/>
      <c r="BS172" s="74"/>
    </row>
    <row r="173" spans="1:71" s="64" customFormat="1" ht="15" x14ac:dyDescent="0.25">
      <c r="A173" s="708"/>
      <c r="B173" s="709"/>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4"/>
      <c r="AY173" s="464"/>
      <c r="AZ173" s="464"/>
      <c r="BA173" s="464"/>
      <c r="BB173" s="464"/>
      <c r="BC173" s="464"/>
      <c r="BD173" s="464"/>
      <c r="BE173" s="464"/>
      <c r="BF173" s="464"/>
      <c r="BG173" s="464"/>
      <c r="BH173" s="464"/>
      <c r="BI173" s="464"/>
      <c r="BJ173" s="464"/>
      <c r="BK173" s="464"/>
      <c r="BL173" s="31"/>
      <c r="BM173" s="31"/>
      <c r="BN173" s="31"/>
      <c r="BO173" s="31"/>
      <c r="BP173" s="31"/>
      <c r="BQ173" s="31"/>
      <c r="BR173" s="31"/>
      <c r="BS173" s="74"/>
    </row>
    <row r="174" spans="1:71" s="64" customFormat="1" ht="15" x14ac:dyDescent="0.25">
      <c r="A174" s="708"/>
      <c r="B174" s="709"/>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c r="AI174" s="464"/>
      <c r="AJ174" s="464"/>
      <c r="AK174" s="464"/>
      <c r="AL174" s="464"/>
      <c r="AM174" s="464"/>
      <c r="AN174" s="464"/>
      <c r="AO174" s="464"/>
      <c r="AP174" s="464"/>
      <c r="AQ174" s="464"/>
      <c r="AR174" s="464"/>
      <c r="AS174" s="464"/>
      <c r="AT174" s="464"/>
      <c r="AU174" s="464"/>
      <c r="AV174" s="464"/>
      <c r="AW174" s="464"/>
      <c r="AX174" s="464"/>
      <c r="AY174" s="464"/>
      <c r="AZ174" s="464"/>
      <c r="BA174" s="464"/>
      <c r="BB174" s="464"/>
      <c r="BC174" s="464"/>
      <c r="BD174" s="464"/>
      <c r="BE174" s="464"/>
      <c r="BF174" s="464"/>
      <c r="BG174" s="464"/>
      <c r="BH174" s="464"/>
      <c r="BI174" s="464"/>
      <c r="BJ174" s="464"/>
      <c r="BK174" s="464"/>
      <c r="BL174" s="31"/>
      <c r="BM174" s="31"/>
      <c r="BN174" s="31"/>
      <c r="BO174" s="31"/>
      <c r="BP174" s="31"/>
      <c r="BQ174" s="31"/>
      <c r="BR174" s="31"/>
      <c r="BS174" s="74"/>
    </row>
    <row r="175" spans="1:71" s="64" customFormat="1" ht="15" x14ac:dyDescent="0.25">
      <c r="A175" s="708"/>
      <c r="B175" s="709"/>
      <c r="D175" s="464"/>
      <c r="E175" s="464"/>
      <c r="F175" s="30"/>
      <c r="G175" s="464"/>
      <c r="H175" s="464"/>
      <c r="I175" s="30"/>
      <c r="J175" s="464"/>
      <c r="K175" s="464"/>
      <c r="L175" s="30"/>
      <c r="M175" s="464"/>
      <c r="N175" s="464"/>
      <c r="O175" s="30"/>
      <c r="P175" s="464"/>
      <c r="Q175" s="464"/>
      <c r="R175" s="30"/>
      <c r="S175" s="464"/>
      <c r="T175" s="464"/>
      <c r="U175" s="30"/>
      <c r="V175" s="464"/>
      <c r="W175" s="464"/>
      <c r="X175" s="30"/>
      <c r="Y175" s="464"/>
      <c r="Z175" s="464"/>
      <c r="AA175" s="30"/>
      <c r="AB175" s="464"/>
      <c r="AC175" s="464"/>
      <c r="AD175" s="30"/>
      <c r="AE175" s="464"/>
      <c r="AF175" s="464"/>
      <c r="AG175" s="30"/>
      <c r="AH175" s="464"/>
      <c r="AI175" s="464"/>
      <c r="AJ175" s="30"/>
      <c r="AK175" s="464"/>
      <c r="AL175" s="464"/>
      <c r="AM175" s="30"/>
      <c r="AN175" s="464"/>
      <c r="AO175" s="464"/>
      <c r="AP175" s="30"/>
      <c r="AQ175" s="464"/>
      <c r="AR175" s="464"/>
      <c r="AS175" s="30"/>
      <c r="AT175" s="464"/>
      <c r="AU175" s="464"/>
      <c r="AV175" s="30"/>
      <c r="AW175" s="464"/>
      <c r="AX175" s="464"/>
      <c r="AY175" s="30"/>
      <c r="AZ175" s="464"/>
      <c r="BA175" s="464"/>
      <c r="BB175" s="30"/>
      <c r="BC175" s="464"/>
      <c r="BD175" s="464"/>
      <c r="BE175" s="30"/>
      <c r="BF175" s="464"/>
      <c r="BG175" s="464"/>
      <c r="BH175" s="30"/>
      <c r="BI175" s="464"/>
      <c r="BJ175" s="464"/>
      <c r="BK175" s="30"/>
      <c r="BL175" s="31"/>
      <c r="BM175" s="31"/>
      <c r="BN175" s="31"/>
      <c r="BO175" s="31"/>
      <c r="BP175" s="31"/>
      <c r="BQ175" s="31"/>
      <c r="BR175" s="31"/>
      <c r="BS175" s="74"/>
    </row>
    <row r="176" spans="1:71" s="64" customFormat="1" ht="15" x14ac:dyDescent="0.25">
      <c r="A176" s="708"/>
      <c r="B176" s="709"/>
      <c r="D176" s="464"/>
      <c r="E176" s="464"/>
      <c r="F176" s="30"/>
      <c r="G176" s="464"/>
      <c r="H176" s="464"/>
      <c r="I176" s="30"/>
      <c r="J176" s="464"/>
      <c r="K176" s="464"/>
      <c r="L176" s="30"/>
      <c r="M176" s="464"/>
      <c r="N176" s="464"/>
      <c r="O176" s="30"/>
      <c r="P176" s="464"/>
      <c r="Q176" s="464"/>
      <c r="R176" s="30"/>
      <c r="S176" s="464"/>
      <c r="T176" s="464"/>
      <c r="U176" s="30"/>
      <c r="V176" s="464"/>
      <c r="W176" s="464"/>
      <c r="X176" s="30"/>
      <c r="Y176" s="464"/>
      <c r="Z176" s="464"/>
      <c r="AA176" s="30"/>
      <c r="AB176" s="464"/>
      <c r="AC176" s="464"/>
      <c r="AD176" s="30"/>
      <c r="AE176" s="464"/>
      <c r="AF176" s="464"/>
      <c r="AG176" s="30"/>
      <c r="AH176" s="464"/>
      <c r="AI176" s="464"/>
      <c r="AJ176" s="30"/>
      <c r="AK176" s="464"/>
      <c r="AL176" s="464"/>
      <c r="AM176" s="30"/>
      <c r="AN176" s="464"/>
      <c r="AO176" s="464"/>
      <c r="AP176" s="30"/>
      <c r="AQ176" s="464"/>
      <c r="AR176" s="464"/>
      <c r="AS176" s="30"/>
      <c r="AT176" s="464"/>
      <c r="AU176" s="464"/>
      <c r="AV176" s="30"/>
      <c r="AW176" s="464"/>
      <c r="AX176" s="464"/>
      <c r="AY176" s="30"/>
      <c r="AZ176" s="464"/>
      <c r="BA176" s="464"/>
      <c r="BB176" s="30"/>
      <c r="BC176" s="464"/>
      <c r="BD176" s="464"/>
      <c r="BE176" s="30"/>
      <c r="BF176" s="464"/>
      <c r="BG176" s="464"/>
      <c r="BH176" s="30"/>
      <c r="BI176" s="464"/>
      <c r="BJ176" s="464"/>
      <c r="BK176" s="30"/>
      <c r="BL176" s="31"/>
      <c r="BM176" s="31"/>
      <c r="BN176" s="31"/>
      <c r="BO176" s="31"/>
      <c r="BP176" s="31"/>
      <c r="BQ176" s="31"/>
      <c r="BR176" s="31"/>
      <c r="BS176" s="74"/>
    </row>
    <row r="177" spans="1:71" s="64" customFormat="1" ht="15" x14ac:dyDescent="0.25">
      <c r="A177" s="708"/>
      <c r="B177" s="709"/>
      <c r="D177" s="464"/>
      <c r="E177" s="464"/>
      <c r="F177" s="30"/>
      <c r="G177" s="464"/>
      <c r="H177" s="464"/>
      <c r="I177" s="30"/>
      <c r="J177" s="464"/>
      <c r="K177" s="464"/>
      <c r="L177" s="30"/>
      <c r="M177" s="464"/>
      <c r="N177" s="464"/>
      <c r="O177" s="30"/>
      <c r="P177" s="464"/>
      <c r="Q177" s="464"/>
      <c r="R177" s="30"/>
      <c r="S177" s="464"/>
      <c r="T177" s="464"/>
      <c r="U177" s="30"/>
      <c r="V177" s="464"/>
      <c r="W177" s="464"/>
      <c r="X177" s="30"/>
      <c r="Y177" s="464"/>
      <c r="Z177" s="464"/>
      <c r="AA177" s="30"/>
      <c r="AB177" s="464"/>
      <c r="AC177" s="464"/>
      <c r="AD177" s="30"/>
      <c r="AE177" s="464"/>
      <c r="AF177" s="464"/>
      <c r="AG177" s="30"/>
      <c r="AH177" s="464"/>
      <c r="AI177" s="464"/>
      <c r="AJ177" s="30"/>
      <c r="AK177" s="464"/>
      <c r="AL177" s="464"/>
      <c r="AM177" s="30"/>
      <c r="AN177" s="464"/>
      <c r="AO177" s="464"/>
      <c r="AP177" s="30"/>
      <c r="AQ177" s="464"/>
      <c r="AR177" s="464"/>
      <c r="AS177" s="30"/>
      <c r="AT177" s="464"/>
      <c r="AU177" s="464"/>
      <c r="AV177" s="30"/>
      <c r="AW177" s="464"/>
      <c r="AX177" s="464"/>
      <c r="AY177" s="30"/>
      <c r="AZ177" s="464"/>
      <c r="BA177" s="464"/>
      <c r="BB177" s="30"/>
      <c r="BC177" s="464"/>
      <c r="BD177" s="464"/>
      <c r="BE177" s="30"/>
      <c r="BF177" s="464"/>
      <c r="BG177" s="464"/>
      <c r="BH177" s="30"/>
      <c r="BI177" s="464"/>
      <c r="BJ177" s="464"/>
      <c r="BK177" s="30"/>
      <c r="BL177" s="31"/>
      <c r="BM177" s="31"/>
      <c r="BN177" s="31"/>
      <c r="BO177" s="31"/>
      <c r="BP177" s="31"/>
      <c r="BQ177" s="31"/>
      <c r="BR177" s="31"/>
      <c r="BS177" s="74"/>
    </row>
    <row r="178" spans="1:71" s="64" customFormat="1" ht="15" x14ac:dyDescent="0.25">
      <c r="A178" s="708"/>
      <c r="B178" s="709"/>
      <c r="D178" s="464"/>
      <c r="E178" s="464"/>
      <c r="F178" s="30"/>
      <c r="G178" s="464"/>
      <c r="H178" s="464"/>
      <c r="I178" s="30"/>
      <c r="J178" s="464"/>
      <c r="K178" s="464"/>
      <c r="L178" s="30"/>
      <c r="M178" s="464"/>
      <c r="N178" s="464"/>
      <c r="O178" s="30"/>
      <c r="P178" s="464"/>
      <c r="Q178" s="464"/>
      <c r="R178" s="30"/>
      <c r="S178" s="464"/>
      <c r="T178" s="464"/>
      <c r="U178" s="30"/>
      <c r="V178" s="464"/>
      <c r="W178" s="464"/>
      <c r="X178" s="30"/>
      <c r="Y178" s="464"/>
      <c r="Z178" s="464"/>
      <c r="AA178" s="30"/>
      <c r="AB178" s="464"/>
      <c r="AC178" s="464"/>
      <c r="AD178" s="30"/>
      <c r="AE178" s="464"/>
      <c r="AF178" s="464"/>
      <c r="AG178" s="30"/>
      <c r="AH178" s="464"/>
      <c r="AI178" s="464"/>
      <c r="AJ178" s="30"/>
      <c r="AK178" s="464"/>
      <c r="AL178" s="464"/>
      <c r="AM178" s="30"/>
      <c r="AN178" s="464"/>
      <c r="AO178" s="464"/>
      <c r="AP178" s="30"/>
      <c r="AQ178" s="464"/>
      <c r="AR178" s="464"/>
      <c r="AS178" s="30"/>
      <c r="AT178" s="464"/>
      <c r="AU178" s="464"/>
      <c r="AV178" s="30"/>
      <c r="AW178" s="464"/>
      <c r="AX178" s="464"/>
      <c r="AY178" s="30"/>
      <c r="AZ178" s="464"/>
      <c r="BA178" s="464"/>
      <c r="BB178" s="30"/>
      <c r="BC178" s="464"/>
      <c r="BD178" s="464"/>
      <c r="BE178" s="30"/>
      <c r="BF178" s="464"/>
      <c r="BG178" s="464"/>
      <c r="BH178" s="30"/>
      <c r="BI178" s="464"/>
      <c r="BJ178" s="464"/>
      <c r="BK178" s="30"/>
      <c r="BL178" s="31"/>
      <c r="BM178" s="31"/>
      <c r="BN178" s="31"/>
      <c r="BO178" s="31"/>
      <c r="BP178" s="31"/>
      <c r="BQ178" s="31"/>
      <c r="BR178" s="31"/>
      <c r="BS178" s="74"/>
    </row>
    <row r="179" spans="1:71" s="64" customFormat="1" ht="15" x14ac:dyDescent="0.25">
      <c r="A179" s="708"/>
      <c r="B179" s="709"/>
      <c r="D179" s="464"/>
      <c r="E179" s="464"/>
      <c r="F179" s="30"/>
      <c r="G179" s="464"/>
      <c r="H179" s="464"/>
      <c r="I179" s="30"/>
      <c r="J179" s="464"/>
      <c r="K179" s="464"/>
      <c r="L179" s="30"/>
      <c r="M179" s="464"/>
      <c r="N179" s="464"/>
      <c r="O179" s="30"/>
      <c r="P179" s="464"/>
      <c r="Q179" s="464"/>
      <c r="R179" s="30"/>
      <c r="S179" s="464"/>
      <c r="T179" s="464"/>
      <c r="U179" s="30"/>
      <c r="V179" s="464"/>
      <c r="W179" s="464"/>
      <c r="X179" s="30"/>
      <c r="Y179" s="464"/>
      <c r="Z179" s="464"/>
      <c r="AA179" s="30"/>
      <c r="AB179" s="464"/>
      <c r="AC179" s="464"/>
      <c r="AD179" s="30"/>
      <c r="AE179" s="464"/>
      <c r="AF179" s="464"/>
      <c r="AG179" s="30"/>
      <c r="AH179" s="464"/>
      <c r="AI179" s="464"/>
      <c r="AJ179" s="30"/>
      <c r="AK179" s="464"/>
      <c r="AL179" s="464"/>
      <c r="AM179" s="30"/>
      <c r="AN179" s="464"/>
      <c r="AO179" s="464"/>
      <c r="AP179" s="30"/>
      <c r="AQ179" s="464"/>
      <c r="AR179" s="464"/>
      <c r="AS179" s="30"/>
      <c r="AT179" s="464"/>
      <c r="AU179" s="464"/>
      <c r="AV179" s="30"/>
      <c r="AW179" s="464"/>
      <c r="AX179" s="464"/>
      <c r="AY179" s="30"/>
      <c r="AZ179" s="464"/>
      <c r="BA179" s="464"/>
      <c r="BB179" s="30"/>
      <c r="BC179" s="464"/>
      <c r="BD179" s="464"/>
      <c r="BE179" s="30"/>
      <c r="BF179" s="464"/>
      <c r="BG179" s="464"/>
      <c r="BH179" s="30"/>
      <c r="BI179" s="464"/>
      <c r="BJ179" s="464"/>
      <c r="BK179" s="30"/>
      <c r="BL179" s="31"/>
      <c r="BM179" s="31"/>
      <c r="BN179" s="31"/>
      <c r="BO179" s="31"/>
      <c r="BP179" s="31"/>
      <c r="BQ179" s="31"/>
      <c r="BR179" s="31"/>
      <c r="BS179" s="74"/>
    </row>
    <row r="180" spans="1:71" s="64" customFormat="1" ht="15" x14ac:dyDescent="0.25">
      <c r="A180" s="708"/>
      <c r="B180" s="709"/>
      <c r="D180" s="464"/>
      <c r="E180" s="464"/>
      <c r="F180" s="30"/>
      <c r="G180" s="464"/>
      <c r="H180" s="464"/>
      <c r="I180" s="30"/>
      <c r="J180" s="464"/>
      <c r="K180" s="464"/>
      <c r="L180" s="30"/>
      <c r="M180" s="464"/>
      <c r="N180" s="464"/>
      <c r="O180" s="30"/>
      <c r="P180" s="464"/>
      <c r="Q180" s="464"/>
      <c r="R180" s="30"/>
      <c r="S180" s="464"/>
      <c r="T180" s="464"/>
      <c r="U180" s="30"/>
      <c r="V180" s="464"/>
      <c r="W180" s="464"/>
      <c r="X180" s="30"/>
      <c r="Y180" s="464"/>
      <c r="Z180" s="464"/>
      <c r="AA180" s="30"/>
      <c r="AB180" s="464"/>
      <c r="AC180" s="464"/>
      <c r="AD180" s="30"/>
      <c r="AE180" s="464"/>
      <c r="AF180" s="464"/>
      <c r="AG180" s="30"/>
      <c r="AH180" s="464"/>
      <c r="AI180" s="464"/>
      <c r="AJ180" s="30"/>
      <c r="AK180" s="464"/>
      <c r="AL180" s="464"/>
      <c r="AM180" s="30"/>
      <c r="AN180" s="464"/>
      <c r="AO180" s="464"/>
      <c r="AP180" s="30"/>
      <c r="AQ180" s="464"/>
      <c r="AR180" s="464"/>
      <c r="AS180" s="30"/>
      <c r="AT180" s="464"/>
      <c r="AU180" s="464"/>
      <c r="AV180" s="30"/>
      <c r="AW180" s="464"/>
      <c r="AX180" s="464"/>
      <c r="AY180" s="30"/>
      <c r="AZ180" s="464"/>
      <c r="BA180" s="464"/>
      <c r="BB180" s="30"/>
      <c r="BC180" s="464"/>
      <c r="BD180" s="464"/>
      <c r="BE180" s="30"/>
      <c r="BF180" s="464"/>
      <c r="BG180" s="464"/>
      <c r="BH180" s="30"/>
      <c r="BI180" s="464"/>
      <c r="BJ180" s="464"/>
      <c r="BK180" s="30"/>
      <c r="BL180" s="31"/>
      <c r="BM180" s="31"/>
      <c r="BN180" s="31"/>
      <c r="BO180" s="31"/>
      <c r="BP180" s="31"/>
      <c r="BQ180" s="31"/>
      <c r="BR180" s="31"/>
      <c r="BS180" s="74"/>
    </row>
    <row r="181" spans="1:71" s="64" customFormat="1" ht="15" x14ac:dyDescent="0.25">
      <c r="A181" s="708"/>
      <c r="B181" s="709"/>
      <c r="D181" s="464"/>
      <c r="E181" s="464"/>
      <c r="F181" s="30"/>
      <c r="G181" s="464"/>
      <c r="H181" s="464"/>
      <c r="I181" s="30"/>
      <c r="J181" s="464"/>
      <c r="K181" s="464"/>
      <c r="L181" s="30"/>
      <c r="M181" s="464"/>
      <c r="N181" s="464"/>
      <c r="O181" s="30"/>
      <c r="P181" s="464"/>
      <c r="Q181" s="464"/>
      <c r="R181" s="30"/>
      <c r="S181" s="464"/>
      <c r="T181" s="464"/>
      <c r="U181" s="30"/>
      <c r="V181" s="464"/>
      <c r="W181" s="464"/>
      <c r="X181" s="30"/>
      <c r="Y181" s="464"/>
      <c r="Z181" s="464"/>
      <c r="AA181" s="30"/>
      <c r="AB181" s="464"/>
      <c r="AC181" s="464"/>
      <c r="AD181" s="30"/>
      <c r="AE181" s="464"/>
      <c r="AF181" s="464"/>
      <c r="AG181" s="30"/>
      <c r="AH181" s="464"/>
      <c r="AI181" s="464"/>
      <c r="AJ181" s="30"/>
      <c r="AK181" s="464"/>
      <c r="AL181" s="464"/>
      <c r="AM181" s="30"/>
      <c r="AN181" s="464"/>
      <c r="AO181" s="464"/>
      <c r="AP181" s="30"/>
      <c r="AQ181" s="464"/>
      <c r="AR181" s="464"/>
      <c r="AS181" s="30"/>
      <c r="AT181" s="464"/>
      <c r="AU181" s="464"/>
      <c r="AV181" s="30"/>
      <c r="AW181" s="464"/>
      <c r="AX181" s="464"/>
      <c r="AY181" s="30"/>
      <c r="AZ181" s="464"/>
      <c r="BA181" s="464"/>
      <c r="BB181" s="30"/>
      <c r="BC181" s="464"/>
      <c r="BD181" s="464"/>
      <c r="BE181" s="30"/>
      <c r="BF181" s="464"/>
      <c r="BG181" s="464"/>
      <c r="BH181" s="30"/>
      <c r="BI181" s="464"/>
      <c r="BJ181" s="464"/>
      <c r="BK181" s="30"/>
      <c r="BL181" s="31"/>
      <c r="BM181" s="31"/>
      <c r="BN181" s="31"/>
      <c r="BO181" s="31"/>
      <c r="BP181" s="31"/>
      <c r="BQ181" s="31"/>
      <c r="BR181" s="31"/>
      <c r="BS181" s="74"/>
    </row>
    <row r="182" spans="1:71" s="64" customFormat="1" ht="15" x14ac:dyDescent="0.25">
      <c r="A182" s="708"/>
      <c r="B182" s="709" t="s">
        <v>143</v>
      </c>
      <c r="D182" s="464"/>
      <c r="E182" s="464"/>
      <c r="F182" s="30"/>
      <c r="G182" s="464"/>
      <c r="H182" s="464"/>
      <c r="I182" s="30"/>
      <c r="J182" s="464"/>
      <c r="K182" s="464"/>
      <c r="L182" s="30"/>
      <c r="M182" s="464"/>
      <c r="N182" s="464"/>
      <c r="O182" s="30"/>
      <c r="P182" s="464"/>
      <c r="Q182" s="464"/>
      <c r="R182" s="30"/>
      <c r="S182" s="464"/>
      <c r="T182" s="464"/>
      <c r="U182" s="30"/>
      <c r="V182" s="464"/>
      <c r="W182" s="464"/>
      <c r="X182" s="30"/>
      <c r="Y182" s="464"/>
      <c r="Z182" s="464"/>
      <c r="AA182" s="30"/>
      <c r="AB182" s="464"/>
      <c r="AC182" s="464"/>
      <c r="AD182" s="30"/>
      <c r="AE182" s="464"/>
      <c r="AF182" s="464"/>
      <c r="AG182" s="30"/>
      <c r="AH182" s="464"/>
      <c r="AI182" s="464"/>
      <c r="AJ182" s="30"/>
      <c r="AK182" s="464"/>
      <c r="AL182" s="464"/>
      <c r="AM182" s="30"/>
      <c r="AN182" s="464"/>
      <c r="AO182" s="464"/>
      <c r="AP182" s="30"/>
      <c r="AQ182" s="464"/>
      <c r="AR182" s="464"/>
      <c r="AS182" s="30"/>
      <c r="AT182" s="464"/>
      <c r="AU182" s="464"/>
      <c r="AV182" s="30"/>
      <c r="AW182" s="464"/>
      <c r="AX182" s="464"/>
      <c r="AY182" s="30"/>
      <c r="AZ182" s="464"/>
      <c r="BA182" s="464"/>
      <c r="BB182" s="30"/>
      <c r="BC182" s="464"/>
      <c r="BD182" s="464"/>
      <c r="BE182" s="30"/>
      <c r="BF182" s="464"/>
      <c r="BG182" s="464"/>
      <c r="BH182" s="30"/>
      <c r="BI182" s="464"/>
      <c r="BJ182" s="464"/>
      <c r="BK182" s="30"/>
      <c r="BL182" s="31"/>
      <c r="BM182" s="31"/>
      <c r="BN182" s="31"/>
      <c r="BO182" s="31"/>
      <c r="BP182" s="31"/>
      <c r="BQ182" s="31"/>
      <c r="BR182" s="31"/>
      <c r="BS182" s="74"/>
    </row>
    <row r="183" spans="1:71" s="64" customFormat="1" ht="12.75" customHeight="1" x14ac:dyDescent="0.25">
      <c r="A183" s="708"/>
      <c r="B183" s="710" t="s">
        <v>145</v>
      </c>
      <c r="C183" s="465"/>
      <c r="D183" s="1194" t="s">
        <v>86</v>
      </c>
      <c r="E183" s="1194"/>
      <c r="F183" s="1194"/>
      <c r="G183" s="1194"/>
      <c r="H183" s="1194"/>
      <c r="I183" s="1194"/>
      <c r="J183" s="1194"/>
      <c r="K183" s="1194"/>
      <c r="L183" s="1194"/>
      <c r="M183" s="1194"/>
      <c r="N183" s="1194"/>
      <c r="O183" s="1194"/>
      <c r="P183" s="1194"/>
      <c r="Q183" s="1194"/>
      <c r="R183" s="1194"/>
      <c r="S183" s="1194"/>
      <c r="T183" s="1194"/>
      <c r="U183" s="466"/>
      <c r="V183" s="464"/>
      <c r="W183" s="464"/>
      <c r="X183" s="466"/>
      <c r="Y183" s="464"/>
      <c r="Z183" s="464"/>
      <c r="AA183" s="466"/>
      <c r="AB183" s="464"/>
      <c r="AC183" s="464"/>
      <c r="AD183" s="466"/>
      <c r="AE183" s="464"/>
      <c r="AF183" s="464"/>
      <c r="AG183" s="466"/>
      <c r="AH183" s="464"/>
      <c r="AI183" s="464"/>
      <c r="AJ183" s="466"/>
      <c r="AK183" s="464"/>
      <c r="AL183" s="464"/>
      <c r="AM183" s="466"/>
      <c r="AN183" s="464"/>
      <c r="AO183" s="464"/>
      <c r="AP183" s="466"/>
      <c r="AQ183" s="464"/>
      <c r="AR183" s="464"/>
      <c r="AS183" s="466"/>
      <c r="AT183" s="464"/>
      <c r="AU183" s="464"/>
      <c r="AV183" s="466"/>
      <c r="AW183" s="464"/>
      <c r="AX183" s="464"/>
      <c r="AY183" s="466"/>
      <c r="AZ183" s="464"/>
      <c r="BA183" s="464"/>
      <c r="BB183" s="466"/>
      <c r="BC183" s="464"/>
      <c r="BD183" s="464"/>
      <c r="BE183" s="466"/>
      <c r="BF183" s="464"/>
      <c r="BG183" s="464"/>
      <c r="BH183" s="466"/>
      <c r="BI183" s="464"/>
      <c r="BJ183" s="464"/>
      <c r="BK183" s="466"/>
      <c r="BL183" s="31"/>
      <c r="BM183" s="31"/>
      <c r="BN183" s="31"/>
      <c r="BO183" s="31"/>
      <c r="BP183" s="31"/>
      <c r="BQ183" s="31"/>
      <c r="BR183" s="31"/>
      <c r="BS183" s="74"/>
    </row>
    <row r="184" spans="1:71" s="64" customFormat="1" ht="12.75" customHeight="1" x14ac:dyDescent="0.25">
      <c r="A184" s="708"/>
      <c r="B184" s="710" t="s">
        <v>41</v>
      </c>
      <c r="C184" s="465"/>
      <c r="D184" s="1194" t="s">
        <v>349</v>
      </c>
      <c r="E184" s="1194"/>
      <c r="F184" s="1194"/>
      <c r="G184" s="1194"/>
      <c r="H184" s="1194"/>
      <c r="I184" s="1194"/>
      <c r="J184" s="1194"/>
      <c r="K184" s="1194"/>
      <c r="L184" s="1194"/>
      <c r="M184" s="1194"/>
      <c r="N184" s="1194"/>
      <c r="O184" s="1194"/>
      <c r="P184" s="1194"/>
      <c r="Q184" s="1194"/>
      <c r="R184" s="1194"/>
      <c r="S184" s="1194"/>
      <c r="T184" s="1194"/>
      <c r="U184" s="466"/>
      <c r="V184" s="464"/>
      <c r="W184" s="464"/>
      <c r="X184" s="466"/>
      <c r="Y184" s="464"/>
      <c r="Z184" s="464"/>
      <c r="AA184" s="466"/>
      <c r="AB184" s="464"/>
      <c r="AC184" s="464"/>
      <c r="AD184" s="466"/>
      <c r="AE184" s="464"/>
      <c r="AF184" s="464"/>
      <c r="AG184" s="466"/>
      <c r="AH184" s="464"/>
      <c r="AI184" s="464"/>
      <c r="AJ184" s="466"/>
      <c r="AK184" s="464"/>
      <c r="AL184" s="464"/>
      <c r="AM184" s="466"/>
      <c r="AN184" s="464"/>
      <c r="AO184" s="464"/>
      <c r="AP184" s="466"/>
      <c r="AQ184" s="464"/>
      <c r="AR184" s="464"/>
      <c r="AS184" s="466"/>
      <c r="AT184" s="464"/>
      <c r="AU184" s="464"/>
      <c r="AV184" s="466"/>
      <c r="AW184" s="464"/>
      <c r="AX184" s="464"/>
      <c r="AY184" s="466"/>
      <c r="AZ184" s="464"/>
      <c r="BA184" s="464"/>
      <c r="BB184" s="466"/>
      <c r="BC184" s="464"/>
      <c r="BD184" s="464"/>
      <c r="BE184" s="466"/>
      <c r="BF184" s="464"/>
      <c r="BG184" s="464"/>
      <c r="BH184" s="466"/>
      <c r="BI184" s="464"/>
      <c r="BJ184" s="464"/>
      <c r="BK184" s="466"/>
      <c r="BL184" s="31"/>
      <c r="BM184" s="31"/>
      <c r="BN184" s="31"/>
      <c r="BO184" s="31"/>
      <c r="BP184" s="31"/>
      <c r="BQ184" s="31"/>
      <c r="BR184" s="31"/>
      <c r="BS184" s="74"/>
    </row>
    <row r="185" spans="1:71" s="64" customFormat="1" ht="15" x14ac:dyDescent="0.25">
      <c r="A185" s="708"/>
      <c r="B185" s="711" t="s">
        <v>141</v>
      </c>
      <c r="C185" s="465"/>
      <c r="D185" s="1195" t="s">
        <v>350</v>
      </c>
      <c r="E185" s="1195"/>
      <c r="F185" s="1195"/>
      <c r="G185" s="1195"/>
      <c r="H185" s="1195"/>
      <c r="I185" s="1195"/>
      <c r="J185" s="1195"/>
      <c r="K185" s="1195"/>
      <c r="L185" s="1195"/>
      <c r="M185" s="1195"/>
      <c r="N185" s="1195"/>
      <c r="O185" s="1195"/>
      <c r="P185" s="1195"/>
      <c r="Q185" s="1195"/>
      <c r="R185" s="1195"/>
      <c r="S185" s="1195"/>
      <c r="T185" s="1195"/>
      <c r="U185" s="466"/>
      <c r="V185" s="464"/>
      <c r="W185" s="464"/>
      <c r="X185" s="466"/>
      <c r="Y185" s="464"/>
      <c r="Z185" s="464"/>
      <c r="AA185" s="466"/>
      <c r="AB185" s="464"/>
      <c r="AC185" s="464"/>
      <c r="AD185" s="466"/>
      <c r="AE185" s="464"/>
      <c r="AF185" s="464"/>
      <c r="AG185" s="466"/>
      <c r="AH185" s="464"/>
      <c r="AI185" s="464"/>
      <c r="AJ185" s="466"/>
      <c r="AK185" s="464"/>
      <c r="AL185" s="464"/>
      <c r="AM185" s="466"/>
      <c r="AN185" s="464"/>
      <c r="AO185" s="464"/>
      <c r="AP185" s="466"/>
      <c r="AQ185" s="464"/>
      <c r="AR185" s="464"/>
      <c r="AS185" s="466"/>
      <c r="AT185" s="464"/>
      <c r="AU185" s="464"/>
      <c r="AV185" s="466"/>
      <c r="AW185" s="464"/>
      <c r="AX185" s="464"/>
      <c r="AY185" s="466"/>
      <c r="AZ185" s="464"/>
      <c r="BA185" s="464"/>
      <c r="BB185" s="466"/>
      <c r="BC185" s="464"/>
      <c r="BD185" s="464"/>
      <c r="BE185" s="466"/>
      <c r="BF185" s="464"/>
      <c r="BG185" s="464"/>
      <c r="BH185" s="466"/>
      <c r="BI185" s="464"/>
      <c r="BJ185" s="464"/>
      <c r="BK185" s="466"/>
      <c r="BL185" s="31"/>
      <c r="BM185" s="31"/>
      <c r="BN185" s="31"/>
      <c r="BO185" s="31"/>
      <c r="BP185" s="31"/>
      <c r="BQ185" s="31"/>
      <c r="BR185" s="31"/>
      <c r="BS185" s="74"/>
    </row>
    <row r="186" spans="1:71" s="64" customFormat="1" ht="15" x14ac:dyDescent="0.25">
      <c r="A186" s="708"/>
      <c r="B186" s="712" t="s">
        <v>142</v>
      </c>
      <c r="C186" s="465"/>
      <c r="D186" s="1193" t="s">
        <v>160</v>
      </c>
      <c r="E186" s="1193"/>
      <c r="F186" s="1193"/>
      <c r="G186" s="1193"/>
      <c r="H186" s="1193"/>
      <c r="I186" s="1193"/>
      <c r="J186" s="1193"/>
      <c r="K186" s="1193"/>
      <c r="L186" s="1193"/>
      <c r="M186" s="1193"/>
      <c r="N186" s="1193"/>
      <c r="O186" s="1193"/>
      <c r="P186" s="1193"/>
      <c r="Q186" s="1193"/>
      <c r="R186" s="1193"/>
      <c r="S186" s="1193"/>
      <c r="T186" s="1193"/>
      <c r="U186" s="467"/>
      <c r="V186" s="464"/>
      <c r="W186" s="464"/>
      <c r="X186" s="467"/>
      <c r="Y186" s="464"/>
      <c r="Z186" s="464"/>
      <c r="AA186" s="467"/>
      <c r="AB186" s="464"/>
      <c r="AC186" s="464"/>
      <c r="AD186" s="467"/>
      <c r="AE186" s="464"/>
      <c r="AF186" s="464"/>
      <c r="AG186" s="467"/>
      <c r="AH186" s="464"/>
      <c r="AI186" s="464"/>
      <c r="AJ186" s="467"/>
      <c r="AK186" s="464"/>
      <c r="AL186" s="464"/>
      <c r="AM186" s="467"/>
      <c r="AN186" s="464"/>
      <c r="AO186" s="464"/>
      <c r="AP186" s="467"/>
      <c r="AQ186" s="464"/>
      <c r="AR186" s="464"/>
      <c r="AS186" s="467"/>
      <c r="AT186" s="464"/>
      <c r="AU186" s="464"/>
      <c r="AV186" s="467"/>
      <c r="AW186" s="464"/>
      <c r="AX186" s="464"/>
      <c r="AY186" s="467"/>
      <c r="AZ186" s="464"/>
      <c r="BA186" s="464"/>
      <c r="BB186" s="467"/>
      <c r="BC186" s="464"/>
      <c r="BD186" s="464"/>
      <c r="BE186" s="467"/>
      <c r="BF186" s="464"/>
      <c r="BG186" s="464"/>
      <c r="BH186" s="467"/>
      <c r="BI186" s="464"/>
      <c r="BJ186" s="464"/>
      <c r="BK186" s="467"/>
      <c r="BL186" s="31"/>
      <c r="BM186" s="31"/>
      <c r="BN186" s="31"/>
      <c r="BO186" s="31"/>
      <c r="BP186" s="31"/>
      <c r="BQ186" s="31"/>
      <c r="BR186" s="31"/>
      <c r="BS186" s="74"/>
    </row>
    <row r="187" spans="1:71" s="64" customFormat="1" ht="15" x14ac:dyDescent="0.25">
      <c r="A187" s="708"/>
      <c r="B187" s="709"/>
      <c r="D187" s="464"/>
      <c r="E187" s="464"/>
      <c r="F187" s="30"/>
      <c r="G187" s="464"/>
      <c r="H187" s="464"/>
      <c r="I187" s="30"/>
      <c r="J187" s="464"/>
      <c r="K187" s="464"/>
      <c r="L187" s="30"/>
      <c r="M187" s="464"/>
      <c r="N187" s="464"/>
      <c r="O187" s="30"/>
      <c r="P187" s="464"/>
      <c r="Q187" s="464"/>
      <c r="R187" s="30"/>
      <c r="S187" s="464"/>
      <c r="T187" s="464"/>
      <c r="U187" s="30"/>
      <c r="V187" s="464"/>
      <c r="W187" s="464"/>
      <c r="X187" s="30"/>
      <c r="Y187" s="464"/>
      <c r="Z187" s="464"/>
      <c r="AA187" s="30"/>
      <c r="AB187" s="464"/>
      <c r="AC187" s="464"/>
      <c r="AD187" s="30"/>
      <c r="AE187" s="464"/>
      <c r="AF187" s="464"/>
      <c r="AG187" s="30"/>
      <c r="AH187" s="464"/>
      <c r="AI187" s="464"/>
      <c r="AJ187" s="30"/>
      <c r="AK187" s="464"/>
      <c r="AL187" s="464"/>
      <c r="AM187" s="30"/>
      <c r="AN187" s="464"/>
      <c r="AO187" s="464"/>
      <c r="AP187" s="30"/>
      <c r="AQ187" s="464"/>
      <c r="AR187" s="464"/>
      <c r="AS187" s="30"/>
      <c r="AT187" s="464"/>
      <c r="AU187" s="464"/>
      <c r="AV187" s="30"/>
      <c r="AW187" s="464"/>
      <c r="AX187" s="464"/>
      <c r="AY187" s="30"/>
      <c r="AZ187" s="464"/>
      <c r="BA187" s="464"/>
      <c r="BB187" s="30"/>
      <c r="BC187" s="464"/>
      <c r="BD187" s="464"/>
      <c r="BE187" s="30"/>
      <c r="BF187" s="464"/>
      <c r="BG187" s="464"/>
      <c r="BH187" s="30"/>
      <c r="BI187" s="464"/>
      <c r="BJ187" s="464"/>
      <c r="BK187" s="30"/>
      <c r="BL187" s="31"/>
      <c r="BM187" s="31"/>
      <c r="BN187" s="31"/>
      <c r="BO187" s="31"/>
      <c r="BP187" s="31"/>
      <c r="BQ187" s="31"/>
      <c r="BR187" s="31"/>
      <c r="BS187" s="74"/>
    </row>
    <row r="188" spans="1:71" s="64" customFormat="1" ht="15" x14ac:dyDescent="0.25">
      <c r="A188" s="708"/>
      <c r="B188" s="709"/>
      <c r="D188" s="464"/>
      <c r="E188" s="464"/>
      <c r="F188" s="30"/>
      <c r="G188" s="464"/>
      <c r="H188" s="464"/>
      <c r="I188" s="30"/>
      <c r="J188" s="464"/>
      <c r="K188" s="464"/>
      <c r="L188" s="30"/>
      <c r="M188" s="464"/>
      <c r="N188" s="464"/>
      <c r="O188" s="30"/>
      <c r="P188" s="464"/>
      <c r="Q188" s="464"/>
      <c r="R188" s="30"/>
      <c r="S188" s="464"/>
      <c r="T188" s="464"/>
      <c r="U188" s="30"/>
      <c r="V188" s="464"/>
      <c r="W188" s="464"/>
      <c r="X188" s="30"/>
      <c r="Y188" s="464"/>
      <c r="Z188" s="464"/>
      <c r="AA188" s="30"/>
      <c r="AB188" s="464"/>
      <c r="AC188" s="464"/>
      <c r="AD188" s="30"/>
      <c r="AE188" s="464"/>
      <c r="AF188" s="464"/>
      <c r="AG188" s="30"/>
      <c r="AH188" s="464"/>
      <c r="AI188" s="464"/>
      <c r="AJ188" s="30"/>
      <c r="AK188" s="464"/>
      <c r="AL188" s="464"/>
      <c r="AM188" s="30"/>
      <c r="AN188" s="464"/>
      <c r="AO188" s="464"/>
      <c r="AP188" s="30"/>
      <c r="AQ188" s="464"/>
      <c r="AR188" s="464"/>
      <c r="AS188" s="30"/>
      <c r="AT188" s="464"/>
      <c r="AU188" s="464"/>
      <c r="AV188" s="30"/>
      <c r="AW188" s="464"/>
      <c r="AX188" s="464"/>
      <c r="AY188" s="30"/>
      <c r="AZ188" s="464"/>
      <c r="BA188" s="464"/>
      <c r="BB188" s="30"/>
      <c r="BC188" s="464"/>
      <c r="BD188" s="464"/>
      <c r="BE188" s="30"/>
      <c r="BF188" s="464"/>
      <c r="BG188" s="464"/>
      <c r="BH188" s="30"/>
      <c r="BI188" s="464"/>
      <c r="BJ188" s="464"/>
      <c r="BK188" s="30"/>
      <c r="BL188" s="31"/>
      <c r="BM188" s="31"/>
      <c r="BN188" s="31"/>
      <c r="BO188" s="31"/>
      <c r="BP188" s="31"/>
      <c r="BQ188" s="31"/>
      <c r="BR188" s="31"/>
      <c r="BS188" s="74"/>
    </row>
    <row r="189" spans="1:71" s="64" customFormat="1" ht="15" x14ac:dyDescent="0.25">
      <c r="A189" s="708"/>
      <c r="B189" s="709"/>
      <c r="D189" s="464"/>
      <c r="E189" s="464"/>
      <c r="F189" s="30"/>
      <c r="G189" s="464"/>
      <c r="H189" s="464"/>
      <c r="I189" s="30"/>
      <c r="J189" s="464"/>
      <c r="K189" s="464"/>
      <c r="L189" s="30"/>
      <c r="M189" s="464"/>
      <c r="N189" s="464"/>
      <c r="O189" s="30"/>
      <c r="P189" s="464"/>
      <c r="Q189" s="464"/>
      <c r="R189" s="30"/>
      <c r="S189" s="464"/>
      <c r="T189" s="464"/>
      <c r="U189" s="30"/>
      <c r="V189" s="464"/>
      <c r="W189" s="464"/>
      <c r="X189" s="30"/>
      <c r="Y189" s="464"/>
      <c r="Z189" s="464"/>
      <c r="AA189" s="30"/>
      <c r="AB189" s="464"/>
      <c r="AC189" s="464"/>
      <c r="AD189" s="30"/>
      <c r="AE189" s="464"/>
      <c r="AF189" s="464"/>
      <c r="AG189" s="30"/>
      <c r="AH189" s="464"/>
      <c r="AI189" s="464"/>
      <c r="AJ189" s="30"/>
      <c r="AK189" s="464"/>
      <c r="AL189" s="464"/>
      <c r="AM189" s="30"/>
      <c r="AN189" s="464"/>
      <c r="AO189" s="464"/>
      <c r="AP189" s="30"/>
      <c r="AQ189" s="464"/>
      <c r="AR189" s="464"/>
      <c r="AS189" s="30"/>
      <c r="AT189" s="464"/>
      <c r="AU189" s="464"/>
      <c r="AV189" s="30"/>
      <c r="AW189" s="464"/>
      <c r="AX189" s="464"/>
      <c r="AY189" s="30"/>
      <c r="AZ189" s="464"/>
      <c r="BA189" s="464"/>
      <c r="BB189" s="30"/>
      <c r="BC189" s="464"/>
      <c r="BD189" s="464"/>
      <c r="BE189" s="30"/>
      <c r="BF189" s="464"/>
      <c r="BG189" s="464"/>
      <c r="BH189" s="30"/>
      <c r="BI189" s="464"/>
      <c r="BJ189" s="464"/>
      <c r="BK189" s="30"/>
      <c r="BL189" s="31"/>
      <c r="BM189" s="31"/>
      <c r="BN189" s="31"/>
      <c r="BO189" s="31"/>
      <c r="BP189" s="31"/>
      <c r="BQ189" s="31"/>
      <c r="BR189" s="31"/>
      <c r="BS189" s="74"/>
    </row>
    <row r="190" spans="1:71" s="64" customFormat="1" ht="15" x14ac:dyDescent="0.25">
      <c r="A190" s="708"/>
      <c r="B190" s="709"/>
      <c r="D190" s="464"/>
      <c r="E190" s="464"/>
      <c r="F190" s="30"/>
      <c r="G190" s="464"/>
      <c r="H190" s="464"/>
      <c r="I190" s="30"/>
      <c r="J190" s="464"/>
      <c r="K190" s="464"/>
      <c r="L190" s="30"/>
      <c r="M190" s="464"/>
      <c r="N190" s="464"/>
      <c r="O190" s="30"/>
      <c r="P190" s="464"/>
      <c r="Q190" s="464"/>
      <c r="R190" s="30"/>
      <c r="S190" s="464"/>
      <c r="T190" s="464"/>
      <c r="U190" s="30"/>
      <c r="V190" s="464"/>
      <c r="W190" s="464"/>
      <c r="X190" s="30"/>
      <c r="Y190" s="464"/>
      <c r="Z190" s="464"/>
      <c r="AA190" s="30"/>
      <c r="AB190" s="464"/>
      <c r="AC190" s="464"/>
      <c r="AD190" s="30"/>
      <c r="AE190" s="464"/>
      <c r="AF190" s="464"/>
      <c r="AG190" s="30"/>
      <c r="AH190" s="464"/>
      <c r="AI190" s="464"/>
      <c r="AJ190" s="30"/>
      <c r="AK190" s="464"/>
      <c r="AL190" s="464"/>
      <c r="AM190" s="30"/>
      <c r="AN190" s="464"/>
      <c r="AO190" s="464"/>
      <c r="AP190" s="30"/>
      <c r="AQ190" s="464"/>
      <c r="AR190" s="464"/>
      <c r="AS190" s="30"/>
      <c r="AT190" s="464"/>
      <c r="AU190" s="464"/>
      <c r="AV190" s="30"/>
      <c r="AW190" s="464"/>
      <c r="AX190" s="464"/>
      <c r="AY190" s="30"/>
      <c r="AZ190" s="464"/>
      <c r="BA190" s="464"/>
      <c r="BB190" s="30"/>
      <c r="BC190" s="464"/>
      <c r="BD190" s="464"/>
      <c r="BE190" s="30"/>
      <c r="BF190" s="464"/>
      <c r="BG190" s="464"/>
      <c r="BH190" s="30"/>
      <c r="BI190" s="464"/>
      <c r="BJ190" s="464"/>
      <c r="BK190" s="30"/>
      <c r="BL190" s="31"/>
      <c r="BM190" s="31"/>
      <c r="BN190" s="31"/>
      <c r="BO190" s="31"/>
      <c r="BP190" s="31"/>
      <c r="BQ190" s="31"/>
      <c r="BR190" s="31"/>
      <c r="BS190" s="74"/>
    </row>
    <row r="191" spans="1:71" s="64" customFormat="1" ht="15" x14ac:dyDescent="0.25">
      <c r="A191" s="708"/>
      <c r="B191" s="709"/>
      <c r="D191" s="464"/>
      <c r="E191" s="464"/>
      <c r="F191" s="30"/>
      <c r="G191" s="464"/>
      <c r="H191" s="464"/>
      <c r="I191" s="30"/>
      <c r="J191" s="464"/>
      <c r="K191" s="464"/>
      <c r="L191" s="30"/>
      <c r="M191" s="464"/>
      <c r="N191" s="464"/>
      <c r="O191" s="30"/>
      <c r="P191" s="464"/>
      <c r="Q191" s="464"/>
      <c r="R191" s="30"/>
      <c r="S191" s="464"/>
      <c r="T191" s="464"/>
      <c r="U191" s="30"/>
      <c r="V191" s="464"/>
      <c r="W191" s="464"/>
      <c r="X191" s="30"/>
      <c r="Y191" s="464"/>
      <c r="Z191" s="464"/>
      <c r="AA191" s="30"/>
      <c r="AB191" s="464"/>
      <c r="AC191" s="464"/>
      <c r="AD191" s="30"/>
      <c r="AE191" s="464"/>
      <c r="AF191" s="464"/>
      <c r="AG191" s="30"/>
      <c r="AH191" s="464"/>
      <c r="AI191" s="464"/>
      <c r="AJ191" s="30"/>
      <c r="AK191" s="464"/>
      <c r="AL191" s="464"/>
      <c r="AM191" s="30"/>
      <c r="AN191" s="464"/>
      <c r="AO191" s="464"/>
      <c r="AP191" s="30"/>
      <c r="AQ191" s="464"/>
      <c r="AR191" s="464"/>
      <c r="AS191" s="30"/>
      <c r="AT191" s="464"/>
      <c r="AU191" s="464"/>
      <c r="AV191" s="30"/>
      <c r="AW191" s="464"/>
      <c r="AX191" s="464"/>
      <c r="AY191" s="30"/>
      <c r="AZ191" s="464"/>
      <c r="BA191" s="464"/>
      <c r="BB191" s="30"/>
      <c r="BC191" s="464"/>
      <c r="BD191" s="464"/>
      <c r="BE191" s="30"/>
      <c r="BF191" s="464"/>
      <c r="BG191" s="464"/>
      <c r="BH191" s="30"/>
      <c r="BI191" s="464"/>
      <c r="BJ191" s="464"/>
      <c r="BK191" s="30"/>
      <c r="BL191" s="31"/>
      <c r="BM191" s="31"/>
      <c r="BN191" s="31"/>
      <c r="BO191" s="31"/>
      <c r="BP191" s="31"/>
      <c r="BQ191" s="31"/>
      <c r="BR191" s="31"/>
      <c r="BS191" s="74"/>
    </row>
    <row r="192" spans="1:71" s="64" customFormat="1" ht="15" x14ac:dyDescent="0.25">
      <c r="A192" s="708"/>
      <c r="B192" s="709"/>
      <c r="D192" s="464"/>
      <c r="E192" s="464"/>
      <c r="F192" s="30"/>
      <c r="G192" s="464"/>
      <c r="H192" s="464"/>
      <c r="I192" s="30"/>
      <c r="J192" s="464"/>
      <c r="K192" s="464"/>
      <c r="L192" s="30"/>
      <c r="M192" s="464"/>
      <c r="N192" s="464"/>
      <c r="O192" s="30"/>
      <c r="P192" s="464"/>
      <c r="Q192" s="464"/>
      <c r="R192" s="30"/>
      <c r="S192" s="464"/>
      <c r="T192" s="464"/>
      <c r="U192" s="30"/>
      <c r="V192" s="464"/>
      <c r="W192" s="464"/>
      <c r="X192" s="30"/>
      <c r="Y192" s="464"/>
      <c r="Z192" s="464"/>
      <c r="AA192" s="30"/>
      <c r="AB192" s="464"/>
      <c r="AC192" s="464"/>
      <c r="AD192" s="30"/>
      <c r="AE192" s="464"/>
      <c r="AF192" s="464"/>
      <c r="AG192" s="30"/>
      <c r="AH192" s="464"/>
      <c r="AI192" s="464"/>
      <c r="AJ192" s="30"/>
      <c r="AK192" s="464"/>
      <c r="AL192" s="464"/>
      <c r="AM192" s="30"/>
      <c r="AN192" s="464"/>
      <c r="AO192" s="464"/>
      <c r="AP192" s="30"/>
      <c r="AQ192" s="464"/>
      <c r="AR192" s="464"/>
      <c r="AS192" s="30"/>
      <c r="AT192" s="464"/>
      <c r="AU192" s="464"/>
      <c r="AV192" s="30"/>
      <c r="AW192" s="464"/>
      <c r="AX192" s="464"/>
      <c r="AY192" s="30"/>
      <c r="AZ192" s="464"/>
      <c r="BA192" s="464"/>
      <c r="BB192" s="30"/>
      <c r="BC192" s="464"/>
      <c r="BD192" s="464"/>
      <c r="BE192" s="30"/>
      <c r="BF192" s="464"/>
      <c r="BG192" s="464"/>
      <c r="BH192" s="30"/>
      <c r="BI192" s="464"/>
      <c r="BJ192" s="464"/>
      <c r="BK192" s="30"/>
      <c r="BL192" s="31"/>
      <c r="BM192" s="31"/>
      <c r="BN192" s="31"/>
      <c r="BO192" s="31"/>
      <c r="BP192" s="31"/>
      <c r="BQ192" s="31"/>
      <c r="BR192" s="31"/>
      <c r="BS192" s="74"/>
    </row>
    <row r="193" spans="1:70" s="64" customFormat="1" ht="15" x14ac:dyDescent="0.25">
      <c r="A193" s="708"/>
      <c r="B193" s="709"/>
      <c r="D193" s="464"/>
      <c r="E193" s="464"/>
      <c r="F193" s="30"/>
      <c r="G193" s="464"/>
      <c r="H193" s="464"/>
      <c r="I193" s="30"/>
      <c r="J193" s="464"/>
      <c r="K193" s="464"/>
      <c r="L193" s="30"/>
      <c r="M193" s="464"/>
      <c r="N193" s="464"/>
      <c r="O193" s="30"/>
      <c r="P193" s="464"/>
      <c r="Q193" s="464"/>
      <c r="R193" s="30"/>
      <c r="S193" s="464"/>
      <c r="T193" s="464"/>
      <c r="U193" s="30"/>
      <c r="V193" s="464"/>
      <c r="W193" s="464"/>
      <c r="X193" s="30"/>
      <c r="Y193" s="464"/>
      <c r="Z193" s="464"/>
      <c r="AA193" s="30"/>
      <c r="AB193" s="464"/>
      <c r="AC193" s="464"/>
      <c r="AD193" s="30"/>
      <c r="AE193" s="464"/>
      <c r="AF193" s="464"/>
      <c r="AG193" s="30"/>
      <c r="AH193" s="464"/>
      <c r="AI193" s="464"/>
      <c r="AJ193" s="30"/>
      <c r="AK193" s="464"/>
      <c r="AL193" s="464"/>
      <c r="AM193" s="30"/>
      <c r="AN193" s="464"/>
      <c r="AO193" s="464"/>
      <c r="AP193" s="30"/>
      <c r="AQ193" s="464"/>
      <c r="AR193" s="464"/>
      <c r="AS193" s="30"/>
      <c r="AT193" s="464"/>
      <c r="AU193" s="464"/>
      <c r="AV193" s="30"/>
      <c r="AW193" s="464"/>
      <c r="AX193" s="464"/>
      <c r="AY193" s="30"/>
      <c r="AZ193" s="464"/>
      <c r="BA193" s="464"/>
      <c r="BB193" s="30"/>
      <c r="BC193" s="464"/>
      <c r="BD193" s="464"/>
      <c r="BE193" s="30"/>
      <c r="BF193" s="464"/>
      <c r="BG193" s="464"/>
      <c r="BH193" s="30"/>
      <c r="BI193" s="464"/>
      <c r="BJ193" s="464"/>
      <c r="BK193" s="30"/>
      <c r="BL193" s="31"/>
      <c r="BM193" s="31"/>
      <c r="BN193" s="31"/>
      <c r="BO193" s="31"/>
      <c r="BP193" s="31"/>
      <c r="BQ193" s="31"/>
      <c r="BR193" s="31"/>
    </row>
    <row r="194" spans="1:70" s="64" customFormat="1" ht="15" x14ac:dyDescent="0.25">
      <c r="A194" s="708"/>
      <c r="B194" s="709"/>
      <c r="D194" s="464"/>
      <c r="E194" s="464"/>
      <c r="F194" s="30"/>
      <c r="G194" s="464"/>
      <c r="H194" s="464"/>
      <c r="I194" s="30"/>
      <c r="J194" s="464"/>
      <c r="K194" s="464"/>
      <c r="L194" s="30"/>
      <c r="M194" s="464"/>
      <c r="N194" s="464"/>
      <c r="O194" s="30"/>
      <c r="P194" s="464"/>
      <c r="Q194" s="464"/>
      <c r="R194" s="30"/>
      <c r="S194" s="464"/>
      <c r="T194" s="464"/>
      <c r="U194" s="30"/>
      <c r="V194" s="464"/>
      <c r="W194" s="464"/>
      <c r="X194" s="30"/>
      <c r="Y194" s="464"/>
      <c r="Z194" s="464"/>
      <c r="AA194" s="30"/>
      <c r="AB194" s="464"/>
      <c r="AC194" s="464"/>
      <c r="AD194" s="30"/>
      <c r="AE194" s="464"/>
      <c r="AF194" s="464"/>
      <c r="AG194" s="30"/>
      <c r="AH194" s="464"/>
      <c r="AI194" s="464"/>
      <c r="AJ194" s="30"/>
      <c r="AK194" s="464"/>
      <c r="AL194" s="464"/>
      <c r="AM194" s="30"/>
      <c r="AN194" s="464"/>
      <c r="AO194" s="464"/>
      <c r="AP194" s="30"/>
      <c r="AQ194" s="464"/>
      <c r="AR194" s="464"/>
      <c r="AS194" s="30"/>
      <c r="AT194" s="464"/>
      <c r="AU194" s="464"/>
      <c r="AV194" s="30"/>
      <c r="AW194" s="464"/>
      <c r="AX194" s="464"/>
      <c r="AY194" s="30"/>
      <c r="AZ194" s="464"/>
      <c r="BA194" s="464"/>
      <c r="BB194" s="30"/>
      <c r="BC194" s="464"/>
      <c r="BD194" s="464"/>
      <c r="BE194" s="30"/>
      <c r="BF194" s="464"/>
      <c r="BG194" s="464"/>
      <c r="BH194" s="30"/>
      <c r="BI194" s="464"/>
      <c r="BJ194" s="464"/>
      <c r="BK194" s="30"/>
      <c r="BL194" s="31"/>
      <c r="BM194" s="31"/>
      <c r="BN194" s="31"/>
      <c r="BO194" s="31"/>
      <c r="BP194" s="31"/>
      <c r="BQ194" s="31"/>
      <c r="BR194" s="31"/>
    </row>
    <row r="195" spans="1:70" s="64" customFormat="1" ht="15" x14ac:dyDescent="0.25">
      <c r="A195" s="708"/>
      <c r="B195" s="709"/>
      <c r="D195" s="464"/>
      <c r="E195" s="464"/>
      <c r="F195" s="30"/>
      <c r="G195" s="464"/>
      <c r="H195" s="464"/>
      <c r="I195" s="30"/>
      <c r="J195" s="464"/>
      <c r="K195" s="464"/>
      <c r="L195" s="30"/>
      <c r="M195" s="464"/>
      <c r="N195" s="464"/>
      <c r="O195" s="30"/>
      <c r="P195" s="464"/>
      <c r="Q195" s="464"/>
      <c r="R195" s="30"/>
      <c r="S195" s="464"/>
      <c r="T195" s="464"/>
      <c r="U195" s="30"/>
      <c r="V195" s="464"/>
      <c r="W195" s="464"/>
      <c r="X195" s="30"/>
      <c r="Y195" s="464"/>
      <c r="Z195" s="464"/>
      <c r="AA195" s="30"/>
      <c r="AB195" s="464"/>
      <c r="AC195" s="464"/>
      <c r="AD195" s="30"/>
      <c r="AE195" s="464"/>
      <c r="AF195" s="464"/>
      <c r="AG195" s="30"/>
      <c r="AH195" s="464"/>
      <c r="AI195" s="464"/>
      <c r="AJ195" s="30"/>
      <c r="AK195" s="464"/>
      <c r="AL195" s="464"/>
      <c r="AM195" s="30"/>
      <c r="AN195" s="464"/>
      <c r="AO195" s="464"/>
      <c r="AP195" s="30"/>
      <c r="AQ195" s="464"/>
      <c r="AR195" s="464"/>
      <c r="AS195" s="30"/>
      <c r="AT195" s="464"/>
      <c r="AU195" s="464"/>
      <c r="AV195" s="30"/>
      <c r="AW195" s="464"/>
      <c r="AX195" s="464"/>
      <c r="AY195" s="30"/>
      <c r="AZ195" s="464"/>
      <c r="BA195" s="464"/>
      <c r="BB195" s="30"/>
      <c r="BC195" s="464"/>
      <c r="BD195" s="464"/>
      <c r="BE195" s="30"/>
      <c r="BF195" s="464"/>
      <c r="BG195" s="464"/>
      <c r="BH195" s="30"/>
      <c r="BI195" s="464"/>
      <c r="BJ195" s="464"/>
      <c r="BK195" s="30"/>
      <c r="BL195" s="31"/>
      <c r="BM195" s="31"/>
      <c r="BN195" s="31"/>
      <c r="BO195" s="31"/>
      <c r="BP195" s="31"/>
      <c r="BQ195" s="31"/>
      <c r="BR195" s="31"/>
    </row>
    <row r="196" spans="1:70" s="64" customFormat="1" ht="15" x14ac:dyDescent="0.25">
      <c r="A196" s="708"/>
      <c r="B196" s="709"/>
      <c r="D196" s="464"/>
      <c r="E196" s="464"/>
      <c r="F196" s="30"/>
      <c r="G196" s="464"/>
      <c r="H196" s="464"/>
      <c r="I196" s="30"/>
      <c r="J196" s="464"/>
      <c r="K196" s="464"/>
      <c r="L196" s="30"/>
      <c r="M196" s="464"/>
      <c r="N196" s="464"/>
      <c r="O196" s="30"/>
      <c r="P196" s="464"/>
      <c r="Q196" s="464"/>
      <c r="R196" s="30"/>
      <c r="S196" s="464"/>
      <c r="T196" s="464"/>
      <c r="U196" s="30"/>
      <c r="V196" s="464"/>
      <c r="W196" s="464"/>
      <c r="X196" s="30"/>
      <c r="Y196" s="464"/>
      <c r="Z196" s="464"/>
      <c r="AA196" s="30"/>
      <c r="AB196" s="464"/>
      <c r="AC196" s="464"/>
      <c r="AD196" s="30"/>
      <c r="AE196" s="464"/>
      <c r="AF196" s="464"/>
      <c r="AG196" s="30"/>
      <c r="AH196" s="464"/>
      <c r="AI196" s="464"/>
      <c r="AJ196" s="30"/>
      <c r="AK196" s="464"/>
      <c r="AL196" s="464"/>
      <c r="AM196" s="30"/>
      <c r="AN196" s="464"/>
      <c r="AO196" s="464"/>
      <c r="AP196" s="30"/>
      <c r="AQ196" s="464"/>
      <c r="AR196" s="464"/>
      <c r="AS196" s="30"/>
      <c r="AT196" s="464"/>
      <c r="AU196" s="464"/>
      <c r="AV196" s="30"/>
      <c r="AW196" s="464"/>
      <c r="AX196" s="464"/>
      <c r="AY196" s="30"/>
      <c r="AZ196" s="464"/>
      <c r="BA196" s="464"/>
      <c r="BB196" s="30"/>
      <c r="BC196" s="464"/>
      <c r="BD196" s="464"/>
      <c r="BE196" s="30"/>
      <c r="BF196" s="464"/>
      <c r="BG196" s="464"/>
      <c r="BH196" s="30"/>
      <c r="BI196" s="464"/>
      <c r="BJ196" s="464"/>
      <c r="BK196" s="30"/>
      <c r="BL196" s="31"/>
      <c r="BM196" s="31"/>
      <c r="BN196" s="31"/>
      <c r="BO196" s="31"/>
      <c r="BP196" s="31"/>
      <c r="BQ196" s="31"/>
      <c r="BR196" s="31"/>
    </row>
    <row r="197" spans="1:70" s="64" customFormat="1" ht="15" x14ac:dyDescent="0.25">
      <c r="A197" s="708"/>
      <c r="B197" s="709"/>
      <c r="D197" s="464"/>
      <c r="E197" s="464"/>
      <c r="F197" s="30"/>
      <c r="G197" s="464"/>
      <c r="H197" s="464"/>
      <c r="I197" s="30"/>
      <c r="J197" s="464"/>
      <c r="K197" s="464"/>
      <c r="L197" s="30"/>
      <c r="M197" s="464"/>
      <c r="N197" s="464"/>
      <c r="O197" s="30"/>
      <c r="P197" s="464"/>
      <c r="Q197" s="464"/>
      <c r="R197" s="30"/>
      <c r="S197" s="464"/>
      <c r="T197" s="464"/>
      <c r="U197" s="30"/>
      <c r="V197" s="464"/>
      <c r="W197" s="464"/>
      <c r="X197" s="30"/>
      <c r="Y197" s="464"/>
      <c r="Z197" s="464"/>
      <c r="AA197" s="30"/>
      <c r="AB197" s="464"/>
      <c r="AC197" s="464"/>
      <c r="AD197" s="30"/>
      <c r="AE197" s="464"/>
      <c r="AF197" s="464"/>
      <c r="AG197" s="30"/>
      <c r="AH197" s="464"/>
      <c r="AI197" s="464"/>
      <c r="AJ197" s="30"/>
      <c r="AK197" s="464"/>
      <c r="AL197" s="464"/>
      <c r="AM197" s="30"/>
      <c r="AN197" s="464"/>
      <c r="AO197" s="464"/>
      <c r="AP197" s="30"/>
      <c r="AQ197" s="464"/>
      <c r="AR197" s="464"/>
      <c r="AS197" s="30"/>
      <c r="AT197" s="464"/>
      <c r="AU197" s="464"/>
      <c r="AV197" s="30"/>
      <c r="AW197" s="464"/>
      <c r="AX197" s="464"/>
      <c r="AY197" s="30"/>
      <c r="AZ197" s="464"/>
      <c r="BA197" s="464"/>
      <c r="BB197" s="30"/>
      <c r="BC197" s="464"/>
      <c r="BD197" s="464"/>
      <c r="BE197" s="30"/>
      <c r="BF197" s="464"/>
      <c r="BG197" s="464"/>
      <c r="BH197" s="30"/>
      <c r="BI197" s="464"/>
      <c r="BJ197" s="464"/>
      <c r="BK197" s="30"/>
      <c r="BL197" s="31"/>
      <c r="BM197" s="31"/>
      <c r="BN197" s="31"/>
      <c r="BO197" s="31"/>
      <c r="BP197" s="31"/>
      <c r="BQ197" s="31"/>
      <c r="BR197" s="31"/>
    </row>
    <row r="198" spans="1:70" s="64" customFormat="1" ht="15" x14ac:dyDescent="0.25">
      <c r="A198" s="708"/>
      <c r="B198" s="709"/>
      <c r="D198" s="464"/>
      <c r="E198" s="464"/>
      <c r="F198" s="30"/>
      <c r="G198" s="464"/>
      <c r="H198" s="464"/>
      <c r="I198" s="30"/>
      <c r="J198" s="464"/>
      <c r="K198" s="464"/>
      <c r="L198" s="30"/>
      <c r="M198" s="464"/>
      <c r="N198" s="464"/>
      <c r="O198" s="30"/>
      <c r="P198" s="464"/>
      <c r="Q198" s="464"/>
      <c r="R198" s="30"/>
      <c r="S198" s="464"/>
      <c r="T198" s="464"/>
      <c r="U198" s="30"/>
      <c r="V198" s="464"/>
      <c r="W198" s="464"/>
      <c r="X198" s="30"/>
      <c r="Y198" s="464"/>
      <c r="Z198" s="464"/>
      <c r="AA198" s="30"/>
      <c r="AB198" s="464"/>
      <c r="AC198" s="464"/>
      <c r="AD198" s="30"/>
      <c r="AE198" s="464"/>
      <c r="AF198" s="464"/>
      <c r="AG198" s="30"/>
      <c r="AH198" s="464"/>
      <c r="AI198" s="464"/>
      <c r="AJ198" s="30"/>
      <c r="AK198" s="464"/>
      <c r="AL198" s="464"/>
      <c r="AM198" s="30"/>
      <c r="AN198" s="464"/>
      <c r="AO198" s="464"/>
      <c r="AP198" s="30"/>
      <c r="AQ198" s="464"/>
      <c r="AR198" s="464"/>
      <c r="AS198" s="30"/>
      <c r="AT198" s="464"/>
      <c r="AU198" s="464"/>
      <c r="AV198" s="30"/>
      <c r="AW198" s="464"/>
      <c r="AX198" s="464"/>
      <c r="AY198" s="30"/>
      <c r="AZ198" s="464"/>
      <c r="BA198" s="464"/>
      <c r="BB198" s="30"/>
      <c r="BC198" s="464"/>
      <c r="BD198" s="464"/>
      <c r="BE198" s="30"/>
      <c r="BF198" s="464"/>
      <c r="BG198" s="464"/>
      <c r="BH198" s="30"/>
      <c r="BI198" s="464"/>
      <c r="BJ198" s="464"/>
      <c r="BK198" s="30"/>
      <c r="BL198" s="31"/>
      <c r="BM198" s="31"/>
      <c r="BN198" s="31"/>
      <c r="BO198" s="31"/>
      <c r="BP198" s="31"/>
      <c r="BQ198" s="31"/>
      <c r="BR198" s="31"/>
    </row>
    <row r="199" spans="1:70" s="64" customFormat="1" ht="15" x14ac:dyDescent="0.25">
      <c r="A199" s="708"/>
      <c r="B199" s="709"/>
      <c r="D199" s="464"/>
      <c r="E199" s="464"/>
      <c r="F199" s="30"/>
      <c r="G199" s="464"/>
      <c r="H199" s="464"/>
      <c r="I199" s="30"/>
      <c r="J199" s="464"/>
      <c r="K199" s="464"/>
      <c r="L199" s="30"/>
      <c r="M199" s="464"/>
      <c r="N199" s="464"/>
      <c r="O199" s="30"/>
      <c r="P199" s="464"/>
      <c r="Q199" s="464"/>
      <c r="R199" s="30"/>
      <c r="S199" s="464"/>
      <c r="T199" s="464"/>
      <c r="U199" s="30"/>
      <c r="V199" s="464"/>
      <c r="W199" s="464"/>
      <c r="X199" s="30"/>
      <c r="Y199" s="464"/>
      <c r="Z199" s="464"/>
      <c r="AA199" s="30"/>
      <c r="AB199" s="464"/>
      <c r="AC199" s="464"/>
      <c r="AD199" s="30"/>
      <c r="AE199" s="464"/>
      <c r="AF199" s="464"/>
      <c r="AG199" s="30"/>
      <c r="AH199" s="464"/>
      <c r="AI199" s="464"/>
      <c r="AJ199" s="30"/>
      <c r="AK199" s="464"/>
      <c r="AL199" s="464"/>
      <c r="AM199" s="30"/>
      <c r="AN199" s="464"/>
      <c r="AO199" s="464"/>
      <c r="AP199" s="30"/>
      <c r="AQ199" s="464"/>
      <c r="AR199" s="464"/>
      <c r="AS199" s="30"/>
      <c r="AT199" s="464"/>
      <c r="AU199" s="464"/>
      <c r="AV199" s="30"/>
      <c r="AW199" s="464"/>
      <c r="AX199" s="464"/>
      <c r="AY199" s="30"/>
      <c r="AZ199" s="464"/>
      <c r="BA199" s="464"/>
      <c r="BB199" s="30"/>
      <c r="BC199" s="464"/>
      <c r="BD199" s="464"/>
      <c r="BE199" s="30"/>
      <c r="BF199" s="464"/>
      <c r="BG199" s="464"/>
      <c r="BH199" s="30"/>
      <c r="BI199" s="464"/>
      <c r="BJ199" s="464"/>
      <c r="BK199" s="30"/>
      <c r="BL199" s="31"/>
      <c r="BM199" s="31"/>
      <c r="BN199" s="31"/>
      <c r="BO199" s="31"/>
      <c r="BP199" s="31"/>
      <c r="BQ199" s="31"/>
      <c r="BR199" s="31"/>
    </row>
    <row r="200" spans="1:70" s="64" customFormat="1" ht="15" x14ac:dyDescent="0.25">
      <c r="A200" s="708"/>
      <c r="B200" s="709"/>
      <c r="D200" s="464"/>
      <c r="E200" s="464"/>
      <c r="F200" s="30"/>
      <c r="G200" s="464"/>
      <c r="H200" s="464"/>
      <c r="I200" s="30"/>
      <c r="J200" s="464"/>
      <c r="K200" s="464"/>
      <c r="L200" s="30"/>
      <c r="M200" s="464"/>
      <c r="N200" s="464"/>
      <c r="O200" s="30"/>
      <c r="P200" s="464"/>
      <c r="Q200" s="464"/>
      <c r="R200" s="30"/>
      <c r="S200" s="464"/>
      <c r="T200" s="464"/>
      <c r="U200" s="30"/>
      <c r="V200" s="464"/>
      <c r="W200" s="464"/>
      <c r="X200" s="30"/>
      <c r="Y200" s="464"/>
      <c r="Z200" s="464"/>
      <c r="AA200" s="30"/>
      <c r="AB200" s="464"/>
      <c r="AC200" s="464"/>
      <c r="AD200" s="30"/>
      <c r="AE200" s="464"/>
      <c r="AF200" s="464"/>
      <c r="AG200" s="30"/>
      <c r="AH200" s="464"/>
      <c r="AI200" s="464"/>
      <c r="AJ200" s="30"/>
      <c r="AK200" s="464"/>
      <c r="AL200" s="464"/>
      <c r="AM200" s="30"/>
      <c r="AN200" s="464"/>
      <c r="AO200" s="464"/>
      <c r="AP200" s="30"/>
      <c r="AQ200" s="464"/>
      <c r="AR200" s="464"/>
      <c r="AS200" s="30"/>
      <c r="AT200" s="464"/>
      <c r="AU200" s="464"/>
      <c r="AV200" s="30"/>
      <c r="AW200" s="464"/>
      <c r="AX200" s="464"/>
      <c r="AY200" s="30"/>
      <c r="AZ200" s="464"/>
      <c r="BA200" s="464"/>
      <c r="BB200" s="30"/>
      <c r="BC200" s="464"/>
      <c r="BD200" s="464"/>
      <c r="BE200" s="30"/>
      <c r="BF200" s="464"/>
      <c r="BG200" s="464"/>
      <c r="BH200" s="30"/>
      <c r="BI200" s="464"/>
      <c r="BJ200" s="464"/>
      <c r="BK200" s="30"/>
      <c r="BL200" s="31"/>
      <c r="BM200" s="31"/>
      <c r="BN200" s="31"/>
      <c r="BO200" s="31"/>
      <c r="BP200" s="31"/>
      <c r="BQ200" s="31"/>
      <c r="BR200" s="31"/>
    </row>
    <row r="201" spans="1:70" s="64" customFormat="1" ht="15" x14ac:dyDescent="0.25">
      <c r="A201" s="708"/>
      <c r="B201" s="709"/>
      <c r="D201" s="464"/>
      <c r="E201" s="464"/>
      <c r="F201" s="30"/>
      <c r="G201" s="464"/>
      <c r="H201" s="464"/>
      <c r="I201" s="30"/>
      <c r="J201" s="464"/>
      <c r="K201" s="464"/>
      <c r="L201" s="30"/>
      <c r="M201" s="464"/>
      <c r="N201" s="464"/>
      <c r="O201" s="30"/>
      <c r="P201" s="464"/>
      <c r="Q201" s="464"/>
      <c r="R201" s="30"/>
      <c r="S201" s="464"/>
      <c r="T201" s="464"/>
      <c r="U201" s="30"/>
      <c r="V201" s="464"/>
      <c r="W201" s="464"/>
      <c r="X201" s="30"/>
      <c r="Y201" s="464"/>
      <c r="Z201" s="464"/>
      <c r="AA201" s="30"/>
      <c r="AB201" s="464"/>
      <c r="AC201" s="464"/>
      <c r="AD201" s="30"/>
      <c r="AE201" s="464"/>
      <c r="AF201" s="464"/>
      <c r="AG201" s="30"/>
      <c r="AH201" s="464"/>
      <c r="AI201" s="464"/>
      <c r="AJ201" s="30"/>
      <c r="AK201" s="464"/>
      <c r="AL201" s="464"/>
      <c r="AM201" s="30"/>
      <c r="AN201" s="464"/>
      <c r="AO201" s="464"/>
      <c r="AP201" s="30"/>
      <c r="AQ201" s="464"/>
      <c r="AR201" s="464"/>
      <c r="AS201" s="30"/>
      <c r="AT201" s="464"/>
      <c r="AU201" s="464"/>
      <c r="AV201" s="30"/>
      <c r="AW201" s="464"/>
      <c r="AX201" s="464"/>
      <c r="AY201" s="30"/>
      <c r="AZ201" s="464"/>
      <c r="BA201" s="464"/>
      <c r="BB201" s="30"/>
      <c r="BC201" s="464"/>
      <c r="BD201" s="464"/>
      <c r="BE201" s="30"/>
      <c r="BF201" s="464"/>
      <c r="BG201" s="464"/>
      <c r="BH201" s="30"/>
      <c r="BI201" s="464"/>
      <c r="BJ201" s="464"/>
      <c r="BK201" s="30"/>
      <c r="BL201" s="31"/>
      <c r="BM201" s="31"/>
      <c r="BN201" s="31"/>
      <c r="BO201" s="31"/>
      <c r="BP201" s="31"/>
      <c r="BQ201" s="31"/>
      <c r="BR201" s="31"/>
    </row>
    <row r="202" spans="1:70" s="64" customFormat="1" ht="15" x14ac:dyDescent="0.25">
      <c r="A202" s="708"/>
      <c r="B202" s="709"/>
      <c r="D202" s="464"/>
      <c r="E202" s="464"/>
      <c r="F202" s="30"/>
      <c r="G202" s="464"/>
      <c r="H202" s="464"/>
      <c r="I202" s="30"/>
      <c r="J202" s="464"/>
      <c r="K202" s="464"/>
      <c r="L202" s="30"/>
      <c r="M202" s="464"/>
      <c r="N202" s="464"/>
      <c r="O202" s="30"/>
      <c r="P202" s="464"/>
      <c r="Q202" s="464"/>
      <c r="R202" s="30"/>
      <c r="S202" s="464"/>
      <c r="T202" s="464"/>
      <c r="U202" s="30"/>
      <c r="V202" s="464"/>
      <c r="W202" s="464"/>
      <c r="X202" s="30"/>
      <c r="Y202" s="464"/>
      <c r="Z202" s="464"/>
      <c r="AA202" s="30"/>
      <c r="AB202" s="464"/>
      <c r="AC202" s="464"/>
      <c r="AD202" s="30"/>
      <c r="AE202" s="464"/>
      <c r="AF202" s="464"/>
      <c r="AG202" s="30"/>
      <c r="AH202" s="464"/>
      <c r="AI202" s="464"/>
      <c r="AJ202" s="30"/>
      <c r="AK202" s="464"/>
      <c r="AL202" s="464"/>
      <c r="AM202" s="30"/>
      <c r="AN202" s="464"/>
      <c r="AO202" s="464"/>
      <c r="AP202" s="30"/>
      <c r="AQ202" s="464"/>
      <c r="AR202" s="464"/>
      <c r="AS202" s="30"/>
      <c r="AT202" s="464"/>
      <c r="AU202" s="464"/>
      <c r="AV202" s="30"/>
      <c r="AW202" s="464"/>
      <c r="AX202" s="464"/>
      <c r="AY202" s="30"/>
      <c r="AZ202" s="464"/>
      <c r="BA202" s="464"/>
      <c r="BB202" s="30"/>
      <c r="BC202" s="464"/>
      <c r="BD202" s="464"/>
      <c r="BE202" s="30"/>
      <c r="BF202" s="464"/>
      <c r="BG202" s="464"/>
      <c r="BH202" s="30"/>
      <c r="BI202" s="464"/>
      <c r="BJ202" s="464"/>
      <c r="BK202" s="30"/>
      <c r="BL202" s="31"/>
      <c r="BM202" s="31"/>
      <c r="BN202" s="31"/>
      <c r="BO202" s="31"/>
      <c r="BP202" s="31"/>
      <c r="BQ202" s="31"/>
      <c r="BR202" s="31"/>
    </row>
    <row r="203" spans="1:70" s="64" customFormat="1" ht="15" x14ac:dyDescent="0.25">
      <c r="A203" s="708"/>
      <c r="B203" s="709"/>
      <c r="D203" s="464"/>
      <c r="E203" s="464"/>
      <c r="F203" s="30"/>
      <c r="G203" s="464"/>
      <c r="H203" s="464"/>
      <c r="I203" s="30"/>
      <c r="J203" s="464"/>
      <c r="K203" s="464"/>
      <c r="L203" s="30"/>
      <c r="M203" s="464"/>
      <c r="N203" s="464"/>
      <c r="O203" s="30"/>
      <c r="P203" s="464"/>
      <c r="Q203" s="464"/>
      <c r="R203" s="30"/>
      <c r="S203" s="464"/>
      <c r="T203" s="464"/>
      <c r="U203" s="30"/>
      <c r="V203" s="464"/>
      <c r="W203" s="464"/>
      <c r="X203" s="30"/>
      <c r="Y203" s="464"/>
      <c r="Z203" s="464"/>
      <c r="AA203" s="30"/>
      <c r="AB203" s="464"/>
      <c r="AC203" s="464"/>
      <c r="AD203" s="30"/>
      <c r="AE203" s="464"/>
      <c r="AF203" s="464"/>
      <c r="AG203" s="30"/>
      <c r="AH203" s="464"/>
      <c r="AI203" s="464"/>
      <c r="AJ203" s="30"/>
      <c r="AK203" s="464"/>
      <c r="AL203" s="464"/>
      <c r="AM203" s="30"/>
      <c r="AN203" s="464"/>
      <c r="AO203" s="464"/>
      <c r="AP203" s="30"/>
      <c r="AQ203" s="464"/>
      <c r="AR203" s="464"/>
      <c r="AS203" s="30"/>
      <c r="AT203" s="464"/>
      <c r="AU203" s="464"/>
      <c r="AV203" s="30"/>
      <c r="AW203" s="464"/>
      <c r="AX203" s="464"/>
      <c r="AY203" s="30"/>
      <c r="AZ203" s="464"/>
      <c r="BA203" s="464"/>
      <c r="BB203" s="30"/>
      <c r="BC203" s="464"/>
      <c r="BD203" s="464"/>
      <c r="BE203" s="30"/>
      <c r="BF203" s="464"/>
      <c r="BG203" s="464"/>
      <c r="BH203" s="30"/>
      <c r="BI203" s="464"/>
      <c r="BJ203" s="464"/>
      <c r="BK203" s="30"/>
      <c r="BL203" s="31"/>
      <c r="BM203" s="31"/>
      <c r="BN203" s="31"/>
      <c r="BO203" s="31"/>
      <c r="BP203" s="31"/>
      <c r="BQ203" s="31"/>
      <c r="BR203" s="31"/>
    </row>
    <row r="204" spans="1:70" s="64" customFormat="1" ht="15" x14ac:dyDescent="0.25">
      <c r="A204" s="708"/>
      <c r="B204" s="709"/>
      <c r="D204" s="464"/>
      <c r="E204" s="464"/>
      <c r="F204" s="30"/>
      <c r="G204" s="464"/>
      <c r="H204" s="464"/>
      <c r="I204" s="30"/>
      <c r="J204" s="464"/>
      <c r="K204" s="464"/>
      <c r="L204" s="30"/>
      <c r="M204" s="464"/>
      <c r="N204" s="464"/>
      <c r="O204" s="30"/>
      <c r="P204" s="464"/>
      <c r="Q204" s="464"/>
      <c r="R204" s="30"/>
      <c r="S204" s="464"/>
      <c r="T204" s="464"/>
      <c r="U204" s="30"/>
      <c r="V204" s="464"/>
      <c r="W204" s="464"/>
      <c r="X204" s="30"/>
      <c r="Y204" s="464"/>
      <c r="Z204" s="464"/>
      <c r="AA204" s="30"/>
      <c r="AB204" s="464"/>
      <c r="AC204" s="464"/>
      <c r="AD204" s="30"/>
      <c r="AE204" s="464"/>
      <c r="AF204" s="464"/>
      <c r="AG204" s="30"/>
      <c r="AH204" s="464"/>
      <c r="AI204" s="464"/>
      <c r="AJ204" s="30"/>
      <c r="AK204" s="464"/>
      <c r="AL204" s="464"/>
      <c r="AM204" s="30"/>
      <c r="AN204" s="464"/>
      <c r="AO204" s="464"/>
      <c r="AP204" s="30"/>
      <c r="AQ204" s="464"/>
      <c r="AR204" s="464"/>
      <c r="AS204" s="30"/>
      <c r="AT204" s="464"/>
      <c r="AU204" s="464"/>
      <c r="AV204" s="30"/>
      <c r="AW204" s="464"/>
      <c r="AX204" s="464"/>
      <c r="AY204" s="30"/>
      <c r="AZ204" s="464"/>
      <c r="BA204" s="464"/>
      <c r="BB204" s="30"/>
      <c r="BC204" s="464"/>
      <c r="BD204" s="464"/>
      <c r="BE204" s="30"/>
      <c r="BF204" s="464"/>
      <c r="BG204" s="464"/>
      <c r="BH204" s="30"/>
      <c r="BI204" s="464"/>
      <c r="BJ204" s="464"/>
      <c r="BK204" s="30"/>
      <c r="BL204" s="31"/>
      <c r="BM204" s="31"/>
      <c r="BN204" s="31"/>
      <c r="BO204" s="31"/>
      <c r="BP204" s="31"/>
      <c r="BQ204" s="31"/>
      <c r="BR204" s="31"/>
    </row>
    <row r="205" spans="1:70" s="64" customFormat="1" ht="15" x14ac:dyDescent="0.25">
      <c r="A205" s="708"/>
      <c r="B205" s="709"/>
      <c r="D205" s="464"/>
      <c r="E205" s="464"/>
      <c r="F205" s="30"/>
      <c r="G205" s="464"/>
      <c r="H205" s="464"/>
      <c r="I205" s="30"/>
      <c r="J205" s="464"/>
      <c r="K205" s="464"/>
      <c r="L205" s="30"/>
      <c r="M205" s="464"/>
      <c r="N205" s="464"/>
      <c r="O205" s="30"/>
      <c r="P205" s="464"/>
      <c r="Q205" s="464"/>
      <c r="R205" s="30"/>
      <c r="S205" s="464"/>
      <c r="T205" s="464"/>
      <c r="U205" s="30"/>
      <c r="V205" s="464"/>
      <c r="W205" s="464"/>
      <c r="X205" s="30"/>
      <c r="Y205" s="464"/>
      <c r="Z205" s="464"/>
      <c r="AA205" s="30"/>
      <c r="AB205" s="464"/>
      <c r="AC205" s="464"/>
      <c r="AD205" s="30"/>
      <c r="AE205" s="464"/>
      <c r="AF205" s="464"/>
      <c r="AG205" s="30"/>
      <c r="AH205" s="464"/>
      <c r="AI205" s="464"/>
      <c r="AJ205" s="30"/>
      <c r="AK205" s="464"/>
      <c r="AL205" s="464"/>
      <c r="AM205" s="30"/>
      <c r="AN205" s="464"/>
      <c r="AO205" s="464"/>
      <c r="AP205" s="30"/>
      <c r="AQ205" s="464"/>
      <c r="AR205" s="464"/>
      <c r="AS205" s="30"/>
      <c r="AT205" s="464"/>
      <c r="AU205" s="464"/>
      <c r="AV205" s="30"/>
      <c r="AW205" s="464"/>
      <c r="AX205" s="464"/>
      <c r="AY205" s="30"/>
      <c r="AZ205" s="464"/>
      <c r="BA205" s="464"/>
      <c r="BB205" s="30"/>
      <c r="BC205" s="464"/>
      <c r="BD205" s="464"/>
      <c r="BE205" s="30"/>
      <c r="BF205" s="464"/>
      <c r="BG205" s="464"/>
      <c r="BH205" s="30"/>
      <c r="BI205" s="464"/>
      <c r="BJ205" s="464"/>
      <c r="BK205" s="30"/>
      <c r="BL205" s="31"/>
      <c r="BM205" s="31"/>
      <c r="BN205" s="31"/>
      <c r="BO205" s="31"/>
      <c r="BP205" s="31"/>
      <c r="BQ205" s="31"/>
      <c r="BR205" s="31"/>
    </row>
    <row r="206" spans="1:70" s="64" customFormat="1" ht="15" x14ac:dyDescent="0.25">
      <c r="A206" s="708"/>
      <c r="B206" s="709"/>
      <c r="D206" s="464"/>
      <c r="E206" s="464"/>
      <c r="F206" s="30"/>
      <c r="G206" s="464"/>
      <c r="H206" s="464"/>
      <c r="I206" s="30"/>
      <c r="J206" s="464"/>
      <c r="K206" s="464"/>
      <c r="L206" s="30"/>
      <c r="M206" s="464"/>
      <c r="N206" s="464"/>
      <c r="O206" s="30"/>
      <c r="P206" s="464"/>
      <c r="Q206" s="464"/>
      <c r="R206" s="30"/>
      <c r="S206" s="464"/>
      <c r="T206" s="464"/>
      <c r="U206" s="30"/>
      <c r="V206" s="464"/>
      <c r="W206" s="464"/>
      <c r="X206" s="30"/>
      <c r="Y206" s="464"/>
      <c r="Z206" s="464"/>
      <c r="AA206" s="30"/>
      <c r="AB206" s="464"/>
      <c r="AC206" s="464"/>
      <c r="AD206" s="30"/>
      <c r="AE206" s="464"/>
      <c r="AF206" s="464"/>
      <c r="AG206" s="30"/>
      <c r="AH206" s="464"/>
      <c r="AI206" s="464"/>
      <c r="AJ206" s="30"/>
      <c r="AK206" s="464"/>
      <c r="AL206" s="464"/>
      <c r="AM206" s="30"/>
      <c r="AN206" s="464"/>
      <c r="AO206" s="464"/>
      <c r="AP206" s="30"/>
      <c r="AQ206" s="464"/>
      <c r="AR206" s="464"/>
      <c r="AS206" s="30"/>
      <c r="AT206" s="464"/>
      <c r="AU206" s="464"/>
      <c r="AV206" s="30"/>
      <c r="AW206" s="464"/>
      <c r="AX206" s="464"/>
      <c r="AY206" s="30"/>
      <c r="AZ206" s="464"/>
      <c r="BA206" s="464"/>
      <c r="BB206" s="30"/>
      <c r="BC206" s="464"/>
      <c r="BD206" s="464"/>
      <c r="BE206" s="30"/>
      <c r="BF206" s="464"/>
      <c r="BG206" s="464"/>
      <c r="BH206" s="30"/>
      <c r="BI206" s="464"/>
      <c r="BJ206" s="464"/>
      <c r="BK206" s="30"/>
      <c r="BL206" s="31"/>
      <c r="BM206" s="31"/>
      <c r="BN206" s="31"/>
      <c r="BO206" s="31"/>
      <c r="BP206" s="31"/>
      <c r="BQ206" s="31"/>
      <c r="BR206" s="31"/>
    </row>
    <row r="207" spans="1:70" s="64" customFormat="1" ht="15" x14ac:dyDescent="0.25">
      <c r="A207" s="708"/>
      <c r="B207" s="709"/>
      <c r="D207" s="464"/>
      <c r="E207" s="464"/>
      <c r="F207" s="30"/>
      <c r="G207" s="464"/>
      <c r="H207" s="464"/>
      <c r="I207" s="30"/>
      <c r="J207" s="464"/>
      <c r="K207" s="464"/>
      <c r="L207" s="30"/>
      <c r="M207" s="464"/>
      <c r="N207" s="464"/>
      <c r="O207" s="30"/>
      <c r="P207" s="464"/>
      <c r="Q207" s="464"/>
      <c r="R207" s="30"/>
      <c r="S207" s="464"/>
      <c r="T207" s="464"/>
      <c r="U207" s="30"/>
      <c r="V207" s="464"/>
      <c r="W207" s="464"/>
      <c r="X207" s="30"/>
      <c r="Y207" s="464"/>
      <c r="Z207" s="464"/>
      <c r="AA207" s="30"/>
      <c r="AB207" s="464"/>
      <c r="AC207" s="464"/>
      <c r="AD207" s="30"/>
      <c r="AE207" s="464"/>
      <c r="AF207" s="464"/>
      <c r="AG207" s="30"/>
      <c r="AH207" s="464"/>
      <c r="AI207" s="464"/>
      <c r="AJ207" s="30"/>
      <c r="AK207" s="464"/>
      <c r="AL207" s="464"/>
      <c r="AM207" s="30"/>
      <c r="AN207" s="464"/>
      <c r="AO207" s="464"/>
      <c r="AP207" s="30"/>
      <c r="AQ207" s="464"/>
      <c r="AR207" s="464"/>
      <c r="AS207" s="30"/>
      <c r="AT207" s="464"/>
      <c r="AU207" s="464"/>
      <c r="AV207" s="30"/>
      <c r="AW207" s="464"/>
      <c r="AX207" s="464"/>
      <c r="AY207" s="30"/>
      <c r="AZ207" s="464"/>
      <c r="BA207" s="464"/>
      <c r="BB207" s="30"/>
      <c r="BC207" s="464"/>
      <c r="BD207" s="464"/>
      <c r="BE207" s="30"/>
      <c r="BF207" s="464"/>
      <c r="BG207" s="464"/>
      <c r="BH207" s="30"/>
      <c r="BI207" s="464"/>
      <c r="BJ207" s="464"/>
      <c r="BK207" s="30"/>
      <c r="BL207" s="31"/>
      <c r="BM207" s="31"/>
      <c r="BN207" s="31"/>
      <c r="BO207" s="31"/>
      <c r="BP207" s="31"/>
      <c r="BQ207" s="31"/>
      <c r="BR207" s="31"/>
    </row>
    <row r="208" spans="1:70" s="64" customFormat="1" ht="15" x14ac:dyDescent="0.25">
      <c r="A208" s="708"/>
      <c r="B208" s="709"/>
      <c r="D208" s="464"/>
      <c r="E208" s="464"/>
      <c r="F208" s="30"/>
      <c r="G208" s="464"/>
      <c r="H208" s="464"/>
      <c r="I208" s="30"/>
      <c r="J208" s="464"/>
      <c r="K208" s="464"/>
      <c r="L208" s="30"/>
      <c r="M208" s="464"/>
      <c r="N208" s="464"/>
      <c r="O208" s="30"/>
      <c r="P208" s="464"/>
      <c r="Q208" s="464"/>
      <c r="R208" s="30"/>
      <c r="S208" s="464"/>
      <c r="T208" s="464"/>
      <c r="U208" s="30"/>
      <c r="V208" s="464"/>
      <c r="W208" s="464"/>
      <c r="X208" s="30"/>
      <c r="Y208" s="464"/>
      <c r="Z208" s="464"/>
      <c r="AA208" s="30"/>
      <c r="AB208" s="464"/>
      <c r="AC208" s="464"/>
      <c r="AD208" s="30"/>
      <c r="AE208" s="464"/>
      <c r="AF208" s="464"/>
      <c r="AG208" s="30"/>
      <c r="AH208" s="464"/>
      <c r="AI208" s="464"/>
      <c r="AJ208" s="30"/>
      <c r="AK208" s="464"/>
      <c r="AL208" s="464"/>
      <c r="AM208" s="30"/>
      <c r="AN208" s="464"/>
      <c r="AO208" s="464"/>
      <c r="AP208" s="30"/>
      <c r="AQ208" s="464"/>
      <c r="AR208" s="464"/>
      <c r="AS208" s="30"/>
      <c r="AT208" s="464"/>
      <c r="AU208" s="464"/>
      <c r="AV208" s="30"/>
      <c r="AW208" s="464"/>
      <c r="AX208" s="464"/>
      <c r="AY208" s="30"/>
      <c r="AZ208" s="464"/>
      <c r="BA208" s="464"/>
      <c r="BB208" s="30"/>
      <c r="BC208" s="464"/>
      <c r="BD208" s="464"/>
      <c r="BE208" s="30"/>
      <c r="BF208" s="464"/>
      <c r="BG208" s="464"/>
      <c r="BH208" s="30"/>
      <c r="BI208" s="464"/>
      <c r="BJ208" s="464"/>
      <c r="BK208" s="30"/>
      <c r="BL208" s="31"/>
      <c r="BM208" s="31"/>
      <c r="BN208" s="31"/>
      <c r="BO208" s="31"/>
      <c r="BP208" s="31"/>
      <c r="BQ208" s="31"/>
      <c r="BR208" s="31"/>
    </row>
    <row r="209" spans="1:71" s="64" customFormat="1" ht="15" x14ac:dyDescent="0.25">
      <c r="A209" s="708"/>
      <c r="B209" s="709"/>
      <c r="D209" s="468"/>
      <c r="E209" s="468"/>
      <c r="F209" s="30"/>
      <c r="G209" s="468"/>
      <c r="H209" s="468"/>
      <c r="I209" s="30"/>
      <c r="J209" s="468"/>
      <c r="K209" s="468"/>
      <c r="L209" s="30"/>
      <c r="M209" s="468"/>
      <c r="N209" s="468"/>
      <c r="O209" s="30"/>
      <c r="P209" s="468"/>
      <c r="Q209" s="468"/>
      <c r="R209" s="30"/>
      <c r="S209" s="468"/>
      <c r="T209" s="468"/>
      <c r="U209" s="30"/>
      <c r="V209" s="468"/>
      <c r="W209" s="468"/>
      <c r="X209" s="30"/>
      <c r="Y209" s="468"/>
      <c r="Z209" s="468"/>
      <c r="AA209" s="30"/>
      <c r="AB209" s="468"/>
      <c r="AC209" s="468"/>
      <c r="AD209" s="30"/>
      <c r="AE209" s="468"/>
      <c r="AF209" s="468"/>
      <c r="AG209" s="30"/>
      <c r="AH209" s="468"/>
      <c r="AI209" s="468"/>
      <c r="AJ209" s="30"/>
      <c r="AK209" s="468"/>
      <c r="AL209" s="468"/>
      <c r="AM209" s="30"/>
      <c r="AN209" s="468"/>
      <c r="AO209" s="468"/>
      <c r="AP209" s="30"/>
      <c r="AQ209" s="468"/>
      <c r="AR209" s="468"/>
      <c r="AS209" s="30"/>
      <c r="AT209" s="468"/>
      <c r="AU209" s="468"/>
      <c r="AV209" s="30"/>
      <c r="AW209" s="468"/>
      <c r="AX209" s="468"/>
      <c r="AY209" s="30"/>
      <c r="AZ209" s="468"/>
      <c r="BA209" s="468"/>
      <c r="BB209" s="30"/>
      <c r="BC209" s="468"/>
      <c r="BD209" s="468"/>
      <c r="BE209" s="30"/>
      <c r="BF209" s="468"/>
      <c r="BG209" s="468"/>
      <c r="BH209" s="30"/>
      <c r="BI209" s="468"/>
      <c r="BJ209" s="468"/>
      <c r="BK209" s="30"/>
      <c r="BL209" s="31"/>
      <c r="BM209" s="31"/>
      <c r="BN209" s="31"/>
      <c r="BO209" s="31"/>
      <c r="BP209" s="31"/>
      <c r="BQ209" s="31"/>
      <c r="BR209" s="31"/>
      <c r="BS209" s="74"/>
    </row>
    <row r="210" spans="1:71" s="64" customFormat="1" ht="15" x14ac:dyDescent="0.25">
      <c r="A210" s="708"/>
      <c r="B210" s="709"/>
      <c r="D210" s="468"/>
      <c r="E210" s="468"/>
      <c r="F210" s="30"/>
      <c r="G210" s="468"/>
      <c r="H210" s="468"/>
      <c r="I210" s="30"/>
      <c r="J210" s="468"/>
      <c r="K210" s="468"/>
      <c r="L210" s="30"/>
      <c r="M210" s="468"/>
      <c r="N210" s="468"/>
      <c r="O210" s="30"/>
      <c r="P210" s="468"/>
      <c r="Q210" s="468"/>
      <c r="R210" s="30"/>
      <c r="S210" s="468"/>
      <c r="T210" s="468"/>
      <c r="U210" s="30"/>
      <c r="V210" s="468"/>
      <c r="W210" s="468"/>
      <c r="X210" s="30"/>
      <c r="Y210" s="468"/>
      <c r="Z210" s="468"/>
      <c r="AA210" s="30"/>
      <c r="AB210" s="468"/>
      <c r="AC210" s="468"/>
      <c r="AD210" s="30"/>
      <c r="AE210" s="468"/>
      <c r="AF210" s="468"/>
      <c r="AG210" s="30"/>
      <c r="AH210" s="468"/>
      <c r="AI210" s="468"/>
      <c r="AJ210" s="30"/>
      <c r="AK210" s="468"/>
      <c r="AL210" s="468"/>
      <c r="AM210" s="30"/>
      <c r="AN210" s="468"/>
      <c r="AO210" s="468"/>
      <c r="AP210" s="30"/>
      <c r="AQ210" s="468"/>
      <c r="AR210" s="468"/>
      <c r="AS210" s="30"/>
      <c r="AT210" s="468"/>
      <c r="AU210" s="468"/>
      <c r="AV210" s="30"/>
      <c r="AW210" s="468"/>
      <c r="AX210" s="468"/>
      <c r="AY210" s="30"/>
      <c r="AZ210" s="468"/>
      <c r="BA210" s="468"/>
      <c r="BB210" s="30"/>
      <c r="BC210" s="468"/>
      <c r="BD210" s="468"/>
      <c r="BE210" s="30"/>
      <c r="BF210" s="468"/>
      <c r="BG210" s="468"/>
      <c r="BH210" s="30"/>
      <c r="BI210" s="468"/>
      <c r="BJ210" s="468"/>
      <c r="BK210" s="30"/>
      <c r="BL210" s="31"/>
      <c r="BM210" s="31"/>
      <c r="BN210" s="31"/>
      <c r="BO210" s="31"/>
      <c r="BP210" s="31"/>
      <c r="BQ210" s="31"/>
      <c r="BR210" s="31"/>
      <c r="BS210" s="74"/>
    </row>
    <row r="211" spans="1:71" s="64" customFormat="1" ht="15" x14ac:dyDescent="0.25">
      <c r="A211" s="708"/>
      <c r="B211" s="709"/>
      <c r="D211" s="468"/>
      <c r="E211" s="468"/>
      <c r="F211" s="30"/>
      <c r="G211" s="468"/>
      <c r="H211" s="468"/>
      <c r="I211" s="30"/>
      <c r="J211" s="468"/>
      <c r="K211" s="468"/>
      <c r="L211" s="30"/>
      <c r="M211" s="468"/>
      <c r="N211" s="468"/>
      <c r="O211" s="30"/>
      <c r="P211" s="468"/>
      <c r="Q211" s="468"/>
      <c r="R211" s="30"/>
      <c r="S211" s="468"/>
      <c r="T211" s="468"/>
      <c r="U211" s="30"/>
      <c r="V211" s="468"/>
      <c r="W211" s="468"/>
      <c r="X211" s="30"/>
      <c r="Y211" s="468"/>
      <c r="Z211" s="468"/>
      <c r="AA211" s="30"/>
      <c r="AB211" s="468"/>
      <c r="AC211" s="468"/>
      <c r="AD211" s="30"/>
      <c r="AE211" s="468"/>
      <c r="AF211" s="468"/>
      <c r="AG211" s="30"/>
      <c r="AH211" s="468"/>
      <c r="AI211" s="468"/>
      <c r="AJ211" s="30"/>
      <c r="AK211" s="468"/>
      <c r="AL211" s="468"/>
      <c r="AM211" s="30"/>
      <c r="AN211" s="468"/>
      <c r="AO211" s="468"/>
      <c r="AP211" s="30"/>
      <c r="AQ211" s="468"/>
      <c r="AR211" s="468"/>
      <c r="AS211" s="30"/>
      <c r="AT211" s="468"/>
      <c r="AU211" s="468"/>
      <c r="AV211" s="30"/>
      <c r="AW211" s="468"/>
      <c r="AX211" s="468"/>
      <c r="AY211" s="30"/>
      <c r="AZ211" s="468"/>
      <c r="BA211" s="468"/>
      <c r="BB211" s="30"/>
      <c r="BC211" s="468"/>
      <c r="BD211" s="468"/>
      <c r="BE211" s="30"/>
      <c r="BF211" s="468"/>
      <c r="BG211" s="468"/>
      <c r="BH211" s="30"/>
      <c r="BI211" s="468"/>
      <c r="BJ211" s="468"/>
      <c r="BK211" s="30"/>
      <c r="BL211" s="31"/>
      <c r="BM211" s="31"/>
      <c r="BN211" s="31"/>
      <c r="BO211" s="31"/>
      <c r="BP211" s="31"/>
      <c r="BQ211" s="31"/>
      <c r="BR211" s="31"/>
      <c r="BS211" s="74"/>
    </row>
    <row r="212" spans="1:71" s="64" customFormat="1" ht="15" x14ac:dyDescent="0.25">
      <c r="A212" s="708"/>
      <c r="B212" s="709"/>
      <c r="D212" s="468"/>
      <c r="E212" s="468"/>
      <c r="F212" s="30"/>
      <c r="G212" s="468"/>
      <c r="H212" s="468"/>
      <c r="I212" s="30"/>
      <c r="J212" s="468"/>
      <c r="K212" s="468"/>
      <c r="L212" s="30"/>
      <c r="M212" s="468"/>
      <c r="N212" s="468"/>
      <c r="O212" s="30"/>
      <c r="P212" s="468"/>
      <c r="Q212" s="468"/>
      <c r="R212" s="30"/>
      <c r="S212" s="468"/>
      <c r="T212" s="468"/>
      <c r="U212" s="30"/>
      <c r="V212" s="468"/>
      <c r="W212" s="468"/>
      <c r="X212" s="30"/>
      <c r="Y212" s="468"/>
      <c r="Z212" s="468"/>
      <c r="AA212" s="30"/>
      <c r="AB212" s="468"/>
      <c r="AC212" s="468"/>
      <c r="AD212" s="30"/>
      <c r="AE212" s="468"/>
      <c r="AF212" s="468"/>
      <c r="AG212" s="30"/>
      <c r="AH212" s="468"/>
      <c r="AI212" s="468"/>
      <c r="AJ212" s="30"/>
      <c r="AK212" s="468"/>
      <c r="AL212" s="468"/>
      <c r="AM212" s="30"/>
      <c r="AN212" s="468"/>
      <c r="AO212" s="468"/>
      <c r="AP212" s="30"/>
      <c r="AQ212" s="468"/>
      <c r="AR212" s="468"/>
      <c r="AS212" s="30"/>
      <c r="AT212" s="468"/>
      <c r="AU212" s="468"/>
      <c r="AV212" s="30"/>
      <c r="AW212" s="468"/>
      <c r="AX212" s="468"/>
      <c r="AY212" s="30"/>
      <c r="AZ212" s="468"/>
      <c r="BA212" s="468"/>
      <c r="BB212" s="30"/>
      <c r="BC212" s="468"/>
      <c r="BD212" s="468"/>
      <c r="BE212" s="30"/>
      <c r="BF212" s="468"/>
      <c r="BG212" s="468"/>
      <c r="BH212" s="30"/>
      <c r="BI212" s="468"/>
      <c r="BJ212" s="468"/>
      <c r="BK212" s="30"/>
      <c r="BL212" s="31"/>
      <c r="BM212" s="31"/>
      <c r="BN212" s="31"/>
      <c r="BO212" s="31"/>
      <c r="BP212" s="31"/>
      <c r="BQ212" s="31"/>
      <c r="BR212" s="31"/>
      <c r="BS212" s="74"/>
    </row>
    <row r="213" spans="1:71" s="64" customFormat="1" ht="15" x14ac:dyDescent="0.25">
      <c r="A213" s="708"/>
      <c r="B213" s="709"/>
      <c r="D213" s="468"/>
      <c r="E213" s="468"/>
      <c r="F213" s="30"/>
      <c r="G213" s="468"/>
      <c r="H213" s="468"/>
      <c r="I213" s="30"/>
      <c r="J213" s="468"/>
      <c r="K213" s="468"/>
      <c r="L213" s="30"/>
      <c r="M213" s="468"/>
      <c r="N213" s="468"/>
      <c r="O213" s="30"/>
      <c r="P213" s="468"/>
      <c r="Q213" s="468"/>
      <c r="R213" s="30"/>
      <c r="S213" s="468"/>
      <c r="T213" s="468"/>
      <c r="U213" s="30"/>
      <c r="V213" s="468"/>
      <c r="W213" s="468"/>
      <c r="X213" s="30"/>
      <c r="Y213" s="468"/>
      <c r="Z213" s="468"/>
      <c r="AA213" s="30"/>
      <c r="AB213" s="468"/>
      <c r="AC213" s="468"/>
      <c r="AD213" s="30"/>
      <c r="AE213" s="468"/>
      <c r="AF213" s="468"/>
      <c r="AG213" s="30"/>
      <c r="AH213" s="468"/>
      <c r="AI213" s="468"/>
      <c r="AJ213" s="30"/>
      <c r="AK213" s="468"/>
      <c r="AL213" s="468"/>
      <c r="AM213" s="30"/>
      <c r="AN213" s="468"/>
      <c r="AO213" s="468"/>
      <c r="AP213" s="30"/>
      <c r="AQ213" s="468"/>
      <c r="AR213" s="468"/>
      <c r="AS213" s="30"/>
      <c r="AT213" s="468"/>
      <c r="AU213" s="468"/>
      <c r="AV213" s="30"/>
      <c r="AW213" s="468"/>
      <c r="AX213" s="468"/>
      <c r="AY213" s="30"/>
      <c r="AZ213" s="468"/>
      <c r="BA213" s="468"/>
      <c r="BB213" s="30"/>
      <c r="BC213" s="468"/>
      <c r="BD213" s="468"/>
      <c r="BE213" s="30"/>
      <c r="BF213" s="468"/>
      <c r="BG213" s="468"/>
      <c r="BH213" s="30"/>
      <c r="BI213" s="468"/>
      <c r="BJ213" s="468"/>
      <c r="BK213" s="30"/>
      <c r="BL213" s="31"/>
      <c r="BM213" s="31"/>
      <c r="BN213" s="31"/>
      <c r="BO213" s="31"/>
      <c r="BP213" s="31"/>
      <c r="BQ213" s="31"/>
      <c r="BR213" s="31"/>
      <c r="BS213" s="74"/>
    </row>
    <row r="214" spans="1:71" s="64" customFormat="1" ht="15" x14ac:dyDescent="0.25">
      <c r="A214" s="708"/>
      <c r="B214" s="709"/>
      <c r="D214" s="468"/>
      <c r="E214" s="468"/>
      <c r="F214" s="30"/>
      <c r="G214" s="468"/>
      <c r="H214" s="468"/>
      <c r="I214" s="30"/>
      <c r="J214" s="468"/>
      <c r="K214" s="468"/>
      <c r="L214" s="30"/>
      <c r="M214" s="468"/>
      <c r="N214" s="468"/>
      <c r="O214" s="30"/>
      <c r="P214" s="468"/>
      <c r="Q214" s="468"/>
      <c r="R214" s="30"/>
      <c r="S214" s="468"/>
      <c r="T214" s="468"/>
      <c r="U214" s="30"/>
      <c r="V214" s="468"/>
      <c r="W214" s="468"/>
      <c r="X214" s="30"/>
      <c r="Y214" s="468"/>
      <c r="Z214" s="468"/>
      <c r="AA214" s="30"/>
      <c r="AB214" s="468"/>
      <c r="AC214" s="468"/>
      <c r="AD214" s="30"/>
      <c r="AE214" s="468"/>
      <c r="AF214" s="468"/>
      <c r="AG214" s="30"/>
      <c r="AH214" s="468"/>
      <c r="AI214" s="468"/>
      <c r="AJ214" s="30"/>
      <c r="AK214" s="468"/>
      <c r="AL214" s="468"/>
      <c r="AM214" s="30"/>
      <c r="AN214" s="468"/>
      <c r="AO214" s="468"/>
      <c r="AP214" s="30"/>
      <c r="AQ214" s="468"/>
      <c r="AR214" s="468"/>
      <c r="AS214" s="30"/>
      <c r="AT214" s="468"/>
      <c r="AU214" s="468"/>
      <c r="AV214" s="30"/>
      <c r="AW214" s="468"/>
      <c r="AX214" s="468"/>
      <c r="AY214" s="30"/>
      <c r="AZ214" s="468"/>
      <c r="BA214" s="468"/>
      <c r="BB214" s="30"/>
      <c r="BC214" s="468"/>
      <c r="BD214" s="468"/>
      <c r="BE214" s="30"/>
      <c r="BF214" s="468"/>
      <c r="BG214" s="468"/>
      <c r="BH214" s="30"/>
      <c r="BI214" s="468"/>
      <c r="BJ214" s="468"/>
      <c r="BK214" s="30"/>
      <c r="BL214" s="31"/>
      <c r="BM214" s="31"/>
      <c r="BN214" s="31"/>
      <c r="BO214" s="31"/>
      <c r="BP214" s="31"/>
      <c r="BQ214" s="31"/>
      <c r="BR214" s="31"/>
      <c r="BS214" s="74"/>
    </row>
    <row r="215" spans="1:71" s="64" customFormat="1" ht="15" x14ac:dyDescent="0.25">
      <c r="A215" s="708"/>
      <c r="B215" s="709"/>
      <c r="D215" s="468"/>
      <c r="E215" s="468"/>
      <c r="F215" s="30"/>
      <c r="G215" s="468"/>
      <c r="H215" s="468"/>
      <c r="I215" s="30"/>
      <c r="J215" s="468"/>
      <c r="K215" s="468"/>
      <c r="L215" s="30"/>
      <c r="M215" s="468"/>
      <c r="N215" s="468"/>
      <c r="O215" s="30"/>
      <c r="P215" s="468"/>
      <c r="Q215" s="468"/>
      <c r="R215" s="30"/>
      <c r="S215" s="468"/>
      <c r="T215" s="468"/>
      <c r="U215" s="30"/>
      <c r="V215" s="468"/>
      <c r="W215" s="468"/>
      <c r="X215" s="30"/>
      <c r="Y215" s="468"/>
      <c r="Z215" s="468"/>
      <c r="AA215" s="30"/>
      <c r="AB215" s="468"/>
      <c r="AC215" s="468"/>
      <c r="AD215" s="30"/>
      <c r="AE215" s="468"/>
      <c r="AF215" s="468"/>
      <c r="AG215" s="30"/>
      <c r="AH215" s="468"/>
      <c r="AI215" s="468"/>
      <c r="AJ215" s="30"/>
      <c r="AK215" s="468"/>
      <c r="AL215" s="468"/>
      <c r="AM215" s="30"/>
      <c r="AN215" s="468"/>
      <c r="AO215" s="468"/>
      <c r="AP215" s="30"/>
      <c r="AQ215" s="468"/>
      <c r="AR215" s="468"/>
      <c r="AS215" s="30"/>
      <c r="AT215" s="468"/>
      <c r="AU215" s="468"/>
      <c r="AV215" s="30"/>
      <c r="AW215" s="468"/>
      <c r="AX215" s="468"/>
      <c r="AY215" s="30"/>
      <c r="AZ215" s="468"/>
      <c r="BA215" s="468"/>
      <c r="BB215" s="30"/>
      <c r="BC215" s="468"/>
      <c r="BD215" s="468"/>
      <c r="BE215" s="30"/>
      <c r="BF215" s="468"/>
      <c r="BG215" s="468"/>
      <c r="BH215" s="30"/>
      <c r="BI215" s="468"/>
      <c r="BJ215" s="468"/>
      <c r="BK215" s="30"/>
      <c r="BL215" s="31"/>
      <c r="BM215" s="31"/>
      <c r="BN215" s="31"/>
      <c r="BO215" s="31"/>
      <c r="BP215" s="31"/>
      <c r="BQ215" s="31"/>
      <c r="BR215" s="31"/>
      <c r="BS215" s="74"/>
    </row>
    <row r="216" spans="1:71" s="64" customFormat="1" ht="15" x14ac:dyDescent="0.25">
      <c r="A216" s="708"/>
      <c r="B216" s="709"/>
      <c r="D216" s="468"/>
      <c r="E216" s="468"/>
      <c r="F216" s="30"/>
      <c r="G216" s="468"/>
      <c r="H216" s="468"/>
      <c r="I216" s="30"/>
      <c r="J216" s="468"/>
      <c r="K216" s="468"/>
      <c r="L216" s="30"/>
      <c r="M216" s="468"/>
      <c r="N216" s="468"/>
      <c r="O216" s="30"/>
      <c r="P216" s="468"/>
      <c r="Q216" s="468"/>
      <c r="R216" s="30"/>
      <c r="S216" s="468"/>
      <c r="T216" s="468"/>
      <c r="U216" s="30"/>
      <c r="V216" s="468"/>
      <c r="W216" s="468"/>
      <c r="X216" s="30"/>
      <c r="Y216" s="468"/>
      <c r="Z216" s="468"/>
      <c r="AA216" s="30"/>
      <c r="AB216" s="468"/>
      <c r="AC216" s="468"/>
      <c r="AD216" s="30"/>
      <c r="AE216" s="468"/>
      <c r="AF216" s="468"/>
      <c r="AG216" s="30"/>
      <c r="AH216" s="468"/>
      <c r="AI216" s="468"/>
      <c r="AJ216" s="30"/>
      <c r="AK216" s="468"/>
      <c r="AL216" s="468"/>
      <c r="AM216" s="30"/>
      <c r="AN216" s="468"/>
      <c r="AO216" s="468"/>
      <c r="AP216" s="30"/>
      <c r="AQ216" s="468"/>
      <c r="AR216" s="468"/>
      <c r="AS216" s="30"/>
      <c r="AT216" s="468"/>
      <c r="AU216" s="468"/>
      <c r="AV216" s="30"/>
      <c r="AW216" s="468"/>
      <c r="AX216" s="468"/>
      <c r="AY216" s="30"/>
      <c r="AZ216" s="468"/>
      <c r="BA216" s="468"/>
      <c r="BB216" s="30"/>
      <c r="BC216" s="468"/>
      <c r="BD216" s="468"/>
      <c r="BE216" s="30"/>
      <c r="BF216" s="468"/>
      <c r="BG216" s="468"/>
      <c r="BH216" s="30"/>
      <c r="BI216" s="468"/>
      <c r="BJ216" s="468"/>
      <c r="BK216" s="30"/>
      <c r="BL216" s="31"/>
      <c r="BM216" s="31"/>
      <c r="BN216" s="31"/>
      <c r="BO216" s="31"/>
      <c r="BP216" s="31"/>
      <c r="BQ216" s="31"/>
      <c r="BR216" s="31"/>
      <c r="BS216" s="74"/>
    </row>
    <row r="217" spans="1:71" s="64" customFormat="1" ht="15" x14ac:dyDescent="0.25">
      <c r="A217" s="708"/>
      <c r="B217" s="709"/>
      <c r="D217" s="468"/>
      <c r="E217" s="468"/>
      <c r="F217" s="30"/>
      <c r="G217" s="468"/>
      <c r="H217" s="468"/>
      <c r="I217" s="30"/>
      <c r="J217" s="468"/>
      <c r="K217" s="468"/>
      <c r="L217" s="30"/>
      <c r="M217" s="468"/>
      <c r="N217" s="468"/>
      <c r="O217" s="30"/>
      <c r="P217" s="468"/>
      <c r="Q217" s="468"/>
      <c r="R217" s="30"/>
      <c r="S217" s="468"/>
      <c r="T217" s="468"/>
      <c r="U217" s="30"/>
      <c r="V217" s="468"/>
      <c r="W217" s="468"/>
      <c r="X217" s="30"/>
      <c r="Y217" s="468"/>
      <c r="Z217" s="468"/>
      <c r="AA217" s="30"/>
      <c r="AB217" s="468"/>
      <c r="AC217" s="468"/>
      <c r="AD217" s="30"/>
      <c r="AE217" s="468"/>
      <c r="AF217" s="468"/>
      <c r="AG217" s="30"/>
      <c r="AH217" s="468"/>
      <c r="AI217" s="468"/>
      <c r="AJ217" s="30"/>
      <c r="AK217" s="468"/>
      <c r="AL217" s="468"/>
      <c r="AM217" s="30"/>
      <c r="AN217" s="468"/>
      <c r="AO217" s="468"/>
      <c r="AP217" s="30"/>
      <c r="AQ217" s="468"/>
      <c r="AR217" s="468"/>
      <c r="AS217" s="30"/>
      <c r="AT217" s="468"/>
      <c r="AU217" s="468"/>
      <c r="AV217" s="30"/>
      <c r="AW217" s="468"/>
      <c r="AX217" s="468"/>
      <c r="AY217" s="30"/>
      <c r="AZ217" s="468"/>
      <c r="BA217" s="468"/>
      <c r="BB217" s="30"/>
      <c r="BC217" s="468"/>
      <c r="BD217" s="468"/>
      <c r="BE217" s="30"/>
      <c r="BF217" s="468"/>
      <c r="BG217" s="468"/>
      <c r="BH217" s="30"/>
      <c r="BI217" s="468"/>
      <c r="BJ217" s="468"/>
      <c r="BK217" s="30"/>
      <c r="BL217" s="31"/>
      <c r="BM217" s="31"/>
      <c r="BN217" s="31"/>
      <c r="BO217" s="31"/>
      <c r="BP217" s="31"/>
      <c r="BQ217" s="31"/>
      <c r="BR217" s="31"/>
      <c r="BS217" s="74"/>
    </row>
    <row r="218" spans="1:71" s="64" customFormat="1" ht="15" x14ac:dyDescent="0.25">
      <c r="A218" s="708"/>
      <c r="B218" s="709"/>
      <c r="D218" s="468"/>
      <c r="E218" s="468"/>
      <c r="F218" s="30"/>
      <c r="G218" s="468"/>
      <c r="H218" s="468"/>
      <c r="I218" s="30"/>
      <c r="J218" s="468"/>
      <c r="K218" s="468"/>
      <c r="L218" s="30"/>
      <c r="M218" s="468"/>
      <c r="N218" s="468"/>
      <c r="O218" s="30"/>
      <c r="P218" s="468"/>
      <c r="Q218" s="468"/>
      <c r="R218" s="30"/>
      <c r="S218" s="468"/>
      <c r="T218" s="468"/>
      <c r="U218" s="30"/>
      <c r="V218" s="468"/>
      <c r="W218" s="468"/>
      <c r="X218" s="30"/>
      <c r="Y218" s="468"/>
      <c r="Z218" s="468"/>
      <c r="AA218" s="30"/>
      <c r="AB218" s="468"/>
      <c r="AC218" s="468"/>
      <c r="AD218" s="30"/>
      <c r="AE218" s="468"/>
      <c r="AF218" s="468"/>
      <c r="AG218" s="30"/>
      <c r="AH218" s="468"/>
      <c r="AI218" s="468"/>
      <c r="AJ218" s="30"/>
      <c r="AK218" s="468"/>
      <c r="AL218" s="468"/>
      <c r="AM218" s="30"/>
      <c r="AN218" s="468"/>
      <c r="AO218" s="468"/>
      <c r="AP218" s="30"/>
      <c r="AQ218" s="468"/>
      <c r="AR218" s="468"/>
      <c r="AS218" s="30"/>
      <c r="AT218" s="468"/>
      <c r="AU218" s="468"/>
      <c r="AV218" s="30"/>
      <c r="AW218" s="468"/>
      <c r="AX218" s="468"/>
      <c r="AY218" s="30"/>
      <c r="AZ218" s="468"/>
      <c r="BA218" s="468"/>
      <c r="BB218" s="30"/>
      <c r="BC218" s="468"/>
      <c r="BD218" s="468"/>
      <c r="BE218" s="30"/>
      <c r="BF218" s="468"/>
      <c r="BG218" s="468"/>
      <c r="BH218" s="30"/>
      <c r="BI218" s="468"/>
      <c r="BJ218" s="468"/>
      <c r="BK218" s="30"/>
      <c r="BL218" s="31"/>
      <c r="BM218" s="31"/>
      <c r="BN218" s="31"/>
      <c r="BO218" s="31"/>
      <c r="BP218" s="31"/>
      <c r="BQ218" s="31"/>
      <c r="BR218" s="31"/>
      <c r="BS218" s="74"/>
    </row>
    <row r="219" spans="1:71" s="64" customFormat="1" ht="15" x14ac:dyDescent="0.25">
      <c r="A219" s="708"/>
      <c r="B219" s="709"/>
      <c r="D219" s="468"/>
      <c r="E219" s="468"/>
      <c r="F219" s="30"/>
      <c r="G219" s="468"/>
      <c r="H219" s="468"/>
      <c r="I219" s="30"/>
      <c r="J219" s="468"/>
      <c r="K219" s="468"/>
      <c r="L219" s="30"/>
      <c r="M219" s="468"/>
      <c r="N219" s="468"/>
      <c r="O219" s="30"/>
      <c r="P219" s="468"/>
      <c r="Q219" s="468"/>
      <c r="R219" s="30"/>
      <c r="S219" s="468"/>
      <c r="T219" s="468"/>
      <c r="U219" s="30"/>
      <c r="V219" s="468"/>
      <c r="W219" s="468"/>
      <c r="X219" s="30"/>
      <c r="Y219" s="468"/>
      <c r="Z219" s="468"/>
      <c r="AA219" s="30"/>
      <c r="AB219" s="468"/>
      <c r="AC219" s="468"/>
      <c r="AD219" s="30"/>
      <c r="AE219" s="468"/>
      <c r="AF219" s="468"/>
      <c r="AG219" s="30"/>
      <c r="AH219" s="468"/>
      <c r="AI219" s="468"/>
      <c r="AJ219" s="30"/>
      <c r="AK219" s="468"/>
      <c r="AL219" s="468"/>
      <c r="AM219" s="30"/>
      <c r="AN219" s="468"/>
      <c r="AO219" s="468"/>
      <c r="AP219" s="30"/>
      <c r="AQ219" s="468"/>
      <c r="AR219" s="468"/>
      <c r="AS219" s="30"/>
      <c r="AT219" s="468"/>
      <c r="AU219" s="468"/>
      <c r="AV219" s="30"/>
      <c r="AW219" s="468"/>
      <c r="AX219" s="468"/>
      <c r="AY219" s="30"/>
      <c r="AZ219" s="468"/>
      <c r="BA219" s="468"/>
      <c r="BB219" s="30"/>
      <c r="BC219" s="468"/>
      <c r="BD219" s="468"/>
      <c r="BE219" s="30"/>
      <c r="BF219" s="468"/>
      <c r="BG219" s="468"/>
      <c r="BH219" s="30"/>
      <c r="BI219" s="468"/>
      <c r="BJ219" s="468"/>
      <c r="BK219" s="30"/>
      <c r="BL219" s="31"/>
      <c r="BM219" s="31"/>
      <c r="BN219" s="31"/>
      <c r="BO219" s="31"/>
      <c r="BP219" s="31"/>
      <c r="BQ219" s="31"/>
      <c r="BR219" s="31"/>
      <c r="BS219" s="74"/>
    </row>
    <row r="220" spans="1:71" s="64" customFormat="1" ht="15" x14ac:dyDescent="0.25">
      <c r="A220" s="708"/>
      <c r="B220" s="709"/>
      <c r="D220" s="468"/>
      <c r="E220" s="468"/>
      <c r="F220" s="30"/>
      <c r="G220" s="468"/>
      <c r="H220" s="468"/>
      <c r="I220" s="30"/>
      <c r="J220" s="468"/>
      <c r="K220" s="468"/>
      <c r="L220" s="30"/>
      <c r="M220" s="468"/>
      <c r="N220" s="468"/>
      <c r="O220" s="30"/>
      <c r="P220" s="468"/>
      <c r="Q220" s="468"/>
      <c r="R220" s="30"/>
      <c r="S220" s="468"/>
      <c r="T220" s="468"/>
      <c r="U220" s="30"/>
      <c r="V220" s="468"/>
      <c r="W220" s="468"/>
      <c r="X220" s="30"/>
      <c r="Y220" s="468"/>
      <c r="Z220" s="468"/>
      <c r="AA220" s="30"/>
      <c r="AB220" s="468"/>
      <c r="AC220" s="468"/>
      <c r="AD220" s="30"/>
      <c r="AE220" s="468"/>
      <c r="AF220" s="468"/>
      <c r="AG220" s="30"/>
      <c r="AH220" s="468"/>
      <c r="AI220" s="468"/>
      <c r="AJ220" s="30"/>
      <c r="AK220" s="468"/>
      <c r="AL220" s="468"/>
      <c r="AM220" s="30"/>
      <c r="AN220" s="468"/>
      <c r="AO220" s="468"/>
      <c r="AP220" s="30"/>
      <c r="AQ220" s="468"/>
      <c r="AR220" s="468"/>
      <c r="AS220" s="30"/>
      <c r="AT220" s="468"/>
      <c r="AU220" s="468"/>
      <c r="AV220" s="30"/>
      <c r="AW220" s="468"/>
      <c r="AX220" s="468"/>
      <c r="AY220" s="30"/>
      <c r="AZ220" s="468"/>
      <c r="BA220" s="468"/>
      <c r="BB220" s="30"/>
      <c r="BC220" s="468"/>
      <c r="BD220" s="468"/>
      <c r="BE220" s="30"/>
      <c r="BF220" s="468"/>
      <c r="BG220" s="468"/>
      <c r="BH220" s="30"/>
      <c r="BI220" s="468"/>
      <c r="BJ220" s="468"/>
      <c r="BK220" s="30"/>
      <c r="BL220" s="31"/>
      <c r="BM220" s="31"/>
      <c r="BN220" s="31"/>
      <c r="BO220" s="31"/>
      <c r="BP220" s="31"/>
      <c r="BQ220" s="31"/>
      <c r="BR220" s="31"/>
      <c r="BS220" s="74"/>
    </row>
    <row r="221" spans="1:71" s="64" customFormat="1" ht="15" x14ac:dyDescent="0.25">
      <c r="A221" s="708"/>
      <c r="B221" s="709"/>
      <c r="D221" s="468"/>
      <c r="E221" s="468"/>
      <c r="F221" s="30"/>
      <c r="G221" s="468"/>
      <c r="H221" s="468"/>
      <c r="I221" s="30"/>
      <c r="J221" s="468"/>
      <c r="K221" s="468"/>
      <c r="L221" s="30"/>
      <c r="M221" s="468"/>
      <c r="N221" s="468"/>
      <c r="O221" s="30"/>
      <c r="P221" s="468"/>
      <c r="Q221" s="468"/>
      <c r="R221" s="30"/>
      <c r="S221" s="468"/>
      <c r="T221" s="468"/>
      <c r="U221" s="30"/>
      <c r="V221" s="468"/>
      <c r="W221" s="468"/>
      <c r="X221" s="30"/>
      <c r="Y221" s="468"/>
      <c r="Z221" s="468"/>
      <c r="AA221" s="30"/>
      <c r="AB221" s="468"/>
      <c r="AC221" s="468"/>
      <c r="AD221" s="30"/>
      <c r="AE221" s="468"/>
      <c r="AF221" s="468"/>
      <c r="AG221" s="30"/>
      <c r="AH221" s="468"/>
      <c r="AI221" s="468"/>
      <c r="AJ221" s="30"/>
      <c r="AK221" s="468"/>
      <c r="AL221" s="468"/>
      <c r="AM221" s="30"/>
      <c r="AN221" s="468"/>
      <c r="AO221" s="468"/>
      <c r="AP221" s="30"/>
      <c r="AQ221" s="468"/>
      <c r="AR221" s="468"/>
      <c r="AS221" s="30"/>
      <c r="AT221" s="468"/>
      <c r="AU221" s="468"/>
      <c r="AV221" s="30"/>
      <c r="AW221" s="468"/>
      <c r="AX221" s="468"/>
      <c r="AY221" s="30"/>
      <c r="AZ221" s="468"/>
      <c r="BA221" s="468"/>
      <c r="BB221" s="30"/>
      <c r="BC221" s="468"/>
      <c r="BD221" s="468"/>
      <c r="BE221" s="30"/>
      <c r="BF221" s="468"/>
      <c r="BG221" s="468"/>
      <c r="BH221" s="30"/>
      <c r="BI221" s="468"/>
      <c r="BJ221" s="468"/>
      <c r="BK221" s="30"/>
      <c r="BL221" s="31"/>
      <c r="BM221" s="31"/>
      <c r="BN221" s="31"/>
      <c r="BO221" s="31"/>
      <c r="BP221" s="31"/>
      <c r="BQ221" s="31"/>
      <c r="BR221" s="31"/>
      <c r="BS221" s="74"/>
    </row>
    <row r="222" spans="1:71" s="64" customFormat="1" ht="15" x14ac:dyDescent="0.25">
      <c r="A222" s="708"/>
      <c r="B222" s="709"/>
      <c r="D222" s="468"/>
      <c r="E222" s="468"/>
      <c r="F222" s="30"/>
      <c r="G222" s="468"/>
      <c r="H222" s="468"/>
      <c r="I222" s="30"/>
      <c r="J222" s="468"/>
      <c r="K222" s="468"/>
      <c r="L222" s="30"/>
      <c r="M222" s="468"/>
      <c r="N222" s="468"/>
      <c r="O222" s="30"/>
      <c r="P222" s="468"/>
      <c r="Q222" s="468"/>
      <c r="R222" s="30"/>
      <c r="S222" s="468"/>
      <c r="T222" s="468"/>
      <c r="U222" s="30"/>
      <c r="V222" s="468"/>
      <c r="W222" s="468"/>
      <c r="X222" s="30"/>
      <c r="Y222" s="468"/>
      <c r="Z222" s="468"/>
      <c r="AA222" s="30"/>
      <c r="AB222" s="468"/>
      <c r="AC222" s="468"/>
      <c r="AD222" s="30"/>
      <c r="AE222" s="468"/>
      <c r="AF222" s="468"/>
      <c r="AG222" s="30"/>
      <c r="AH222" s="468"/>
      <c r="AI222" s="468"/>
      <c r="AJ222" s="30"/>
      <c r="AK222" s="468"/>
      <c r="AL222" s="468"/>
      <c r="AM222" s="30"/>
      <c r="AN222" s="468"/>
      <c r="AO222" s="468"/>
      <c r="AP222" s="30"/>
      <c r="AQ222" s="468"/>
      <c r="AR222" s="468"/>
      <c r="AS222" s="30"/>
      <c r="AT222" s="468"/>
      <c r="AU222" s="468"/>
      <c r="AV222" s="30"/>
      <c r="AW222" s="468"/>
      <c r="AX222" s="468"/>
      <c r="AY222" s="30"/>
      <c r="AZ222" s="468"/>
      <c r="BA222" s="468"/>
      <c r="BB222" s="30"/>
      <c r="BC222" s="468"/>
      <c r="BD222" s="468"/>
      <c r="BE222" s="30"/>
      <c r="BF222" s="468"/>
      <c r="BG222" s="468"/>
      <c r="BH222" s="30"/>
      <c r="BI222" s="468"/>
      <c r="BJ222" s="468"/>
      <c r="BK222" s="30"/>
      <c r="BL222" s="31"/>
      <c r="BM222" s="31"/>
      <c r="BN222" s="31"/>
      <c r="BO222" s="31"/>
      <c r="BP222" s="31"/>
      <c r="BQ222" s="31"/>
      <c r="BR222" s="31"/>
      <c r="BS222" s="74"/>
    </row>
    <row r="223" spans="1:71" s="64" customFormat="1" ht="15" x14ac:dyDescent="0.25">
      <c r="A223" s="708"/>
      <c r="B223" s="709"/>
      <c r="D223" s="468"/>
      <c r="E223" s="468"/>
      <c r="F223" s="30"/>
      <c r="G223" s="468"/>
      <c r="H223" s="468"/>
      <c r="I223" s="30"/>
      <c r="J223" s="468"/>
      <c r="K223" s="468"/>
      <c r="L223" s="30"/>
      <c r="M223" s="468"/>
      <c r="N223" s="468"/>
      <c r="O223" s="30"/>
      <c r="P223" s="468"/>
      <c r="Q223" s="468"/>
      <c r="R223" s="30"/>
      <c r="S223" s="468"/>
      <c r="T223" s="468"/>
      <c r="U223" s="30"/>
      <c r="V223" s="468"/>
      <c r="W223" s="468"/>
      <c r="X223" s="30"/>
      <c r="Y223" s="468"/>
      <c r="Z223" s="468"/>
      <c r="AA223" s="30"/>
      <c r="AB223" s="468"/>
      <c r="AC223" s="468"/>
      <c r="AD223" s="30"/>
      <c r="AE223" s="468"/>
      <c r="AF223" s="468"/>
      <c r="AG223" s="30"/>
      <c r="AH223" s="468"/>
      <c r="AI223" s="468"/>
      <c r="AJ223" s="30"/>
      <c r="AK223" s="468"/>
      <c r="AL223" s="468"/>
      <c r="AM223" s="30"/>
      <c r="AN223" s="468"/>
      <c r="AO223" s="468"/>
      <c r="AP223" s="30"/>
      <c r="AQ223" s="468"/>
      <c r="AR223" s="468"/>
      <c r="AS223" s="30"/>
      <c r="AT223" s="468"/>
      <c r="AU223" s="468"/>
      <c r="AV223" s="30"/>
      <c r="AW223" s="468"/>
      <c r="AX223" s="468"/>
      <c r="AY223" s="30"/>
      <c r="AZ223" s="468"/>
      <c r="BA223" s="468"/>
      <c r="BB223" s="30"/>
      <c r="BC223" s="468"/>
      <c r="BD223" s="468"/>
      <c r="BE223" s="30"/>
      <c r="BF223" s="468"/>
      <c r="BG223" s="468"/>
      <c r="BH223" s="30"/>
      <c r="BI223" s="468"/>
      <c r="BJ223" s="468"/>
      <c r="BK223" s="30"/>
      <c r="BL223" s="31"/>
      <c r="BM223" s="31"/>
      <c r="BN223" s="31"/>
      <c r="BO223" s="31"/>
      <c r="BP223" s="31"/>
      <c r="BQ223" s="31"/>
      <c r="BR223" s="31"/>
      <c r="BS223" s="74"/>
    </row>
    <row r="224" spans="1:71" s="64" customFormat="1" ht="15" x14ac:dyDescent="0.25">
      <c r="A224" s="708"/>
      <c r="B224" s="709"/>
      <c r="D224" s="468"/>
      <c r="E224" s="468"/>
      <c r="F224" s="30"/>
      <c r="G224" s="468"/>
      <c r="H224" s="468"/>
      <c r="I224" s="30"/>
      <c r="J224" s="468"/>
      <c r="K224" s="468"/>
      <c r="L224" s="30"/>
      <c r="M224" s="468"/>
      <c r="N224" s="468"/>
      <c r="O224" s="30"/>
      <c r="P224" s="468"/>
      <c r="Q224" s="468"/>
      <c r="R224" s="30"/>
      <c r="S224" s="468"/>
      <c r="T224" s="468"/>
      <c r="U224" s="30"/>
      <c r="V224" s="468"/>
      <c r="W224" s="468"/>
      <c r="X224" s="30"/>
      <c r="Y224" s="468"/>
      <c r="Z224" s="468"/>
      <c r="AA224" s="30"/>
      <c r="AB224" s="468"/>
      <c r="AC224" s="468"/>
      <c r="AD224" s="30"/>
      <c r="AE224" s="468"/>
      <c r="AF224" s="468"/>
      <c r="AG224" s="30"/>
      <c r="AH224" s="468"/>
      <c r="AI224" s="468"/>
      <c r="AJ224" s="30"/>
      <c r="AK224" s="468"/>
      <c r="AL224" s="468"/>
      <c r="AM224" s="30"/>
      <c r="AN224" s="468"/>
      <c r="AO224" s="468"/>
      <c r="AP224" s="30"/>
      <c r="AQ224" s="468"/>
      <c r="AR224" s="468"/>
      <c r="AS224" s="30"/>
      <c r="AT224" s="468"/>
      <c r="AU224" s="468"/>
      <c r="AV224" s="30"/>
      <c r="AW224" s="468"/>
      <c r="AX224" s="468"/>
      <c r="AY224" s="30"/>
      <c r="AZ224" s="468"/>
      <c r="BA224" s="468"/>
      <c r="BB224" s="30"/>
      <c r="BC224" s="468"/>
      <c r="BD224" s="468"/>
      <c r="BE224" s="30"/>
      <c r="BF224" s="468"/>
      <c r="BG224" s="468"/>
      <c r="BH224" s="30"/>
      <c r="BI224" s="468"/>
      <c r="BJ224" s="468"/>
      <c r="BK224" s="30"/>
      <c r="BL224" s="31"/>
      <c r="BM224" s="31"/>
      <c r="BN224" s="31"/>
      <c r="BO224" s="31"/>
      <c r="BP224" s="31"/>
      <c r="BQ224" s="31"/>
      <c r="BR224" s="31"/>
      <c r="BS224" s="74"/>
    </row>
    <row r="225" spans="1:71" s="64" customFormat="1" ht="15" x14ac:dyDescent="0.25">
      <c r="A225" s="708"/>
      <c r="B225" s="709"/>
      <c r="D225" s="468"/>
      <c r="E225" s="468"/>
      <c r="F225" s="30"/>
      <c r="G225" s="468"/>
      <c r="H225" s="468"/>
      <c r="I225" s="30"/>
      <c r="J225" s="468"/>
      <c r="K225" s="468"/>
      <c r="L225" s="30"/>
      <c r="M225" s="468"/>
      <c r="N225" s="468"/>
      <c r="O225" s="30"/>
      <c r="P225" s="468"/>
      <c r="Q225" s="468"/>
      <c r="R225" s="30"/>
      <c r="S225" s="468"/>
      <c r="T225" s="468"/>
      <c r="U225" s="30"/>
      <c r="V225" s="468"/>
      <c r="W225" s="468"/>
      <c r="X225" s="30"/>
      <c r="Y225" s="468"/>
      <c r="Z225" s="468"/>
      <c r="AA225" s="30"/>
      <c r="AB225" s="468"/>
      <c r="AC225" s="468"/>
      <c r="AD225" s="30"/>
      <c r="AE225" s="468"/>
      <c r="AF225" s="468"/>
      <c r="AG225" s="30"/>
      <c r="AH225" s="468"/>
      <c r="AI225" s="468"/>
      <c r="AJ225" s="30"/>
      <c r="AK225" s="468"/>
      <c r="AL225" s="468"/>
      <c r="AM225" s="30"/>
      <c r="AN225" s="468"/>
      <c r="AO225" s="468"/>
      <c r="AP225" s="30"/>
      <c r="AQ225" s="468"/>
      <c r="AR225" s="468"/>
      <c r="AS225" s="30"/>
      <c r="AT225" s="468"/>
      <c r="AU225" s="468"/>
      <c r="AV225" s="30"/>
      <c r="AW225" s="468"/>
      <c r="AX225" s="468"/>
      <c r="AY225" s="30"/>
      <c r="AZ225" s="468"/>
      <c r="BA225" s="468"/>
      <c r="BB225" s="30"/>
      <c r="BC225" s="468"/>
      <c r="BD225" s="468"/>
      <c r="BE225" s="30"/>
      <c r="BF225" s="468"/>
      <c r="BG225" s="468"/>
      <c r="BH225" s="30"/>
      <c r="BI225" s="468"/>
      <c r="BJ225" s="468"/>
      <c r="BK225" s="30"/>
      <c r="BL225" s="31"/>
      <c r="BM225" s="31"/>
      <c r="BN225" s="31"/>
      <c r="BO225" s="31"/>
      <c r="BP225" s="31"/>
      <c r="BQ225" s="31"/>
      <c r="BR225" s="31"/>
      <c r="BS225" s="74"/>
    </row>
    <row r="226" spans="1:71" s="64" customFormat="1" ht="15" x14ac:dyDescent="0.25">
      <c r="A226" s="708"/>
      <c r="B226" s="709"/>
      <c r="D226" s="468"/>
      <c r="E226" s="468"/>
      <c r="F226" s="30"/>
      <c r="G226" s="468"/>
      <c r="H226" s="468"/>
      <c r="I226" s="30"/>
      <c r="J226" s="468"/>
      <c r="K226" s="468"/>
      <c r="L226" s="30"/>
      <c r="M226" s="468"/>
      <c r="N226" s="468"/>
      <c r="O226" s="30"/>
      <c r="P226" s="468"/>
      <c r="Q226" s="468"/>
      <c r="R226" s="30"/>
      <c r="S226" s="468"/>
      <c r="T226" s="468"/>
      <c r="U226" s="30"/>
      <c r="V226" s="468"/>
      <c r="W226" s="468"/>
      <c r="X226" s="30"/>
      <c r="Y226" s="468"/>
      <c r="Z226" s="468"/>
      <c r="AA226" s="30"/>
      <c r="AB226" s="468"/>
      <c r="AC226" s="468"/>
      <c r="AD226" s="30"/>
      <c r="AE226" s="468"/>
      <c r="AF226" s="468"/>
      <c r="AG226" s="30"/>
      <c r="AH226" s="468"/>
      <c r="AI226" s="468"/>
      <c r="AJ226" s="30"/>
      <c r="AK226" s="468"/>
      <c r="AL226" s="468"/>
      <c r="AM226" s="30"/>
      <c r="AN226" s="468"/>
      <c r="AO226" s="468"/>
      <c r="AP226" s="30"/>
      <c r="AQ226" s="468"/>
      <c r="AR226" s="468"/>
      <c r="AS226" s="30"/>
      <c r="AT226" s="468"/>
      <c r="AU226" s="468"/>
      <c r="AV226" s="30"/>
      <c r="AW226" s="468"/>
      <c r="AX226" s="468"/>
      <c r="AY226" s="30"/>
      <c r="AZ226" s="468"/>
      <c r="BA226" s="468"/>
      <c r="BB226" s="30"/>
      <c r="BC226" s="468"/>
      <c r="BD226" s="468"/>
      <c r="BE226" s="30"/>
      <c r="BF226" s="468"/>
      <c r="BG226" s="468"/>
      <c r="BH226" s="30"/>
      <c r="BI226" s="468"/>
      <c r="BJ226" s="468"/>
      <c r="BK226" s="30"/>
      <c r="BL226" s="31"/>
      <c r="BM226" s="31"/>
      <c r="BN226" s="31"/>
      <c r="BO226" s="31"/>
      <c r="BP226" s="31"/>
      <c r="BQ226" s="31"/>
      <c r="BR226" s="31"/>
      <c r="BS226" s="74"/>
    </row>
    <row r="227" spans="1:71" s="64" customFormat="1" ht="15" x14ac:dyDescent="0.25">
      <c r="A227" s="708"/>
      <c r="B227" s="709"/>
      <c r="D227" s="468"/>
      <c r="E227" s="468"/>
      <c r="F227" s="30"/>
      <c r="G227" s="468"/>
      <c r="H227" s="468"/>
      <c r="I227" s="30"/>
      <c r="J227" s="468"/>
      <c r="K227" s="468"/>
      <c r="L227" s="30"/>
      <c r="M227" s="468"/>
      <c r="N227" s="468"/>
      <c r="O227" s="30"/>
      <c r="P227" s="468"/>
      <c r="Q227" s="468"/>
      <c r="R227" s="30"/>
      <c r="S227" s="468"/>
      <c r="T227" s="468"/>
      <c r="U227" s="30"/>
      <c r="V227" s="468"/>
      <c r="W227" s="468"/>
      <c r="X227" s="30"/>
      <c r="Y227" s="468"/>
      <c r="Z227" s="468"/>
      <c r="AA227" s="30"/>
      <c r="AB227" s="468"/>
      <c r="AC227" s="468"/>
      <c r="AD227" s="30"/>
      <c r="AE227" s="468"/>
      <c r="AF227" s="468"/>
      <c r="AG227" s="30"/>
      <c r="AH227" s="468"/>
      <c r="AI227" s="468"/>
      <c r="AJ227" s="30"/>
      <c r="AK227" s="468"/>
      <c r="AL227" s="468"/>
      <c r="AM227" s="30"/>
      <c r="AN227" s="468"/>
      <c r="AO227" s="468"/>
      <c r="AP227" s="30"/>
      <c r="AQ227" s="468"/>
      <c r="AR227" s="468"/>
      <c r="AS227" s="30"/>
      <c r="AT227" s="468"/>
      <c r="AU227" s="468"/>
      <c r="AV227" s="30"/>
      <c r="AW227" s="468"/>
      <c r="AX227" s="468"/>
      <c r="AY227" s="30"/>
      <c r="AZ227" s="468"/>
      <c r="BA227" s="468"/>
      <c r="BB227" s="30"/>
      <c r="BC227" s="468"/>
      <c r="BD227" s="468"/>
      <c r="BE227" s="30"/>
      <c r="BF227" s="468"/>
      <c r="BG227" s="468"/>
      <c r="BH227" s="30"/>
      <c r="BI227" s="468"/>
      <c r="BJ227" s="468"/>
      <c r="BK227" s="30"/>
      <c r="BL227" s="31"/>
      <c r="BM227" s="31"/>
      <c r="BN227" s="31"/>
      <c r="BO227" s="31"/>
      <c r="BP227" s="31"/>
      <c r="BQ227" s="31"/>
      <c r="BR227" s="31"/>
      <c r="BS227" s="74"/>
    </row>
    <row r="228" spans="1:71" s="64" customFormat="1" ht="15" x14ac:dyDescent="0.25">
      <c r="A228" s="708"/>
      <c r="B228" s="709"/>
      <c r="D228" s="468"/>
      <c r="E228" s="468"/>
      <c r="F228" s="30"/>
      <c r="G228" s="468"/>
      <c r="H228" s="468"/>
      <c r="I228" s="30"/>
      <c r="J228" s="468"/>
      <c r="K228" s="468"/>
      <c r="L228" s="30"/>
      <c r="M228" s="468"/>
      <c r="N228" s="468"/>
      <c r="O228" s="30"/>
      <c r="P228" s="468"/>
      <c r="Q228" s="468"/>
      <c r="R228" s="30"/>
      <c r="S228" s="468"/>
      <c r="T228" s="468"/>
      <c r="U228" s="30"/>
      <c r="V228" s="468"/>
      <c r="W228" s="468"/>
      <c r="X228" s="30"/>
      <c r="Y228" s="468"/>
      <c r="Z228" s="468"/>
      <c r="AA228" s="30"/>
      <c r="AB228" s="468"/>
      <c r="AC228" s="468"/>
      <c r="AD228" s="30"/>
      <c r="AE228" s="468"/>
      <c r="AF228" s="468"/>
      <c r="AG228" s="30"/>
      <c r="AH228" s="468"/>
      <c r="AI228" s="468"/>
      <c r="AJ228" s="30"/>
      <c r="AK228" s="468"/>
      <c r="AL228" s="468"/>
      <c r="AM228" s="30"/>
      <c r="AN228" s="468"/>
      <c r="AO228" s="468"/>
      <c r="AP228" s="30"/>
      <c r="AQ228" s="468"/>
      <c r="AR228" s="468"/>
      <c r="AS228" s="30"/>
      <c r="AT228" s="468"/>
      <c r="AU228" s="468"/>
      <c r="AV228" s="30"/>
      <c r="AW228" s="468"/>
      <c r="AX228" s="468"/>
      <c r="AY228" s="30"/>
      <c r="AZ228" s="468"/>
      <c r="BA228" s="468"/>
      <c r="BB228" s="30"/>
      <c r="BC228" s="468"/>
      <c r="BD228" s="468"/>
      <c r="BE228" s="30"/>
      <c r="BF228" s="468"/>
      <c r="BG228" s="468"/>
      <c r="BH228" s="30"/>
      <c r="BI228" s="468"/>
      <c r="BJ228" s="468"/>
      <c r="BK228" s="30"/>
      <c r="BL228" s="31"/>
      <c r="BM228" s="31"/>
      <c r="BN228" s="31"/>
      <c r="BO228" s="31"/>
      <c r="BP228" s="31"/>
      <c r="BQ228" s="31"/>
      <c r="BR228" s="31"/>
      <c r="BS228" s="74"/>
    </row>
    <row r="229" spans="1:71" s="64" customFormat="1" ht="15" x14ac:dyDescent="0.25">
      <c r="A229" s="708"/>
      <c r="B229" s="709"/>
      <c r="D229" s="468"/>
      <c r="E229" s="468"/>
      <c r="F229" s="30"/>
      <c r="G229" s="468"/>
      <c r="H229" s="468"/>
      <c r="I229" s="30"/>
      <c r="J229" s="468"/>
      <c r="K229" s="468"/>
      <c r="L229" s="30"/>
      <c r="M229" s="468"/>
      <c r="N229" s="468"/>
      <c r="O229" s="30"/>
      <c r="P229" s="468"/>
      <c r="Q229" s="468"/>
      <c r="R229" s="30"/>
      <c r="S229" s="468"/>
      <c r="T229" s="468"/>
      <c r="U229" s="30"/>
      <c r="V229" s="468"/>
      <c r="W229" s="468"/>
      <c r="X229" s="30"/>
      <c r="Y229" s="468"/>
      <c r="Z229" s="468"/>
      <c r="AA229" s="30"/>
      <c r="AB229" s="468"/>
      <c r="AC229" s="468"/>
      <c r="AD229" s="30"/>
      <c r="AE229" s="468"/>
      <c r="AF229" s="468"/>
      <c r="AG229" s="30"/>
      <c r="AH229" s="468"/>
      <c r="AI229" s="468"/>
      <c r="AJ229" s="30"/>
      <c r="AK229" s="468"/>
      <c r="AL229" s="468"/>
      <c r="AM229" s="30"/>
      <c r="AN229" s="468"/>
      <c r="AO229" s="468"/>
      <c r="AP229" s="30"/>
      <c r="AQ229" s="468"/>
      <c r="AR229" s="468"/>
      <c r="AS229" s="30"/>
      <c r="AT229" s="468"/>
      <c r="AU229" s="468"/>
      <c r="AV229" s="30"/>
      <c r="AW229" s="468"/>
      <c r="AX229" s="468"/>
      <c r="AY229" s="30"/>
      <c r="AZ229" s="468"/>
      <c r="BA229" s="468"/>
      <c r="BB229" s="30"/>
      <c r="BC229" s="468"/>
      <c r="BD229" s="468"/>
      <c r="BE229" s="30"/>
      <c r="BF229" s="468"/>
      <c r="BG229" s="468"/>
      <c r="BH229" s="30"/>
      <c r="BI229" s="468"/>
      <c r="BJ229" s="468"/>
      <c r="BK229" s="30"/>
      <c r="BL229" s="31"/>
      <c r="BM229" s="31"/>
      <c r="BN229" s="31"/>
      <c r="BO229" s="31"/>
      <c r="BP229" s="31"/>
      <c r="BQ229" s="31"/>
      <c r="BR229" s="31"/>
      <c r="BS229" s="74"/>
    </row>
    <row r="230" spans="1:71" s="64" customFormat="1" ht="15" x14ac:dyDescent="0.25">
      <c r="A230" s="708"/>
      <c r="B230" s="709"/>
      <c r="D230" s="468"/>
      <c r="E230" s="468"/>
      <c r="F230" s="30"/>
      <c r="G230" s="468"/>
      <c r="H230" s="468"/>
      <c r="I230" s="30"/>
      <c r="J230" s="468"/>
      <c r="K230" s="468"/>
      <c r="L230" s="30"/>
      <c r="M230" s="468"/>
      <c r="N230" s="468"/>
      <c r="O230" s="30"/>
      <c r="P230" s="468"/>
      <c r="Q230" s="468"/>
      <c r="R230" s="30"/>
      <c r="S230" s="468"/>
      <c r="T230" s="468"/>
      <c r="U230" s="30"/>
      <c r="V230" s="468"/>
      <c r="W230" s="468"/>
      <c r="X230" s="30"/>
      <c r="Y230" s="468"/>
      <c r="Z230" s="468"/>
      <c r="AA230" s="30"/>
      <c r="AB230" s="468"/>
      <c r="AC230" s="468"/>
      <c r="AD230" s="30"/>
      <c r="AE230" s="468"/>
      <c r="AF230" s="468"/>
      <c r="AG230" s="30"/>
      <c r="AH230" s="468"/>
      <c r="AI230" s="468"/>
      <c r="AJ230" s="30"/>
      <c r="AK230" s="468"/>
      <c r="AL230" s="468"/>
      <c r="AM230" s="30"/>
      <c r="AN230" s="468"/>
      <c r="AO230" s="468"/>
      <c r="AP230" s="30"/>
      <c r="AQ230" s="468"/>
      <c r="AR230" s="468"/>
      <c r="AS230" s="30"/>
      <c r="AT230" s="468"/>
      <c r="AU230" s="468"/>
      <c r="AV230" s="30"/>
      <c r="AW230" s="468"/>
      <c r="AX230" s="468"/>
      <c r="AY230" s="30"/>
      <c r="AZ230" s="468"/>
      <c r="BA230" s="468"/>
      <c r="BB230" s="30"/>
      <c r="BC230" s="468"/>
      <c r="BD230" s="468"/>
      <c r="BE230" s="30"/>
      <c r="BF230" s="468"/>
      <c r="BG230" s="468"/>
      <c r="BH230" s="30"/>
      <c r="BI230" s="468"/>
      <c r="BJ230" s="468"/>
      <c r="BK230" s="30"/>
      <c r="BL230" s="31"/>
      <c r="BM230" s="31"/>
      <c r="BN230" s="31"/>
      <c r="BO230" s="31"/>
      <c r="BP230" s="31"/>
      <c r="BQ230" s="31"/>
      <c r="BR230" s="31"/>
      <c r="BS230" s="74"/>
    </row>
    <row r="231" spans="1:71" s="64" customFormat="1" ht="15" x14ac:dyDescent="0.25">
      <c r="A231" s="708"/>
      <c r="B231" s="709"/>
      <c r="D231" s="468"/>
      <c r="E231" s="468"/>
      <c r="F231" s="30"/>
      <c r="G231" s="468"/>
      <c r="H231" s="468"/>
      <c r="I231" s="30"/>
      <c r="J231" s="468"/>
      <c r="K231" s="468"/>
      <c r="L231" s="30"/>
      <c r="M231" s="468"/>
      <c r="N231" s="468"/>
      <c r="O231" s="30"/>
      <c r="P231" s="468"/>
      <c r="Q231" s="468"/>
      <c r="R231" s="30"/>
      <c r="S231" s="468"/>
      <c r="T231" s="468"/>
      <c r="U231" s="30"/>
      <c r="V231" s="468"/>
      <c r="W231" s="468"/>
      <c r="X231" s="30"/>
      <c r="Y231" s="468"/>
      <c r="Z231" s="468"/>
      <c r="AA231" s="30"/>
      <c r="AB231" s="468"/>
      <c r="AC231" s="468"/>
      <c r="AD231" s="30"/>
      <c r="AE231" s="468"/>
      <c r="AF231" s="468"/>
      <c r="AG231" s="30"/>
      <c r="AH231" s="468"/>
      <c r="AI231" s="468"/>
      <c r="AJ231" s="30"/>
      <c r="AK231" s="468"/>
      <c r="AL231" s="468"/>
      <c r="AM231" s="30"/>
      <c r="AN231" s="468"/>
      <c r="AO231" s="468"/>
      <c r="AP231" s="30"/>
      <c r="AQ231" s="468"/>
      <c r="AR231" s="468"/>
      <c r="AS231" s="30"/>
      <c r="AT231" s="468"/>
      <c r="AU231" s="468"/>
      <c r="AV231" s="30"/>
      <c r="AW231" s="468"/>
      <c r="AX231" s="468"/>
      <c r="AY231" s="30"/>
      <c r="AZ231" s="468"/>
      <c r="BA231" s="468"/>
      <c r="BB231" s="30"/>
      <c r="BC231" s="468"/>
      <c r="BD231" s="468"/>
      <c r="BE231" s="30"/>
      <c r="BF231" s="468"/>
      <c r="BG231" s="468"/>
      <c r="BH231" s="30"/>
      <c r="BI231" s="468"/>
      <c r="BJ231" s="468"/>
      <c r="BK231" s="30"/>
      <c r="BL231" s="31"/>
      <c r="BM231" s="31"/>
      <c r="BN231" s="31"/>
      <c r="BO231" s="31"/>
      <c r="BP231" s="31"/>
      <c r="BQ231" s="31"/>
      <c r="BR231" s="31"/>
      <c r="BS231" s="74"/>
    </row>
    <row r="232" spans="1:71" s="64" customFormat="1" ht="15" x14ac:dyDescent="0.25">
      <c r="A232" s="708"/>
      <c r="B232" s="709"/>
      <c r="D232" s="468"/>
      <c r="E232" s="468"/>
      <c r="F232" s="30"/>
      <c r="G232" s="468"/>
      <c r="H232" s="468"/>
      <c r="I232" s="30"/>
      <c r="J232" s="468"/>
      <c r="K232" s="468"/>
      <c r="L232" s="30"/>
      <c r="M232" s="468"/>
      <c r="N232" s="468"/>
      <c r="O232" s="30"/>
      <c r="P232" s="468"/>
      <c r="Q232" s="468"/>
      <c r="R232" s="30"/>
      <c r="S232" s="468"/>
      <c r="T232" s="468"/>
      <c r="U232" s="30"/>
      <c r="V232" s="468"/>
      <c r="W232" s="468"/>
      <c r="X232" s="30"/>
      <c r="Y232" s="468"/>
      <c r="Z232" s="468"/>
      <c r="AA232" s="30"/>
      <c r="AB232" s="468"/>
      <c r="AC232" s="468"/>
      <c r="AD232" s="30"/>
      <c r="AE232" s="468"/>
      <c r="AF232" s="468"/>
      <c r="AG232" s="30"/>
      <c r="AH232" s="468"/>
      <c r="AI232" s="468"/>
      <c r="AJ232" s="30"/>
      <c r="AK232" s="468"/>
      <c r="AL232" s="468"/>
      <c r="AM232" s="30"/>
      <c r="AN232" s="468"/>
      <c r="AO232" s="468"/>
      <c r="AP232" s="30"/>
      <c r="AQ232" s="468"/>
      <c r="AR232" s="468"/>
      <c r="AS232" s="30"/>
      <c r="AT232" s="468"/>
      <c r="AU232" s="468"/>
      <c r="AV232" s="30"/>
      <c r="AW232" s="468"/>
      <c r="AX232" s="468"/>
      <c r="AY232" s="30"/>
      <c r="AZ232" s="468"/>
      <c r="BA232" s="468"/>
      <c r="BB232" s="30"/>
      <c r="BC232" s="468"/>
      <c r="BD232" s="468"/>
      <c r="BE232" s="30"/>
      <c r="BF232" s="468"/>
      <c r="BG232" s="468"/>
      <c r="BH232" s="30"/>
      <c r="BI232" s="468"/>
      <c r="BJ232" s="468"/>
      <c r="BK232" s="30"/>
      <c r="BL232" s="31"/>
      <c r="BM232" s="31"/>
      <c r="BN232" s="31"/>
      <c r="BO232" s="31"/>
      <c r="BP232" s="31"/>
      <c r="BQ232" s="31"/>
      <c r="BR232" s="31"/>
      <c r="BS232" s="74"/>
    </row>
    <row r="233" spans="1:71" s="64" customFormat="1" ht="15" x14ac:dyDescent="0.25">
      <c r="A233" s="708"/>
      <c r="B233" s="709"/>
      <c r="D233" s="468"/>
      <c r="E233" s="468"/>
      <c r="F233" s="30"/>
      <c r="G233" s="468"/>
      <c r="H233" s="468"/>
      <c r="I233" s="30"/>
      <c r="J233" s="468"/>
      <c r="K233" s="468"/>
      <c r="L233" s="30"/>
      <c r="M233" s="468"/>
      <c r="N233" s="468"/>
      <c r="O233" s="30"/>
      <c r="P233" s="468"/>
      <c r="Q233" s="468"/>
      <c r="R233" s="30"/>
      <c r="S233" s="468"/>
      <c r="T233" s="468"/>
      <c r="U233" s="30"/>
      <c r="V233" s="468"/>
      <c r="W233" s="468"/>
      <c r="X233" s="30"/>
      <c r="Y233" s="468"/>
      <c r="Z233" s="468"/>
      <c r="AA233" s="30"/>
      <c r="AB233" s="468"/>
      <c r="AC233" s="468"/>
      <c r="AD233" s="30"/>
      <c r="AE233" s="468"/>
      <c r="AF233" s="468"/>
      <c r="AG233" s="30"/>
      <c r="AH233" s="468"/>
      <c r="AI233" s="468"/>
      <c r="AJ233" s="30"/>
      <c r="AK233" s="468"/>
      <c r="AL233" s="468"/>
      <c r="AM233" s="30"/>
      <c r="AN233" s="468"/>
      <c r="AO233" s="468"/>
      <c r="AP233" s="30"/>
      <c r="AQ233" s="468"/>
      <c r="AR233" s="468"/>
      <c r="AS233" s="30"/>
      <c r="AT233" s="468"/>
      <c r="AU233" s="468"/>
      <c r="AV233" s="30"/>
      <c r="AW233" s="468"/>
      <c r="AX233" s="468"/>
      <c r="AY233" s="30"/>
      <c r="AZ233" s="468"/>
      <c r="BA233" s="468"/>
      <c r="BB233" s="30"/>
      <c r="BC233" s="468"/>
      <c r="BD233" s="468"/>
      <c r="BE233" s="30"/>
      <c r="BF233" s="468"/>
      <c r="BG233" s="468"/>
      <c r="BH233" s="30"/>
      <c r="BI233" s="468"/>
      <c r="BJ233" s="468"/>
      <c r="BK233" s="30"/>
      <c r="BL233" s="31"/>
      <c r="BM233" s="31"/>
      <c r="BN233" s="31"/>
      <c r="BO233" s="31"/>
      <c r="BP233" s="31"/>
      <c r="BQ233" s="31"/>
      <c r="BR233" s="31"/>
      <c r="BS233" s="74"/>
    </row>
    <row r="234" spans="1:71" s="64" customFormat="1" ht="15" x14ac:dyDescent="0.25">
      <c r="A234" s="708"/>
      <c r="B234" s="709"/>
      <c r="D234" s="468"/>
      <c r="E234" s="468"/>
      <c r="F234" s="30"/>
      <c r="G234" s="468"/>
      <c r="H234" s="468"/>
      <c r="I234" s="30"/>
      <c r="J234" s="468"/>
      <c r="K234" s="468"/>
      <c r="L234" s="30"/>
      <c r="M234" s="468"/>
      <c r="N234" s="468"/>
      <c r="O234" s="30"/>
      <c r="P234" s="468"/>
      <c r="Q234" s="468"/>
      <c r="R234" s="30"/>
      <c r="S234" s="468"/>
      <c r="T234" s="468"/>
      <c r="U234" s="30"/>
      <c r="V234" s="468"/>
      <c r="W234" s="468"/>
      <c r="X234" s="30"/>
      <c r="Y234" s="468"/>
      <c r="Z234" s="468"/>
      <c r="AA234" s="30"/>
      <c r="AB234" s="468"/>
      <c r="AC234" s="468"/>
      <c r="AD234" s="30"/>
      <c r="AE234" s="468"/>
      <c r="AF234" s="468"/>
      <c r="AG234" s="30"/>
      <c r="AH234" s="468"/>
      <c r="AI234" s="468"/>
      <c r="AJ234" s="30"/>
      <c r="AK234" s="468"/>
      <c r="AL234" s="468"/>
      <c r="AM234" s="30"/>
      <c r="AN234" s="468"/>
      <c r="AO234" s="468"/>
      <c r="AP234" s="30"/>
      <c r="AQ234" s="468"/>
      <c r="AR234" s="468"/>
      <c r="AS234" s="30"/>
      <c r="AT234" s="468"/>
      <c r="AU234" s="468"/>
      <c r="AV234" s="30"/>
      <c r="AW234" s="468"/>
      <c r="AX234" s="468"/>
      <c r="AY234" s="30"/>
      <c r="AZ234" s="468"/>
      <c r="BA234" s="468"/>
      <c r="BB234" s="30"/>
      <c r="BC234" s="468"/>
      <c r="BD234" s="468"/>
      <c r="BE234" s="30"/>
      <c r="BF234" s="468"/>
      <c r="BG234" s="468"/>
      <c r="BH234" s="30"/>
      <c r="BI234" s="468"/>
      <c r="BJ234" s="468"/>
      <c r="BK234" s="30"/>
      <c r="BL234" s="31"/>
      <c r="BM234" s="31"/>
      <c r="BN234" s="31"/>
      <c r="BO234" s="31"/>
      <c r="BP234" s="31"/>
      <c r="BQ234" s="31"/>
      <c r="BR234" s="31"/>
      <c r="BS234" s="74"/>
    </row>
    <row r="235" spans="1:71" s="64" customFormat="1" ht="15" x14ac:dyDescent="0.25">
      <c r="A235" s="708"/>
      <c r="B235" s="709"/>
      <c r="D235" s="468"/>
      <c r="E235" s="468"/>
      <c r="F235" s="30"/>
      <c r="G235" s="468"/>
      <c r="H235" s="468"/>
      <c r="I235" s="30"/>
      <c r="J235" s="468"/>
      <c r="K235" s="468"/>
      <c r="L235" s="30"/>
      <c r="M235" s="468"/>
      <c r="N235" s="468"/>
      <c r="O235" s="30"/>
      <c r="P235" s="468"/>
      <c r="Q235" s="468"/>
      <c r="R235" s="30"/>
      <c r="S235" s="468"/>
      <c r="T235" s="468"/>
      <c r="U235" s="30"/>
      <c r="V235" s="468"/>
      <c r="W235" s="468"/>
      <c r="X235" s="30"/>
      <c r="Y235" s="468"/>
      <c r="Z235" s="468"/>
      <c r="AA235" s="30"/>
      <c r="AB235" s="468"/>
      <c r="AC235" s="468"/>
      <c r="AD235" s="30"/>
      <c r="AE235" s="468"/>
      <c r="AF235" s="468"/>
      <c r="AG235" s="30"/>
      <c r="AH235" s="468"/>
      <c r="AI235" s="468"/>
      <c r="AJ235" s="30"/>
      <c r="AK235" s="468"/>
      <c r="AL235" s="468"/>
      <c r="AM235" s="30"/>
      <c r="AN235" s="468"/>
      <c r="AO235" s="468"/>
      <c r="AP235" s="30"/>
      <c r="AQ235" s="468"/>
      <c r="AR235" s="468"/>
      <c r="AS235" s="30"/>
      <c r="AT235" s="468"/>
      <c r="AU235" s="468"/>
      <c r="AV235" s="30"/>
      <c r="AW235" s="468"/>
      <c r="AX235" s="468"/>
      <c r="AY235" s="30"/>
      <c r="AZ235" s="468"/>
      <c r="BA235" s="468"/>
      <c r="BB235" s="30"/>
      <c r="BC235" s="468"/>
      <c r="BD235" s="468"/>
      <c r="BE235" s="30"/>
      <c r="BF235" s="468"/>
      <c r="BG235" s="468"/>
      <c r="BH235" s="30"/>
      <c r="BI235" s="468"/>
      <c r="BJ235" s="468"/>
      <c r="BK235" s="30"/>
      <c r="BL235" s="31"/>
      <c r="BM235" s="31"/>
      <c r="BN235" s="31"/>
      <c r="BO235" s="31"/>
      <c r="BP235" s="31"/>
      <c r="BQ235" s="31"/>
      <c r="BR235" s="31"/>
      <c r="BS235" s="74"/>
    </row>
    <row r="236" spans="1:71" s="64" customFormat="1" ht="15" x14ac:dyDescent="0.25">
      <c r="A236" s="708"/>
      <c r="B236" s="709"/>
      <c r="D236" s="468"/>
      <c r="E236" s="468"/>
      <c r="F236" s="30"/>
      <c r="G236" s="468"/>
      <c r="H236" s="468"/>
      <c r="I236" s="30"/>
      <c r="J236" s="468"/>
      <c r="K236" s="468"/>
      <c r="L236" s="30"/>
      <c r="M236" s="468"/>
      <c r="N236" s="468"/>
      <c r="O236" s="30"/>
      <c r="P236" s="468"/>
      <c r="Q236" s="468"/>
      <c r="R236" s="30"/>
      <c r="S236" s="468"/>
      <c r="T236" s="468"/>
      <c r="U236" s="30"/>
      <c r="V236" s="468"/>
      <c r="W236" s="468"/>
      <c r="X236" s="30"/>
      <c r="Y236" s="468"/>
      <c r="Z236" s="468"/>
      <c r="AA236" s="30"/>
      <c r="AB236" s="468"/>
      <c r="AC236" s="468"/>
      <c r="AD236" s="30"/>
      <c r="AE236" s="468"/>
      <c r="AF236" s="468"/>
      <c r="AG236" s="30"/>
      <c r="AH236" s="468"/>
      <c r="AI236" s="468"/>
      <c r="AJ236" s="30"/>
      <c r="AK236" s="468"/>
      <c r="AL236" s="468"/>
      <c r="AM236" s="30"/>
      <c r="AN236" s="468"/>
      <c r="AO236" s="468"/>
      <c r="AP236" s="30"/>
      <c r="AQ236" s="468"/>
      <c r="AR236" s="468"/>
      <c r="AS236" s="30"/>
      <c r="AT236" s="468"/>
      <c r="AU236" s="468"/>
      <c r="AV236" s="30"/>
      <c r="AW236" s="468"/>
      <c r="AX236" s="468"/>
      <c r="AY236" s="30"/>
      <c r="AZ236" s="468"/>
      <c r="BA236" s="468"/>
      <c r="BB236" s="30"/>
      <c r="BC236" s="468"/>
      <c r="BD236" s="468"/>
      <c r="BE236" s="30"/>
      <c r="BF236" s="468"/>
      <c r="BG236" s="468"/>
      <c r="BH236" s="30"/>
      <c r="BI236" s="468"/>
      <c r="BJ236" s="468"/>
      <c r="BK236" s="30"/>
      <c r="BL236" s="31"/>
      <c r="BM236" s="31"/>
      <c r="BN236" s="31"/>
      <c r="BO236" s="31"/>
      <c r="BP236" s="31"/>
      <c r="BQ236" s="31"/>
      <c r="BR236" s="31"/>
      <c r="BS236" s="74"/>
    </row>
    <row r="237" spans="1:71" s="64" customFormat="1" ht="15" x14ac:dyDescent="0.25">
      <c r="A237" s="708"/>
      <c r="B237" s="709"/>
      <c r="D237" s="468"/>
      <c r="E237" s="468"/>
      <c r="F237" s="30"/>
      <c r="G237" s="468"/>
      <c r="H237" s="468"/>
      <c r="I237" s="30"/>
      <c r="J237" s="468"/>
      <c r="K237" s="468"/>
      <c r="L237" s="30"/>
      <c r="M237" s="468"/>
      <c r="N237" s="468"/>
      <c r="O237" s="30"/>
      <c r="P237" s="468"/>
      <c r="Q237" s="468"/>
      <c r="R237" s="30"/>
      <c r="S237" s="468"/>
      <c r="T237" s="468"/>
      <c r="U237" s="30"/>
      <c r="V237" s="468"/>
      <c r="W237" s="468"/>
      <c r="X237" s="30"/>
      <c r="Y237" s="468"/>
      <c r="Z237" s="468"/>
      <c r="AA237" s="30"/>
      <c r="AB237" s="468"/>
      <c r="AC237" s="468"/>
      <c r="AD237" s="30"/>
      <c r="AE237" s="468"/>
      <c r="AF237" s="468"/>
      <c r="AG237" s="30"/>
      <c r="AH237" s="468"/>
      <c r="AI237" s="468"/>
      <c r="AJ237" s="30"/>
      <c r="AK237" s="468"/>
      <c r="AL237" s="468"/>
      <c r="AM237" s="30"/>
      <c r="AN237" s="468"/>
      <c r="AO237" s="468"/>
      <c r="AP237" s="30"/>
      <c r="AQ237" s="468"/>
      <c r="AR237" s="468"/>
      <c r="AS237" s="30"/>
      <c r="AT237" s="468"/>
      <c r="AU237" s="468"/>
      <c r="AV237" s="30"/>
      <c r="AW237" s="468"/>
      <c r="AX237" s="468"/>
      <c r="AY237" s="30"/>
      <c r="AZ237" s="468"/>
      <c r="BA237" s="468"/>
      <c r="BB237" s="30"/>
      <c r="BC237" s="468"/>
      <c r="BD237" s="468"/>
      <c r="BE237" s="30"/>
      <c r="BF237" s="468"/>
      <c r="BG237" s="468"/>
      <c r="BH237" s="30"/>
      <c r="BI237" s="468"/>
      <c r="BJ237" s="468"/>
      <c r="BK237" s="30"/>
      <c r="BL237" s="31"/>
      <c r="BM237" s="31"/>
      <c r="BN237" s="31"/>
      <c r="BO237" s="31"/>
      <c r="BP237" s="31"/>
      <c r="BQ237" s="31"/>
      <c r="BR237" s="31"/>
      <c r="BS237" s="74"/>
    </row>
    <row r="238" spans="1:71" s="64" customFormat="1" ht="15" x14ac:dyDescent="0.25">
      <c r="A238" s="708"/>
      <c r="B238" s="709"/>
      <c r="D238" s="468"/>
      <c r="E238" s="468"/>
      <c r="F238" s="30"/>
      <c r="G238" s="468"/>
      <c r="H238" s="468"/>
      <c r="I238" s="30"/>
      <c r="J238" s="468"/>
      <c r="K238" s="468"/>
      <c r="L238" s="30"/>
      <c r="M238" s="468"/>
      <c r="N238" s="468"/>
      <c r="O238" s="30"/>
      <c r="P238" s="468"/>
      <c r="Q238" s="468"/>
      <c r="R238" s="30"/>
      <c r="S238" s="468"/>
      <c r="T238" s="468"/>
      <c r="U238" s="30"/>
      <c r="V238" s="468"/>
      <c r="W238" s="468"/>
      <c r="X238" s="30"/>
      <c r="Y238" s="468"/>
      <c r="Z238" s="468"/>
      <c r="AA238" s="30"/>
      <c r="AB238" s="468"/>
      <c r="AC238" s="468"/>
      <c r="AD238" s="30"/>
      <c r="AE238" s="468"/>
      <c r="AF238" s="468"/>
      <c r="AG238" s="30"/>
      <c r="AH238" s="468"/>
      <c r="AI238" s="468"/>
      <c r="AJ238" s="30"/>
      <c r="AK238" s="468"/>
      <c r="AL238" s="468"/>
      <c r="AM238" s="30"/>
      <c r="AN238" s="468"/>
      <c r="AO238" s="468"/>
      <c r="AP238" s="30"/>
      <c r="AQ238" s="468"/>
      <c r="AR238" s="468"/>
      <c r="AS238" s="30"/>
      <c r="AT238" s="468"/>
      <c r="AU238" s="468"/>
      <c r="AV238" s="30"/>
      <c r="AW238" s="468"/>
      <c r="AX238" s="468"/>
      <c r="AY238" s="30"/>
      <c r="AZ238" s="468"/>
      <c r="BA238" s="468"/>
      <c r="BB238" s="30"/>
      <c r="BC238" s="468"/>
      <c r="BD238" s="468"/>
      <c r="BE238" s="30"/>
      <c r="BF238" s="468"/>
      <c r="BG238" s="468"/>
      <c r="BH238" s="30"/>
      <c r="BI238" s="468"/>
      <c r="BJ238" s="468"/>
      <c r="BK238" s="30"/>
      <c r="BL238" s="31"/>
      <c r="BM238" s="31"/>
      <c r="BN238" s="31"/>
      <c r="BO238" s="31"/>
      <c r="BP238" s="31"/>
      <c r="BQ238" s="31"/>
      <c r="BR238" s="31"/>
      <c r="BS238" s="74"/>
    </row>
    <row r="239" spans="1:71" s="64" customFormat="1" ht="15" x14ac:dyDescent="0.25">
      <c r="A239" s="708"/>
      <c r="B239" s="709"/>
      <c r="D239" s="468"/>
      <c r="E239" s="468"/>
      <c r="F239" s="30"/>
      <c r="G239" s="468"/>
      <c r="H239" s="468"/>
      <c r="I239" s="30"/>
      <c r="J239" s="468"/>
      <c r="K239" s="468"/>
      <c r="L239" s="30"/>
      <c r="M239" s="468"/>
      <c r="N239" s="468"/>
      <c r="O239" s="30"/>
      <c r="P239" s="468"/>
      <c r="Q239" s="468"/>
      <c r="R239" s="30"/>
      <c r="S239" s="468"/>
      <c r="T239" s="468"/>
      <c r="U239" s="30"/>
      <c r="V239" s="468"/>
      <c r="W239" s="468"/>
      <c r="X239" s="30"/>
      <c r="Y239" s="468"/>
      <c r="Z239" s="468"/>
      <c r="AA239" s="30"/>
      <c r="AB239" s="468"/>
      <c r="AC239" s="468"/>
      <c r="AD239" s="30"/>
      <c r="AE239" s="468"/>
      <c r="AF239" s="468"/>
      <c r="AG239" s="30"/>
      <c r="AH239" s="468"/>
      <c r="AI239" s="468"/>
      <c r="AJ239" s="30"/>
      <c r="AK239" s="468"/>
      <c r="AL239" s="468"/>
      <c r="AM239" s="30"/>
      <c r="AN239" s="468"/>
      <c r="AO239" s="468"/>
      <c r="AP239" s="30"/>
      <c r="AQ239" s="468"/>
      <c r="AR239" s="468"/>
      <c r="AS239" s="30"/>
      <c r="AT239" s="468"/>
      <c r="AU239" s="468"/>
      <c r="AV239" s="30"/>
      <c r="AW239" s="468"/>
      <c r="AX239" s="468"/>
      <c r="AY239" s="30"/>
      <c r="AZ239" s="468"/>
      <c r="BA239" s="468"/>
      <c r="BB239" s="30"/>
      <c r="BC239" s="468"/>
      <c r="BD239" s="468"/>
      <c r="BE239" s="30"/>
      <c r="BF239" s="468"/>
      <c r="BG239" s="468"/>
      <c r="BH239" s="30"/>
      <c r="BI239" s="468"/>
      <c r="BJ239" s="468"/>
      <c r="BK239" s="30"/>
      <c r="BL239" s="31"/>
      <c r="BM239" s="31"/>
      <c r="BN239" s="31"/>
      <c r="BO239" s="31"/>
      <c r="BP239" s="31"/>
      <c r="BQ239" s="31"/>
      <c r="BR239" s="31"/>
      <c r="BS239" s="74"/>
    </row>
    <row r="240" spans="1:71" s="64" customFormat="1" ht="15" x14ac:dyDescent="0.25">
      <c r="A240" s="708"/>
      <c r="B240" s="709"/>
      <c r="D240" s="468"/>
      <c r="E240" s="468"/>
      <c r="F240" s="30"/>
      <c r="G240" s="468"/>
      <c r="H240" s="468"/>
      <c r="I240" s="30"/>
      <c r="J240" s="468"/>
      <c r="K240" s="468"/>
      <c r="L240" s="30"/>
      <c r="M240" s="468"/>
      <c r="N240" s="468"/>
      <c r="O240" s="30"/>
      <c r="P240" s="468"/>
      <c r="Q240" s="468"/>
      <c r="R240" s="30"/>
      <c r="S240" s="468"/>
      <c r="T240" s="468"/>
      <c r="U240" s="30"/>
      <c r="V240" s="468"/>
      <c r="W240" s="468"/>
      <c r="X240" s="30"/>
      <c r="Y240" s="468"/>
      <c r="Z240" s="468"/>
      <c r="AA240" s="30"/>
      <c r="AB240" s="468"/>
      <c r="AC240" s="468"/>
      <c r="AD240" s="30"/>
      <c r="AE240" s="468"/>
      <c r="AF240" s="468"/>
      <c r="AG240" s="30"/>
      <c r="AH240" s="468"/>
      <c r="AI240" s="468"/>
      <c r="AJ240" s="30"/>
      <c r="AK240" s="468"/>
      <c r="AL240" s="468"/>
      <c r="AM240" s="30"/>
      <c r="AN240" s="468"/>
      <c r="AO240" s="468"/>
      <c r="AP240" s="30"/>
      <c r="AQ240" s="468"/>
      <c r="AR240" s="468"/>
      <c r="AS240" s="30"/>
      <c r="AT240" s="468"/>
      <c r="AU240" s="468"/>
      <c r="AV240" s="30"/>
      <c r="AW240" s="468"/>
      <c r="AX240" s="468"/>
      <c r="AY240" s="30"/>
      <c r="AZ240" s="468"/>
      <c r="BA240" s="468"/>
      <c r="BB240" s="30"/>
      <c r="BC240" s="468"/>
      <c r="BD240" s="468"/>
      <c r="BE240" s="30"/>
      <c r="BF240" s="468"/>
      <c r="BG240" s="468"/>
      <c r="BH240" s="30"/>
      <c r="BI240" s="468"/>
      <c r="BJ240" s="468"/>
      <c r="BK240" s="30"/>
      <c r="BL240" s="31"/>
      <c r="BM240" s="31"/>
      <c r="BN240" s="31"/>
      <c r="BO240" s="31"/>
      <c r="BP240" s="31"/>
      <c r="BQ240" s="31"/>
      <c r="BR240" s="31"/>
      <c r="BS240" s="74"/>
    </row>
    <row r="241" spans="1:71" s="64" customFormat="1" ht="15" x14ac:dyDescent="0.25">
      <c r="A241" s="708"/>
      <c r="B241" s="709"/>
      <c r="D241" s="468"/>
      <c r="E241" s="468"/>
      <c r="F241" s="30"/>
      <c r="G241" s="468"/>
      <c r="H241" s="468"/>
      <c r="I241" s="30"/>
      <c r="J241" s="468"/>
      <c r="K241" s="468"/>
      <c r="L241" s="30"/>
      <c r="M241" s="468"/>
      <c r="N241" s="468"/>
      <c r="O241" s="30"/>
      <c r="P241" s="468"/>
      <c r="Q241" s="468"/>
      <c r="R241" s="30"/>
      <c r="S241" s="468"/>
      <c r="T241" s="468"/>
      <c r="U241" s="30"/>
      <c r="V241" s="468"/>
      <c r="W241" s="468"/>
      <c r="X241" s="30"/>
      <c r="Y241" s="468"/>
      <c r="Z241" s="468"/>
      <c r="AA241" s="30"/>
      <c r="AB241" s="468"/>
      <c r="AC241" s="468"/>
      <c r="AD241" s="30"/>
      <c r="AE241" s="468"/>
      <c r="AF241" s="468"/>
      <c r="AG241" s="30"/>
      <c r="AH241" s="468"/>
      <c r="AI241" s="468"/>
      <c r="AJ241" s="30"/>
      <c r="AK241" s="468"/>
      <c r="AL241" s="468"/>
      <c r="AM241" s="30"/>
      <c r="AN241" s="468"/>
      <c r="AO241" s="468"/>
      <c r="AP241" s="30"/>
      <c r="AQ241" s="468"/>
      <c r="AR241" s="468"/>
      <c r="AS241" s="30"/>
      <c r="AT241" s="468"/>
      <c r="AU241" s="468"/>
      <c r="AV241" s="30"/>
      <c r="AW241" s="468"/>
      <c r="AX241" s="468"/>
      <c r="AY241" s="30"/>
      <c r="AZ241" s="468"/>
      <c r="BA241" s="468"/>
      <c r="BB241" s="30"/>
      <c r="BC241" s="468"/>
      <c r="BD241" s="468"/>
      <c r="BE241" s="30"/>
      <c r="BF241" s="468"/>
      <c r="BG241" s="468"/>
      <c r="BH241" s="30"/>
      <c r="BI241" s="468"/>
      <c r="BJ241" s="468"/>
      <c r="BK241" s="30"/>
      <c r="BL241" s="31"/>
      <c r="BM241" s="31"/>
      <c r="BN241" s="31"/>
      <c r="BO241" s="31"/>
      <c r="BP241" s="31"/>
      <c r="BQ241" s="31"/>
      <c r="BR241" s="31"/>
      <c r="BS241" s="74"/>
    </row>
    <row r="242" spans="1:71" s="64" customFormat="1" ht="15" x14ac:dyDescent="0.25">
      <c r="A242" s="708"/>
      <c r="B242" s="709"/>
      <c r="D242" s="468"/>
      <c r="E242" s="468"/>
      <c r="F242" s="30"/>
      <c r="G242" s="468"/>
      <c r="H242" s="468"/>
      <c r="I242" s="30"/>
      <c r="J242" s="468"/>
      <c r="K242" s="468"/>
      <c r="L242" s="30"/>
      <c r="M242" s="468"/>
      <c r="N242" s="468"/>
      <c r="O242" s="30"/>
      <c r="P242" s="468"/>
      <c r="Q242" s="468"/>
      <c r="R242" s="30"/>
      <c r="S242" s="468"/>
      <c r="T242" s="468"/>
      <c r="U242" s="30"/>
      <c r="V242" s="468"/>
      <c r="W242" s="468"/>
      <c r="X242" s="30"/>
      <c r="Y242" s="468"/>
      <c r="Z242" s="468"/>
      <c r="AA242" s="30"/>
      <c r="AB242" s="468"/>
      <c r="AC242" s="468"/>
      <c r="AD242" s="30"/>
      <c r="AE242" s="468"/>
      <c r="AF242" s="468"/>
      <c r="AG242" s="30"/>
      <c r="AH242" s="468"/>
      <c r="AI242" s="468"/>
      <c r="AJ242" s="30"/>
      <c r="AK242" s="468"/>
      <c r="AL242" s="468"/>
      <c r="AM242" s="30"/>
      <c r="AN242" s="468"/>
      <c r="AO242" s="468"/>
      <c r="AP242" s="30"/>
      <c r="AQ242" s="468"/>
      <c r="AR242" s="468"/>
      <c r="AS242" s="30"/>
      <c r="AT242" s="468"/>
      <c r="AU242" s="468"/>
      <c r="AV242" s="30"/>
      <c r="AW242" s="468"/>
      <c r="AX242" s="468"/>
      <c r="AY242" s="30"/>
      <c r="AZ242" s="468"/>
      <c r="BA242" s="468"/>
      <c r="BB242" s="30"/>
      <c r="BC242" s="468"/>
      <c r="BD242" s="468"/>
      <c r="BE242" s="30"/>
      <c r="BF242" s="468"/>
      <c r="BG242" s="468"/>
      <c r="BH242" s="30"/>
      <c r="BI242" s="468"/>
      <c r="BJ242" s="468"/>
      <c r="BK242" s="30"/>
      <c r="BL242" s="31"/>
      <c r="BM242" s="31"/>
      <c r="BN242" s="31"/>
      <c r="BO242" s="31"/>
      <c r="BP242" s="31"/>
      <c r="BQ242" s="31"/>
      <c r="BR242" s="31"/>
      <c r="BS242" s="74"/>
    </row>
    <row r="243" spans="1:71" s="64" customFormat="1" ht="15" x14ac:dyDescent="0.25">
      <c r="A243" s="708"/>
      <c r="B243" s="709"/>
      <c r="D243" s="468"/>
      <c r="E243" s="468"/>
      <c r="F243" s="30"/>
      <c r="G243" s="468"/>
      <c r="H243" s="468"/>
      <c r="I243" s="30"/>
      <c r="J243" s="468"/>
      <c r="K243" s="468"/>
      <c r="L243" s="30"/>
      <c r="M243" s="468"/>
      <c r="N243" s="468"/>
      <c r="O243" s="30"/>
      <c r="P243" s="468"/>
      <c r="Q243" s="468"/>
      <c r="R243" s="30"/>
      <c r="S243" s="468"/>
      <c r="T243" s="468"/>
      <c r="U243" s="30"/>
      <c r="V243" s="468"/>
      <c r="W243" s="468"/>
      <c r="X243" s="30"/>
      <c r="Y243" s="468"/>
      <c r="Z243" s="468"/>
      <c r="AA243" s="30"/>
      <c r="AB243" s="468"/>
      <c r="AC243" s="468"/>
      <c r="AD243" s="30"/>
      <c r="AE243" s="468"/>
      <c r="AF243" s="468"/>
      <c r="AG243" s="30"/>
      <c r="AH243" s="468"/>
      <c r="AI243" s="468"/>
      <c r="AJ243" s="30"/>
      <c r="AK243" s="468"/>
      <c r="AL243" s="468"/>
      <c r="AM243" s="30"/>
      <c r="AN243" s="468"/>
      <c r="AO243" s="468"/>
      <c r="AP243" s="30"/>
      <c r="AQ243" s="468"/>
      <c r="AR243" s="468"/>
      <c r="AS243" s="30"/>
      <c r="AT243" s="468"/>
      <c r="AU243" s="468"/>
      <c r="AV243" s="30"/>
      <c r="AW243" s="468"/>
      <c r="AX243" s="468"/>
      <c r="AY243" s="30"/>
      <c r="AZ243" s="468"/>
      <c r="BA243" s="468"/>
      <c r="BB243" s="30"/>
      <c r="BC243" s="468"/>
      <c r="BD243" s="468"/>
      <c r="BE243" s="30"/>
      <c r="BF243" s="468"/>
      <c r="BG243" s="468"/>
      <c r="BH243" s="30"/>
      <c r="BI243" s="468"/>
      <c r="BJ243" s="468"/>
      <c r="BK243" s="30"/>
      <c r="BL243" s="31"/>
      <c r="BM243" s="31"/>
      <c r="BN243" s="31"/>
      <c r="BO243" s="31"/>
      <c r="BP243" s="31"/>
      <c r="BQ243" s="31"/>
      <c r="BR243" s="31"/>
      <c r="BS243" s="74"/>
    </row>
    <row r="244" spans="1:71" s="64" customFormat="1" ht="15" x14ac:dyDescent="0.25">
      <c r="A244" s="708"/>
      <c r="B244" s="709"/>
      <c r="D244" s="468"/>
      <c r="E244" s="468"/>
      <c r="F244" s="30"/>
      <c r="G244" s="468"/>
      <c r="H244" s="468"/>
      <c r="I244" s="30"/>
      <c r="J244" s="468"/>
      <c r="K244" s="468"/>
      <c r="L244" s="30"/>
      <c r="M244" s="468"/>
      <c r="N244" s="468"/>
      <c r="O244" s="30"/>
      <c r="P244" s="468"/>
      <c r="Q244" s="468"/>
      <c r="R244" s="30"/>
      <c r="S244" s="468"/>
      <c r="T244" s="468"/>
      <c r="U244" s="30"/>
      <c r="V244" s="468"/>
      <c r="W244" s="468"/>
      <c r="X244" s="30"/>
      <c r="Y244" s="468"/>
      <c r="Z244" s="468"/>
      <c r="AA244" s="30"/>
      <c r="AB244" s="468"/>
      <c r="AC244" s="468"/>
      <c r="AD244" s="30"/>
      <c r="AE244" s="468"/>
      <c r="AF244" s="468"/>
      <c r="AG244" s="30"/>
      <c r="AH244" s="468"/>
      <c r="AI244" s="468"/>
      <c r="AJ244" s="30"/>
      <c r="AK244" s="468"/>
      <c r="AL244" s="468"/>
      <c r="AM244" s="30"/>
      <c r="AN244" s="468"/>
      <c r="AO244" s="468"/>
      <c r="AP244" s="30"/>
      <c r="AQ244" s="468"/>
      <c r="AR244" s="468"/>
      <c r="AS244" s="30"/>
      <c r="AT244" s="468"/>
      <c r="AU244" s="468"/>
      <c r="AV244" s="30"/>
      <c r="AW244" s="468"/>
      <c r="AX244" s="468"/>
      <c r="AY244" s="30"/>
      <c r="AZ244" s="468"/>
      <c r="BA244" s="468"/>
      <c r="BB244" s="30"/>
      <c r="BC244" s="468"/>
      <c r="BD244" s="468"/>
      <c r="BE244" s="30"/>
      <c r="BF244" s="468"/>
      <c r="BG244" s="468"/>
      <c r="BH244" s="30"/>
      <c r="BI244" s="468"/>
      <c r="BJ244" s="468"/>
      <c r="BK244" s="30"/>
      <c r="BL244" s="31"/>
      <c r="BM244" s="31"/>
      <c r="BN244" s="31"/>
      <c r="BO244" s="31"/>
      <c r="BP244" s="31"/>
      <c r="BQ244" s="31"/>
      <c r="BR244" s="31"/>
      <c r="BS244" s="74"/>
    </row>
    <row r="245" spans="1:71" s="64" customFormat="1" ht="15" x14ac:dyDescent="0.25">
      <c r="A245" s="708"/>
      <c r="B245" s="709"/>
      <c r="D245" s="468"/>
      <c r="E245" s="468"/>
      <c r="F245" s="30"/>
      <c r="G245" s="468"/>
      <c r="H245" s="468"/>
      <c r="I245" s="30"/>
      <c r="J245" s="468"/>
      <c r="K245" s="468"/>
      <c r="L245" s="30"/>
      <c r="M245" s="468"/>
      <c r="N245" s="468"/>
      <c r="O245" s="30"/>
      <c r="P245" s="468"/>
      <c r="Q245" s="468"/>
      <c r="R245" s="30"/>
      <c r="S245" s="468"/>
      <c r="T245" s="468"/>
      <c r="U245" s="30"/>
      <c r="V245" s="468"/>
      <c r="W245" s="468"/>
      <c r="X245" s="30"/>
      <c r="Y245" s="468"/>
      <c r="Z245" s="468"/>
      <c r="AA245" s="30"/>
      <c r="AB245" s="468"/>
      <c r="AC245" s="468"/>
      <c r="AD245" s="30"/>
      <c r="AE245" s="468"/>
      <c r="AF245" s="468"/>
      <c r="AG245" s="30"/>
      <c r="AH245" s="468"/>
      <c r="AI245" s="468"/>
      <c r="AJ245" s="30"/>
      <c r="AK245" s="468"/>
      <c r="AL245" s="468"/>
      <c r="AM245" s="30"/>
      <c r="AN245" s="468"/>
      <c r="AO245" s="468"/>
      <c r="AP245" s="30"/>
      <c r="AQ245" s="468"/>
      <c r="AR245" s="468"/>
      <c r="AS245" s="30"/>
      <c r="AT245" s="468"/>
      <c r="AU245" s="468"/>
      <c r="AV245" s="30"/>
      <c r="AW245" s="468"/>
      <c r="AX245" s="468"/>
      <c r="AY245" s="30"/>
      <c r="AZ245" s="468"/>
      <c r="BA245" s="468"/>
      <c r="BB245" s="30"/>
      <c r="BC245" s="468"/>
      <c r="BD245" s="468"/>
      <c r="BE245" s="30"/>
      <c r="BF245" s="468"/>
      <c r="BG245" s="468"/>
      <c r="BH245" s="30"/>
      <c r="BI245" s="468"/>
      <c r="BJ245" s="468"/>
      <c r="BK245" s="30"/>
      <c r="BL245" s="31"/>
      <c r="BM245" s="31"/>
      <c r="BN245" s="31"/>
      <c r="BO245" s="31"/>
      <c r="BP245" s="31"/>
      <c r="BQ245" s="31"/>
      <c r="BR245" s="31"/>
      <c r="BS245" s="74"/>
    </row>
    <row r="246" spans="1:71" s="64" customFormat="1" ht="15" x14ac:dyDescent="0.25">
      <c r="A246" s="708"/>
      <c r="B246" s="709"/>
      <c r="D246" s="468"/>
      <c r="E246" s="468"/>
      <c r="F246" s="30"/>
      <c r="G246" s="468"/>
      <c r="H246" s="468"/>
      <c r="I246" s="30"/>
      <c r="J246" s="468"/>
      <c r="K246" s="468"/>
      <c r="L246" s="30"/>
      <c r="M246" s="468"/>
      <c r="N246" s="468"/>
      <c r="O246" s="30"/>
      <c r="P246" s="468"/>
      <c r="Q246" s="468"/>
      <c r="R246" s="30"/>
      <c r="S246" s="468"/>
      <c r="T246" s="468"/>
      <c r="U246" s="30"/>
      <c r="V246" s="468"/>
      <c r="W246" s="468"/>
      <c r="X246" s="30"/>
      <c r="Y246" s="468"/>
      <c r="Z246" s="468"/>
      <c r="AA246" s="30"/>
      <c r="AB246" s="468"/>
      <c r="AC246" s="468"/>
      <c r="AD246" s="30"/>
      <c r="AE246" s="468"/>
      <c r="AF246" s="468"/>
      <c r="AG246" s="30"/>
      <c r="AH246" s="468"/>
      <c r="AI246" s="468"/>
      <c r="AJ246" s="30"/>
      <c r="AK246" s="468"/>
      <c r="AL246" s="468"/>
      <c r="AM246" s="30"/>
      <c r="AN246" s="468"/>
      <c r="AO246" s="468"/>
      <c r="AP246" s="30"/>
      <c r="AQ246" s="468"/>
      <c r="AR246" s="468"/>
      <c r="AS246" s="30"/>
      <c r="AT246" s="468"/>
      <c r="AU246" s="468"/>
      <c r="AV246" s="30"/>
      <c r="AW246" s="468"/>
      <c r="AX246" s="468"/>
      <c r="AY246" s="30"/>
      <c r="AZ246" s="468"/>
      <c r="BA246" s="468"/>
      <c r="BB246" s="30"/>
      <c r="BC246" s="468"/>
      <c r="BD246" s="468"/>
      <c r="BE246" s="30"/>
      <c r="BF246" s="468"/>
      <c r="BG246" s="468"/>
      <c r="BH246" s="30"/>
      <c r="BI246" s="468"/>
      <c r="BJ246" s="468"/>
      <c r="BK246" s="30"/>
      <c r="BL246" s="31"/>
      <c r="BM246" s="31"/>
      <c r="BN246" s="31"/>
      <c r="BO246" s="31"/>
      <c r="BP246" s="31"/>
      <c r="BQ246" s="31"/>
      <c r="BR246" s="31"/>
      <c r="BS246" s="74"/>
    </row>
    <row r="247" spans="1:71" s="64" customFormat="1" ht="15" x14ac:dyDescent="0.25">
      <c r="A247" s="708"/>
      <c r="B247" s="709"/>
      <c r="D247" s="468"/>
      <c r="E247" s="468"/>
      <c r="F247" s="30"/>
      <c r="G247" s="468"/>
      <c r="H247" s="468"/>
      <c r="I247" s="30"/>
      <c r="J247" s="468"/>
      <c r="K247" s="468"/>
      <c r="L247" s="30"/>
      <c r="M247" s="468"/>
      <c r="N247" s="468"/>
      <c r="O247" s="30"/>
      <c r="P247" s="468"/>
      <c r="Q247" s="468"/>
      <c r="R247" s="30"/>
      <c r="S247" s="468"/>
      <c r="T247" s="468"/>
      <c r="U247" s="30"/>
      <c r="V247" s="468"/>
      <c r="W247" s="468"/>
      <c r="X247" s="30"/>
      <c r="Y247" s="468"/>
      <c r="Z247" s="468"/>
      <c r="AA247" s="30"/>
      <c r="AB247" s="468"/>
      <c r="AC247" s="468"/>
      <c r="AD247" s="30"/>
      <c r="AE247" s="468"/>
      <c r="AF247" s="468"/>
      <c r="AG247" s="30"/>
      <c r="AH247" s="468"/>
      <c r="AI247" s="468"/>
      <c r="AJ247" s="30"/>
      <c r="AK247" s="468"/>
      <c r="AL247" s="468"/>
      <c r="AM247" s="30"/>
      <c r="AN247" s="468"/>
      <c r="AO247" s="468"/>
      <c r="AP247" s="30"/>
      <c r="AQ247" s="468"/>
      <c r="AR247" s="468"/>
      <c r="AS247" s="30"/>
      <c r="AT247" s="468"/>
      <c r="AU247" s="468"/>
      <c r="AV247" s="30"/>
      <c r="AW247" s="468"/>
      <c r="AX247" s="468"/>
      <c r="AY247" s="30"/>
      <c r="AZ247" s="468"/>
      <c r="BA247" s="468"/>
      <c r="BB247" s="30"/>
      <c r="BC247" s="468"/>
      <c r="BD247" s="468"/>
      <c r="BE247" s="30"/>
      <c r="BF247" s="468"/>
      <c r="BG247" s="468"/>
      <c r="BH247" s="30"/>
      <c r="BI247" s="468"/>
      <c r="BJ247" s="468"/>
      <c r="BK247" s="30"/>
      <c r="BL247" s="31"/>
      <c r="BM247" s="31"/>
      <c r="BN247" s="31"/>
      <c r="BO247" s="31"/>
      <c r="BP247" s="31"/>
      <c r="BQ247" s="31"/>
      <c r="BR247" s="31"/>
      <c r="BS247" s="74"/>
    </row>
    <row r="248" spans="1:71" s="64" customFormat="1" ht="15" x14ac:dyDescent="0.25">
      <c r="A248" s="708"/>
      <c r="B248" s="709"/>
      <c r="D248" s="464"/>
      <c r="E248" s="464"/>
      <c r="F248" s="30"/>
      <c r="G248" s="464"/>
      <c r="H248" s="464"/>
      <c r="I248" s="30"/>
      <c r="J248" s="464"/>
      <c r="K248" s="464"/>
      <c r="L248" s="30"/>
      <c r="M248" s="464"/>
      <c r="N248" s="464"/>
      <c r="O248" s="30"/>
      <c r="P248" s="464"/>
      <c r="Q248" s="464"/>
      <c r="R248" s="30"/>
      <c r="S248" s="464"/>
      <c r="T248" s="464"/>
      <c r="U248" s="30"/>
      <c r="V248" s="464"/>
      <c r="W248" s="464"/>
      <c r="X248" s="30"/>
      <c r="Y248" s="464"/>
      <c r="Z248" s="464"/>
      <c r="AA248" s="30"/>
      <c r="AB248" s="464"/>
      <c r="AC248" s="464"/>
      <c r="AD248" s="30"/>
      <c r="AE248" s="464"/>
      <c r="AF248" s="464"/>
      <c r="AG248" s="30"/>
      <c r="AH248" s="464"/>
      <c r="AI248" s="464"/>
      <c r="AJ248" s="30"/>
      <c r="AK248" s="464"/>
      <c r="AL248" s="464"/>
      <c r="AM248" s="30"/>
      <c r="AN248" s="464"/>
      <c r="AO248" s="464"/>
      <c r="AP248" s="30"/>
      <c r="AQ248" s="464"/>
      <c r="AR248" s="464"/>
      <c r="AS248" s="30"/>
      <c r="AT248" s="464"/>
      <c r="AU248" s="464"/>
      <c r="AV248" s="30"/>
      <c r="AW248" s="464"/>
      <c r="AX248" s="464"/>
      <c r="AY248" s="30"/>
      <c r="AZ248" s="464"/>
      <c r="BA248" s="464"/>
      <c r="BB248" s="30"/>
      <c r="BC248" s="464"/>
      <c r="BD248" s="464"/>
      <c r="BE248" s="30"/>
      <c r="BF248" s="464"/>
      <c r="BG248" s="464"/>
      <c r="BH248" s="30"/>
      <c r="BI248" s="464"/>
      <c r="BJ248" s="464"/>
      <c r="BK248" s="30"/>
      <c r="BL248" s="31"/>
      <c r="BM248" s="31"/>
      <c r="BN248" s="31"/>
      <c r="BO248" s="31"/>
      <c r="BP248" s="31"/>
      <c r="BQ248" s="31"/>
      <c r="BR248" s="31"/>
    </row>
    <row r="249" spans="1:71" s="64" customFormat="1" ht="15" x14ac:dyDescent="0.25">
      <c r="A249" s="708"/>
      <c r="B249" s="709"/>
      <c r="D249" s="464"/>
      <c r="E249" s="464"/>
      <c r="F249" s="30"/>
      <c r="G249" s="464"/>
      <c r="H249" s="464"/>
      <c r="I249" s="30"/>
      <c r="J249" s="464"/>
      <c r="K249" s="464"/>
      <c r="L249" s="30"/>
      <c r="M249" s="464"/>
      <c r="N249" s="464"/>
      <c r="O249" s="30"/>
      <c r="P249" s="464"/>
      <c r="Q249" s="464"/>
      <c r="R249" s="30"/>
      <c r="S249" s="464"/>
      <c r="T249" s="464"/>
      <c r="U249" s="30"/>
      <c r="V249" s="464"/>
      <c r="W249" s="464"/>
      <c r="X249" s="30"/>
      <c r="Y249" s="464"/>
      <c r="Z249" s="464"/>
      <c r="AA249" s="30"/>
      <c r="AB249" s="464"/>
      <c r="AC249" s="464"/>
      <c r="AD249" s="30"/>
      <c r="AE249" s="464"/>
      <c r="AF249" s="464"/>
      <c r="AG249" s="30"/>
      <c r="AH249" s="464"/>
      <c r="AI249" s="464"/>
      <c r="AJ249" s="30"/>
      <c r="AK249" s="464"/>
      <c r="AL249" s="464"/>
      <c r="AM249" s="30"/>
      <c r="AN249" s="464"/>
      <c r="AO249" s="464"/>
      <c r="AP249" s="30"/>
      <c r="AQ249" s="464"/>
      <c r="AR249" s="464"/>
      <c r="AS249" s="30"/>
      <c r="AT249" s="464"/>
      <c r="AU249" s="464"/>
      <c r="AV249" s="30"/>
      <c r="AW249" s="464"/>
      <c r="AX249" s="464"/>
      <c r="AY249" s="30"/>
      <c r="AZ249" s="464"/>
      <c r="BA249" s="464"/>
      <c r="BB249" s="30"/>
      <c r="BC249" s="464"/>
      <c r="BD249" s="464"/>
      <c r="BE249" s="30"/>
      <c r="BF249" s="464"/>
      <c r="BG249" s="464"/>
      <c r="BH249" s="30"/>
      <c r="BI249" s="464"/>
      <c r="BJ249" s="464"/>
      <c r="BK249" s="30"/>
      <c r="BL249" s="31"/>
      <c r="BM249" s="31"/>
      <c r="BN249" s="31"/>
      <c r="BO249" s="31"/>
      <c r="BP249" s="31"/>
      <c r="BQ249" s="31"/>
      <c r="BR249" s="31"/>
    </row>
    <row r="250" spans="1:71" s="64" customFormat="1" ht="15" x14ac:dyDescent="0.25">
      <c r="A250" s="708"/>
      <c r="B250" s="709"/>
      <c r="D250" s="464"/>
      <c r="E250" s="464"/>
      <c r="F250" s="30"/>
      <c r="G250" s="464"/>
      <c r="H250" s="464"/>
      <c r="I250" s="30"/>
      <c r="J250" s="464"/>
      <c r="K250" s="464"/>
      <c r="L250" s="30"/>
      <c r="M250" s="464"/>
      <c r="N250" s="464"/>
      <c r="O250" s="30"/>
      <c r="P250" s="464"/>
      <c r="Q250" s="464"/>
      <c r="R250" s="30"/>
      <c r="S250" s="464"/>
      <c r="T250" s="464"/>
      <c r="U250" s="30"/>
      <c r="V250" s="464"/>
      <c r="W250" s="464"/>
      <c r="X250" s="30"/>
      <c r="Y250" s="464"/>
      <c r="Z250" s="464"/>
      <c r="AA250" s="30"/>
      <c r="AB250" s="464"/>
      <c r="AC250" s="464"/>
      <c r="AD250" s="30"/>
      <c r="AE250" s="464"/>
      <c r="AF250" s="464"/>
      <c r="AG250" s="30"/>
      <c r="AH250" s="464"/>
      <c r="AI250" s="464"/>
      <c r="AJ250" s="30"/>
      <c r="AK250" s="464"/>
      <c r="AL250" s="464"/>
      <c r="AM250" s="30"/>
      <c r="AN250" s="464"/>
      <c r="AO250" s="464"/>
      <c r="AP250" s="30"/>
      <c r="AQ250" s="464"/>
      <c r="AR250" s="464"/>
      <c r="AS250" s="30"/>
      <c r="AT250" s="464"/>
      <c r="AU250" s="464"/>
      <c r="AV250" s="30"/>
      <c r="AW250" s="464"/>
      <c r="AX250" s="464"/>
      <c r="AY250" s="30"/>
      <c r="AZ250" s="464"/>
      <c r="BA250" s="464"/>
      <c r="BB250" s="30"/>
      <c r="BC250" s="464"/>
      <c r="BD250" s="464"/>
      <c r="BE250" s="30"/>
      <c r="BF250" s="464"/>
      <c r="BG250" s="464"/>
      <c r="BH250" s="30"/>
      <c r="BI250" s="464"/>
      <c r="BJ250" s="464"/>
      <c r="BK250" s="30"/>
      <c r="BL250" s="31"/>
      <c r="BM250" s="31"/>
      <c r="BN250" s="31"/>
      <c r="BO250" s="31"/>
      <c r="BP250" s="31"/>
      <c r="BQ250" s="31"/>
      <c r="BR250" s="31"/>
    </row>
    <row r="251" spans="1:71" s="64" customFormat="1" ht="15" x14ac:dyDescent="0.25">
      <c r="A251" s="708"/>
      <c r="B251" s="709"/>
      <c r="D251" s="464"/>
      <c r="E251" s="464"/>
      <c r="F251" s="30"/>
      <c r="G251" s="464"/>
      <c r="H251" s="464"/>
      <c r="I251" s="30"/>
      <c r="J251" s="464"/>
      <c r="K251" s="464"/>
      <c r="L251" s="30"/>
      <c r="M251" s="464"/>
      <c r="N251" s="464"/>
      <c r="O251" s="30"/>
      <c r="P251" s="464"/>
      <c r="Q251" s="464"/>
      <c r="R251" s="30"/>
      <c r="S251" s="464"/>
      <c r="T251" s="464"/>
      <c r="U251" s="30"/>
      <c r="V251" s="464"/>
      <c r="W251" s="464"/>
      <c r="X251" s="30"/>
      <c r="Y251" s="464"/>
      <c r="Z251" s="464"/>
      <c r="AA251" s="30"/>
      <c r="AB251" s="464"/>
      <c r="AC251" s="464"/>
      <c r="AD251" s="30"/>
      <c r="AE251" s="464"/>
      <c r="AF251" s="464"/>
      <c r="AG251" s="30"/>
      <c r="AH251" s="464"/>
      <c r="AI251" s="464"/>
      <c r="AJ251" s="30"/>
      <c r="AK251" s="464"/>
      <c r="AL251" s="464"/>
      <c r="AM251" s="30"/>
      <c r="AN251" s="464"/>
      <c r="AO251" s="464"/>
      <c r="AP251" s="30"/>
      <c r="AQ251" s="464"/>
      <c r="AR251" s="464"/>
      <c r="AS251" s="30"/>
      <c r="AT251" s="464"/>
      <c r="AU251" s="464"/>
      <c r="AV251" s="30"/>
      <c r="AW251" s="464"/>
      <c r="AX251" s="464"/>
      <c r="AY251" s="30"/>
      <c r="AZ251" s="464"/>
      <c r="BA251" s="464"/>
      <c r="BB251" s="30"/>
      <c r="BC251" s="464"/>
      <c r="BD251" s="464"/>
      <c r="BE251" s="30"/>
      <c r="BF251" s="464"/>
      <c r="BG251" s="464"/>
      <c r="BH251" s="30"/>
      <c r="BI251" s="464"/>
      <c r="BJ251" s="464"/>
      <c r="BK251" s="30"/>
      <c r="BL251" s="31"/>
      <c r="BM251" s="31"/>
      <c r="BN251" s="31"/>
      <c r="BO251" s="31"/>
      <c r="BP251" s="31"/>
      <c r="BQ251" s="31"/>
      <c r="BR251" s="31"/>
    </row>
    <row r="252" spans="1:71" s="64" customFormat="1" ht="15" x14ac:dyDescent="0.25">
      <c r="A252" s="708"/>
      <c r="B252" s="709"/>
      <c r="D252" s="464"/>
      <c r="E252" s="464"/>
      <c r="F252" s="30"/>
      <c r="G252" s="464"/>
      <c r="H252" s="464"/>
      <c r="I252" s="30"/>
      <c r="J252" s="464"/>
      <c r="K252" s="464"/>
      <c r="L252" s="30"/>
      <c r="M252" s="464"/>
      <c r="N252" s="464"/>
      <c r="O252" s="30"/>
      <c r="P252" s="464"/>
      <c r="Q252" s="464"/>
      <c r="R252" s="30"/>
      <c r="S252" s="464"/>
      <c r="T252" s="464"/>
      <c r="U252" s="30"/>
      <c r="V252" s="464"/>
      <c r="W252" s="464"/>
      <c r="X252" s="30"/>
      <c r="Y252" s="464"/>
      <c r="Z252" s="464"/>
      <c r="AA252" s="30"/>
      <c r="AB252" s="464"/>
      <c r="AC252" s="464"/>
      <c r="AD252" s="30"/>
      <c r="AE252" s="464"/>
      <c r="AF252" s="464"/>
      <c r="AG252" s="30"/>
      <c r="AH252" s="464"/>
      <c r="AI252" s="464"/>
      <c r="AJ252" s="30"/>
      <c r="AK252" s="464"/>
      <c r="AL252" s="464"/>
      <c r="AM252" s="30"/>
      <c r="AN252" s="464"/>
      <c r="AO252" s="464"/>
      <c r="AP252" s="30"/>
      <c r="AQ252" s="464"/>
      <c r="AR252" s="464"/>
      <c r="AS252" s="30"/>
      <c r="AT252" s="464"/>
      <c r="AU252" s="464"/>
      <c r="AV252" s="30"/>
      <c r="AW252" s="464"/>
      <c r="AX252" s="464"/>
      <c r="AY252" s="30"/>
      <c r="AZ252" s="464"/>
      <c r="BA252" s="464"/>
      <c r="BB252" s="30"/>
      <c r="BC252" s="464"/>
      <c r="BD252" s="464"/>
      <c r="BE252" s="30"/>
      <c r="BF252" s="464"/>
      <c r="BG252" s="464"/>
      <c r="BH252" s="30"/>
      <c r="BI252" s="464"/>
      <c r="BJ252" s="464"/>
      <c r="BK252" s="30"/>
      <c r="BL252" s="31"/>
      <c r="BM252" s="31"/>
      <c r="BN252" s="31"/>
      <c r="BO252" s="31"/>
      <c r="BP252" s="31"/>
      <c r="BQ252" s="31"/>
      <c r="BR252" s="31"/>
    </row>
    <row r="253" spans="1:71" s="64" customFormat="1" ht="15" x14ac:dyDescent="0.25">
      <c r="A253" s="708"/>
      <c r="B253" s="709"/>
      <c r="D253" s="464"/>
      <c r="E253" s="464"/>
      <c r="F253" s="30"/>
      <c r="G253" s="464"/>
      <c r="H253" s="464"/>
      <c r="I253" s="30"/>
      <c r="J253" s="464"/>
      <c r="K253" s="464"/>
      <c r="L253" s="30"/>
      <c r="M253" s="464"/>
      <c r="N253" s="464"/>
      <c r="O253" s="30"/>
      <c r="P253" s="464"/>
      <c r="Q253" s="464"/>
      <c r="R253" s="30"/>
      <c r="S253" s="464"/>
      <c r="T253" s="464"/>
      <c r="U253" s="30"/>
      <c r="V253" s="464"/>
      <c r="W253" s="464"/>
      <c r="X253" s="30"/>
      <c r="Y253" s="464"/>
      <c r="Z253" s="464"/>
      <c r="AA253" s="30"/>
      <c r="AB253" s="464"/>
      <c r="AC253" s="464"/>
      <c r="AD253" s="30"/>
      <c r="AE253" s="464"/>
      <c r="AF253" s="464"/>
      <c r="AG253" s="30"/>
      <c r="AH253" s="464"/>
      <c r="AI253" s="464"/>
      <c r="AJ253" s="30"/>
      <c r="AK253" s="464"/>
      <c r="AL253" s="464"/>
      <c r="AM253" s="30"/>
      <c r="AN253" s="464"/>
      <c r="AO253" s="464"/>
      <c r="AP253" s="30"/>
      <c r="AQ253" s="464"/>
      <c r="AR253" s="464"/>
      <c r="AS253" s="30"/>
      <c r="AT253" s="464"/>
      <c r="AU253" s="464"/>
      <c r="AV253" s="30"/>
      <c r="AW253" s="464"/>
      <c r="AX253" s="464"/>
      <c r="AY253" s="30"/>
      <c r="AZ253" s="464"/>
      <c r="BA253" s="464"/>
      <c r="BB253" s="30"/>
      <c r="BC253" s="464"/>
      <c r="BD253" s="464"/>
      <c r="BE253" s="30"/>
      <c r="BF253" s="464"/>
      <c r="BG253" s="464"/>
      <c r="BH253" s="30"/>
      <c r="BI253" s="464"/>
      <c r="BJ253" s="464"/>
      <c r="BK253" s="30"/>
      <c r="BL253" s="31"/>
      <c r="BM253" s="31"/>
      <c r="BN253" s="31"/>
      <c r="BO253" s="31"/>
      <c r="BP253" s="31"/>
      <c r="BQ253" s="31"/>
      <c r="BR253" s="31"/>
    </row>
    <row r="254" spans="1:71" s="64" customFormat="1" ht="15" x14ac:dyDescent="0.25">
      <c r="A254" s="708"/>
      <c r="B254" s="709"/>
      <c r="D254" s="464"/>
      <c r="E254" s="464"/>
      <c r="F254" s="30"/>
      <c r="G254" s="464"/>
      <c r="H254" s="464"/>
      <c r="I254" s="30"/>
      <c r="J254" s="464"/>
      <c r="K254" s="464"/>
      <c r="L254" s="30"/>
      <c r="M254" s="464"/>
      <c r="N254" s="464"/>
      <c r="O254" s="30"/>
      <c r="P254" s="464"/>
      <c r="Q254" s="464"/>
      <c r="R254" s="30"/>
      <c r="S254" s="464"/>
      <c r="T254" s="464"/>
      <c r="U254" s="30"/>
      <c r="V254" s="464"/>
      <c r="W254" s="464"/>
      <c r="X254" s="30"/>
      <c r="Y254" s="464"/>
      <c r="Z254" s="464"/>
      <c r="AA254" s="30"/>
      <c r="AB254" s="464"/>
      <c r="AC254" s="464"/>
      <c r="AD254" s="30"/>
      <c r="AE254" s="464"/>
      <c r="AF254" s="464"/>
      <c r="AG254" s="30"/>
      <c r="AH254" s="464"/>
      <c r="AI254" s="464"/>
      <c r="AJ254" s="30"/>
      <c r="AK254" s="464"/>
      <c r="AL254" s="464"/>
      <c r="AM254" s="30"/>
      <c r="AN254" s="464"/>
      <c r="AO254" s="464"/>
      <c r="AP254" s="30"/>
      <c r="AQ254" s="464"/>
      <c r="AR254" s="464"/>
      <c r="AS254" s="30"/>
      <c r="AT254" s="464"/>
      <c r="AU254" s="464"/>
      <c r="AV254" s="30"/>
      <c r="AW254" s="464"/>
      <c r="AX254" s="464"/>
      <c r="AY254" s="30"/>
      <c r="AZ254" s="464"/>
      <c r="BA254" s="464"/>
      <c r="BB254" s="30"/>
      <c r="BC254" s="464"/>
      <c r="BD254" s="464"/>
      <c r="BE254" s="30"/>
      <c r="BF254" s="464"/>
      <c r="BG254" s="464"/>
      <c r="BH254" s="30"/>
      <c r="BI254" s="464"/>
      <c r="BJ254" s="464"/>
      <c r="BK254" s="30"/>
      <c r="BL254" s="31"/>
      <c r="BM254" s="31"/>
      <c r="BN254" s="31"/>
      <c r="BO254" s="31"/>
      <c r="BP254" s="31"/>
      <c r="BQ254" s="31"/>
      <c r="BR254" s="31"/>
    </row>
    <row r="255" spans="1:71" s="64" customFormat="1" ht="15" x14ac:dyDescent="0.25">
      <c r="A255" s="708"/>
      <c r="B255" s="709"/>
      <c r="D255" s="464"/>
      <c r="E255" s="464"/>
      <c r="F255" s="30"/>
      <c r="G255" s="464"/>
      <c r="H255" s="464"/>
      <c r="I255" s="30"/>
      <c r="J255" s="464"/>
      <c r="K255" s="464"/>
      <c r="L255" s="30"/>
      <c r="M255" s="464"/>
      <c r="N255" s="464"/>
      <c r="O255" s="30"/>
      <c r="P255" s="464"/>
      <c r="Q255" s="464"/>
      <c r="R255" s="30"/>
      <c r="S255" s="464"/>
      <c r="T255" s="464"/>
      <c r="U255" s="30"/>
      <c r="V255" s="464"/>
      <c r="W255" s="464"/>
      <c r="X255" s="30"/>
      <c r="Y255" s="464"/>
      <c r="Z255" s="464"/>
      <c r="AA255" s="30"/>
      <c r="AB255" s="464"/>
      <c r="AC255" s="464"/>
      <c r="AD255" s="30"/>
      <c r="AE255" s="464"/>
      <c r="AF255" s="464"/>
      <c r="AG255" s="30"/>
      <c r="AH255" s="464"/>
      <c r="AI255" s="464"/>
      <c r="AJ255" s="30"/>
      <c r="AK255" s="464"/>
      <c r="AL255" s="464"/>
      <c r="AM255" s="30"/>
      <c r="AN255" s="464"/>
      <c r="AO255" s="464"/>
      <c r="AP255" s="30"/>
      <c r="AQ255" s="464"/>
      <c r="AR255" s="464"/>
      <c r="AS255" s="30"/>
      <c r="AT255" s="464"/>
      <c r="AU255" s="464"/>
      <c r="AV255" s="30"/>
      <c r="AW255" s="464"/>
      <c r="AX255" s="464"/>
      <c r="AY255" s="30"/>
      <c r="AZ255" s="464"/>
      <c r="BA255" s="464"/>
      <c r="BB255" s="30"/>
      <c r="BC255" s="464"/>
      <c r="BD255" s="464"/>
      <c r="BE255" s="30"/>
      <c r="BF255" s="464"/>
      <c r="BG255" s="464"/>
      <c r="BH255" s="30"/>
      <c r="BI255" s="464"/>
      <c r="BJ255" s="464"/>
      <c r="BK255" s="30"/>
      <c r="BL255" s="31"/>
      <c r="BM255" s="31"/>
      <c r="BN255" s="31"/>
      <c r="BO255" s="31"/>
      <c r="BP255" s="31"/>
      <c r="BQ255" s="31"/>
      <c r="BR255" s="31"/>
    </row>
    <row r="256" spans="1:71" s="64" customFormat="1" ht="15" x14ac:dyDescent="0.25">
      <c r="A256" s="708"/>
      <c r="B256" s="709"/>
      <c r="D256" s="464"/>
      <c r="E256" s="464"/>
      <c r="F256" s="30"/>
      <c r="G256" s="464"/>
      <c r="H256" s="464"/>
      <c r="I256" s="30"/>
      <c r="J256" s="464"/>
      <c r="K256" s="464"/>
      <c r="L256" s="30"/>
      <c r="M256" s="464"/>
      <c r="N256" s="464"/>
      <c r="O256" s="30"/>
      <c r="P256" s="464"/>
      <c r="Q256" s="464"/>
      <c r="R256" s="30"/>
      <c r="S256" s="464"/>
      <c r="T256" s="464"/>
      <c r="U256" s="30"/>
      <c r="V256" s="464"/>
      <c r="W256" s="464"/>
      <c r="X256" s="30"/>
      <c r="Y256" s="464"/>
      <c r="Z256" s="464"/>
      <c r="AA256" s="30"/>
      <c r="AB256" s="464"/>
      <c r="AC256" s="464"/>
      <c r="AD256" s="30"/>
      <c r="AE256" s="464"/>
      <c r="AF256" s="464"/>
      <c r="AG256" s="30"/>
      <c r="AH256" s="464"/>
      <c r="AI256" s="464"/>
      <c r="AJ256" s="30"/>
      <c r="AK256" s="464"/>
      <c r="AL256" s="464"/>
      <c r="AM256" s="30"/>
      <c r="AN256" s="464"/>
      <c r="AO256" s="464"/>
      <c r="AP256" s="30"/>
      <c r="AQ256" s="464"/>
      <c r="AR256" s="464"/>
      <c r="AS256" s="30"/>
      <c r="AT256" s="464"/>
      <c r="AU256" s="464"/>
      <c r="AV256" s="30"/>
      <c r="AW256" s="464"/>
      <c r="AX256" s="464"/>
      <c r="AY256" s="30"/>
      <c r="AZ256" s="464"/>
      <c r="BA256" s="464"/>
      <c r="BB256" s="30"/>
      <c r="BC256" s="464"/>
      <c r="BD256" s="464"/>
      <c r="BE256" s="30"/>
      <c r="BF256" s="464"/>
      <c r="BG256" s="464"/>
      <c r="BH256" s="30"/>
      <c r="BI256" s="464"/>
      <c r="BJ256" s="464"/>
      <c r="BK256" s="30"/>
      <c r="BL256" s="31"/>
      <c r="BM256" s="31"/>
      <c r="BN256" s="31"/>
      <c r="BO256" s="31"/>
      <c r="BP256" s="31"/>
      <c r="BQ256" s="31"/>
      <c r="BR256" s="31"/>
    </row>
    <row r="257" spans="1:70" s="64" customFormat="1" ht="15" x14ac:dyDescent="0.25">
      <c r="A257" s="708"/>
      <c r="B257" s="709"/>
      <c r="D257" s="464"/>
      <c r="E257" s="464"/>
      <c r="F257" s="30"/>
      <c r="G257" s="464"/>
      <c r="H257" s="464"/>
      <c r="I257" s="30"/>
      <c r="J257" s="464"/>
      <c r="K257" s="464"/>
      <c r="L257" s="30"/>
      <c r="M257" s="464"/>
      <c r="N257" s="464"/>
      <c r="O257" s="30"/>
      <c r="P257" s="464"/>
      <c r="Q257" s="464"/>
      <c r="R257" s="30"/>
      <c r="S257" s="464"/>
      <c r="T257" s="464"/>
      <c r="U257" s="30"/>
      <c r="V257" s="464"/>
      <c r="W257" s="464"/>
      <c r="X257" s="30"/>
      <c r="Y257" s="464"/>
      <c r="Z257" s="464"/>
      <c r="AA257" s="30"/>
      <c r="AB257" s="464"/>
      <c r="AC257" s="464"/>
      <c r="AD257" s="30"/>
      <c r="AE257" s="464"/>
      <c r="AF257" s="464"/>
      <c r="AG257" s="30"/>
      <c r="AH257" s="464"/>
      <c r="AI257" s="464"/>
      <c r="AJ257" s="30"/>
      <c r="AK257" s="464"/>
      <c r="AL257" s="464"/>
      <c r="AM257" s="30"/>
      <c r="AN257" s="464"/>
      <c r="AO257" s="464"/>
      <c r="AP257" s="30"/>
      <c r="AQ257" s="464"/>
      <c r="AR257" s="464"/>
      <c r="AS257" s="30"/>
      <c r="AT257" s="464"/>
      <c r="AU257" s="464"/>
      <c r="AV257" s="30"/>
      <c r="AW257" s="464"/>
      <c r="AX257" s="464"/>
      <c r="AY257" s="30"/>
      <c r="AZ257" s="464"/>
      <c r="BA257" s="464"/>
      <c r="BB257" s="30"/>
      <c r="BC257" s="464"/>
      <c r="BD257" s="464"/>
      <c r="BE257" s="30"/>
      <c r="BF257" s="464"/>
      <c r="BG257" s="464"/>
      <c r="BH257" s="30"/>
      <c r="BI257" s="464"/>
      <c r="BJ257" s="464"/>
      <c r="BK257" s="30"/>
      <c r="BL257" s="31"/>
      <c r="BM257" s="31"/>
      <c r="BN257" s="31"/>
      <c r="BO257" s="31"/>
      <c r="BP257" s="31"/>
      <c r="BQ257" s="31"/>
      <c r="BR257" s="31"/>
    </row>
    <row r="258" spans="1:70" s="64" customFormat="1" ht="15" x14ac:dyDescent="0.25">
      <c r="A258" s="708"/>
      <c r="B258" s="709"/>
      <c r="D258" s="464"/>
      <c r="E258" s="464"/>
      <c r="F258" s="30"/>
      <c r="G258" s="464"/>
      <c r="H258" s="464"/>
      <c r="I258" s="30"/>
      <c r="J258" s="464"/>
      <c r="K258" s="464"/>
      <c r="L258" s="30"/>
      <c r="M258" s="464"/>
      <c r="N258" s="464"/>
      <c r="O258" s="30"/>
      <c r="P258" s="464"/>
      <c r="Q258" s="464"/>
      <c r="R258" s="30"/>
      <c r="S258" s="464"/>
      <c r="T258" s="464"/>
      <c r="U258" s="30"/>
      <c r="V258" s="464"/>
      <c r="W258" s="464"/>
      <c r="X258" s="30"/>
      <c r="Y258" s="464"/>
      <c r="Z258" s="464"/>
      <c r="AA258" s="30"/>
      <c r="AB258" s="464"/>
      <c r="AC258" s="464"/>
      <c r="AD258" s="30"/>
      <c r="AE258" s="464"/>
      <c r="AF258" s="464"/>
      <c r="AG258" s="30"/>
      <c r="AH258" s="464"/>
      <c r="AI258" s="464"/>
      <c r="AJ258" s="30"/>
      <c r="AK258" s="464"/>
      <c r="AL258" s="464"/>
      <c r="AM258" s="30"/>
      <c r="AN258" s="464"/>
      <c r="AO258" s="464"/>
      <c r="AP258" s="30"/>
      <c r="AQ258" s="464"/>
      <c r="AR258" s="464"/>
      <c r="AS258" s="30"/>
      <c r="AT258" s="464"/>
      <c r="AU258" s="464"/>
      <c r="AV258" s="30"/>
      <c r="AW258" s="464"/>
      <c r="AX258" s="464"/>
      <c r="AY258" s="30"/>
      <c r="AZ258" s="464"/>
      <c r="BA258" s="464"/>
      <c r="BB258" s="30"/>
      <c r="BC258" s="464"/>
      <c r="BD258" s="464"/>
      <c r="BE258" s="30"/>
      <c r="BF258" s="464"/>
      <c r="BG258" s="464"/>
      <c r="BH258" s="30"/>
      <c r="BI258" s="464"/>
      <c r="BJ258" s="464"/>
      <c r="BK258" s="30"/>
      <c r="BL258" s="31"/>
      <c r="BM258" s="31"/>
      <c r="BN258" s="31"/>
      <c r="BO258" s="31"/>
      <c r="BP258" s="31"/>
      <c r="BQ258" s="31"/>
      <c r="BR258" s="31"/>
    </row>
    <row r="259" spans="1:70" s="64" customFormat="1" ht="15" x14ac:dyDescent="0.25">
      <c r="A259" s="708"/>
      <c r="B259" s="709"/>
      <c r="D259" s="464"/>
      <c r="E259" s="464"/>
      <c r="F259" s="30"/>
      <c r="G259" s="464"/>
      <c r="H259" s="464"/>
      <c r="I259" s="30"/>
      <c r="J259" s="464"/>
      <c r="K259" s="464"/>
      <c r="L259" s="30"/>
      <c r="M259" s="464"/>
      <c r="N259" s="464"/>
      <c r="O259" s="30"/>
      <c r="P259" s="464"/>
      <c r="Q259" s="464"/>
      <c r="R259" s="30"/>
      <c r="S259" s="464"/>
      <c r="T259" s="464"/>
      <c r="U259" s="30"/>
      <c r="V259" s="464"/>
      <c r="W259" s="464"/>
      <c r="X259" s="30"/>
      <c r="Y259" s="464"/>
      <c r="Z259" s="464"/>
      <c r="AA259" s="30"/>
      <c r="AB259" s="464"/>
      <c r="AC259" s="464"/>
      <c r="AD259" s="30"/>
      <c r="AE259" s="464"/>
      <c r="AF259" s="464"/>
      <c r="AG259" s="30"/>
      <c r="AH259" s="464"/>
      <c r="AI259" s="464"/>
      <c r="AJ259" s="30"/>
      <c r="AK259" s="464"/>
      <c r="AL259" s="464"/>
      <c r="AM259" s="30"/>
      <c r="AN259" s="464"/>
      <c r="AO259" s="464"/>
      <c r="AP259" s="30"/>
      <c r="AQ259" s="464"/>
      <c r="AR259" s="464"/>
      <c r="AS259" s="30"/>
      <c r="AT259" s="464"/>
      <c r="AU259" s="464"/>
      <c r="AV259" s="30"/>
      <c r="AW259" s="464"/>
      <c r="AX259" s="464"/>
      <c r="AY259" s="30"/>
      <c r="AZ259" s="464"/>
      <c r="BA259" s="464"/>
      <c r="BB259" s="30"/>
      <c r="BC259" s="464"/>
      <c r="BD259" s="464"/>
      <c r="BE259" s="30"/>
      <c r="BF259" s="464"/>
      <c r="BG259" s="464"/>
      <c r="BH259" s="30"/>
      <c r="BI259" s="464"/>
      <c r="BJ259" s="464"/>
      <c r="BK259" s="30"/>
      <c r="BL259" s="31"/>
      <c r="BM259" s="31"/>
      <c r="BN259" s="31"/>
      <c r="BO259" s="31"/>
      <c r="BP259" s="31"/>
      <c r="BQ259" s="31"/>
      <c r="BR259" s="31"/>
    </row>
    <row r="260" spans="1:70" s="64" customFormat="1" ht="15" x14ac:dyDescent="0.25">
      <c r="A260" s="708"/>
      <c r="B260" s="709"/>
      <c r="D260" s="464"/>
      <c r="E260" s="464"/>
      <c r="F260" s="30"/>
      <c r="G260" s="464"/>
      <c r="H260" s="464"/>
      <c r="I260" s="30"/>
      <c r="J260" s="464"/>
      <c r="K260" s="464"/>
      <c r="L260" s="30"/>
      <c r="M260" s="464"/>
      <c r="N260" s="464"/>
      <c r="O260" s="30"/>
      <c r="P260" s="464"/>
      <c r="Q260" s="464"/>
      <c r="R260" s="30"/>
      <c r="S260" s="464"/>
      <c r="T260" s="464"/>
      <c r="U260" s="30"/>
      <c r="V260" s="464"/>
      <c r="W260" s="464"/>
      <c r="X260" s="30"/>
      <c r="Y260" s="464"/>
      <c r="Z260" s="464"/>
      <c r="AA260" s="30"/>
      <c r="AB260" s="464"/>
      <c r="AC260" s="464"/>
      <c r="AD260" s="30"/>
      <c r="AE260" s="464"/>
      <c r="AF260" s="464"/>
      <c r="AG260" s="30"/>
      <c r="AH260" s="464"/>
      <c r="AI260" s="464"/>
      <c r="AJ260" s="30"/>
      <c r="AK260" s="464"/>
      <c r="AL260" s="464"/>
      <c r="AM260" s="30"/>
      <c r="AN260" s="464"/>
      <c r="AO260" s="464"/>
      <c r="AP260" s="30"/>
      <c r="AQ260" s="464"/>
      <c r="AR260" s="464"/>
      <c r="AS260" s="30"/>
      <c r="AT260" s="464"/>
      <c r="AU260" s="464"/>
      <c r="AV260" s="30"/>
      <c r="AW260" s="464"/>
      <c r="AX260" s="464"/>
      <c r="AY260" s="30"/>
      <c r="AZ260" s="464"/>
      <c r="BA260" s="464"/>
      <c r="BB260" s="30"/>
      <c r="BC260" s="464"/>
      <c r="BD260" s="464"/>
      <c r="BE260" s="30"/>
      <c r="BF260" s="464"/>
      <c r="BG260" s="464"/>
      <c r="BH260" s="30"/>
      <c r="BI260" s="464"/>
      <c r="BJ260" s="464"/>
      <c r="BK260" s="30"/>
      <c r="BL260" s="31"/>
      <c r="BM260" s="31"/>
      <c r="BN260" s="31"/>
      <c r="BO260" s="31"/>
      <c r="BP260" s="31"/>
      <c r="BQ260" s="31"/>
      <c r="BR260" s="31"/>
    </row>
    <row r="261" spans="1:70" s="64" customFormat="1" ht="15" x14ac:dyDescent="0.25">
      <c r="A261" s="708"/>
      <c r="B261" s="709"/>
      <c r="D261" s="464"/>
      <c r="E261" s="464"/>
      <c r="F261" s="30"/>
      <c r="G261" s="464"/>
      <c r="H261" s="464"/>
      <c r="I261" s="30"/>
      <c r="J261" s="464"/>
      <c r="K261" s="464"/>
      <c r="L261" s="30"/>
      <c r="M261" s="464"/>
      <c r="N261" s="464"/>
      <c r="O261" s="30"/>
      <c r="P261" s="464"/>
      <c r="Q261" s="464"/>
      <c r="R261" s="30"/>
      <c r="S261" s="464"/>
      <c r="T261" s="464"/>
      <c r="U261" s="30"/>
      <c r="V261" s="464"/>
      <c r="W261" s="464"/>
      <c r="X261" s="30"/>
      <c r="Y261" s="464"/>
      <c r="Z261" s="464"/>
      <c r="AA261" s="30"/>
      <c r="AB261" s="464"/>
      <c r="AC261" s="464"/>
      <c r="AD261" s="30"/>
      <c r="AE261" s="464"/>
      <c r="AF261" s="464"/>
      <c r="AG261" s="30"/>
      <c r="AH261" s="464"/>
      <c r="AI261" s="464"/>
      <c r="AJ261" s="30"/>
      <c r="AK261" s="464"/>
      <c r="AL261" s="464"/>
      <c r="AM261" s="30"/>
      <c r="AN261" s="464"/>
      <c r="AO261" s="464"/>
      <c r="AP261" s="30"/>
      <c r="AQ261" s="464"/>
      <c r="AR261" s="464"/>
      <c r="AS261" s="30"/>
      <c r="AT261" s="464"/>
      <c r="AU261" s="464"/>
      <c r="AV261" s="30"/>
      <c r="AW261" s="464"/>
      <c r="AX261" s="464"/>
      <c r="AY261" s="30"/>
      <c r="AZ261" s="464"/>
      <c r="BA261" s="464"/>
      <c r="BB261" s="30"/>
      <c r="BC261" s="464"/>
      <c r="BD261" s="464"/>
      <c r="BE261" s="30"/>
      <c r="BF261" s="464"/>
      <c r="BG261" s="464"/>
      <c r="BH261" s="30"/>
      <c r="BI261" s="464"/>
      <c r="BJ261" s="464"/>
      <c r="BK261" s="30"/>
      <c r="BL261" s="31"/>
      <c r="BM261" s="31"/>
      <c r="BN261" s="31"/>
      <c r="BO261" s="31"/>
      <c r="BP261" s="31"/>
      <c r="BQ261" s="31"/>
      <c r="BR261" s="31"/>
    </row>
    <row r="262" spans="1:70" s="64" customFormat="1" ht="15" x14ac:dyDescent="0.25">
      <c r="A262" s="708"/>
      <c r="B262" s="709"/>
      <c r="D262" s="464"/>
      <c r="E262" s="464"/>
      <c r="F262" s="30"/>
      <c r="G262" s="464"/>
      <c r="H262" s="464"/>
      <c r="I262" s="30"/>
      <c r="J262" s="464"/>
      <c r="K262" s="464"/>
      <c r="L262" s="30"/>
      <c r="M262" s="464"/>
      <c r="N262" s="464"/>
      <c r="O262" s="30"/>
      <c r="P262" s="464"/>
      <c r="Q262" s="464"/>
      <c r="R262" s="30"/>
      <c r="S262" s="464"/>
      <c r="T262" s="464"/>
      <c r="U262" s="30"/>
      <c r="V262" s="464"/>
      <c r="W262" s="464"/>
      <c r="X262" s="30"/>
      <c r="Y262" s="464"/>
      <c r="Z262" s="464"/>
      <c r="AA262" s="30"/>
      <c r="AB262" s="464"/>
      <c r="AC262" s="464"/>
      <c r="AD262" s="30"/>
      <c r="AE262" s="464"/>
      <c r="AF262" s="464"/>
      <c r="AG262" s="30"/>
      <c r="AH262" s="464"/>
      <c r="AI262" s="464"/>
      <c r="AJ262" s="30"/>
      <c r="AK262" s="464"/>
      <c r="AL262" s="464"/>
      <c r="AM262" s="30"/>
      <c r="AN262" s="464"/>
      <c r="AO262" s="464"/>
      <c r="AP262" s="30"/>
      <c r="AQ262" s="464"/>
      <c r="AR262" s="464"/>
      <c r="AS262" s="30"/>
      <c r="AT262" s="464"/>
      <c r="AU262" s="464"/>
      <c r="AV262" s="30"/>
      <c r="AW262" s="464"/>
      <c r="AX262" s="464"/>
      <c r="AY262" s="30"/>
      <c r="AZ262" s="464"/>
      <c r="BA262" s="464"/>
      <c r="BB262" s="30"/>
      <c r="BC262" s="464"/>
      <c r="BD262" s="464"/>
      <c r="BE262" s="30"/>
      <c r="BF262" s="464"/>
      <c r="BG262" s="464"/>
      <c r="BH262" s="30"/>
      <c r="BI262" s="464"/>
      <c r="BJ262" s="464"/>
      <c r="BK262" s="30"/>
      <c r="BL262" s="31"/>
      <c r="BM262" s="31"/>
      <c r="BN262" s="31"/>
      <c r="BO262" s="31"/>
      <c r="BP262" s="31"/>
      <c r="BQ262" s="31"/>
      <c r="BR262" s="31"/>
    </row>
    <row r="263" spans="1:70" s="64" customFormat="1" ht="15" x14ac:dyDescent="0.25">
      <c r="A263" s="708"/>
      <c r="B263" s="709"/>
      <c r="D263" s="464"/>
      <c r="E263" s="464"/>
      <c r="F263" s="30"/>
      <c r="G263" s="464"/>
      <c r="H263" s="464"/>
      <c r="I263" s="30"/>
      <c r="J263" s="464"/>
      <c r="K263" s="464"/>
      <c r="L263" s="30"/>
      <c r="M263" s="464"/>
      <c r="N263" s="464"/>
      <c r="O263" s="30"/>
      <c r="P263" s="464"/>
      <c r="Q263" s="464"/>
      <c r="R263" s="30"/>
      <c r="S263" s="464"/>
      <c r="T263" s="464"/>
      <c r="U263" s="30"/>
      <c r="V263" s="464"/>
      <c r="W263" s="464"/>
      <c r="X263" s="30"/>
      <c r="Y263" s="464"/>
      <c r="Z263" s="464"/>
      <c r="AA263" s="30"/>
      <c r="AB263" s="464"/>
      <c r="AC263" s="464"/>
      <c r="AD263" s="30"/>
      <c r="AE263" s="464"/>
      <c r="AF263" s="464"/>
      <c r="AG263" s="30"/>
      <c r="AH263" s="464"/>
      <c r="AI263" s="464"/>
      <c r="AJ263" s="30"/>
      <c r="AK263" s="464"/>
      <c r="AL263" s="464"/>
      <c r="AM263" s="30"/>
      <c r="AN263" s="464"/>
      <c r="AO263" s="464"/>
      <c r="AP263" s="30"/>
      <c r="AQ263" s="464"/>
      <c r="AR263" s="464"/>
      <c r="AS263" s="30"/>
      <c r="AT263" s="464"/>
      <c r="AU263" s="464"/>
      <c r="AV263" s="30"/>
      <c r="AW263" s="464"/>
      <c r="AX263" s="464"/>
      <c r="AY263" s="30"/>
      <c r="AZ263" s="464"/>
      <c r="BA263" s="464"/>
      <c r="BB263" s="30"/>
      <c r="BC263" s="464"/>
      <c r="BD263" s="464"/>
      <c r="BE263" s="30"/>
      <c r="BF263" s="464"/>
      <c r="BG263" s="464"/>
      <c r="BH263" s="30"/>
      <c r="BI263" s="464"/>
      <c r="BJ263" s="464"/>
      <c r="BK263" s="30"/>
      <c r="BL263" s="31"/>
      <c r="BM263" s="31"/>
      <c r="BN263" s="31"/>
      <c r="BO263" s="31"/>
      <c r="BP263" s="31"/>
      <c r="BQ263" s="31"/>
      <c r="BR263" s="31"/>
    </row>
    <row r="264" spans="1:70" s="64" customFormat="1" ht="15" x14ac:dyDescent="0.25">
      <c r="A264" s="708"/>
      <c r="B264" s="709"/>
      <c r="D264" s="464"/>
      <c r="E264" s="464"/>
      <c r="F264" s="30"/>
      <c r="G264" s="464"/>
      <c r="H264" s="464"/>
      <c r="I264" s="30"/>
      <c r="J264" s="464"/>
      <c r="K264" s="464"/>
      <c r="L264" s="30"/>
      <c r="M264" s="464"/>
      <c r="N264" s="464"/>
      <c r="O264" s="30"/>
      <c r="P264" s="464"/>
      <c r="Q264" s="464"/>
      <c r="R264" s="30"/>
      <c r="S264" s="464"/>
      <c r="T264" s="464"/>
      <c r="U264" s="30"/>
      <c r="V264" s="464"/>
      <c r="W264" s="464"/>
      <c r="X264" s="30"/>
      <c r="Y264" s="464"/>
      <c r="Z264" s="464"/>
      <c r="AA264" s="30"/>
      <c r="AB264" s="464"/>
      <c r="AC264" s="464"/>
      <c r="AD264" s="30"/>
      <c r="AE264" s="464"/>
      <c r="AF264" s="464"/>
      <c r="AG264" s="30"/>
      <c r="AH264" s="464"/>
      <c r="AI264" s="464"/>
      <c r="AJ264" s="30"/>
      <c r="AK264" s="464"/>
      <c r="AL264" s="464"/>
      <c r="AM264" s="30"/>
      <c r="AN264" s="464"/>
      <c r="AO264" s="464"/>
      <c r="AP264" s="30"/>
      <c r="AQ264" s="464"/>
      <c r="AR264" s="464"/>
      <c r="AS264" s="30"/>
      <c r="AT264" s="464"/>
      <c r="AU264" s="464"/>
      <c r="AV264" s="30"/>
      <c r="AW264" s="464"/>
      <c r="AX264" s="464"/>
      <c r="AY264" s="30"/>
      <c r="AZ264" s="464"/>
      <c r="BA264" s="464"/>
      <c r="BB264" s="30"/>
      <c r="BC264" s="464"/>
      <c r="BD264" s="464"/>
      <c r="BE264" s="30"/>
      <c r="BF264" s="464"/>
      <c r="BG264" s="464"/>
      <c r="BH264" s="30"/>
      <c r="BI264" s="464"/>
      <c r="BJ264" s="464"/>
      <c r="BK264" s="30"/>
      <c r="BL264" s="31"/>
      <c r="BM264" s="31"/>
      <c r="BN264" s="31"/>
      <c r="BO264" s="31"/>
      <c r="BP264" s="31"/>
      <c r="BQ264" s="31"/>
      <c r="BR264" s="31"/>
    </row>
    <row r="265" spans="1:70" s="64" customFormat="1" ht="15" x14ac:dyDescent="0.25">
      <c r="A265" s="708"/>
      <c r="B265" s="709"/>
      <c r="D265" s="464"/>
      <c r="E265" s="464"/>
      <c r="F265" s="30"/>
      <c r="G265" s="464"/>
      <c r="H265" s="464"/>
      <c r="I265" s="30"/>
      <c r="J265" s="464"/>
      <c r="K265" s="464"/>
      <c r="L265" s="30"/>
      <c r="M265" s="464"/>
      <c r="N265" s="464"/>
      <c r="O265" s="30"/>
      <c r="P265" s="464"/>
      <c r="Q265" s="464"/>
      <c r="R265" s="30"/>
      <c r="S265" s="464"/>
      <c r="T265" s="464"/>
      <c r="U265" s="30"/>
      <c r="V265" s="464"/>
      <c r="W265" s="464"/>
      <c r="X265" s="30"/>
      <c r="Y265" s="464"/>
      <c r="Z265" s="464"/>
      <c r="AA265" s="30"/>
      <c r="AB265" s="464"/>
      <c r="AC265" s="464"/>
      <c r="AD265" s="30"/>
      <c r="AE265" s="464"/>
      <c r="AF265" s="464"/>
      <c r="AG265" s="30"/>
      <c r="AH265" s="464"/>
      <c r="AI265" s="464"/>
      <c r="AJ265" s="30"/>
      <c r="AK265" s="464"/>
      <c r="AL265" s="464"/>
      <c r="AM265" s="30"/>
      <c r="AN265" s="464"/>
      <c r="AO265" s="464"/>
      <c r="AP265" s="30"/>
      <c r="AQ265" s="464"/>
      <c r="AR265" s="464"/>
      <c r="AS265" s="30"/>
      <c r="AT265" s="464"/>
      <c r="AU265" s="464"/>
      <c r="AV265" s="30"/>
      <c r="AW265" s="464"/>
      <c r="AX265" s="464"/>
      <c r="AY265" s="30"/>
      <c r="AZ265" s="464"/>
      <c r="BA265" s="464"/>
      <c r="BB265" s="30"/>
      <c r="BC265" s="464"/>
      <c r="BD265" s="464"/>
      <c r="BE265" s="30"/>
      <c r="BF265" s="464"/>
      <c r="BG265" s="464"/>
      <c r="BH265" s="30"/>
      <c r="BI265" s="464"/>
      <c r="BJ265" s="464"/>
      <c r="BK265" s="30"/>
      <c r="BL265" s="31"/>
      <c r="BM265" s="31"/>
      <c r="BN265" s="31"/>
      <c r="BO265" s="31"/>
      <c r="BP265" s="31"/>
      <c r="BQ265" s="31"/>
      <c r="BR265" s="31"/>
    </row>
    <row r="266" spans="1:70" s="64" customFormat="1" ht="15" x14ac:dyDescent="0.25">
      <c r="A266" s="708"/>
      <c r="B266" s="709"/>
      <c r="D266" s="464"/>
      <c r="E266" s="464"/>
      <c r="F266" s="30"/>
      <c r="G266" s="464"/>
      <c r="H266" s="464"/>
      <c r="I266" s="30"/>
      <c r="J266" s="464"/>
      <c r="K266" s="464"/>
      <c r="L266" s="30"/>
      <c r="M266" s="464"/>
      <c r="N266" s="464"/>
      <c r="O266" s="30"/>
      <c r="P266" s="464"/>
      <c r="Q266" s="464"/>
      <c r="R266" s="30"/>
      <c r="S266" s="464"/>
      <c r="T266" s="464"/>
      <c r="U266" s="30"/>
      <c r="V266" s="464"/>
      <c r="W266" s="464"/>
      <c r="X266" s="30"/>
      <c r="Y266" s="464"/>
      <c r="Z266" s="464"/>
      <c r="AA266" s="30"/>
      <c r="AB266" s="464"/>
      <c r="AC266" s="464"/>
      <c r="AD266" s="30"/>
      <c r="AE266" s="464"/>
      <c r="AF266" s="464"/>
      <c r="AG266" s="30"/>
      <c r="AH266" s="464"/>
      <c r="AI266" s="464"/>
      <c r="AJ266" s="30"/>
      <c r="AK266" s="464"/>
      <c r="AL266" s="464"/>
      <c r="AM266" s="30"/>
      <c r="AN266" s="464"/>
      <c r="AO266" s="464"/>
      <c r="AP266" s="30"/>
      <c r="AQ266" s="464"/>
      <c r="AR266" s="464"/>
      <c r="AS266" s="30"/>
      <c r="AT266" s="464"/>
      <c r="AU266" s="464"/>
      <c r="AV266" s="30"/>
      <c r="AW266" s="464"/>
      <c r="AX266" s="464"/>
      <c r="AY266" s="30"/>
      <c r="AZ266" s="464"/>
      <c r="BA266" s="464"/>
      <c r="BB266" s="30"/>
      <c r="BC266" s="464"/>
      <c r="BD266" s="464"/>
      <c r="BE266" s="30"/>
      <c r="BF266" s="464"/>
      <c r="BG266" s="464"/>
      <c r="BH266" s="30"/>
      <c r="BI266" s="464"/>
      <c r="BJ266" s="464"/>
      <c r="BK266" s="30"/>
      <c r="BL266" s="31"/>
      <c r="BM266" s="31"/>
      <c r="BN266" s="31"/>
      <c r="BO266" s="31"/>
      <c r="BP266" s="31"/>
      <c r="BQ266" s="31"/>
      <c r="BR266" s="31"/>
    </row>
    <row r="267" spans="1:70" s="64" customFormat="1" ht="15" x14ac:dyDescent="0.25">
      <c r="A267" s="708"/>
      <c r="B267" s="709"/>
      <c r="D267" s="464"/>
      <c r="E267" s="464"/>
      <c r="F267" s="30"/>
      <c r="G267" s="464"/>
      <c r="H267" s="464"/>
      <c r="I267" s="30"/>
      <c r="J267" s="464"/>
      <c r="K267" s="464"/>
      <c r="L267" s="30"/>
      <c r="M267" s="464"/>
      <c r="N267" s="464"/>
      <c r="O267" s="30"/>
      <c r="P267" s="464"/>
      <c r="Q267" s="464"/>
      <c r="R267" s="30"/>
      <c r="S267" s="464"/>
      <c r="T267" s="464"/>
      <c r="U267" s="30"/>
      <c r="V267" s="464"/>
      <c r="W267" s="464"/>
      <c r="X267" s="30"/>
      <c r="Y267" s="464"/>
      <c r="Z267" s="464"/>
      <c r="AA267" s="30"/>
      <c r="AB267" s="464"/>
      <c r="AC267" s="464"/>
      <c r="AD267" s="30"/>
      <c r="AE267" s="464"/>
      <c r="AF267" s="464"/>
      <c r="AG267" s="30"/>
      <c r="AH267" s="464"/>
      <c r="AI267" s="464"/>
      <c r="AJ267" s="30"/>
      <c r="AK267" s="464"/>
      <c r="AL267" s="464"/>
      <c r="AM267" s="30"/>
      <c r="AN267" s="464"/>
      <c r="AO267" s="464"/>
      <c r="AP267" s="30"/>
      <c r="AQ267" s="464"/>
      <c r="AR267" s="464"/>
      <c r="AS267" s="30"/>
      <c r="AT267" s="464"/>
      <c r="AU267" s="464"/>
      <c r="AV267" s="30"/>
      <c r="AW267" s="464"/>
      <c r="AX267" s="464"/>
      <c r="AY267" s="30"/>
      <c r="AZ267" s="464"/>
      <c r="BA267" s="464"/>
      <c r="BB267" s="30"/>
      <c r="BC267" s="464"/>
      <c r="BD267" s="464"/>
      <c r="BE267" s="30"/>
      <c r="BF267" s="464"/>
      <c r="BG267" s="464"/>
      <c r="BH267" s="30"/>
      <c r="BI267" s="464"/>
      <c r="BJ267" s="464"/>
      <c r="BK267" s="30"/>
      <c r="BL267" s="31"/>
      <c r="BM267" s="31"/>
      <c r="BN267" s="31"/>
      <c r="BO267" s="31"/>
      <c r="BP267" s="31"/>
      <c r="BQ267" s="31"/>
      <c r="BR267" s="31"/>
    </row>
    <row r="268" spans="1:70" s="64" customFormat="1" ht="15" x14ac:dyDescent="0.25">
      <c r="A268" s="708"/>
      <c r="B268" s="709"/>
      <c r="D268" s="464"/>
      <c r="E268" s="464"/>
      <c r="F268" s="30"/>
      <c r="G268" s="464"/>
      <c r="H268" s="464"/>
      <c r="I268" s="30"/>
      <c r="J268" s="464"/>
      <c r="K268" s="464"/>
      <c r="L268" s="30"/>
      <c r="M268" s="464"/>
      <c r="N268" s="464"/>
      <c r="O268" s="30"/>
      <c r="P268" s="464"/>
      <c r="Q268" s="464"/>
      <c r="R268" s="30"/>
      <c r="S268" s="464"/>
      <c r="T268" s="464"/>
      <c r="U268" s="30"/>
      <c r="V268" s="464"/>
      <c r="W268" s="464"/>
      <c r="X268" s="30"/>
      <c r="Y268" s="464"/>
      <c r="Z268" s="464"/>
      <c r="AA268" s="30"/>
      <c r="AB268" s="464"/>
      <c r="AC268" s="464"/>
      <c r="AD268" s="30"/>
      <c r="AE268" s="464"/>
      <c r="AF268" s="464"/>
      <c r="AG268" s="30"/>
      <c r="AH268" s="464"/>
      <c r="AI268" s="464"/>
      <c r="AJ268" s="30"/>
      <c r="AK268" s="464"/>
      <c r="AL268" s="464"/>
      <c r="AM268" s="30"/>
      <c r="AN268" s="464"/>
      <c r="AO268" s="464"/>
      <c r="AP268" s="30"/>
      <c r="AQ268" s="464"/>
      <c r="AR268" s="464"/>
      <c r="AS268" s="30"/>
      <c r="AT268" s="464"/>
      <c r="AU268" s="464"/>
      <c r="AV268" s="30"/>
      <c r="AW268" s="464"/>
      <c r="AX268" s="464"/>
      <c r="AY268" s="30"/>
      <c r="AZ268" s="464"/>
      <c r="BA268" s="464"/>
      <c r="BB268" s="30"/>
      <c r="BC268" s="464"/>
      <c r="BD268" s="464"/>
      <c r="BE268" s="30"/>
      <c r="BF268" s="464"/>
      <c r="BG268" s="464"/>
      <c r="BH268" s="30"/>
      <c r="BI268" s="464"/>
      <c r="BJ268" s="464"/>
      <c r="BK268" s="30"/>
      <c r="BL268" s="31"/>
      <c r="BM268" s="31"/>
      <c r="BN268" s="31"/>
      <c r="BO268" s="31"/>
      <c r="BP268" s="31"/>
      <c r="BQ268" s="31"/>
      <c r="BR268" s="31"/>
    </row>
    <row r="269" spans="1:70" s="64" customFormat="1" ht="15" x14ac:dyDescent="0.25">
      <c r="A269" s="708"/>
      <c r="B269" s="709"/>
      <c r="D269" s="464"/>
      <c r="E269" s="464"/>
      <c r="F269" s="30"/>
      <c r="G269" s="464"/>
      <c r="H269" s="464"/>
      <c r="I269" s="30"/>
      <c r="J269" s="464"/>
      <c r="K269" s="464"/>
      <c r="L269" s="30"/>
      <c r="M269" s="464"/>
      <c r="N269" s="464"/>
      <c r="O269" s="30"/>
      <c r="P269" s="464"/>
      <c r="Q269" s="464"/>
      <c r="R269" s="30"/>
      <c r="S269" s="464"/>
      <c r="T269" s="464"/>
      <c r="U269" s="30"/>
      <c r="V269" s="464"/>
      <c r="W269" s="464"/>
      <c r="X269" s="30"/>
      <c r="Y269" s="464"/>
      <c r="Z269" s="464"/>
      <c r="AA269" s="30"/>
      <c r="AB269" s="464"/>
      <c r="AC269" s="464"/>
      <c r="AD269" s="30"/>
      <c r="AE269" s="464"/>
      <c r="AF269" s="464"/>
      <c r="AG269" s="30"/>
      <c r="AH269" s="464"/>
      <c r="AI269" s="464"/>
      <c r="AJ269" s="30"/>
      <c r="AK269" s="464"/>
      <c r="AL269" s="464"/>
      <c r="AM269" s="30"/>
      <c r="AN269" s="464"/>
      <c r="AO269" s="464"/>
      <c r="AP269" s="30"/>
      <c r="AQ269" s="464"/>
      <c r="AR269" s="464"/>
      <c r="AS269" s="30"/>
      <c r="AT269" s="464"/>
      <c r="AU269" s="464"/>
      <c r="AV269" s="30"/>
      <c r="AW269" s="464"/>
      <c r="AX269" s="464"/>
      <c r="AY269" s="30"/>
      <c r="AZ269" s="464"/>
      <c r="BA269" s="464"/>
      <c r="BB269" s="30"/>
      <c r="BC269" s="464"/>
      <c r="BD269" s="464"/>
      <c r="BE269" s="30"/>
      <c r="BF269" s="464"/>
      <c r="BG269" s="464"/>
      <c r="BH269" s="30"/>
      <c r="BI269" s="464"/>
      <c r="BJ269" s="464"/>
      <c r="BK269" s="30"/>
      <c r="BL269" s="31"/>
      <c r="BM269" s="31"/>
      <c r="BN269" s="31"/>
      <c r="BO269" s="31"/>
      <c r="BP269" s="31"/>
      <c r="BQ269" s="31"/>
      <c r="BR269" s="31"/>
    </row>
    <row r="270" spans="1:70" s="64" customFormat="1" ht="15" x14ac:dyDescent="0.25">
      <c r="A270" s="708"/>
      <c r="B270" s="709"/>
      <c r="D270" s="464"/>
      <c r="E270" s="464"/>
      <c r="F270" s="30"/>
      <c r="G270" s="464"/>
      <c r="H270" s="464"/>
      <c r="I270" s="30"/>
      <c r="J270" s="464"/>
      <c r="K270" s="464"/>
      <c r="L270" s="30"/>
      <c r="M270" s="464"/>
      <c r="N270" s="464"/>
      <c r="O270" s="30"/>
      <c r="P270" s="464"/>
      <c r="Q270" s="464"/>
      <c r="R270" s="30"/>
      <c r="S270" s="464"/>
      <c r="T270" s="464"/>
      <c r="U270" s="30"/>
      <c r="V270" s="464"/>
      <c r="W270" s="464"/>
      <c r="X270" s="30"/>
      <c r="Y270" s="464"/>
      <c r="Z270" s="464"/>
      <c r="AA270" s="30"/>
      <c r="AB270" s="464"/>
      <c r="AC270" s="464"/>
      <c r="AD270" s="30"/>
      <c r="AE270" s="464"/>
      <c r="AF270" s="464"/>
      <c r="AG270" s="30"/>
      <c r="AH270" s="464"/>
      <c r="AI270" s="464"/>
      <c r="AJ270" s="30"/>
      <c r="AK270" s="464"/>
      <c r="AL270" s="464"/>
      <c r="AM270" s="30"/>
      <c r="AN270" s="464"/>
      <c r="AO270" s="464"/>
      <c r="AP270" s="30"/>
      <c r="AQ270" s="464"/>
      <c r="AR270" s="464"/>
      <c r="AS270" s="30"/>
      <c r="AT270" s="464"/>
      <c r="AU270" s="464"/>
      <c r="AV270" s="30"/>
      <c r="AW270" s="464"/>
      <c r="AX270" s="464"/>
      <c r="AY270" s="30"/>
      <c r="AZ270" s="464"/>
      <c r="BA270" s="464"/>
      <c r="BB270" s="30"/>
      <c r="BC270" s="464"/>
      <c r="BD270" s="464"/>
      <c r="BE270" s="30"/>
      <c r="BF270" s="464"/>
      <c r="BG270" s="464"/>
      <c r="BH270" s="30"/>
      <c r="BI270" s="464"/>
      <c r="BJ270" s="464"/>
      <c r="BK270" s="30"/>
      <c r="BL270" s="31"/>
      <c r="BM270" s="31"/>
      <c r="BN270" s="31"/>
      <c r="BO270" s="31"/>
      <c r="BP270" s="31"/>
      <c r="BQ270" s="31"/>
      <c r="BR270" s="31"/>
    </row>
    <row r="271" spans="1:70" s="64" customFormat="1" ht="15" x14ac:dyDescent="0.25">
      <c r="A271" s="708"/>
      <c r="B271" s="709"/>
      <c r="D271" s="464"/>
      <c r="E271" s="464"/>
      <c r="F271" s="30"/>
      <c r="G271" s="464"/>
      <c r="H271" s="464"/>
      <c r="I271" s="30"/>
      <c r="J271" s="464"/>
      <c r="K271" s="464"/>
      <c r="L271" s="30"/>
      <c r="M271" s="464"/>
      <c r="N271" s="464"/>
      <c r="O271" s="30"/>
      <c r="P271" s="464"/>
      <c r="Q271" s="464"/>
      <c r="R271" s="30"/>
      <c r="S271" s="464"/>
      <c r="T271" s="464"/>
      <c r="U271" s="30"/>
      <c r="V271" s="464"/>
      <c r="W271" s="464"/>
      <c r="X271" s="30"/>
      <c r="Y271" s="464"/>
      <c r="Z271" s="464"/>
      <c r="AA271" s="30"/>
      <c r="AB271" s="464"/>
      <c r="AC271" s="464"/>
      <c r="AD271" s="30"/>
      <c r="AE271" s="464"/>
      <c r="AF271" s="464"/>
      <c r="AG271" s="30"/>
      <c r="AH271" s="464"/>
      <c r="AI271" s="464"/>
      <c r="AJ271" s="30"/>
      <c r="AK271" s="464"/>
      <c r="AL271" s="464"/>
      <c r="AM271" s="30"/>
      <c r="AN271" s="464"/>
      <c r="AO271" s="464"/>
      <c r="AP271" s="30"/>
      <c r="AQ271" s="464"/>
      <c r="AR271" s="464"/>
      <c r="AS271" s="30"/>
      <c r="AT271" s="464"/>
      <c r="AU271" s="464"/>
      <c r="AV271" s="30"/>
      <c r="AW271" s="464"/>
      <c r="AX271" s="464"/>
      <c r="AY271" s="30"/>
      <c r="AZ271" s="464"/>
      <c r="BA271" s="464"/>
      <c r="BB271" s="30"/>
      <c r="BC271" s="464"/>
      <c r="BD271" s="464"/>
      <c r="BE271" s="30"/>
      <c r="BF271" s="464"/>
      <c r="BG271" s="464"/>
      <c r="BH271" s="30"/>
      <c r="BI271" s="464"/>
      <c r="BJ271" s="464"/>
      <c r="BK271" s="30"/>
      <c r="BL271" s="31"/>
      <c r="BM271" s="31"/>
      <c r="BN271" s="31"/>
      <c r="BO271" s="31"/>
      <c r="BP271" s="31"/>
      <c r="BQ271" s="31"/>
      <c r="BR271" s="31"/>
    </row>
    <row r="272" spans="1:70" s="64" customFormat="1" ht="15" x14ac:dyDescent="0.25">
      <c r="A272" s="708"/>
      <c r="B272" s="709"/>
      <c r="D272" s="464"/>
      <c r="E272" s="464"/>
      <c r="F272" s="30"/>
      <c r="G272" s="464"/>
      <c r="H272" s="464"/>
      <c r="I272" s="30"/>
      <c r="J272" s="464"/>
      <c r="K272" s="464"/>
      <c r="L272" s="30"/>
      <c r="M272" s="464"/>
      <c r="N272" s="464"/>
      <c r="O272" s="30"/>
      <c r="P272" s="464"/>
      <c r="Q272" s="464"/>
      <c r="R272" s="30"/>
      <c r="S272" s="464"/>
      <c r="T272" s="464"/>
      <c r="U272" s="30"/>
      <c r="V272" s="464"/>
      <c r="W272" s="464"/>
      <c r="X272" s="30"/>
      <c r="Y272" s="464"/>
      <c r="Z272" s="464"/>
      <c r="AA272" s="30"/>
      <c r="AB272" s="464"/>
      <c r="AC272" s="464"/>
      <c r="AD272" s="30"/>
      <c r="AE272" s="464"/>
      <c r="AF272" s="464"/>
      <c r="AG272" s="30"/>
      <c r="AH272" s="464"/>
      <c r="AI272" s="464"/>
      <c r="AJ272" s="30"/>
      <c r="AK272" s="464"/>
      <c r="AL272" s="464"/>
      <c r="AM272" s="30"/>
      <c r="AN272" s="464"/>
      <c r="AO272" s="464"/>
      <c r="AP272" s="30"/>
      <c r="AQ272" s="464"/>
      <c r="AR272" s="464"/>
      <c r="AS272" s="30"/>
      <c r="AT272" s="464"/>
      <c r="AU272" s="464"/>
      <c r="AV272" s="30"/>
      <c r="AW272" s="464"/>
      <c r="AX272" s="464"/>
      <c r="AY272" s="30"/>
      <c r="AZ272" s="464"/>
      <c r="BA272" s="464"/>
      <c r="BB272" s="30"/>
      <c r="BC272" s="464"/>
      <c r="BD272" s="464"/>
      <c r="BE272" s="30"/>
      <c r="BF272" s="464"/>
      <c r="BG272" s="464"/>
      <c r="BH272" s="30"/>
      <c r="BI272" s="464"/>
      <c r="BJ272" s="464"/>
      <c r="BK272" s="30"/>
      <c r="BL272" s="31"/>
      <c r="BM272" s="31"/>
      <c r="BN272" s="31"/>
      <c r="BO272" s="31"/>
      <c r="BP272" s="31"/>
      <c r="BQ272" s="31"/>
      <c r="BR272" s="31"/>
    </row>
    <row r="273" spans="1:70" s="64" customFormat="1" ht="15" x14ac:dyDescent="0.25">
      <c r="A273" s="708"/>
      <c r="B273" s="709"/>
      <c r="D273" s="464"/>
      <c r="E273" s="464"/>
      <c r="F273" s="30"/>
      <c r="G273" s="464"/>
      <c r="H273" s="464"/>
      <c r="I273" s="30"/>
      <c r="J273" s="464"/>
      <c r="K273" s="464"/>
      <c r="L273" s="30"/>
      <c r="M273" s="464"/>
      <c r="N273" s="464"/>
      <c r="O273" s="30"/>
      <c r="P273" s="464"/>
      <c r="Q273" s="464"/>
      <c r="R273" s="30"/>
      <c r="S273" s="464"/>
      <c r="T273" s="464"/>
      <c r="U273" s="30"/>
      <c r="V273" s="464"/>
      <c r="W273" s="464"/>
      <c r="X273" s="30"/>
      <c r="Y273" s="464"/>
      <c r="Z273" s="464"/>
      <c r="AA273" s="30"/>
      <c r="AB273" s="464"/>
      <c r="AC273" s="464"/>
      <c r="AD273" s="30"/>
      <c r="AE273" s="464"/>
      <c r="AF273" s="464"/>
      <c r="AG273" s="30"/>
      <c r="AH273" s="464"/>
      <c r="AI273" s="464"/>
      <c r="AJ273" s="30"/>
      <c r="AK273" s="464"/>
      <c r="AL273" s="464"/>
      <c r="AM273" s="30"/>
      <c r="AN273" s="464"/>
      <c r="AO273" s="464"/>
      <c r="AP273" s="30"/>
      <c r="AQ273" s="464"/>
      <c r="AR273" s="464"/>
      <c r="AS273" s="30"/>
      <c r="AT273" s="464"/>
      <c r="AU273" s="464"/>
      <c r="AV273" s="30"/>
      <c r="AW273" s="464"/>
      <c r="AX273" s="464"/>
      <c r="AY273" s="30"/>
      <c r="AZ273" s="464"/>
      <c r="BA273" s="464"/>
      <c r="BB273" s="30"/>
      <c r="BC273" s="464"/>
      <c r="BD273" s="464"/>
      <c r="BE273" s="30"/>
      <c r="BF273" s="464"/>
      <c r="BG273" s="464"/>
      <c r="BH273" s="30"/>
      <c r="BI273" s="464"/>
      <c r="BJ273" s="464"/>
      <c r="BK273" s="30"/>
      <c r="BL273" s="31"/>
      <c r="BM273" s="31"/>
      <c r="BN273" s="31"/>
      <c r="BO273" s="31"/>
      <c r="BP273" s="31"/>
      <c r="BQ273" s="31"/>
      <c r="BR273" s="31"/>
    </row>
    <row r="274" spans="1:70" s="64" customFormat="1" ht="15" x14ac:dyDescent="0.25">
      <c r="A274" s="708"/>
      <c r="B274" s="709"/>
      <c r="D274" s="464"/>
      <c r="E274" s="464"/>
      <c r="F274" s="30"/>
      <c r="G274" s="464"/>
      <c r="H274" s="464"/>
      <c r="I274" s="30"/>
      <c r="J274" s="464"/>
      <c r="K274" s="464"/>
      <c r="L274" s="30"/>
      <c r="M274" s="464"/>
      <c r="N274" s="464"/>
      <c r="O274" s="30"/>
      <c r="P274" s="464"/>
      <c r="Q274" s="464"/>
      <c r="R274" s="30"/>
      <c r="S274" s="464"/>
      <c r="T274" s="464"/>
      <c r="U274" s="30"/>
      <c r="V274" s="464"/>
      <c r="W274" s="464"/>
      <c r="X274" s="30"/>
      <c r="Y274" s="464"/>
      <c r="Z274" s="464"/>
      <c r="AA274" s="30"/>
      <c r="AB274" s="464"/>
      <c r="AC274" s="464"/>
      <c r="AD274" s="30"/>
      <c r="AE274" s="464"/>
      <c r="AF274" s="464"/>
      <c r="AG274" s="30"/>
      <c r="AH274" s="464"/>
      <c r="AI274" s="464"/>
      <c r="AJ274" s="30"/>
      <c r="AK274" s="464"/>
      <c r="AL274" s="464"/>
      <c r="AM274" s="30"/>
      <c r="AN274" s="464"/>
      <c r="AO274" s="464"/>
      <c r="AP274" s="30"/>
      <c r="AQ274" s="464"/>
      <c r="AR274" s="464"/>
      <c r="AS274" s="30"/>
      <c r="AT274" s="464"/>
      <c r="AU274" s="464"/>
      <c r="AV274" s="30"/>
      <c r="AW274" s="464"/>
      <c r="AX274" s="464"/>
      <c r="AY274" s="30"/>
      <c r="AZ274" s="464"/>
      <c r="BA274" s="464"/>
      <c r="BB274" s="30"/>
      <c r="BC274" s="464"/>
      <c r="BD274" s="464"/>
      <c r="BE274" s="30"/>
      <c r="BF274" s="464"/>
      <c r="BG274" s="464"/>
      <c r="BH274" s="30"/>
      <c r="BI274" s="464"/>
      <c r="BJ274" s="464"/>
      <c r="BK274" s="30"/>
      <c r="BL274" s="31"/>
      <c r="BM274" s="31"/>
      <c r="BN274" s="31"/>
      <c r="BO274" s="31"/>
      <c r="BP274" s="31"/>
      <c r="BQ274" s="31"/>
      <c r="BR274" s="31"/>
    </row>
    <row r="275" spans="1:70" s="64" customFormat="1" ht="15" x14ac:dyDescent="0.25">
      <c r="A275" s="708"/>
      <c r="B275" s="709"/>
      <c r="D275" s="464"/>
      <c r="E275" s="464"/>
      <c r="F275" s="30"/>
      <c r="G275" s="464"/>
      <c r="H275" s="464"/>
      <c r="I275" s="30"/>
      <c r="J275" s="464"/>
      <c r="K275" s="464"/>
      <c r="L275" s="30"/>
      <c r="M275" s="464"/>
      <c r="N275" s="464"/>
      <c r="O275" s="30"/>
      <c r="P275" s="464"/>
      <c r="Q275" s="464"/>
      <c r="R275" s="30"/>
      <c r="S275" s="464"/>
      <c r="T275" s="464"/>
      <c r="U275" s="30"/>
      <c r="V275" s="464"/>
      <c r="W275" s="464"/>
      <c r="X275" s="30"/>
      <c r="Y275" s="464"/>
      <c r="Z275" s="464"/>
      <c r="AA275" s="30"/>
      <c r="AB275" s="464"/>
      <c r="AC275" s="464"/>
      <c r="AD275" s="30"/>
      <c r="AE275" s="464"/>
      <c r="AF275" s="464"/>
      <c r="AG275" s="30"/>
      <c r="AH275" s="464"/>
      <c r="AI275" s="464"/>
      <c r="AJ275" s="30"/>
      <c r="AK275" s="464"/>
      <c r="AL275" s="464"/>
      <c r="AM275" s="30"/>
      <c r="AN275" s="464"/>
      <c r="AO275" s="464"/>
      <c r="AP275" s="30"/>
      <c r="AQ275" s="464"/>
      <c r="AR275" s="464"/>
      <c r="AS275" s="30"/>
      <c r="AT275" s="464"/>
      <c r="AU275" s="464"/>
      <c r="AV275" s="30"/>
      <c r="AW275" s="464"/>
      <c r="AX275" s="464"/>
      <c r="AY275" s="30"/>
      <c r="AZ275" s="464"/>
      <c r="BA275" s="464"/>
      <c r="BB275" s="30"/>
      <c r="BC275" s="464"/>
      <c r="BD275" s="464"/>
      <c r="BE275" s="30"/>
      <c r="BF275" s="464"/>
      <c r="BG275" s="464"/>
      <c r="BH275" s="30"/>
      <c r="BI275" s="464"/>
      <c r="BJ275" s="464"/>
      <c r="BK275" s="30"/>
      <c r="BL275" s="31"/>
      <c r="BM275" s="31"/>
      <c r="BN275" s="31"/>
      <c r="BO275" s="31"/>
      <c r="BP275" s="31"/>
      <c r="BQ275" s="31"/>
      <c r="BR275" s="31"/>
    </row>
    <row r="276" spans="1:70" s="64" customFormat="1" ht="15" x14ac:dyDescent="0.25">
      <c r="A276" s="708"/>
      <c r="B276" s="709"/>
      <c r="D276" s="464"/>
      <c r="E276" s="464"/>
      <c r="F276" s="30"/>
      <c r="G276" s="464"/>
      <c r="H276" s="464"/>
      <c r="I276" s="30"/>
      <c r="J276" s="464"/>
      <c r="K276" s="464"/>
      <c r="L276" s="30"/>
      <c r="M276" s="464"/>
      <c r="N276" s="464"/>
      <c r="O276" s="30"/>
      <c r="P276" s="464"/>
      <c r="Q276" s="464"/>
      <c r="R276" s="30"/>
      <c r="S276" s="464"/>
      <c r="T276" s="464"/>
      <c r="U276" s="30"/>
      <c r="V276" s="464"/>
      <c r="W276" s="464"/>
      <c r="X276" s="30"/>
      <c r="Y276" s="464"/>
      <c r="Z276" s="464"/>
      <c r="AA276" s="30"/>
      <c r="AB276" s="464"/>
      <c r="AC276" s="464"/>
      <c r="AD276" s="30"/>
      <c r="AE276" s="464"/>
      <c r="AF276" s="464"/>
      <c r="AG276" s="30"/>
      <c r="AH276" s="464"/>
      <c r="AI276" s="464"/>
      <c r="AJ276" s="30"/>
      <c r="AK276" s="464"/>
      <c r="AL276" s="464"/>
      <c r="AM276" s="30"/>
      <c r="AN276" s="464"/>
      <c r="AO276" s="464"/>
      <c r="AP276" s="30"/>
      <c r="AQ276" s="464"/>
      <c r="AR276" s="464"/>
      <c r="AS276" s="30"/>
      <c r="AT276" s="464"/>
      <c r="AU276" s="464"/>
      <c r="AV276" s="30"/>
      <c r="AW276" s="464"/>
      <c r="AX276" s="464"/>
      <c r="AY276" s="30"/>
      <c r="AZ276" s="464"/>
      <c r="BA276" s="464"/>
      <c r="BB276" s="30"/>
      <c r="BC276" s="464"/>
      <c r="BD276" s="464"/>
      <c r="BE276" s="30"/>
      <c r="BF276" s="464"/>
      <c r="BG276" s="464"/>
      <c r="BH276" s="30"/>
      <c r="BI276" s="464"/>
      <c r="BJ276" s="464"/>
      <c r="BK276" s="30"/>
      <c r="BL276" s="31"/>
      <c r="BM276" s="31"/>
      <c r="BN276" s="31"/>
      <c r="BO276" s="31"/>
      <c r="BP276" s="31"/>
      <c r="BQ276" s="31"/>
      <c r="BR276" s="31"/>
    </row>
    <row r="277" spans="1:70" s="64" customFormat="1" ht="15" x14ac:dyDescent="0.25">
      <c r="A277" s="708"/>
      <c r="B277" s="709"/>
      <c r="D277" s="464"/>
      <c r="E277" s="464"/>
      <c r="F277" s="30"/>
      <c r="G277" s="464"/>
      <c r="H277" s="464"/>
      <c r="I277" s="30"/>
      <c r="J277" s="464"/>
      <c r="K277" s="464"/>
      <c r="L277" s="30"/>
      <c r="M277" s="464"/>
      <c r="N277" s="464"/>
      <c r="O277" s="30"/>
      <c r="P277" s="464"/>
      <c r="Q277" s="464"/>
      <c r="R277" s="30"/>
      <c r="S277" s="464"/>
      <c r="T277" s="464"/>
      <c r="U277" s="30"/>
      <c r="V277" s="464"/>
      <c r="W277" s="464"/>
      <c r="X277" s="30"/>
      <c r="Y277" s="464"/>
      <c r="Z277" s="464"/>
      <c r="AA277" s="30"/>
      <c r="AB277" s="464"/>
      <c r="AC277" s="464"/>
      <c r="AD277" s="30"/>
      <c r="AE277" s="464"/>
      <c r="AF277" s="464"/>
      <c r="AG277" s="30"/>
      <c r="AH277" s="464"/>
      <c r="AI277" s="464"/>
      <c r="AJ277" s="30"/>
      <c r="AK277" s="464"/>
      <c r="AL277" s="464"/>
      <c r="AM277" s="30"/>
      <c r="AN277" s="464"/>
      <c r="AO277" s="464"/>
      <c r="AP277" s="30"/>
      <c r="AQ277" s="464"/>
      <c r="AR277" s="464"/>
      <c r="AS277" s="30"/>
      <c r="AT277" s="464"/>
      <c r="AU277" s="464"/>
      <c r="AV277" s="30"/>
      <c r="AW277" s="464"/>
      <c r="AX277" s="464"/>
      <c r="AY277" s="30"/>
      <c r="AZ277" s="464"/>
      <c r="BA277" s="464"/>
      <c r="BB277" s="30"/>
      <c r="BC277" s="464"/>
      <c r="BD277" s="464"/>
      <c r="BE277" s="30"/>
      <c r="BF277" s="464"/>
      <c r="BG277" s="464"/>
      <c r="BH277" s="30"/>
      <c r="BI277" s="464"/>
      <c r="BJ277" s="464"/>
      <c r="BK277" s="30"/>
      <c r="BL277" s="31"/>
      <c r="BM277" s="31"/>
      <c r="BN277" s="31"/>
      <c r="BO277" s="31"/>
      <c r="BP277" s="31"/>
      <c r="BQ277" s="31"/>
      <c r="BR277" s="31"/>
    </row>
    <row r="278" spans="1:70" s="64" customFormat="1" ht="15" x14ac:dyDescent="0.25">
      <c r="A278" s="708"/>
      <c r="B278" s="709"/>
      <c r="D278" s="464"/>
      <c r="E278" s="464"/>
      <c r="F278" s="30"/>
      <c r="G278" s="464"/>
      <c r="H278" s="464"/>
      <c r="I278" s="30"/>
      <c r="J278" s="464"/>
      <c r="K278" s="464"/>
      <c r="L278" s="30"/>
      <c r="M278" s="464"/>
      <c r="N278" s="464"/>
      <c r="O278" s="30"/>
      <c r="P278" s="464"/>
      <c r="Q278" s="464"/>
      <c r="R278" s="30"/>
      <c r="S278" s="464"/>
      <c r="T278" s="464"/>
      <c r="U278" s="30"/>
      <c r="V278" s="464"/>
      <c r="W278" s="464"/>
      <c r="X278" s="30"/>
      <c r="Y278" s="464"/>
      <c r="Z278" s="464"/>
      <c r="AA278" s="30"/>
      <c r="AB278" s="464"/>
      <c r="AC278" s="464"/>
      <c r="AD278" s="30"/>
      <c r="AE278" s="464"/>
      <c r="AF278" s="464"/>
      <c r="AG278" s="30"/>
      <c r="AH278" s="464"/>
      <c r="AI278" s="464"/>
      <c r="AJ278" s="30"/>
      <c r="AK278" s="464"/>
      <c r="AL278" s="464"/>
      <c r="AM278" s="30"/>
      <c r="AN278" s="464"/>
      <c r="AO278" s="464"/>
      <c r="AP278" s="30"/>
      <c r="AQ278" s="464"/>
      <c r="AR278" s="464"/>
      <c r="AS278" s="30"/>
      <c r="AT278" s="464"/>
      <c r="AU278" s="464"/>
      <c r="AV278" s="30"/>
      <c r="AW278" s="464"/>
      <c r="AX278" s="464"/>
      <c r="AY278" s="30"/>
      <c r="AZ278" s="464"/>
      <c r="BA278" s="464"/>
      <c r="BB278" s="30"/>
      <c r="BC278" s="464"/>
      <c r="BD278" s="464"/>
      <c r="BE278" s="30"/>
      <c r="BF278" s="464"/>
      <c r="BG278" s="464"/>
      <c r="BH278" s="30"/>
      <c r="BI278" s="464"/>
      <c r="BJ278" s="464"/>
      <c r="BK278" s="30"/>
      <c r="BL278" s="31"/>
      <c r="BM278" s="31"/>
      <c r="BN278" s="31"/>
      <c r="BO278" s="31"/>
      <c r="BP278" s="31"/>
      <c r="BQ278" s="31"/>
      <c r="BR278" s="31"/>
    </row>
    <row r="279" spans="1:70" s="64" customFormat="1" ht="15" x14ac:dyDescent="0.25">
      <c r="A279" s="708"/>
      <c r="B279" s="709"/>
      <c r="D279" s="464"/>
      <c r="E279" s="464"/>
      <c r="F279" s="30"/>
      <c r="G279" s="464"/>
      <c r="H279" s="464"/>
      <c r="I279" s="30"/>
      <c r="J279" s="464"/>
      <c r="K279" s="464"/>
      <c r="L279" s="30"/>
      <c r="M279" s="464"/>
      <c r="N279" s="464"/>
      <c r="O279" s="30"/>
      <c r="P279" s="464"/>
      <c r="Q279" s="464"/>
      <c r="R279" s="30"/>
      <c r="S279" s="464"/>
      <c r="T279" s="464"/>
      <c r="U279" s="30"/>
      <c r="V279" s="464"/>
      <c r="W279" s="464"/>
      <c r="X279" s="30"/>
      <c r="Y279" s="464"/>
      <c r="Z279" s="464"/>
      <c r="AA279" s="30"/>
      <c r="AB279" s="464"/>
      <c r="AC279" s="464"/>
      <c r="AD279" s="30"/>
      <c r="AE279" s="464"/>
      <c r="AF279" s="464"/>
      <c r="AG279" s="30"/>
      <c r="AH279" s="464"/>
      <c r="AI279" s="464"/>
      <c r="AJ279" s="30"/>
      <c r="AK279" s="464"/>
      <c r="AL279" s="464"/>
      <c r="AM279" s="30"/>
      <c r="AN279" s="464"/>
      <c r="AO279" s="464"/>
      <c r="AP279" s="30"/>
      <c r="AQ279" s="464"/>
      <c r="AR279" s="464"/>
      <c r="AS279" s="30"/>
      <c r="AT279" s="464"/>
      <c r="AU279" s="464"/>
      <c r="AV279" s="30"/>
      <c r="AW279" s="464"/>
      <c r="AX279" s="464"/>
      <c r="AY279" s="30"/>
      <c r="AZ279" s="464"/>
      <c r="BA279" s="464"/>
      <c r="BB279" s="30"/>
      <c r="BC279" s="464"/>
      <c r="BD279" s="464"/>
      <c r="BE279" s="30"/>
      <c r="BF279" s="464"/>
      <c r="BG279" s="464"/>
      <c r="BH279" s="30"/>
      <c r="BI279" s="464"/>
      <c r="BJ279" s="464"/>
      <c r="BK279" s="30"/>
      <c r="BL279" s="31"/>
      <c r="BM279" s="31"/>
      <c r="BN279" s="31"/>
      <c r="BO279" s="31"/>
      <c r="BP279" s="31"/>
      <c r="BQ279" s="31"/>
      <c r="BR279" s="31"/>
    </row>
    <row r="280" spans="1:70" s="64" customFormat="1" ht="15" x14ac:dyDescent="0.25">
      <c r="A280" s="708"/>
      <c r="B280" s="709"/>
      <c r="D280" s="464"/>
      <c r="E280" s="464"/>
      <c r="F280" s="30"/>
      <c r="G280" s="464"/>
      <c r="H280" s="464"/>
      <c r="I280" s="30"/>
      <c r="J280" s="464"/>
      <c r="K280" s="464"/>
      <c r="L280" s="30"/>
      <c r="M280" s="464"/>
      <c r="N280" s="464"/>
      <c r="O280" s="30"/>
      <c r="P280" s="464"/>
      <c r="Q280" s="464"/>
      <c r="R280" s="30"/>
      <c r="S280" s="464"/>
      <c r="T280" s="464"/>
      <c r="U280" s="30"/>
      <c r="V280" s="464"/>
      <c r="W280" s="464"/>
      <c r="X280" s="30"/>
      <c r="Y280" s="464"/>
      <c r="Z280" s="464"/>
      <c r="AA280" s="30"/>
      <c r="AB280" s="464"/>
      <c r="AC280" s="464"/>
      <c r="AD280" s="30"/>
      <c r="AE280" s="464"/>
      <c r="AF280" s="464"/>
      <c r="AG280" s="30"/>
      <c r="AH280" s="464"/>
      <c r="AI280" s="464"/>
      <c r="AJ280" s="30"/>
      <c r="AK280" s="464"/>
      <c r="AL280" s="464"/>
      <c r="AM280" s="30"/>
      <c r="AN280" s="464"/>
      <c r="AO280" s="464"/>
      <c r="AP280" s="30"/>
      <c r="AQ280" s="464"/>
      <c r="AR280" s="464"/>
      <c r="AS280" s="30"/>
      <c r="AT280" s="464"/>
      <c r="AU280" s="464"/>
      <c r="AV280" s="30"/>
      <c r="AW280" s="464"/>
      <c r="AX280" s="464"/>
      <c r="AY280" s="30"/>
      <c r="AZ280" s="464"/>
      <c r="BA280" s="464"/>
      <c r="BB280" s="30"/>
      <c r="BC280" s="464"/>
      <c r="BD280" s="464"/>
      <c r="BE280" s="30"/>
      <c r="BF280" s="464"/>
      <c r="BG280" s="464"/>
      <c r="BH280" s="30"/>
      <c r="BI280" s="464"/>
      <c r="BJ280" s="464"/>
      <c r="BK280" s="30"/>
      <c r="BL280" s="31"/>
      <c r="BM280" s="31"/>
      <c r="BN280" s="31"/>
      <c r="BO280" s="31"/>
      <c r="BP280" s="31"/>
      <c r="BQ280" s="31"/>
      <c r="BR280" s="31"/>
    </row>
    <row r="281" spans="1:70" s="64" customFormat="1" ht="15" x14ac:dyDescent="0.25">
      <c r="A281" s="708"/>
      <c r="B281" s="709"/>
      <c r="D281" s="464"/>
      <c r="E281" s="464"/>
      <c r="F281" s="30"/>
      <c r="G281" s="464"/>
      <c r="H281" s="464"/>
      <c r="I281" s="30"/>
      <c r="J281" s="464"/>
      <c r="K281" s="464"/>
      <c r="L281" s="30"/>
      <c r="M281" s="464"/>
      <c r="N281" s="464"/>
      <c r="O281" s="30"/>
      <c r="P281" s="464"/>
      <c r="Q281" s="464"/>
      <c r="R281" s="30"/>
      <c r="S281" s="464"/>
      <c r="T281" s="464"/>
      <c r="U281" s="30"/>
      <c r="V281" s="464"/>
      <c r="W281" s="464"/>
      <c r="X281" s="30"/>
      <c r="Y281" s="464"/>
      <c r="Z281" s="464"/>
      <c r="AA281" s="30"/>
      <c r="AB281" s="464"/>
      <c r="AC281" s="464"/>
      <c r="AD281" s="30"/>
      <c r="AE281" s="464"/>
      <c r="AF281" s="464"/>
      <c r="AG281" s="30"/>
      <c r="AH281" s="464"/>
      <c r="AI281" s="464"/>
      <c r="AJ281" s="30"/>
      <c r="AK281" s="464"/>
      <c r="AL281" s="464"/>
      <c r="AM281" s="30"/>
      <c r="AN281" s="464"/>
      <c r="AO281" s="464"/>
      <c r="AP281" s="30"/>
      <c r="AQ281" s="464"/>
      <c r="AR281" s="464"/>
      <c r="AS281" s="30"/>
      <c r="AT281" s="464"/>
      <c r="AU281" s="464"/>
      <c r="AV281" s="30"/>
      <c r="AW281" s="464"/>
      <c r="AX281" s="464"/>
      <c r="AY281" s="30"/>
      <c r="AZ281" s="464"/>
      <c r="BA281" s="464"/>
      <c r="BB281" s="30"/>
      <c r="BC281" s="464"/>
      <c r="BD281" s="464"/>
      <c r="BE281" s="30"/>
      <c r="BF281" s="464"/>
      <c r="BG281" s="464"/>
      <c r="BH281" s="30"/>
      <c r="BI281" s="464"/>
      <c r="BJ281" s="464"/>
      <c r="BK281" s="30"/>
      <c r="BL281" s="31"/>
      <c r="BM281" s="31"/>
      <c r="BN281" s="31"/>
      <c r="BO281" s="31"/>
      <c r="BP281" s="31"/>
      <c r="BQ281" s="31"/>
      <c r="BR281" s="31"/>
    </row>
    <row r="282" spans="1:70" s="64" customFormat="1" ht="15" x14ac:dyDescent="0.25">
      <c r="A282" s="708"/>
      <c r="B282" s="709"/>
      <c r="D282" s="464"/>
      <c r="E282" s="464"/>
      <c r="F282" s="30"/>
      <c r="G282" s="464"/>
      <c r="H282" s="464"/>
      <c r="I282" s="30"/>
      <c r="J282" s="464"/>
      <c r="K282" s="464"/>
      <c r="L282" s="30"/>
      <c r="M282" s="464"/>
      <c r="N282" s="464"/>
      <c r="O282" s="30"/>
      <c r="P282" s="464"/>
      <c r="Q282" s="464"/>
      <c r="R282" s="30"/>
      <c r="S282" s="464"/>
      <c r="T282" s="464"/>
      <c r="U282" s="30"/>
      <c r="V282" s="464"/>
      <c r="W282" s="464"/>
      <c r="X282" s="30"/>
      <c r="Y282" s="464"/>
      <c r="Z282" s="464"/>
      <c r="AA282" s="30"/>
      <c r="AB282" s="464"/>
      <c r="AC282" s="464"/>
      <c r="AD282" s="30"/>
      <c r="AE282" s="464"/>
      <c r="AF282" s="464"/>
      <c r="AG282" s="30"/>
      <c r="AH282" s="464"/>
      <c r="AI282" s="464"/>
      <c r="AJ282" s="30"/>
      <c r="AK282" s="464"/>
      <c r="AL282" s="464"/>
      <c r="AM282" s="30"/>
      <c r="AN282" s="464"/>
      <c r="AO282" s="464"/>
      <c r="AP282" s="30"/>
      <c r="AQ282" s="464"/>
      <c r="AR282" s="464"/>
      <c r="AS282" s="30"/>
      <c r="AT282" s="464"/>
      <c r="AU282" s="464"/>
      <c r="AV282" s="30"/>
      <c r="AW282" s="464"/>
      <c r="AX282" s="464"/>
      <c r="AY282" s="30"/>
      <c r="AZ282" s="464"/>
      <c r="BA282" s="464"/>
      <c r="BB282" s="30"/>
      <c r="BC282" s="464"/>
      <c r="BD282" s="464"/>
      <c r="BE282" s="30"/>
      <c r="BF282" s="464"/>
      <c r="BG282" s="464"/>
      <c r="BH282" s="30"/>
      <c r="BI282" s="464"/>
      <c r="BJ282" s="464"/>
      <c r="BK282" s="30"/>
      <c r="BL282" s="31"/>
      <c r="BM282" s="31"/>
      <c r="BN282" s="31"/>
      <c r="BO282" s="31"/>
      <c r="BP282" s="31"/>
      <c r="BQ282" s="31"/>
      <c r="BR282" s="31"/>
    </row>
    <row r="283" spans="1:70" s="64" customFormat="1" ht="15" x14ac:dyDescent="0.25">
      <c r="A283" s="708"/>
      <c r="B283" s="709"/>
      <c r="D283" s="464"/>
      <c r="E283" s="464"/>
      <c r="F283" s="30"/>
      <c r="G283" s="464"/>
      <c r="H283" s="464"/>
      <c r="I283" s="30"/>
      <c r="J283" s="464"/>
      <c r="K283" s="464"/>
      <c r="L283" s="30"/>
      <c r="M283" s="464"/>
      <c r="N283" s="464"/>
      <c r="O283" s="30"/>
      <c r="P283" s="464"/>
      <c r="Q283" s="464"/>
      <c r="R283" s="30"/>
      <c r="S283" s="464"/>
      <c r="T283" s="464"/>
      <c r="U283" s="30"/>
      <c r="V283" s="464"/>
      <c r="W283" s="464"/>
      <c r="X283" s="30"/>
      <c r="Y283" s="464"/>
      <c r="Z283" s="464"/>
      <c r="AA283" s="30"/>
      <c r="AB283" s="464"/>
      <c r="AC283" s="464"/>
      <c r="AD283" s="30"/>
      <c r="AE283" s="464"/>
      <c r="AF283" s="464"/>
      <c r="AG283" s="30"/>
      <c r="AH283" s="464"/>
      <c r="AI283" s="464"/>
      <c r="AJ283" s="30"/>
      <c r="AK283" s="464"/>
      <c r="AL283" s="464"/>
      <c r="AM283" s="30"/>
      <c r="AN283" s="464"/>
      <c r="AO283" s="464"/>
      <c r="AP283" s="30"/>
      <c r="AQ283" s="464"/>
      <c r="AR283" s="464"/>
      <c r="AS283" s="30"/>
      <c r="AT283" s="464"/>
      <c r="AU283" s="464"/>
      <c r="AV283" s="30"/>
      <c r="AW283" s="464"/>
      <c r="AX283" s="464"/>
      <c r="AY283" s="30"/>
      <c r="AZ283" s="464"/>
      <c r="BA283" s="464"/>
      <c r="BB283" s="30"/>
      <c r="BC283" s="464"/>
      <c r="BD283" s="464"/>
      <c r="BE283" s="30"/>
      <c r="BF283" s="464"/>
      <c r="BG283" s="464"/>
      <c r="BH283" s="30"/>
      <c r="BI283" s="464"/>
      <c r="BJ283" s="464"/>
      <c r="BK283" s="30"/>
      <c r="BL283" s="31"/>
      <c r="BM283" s="31"/>
      <c r="BN283" s="31"/>
      <c r="BO283" s="31"/>
      <c r="BP283" s="31"/>
      <c r="BQ283" s="31"/>
      <c r="BR283" s="31"/>
    </row>
    <row r="284" spans="1:70" s="64" customFormat="1" ht="15" x14ac:dyDescent="0.25">
      <c r="A284" s="708"/>
      <c r="B284" s="709"/>
      <c r="D284" s="464"/>
      <c r="E284" s="464"/>
      <c r="F284" s="30"/>
      <c r="G284" s="464"/>
      <c r="H284" s="464"/>
      <c r="I284" s="30"/>
      <c r="J284" s="464"/>
      <c r="K284" s="464"/>
      <c r="L284" s="30"/>
      <c r="M284" s="464"/>
      <c r="N284" s="464"/>
      <c r="O284" s="30"/>
      <c r="P284" s="464"/>
      <c r="Q284" s="464"/>
      <c r="R284" s="30"/>
      <c r="S284" s="464"/>
      <c r="T284" s="464"/>
      <c r="U284" s="30"/>
      <c r="V284" s="464"/>
      <c r="W284" s="464"/>
      <c r="X284" s="30"/>
      <c r="Y284" s="464"/>
      <c r="Z284" s="464"/>
      <c r="AA284" s="30"/>
      <c r="AB284" s="464"/>
      <c r="AC284" s="464"/>
      <c r="AD284" s="30"/>
      <c r="AE284" s="464"/>
      <c r="AF284" s="464"/>
      <c r="AG284" s="30"/>
      <c r="AH284" s="464"/>
      <c r="AI284" s="464"/>
      <c r="AJ284" s="30"/>
      <c r="AK284" s="464"/>
      <c r="AL284" s="464"/>
      <c r="AM284" s="30"/>
      <c r="AN284" s="464"/>
      <c r="AO284" s="464"/>
      <c r="AP284" s="30"/>
      <c r="AQ284" s="464"/>
      <c r="AR284" s="464"/>
      <c r="AS284" s="30"/>
      <c r="AT284" s="464"/>
      <c r="AU284" s="464"/>
      <c r="AV284" s="30"/>
      <c r="AW284" s="464"/>
      <c r="AX284" s="464"/>
      <c r="AY284" s="30"/>
      <c r="AZ284" s="464"/>
      <c r="BA284" s="464"/>
      <c r="BB284" s="30"/>
      <c r="BC284" s="464"/>
      <c r="BD284" s="464"/>
      <c r="BE284" s="30"/>
      <c r="BF284" s="464"/>
      <c r="BG284" s="464"/>
      <c r="BH284" s="30"/>
      <c r="BI284" s="464"/>
      <c r="BJ284" s="464"/>
      <c r="BK284" s="30"/>
      <c r="BL284" s="31"/>
      <c r="BM284" s="31"/>
      <c r="BN284" s="31"/>
      <c r="BO284" s="31"/>
      <c r="BP284" s="31"/>
      <c r="BQ284" s="31"/>
      <c r="BR284" s="31"/>
    </row>
    <row r="285" spans="1:70" s="64" customFormat="1" ht="15" x14ac:dyDescent="0.25">
      <c r="A285" s="708"/>
      <c r="B285" s="709"/>
      <c r="D285" s="464"/>
      <c r="E285" s="464"/>
      <c r="F285" s="30"/>
      <c r="G285" s="464"/>
      <c r="H285" s="464"/>
      <c r="I285" s="30"/>
      <c r="J285" s="464"/>
      <c r="K285" s="464"/>
      <c r="L285" s="30"/>
      <c r="M285" s="464"/>
      <c r="N285" s="464"/>
      <c r="O285" s="30"/>
      <c r="P285" s="464"/>
      <c r="Q285" s="464"/>
      <c r="R285" s="30"/>
      <c r="S285" s="464"/>
      <c r="T285" s="464"/>
      <c r="U285" s="30"/>
      <c r="V285" s="464"/>
      <c r="W285" s="464"/>
      <c r="X285" s="30"/>
      <c r="Y285" s="464"/>
      <c r="Z285" s="464"/>
      <c r="AA285" s="30"/>
      <c r="AB285" s="464"/>
      <c r="AC285" s="464"/>
      <c r="AD285" s="30"/>
      <c r="AE285" s="464"/>
      <c r="AF285" s="464"/>
      <c r="AG285" s="30"/>
      <c r="AH285" s="464"/>
      <c r="AI285" s="464"/>
      <c r="AJ285" s="30"/>
      <c r="AK285" s="464"/>
      <c r="AL285" s="464"/>
      <c r="AM285" s="30"/>
      <c r="AN285" s="464"/>
      <c r="AO285" s="464"/>
      <c r="AP285" s="30"/>
      <c r="AQ285" s="464"/>
      <c r="AR285" s="464"/>
      <c r="AS285" s="30"/>
      <c r="AT285" s="464"/>
      <c r="AU285" s="464"/>
      <c r="AV285" s="30"/>
      <c r="AW285" s="464"/>
      <c r="AX285" s="464"/>
      <c r="AY285" s="30"/>
      <c r="AZ285" s="464"/>
      <c r="BA285" s="464"/>
      <c r="BB285" s="30"/>
      <c r="BC285" s="464"/>
      <c r="BD285" s="464"/>
      <c r="BE285" s="30"/>
      <c r="BF285" s="464"/>
      <c r="BG285" s="464"/>
      <c r="BH285" s="30"/>
      <c r="BI285" s="464"/>
      <c r="BJ285" s="464"/>
      <c r="BK285" s="30"/>
      <c r="BL285" s="31"/>
      <c r="BM285" s="31"/>
      <c r="BN285" s="31"/>
      <c r="BO285" s="31"/>
      <c r="BP285" s="31"/>
      <c r="BQ285" s="31"/>
      <c r="BR285" s="31"/>
    </row>
    <row r="286" spans="1:70" s="64" customFormat="1" ht="15" x14ac:dyDescent="0.25">
      <c r="A286" s="708"/>
      <c r="B286" s="709"/>
      <c r="D286" s="464"/>
      <c r="E286" s="464"/>
      <c r="F286" s="30"/>
      <c r="G286" s="464"/>
      <c r="H286" s="464"/>
      <c r="I286" s="30"/>
      <c r="J286" s="464"/>
      <c r="K286" s="464"/>
      <c r="L286" s="30"/>
      <c r="M286" s="464"/>
      <c r="N286" s="464"/>
      <c r="O286" s="30"/>
      <c r="P286" s="464"/>
      <c r="Q286" s="464"/>
      <c r="R286" s="30"/>
      <c r="S286" s="464"/>
      <c r="T286" s="464"/>
      <c r="U286" s="30"/>
      <c r="V286" s="464"/>
      <c r="W286" s="464"/>
      <c r="X286" s="30"/>
      <c r="Y286" s="464"/>
      <c r="Z286" s="464"/>
      <c r="AA286" s="30"/>
      <c r="AB286" s="464"/>
      <c r="AC286" s="464"/>
      <c r="AD286" s="30"/>
      <c r="AE286" s="464"/>
      <c r="AF286" s="464"/>
      <c r="AG286" s="30"/>
      <c r="AH286" s="464"/>
      <c r="AI286" s="464"/>
      <c r="AJ286" s="30"/>
      <c r="AK286" s="464"/>
      <c r="AL286" s="464"/>
      <c r="AM286" s="30"/>
      <c r="AN286" s="464"/>
      <c r="AO286" s="464"/>
      <c r="AP286" s="30"/>
      <c r="AQ286" s="464"/>
      <c r="AR286" s="464"/>
      <c r="AS286" s="30"/>
      <c r="AT286" s="464"/>
      <c r="AU286" s="464"/>
      <c r="AV286" s="30"/>
      <c r="AW286" s="464"/>
      <c r="AX286" s="464"/>
      <c r="AY286" s="30"/>
      <c r="AZ286" s="464"/>
      <c r="BA286" s="464"/>
      <c r="BB286" s="30"/>
      <c r="BC286" s="464"/>
      <c r="BD286" s="464"/>
      <c r="BE286" s="30"/>
      <c r="BF286" s="464"/>
      <c r="BG286" s="464"/>
      <c r="BH286" s="30"/>
      <c r="BI286" s="464"/>
      <c r="BJ286" s="464"/>
      <c r="BK286" s="30"/>
      <c r="BL286" s="31"/>
      <c r="BM286" s="31"/>
      <c r="BN286" s="31"/>
      <c r="BO286" s="31"/>
      <c r="BP286" s="31"/>
      <c r="BQ286" s="31"/>
      <c r="BR286" s="31"/>
    </row>
    <row r="287" spans="1:70" s="64" customFormat="1" ht="15" x14ac:dyDescent="0.25">
      <c r="A287" s="708"/>
      <c r="B287" s="709"/>
      <c r="D287" s="464"/>
      <c r="E287" s="464"/>
      <c r="F287" s="30"/>
      <c r="G287" s="464"/>
      <c r="H287" s="464"/>
      <c r="I287" s="30"/>
      <c r="J287" s="464"/>
      <c r="K287" s="464"/>
      <c r="L287" s="30"/>
      <c r="M287" s="464"/>
      <c r="N287" s="464"/>
      <c r="O287" s="30"/>
      <c r="P287" s="464"/>
      <c r="Q287" s="464"/>
      <c r="R287" s="30"/>
      <c r="S287" s="464"/>
      <c r="T287" s="464"/>
      <c r="U287" s="30"/>
      <c r="V287" s="464"/>
      <c r="W287" s="464"/>
      <c r="X287" s="30"/>
      <c r="Y287" s="464"/>
      <c r="Z287" s="464"/>
      <c r="AA287" s="30"/>
      <c r="AB287" s="464"/>
      <c r="AC287" s="464"/>
      <c r="AD287" s="30"/>
      <c r="AE287" s="464"/>
      <c r="AF287" s="464"/>
      <c r="AG287" s="30"/>
      <c r="AH287" s="464"/>
      <c r="AI287" s="464"/>
      <c r="AJ287" s="30"/>
      <c r="AK287" s="464"/>
      <c r="AL287" s="464"/>
      <c r="AM287" s="30"/>
      <c r="AN287" s="464"/>
      <c r="AO287" s="464"/>
      <c r="AP287" s="30"/>
      <c r="AQ287" s="464"/>
      <c r="AR287" s="464"/>
      <c r="AS287" s="30"/>
      <c r="AT287" s="464"/>
      <c r="AU287" s="464"/>
      <c r="AV287" s="30"/>
      <c r="AW287" s="464"/>
      <c r="AX287" s="464"/>
      <c r="AY287" s="30"/>
      <c r="AZ287" s="464"/>
      <c r="BA287" s="464"/>
      <c r="BB287" s="30"/>
      <c r="BC287" s="464"/>
      <c r="BD287" s="464"/>
      <c r="BE287" s="30"/>
      <c r="BF287" s="464"/>
      <c r="BG287" s="464"/>
      <c r="BH287" s="30"/>
      <c r="BI287" s="464"/>
      <c r="BJ287" s="464"/>
      <c r="BK287" s="30"/>
      <c r="BL287" s="31"/>
      <c r="BM287" s="31"/>
      <c r="BN287" s="31"/>
      <c r="BO287" s="31"/>
      <c r="BP287" s="31"/>
      <c r="BQ287" s="31"/>
      <c r="BR287" s="31"/>
    </row>
    <row r="288" spans="1:70" s="64" customFormat="1" ht="15" x14ac:dyDescent="0.25">
      <c r="A288" s="708"/>
      <c r="B288" s="709"/>
      <c r="D288" s="464"/>
      <c r="E288" s="464"/>
      <c r="F288" s="30"/>
      <c r="G288" s="464"/>
      <c r="H288" s="464"/>
      <c r="I288" s="30"/>
      <c r="J288" s="464"/>
      <c r="K288" s="464"/>
      <c r="L288" s="30"/>
      <c r="M288" s="464"/>
      <c r="N288" s="464"/>
      <c r="O288" s="30"/>
      <c r="P288" s="464"/>
      <c r="Q288" s="464"/>
      <c r="R288" s="30"/>
      <c r="S288" s="464"/>
      <c r="T288" s="464"/>
      <c r="U288" s="30"/>
      <c r="V288" s="464"/>
      <c r="W288" s="464"/>
      <c r="X288" s="30"/>
      <c r="Y288" s="464"/>
      <c r="Z288" s="464"/>
      <c r="AA288" s="30"/>
      <c r="AB288" s="464"/>
      <c r="AC288" s="464"/>
      <c r="AD288" s="30"/>
      <c r="AE288" s="464"/>
      <c r="AF288" s="464"/>
      <c r="AG288" s="30"/>
      <c r="AH288" s="464"/>
      <c r="AI288" s="464"/>
      <c r="AJ288" s="30"/>
      <c r="AK288" s="464"/>
      <c r="AL288" s="464"/>
      <c r="AM288" s="30"/>
      <c r="AN288" s="464"/>
      <c r="AO288" s="464"/>
      <c r="AP288" s="30"/>
      <c r="AQ288" s="464"/>
      <c r="AR288" s="464"/>
      <c r="AS288" s="30"/>
      <c r="AT288" s="464"/>
      <c r="AU288" s="464"/>
      <c r="AV288" s="30"/>
      <c r="AW288" s="464"/>
      <c r="AX288" s="464"/>
      <c r="AY288" s="30"/>
      <c r="AZ288" s="464"/>
      <c r="BA288" s="464"/>
      <c r="BB288" s="30"/>
      <c r="BC288" s="464"/>
      <c r="BD288" s="464"/>
      <c r="BE288" s="30"/>
      <c r="BF288" s="464"/>
      <c r="BG288" s="464"/>
      <c r="BH288" s="30"/>
      <c r="BI288" s="464"/>
      <c r="BJ288" s="464"/>
      <c r="BK288" s="30"/>
      <c r="BL288" s="31"/>
      <c r="BM288" s="31"/>
      <c r="BN288" s="31"/>
      <c r="BO288" s="31"/>
      <c r="BP288" s="31"/>
      <c r="BQ288" s="31"/>
      <c r="BR288" s="31"/>
    </row>
    <row r="289" spans="1:70" s="64" customFormat="1" ht="15" x14ac:dyDescent="0.25">
      <c r="A289" s="708"/>
      <c r="B289" s="709"/>
      <c r="D289" s="464"/>
      <c r="E289" s="464"/>
      <c r="F289" s="30"/>
      <c r="G289" s="464"/>
      <c r="H289" s="464"/>
      <c r="I289" s="30"/>
      <c r="J289" s="464"/>
      <c r="K289" s="464"/>
      <c r="L289" s="30"/>
      <c r="M289" s="464"/>
      <c r="N289" s="464"/>
      <c r="O289" s="30"/>
      <c r="P289" s="464"/>
      <c r="Q289" s="464"/>
      <c r="R289" s="30"/>
      <c r="S289" s="464"/>
      <c r="T289" s="464"/>
      <c r="U289" s="30"/>
      <c r="V289" s="464"/>
      <c r="W289" s="464"/>
      <c r="X289" s="30"/>
      <c r="Y289" s="464"/>
      <c r="Z289" s="464"/>
      <c r="AA289" s="30"/>
      <c r="AB289" s="464"/>
      <c r="AC289" s="464"/>
      <c r="AD289" s="30"/>
      <c r="AE289" s="464"/>
      <c r="AF289" s="464"/>
      <c r="AG289" s="30"/>
      <c r="AH289" s="464"/>
      <c r="AI289" s="464"/>
      <c r="AJ289" s="30"/>
      <c r="AK289" s="464"/>
      <c r="AL289" s="464"/>
      <c r="AM289" s="30"/>
      <c r="AN289" s="464"/>
      <c r="AO289" s="464"/>
      <c r="AP289" s="30"/>
      <c r="AQ289" s="464"/>
      <c r="AR289" s="464"/>
      <c r="AS289" s="30"/>
      <c r="AT289" s="464"/>
      <c r="AU289" s="464"/>
      <c r="AV289" s="30"/>
      <c r="AW289" s="464"/>
      <c r="AX289" s="464"/>
      <c r="AY289" s="30"/>
      <c r="AZ289" s="464"/>
      <c r="BA289" s="464"/>
      <c r="BB289" s="30"/>
      <c r="BC289" s="464"/>
      <c r="BD289" s="464"/>
      <c r="BE289" s="30"/>
      <c r="BF289" s="464"/>
      <c r="BG289" s="464"/>
      <c r="BH289" s="30"/>
      <c r="BI289" s="464"/>
      <c r="BJ289" s="464"/>
      <c r="BK289" s="30"/>
      <c r="BL289" s="31"/>
      <c r="BM289" s="31"/>
      <c r="BN289" s="31"/>
      <c r="BO289" s="31"/>
      <c r="BP289" s="31"/>
      <c r="BQ289" s="31"/>
      <c r="BR289" s="31"/>
    </row>
    <row r="290" spans="1:70" s="64" customFormat="1" ht="15" x14ac:dyDescent="0.25">
      <c r="A290" s="708"/>
      <c r="B290" s="709"/>
      <c r="D290" s="464"/>
      <c r="E290" s="464"/>
      <c r="F290" s="30"/>
      <c r="G290" s="464"/>
      <c r="H290" s="464"/>
      <c r="I290" s="30"/>
      <c r="J290" s="464"/>
      <c r="K290" s="464"/>
      <c r="L290" s="30"/>
      <c r="M290" s="464"/>
      <c r="N290" s="464"/>
      <c r="O290" s="30"/>
      <c r="P290" s="464"/>
      <c r="Q290" s="464"/>
      <c r="R290" s="30"/>
      <c r="S290" s="464"/>
      <c r="T290" s="464"/>
      <c r="U290" s="30"/>
      <c r="V290" s="464"/>
      <c r="W290" s="464"/>
      <c r="X290" s="30"/>
      <c r="Y290" s="464"/>
      <c r="Z290" s="464"/>
      <c r="AA290" s="30"/>
      <c r="AB290" s="464"/>
      <c r="AC290" s="464"/>
      <c r="AD290" s="30"/>
      <c r="AE290" s="464"/>
      <c r="AF290" s="464"/>
      <c r="AG290" s="30"/>
      <c r="AH290" s="464"/>
      <c r="AI290" s="464"/>
      <c r="AJ290" s="30"/>
      <c r="AK290" s="464"/>
      <c r="AL290" s="464"/>
      <c r="AM290" s="30"/>
      <c r="AN290" s="464"/>
      <c r="AO290" s="464"/>
      <c r="AP290" s="30"/>
      <c r="AQ290" s="464"/>
      <c r="AR290" s="464"/>
      <c r="AS290" s="30"/>
      <c r="AT290" s="464"/>
      <c r="AU290" s="464"/>
      <c r="AV290" s="30"/>
      <c r="AW290" s="464"/>
      <c r="AX290" s="464"/>
      <c r="AY290" s="30"/>
      <c r="AZ290" s="464"/>
      <c r="BA290" s="464"/>
      <c r="BB290" s="30"/>
      <c r="BC290" s="464"/>
      <c r="BD290" s="464"/>
      <c r="BE290" s="30"/>
      <c r="BF290" s="464"/>
      <c r="BG290" s="464"/>
      <c r="BH290" s="30"/>
      <c r="BI290" s="464"/>
      <c r="BJ290" s="464"/>
      <c r="BK290" s="30"/>
      <c r="BL290" s="31"/>
      <c r="BM290" s="31"/>
      <c r="BN290" s="31"/>
      <c r="BO290" s="31"/>
      <c r="BP290" s="31"/>
      <c r="BQ290" s="31"/>
      <c r="BR290" s="31"/>
    </row>
    <row r="291" spans="1:70" s="64" customFormat="1" ht="15" x14ac:dyDescent="0.25">
      <c r="A291" s="708"/>
      <c r="B291" s="709"/>
      <c r="D291" s="464"/>
      <c r="E291" s="464"/>
      <c r="F291" s="30"/>
      <c r="G291" s="464"/>
      <c r="H291" s="464"/>
      <c r="I291" s="30"/>
      <c r="J291" s="464"/>
      <c r="K291" s="464"/>
      <c r="L291" s="30"/>
      <c r="M291" s="464"/>
      <c r="N291" s="464"/>
      <c r="O291" s="30"/>
      <c r="P291" s="464"/>
      <c r="Q291" s="464"/>
      <c r="R291" s="30"/>
      <c r="S291" s="464"/>
      <c r="T291" s="464"/>
      <c r="U291" s="30"/>
      <c r="V291" s="464"/>
      <c r="W291" s="464"/>
      <c r="X291" s="30"/>
      <c r="Y291" s="464"/>
      <c r="Z291" s="464"/>
      <c r="AA291" s="30"/>
      <c r="AB291" s="464"/>
      <c r="AC291" s="464"/>
      <c r="AD291" s="30"/>
      <c r="AE291" s="464"/>
      <c r="AF291" s="464"/>
      <c r="AG291" s="30"/>
      <c r="AH291" s="464"/>
      <c r="AI291" s="464"/>
      <c r="AJ291" s="30"/>
      <c r="AK291" s="464"/>
      <c r="AL291" s="464"/>
      <c r="AM291" s="30"/>
      <c r="AN291" s="464"/>
      <c r="AO291" s="464"/>
      <c r="AP291" s="30"/>
      <c r="AQ291" s="464"/>
      <c r="AR291" s="464"/>
      <c r="AS291" s="30"/>
      <c r="AT291" s="464"/>
      <c r="AU291" s="464"/>
      <c r="AV291" s="30"/>
      <c r="AW291" s="464"/>
      <c r="AX291" s="464"/>
      <c r="AY291" s="30"/>
      <c r="AZ291" s="464"/>
      <c r="BA291" s="464"/>
      <c r="BB291" s="30"/>
      <c r="BC291" s="464"/>
      <c r="BD291" s="464"/>
      <c r="BE291" s="30"/>
      <c r="BF291" s="464"/>
      <c r="BG291" s="464"/>
      <c r="BH291" s="30"/>
      <c r="BI291" s="464"/>
      <c r="BJ291" s="464"/>
      <c r="BK291" s="30"/>
      <c r="BL291" s="31"/>
      <c r="BM291" s="31"/>
      <c r="BN291" s="31"/>
      <c r="BO291" s="31"/>
      <c r="BP291" s="31"/>
      <c r="BQ291" s="31"/>
      <c r="BR291" s="31"/>
    </row>
    <row r="292" spans="1:70" s="64" customFormat="1" ht="15" x14ac:dyDescent="0.25">
      <c r="A292" s="708"/>
      <c r="B292" s="709"/>
      <c r="D292" s="464"/>
      <c r="E292" s="464"/>
      <c r="F292" s="30"/>
      <c r="G292" s="464"/>
      <c r="H292" s="464"/>
      <c r="I292" s="30"/>
      <c r="J292" s="464"/>
      <c r="K292" s="464"/>
      <c r="L292" s="30"/>
      <c r="M292" s="464"/>
      <c r="N292" s="464"/>
      <c r="O292" s="30"/>
      <c r="P292" s="464"/>
      <c r="Q292" s="464"/>
      <c r="R292" s="30"/>
      <c r="S292" s="464"/>
      <c r="T292" s="464"/>
      <c r="U292" s="30"/>
      <c r="V292" s="464"/>
      <c r="W292" s="464"/>
      <c r="X292" s="30"/>
      <c r="Y292" s="464"/>
      <c r="Z292" s="464"/>
      <c r="AA292" s="30"/>
      <c r="AB292" s="464"/>
      <c r="AC292" s="464"/>
      <c r="AD292" s="30"/>
      <c r="AE292" s="464"/>
      <c r="AF292" s="464"/>
      <c r="AG292" s="30"/>
      <c r="AH292" s="464"/>
      <c r="AI292" s="464"/>
      <c r="AJ292" s="30"/>
      <c r="AK292" s="464"/>
      <c r="AL292" s="464"/>
      <c r="AM292" s="30"/>
      <c r="AN292" s="464"/>
      <c r="AO292" s="464"/>
      <c r="AP292" s="30"/>
      <c r="AQ292" s="464"/>
      <c r="AR292" s="464"/>
      <c r="AS292" s="30"/>
      <c r="AT292" s="464"/>
      <c r="AU292" s="464"/>
      <c r="AV292" s="30"/>
      <c r="AW292" s="464"/>
      <c r="AX292" s="464"/>
      <c r="AY292" s="30"/>
      <c r="AZ292" s="464"/>
      <c r="BA292" s="464"/>
      <c r="BB292" s="30"/>
      <c r="BC292" s="464"/>
      <c r="BD292" s="464"/>
      <c r="BE292" s="30"/>
      <c r="BF292" s="464"/>
      <c r="BG292" s="464"/>
      <c r="BH292" s="30"/>
      <c r="BI292" s="464"/>
      <c r="BJ292" s="464"/>
      <c r="BK292" s="30"/>
      <c r="BL292" s="31"/>
      <c r="BM292" s="31"/>
      <c r="BN292" s="31"/>
      <c r="BO292" s="31"/>
      <c r="BP292" s="31"/>
      <c r="BQ292" s="31"/>
      <c r="BR292" s="31"/>
    </row>
    <row r="293" spans="1:70" s="64" customFormat="1" ht="15" x14ac:dyDescent="0.25">
      <c r="A293" s="708"/>
      <c r="B293" s="709"/>
      <c r="D293" s="464"/>
      <c r="E293" s="464"/>
      <c r="F293" s="30"/>
      <c r="G293" s="464"/>
      <c r="H293" s="464"/>
      <c r="I293" s="30"/>
      <c r="J293" s="464"/>
      <c r="K293" s="464"/>
      <c r="L293" s="30"/>
      <c r="M293" s="464"/>
      <c r="N293" s="464"/>
      <c r="O293" s="30"/>
      <c r="P293" s="464"/>
      <c r="Q293" s="464"/>
      <c r="R293" s="30"/>
      <c r="S293" s="464"/>
      <c r="T293" s="464"/>
      <c r="U293" s="30"/>
      <c r="V293" s="464"/>
      <c r="W293" s="464"/>
      <c r="X293" s="30"/>
      <c r="Y293" s="464"/>
      <c r="Z293" s="464"/>
      <c r="AA293" s="30"/>
      <c r="AB293" s="464"/>
      <c r="AC293" s="464"/>
      <c r="AD293" s="30"/>
      <c r="AE293" s="464"/>
      <c r="AF293" s="464"/>
      <c r="AG293" s="30"/>
      <c r="AH293" s="464"/>
      <c r="AI293" s="464"/>
      <c r="AJ293" s="30"/>
      <c r="AK293" s="464"/>
      <c r="AL293" s="464"/>
      <c r="AM293" s="30"/>
      <c r="AN293" s="464"/>
      <c r="AO293" s="464"/>
      <c r="AP293" s="30"/>
      <c r="AQ293" s="464"/>
      <c r="AR293" s="464"/>
      <c r="AS293" s="30"/>
      <c r="AT293" s="464"/>
      <c r="AU293" s="464"/>
      <c r="AV293" s="30"/>
      <c r="AW293" s="464"/>
      <c r="AX293" s="464"/>
      <c r="AY293" s="30"/>
      <c r="AZ293" s="464"/>
      <c r="BA293" s="464"/>
      <c r="BB293" s="30"/>
      <c r="BC293" s="464"/>
      <c r="BD293" s="464"/>
      <c r="BE293" s="30"/>
      <c r="BF293" s="464"/>
      <c r="BG293" s="464"/>
      <c r="BH293" s="30"/>
      <c r="BI293" s="464"/>
      <c r="BJ293" s="464"/>
      <c r="BK293" s="30"/>
      <c r="BL293" s="31"/>
      <c r="BM293" s="31"/>
      <c r="BN293" s="31"/>
      <c r="BO293" s="31"/>
      <c r="BP293" s="31"/>
      <c r="BQ293" s="31"/>
      <c r="BR293" s="31"/>
    </row>
    <row r="294" spans="1:70" s="64" customFormat="1" ht="15" x14ac:dyDescent="0.25">
      <c r="A294" s="708"/>
      <c r="B294" s="709"/>
      <c r="D294" s="464"/>
      <c r="E294" s="464"/>
      <c r="F294" s="30"/>
      <c r="G294" s="464"/>
      <c r="H294" s="464"/>
      <c r="I294" s="30"/>
      <c r="J294" s="464"/>
      <c r="K294" s="464"/>
      <c r="L294" s="30"/>
      <c r="M294" s="464"/>
      <c r="N294" s="464"/>
      <c r="O294" s="30"/>
      <c r="P294" s="464"/>
      <c r="Q294" s="464"/>
      <c r="R294" s="30"/>
      <c r="S294" s="464"/>
      <c r="T294" s="464"/>
      <c r="U294" s="30"/>
      <c r="V294" s="464"/>
      <c r="W294" s="464"/>
      <c r="X294" s="30"/>
      <c r="Y294" s="464"/>
      <c r="Z294" s="464"/>
      <c r="AA294" s="30"/>
      <c r="AB294" s="464"/>
      <c r="AC294" s="464"/>
      <c r="AD294" s="30"/>
      <c r="AE294" s="464"/>
      <c r="AF294" s="464"/>
      <c r="AG294" s="30"/>
      <c r="AH294" s="464"/>
      <c r="AI294" s="464"/>
      <c r="AJ294" s="30"/>
      <c r="AK294" s="464"/>
      <c r="AL294" s="464"/>
      <c r="AM294" s="30"/>
      <c r="AN294" s="464"/>
      <c r="AO294" s="464"/>
      <c r="AP294" s="30"/>
      <c r="AQ294" s="464"/>
      <c r="AR294" s="464"/>
      <c r="AS294" s="30"/>
      <c r="AT294" s="464"/>
      <c r="AU294" s="464"/>
      <c r="AV294" s="30"/>
      <c r="AW294" s="464"/>
      <c r="AX294" s="464"/>
      <c r="AY294" s="30"/>
      <c r="AZ294" s="464"/>
      <c r="BA294" s="464"/>
      <c r="BB294" s="30"/>
      <c r="BC294" s="464"/>
      <c r="BD294" s="464"/>
      <c r="BE294" s="30"/>
      <c r="BF294" s="464"/>
      <c r="BG294" s="464"/>
      <c r="BH294" s="30"/>
      <c r="BI294" s="464"/>
      <c r="BJ294" s="464"/>
      <c r="BK294" s="30"/>
      <c r="BL294" s="31"/>
      <c r="BM294" s="31"/>
      <c r="BN294" s="31"/>
      <c r="BO294" s="31"/>
      <c r="BP294" s="31"/>
      <c r="BQ294" s="31"/>
      <c r="BR294" s="31"/>
    </row>
    <row r="295" spans="1:70" s="64" customFormat="1" ht="15" x14ac:dyDescent="0.25">
      <c r="A295" s="708"/>
      <c r="B295" s="709"/>
      <c r="D295" s="464"/>
      <c r="E295" s="464"/>
      <c r="F295" s="30"/>
      <c r="G295" s="464"/>
      <c r="H295" s="464"/>
      <c r="I295" s="30"/>
      <c r="J295" s="464"/>
      <c r="K295" s="464"/>
      <c r="L295" s="30"/>
      <c r="M295" s="464"/>
      <c r="N295" s="464"/>
      <c r="O295" s="30"/>
      <c r="P295" s="464"/>
      <c r="Q295" s="464"/>
      <c r="R295" s="30"/>
      <c r="S295" s="464"/>
      <c r="T295" s="464"/>
      <c r="U295" s="30"/>
      <c r="V295" s="464"/>
      <c r="W295" s="464"/>
      <c r="X295" s="30"/>
      <c r="Y295" s="464"/>
      <c r="Z295" s="464"/>
      <c r="AA295" s="30"/>
      <c r="AB295" s="464"/>
      <c r="AC295" s="464"/>
      <c r="AD295" s="30"/>
      <c r="AE295" s="464"/>
      <c r="AF295" s="464"/>
      <c r="AG295" s="30"/>
      <c r="AH295" s="464"/>
      <c r="AI295" s="464"/>
      <c r="AJ295" s="30"/>
      <c r="AK295" s="464"/>
      <c r="AL295" s="464"/>
      <c r="AM295" s="30"/>
      <c r="AN295" s="464"/>
      <c r="AO295" s="464"/>
      <c r="AP295" s="30"/>
      <c r="AQ295" s="464"/>
      <c r="AR295" s="464"/>
      <c r="AS295" s="30"/>
      <c r="AT295" s="464"/>
      <c r="AU295" s="464"/>
      <c r="AV295" s="30"/>
      <c r="AW295" s="464"/>
      <c r="AX295" s="464"/>
      <c r="AY295" s="30"/>
      <c r="AZ295" s="464"/>
      <c r="BA295" s="464"/>
      <c r="BB295" s="30"/>
      <c r="BC295" s="464"/>
      <c r="BD295" s="464"/>
      <c r="BE295" s="30"/>
      <c r="BF295" s="464"/>
      <c r="BG295" s="464"/>
      <c r="BH295" s="30"/>
      <c r="BI295" s="464"/>
      <c r="BJ295" s="464"/>
      <c r="BK295" s="30"/>
      <c r="BL295" s="31"/>
      <c r="BM295" s="31"/>
      <c r="BN295" s="31"/>
      <c r="BO295" s="31"/>
      <c r="BP295" s="31"/>
      <c r="BQ295" s="31"/>
      <c r="BR295" s="31"/>
    </row>
    <row r="296" spans="1:70" s="64" customFormat="1" ht="15" x14ac:dyDescent="0.25">
      <c r="A296" s="708"/>
      <c r="B296" s="709"/>
      <c r="D296" s="464"/>
      <c r="E296" s="464"/>
      <c r="F296" s="30"/>
      <c r="G296" s="464"/>
      <c r="H296" s="464"/>
      <c r="I296" s="30"/>
      <c r="J296" s="464"/>
      <c r="K296" s="464"/>
      <c r="L296" s="30"/>
      <c r="M296" s="464"/>
      <c r="N296" s="464"/>
      <c r="O296" s="30"/>
      <c r="P296" s="464"/>
      <c r="Q296" s="464"/>
      <c r="R296" s="30"/>
      <c r="S296" s="464"/>
      <c r="T296" s="464"/>
      <c r="U296" s="30"/>
      <c r="V296" s="464"/>
      <c r="W296" s="464"/>
      <c r="X296" s="30"/>
      <c r="Y296" s="464"/>
      <c r="Z296" s="464"/>
      <c r="AA296" s="30"/>
      <c r="AB296" s="464"/>
      <c r="AC296" s="464"/>
      <c r="AD296" s="30"/>
      <c r="AE296" s="464"/>
      <c r="AF296" s="464"/>
      <c r="AG296" s="30"/>
      <c r="AH296" s="464"/>
      <c r="AI296" s="464"/>
      <c r="AJ296" s="30"/>
      <c r="AK296" s="464"/>
      <c r="AL296" s="464"/>
      <c r="AM296" s="30"/>
      <c r="AN296" s="464"/>
      <c r="AO296" s="464"/>
      <c r="AP296" s="30"/>
      <c r="AQ296" s="464"/>
      <c r="AR296" s="464"/>
      <c r="AS296" s="30"/>
      <c r="AT296" s="464"/>
      <c r="AU296" s="464"/>
      <c r="AV296" s="30"/>
      <c r="AW296" s="464"/>
      <c r="AX296" s="464"/>
      <c r="AY296" s="30"/>
      <c r="AZ296" s="464"/>
      <c r="BA296" s="464"/>
      <c r="BB296" s="30"/>
      <c r="BC296" s="464"/>
      <c r="BD296" s="464"/>
      <c r="BE296" s="30"/>
      <c r="BF296" s="464"/>
      <c r="BG296" s="464"/>
      <c r="BH296" s="30"/>
      <c r="BI296" s="464"/>
      <c r="BJ296" s="464"/>
      <c r="BK296" s="30"/>
      <c r="BL296" s="31"/>
      <c r="BM296" s="31"/>
      <c r="BN296" s="31"/>
      <c r="BO296" s="31"/>
      <c r="BP296" s="31"/>
      <c r="BQ296" s="31"/>
      <c r="BR296" s="31"/>
    </row>
    <row r="297" spans="1:70" s="64" customFormat="1" ht="15" x14ac:dyDescent="0.25">
      <c r="A297" s="708"/>
      <c r="B297" s="709"/>
      <c r="D297" s="464"/>
      <c r="E297" s="464"/>
      <c r="F297" s="30"/>
      <c r="G297" s="464"/>
      <c r="H297" s="464"/>
      <c r="I297" s="30"/>
      <c r="J297" s="464"/>
      <c r="K297" s="464"/>
      <c r="L297" s="30"/>
      <c r="M297" s="464"/>
      <c r="N297" s="464"/>
      <c r="O297" s="30"/>
      <c r="P297" s="464"/>
      <c r="Q297" s="464"/>
      <c r="R297" s="30"/>
      <c r="S297" s="464"/>
      <c r="T297" s="464"/>
      <c r="U297" s="30"/>
      <c r="V297" s="464"/>
      <c r="W297" s="464"/>
      <c r="X297" s="30"/>
      <c r="Y297" s="464"/>
      <c r="Z297" s="464"/>
      <c r="AA297" s="30"/>
      <c r="AB297" s="464"/>
      <c r="AC297" s="464"/>
      <c r="AD297" s="30"/>
      <c r="AE297" s="464"/>
      <c r="AF297" s="464"/>
      <c r="AG297" s="30"/>
      <c r="AH297" s="464"/>
      <c r="AI297" s="464"/>
      <c r="AJ297" s="30"/>
      <c r="AK297" s="464"/>
      <c r="AL297" s="464"/>
      <c r="AM297" s="30"/>
      <c r="AN297" s="464"/>
      <c r="AO297" s="464"/>
      <c r="AP297" s="30"/>
      <c r="AQ297" s="464"/>
      <c r="AR297" s="464"/>
      <c r="AS297" s="30"/>
      <c r="AT297" s="464"/>
      <c r="AU297" s="464"/>
      <c r="AV297" s="30"/>
      <c r="AW297" s="464"/>
      <c r="AX297" s="464"/>
      <c r="AY297" s="30"/>
      <c r="AZ297" s="464"/>
      <c r="BA297" s="464"/>
      <c r="BB297" s="30"/>
      <c r="BC297" s="464"/>
      <c r="BD297" s="464"/>
      <c r="BE297" s="30"/>
      <c r="BF297" s="464"/>
      <c r="BG297" s="464"/>
      <c r="BH297" s="30"/>
      <c r="BI297" s="464"/>
      <c r="BJ297" s="464"/>
      <c r="BK297" s="30"/>
      <c r="BL297" s="31"/>
      <c r="BM297" s="31"/>
      <c r="BN297" s="31"/>
      <c r="BO297" s="31"/>
      <c r="BP297" s="31"/>
      <c r="BQ297" s="31"/>
      <c r="BR297" s="31"/>
    </row>
    <row r="298" spans="1:70" s="64" customFormat="1" ht="15" x14ac:dyDescent="0.25">
      <c r="A298" s="708"/>
      <c r="B298" s="709"/>
      <c r="D298" s="464"/>
      <c r="E298" s="464"/>
      <c r="F298" s="30"/>
      <c r="G298" s="464"/>
      <c r="H298" s="464"/>
      <c r="I298" s="30"/>
      <c r="J298" s="464"/>
      <c r="K298" s="464"/>
      <c r="L298" s="30"/>
      <c r="M298" s="464"/>
      <c r="N298" s="464"/>
      <c r="O298" s="30"/>
      <c r="P298" s="464"/>
      <c r="Q298" s="464"/>
      <c r="R298" s="30"/>
      <c r="S298" s="464"/>
      <c r="T298" s="464"/>
      <c r="U298" s="30"/>
      <c r="V298" s="464"/>
      <c r="W298" s="464"/>
      <c r="X298" s="30"/>
      <c r="Y298" s="464"/>
      <c r="Z298" s="464"/>
      <c r="AA298" s="30"/>
      <c r="AB298" s="464"/>
      <c r="AC298" s="464"/>
      <c r="AD298" s="30"/>
      <c r="AE298" s="464"/>
      <c r="AF298" s="464"/>
      <c r="AG298" s="30"/>
      <c r="AH298" s="464"/>
      <c r="AI298" s="464"/>
      <c r="AJ298" s="30"/>
      <c r="AK298" s="464"/>
      <c r="AL298" s="464"/>
      <c r="AM298" s="30"/>
      <c r="AN298" s="464"/>
      <c r="AO298" s="464"/>
      <c r="AP298" s="30"/>
      <c r="AQ298" s="464"/>
      <c r="AR298" s="464"/>
      <c r="AS298" s="30"/>
      <c r="AT298" s="464"/>
      <c r="AU298" s="464"/>
      <c r="AV298" s="30"/>
      <c r="AW298" s="464"/>
      <c r="AX298" s="464"/>
      <c r="AY298" s="30"/>
      <c r="AZ298" s="464"/>
      <c r="BA298" s="464"/>
      <c r="BB298" s="30"/>
      <c r="BC298" s="464"/>
      <c r="BD298" s="464"/>
      <c r="BE298" s="30"/>
      <c r="BF298" s="464"/>
      <c r="BG298" s="464"/>
      <c r="BH298" s="30"/>
      <c r="BI298" s="464"/>
      <c r="BJ298" s="464"/>
      <c r="BK298" s="30"/>
      <c r="BL298" s="31"/>
      <c r="BM298" s="31"/>
      <c r="BN298" s="31"/>
      <c r="BO298" s="31"/>
      <c r="BP298" s="31"/>
      <c r="BQ298" s="31"/>
      <c r="BR298" s="31"/>
    </row>
    <row r="299" spans="1:70" s="64" customFormat="1" ht="15" x14ac:dyDescent="0.25">
      <c r="A299" s="708"/>
      <c r="B299" s="709"/>
      <c r="D299" s="464"/>
      <c r="E299" s="464"/>
      <c r="F299" s="30"/>
      <c r="G299" s="464"/>
      <c r="H299" s="464"/>
      <c r="I299" s="30"/>
      <c r="J299" s="464"/>
      <c r="K299" s="464"/>
      <c r="L299" s="30"/>
      <c r="M299" s="464"/>
      <c r="N299" s="464"/>
      <c r="O299" s="30"/>
      <c r="P299" s="464"/>
      <c r="Q299" s="464"/>
      <c r="R299" s="30"/>
      <c r="S299" s="464"/>
      <c r="T299" s="464"/>
      <c r="U299" s="30"/>
      <c r="V299" s="464"/>
      <c r="W299" s="464"/>
      <c r="X299" s="30"/>
      <c r="Y299" s="464"/>
      <c r="Z299" s="464"/>
      <c r="AA299" s="30"/>
      <c r="AB299" s="464"/>
      <c r="AC299" s="464"/>
      <c r="AD299" s="30"/>
      <c r="AE299" s="464"/>
      <c r="AF299" s="464"/>
      <c r="AG299" s="30"/>
      <c r="AH299" s="464"/>
      <c r="AI299" s="464"/>
      <c r="AJ299" s="30"/>
      <c r="AK299" s="464"/>
      <c r="AL299" s="464"/>
      <c r="AM299" s="30"/>
      <c r="AN299" s="464"/>
      <c r="AO299" s="464"/>
      <c r="AP299" s="30"/>
      <c r="AQ299" s="464"/>
      <c r="AR299" s="464"/>
      <c r="AS299" s="30"/>
      <c r="AT299" s="464"/>
      <c r="AU299" s="464"/>
      <c r="AV299" s="30"/>
      <c r="AW299" s="464"/>
      <c r="AX299" s="464"/>
      <c r="AY299" s="30"/>
      <c r="AZ299" s="464"/>
      <c r="BA299" s="464"/>
      <c r="BB299" s="30"/>
      <c r="BC299" s="464"/>
      <c r="BD299" s="464"/>
      <c r="BE299" s="30"/>
      <c r="BF299" s="464"/>
      <c r="BG299" s="464"/>
      <c r="BH299" s="30"/>
      <c r="BI299" s="464"/>
      <c r="BJ299" s="464"/>
      <c r="BK299" s="30"/>
      <c r="BL299" s="31"/>
      <c r="BM299" s="31"/>
      <c r="BN299" s="31"/>
      <c r="BO299" s="31"/>
      <c r="BP299" s="31"/>
      <c r="BQ299" s="31"/>
      <c r="BR299" s="31"/>
    </row>
    <row r="300" spans="1:70" s="64" customFormat="1" ht="15" x14ac:dyDescent="0.25">
      <c r="A300" s="708"/>
      <c r="B300" s="709"/>
      <c r="D300" s="464"/>
      <c r="E300" s="464"/>
      <c r="F300" s="30"/>
      <c r="G300" s="464"/>
      <c r="H300" s="464"/>
      <c r="I300" s="30"/>
      <c r="J300" s="464"/>
      <c r="K300" s="464"/>
      <c r="L300" s="30"/>
      <c r="M300" s="464"/>
      <c r="N300" s="464"/>
      <c r="O300" s="30"/>
      <c r="P300" s="464"/>
      <c r="Q300" s="464"/>
      <c r="R300" s="30"/>
      <c r="S300" s="464"/>
      <c r="T300" s="464"/>
      <c r="U300" s="30"/>
      <c r="V300" s="464"/>
      <c r="W300" s="464"/>
      <c r="X300" s="30"/>
      <c r="Y300" s="464"/>
      <c r="Z300" s="464"/>
      <c r="AA300" s="30"/>
      <c r="AB300" s="464"/>
      <c r="AC300" s="464"/>
      <c r="AD300" s="30"/>
      <c r="AE300" s="464"/>
      <c r="AF300" s="464"/>
      <c r="AG300" s="30"/>
      <c r="AH300" s="464"/>
      <c r="AI300" s="464"/>
      <c r="AJ300" s="30"/>
      <c r="AK300" s="464"/>
      <c r="AL300" s="464"/>
      <c r="AM300" s="30"/>
      <c r="AN300" s="464"/>
      <c r="AO300" s="464"/>
      <c r="AP300" s="30"/>
      <c r="AQ300" s="464"/>
      <c r="AR300" s="464"/>
      <c r="AS300" s="30"/>
      <c r="AT300" s="464"/>
      <c r="AU300" s="464"/>
      <c r="AV300" s="30"/>
      <c r="AW300" s="464"/>
      <c r="AX300" s="464"/>
      <c r="AY300" s="30"/>
      <c r="AZ300" s="464"/>
      <c r="BA300" s="464"/>
      <c r="BB300" s="30"/>
      <c r="BC300" s="464"/>
      <c r="BD300" s="464"/>
      <c r="BE300" s="30"/>
      <c r="BF300" s="464"/>
      <c r="BG300" s="464"/>
      <c r="BH300" s="30"/>
      <c r="BI300" s="464"/>
      <c r="BJ300" s="464"/>
      <c r="BK300" s="30"/>
      <c r="BL300" s="31"/>
      <c r="BM300" s="31"/>
      <c r="BN300" s="31"/>
      <c r="BO300" s="31"/>
      <c r="BP300" s="31"/>
      <c r="BQ300" s="31"/>
      <c r="BR300" s="31"/>
    </row>
    <row r="301" spans="1:70" s="64" customFormat="1" ht="15" x14ac:dyDescent="0.25">
      <c r="A301" s="708"/>
      <c r="B301" s="709"/>
      <c r="D301" s="464"/>
      <c r="E301" s="464"/>
      <c r="F301" s="30"/>
      <c r="G301" s="464"/>
      <c r="H301" s="464"/>
      <c r="I301" s="30"/>
      <c r="J301" s="464"/>
      <c r="K301" s="464"/>
      <c r="L301" s="30"/>
      <c r="M301" s="464"/>
      <c r="N301" s="464"/>
      <c r="O301" s="30"/>
      <c r="P301" s="464"/>
      <c r="Q301" s="464"/>
      <c r="R301" s="30"/>
      <c r="S301" s="464"/>
      <c r="T301" s="464"/>
      <c r="U301" s="30"/>
      <c r="V301" s="464"/>
      <c r="W301" s="464"/>
      <c r="X301" s="30"/>
      <c r="Y301" s="464"/>
      <c r="Z301" s="464"/>
      <c r="AA301" s="30"/>
      <c r="AB301" s="464"/>
      <c r="AC301" s="464"/>
      <c r="AD301" s="30"/>
      <c r="AE301" s="464"/>
      <c r="AF301" s="464"/>
      <c r="AG301" s="30"/>
      <c r="AH301" s="464"/>
      <c r="AI301" s="464"/>
      <c r="AJ301" s="30"/>
      <c r="AK301" s="464"/>
      <c r="AL301" s="464"/>
      <c r="AM301" s="30"/>
      <c r="AN301" s="464"/>
      <c r="AO301" s="464"/>
      <c r="AP301" s="30"/>
      <c r="AQ301" s="464"/>
      <c r="AR301" s="464"/>
      <c r="AS301" s="30"/>
      <c r="AT301" s="464"/>
      <c r="AU301" s="464"/>
      <c r="AV301" s="30"/>
      <c r="AW301" s="464"/>
      <c r="AX301" s="464"/>
      <c r="AY301" s="30"/>
      <c r="AZ301" s="464"/>
      <c r="BA301" s="464"/>
      <c r="BB301" s="30"/>
      <c r="BC301" s="464"/>
      <c r="BD301" s="464"/>
      <c r="BE301" s="30"/>
      <c r="BF301" s="464"/>
      <c r="BG301" s="464"/>
      <c r="BH301" s="30"/>
      <c r="BI301" s="464"/>
      <c r="BJ301" s="464"/>
      <c r="BK301" s="30"/>
      <c r="BL301" s="31"/>
      <c r="BM301" s="31"/>
      <c r="BN301" s="31"/>
      <c r="BO301" s="31"/>
      <c r="BP301" s="31"/>
      <c r="BQ301" s="31"/>
      <c r="BR301" s="31"/>
    </row>
    <row r="302" spans="1:70" s="64" customFormat="1" ht="15" x14ac:dyDescent="0.25">
      <c r="A302" s="708"/>
      <c r="B302" s="709"/>
      <c r="D302" s="464"/>
      <c r="E302" s="464"/>
      <c r="F302" s="30"/>
      <c r="G302" s="464"/>
      <c r="H302" s="464"/>
      <c r="I302" s="30"/>
      <c r="J302" s="464"/>
      <c r="K302" s="464"/>
      <c r="L302" s="30"/>
      <c r="M302" s="464"/>
      <c r="N302" s="464"/>
      <c r="O302" s="30"/>
      <c r="P302" s="464"/>
      <c r="Q302" s="464"/>
      <c r="R302" s="30"/>
      <c r="S302" s="464"/>
      <c r="T302" s="464"/>
      <c r="U302" s="30"/>
      <c r="V302" s="464"/>
      <c r="W302" s="464"/>
      <c r="X302" s="30"/>
      <c r="Y302" s="464"/>
      <c r="Z302" s="464"/>
      <c r="AA302" s="30"/>
      <c r="AB302" s="464"/>
      <c r="AC302" s="464"/>
      <c r="AD302" s="30"/>
      <c r="AE302" s="464"/>
      <c r="AF302" s="464"/>
      <c r="AG302" s="30"/>
      <c r="AH302" s="464"/>
      <c r="AI302" s="464"/>
      <c r="AJ302" s="30"/>
      <c r="AK302" s="464"/>
      <c r="AL302" s="464"/>
      <c r="AM302" s="30"/>
      <c r="AN302" s="464"/>
      <c r="AO302" s="464"/>
      <c r="AP302" s="30"/>
      <c r="AQ302" s="464"/>
      <c r="AR302" s="464"/>
      <c r="AS302" s="30"/>
      <c r="AT302" s="464"/>
      <c r="AU302" s="464"/>
      <c r="AV302" s="30"/>
      <c r="AW302" s="464"/>
      <c r="AX302" s="464"/>
      <c r="AY302" s="30"/>
      <c r="AZ302" s="464"/>
      <c r="BA302" s="464"/>
      <c r="BB302" s="30"/>
      <c r="BC302" s="464"/>
      <c r="BD302" s="464"/>
      <c r="BE302" s="30"/>
      <c r="BF302" s="464"/>
      <c r="BG302" s="464"/>
      <c r="BH302" s="30"/>
      <c r="BI302" s="464"/>
      <c r="BJ302" s="464"/>
      <c r="BK302" s="30"/>
      <c r="BL302" s="31"/>
      <c r="BM302" s="31"/>
      <c r="BN302" s="31"/>
      <c r="BO302" s="31"/>
      <c r="BP302" s="31"/>
      <c r="BQ302" s="31"/>
      <c r="BR302" s="31"/>
    </row>
    <row r="303" spans="1:70" s="64" customFormat="1" ht="15" x14ac:dyDescent="0.25">
      <c r="A303" s="708"/>
      <c r="B303" s="709"/>
      <c r="D303" s="464"/>
      <c r="E303" s="464"/>
      <c r="F303" s="30"/>
      <c r="G303" s="464"/>
      <c r="H303" s="464"/>
      <c r="I303" s="30"/>
      <c r="J303" s="464"/>
      <c r="K303" s="464"/>
      <c r="L303" s="30"/>
      <c r="M303" s="464"/>
      <c r="N303" s="464"/>
      <c r="O303" s="30"/>
      <c r="P303" s="464"/>
      <c r="Q303" s="464"/>
      <c r="R303" s="30"/>
      <c r="S303" s="464"/>
      <c r="T303" s="464"/>
      <c r="U303" s="30"/>
      <c r="V303" s="464"/>
      <c r="W303" s="464"/>
      <c r="X303" s="30"/>
      <c r="Y303" s="464"/>
      <c r="Z303" s="464"/>
      <c r="AA303" s="30"/>
      <c r="AB303" s="464"/>
      <c r="AC303" s="464"/>
      <c r="AD303" s="30"/>
      <c r="AE303" s="464"/>
      <c r="AF303" s="464"/>
      <c r="AG303" s="30"/>
      <c r="AH303" s="464"/>
      <c r="AI303" s="464"/>
      <c r="AJ303" s="30"/>
      <c r="AK303" s="464"/>
      <c r="AL303" s="464"/>
      <c r="AM303" s="30"/>
      <c r="AN303" s="464"/>
      <c r="AO303" s="464"/>
      <c r="AP303" s="30"/>
      <c r="AQ303" s="464"/>
      <c r="AR303" s="464"/>
      <c r="AS303" s="30"/>
      <c r="AT303" s="464"/>
      <c r="AU303" s="464"/>
      <c r="AV303" s="30"/>
      <c r="AW303" s="464"/>
      <c r="AX303" s="464"/>
      <c r="AY303" s="30"/>
      <c r="AZ303" s="464"/>
      <c r="BA303" s="464"/>
      <c r="BB303" s="30"/>
      <c r="BC303" s="464"/>
      <c r="BD303" s="464"/>
      <c r="BE303" s="30"/>
      <c r="BF303" s="464"/>
      <c r="BG303" s="464"/>
      <c r="BH303" s="30"/>
      <c r="BI303" s="464"/>
      <c r="BJ303" s="464"/>
      <c r="BK303" s="30"/>
      <c r="BL303" s="31"/>
      <c r="BM303" s="31"/>
      <c r="BN303" s="31"/>
      <c r="BO303" s="31"/>
      <c r="BP303" s="31"/>
      <c r="BQ303" s="31"/>
      <c r="BR303" s="31"/>
    </row>
    <row r="304" spans="1:70" s="64" customFormat="1" ht="15" x14ac:dyDescent="0.25">
      <c r="A304" s="708"/>
      <c r="B304" s="709"/>
      <c r="D304" s="464"/>
      <c r="E304" s="464"/>
      <c r="F304" s="30"/>
      <c r="G304" s="464"/>
      <c r="H304" s="464"/>
      <c r="I304" s="30"/>
      <c r="J304" s="464"/>
      <c r="K304" s="464"/>
      <c r="L304" s="30"/>
      <c r="M304" s="464"/>
      <c r="N304" s="464"/>
      <c r="O304" s="30"/>
      <c r="P304" s="464"/>
      <c r="Q304" s="464"/>
      <c r="R304" s="30"/>
      <c r="S304" s="464"/>
      <c r="T304" s="464"/>
      <c r="U304" s="30"/>
      <c r="V304" s="464"/>
      <c r="W304" s="464"/>
      <c r="X304" s="30"/>
      <c r="Y304" s="464"/>
      <c r="Z304" s="464"/>
      <c r="AA304" s="30"/>
      <c r="AB304" s="464"/>
      <c r="AC304" s="464"/>
      <c r="AD304" s="30"/>
      <c r="AE304" s="464"/>
      <c r="AF304" s="464"/>
      <c r="AG304" s="30"/>
      <c r="AH304" s="464"/>
      <c r="AI304" s="464"/>
      <c r="AJ304" s="30"/>
      <c r="AK304" s="464"/>
      <c r="AL304" s="464"/>
      <c r="AM304" s="30"/>
      <c r="AN304" s="464"/>
      <c r="AO304" s="464"/>
      <c r="AP304" s="30"/>
      <c r="AQ304" s="464"/>
      <c r="AR304" s="464"/>
      <c r="AS304" s="30"/>
      <c r="AT304" s="464"/>
      <c r="AU304" s="464"/>
      <c r="AV304" s="30"/>
      <c r="AW304" s="464"/>
      <c r="AX304" s="464"/>
      <c r="AY304" s="30"/>
      <c r="AZ304" s="464"/>
      <c r="BA304" s="464"/>
      <c r="BB304" s="30"/>
      <c r="BC304" s="464"/>
      <c r="BD304" s="464"/>
      <c r="BE304" s="30"/>
      <c r="BF304" s="464"/>
      <c r="BG304" s="464"/>
      <c r="BH304" s="30"/>
      <c r="BI304" s="464"/>
      <c r="BJ304" s="464"/>
      <c r="BK304" s="30"/>
      <c r="BL304" s="31"/>
      <c r="BM304" s="31"/>
      <c r="BN304" s="31"/>
      <c r="BO304" s="31"/>
      <c r="BP304" s="31"/>
      <c r="BQ304" s="31"/>
      <c r="BR304" s="31"/>
    </row>
    <row r="305" spans="1:70" s="64" customFormat="1" ht="15" x14ac:dyDescent="0.25">
      <c r="A305" s="708"/>
      <c r="B305" s="709"/>
      <c r="D305" s="464"/>
      <c r="E305" s="464"/>
      <c r="F305" s="30"/>
      <c r="G305" s="464"/>
      <c r="H305" s="464"/>
      <c r="I305" s="30"/>
      <c r="J305" s="464"/>
      <c r="K305" s="464"/>
      <c r="L305" s="30"/>
      <c r="M305" s="464"/>
      <c r="N305" s="464"/>
      <c r="O305" s="30"/>
      <c r="P305" s="464"/>
      <c r="Q305" s="464"/>
      <c r="R305" s="30"/>
      <c r="S305" s="464"/>
      <c r="T305" s="464"/>
      <c r="U305" s="30"/>
      <c r="V305" s="464"/>
      <c r="W305" s="464"/>
      <c r="X305" s="30"/>
      <c r="Y305" s="464"/>
      <c r="Z305" s="464"/>
      <c r="AA305" s="30"/>
      <c r="AB305" s="464"/>
      <c r="AC305" s="464"/>
      <c r="AD305" s="30"/>
      <c r="AE305" s="464"/>
      <c r="AF305" s="464"/>
      <c r="AG305" s="30"/>
      <c r="AH305" s="464"/>
      <c r="AI305" s="464"/>
      <c r="AJ305" s="30"/>
      <c r="AK305" s="464"/>
      <c r="AL305" s="464"/>
      <c r="AM305" s="30"/>
      <c r="AN305" s="464"/>
      <c r="AO305" s="464"/>
      <c r="AP305" s="30"/>
      <c r="AQ305" s="464"/>
      <c r="AR305" s="464"/>
      <c r="AS305" s="30"/>
      <c r="AT305" s="464"/>
      <c r="AU305" s="464"/>
      <c r="AV305" s="30"/>
      <c r="AW305" s="464"/>
      <c r="AX305" s="464"/>
      <c r="AY305" s="30"/>
      <c r="AZ305" s="464"/>
      <c r="BA305" s="464"/>
      <c r="BB305" s="30"/>
      <c r="BC305" s="464"/>
      <c r="BD305" s="464"/>
      <c r="BE305" s="30"/>
      <c r="BF305" s="464"/>
      <c r="BG305" s="464"/>
      <c r="BH305" s="30"/>
      <c r="BI305" s="464"/>
      <c r="BJ305" s="464"/>
      <c r="BK305" s="30"/>
      <c r="BL305" s="31"/>
      <c r="BM305" s="31"/>
      <c r="BN305" s="31"/>
      <c r="BO305" s="31"/>
      <c r="BP305" s="31"/>
      <c r="BQ305" s="31"/>
      <c r="BR305" s="31"/>
    </row>
    <row r="306" spans="1:70" s="64" customFormat="1" ht="15" x14ac:dyDescent="0.25">
      <c r="A306" s="708"/>
      <c r="B306" s="709"/>
      <c r="D306" s="464"/>
      <c r="E306" s="464"/>
      <c r="F306" s="30"/>
      <c r="G306" s="464"/>
      <c r="H306" s="464"/>
      <c r="I306" s="30"/>
      <c r="J306" s="464"/>
      <c r="K306" s="464"/>
      <c r="L306" s="30"/>
      <c r="M306" s="464"/>
      <c r="N306" s="464"/>
      <c r="O306" s="30"/>
      <c r="P306" s="464"/>
      <c r="Q306" s="464"/>
      <c r="R306" s="30"/>
      <c r="S306" s="464"/>
      <c r="T306" s="464"/>
      <c r="U306" s="30"/>
      <c r="V306" s="464"/>
      <c r="W306" s="464"/>
      <c r="X306" s="30"/>
      <c r="Y306" s="464"/>
      <c r="Z306" s="464"/>
      <c r="AA306" s="30"/>
      <c r="AB306" s="464"/>
      <c r="AC306" s="464"/>
      <c r="AD306" s="30"/>
      <c r="AE306" s="464"/>
      <c r="AF306" s="464"/>
      <c r="AG306" s="30"/>
      <c r="AH306" s="464"/>
      <c r="AI306" s="464"/>
      <c r="AJ306" s="30"/>
      <c r="AK306" s="464"/>
      <c r="AL306" s="464"/>
      <c r="AM306" s="30"/>
      <c r="AN306" s="464"/>
      <c r="AO306" s="464"/>
      <c r="AP306" s="30"/>
      <c r="AQ306" s="464"/>
      <c r="AR306" s="464"/>
      <c r="AS306" s="30"/>
      <c r="AT306" s="464"/>
      <c r="AU306" s="464"/>
      <c r="AV306" s="30"/>
      <c r="AW306" s="464"/>
      <c r="AX306" s="464"/>
      <c r="AY306" s="30"/>
      <c r="AZ306" s="464"/>
      <c r="BA306" s="464"/>
      <c r="BB306" s="30"/>
      <c r="BC306" s="464"/>
      <c r="BD306" s="464"/>
      <c r="BE306" s="30"/>
      <c r="BF306" s="464"/>
      <c r="BG306" s="464"/>
      <c r="BH306" s="30"/>
      <c r="BI306" s="464"/>
      <c r="BJ306" s="464"/>
      <c r="BK306" s="30"/>
      <c r="BL306" s="31"/>
      <c r="BM306" s="31"/>
      <c r="BN306" s="31"/>
      <c r="BO306" s="31"/>
      <c r="BP306" s="31"/>
      <c r="BQ306" s="31"/>
      <c r="BR306" s="31"/>
    </row>
    <row r="307" spans="1:70" s="64" customFormat="1" ht="15" x14ac:dyDescent="0.25">
      <c r="A307" s="708"/>
      <c r="B307" s="709"/>
      <c r="D307" s="464"/>
      <c r="E307" s="464"/>
      <c r="F307" s="30"/>
      <c r="G307" s="464"/>
      <c r="H307" s="464"/>
      <c r="I307" s="30"/>
      <c r="J307" s="464"/>
      <c r="K307" s="464"/>
      <c r="L307" s="30"/>
      <c r="M307" s="464"/>
      <c r="N307" s="464"/>
      <c r="O307" s="30"/>
      <c r="P307" s="464"/>
      <c r="Q307" s="464"/>
      <c r="R307" s="30"/>
      <c r="S307" s="464"/>
      <c r="T307" s="464"/>
      <c r="U307" s="30"/>
      <c r="V307" s="464"/>
      <c r="W307" s="464"/>
      <c r="X307" s="30"/>
      <c r="Y307" s="464"/>
      <c r="Z307" s="464"/>
      <c r="AA307" s="30"/>
      <c r="AB307" s="464"/>
      <c r="AC307" s="464"/>
      <c r="AD307" s="30"/>
      <c r="AE307" s="464"/>
      <c r="AF307" s="464"/>
      <c r="AG307" s="30"/>
      <c r="AH307" s="464"/>
      <c r="AI307" s="464"/>
      <c r="AJ307" s="30"/>
      <c r="AK307" s="464"/>
      <c r="AL307" s="464"/>
      <c r="AM307" s="30"/>
      <c r="AN307" s="464"/>
      <c r="AO307" s="464"/>
      <c r="AP307" s="30"/>
      <c r="AQ307" s="464"/>
      <c r="AR307" s="464"/>
      <c r="AS307" s="30"/>
      <c r="AT307" s="464"/>
      <c r="AU307" s="464"/>
      <c r="AV307" s="30"/>
      <c r="AW307" s="464"/>
      <c r="AX307" s="464"/>
      <c r="AY307" s="30"/>
      <c r="AZ307" s="464"/>
      <c r="BA307" s="464"/>
      <c r="BB307" s="30"/>
      <c r="BC307" s="464"/>
      <c r="BD307" s="464"/>
      <c r="BE307" s="30"/>
      <c r="BF307" s="464"/>
      <c r="BG307" s="464"/>
      <c r="BH307" s="30"/>
      <c r="BI307" s="464"/>
      <c r="BJ307" s="464"/>
      <c r="BK307" s="30"/>
      <c r="BL307" s="31"/>
      <c r="BM307" s="31"/>
      <c r="BN307" s="31"/>
      <c r="BO307" s="31"/>
      <c r="BP307" s="31"/>
      <c r="BQ307" s="31"/>
      <c r="BR307" s="31"/>
    </row>
    <row r="308" spans="1:70" s="64" customFormat="1" ht="15" x14ac:dyDescent="0.25">
      <c r="A308" s="708"/>
      <c r="B308" s="709"/>
      <c r="D308" s="464"/>
      <c r="E308" s="464"/>
      <c r="F308" s="30"/>
      <c r="G308" s="464"/>
      <c r="H308" s="464"/>
      <c r="I308" s="30"/>
      <c r="J308" s="464"/>
      <c r="K308" s="464"/>
      <c r="L308" s="30"/>
      <c r="M308" s="464"/>
      <c r="N308" s="464"/>
      <c r="O308" s="30"/>
      <c r="P308" s="464"/>
      <c r="Q308" s="464"/>
      <c r="R308" s="30"/>
      <c r="S308" s="464"/>
      <c r="T308" s="464"/>
      <c r="U308" s="30"/>
      <c r="V308" s="464"/>
      <c r="W308" s="464"/>
      <c r="X308" s="30"/>
      <c r="Y308" s="464"/>
      <c r="Z308" s="464"/>
      <c r="AA308" s="30"/>
      <c r="AB308" s="464"/>
      <c r="AC308" s="464"/>
      <c r="AD308" s="30"/>
      <c r="AE308" s="464"/>
      <c r="AF308" s="464"/>
      <c r="AG308" s="30"/>
      <c r="AH308" s="464"/>
      <c r="AI308" s="464"/>
      <c r="AJ308" s="30"/>
      <c r="AK308" s="464"/>
      <c r="AL308" s="464"/>
      <c r="AM308" s="30"/>
      <c r="AN308" s="464"/>
      <c r="AO308" s="464"/>
      <c r="AP308" s="30"/>
      <c r="AQ308" s="464"/>
      <c r="AR308" s="464"/>
      <c r="AS308" s="30"/>
      <c r="AT308" s="464"/>
      <c r="AU308" s="464"/>
      <c r="AV308" s="30"/>
      <c r="AW308" s="464"/>
      <c r="AX308" s="464"/>
      <c r="AY308" s="30"/>
      <c r="AZ308" s="464"/>
      <c r="BA308" s="464"/>
      <c r="BB308" s="30"/>
      <c r="BC308" s="464"/>
      <c r="BD308" s="464"/>
      <c r="BE308" s="30"/>
      <c r="BF308" s="464"/>
      <c r="BG308" s="464"/>
      <c r="BH308" s="30"/>
      <c r="BI308" s="464"/>
      <c r="BJ308" s="464"/>
      <c r="BK308" s="30"/>
      <c r="BL308" s="31"/>
      <c r="BM308" s="31"/>
      <c r="BN308" s="31"/>
      <c r="BO308" s="31"/>
      <c r="BP308" s="31"/>
      <c r="BQ308" s="31"/>
      <c r="BR308" s="31"/>
    </row>
    <row r="309" spans="1:70" s="64" customFormat="1" ht="15" x14ac:dyDescent="0.25">
      <c r="A309" s="708"/>
      <c r="B309" s="709"/>
      <c r="D309" s="464"/>
      <c r="E309" s="464"/>
      <c r="F309" s="30"/>
      <c r="G309" s="464"/>
      <c r="H309" s="464"/>
      <c r="I309" s="30"/>
      <c r="J309" s="464"/>
      <c r="K309" s="464"/>
      <c r="L309" s="30"/>
      <c r="M309" s="464"/>
      <c r="N309" s="464"/>
      <c r="O309" s="30"/>
      <c r="P309" s="464"/>
      <c r="Q309" s="464"/>
      <c r="R309" s="30"/>
      <c r="S309" s="464"/>
      <c r="T309" s="464"/>
      <c r="U309" s="30"/>
      <c r="V309" s="464"/>
      <c r="W309" s="464"/>
      <c r="X309" s="30"/>
      <c r="Y309" s="464"/>
      <c r="Z309" s="464"/>
      <c r="AA309" s="30"/>
      <c r="AB309" s="464"/>
      <c r="AC309" s="464"/>
      <c r="AD309" s="30"/>
      <c r="AE309" s="464"/>
      <c r="AF309" s="464"/>
      <c r="AG309" s="30"/>
      <c r="AH309" s="464"/>
      <c r="AI309" s="464"/>
      <c r="AJ309" s="30"/>
      <c r="AK309" s="464"/>
      <c r="AL309" s="464"/>
      <c r="AM309" s="30"/>
      <c r="AN309" s="464"/>
      <c r="AO309" s="464"/>
      <c r="AP309" s="30"/>
      <c r="AQ309" s="464"/>
      <c r="AR309" s="464"/>
      <c r="AS309" s="30"/>
      <c r="AT309" s="464"/>
      <c r="AU309" s="464"/>
      <c r="AV309" s="30"/>
      <c r="AW309" s="464"/>
      <c r="AX309" s="464"/>
      <c r="AY309" s="30"/>
      <c r="AZ309" s="464"/>
      <c r="BA309" s="464"/>
      <c r="BB309" s="30"/>
      <c r="BC309" s="464"/>
      <c r="BD309" s="464"/>
      <c r="BE309" s="30"/>
      <c r="BF309" s="464"/>
      <c r="BG309" s="464"/>
      <c r="BH309" s="30"/>
      <c r="BI309" s="464"/>
      <c r="BJ309" s="464"/>
      <c r="BK309" s="30"/>
      <c r="BL309" s="31"/>
      <c r="BM309" s="31"/>
      <c r="BN309" s="31"/>
      <c r="BO309" s="31"/>
      <c r="BP309" s="31"/>
      <c r="BQ309" s="31"/>
      <c r="BR309" s="31"/>
    </row>
    <row r="310" spans="1:70" s="64" customFormat="1" ht="15" x14ac:dyDescent="0.25">
      <c r="A310" s="708"/>
      <c r="B310" s="709"/>
      <c r="D310" s="464"/>
      <c r="E310" s="464"/>
      <c r="F310" s="30"/>
      <c r="G310" s="464"/>
      <c r="H310" s="464"/>
      <c r="I310" s="30"/>
      <c r="J310" s="464"/>
      <c r="K310" s="464"/>
      <c r="L310" s="30"/>
      <c r="M310" s="464"/>
      <c r="N310" s="464"/>
      <c r="O310" s="30"/>
      <c r="P310" s="464"/>
      <c r="Q310" s="464"/>
      <c r="R310" s="30"/>
      <c r="S310" s="464"/>
      <c r="T310" s="464"/>
      <c r="U310" s="30"/>
      <c r="V310" s="464"/>
      <c r="W310" s="464"/>
      <c r="X310" s="30"/>
      <c r="Y310" s="464"/>
      <c r="Z310" s="464"/>
      <c r="AA310" s="30"/>
      <c r="AB310" s="464"/>
      <c r="AC310" s="464"/>
      <c r="AD310" s="30"/>
      <c r="AE310" s="464"/>
      <c r="AF310" s="464"/>
      <c r="AG310" s="30"/>
      <c r="AH310" s="464"/>
      <c r="AI310" s="464"/>
      <c r="AJ310" s="30"/>
      <c r="AK310" s="464"/>
      <c r="AL310" s="464"/>
      <c r="AM310" s="30"/>
      <c r="AN310" s="464"/>
      <c r="AO310" s="464"/>
      <c r="AP310" s="30"/>
      <c r="AQ310" s="464"/>
      <c r="AR310" s="464"/>
      <c r="AS310" s="30"/>
      <c r="AT310" s="464"/>
      <c r="AU310" s="464"/>
      <c r="AV310" s="30"/>
      <c r="AW310" s="464"/>
      <c r="AX310" s="464"/>
      <c r="AY310" s="30"/>
      <c r="AZ310" s="464"/>
      <c r="BA310" s="464"/>
      <c r="BB310" s="30"/>
      <c r="BC310" s="464"/>
      <c r="BD310" s="464"/>
      <c r="BE310" s="30"/>
      <c r="BF310" s="464"/>
      <c r="BG310" s="464"/>
      <c r="BH310" s="30"/>
      <c r="BI310" s="464"/>
      <c r="BJ310" s="464"/>
      <c r="BK310" s="30"/>
      <c r="BL310" s="31"/>
      <c r="BM310" s="31"/>
      <c r="BN310" s="31"/>
      <c r="BO310" s="31"/>
      <c r="BP310" s="31"/>
      <c r="BQ310" s="31"/>
      <c r="BR310" s="31"/>
    </row>
    <row r="311" spans="1:70" s="64" customFormat="1" ht="15" x14ac:dyDescent="0.25">
      <c r="A311" s="708"/>
      <c r="B311" s="709"/>
      <c r="D311" s="464"/>
      <c r="E311" s="464"/>
      <c r="F311" s="30"/>
      <c r="G311" s="464"/>
      <c r="H311" s="464"/>
      <c r="I311" s="30"/>
      <c r="J311" s="464"/>
      <c r="K311" s="464"/>
      <c r="L311" s="30"/>
      <c r="M311" s="464"/>
      <c r="N311" s="464"/>
      <c r="O311" s="30"/>
      <c r="P311" s="464"/>
      <c r="Q311" s="464"/>
      <c r="R311" s="30"/>
      <c r="S311" s="464"/>
      <c r="T311" s="464"/>
      <c r="U311" s="30"/>
      <c r="V311" s="464"/>
      <c r="W311" s="464"/>
      <c r="X311" s="30"/>
      <c r="Y311" s="464"/>
      <c r="Z311" s="464"/>
      <c r="AA311" s="30"/>
      <c r="AB311" s="464"/>
      <c r="AC311" s="464"/>
      <c r="AD311" s="30"/>
      <c r="AE311" s="464"/>
      <c r="AF311" s="464"/>
      <c r="AG311" s="30"/>
      <c r="AH311" s="464"/>
      <c r="AI311" s="464"/>
      <c r="AJ311" s="30"/>
      <c r="AK311" s="464"/>
      <c r="AL311" s="464"/>
      <c r="AM311" s="30"/>
      <c r="AN311" s="464"/>
      <c r="AO311" s="464"/>
      <c r="AP311" s="30"/>
      <c r="AQ311" s="464"/>
      <c r="AR311" s="464"/>
      <c r="AS311" s="30"/>
      <c r="AT311" s="464"/>
      <c r="AU311" s="464"/>
      <c r="AV311" s="30"/>
      <c r="AW311" s="464"/>
      <c r="AX311" s="464"/>
      <c r="AY311" s="30"/>
      <c r="AZ311" s="464"/>
      <c r="BA311" s="464"/>
      <c r="BB311" s="30"/>
      <c r="BC311" s="464"/>
      <c r="BD311" s="464"/>
      <c r="BE311" s="30"/>
      <c r="BF311" s="464"/>
      <c r="BG311" s="464"/>
      <c r="BH311" s="30"/>
      <c r="BI311" s="464"/>
      <c r="BJ311" s="464"/>
      <c r="BK311" s="30"/>
      <c r="BL311" s="31"/>
      <c r="BM311" s="31"/>
      <c r="BN311" s="31"/>
      <c r="BO311" s="31"/>
      <c r="BP311" s="31"/>
      <c r="BQ311" s="31"/>
      <c r="BR311" s="31"/>
    </row>
    <row r="312" spans="1:70" s="64" customFormat="1" ht="15" x14ac:dyDescent="0.25">
      <c r="A312" s="708"/>
      <c r="B312" s="709"/>
      <c r="D312" s="464"/>
      <c r="E312" s="464"/>
      <c r="F312" s="30"/>
      <c r="G312" s="464"/>
      <c r="H312" s="464"/>
      <c r="I312" s="30"/>
      <c r="J312" s="464"/>
      <c r="K312" s="464"/>
      <c r="L312" s="30"/>
      <c r="M312" s="464"/>
      <c r="N312" s="464"/>
      <c r="O312" s="30"/>
      <c r="P312" s="464"/>
      <c r="Q312" s="464"/>
      <c r="R312" s="30"/>
      <c r="S312" s="464"/>
      <c r="T312" s="464"/>
      <c r="U312" s="30"/>
      <c r="V312" s="464"/>
      <c r="W312" s="464"/>
      <c r="X312" s="30"/>
      <c r="Y312" s="464"/>
      <c r="Z312" s="464"/>
      <c r="AA312" s="30"/>
      <c r="AB312" s="464"/>
      <c r="AC312" s="464"/>
      <c r="AD312" s="30"/>
      <c r="AE312" s="464"/>
      <c r="AF312" s="464"/>
      <c r="AG312" s="30"/>
      <c r="AH312" s="464"/>
      <c r="AI312" s="464"/>
      <c r="AJ312" s="30"/>
      <c r="AK312" s="464"/>
      <c r="AL312" s="464"/>
      <c r="AM312" s="30"/>
      <c r="AN312" s="464"/>
      <c r="AO312" s="464"/>
      <c r="AP312" s="30"/>
      <c r="AQ312" s="464"/>
      <c r="AR312" s="464"/>
      <c r="AS312" s="30"/>
      <c r="AT312" s="464"/>
      <c r="AU312" s="464"/>
      <c r="AV312" s="30"/>
      <c r="AW312" s="464"/>
      <c r="AX312" s="464"/>
      <c r="AY312" s="30"/>
      <c r="AZ312" s="464"/>
      <c r="BA312" s="464"/>
      <c r="BB312" s="30"/>
      <c r="BC312" s="464"/>
      <c r="BD312" s="464"/>
      <c r="BE312" s="30"/>
      <c r="BF312" s="464"/>
      <c r="BG312" s="464"/>
      <c r="BH312" s="30"/>
      <c r="BI312" s="464"/>
      <c r="BJ312" s="464"/>
      <c r="BK312" s="30"/>
      <c r="BL312" s="31"/>
      <c r="BM312" s="31"/>
      <c r="BN312" s="31"/>
      <c r="BO312" s="31"/>
      <c r="BP312" s="31"/>
      <c r="BQ312" s="31"/>
      <c r="BR312" s="31"/>
    </row>
    <row r="313" spans="1:70" s="64" customFormat="1" ht="15" x14ac:dyDescent="0.25">
      <c r="A313" s="708"/>
      <c r="B313" s="709"/>
      <c r="D313" s="464"/>
      <c r="E313" s="464"/>
      <c r="F313" s="30"/>
      <c r="G313" s="464"/>
      <c r="H313" s="464"/>
      <c r="I313" s="30"/>
      <c r="J313" s="464"/>
      <c r="K313" s="464"/>
      <c r="L313" s="30"/>
      <c r="M313" s="464"/>
      <c r="N313" s="464"/>
      <c r="O313" s="30"/>
      <c r="P313" s="464"/>
      <c r="Q313" s="464"/>
      <c r="R313" s="30"/>
      <c r="S313" s="464"/>
      <c r="T313" s="464"/>
      <c r="U313" s="30"/>
      <c r="V313" s="464"/>
      <c r="W313" s="464"/>
      <c r="X313" s="30"/>
      <c r="Y313" s="464"/>
      <c r="Z313" s="464"/>
      <c r="AA313" s="30"/>
      <c r="AB313" s="464"/>
      <c r="AC313" s="464"/>
      <c r="AD313" s="30"/>
      <c r="AE313" s="464"/>
      <c r="AF313" s="464"/>
      <c r="AG313" s="30"/>
      <c r="AH313" s="464"/>
      <c r="AI313" s="464"/>
      <c r="AJ313" s="30"/>
      <c r="AK313" s="464"/>
      <c r="AL313" s="464"/>
      <c r="AM313" s="30"/>
      <c r="AN313" s="464"/>
      <c r="AO313" s="464"/>
      <c r="AP313" s="30"/>
      <c r="AQ313" s="464"/>
      <c r="AR313" s="464"/>
      <c r="AS313" s="30"/>
      <c r="AT313" s="464"/>
      <c r="AU313" s="464"/>
      <c r="AV313" s="30"/>
      <c r="AW313" s="464"/>
      <c r="AX313" s="464"/>
      <c r="AY313" s="30"/>
      <c r="AZ313" s="464"/>
      <c r="BA313" s="464"/>
      <c r="BB313" s="30"/>
      <c r="BC313" s="464"/>
      <c r="BD313" s="464"/>
      <c r="BE313" s="30"/>
      <c r="BF313" s="464"/>
      <c r="BG313" s="464"/>
      <c r="BH313" s="30"/>
      <c r="BI313" s="464"/>
      <c r="BJ313" s="464"/>
      <c r="BK313" s="30"/>
      <c r="BL313" s="31"/>
      <c r="BM313" s="31"/>
      <c r="BN313" s="31"/>
      <c r="BO313" s="31"/>
      <c r="BP313" s="31"/>
      <c r="BQ313" s="31"/>
      <c r="BR313" s="31"/>
    </row>
    <row r="314" spans="1:70" s="64" customFormat="1" ht="15" x14ac:dyDescent="0.25">
      <c r="A314" s="708"/>
      <c r="B314" s="709"/>
      <c r="D314" s="464"/>
      <c r="E314" s="464"/>
      <c r="F314" s="30"/>
      <c r="G314" s="464"/>
      <c r="H314" s="464"/>
      <c r="I314" s="30"/>
      <c r="J314" s="464"/>
      <c r="K314" s="464"/>
      <c r="L314" s="30"/>
      <c r="M314" s="464"/>
      <c r="N314" s="464"/>
      <c r="O314" s="30"/>
      <c r="P314" s="464"/>
      <c r="Q314" s="464"/>
      <c r="R314" s="30"/>
      <c r="S314" s="464"/>
      <c r="T314" s="464"/>
      <c r="U314" s="30"/>
      <c r="V314" s="464"/>
      <c r="W314" s="464"/>
      <c r="X314" s="30"/>
      <c r="Y314" s="464"/>
      <c r="Z314" s="464"/>
      <c r="AA314" s="30"/>
      <c r="AB314" s="464"/>
      <c r="AC314" s="464"/>
      <c r="AD314" s="30"/>
      <c r="AE314" s="464"/>
      <c r="AF314" s="464"/>
      <c r="AG314" s="30"/>
      <c r="AH314" s="464"/>
      <c r="AI314" s="464"/>
      <c r="AJ314" s="30"/>
      <c r="AK314" s="464"/>
      <c r="AL314" s="464"/>
      <c r="AM314" s="30"/>
      <c r="AN314" s="464"/>
      <c r="AO314" s="464"/>
      <c r="AP314" s="30"/>
      <c r="AQ314" s="464"/>
      <c r="AR314" s="464"/>
      <c r="AS314" s="30"/>
      <c r="AT314" s="464"/>
      <c r="AU314" s="464"/>
      <c r="AV314" s="30"/>
      <c r="AW314" s="464"/>
      <c r="AX314" s="464"/>
      <c r="AY314" s="30"/>
      <c r="AZ314" s="464"/>
      <c r="BA314" s="464"/>
      <c r="BB314" s="30"/>
      <c r="BC314" s="464"/>
      <c r="BD314" s="464"/>
      <c r="BE314" s="30"/>
      <c r="BF314" s="464"/>
      <c r="BG314" s="464"/>
      <c r="BH314" s="30"/>
      <c r="BI314" s="464"/>
      <c r="BJ314" s="464"/>
      <c r="BK314" s="30"/>
      <c r="BL314" s="31"/>
      <c r="BM314" s="31"/>
      <c r="BN314" s="31"/>
      <c r="BO314" s="31"/>
      <c r="BP314" s="31"/>
      <c r="BQ314" s="31"/>
      <c r="BR314" s="31"/>
    </row>
    <row r="315" spans="1:70" s="64" customFormat="1" ht="15" x14ac:dyDescent="0.25">
      <c r="A315" s="708"/>
      <c r="B315" s="709"/>
      <c r="D315" s="464"/>
      <c r="E315" s="464"/>
      <c r="F315" s="30"/>
      <c r="G315" s="464"/>
      <c r="H315" s="464"/>
      <c r="I315" s="30"/>
      <c r="J315" s="464"/>
      <c r="K315" s="464"/>
      <c r="L315" s="30"/>
      <c r="M315" s="464"/>
      <c r="N315" s="464"/>
      <c r="O315" s="30"/>
      <c r="P315" s="464"/>
      <c r="Q315" s="464"/>
      <c r="R315" s="30"/>
      <c r="S315" s="464"/>
      <c r="T315" s="464"/>
      <c r="U315" s="30"/>
      <c r="V315" s="464"/>
      <c r="W315" s="464"/>
      <c r="X315" s="30"/>
      <c r="Y315" s="464"/>
      <c r="Z315" s="464"/>
      <c r="AA315" s="30"/>
      <c r="AB315" s="464"/>
      <c r="AC315" s="464"/>
      <c r="AD315" s="30"/>
      <c r="AE315" s="464"/>
      <c r="AF315" s="464"/>
      <c r="AG315" s="30"/>
      <c r="AH315" s="464"/>
      <c r="AI315" s="464"/>
      <c r="AJ315" s="30"/>
      <c r="AK315" s="464"/>
      <c r="AL315" s="464"/>
      <c r="AM315" s="30"/>
      <c r="AN315" s="464"/>
      <c r="AO315" s="464"/>
      <c r="AP315" s="30"/>
      <c r="AQ315" s="464"/>
      <c r="AR315" s="464"/>
      <c r="AS315" s="30"/>
      <c r="AT315" s="464"/>
      <c r="AU315" s="464"/>
      <c r="AV315" s="30"/>
      <c r="AW315" s="464"/>
      <c r="AX315" s="464"/>
      <c r="AY315" s="30"/>
      <c r="AZ315" s="464"/>
      <c r="BA315" s="464"/>
      <c r="BB315" s="30"/>
      <c r="BC315" s="464"/>
      <c r="BD315" s="464"/>
      <c r="BE315" s="30"/>
      <c r="BF315" s="464"/>
      <c r="BG315" s="464"/>
      <c r="BH315" s="30"/>
      <c r="BI315" s="464"/>
      <c r="BJ315" s="464"/>
      <c r="BK315" s="30"/>
      <c r="BL315" s="31"/>
      <c r="BM315" s="31"/>
      <c r="BN315" s="31"/>
      <c r="BO315" s="31"/>
      <c r="BP315" s="31"/>
      <c r="BQ315" s="31"/>
      <c r="BR315" s="31"/>
    </row>
    <row r="316" spans="1:70" s="64" customFormat="1" ht="15" x14ac:dyDescent="0.25">
      <c r="A316" s="708"/>
      <c r="B316" s="709"/>
      <c r="D316" s="464"/>
      <c r="E316" s="464"/>
      <c r="F316" s="30"/>
      <c r="G316" s="464"/>
      <c r="H316" s="464"/>
      <c r="I316" s="30"/>
      <c r="J316" s="464"/>
      <c r="K316" s="464"/>
      <c r="L316" s="30"/>
      <c r="M316" s="464"/>
      <c r="N316" s="464"/>
      <c r="O316" s="30"/>
      <c r="P316" s="464"/>
      <c r="Q316" s="464"/>
      <c r="R316" s="30"/>
      <c r="S316" s="464"/>
      <c r="T316" s="464"/>
      <c r="U316" s="30"/>
      <c r="V316" s="464"/>
      <c r="W316" s="464"/>
      <c r="X316" s="30"/>
      <c r="Y316" s="464"/>
      <c r="Z316" s="464"/>
      <c r="AA316" s="30"/>
      <c r="AB316" s="464"/>
      <c r="AC316" s="464"/>
      <c r="AD316" s="30"/>
      <c r="AE316" s="464"/>
      <c r="AF316" s="464"/>
      <c r="AG316" s="30"/>
      <c r="AH316" s="464"/>
      <c r="AI316" s="464"/>
      <c r="AJ316" s="30"/>
      <c r="AK316" s="464"/>
      <c r="AL316" s="464"/>
      <c r="AM316" s="30"/>
      <c r="AN316" s="464"/>
      <c r="AO316" s="464"/>
      <c r="AP316" s="30"/>
      <c r="AQ316" s="464"/>
      <c r="AR316" s="464"/>
      <c r="AS316" s="30"/>
      <c r="AT316" s="464"/>
      <c r="AU316" s="464"/>
      <c r="AV316" s="30"/>
      <c r="AW316" s="464"/>
      <c r="AX316" s="464"/>
      <c r="AY316" s="30"/>
      <c r="AZ316" s="464"/>
      <c r="BA316" s="464"/>
      <c r="BB316" s="30"/>
      <c r="BC316" s="464"/>
      <c r="BD316" s="464"/>
      <c r="BE316" s="30"/>
      <c r="BF316" s="464"/>
      <c r="BG316" s="464"/>
      <c r="BH316" s="30"/>
      <c r="BI316" s="464"/>
      <c r="BJ316" s="464"/>
      <c r="BK316" s="30"/>
      <c r="BL316" s="31"/>
      <c r="BM316" s="31"/>
      <c r="BN316" s="31"/>
      <c r="BO316" s="31"/>
      <c r="BP316" s="31"/>
      <c r="BQ316" s="31"/>
      <c r="BR316" s="31"/>
    </row>
    <row r="317" spans="1:70" s="64" customFormat="1" ht="15" x14ac:dyDescent="0.25">
      <c r="A317" s="708"/>
      <c r="B317" s="709"/>
      <c r="D317" s="464"/>
      <c r="E317" s="464"/>
      <c r="F317" s="30"/>
      <c r="G317" s="464"/>
      <c r="H317" s="464"/>
      <c r="I317" s="30"/>
      <c r="J317" s="464"/>
      <c r="K317" s="464"/>
      <c r="L317" s="30"/>
      <c r="M317" s="464"/>
      <c r="N317" s="464"/>
      <c r="O317" s="30"/>
      <c r="P317" s="464"/>
      <c r="Q317" s="464"/>
      <c r="R317" s="30"/>
      <c r="S317" s="464"/>
      <c r="T317" s="464"/>
      <c r="U317" s="30"/>
      <c r="V317" s="464"/>
      <c r="W317" s="464"/>
      <c r="X317" s="30"/>
      <c r="Y317" s="464"/>
      <c r="Z317" s="464"/>
      <c r="AA317" s="30"/>
      <c r="AB317" s="464"/>
      <c r="AC317" s="464"/>
      <c r="AD317" s="30"/>
      <c r="AE317" s="464"/>
      <c r="AF317" s="464"/>
      <c r="AG317" s="30"/>
      <c r="AH317" s="464"/>
      <c r="AI317" s="464"/>
      <c r="AJ317" s="30"/>
      <c r="AK317" s="464"/>
      <c r="AL317" s="464"/>
      <c r="AM317" s="30"/>
      <c r="AN317" s="464"/>
      <c r="AO317" s="464"/>
      <c r="AP317" s="30"/>
      <c r="AQ317" s="464"/>
      <c r="AR317" s="464"/>
      <c r="AS317" s="30"/>
      <c r="AT317" s="464"/>
      <c r="AU317" s="464"/>
      <c r="AV317" s="30"/>
      <c r="AW317" s="464"/>
      <c r="AX317" s="464"/>
      <c r="AY317" s="30"/>
      <c r="AZ317" s="464"/>
      <c r="BA317" s="464"/>
      <c r="BB317" s="30"/>
      <c r="BC317" s="464"/>
      <c r="BD317" s="464"/>
      <c r="BE317" s="30"/>
      <c r="BF317" s="464"/>
      <c r="BG317" s="464"/>
      <c r="BH317" s="30"/>
      <c r="BI317" s="464"/>
      <c r="BJ317" s="464"/>
      <c r="BK317" s="30"/>
      <c r="BL317" s="31"/>
      <c r="BM317" s="31"/>
      <c r="BN317" s="31"/>
      <c r="BO317" s="31"/>
      <c r="BP317" s="31"/>
      <c r="BQ317" s="31"/>
      <c r="BR317" s="31"/>
    </row>
    <row r="318" spans="1:70" s="64" customFormat="1" ht="15" x14ac:dyDescent="0.25">
      <c r="A318" s="708"/>
      <c r="B318" s="709"/>
      <c r="D318" s="464"/>
      <c r="E318" s="464"/>
      <c r="F318" s="30"/>
      <c r="G318" s="464"/>
      <c r="H318" s="464"/>
      <c r="I318" s="30"/>
      <c r="J318" s="464"/>
      <c r="K318" s="464"/>
      <c r="L318" s="30"/>
      <c r="M318" s="464"/>
      <c r="N318" s="464"/>
      <c r="O318" s="30"/>
      <c r="P318" s="464"/>
      <c r="Q318" s="464"/>
      <c r="R318" s="30"/>
      <c r="S318" s="464"/>
      <c r="T318" s="464"/>
      <c r="U318" s="30"/>
      <c r="V318" s="464"/>
      <c r="W318" s="464"/>
      <c r="X318" s="30"/>
      <c r="Y318" s="464"/>
      <c r="Z318" s="464"/>
      <c r="AA318" s="30"/>
      <c r="AB318" s="464"/>
      <c r="AC318" s="464"/>
      <c r="AD318" s="30"/>
      <c r="AE318" s="464"/>
      <c r="AF318" s="464"/>
      <c r="AG318" s="30"/>
      <c r="AH318" s="464"/>
      <c r="AI318" s="464"/>
      <c r="AJ318" s="30"/>
      <c r="AK318" s="464"/>
      <c r="AL318" s="464"/>
      <c r="AM318" s="30"/>
      <c r="AN318" s="464"/>
      <c r="AO318" s="464"/>
      <c r="AP318" s="30"/>
      <c r="AQ318" s="464"/>
      <c r="AR318" s="464"/>
      <c r="AS318" s="30"/>
      <c r="AT318" s="464"/>
      <c r="AU318" s="464"/>
      <c r="AV318" s="30"/>
      <c r="AW318" s="464"/>
      <c r="AX318" s="464"/>
      <c r="AY318" s="30"/>
      <c r="AZ318" s="464"/>
      <c r="BA318" s="464"/>
      <c r="BB318" s="30"/>
      <c r="BC318" s="464"/>
      <c r="BD318" s="464"/>
      <c r="BE318" s="30"/>
      <c r="BF318" s="464"/>
      <c r="BG318" s="464"/>
      <c r="BH318" s="30"/>
      <c r="BI318" s="464"/>
      <c r="BJ318" s="464"/>
      <c r="BK318" s="30"/>
      <c r="BL318" s="31"/>
      <c r="BM318" s="31"/>
      <c r="BN318" s="31"/>
      <c r="BO318" s="31"/>
      <c r="BP318" s="31"/>
      <c r="BQ318" s="31"/>
      <c r="BR318" s="31"/>
    </row>
    <row r="319" spans="1:70" s="64" customFormat="1" ht="15" x14ac:dyDescent="0.25">
      <c r="A319" s="708"/>
      <c r="B319" s="709"/>
      <c r="D319" s="464"/>
      <c r="E319" s="464"/>
      <c r="F319" s="30"/>
      <c r="G319" s="464"/>
      <c r="H319" s="464"/>
      <c r="I319" s="30"/>
      <c r="J319" s="464"/>
      <c r="K319" s="464"/>
      <c r="L319" s="30"/>
      <c r="M319" s="464"/>
      <c r="N319" s="464"/>
      <c r="O319" s="30"/>
      <c r="P319" s="464"/>
      <c r="Q319" s="464"/>
      <c r="R319" s="30"/>
      <c r="S319" s="464"/>
      <c r="T319" s="464"/>
      <c r="U319" s="30"/>
      <c r="V319" s="464"/>
      <c r="W319" s="464"/>
      <c r="X319" s="30"/>
      <c r="Y319" s="464"/>
      <c r="Z319" s="464"/>
      <c r="AA319" s="30"/>
      <c r="AB319" s="464"/>
      <c r="AC319" s="464"/>
      <c r="AD319" s="30"/>
      <c r="AE319" s="464"/>
      <c r="AF319" s="464"/>
      <c r="AG319" s="30"/>
      <c r="AH319" s="464"/>
      <c r="AI319" s="464"/>
      <c r="AJ319" s="30"/>
      <c r="AK319" s="464"/>
      <c r="AL319" s="464"/>
      <c r="AM319" s="30"/>
      <c r="AN319" s="464"/>
      <c r="AO319" s="464"/>
      <c r="AP319" s="30"/>
      <c r="AQ319" s="464"/>
      <c r="AR319" s="464"/>
      <c r="AS319" s="30"/>
      <c r="AT319" s="464"/>
      <c r="AU319" s="464"/>
      <c r="AV319" s="30"/>
      <c r="AW319" s="464"/>
      <c r="AX319" s="464"/>
      <c r="AY319" s="30"/>
      <c r="AZ319" s="464"/>
      <c r="BA319" s="464"/>
      <c r="BB319" s="30"/>
      <c r="BC319" s="464"/>
      <c r="BD319" s="464"/>
      <c r="BE319" s="30"/>
      <c r="BF319" s="464"/>
      <c r="BG319" s="464"/>
      <c r="BH319" s="30"/>
      <c r="BI319" s="464"/>
      <c r="BJ319" s="464"/>
      <c r="BK319" s="30"/>
      <c r="BL319" s="31"/>
      <c r="BM319" s="31"/>
      <c r="BN319" s="31"/>
      <c r="BO319" s="31"/>
      <c r="BP319" s="31"/>
      <c r="BQ319" s="31"/>
      <c r="BR319" s="31"/>
    </row>
    <row r="320" spans="1:70" s="64" customFormat="1" ht="15" x14ac:dyDescent="0.25">
      <c r="A320" s="708"/>
      <c r="B320" s="709"/>
      <c r="D320" s="464"/>
      <c r="E320" s="464"/>
      <c r="F320" s="30"/>
      <c r="G320" s="464"/>
      <c r="H320" s="464"/>
      <c r="I320" s="30"/>
      <c r="J320" s="464"/>
      <c r="K320" s="464"/>
      <c r="L320" s="30"/>
      <c r="M320" s="464"/>
      <c r="N320" s="464"/>
      <c r="O320" s="30"/>
      <c r="P320" s="464"/>
      <c r="Q320" s="464"/>
      <c r="R320" s="30"/>
      <c r="S320" s="464"/>
      <c r="T320" s="464"/>
      <c r="U320" s="30"/>
      <c r="V320" s="464"/>
      <c r="W320" s="464"/>
      <c r="X320" s="30"/>
      <c r="Y320" s="464"/>
      <c r="Z320" s="464"/>
      <c r="AA320" s="30"/>
      <c r="AB320" s="464"/>
      <c r="AC320" s="464"/>
      <c r="AD320" s="30"/>
      <c r="AE320" s="464"/>
      <c r="AF320" s="464"/>
      <c r="AG320" s="30"/>
      <c r="AH320" s="464"/>
      <c r="AI320" s="464"/>
      <c r="AJ320" s="30"/>
      <c r="AK320" s="464"/>
      <c r="AL320" s="464"/>
      <c r="AM320" s="30"/>
      <c r="AN320" s="464"/>
      <c r="AO320" s="464"/>
      <c r="AP320" s="30"/>
      <c r="AQ320" s="464"/>
      <c r="AR320" s="464"/>
      <c r="AS320" s="30"/>
      <c r="AT320" s="464"/>
      <c r="AU320" s="464"/>
      <c r="AV320" s="30"/>
      <c r="AW320" s="464"/>
      <c r="AX320" s="464"/>
      <c r="AY320" s="30"/>
      <c r="AZ320" s="464"/>
      <c r="BA320" s="464"/>
      <c r="BB320" s="30"/>
      <c r="BC320" s="464"/>
      <c r="BD320" s="464"/>
      <c r="BE320" s="30"/>
      <c r="BF320" s="464"/>
      <c r="BG320" s="464"/>
      <c r="BH320" s="30"/>
      <c r="BI320" s="464"/>
      <c r="BJ320" s="464"/>
      <c r="BK320" s="30"/>
      <c r="BL320" s="31"/>
      <c r="BM320" s="31"/>
      <c r="BN320" s="31"/>
      <c r="BO320" s="31"/>
      <c r="BP320" s="31"/>
      <c r="BQ320" s="31"/>
      <c r="BR320" s="31"/>
    </row>
    <row r="321" spans="1:70" s="64" customFormat="1" ht="15" x14ac:dyDescent="0.25">
      <c r="A321" s="708"/>
      <c r="B321" s="709"/>
      <c r="D321" s="464"/>
      <c r="E321" s="464"/>
      <c r="F321" s="30"/>
      <c r="G321" s="464"/>
      <c r="H321" s="464"/>
      <c r="I321" s="30"/>
      <c r="J321" s="464"/>
      <c r="K321" s="464"/>
      <c r="L321" s="30"/>
      <c r="M321" s="464"/>
      <c r="N321" s="464"/>
      <c r="O321" s="30"/>
      <c r="P321" s="464"/>
      <c r="Q321" s="464"/>
      <c r="R321" s="30"/>
      <c r="S321" s="464"/>
      <c r="T321" s="464"/>
      <c r="U321" s="30"/>
      <c r="V321" s="464"/>
      <c r="W321" s="464"/>
      <c r="X321" s="30"/>
      <c r="Y321" s="464"/>
      <c r="Z321" s="464"/>
      <c r="AA321" s="30"/>
      <c r="AB321" s="464"/>
      <c r="AC321" s="464"/>
      <c r="AD321" s="30"/>
      <c r="AE321" s="464"/>
      <c r="AF321" s="464"/>
      <c r="AG321" s="30"/>
      <c r="AH321" s="464"/>
      <c r="AI321" s="464"/>
      <c r="AJ321" s="30"/>
      <c r="AK321" s="464"/>
      <c r="AL321" s="464"/>
      <c r="AM321" s="30"/>
      <c r="AN321" s="464"/>
      <c r="AO321" s="464"/>
      <c r="AP321" s="30"/>
      <c r="AQ321" s="464"/>
      <c r="AR321" s="464"/>
      <c r="AS321" s="30"/>
      <c r="AT321" s="464"/>
      <c r="AU321" s="464"/>
      <c r="AV321" s="30"/>
      <c r="AW321" s="464"/>
      <c r="AX321" s="464"/>
      <c r="AY321" s="30"/>
      <c r="AZ321" s="464"/>
      <c r="BA321" s="464"/>
      <c r="BB321" s="30"/>
      <c r="BC321" s="464"/>
      <c r="BD321" s="464"/>
      <c r="BE321" s="30"/>
      <c r="BF321" s="464"/>
      <c r="BG321" s="464"/>
      <c r="BH321" s="30"/>
      <c r="BI321" s="464"/>
      <c r="BJ321" s="464"/>
      <c r="BK321" s="30"/>
      <c r="BL321" s="31"/>
      <c r="BM321" s="31"/>
      <c r="BN321" s="31"/>
      <c r="BO321" s="31"/>
      <c r="BP321" s="31"/>
      <c r="BQ321" s="31"/>
      <c r="BR321" s="31"/>
    </row>
    <row r="322" spans="1:70" s="64" customFormat="1" ht="15" x14ac:dyDescent="0.25">
      <c r="A322" s="708"/>
      <c r="B322" s="709"/>
      <c r="D322" s="464"/>
      <c r="E322" s="464"/>
      <c r="F322" s="30"/>
      <c r="G322" s="464"/>
      <c r="H322" s="464"/>
      <c r="I322" s="30"/>
      <c r="J322" s="464"/>
      <c r="K322" s="464"/>
      <c r="L322" s="30"/>
      <c r="M322" s="464"/>
      <c r="N322" s="464"/>
      <c r="O322" s="30"/>
      <c r="P322" s="464"/>
      <c r="Q322" s="464"/>
      <c r="R322" s="30"/>
      <c r="S322" s="464"/>
      <c r="T322" s="464"/>
      <c r="U322" s="30"/>
      <c r="V322" s="464"/>
      <c r="W322" s="464"/>
      <c r="X322" s="30"/>
      <c r="Y322" s="464"/>
      <c r="Z322" s="464"/>
      <c r="AA322" s="30"/>
      <c r="AB322" s="464"/>
      <c r="AC322" s="464"/>
      <c r="AD322" s="30"/>
      <c r="AE322" s="464"/>
      <c r="AF322" s="464"/>
      <c r="AG322" s="30"/>
      <c r="AH322" s="464"/>
      <c r="AI322" s="464"/>
      <c r="AJ322" s="30"/>
      <c r="AK322" s="464"/>
      <c r="AL322" s="464"/>
      <c r="AM322" s="30"/>
      <c r="AN322" s="464"/>
      <c r="AO322" s="464"/>
      <c r="AP322" s="30"/>
      <c r="AQ322" s="464"/>
      <c r="AR322" s="464"/>
      <c r="AS322" s="30"/>
      <c r="AT322" s="464"/>
      <c r="AU322" s="464"/>
      <c r="AV322" s="30"/>
      <c r="AW322" s="464"/>
      <c r="AX322" s="464"/>
      <c r="AY322" s="30"/>
      <c r="AZ322" s="464"/>
      <c r="BA322" s="464"/>
      <c r="BB322" s="30"/>
      <c r="BC322" s="464"/>
      <c r="BD322" s="464"/>
      <c r="BE322" s="30"/>
      <c r="BF322" s="464"/>
      <c r="BG322" s="464"/>
      <c r="BH322" s="30"/>
      <c r="BI322" s="464"/>
      <c r="BJ322" s="464"/>
      <c r="BK322" s="30"/>
      <c r="BL322" s="31"/>
      <c r="BM322" s="31"/>
      <c r="BN322" s="31"/>
      <c r="BO322" s="31"/>
      <c r="BP322" s="31"/>
      <c r="BQ322" s="31"/>
      <c r="BR322" s="31"/>
    </row>
    <row r="323" spans="1:70" s="64" customFormat="1" ht="15" x14ac:dyDescent="0.25">
      <c r="A323" s="708"/>
      <c r="B323" s="709"/>
      <c r="D323" s="464"/>
      <c r="E323" s="464"/>
      <c r="F323" s="30"/>
      <c r="G323" s="464"/>
      <c r="H323" s="464"/>
      <c r="I323" s="30"/>
      <c r="J323" s="464"/>
      <c r="K323" s="464"/>
      <c r="L323" s="30"/>
      <c r="M323" s="464"/>
      <c r="N323" s="464"/>
      <c r="O323" s="30"/>
      <c r="P323" s="464"/>
      <c r="Q323" s="464"/>
      <c r="R323" s="30"/>
      <c r="S323" s="464"/>
      <c r="T323" s="464"/>
      <c r="U323" s="30"/>
      <c r="V323" s="464"/>
      <c r="W323" s="464"/>
      <c r="X323" s="30"/>
      <c r="Y323" s="464"/>
      <c r="Z323" s="464"/>
      <c r="AA323" s="30"/>
      <c r="AB323" s="464"/>
      <c r="AC323" s="464"/>
      <c r="AD323" s="30"/>
      <c r="AE323" s="464"/>
      <c r="AF323" s="464"/>
      <c r="AG323" s="30"/>
      <c r="AH323" s="464"/>
      <c r="AI323" s="464"/>
      <c r="AJ323" s="30"/>
      <c r="AK323" s="464"/>
      <c r="AL323" s="464"/>
      <c r="AM323" s="30"/>
      <c r="AN323" s="464"/>
      <c r="AO323" s="464"/>
      <c r="AP323" s="30"/>
      <c r="AQ323" s="464"/>
      <c r="AR323" s="464"/>
      <c r="AS323" s="30"/>
      <c r="AT323" s="464"/>
      <c r="AU323" s="464"/>
      <c r="AV323" s="30"/>
      <c r="AW323" s="464"/>
      <c r="AX323" s="464"/>
      <c r="AY323" s="30"/>
      <c r="AZ323" s="464"/>
      <c r="BA323" s="464"/>
      <c r="BB323" s="30"/>
      <c r="BC323" s="464"/>
      <c r="BD323" s="464"/>
      <c r="BE323" s="30"/>
      <c r="BF323" s="464"/>
      <c r="BG323" s="464"/>
      <c r="BH323" s="30"/>
      <c r="BI323" s="464"/>
      <c r="BJ323" s="464"/>
      <c r="BK323" s="30"/>
      <c r="BL323" s="31"/>
      <c r="BM323" s="31"/>
      <c r="BN323" s="31"/>
      <c r="BO323" s="31"/>
      <c r="BP323" s="31"/>
      <c r="BQ323" s="31"/>
      <c r="BR323" s="31"/>
    </row>
    <row r="324" spans="1:70" s="64" customFormat="1" ht="15" x14ac:dyDescent="0.25">
      <c r="A324" s="708"/>
      <c r="B324" s="709"/>
      <c r="D324" s="464"/>
      <c r="E324" s="464"/>
      <c r="F324" s="30"/>
      <c r="G324" s="464"/>
      <c r="H324" s="464"/>
      <c r="I324" s="30"/>
      <c r="J324" s="464"/>
      <c r="K324" s="464"/>
      <c r="L324" s="30"/>
      <c r="M324" s="464"/>
      <c r="N324" s="464"/>
      <c r="O324" s="30"/>
      <c r="P324" s="464"/>
      <c r="Q324" s="464"/>
      <c r="R324" s="30"/>
      <c r="S324" s="464"/>
      <c r="T324" s="464"/>
      <c r="U324" s="30"/>
      <c r="V324" s="464"/>
      <c r="W324" s="464"/>
      <c r="X324" s="30"/>
      <c r="Y324" s="464"/>
      <c r="Z324" s="464"/>
      <c r="AA324" s="30"/>
      <c r="AB324" s="464"/>
      <c r="AC324" s="464"/>
      <c r="AD324" s="30"/>
      <c r="AE324" s="464"/>
      <c r="AF324" s="464"/>
      <c r="AG324" s="30"/>
      <c r="AH324" s="464"/>
      <c r="AI324" s="464"/>
      <c r="AJ324" s="30"/>
      <c r="AK324" s="464"/>
      <c r="AL324" s="464"/>
      <c r="AM324" s="30"/>
      <c r="AN324" s="464"/>
      <c r="AO324" s="464"/>
      <c r="AP324" s="30"/>
      <c r="AQ324" s="464"/>
      <c r="AR324" s="464"/>
      <c r="AS324" s="30"/>
      <c r="AT324" s="464"/>
      <c r="AU324" s="464"/>
      <c r="AV324" s="30"/>
      <c r="AW324" s="464"/>
      <c r="AX324" s="464"/>
      <c r="AY324" s="30"/>
      <c r="AZ324" s="464"/>
      <c r="BA324" s="464"/>
      <c r="BB324" s="30"/>
      <c r="BC324" s="464"/>
      <c r="BD324" s="464"/>
      <c r="BE324" s="30"/>
      <c r="BF324" s="464"/>
      <c r="BG324" s="464"/>
      <c r="BH324" s="30"/>
      <c r="BI324" s="464"/>
      <c r="BJ324" s="464"/>
      <c r="BK324" s="30"/>
      <c r="BL324" s="31"/>
      <c r="BM324" s="31"/>
      <c r="BN324" s="31"/>
      <c r="BO324" s="31"/>
      <c r="BP324" s="31"/>
      <c r="BQ324" s="31"/>
      <c r="BR324" s="31"/>
    </row>
    <row r="325" spans="1:70" s="64" customFormat="1" ht="15" x14ac:dyDescent="0.25">
      <c r="A325" s="708"/>
      <c r="B325" s="709"/>
      <c r="D325" s="464"/>
      <c r="E325" s="464"/>
      <c r="F325" s="30"/>
      <c r="G325" s="464"/>
      <c r="H325" s="464"/>
      <c r="I325" s="30"/>
      <c r="J325" s="464"/>
      <c r="K325" s="464"/>
      <c r="L325" s="30"/>
      <c r="M325" s="464"/>
      <c r="N325" s="464"/>
      <c r="O325" s="30"/>
      <c r="P325" s="464"/>
      <c r="Q325" s="464"/>
      <c r="R325" s="30"/>
      <c r="S325" s="464"/>
      <c r="T325" s="464"/>
      <c r="U325" s="30"/>
      <c r="V325" s="464"/>
      <c r="W325" s="464"/>
      <c r="X325" s="30"/>
      <c r="Y325" s="464"/>
      <c r="Z325" s="464"/>
      <c r="AA325" s="30"/>
      <c r="AB325" s="464"/>
      <c r="AC325" s="464"/>
      <c r="AD325" s="30"/>
      <c r="AE325" s="464"/>
      <c r="AF325" s="464"/>
      <c r="AG325" s="30"/>
      <c r="AH325" s="464"/>
      <c r="AI325" s="464"/>
      <c r="AJ325" s="30"/>
      <c r="AK325" s="464"/>
      <c r="AL325" s="464"/>
      <c r="AM325" s="30"/>
      <c r="AN325" s="464"/>
      <c r="AO325" s="464"/>
      <c r="AP325" s="30"/>
      <c r="AQ325" s="464"/>
      <c r="AR325" s="464"/>
      <c r="AS325" s="30"/>
      <c r="AT325" s="464"/>
      <c r="AU325" s="464"/>
      <c r="AV325" s="30"/>
      <c r="AW325" s="464"/>
      <c r="AX325" s="464"/>
      <c r="AY325" s="30"/>
      <c r="AZ325" s="464"/>
      <c r="BA325" s="464"/>
      <c r="BB325" s="30"/>
      <c r="BC325" s="464"/>
      <c r="BD325" s="464"/>
      <c r="BE325" s="30"/>
      <c r="BF325" s="464"/>
      <c r="BG325" s="464"/>
      <c r="BH325" s="30"/>
      <c r="BI325" s="464"/>
      <c r="BJ325" s="464"/>
      <c r="BK325" s="30"/>
      <c r="BL325" s="31"/>
      <c r="BM325" s="31"/>
      <c r="BN325" s="31"/>
      <c r="BO325" s="31"/>
      <c r="BP325" s="31"/>
      <c r="BQ325" s="31"/>
      <c r="BR325" s="31"/>
    </row>
    <row r="326" spans="1:70" s="64" customFormat="1" ht="15" x14ac:dyDescent="0.25">
      <c r="A326" s="708"/>
      <c r="B326" s="709"/>
      <c r="D326" s="464"/>
      <c r="E326" s="464"/>
      <c r="F326" s="30"/>
      <c r="G326" s="464"/>
      <c r="H326" s="464"/>
      <c r="I326" s="30"/>
      <c r="J326" s="464"/>
      <c r="K326" s="464"/>
      <c r="L326" s="30"/>
      <c r="M326" s="464"/>
      <c r="N326" s="464"/>
      <c r="O326" s="30"/>
      <c r="P326" s="464"/>
      <c r="Q326" s="464"/>
      <c r="R326" s="30"/>
      <c r="S326" s="464"/>
      <c r="T326" s="464"/>
      <c r="U326" s="30"/>
      <c r="V326" s="464"/>
      <c r="W326" s="464"/>
      <c r="X326" s="30"/>
      <c r="Y326" s="464"/>
      <c r="Z326" s="464"/>
      <c r="AA326" s="30"/>
      <c r="AB326" s="464"/>
      <c r="AC326" s="464"/>
      <c r="AD326" s="30"/>
      <c r="AE326" s="464"/>
      <c r="AF326" s="464"/>
      <c r="AG326" s="30"/>
      <c r="AH326" s="464"/>
      <c r="AI326" s="464"/>
      <c r="AJ326" s="30"/>
      <c r="AK326" s="464"/>
      <c r="AL326" s="464"/>
      <c r="AM326" s="30"/>
      <c r="AN326" s="464"/>
      <c r="AO326" s="464"/>
      <c r="AP326" s="30"/>
      <c r="AQ326" s="464"/>
      <c r="AR326" s="464"/>
      <c r="AS326" s="30"/>
      <c r="AT326" s="464"/>
      <c r="AU326" s="464"/>
      <c r="AV326" s="30"/>
      <c r="AW326" s="464"/>
      <c r="AX326" s="464"/>
      <c r="AY326" s="30"/>
      <c r="AZ326" s="464"/>
      <c r="BA326" s="464"/>
      <c r="BB326" s="30"/>
      <c r="BC326" s="464"/>
      <c r="BD326" s="464"/>
      <c r="BE326" s="30"/>
      <c r="BF326" s="464"/>
      <c r="BG326" s="464"/>
      <c r="BH326" s="30"/>
      <c r="BI326" s="464"/>
      <c r="BJ326" s="464"/>
      <c r="BK326" s="30"/>
      <c r="BL326" s="31"/>
      <c r="BM326" s="31"/>
      <c r="BN326" s="31"/>
      <c r="BO326" s="31"/>
      <c r="BP326" s="31"/>
      <c r="BQ326" s="31"/>
      <c r="BR326" s="31"/>
    </row>
    <row r="327" spans="1:70" s="64" customFormat="1" ht="15" x14ac:dyDescent="0.25">
      <c r="A327" s="708"/>
      <c r="B327" s="709"/>
      <c r="D327" s="464"/>
      <c r="E327" s="464"/>
      <c r="F327" s="30"/>
      <c r="G327" s="464"/>
      <c r="H327" s="464"/>
      <c r="I327" s="30"/>
      <c r="J327" s="464"/>
      <c r="K327" s="464"/>
      <c r="L327" s="30"/>
      <c r="M327" s="464"/>
      <c r="N327" s="464"/>
      <c r="O327" s="30"/>
      <c r="P327" s="464"/>
      <c r="Q327" s="464"/>
      <c r="R327" s="30"/>
      <c r="S327" s="464"/>
      <c r="T327" s="464"/>
      <c r="U327" s="30"/>
      <c r="V327" s="464"/>
      <c r="W327" s="464"/>
      <c r="X327" s="30"/>
      <c r="Y327" s="464"/>
      <c r="Z327" s="464"/>
      <c r="AA327" s="30"/>
      <c r="AB327" s="464"/>
      <c r="AC327" s="464"/>
      <c r="AD327" s="30"/>
      <c r="AE327" s="464"/>
      <c r="AF327" s="464"/>
      <c r="AG327" s="30"/>
      <c r="AH327" s="464"/>
      <c r="AI327" s="464"/>
      <c r="AJ327" s="30"/>
      <c r="AK327" s="464"/>
      <c r="AL327" s="464"/>
      <c r="AM327" s="30"/>
      <c r="AN327" s="464"/>
      <c r="AO327" s="464"/>
      <c r="AP327" s="30"/>
      <c r="AQ327" s="464"/>
      <c r="AR327" s="464"/>
      <c r="AS327" s="30"/>
      <c r="AT327" s="464"/>
      <c r="AU327" s="464"/>
      <c r="AV327" s="30"/>
      <c r="AW327" s="464"/>
      <c r="AX327" s="464"/>
      <c r="AY327" s="30"/>
      <c r="AZ327" s="464"/>
      <c r="BA327" s="464"/>
      <c r="BB327" s="30"/>
      <c r="BC327" s="464"/>
      <c r="BD327" s="464"/>
      <c r="BE327" s="30"/>
      <c r="BF327" s="464"/>
      <c r="BG327" s="464"/>
      <c r="BH327" s="30"/>
      <c r="BI327" s="464"/>
      <c r="BJ327" s="464"/>
      <c r="BK327" s="30"/>
      <c r="BL327" s="31"/>
      <c r="BM327" s="31"/>
      <c r="BN327" s="31"/>
      <c r="BO327" s="31"/>
      <c r="BP327" s="31"/>
      <c r="BQ327" s="31"/>
      <c r="BR327" s="31"/>
    </row>
    <row r="328" spans="1:70" s="64" customFormat="1" ht="15" x14ac:dyDescent="0.25">
      <c r="A328" s="708"/>
      <c r="B328" s="709"/>
      <c r="D328" s="464"/>
      <c r="E328" s="464"/>
      <c r="F328" s="30"/>
      <c r="G328" s="464"/>
      <c r="H328" s="464"/>
      <c r="I328" s="30"/>
      <c r="J328" s="464"/>
      <c r="K328" s="464"/>
      <c r="L328" s="30"/>
      <c r="M328" s="464"/>
      <c r="N328" s="464"/>
      <c r="O328" s="30"/>
      <c r="P328" s="464"/>
      <c r="Q328" s="464"/>
      <c r="R328" s="30"/>
      <c r="S328" s="464"/>
      <c r="T328" s="464"/>
      <c r="U328" s="30"/>
      <c r="V328" s="464"/>
      <c r="W328" s="464"/>
      <c r="X328" s="30"/>
      <c r="Y328" s="464"/>
      <c r="Z328" s="464"/>
      <c r="AA328" s="30"/>
      <c r="AB328" s="464"/>
      <c r="AC328" s="464"/>
      <c r="AD328" s="30"/>
      <c r="AE328" s="464"/>
      <c r="AF328" s="464"/>
      <c r="AG328" s="30"/>
      <c r="AH328" s="464"/>
      <c r="AI328" s="464"/>
      <c r="AJ328" s="30"/>
      <c r="AK328" s="464"/>
      <c r="AL328" s="464"/>
      <c r="AM328" s="30"/>
      <c r="AN328" s="464"/>
      <c r="AO328" s="464"/>
      <c r="AP328" s="30"/>
      <c r="AQ328" s="464"/>
      <c r="AR328" s="464"/>
      <c r="AS328" s="30"/>
      <c r="AT328" s="464"/>
      <c r="AU328" s="464"/>
      <c r="AV328" s="30"/>
      <c r="AW328" s="464"/>
      <c r="AX328" s="464"/>
      <c r="AY328" s="30"/>
      <c r="AZ328" s="464"/>
      <c r="BA328" s="464"/>
      <c r="BB328" s="30"/>
      <c r="BC328" s="464"/>
      <c r="BD328" s="464"/>
      <c r="BE328" s="30"/>
      <c r="BF328" s="464"/>
      <c r="BG328" s="464"/>
      <c r="BH328" s="30"/>
      <c r="BI328" s="464"/>
      <c r="BJ328" s="464"/>
      <c r="BK328" s="30"/>
      <c r="BL328" s="31"/>
      <c r="BM328" s="31"/>
      <c r="BN328" s="31"/>
      <c r="BO328" s="31"/>
      <c r="BP328" s="31"/>
      <c r="BQ328" s="31"/>
      <c r="BR328" s="31"/>
    </row>
    <row r="329" spans="1:70" s="64" customFormat="1" ht="15" x14ac:dyDescent="0.25">
      <c r="A329" s="708"/>
      <c r="B329" s="709"/>
      <c r="D329" s="464"/>
      <c r="E329" s="464"/>
      <c r="F329" s="30"/>
      <c r="G329" s="464"/>
      <c r="H329" s="464"/>
      <c r="I329" s="30"/>
      <c r="J329" s="464"/>
      <c r="K329" s="464"/>
      <c r="L329" s="30"/>
      <c r="M329" s="464"/>
      <c r="N329" s="464"/>
      <c r="O329" s="30"/>
      <c r="P329" s="464"/>
      <c r="Q329" s="464"/>
      <c r="R329" s="30"/>
      <c r="S329" s="464"/>
      <c r="T329" s="464"/>
      <c r="U329" s="30"/>
      <c r="V329" s="464"/>
      <c r="W329" s="464"/>
      <c r="X329" s="30"/>
      <c r="Y329" s="464"/>
      <c r="Z329" s="464"/>
      <c r="AA329" s="30"/>
      <c r="AB329" s="464"/>
      <c r="AC329" s="464"/>
      <c r="AD329" s="30"/>
      <c r="AE329" s="464"/>
      <c r="AF329" s="464"/>
      <c r="AG329" s="30"/>
      <c r="AH329" s="464"/>
      <c r="AI329" s="464"/>
      <c r="AJ329" s="30"/>
      <c r="AK329" s="464"/>
      <c r="AL329" s="464"/>
      <c r="AM329" s="30"/>
      <c r="AN329" s="464"/>
      <c r="AO329" s="464"/>
      <c r="AP329" s="30"/>
      <c r="AQ329" s="464"/>
      <c r="AR329" s="464"/>
      <c r="AS329" s="30"/>
      <c r="AT329" s="464"/>
      <c r="AU329" s="464"/>
      <c r="AV329" s="30"/>
      <c r="AW329" s="464"/>
      <c r="AX329" s="464"/>
      <c r="AY329" s="30"/>
      <c r="AZ329" s="464"/>
      <c r="BA329" s="464"/>
      <c r="BB329" s="30"/>
      <c r="BC329" s="464"/>
      <c r="BD329" s="464"/>
      <c r="BE329" s="30"/>
      <c r="BF329" s="464"/>
      <c r="BG329" s="464"/>
      <c r="BH329" s="30"/>
      <c r="BI329" s="464"/>
      <c r="BJ329" s="464"/>
      <c r="BK329" s="30"/>
      <c r="BL329" s="31"/>
      <c r="BM329" s="31"/>
      <c r="BN329" s="31"/>
      <c r="BO329" s="31"/>
      <c r="BP329" s="31"/>
      <c r="BQ329" s="31"/>
      <c r="BR329" s="31"/>
    </row>
    <row r="330" spans="1:70" s="64" customFormat="1" ht="15" x14ac:dyDescent="0.25">
      <c r="A330" s="708"/>
      <c r="B330" s="709"/>
      <c r="D330" s="464"/>
      <c r="E330" s="464"/>
      <c r="F330" s="30"/>
      <c r="G330" s="464"/>
      <c r="H330" s="464"/>
      <c r="I330" s="30"/>
      <c r="J330" s="464"/>
      <c r="K330" s="464"/>
      <c r="L330" s="30"/>
      <c r="M330" s="464"/>
      <c r="N330" s="464"/>
      <c r="O330" s="30"/>
      <c r="P330" s="464"/>
      <c r="Q330" s="464"/>
      <c r="R330" s="30"/>
      <c r="S330" s="464"/>
      <c r="T330" s="464"/>
      <c r="U330" s="30"/>
      <c r="V330" s="464"/>
      <c r="W330" s="464"/>
      <c r="X330" s="30"/>
      <c r="Y330" s="464"/>
      <c r="Z330" s="464"/>
      <c r="AA330" s="30"/>
      <c r="AB330" s="464"/>
      <c r="AC330" s="464"/>
      <c r="AD330" s="30"/>
      <c r="AE330" s="464"/>
      <c r="AF330" s="464"/>
      <c r="AG330" s="30"/>
      <c r="AH330" s="464"/>
      <c r="AI330" s="464"/>
      <c r="AJ330" s="30"/>
      <c r="AK330" s="464"/>
      <c r="AL330" s="464"/>
      <c r="AM330" s="30"/>
      <c r="AN330" s="464"/>
      <c r="AO330" s="464"/>
      <c r="AP330" s="30"/>
      <c r="AQ330" s="464"/>
      <c r="AR330" s="464"/>
      <c r="AS330" s="30"/>
      <c r="AT330" s="464"/>
      <c r="AU330" s="464"/>
      <c r="AV330" s="30"/>
      <c r="AW330" s="464"/>
      <c r="AX330" s="464"/>
      <c r="AY330" s="30"/>
      <c r="AZ330" s="464"/>
      <c r="BA330" s="464"/>
      <c r="BB330" s="30"/>
      <c r="BC330" s="464"/>
      <c r="BD330" s="464"/>
      <c r="BE330" s="30"/>
      <c r="BF330" s="464"/>
      <c r="BG330" s="464"/>
      <c r="BH330" s="30"/>
      <c r="BI330" s="464"/>
      <c r="BJ330" s="464"/>
      <c r="BK330" s="30"/>
      <c r="BL330" s="31"/>
      <c r="BM330" s="31"/>
      <c r="BN330" s="31"/>
      <c r="BO330" s="31"/>
      <c r="BP330" s="31"/>
      <c r="BQ330" s="31"/>
      <c r="BR330" s="31"/>
    </row>
    <row r="331" spans="1:70" s="64" customFormat="1" ht="15" x14ac:dyDescent="0.25">
      <c r="A331" s="708"/>
      <c r="B331" s="709"/>
      <c r="D331" s="464"/>
      <c r="E331" s="464"/>
      <c r="F331" s="30"/>
      <c r="G331" s="464"/>
      <c r="H331" s="464"/>
      <c r="I331" s="30"/>
      <c r="J331" s="464"/>
      <c r="K331" s="464"/>
      <c r="L331" s="30"/>
      <c r="M331" s="464"/>
      <c r="N331" s="464"/>
      <c r="O331" s="30"/>
      <c r="P331" s="464"/>
      <c r="Q331" s="464"/>
      <c r="R331" s="30"/>
      <c r="S331" s="464"/>
      <c r="T331" s="464"/>
      <c r="U331" s="30"/>
      <c r="V331" s="464"/>
      <c r="W331" s="464"/>
      <c r="X331" s="30"/>
      <c r="Y331" s="464"/>
      <c r="Z331" s="464"/>
      <c r="AA331" s="30"/>
      <c r="AB331" s="464"/>
      <c r="AC331" s="464"/>
      <c r="AD331" s="30"/>
      <c r="AE331" s="464"/>
      <c r="AF331" s="464"/>
      <c r="AG331" s="30"/>
      <c r="AH331" s="464"/>
      <c r="AI331" s="464"/>
      <c r="AJ331" s="30"/>
      <c r="AK331" s="464"/>
      <c r="AL331" s="464"/>
      <c r="AM331" s="30"/>
      <c r="AN331" s="464"/>
      <c r="AO331" s="464"/>
      <c r="AP331" s="30"/>
      <c r="AQ331" s="464"/>
      <c r="AR331" s="464"/>
      <c r="AS331" s="30"/>
      <c r="AT331" s="464"/>
      <c r="AU331" s="464"/>
      <c r="AV331" s="30"/>
      <c r="AW331" s="464"/>
      <c r="AX331" s="464"/>
      <c r="AY331" s="30"/>
      <c r="AZ331" s="464"/>
      <c r="BA331" s="464"/>
      <c r="BB331" s="30"/>
      <c r="BC331" s="464"/>
      <c r="BD331" s="464"/>
      <c r="BE331" s="30"/>
      <c r="BF331" s="464"/>
      <c r="BG331" s="464"/>
      <c r="BH331" s="30"/>
      <c r="BI331" s="464"/>
      <c r="BJ331" s="464"/>
      <c r="BK331" s="30"/>
      <c r="BL331" s="31"/>
      <c r="BM331" s="31"/>
      <c r="BN331" s="31"/>
      <c r="BO331" s="31"/>
      <c r="BP331" s="31"/>
      <c r="BQ331" s="31"/>
      <c r="BR331" s="31"/>
    </row>
    <row r="332" spans="1:70" s="64" customFormat="1" ht="15" x14ac:dyDescent="0.25">
      <c r="A332" s="708"/>
      <c r="B332" s="709"/>
      <c r="D332" s="464"/>
      <c r="E332" s="464"/>
      <c r="F332" s="30"/>
      <c r="G332" s="464"/>
      <c r="H332" s="464"/>
      <c r="I332" s="30"/>
      <c r="J332" s="464"/>
      <c r="K332" s="464"/>
      <c r="L332" s="30"/>
      <c r="M332" s="464"/>
      <c r="N332" s="464"/>
      <c r="O332" s="30"/>
      <c r="P332" s="464"/>
      <c r="Q332" s="464"/>
      <c r="R332" s="30"/>
      <c r="S332" s="464"/>
      <c r="T332" s="464"/>
      <c r="U332" s="30"/>
      <c r="V332" s="464"/>
      <c r="W332" s="464"/>
      <c r="X332" s="30"/>
      <c r="Y332" s="464"/>
      <c r="Z332" s="464"/>
      <c r="AA332" s="30"/>
      <c r="AB332" s="464"/>
      <c r="AC332" s="464"/>
      <c r="AD332" s="30"/>
      <c r="AE332" s="464"/>
      <c r="AF332" s="464"/>
      <c r="AG332" s="30"/>
      <c r="AH332" s="464"/>
      <c r="AI332" s="464"/>
      <c r="AJ332" s="30"/>
      <c r="AK332" s="464"/>
      <c r="AL332" s="464"/>
      <c r="AM332" s="30"/>
      <c r="AN332" s="464"/>
      <c r="AO332" s="464"/>
      <c r="AP332" s="30"/>
      <c r="AQ332" s="464"/>
      <c r="AR332" s="464"/>
      <c r="AS332" s="30"/>
      <c r="AT332" s="464"/>
      <c r="AU332" s="464"/>
      <c r="AV332" s="30"/>
      <c r="AW332" s="464"/>
      <c r="AX332" s="464"/>
      <c r="AY332" s="30"/>
      <c r="AZ332" s="464"/>
      <c r="BA332" s="464"/>
      <c r="BB332" s="30"/>
      <c r="BC332" s="464"/>
      <c r="BD332" s="464"/>
      <c r="BE332" s="30"/>
      <c r="BF332" s="464"/>
      <c r="BG332" s="464"/>
      <c r="BH332" s="30"/>
      <c r="BI332" s="464"/>
      <c r="BJ332" s="464"/>
      <c r="BK332" s="30"/>
      <c r="BL332" s="31"/>
      <c r="BM332" s="31"/>
      <c r="BN332" s="31"/>
      <c r="BO332" s="31"/>
      <c r="BP332" s="31"/>
      <c r="BQ332" s="31"/>
      <c r="BR332" s="31"/>
    </row>
    <row r="333" spans="1:70" s="64" customFormat="1" ht="15" x14ac:dyDescent="0.25">
      <c r="A333" s="708"/>
      <c r="B333" s="709"/>
      <c r="D333" s="464"/>
      <c r="E333" s="464"/>
      <c r="F333" s="30"/>
      <c r="G333" s="464"/>
      <c r="H333" s="464"/>
      <c r="I333" s="30"/>
      <c r="J333" s="464"/>
      <c r="K333" s="464"/>
      <c r="L333" s="30"/>
      <c r="M333" s="464"/>
      <c r="N333" s="464"/>
      <c r="O333" s="30"/>
      <c r="P333" s="464"/>
      <c r="Q333" s="464"/>
      <c r="R333" s="30"/>
      <c r="S333" s="464"/>
      <c r="T333" s="464"/>
      <c r="U333" s="30"/>
      <c r="V333" s="464"/>
      <c r="W333" s="464"/>
      <c r="X333" s="30"/>
      <c r="Y333" s="464"/>
      <c r="Z333" s="464"/>
      <c r="AA333" s="30"/>
      <c r="AB333" s="464"/>
      <c r="AC333" s="464"/>
      <c r="AD333" s="30"/>
      <c r="AE333" s="464"/>
      <c r="AF333" s="464"/>
      <c r="AG333" s="30"/>
      <c r="AH333" s="464"/>
      <c r="AI333" s="464"/>
      <c r="AJ333" s="30"/>
      <c r="AK333" s="464"/>
      <c r="AL333" s="464"/>
      <c r="AM333" s="30"/>
      <c r="AN333" s="464"/>
      <c r="AO333" s="464"/>
      <c r="AP333" s="30"/>
      <c r="AQ333" s="464"/>
      <c r="AR333" s="464"/>
      <c r="AS333" s="30"/>
      <c r="AT333" s="464"/>
      <c r="AU333" s="464"/>
      <c r="AV333" s="30"/>
      <c r="AW333" s="464"/>
      <c r="AX333" s="464"/>
      <c r="AY333" s="30"/>
      <c r="AZ333" s="464"/>
      <c r="BA333" s="464"/>
      <c r="BB333" s="30"/>
      <c r="BC333" s="464"/>
      <c r="BD333" s="464"/>
      <c r="BE333" s="30"/>
      <c r="BF333" s="464"/>
      <c r="BG333" s="464"/>
      <c r="BH333" s="30"/>
      <c r="BI333" s="464"/>
      <c r="BJ333" s="464"/>
      <c r="BK333" s="30"/>
      <c r="BL333" s="31"/>
      <c r="BM333" s="31"/>
      <c r="BN333" s="31"/>
      <c r="BO333" s="31"/>
      <c r="BP333" s="31"/>
      <c r="BQ333" s="31"/>
      <c r="BR333" s="31"/>
    </row>
    <row r="334" spans="1:70" s="64" customFormat="1" ht="15" x14ac:dyDescent="0.25">
      <c r="A334" s="708"/>
      <c r="B334" s="709"/>
      <c r="D334" s="464"/>
      <c r="E334" s="464"/>
      <c r="F334" s="30"/>
      <c r="G334" s="464"/>
      <c r="H334" s="464"/>
      <c r="I334" s="30"/>
      <c r="J334" s="464"/>
      <c r="K334" s="464"/>
      <c r="L334" s="30"/>
      <c r="M334" s="464"/>
      <c r="N334" s="464"/>
      <c r="O334" s="30"/>
      <c r="P334" s="464"/>
      <c r="Q334" s="464"/>
      <c r="R334" s="30"/>
      <c r="S334" s="464"/>
      <c r="T334" s="464"/>
      <c r="U334" s="30"/>
      <c r="V334" s="464"/>
      <c r="W334" s="464"/>
      <c r="X334" s="30"/>
      <c r="Y334" s="464"/>
      <c r="Z334" s="464"/>
      <c r="AA334" s="30"/>
      <c r="AB334" s="464"/>
      <c r="AC334" s="464"/>
      <c r="AD334" s="30"/>
      <c r="AE334" s="464"/>
      <c r="AF334" s="464"/>
      <c r="AG334" s="30"/>
      <c r="AH334" s="464"/>
      <c r="AI334" s="464"/>
      <c r="AJ334" s="30"/>
      <c r="AK334" s="464"/>
      <c r="AL334" s="464"/>
      <c r="AM334" s="30"/>
      <c r="AN334" s="464"/>
      <c r="AO334" s="464"/>
      <c r="AP334" s="30"/>
      <c r="AQ334" s="464"/>
      <c r="AR334" s="464"/>
      <c r="AS334" s="30"/>
      <c r="AT334" s="464"/>
      <c r="AU334" s="464"/>
      <c r="AV334" s="30"/>
      <c r="AW334" s="464"/>
      <c r="AX334" s="464"/>
      <c r="AY334" s="30"/>
      <c r="AZ334" s="464"/>
      <c r="BA334" s="464"/>
      <c r="BB334" s="30"/>
      <c r="BC334" s="464"/>
      <c r="BD334" s="464"/>
      <c r="BE334" s="30"/>
      <c r="BF334" s="464"/>
      <c r="BG334" s="464"/>
      <c r="BH334" s="30"/>
      <c r="BI334" s="464"/>
      <c r="BJ334" s="464"/>
      <c r="BK334" s="30"/>
      <c r="BL334" s="31"/>
      <c r="BM334" s="31"/>
      <c r="BN334" s="31"/>
      <c r="BO334" s="31"/>
      <c r="BP334" s="31"/>
      <c r="BQ334" s="31"/>
      <c r="BR334" s="31"/>
    </row>
    <row r="335" spans="1:70" s="64" customFormat="1" ht="15" x14ac:dyDescent="0.25">
      <c r="A335" s="708"/>
      <c r="B335" s="709"/>
      <c r="D335" s="464"/>
      <c r="E335" s="464"/>
      <c r="F335" s="30"/>
      <c r="G335" s="464"/>
      <c r="H335" s="464"/>
      <c r="I335" s="30"/>
      <c r="J335" s="464"/>
      <c r="K335" s="464"/>
      <c r="L335" s="30"/>
      <c r="M335" s="464"/>
      <c r="N335" s="464"/>
      <c r="O335" s="30"/>
      <c r="P335" s="464"/>
      <c r="Q335" s="464"/>
      <c r="R335" s="30"/>
      <c r="S335" s="464"/>
      <c r="T335" s="464"/>
      <c r="U335" s="30"/>
      <c r="V335" s="464"/>
      <c r="W335" s="464"/>
      <c r="X335" s="30"/>
      <c r="Y335" s="464"/>
      <c r="Z335" s="464"/>
      <c r="AA335" s="30"/>
      <c r="AB335" s="464"/>
      <c r="AC335" s="464"/>
      <c r="AD335" s="30"/>
      <c r="AE335" s="464"/>
      <c r="AF335" s="464"/>
      <c r="AG335" s="30"/>
      <c r="AH335" s="464"/>
      <c r="AI335" s="464"/>
      <c r="AJ335" s="30"/>
      <c r="AK335" s="464"/>
      <c r="AL335" s="464"/>
      <c r="AM335" s="30"/>
      <c r="AN335" s="464"/>
      <c r="AO335" s="464"/>
      <c r="AP335" s="30"/>
      <c r="AQ335" s="464"/>
      <c r="AR335" s="464"/>
      <c r="AS335" s="30"/>
      <c r="AT335" s="464"/>
      <c r="AU335" s="464"/>
      <c r="AV335" s="30"/>
      <c r="AW335" s="464"/>
      <c r="AX335" s="464"/>
      <c r="AY335" s="30"/>
      <c r="AZ335" s="464"/>
      <c r="BA335" s="464"/>
      <c r="BB335" s="30"/>
      <c r="BC335" s="464"/>
      <c r="BD335" s="464"/>
      <c r="BE335" s="30"/>
      <c r="BF335" s="464"/>
      <c r="BG335" s="464"/>
      <c r="BH335" s="30"/>
      <c r="BI335" s="464"/>
      <c r="BJ335" s="464"/>
      <c r="BK335" s="30"/>
      <c r="BL335" s="31"/>
      <c r="BM335" s="31"/>
      <c r="BN335" s="31"/>
      <c r="BO335" s="31"/>
      <c r="BP335" s="31"/>
      <c r="BQ335" s="31"/>
      <c r="BR335" s="31"/>
    </row>
    <row r="336" spans="1:70" s="64" customFormat="1" ht="15" x14ac:dyDescent="0.25">
      <c r="A336" s="708"/>
      <c r="B336" s="709"/>
      <c r="D336" s="464"/>
      <c r="E336" s="464"/>
      <c r="F336" s="30"/>
      <c r="G336" s="464"/>
      <c r="H336" s="464"/>
      <c r="I336" s="30"/>
      <c r="J336" s="464"/>
      <c r="K336" s="464"/>
      <c r="L336" s="30"/>
      <c r="M336" s="464"/>
      <c r="N336" s="464"/>
      <c r="O336" s="30"/>
      <c r="P336" s="464"/>
      <c r="Q336" s="464"/>
      <c r="R336" s="30"/>
      <c r="S336" s="464"/>
      <c r="T336" s="464"/>
      <c r="U336" s="30"/>
      <c r="V336" s="464"/>
      <c r="W336" s="464"/>
      <c r="X336" s="30"/>
      <c r="Y336" s="464"/>
      <c r="Z336" s="464"/>
      <c r="AA336" s="30"/>
      <c r="AB336" s="464"/>
      <c r="AC336" s="464"/>
      <c r="AD336" s="30"/>
      <c r="AE336" s="464"/>
      <c r="AF336" s="464"/>
      <c r="AG336" s="30"/>
      <c r="AH336" s="464"/>
      <c r="AI336" s="464"/>
      <c r="AJ336" s="30"/>
      <c r="AK336" s="464"/>
      <c r="AL336" s="464"/>
      <c r="AM336" s="30"/>
      <c r="AN336" s="464"/>
      <c r="AO336" s="464"/>
      <c r="AP336" s="30"/>
      <c r="AQ336" s="464"/>
      <c r="AR336" s="464"/>
      <c r="AS336" s="30"/>
      <c r="AT336" s="464"/>
      <c r="AU336" s="464"/>
      <c r="AV336" s="30"/>
      <c r="AW336" s="464"/>
      <c r="AX336" s="464"/>
      <c r="AY336" s="30"/>
      <c r="AZ336" s="464"/>
      <c r="BA336" s="464"/>
      <c r="BB336" s="30"/>
      <c r="BC336" s="464"/>
      <c r="BD336" s="464"/>
      <c r="BE336" s="30"/>
      <c r="BF336" s="464"/>
      <c r="BG336" s="464"/>
      <c r="BH336" s="30"/>
      <c r="BI336" s="464"/>
      <c r="BJ336" s="464"/>
      <c r="BK336" s="30"/>
      <c r="BL336" s="31"/>
      <c r="BM336" s="31"/>
      <c r="BN336" s="31"/>
      <c r="BO336" s="31"/>
      <c r="BP336" s="31"/>
      <c r="BQ336" s="31"/>
      <c r="BR336" s="31"/>
    </row>
    <row r="337" spans="1:70" s="64" customFormat="1" ht="15" x14ac:dyDescent="0.25">
      <c r="A337" s="708"/>
      <c r="B337" s="709"/>
      <c r="D337" s="464"/>
      <c r="E337" s="464"/>
      <c r="F337" s="30"/>
      <c r="G337" s="464"/>
      <c r="H337" s="464"/>
      <c r="I337" s="30"/>
      <c r="J337" s="464"/>
      <c r="K337" s="464"/>
      <c r="L337" s="30"/>
      <c r="M337" s="464"/>
      <c r="N337" s="464"/>
      <c r="O337" s="30"/>
      <c r="P337" s="464"/>
      <c r="Q337" s="464"/>
      <c r="R337" s="30"/>
      <c r="S337" s="464"/>
      <c r="T337" s="464"/>
      <c r="U337" s="30"/>
      <c r="V337" s="464"/>
      <c r="W337" s="464"/>
      <c r="X337" s="30"/>
      <c r="Y337" s="464"/>
      <c r="Z337" s="464"/>
      <c r="AA337" s="30"/>
      <c r="AB337" s="464"/>
      <c r="AC337" s="464"/>
      <c r="AD337" s="30"/>
      <c r="AE337" s="464"/>
      <c r="AF337" s="464"/>
      <c r="AG337" s="30"/>
      <c r="AH337" s="464"/>
      <c r="AI337" s="464"/>
      <c r="AJ337" s="30"/>
      <c r="AK337" s="464"/>
      <c r="AL337" s="464"/>
      <c r="AM337" s="30"/>
      <c r="AN337" s="464"/>
      <c r="AO337" s="464"/>
      <c r="AP337" s="30"/>
      <c r="AQ337" s="464"/>
      <c r="AR337" s="464"/>
      <c r="AS337" s="30"/>
      <c r="AT337" s="464"/>
      <c r="AU337" s="464"/>
      <c r="AV337" s="30"/>
      <c r="AW337" s="464"/>
      <c r="AX337" s="464"/>
      <c r="AY337" s="30"/>
      <c r="AZ337" s="464"/>
      <c r="BA337" s="464"/>
      <c r="BB337" s="30"/>
      <c r="BC337" s="464"/>
      <c r="BD337" s="464"/>
      <c r="BE337" s="30"/>
      <c r="BF337" s="464"/>
      <c r="BG337" s="464"/>
      <c r="BH337" s="30"/>
      <c r="BI337" s="464"/>
      <c r="BJ337" s="464"/>
      <c r="BK337" s="30"/>
      <c r="BL337" s="31"/>
      <c r="BM337" s="31"/>
      <c r="BN337" s="31"/>
      <c r="BO337" s="31"/>
      <c r="BP337" s="31"/>
      <c r="BQ337" s="31"/>
      <c r="BR337" s="31"/>
    </row>
    <row r="338" spans="1:70" s="64" customFormat="1" ht="15" x14ac:dyDescent="0.25">
      <c r="A338" s="708"/>
      <c r="B338" s="709"/>
      <c r="D338" s="464"/>
      <c r="E338" s="464"/>
      <c r="F338" s="30"/>
      <c r="G338" s="464"/>
      <c r="H338" s="464"/>
      <c r="I338" s="30"/>
      <c r="J338" s="464"/>
      <c r="K338" s="464"/>
      <c r="L338" s="30"/>
      <c r="M338" s="464"/>
      <c r="N338" s="464"/>
      <c r="O338" s="30"/>
      <c r="P338" s="464"/>
      <c r="Q338" s="464"/>
      <c r="R338" s="30"/>
      <c r="S338" s="464"/>
      <c r="T338" s="464"/>
      <c r="U338" s="30"/>
      <c r="V338" s="464"/>
      <c r="W338" s="464"/>
      <c r="X338" s="30"/>
      <c r="Y338" s="464"/>
      <c r="Z338" s="464"/>
      <c r="AA338" s="30"/>
      <c r="AB338" s="464"/>
      <c r="AC338" s="464"/>
      <c r="AD338" s="30"/>
      <c r="AE338" s="464"/>
      <c r="AF338" s="464"/>
      <c r="AG338" s="30"/>
      <c r="AH338" s="464"/>
      <c r="AI338" s="464"/>
      <c r="AJ338" s="30"/>
      <c r="AK338" s="464"/>
      <c r="AL338" s="464"/>
      <c r="AM338" s="30"/>
      <c r="AN338" s="464"/>
      <c r="AO338" s="464"/>
      <c r="AP338" s="30"/>
      <c r="AQ338" s="464"/>
      <c r="AR338" s="464"/>
      <c r="AS338" s="30"/>
      <c r="AT338" s="464"/>
      <c r="AU338" s="464"/>
      <c r="AV338" s="30"/>
      <c r="AW338" s="464"/>
      <c r="AX338" s="464"/>
      <c r="AY338" s="30"/>
      <c r="AZ338" s="464"/>
      <c r="BA338" s="464"/>
      <c r="BB338" s="30"/>
      <c r="BC338" s="464"/>
      <c r="BD338" s="464"/>
      <c r="BE338" s="30"/>
      <c r="BF338" s="464"/>
      <c r="BG338" s="464"/>
      <c r="BH338" s="30"/>
      <c r="BI338" s="464"/>
      <c r="BJ338" s="464"/>
      <c r="BK338" s="30"/>
      <c r="BL338" s="31"/>
      <c r="BM338" s="31"/>
      <c r="BN338" s="31"/>
      <c r="BO338" s="31"/>
      <c r="BP338" s="31"/>
      <c r="BQ338" s="31"/>
      <c r="BR338" s="31"/>
    </row>
    <row r="339" spans="1:70" s="64" customFormat="1" ht="15" x14ac:dyDescent="0.25">
      <c r="A339" s="708"/>
      <c r="B339" s="709"/>
      <c r="D339" s="464"/>
      <c r="E339" s="464"/>
      <c r="F339" s="30"/>
      <c r="G339" s="464"/>
      <c r="H339" s="464"/>
      <c r="I339" s="30"/>
      <c r="J339" s="464"/>
      <c r="K339" s="464"/>
      <c r="L339" s="30"/>
      <c r="M339" s="464"/>
      <c r="N339" s="464"/>
      <c r="O339" s="30"/>
      <c r="P339" s="464"/>
      <c r="Q339" s="464"/>
      <c r="R339" s="30"/>
      <c r="S339" s="464"/>
      <c r="T339" s="464"/>
      <c r="U339" s="30"/>
      <c r="V339" s="464"/>
      <c r="W339" s="464"/>
      <c r="X339" s="30"/>
      <c r="Y339" s="464"/>
      <c r="Z339" s="464"/>
      <c r="AA339" s="30"/>
      <c r="AB339" s="464"/>
      <c r="AC339" s="464"/>
      <c r="AD339" s="30"/>
      <c r="AE339" s="464"/>
      <c r="AF339" s="464"/>
      <c r="AG339" s="30"/>
      <c r="AH339" s="464"/>
      <c r="AI339" s="464"/>
      <c r="AJ339" s="30"/>
      <c r="AK339" s="464"/>
      <c r="AL339" s="464"/>
      <c r="AM339" s="30"/>
      <c r="AN339" s="464"/>
      <c r="AO339" s="464"/>
      <c r="AP339" s="30"/>
      <c r="AQ339" s="464"/>
      <c r="AR339" s="464"/>
      <c r="AS339" s="30"/>
      <c r="AT339" s="464"/>
      <c r="AU339" s="464"/>
      <c r="AV339" s="30"/>
      <c r="AW339" s="464"/>
      <c r="AX339" s="464"/>
      <c r="AY339" s="30"/>
      <c r="AZ339" s="464"/>
      <c r="BA339" s="464"/>
      <c r="BB339" s="30"/>
      <c r="BC339" s="464"/>
      <c r="BD339" s="464"/>
      <c r="BE339" s="30"/>
      <c r="BF339" s="464"/>
      <c r="BG339" s="464"/>
      <c r="BH339" s="30"/>
      <c r="BI339" s="464"/>
      <c r="BJ339" s="464"/>
      <c r="BK339" s="30"/>
      <c r="BL339" s="31"/>
      <c r="BM339" s="31"/>
      <c r="BN339" s="31"/>
      <c r="BO339" s="31"/>
      <c r="BP339" s="31"/>
      <c r="BQ339" s="31"/>
      <c r="BR339" s="31"/>
    </row>
    <row r="340" spans="1:70" s="64" customFormat="1" ht="15" x14ac:dyDescent="0.25">
      <c r="A340" s="708"/>
      <c r="B340" s="709"/>
      <c r="D340" s="464"/>
      <c r="E340" s="464"/>
      <c r="F340" s="30"/>
      <c r="G340" s="464"/>
      <c r="H340" s="464"/>
      <c r="I340" s="30"/>
      <c r="J340" s="464"/>
      <c r="K340" s="464"/>
      <c r="L340" s="30"/>
      <c r="M340" s="464"/>
      <c r="N340" s="464"/>
      <c r="O340" s="30"/>
      <c r="P340" s="464"/>
      <c r="Q340" s="464"/>
      <c r="R340" s="30"/>
      <c r="S340" s="464"/>
      <c r="T340" s="464"/>
      <c r="U340" s="30"/>
      <c r="V340" s="464"/>
      <c r="W340" s="464"/>
      <c r="X340" s="30"/>
      <c r="Y340" s="464"/>
      <c r="Z340" s="464"/>
      <c r="AA340" s="30"/>
      <c r="AB340" s="464"/>
      <c r="AC340" s="464"/>
      <c r="AD340" s="30"/>
      <c r="AE340" s="464"/>
      <c r="AF340" s="464"/>
      <c r="AG340" s="30"/>
      <c r="AH340" s="464"/>
      <c r="AI340" s="464"/>
      <c r="AJ340" s="30"/>
      <c r="AK340" s="464"/>
      <c r="AL340" s="464"/>
      <c r="AM340" s="30"/>
      <c r="AN340" s="464"/>
      <c r="AO340" s="464"/>
      <c r="AP340" s="30"/>
      <c r="AQ340" s="464"/>
      <c r="AR340" s="464"/>
      <c r="AS340" s="30"/>
      <c r="AT340" s="464"/>
      <c r="AU340" s="464"/>
      <c r="AV340" s="30"/>
      <c r="AW340" s="464"/>
      <c r="AX340" s="464"/>
      <c r="AY340" s="30"/>
      <c r="AZ340" s="464"/>
      <c r="BA340" s="464"/>
      <c r="BB340" s="30"/>
      <c r="BC340" s="464"/>
      <c r="BD340" s="464"/>
      <c r="BE340" s="30"/>
      <c r="BF340" s="464"/>
      <c r="BG340" s="464"/>
      <c r="BH340" s="30"/>
      <c r="BI340" s="464"/>
      <c r="BJ340" s="464"/>
      <c r="BK340" s="30"/>
      <c r="BL340" s="31"/>
      <c r="BM340" s="31"/>
      <c r="BN340" s="31"/>
      <c r="BO340" s="31"/>
      <c r="BP340" s="31"/>
      <c r="BQ340" s="31"/>
      <c r="BR340" s="31"/>
    </row>
    <row r="341" spans="1:70" s="64" customFormat="1" ht="15" x14ac:dyDescent="0.25">
      <c r="A341" s="708"/>
      <c r="B341" s="709"/>
      <c r="D341" s="464"/>
      <c r="E341" s="464"/>
      <c r="F341" s="30"/>
      <c r="G341" s="464"/>
      <c r="H341" s="464"/>
      <c r="I341" s="30"/>
      <c r="J341" s="464"/>
      <c r="K341" s="464"/>
      <c r="L341" s="30"/>
      <c r="M341" s="464"/>
      <c r="N341" s="464"/>
      <c r="O341" s="30"/>
      <c r="P341" s="464"/>
      <c r="Q341" s="464"/>
      <c r="R341" s="30"/>
      <c r="S341" s="464"/>
      <c r="T341" s="464"/>
      <c r="U341" s="30"/>
      <c r="V341" s="464"/>
      <c r="W341" s="464"/>
      <c r="X341" s="30"/>
      <c r="Y341" s="464"/>
      <c r="Z341" s="464"/>
      <c r="AA341" s="30"/>
      <c r="AB341" s="464"/>
      <c r="AC341" s="464"/>
      <c r="AD341" s="30"/>
      <c r="AE341" s="464"/>
      <c r="AF341" s="464"/>
      <c r="AG341" s="30"/>
      <c r="AH341" s="464"/>
      <c r="AI341" s="464"/>
      <c r="AJ341" s="30"/>
      <c r="AK341" s="464"/>
      <c r="AL341" s="464"/>
      <c r="AM341" s="30"/>
      <c r="AN341" s="464"/>
      <c r="AO341" s="464"/>
      <c r="AP341" s="30"/>
      <c r="AQ341" s="464"/>
      <c r="AR341" s="464"/>
      <c r="AS341" s="30"/>
      <c r="AT341" s="464"/>
      <c r="AU341" s="464"/>
      <c r="AV341" s="30"/>
      <c r="AW341" s="464"/>
      <c r="AX341" s="464"/>
      <c r="AY341" s="30"/>
      <c r="AZ341" s="464"/>
      <c r="BA341" s="464"/>
      <c r="BB341" s="30"/>
      <c r="BC341" s="464"/>
      <c r="BD341" s="464"/>
      <c r="BE341" s="30"/>
      <c r="BF341" s="464"/>
      <c r="BG341" s="464"/>
      <c r="BH341" s="30"/>
      <c r="BI341" s="464"/>
      <c r="BJ341" s="464"/>
      <c r="BK341" s="30"/>
      <c r="BL341" s="31"/>
      <c r="BM341" s="31"/>
      <c r="BN341" s="31"/>
      <c r="BO341" s="31"/>
      <c r="BP341" s="31"/>
      <c r="BQ341" s="31"/>
      <c r="BR341" s="31"/>
    </row>
    <row r="342" spans="1:70" s="64" customFormat="1" ht="15" x14ac:dyDescent="0.25">
      <c r="A342" s="708"/>
      <c r="B342" s="709"/>
      <c r="D342" s="464"/>
      <c r="E342" s="464"/>
      <c r="F342" s="30"/>
      <c r="G342" s="464"/>
      <c r="H342" s="464"/>
      <c r="I342" s="30"/>
      <c r="J342" s="464"/>
      <c r="K342" s="464"/>
      <c r="L342" s="30"/>
      <c r="M342" s="464"/>
      <c r="N342" s="464"/>
      <c r="O342" s="30"/>
      <c r="P342" s="464"/>
      <c r="Q342" s="464"/>
      <c r="R342" s="30"/>
      <c r="S342" s="464"/>
      <c r="T342" s="464"/>
      <c r="U342" s="30"/>
      <c r="V342" s="464"/>
      <c r="W342" s="464"/>
      <c r="X342" s="30"/>
      <c r="Y342" s="464"/>
      <c r="Z342" s="464"/>
      <c r="AA342" s="30"/>
      <c r="AB342" s="464"/>
      <c r="AC342" s="464"/>
      <c r="AD342" s="30"/>
      <c r="AE342" s="464"/>
      <c r="AF342" s="464"/>
      <c r="AG342" s="30"/>
      <c r="AH342" s="464"/>
      <c r="AI342" s="464"/>
      <c r="AJ342" s="30"/>
      <c r="AK342" s="464"/>
      <c r="AL342" s="464"/>
      <c r="AM342" s="30"/>
      <c r="AN342" s="464"/>
      <c r="AO342" s="464"/>
      <c r="AP342" s="30"/>
      <c r="AQ342" s="464"/>
      <c r="AR342" s="464"/>
      <c r="AS342" s="30"/>
      <c r="AT342" s="464"/>
      <c r="AU342" s="464"/>
      <c r="AV342" s="30"/>
      <c r="AW342" s="464"/>
      <c r="AX342" s="464"/>
      <c r="AY342" s="30"/>
      <c r="AZ342" s="464"/>
      <c r="BA342" s="464"/>
      <c r="BB342" s="30"/>
      <c r="BC342" s="464"/>
      <c r="BD342" s="464"/>
      <c r="BE342" s="30"/>
      <c r="BF342" s="464"/>
      <c r="BG342" s="464"/>
      <c r="BH342" s="30"/>
      <c r="BI342" s="464"/>
      <c r="BJ342" s="464"/>
      <c r="BK342" s="30"/>
      <c r="BL342" s="31"/>
      <c r="BM342" s="31"/>
      <c r="BN342" s="31"/>
      <c r="BO342" s="31"/>
      <c r="BP342" s="31"/>
      <c r="BQ342" s="31"/>
      <c r="BR342" s="31"/>
    </row>
    <row r="343" spans="1:70" s="64" customFormat="1" ht="15" x14ac:dyDescent="0.25">
      <c r="A343" s="708"/>
      <c r="B343" s="709"/>
      <c r="D343" s="464"/>
      <c r="E343" s="464"/>
      <c r="F343" s="30"/>
      <c r="G343" s="464"/>
      <c r="H343" s="464"/>
      <c r="I343" s="30"/>
      <c r="J343" s="464"/>
      <c r="K343" s="464"/>
      <c r="L343" s="30"/>
      <c r="M343" s="464"/>
      <c r="N343" s="464"/>
      <c r="O343" s="30"/>
      <c r="P343" s="464"/>
      <c r="Q343" s="464"/>
      <c r="R343" s="30"/>
      <c r="S343" s="464"/>
      <c r="T343" s="464"/>
      <c r="U343" s="30"/>
      <c r="V343" s="464"/>
      <c r="W343" s="464"/>
      <c r="X343" s="30"/>
      <c r="Y343" s="464"/>
      <c r="Z343" s="464"/>
      <c r="AA343" s="30"/>
      <c r="AB343" s="464"/>
      <c r="AC343" s="464"/>
      <c r="AD343" s="30"/>
      <c r="AE343" s="464"/>
      <c r="AF343" s="464"/>
      <c r="AG343" s="30"/>
      <c r="AH343" s="464"/>
      <c r="AI343" s="464"/>
      <c r="AJ343" s="30"/>
      <c r="AK343" s="464"/>
      <c r="AL343" s="464"/>
      <c r="AM343" s="30"/>
      <c r="AN343" s="464"/>
      <c r="AO343" s="464"/>
      <c r="AP343" s="30"/>
      <c r="AQ343" s="464"/>
      <c r="AR343" s="464"/>
      <c r="AS343" s="30"/>
      <c r="AT343" s="464"/>
      <c r="AU343" s="464"/>
      <c r="AV343" s="30"/>
      <c r="AW343" s="464"/>
      <c r="AX343" s="464"/>
      <c r="AY343" s="30"/>
      <c r="AZ343" s="464"/>
      <c r="BA343" s="464"/>
      <c r="BB343" s="30"/>
      <c r="BC343" s="464"/>
      <c r="BD343" s="464"/>
      <c r="BE343" s="30"/>
      <c r="BF343" s="464"/>
      <c r="BG343" s="464"/>
      <c r="BH343" s="30"/>
      <c r="BI343" s="464"/>
      <c r="BJ343" s="464"/>
      <c r="BK343" s="30"/>
      <c r="BL343" s="31"/>
      <c r="BM343" s="31"/>
      <c r="BN343" s="31"/>
      <c r="BO343" s="31"/>
      <c r="BP343" s="31"/>
      <c r="BQ343" s="31"/>
      <c r="BR343" s="31"/>
    </row>
    <row r="344" spans="1:70" s="64" customFormat="1" x14ac:dyDescent="0.2">
      <c r="A344" s="447"/>
      <c r="B344" s="464"/>
      <c r="D344" s="464"/>
      <c r="E344" s="464"/>
      <c r="F344" s="30"/>
      <c r="G344" s="464"/>
      <c r="H344" s="464"/>
      <c r="I344" s="30"/>
      <c r="J344" s="464"/>
      <c r="K344" s="464"/>
      <c r="L344" s="30"/>
      <c r="M344" s="464"/>
      <c r="N344" s="464"/>
      <c r="O344" s="30"/>
      <c r="P344" s="464"/>
      <c r="Q344" s="464"/>
      <c r="R344" s="30"/>
      <c r="S344" s="464"/>
      <c r="T344" s="464"/>
      <c r="U344" s="30"/>
      <c r="V344" s="464"/>
      <c r="W344" s="464"/>
      <c r="X344" s="30"/>
      <c r="Y344" s="464"/>
      <c r="Z344" s="464"/>
      <c r="AA344" s="30"/>
      <c r="AB344" s="464"/>
      <c r="AC344" s="464"/>
      <c r="AD344" s="30"/>
      <c r="AE344" s="464"/>
      <c r="AF344" s="464"/>
      <c r="AG344" s="30"/>
      <c r="AH344" s="464"/>
      <c r="AI344" s="464"/>
      <c r="AJ344" s="30"/>
      <c r="AK344" s="464"/>
      <c r="AL344" s="464"/>
      <c r="AM344" s="30"/>
      <c r="AN344" s="464"/>
      <c r="AO344" s="464"/>
      <c r="AP344" s="30"/>
      <c r="AQ344" s="464"/>
      <c r="AR344" s="464"/>
      <c r="AS344" s="30"/>
      <c r="AT344" s="464"/>
      <c r="AU344" s="464"/>
      <c r="AV344" s="30"/>
      <c r="AW344" s="464"/>
      <c r="AX344" s="464"/>
      <c r="AY344" s="30"/>
      <c r="AZ344" s="464"/>
      <c r="BA344" s="464"/>
      <c r="BB344" s="30"/>
      <c r="BC344" s="464"/>
      <c r="BD344" s="464"/>
      <c r="BE344" s="30"/>
      <c r="BF344" s="464"/>
      <c r="BG344" s="464"/>
      <c r="BH344" s="30"/>
      <c r="BI344" s="464"/>
      <c r="BJ344" s="464"/>
      <c r="BK344" s="30"/>
      <c r="BL344" s="31"/>
      <c r="BM344" s="31"/>
      <c r="BN344" s="31"/>
      <c r="BO344" s="31"/>
      <c r="BP344" s="31"/>
      <c r="BQ344" s="31"/>
      <c r="BR344" s="31"/>
    </row>
    <row r="345" spans="1:70" s="64" customFormat="1" x14ac:dyDescent="0.2">
      <c r="A345" s="447"/>
      <c r="B345" s="464"/>
      <c r="D345" s="464"/>
      <c r="E345" s="464"/>
      <c r="F345" s="30"/>
      <c r="G345" s="464"/>
      <c r="H345" s="464"/>
      <c r="I345" s="30"/>
      <c r="J345" s="464"/>
      <c r="K345" s="464"/>
      <c r="L345" s="30"/>
      <c r="M345" s="464"/>
      <c r="N345" s="464"/>
      <c r="O345" s="30"/>
      <c r="P345" s="464"/>
      <c r="Q345" s="464"/>
      <c r="R345" s="30"/>
      <c r="S345" s="464"/>
      <c r="T345" s="464"/>
      <c r="U345" s="30"/>
      <c r="V345" s="464"/>
      <c r="W345" s="464"/>
      <c r="X345" s="30"/>
      <c r="Y345" s="464"/>
      <c r="Z345" s="464"/>
      <c r="AA345" s="30"/>
      <c r="AB345" s="464"/>
      <c r="AC345" s="464"/>
      <c r="AD345" s="30"/>
      <c r="AE345" s="464"/>
      <c r="AF345" s="464"/>
      <c r="AG345" s="30"/>
      <c r="AH345" s="464"/>
      <c r="AI345" s="464"/>
      <c r="AJ345" s="30"/>
      <c r="AK345" s="464"/>
      <c r="AL345" s="464"/>
      <c r="AM345" s="30"/>
      <c r="AN345" s="464"/>
      <c r="AO345" s="464"/>
      <c r="AP345" s="30"/>
      <c r="AQ345" s="464"/>
      <c r="AR345" s="464"/>
      <c r="AS345" s="30"/>
      <c r="AT345" s="464"/>
      <c r="AU345" s="464"/>
      <c r="AV345" s="30"/>
      <c r="AW345" s="464"/>
      <c r="AX345" s="464"/>
      <c r="AY345" s="30"/>
      <c r="AZ345" s="464"/>
      <c r="BA345" s="464"/>
      <c r="BB345" s="30"/>
      <c r="BC345" s="464"/>
      <c r="BD345" s="464"/>
      <c r="BE345" s="30"/>
      <c r="BF345" s="464"/>
      <c r="BG345" s="464"/>
      <c r="BH345" s="30"/>
      <c r="BI345" s="464"/>
      <c r="BJ345" s="464"/>
      <c r="BK345" s="30"/>
      <c r="BL345" s="31"/>
      <c r="BM345" s="31"/>
      <c r="BN345" s="31"/>
      <c r="BO345" s="31"/>
      <c r="BP345" s="31"/>
      <c r="BQ345" s="31"/>
      <c r="BR345" s="31"/>
    </row>
    <row r="346" spans="1:70" s="64" customFormat="1" x14ac:dyDescent="0.2">
      <c r="A346" s="447"/>
      <c r="B346" s="464"/>
      <c r="D346" s="464"/>
      <c r="E346" s="464"/>
      <c r="F346" s="30"/>
      <c r="G346" s="464"/>
      <c r="H346" s="464"/>
      <c r="I346" s="30"/>
      <c r="J346" s="464"/>
      <c r="K346" s="464"/>
      <c r="L346" s="30"/>
      <c r="M346" s="464"/>
      <c r="N346" s="464"/>
      <c r="O346" s="30"/>
      <c r="P346" s="464"/>
      <c r="Q346" s="464"/>
      <c r="R346" s="30"/>
      <c r="S346" s="464"/>
      <c r="T346" s="464"/>
      <c r="U346" s="30"/>
      <c r="V346" s="464"/>
      <c r="W346" s="464"/>
      <c r="X346" s="30"/>
      <c r="Y346" s="464"/>
      <c r="Z346" s="464"/>
      <c r="AA346" s="30"/>
      <c r="AB346" s="464"/>
      <c r="AC346" s="464"/>
      <c r="AD346" s="30"/>
      <c r="AE346" s="464"/>
      <c r="AF346" s="464"/>
      <c r="AG346" s="30"/>
      <c r="AH346" s="464"/>
      <c r="AI346" s="464"/>
      <c r="AJ346" s="30"/>
      <c r="AK346" s="464"/>
      <c r="AL346" s="464"/>
      <c r="AM346" s="30"/>
      <c r="AN346" s="464"/>
      <c r="AO346" s="464"/>
      <c r="AP346" s="30"/>
      <c r="AQ346" s="464"/>
      <c r="AR346" s="464"/>
      <c r="AS346" s="30"/>
      <c r="AT346" s="464"/>
      <c r="AU346" s="464"/>
      <c r="AV346" s="30"/>
      <c r="AW346" s="464"/>
      <c r="AX346" s="464"/>
      <c r="AY346" s="30"/>
      <c r="AZ346" s="464"/>
      <c r="BA346" s="464"/>
      <c r="BB346" s="30"/>
      <c r="BC346" s="464"/>
      <c r="BD346" s="464"/>
      <c r="BE346" s="30"/>
      <c r="BF346" s="464"/>
      <c r="BG346" s="464"/>
      <c r="BH346" s="30"/>
      <c r="BI346" s="464"/>
      <c r="BJ346" s="464"/>
      <c r="BK346" s="30"/>
      <c r="BL346" s="31"/>
      <c r="BM346" s="31"/>
      <c r="BN346" s="31"/>
      <c r="BO346" s="31"/>
      <c r="BP346" s="31"/>
      <c r="BQ346" s="31"/>
      <c r="BR346" s="31"/>
    </row>
    <row r="347" spans="1:70" s="64" customFormat="1" x14ac:dyDescent="0.2">
      <c r="A347" s="447"/>
      <c r="B347" s="464"/>
      <c r="D347" s="464"/>
      <c r="E347" s="464"/>
      <c r="F347" s="30"/>
      <c r="G347" s="464"/>
      <c r="H347" s="464"/>
      <c r="I347" s="30"/>
      <c r="J347" s="464"/>
      <c r="K347" s="464"/>
      <c r="L347" s="30"/>
      <c r="M347" s="464"/>
      <c r="N347" s="464"/>
      <c r="O347" s="30"/>
      <c r="P347" s="464"/>
      <c r="Q347" s="464"/>
      <c r="R347" s="30"/>
      <c r="S347" s="464"/>
      <c r="T347" s="464"/>
      <c r="U347" s="30"/>
      <c r="V347" s="464"/>
      <c r="W347" s="464"/>
      <c r="X347" s="30"/>
      <c r="Y347" s="464"/>
      <c r="Z347" s="464"/>
      <c r="AA347" s="30"/>
      <c r="AB347" s="464"/>
      <c r="AC347" s="464"/>
      <c r="AD347" s="30"/>
      <c r="AE347" s="464"/>
      <c r="AF347" s="464"/>
      <c r="AG347" s="30"/>
      <c r="AH347" s="464"/>
      <c r="AI347" s="464"/>
      <c r="AJ347" s="30"/>
      <c r="AK347" s="464"/>
      <c r="AL347" s="464"/>
      <c r="AM347" s="30"/>
      <c r="AN347" s="464"/>
      <c r="AO347" s="464"/>
      <c r="AP347" s="30"/>
      <c r="AQ347" s="464"/>
      <c r="AR347" s="464"/>
      <c r="AS347" s="30"/>
      <c r="AT347" s="464"/>
      <c r="AU347" s="464"/>
      <c r="AV347" s="30"/>
      <c r="AW347" s="464"/>
      <c r="AX347" s="464"/>
      <c r="AY347" s="30"/>
      <c r="AZ347" s="464"/>
      <c r="BA347" s="464"/>
      <c r="BB347" s="30"/>
      <c r="BC347" s="464"/>
      <c r="BD347" s="464"/>
      <c r="BE347" s="30"/>
      <c r="BF347" s="464"/>
      <c r="BG347" s="464"/>
      <c r="BH347" s="30"/>
      <c r="BI347" s="464"/>
      <c r="BJ347" s="464"/>
      <c r="BK347" s="30"/>
      <c r="BL347" s="31"/>
      <c r="BM347" s="31"/>
      <c r="BN347" s="31"/>
      <c r="BO347" s="31"/>
      <c r="BP347" s="31"/>
      <c r="BQ347" s="31"/>
      <c r="BR347" s="31"/>
    </row>
    <row r="348" spans="1:70" s="64" customFormat="1" x14ac:dyDescent="0.2">
      <c r="A348" s="447"/>
      <c r="B348" s="464"/>
      <c r="D348" s="464"/>
      <c r="E348" s="464"/>
      <c r="F348" s="30"/>
      <c r="G348" s="464"/>
      <c r="H348" s="464"/>
      <c r="I348" s="30"/>
      <c r="J348" s="464"/>
      <c r="K348" s="464"/>
      <c r="L348" s="30"/>
      <c r="M348" s="464"/>
      <c r="N348" s="464"/>
      <c r="O348" s="30"/>
      <c r="P348" s="464"/>
      <c r="Q348" s="464"/>
      <c r="R348" s="30"/>
      <c r="S348" s="464"/>
      <c r="T348" s="464"/>
      <c r="U348" s="30"/>
      <c r="V348" s="464"/>
      <c r="W348" s="464"/>
      <c r="X348" s="30"/>
      <c r="Y348" s="464"/>
      <c r="Z348" s="464"/>
      <c r="AA348" s="30"/>
      <c r="AB348" s="464"/>
      <c r="AC348" s="464"/>
      <c r="AD348" s="30"/>
      <c r="AE348" s="464"/>
      <c r="AF348" s="464"/>
      <c r="AG348" s="30"/>
      <c r="AH348" s="464"/>
      <c r="AI348" s="464"/>
      <c r="AJ348" s="30"/>
      <c r="AK348" s="464"/>
      <c r="AL348" s="464"/>
      <c r="AM348" s="30"/>
      <c r="AN348" s="464"/>
      <c r="AO348" s="464"/>
      <c r="AP348" s="30"/>
      <c r="AQ348" s="464"/>
      <c r="AR348" s="464"/>
      <c r="AS348" s="30"/>
      <c r="AT348" s="464"/>
      <c r="AU348" s="464"/>
      <c r="AV348" s="30"/>
      <c r="AW348" s="464"/>
      <c r="AX348" s="464"/>
      <c r="AY348" s="30"/>
      <c r="AZ348" s="464"/>
      <c r="BA348" s="464"/>
      <c r="BB348" s="30"/>
      <c r="BC348" s="464"/>
      <c r="BD348" s="464"/>
      <c r="BE348" s="30"/>
      <c r="BF348" s="464"/>
      <c r="BG348" s="464"/>
      <c r="BH348" s="30"/>
      <c r="BI348" s="464"/>
      <c r="BJ348" s="464"/>
      <c r="BK348" s="30"/>
      <c r="BL348" s="31"/>
      <c r="BM348" s="31"/>
      <c r="BN348" s="31"/>
      <c r="BO348" s="31"/>
      <c r="BP348" s="31"/>
      <c r="BQ348" s="31"/>
      <c r="BR348" s="31"/>
    </row>
    <row r="349" spans="1:70" s="64" customFormat="1" x14ac:dyDescent="0.2">
      <c r="A349" s="447"/>
      <c r="B349" s="464"/>
      <c r="D349" s="464"/>
      <c r="E349" s="464"/>
      <c r="F349" s="30"/>
      <c r="G349" s="464"/>
      <c r="H349" s="464"/>
      <c r="I349" s="30"/>
      <c r="J349" s="464"/>
      <c r="K349" s="464"/>
      <c r="L349" s="30"/>
      <c r="M349" s="464"/>
      <c r="N349" s="464"/>
      <c r="O349" s="30"/>
      <c r="P349" s="464"/>
      <c r="Q349" s="464"/>
      <c r="R349" s="30"/>
      <c r="S349" s="464"/>
      <c r="T349" s="464"/>
      <c r="U349" s="30"/>
      <c r="V349" s="464"/>
      <c r="W349" s="464"/>
      <c r="X349" s="30"/>
      <c r="Y349" s="464"/>
      <c r="Z349" s="464"/>
      <c r="AA349" s="30"/>
      <c r="AB349" s="464"/>
      <c r="AC349" s="464"/>
      <c r="AD349" s="30"/>
      <c r="AE349" s="464"/>
      <c r="AF349" s="464"/>
      <c r="AG349" s="30"/>
      <c r="AH349" s="464"/>
      <c r="AI349" s="464"/>
      <c r="AJ349" s="30"/>
      <c r="AK349" s="464"/>
      <c r="AL349" s="464"/>
      <c r="AM349" s="30"/>
      <c r="AN349" s="464"/>
      <c r="AO349" s="464"/>
      <c r="AP349" s="30"/>
      <c r="AQ349" s="464"/>
      <c r="AR349" s="464"/>
      <c r="AS349" s="30"/>
      <c r="AT349" s="464"/>
      <c r="AU349" s="464"/>
      <c r="AV349" s="30"/>
      <c r="AW349" s="464"/>
      <c r="AX349" s="464"/>
      <c r="AY349" s="30"/>
      <c r="AZ349" s="464"/>
      <c r="BA349" s="464"/>
      <c r="BB349" s="30"/>
      <c r="BC349" s="464"/>
      <c r="BD349" s="464"/>
      <c r="BE349" s="30"/>
      <c r="BF349" s="464"/>
      <c r="BG349" s="464"/>
      <c r="BH349" s="30"/>
      <c r="BI349" s="464"/>
      <c r="BJ349" s="464"/>
      <c r="BK349" s="30"/>
      <c r="BL349" s="31"/>
      <c r="BM349" s="31"/>
      <c r="BN349" s="31"/>
      <c r="BO349" s="31"/>
      <c r="BP349" s="31"/>
      <c r="BQ349" s="31"/>
      <c r="BR349" s="31"/>
    </row>
    <row r="350" spans="1:70" s="64" customFormat="1" x14ac:dyDescent="0.2">
      <c r="A350" s="447"/>
      <c r="B350" s="464"/>
      <c r="D350" s="464"/>
      <c r="E350" s="464"/>
      <c r="F350" s="30"/>
      <c r="G350" s="464"/>
      <c r="H350" s="464"/>
      <c r="I350" s="30"/>
      <c r="J350" s="464"/>
      <c r="K350" s="464"/>
      <c r="L350" s="30"/>
      <c r="M350" s="464"/>
      <c r="N350" s="464"/>
      <c r="O350" s="30"/>
      <c r="P350" s="464"/>
      <c r="Q350" s="464"/>
      <c r="R350" s="30"/>
      <c r="S350" s="464"/>
      <c r="T350" s="464"/>
      <c r="U350" s="30"/>
      <c r="V350" s="464"/>
      <c r="W350" s="464"/>
      <c r="X350" s="30"/>
      <c r="Y350" s="464"/>
      <c r="Z350" s="464"/>
      <c r="AA350" s="30"/>
      <c r="AB350" s="464"/>
      <c r="AC350" s="464"/>
      <c r="AD350" s="30"/>
      <c r="AE350" s="464"/>
      <c r="AF350" s="464"/>
      <c r="AG350" s="30"/>
      <c r="AH350" s="464"/>
      <c r="AI350" s="464"/>
      <c r="AJ350" s="30"/>
      <c r="AK350" s="464"/>
      <c r="AL350" s="464"/>
      <c r="AM350" s="30"/>
      <c r="AN350" s="464"/>
      <c r="AO350" s="464"/>
      <c r="AP350" s="30"/>
      <c r="AQ350" s="464"/>
      <c r="AR350" s="464"/>
      <c r="AS350" s="30"/>
      <c r="AT350" s="464"/>
      <c r="AU350" s="464"/>
      <c r="AV350" s="30"/>
      <c r="AW350" s="464"/>
      <c r="AX350" s="464"/>
      <c r="AY350" s="30"/>
      <c r="AZ350" s="464"/>
      <c r="BA350" s="464"/>
      <c r="BB350" s="30"/>
      <c r="BC350" s="464"/>
      <c r="BD350" s="464"/>
      <c r="BE350" s="30"/>
      <c r="BF350" s="464"/>
      <c r="BG350" s="464"/>
      <c r="BH350" s="30"/>
      <c r="BI350" s="464"/>
      <c r="BJ350" s="464"/>
      <c r="BK350" s="30"/>
      <c r="BL350" s="31"/>
      <c r="BM350" s="31"/>
      <c r="BN350" s="31"/>
      <c r="BO350" s="31"/>
      <c r="BP350" s="31"/>
      <c r="BQ350" s="31"/>
      <c r="BR350" s="31"/>
    </row>
    <row r="351" spans="1:70" s="64" customFormat="1" x14ac:dyDescent="0.2">
      <c r="A351" s="447"/>
      <c r="B351" s="464"/>
      <c r="D351" s="464"/>
      <c r="E351" s="464"/>
      <c r="F351" s="30"/>
      <c r="G351" s="464"/>
      <c r="H351" s="464"/>
      <c r="I351" s="30"/>
      <c r="J351" s="464"/>
      <c r="K351" s="464"/>
      <c r="L351" s="30"/>
      <c r="M351" s="464"/>
      <c r="N351" s="464"/>
      <c r="O351" s="30"/>
      <c r="P351" s="464"/>
      <c r="Q351" s="464"/>
      <c r="R351" s="30"/>
      <c r="S351" s="464"/>
      <c r="T351" s="464"/>
      <c r="U351" s="30"/>
      <c r="V351" s="464"/>
      <c r="W351" s="464"/>
      <c r="X351" s="30"/>
      <c r="Y351" s="464"/>
      <c r="Z351" s="464"/>
      <c r="AA351" s="30"/>
      <c r="AB351" s="464"/>
      <c r="AC351" s="464"/>
      <c r="AD351" s="30"/>
      <c r="AE351" s="464"/>
      <c r="AF351" s="464"/>
      <c r="AG351" s="30"/>
      <c r="AH351" s="464"/>
      <c r="AI351" s="464"/>
      <c r="AJ351" s="30"/>
      <c r="AK351" s="464"/>
      <c r="AL351" s="464"/>
      <c r="AM351" s="30"/>
      <c r="AN351" s="464"/>
      <c r="AO351" s="464"/>
      <c r="AP351" s="30"/>
      <c r="AQ351" s="464"/>
      <c r="AR351" s="464"/>
      <c r="AS351" s="30"/>
      <c r="AT351" s="464"/>
      <c r="AU351" s="464"/>
      <c r="AV351" s="30"/>
      <c r="AW351" s="464"/>
      <c r="AX351" s="464"/>
      <c r="AY351" s="30"/>
      <c r="AZ351" s="464"/>
      <c r="BA351" s="464"/>
      <c r="BB351" s="30"/>
      <c r="BC351" s="464"/>
      <c r="BD351" s="464"/>
      <c r="BE351" s="30"/>
      <c r="BF351" s="464"/>
      <c r="BG351" s="464"/>
      <c r="BH351" s="30"/>
      <c r="BI351" s="464"/>
      <c r="BJ351" s="464"/>
      <c r="BK351" s="30"/>
      <c r="BL351" s="31"/>
      <c r="BM351" s="31"/>
      <c r="BN351" s="31"/>
      <c r="BO351" s="31"/>
      <c r="BP351" s="31"/>
      <c r="BQ351" s="31"/>
      <c r="BR351" s="31"/>
    </row>
    <row r="352" spans="1:70" s="64" customFormat="1" x14ac:dyDescent="0.2">
      <c r="A352" s="447"/>
      <c r="B352" s="464"/>
      <c r="D352" s="464"/>
      <c r="E352" s="464"/>
      <c r="F352" s="30"/>
      <c r="G352" s="464"/>
      <c r="H352" s="464"/>
      <c r="I352" s="30"/>
      <c r="J352" s="464"/>
      <c r="K352" s="464"/>
      <c r="L352" s="30"/>
      <c r="M352" s="464"/>
      <c r="N352" s="464"/>
      <c r="O352" s="30"/>
      <c r="P352" s="464"/>
      <c r="Q352" s="464"/>
      <c r="R352" s="30"/>
      <c r="S352" s="464"/>
      <c r="T352" s="464"/>
      <c r="U352" s="30"/>
      <c r="V352" s="464"/>
      <c r="W352" s="464"/>
      <c r="X352" s="30"/>
      <c r="Y352" s="464"/>
      <c r="Z352" s="464"/>
      <c r="AA352" s="30"/>
      <c r="AB352" s="464"/>
      <c r="AC352" s="464"/>
      <c r="AD352" s="30"/>
      <c r="AE352" s="464"/>
      <c r="AF352" s="464"/>
      <c r="AG352" s="30"/>
      <c r="AH352" s="464"/>
      <c r="AI352" s="464"/>
      <c r="AJ352" s="30"/>
      <c r="AK352" s="464"/>
      <c r="AL352" s="464"/>
      <c r="AM352" s="30"/>
      <c r="AN352" s="464"/>
      <c r="AO352" s="464"/>
      <c r="AP352" s="30"/>
      <c r="AQ352" s="464"/>
      <c r="AR352" s="464"/>
      <c r="AS352" s="30"/>
      <c r="AT352" s="464"/>
      <c r="AU352" s="464"/>
      <c r="AV352" s="30"/>
      <c r="AW352" s="464"/>
      <c r="AX352" s="464"/>
      <c r="AY352" s="30"/>
      <c r="AZ352" s="464"/>
      <c r="BA352" s="464"/>
      <c r="BB352" s="30"/>
      <c r="BC352" s="464"/>
      <c r="BD352" s="464"/>
      <c r="BE352" s="30"/>
      <c r="BF352" s="464"/>
      <c r="BG352" s="464"/>
      <c r="BH352" s="30"/>
      <c r="BI352" s="464"/>
      <c r="BJ352" s="464"/>
      <c r="BK352" s="30"/>
      <c r="BL352" s="31"/>
      <c r="BM352" s="31"/>
      <c r="BN352" s="31"/>
      <c r="BO352" s="31"/>
      <c r="BP352" s="31"/>
      <c r="BQ352" s="31"/>
      <c r="BR352" s="31"/>
    </row>
    <row r="353" spans="1:70" s="64" customFormat="1" x14ac:dyDescent="0.2">
      <c r="A353" s="447"/>
      <c r="B353" s="464"/>
      <c r="D353" s="464"/>
      <c r="E353" s="464"/>
      <c r="F353" s="30"/>
      <c r="G353" s="464"/>
      <c r="H353" s="464"/>
      <c r="I353" s="30"/>
      <c r="J353" s="464"/>
      <c r="K353" s="464"/>
      <c r="L353" s="30"/>
      <c r="M353" s="464"/>
      <c r="N353" s="464"/>
      <c r="O353" s="30"/>
      <c r="P353" s="464"/>
      <c r="Q353" s="464"/>
      <c r="R353" s="30"/>
      <c r="S353" s="464"/>
      <c r="T353" s="464"/>
      <c r="U353" s="30"/>
      <c r="V353" s="464"/>
      <c r="W353" s="464"/>
      <c r="X353" s="30"/>
      <c r="Y353" s="464"/>
      <c r="Z353" s="464"/>
      <c r="AA353" s="30"/>
      <c r="AB353" s="464"/>
      <c r="AC353" s="464"/>
      <c r="AD353" s="30"/>
      <c r="AE353" s="464"/>
      <c r="AF353" s="464"/>
      <c r="AG353" s="30"/>
      <c r="AH353" s="464"/>
      <c r="AI353" s="464"/>
      <c r="AJ353" s="30"/>
      <c r="AK353" s="464"/>
      <c r="AL353" s="464"/>
      <c r="AM353" s="30"/>
      <c r="AN353" s="464"/>
      <c r="AO353" s="464"/>
      <c r="AP353" s="30"/>
      <c r="AQ353" s="464"/>
      <c r="AR353" s="464"/>
      <c r="AS353" s="30"/>
      <c r="AT353" s="464"/>
      <c r="AU353" s="464"/>
      <c r="AV353" s="30"/>
      <c r="AW353" s="464"/>
      <c r="AX353" s="464"/>
      <c r="AY353" s="30"/>
      <c r="AZ353" s="464"/>
      <c r="BA353" s="464"/>
      <c r="BB353" s="30"/>
      <c r="BC353" s="464"/>
      <c r="BD353" s="464"/>
      <c r="BE353" s="30"/>
      <c r="BF353" s="464"/>
      <c r="BG353" s="464"/>
      <c r="BH353" s="30"/>
      <c r="BI353" s="464"/>
      <c r="BJ353" s="464"/>
      <c r="BK353" s="30"/>
      <c r="BL353" s="31"/>
      <c r="BM353" s="31"/>
      <c r="BN353" s="31"/>
      <c r="BO353" s="31"/>
      <c r="BP353" s="31"/>
      <c r="BQ353" s="31"/>
      <c r="BR353" s="31"/>
    </row>
    <row r="354" spans="1:70" s="64" customFormat="1" x14ac:dyDescent="0.2">
      <c r="A354" s="447"/>
      <c r="B354" s="464"/>
      <c r="D354" s="464"/>
      <c r="E354" s="464"/>
      <c r="F354" s="30"/>
      <c r="G354" s="464"/>
      <c r="H354" s="464"/>
      <c r="I354" s="30"/>
      <c r="J354" s="464"/>
      <c r="K354" s="464"/>
      <c r="L354" s="30"/>
      <c r="M354" s="464"/>
      <c r="N354" s="464"/>
      <c r="O354" s="30"/>
      <c r="P354" s="464"/>
      <c r="Q354" s="464"/>
      <c r="R354" s="30"/>
      <c r="S354" s="464"/>
      <c r="T354" s="464"/>
      <c r="U354" s="30"/>
      <c r="V354" s="464"/>
      <c r="W354" s="464"/>
      <c r="X354" s="30"/>
      <c r="Y354" s="464"/>
      <c r="Z354" s="464"/>
      <c r="AA354" s="30"/>
      <c r="AB354" s="464"/>
      <c r="AC354" s="464"/>
      <c r="AD354" s="30"/>
      <c r="AE354" s="464"/>
      <c r="AF354" s="464"/>
      <c r="AG354" s="30"/>
      <c r="AH354" s="464"/>
      <c r="AI354" s="464"/>
      <c r="AJ354" s="30"/>
      <c r="AK354" s="464"/>
      <c r="AL354" s="464"/>
      <c r="AM354" s="30"/>
      <c r="AN354" s="464"/>
      <c r="AO354" s="464"/>
      <c r="AP354" s="30"/>
      <c r="AQ354" s="464"/>
      <c r="AR354" s="464"/>
      <c r="AS354" s="30"/>
      <c r="AT354" s="464"/>
      <c r="AU354" s="464"/>
      <c r="AV354" s="30"/>
      <c r="AW354" s="464"/>
      <c r="AX354" s="464"/>
      <c r="AY354" s="30"/>
      <c r="AZ354" s="464"/>
      <c r="BA354" s="464"/>
      <c r="BB354" s="30"/>
      <c r="BC354" s="464"/>
      <c r="BD354" s="464"/>
      <c r="BE354" s="30"/>
      <c r="BF354" s="464"/>
      <c r="BG354" s="464"/>
      <c r="BH354" s="30"/>
      <c r="BI354" s="464"/>
      <c r="BJ354" s="464"/>
      <c r="BK354" s="30"/>
      <c r="BL354" s="31"/>
      <c r="BM354" s="31"/>
      <c r="BN354" s="31"/>
      <c r="BO354" s="31"/>
      <c r="BP354" s="31"/>
      <c r="BQ354" s="31"/>
      <c r="BR354" s="31"/>
    </row>
    <row r="355" spans="1:70" s="64" customFormat="1" x14ac:dyDescent="0.2">
      <c r="A355" s="447"/>
      <c r="B355" s="464"/>
      <c r="D355" s="464"/>
      <c r="E355" s="464"/>
      <c r="F355" s="30"/>
      <c r="G355" s="464"/>
      <c r="H355" s="464"/>
      <c r="I355" s="30"/>
      <c r="J355" s="464"/>
      <c r="K355" s="464"/>
      <c r="L355" s="30"/>
      <c r="M355" s="464"/>
      <c r="N355" s="464"/>
      <c r="O355" s="30"/>
      <c r="P355" s="464"/>
      <c r="Q355" s="464"/>
      <c r="R355" s="30"/>
      <c r="S355" s="464"/>
      <c r="T355" s="464"/>
      <c r="U355" s="30"/>
      <c r="V355" s="464"/>
      <c r="W355" s="464"/>
      <c r="X355" s="30"/>
      <c r="Y355" s="464"/>
      <c r="Z355" s="464"/>
      <c r="AA355" s="30"/>
      <c r="AB355" s="464"/>
      <c r="AC355" s="464"/>
      <c r="AD355" s="30"/>
      <c r="AE355" s="464"/>
      <c r="AF355" s="464"/>
      <c r="AG355" s="30"/>
      <c r="AH355" s="464"/>
      <c r="AI355" s="464"/>
      <c r="AJ355" s="30"/>
      <c r="AK355" s="464"/>
      <c r="AL355" s="464"/>
      <c r="AM355" s="30"/>
      <c r="AN355" s="464"/>
      <c r="AO355" s="464"/>
      <c r="AP355" s="30"/>
      <c r="AQ355" s="464"/>
      <c r="AR355" s="464"/>
      <c r="AS355" s="30"/>
      <c r="AT355" s="464"/>
      <c r="AU355" s="464"/>
      <c r="AV355" s="30"/>
      <c r="AW355" s="464"/>
      <c r="AX355" s="464"/>
      <c r="AY355" s="30"/>
      <c r="AZ355" s="464"/>
      <c r="BA355" s="464"/>
      <c r="BB355" s="30"/>
      <c r="BC355" s="464"/>
      <c r="BD355" s="464"/>
      <c r="BE355" s="30"/>
      <c r="BF355" s="464"/>
      <c r="BG355" s="464"/>
      <c r="BH355" s="30"/>
      <c r="BI355" s="464"/>
      <c r="BJ355" s="464"/>
      <c r="BK355" s="30"/>
      <c r="BL355" s="31"/>
      <c r="BM355" s="31"/>
      <c r="BN355" s="31"/>
      <c r="BO355" s="31"/>
      <c r="BP355" s="31"/>
      <c r="BQ355" s="31"/>
      <c r="BR355" s="31"/>
    </row>
    <row r="356" spans="1:70" s="64" customFormat="1" x14ac:dyDescent="0.2">
      <c r="A356" s="447"/>
      <c r="B356" s="464"/>
      <c r="D356" s="464"/>
      <c r="E356" s="464"/>
      <c r="F356" s="30"/>
      <c r="G356" s="464"/>
      <c r="H356" s="464"/>
      <c r="I356" s="30"/>
      <c r="J356" s="464"/>
      <c r="K356" s="464"/>
      <c r="L356" s="30"/>
      <c r="M356" s="464"/>
      <c r="N356" s="464"/>
      <c r="O356" s="30"/>
      <c r="P356" s="464"/>
      <c r="Q356" s="464"/>
      <c r="R356" s="30"/>
      <c r="S356" s="464"/>
      <c r="T356" s="464"/>
      <c r="U356" s="30"/>
      <c r="V356" s="464"/>
      <c r="W356" s="464"/>
      <c r="X356" s="30"/>
      <c r="Y356" s="464"/>
      <c r="Z356" s="464"/>
      <c r="AA356" s="30"/>
      <c r="AB356" s="464"/>
      <c r="AC356" s="464"/>
      <c r="AD356" s="30"/>
      <c r="AE356" s="464"/>
      <c r="AF356" s="464"/>
      <c r="AG356" s="30"/>
      <c r="AH356" s="464"/>
      <c r="AI356" s="464"/>
      <c r="AJ356" s="30"/>
      <c r="AK356" s="464"/>
      <c r="AL356" s="464"/>
      <c r="AM356" s="30"/>
      <c r="AN356" s="464"/>
      <c r="AO356" s="464"/>
      <c r="AP356" s="30"/>
      <c r="AQ356" s="464"/>
      <c r="AR356" s="464"/>
      <c r="AS356" s="30"/>
      <c r="AT356" s="464"/>
      <c r="AU356" s="464"/>
      <c r="AV356" s="30"/>
      <c r="AW356" s="464"/>
      <c r="AX356" s="464"/>
      <c r="AY356" s="30"/>
      <c r="AZ356" s="464"/>
      <c r="BA356" s="464"/>
      <c r="BB356" s="30"/>
      <c r="BC356" s="464"/>
      <c r="BD356" s="464"/>
      <c r="BE356" s="30"/>
      <c r="BF356" s="464"/>
      <c r="BG356" s="464"/>
      <c r="BH356" s="30"/>
      <c r="BI356" s="464"/>
      <c r="BJ356" s="464"/>
      <c r="BK356" s="30"/>
      <c r="BL356" s="31"/>
      <c r="BM356" s="31"/>
      <c r="BN356" s="31"/>
      <c r="BO356" s="31"/>
      <c r="BP356" s="31"/>
      <c r="BQ356" s="31"/>
      <c r="BR356" s="31"/>
    </row>
    <row r="357" spans="1:70" s="64" customFormat="1" x14ac:dyDescent="0.2">
      <c r="A357" s="447"/>
      <c r="B357" s="464"/>
      <c r="D357" s="464"/>
      <c r="E357" s="464"/>
      <c r="F357" s="30"/>
      <c r="G357" s="464"/>
      <c r="H357" s="464"/>
      <c r="I357" s="30"/>
      <c r="J357" s="464"/>
      <c r="K357" s="464"/>
      <c r="L357" s="30"/>
      <c r="M357" s="464"/>
      <c r="N357" s="464"/>
      <c r="O357" s="30"/>
      <c r="P357" s="464"/>
      <c r="Q357" s="464"/>
      <c r="R357" s="30"/>
      <c r="S357" s="464"/>
      <c r="T357" s="464"/>
      <c r="U357" s="30"/>
      <c r="V357" s="464"/>
      <c r="W357" s="464"/>
      <c r="X357" s="30"/>
      <c r="Y357" s="464"/>
      <c r="Z357" s="464"/>
      <c r="AA357" s="30"/>
      <c r="AB357" s="464"/>
      <c r="AC357" s="464"/>
      <c r="AD357" s="30"/>
      <c r="AE357" s="464"/>
      <c r="AF357" s="464"/>
      <c r="AG357" s="30"/>
      <c r="AH357" s="464"/>
      <c r="AI357" s="464"/>
      <c r="AJ357" s="30"/>
      <c r="AK357" s="464"/>
      <c r="AL357" s="464"/>
      <c r="AM357" s="30"/>
      <c r="AN357" s="464"/>
      <c r="AO357" s="464"/>
      <c r="AP357" s="30"/>
      <c r="AQ357" s="464"/>
      <c r="AR357" s="464"/>
      <c r="AS357" s="30"/>
      <c r="AT357" s="464"/>
      <c r="AU357" s="464"/>
      <c r="AV357" s="30"/>
      <c r="AW357" s="464"/>
      <c r="AX357" s="464"/>
      <c r="AY357" s="30"/>
      <c r="AZ357" s="464"/>
      <c r="BA357" s="464"/>
      <c r="BB357" s="30"/>
      <c r="BC357" s="464"/>
      <c r="BD357" s="464"/>
      <c r="BE357" s="30"/>
      <c r="BF357" s="464"/>
      <c r="BG357" s="464"/>
      <c r="BH357" s="30"/>
      <c r="BI357" s="464"/>
      <c r="BJ357" s="464"/>
      <c r="BK357" s="30"/>
      <c r="BL357" s="31"/>
      <c r="BM357" s="31"/>
      <c r="BN357" s="31"/>
      <c r="BO357" s="31"/>
      <c r="BP357" s="31"/>
      <c r="BQ357" s="31"/>
      <c r="BR357" s="31"/>
    </row>
    <row r="358" spans="1:70" s="64" customFormat="1" x14ac:dyDescent="0.2">
      <c r="A358" s="447"/>
      <c r="B358" s="464"/>
      <c r="D358" s="464"/>
      <c r="E358" s="464"/>
      <c r="F358" s="30"/>
      <c r="G358" s="464"/>
      <c r="H358" s="464"/>
      <c r="I358" s="30"/>
      <c r="J358" s="464"/>
      <c r="K358" s="464"/>
      <c r="L358" s="30"/>
      <c r="M358" s="464"/>
      <c r="N358" s="464"/>
      <c r="O358" s="30"/>
      <c r="P358" s="464"/>
      <c r="Q358" s="464"/>
      <c r="R358" s="30"/>
      <c r="S358" s="464"/>
      <c r="T358" s="464"/>
      <c r="U358" s="30"/>
      <c r="V358" s="464"/>
      <c r="W358" s="464"/>
      <c r="X358" s="30"/>
      <c r="Y358" s="464"/>
      <c r="Z358" s="464"/>
      <c r="AA358" s="30"/>
      <c r="AB358" s="464"/>
      <c r="AC358" s="464"/>
      <c r="AD358" s="30"/>
      <c r="AE358" s="464"/>
      <c r="AF358" s="464"/>
      <c r="AG358" s="30"/>
      <c r="AH358" s="464"/>
      <c r="AI358" s="464"/>
      <c r="AJ358" s="30"/>
      <c r="AK358" s="464"/>
      <c r="AL358" s="464"/>
      <c r="AM358" s="30"/>
      <c r="AN358" s="464"/>
      <c r="AO358" s="464"/>
      <c r="AP358" s="30"/>
      <c r="AQ358" s="464"/>
      <c r="AR358" s="464"/>
      <c r="AS358" s="30"/>
      <c r="AT358" s="464"/>
      <c r="AU358" s="464"/>
      <c r="AV358" s="30"/>
      <c r="AW358" s="464"/>
      <c r="AX358" s="464"/>
      <c r="AY358" s="30"/>
      <c r="AZ358" s="464"/>
      <c r="BA358" s="464"/>
      <c r="BB358" s="30"/>
      <c r="BC358" s="464"/>
      <c r="BD358" s="464"/>
      <c r="BE358" s="30"/>
      <c r="BF358" s="464"/>
      <c r="BG358" s="464"/>
      <c r="BH358" s="30"/>
      <c r="BI358" s="464"/>
      <c r="BJ358" s="464"/>
      <c r="BK358" s="30"/>
      <c r="BL358" s="31"/>
      <c r="BM358" s="31"/>
      <c r="BN358" s="31"/>
      <c r="BO358" s="31"/>
      <c r="BP358" s="31"/>
      <c r="BQ358" s="31"/>
      <c r="BR358" s="31"/>
    </row>
    <row r="359" spans="1:70" s="64" customFormat="1" x14ac:dyDescent="0.2">
      <c r="A359" s="447"/>
      <c r="B359" s="464"/>
      <c r="D359" s="464"/>
      <c r="E359" s="464"/>
      <c r="F359" s="30"/>
      <c r="G359" s="464"/>
      <c r="H359" s="464"/>
      <c r="I359" s="30"/>
      <c r="J359" s="464"/>
      <c r="K359" s="464"/>
      <c r="L359" s="30"/>
      <c r="M359" s="464"/>
      <c r="N359" s="464"/>
      <c r="O359" s="30"/>
      <c r="P359" s="464"/>
      <c r="Q359" s="464"/>
      <c r="R359" s="30"/>
      <c r="S359" s="464"/>
      <c r="T359" s="464"/>
      <c r="U359" s="30"/>
      <c r="V359" s="464"/>
      <c r="W359" s="464"/>
      <c r="X359" s="30"/>
      <c r="Y359" s="464"/>
      <c r="Z359" s="464"/>
      <c r="AA359" s="30"/>
      <c r="AB359" s="464"/>
      <c r="AC359" s="464"/>
      <c r="AD359" s="30"/>
      <c r="AE359" s="464"/>
      <c r="AF359" s="464"/>
      <c r="AG359" s="30"/>
      <c r="AH359" s="464"/>
      <c r="AI359" s="464"/>
      <c r="AJ359" s="30"/>
      <c r="AK359" s="464"/>
      <c r="AL359" s="464"/>
      <c r="AM359" s="30"/>
      <c r="AN359" s="464"/>
      <c r="AO359" s="464"/>
      <c r="AP359" s="30"/>
      <c r="AQ359" s="464"/>
      <c r="AR359" s="464"/>
      <c r="AS359" s="30"/>
      <c r="AT359" s="464"/>
      <c r="AU359" s="464"/>
      <c r="AV359" s="30"/>
      <c r="AW359" s="464"/>
      <c r="AX359" s="464"/>
      <c r="AY359" s="30"/>
      <c r="AZ359" s="464"/>
      <c r="BA359" s="464"/>
      <c r="BB359" s="30"/>
      <c r="BC359" s="464"/>
      <c r="BD359" s="464"/>
      <c r="BE359" s="30"/>
      <c r="BF359" s="464"/>
      <c r="BG359" s="464"/>
      <c r="BH359" s="30"/>
      <c r="BI359" s="464"/>
      <c r="BJ359" s="464"/>
      <c r="BK359" s="30"/>
      <c r="BL359" s="31"/>
      <c r="BM359" s="31"/>
      <c r="BN359" s="31"/>
      <c r="BO359" s="31"/>
      <c r="BP359" s="31"/>
      <c r="BQ359" s="31"/>
      <c r="BR359" s="31"/>
    </row>
    <row r="360" spans="1:70" s="64" customFormat="1" x14ac:dyDescent="0.2">
      <c r="A360" s="447"/>
      <c r="B360" s="464"/>
      <c r="D360" s="464"/>
      <c r="E360" s="464"/>
      <c r="F360" s="30"/>
      <c r="G360" s="464"/>
      <c r="H360" s="464"/>
      <c r="I360" s="30"/>
      <c r="J360" s="464"/>
      <c r="K360" s="464"/>
      <c r="L360" s="30"/>
      <c r="M360" s="464"/>
      <c r="N360" s="464"/>
      <c r="O360" s="30"/>
      <c r="P360" s="464"/>
      <c r="Q360" s="464"/>
      <c r="R360" s="30"/>
      <c r="S360" s="464"/>
      <c r="T360" s="464"/>
      <c r="U360" s="30"/>
      <c r="V360" s="464"/>
      <c r="W360" s="464"/>
      <c r="X360" s="30"/>
      <c r="Y360" s="464"/>
      <c r="Z360" s="464"/>
      <c r="AA360" s="30"/>
      <c r="AB360" s="464"/>
      <c r="AC360" s="464"/>
      <c r="AD360" s="30"/>
      <c r="AE360" s="464"/>
      <c r="AF360" s="464"/>
      <c r="AG360" s="30"/>
      <c r="AH360" s="464"/>
      <c r="AI360" s="464"/>
      <c r="AJ360" s="30"/>
      <c r="AK360" s="464"/>
      <c r="AL360" s="464"/>
      <c r="AM360" s="30"/>
      <c r="AN360" s="464"/>
      <c r="AO360" s="464"/>
      <c r="AP360" s="30"/>
      <c r="AQ360" s="464"/>
      <c r="AR360" s="464"/>
      <c r="AS360" s="30"/>
      <c r="AT360" s="464"/>
      <c r="AU360" s="464"/>
      <c r="AV360" s="30"/>
      <c r="AW360" s="464"/>
      <c r="AX360" s="464"/>
      <c r="AY360" s="30"/>
      <c r="AZ360" s="464"/>
      <c r="BA360" s="464"/>
      <c r="BB360" s="30"/>
      <c r="BC360" s="464"/>
      <c r="BD360" s="464"/>
      <c r="BE360" s="30"/>
      <c r="BF360" s="464"/>
      <c r="BG360" s="464"/>
      <c r="BH360" s="30"/>
      <c r="BI360" s="464"/>
      <c r="BJ360" s="464"/>
      <c r="BK360" s="30"/>
      <c r="BL360" s="31"/>
      <c r="BM360" s="31"/>
      <c r="BN360" s="31"/>
      <c r="BO360" s="31"/>
      <c r="BP360" s="31"/>
      <c r="BQ360" s="31"/>
      <c r="BR360" s="31"/>
    </row>
    <row r="361" spans="1:70" s="64" customFormat="1" x14ac:dyDescent="0.2">
      <c r="A361" s="447"/>
      <c r="B361" s="464"/>
      <c r="D361" s="464"/>
      <c r="E361" s="464"/>
      <c r="F361" s="30"/>
      <c r="G361" s="464"/>
      <c r="H361" s="464"/>
      <c r="I361" s="30"/>
      <c r="J361" s="464"/>
      <c r="K361" s="464"/>
      <c r="L361" s="30"/>
      <c r="M361" s="464"/>
      <c r="N361" s="464"/>
      <c r="O361" s="30"/>
      <c r="P361" s="464"/>
      <c r="Q361" s="464"/>
      <c r="R361" s="30"/>
      <c r="S361" s="464"/>
      <c r="T361" s="464"/>
      <c r="U361" s="30"/>
      <c r="V361" s="464"/>
      <c r="W361" s="464"/>
      <c r="X361" s="30"/>
      <c r="Y361" s="464"/>
      <c r="Z361" s="464"/>
      <c r="AA361" s="30"/>
      <c r="AB361" s="464"/>
      <c r="AC361" s="464"/>
      <c r="AD361" s="30"/>
      <c r="AE361" s="464"/>
      <c r="AF361" s="464"/>
      <c r="AG361" s="30"/>
      <c r="AH361" s="464"/>
      <c r="AI361" s="464"/>
      <c r="AJ361" s="30"/>
      <c r="AK361" s="464"/>
      <c r="AL361" s="464"/>
      <c r="AM361" s="30"/>
      <c r="AN361" s="464"/>
      <c r="AO361" s="464"/>
      <c r="AP361" s="30"/>
      <c r="AQ361" s="464"/>
      <c r="AR361" s="464"/>
      <c r="AS361" s="30"/>
      <c r="AT361" s="464"/>
      <c r="AU361" s="464"/>
      <c r="AV361" s="30"/>
      <c r="AW361" s="464"/>
      <c r="AX361" s="464"/>
      <c r="AY361" s="30"/>
      <c r="AZ361" s="464"/>
      <c r="BA361" s="464"/>
      <c r="BB361" s="30"/>
      <c r="BC361" s="464"/>
      <c r="BD361" s="464"/>
      <c r="BE361" s="30"/>
      <c r="BF361" s="464"/>
      <c r="BG361" s="464"/>
      <c r="BH361" s="30"/>
      <c r="BI361" s="464"/>
      <c r="BJ361" s="464"/>
      <c r="BK361" s="30"/>
      <c r="BL361" s="31"/>
      <c r="BM361" s="31"/>
      <c r="BN361" s="31"/>
      <c r="BO361" s="31"/>
      <c r="BP361" s="31"/>
      <c r="BQ361" s="31"/>
      <c r="BR361" s="31"/>
    </row>
    <row r="362" spans="1:70" s="64" customFormat="1" x14ac:dyDescent="0.2">
      <c r="A362" s="447"/>
      <c r="B362" s="464"/>
      <c r="D362" s="464"/>
      <c r="E362" s="464"/>
      <c r="F362" s="30"/>
      <c r="G362" s="464"/>
      <c r="H362" s="464"/>
      <c r="I362" s="30"/>
      <c r="J362" s="464"/>
      <c r="K362" s="464"/>
      <c r="L362" s="30"/>
      <c r="M362" s="464"/>
      <c r="N362" s="464"/>
      <c r="O362" s="30"/>
      <c r="P362" s="464"/>
      <c r="Q362" s="464"/>
      <c r="R362" s="30"/>
      <c r="S362" s="464"/>
      <c r="T362" s="464"/>
      <c r="U362" s="30"/>
      <c r="V362" s="464"/>
      <c r="W362" s="464"/>
      <c r="X362" s="30"/>
      <c r="Y362" s="464"/>
      <c r="Z362" s="464"/>
      <c r="AA362" s="30"/>
      <c r="AB362" s="464"/>
      <c r="AC362" s="464"/>
      <c r="AD362" s="30"/>
      <c r="AE362" s="464"/>
      <c r="AF362" s="464"/>
      <c r="AG362" s="30"/>
      <c r="AH362" s="464"/>
      <c r="AI362" s="464"/>
      <c r="AJ362" s="30"/>
      <c r="AK362" s="464"/>
      <c r="AL362" s="464"/>
      <c r="AM362" s="30"/>
      <c r="AN362" s="464"/>
      <c r="AO362" s="464"/>
      <c r="AP362" s="30"/>
      <c r="AQ362" s="464"/>
      <c r="AR362" s="464"/>
      <c r="AS362" s="30"/>
      <c r="AT362" s="464"/>
      <c r="AU362" s="464"/>
      <c r="AV362" s="30"/>
      <c r="AW362" s="464"/>
      <c r="AX362" s="464"/>
      <c r="AY362" s="30"/>
      <c r="AZ362" s="464"/>
      <c r="BA362" s="464"/>
      <c r="BB362" s="30"/>
      <c r="BC362" s="464"/>
      <c r="BD362" s="464"/>
      <c r="BE362" s="30"/>
      <c r="BF362" s="464"/>
      <c r="BG362" s="464"/>
      <c r="BH362" s="30"/>
      <c r="BI362" s="464"/>
      <c r="BJ362" s="464"/>
      <c r="BK362" s="30"/>
      <c r="BL362" s="31"/>
      <c r="BM362" s="31"/>
      <c r="BN362" s="31"/>
      <c r="BO362" s="31"/>
      <c r="BP362" s="31"/>
      <c r="BQ362" s="31"/>
      <c r="BR362" s="31"/>
    </row>
    <row r="363" spans="1:70" s="64" customFormat="1" x14ac:dyDescent="0.2">
      <c r="A363" s="447"/>
      <c r="B363" s="464"/>
      <c r="D363" s="464"/>
      <c r="E363" s="464"/>
      <c r="F363" s="30"/>
      <c r="G363" s="464"/>
      <c r="H363" s="464"/>
      <c r="I363" s="30"/>
      <c r="J363" s="464"/>
      <c r="K363" s="464"/>
      <c r="L363" s="30"/>
      <c r="M363" s="464"/>
      <c r="N363" s="464"/>
      <c r="O363" s="30"/>
      <c r="P363" s="464"/>
      <c r="Q363" s="464"/>
      <c r="R363" s="30"/>
      <c r="S363" s="464"/>
      <c r="T363" s="464"/>
      <c r="U363" s="30"/>
      <c r="V363" s="464"/>
      <c r="W363" s="464"/>
      <c r="X363" s="30"/>
      <c r="Y363" s="464"/>
      <c r="Z363" s="464"/>
      <c r="AA363" s="30"/>
      <c r="AB363" s="464"/>
      <c r="AC363" s="464"/>
      <c r="AD363" s="30"/>
      <c r="AE363" s="464"/>
      <c r="AF363" s="464"/>
      <c r="AG363" s="30"/>
      <c r="AH363" s="464"/>
      <c r="AI363" s="464"/>
      <c r="AJ363" s="30"/>
      <c r="AK363" s="464"/>
      <c r="AL363" s="464"/>
      <c r="AM363" s="30"/>
      <c r="AN363" s="464"/>
      <c r="AO363" s="464"/>
      <c r="AP363" s="30"/>
      <c r="AQ363" s="464"/>
      <c r="AR363" s="464"/>
      <c r="AS363" s="30"/>
      <c r="AT363" s="464"/>
      <c r="AU363" s="464"/>
      <c r="AV363" s="30"/>
      <c r="AW363" s="464"/>
      <c r="AX363" s="464"/>
      <c r="AY363" s="30"/>
      <c r="AZ363" s="464"/>
      <c r="BA363" s="464"/>
      <c r="BB363" s="30"/>
      <c r="BC363" s="464"/>
      <c r="BD363" s="464"/>
      <c r="BE363" s="30"/>
      <c r="BF363" s="464"/>
      <c r="BG363" s="464"/>
      <c r="BH363" s="30"/>
      <c r="BI363" s="464"/>
      <c r="BJ363" s="464"/>
      <c r="BK363" s="30"/>
      <c r="BL363" s="31"/>
      <c r="BM363" s="31"/>
      <c r="BN363" s="31"/>
      <c r="BO363" s="31"/>
      <c r="BP363" s="31"/>
      <c r="BQ363" s="31"/>
      <c r="BR363" s="31"/>
    </row>
    <row r="364" spans="1:70" s="64" customFormat="1" x14ac:dyDescent="0.2">
      <c r="A364" s="447"/>
      <c r="B364" s="464"/>
      <c r="D364" s="464"/>
      <c r="E364" s="464"/>
      <c r="F364" s="30"/>
      <c r="G364" s="464"/>
      <c r="H364" s="464"/>
      <c r="I364" s="30"/>
      <c r="J364" s="464"/>
      <c r="K364" s="464"/>
      <c r="L364" s="30"/>
      <c r="M364" s="464"/>
      <c r="N364" s="464"/>
      <c r="O364" s="30"/>
      <c r="P364" s="464"/>
      <c r="Q364" s="464"/>
      <c r="R364" s="30"/>
      <c r="S364" s="464"/>
      <c r="T364" s="464"/>
      <c r="U364" s="30"/>
      <c r="V364" s="464"/>
      <c r="W364" s="464"/>
      <c r="X364" s="30"/>
      <c r="Y364" s="464"/>
      <c r="Z364" s="464"/>
      <c r="AA364" s="30"/>
      <c r="AB364" s="464"/>
      <c r="AC364" s="464"/>
      <c r="AD364" s="30"/>
      <c r="AE364" s="464"/>
      <c r="AF364" s="464"/>
      <c r="AG364" s="30"/>
      <c r="AH364" s="464"/>
      <c r="AI364" s="464"/>
      <c r="AJ364" s="30"/>
      <c r="AK364" s="464"/>
      <c r="AL364" s="464"/>
      <c r="AM364" s="30"/>
      <c r="AN364" s="464"/>
      <c r="AO364" s="464"/>
      <c r="AP364" s="30"/>
      <c r="AQ364" s="464"/>
      <c r="AR364" s="464"/>
      <c r="AS364" s="30"/>
      <c r="AT364" s="464"/>
      <c r="AU364" s="464"/>
      <c r="AV364" s="30"/>
      <c r="AW364" s="464"/>
      <c r="AX364" s="464"/>
      <c r="AY364" s="30"/>
      <c r="AZ364" s="464"/>
      <c r="BA364" s="464"/>
      <c r="BB364" s="30"/>
      <c r="BC364" s="464"/>
      <c r="BD364" s="464"/>
      <c r="BE364" s="30"/>
      <c r="BF364" s="464"/>
      <c r="BG364" s="464"/>
      <c r="BH364" s="30"/>
      <c r="BI364" s="464"/>
      <c r="BJ364" s="464"/>
      <c r="BK364" s="30"/>
      <c r="BL364" s="31"/>
      <c r="BM364" s="31"/>
      <c r="BN364" s="31"/>
      <c r="BO364" s="31"/>
      <c r="BP364" s="31"/>
      <c r="BQ364" s="31"/>
      <c r="BR364" s="31"/>
    </row>
    <row r="365" spans="1:70" s="64" customFormat="1" x14ac:dyDescent="0.2">
      <c r="A365" s="447"/>
      <c r="B365" s="464"/>
      <c r="D365" s="464"/>
      <c r="E365" s="464"/>
      <c r="F365" s="30"/>
      <c r="G365" s="464"/>
      <c r="H365" s="464"/>
      <c r="I365" s="30"/>
      <c r="J365" s="464"/>
      <c r="K365" s="464"/>
      <c r="L365" s="30"/>
      <c r="M365" s="464"/>
      <c r="N365" s="464"/>
      <c r="O365" s="30"/>
      <c r="P365" s="464"/>
      <c r="Q365" s="464"/>
      <c r="R365" s="30"/>
      <c r="S365" s="464"/>
      <c r="T365" s="464"/>
      <c r="U365" s="30"/>
      <c r="V365" s="464"/>
      <c r="W365" s="464"/>
      <c r="X365" s="30"/>
      <c r="Y365" s="464"/>
      <c r="Z365" s="464"/>
      <c r="AA365" s="30"/>
      <c r="AB365" s="464"/>
      <c r="AC365" s="464"/>
      <c r="AD365" s="30"/>
      <c r="AE365" s="464"/>
      <c r="AF365" s="464"/>
      <c r="AG365" s="30"/>
      <c r="AH365" s="464"/>
      <c r="AI365" s="464"/>
      <c r="AJ365" s="30"/>
      <c r="AK365" s="464"/>
      <c r="AL365" s="464"/>
      <c r="AM365" s="30"/>
      <c r="AN365" s="464"/>
      <c r="AO365" s="464"/>
      <c r="AP365" s="30"/>
      <c r="AQ365" s="464"/>
      <c r="AR365" s="464"/>
      <c r="AS365" s="30"/>
      <c r="AT365" s="464"/>
      <c r="AU365" s="464"/>
      <c r="AV365" s="30"/>
      <c r="AW365" s="464"/>
      <c r="AX365" s="464"/>
      <c r="AY365" s="30"/>
      <c r="AZ365" s="464"/>
      <c r="BA365" s="464"/>
      <c r="BB365" s="30"/>
      <c r="BC365" s="464"/>
      <c r="BD365" s="464"/>
      <c r="BE365" s="30"/>
      <c r="BF365" s="464"/>
      <c r="BG365" s="464"/>
      <c r="BH365" s="30"/>
      <c r="BI365" s="464"/>
      <c r="BJ365" s="464"/>
      <c r="BK365" s="30"/>
      <c r="BL365" s="31"/>
      <c r="BM365" s="31"/>
      <c r="BN365" s="31"/>
      <c r="BO365" s="31"/>
      <c r="BP365" s="31"/>
      <c r="BQ365" s="31"/>
      <c r="BR365" s="31"/>
    </row>
    <row r="366" spans="1:70" s="64" customFormat="1" x14ac:dyDescent="0.2">
      <c r="A366" s="447"/>
      <c r="B366" s="464"/>
      <c r="D366" s="464"/>
      <c r="E366" s="464"/>
      <c r="F366" s="30"/>
      <c r="G366" s="464"/>
      <c r="H366" s="464"/>
      <c r="I366" s="30"/>
      <c r="J366" s="464"/>
      <c r="K366" s="464"/>
      <c r="L366" s="30"/>
      <c r="M366" s="464"/>
      <c r="N366" s="464"/>
      <c r="O366" s="30"/>
      <c r="P366" s="464"/>
      <c r="Q366" s="464"/>
      <c r="R366" s="30"/>
      <c r="S366" s="464"/>
      <c r="T366" s="464"/>
      <c r="U366" s="30"/>
      <c r="V366" s="464"/>
      <c r="W366" s="464"/>
      <c r="X366" s="30"/>
      <c r="Y366" s="464"/>
      <c r="Z366" s="464"/>
      <c r="AA366" s="30"/>
      <c r="AB366" s="464"/>
      <c r="AC366" s="464"/>
      <c r="AD366" s="30"/>
      <c r="AE366" s="464"/>
      <c r="AF366" s="464"/>
      <c r="AG366" s="30"/>
      <c r="AH366" s="464"/>
      <c r="AI366" s="464"/>
      <c r="AJ366" s="30"/>
      <c r="AK366" s="464"/>
      <c r="AL366" s="464"/>
      <c r="AM366" s="30"/>
      <c r="AN366" s="464"/>
      <c r="AO366" s="464"/>
      <c r="AP366" s="30"/>
      <c r="AQ366" s="464"/>
      <c r="AR366" s="464"/>
      <c r="AS366" s="30"/>
      <c r="AT366" s="464"/>
      <c r="AU366" s="464"/>
      <c r="AV366" s="30"/>
      <c r="AW366" s="464"/>
      <c r="AX366" s="464"/>
      <c r="AY366" s="30"/>
      <c r="AZ366" s="464"/>
      <c r="BA366" s="464"/>
      <c r="BB366" s="30"/>
      <c r="BC366" s="464"/>
      <c r="BD366" s="464"/>
      <c r="BE366" s="30"/>
      <c r="BF366" s="464"/>
      <c r="BG366" s="464"/>
      <c r="BH366" s="30"/>
      <c r="BI366" s="464"/>
      <c r="BJ366" s="464"/>
      <c r="BK366" s="30"/>
      <c r="BL366" s="31"/>
      <c r="BM366" s="31"/>
      <c r="BN366" s="31"/>
      <c r="BO366" s="31"/>
      <c r="BP366" s="31"/>
      <c r="BQ366" s="31"/>
      <c r="BR366" s="31"/>
    </row>
    <row r="367" spans="1:70" s="64" customFormat="1" x14ac:dyDescent="0.2">
      <c r="A367" s="447"/>
      <c r="B367" s="464"/>
      <c r="D367" s="464"/>
      <c r="E367" s="464"/>
      <c r="F367" s="30"/>
      <c r="G367" s="464"/>
      <c r="H367" s="464"/>
      <c r="I367" s="30"/>
      <c r="J367" s="464"/>
      <c r="K367" s="464"/>
      <c r="L367" s="30"/>
      <c r="M367" s="464"/>
      <c r="N367" s="464"/>
      <c r="O367" s="30"/>
      <c r="P367" s="464"/>
      <c r="Q367" s="464"/>
      <c r="R367" s="30"/>
      <c r="S367" s="464"/>
      <c r="T367" s="464"/>
      <c r="U367" s="30"/>
      <c r="V367" s="464"/>
      <c r="W367" s="464"/>
      <c r="X367" s="30"/>
      <c r="Y367" s="464"/>
      <c r="Z367" s="464"/>
      <c r="AA367" s="30"/>
      <c r="AB367" s="464"/>
      <c r="AC367" s="464"/>
      <c r="AD367" s="30"/>
      <c r="AE367" s="464"/>
      <c r="AF367" s="464"/>
      <c r="AG367" s="30"/>
      <c r="AH367" s="464"/>
      <c r="AI367" s="464"/>
      <c r="AJ367" s="30"/>
      <c r="AK367" s="464"/>
      <c r="AL367" s="464"/>
      <c r="AM367" s="30"/>
      <c r="AN367" s="464"/>
      <c r="AO367" s="464"/>
      <c r="AP367" s="30"/>
      <c r="AQ367" s="464"/>
      <c r="AR367" s="464"/>
      <c r="AS367" s="30"/>
      <c r="AT367" s="464"/>
      <c r="AU367" s="464"/>
      <c r="AV367" s="30"/>
      <c r="AW367" s="464"/>
      <c r="AX367" s="464"/>
      <c r="AY367" s="30"/>
      <c r="AZ367" s="464"/>
      <c r="BA367" s="464"/>
      <c r="BB367" s="30"/>
      <c r="BC367" s="464"/>
      <c r="BD367" s="464"/>
      <c r="BE367" s="30"/>
      <c r="BF367" s="464"/>
      <c r="BG367" s="464"/>
      <c r="BH367" s="30"/>
      <c r="BI367" s="464"/>
      <c r="BJ367" s="464"/>
      <c r="BK367" s="30"/>
      <c r="BL367" s="31"/>
      <c r="BM367" s="31"/>
      <c r="BN367" s="31"/>
      <c r="BO367" s="31"/>
      <c r="BP367" s="31"/>
      <c r="BQ367" s="31"/>
      <c r="BR367" s="31"/>
    </row>
    <row r="368" spans="1:70" s="64" customFormat="1" x14ac:dyDescent="0.2">
      <c r="A368" s="447"/>
      <c r="B368" s="464"/>
      <c r="D368" s="464"/>
      <c r="E368" s="464"/>
      <c r="F368" s="30"/>
      <c r="G368" s="464"/>
      <c r="H368" s="464"/>
      <c r="I368" s="30"/>
      <c r="J368" s="464"/>
      <c r="K368" s="464"/>
      <c r="L368" s="30"/>
      <c r="M368" s="464"/>
      <c r="N368" s="464"/>
      <c r="O368" s="30"/>
      <c r="P368" s="464"/>
      <c r="Q368" s="464"/>
      <c r="R368" s="30"/>
      <c r="S368" s="464"/>
      <c r="T368" s="464"/>
      <c r="U368" s="30"/>
      <c r="V368" s="464"/>
      <c r="W368" s="464"/>
      <c r="X368" s="30"/>
      <c r="Y368" s="464"/>
      <c r="Z368" s="464"/>
      <c r="AA368" s="30"/>
      <c r="AB368" s="464"/>
      <c r="AC368" s="464"/>
      <c r="AD368" s="30"/>
      <c r="AE368" s="464"/>
      <c r="AF368" s="464"/>
      <c r="AG368" s="30"/>
      <c r="AH368" s="464"/>
      <c r="AI368" s="464"/>
      <c r="AJ368" s="30"/>
      <c r="AK368" s="464"/>
      <c r="AL368" s="464"/>
      <c r="AM368" s="30"/>
      <c r="AN368" s="464"/>
      <c r="AO368" s="464"/>
      <c r="AP368" s="30"/>
      <c r="AQ368" s="464"/>
      <c r="AR368" s="464"/>
      <c r="AS368" s="30"/>
      <c r="AT368" s="464"/>
      <c r="AU368" s="464"/>
      <c r="AV368" s="30"/>
      <c r="AW368" s="464"/>
      <c r="AX368" s="464"/>
      <c r="AY368" s="30"/>
      <c r="AZ368" s="464"/>
      <c r="BA368" s="464"/>
      <c r="BB368" s="30"/>
      <c r="BC368" s="464"/>
      <c r="BD368" s="464"/>
      <c r="BE368" s="30"/>
      <c r="BF368" s="464"/>
      <c r="BG368" s="464"/>
      <c r="BH368" s="30"/>
      <c r="BI368" s="464"/>
      <c r="BJ368" s="464"/>
      <c r="BK368" s="30"/>
      <c r="BL368" s="31"/>
      <c r="BM368" s="31"/>
      <c r="BN368" s="31"/>
      <c r="BO368" s="31"/>
      <c r="BP368" s="31"/>
      <c r="BQ368" s="31"/>
      <c r="BR368" s="31"/>
    </row>
    <row r="369" spans="1:70" s="64" customFormat="1" x14ac:dyDescent="0.2">
      <c r="A369" s="447"/>
      <c r="B369" s="464"/>
      <c r="D369" s="464"/>
      <c r="E369" s="464"/>
      <c r="F369" s="30"/>
      <c r="G369" s="464"/>
      <c r="H369" s="464"/>
      <c r="I369" s="30"/>
      <c r="J369" s="464"/>
      <c r="K369" s="464"/>
      <c r="L369" s="30"/>
      <c r="M369" s="464"/>
      <c r="N369" s="464"/>
      <c r="O369" s="30"/>
      <c r="P369" s="464"/>
      <c r="Q369" s="464"/>
      <c r="R369" s="30"/>
      <c r="S369" s="464"/>
      <c r="T369" s="464"/>
      <c r="U369" s="30"/>
      <c r="V369" s="464"/>
      <c r="W369" s="464"/>
      <c r="X369" s="30"/>
      <c r="Y369" s="464"/>
      <c r="Z369" s="464"/>
      <c r="AA369" s="30"/>
      <c r="AB369" s="464"/>
      <c r="AC369" s="464"/>
      <c r="AD369" s="30"/>
      <c r="AE369" s="464"/>
      <c r="AF369" s="464"/>
      <c r="AG369" s="30"/>
      <c r="AH369" s="464"/>
      <c r="AI369" s="464"/>
      <c r="AJ369" s="30"/>
      <c r="AK369" s="464"/>
      <c r="AL369" s="464"/>
      <c r="AM369" s="30"/>
      <c r="AN369" s="464"/>
      <c r="AO369" s="464"/>
      <c r="AP369" s="30"/>
      <c r="AQ369" s="464"/>
      <c r="AR369" s="464"/>
      <c r="AS369" s="30"/>
      <c r="AT369" s="464"/>
      <c r="AU369" s="464"/>
      <c r="AV369" s="30"/>
      <c r="AW369" s="464"/>
      <c r="AX369" s="464"/>
      <c r="AY369" s="30"/>
      <c r="AZ369" s="464"/>
      <c r="BA369" s="464"/>
      <c r="BB369" s="30"/>
      <c r="BC369" s="464"/>
      <c r="BD369" s="464"/>
      <c r="BE369" s="30"/>
      <c r="BF369" s="464"/>
      <c r="BG369" s="464"/>
      <c r="BH369" s="30"/>
      <c r="BI369" s="464"/>
      <c r="BJ369" s="464"/>
      <c r="BK369" s="30"/>
      <c r="BL369" s="31"/>
      <c r="BM369" s="31"/>
      <c r="BN369" s="31"/>
      <c r="BO369" s="31"/>
      <c r="BP369" s="31"/>
      <c r="BQ369" s="31"/>
      <c r="BR369" s="31"/>
    </row>
    <row r="370" spans="1:70" s="64" customFormat="1" x14ac:dyDescent="0.2">
      <c r="A370" s="447"/>
      <c r="D370" s="464"/>
      <c r="E370" s="464"/>
      <c r="F370" s="30"/>
      <c r="G370" s="464"/>
      <c r="H370" s="464"/>
      <c r="I370" s="30"/>
      <c r="J370" s="464"/>
      <c r="K370" s="464"/>
      <c r="L370" s="30"/>
      <c r="M370" s="464"/>
      <c r="N370" s="464"/>
      <c r="O370" s="30"/>
      <c r="P370" s="464"/>
      <c r="Q370" s="464"/>
      <c r="R370" s="30"/>
      <c r="S370" s="464"/>
      <c r="T370" s="464"/>
      <c r="U370" s="30"/>
      <c r="V370" s="464"/>
      <c r="W370" s="464"/>
      <c r="X370" s="30"/>
      <c r="Y370" s="464"/>
      <c r="Z370" s="464"/>
      <c r="AA370" s="30"/>
      <c r="AB370" s="464"/>
      <c r="AC370" s="464"/>
      <c r="AD370" s="30"/>
      <c r="AE370" s="464"/>
      <c r="AF370" s="464"/>
      <c r="AG370" s="30"/>
      <c r="AH370" s="464"/>
      <c r="AI370" s="464"/>
      <c r="AJ370" s="30"/>
      <c r="AK370" s="464"/>
      <c r="AL370" s="464"/>
      <c r="AM370" s="30"/>
      <c r="AN370" s="464"/>
      <c r="AO370" s="464"/>
      <c r="AP370" s="30"/>
      <c r="AQ370" s="464"/>
      <c r="AR370" s="464"/>
      <c r="AS370" s="30"/>
      <c r="AT370" s="464"/>
      <c r="AU370" s="464"/>
      <c r="AV370" s="30"/>
      <c r="AW370" s="464"/>
      <c r="AX370" s="464"/>
      <c r="AY370" s="30"/>
      <c r="AZ370" s="464"/>
      <c r="BA370" s="464"/>
      <c r="BB370" s="30"/>
      <c r="BC370" s="464"/>
      <c r="BD370" s="464"/>
      <c r="BE370" s="30"/>
      <c r="BF370" s="464"/>
      <c r="BG370" s="464"/>
      <c r="BH370" s="30"/>
      <c r="BI370" s="464"/>
      <c r="BJ370" s="464"/>
      <c r="BK370" s="30"/>
      <c r="BL370" s="31"/>
      <c r="BM370" s="31"/>
      <c r="BN370" s="31"/>
      <c r="BO370" s="31"/>
      <c r="BP370" s="31"/>
      <c r="BQ370" s="31"/>
      <c r="BR370" s="31"/>
    </row>
    <row r="371" spans="1:70" s="64" customFormat="1" x14ac:dyDescent="0.2">
      <c r="A371" s="447"/>
      <c r="D371" s="464"/>
      <c r="E371" s="464"/>
      <c r="F371" s="30"/>
      <c r="G371" s="464"/>
      <c r="H371" s="464"/>
      <c r="I371" s="30"/>
      <c r="J371" s="464"/>
      <c r="K371" s="464"/>
      <c r="L371" s="30"/>
      <c r="M371" s="464"/>
      <c r="N371" s="464"/>
      <c r="O371" s="30"/>
      <c r="P371" s="464"/>
      <c r="Q371" s="464"/>
      <c r="R371" s="30"/>
      <c r="S371" s="464"/>
      <c r="T371" s="464"/>
      <c r="U371" s="30"/>
      <c r="V371" s="464"/>
      <c r="W371" s="464"/>
      <c r="X371" s="30"/>
      <c r="Y371" s="464"/>
      <c r="Z371" s="464"/>
      <c r="AA371" s="30"/>
      <c r="AB371" s="464"/>
      <c r="AC371" s="464"/>
      <c r="AD371" s="30"/>
      <c r="AE371" s="464"/>
      <c r="AF371" s="464"/>
      <c r="AG371" s="30"/>
      <c r="AH371" s="464"/>
      <c r="AI371" s="464"/>
      <c r="AJ371" s="30"/>
      <c r="AK371" s="464"/>
      <c r="AL371" s="464"/>
      <c r="AM371" s="30"/>
      <c r="AN371" s="464"/>
      <c r="AO371" s="464"/>
      <c r="AP371" s="30"/>
      <c r="AQ371" s="464"/>
      <c r="AR371" s="464"/>
      <c r="AS371" s="30"/>
      <c r="AT371" s="464"/>
      <c r="AU371" s="464"/>
      <c r="AV371" s="30"/>
      <c r="AW371" s="464"/>
      <c r="AX371" s="464"/>
      <c r="AY371" s="30"/>
      <c r="AZ371" s="464"/>
      <c r="BA371" s="464"/>
      <c r="BB371" s="30"/>
      <c r="BC371" s="464"/>
      <c r="BD371" s="464"/>
      <c r="BE371" s="30"/>
      <c r="BF371" s="464"/>
      <c r="BG371" s="464"/>
      <c r="BH371" s="30"/>
      <c r="BI371" s="464"/>
      <c r="BJ371" s="464"/>
      <c r="BK371" s="30"/>
      <c r="BL371" s="31"/>
      <c r="BM371" s="31"/>
      <c r="BN371" s="31"/>
      <c r="BO371" s="31"/>
      <c r="BP371" s="31"/>
      <c r="BQ371" s="31"/>
      <c r="BR371" s="31"/>
    </row>
    <row r="372" spans="1:70" s="64" customFormat="1" x14ac:dyDescent="0.2">
      <c r="A372" s="447"/>
      <c r="D372" s="464"/>
      <c r="E372" s="464"/>
      <c r="F372" s="30"/>
      <c r="G372" s="464"/>
      <c r="H372" s="464"/>
      <c r="I372" s="30"/>
      <c r="J372" s="464"/>
      <c r="K372" s="464"/>
      <c r="L372" s="30"/>
      <c r="M372" s="464"/>
      <c r="N372" s="464"/>
      <c r="O372" s="30"/>
      <c r="P372" s="464"/>
      <c r="Q372" s="464"/>
      <c r="R372" s="30"/>
      <c r="S372" s="464"/>
      <c r="T372" s="464"/>
      <c r="U372" s="30"/>
      <c r="V372" s="464"/>
      <c r="W372" s="464"/>
      <c r="X372" s="30"/>
      <c r="Y372" s="464"/>
      <c r="Z372" s="464"/>
      <c r="AA372" s="30"/>
      <c r="AB372" s="464"/>
      <c r="AC372" s="464"/>
      <c r="AD372" s="30"/>
      <c r="AE372" s="464"/>
      <c r="AF372" s="464"/>
      <c r="AG372" s="30"/>
      <c r="AH372" s="464"/>
      <c r="AI372" s="464"/>
      <c r="AJ372" s="30"/>
      <c r="AK372" s="464"/>
      <c r="AL372" s="464"/>
      <c r="AM372" s="30"/>
      <c r="AN372" s="464"/>
      <c r="AO372" s="464"/>
      <c r="AP372" s="30"/>
      <c r="AQ372" s="464"/>
      <c r="AR372" s="464"/>
      <c r="AS372" s="30"/>
      <c r="AT372" s="464"/>
      <c r="AU372" s="464"/>
      <c r="AV372" s="30"/>
      <c r="AW372" s="464"/>
      <c r="AX372" s="464"/>
      <c r="AY372" s="30"/>
      <c r="AZ372" s="464"/>
      <c r="BA372" s="464"/>
      <c r="BB372" s="30"/>
      <c r="BC372" s="464"/>
      <c r="BD372" s="464"/>
      <c r="BE372" s="30"/>
      <c r="BF372" s="464"/>
      <c r="BG372" s="464"/>
      <c r="BH372" s="30"/>
      <c r="BI372" s="464"/>
      <c r="BJ372" s="464"/>
      <c r="BK372" s="30"/>
      <c r="BL372" s="31"/>
      <c r="BM372" s="31"/>
      <c r="BN372" s="31"/>
      <c r="BO372" s="31"/>
      <c r="BP372" s="31"/>
      <c r="BQ372" s="31"/>
      <c r="BR372" s="31"/>
    </row>
    <row r="373" spans="1:70" s="64" customFormat="1" x14ac:dyDescent="0.2">
      <c r="A373" s="447"/>
      <c r="D373" s="464"/>
      <c r="E373" s="464"/>
      <c r="F373" s="30"/>
      <c r="G373" s="464"/>
      <c r="H373" s="464"/>
      <c r="I373" s="30"/>
      <c r="J373" s="464"/>
      <c r="K373" s="464"/>
      <c r="L373" s="30"/>
      <c r="M373" s="464"/>
      <c r="N373" s="464"/>
      <c r="O373" s="30"/>
      <c r="P373" s="464"/>
      <c r="Q373" s="464"/>
      <c r="R373" s="30"/>
      <c r="S373" s="464"/>
      <c r="T373" s="464"/>
      <c r="U373" s="30"/>
      <c r="V373" s="464"/>
      <c r="W373" s="464"/>
      <c r="X373" s="30"/>
      <c r="Y373" s="464"/>
      <c r="Z373" s="464"/>
      <c r="AA373" s="30"/>
      <c r="AB373" s="464"/>
      <c r="AC373" s="464"/>
      <c r="AD373" s="30"/>
      <c r="AE373" s="464"/>
      <c r="AF373" s="464"/>
      <c r="AG373" s="30"/>
      <c r="AH373" s="464"/>
      <c r="AI373" s="464"/>
      <c r="AJ373" s="30"/>
      <c r="AK373" s="464"/>
      <c r="AL373" s="464"/>
      <c r="AM373" s="30"/>
      <c r="AN373" s="464"/>
      <c r="AO373" s="464"/>
      <c r="AP373" s="30"/>
      <c r="AQ373" s="464"/>
      <c r="AR373" s="464"/>
      <c r="AS373" s="30"/>
      <c r="AT373" s="464"/>
      <c r="AU373" s="464"/>
      <c r="AV373" s="30"/>
      <c r="AW373" s="464"/>
      <c r="AX373" s="464"/>
      <c r="AY373" s="30"/>
      <c r="AZ373" s="464"/>
      <c r="BA373" s="464"/>
      <c r="BB373" s="30"/>
      <c r="BC373" s="464"/>
      <c r="BD373" s="464"/>
      <c r="BE373" s="30"/>
      <c r="BF373" s="464"/>
      <c r="BG373" s="464"/>
      <c r="BH373" s="30"/>
      <c r="BI373" s="464"/>
      <c r="BJ373" s="464"/>
      <c r="BK373" s="30"/>
      <c r="BL373" s="31"/>
      <c r="BM373" s="31"/>
      <c r="BN373" s="31"/>
      <c r="BO373" s="31"/>
      <c r="BP373" s="31"/>
      <c r="BQ373" s="31"/>
      <c r="BR373" s="31"/>
    </row>
    <row r="374" spans="1:70" s="64" customFormat="1" x14ac:dyDescent="0.2">
      <c r="A374" s="447"/>
      <c r="D374" s="464"/>
      <c r="E374" s="464"/>
      <c r="F374" s="30"/>
      <c r="G374" s="464"/>
      <c r="H374" s="464"/>
      <c r="I374" s="30"/>
      <c r="J374" s="464"/>
      <c r="K374" s="464"/>
      <c r="L374" s="30"/>
      <c r="M374" s="464"/>
      <c r="N374" s="464"/>
      <c r="O374" s="30"/>
      <c r="P374" s="464"/>
      <c r="Q374" s="464"/>
      <c r="R374" s="30"/>
      <c r="S374" s="464"/>
      <c r="T374" s="464"/>
      <c r="U374" s="30"/>
      <c r="V374" s="464"/>
      <c r="W374" s="464"/>
      <c r="X374" s="30"/>
      <c r="Y374" s="464"/>
      <c r="Z374" s="464"/>
      <c r="AA374" s="30"/>
      <c r="AB374" s="464"/>
      <c r="AC374" s="464"/>
      <c r="AD374" s="30"/>
      <c r="AE374" s="464"/>
      <c r="AF374" s="464"/>
      <c r="AG374" s="30"/>
      <c r="AH374" s="464"/>
      <c r="AI374" s="464"/>
      <c r="AJ374" s="30"/>
      <c r="AK374" s="464"/>
      <c r="AL374" s="464"/>
      <c r="AM374" s="30"/>
      <c r="AN374" s="464"/>
      <c r="AO374" s="464"/>
      <c r="AP374" s="30"/>
      <c r="AQ374" s="464"/>
      <c r="AR374" s="464"/>
      <c r="AS374" s="30"/>
      <c r="AT374" s="464"/>
      <c r="AU374" s="464"/>
      <c r="AV374" s="30"/>
      <c r="AW374" s="464"/>
      <c r="AX374" s="464"/>
      <c r="AY374" s="30"/>
      <c r="AZ374" s="464"/>
      <c r="BA374" s="464"/>
      <c r="BB374" s="30"/>
      <c r="BC374" s="464"/>
      <c r="BD374" s="464"/>
      <c r="BE374" s="30"/>
      <c r="BF374" s="464"/>
      <c r="BG374" s="464"/>
      <c r="BH374" s="30"/>
      <c r="BI374" s="464"/>
      <c r="BJ374" s="464"/>
      <c r="BK374" s="30"/>
      <c r="BL374" s="31"/>
      <c r="BM374" s="31"/>
      <c r="BN374" s="31"/>
      <c r="BO374" s="31"/>
      <c r="BP374" s="31"/>
      <c r="BQ374" s="31"/>
      <c r="BR374" s="31"/>
    </row>
    <row r="375" spans="1:70" s="64" customFormat="1" x14ac:dyDescent="0.2">
      <c r="A375" s="447"/>
      <c r="D375" s="464"/>
      <c r="E375" s="464"/>
      <c r="F375" s="30"/>
      <c r="G375" s="464"/>
      <c r="H375" s="464"/>
      <c r="I375" s="30"/>
      <c r="J375" s="464"/>
      <c r="K375" s="464"/>
      <c r="L375" s="30"/>
      <c r="M375" s="464"/>
      <c r="N375" s="464"/>
      <c r="O375" s="30"/>
      <c r="P375" s="464"/>
      <c r="Q375" s="464"/>
      <c r="R375" s="30"/>
      <c r="S375" s="464"/>
      <c r="T375" s="464"/>
      <c r="U375" s="30"/>
      <c r="V375" s="464"/>
      <c r="W375" s="464"/>
      <c r="X375" s="30"/>
      <c r="Y375" s="464"/>
      <c r="Z375" s="464"/>
      <c r="AA375" s="30"/>
      <c r="AB375" s="464"/>
      <c r="AC375" s="464"/>
      <c r="AD375" s="30"/>
      <c r="AE375" s="464"/>
      <c r="AF375" s="464"/>
      <c r="AG375" s="30"/>
      <c r="AH375" s="464"/>
      <c r="AI375" s="464"/>
      <c r="AJ375" s="30"/>
      <c r="AK375" s="464"/>
      <c r="AL375" s="464"/>
      <c r="AM375" s="30"/>
      <c r="AN375" s="464"/>
      <c r="AO375" s="464"/>
      <c r="AP375" s="30"/>
      <c r="AQ375" s="464"/>
      <c r="AR375" s="464"/>
      <c r="AS375" s="30"/>
      <c r="AT375" s="464"/>
      <c r="AU375" s="464"/>
      <c r="AV375" s="30"/>
      <c r="AW375" s="464"/>
      <c r="AX375" s="464"/>
      <c r="AY375" s="30"/>
      <c r="AZ375" s="464"/>
      <c r="BA375" s="464"/>
      <c r="BB375" s="30"/>
      <c r="BC375" s="464"/>
      <c r="BD375" s="464"/>
      <c r="BE375" s="30"/>
      <c r="BF375" s="464"/>
      <c r="BG375" s="464"/>
      <c r="BH375" s="30"/>
      <c r="BI375" s="464"/>
      <c r="BJ375" s="464"/>
      <c r="BK375" s="30"/>
      <c r="BL375" s="31"/>
      <c r="BM375" s="31"/>
      <c r="BN375" s="31"/>
      <c r="BO375" s="31"/>
      <c r="BP375" s="31"/>
      <c r="BQ375" s="31"/>
      <c r="BR375" s="31"/>
    </row>
    <row r="376" spans="1:70" s="64" customFormat="1" x14ac:dyDescent="0.2">
      <c r="A376" s="447"/>
      <c r="D376" s="464"/>
      <c r="E376" s="464"/>
      <c r="F376" s="30"/>
      <c r="G376" s="464"/>
      <c r="H376" s="464"/>
      <c r="I376" s="30"/>
      <c r="J376" s="464"/>
      <c r="K376" s="464"/>
      <c r="L376" s="30"/>
      <c r="M376" s="464"/>
      <c r="N376" s="464"/>
      <c r="O376" s="30"/>
      <c r="P376" s="464"/>
      <c r="Q376" s="464"/>
      <c r="R376" s="30"/>
      <c r="S376" s="464"/>
      <c r="T376" s="464"/>
      <c r="U376" s="30"/>
      <c r="V376" s="464"/>
      <c r="W376" s="464"/>
      <c r="X376" s="30"/>
      <c r="Y376" s="464"/>
      <c r="Z376" s="464"/>
      <c r="AA376" s="30"/>
      <c r="AB376" s="464"/>
      <c r="AC376" s="464"/>
      <c r="AD376" s="30"/>
      <c r="AE376" s="464"/>
      <c r="AF376" s="464"/>
      <c r="AG376" s="30"/>
      <c r="AH376" s="464"/>
      <c r="AI376" s="464"/>
      <c r="AJ376" s="30"/>
      <c r="AK376" s="464"/>
      <c r="AL376" s="464"/>
      <c r="AM376" s="30"/>
      <c r="AN376" s="464"/>
      <c r="AO376" s="464"/>
      <c r="AP376" s="30"/>
      <c r="AQ376" s="464"/>
      <c r="AR376" s="464"/>
      <c r="AS376" s="30"/>
      <c r="AT376" s="464"/>
      <c r="AU376" s="464"/>
      <c r="AV376" s="30"/>
      <c r="AW376" s="464"/>
      <c r="AX376" s="464"/>
      <c r="AY376" s="30"/>
      <c r="AZ376" s="464"/>
      <c r="BA376" s="464"/>
      <c r="BB376" s="30"/>
      <c r="BC376" s="464"/>
      <c r="BD376" s="464"/>
      <c r="BE376" s="30"/>
      <c r="BF376" s="464"/>
      <c r="BG376" s="464"/>
      <c r="BH376" s="30"/>
      <c r="BI376" s="464"/>
      <c r="BJ376" s="464"/>
      <c r="BK376" s="30"/>
      <c r="BL376" s="31"/>
      <c r="BM376" s="31"/>
      <c r="BN376" s="31"/>
      <c r="BO376" s="31"/>
      <c r="BP376" s="31"/>
      <c r="BQ376" s="31"/>
      <c r="BR376" s="31"/>
    </row>
    <row r="377" spans="1:70" s="64" customFormat="1" x14ac:dyDescent="0.2">
      <c r="A377" s="447"/>
      <c r="D377" s="464"/>
      <c r="E377" s="464"/>
      <c r="F377" s="30"/>
      <c r="G377" s="464"/>
      <c r="H377" s="464"/>
      <c r="I377" s="30"/>
      <c r="J377" s="464"/>
      <c r="K377" s="464"/>
      <c r="L377" s="30"/>
      <c r="M377" s="464"/>
      <c r="N377" s="464"/>
      <c r="O377" s="30"/>
      <c r="P377" s="464"/>
      <c r="Q377" s="464"/>
      <c r="R377" s="30"/>
      <c r="S377" s="464"/>
      <c r="T377" s="464"/>
      <c r="U377" s="30"/>
      <c r="V377" s="464"/>
      <c r="W377" s="464"/>
      <c r="X377" s="30"/>
      <c r="Y377" s="464"/>
      <c r="Z377" s="464"/>
      <c r="AA377" s="30"/>
      <c r="AB377" s="464"/>
      <c r="AC377" s="464"/>
      <c r="AD377" s="30"/>
      <c r="AE377" s="464"/>
      <c r="AF377" s="464"/>
      <c r="AG377" s="30"/>
      <c r="AH377" s="464"/>
      <c r="AI377" s="464"/>
      <c r="AJ377" s="30"/>
      <c r="AK377" s="464"/>
      <c r="AL377" s="464"/>
      <c r="AM377" s="30"/>
      <c r="AN377" s="464"/>
      <c r="AO377" s="464"/>
      <c r="AP377" s="30"/>
      <c r="AQ377" s="464"/>
      <c r="AR377" s="464"/>
      <c r="AS377" s="30"/>
      <c r="AT377" s="464"/>
      <c r="AU377" s="464"/>
      <c r="AV377" s="30"/>
      <c r="AW377" s="464"/>
      <c r="AX377" s="464"/>
      <c r="AY377" s="30"/>
      <c r="AZ377" s="464"/>
      <c r="BA377" s="464"/>
      <c r="BB377" s="30"/>
      <c r="BC377" s="464"/>
      <c r="BD377" s="464"/>
      <c r="BE377" s="30"/>
      <c r="BF377" s="464"/>
      <c r="BG377" s="464"/>
      <c r="BH377" s="30"/>
      <c r="BI377" s="464"/>
      <c r="BJ377" s="464"/>
      <c r="BK377" s="30"/>
      <c r="BL377" s="31"/>
      <c r="BM377" s="31"/>
      <c r="BN377" s="31"/>
      <c r="BO377" s="31"/>
      <c r="BP377" s="31"/>
      <c r="BQ377" s="31"/>
      <c r="BR377" s="31"/>
    </row>
    <row r="378" spans="1:70" s="64" customFormat="1" x14ac:dyDescent="0.2">
      <c r="A378" s="447"/>
      <c r="D378" s="464"/>
      <c r="E378" s="464"/>
      <c r="F378" s="30"/>
      <c r="G378" s="464"/>
      <c r="H378" s="464"/>
      <c r="I378" s="30"/>
      <c r="J378" s="464"/>
      <c r="K378" s="464"/>
      <c r="L378" s="30"/>
      <c r="M378" s="464"/>
      <c r="N378" s="464"/>
      <c r="O378" s="30"/>
      <c r="P378" s="464"/>
      <c r="Q378" s="464"/>
      <c r="R378" s="30"/>
      <c r="S378" s="464"/>
      <c r="T378" s="464"/>
      <c r="U378" s="30"/>
      <c r="V378" s="464"/>
      <c r="W378" s="464"/>
      <c r="X378" s="30"/>
      <c r="Y378" s="464"/>
      <c r="Z378" s="464"/>
      <c r="AA378" s="30"/>
      <c r="AB378" s="464"/>
      <c r="AC378" s="464"/>
      <c r="AD378" s="30"/>
      <c r="AE378" s="464"/>
      <c r="AF378" s="464"/>
      <c r="AG378" s="30"/>
      <c r="AH378" s="464"/>
      <c r="AI378" s="464"/>
      <c r="AJ378" s="30"/>
      <c r="AK378" s="464"/>
      <c r="AL378" s="464"/>
      <c r="AM378" s="30"/>
      <c r="AN378" s="464"/>
      <c r="AO378" s="464"/>
      <c r="AP378" s="30"/>
      <c r="AQ378" s="464"/>
      <c r="AR378" s="464"/>
      <c r="AS378" s="30"/>
      <c r="AT378" s="464"/>
      <c r="AU378" s="464"/>
      <c r="AV378" s="30"/>
      <c r="AW378" s="464"/>
      <c r="AX378" s="464"/>
      <c r="AY378" s="30"/>
      <c r="AZ378" s="464"/>
      <c r="BA378" s="464"/>
      <c r="BB378" s="30"/>
      <c r="BC378" s="464"/>
      <c r="BD378" s="464"/>
      <c r="BE378" s="30"/>
      <c r="BF378" s="464"/>
      <c r="BG378" s="464"/>
      <c r="BH378" s="30"/>
      <c r="BI378" s="464"/>
      <c r="BJ378" s="464"/>
      <c r="BK378" s="30"/>
      <c r="BL378" s="31"/>
      <c r="BM378" s="31"/>
      <c r="BN378" s="31"/>
      <c r="BO378" s="31"/>
      <c r="BP378" s="31"/>
      <c r="BQ378" s="31"/>
      <c r="BR378" s="31"/>
    </row>
    <row r="379" spans="1:70" s="64" customFormat="1" x14ac:dyDescent="0.2">
      <c r="A379" s="447"/>
      <c r="D379" s="464"/>
      <c r="E379" s="464"/>
      <c r="F379" s="30"/>
      <c r="G379" s="464"/>
      <c r="H379" s="464"/>
      <c r="I379" s="30"/>
      <c r="J379" s="464"/>
      <c r="K379" s="464"/>
      <c r="L379" s="30"/>
      <c r="M379" s="464"/>
      <c r="N379" s="464"/>
      <c r="O379" s="30"/>
      <c r="P379" s="464"/>
      <c r="Q379" s="464"/>
      <c r="R379" s="30"/>
      <c r="S379" s="464"/>
      <c r="T379" s="464"/>
      <c r="U379" s="30"/>
      <c r="V379" s="464"/>
      <c r="W379" s="464"/>
      <c r="X379" s="30"/>
      <c r="Y379" s="464"/>
      <c r="Z379" s="464"/>
      <c r="AA379" s="30"/>
      <c r="AB379" s="464"/>
      <c r="AC379" s="464"/>
      <c r="AD379" s="30"/>
      <c r="AE379" s="464"/>
      <c r="AF379" s="464"/>
      <c r="AG379" s="30"/>
      <c r="AH379" s="464"/>
      <c r="AI379" s="464"/>
      <c r="AJ379" s="30"/>
      <c r="AK379" s="464"/>
      <c r="AL379" s="464"/>
      <c r="AM379" s="30"/>
      <c r="AN379" s="464"/>
      <c r="AO379" s="464"/>
      <c r="AP379" s="30"/>
      <c r="AQ379" s="464"/>
      <c r="AR379" s="464"/>
      <c r="AS379" s="30"/>
      <c r="AT379" s="464"/>
      <c r="AU379" s="464"/>
      <c r="AV379" s="30"/>
      <c r="AW379" s="464"/>
      <c r="AX379" s="464"/>
      <c r="AY379" s="30"/>
      <c r="AZ379" s="464"/>
      <c r="BA379" s="464"/>
      <c r="BB379" s="30"/>
      <c r="BC379" s="464"/>
      <c r="BD379" s="464"/>
      <c r="BE379" s="30"/>
      <c r="BF379" s="464"/>
      <c r="BG379" s="464"/>
      <c r="BH379" s="30"/>
      <c r="BI379" s="464"/>
      <c r="BJ379" s="464"/>
      <c r="BK379" s="30"/>
      <c r="BL379" s="31"/>
      <c r="BM379" s="31"/>
      <c r="BN379" s="31"/>
      <c r="BO379" s="31"/>
      <c r="BP379" s="31"/>
      <c r="BQ379" s="31"/>
      <c r="BR379" s="31"/>
    </row>
    <row r="380" spans="1:70" s="64" customFormat="1" x14ac:dyDescent="0.2">
      <c r="A380" s="447"/>
      <c r="D380" s="464"/>
      <c r="E380" s="464"/>
      <c r="F380" s="30"/>
      <c r="G380" s="464"/>
      <c r="H380" s="464"/>
      <c r="I380" s="30"/>
      <c r="J380" s="464"/>
      <c r="K380" s="464"/>
      <c r="L380" s="30"/>
      <c r="M380" s="464"/>
      <c r="N380" s="464"/>
      <c r="O380" s="30"/>
      <c r="P380" s="464"/>
      <c r="Q380" s="464"/>
      <c r="R380" s="30"/>
      <c r="S380" s="464"/>
      <c r="T380" s="464"/>
      <c r="U380" s="30"/>
      <c r="V380" s="464"/>
      <c r="W380" s="464"/>
      <c r="X380" s="30"/>
      <c r="Y380" s="464"/>
      <c r="Z380" s="464"/>
      <c r="AA380" s="30"/>
      <c r="AB380" s="464"/>
      <c r="AC380" s="464"/>
      <c r="AD380" s="30"/>
      <c r="AE380" s="464"/>
      <c r="AF380" s="464"/>
      <c r="AG380" s="30"/>
      <c r="AH380" s="464"/>
      <c r="AI380" s="464"/>
      <c r="AJ380" s="30"/>
      <c r="AK380" s="464"/>
      <c r="AL380" s="464"/>
      <c r="AM380" s="30"/>
      <c r="AN380" s="464"/>
      <c r="AO380" s="464"/>
      <c r="AP380" s="30"/>
      <c r="AQ380" s="464"/>
      <c r="AR380" s="464"/>
      <c r="AS380" s="30"/>
      <c r="AT380" s="464"/>
      <c r="AU380" s="464"/>
      <c r="AV380" s="30"/>
      <c r="AW380" s="464"/>
      <c r="AX380" s="464"/>
      <c r="AY380" s="30"/>
      <c r="AZ380" s="464"/>
      <c r="BA380" s="464"/>
      <c r="BB380" s="30"/>
      <c r="BC380" s="464"/>
      <c r="BD380" s="464"/>
      <c r="BE380" s="30"/>
      <c r="BF380" s="464"/>
      <c r="BG380" s="464"/>
      <c r="BH380" s="30"/>
      <c r="BI380" s="464"/>
      <c r="BJ380" s="464"/>
      <c r="BK380" s="30"/>
      <c r="BL380" s="31"/>
      <c r="BM380" s="31"/>
      <c r="BN380" s="31"/>
      <c r="BO380" s="31"/>
      <c r="BP380" s="31"/>
      <c r="BQ380" s="31"/>
      <c r="BR380" s="31"/>
    </row>
    <row r="381" spans="1:70" s="64" customFormat="1" x14ac:dyDescent="0.2">
      <c r="A381" s="447"/>
      <c r="D381" s="464"/>
      <c r="E381" s="464"/>
      <c r="F381" s="30"/>
      <c r="G381" s="464"/>
      <c r="H381" s="464"/>
      <c r="I381" s="30"/>
      <c r="J381" s="464"/>
      <c r="K381" s="464"/>
      <c r="L381" s="30"/>
      <c r="M381" s="464"/>
      <c r="N381" s="464"/>
      <c r="O381" s="30"/>
      <c r="P381" s="464"/>
      <c r="Q381" s="464"/>
      <c r="R381" s="30"/>
      <c r="S381" s="464"/>
      <c r="T381" s="464"/>
      <c r="U381" s="30"/>
      <c r="V381" s="464"/>
      <c r="W381" s="464"/>
      <c r="X381" s="30"/>
      <c r="Y381" s="464"/>
      <c r="Z381" s="464"/>
      <c r="AA381" s="30"/>
      <c r="AB381" s="464"/>
      <c r="AC381" s="464"/>
      <c r="AD381" s="30"/>
      <c r="AE381" s="464"/>
      <c r="AF381" s="464"/>
      <c r="AG381" s="30"/>
      <c r="AH381" s="464"/>
      <c r="AI381" s="464"/>
      <c r="AJ381" s="30"/>
      <c r="AK381" s="464"/>
      <c r="AL381" s="464"/>
      <c r="AM381" s="30"/>
      <c r="AN381" s="464"/>
      <c r="AO381" s="464"/>
      <c r="AP381" s="30"/>
      <c r="AQ381" s="464"/>
      <c r="AR381" s="464"/>
      <c r="AS381" s="30"/>
      <c r="AT381" s="464"/>
      <c r="AU381" s="464"/>
      <c r="AV381" s="30"/>
      <c r="AW381" s="464"/>
      <c r="AX381" s="464"/>
      <c r="AY381" s="30"/>
      <c r="AZ381" s="464"/>
      <c r="BA381" s="464"/>
      <c r="BB381" s="30"/>
      <c r="BC381" s="464"/>
      <c r="BD381" s="464"/>
      <c r="BE381" s="30"/>
      <c r="BF381" s="464"/>
      <c r="BG381" s="464"/>
      <c r="BH381" s="30"/>
      <c r="BI381" s="464"/>
      <c r="BJ381" s="464"/>
      <c r="BK381" s="30"/>
      <c r="BL381" s="31"/>
      <c r="BM381" s="31"/>
      <c r="BN381" s="31"/>
      <c r="BO381" s="31"/>
      <c r="BP381" s="31"/>
      <c r="BQ381" s="31"/>
      <c r="BR381" s="31"/>
    </row>
    <row r="382" spans="1:70" s="64" customFormat="1" x14ac:dyDescent="0.2">
      <c r="A382" s="447"/>
      <c r="D382" s="464"/>
      <c r="E382" s="464"/>
      <c r="F382" s="30"/>
      <c r="G382" s="464"/>
      <c r="H382" s="464"/>
      <c r="I382" s="30"/>
      <c r="J382" s="464"/>
      <c r="K382" s="464"/>
      <c r="L382" s="30"/>
      <c r="M382" s="464"/>
      <c r="N382" s="464"/>
      <c r="O382" s="30"/>
      <c r="P382" s="464"/>
      <c r="Q382" s="464"/>
      <c r="R382" s="30"/>
      <c r="S382" s="464"/>
      <c r="T382" s="464"/>
      <c r="U382" s="30"/>
      <c r="V382" s="464"/>
      <c r="W382" s="464"/>
      <c r="X382" s="30"/>
      <c r="Y382" s="464"/>
      <c r="Z382" s="464"/>
      <c r="AA382" s="30"/>
      <c r="AB382" s="464"/>
      <c r="AC382" s="464"/>
      <c r="AD382" s="30"/>
      <c r="AE382" s="464"/>
      <c r="AF382" s="464"/>
      <c r="AG382" s="30"/>
      <c r="AH382" s="464"/>
      <c r="AI382" s="464"/>
      <c r="AJ382" s="30"/>
      <c r="AK382" s="464"/>
      <c r="AL382" s="464"/>
      <c r="AM382" s="30"/>
      <c r="AN382" s="464"/>
      <c r="AO382" s="464"/>
      <c r="AP382" s="30"/>
      <c r="AQ382" s="464"/>
      <c r="AR382" s="464"/>
      <c r="AS382" s="30"/>
      <c r="AT382" s="464"/>
      <c r="AU382" s="464"/>
      <c r="AV382" s="30"/>
      <c r="AW382" s="464"/>
      <c r="AX382" s="464"/>
      <c r="AY382" s="30"/>
      <c r="AZ382" s="464"/>
      <c r="BA382" s="464"/>
      <c r="BB382" s="30"/>
      <c r="BC382" s="464"/>
      <c r="BD382" s="464"/>
      <c r="BE382" s="30"/>
      <c r="BF382" s="464"/>
      <c r="BG382" s="464"/>
      <c r="BH382" s="30"/>
      <c r="BI382" s="464"/>
      <c r="BJ382" s="464"/>
      <c r="BK382" s="30"/>
      <c r="BL382" s="31"/>
      <c r="BM382" s="31"/>
      <c r="BN382" s="31"/>
      <c r="BO382" s="31"/>
      <c r="BP382" s="31"/>
      <c r="BQ382" s="31"/>
      <c r="BR382" s="31"/>
    </row>
    <row r="383" spans="1:70" s="64" customFormat="1" x14ac:dyDescent="0.2">
      <c r="A383" s="447"/>
      <c r="D383" s="464"/>
      <c r="E383" s="464"/>
      <c r="F383" s="30"/>
      <c r="G383" s="464"/>
      <c r="H383" s="464"/>
      <c r="I383" s="30"/>
      <c r="J383" s="464"/>
      <c r="K383" s="464"/>
      <c r="L383" s="30"/>
      <c r="M383" s="464"/>
      <c r="N383" s="464"/>
      <c r="O383" s="30"/>
      <c r="P383" s="464"/>
      <c r="Q383" s="464"/>
      <c r="R383" s="30"/>
      <c r="S383" s="464"/>
      <c r="T383" s="464"/>
      <c r="U383" s="30"/>
      <c r="V383" s="464"/>
      <c r="W383" s="464"/>
      <c r="X383" s="30"/>
      <c r="Y383" s="464"/>
      <c r="Z383" s="464"/>
      <c r="AA383" s="30"/>
      <c r="AB383" s="464"/>
      <c r="AC383" s="464"/>
      <c r="AD383" s="30"/>
      <c r="AE383" s="464"/>
      <c r="AF383" s="464"/>
      <c r="AG383" s="30"/>
      <c r="AH383" s="464"/>
      <c r="AI383" s="464"/>
      <c r="AJ383" s="30"/>
      <c r="AK383" s="464"/>
      <c r="AL383" s="464"/>
      <c r="AM383" s="30"/>
      <c r="AN383" s="464"/>
      <c r="AO383" s="464"/>
      <c r="AP383" s="30"/>
      <c r="AQ383" s="464"/>
      <c r="AR383" s="464"/>
      <c r="AS383" s="30"/>
      <c r="AT383" s="464"/>
      <c r="AU383" s="464"/>
      <c r="AV383" s="30"/>
      <c r="AW383" s="464"/>
      <c r="AX383" s="464"/>
      <c r="AY383" s="30"/>
      <c r="AZ383" s="464"/>
      <c r="BA383" s="464"/>
      <c r="BB383" s="30"/>
      <c r="BC383" s="464"/>
      <c r="BD383" s="464"/>
      <c r="BE383" s="30"/>
      <c r="BF383" s="464"/>
      <c r="BG383" s="464"/>
      <c r="BH383" s="30"/>
      <c r="BI383" s="464"/>
      <c r="BJ383" s="464"/>
      <c r="BK383" s="30"/>
      <c r="BL383" s="31"/>
      <c r="BM383" s="31"/>
      <c r="BN383" s="31"/>
      <c r="BO383" s="31"/>
      <c r="BP383" s="31"/>
      <c r="BQ383" s="31"/>
      <c r="BR383" s="31"/>
    </row>
    <row r="384" spans="1:70" s="64" customFormat="1" x14ac:dyDescent="0.2">
      <c r="A384" s="447"/>
      <c r="D384" s="464"/>
      <c r="E384" s="464"/>
      <c r="F384" s="30"/>
      <c r="G384" s="464"/>
      <c r="H384" s="464"/>
      <c r="I384" s="30"/>
      <c r="J384" s="464"/>
      <c r="K384" s="464"/>
      <c r="L384" s="30"/>
      <c r="M384" s="464"/>
      <c r="N384" s="464"/>
      <c r="O384" s="30"/>
      <c r="P384" s="464"/>
      <c r="Q384" s="464"/>
      <c r="R384" s="30"/>
      <c r="S384" s="464"/>
      <c r="T384" s="464"/>
      <c r="U384" s="30"/>
      <c r="V384" s="464"/>
      <c r="W384" s="464"/>
      <c r="X384" s="30"/>
      <c r="Y384" s="464"/>
      <c r="Z384" s="464"/>
      <c r="AA384" s="30"/>
      <c r="AB384" s="464"/>
      <c r="AC384" s="464"/>
      <c r="AD384" s="30"/>
      <c r="AE384" s="464"/>
      <c r="AF384" s="464"/>
      <c r="AG384" s="30"/>
      <c r="AH384" s="464"/>
      <c r="AI384" s="464"/>
      <c r="AJ384" s="30"/>
      <c r="AK384" s="464"/>
      <c r="AL384" s="464"/>
      <c r="AM384" s="30"/>
      <c r="AN384" s="464"/>
      <c r="AO384" s="464"/>
      <c r="AP384" s="30"/>
      <c r="AQ384" s="464"/>
      <c r="AR384" s="464"/>
      <c r="AS384" s="30"/>
      <c r="AT384" s="464"/>
      <c r="AU384" s="464"/>
      <c r="AV384" s="30"/>
      <c r="AW384" s="464"/>
      <c r="AX384" s="464"/>
      <c r="AY384" s="30"/>
      <c r="AZ384" s="464"/>
      <c r="BA384" s="464"/>
      <c r="BB384" s="30"/>
      <c r="BC384" s="464"/>
      <c r="BD384" s="464"/>
      <c r="BE384" s="30"/>
      <c r="BF384" s="464"/>
      <c r="BG384" s="464"/>
      <c r="BH384" s="30"/>
      <c r="BI384" s="464"/>
      <c r="BJ384" s="464"/>
      <c r="BK384" s="30"/>
      <c r="BL384" s="31"/>
      <c r="BM384" s="31"/>
      <c r="BN384" s="31"/>
      <c r="BO384" s="31"/>
      <c r="BP384" s="31"/>
      <c r="BQ384" s="31"/>
      <c r="BR384" s="31"/>
    </row>
    <row r="385" spans="1:70" s="64" customFormat="1" x14ac:dyDescent="0.2">
      <c r="A385" s="447"/>
      <c r="D385" s="464"/>
      <c r="E385" s="464"/>
      <c r="F385" s="30"/>
      <c r="G385" s="464"/>
      <c r="H385" s="464"/>
      <c r="I385" s="30"/>
      <c r="J385" s="464"/>
      <c r="K385" s="464"/>
      <c r="L385" s="30"/>
      <c r="M385" s="464"/>
      <c r="N385" s="464"/>
      <c r="O385" s="30"/>
      <c r="P385" s="464"/>
      <c r="Q385" s="464"/>
      <c r="R385" s="30"/>
      <c r="S385" s="464"/>
      <c r="T385" s="464"/>
      <c r="U385" s="30"/>
      <c r="V385" s="464"/>
      <c r="W385" s="464"/>
      <c r="X385" s="30"/>
      <c r="Y385" s="464"/>
      <c r="Z385" s="464"/>
      <c r="AA385" s="30"/>
      <c r="AB385" s="464"/>
      <c r="AC385" s="464"/>
      <c r="AD385" s="30"/>
      <c r="AE385" s="464"/>
      <c r="AF385" s="464"/>
      <c r="AG385" s="30"/>
      <c r="AH385" s="464"/>
      <c r="AI385" s="464"/>
      <c r="AJ385" s="30"/>
      <c r="AK385" s="464"/>
      <c r="AL385" s="464"/>
      <c r="AM385" s="30"/>
      <c r="AN385" s="464"/>
      <c r="AO385" s="464"/>
      <c r="AP385" s="30"/>
      <c r="AQ385" s="464"/>
      <c r="AR385" s="464"/>
      <c r="AS385" s="30"/>
      <c r="AT385" s="464"/>
      <c r="AU385" s="464"/>
      <c r="AV385" s="30"/>
      <c r="AW385" s="464"/>
      <c r="AX385" s="464"/>
      <c r="AY385" s="30"/>
      <c r="AZ385" s="464"/>
      <c r="BA385" s="464"/>
      <c r="BB385" s="30"/>
      <c r="BC385" s="464"/>
      <c r="BD385" s="464"/>
      <c r="BE385" s="30"/>
      <c r="BF385" s="464"/>
      <c r="BG385" s="464"/>
      <c r="BH385" s="30"/>
      <c r="BI385" s="464"/>
      <c r="BJ385" s="464"/>
      <c r="BK385" s="30"/>
      <c r="BL385" s="31"/>
      <c r="BM385" s="31"/>
      <c r="BN385" s="31"/>
      <c r="BO385" s="31"/>
      <c r="BP385" s="31"/>
      <c r="BQ385" s="31"/>
      <c r="BR385" s="31"/>
    </row>
    <row r="386" spans="1:70" s="64" customFormat="1" x14ac:dyDescent="0.2">
      <c r="A386" s="447"/>
      <c r="D386" s="464"/>
      <c r="E386" s="464"/>
      <c r="F386" s="30"/>
      <c r="G386" s="464"/>
      <c r="H386" s="464"/>
      <c r="I386" s="30"/>
      <c r="J386" s="464"/>
      <c r="K386" s="464"/>
      <c r="L386" s="30"/>
      <c r="M386" s="464"/>
      <c r="N386" s="464"/>
      <c r="O386" s="30"/>
      <c r="P386" s="464"/>
      <c r="Q386" s="464"/>
      <c r="R386" s="30"/>
      <c r="S386" s="464"/>
      <c r="T386" s="464"/>
      <c r="U386" s="30"/>
      <c r="V386" s="464"/>
      <c r="W386" s="464"/>
      <c r="X386" s="30"/>
      <c r="Y386" s="464"/>
      <c r="Z386" s="464"/>
      <c r="AA386" s="30"/>
      <c r="AB386" s="464"/>
      <c r="AC386" s="464"/>
      <c r="AD386" s="30"/>
      <c r="AE386" s="464"/>
      <c r="AF386" s="464"/>
      <c r="AG386" s="30"/>
      <c r="AH386" s="464"/>
      <c r="AI386" s="464"/>
      <c r="AJ386" s="30"/>
      <c r="AK386" s="464"/>
      <c r="AL386" s="464"/>
      <c r="AM386" s="30"/>
      <c r="AN386" s="464"/>
      <c r="AO386" s="464"/>
      <c r="AP386" s="30"/>
      <c r="AQ386" s="464"/>
      <c r="AR386" s="464"/>
      <c r="AS386" s="30"/>
      <c r="AT386" s="464"/>
      <c r="AU386" s="464"/>
      <c r="AV386" s="30"/>
      <c r="AW386" s="464"/>
      <c r="AX386" s="464"/>
      <c r="AY386" s="30"/>
      <c r="AZ386" s="464"/>
      <c r="BA386" s="464"/>
      <c r="BB386" s="30"/>
      <c r="BC386" s="464"/>
      <c r="BD386" s="464"/>
      <c r="BE386" s="30"/>
      <c r="BF386" s="464"/>
      <c r="BG386" s="464"/>
      <c r="BH386" s="30"/>
      <c r="BI386" s="464"/>
      <c r="BJ386" s="464"/>
      <c r="BK386" s="30"/>
      <c r="BL386" s="31"/>
      <c r="BM386" s="31"/>
      <c r="BN386" s="31"/>
      <c r="BO386" s="31"/>
      <c r="BP386" s="31"/>
      <c r="BQ386" s="31"/>
      <c r="BR386" s="31"/>
    </row>
    <row r="387" spans="1:70" s="64" customFormat="1" x14ac:dyDescent="0.2">
      <c r="A387" s="447"/>
      <c r="D387" s="464"/>
      <c r="E387" s="464"/>
      <c r="F387" s="30"/>
      <c r="G387" s="464"/>
      <c r="H387" s="464"/>
      <c r="I387" s="30"/>
      <c r="J387" s="464"/>
      <c r="K387" s="464"/>
      <c r="L387" s="30"/>
      <c r="M387" s="464"/>
      <c r="N387" s="464"/>
      <c r="O387" s="30"/>
      <c r="P387" s="464"/>
      <c r="Q387" s="464"/>
      <c r="R387" s="30"/>
      <c r="S387" s="464"/>
      <c r="T387" s="464"/>
      <c r="U387" s="30"/>
      <c r="V387" s="464"/>
      <c r="W387" s="464"/>
      <c r="X387" s="30"/>
      <c r="Y387" s="464"/>
      <c r="Z387" s="464"/>
      <c r="AA387" s="30"/>
      <c r="AB387" s="464"/>
      <c r="AC387" s="464"/>
      <c r="AD387" s="30"/>
      <c r="AE387" s="464"/>
      <c r="AF387" s="464"/>
      <c r="AG387" s="30"/>
      <c r="AH387" s="464"/>
      <c r="AI387" s="464"/>
      <c r="AJ387" s="30"/>
      <c r="AK387" s="464"/>
      <c r="AL387" s="464"/>
      <c r="AM387" s="30"/>
      <c r="AN387" s="464"/>
      <c r="AO387" s="464"/>
      <c r="AP387" s="30"/>
      <c r="AQ387" s="464"/>
      <c r="AR387" s="464"/>
      <c r="AS387" s="30"/>
      <c r="AT387" s="464"/>
      <c r="AU387" s="464"/>
      <c r="AV387" s="30"/>
      <c r="AW387" s="464"/>
      <c r="AX387" s="464"/>
      <c r="AY387" s="30"/>
      <c r="AZ387" s="464"/>
      <c r="BA387" s="464"/>
      <c r="BB387" s="30"/>
      <c r="BC387" s="464"/>
      <c r="BD387" s="464"/>
      <c r="BE387" s="30"/>
      <c r="BF387" s="464"/>
      <c r="BG387" s="464"/>
      <c r="BH387" s="30"/>
      <c r="BI387" s="464"/>
      <c r="BJ387" s="464"/>
      <c r="BK387" s="30"/>
      <c r="BL387" s="31"/>
      <c r="BM387" s="31"/>
      <c r="BN387" s="31"/>
      <c r="BO387" s="31"/>
      <c r="BP387" s="31"/>
      <c r="BQ387" s="31"/>
      <c r="BR387" s="31"/>
    </row>
    <row r="388" spans="1:70" s="64" customFormat="1" x14ac:dyDescent="0.2">
      <c r="A388" s="447"/>
      <c r="D388" s="464"/>
      <c r="E388" s="464"/>
      <c r="F388" s="30"/>
      <c r="G388" s="464"/>
      <c r="H388" s="464"/>
      <c r="I388" s="30"/>
      <c r="J388" s="464"/>
      <c r="K388" s="464"/>
      <c r="L388" s="30"/>
      <c r="M388" s="464"/>
      <c r="N388" s="464"/>
      <c r="O388" s="30"/>
      <c r="P388" s="464"/>
      <c r="Q388" s="464"/>
      <c r="R388" s="30"/>
      <c r="S388" s="464"/>
      <c r="T388" s="464"/>
      <c r="U388" s="30"/>
      <c r="V388" s="464"/>
      <c r="W388" s="464"/>
      <c r="X388" s="30"/>
      <c r="Y388" s="464"/>
      <c r="Z388" s="464"/>
      <c r="AA388" s="30"/>
      <c r="AB388" s="464"/>
      <c r="AC388" s="464"/>
      <c r="AD388" s="30"/>
      <c r="AE388" s="464"/>
      <c r="AF388" s="464"/>
      <c r="AG388" s="30"/>
      <c r="AH388" s="464"/>
      <c r="AI388" s="464"/>
      <c r="AJ388" s="30"/>
      <c r="AK388" s="464"/>
      <c r="AL388" s="464"/>
      <c r="AM388" s="30"/>
      <c r="AN388" s="464"/>
      <c r="AO388" s="464"/>
      <c r="AP388" s="30"/>
      <c r="AQ388" s="464"/>
      <c r="AR388" s="464"/>
      <c r="AS388" s="30"/>
      <c r="AT388" s="464"/>
      <c r="AU388" s="464"/>
      <c r="AV388" s="30"/>
      <c r="AW388" s="464"/>
      <c r="AX388" s="464"/>
      <c r="AY388" s="30"/>
      <c r="AZ388" s="464"/>
      <c r="BA388" s="464"/>
      <c r="BB388" s="30"/>
      <c r="BC388" s="464"/>
      <c r="BD388" s="464"/>
      <c r="BE388" s="30"/>
      <c r="BF388" s="464"/>
      <c r="BG388" s="464"/>
      <c r="BH388" s="30"/>
      <c r="BI388" s="464"/>
      <c r="BJ388" s="464"/>
      <c r="BK388" s="30"/>
      <c r="BL388" s="31"/>
      <c r="BM388" s="31"/>
      <c r="BN388" s="31"/>
      <c r="BO388" s="31"/>
      <c r="BP388" s="31"/>
      <c r="BQ388" s="31"/>
      <c r="BR388" s="31"/>
    </row>
    <row r="389" spans="1:70" s="64" customFormat="1" x14ac:dyDescent="0.2">
      <c r="A389" s="447"/>
      <c r="D389" s="464"/>
      <c r="E389" s="464"/>
      <c r="F389" s="30"/>
      <c r="G389" s="464"/>
      <c r="H389" s="464"/>
      <c r="I389" s="30"/>
      <c r="J389" s="464"/>
      <c r="K389" s="464"/>
      <c r="L389" s="30"/>
      <c r="M389" s="464"/>
      <c r="N389" s="464"/>
      <c r="O389" s="30"/>
      <c r="P389" s="464"/>
      <c r="Q389" s="464"/>
      <c r="R389" s="30"/>
      <c r="S389" s="464"/>
      <c r="T389" s="464"/>
      <c r="U389" s="30"/>
      <c r="V389" s="464"/>
      <c r="W389" s="464"/>
      <c r="X389" s="30"/>
      <c r="Y389" s="464"/>
      <c r="Z389" s="464"/>
      <c r="AA389" s="30"/>
      <c r="AB389" s="464"/>
      <c r="AC389" s="464"/>
      <c r="AD389" s="30"/>
      <c r="AE389" s="464"/>
      <c r="AF389" s="464"/>
      <c r="AG389" s="30"/>
      <c r="AH389" s="464"/>
      <c r="AI389" s="464"/>
      <c r="AJ389" s="30"/>
      <c r="AK389" s="464"/>
      <c r="AL389" s="464"/>
      <c r="AM389" s="30"/>
      <c r="AN389" s="464"/>
      <c r="AO389" s="464"/>
      <c r="AP389" s="30"/>
      <c r="AQ389" s="464"/>
      <c r="AR389" s="464"/>
      <c r="AS389" s="30"/>
      <c r="AT389" s="464"/>
      <c r="AU389" s="464"/>
      <c r="AV389" s="30"/>
      <c r="AW389" s="464"/>
      <c r="AX389" s="464"/>
      <c r="AY389" s="30"/>
      <c r="AZ389" s="464"/>
      <c r="BA389" s="464"/>
      <c r="BB389" s="30"/>
      <c r="BC389" s="464"/>
      <c r="BD389" s="464"/>
      <c r="BE389" s="30"/>
      <c r="BF389" s="464"/>
      <c r="BG389" s="464"/>
      <c r="BH389" s="30"/>
      <c r="BI389" s="464"/>
      <c r="BJ389" s="464"/>
      <c r="BK389" s="30"/>
      <c r="BL389" s="31"/>
      <c r="BM389" s="31"/>
      <c r="BN389" s="31"/>
      <c r="BO389" s="31"/>
      <c r="BP389" s="31"/>
      <c r="BQ389" s="31"/>
      <c r="BR389" s="31"/>
    </row>
    <row r="390" spans="1:70" s="64" customFormat="1" x14ac:dyDescent="0.2">
      <c r="A390" s="447"/>
      <c r="D390" s="464"/>
      <c r="E390" s="464"/>
      <c r="F390" s="30"/>
      <c r="G390" s="464"/>
      <c r="H390" s="464"/>
      <c r="I390" s="30"/>
      <c r="J390" s="464"/>
      <c r="K390" s="464"/>
      <c r="L390" s="30"/>
      <c r="M390" s="464"/>
      <c r="N390" s="464"/>
      <c r="O390" s="30"/>
      <c r="P390" s="464"/>
      <c r="Q390" s="464"/>
      <c r="R390" s="30"/>
      <c r="S390" s="464"/>
      <c r="T390" s="464"/>
      <c r="U390" s="30"/>
      <c r="V390" s="464"/>
      <c r="W390" s="464"/>
      <c r="X390" s="30"/>
      <c r="Y390" s="464"/>
      <c r="Z390" s="464"/>
      <c r="AA390" s="30"/>
      <c r="AB390" s="464"/>
      <c r="AC390" s="464"/>
      <c r="AD390" s="30"/>
      <c r="AE390" s="464"/>
      <c r="AF390" s="464"/>
      <c r="AG390" s="30"/>
      <c r="AH390" s="464"/>
      <c r="AI390" s="464"/>
      <c r="AJ390" s="30"/>
      <c r="AK390" s="464"/>
      <c r="AL390" s="464"/>
      <c r="AM390" s="30"/>
      <c r="AN390" s="464"/>
      <c r="AO390" s="464"/>
      <c r="AP390" s="30"/>
      <c r="AQ390" s="464"/>
      <c r="AR390" s="464"/>
      <c r="AS390" s="30"/>
      <c r="AT390" s="464"/>
      <c r="AU390" s="464"/>
      <c r="AV390" s="30"/>
      <c r="AW390" s="464"/>
      <c r="AX390" s="464"/>
      <c r="AY390" s="30"/>
      <c r="AZ390" s="464"/>
      <c r="BA390" s="464"/>
      <c r="BB390" s="30"/>
      <c r="BC390" s="464"/>
      <c r="BD390" s="464"/>
      <c r="BE390" s="30"/>
      <c r="BF390" s="464"/>
      <c r="BG390" s="464"/>
      <c r="BH390" s="30"/>
      <c r="BI390" s="464"/>
      <c r="BJ390" s="464"/>
      <c r="BK390" s="30"/>
      <c r="BL390" s="31"/>
      <c r="BM390" s="31"/>
      <c r="BN390" s="31"/>
      <c r="BO390" s="31"/>
      <c r="BP390" s="31"/>
      <c r="BQ390" s="31"/>
      <c r="BR390" s="31"/>
    </row>
    <row r="391" spans="1:70" s="64" customFormat="1" x14ac:dyDescent="0.2">
      <c r="A391" s="447"/>
      <c r="D391" s="464"/>
      <c r="E391" s="464"/>
      <c r="F391" s="30"/>
      <c r="G391" s="464"/>
      <c r="H391" s="464"/>
      <c r="I391" s="30"/>
      <c r="J391" s="464"/>
      <c r="K391" s="464"/>
      <c r="L391" s="30"/>
      <c r="M391" s="464"/>
      <c r="N391" s="464"/>
      <c r="O391" s="30"/>
      <c r="P391" s="464"/>
      <c r="Q391" s="464"/>
      <c r="R391" s="30"/>
      <c r="S391" s="464"/>
      <c r="T391" s="464"/>
      <c r="U391" s="30"/>
      <c r="V391" s="464"/>
      <c r="W391" s="464"/>
      <c r="X391" s="30"/>
      <c r="Y391" s="464"/>
      <c r="Z391" s="464"/>
      <c r="AA391" s="30"/>
      <c r="AB391" s="464"/>
      <c r="AC391" s="464"/>
      <c r="AD391" s="30"/>
      <c r="AE391" s="464"/>
      <c r="AF391" s="464"/>
      <c r="AG391" s="30"/>
      <c r="AH391" s="464"/>
      <c r="AI391" s="464"/>
      <c r="AJ391" s="30"/>
      <c r="AK391" s="464"/>
      <c r="AL391" s="464"/>
      <c r="AM391" s="30"/>
      <c r="AN391" s="464"/>
      <c r="AO391" s="464"/>
      <c r="AP391" s="30"/>
      <c r="AQ391" s="464"/>
      <c r="AR391" s="464"/>
      <c r="AS391" s="30"/>
      <c r="AT391" s="464"/>
      <c r="AU391" s="464"/>
      <c r="AV391" s="30"/>
      <c r="AW391" s="464"/>
      <c r="AX391" s="464"/>
      <c r="AY391" s="30"/>
      <c r="AZ391" s="464"/>
      <c r="BA391" s="464"/>
      <c r="BB391" s="30"/>
      <c r="BC391" s="464"/>
      <c r="BD391" s="464"/>
      <c r="BE391" s="30"/>
      <c r="BF391" s="464"/>
      <c r="BG391" s="464"/>
      <c r="BH391" s="30"/>
      <c r="BI391" s="464"/>
      <c r="BJ391" s="464"/>
      <c r="BK391" s="30"/>
      <c r="BL391" s="31"/>
      <c r="BM391" s="31"/>
      <c r="BN391" s="31"/>
      <c r="BO391" s="31"/>
      <c r="BP391" s="31"/>
      <c r="BQ391" s="31"/>
      <c r="BR391" s="31"/>
    </row>
    <row r="392" spans="1:70" s="64" customFormat="1" x14ac:dyDescent="0.2">
      <c r="A392" s="447"/>
      <c r="D392" s="464"/>
      <c r="E392" s="464"/>
      <c r="F392" s="30"/>
      <c r="G392" s="464"/>
      <c r="H392" s="464"/>
      <c r="I392" s="30"/>
      <c r="J392" s="464"/>
      <c r="K392" s="464"/>
      <c r="L392" s="30"/>
      <c r="M392" s="464"/>
      <c r="N392" s="464"/>
      <c r="O392" s="30"/>
      <c r="P392" s="464"/>
      <c r="Q392" s="464"/>
      <c r="R392" s="30"/>
      <c r="S392" s="464"/>
      <c r="T392" s="464"/>
      <c r="U392" s="30"/>
      <c r="V392" s="464"/>
      <c r="W392" s="464"/>
      <c r="X392" s="30"/>
      <c r="Y392" s="464"/>
      <c r="Z392" s="464"/>
      <c r="AA392" s="30"/>
      <c r="AB392" s="464"/>
      <c r="AC392" s="464"/>
      <c r="AD392" s="30"/>
      <c r="AE392" s="464"/>
      <c r="AF392" s="464"/>
      <c r="AG392" s="30"/>
      <c r="AH392" s="464"/>
      <c r="AI392" s="464"/>
      <c r="AJ392" s="30"/>
      <c r="AK392" s="464"/>
      <c r="AL392" s="464"/>
      <c r="AM392" s="30"/>
      <c r="AN392" s="464"/>
      <c r="AO392" s="464"/>
      <c r="AP392" s="30"/>
      <c r="AQ392" s="464"/>
      <c r="AR392" s="464"/>
      <c r="AS392" s="30"/>
      <c r="AT392" s="464"/>
      <c r="AU392" s="464"/>
      <c r="AV392" s="30"/>
      <c r="AW392" s="464"/>
      <c r="AX392" s="464"/>
      <c r="AY392" s="30"/>
      <c r="AZ392" s="464"/>
      <c r="BA392" s="464"/>
      <c r="BB392" s="30"/>
      <c r="BC392" s="464"/>
      <c r="BD392" s="464"/>
      <c r="BE392" s="30"/>
      <c r="BF392" s="464"/>
      <c r="BG392" s="464"/>
      <c r="BH392" s="30"/>
      <c r="BI392" s="464"/>
      <c r="BJ392" s="464"/>
      <c r="BK392" s="30"/>
      <c r="BL392" s="31"/>
      <c r="BM392" s="31"/>
      <c r="BN392" s="31"/>
      <c r="BO392" s="31"/>
      <c r="BP392" s="31"/>
      <c r="BQ392" s="31"/>
      <c r="BR392" s="31"/>
    </row>
    <row r="393" spans="1:70" s="64" customFormat="1" x14ac:dyDescent="0.2">
      <c r="A393" s="447"/>
      <c r="D393" s="464"/>
      <c r="E393" s="464"/>
      <c r="F393" s="30"/>
      <c r="G393" s="464"/>
      <c r="H393" s="464"/>
      <c r="I393" s="30"/>
      <c r="J393" s="464"/>
      <c r="K393" s="464"/>
      <c r="L393" s="30"/>
      <c r="M393" s="464"/>
      <c r="N393" s="464"/>
      <c r="O393" s="30"/>
      <c r="P393" s="464"/>
      <c r="Q393" s="464"/>
      <c r="R393" s="30"/>
      <c r="S393" s="464"/>
      <c r="T393" s="464"/>
      <c r="U393" s="30"/>
      <c r="V393" s="464"/>
      <c r="W393" s="464"/>
      <c r="X393" s="30"/>
      <c r="Y393" s="464"/>
      <c r="Z393" s="464"/>
      <c r="AA393" s="30"/>
      <c r="AB393" s="464"/>
      <c r="AC393" s="464"/>
      <c r="AD393" s="30"/>
      <c r="AE393" s="464"/>
      <c r="AF393" s="464"/>
      <c r="AG393" s="30"/>
      <c r="AH393" s="464"/>
      <c r="AI393" s="464"/>
      <c r="AJ393" s="30"/>
      <c r="AK393" s="464"/>
      <c r="AL393" s="464"/>
      <c r="AM393" s="30"/>
      <c r="AN393" s="464"/>
      <c r="AO393" s="464"/>
      <c r="AP393" s="30"/>
      <c r="AQ393" s="464"/>
      <c r="AR393" s="464"/>
      <c r="AS393" s="30"/>
      <c r="AT393" s="464"/>
      <c r="AU393" s="464"/>
      <c r="AV393" s="30"/>
      <c r="AW393" s="464"/>
      <c r="AX393" s="464"/>
      <c r="AY393" s="30"/>
      <c r="AZ393" s="464"/>
      <c r="BA393" s="464"/>
      <c r="BB393" s="30"/>
      <c r="BC393" s="464"/>
      <c r="BD393" s="464"/>
      <c r="BE393" s="30"/>
      <c r="BF393" s="464"/>
      <c r="BG393" s="464"/>
      <c r="BH393" s="30"/>
      <c r="BI393" s="464"/>
      <c r="BJ393" s="464"/>
      <c r="BK393" s="30"/>
      <c r="BL393" s="31"/>
      <c r="BM393" s="31"/>
      <c r="BN393" s="31"/>
      <c r="BO393" s="31"/>
      <c r="BP393" s="31"/>
      <c r="BQ393" s="31"/>
      <c r="BR393" s="31"/>
    </row>
    <row r="394" spans="1:70" s="64" customFormat="1" x14ac:dyDescent="0.2">
      <c r="A394" s="447"/>
      <c r="D394" s="464"/>
      <c r="E394" s="464"/>
      <c r="F394" s="30"/>
      <c r="G394" s="464"/>
      <c r="H394" s="464"/>
      <c r="I394" s="30"/>
      <c r="J394" s="464"/>
      <c r="K394" s="464"/>
      <c r="L394" s="30"/>
      <c r="M394" s="464"/>
      <c r="N394" s="464"/>
      <c r="O394" s="30"/>
      <c r="P394" s="464"/>
      <c r="Q394" s="464"/>
      <c r="R394" s="30"/>
      <c r="S394" s="464"/>
      <c r="T394" s="464"/>
      <c r="U394" s="30"/>
      <c r="V394" s="464"/>
      <c r="W394" s="464"/>
      <c r="X394" s="30"/>
      <c r="Y394" s="464"/>
      <c r="Z394" s="464"/>
      <c r="AA394" s="30"/>
      <c r="AB394" s="464"/>
      <c r="AC394" s="464"/>
      <c r="AD394" s="30"/>
      <c r="AE394" s="464"/>
      <c r="AF394" s="464"/>
      <c r="AG394" s="30"/>
      <c r="AH394" s="464"/>
      <c r="AI394" s="464"/>
      <c r="AJ394" s="30"/>
      <c r="AK394" s="464"/>
      <c r="AL394" s="464"/>
      <c r="AM394" s="30"/>
      <c r="AN394" s="464"/>
      <c r="AO394" s="464"/>
      <c r="AP394" s="30"/>
      <c r="AQ394" s="464"/>
      <c r="AR394" s="464"/>
      <c r="AS394" s="30"/>
      <c r="AT394" s="464"/>
      <c r="AU394" s="464"/>
      <c r="AV394" s="30"/>
      <c r="AW394" s="464"/>
      <c r="AX394" s="464"/>
      <c r="AY394" s="30"/>
      <c r="AZ394" s="464"/>
      <c r="BA394" s="464"/>
      <c r="BB394" s="30"/>
      <c r="BC394" s="464"/>
      <c r="BD394" s="464"/>
      <c r="BE394" s="30"/>
      <c r="BF394" s="464"/>
      <c r="BG394" s="464"/>
      <c r="BH394" s="30"/>
      <c r="BI394" s="464"/>
      <c r="BJ394" s="464"/>
      <c r="BK394" s="30"/>
      <c r="BL394" s="31"/>
      <c r="BM394" s="31"/>
      <c r="BN394" s="31"/>
      <c r="BO394" s="31"/>
      <c r="BP394" s="31"/>
      <c r="BQ394" s="31"/>
      <c r="BR394" s="31"/>
    </row>
    <row r="395" spans="1:70" s="64" customFormat="1" x14ac:dyDescent="0.2">
      <c r="A395" s="447"/>
      <c r="D395" s="464"/>
      <c r="E395" s="464"/>
      <c r="F395" s="30"/>
      <c r="G395" s="464"/>
      <c r="H395" s="464"/>
      <c r="I395" s="30"/>
      <c r="J395" s="464"/>
      <c r="K395" s="464"/>
      <c r="L395" s="30"/>
      <c r="M395" s="464"/>
      <c r="N395" s="464"/>
      <c r="O395" s="30"/>
      <c r="P395" s="464"/>
      <c r="Q395" s="464"/>
      <c r="R395" s="30"/>
      <c r="S395" s="464"/>
      <c r="T395" s="464"/>
      <c r="U395" s="30"/>
      <c r="V395" s="464"/>
      <c r="W395" s="464"/>
      <c r="X395" s="30"/>
      <c r="Y395" s="464"/>
      <c r="Z395" s="464"/>
      <c r="AA395" s="30"/>
      <c r="AB395" s="464"/>
      <c r="AC395" s="464"/>
      <c r="AD395" s="30"/>
      <c r="AE395" s="464"/>
      <c r="AF395" s="464"/>
      <c r="AG395" s="30"/>
      <c r="AH395" s="464"/>
      <c r="AI395" s="464"/>
      <c r="AJ395" s="30"/>
      <c r="AK395" s="464"/>
      <c r="AL395" s="464"/>
      <c r="AM395" s="30"/>
      <c r="AN395" s="464"/>
      <c r="AO395" s="464"/>
      <c r="AP395" s="30"/>
      <c r="AQ395" s="464"/>
      <c r="AR395" s="464"/>
      <c r="AS395" s="30"/>
      <c r="AT395" s="464"/>
      <c r="AU395" s="464"/>
      <c r="AV395" s="30"/>
      <c r="AW395" s="464"/>
      <c r="AX395" s="464"/>
      <c r="AY395" s="30"/>
      <c r="AZ395" s="464"/>
      <c r="BA395" s="464"/>
      <c r="BB395" s="30"/>
      <c r="BC395" s="464"/>
      <c r="BD395" s="464"/>
      <c r="BE395" s="30"/>
      <c r="BF395" s="464"/>
      <c r="BG395" s="464"/>
      <c r="BH395" s="30"/>
      <c r="BI395" s="464"/>
      <c r="BJ395" s="464"/>
      <c r="BK395" s="30"/>
      <c r="BL395" s="31"/>
      <c r="BM395" s="31"/>
      <c r="BN395" s="31"/>
      <c r="BO395" s="31"/>
      <c r="BP395" s="31"/>
      <c r="BQ395" s="31"/>
      <c r="BR395" s="31"/>
    </row>
    <row r="396" spans="1:70" s="64" customFormat="1" x14ac:dyDescent="0.2">
      <c r="A396" s="447"/>
      <c r="D396" s="464"/>
      <c r="E396" s="464"/>
      <c r="F396" s="30"/>
      <c r="G396" s="464"/>
      <c r="H396" s="464"/>
      <c r="I396" s="30"/>
      <c r="J396" s="464"/>
      <c r="K396" s="464"/>
      <c r="L396" s="30"/>
      <c r="M396" s="464"/>
      <c r="N396" s="464"/>
      <c r="O396" s="30"/>
      <c r="P396" s="464"/>
      <c r="Q396" s="464"/>
      <c r="R396" s="30"/>
      <c r="S396" s="464"/>
      <c r="T396" s="464"/>
      <c r="U396" s="30"/>
      <c r="V396" s="464"/>
      <c r="W396" s="464"/>
      <c r="X396" s="30"/>
      <c r="Y396" s="464"/>
      <c r="Z396" s="464"/>
      <c r="AA396" s="30"/>
      <c r="AB396" s="464"/>
      <c r="AC396" s="464"/>
      <c r="AD396" s="30"/>
      <c r="AE396" s="464"/>
      <c r="AF396" s="464"/>
      <c r="AG396" s="30"/>
      <c r="AH396" s="464"/>
      <c r="AI396" s="464"/>
      <c r="AJ396" s="30"/>
      <c r="AK396" s="464"/>
      <c r="AL396" s="464"/>
      <c r="AM396" s="30"/>
      <c r="AN396" s="464"/>
      <c r="AO396" s="464"/>
      <c r="AP396" s="30"/>
      <c r="AQ396" s="464"/>
      <c r="AR396" s="464"/>
      <c r="AS396" s="30"/>
      <c r="AT396" s="464"/>
      <c r="AU396" s="464"/>
      <c r="AV396" s="30"/>
      <c r="AW396" s="464"/>
      <c r="AX396" s="464"/>
      <c r="AY396" s="30"/>
      <c r="AZ396" s="464"/>
      <c r="BA396" s="464"/>
      <c r="BB396" s="30"/>
      <c r="BC396" s="464"/>
      <c r="BD396" s="464"/>
      <c r="BE396" s="30"/>
      <c r="BF396" s="464"/>
      <c r="BG396" s="464"/>
      <c r="BH396" s="30"/>
      <c r="BI396" s="464"/>
      <c r="BJ396" s="464"/>
      <c r="BK396" s="30"/>
      <c r="BL396" s="31"/>
      <c r="BM396" s="31"/>
      <c r="BN396" s="31"/>
      <c r="BO396" s="31"/>
      <c r="BP396" s="31"/>
      <c r="BQ396" s="31"/>
      <c r="BR396" s="31"/>
    </row>
    <row r="397" spans="1:70" s="64" customFormat="1" x14ac:dyDescent="0.2">
      <c r="A397" s="447"/>
      <c r="D397" s="464"/>
      <c r="E397" s="464"/>
      <c r="F397" s="30"/>
      <c r="G397" s="464"/>
      <c r="H397" s="464"/>
      <c r="I397" s="30"/>
      <c r="J397" s="464"/>
      <c r="K397" s="464"/>
      <c r="L397" s="30"/>
      <c r="M397" s="464"/>
      <c r="N397" s="464"/>
      <c r="O397" s="30"/>
      <c r="P397" s="464"/>
      <c r="Q397" s="464"/>
      <c r="R397" s="30"/>
      <c r="S397" s="464"/>
      <c r="T397" s="464"/>
      <c r="U397" s="30"/>
      <c r="V397" s="464"/>
      <c r="W397" s="464"/>
      <c r="X397" s="30"/>
      <c r="Y397" s="464"/>
      <c r="Z397" s="464"/>
      <c r="AA397" s="30"/>
      <c r="AB397" s="464"/>
      <c r="AC397" s="464"/>
      <c r="AD397" s="30"/>
      <c r="AE397" s="464"/>
      <c r="AF397" s="464"/>
      <c r="AG397" s="30"/>
      <c r="AH397" s="464"/>
      <c r="AI397" s="464"/>
      <c r="AJ397" s="30"/>
      <c r="AK397" s="464"/>
      <c r="AL397" s="464"/>
      <c r="AM397" s="30"/>
      <c r="AN397" s="464"/>
      <c r="AO397" s="464"/>
      <c r="AP397" s="30"/>
      <c r="AQ397" s="464"/>
      <c r="AR397" s="464"/>
      <c r="AS397" s="30"/>
      <c r="AT397" s="464"/>
      <c r="AU397" s="464"/>
      <c r="AV397" s="30"/>
      <c r="AW397" s="464"/>
      <c r="AX397" s="464"/>
      <c r="AY397" s="30"/>
      <c r="AZ397" s="464"/>
      <c r="BA397" s="464"/>
      <c r="BB397" s="30"/>
      <c r="BC397" s="464"/>
      <c r="BD397" s="464"/>
      <c r="BE397" s="30"/>
      <c r="BF397" s="464"/>
      <c r="BG397" s="464"/>
      <c r="BH397" s="30"/>
      <c r="BI397" s="464"/>
      <c r="BJ397" s="464"/>
      <c r="BK397" s="30"/>
      <c r="BL397" s="31"/>
      <c r="BM397" s="31"/>
      <c r="BN397" s="31"/>
      <c r="BO397" s="31"/>
      <c r="BP397" s="31"/>
      <c r="BQ397" s="31"/>
      <c r="BR397" s="31"/>
    </row>
    <row r="398" spans="1:70" s="64" customFormat="1" x14ac:dyDescent="0.2">
      <c r="A398" s="447"/>
      <c r="D398" s="464"/>
      <c r="E398" s="464"/>
      <c r="F398" s="30"/>
      <c r="G398" s="464"/>
      <c r="H398" s="464"/>
      <c r="I398" s="30"/>
      <c r="J398" s="464"/>
      <c r="K398" s="464"/>
      <c r="L398" s="30"/>
      <c r="M398" s="464"/>
      <c r="N398" s="464"/>
      <c r="O398" s="30"/>
      <c r="P398" s="464"/>
      <c r="Q398" s="464"/>
      <c r="R398" s="30"/>
      <c r="S398" s="464"/>
      <c r="T398" s="464"/>
      <c r="U398" s="30"/>
      <c r="V398" s="464"/>
      <c r="W398" s="464"/>
      <c r="X398" s="30"/>
      <c r="Y398" s="464"/>
      <c r="Z398" s="464"/>
      <c r="AA398" s="30"/>
      <c r="AB398" s="464"/>
      <c r="AC398" s="464"/>
      <c r="AD398" s="30"/>
      <c r="AE398" s="464"/>
      <c r="AF398" s="464"/>
      <c r="AG398" s="30"/>
      <c r="AH398" s="464"/>
      <c r="AI398" s="464"/>
      <c r="AJ398" s="30"/>
      <c r="AK398" s="464"/>
      <c r="AL398" s="464"/>
      <c r="AM398" s="30"/>
      <c r="AN398" s="464"/>
      <c r="AO398" s="464"/>
      <c r="AP398" s="30"/>
      <c r="AQ398" s="464"/>
      <c r="AR398" s="464"/>
      <c r="AS398" s="30"/>
      <c r="AT398" s="464"/>
      <c r="AU398" s="464"/>
      <c r="AV398" s="30"/>
      <c r="AW398" s="464"/>
      <c r="AX398" s="464"/>
      <c r="AY398" s="30"/>
      <c r="AZ398" s="464"/>
      <c r="BA398" s="464"/>
      <c r="BB398" s="30"/>
      <c r="BC398" s="464"/>
      <c r="BD398" s="464"/>
      <c r="BE398" s="30"/>
      <c r="BF398" s="464"/>
      <c r="BG398" s="464"/>
      <c r="BH398" s="30"/>
      <c r="BI398" s="464"/>
      <c r="BJ398" s="464"/>
      <c r="BK398" s="30"/>
      <c r="BL398" s="31"/>
      <c r="BM398" s="31"/>
      <c r="BN398" s="31"/>
      <c r="BO398" s="31"/>
      <c r="BP398" s="31"/>
      <c r="BQ398" s="31"/>
      <c r="BR398" s="31"/>
    </row>
    <row r="399" spans="1:70" s="64" customFormat="1" x14ac:dyDescent="0.2">
      <c r="A399" s="447"/>
      <c r="D399" s="464"/>
      <c r="E399" s="464"/>
      <c r="F399" s="30"/>
      <c r="G399" s="464"/>
      <c r="H399" s="464"/>
      <c r="I399" s="30"/>
      <c r="J399" s="464"/>
      <c r="K399" s="464"/>
      <c r="L399" s="30"/>
      <c r="M399" s="464"/>
      <c r="N399" s="464"/>
      <c r="O399" s="30"/>
      <c r="P399" s="464"/>
      <c r="Q399" s="464"/>
      <c r="R399" s="30"/>
      <c r="S399" s="464"/>
      <c r="T399" s="464"/>
      <c r="U399" s="30"/>
      <c r="V399" s="464"/>
      <c r="W399" s="464"/>
      <c r="X399" s="30"/>
      <c r="Y399" s="464"/>
      <c r="Z399" s="464"/>
      <c r="AA399" s="30"/>
      <c r="AB399" s="464"/>
      <c r="AC399" s="464"/>
      <c r="AD399" s="30"/>
      <c r="AE399" s="464"/>
      <c r="AF399" s="464"/>
      <c r="AG399" s="30"/>
      <c r="AH399" s="464"/>
      <c r="AI399" s="464"/>
      <c r="AJ399" s="30"/>
      <c r="AK399" s="464"/>
      <c r="AL399" s="464"/>
      <c r="AM399" s="30"/>
      <c r="AN399" s="464"/>
      <c r="AO399" s="464"/>
      <c r="AP399" s="30"/>
      <c r="AQ399" s="464"/>
      <c r="AR399" s="464"/>
      <c r="AS399" s="30"/>
      <c r="AT399" s="464"/>
      <c r="AU399" s="464"/>
      <c r="AV399" s="30"/>
      <c r="AW399" s="464"/>
      <c r="AX399" s="464"/>
      <c r="AY399" s="30"/>
      <c r="AZ399" s="464"/>
      <c r="BA399" s="464"/>
      <c r="BB399" s="30"/>
      <c r="BC399" s="464"/>
      <c r="BD399" s="464"/>
      <c r="BE399" s="30"/>
      <c r="BF399" s="464"/>
      <c r="BG399" s="464"/>
      <c r="BH399" s="30"/>
      <c r="BI399" s="464"/>
      <c r="BJ399" s="464"/>
      <c r="BK399" s="30"/>
      <c r="BL399" s="31"/>
      <c r="BM399" s="31"/>
      <c r="BN399" s="31"/>
      <c r="BO399" s="31"/>
      <c r="BP399" s="31"/>
      <c r="BQ399" s="31"/>
      <c r="BR399" s="31"/>
    </row>
    <row r="400" spans="1:70" s="64" customFormat="1" x14ac:dyDescent="0.2">
      <c r="A400" s="447"/>
      <c r="D400" s="464"/>
      <c r="E400" s="464"/>
      <c r="F400" s="30"/>
      <c r="G400" s="464"/>
      <c r="H400" s="464"/>
      <c r="I400" s="30"/>
      <c r="J400" s="464"/>
      <c r="K400" s="464"/>
      <c r="L400" s="30"/>
      <c r="M400" s="464"/>
      <c r="N400" s="464"/>
      <c r="O400" s="30"/>
      <c r="P400" s="464"/>
      <c r="Q400" s="464"/>
      <c r="R400" s="30"/>
      <c r="S400" s="464"/>
      <c r="T400" s="464"/>
      <c r="U400" s="30"/>
      <c r="V400" s="464"/>
      <c r="W400" s="464"/>
      <c r="X400" s="30"/>
      <c r="Y400" s="464"/>
      <c r="Z400" s="464"/>
      <c r="AA400" s="30"/>
      <c r="AB400" s="464"/>
      <c r="AC400" s="464"/>
      <c r="AD400" s="30"/>
      <c r="AE400" s="464"/>
      <c r="AF400" s="464"/>
      <c r="AG400" s="30"/>
      <c r="AH400" s="464"/>
      <c r="AI400" s="464"/>
      <c r="AJ400" s="30"/>
      <c r="AK400" s="464"/>
      <c r="AL400" s="464"/>
      <c r="AM400" s="30"/>
      <c r="AN400" s="464"/>
      <c r="AO400" s="464"/>
      <c r="AP400" s="30"/>
      <c r="AQ400" s="464"/>
      <c r="AR400" s="464"/>
      <c r="AS400" s="30"/>
      <c r="AT400" s="464"/>
      <c r="AU400" s="464"/>
      <c r="AV400" s="30"/>
      <c r="AW400" s="464"/>
      <c r="AX400" s="464"/>
      <c r="AY400" s="30"/>
      <c r="AZ400" s="464"/>
      <c r="BA400" s="464"/>
      <c r="BB400" s="30"/>
      <c r="BC400" s="464"/>
      <c r="BD400" s="464"/>
      <c r="BE400" s="30"/>
      <c r="BF400" s="464"/>
      <c r="BG400" s="464"/>
      <c r="BH400" s="30"/>
      <c r="BI400" s="464"/>
      <c r="BJ400" s="464"/>
      <c r="BK400" s="30"/>
      <c r="BL400" s="31"/>
      <c r="BM400" s="31"/>
      <c r="BN400" s="31"/>
      <c r="BO400" s="31"/>
      <c r="BP400" s="31"/>
      <c r="BQ400" s="31"/>
      <c r="BR400" s="31"/>
    </row>
    <row r="401" spans="1:70" s="64" customFormat="1" x14ac:dyDescent="0.2">
      <c r="A401" s="447"/>
      <c r="D401" s="464"/>
      <c r="E401" s="464"/>
      <c r="F401" s="30"/>
      <c r="G401" s="464"/>
      <c r="H401" s="464"/>
      <c r="I401" s="30"/>
      <c r="J401" s="464"/>
      <c r="K401" s="464"/>
      <c r="L401" s="30"/>
      <c r="M401" s="464"/>
      <c r="N401" s="464"/>
      <c r="O401" s="30"/>
      <c r="P401" s="464"/>
      <c r="Q401" s="464"/>
      <c r="R401" s="30"/>
      <c r="S401" s="464"/>
      <c r="T401" s="464"/>
      <c r="U401" s="30"/>
      <c r="V401" s="464"/>
      <c r="W401" s="464"/>
      <c r="X401" s="30"/>
      <c r="Y401" s="464"/>
      <c r="Z401" s="464"/>
      <c r="AA401" s="30"/>
      <c r="AB401" s="464"/>
      <c r="AC401" s="464"/>
      <c r="AD401" s="30"/>
      <c r="AE401" s="464"/>
      <c r="AF401" s="464"/>
      <c r="AG401" s="30"/>
      <c r="AH401" s="464"/>
      <c r="AI401" s="464"/>
      <c r="AJ401" s="30"/>
      <c r="AK401" s="464"/>
      <c r="AL401" s="464"/>
      <c r="AM401" s="30"/>
      <c r="AN401" s="464"/>
      <c r="AO401" s="464"/>
      <c r="AP401" s="30"/>
      <c r="AQ401" s="464"/>
      <c r="AR401" s="464"/>
      <c r="AS401" s="30"/>
      <c r="AT401" s="464"/>
      <c r="AU401" s="464"/>
      <c r="AV401" s="30"/>
      <c r="AW401" s="464"/>
      <c r="AX401" s="464"/>
      <c r="AY401" s="30"/>
      <c r="AZ401" s="464"/>
      <c r="BA401" s="464"/>
      <c r="BB401" s="30"/>
      <c r="BC401" s="464"/>
      <c r="BD401" s="464"/>
      <c r="BE401" s="30"/>
      <c r="BF401" s="464"/>
      <c r="BG401" s="464"/>
      <c r="BH401" s="30"/>
      <c r="BI401" s="464"/>
      <c r="BJ401" s="464"/>
      <c r="BK401" s="30"/>
      <c r="BL401" s="31"/>
      <c r="BM401" s="31"/>
      <c r="BN401" s="31"/>
      <c r="BO401" s="31"/>
      <c r="BP401" s="31"/>
      <c r="BQ401" s="31"/>
      <c r="BR401" s="31"/>
    </row>
    <row r="402" spans="1:70" s="64" customFormat="1" x14ac:dyDescent="0.2">
      <c r="A402" s="447"/>
      <c r="D402" s="464"/>
      <c r="E402" s="464"/>
      <c r="F402" s="30"/>
      <c r="G402" s="464"/>
      <c r="H402" s="464"/>
      <c r="I402" s="30"/>
      <c r="J402" s="464"/>
      <c r="K402" s="464"/>
      <c r="L402" s="30"/>
      <c r="M402" s="464"/>
      <c r="N402" s="464"/>
      <c r="O402" s="30"/>
      <c r="P402" s="464"/>
      <c r="Q402" s="464"/>
      <c r="R402" s="30"/>
      <c r="S402" s="464"/>
      <c r="T402" s="464"/>
      <c r="U402" s="30"/>
      <c r="V402" s="464"/>
      <c r="W402" s="464"/>
      <c r="X402" s="30"/>
      <c r="Y402" s="464"/>
      <c r="Z402" s="464"/>
      <c r="AA402" s="30"/>
      <c r="AB402" s="464"/>
      <c r="AC402" s="464"/>
      <c r="AD402" s="30"/>
      <c r="AE402" s="464"/>
      <c r="AF402" s="464"/>
      <c r="AG402" s="30"/>
      <c r="AH402" s="464"/>
      <c r="AI402" s="464"/>
      <c r="AJ402" s="30"/>
      <c r="AK402" s="464"/>
      <c r="AL402" s="464"/>
      <c r="AM402" s="30"/>
      <c r="AN402" s="464"/>
      <c r="AO402" s="464"/>
      <c r="AP402" s="30"/>
      <c r="AQ402" s="464"/>
      <c r="AR402" s="464"/>
      <c r="AS402" s="30"/>
      <c r="AT402" s="464"/>
      <c r="AU402" s="464"/>
      <c r="AV402" s="30"/>
      <c r="AW402" s="464"/>
      <c r="AX402" s="464"/>
      <c r="AY402" s="30"/>
      <c r="AZ402" s="464"/>
      <c r="BA402" s="464"/>
      <c r="BB402" s="30"/>
      <c r="BC402" s="464"/>
      <c r="BD402" s="464"/>
      <c r="BE402" s="30"/>
      <c r="BF402" s="464"/>
      <c r="BG402" s="464"/>
      <c r="BH402" s="30"/>
      <c r="BI402" s="464"/>
      <c r="BJ402" s="464"/>
      <c r="BK402" s="30"/>
      <c r="BL402" s="31"/>
      <c r="BM402" s="31"/>
      <c r="BN402" s="31"/>
      <c r="BO402" s="31"/>
      <c r="BP402" s="31"/>
      <c r="BQ402" s="31"/>
      <c r="BR402" s="31"/>
    </row>
    <row r="403" spans="1:70" s="64" customFormat="1" x14ac:dyDescent="0.2">
      <c r="A403" s="447"/>
      <c r="D403" s="464"/>
      <c r="E403" s="464"/>
      <c r="F403" s="30"/>
      <c r="G403" s="464"/>
      <c r="H403" s="464"/>
      <c r="I403" s="30"/>
      <c r="J403" s="464"/>
      <c r="K403" s="464"/>
      <c r="L403" s="30"/>
      <c r="M403" s="464"/>
      <c r="N403" s="464"/>
      <c r="O403" s="30"/>
      <c r="P403" s="464"/>
      <c r="Q403" s="464"/>
      <c r="R403" s="30"/>
      <c r="S403" s="464"/>
      <c r="T403" s="464"/>
      <c r="U403" s="30"/>
      <c r="V403" s="464"/>
      <c r="W403" s="464"/>
      <c r="X403" s="30"/>
      <c r="Y403" s="464"/>
      <c r="Z403" s="464"/>
      <c r="AA403" s="30"/>
      <c r="AB403" s="464"/>
      <c r="AC403" s="464"/>
      <c r="AD403" s="30"/>
      <c r="AE403" s="464"/>
      <c r="AF403" s="464"/>
      <c r="AG403" s="30"/>
      <c r="AH403" s="464"/>
      <c r="AI403" s="464"/>
      <c r="AJ403" s="30"/>
      <c r="AK403" s="464"/>
      <c r="AL403" s="464"/>
      <c r="AM403" s="30"/>
      <c r="AN403" s="464"/>
      <c r="AO403" s="464"/>
      <c r="AP403" s="30"/>
      <c r="AQ403" s="464"/>
      <c r="AR403" s="464"/>
      <c r="AS403" s="30"/>
      <c r="AT403" s="464"/>
      <c r="AU403" s="464"/>
      <c r="AV403" s="30"/>
      <c r="AW403" s="464"/>
      <c r="AX403" s="464"/>
      <c r="AY403" s="30"/>
      <c r="AZ403" s="464"/>
      <c r="BA403" s="464"/>
      <c r="BB403" s="30"/>
      <c r="BC403" s="464"/>
      <c r="BD403" s="464"/>
      <c r="BE403" s="30"/>
      <c r="BF403" s="464"/>
      <c r="BG403" s="464"/>
      <c r="BH403" s="30"/>
      <c r="BI403" s="464"/>
      <c r="BJ403" s="464"/>
      <c r="BK403" s="30"/>
      <c r="BL403" s="31"/>
      <c r="BM403" s="31"/>
      <c r="BN403" s="31"/>
      <c r="BO403" s="31"/>
      <c r="BP403" s="31"/>
      <c r="BQ403" s="31"/>
      <c r="BR403" s="31"/>
    </row>
    <row r="404" spans="1:70" s="64" customFormat="1" x14ac:dyDescent="0.2">
      <c r="A404" s="447"/>
      <c r="D404" s="464"/>
      <c r="E404" s="464"/>
      <c r="F404" s="30"/>
      <c r="G404" s="464"/>
      <c r="H404" s="464"/>
      <c r="I404" s="30"/>
      <c r="J404" s="464"/>
      <c r="K404" s="464"/>
      <c r="L404" s="30"/>
      <c r="M404" s="464"/>
      <c r="N404" s="464"/>
      <c r="O404" s="30"/>
      <c r="P404" s="464"/>
      <c r="Q404" s="464"/>
      <c r="R404" s="30"/>
      <c r="S404" s="464"/>
      <c r="T404" s="464"/>
      <c r="U404" s="30"/>
      <c r="V404" s="464"/>
      <c r="W404" s="464"/>
      <c r="X404" s="30"/>
      <c r="Y404" s="464"/>
      <c r="Z404" s="464"/>
      <c r="AA404" s="30"/>
      <c r="AB404" s="464"/>
      <c r="AC404" s="464"/>
      <c r="AD404" s="30"/>
      <c r="AE404" s="464"/>
      <c r="AF404" s="464"/>
      <c r="AG404" s="30"/>
      <c r="AH404" s="464"/>
      <c r="AI404" s="464"/>
      <c r="AJ404" s="30"/>
      <c r="AK404" s="464"/>
      <c r="AL404" s="464"/>
      <c r="AM404" s="30"/>
      <c r="AN404" s="464"/>
      <c r="AO404" s="464"/>
      <c r="AP404" s="30"/>
      <c r="AQ404" s="464"/>
      <c r="AR404" s="464"/>
      <c r="AS404" s="30"/>
      <c r="AT404" s="464"/>
      <c r="AU404" s="464"/>
      <c r="AV404" s="30"/>
      <c r="AW404" s="464"/>
      <c r="AX404" s="464"/>
      <c r="AY404" s="30"/>
      <c r="AZ404" s="464"/>
      <c r="BA404" s="464"/>
      <c r="BB404" s="30"/>
      <c r="BC404" s="464"/>
      <c r="BD404" s="464"/>
      <c r="BE404" s="30"/>
      <c r="BF404" s="464"/>
      <c r="BG404" s="464"/>
      <c r="BH404" s="30"/>
      <c r="BI404" s="464"/>
      <c r="BJ404" s="464"/>
      <c r="BK404" s="30"/>
      <c r="BL404" s="31"/>
      <c r="BM404" s="31"/>
      <c r="BN404" s="31"/>
      <c r="BO404" s="31"/>
      <c r="BP404" s="31"/>
      <c r="BQ404" s="31"/>
      <c r="BR404" s="31"/>
    </row>
    <row r="405" spans="1:70" s="64" customFormat="1" x14ac:dyDescent="0.2">
      <c r="A405" s="447"/>
      <c r="D405" s="464"/>
      <c r="E405" s="464"/>
      <c r="F405" s="30"/>
      <c r="G405" s="464"/>
      <c r="H405" s="464"/>
      <c r="I405" s="30"/>
      <c r="J405" s="464"/>
      <c r="K405" s="464"/>
      <c r="L405" s="30"/>
      <c r="M405" s="464"/>
      <c r="N405" s="464"/>
      <c r="O405" s="30"/>
      <c r="P405" s="464"/>
      <c r="Q405" s="464"/>
      <c r="R405" s="30"/>
      <c r="S405" s="464"/>
      <c r="T405" s="464"/>
      <c r="U405" s="30"/>
      <c r="V405" s="464"/>
      <c r="W405" s="464"/>
      <c r="X405" s="30"/>
      <c r="Y405" s="464"/>
      <c r="Z405" s="464"/>
      <c r="AA405" s="30"/>
      <c r="AB405" s="464"/>
      <c r="AC405" s="464"/>
      <c r="AD405" s="30"/>
      <c r="AE405" s="464"/>
      <c r="AF405" s="464"/>
      <c r="AG405" s="30"/>
      <c r="AH405" s="464"/>
      <c r="AI405" s="464"/>
      <c r="AJ405" s="30"/>
      <c r="AK405" s="464"/>
      <c r="AL405" s="464"/>
      <c r="AM405" s="30"/>
      <c r="AN405" s="464"/>
      <c r="AO405" s="464"/>
      <c r="AP405" s="30"/>
      <c r="AQ405" s="464"/>
      <c r="AR405" s="464"/>
      <c r="AS405" s="30"/>
      <c r="AT405" s="464"/>
      <c r="AU405" s="464"/>
      <c r="AV405" s="30"/>
      <c r="AW405" s="464"/>
      <c r="AX405" s="464"/>
      <c r="AY405" s="30"/>
      <c r="AZ405" s="464"/>
      <c r="BA405" s="464"/>
      <c r="BB405" s="30"/>
      <c r="BC405" s="464"/>
      <c r="BD405" s="464"/>
      <c r="BE405" s="30"/>
      <c r="BF405" s="464"/>
      <c r="BG405" s="464"/>
      <c r="BH405" s="30"/>
      <c r="BI405" s="464"/>
      <c r="BJ405" s="464"/>
      <c r="BK405" s="30"/>
      <c r="BL405" s="31"/>
      <c r="BM405" s="31"/>
      <c r="BN405" s="31"/>
      <c r="BO405" s="31"/>
      <c r="BP405" s="31"/>
      <c r="BQ405" s="31"/>
      <c r="BR405" s="31"/>
    </row>
    <row r="406" spans="1:70" s="64" customFormat="1" x14ac:dyDescent="0.2">
      <c r="A406" s="447"/>
      <c r="D406" s="464"/>
      <c r="E406" s="464"/>
      <c r="F406" s="30"/>
      <c r="G406" s="464"/>
      <c r="H406" s="464"/>
      <c r="I406" s="30"/>
      <c r="J406" s="464"/>
      <c r="K406" s="464"/>
      <c r="L406" s="30"/>
      <c r="M406" s="464"/>
      <c r="N406" s="464"/>
      <c r="O406" s="30"/>
      <c r="P406" s="464"/>
      <c r="Q406" s="464"/>
      <c r="R406" s="30"/>
      <c r="S406" s="464"/>
      <c r="T406" s="464"/>
      <c r="U406" s="30"/>
      <c r="V406" s="464"/>
      <c r="W406" s="464"/>
      <c r="X406" s="30"/>
      <c r="Y406" s="464"/>
      <c r="Z406" s="464"/>
      <c r="AA406" s="30"/>
      <c r="AB406" s="464"/>
      <c r="AC406" s="464"/>
      <c r="AD406" s="30"/>
      <c r="AE406" s="464"/>
      <c r="AF406" s="464"/>
      <c r="AG406" s="30"/>
      <c r="AH406" s="464"/>
      <c r="AI406" s="464"/>
      <c r="AJ406" s="30"/>
      <c r="AK406" s="464"/>
      <c r="AL406" s="464"/>
      <c r="AM406" s="30"/>
      <c r="AN406" s="464"/>
      <c r="AO406" s="464"/>
      <c r="AP406" s="30"/>
      <c r="AQ406" s="464"/>
      <c r="AR406" s="464"/>
      <c r="AS406" s="30"/>
      <c r="AT406" s="464"/>
      <c r="AU406" s="464"/>
      <c r="AV406" s="30"/>
      <c r="AW406" s="464"/>
      <c r="AX406" s="464"/>
      <c r="AY406" s="30"/>
      <c r="AZ406" s="464"/>
      <c r="BA406" s="464"/>
      <c r="BB406" s="30"/>
      <c r="BC406" s="464"/>
      <c r="BD406" s="464"/>
      <c r="BE406" s="30"/>
      <c r="BF406" s="464"/>
      <c r="BG406" s="464"/>
      <c r="BH406" s="30"/>
      <c r="BI406" s="464"/>
      <c r="BJ406" s="464"/>
      <c r="BK406" s="30"/>
      <c r="BL406" s="31"/>
      <c r="BM406" s="31"/>
      <c r="BN406" s="31"/>
      <c r="BO406" s="31"/>
      <c r="BP406" s="31"/>
      <c r="BQ406" s="31"/>
      <c r="BR406" s="31"/>
    </row>
    <row r="407" spans="1:70" s="64" customFormat="1" x14ac:dyDescent="0.2">
      <c r="A407" s="447"/>
      <c r="D407" s="464"/>
      <c r="E407" s="464"/>
      <c r="F407" s="30"/>
      <c r="G407" s="464"/>
      <c r="H407" s="464"/>
      <c r="I407" s="30"/>
      <c r="J407" s="464"/>
      <c r="K407" s="464"/>
      <c r="L407" s="30"/>
      <c r="M407" s="464"/>
      <c r="N407" s="464"/>
      <c r="O407" s="30"/>
      <c r="P407" s="464"/>
      <c r="Q407" s="464"/>
      <c r="R407" s="30"/>
      <c r="S407" s="464"/>
      <c r="T407" s="464"/>
      <c r="U407" s="30"/>
      <c r="V407" s="464"/>
      <c r="W407" s="464"/>
      <c r="X407" s="30"/>
      <c r="Y407" s="464"/>
      <c r="Z407" s="464"/>
      <c r="AA407" s="30"/>
      <c r="AB407" s="464"/>
      <c r="AC407" s="464"/>
      <c r="AD407" s="30"/>
      <c r="AE407" s="464"/>
      <c r="AF407" s="464"/>
      <c r="AG407" s="30"/>
      <c r="AH407" s="464"/>
      <c r="AI407" s="464"/>
      <c r="AJ407" s="30"/>
      <c r="AK407" s="464"/>
      <c r="AL407" s="464"/>
      <c r="AM407" s="30"/>
      <c r="AN407" s="464"/>
      <c r="AO407" s="464"/>
      <c r="AP407" s="30"/>
      <c r="AQ407" s="464"/>
      <c r="AR407" s="464"/>
      <c r="AS407" s="30"/>
      <c r="AT407" s="464"/>
      <c r="AU407" s="464"/>
      <c r="AV407" s="30"/>
      <c r="AW407" s="464"/>
      <c r="AX407" s="464"/>
      <c r="AY407" s="30"/>
      <c r="AZ407" s="464"/>
      <c r="BA407" s="464"/>
      <c r="BB407" s="30"/>
      <c r="BC407" s="464"/>
      <c r="BD407" s="464"/>
      <c r="BE407" s="30"/>
      <c r="BF407" s="464"/>
      <c r="BG407" s="464"/>
      <c r="BH407" s="30"/>
      <c r="BI407" s="464"/>
      <c r="BJ407" s="464"/>
      <c r="BK407" s="30"/>
      <c r="BL407" s="31"/>
      <c r="BM407" s="31"/>
      <c r="BN407" s="31"/>
      <c r="BO407" s="31"/>
      <c r="BP407" s="31"/>
      <c r="BQ407" s="31"/>
      <c r="BR407" s="31"/>
    </row>
    <row r="408" spans="1:70" s="64" customFormat="1" x14ac:dyDescent="0.2">
      <c r="A408" s="447"/>
      <c r="D408" s="464"/>
      <c r="E408" s="464"/>
      <c r="F408" s="30"/>
      <c r="G408" s="464"/>
      <c r="H408" s="464"/>
      <c r="I408" s="30"/>
      <c r="J408" s="464"/>
      <c r="K408" s="464"/>
      <c r="L408" s="30"/>
      <c r="M408" s="464"/>
      <c r="N408" s="464"/>
      <c r="O408" s="30"/>
      <c r="P408" s="464"/>
      <c r="Q408" s="464"/>
      <c r="R408" s="30"/>
      <c r="S408" s="464"/>
      <c r="T408" s="464"/>
      <c r="U408" s="30"/>
      <c r="V408" s="464"/>
      <c r="W408" s="464"/>
      <c r="X408" s="30"/>
      <c r="Y408" s="464"/>
      <c r="Z408" s="464"/>
      <c r="AA408" s="30"/>
      <c r="AB408" s="464"/>
      <c r="AC408" s="464"/>
      <c r="AD408" s="30"/>
      <c r="AE408" s="464"/>
      <c r="AF408" s="464"/>
      <c r="AG408" s="30"/>
      <c r="AH408" s="464"/>
      <c r="AI408" s="464"/>
      <c r="AJ408" s="30"/>
      <c r="AK408" s="464"/>
      <c r="AL408" s="464"/>
      <c r="AM408" s="30"/>
      <c r="AN408" s="464"/>
      <c r="AO408" s="464"/>
      <c r="AP408" s="30"/>
      <c r="AQ408" s="464"/>
      <c r="AR408" s="464"/>
      <c r="AS408" s="30"/>
      <c r="AT408" s="464"/>
      <c r="AU408" s="464"/>
      <c r="AV408" s="30"/>
      <c r="AW408" s="464"/>
      <c r="AX408" s="464"/>
      <c r="AY408" s="30"/>
      <c r="AZ408" s="464"/>
      <c r="BA408" s="464"/>
      <c r="BB408" s="30"/>
      <c r="BC408" s="464"/>
      <c r="BD408" s="464"/>
      <c r="BE408" s="30"/>
      <c r="BF408" s="464"/>
      <c r="BG408" s="464"/>
      <c r="BH408" s="30"/>
      <c r="BI408" s="464"/>
      <c r="BJ408" s="464"/>
      <c r="BK408" s="30"/>
      <c r="BL408" s="31"/>
      <c r="BM408" s="31"/>
      <c r="BN408" s="31"/>
      <c r="BO408" s="31"/>
      <c r="BP408" s="31"/>
      <c r="BQ408" s="31"/>
      <c r="BR408" s="31"/>
    </row>
    <row r="409" spans="1:70" s="64" customFormat="1" x14ac:dyDescent="0.2">
      <c r="A409" s="447"/>
      <c r="D409" s="464"/>
      <c r="E409" s="464"/>
      <c r="F409" s="30"/>
      <c r="G409" s="464"/>
      <c r="H409" s="464"/>
      <c r="I409" s="30"/>
      <c r="J409" s="464"/>
      <c r="K409" s="464"/>
      <c r="L409" s="30"/>
      <c r="M409" s="464"/>
      <c r="N409" s="464"/>
      <c r="O409" s="30"/>
      <c r="P409" s="464"/>
      <c r="Q409" s="464"/>
      <c r="R409" s="30"/>
      <c r="S409" s="464"/>
      <c r="T409" s="464"/>
      <c r="U409" s="30"/>
      <c r="V409" s="464"/>
      <c r="W409" s="464"/>
      <c r="X409" s="30"/>
      <c r="Y409" s="464"/>
      <c r="Z409" s="464"/>
      <c r="AA409" s="30"/>
      <c r="AB409" s="464"/>
      <c r="AC409" s="464"/>
      <c r="AD409" s="30"/>
      <c r="AE409" s="464"/>
      <c r="AF409" s="464"/>
      <c r="AG409" s="30"/>
      <c r="AH409" s="464"/>
      <c r="AI409" s="464"/>
      <c r="AJ409" s="30"/>
      <c r="AK409" s="464"/>
      <c r="AL409" s="464"/>
      <c r="AM409" s="30"/>
      <c r="AN409" s="464"/>
      <c r="AO409" s="464"/>
      <c r="AP409" s="30"/>
      <c r="AQ409" s="464"/>
      <c r="AR409" s="464"/>
      <c r="AS409" s="30"/>
      <c r="AT409" s="464"/>
      <c r="AU409" s="464"/>
      <c r="AV409" s="30"/>
      <c r="AW409" s="464"/>
      <c r="AX409" s="464"/>
      <c r="AY409" s="30"/>
      <c r="AZ409" s="464"/>
      <c r="BA409" s="464"/>
      <c r="BB409" s="30"/>
      <c r="BC409" s="464"/>
      <c r="BD409" s="464"/>
      <c r="BE409" s="30"/>
      <c r="BF409" s="464"/>
      <c r="BG409" s="464"/>
      <c r="BH409" s="30"/>
      <c r="BI409" s="464"/>
      <c r="BJ409" s="464"/>
      <c r="BK409" s="30"/>
      <c r="BL409" s="31"/>
      <c r="BM409" s="31"/>
      <c r="BN409" s="31"/>
      <c r="BO409" s="31"/>
      <c r="BP409" s="31"/>
      <c r="BQ409" s="31"/>
      <c r="BR409" s="31"/>
    </row>
    <row r="410" spans="1:70" s="64" customFormat="1" x14ac:dyDescent="0.2">
      <c r="A410" s="447"/>
      <c r="D410" s="464"/>
      <c r="E410" s="464"/>
      <c r="F410" s="30"/>
      <c r="G410" s="464"/>
      <c r="H410" s="464"/>
      <c r="I410" s="30"/>
      <c r="J410" s="464"/>
      <c r="K410" s="464"/>
      <c r="L410" s="30"/>
      <c r="M410" s="464"/>
      <c r="N410" s="464"/>
      <c r="O410" s="30"/>
      <c r="P410" s="464"/>
      <c r="Q410" s="464"/>
      <c r="R410" s="30"/>
      <c r="S410" s="464"/>
      <c r="T410" s="464"/>
      <c r="U410" s="30"/>
      <c r="V410" s="464"/>
      <c r="W410" s="464"/>
      <c r="X410" s="30"/>
      <c r="Y410" s="464"/>
      <c r="Z410" s="464"/>
      <c r="AA410" s="30"/>
      <c r="AB410" s="464"/>
      <c r="AC410" s="464"/>
      <c r="AD410" s="30"/>
      <c r="AE410" s="464"/>
      <c r="AF410" s="464"/>
      <c r="AG410" s="30"/>
      <c r="AH410" s="464"/>
      <c r="AI410" s="464"/>
      <c r="AJ410" s="30"/>
      <c r="AK410" s="464"/>
      <c r="AL410" s="464"/>
      <c r="AM410" s="30"/>
      <c r="AN410" s="464"/>
      <c r="AO410" s="464"/>
      <c r="AP410" s="30"/>
      <c r="AQ410" s="464"/>
      <c r="AR410" s="464"/>
      <c r="AS410" s="30"/>
      <c r="AT410" s="464"/>
      <c r="AU410" s="464"/>
      <c r="AV410" s="30"/>
      <c r="AW410" s="464"/>
      <c r="AX410" s="464"/>
      <c r="AY410" s="30"/>
      <c r="AZ410" s="464"/>
      <c r="BA410" s="464"/>
      <c r="BB410" s="30"/>
      <c r="BC410" s="464"/>
      <c r="BD410" s="464"/>
      <c r="BE410" s="30"/>
      <c r="BF410" s="464"/>
      <c r="BG410" s="464"/>
      <c r="BH410" s="30"/>
      <c r="BI410" s="464"/>
      <c r="BJ410" s="464"/>
      <c r="BK410" s="30"/>
      <c r="BL410" s="31"/>
      <c r="BM410" s="31"/>
      <c r="BN410" s="31"/>
      <c r="BO410" s="31"/>
      <c r="BP410" s="31"/>
      <c r="BQ410" s="31"/>
      <c r="BR410" s="31"/>
    </row>
    <row r="411" spans="1:70" s="64" customFormat="1" x14ac:dyDescent="0.2">
      <c r="A411" s="447"/>
      <c r="D411" s="464"/>
      <c r="E411" s="464"/>
      <c r="F411" s="30"/>
      <c r="G411" s="464"/>
      <c r="H411" s="464"/>
      <c r="I411" s="30"/>
      <c r="J411" s="464"/>
      <c r="K411" s="464"/>
      <c r="L411" s="30"/>
      <c r="M411" s="464"/>
      <c r="N411" s="464"/>
      <c r="O411" s="30"/>
      <c r="P411" s="464"/>
      <c r="Q411" s="464"/>
      <c r="R411" s="30"/>
      <c r="S411" s="464"/>
      <c r="T411" s="464"/>
      <c r="U411" s="30"/>
      <c r="V411" s="464"/>
      <c r="W411" s="464"/>
      <c r="X411" s="30"/>
      <c r="Y411" s="464"/>
      <c r="Z411" s="464"/>
      <c r="AA411" s="30"/>
      <c r="AB411" s="464"/>
      <c r="AC411" s="464"/>
      <c r="AD411" s="30"/>
      <c r="AE411" s="464"/>
      <c r="AF411" s="464"/>
      <c r="AG411" s="30"/>
      <c r="AH411" s="464"/>
      <c r="AI411" s="464"/>
      <c r="AJ411" s="30"/>
      <c r="AK411" s="464"/>
      <c r="AL411" s="464"/>
      <c r="AM411" s="30"/>
      <c r="AN411" s="464"/>
      <c r="AO411" s="464"/>
      <c r="AP411" s="30"/>
      <c r="AQ411" s="464"/>
      <c r="AR411" s="464"/>
      <c r="AS411" s="30"/>
      <c r="AT411" s="464"/>
      <c r="AU411" s="464"/>
      <c r="AV411" s="30"/>
      <c r="AW411" s="464"/>
      <c r="AX411" s="464"/>
      <c r="AY411" s="30"/>
      <c r="AZ411" s="464"/>
      <c r="BA411" s="464"/>
      <c r="BB411" s="30"/>
      <c r="BC411" s="464"/>
      <c r="BD411" s="464"/>
      <c r="BE411" s="30"/>
      <c r="BF411" s="464"/>
      <c r="BG411" s="464"/>
      <c r="BH411" s="30"/>
      <c r="BI411" s="464"/>
      <c r="BJ411" s="464"/>
      <c r="BK411" s="30"/>
      <c r="BL411" s="31"/>
      <c r="BM411" s="31"/>
      <c r="BN411" s="31"/>
      <c r="BO411" s="31"/>
      <c r="BP411" s="31"/>
      <c r="BQ411" s="31"/>
      <c r="BR411" s="31"/>
    </row>
    <row r="412" spans="1:70" s="64" customFormat="1" x14ac:dyDescent="0.2">
      <c r="A412" s="447"/>
      <c r="D412" s="464"/>
      <c r="E412" s="464"/>
      <c r="F412" s="30"/>
      <c r="G412" s="464"/>
      <c r="H412" s="464"/>
      <c r="I412" s="30"/>
      <c r="J412" s="464"/>
      <c r="K412" s="464"/>
      <c r="L412" s="30"/>
      <c r="M412" s="464"/>
      <c r="N412" s="464"/>
      <c r="O412" s="30"/>
      <c r="P412" s="464"/>
      <c r="Q412" s="464"/>
      <c r="R412" s="30"/>
      <c r="S412" s="464"/>
      <c r="T412" s="464"/>
      <c r="U412" s="30"/>
      <c r="V412" s="464"/>
      <c r="W412" s="464"/>
      <c r="X412" s="30"/>
      <c r="Y412" s="464"/>
      <c r="Z412" s="464"/>
      <c r="AA412" s="30"/>
      <c r="AB412" s="464"/>
      <c r="AC412" s="464"/>
      <c r="AD412" s="30"/>
      <c r="AE412" s="464"/>
      <c r="AF412" s="464"/>
      <c r="AG412" s="30"/>
      <c r="AH412" s="464"/>
      <c r="AI412" s="464"/>
      <c r="AJ412" s="30"/>
      <c r="AK412" s="464"/>
      <c r="AL412" s="464"/>
      <c r="AM412" s="30"/>
      <c r="AN412" s="464"/>
      <c r="AO412" s="464"/>
      <c r="AP412" s="30"/>
      <c r="AQ412" s="464"/>
      <c r="AR412" s="464"/>
      <c r="AS412" s="30"/>
      <c r="AT412" s="464"/>
      <c r="AU412" s="464"/>
      <c r="AV412" s="30"/>
      <c r="AW412" s="464"/>
      <c r="AX412" s="464"/>
      <c r="AY412" s="30"/>
      <c r="AZ412" s="464"/>
      <c r="BA412" s="464"/>
      <c r="BB412" s="30"/>
      <c r="BC412" s="464"/>
      <c r="BD412" s="464"/>
      <c r="BE412" s="30"/>
      <c r="BF412" s="464"/>
      <c r="BG412" s="464"/>
      <c r="BH412" s="30"/>
      <c r="BI412" s="464"/>
      <c r="BJ412" s="464"/>
      <c r="BK412" s="30"/>
      <c r="BL412" s="31"/>
      <c r="BM412" s="31"/>
      <c r="BN412" s="31"/>
      <c r="BO412" s="31"/>
      <c r="BP412" s="31"/>
      <c r="BQ412" s="31"/>
      <c r="BR412" s="31"/>
    </row>
    <row r="413" spans="1:70" s="64" customFormat="1" x14ac:dyDescent="0.2">
      <c r="A413" s="447"/>
      <c r="D413" s="464"/>
      <c r="E413" s="464"/>
      <c r="F413" s="30"/>
      <c r="G413" s="464"/>
      <c r="H413" s="464"/>
      <c r="I413" s="30"/>
      <c r="J413" s="464"/>
      <c r="K413" s="464"/>
      <c r="L413" s="30"/>
      <c r="M413" s="464"/>
      <c r="N413" s="464"/>
      <c r="O413" s="30"/>
      <c r="P413" s="464"/>
      <c r="Q413" s="464"/>
      <c r="R413" s="30"/>
      <c r="S413" s="464"/>
      <c r="T413" s="464"/>
      <c r="U413" s="30"/>
      <c r="V413" s="464"/>
      <c r="W413" s="464"/>
      <c r="X413" s="30"/>
      <c r="Y413" s="464"/>
      <c r="Z413" s="464"/>
      <c r="AA413" s="30"/>
      <c r="AB413" s="464"/>
      <c r="AC413" s="464"/>
      <c r="AD413" s="30"/>
      <c r="AE413" s="464"/>
      <c r="AF413" s="464"/>
      <c r="AG413" s="30"/>
      <c r="AH413" s="464"/>
      <c r="AI413" s="464"/>
      <c r="AJ413" s="30"/>
      <c r="AK413" s="464"/>
      <c r="AL413" s="464"/>
      <c r="AM413" s="30"/>
      <c r="AN413" s="464"/>
      <c r="AO413" s="464"/>
      <c r="AP413" s="30"/>
      <c r="AQ413" s="464"/>
      <c r="AR413" s="464"/>
      <c r="AS413" s="30"/>
      <c r="AT413" s="464"/>
      <c r="AU413" s="464"/>
      <c r="AV413" s="30"/>
      <c r="AW413" s="464"/>
      <c r="AX413" s="464"/>
      <c r="AY413" s="30"/>
      <c r="AZ413" s="464"/>
      <c r="BA413" s="464"/>
      <c r="BB413" s="30"/>
      <c r="BC413" s="464"/>
      <c r="BD413" s="464"/>
      <c r="BE413" s="30"/>
      <c r="BF413" s="464"/>
      <c r="BG413" s="464"/>
      <c r="BH413" s="30"/>
      <c r="BI413" s="464"/>
      <c r="BJ413" s="464"/>
      <c r="BK413" s="30"/>
      <c r="BL413" s="31"/>
      <c r="BM413" s="31"/>
      <c r="BN413" s="31"/>
      <c r="BO413" s="31"/>
      <c r="BP413" s="31"/>
      <c r="BQ413" s="31"/>
      <c r="BR413" s="31"/>
    </row>
    <row r="414" spans="1:70" s="64" customFormat="1" x14ac:dyDescent="0.2">
      <c r="A414" s="447"/>
      <c r="D414" s="464"/>
      <c r="E414" s="464"/>
      <c r="F414" s="30"/>
      <c r="G414" s="464"/>
      <c r="H414" s="464"/>
      <c r="I414" s="30"/>
      <c r="J414" s="464"/>
      <c r="K414" s="464"/>
      <c r="L414" s="30"/>
      <c r="M414" s="464"/>
      <c r="N414" s="464"/>
      <c r="O414" s="30"/>
      <c r="P414" s="464"/>
      <c r="Q414" s="464"/>
      <c r="R414" s="30"/>
      <c r="S414" s="464"/>
      <c r="T414" s="464"/>
      <c r="U414" s="30"/>
      <c r="V414" s="464"/>
      <c r="W414" s="464"/>
      <c r="X414" s="30"/>
      <c r="Y414" s="464"/>
      <c r="Z414" s="464"/>
      <c r="AA414" s="30"/>
      <c r="AB414" s="464"/>
      <c r="AC414" s="464"/>
      <c r="AD414" s="30"/>
      <c r="AE414" s="464"/>
      <c r="AF414" s="464"/>
      <c r="AG414" s="30"/>
      <c r="AH414" s="464"/>
      <c r="AI414" s="464"/>
      <c r="AJ414" s="30"/>
      <c r="AK414" s="464"/>
      <c r="AL414" s="464"/>
      <c r="AM414" s="30"/>
      <c r="AN414" s="464"/>
      <c r="AO414" s="464"/>
      <c r="AP414" s="30"/>
      <c r="AQ414" s="464"/>
      <c r="AR414" s="464"/>
      <c r="AS414" s="30"/>
      <c r="AT414" s="464"/>
      <c r="AU414" s="464"/>
      <c r="AV414" s="30"/>
      <c r="AW414" s="464"/>
      <c r="AX414" s="464"/>
      <c r="AY414" s="30"/>
      <c r="AZ414" s="464"/>
      <c r="BA414" s="464"/>
      <c r="BB414" s="30"/>
      <c r="BC414" s="464"/>
      <c r="BD414" s="464"/>
      <c r="BE414" s="30"/>
      <c r="BF414" s="464"/>
      <c r="BG414" s="464"/>
      <c r="BH414" s="30"/>
      <c r="BI414" s="464"/>
      <c r="BJ414" s="464"/>
      <c r="BK414" s="30"/>
      <c r="BL414" s="31"/>
      <c r="BM414" s="31"/>
      <c r="BN414" s="31"/>
      <c r="BO414" s="31"/>
      <c r="BP414" s="31"/>
      <c r="BQ414" s="31"/>
      <c r="BR414" s="31"/>
    </row>
    <row r="415" spans="1:70" s="64" customFormat="1" x14ac:dyDescent="0.2">
      <c r="A415" s="447"/>
      <c r="D415" s="464"/>
      <c r="E415" s="464"/>
      <c r="F415" s="30"/>
      <c r="G415" s="464"/>
      <c r="H415" s="464"/>
      <c r="I415" s="30"/>
      <c r="J415" s="464"/>
      <c r="K415" s="464"/>
      <c r="L415" s="30"/>
      <c r="M415" s="464"/>
      <c r="N415" s="464"/>
      <c r="O415" s="30"/>
      <c r="P415" s="464"/>
      <c r="Q415" s="464"/>
      <c r="R415" s="30"/>
      <c r="S415" s="464"/>
      <c r="T415" s="464"/>
      <c r="U415" s="30"/>
      <c r="V415" s="464"/>
      <c r="W415" s="464"/>
      <c r="X415" s="30"/>
      <c r="Y415" s="464"/>
      <c r="Z415" s="464"/>
      <c r="AA415" s="30"/>
      <c r="AB415" s="464"/>
      <c r="AC415" s="464"/>
      <c r="AD415" s="30"/>
      <c r="AE415" s="464"/>
      <c r="AF415" s="464"/>
      <c r="AG415" s="30"/>
      <c r="AH415" s="464"/>
      <c r="AI415" s="464"/>
      <c r="AJ415" s="30"/>
      <c r="AK415" s="464"/>
      <c r="AL415" s="464"/>
      <c r="AM415" s="30"/>
      <c r="AN415" s="464"/>
      <c r="AO415" s="464"/>
      <c r="AP415" s="30"/>
      <c r="AQ415" s="464"/>
      <c r="AR415" s="464"/>
      <c r="AS415" s="30"/>
      <c r="AT415" s="464"/>
      <c r="AU415" s="464"/>
      <c r="AV415" s="30"/>
      <c r="AW415" s="464"/>
      <c r="AX415" s="464"/>
      <c r="AY415" s="30"/>
      <c r="AZ415" s="464"/>
      <c r="BA415" s="464"/>
      <c r="BB415" s="30"/>
      <c r="BC415" s="464"/>
      <c r="BD415" s="464"/>
      <c r="BE415" s="30"/>
      <c r="BF415" s="464"/>
      <c r="BG415" s="464"/>
      <c r="BH415" s="30"/>
      <c r="BI415" s="464"/>
      <c r="BJ415" s="464"/>
      <c r="BK415" s="30"/>
      <c r="BL415" s="31"/>
      <c r="BM415" s="31"/>
      <c r="BN415" s="31"/>
      <c r="BO415" s="31"/>
      <c r="BP415" s="31"/>
      <c r="BQ415" s="31"/>
      <c r="BR415" s="31"/>
    </row>
    <row r="416" spans="1:70" s="64" customFormat="1" x14ac:dyDescent="0.2">
      <c r="A416" s="447"/>
      <c r="D416" s="464"/>
      <c r="E416" s="464"/>
      <c r="F416" s="30"/>
      <c r="G416" s="464"/>
      <c r="H416" s="464"/>
      <c r="I416" s="30"/>
      <c r="J416" s="464"/>
      <c r="K416" s="464"/>
      <c r="L416" s="30"/>
      <c r="M416" s="464"/>
      <c r="N416" s="464"/>
      <c r="O416" s="30"/>
      <c r="P416" s="464"/>
      <c r="Q416" s="464"/>
      <c r="R416" s="30"/>
      <c r="S416" s="464"/>
      <c r="T416" s="464"/>
      <c r="U416" s="30"/>
      <c r="V416" s="464"/>
      <c r="W416" s="464"/>
      <c r="X416" s="30"/>
      <c r="Y416" s="464"/>
      <c r="Z416" s="464"/>
      <c r="AA416" s="30"/>
      <c r="AB416" s="464"/>
      <c r="AC416" s="464"/>
      <c r="AD416" s="30"/>
      <c r="AE416" s="464"/>
      <c r="AF416" s="464"/>
      <c r="AG416" s="30"/>
      <c r="AH416" s="464"/>
      <c r="AI416" s="464"/>
      <c r="AJ416" s="30"/>
      <c r="AK416" s="464"/>
      <c r="AL416" s="464"/>
      <c r="AM416" s="30"/>
      <c r="AN416" s="464"/>
      <c r="AO416" s="464"/>
      <c r="AP416" s="30"/>
      <c r="AQ416" s="464"/>
      <c r="AR416" s="464"/>
      <c r="AS416" s="30"/>
      <c r="AT416" s="464"/>
      <c r="AU416" s="464"/>
      <c r="AV416" s="30"/>
      <c r="AW416" s="464"/>
      <c r="AX416" s="464"/>
      <c r="AY416" s="30"/>
      <c r="AZ416" s="464"/>
      <c r="BA416" s="464"/>
      <c r="BB416" s="30"/>
      <c r="BC416" s="464"/>
      <c r="BD416" s="464"/>
      <c r="BE416" s="30"/>
      <c r="BF416" s="464"/>
      <c r="BG416" s="464"/>
      <c r="BH416" s="30"/>
      <c r="BI416" s="464"/>
      <c r="BJ416" s="464"/>
      <c r="BK416" s="30"/>
      <c r="BL416" s="31"/>
      <c r="BM416" s="31"/>
      <c r="BN416" s="31"/>
      <c r="BO416" s="31"/>
      <c r="BP416" s="31"/>
      <c r="BQ416" s="31"/>
      <c r="BR416" s="31"/>
    </row>
    <row r="417" spans="1:70" s="64" customFormat="1" x14ac:dyDescent="0.2">
      <c r="A417" s="447"/>
      <c r="D417" s="464"/>
      <c r="E417" s="464"/>
      <c r="F417" s="30"/>
      <c r="G417" s="464"/>
      <c r="H417" s="464"/>
      <c r="I417" s="30"/>
      <c r="J417" s="464"/>
      <c r="K417" s="464"/>
      <c r="L417" s="30"/>
      <c r="M417" s="464"/>
      <c r="N417" s="464"/>
      <c r="O417" s="30"/>
      <c r="P417" s="464"/>
      <c r="Q417" s="464"/>
      <c r="R417" s="30"/>
      <c r="S417" s="464"/>
      <c r="T417" s="464"/>
      <c r="U417" s="30"/>
      <c r="V417" s="464"/>
      <c r="W417" s="464"/>
      <c r="X417" s="30"/>
      <c r="Y417" s="464"/>
      <c r="Z417" s="464"/>
      <c r="AA417" s="30"/>
      <c r="AB417" s="464"/>
      <c r="AC417" s="464"/>
      <c r="AD417" s="30"/>
      <c r="AE417" s="464"/>
      <c r="AF417" s="464"/>
      <c r="AG417" s="30"/>
      <c r="AH417" s="464"/>
      <c r="AI417" s="464"/>
      <c r="AJ417" s="30"/>
      <c r="AK417" s="464"/>
      <c r="AL417" s="464"/>
      <c r="AM417" s="30"/>
      <c r="AN417" s="464"/>
      <c r="AO417" s="464"/>
      <c r="AP417" s="30"/>
      <c r="AQ417" s="464"/>
      <c r="AR417" s="464"/>
      <c r="AS417" s="30"/>
      <c r="AT417" s="464"/>
      <c r="AU417" s="464"/>
      <c r="AV417" s="30"/>
      <c r="AW417" s="464"/>
      <c r="AX417" s="464"/>
      <c r="AY417" s="30"/>
      <c r="AZ417" s="464"/>
      <c r="BA417" s="464"/>
      <c r="BB417" s="30"/>
      <c r="BC417" s="464"/>
      <c r="BD417" s="464"/>
      <c r="BE417" s="30"/>
      <c r="BF417" s="464"/>
      <c r="BG417" s="464"/>
      <c r="BH417" s="30"/>
      <c r="BI417" s="464"/>
      <c r="BJ417" s="464"/>
      <c r="BK417" s="30"/>
      <c r="BL417" s="31"/>
      <c r="BM417" s="31"/>
      <c r="BN417" s="31"/>
      <c r="BO417" s="31"/>
      <c r="BP417" s="31"/>
      <c r="BQ417" s="31"/>
      <c r="BR417" s="31"/>
    </row>
    <row r="418" spans="1:70" s="64" customFormat="1" x14ac:dyDescent="0.2">
      <c r="A418" s="447"/>
      <c r="D418" s="464"/>
      <c r="E418" s="464"/>
      <c r="F418" s="30"/>
      <c r="G418" s="464"/>
      <c r="H418" s="464"/>
      <c r="I418" s="30"/>
      <c r="J418" s="464"/>
      <c r="K418" s="464"/>
      <c r="L418" s="30"/>
      <c r="M418" s="464"/>
      <c r="N418" s="464"/>
      <c r="O418" s="30"/>
      <c r="P418" s="464"/>
      <c r="Q418" s="464"/>
      <c r="R418" s="30"/>
      <c r="S418" s="464"/>
      <c r="T418" s="464"/>
      <c r="U418" s="30"/>
      <c r="V418" s="464"/>
      <c r="W418" s="464"/>
      <c r="X418" s="30"/>
      <c r="Y418" s="464"/>
      <c r="Z418" s="464"/>
      <c r="AA418" s="30"/>
      <c r="AB418" s="464"/>
      <c r="AC418" s="464"/>
      <c r="AD418" s="30"/>
      <c r="AE418" s="464"/>
      <c r="AF418" s="464"/>
      <c r="AG418" s="30"/>
      <c r="AH418" s="464"/>
      <c r="AI418" s="464"/>
      <c r="AJ418" s="30"/>
      <c r="AK418" s="464"/>
      <c r="AL418" s="464"/>
      <c r="AM418" s="30"/>
      <c r="AN418" s="464"/>
      <c r="AO418" s="464"/>
      <c r="AP418" s="30"/>
      <c r="AQ418" s="464"/>
      <c r="AR418" s="464"/>
      <c r="AS418" s="30"/>
      <c r="AT418" s="464"/>
      <c r="AU418" s="464"/>
      <c r="AV418" s="30"/>
      <c r="AW418" s="464"/>
      <c r="AX418" s="464"/>
      <c r="AY418" s="30"/>
      <c r="AZ418" s="464"/>
      <c r="BA418" s="464"/>
      <c r="BB418" s="30"/>
      <c r="BC418" s="464"/>
      <c r="BD418" s="464"/>
      <c r="BE418" s="30"/>
      <c r="BF418" s="464"/>
      <c r="BG418" s="464"/>
      <c r="BH418" s="30"/>
      <c r="BI418" s="464"/>
      <c r="BJ418" s="464"/>
      <c r="BK418" s="30"/>
      <c r="BL418" s="31"/>
      <c r="BM418" s="31"/>
      <c r="BN418" s="31"/>
      <c r="BO418" s="31"/>
      <c r="BP418" s="31"/>
      <c r="BQ418" s="31"/>
      <c r="BR418" s="31"/>
    </row>
    <row r="419" spans="1:70" s="64" customFormat="1" x14ac:dyDescent="0.2">
      <c r="A419" s="447"/>
      <c r="D419" s="464"/>
      <c r="E419" s="464"/>
      <c r="F419" s="30"/>
      <c r="G419" s="464"/>
      <c r="H419" s="464"/>
      <c r="I419" s="30"/>
      <c r="J419" s="464"/>
      <c r="K419" s="464"/>
      <c r="L419" s="30"/>
      <c r="M419" s="464"/>
      <c r="N419" s="464"/>
      <c r="O419" s="30"/>
      <c r="P419" s="464"/>
      <c r="Q419" s="464"/>
      <c r="R419" s="30"/>
      <c r="S419" s="464"/>
      <c r="T419" s="464"/>
      <c r="U419" s="30"/>
      <c r="V419" s="464"/>
      <c r="W419" s="464"/>
      <c r="X419" s="30"/>
      <c r="Y419" s="464"/>
      <c r="Z419" s="464"/>
      <c r="AA419" s="30"/>
      <c r="AB419" s="464"/>
      <c r="AC419" s="464"/>
      <c r="AD419" s="30"/>
      <c r="AE419" s="464"/>
      <c r="AF419" s="464"/>
      <c r="AG419" s="30"/>
      <c r="AH419" s="464"/>
      <c r="AI419" s="464"/>
      <c r="AJ419" s="30"/>
      <c r="AK419" s="464"/>
      <c r="AL419" s="464"/>
      <c r="AM419" s="30"/>
      <c r="AN419" s="464"/>
      <c r="AO419" s="464"/>
      <c r="AP419" s="30"/>
      <c r="AQ419" s="464"/>
      <c r="AR419" s="464"/>
      <c r="AS419" s="30"/>
      <c r="AT419" s="464"/>
      <c r="AU419" s="464"/>
      <c r="AV419" s="30"/>
      <c r="AW419" s="464"/>
      <c r="AX419" s="464"/>
      <c r="AY419" s="30"/>
      <c r="AZ419" s="464"/>
      <c r="BA419" s="464"/>
      <c r="BB419" s="30"/>
      <c r="BC419" s="464"/>
      <c r="BD419" s="464"/>
      <c r="BE419" s="30"/>
      <c r="BF419" s="464"/>
      <c r="BG419" s="464"/>
      <c r="BH419" s="30"/>
      <c r="BI419" s="464"/>
      <c r="BJ419" s="464"/>
      <c r="BK419" s="30"/>
      <c r="BL419" s="31"/>
      <c r="BM419" s="31"/>
      <c r="BN419" s="31"/>
      <c r="BO419" s="31"/>
      <c r="BP419" s="31"/>
      <c r="BQ419" s="31"/>
      <c r="BR419" s="31"/>
    </row>
    <row r="420" spans="1:70" s="64" customFormat="1" x14ac:dyDescent="0.2">
      <c r="A420" s="447"/>
      <c r="D420" s="464"/>
      <c r="E420" s="464"/>
      <c r="F420" s="30"/>
      <c r="G420" s="464"/>
      <c r="H420" s="464"/>
      <c r="I420" s="30"/>
      <c r="J420" s="464"/>
      <c r="K420" s="464"/>
      <c r="L420" s="30"/>
      <c r="M420" s="464"/>
      <c r="N420" s="464"/>
      <c r="O420" s="30"/>
      <c r="P420" s="464"/>
      <c r="Q420" s="464"/>
      <c r="R420" s="30"/>
      <c r="S420" s="464"/>
      <c r="T420" s="464"/>
      <c r="U420" s="30"/>
      <c r="V420" s="464"/>
      <c r="W420" s="464"/>
      <c r="X420" s="30"/>
      <c r="Y420" s="464"/>
      <c r="Z420" s="464"/>
      <c r="AA420" s="30"/>
      <c r="AB420" s="464"/>
      <c r="AC420" s="464"/>
      <c r="AD420" s="30"/>
      <c r="AE420" s="464"/>
      <c r="AF420" s="464"/>
      <c r="AG420" s="30"/>
      <c r="AH420" s="464"/>
      <c r="AI420" s="464"/>
      <c r="AJ420" s="30"/>
      <c r="AK420" s="464"/>
      <c r="AL420" s="464"/>
      <c r="AM420" s="30"/>
      <c r="AN420" s="464"/>
      <c r="AO420" s="464"/>
      <c r="AP420" s="30"/>
      <c r="AQ420" s="464"/>
      <c r="AR420" s="464"/>
      <c r="AS420" s="30"/>
      <c r="AT420" s="464"/>
      <c r="AU420" s="464"/>
      <c r="AV420" s="30"/>
      <c r="AW420" s="464"/>
      <c r="AX420" s="464"/>
      <c r="AY420" s="30"/>
      <c r="AZ420" s="464"/>
      <c r="BA420" s="464"/>
      <c r="BB420" s="30"/>
      <c r="BC420" s="464"/>
      <c r="BD420" s="464"/>
      <c r="BE420" s="30"/>
      <c r="BF420" s="464"/>
      <c r="BG420" s="464"/>
      <c r="BH420" s="30"/>
      <c r="BI420" s="464"/>
      <c r="BJ420" s="464"/>
      <c r="BK420" s="30"/>
      <c r="BL420" s="31"/>
      <c r="BM420" s="31"/>
      <c r="BN420" s="31"/>
      <c r="BO420" s="31"/>
      <c r="BP420" s="31"/>
      <c r="BQ420" s="31"/>
      <c r="BR420" s="31"/>
    </row>
    <row r="421" spans="1:70" s="64" customFormat="1" x14ac:dyDescent="0.2">
      <c r="A421" s="447"/>
      <c r="D421" s="464"/>
      <c r="E421" s="464"/>
      <c r="F421" s="30"/>
      <c r="G421" s="464"/>
      <c r="H421" s="464"/>
      <c r="I421" s="30"/>
      <c r="J421" s="464"/>
      <c r="K421" s="464"/>
      <c r="L421" s="30"/>
      <c r="M421" s="464"/>
      <c r="N421" s="464"/>
      <c r="O421" s="30"/>
      <c r="P421" s="464"/>
      <c r="Q421" s="464"/>
      <c r="R421" s="30"/>
      <c r="S421" s="464"/>
      <c r="T421" s="464"/>
      <c r="U421" s="30"/>
      <c r="V421" s="464"/>
      <c r="W421" s="464"/>
      <c r="X421" s="30"/>
      <c r="Y421" s="464"/>
      <c r="Z421" s="464"/>
      <c r="AA421" s="30"/>
      <c r="AB421" s="464"/>
      <c r="AC421" s="464"/>
      <c r="AD421" s="30"/>
      <c r="AE421" s="464"/>
      <c r="AF421" s="464"/>
      <c r="AG421" s="30"/>
      <c r="AH421" s="464"/>
      <c r="AI421" s="464"/>
      <c r="AJ421" s="30"/>
      <c r="AK421" s="464"/>
      <c r="AL421" s="464"/>
      <c r="AM421" s="30"/>
      <c r="AN421" s="464"/>
      <c r="AO421" s="464"/>
      <c r="AP421" s="30"/>
      <c r="AQ421" s="464"/>
      <c r="AR421" s="464"/>
      <c r="AS421" s="30"/>
      <c r="AT421" s="464"/>
      <c r="AU421" s="464"/>
      <c r="AV421" s="30"/>
      <c r="AW421" s="464"/>
      <c r="AX421" s="464"/>
      <c r="AY421" s="30"/>
      <c r="AZ421" s="464"/>
      <c r="BA421" s="464"/>
      <c r="BB421" s="30"/>
      <c r="BC421" s="464"/>
      <c r="BD421" s="464"/>
      <c r="BE421" s="30"/>
      <c r="BF421" s="464"/>
      <c r="BG421" s="464"/>
      <c r="BH421" s="30"/>
      <c r="BI421" s="464"/>
      <c r="BJ421" s="464"/>
      <c r="BK421" s="30"/>
      <c r="BL421" s="31"/>
      <c r="BM421" s="31"/>
      <c r="BN421" s="31"/>
      <c r="BO421" s="31"/>
      <c r="BP421" s="31"/>
      <c r="BQ421" s="31"/>
      <c r="BR421" s="31"/>
    </row>
    <row r="422" spans="1:70" s="64" customFormat="1" x14ac:dyDescent="0.2">
      <c r="A422" s="447"/>
      <c r="D422" s="464"/>
      <c r="E422" s="464"/>
      <c r="F422" s="30"/>
      <c r="G422" s="464"/>
      <c r="H422" s="464"/>
      <c r="I422" s="30"/>
      <c r="J422" s="464"/>
      <c r="K422" s="464"/>
      <c r="L422" s="30"/>
      <c r="M422" s="464"/>
      <c r="N422" s="464"/>
      <c r="O422" s="30"/>
      <c r="P422" s="464"/>
      <c r="Q422" s="464"/>
      <c r="R422" s="30"/>
      <c r="S422" s="464"/>
      <c r="T422" s="464"/>
      <c r="U422" s="30"/>
      <c r="V422" s="464"/>
      <c r="W422" s="464"/>
      <c r="X422" s="30"/>
      <c r="Y422" s="464"/>
      <c r="Z422" s="464"/>
      <c r="AA422" s="30"/>
      <c r="AB422" s="464"/>
      <c r="AC422" s="464"/>
      <c r="AD422" s="30"/>
      <c r="AE422" s="464"/>
      <c r="AF422" s="464"/>
      <c r="AG422" s="30"/>
      <c r="AH422" s="464"/>
      <c r="AI422" s="464"/>
      <c r="AJ422" s="30"/>
      <c r="AK422" s="464"/>
      <c r="AL422" s="464"/>
      <c r="AM422" s="30"/>
      <c r="AN422" s="464"/>
      <c r="AO422" s="464"/>
      <c r="AP422" s="30"/>
      <c r="AQ422" s="464"/>
      <c r="AR422" s="464"/>
      <c r="AS422" s="30"/>
      <c r="AT422" s="464"/>
      <c r="AU422" s="464"/>
      <c r="AV422" s="30"/>
      <c r="AW422" s="464"/>
      <c r="AX422" s="464"/>
      <c r="AY422" s="30"/>
      <c r="AZ422" s="464"/>
      <c r="BA422" s="464"/>
      <c r="BB422" s="30"/>
      <c r="BC422" s="464"/>
      <c r="BD422" s="464"/>
      <c r="BE422" s="30"/>
      <c r="BF422" s="464"/>
      <c r="BG422" s="464"/>
      <c r="BH422" s="30"/>
      <c r="BI422" s="464"/>
      <c r="BJ422" s="464"/>
      <c r="BK422" s="30"/>
      <c r="BL422" s="31"/>
      <c r="BM422" s="31"/>
      <c r="BN422" s="31"/>
      <c r="BO422" s="31"/>
      <c r="BP422" s="31"/>
      <c r="BQ422" s="31"/>
      <c r="BR422" s="31"/>
    </row>
    <row r="423" spans="1:70" s="64" customFormat="1" x14ac:dyDescent="0.2">
      <c r="A423" s="447"/>
      <c r="D423" s="464"/>
      <c r="E423" s="464"/>
      <c r="F423" s="30"/>
      <c r="G423" s="464"/>
      <c r="H423" s="464"/>
      <c r="I423" s="30"/>
      <c r="J423" s="464"/>
      <c r="K423" s="464"/>
      <c r="L423" s="30"/>
      <c r="M423" s="464"/>
      <c r="N423" s="464"/>
      <c r="O423" s="30"/>
      <c r="P423" s="464"/>
      <c r="Q423" s="464"/>
      <c r="R423" s="30"/>
      <c r="S423" s="464"/>
      <c r="T423" s="464"/>
      <c r="U423" s="30"/>
      <c r="V423" s="464"/>
      <c r="W423" s="464"/>
      <c r="X423" s="30"/>
      <c r="Y423" s="464"/>
      <c r="Z423" s="464"/>
      <c r="AA423" s="30"/>
      <c r="AB423" s="464"/>
      <c r="AC423" s="464"/>
      <c r="AD423" s="30"/>
      <c r="AE423" s="464"/>
      <c r="AF423" s="464"/>
      <c r="AG423" s="30"/>
      <c r="AH423" s="464"/>
      <c r="AI423" s="464"/>
      <c r="AJ423" s="30"/>
      <c r="AK423" s="464"/>
      <c r="AL423" s="464"/>
      <c r="AM423" s="30"/>
      <c r="AN423" s="464"/>
      <c r="AO423" s="464"/>
      <c r="AP423" s="30"/>
      <c r="AQ423" s="464"/>
      <c r="AR423" s="464"/>
      <c r="AS423" s="30"/>
      <c r="AT423" s="464"/>
      <c r="AU423" s="464"/>
      <c r="AV423" s="30"/>
      <c r="AW423" s="464"/>
      <c r="AX423" s="464"/>
      <c r="AY423" s="30"/>
      <c r="AZ423" s="464"/>
      <c r="BA423" s="464"/>
      <c r="BB423" s="30"/>
      <c r="BC423" s="464"/>
      <c r="BD423" s="464"/>
      <c r="BE423" s="30"/>
      <c r="BF423" s="464"/>
      <c r="BG423" s="464"/>
      <c r="BH423" s="30"/>
      <c r="BI423" s="464"/>
      <c r="BJ423" s="464"/>
      <c r="BK423" s="30"/>
      <c r="BL423" s="31"/>
      <c r="BM423" s="31"/>
      <c r="BN423" s="31"/>
      <c r="BO423" s="31"/>
      <c r="BP423" s="31"/>
      <c r="BQ423" s="31"/>
      <c r="BR423" s="31"/>
    </row>
    <row r="424" spans="1:70" s="64" customFormat="1" x14ac:dyDescent="0.2">
      <c r="A424" s="447"/>
      <c r="D424" s="464"/>
      <c r="E424" s="464"/>
      <c r="F424" s="30"/>
      <c r="G424" s="464"/>
      <c r="H424" s="464"/>
      <c r="I424" s="30"/>
      <c r="J424" s="464"/>
      <c r="K424" s="464"/>
      <c r="L424" s="30"/>
      <c r="M424" s="464"/>
      <c r="N424" s="464"/>
      <c r="O424" s="30"/>
      <c r="P424" s="464"/>
      <c r="Q424" s="464"/>
      <c r="R424" s="30"/>
      <c r="S424" s="464"/>
      <c r="T424" s="464"/>
      <c r="U424" s="30"/>
      <c r="V424" s="464"/>
      <c r="W424" s="464"/>
      <c r="X424" s="30"/>
      <c r="Y424" s="464"/>
      <c r="Z424" s="464"/>
      <c r="AA424" s="30"/>
      <c r="AB424" s="464"/>
      <c r="AC424" s="464"/>
      <c r="AD424" s="30"/>
      <c r="AE424" s="464"/>
      <c r="AF424" s="464"/>
      <c r="AG424" s="30"/>
      <c r="AH424" s="464"/>
      <c r="AI424" s="464"/>
      <c r="AJ424" s="30"/>
      <c r="AK424" s="464"/>
      <c r="AL424" s="464"/>
      <c r="AM424" s="30"/>
      <c r="AN424" s="464"/>
      <c r="AO424" s="464"/>
      <c r="AP424" s="30"/>
      <c r="AQ424" s="464"/>
      <c r="AR424" s="464"/>
      <c r="AS424" s="30"/>
      <c r="AT424" s="464"/>
      <c r="AU424" s="464"/>
      <c r="AV424" s="30"/>
      <c r="AW424" s="464"/>
      <c r="AX424" s="464"/>
      <c r="AY424" s="30"/>
      <c r="AZ424" s="464"/>
      <c r="BA424" s="464"/>
      <c r="BB424" s="30"/>
      <c r="BC424" s="464"/>
      <c r="BD424" s="464"/>
      <c r="BE424" s="30"/>
      <c r="BF424" s="464"/>
      <c r="BG424" s="464"/>
      <c r="BH424" s="30"/>
      <c r="BI424" s="464"/>
      <c r="BJ424" s="464"/>
      <c r="BK424" s="30"/>
      <c r="BL424" s="31"/>
      <c r="BM424" s="31"/>
      <c r="BN424" s="31"/>
      <c r="BO424" s="31"/>
      <c r="BP424" s="31"/>
      <c r="BQ424" s="31"/>
      <c r="BR424" s="31"/>
    </row>
    <row r="425" spans="1:70" s="64" customFormat="1" x14ac:dyDescent="0.2">
      <c r="A425" s="447"/>
      <c r="D425" s="464"/>
      <c r="E425" s="464"/>
      <c r="F425" s="30"/>
      <c r="G425" s="464"/>
      <c r="H425" s="464"/>
      <c r="I425" s="30"/>
      <c r="J425" s="464"/>
      <c r="K425" s="464"/>
      <c r="L425" s="30"/>
      <c r="M425" s="464"/>
      <c r="N425" s="464"/>
      <c r="O425" s="30"/>
      <c r="P425" s="464"/>
      <c r="Q425" s="464"/>
      <c r="R425" s="30"/>
      <c r="S425" s="464"/>
      <c r="T425" s="464"/>
      <c r="U425" s="30"/>
      <c r="V425" s="464"/>
      <c r="W425" s="464"/>
      <c r="X425" s="30"/>
      <c r="Y425" s="464"/>
      <c r="Z425" s="464"/>
      <c r="AA425" s="30"/>
      <c r="AB425" s="464"/>
      <c r="AC425" s="464"/>
      <c r="AD425" s="30"/>
      <c r="AE425" s="464"/>
      <c r="AF425" s="464"/>
      <c r="AG425" s="30"/>
      <c r="AH425" s="464"/>
      <c r="AI425" s="464"/>
      <c r="AJ425" s="30"/>
      <c r="AK425" s="464"/>
      <c r="AL425" s="464"/>
      <c r="AM425" s="30"/>
      <c r="AN425" s="464"/>
      <c r="AO425" s="464"/>
      <c r="AP425" s="30"/>
      <c r="AQ425" s="464"/>
      <c r="AR425" s="464"/>
      <c r="AS425" s="30"/>
      <c r="AT425" s="464"/>
      <c r="AU425" s="464"/>
      <c r="AV425" s="30"/>
      <c r="AW425" s="464"/>
      <c r="AX425" s="464"/>
      <c r="AY425" s="30"/>
      <c r="AZ425" s="464"/>
      <c r="BA425" s="464"/>
      <c r="BB425" s="30"/>
      <c r="BC425" s="464"/>
      <c r="BD425" s="464"/>
      <c r="BE425" s="30"/>
      <c r="BF425" s="464"/>
      <c r="BG425" s="464"/>
      <c r="BH425" s="30"/>
      <c r="BI425" s="464"/>
      <c r="BJ425" s="464"/>
      <c r="BK425" s="30"/>
      <c r="BL425" s="31"/>
      <c r="BM425" s="31"/>
      <c r="BN425" s="31"/>
      <c r="BO425" s="31"/>
      <c r="BP425" s="31"/>
      <c r="BQ425" s="31"/>
      <c r="BR425" s="31"/>
    </row>
    <row r="426" spans="1:70" s="64" customFormat="1" x14ac:dyDescent="0.2">
      <c r="A426" s="447"/>
      <c r="D426" s="464"/>
      <c r="E426" s="464"/>
      <c r="F426" s="30"/>
      <c r="G426" s="464"/>
      <c r="H426" s="464"/>
      <c r="I426" s="30"/>
      <c r="J426" s="464"/>
      <c r="K426" s="464"/>
      <c r="L426" s="30"/>
      <c r="M426" s="464"/>
      <c r="N426" s="464"/>
      <c r="O426" s="30"/>
      <c r="P426" s="464"/>
      <c r="Q426" s="464"/>
      <c r="R426" s="30"/>
      <c r="S426" s="464"/>
      <c r="T426" s="464"/>
      <c r="U426" s="30"/>
      <c r="V426" s="464"/>
      <c r="W426" s="464"/>
      <c r="X426" s="30"/>
      <c r="Y426" s="464"/>
      <c r="Z426" s="464"/>
      <c r="AA426" s="30"/>
      <c r="AB426" s="464"/>
      <c r="AC426" s="464"/>
      <c r="AD426" s="30"/>
      <c r="AE426" s="464"/>
      <c r="AF426" s="464"/>
      <c r="AG426" s="30"/>
      <c r="AH426" s="464"/>
      <c r="AI426" s="464"/>
      <c r="AJ426" s="30"/>
      <c r="AK426" s="464"/>
      <c r="AL426" s="464"/>
      <c r="AM426" s="30"/>
      <c r="AN426" s="464"/>
      <c r="AO426" s="464"/>
      <c r="AP426" s="30"/>
      <c r="AQ426" s="464"/>
      <c r="AR426" s="464"/>
      <c r="AS426" s="30"/>
      <c r="AT426" s="464"/>
      <c r="AU426" s="464"/>
      <c r="AV426" s="30"/>
      <c r="AW426" s="464"/>
      <c r="AX426" s="464"/>
      <c r="AY426" s="30"/>
      <c r="AZ426" s="464"/>
      <c r="BA426" s="464"/>
      <c r="BB426" s="30"/>
      <c r="BC426" s="464"/>
      <c r="BD426" s="464"/>
      <c r="BE426" s="30"/>
      <c r="BF426" s="464"/>
      <c r="BG426" s="464"/>
      <c r="BH426" s="30"/>
      <c r="BI426" s="464"/>
      <c r="BJ426" s="464"/>
      <c r="BK426" s="30"/>
      <c r="BL426" s="31"/>
      <c r="BM426" s="31"/>
      <c r="BN426" s="31"/>
      <c r="BO426" s="31"/>
      <c r="BP426" s="31"/>
      <c r="BQ426" s="31"/>
      <c r="BR426" s="31"/>
    </row>
    <row r="427" spans="1:70" s="64" customFormat="1" x14ac:dyDescent="0.2">
      <c r="A427" s="447"/>
      <c r="D427" s="464"/>
      <c r="E427" s="464"/>
      <c r="F427" s="30"/>
      <c r="G427" s="464"/>
      <c r="H427" s="464"/>
      <c r="I427" s="30"/>
      <c r="J427" s="464"/>
      <c r="K427" s="464"/>
      <c r="L427" s="30"/>
      <c r="M427" s="464"/>
      <c r="N427" s="464"/>
      <c r="O427" s="30"/>
      <c r="P427" s="464"/>
      <c r="Q427" s="464"/>
      <c r="R427" s="30"/>
      <c r="S427" s="464"/>
      <c r="T427" s="464"/>
      <c r="U427" s="30"/>
      <c r="V427" s="464"/>
      <c r="W427" s="464"/>
      <c r="X427" s="30"/>
      <c r="Y427" s="464"/>
      <c r="Z427" s="464"/>
      <c r="AA427" s="30"/>
      <c r="AB427" s="464"/>
      <c r="AC427" s="464"/>
      <c r="AD427" s="30"/>
      <c r="AE427" s="464"/>
      <c r="AF427" s="464"/>
      <c r="AG427" s="30"/>
      <c r="AH427" s="464"/>
      <c r="AI427" s="464"/>
      <c r="AJ427" s="30"/>
      <c r="AK427" s="464"/>
      <c r="AL427" s="464"/>
      <c r="AM427" s="30"/>
      <c r="AN427" s="464"/>
      <c r="AO427" s="464"/>
      <c r="AP427" s="30"/>
      <c r="AQ427" s="464"/>
      <c r="AR427" s="464"/>
      <c r="AS427" s="30"/>
      <c r="AT427" s="464"/>
      <c r="AU427" s="464"/>
      <c r="AV427" s="30"/>
      <c r="AW427" s="464"/>
      <c r="AX427" s="464"/>
      <c r="AY427" s="30"/>
      <c r="AZ427" s="464"/>
      <c r="BA427" s="464"/>
      <c r="BB427" s="30"/>
      <c r="BC427" s="464"/>
      <c r="BD427" s="464"/>
      <c r="BE427" s="30"/>
      <c r="BF427" s="464"/>
      <c r="BG427" s="464"/>
      <c r="BH427" s="30"/>
      <c r="BI427" s="464"/>
      <c r="BJ427" s="464"/>
      <c r="BK427" s="30"/>
      <c r="BL427" s="31"/>
      <c r="BM427" s="31"/>
      <c r="BN427" s="31"/>
      <c r="BO427" s="31"/>
      <c r="BP427" s="31"/>
      <c r="BQ427" s="31"/>
      <c r="BR427" s="31"/>
    </row>
    <row r="428" spans="1:70" s="64" customFormat="1" x14ac:dyDescent="0.2">
      <c r="A428" s="447"/>
      <c r="D428" s="464"/>
      <c r="E428" s="464"/>
      <c r="F428" s="30"/>
      <c r="G428" s="464"/>
      <c r="H428" s="464"/>
      <c r="I428" s="30"/>
      <c r="J428" s="464"/>
      <c r="K428" s="464"/>
      <c r="L428" s="30"/>
      <c r="M428" s="464"/>
      <c r="N428" s="464"/>
      <c r="O428" s="30"/>
      <c r="P428" s="464"/>
      <c r="Q428" s="464"/>
      <c r="R428" s="30"/>
      <c r="S428" s="464"/>
      <c r="T428" s="464"/>
      <c r="U428" s="30"/>
      <c r="V428" s="464"/>
      <c r="W428" s="464"/>
      <c r="X428" s="30"/>
      <c r="Y428" s="464"/>
      <c r="Z428" s="464"/>
      <c r="AA428" s="30"/>
      <c r="AB428" s="464"/>
      <c r="AC428" s="464"/>
      <c r="AD428" s="30"/>
      <c r="AE428" s="464"/>
      <c r="AF428" s="464"/>
      <c r="AG428" s="30"/>
      <c r="AH428" s="464"/>
      <c r="AI428" s="464"/>
      <c r="AJ428" s="30"/>
      <c r="AK428" s="464"/>
      <c r="AL428" s="464"/>
      <c r="AM428" s="30"/>
      <c r="AN428" s="464"/>
      <c r="AO428" s="464"/>
      <c r="AP428" s="30"/>
      <c r="AQ428" s="464"/>
      <c r="AR428" s="464"/>
      <c r="AS428" s="30"/>
      <c r="AT428" s="464"/>
      <c r="AU428" s="464"/>
      <c r="AV428" s="30"/>
      <c r="AW428" s="464"/>
      <c r="AX428" s="464"/>
      <c r="AY428" s="30"/>
      <c r="AZ428" s="464"/>
      <c r="BA428" s="464"/>
      <c r="BB428" s="30"/>
      <c r="BC428" s="464"/>
      <c r="BD428" s="464"/>
      <c r="BE428" s="30"/>
      <c r="BF428" s="464"/>
      <c r="BG428" s="464"/>
      <c r="BH428" s="30"/>
      <c r="BI428" s="464"/>
      <c r="BJ428" s="464"/>
      <c r="BK428" s="30"/>
      <c r="BL428" s="31"/>
      <c r="BM428" s="31"/>
      <c r="BN428" s="31"/>
      <c r="BO428" s="31"/>
      <c r="BP428" s="31"/>
      <c r="BQ428" s="31"/>
      <c r="BR428" s="31"/>
    </row>
    <row r="429" spans="1:70" s="64" customFormat="1" x14ac:dyDescent="0.2">
      <c r="A429" s="447"/>
      <c r="D429" s="464"/>
      <c r="E429" s="464"/>
      <c r="F429" s="30"/>
      <c r="G429" s="464"/>
      <c r="H429" s="464"/>
      <c r="I429" s="30"/>
      <c r="J429" s="464"/>
      <c r="K429" s="464"/>
      <c r="L429" s="30"/>
      <c r="M429" s="464"/>
      <c r="N429" s="464"/>
      <c r="O429" s="30"/>
      <c r="P429" s="464"/>
      <c r="Q429" s="464"/>
      <c r="R429" s="30"/>
      <c r="S429" s="464"/>
      <c r="T429" s="464"/>
      <c r="U429" s="30"/>
      <c r="V429" s="464"/>
      <c r="W429" s="464"/>
      <c r="X429" s="30"/>
      <c r="Y429" s="464"/>
      <c r="Z429" s="464"/>
      <c r="AA429" s="30"/>
      <c r="AB429" s="464"/>
      <c r="AC429" s="464"/>
      <c r="AD429" s="30"/>
      <c r="AE429" s="464"/>
      <c r="AF429" s="464"/>
      <c r="AG429" s="30"/>
      <c r="AH429" s="464"/>
      <c r="AI429" s="464"/>
      <c r="AJ429" s="30"/>
      <c r="AK429" s="464"/>
      <c r="AL429" s="464"/>
      <c r="AM429" s="30"/>
      <c r="AN429" s="464"/>
      <c r="AO429" s="464"/>
      <c r="AP429" s="30"/>
      <c r="AQ429" s="464"/>
      <c r="AR429" s="464"/>
      <c r="AS429" s="30"/>
      <c r="AT429" s="464"/>
      <c r="AU429" s="464"/>
      <c r="AV429" s="30"/>
      <c r="AW429" s="464"/>
      <c r="AX429" s="464"/>
      <c r="AY429" s="30"/>
      <c r="AZ429" s="464"/>
      <c r="BA429" s="464"/>
      <c r="BB429" s="30"/>
      <c r="BC429" s="464"/>
      <c r="BD429" s="464"/>
      <c r="BE429" s="30"/>
      <c r="BF429" s="464"/>
      <c r="BG429" s="464"/>
      <c r="BH429" s="30"/>
      <c r="BI429" s="464"/>
      <c r="BJ429" s="464"/>
      <c r="BK429" s="30"/>
      <c r="BL429" s="31"/>
      <c r="BM429" s="31"/>
      <c r="BN429" s="31"/>
      <c r="BO429" s="31"/>
      <c r="BP429" s="31"/>
      <c r="BQ429" s="31"/>
      <c r="BR429" s="31"/>
    </row>
    <row r="430" spans="1:70" s="64" customFormat="1" x14ac:dyDescent="0.2">
      <c r="A430" s="447"/>
      <c r="D430" s="464"/>
      <c r="E430" s="464"/>
      <c r="F430" s="30"/>
      <c r="G430" s="464"/>
      <c r="H430" s="464"/>
      <c r="I430" s="30"/>
      <c r="J430" s="464"/>
      <c r="K430" s="464"/>
      <c r="L430" s="30"/>
      <c r="M430" s="464"/>
      <c r="N430" s="464"/>
      <c r="O430" s="30"/>
      <c r="P430" s="464"/>
      <c r="Q430" s="464"/>
      <c r="R430" s="30"/>
      <c r="S430" s="464"/>
      <c r="T430" s="464"/>
      <c r="U430" s="30"/>
      <c r="V430" s="464"/>
      <c r="W430" s="464"/>
      <c r="X430" s="30"/>
      <c r="Y430" s="464"/>
      <c r="Z430" s="464"/>
      <c r="AA430" s="30"/>
      <c r="AB430" s="464"/>
      <c r="AC430" s="464"/>
      <c r="AD430" s="30"/>
      <c r="AE430" s="464"/>
      <c r="AF430" s="464"/>
      <c r="AG430" s="30"/>
      <c r="AH430" s="464"/>
      <c r="AI430" s="464"/>
      <c r="AJ430" s="30"/>
      <c r="AK430" s="464"/>
      <c r="AL430" s="464"/>
      <c r="AM430" s="30"/>
      <c r="AN430" s="464"/>
      <c r="AO430" s="464"/>
      <c r="AP430" s="30"/>
      <c r="AQ430" s="464"/>
      <c r="AR430" s="464"/>
      <c r="AS430" s="30"/>
      <c r="AT430" s="464"/>
      <c r="AU430" s="464"/>
      <c r="AV430" s="30"/>
      <c r="AW430" s="464"/>
      <c r="AX430" s="464"/>
      <c r="AY430" s="30"/>
      <c r="AZ430" s="464"/>
      <c r="BA430" s="464"/>
      <c r="BB430" s="30"/>
      <c r="BC430" s="464"/>
      <c r="BD430" s="464"/>
      <c r="BE430" s="30"/>
      <c r="BF430" s="464"/>
      <c r="BG430" s="464"/>
      <c r="BH430" s="30"/>
      <c r="BI430" s="464"/>
      <c r="BJ430" s="464"/>
      <c r="BK430" s="30"/>
      <c r="BL430" s="31"/>
      <c r="BM430" s="31"/>
      <c r="BN430" s="31"/>
      <c r="BO430" s="31"/>
      <c r="BP430" s="31"/>
      <c r="BQ430" s="31"/>
      <c r="BR430" s="31"/>
    </row>
    <row r="431" spans="1:70" s="64" customFormat="1" x14ac:dyDescent="0.2">
      <c r="A431" s="447"/>
      <c r="D431" s="464"/>
      <c r="E431" s="464"/>
      <c r="F431" s="30"/>
      <c r="G431" s="464"/>
      <c r="H431" s="464"/>
      <c r="I431" s="30"/>
      <c r="J431" s="464"/>
      <c r="K431" s="464"/>
      <c r="L431" s="30"/>
      <c r="M431" s="464"/>
      <c r="N431" s="464"/>
      <c r="O431" s="30"/>
      <c r="P431" s="464"/>
      <c r="Q431" s="464"/>
      <c r="R431" s="30"/>
      <c r="S431" s="464"/>
      <c r="T431" s="464"/>
      <c r="U431" s="30"/>
      <c r="V431" s="464"/>
      <c r="W431" s="464"/>
      <c r="X431" s="30"/>
      <c r="Y431" s="464"/>
      <c r="Z431" s="464"/>
      <c r="AA431" s="30"/>
      <c r="AB431" s="464"/>
      <c r="AC431" s="464"/>
      <c r="AD431" s="30"/>
      <c r="AE431" s="464"/>
      <c r="AF431" s="464"/>
      <c r="AG431" s="30"/>
      <c r="AH431" s="464"/>
      <c r="AI431" s="464"/>
      <c r="AJ431" s="30"/>
      <c r="AK431" s="464"/>
      <c r="AL431" s="464"/>
      <c r="AM431" s="30"/>
      <c r="AN431" s="464"/>
      <c r="AO431" s="464"/>
      <c r="AP431" s="30"/>
      <c r="AQ431" s="464"/>
      <c r="AR431" s="464"/>
      <c r="AS431" s="30"/>
      <c r="AT431" s="464"/>
      <c r="AU431" s="464"/>
      <c r="AV431" s="30"/>
      <c r="AW431" s="464"/>
      <c r="AX431" s="464"/>
      <c r="AY431" s="30"/>
      <c r="AZ431" s="464"/>
      <c r="BA431" s="464"/>
      <c r="BB431" s="30"/>
      <c r="BC431" s="464"/>
      <c r="BD431" s="464"/>
      <c r="BE431" s="30"/>
      <c r="BF431" s="464"/>
      <c r="BG431" s="464"/>
      <c r="BH431" s="30"/>
      <c r="BI431" s="464"/>
      <c r="BJ431" s="464"/>
      <c r="BK431" s="30"/>
      <c r="BL431" s="31"/>
      <c r="BM431" s="31"/>
      <c r="BN431" s="31"/>
      <c r="BO431" s="31"/>
      <c r="BP431" s="31"/>
      <c r="BQ431" s="31"/>
      <c r="BR431" s="31"/>
    </row>
    <row r="432" spans="1:70" s="64" customFormat="1" x14ac:dyDescent="0.2">
      <c r="A432" s="447"/>
      <c r="D432" s="464"/>
      <c r="E432" s="464"/>
      <c r="F432" s="30"/>
      <c r="G432" s="464"/>
      <c r="H432" s="464"/>
      <c r="I432" s="30"/>
      <c r="J432" s="464"/>
      <c r="K432" s="464"/>
      <c r="L432" s="30"/>
      <c r="M432" s="464"/>
      <c r="N432" s="464"/>
      <c r="O432" s="30"/>
      <c r="P432" s="464"/>
      <c r="Q432" s="464"/>
      <c r="R432" s="30"/>
      <c r="S432" s="464"/>
      <c r="T432" s="464"/>
      <c r="U432" s="30"/>
      <c r="V432" s="464"/>
      <c r="W432" s="464"/>
      <c r="X432" s="30"/>
      <c r="Y432" s="464"/>
      <c r="Z432" s="464"/>
      <c r="AA432" s="30"/>
      <c r="AB432" s="464"/>
      <c r="AC432" s="464"/>
      <c r="AD432" s="30"/>
      <c r="AE432" s="464"/>
      <c r="AF432" s="464"/>
      <c r="AG432" s="30"/>
      <c r="AH432" s="464"/>
      <c r="AI432" s="464"/>
      <c r="AJ432" s="30"/>
      <c r="AK432" s="464"/>
      <c r="AL432" s="464"/>
      <c r="AM432" s="30"/>
      <c r="AN432" s="464"/>
      <c r="AO432" s="464"/>
      <c r="AP432" s="30"/>
      <c r="AQ432" s="464"/>
      <c r="AR432" s="464"/>
      <c r="AS432" s="30"/>
      <c r="AT432" s="464"/>
      <c r="AU432" s="464"/>
      <c r="AV432" s="30"/>
      <c r="AW432" s="464"/>
      <c r="AX432" s="464"/>
      <c r="AY432" s="30"/>
      <c r="AZ432" s="464"/>
      <c r="BA432" s="464"/>
      <c r="BB432" s="30"/>
      <c r="BC432" s="464"/>
      <c r="BD432" s="464"/>
      <c r="BE432" s="30"/>
      <c r="BF432" s="464"/>
      <c r="BG432" s="464"/>
      <c r="BH432" s="30"/>
      <c r="BI432" s="464"/>
      <c r="BJ432" s="464"/>
      <c r="BK432" s="30"/>
      <c r="BL432" s="31"/>
      <c r="BM432" s="31"/>
      <c r="BN432" s="31"/>
      <c r="BO432" s="31"/>
      <c r="BP432" s="31"/>
      <c r="BQ432" s="31"/>
      <c r="BR432" s="31"/>
    </row>
    <row r="433" spans="1:70" s="64" customFormat="1" x14ac:dyDescent="0.2">
      <c r="A433" s="447"/>
      <c r="D433" s="464"/>
      <c r="E433" s="464"/>
      <c r="F433" s="30"/>
      <c r="G433" s="464"/>
      <c r="H433" s="464"/>
      <c r="I433" s="30"/>
      <c r="J433" s="464"/>
      <c r="K433" s="464"/>
      <c r="L433" s="30"/>
      <c r="M433" s="464"/>
      <c r="N433" s="464"/>
      <c r="O433" s="30"/>
      <c r="P433" s="464"/>
      <c r="Q433" s="464"/>
      <c r="R433" s="30"/>
      <c r="S433" s="464"/>
      <c r="T433" s="464"/>
      <c r="U433" s="30"/>
      <c r="V433" s="464"/>
      <c r="W433" s="464"/>
      <c r="X433" s="30"/>
      <c r="Y433" s="464"/>
      <c r="Z433" s="464"/>
      <c r="AA433" s="30"/>
      <c r="AB433" s="464"/>
      <c r="AC433" s="464"/>
      <c r="AD433" s="30"/>
      <c r="AE433" s="464"/>
      <c r="AF433" s="464"/>
      <c r="AG433" s="30"/>
      <c r="AH433" s="464"/>
      <c r="AI433" s="464"/>
      <c r="AJ433" s="30"/>
      <c r="AK433" s="464"/>
      <c r="AL433" s="464"/>
      <c r="AM433" s="30"/>
      <c r="AN433" s="464"/>
      <c r="AO433" s="464"/>
      <c r="AP433" s="30"/>
      <c r="AQ433" s="464"/>
      <c r="AR433" s="464"/>
      <c r="AS433" s="30"/>
      <c r="AT433" s="464"/>
      <c r="AU433" s="464"/>
      <c r="AV433" s="30"/>
      <c r="AW433" s="464"/>
      <c r="AX433" s="464"/>
      <c r="AY433" s="30"/>
      <c r="AZ433" s="464"/>
      <c r="BA433" s="464"/>
      <c r="BB433" s="30"/>
      <c r="BC433" s="464"/>
      <c r="BD433" s="464"/>
      <c r="BE433" s="30"/>
      <c r="BF433" s="464"/>
      <c r="BG433" s="464"/>
      <c r="BH433" s="30"/>
      <c r="BI433" s="464"/>
      <c r="BJ433" s="464"/>
      <c r="BK433" s="30"/>
      <c r="BL433" s="31"/>
      <c r="BM433" s="31"/>
      <c r="BN433" s="31"/>
      <c r="BO433" s="31"/>
      <c r="BP433" s="31"/>
      <c r="BQ433" s="31"/>
      <c r="BR433" s="31"/>
    </row>
    <row r="434" spans="1:70" s="64" customFormat="1" x14ac:dyDescent="0.2">
      <c r="A434" s="447"/>
      <c r="D434" s="464"/>
      <c r="E434" s="464"/>
      <c r="F434" s="30"/>
      <c r="G434" s="464"/>
      <c r="H434" s="464"/>
      <c r="I434" s="30"/>
      <c r="J434" s="464"/>
      <c r="K434" s="464"/>
      <c r="L434" s="30"/>
      <c r="M434" s="464"/>
      <c r="N434" s="464"/>
      <c r="O434" s="30"/>
      <c r="P434" s="464"/>
      <c r="Q434" s="464"/>
      <c r="R434" s="30"/>
      <c r="S434" s="464"/>
      <c r="T434" s="464"/>
      <c r="U434" s="30"/>
      <c r="V434" s="464"/>
      <c r="W434" s="464"/>
      <c r="X434" s="30"/>
      <c r="Y434" s="464"/>
      <c r="Z434" s="464"/>
      <c r="AA434" s="30"/>
      <c r="AB434" s="464"/>
      <c r="AC434" s="464"/>
      <c r="AD434" s="30"/>
      <c r="AE434" s="464"/>
      <c r="AF434" s="464"/>
      <c r="AG434" s="30"/>
      <c r="AH434" s="464"/>
      <c r="AI434" s="464"/>
      <c r="AJ434" s="30"/>
      <c r="AK434" s="464"/>
      <c r="AL434" s="464"/>
      <c r="AM434" s="30"/>
      <c r="AN434" s="464"/>
      <c r="AO434" s="464"/>
      <c r="AP434" s="30"/>
      <c r="AQ434" s="464"/>
      <c r="AR434" s="464"/>
      <c r="AS434" s="30"/>
      <c r="AT434" s="464"/>
      <c r="AU434" s="464"/>
      <c r="AV434" s="30"/>
      <c r="AW434" s="464"/>
      <c r="AX434" s="464"/>
      <c r="AY434" s="30"/>
      <c r="AZ434" s="464"/>
      <c r="BA434" s="464"/>
      <c r="BB434" s="30"/>
      <c r="BC434" s="464"/>
      <c r="BD434" s="464"/>
      <c r="BE434" s="30"/>
      <c r="BF434" s="464"/>
      <c r="BG434" s="464"/>
      <c r="BH434" s="30"/>
      <c r="BI434" s="464"/>
      <c r="BJ434" s="464"/>
      <c r="BK434" s="30"/>
      <c r="BL434" s="31"/>
      <c r="BM434" s="31"/>
      <c r="BN434" s="31"/>
      <c r="BO434" s="31"/>
      <c r="BP434" s="31"/>
      <c r="BQ434" s="31"/>
      <c r="BR434" s="31"/>
    </row>
    <row r="435" spans="1:70" s="64" customFormat="1" x14ac:dyDescent="0.2">
      <c r="A435" s="447"/>
      <c r="D435" s="464"/>
      <c r="E435" s="464"/>
      <c r="F435" s="30"/>
      <c r="G435" s="464"/>
      <c r="H435" s="464"/>
      <c r="I435" s="30"/>
      <c r="J435" s="464"/>
      <c r="K435" s="464"/>
      <c r="L435" s="30"/>
      <c r="M435" s="464"/>
      <c r="N435" s="464"/>
      <c r="O435" s="30"/>
      <c r="P435" s="464"/>
      <c r="Q435" s="464"/>
      <c r="R435" s="30"/>
      <c r="S435" s="464"/>
      <c r="T435" s="464"/>
      <c r="U435" s="30"/>
      <c r="V435" s="464"/>
      <c r="W435" s="464"/>
      <c r="X435" s="30"/>
      <c r="Y435" s="464"/>
      <c r="Z435" s="464"/>
      <c r="AA435" s="30"/>
      <c r="AB435" s="464"/>
      <c r="AC435" s="464"/>
      <c r="AD435" s="30"/>
      <c r="AE435" s="464"/>
      <c r="AF435" s="464"/>
      <c r="AG435" s="30"/>
      <c r="AH435" s="464"/>
      <c r="AI435" s="464"/>
      <c r="AJ435" s="30"/>
      <c r="AK435" s="464"/>
      <c r="AL435" s="464"/>
      <c r="AM435" s="30"/>
      <c r="AN435" s="464"/>
      <c r="AO435" s="464"/>
      <c r="AP435" s="30"/>
      <c r="AQ435" s="464"/>
      <c r="AR435" s="464"/>
      <c r="AS435" s="30"/>
      <c r="AT435" s="464"/>
      <c r="AU435" s="464"/>
      <c r="AV435" s="30"/>
      <c r="AW435" s="464"/>
      <c r="AX435" s="464"/>
      <c r="AY435" s="30"/>
      <c r="AZ435" s="464"/>
      <c r="BA435" s="464"/>
      <c r="BB435" s="30"/>
      <c r="BC435" s="464"/>
      <c r="BD435" s="464"/>
      <c r="BE435" s="30"/>
      <c r="BF435" s="464"/>
      <c r="BG435" s="464"/>
      <c r="BH435" s="30"/>
      <c r="BI435" s="464"/>
      <c r="BJ435" s="464"/>
      <c r="BK435" s="30"/>
      <c r="BL435" s="31"/>
      <c r="BM435" s="31"/>
      <c r="BN435" s="31"/>
      <c r="BO435" s="31"/>
      <c r="BP435" s="31"/>
      <c r="BQ435" s="31"/>
      <c r="BR435" s="31"/>
    </row>
    <row r="436" spans="1:70" s="64" customFormat="1" x14ac:dyDescent="0.2">
      <c r="A436" s="447"/>
      <c r="D436" s="464"/>
      <c r="E436" s="464"/>
      <c r="F436" s="30"/>
      <c r="G436" s="464"/>
      <c r="H436" s="464"/>
      <c r="I436" s="30"/>
      <c r="J436" s="464"/>
      <c r="K436" s="464"/>
      <c r="L436" s="30"/>
      <c r="M436" s="464"/>
      <c r="N436" s="464"/>
      <c r="O436" s="30"/>
      <c r="P436" s="464"/>
      <c r="Q436" s="464"/>
      <c r="R436" s="30"/>
      <c r="S436" s="464"/>
      <c r="T436" s="464"/>
      <c r="U436" s="30"/>
      <c r="V436" s="464"/>
      <c r="W436" s="464"/>
      <c r="X436" s="30"/>
      <c r="Y436" s="464"/>
      <c r="Z436" s="464"/>
      <c r="AA436" s="30"/>
      <c r="AB436" s="464"/>
      <c r="AC436" s="464"/>
      <c r="AD436" s="30"/>
      <c r="AE436" s="464"/>
      <c r="AF436" s="464"/>
      <c r="AG436" s="30"/>
      <c r="AH436" s="464"/>
      <c r="AI436" s="464"/>
      <c r="AJ436" s="30"/>
      <c r="AK436" s="464"/>
      <c r="AL436" s="464"/>
      <c r="AM436" s="30"/>
      <c r="AN436" s="464"/>
      <c r="AO436" s="464"/>
      <c r="AP436" s="30"/>
      <c r="AQ436" s="464"/>
      <c r="AR436" s="464"/>
      <c r="AS436" s="30"/>
      <c r="AT436" s="464"/>
      <c r="AU436" s="464"/>
      <c r="AV436" s="30"/>
      <c r="AW436" s="464"/>
      <c r="AX436" s="464"/>
      <c r="AY436" s="30"/>
      <c r="AZ436" s="464"/>
      <c r="BA436" s="464"/>
      <c r="BB436" s="30"/>
      <c r="BC436" s="464"/>
      <c r="BD436" s="464"/>
      <c r="BE436" s="30"/>
      <c r="BF436" s="464"/>
      <c r="BG436" s="464"/>
      <c r="BH436" s="30"/>
      <c r="BI436" s="464"/>
      <c r="BJ436" s="464"/>
      <c r="BK436" s="30"/>
      <c r="BL436" s="31"/>
      <c r="BM436" s="31"/>
      <c r="BN436" s="31"/>
      <c r="BO436" s="31"/>
      <c r="BP436" s="31"/>
      <c r="BQ436" s="31"/>
      <c r="BR436" s="31"/>
    </row>
    <row r="437" spans="1:70" s="64" customFormat="1" x14ac:dyDescent="0.2">
      <c r="A437" s="447"/>
      <c r="D437" s="464"/>
      <c r="E437" s="464"/>
      <c r="F437" s="30"/>
      <c r="G437" s="464"/>
      <c r="H437" s="464"/>
      <c r="I437" s="30"/>
      <c r="J437" s="464"/>
      <c r="K437" s="464"/>
      <c r="L437" s="30"/>
      <c r="M437" s="464"/>
      <c r="N437" s="464"/>
      <c r="O437" s="30"/>
      <c r="P437" s="464"/>
      <c r="Q437" s="464"/>
      <c r="R437" s="30"/>
      <c r="S437" s="464"/>
      <c r="T437" s="464"/>
      <c r="U437" s="30"/>
      <c r="V437" s="464"/>
      <c r="W437" s="464"/>
      <c r="X437" s="30"/>
      <c r="Y437" s="464"/>
      <c r="Z437" s="464"/>
      <c r="AA437" s="30"/>
      <c r="AB437" s="464"/>
      <c r="AC437" s="464"/>
      <c r="AD437" s="30"/>
      <c r="AE437" s="464"/>
      <c r="AF437" s="464"/>
      <c r="AG437" s="30"/>
      <c r="AH437" s="464"/>
      <c r="AI437" s="464"/>
      <c r="AJ437" s="30"/>
      <c r="AK437" s="464"/>
      <c r="AL437" s="464"/>
      <c r="AM437" s="30"/>
      <c r="AN437" s="464"/>
      <c r="AO437" s="464"/>
      <c r="AP437" s="30"/>
      <c r="AQ437" s="464"/>
      <c r="AR437" s="464"/>
      <c r="AS437" s="30"/>
      <c r="AT437" s="464"/>
      <c r="AU437" s="464"/>
      <c r="AV437" s="30"/>
      <c r="AW437" s="464"/>
      <c r="AX437" s="464"/>
      <c r="AY437" s="30"/>
      <c r="AZ437" s="464"/>
      <c r="BA437" s="464"/>
      <c r="BB437" s="30"/>
      <c r="BC437" s="464"/>
      <c r="BD437" s="464"/>
      <c r="BE437" s="30"/>
      <c r="BF437" s="464"/>
      <c r="BG437" s="464"/>
      <c r="BH437" s="30"/>
      <c r="BI437" s="464"/>
      <c r="BJ437" s="464"/>
      <c r="BK437" s="30"/>
      <c r="BL437" s="31"/>
      <c r="BM437" s="31"/>
      <c r="BN437" s="31"/>
      <c r="BO437" s="31"/>
      <c r="BP437" s="31"/>
      <c r="BQ437" s="31"/>
      <c r="BR437" s="31"/>
    </row>
    <row r="438" spans="1:70" s="64" customFormat="1" x14ac:dyDescent="0.2">
      <c r="A438" s="447"/>
      <c r="D438" s="464"/>
      <c r="E438" s="464"/>
      <c r="F438" s="30"/>
      <c r="G438" s="464"/>
      <c r="H438" s="464"/>
      <c r="I438" s="30"/>
      <c r="J438" s="464"/>
      <c r="K438" s="464"/>
      <c r="L438" s="30"/>
      <c r="M438" s="464"/>
      <c r="N438" s="464"/>
      <c r="O438" s="30"/>
      <c r="P438" s="464"/>
      <c r="Q438" s="464"/>
      <c r="R438" s="30"/>
      <c r="S438" s="464"/>
      <c r="T438" s="464"/>
      <c r="U438" s="30"/>
      <c r="V438" s="464"/>
      <c r="W438" s="464"/>
      <c r="X438" s="30"/>
      <c r="Y438" s="464"/>
      <c r="Z438" s="464"/>
      <c r="AA438" s="30"/>
      <c r="AB438" s="464"/>
      <c r="AC438" s="464"/>
      <c r="AD438" s="30"/>
      <c r="AE438" s="464"/>
      <c r="AF438" s="464"/>
      <c r="AG438" s="30"/>
      <c r="AH438" s="464"/>
      <c r="AI438" s="464"/>
      <c r="AJ438" s="30"/>
      <c r="AK438" s="464"/>
      <c r="AL438" s="464"/>
      <c r="AM438" s="30"/>
      <c r="AN438" s="464"/>
      <c r="AO438" s="464"/>
      <c r="AP438" s="30"/>
      <c r="AQ438" s="464"/>
      <c r="AR438" s="464"/>
      <c r="AS438" s="30"/>
      <c r="AT438" s="464"/>
      <c r="AU438" s="464"/>
      <c r="AV438" s="30"/>
      <c r="AW438" s="464"/>
      <c r="AX438" s="464"/>
      <c r="AY438" s="30"/>
      <c r="AZ438" s="464"/>
      <c r="BA438" s="464"/>
      <c r="BB438" s="30"/>
      <c r="BC438" s="464"/>
      <c r="BD438" s="464"/>
      <c r="BE438" s="30"/>
      <c r="BF438" s="464"/>
      <c r="BG438" s="464"/>
      <c r="BH438" s="30"/>
      <c r="BI438" s="464"/>
      <c r="BJ438" s="464"/>
      <c r="BK438" s="30"/>
      <c r="BL438" s="31"/>
      <c r="BM438" s="31"/>
      <c r="BN438" s="31"/>
      <c r="BO438" s="31"/>
      <c r="BP438" s="31"/>
      <c r="BQ438" s="31"/>
      <c r="BR438" s="31"/>
    </row>
    <row r="439" spans="1:70" s="64" customFormat="1" x14ac:dyDescent="0.2">
      <c r="A439" s="447"/>
      <c r="D439" s="464"/>
      <c r="E439" s="464"/>
      <c r="F439" s="30"/>
      <c r="G439" s="464"/>
      <c r="H439" s="464"/>
      <c r="I439" s="30"/>
      <c r="J439" s="464"/>
      <c r="K439" s="464"/>
      <c r="L439" s="30"/>
      <c r="M439" s="464"/>
      <c r="N439" s="464"/>
      <c r="O439" s="30"/>
      <c r="P439" s="464"/>
      <c r="Q439" s="464"/>
      <c r="R439" s="30"/>
      <c r="S439" s="464"/>
      <c r="T439" s="464"/>
      <c r="U439" s="30"/>
      <c r="V439" s="464"/>
      <c r="W439" s="464"/>
      <c r="X439" s="30"/>
      <c r="Y439" s="464"/>
      <c r="Z439" s="464"/>
      <c r="AA439" s="30"/>
      <c r="AB439" s="464"/>
      <c r="AC439" s="464"/>
      <c r="AD439" s="30"/>
      <c r="AE439" s="464"/>
      <c r="AF439" s="464"/>
      <c r="AG439" s="30"/>
      <c r="AH439" s="464"/>
      <c r="AI439" s="464"/>
      <c r="AJ439" s="30"/>
      <c r="AK439" s="464"/>
      <c r="AL439" s="464"/>
      <c r="AM439" s="30"/>
      <c r="AN439" s="464"/>
      <c r="AO439" s="464"/>
      <c r="AP439" s="30"/>
      <c r="AQ439" s="464"/>
      <c r="AR439" s="464"/>
      <c r="AS439" s="30"/>
      <c r="AT439" s="464"/>
      <c r="AU439" s="464"/>
      <c r="AV439" s="30"/>
      <c r="AW439" s="464"/>
      <c r="AX439" s="464"/>
      <c r="AY439" s="30"/>
      <c r="AZ439" s="464"/>
      <c r="BA439" s="464"/>
      <c r="BB439" s="30"/>
      <c r="BC439" s="464"/>
      <c r="BD439" s="464"/>
      <c r="BE439" s="30"/>
      <c r="BF439" s="464"/>
      <c r="BG439" s="464"/>
      <c r="BH439" s="30"/>
      <c r="BI439" s="464"/>
      <c r="BJ439" s="464"/>
      <c r="BK439" s="30"/>
      <c r="BL439" s="31"/>
      <c r="BM439" s="31"/>
      <c r="BN439" s="31"/>
      <c r="BO439" s="31"/>
      <c r="BP439" s="31"/>
      <c r="BQ439" s="31"/>
      <c r="BR439" s="31"/>
    </row>
    <row r="440" spans="1:70" s="64" customFormat="1" x14ac:dyDescent="0.2">
      <c r="A440" s="447"/>
      <c r="D440" s="464"/>
      <c r="E440" s="464"/>
      <c r="F440" s="30"/>
      <c r="G440" s="464"/>
      <c r="H440" s="464"/>
      <c r="I440" s="30"/>
      <c r="J440" s="464"/>
      <c r="K440" s="464"/>
      <c r="L440" s="30"/>
      <c r="M440" s="464"/>
      <c r="N440" s="464"/>
      <c r="O440" s="30"/>
      <c r="P440" s="464"/>
      <c r="Q440" s="464"/>
      <c r="R440" s="30"/>
      <c r="S440" s="464"/>
      <c r="T440" s="464"/>
      <c r="U440" s="30"/>
      <c r="V440" s="464"/>
      <c r="W440" s="464"/>
      <c r="X440" s="30"/>
      <c r="Y440" s="464"/>
      <c r="Z440" s="464"/>
      <c r="AA440" s="30"/>
      <c r="AB440" s="464"/>
      <c r="AC440" s="464"/>
      <c r="AD440" s="30"/>
      <c r="AE440" s="464"/>
      <c r="AF440" s="464"/>
      <c r="AG440" s="30"/>
      <c r="AH440" s="464"/>
      <c r="AI440" s="464"/>
      <c r="AJ440" s="30"/>
      <c r="AK440" s="464"/>
      <c r="AL440" s="464"/>
      <c r="AM440" s="30"/>
      <c r="AN440" s="464"/>
      <c r="AO440" s="464"/>
      <c r="AP440" s="30"/>
      <c r="AQ440" s="464"/>
      <c r="AR440" s="464"/>
      <c r="AS440" s="30"/>
      <c r="AT440" s="464"/>
      <c r="AU440" s="464"/>
      <c r="AV440" s="30"/>
      <c r="AW440" s="464"/>
      <c r="AX440" s="464"/>
      <c r="AY440" s="30"/>
      <c r="AZ440" s="464"/>
      <c r="BA440" s="464"/>
      <c r="BB440" s="30"/>
      <c r="BC440" s="464"/>
      <c r="BD440" s="464"/>
      <c r="BE440" s="30"/>
      <c r="BF440" s="464"/>
      <c r="BG440" s="464"/>
      <c r="BH440" s="30"/>
      <c r="BI440" s="464"/>
      <c r="BJ440" s="464"/>
      <c r="BK440" s="30"/>
      <c r="BL440" s="31"/>
      <c r="BM440" s="31"/>
      <c r="BN440" s="31"/>
      <c r="BO440" s="31"/>
      <c r="BP440" s="31"/>
      <c r="BQ440" s="31"/>
      <c r="BR440" s="31"/>
    </row>
    <row r="441" spans="1:70" s="64" customFormat="1" x14ac:dyDescent="0.2">
      <c r="A441" s="447"/>
      <c r="D441" s="464"/>
      <c r="E441" s="464"/>
      <c r="F441" s="30"/>
      <c r="G441" s="464"/>
      <c r="H441" s="464"/>
      <c r="I441" s="30"/>
      <c r="J441" s="464"/>
      <c r="K441" s="464"/>
      <c r="L441" s="30"/>
      <c r="M441" s="464"/>
      <c r="N441" s="464"/>
      <c r="O441" s="30"/>
      <c r="P441" s="464"/>
      <c r="Q441" s="464"/>
      <c r="R441" s="30"/>
      <c r="S441" s="464"/>
      <c r="T441" s="464"/>
      <c r="U441" s="30"/>
      <c r="V441" s="464"/>
      <c r="W441" s="464"/>
      <c r="X441" s="30"/>
      <c r="Y441" s="464"/>
      <c r="Z441" s="464"/>
      <c r="AA441" s="30"/>
      <c r="AB441" s="464"/>
      <c r="AC441" s="464"/>
      <c r="AD441" s="30"/>
      <c r="AE441" s="464"/>
      <c r="AF441" s="464"/>
      <c r="AG441" s="30"/>
      <c r="AH441" s="464"/>
      <c r="AI441" s="464"/>
      <c r="AJ441" s="30"/>
      <c r="AK441" s="464"/>
      <c r="AL441" s="464"/>
      <c r="AM441" s="30"/>
      <c r="AN441" s="464"/>
      <c r="AO441" s="464"/>
      <c r="AP441" s="30"/>
      <c r="AQ441" s="464"/>
      <c r="AR441" s="464"/>
      <c r="AS441" s="30"/>
      <c r="AT441" s="464"/>
      <c r="AU441" s="464"/>
      <c r="AV441" s="30"/>
      <c r="AW441" s="464"/>
      <c r="AX441" s="464"/>
      <c r="AY441" s="30"/>
      <c r="AZ441" s="464"/>
      <c r="BA441" s="464"/>
      <c r="BB441" s="30"/>
      <c r="BC441" s="464"/>
      <c r="BD441" s="464"/>
      <c r="BE441" s="30"/>
      <c r="BF441" s="464"/>
      <c r="BG441" s="464"/>
      <c r="BH441" s="30"/>
      <c r="BI441" s="464"/>
      <c r="BJ441" s="464"/>
      <c r="BK441" s="30"/>
      <c r="BL441" s="31"/>
      <c r="BM441" s="31"/>
      <c r="BN441" s="31"/>
      <c r="BO441" s="31"/>
      <c r="BP441" s="31"/>
      <c r="BQ441" s="31"/>
      <c r="BR441" s="31"/>
    </row>
    <row r="442" spans="1:70" s="64" customFormat="1" x14ac:dyDescent="0.2">
      <c r="A442" s="447"/>
      <c r="D442" s="464"/>
      <c r="E442" s="464"/>
      <c r="F442" s="30"/>
      <c r="G442" s="464"/>
      <c r="H442" s="464"/>
      <c r="I442" s="30"/>
      <c r="J442" s="464"/>
      <c r="K442" s="464"/>
      <c r="L442" s="30"/>
      <c r="M442" s="464"/>
      <c r="N442" s="464"/>
      <c r="O442" s="30"/>
      <c r="P442" s="464"/>
      <c r="Q442" s="464"/>
      <c r="R442" s="30"/>
      <c r="S442" s="464"/>
      <c r="T442" s="464"/>
      <c r="U442" s="30"/>
      <c r="V442" s="464"/>
      <c r="W442" s="464"/>
      <c r="X442" s="30"/>
      <c r="Y442" s="464"/>
      <c r="Z442" s="464"/>
      <c r="AA442" s="30"/>
      <c r="AB442" s="464"/>
      <c r="AC442" s="464"/>
      <c r="AD442" s="30"/>
      <c r="AE442" s="464"/>
      <c r="AF442" s="464"/>
      <c r="AG442" s="30"/>
      <c r="AH442" s="464"/>
      <c r="AI442" s="464"/>
      <c r="AJ442" s="30"/>
      <c r="AK442" s="464"/>
      <c r="AL442" s="464"/>
      <c r="AM442" s="30"/>
      <c r="AN442" s="464"/>
      <c r="AO442" s="464"/>
      <c r="AP442" s="30"/>
      <c r="AQ442" s="464"/>
      <c r="AR442" s="464"/>
      <c r="AS442" s="30"/>
      <c r="AT442" s="464"/>
      <c r="AU442" s="464"/>
      <c r="AV442" s="30"/>
      <c r="AW442" s="464"/>
      <c r="AX442" s="464"/>
      <c r="AY442" s="30"/>
      <c r="AZ442" s="464"/>
      <c r="BA442" s="464"/>
      <c r="BB442" s="30"/>
      <c r="BC442" s="464"/>
      <c r="BD442" s="464"/>
      <c r="BE442" s="30"/>
      <c r="BF442" s="464"/>
      <c r="BG442" s="464"/>
      <c r="BH442" s="30"/>
      <c r="BI442" s="464"/>
      <c r="BJ442" s="464"/>
      <c r="BK442" s="30"/>
      <c r="BL442" s="31"/>
      <c r="BM442" s="31"/>
      <c r="BN442" s="31"/>
      <c r="BO442" s="31"/>
      <c r="BP442" s="31"/>
      <c r="BQ442" s="31"/>
      <c r="BR442" s="31"/>
    </row>
    <row r="443" spans="1:70" s="64" customFormat="1" x14ac:dyDescent="0.2">
      <c r="A443" s="447"/>
      <c r="D443" s="464"/>
      <c r="E443" s="464"/>
      <c r="F443" s="30"/>
      <c r="G443" s="464"/>
      <c r="H443" s="464"/>
      <c r="I443" s="30"/>
      <c r="J443" s="464"/>
      <c r="K443" s="464"/>
      <c r="L443" s="30"/>
      <c r="M443" s="464"/>
      <c r="N443" s="464"/>
      <c r="O443" s="30"/>
      <c r="P443" s="464"/>
      <c r="Q443" s="464"/>
      <c r="R443" s="30"/>
      <c r="S443" s="464"/>
      <c r="T443" s="464"/>
      <c r="U443" s="30"/>
      <c r="V443" s="464"/>
      <c r="W443" s="464"/>
      <c r="X443" s="30"/>
      <c r="Y443" s="464"/>
      <c r="Z443" s="464"/>
      <c r="AA443" s="30"/>
      <c r="AB443" s="464"/>
      <c r="AC443" s="464"/>
      <c r="AD443" s="30"/>
      <c r="AE443" s="464"/>
      <c r="AF443" s="464"/>
      <c r="AG443" s="30"/>
      <c r="AH443" s="464"/>
      <c r="AI443" s="464"/>
      <c r="AJ443" s="30"/>
      <c r="AK443" s="464"/>
      <c r="AL443" s="464"/>
      <c r="AM443" s="30"/>
      <c r="AN443" s="464"/>
      <c r="AO443" s="464"/>
      <c r="AP443" s="30"/>
      <c r="AQ443" s="464"/>
      <c r="AR443" s="464"/>
      <c r="AS443" s="30"/>
      <c r="AT443" s="464"/>
      <c r="AU443" s="464"/>
      <c r="AV443" s="30"/>
      <c r="AW443" s="464"/>
      <c r="AX443" s="464"/>
      <c r="AY443" s="30"/>
      <c r="AZ443" s="464"/>
      <c r="BA443" s="464"/>
      <c r="BB443" s="30"/>
      <c r="BC443" s="464"/>
      <c r="BD443" s="464"/>
      <c r="BE443" s="30"/>
      <c r="BF443" s="464"/>
      <c r="BG443" s="464"/>
      <c r="BH443" s="30"/>
      <c r="BI443" s="464"/>
      <c r="BJ443" s="464"/>
      <c r="BK443" s="30"/>
      <c r="BL443" s="31"/>
      <c r="BM443" s="31"/>
      <c r="BN443" s="31"/>
      <c r="BO443" s="31"/>
      <c r="BP443" s="31"/>
      <c r="BQ443" s="31"/>
      <c r="BR443" s="31"/>
    </row>
    <row r="444" spans="1:70" s="64" customFormat="1" x14ac:dyDescent="0.2">
      <c r="A444" s="447"/>
      <c r="D444" s="464"/>
      <c r="E444" s="464"/>
      <c r="F444" s="30"/>
      <c r="G444" s="464"/>
      <c r="H444" s="464"/>
      <c r="I444" s="30"/>
      <c r="J444" s="464"/>
      <c r="K444" s="464"/>
      <c r="L444" s="30"/>
      <c r="M444" s="464"/>
      <c r="N444" s="464"/>
      <c r="O444" s="30"/>
      <c r="P444" s="464"/>
      <c r="Q444" s="464"/>
      <c r="R444" s="30"/>
      <c r="S444" s="464"/>
      <c r="T444" s="464"/>
      <c r="U444" s="30"/>
      <c r="V444" s="464"/>
      <c r="W444" s="464"/>
      <c r="X444" s="30"/>
      <c r="Y444" s="464"/>
      <c r="Z444" s="464"/>
      <c r="AA444" s="30"/>
      <c r="AB444" s="464"/>
      <c r="AC444" s="464"/>
      <c r="AD444" s="30"/>
      <c r="AE444" s="464"/>
      <c r="AF444" s="464"/>
      <c r="AG444" s="30"/>
      <c r="AH444" s="464"/>
      <c r="AI444" s="464"/>
      <c r="AJ444" s="30"/>
      <c r="AK444" s="464"/>
      <c r="AL444" s="464"/>
      <c r="AM444" s="30"/>
      <c r="AN444" s="464"/>
      <c r="AO444" s="464"/>
      <c r="AP444" s="30"/>
      <c r="AQ444" s="464"/>
      <c r="AR444" s="464"/>
      <c r="AS444" s="30"/>
      <c r="AT444" s="464"/>
      <c r="AU444" s="464"/>
      <c r="AV444" s="30"/>
      <c r="AW444" s="464"/>
      <c r="AX444" s="464"/>
      <c r="AY444" s="30"/>
      <c r="AZ444" s="464"/>
      <c r="BA444" s="464"/>
      <c r="BB444" s="30"/>
      <c r="BC444" s="464"/>
      <c r="BD444" s="464"/>
      <c r="BE444" s="30"/>
      <c r="BF444" s="464"/>
      <c r="BG444" s="464"/>
      <c r="BH444" s="30"/>
      <c r="BI444" s="464"/>
      <c r="BJ444" s="464"/>
      <c r="BK444" s="30"/>
      <c r="BL444" s="31"/>
      <c r="BM444" s="31"/>
      <c r="BN444" s="31"/>
      <c r="BO444" s="31"/>
      <c r="BP444" s="31"/>
      <c r="BQ444" s="31"/>
      <c r="BR444" s="31"/>
    </row>
    <row r="445" spans="1:70" s="64" customFormat="1" x14ac:dyDescent="0.2">
      <c r="A445" s="447"/>
      <c r="D445" s="464"/>
      <c r="E445" s="464"/>
      <c r="F445" s="30"/>
      <c r="G445" s="464"/>
      <c r="H445" s="464"/>
      <c r="I445" s="30"/>
      <c r="J445" s="464"/>
      <c r="K445" s="464"/>
      <c r="L445" s="30"/>
      <c r="M445" s="464"/>
      <c r="N445" s="464"/>
      <c r="O445" s="30"/>
      <c r="P445" s="464"/>
      <c r="Q445" s="464"/>
      <c r="R445" s="30"/>
      <c r="S445" s="464"/>
      <c r="T445" s="464"/>
      <c r="U445" s="30"/>
      <c r="V445" s="464"/>
      <c r="W445" s="464"/>
      <c r="X445" s="30"/>
      <c r="Y445" s="464"/>
      <c r="Z445" s="464"/>
      <c r="AA445" s="30"/>
      <c r="AB445" s="464"/>
      <c r="AC445" s="464"/>
      <c r="AD445" s="30"/>
      <c r="AE445" s="464"/>
      <c r="AF445" s="464"/>
      <c r="AG445" s="30"/>
      <c r="AH445" s="464"/>
      <c r="AI445" s="464"/>
      <c r="AJ445" s="30"/>
      <c r="AK445" s="464"/>
      <c r="AL445" s="464"/>
      <c r="AM445" s="30"/>
      <c r="AN445" s="464"/>
      <c r="AO445" s="464"/>
      <c r="AP445" s="30"/>
      <c r="AQ445" s="464"/>
      <c r="AR445" s="464"/>
      <c r="AS445" s="30"/>
      <c r="AT445" s="464"/>
      <c r="AU445" s="464"/>
      <c r="AV445" s="30"/>
      <c r="AW445" s="464"/>
      <c r="AX445" s="464"/>
      <c r="AY445" s="30"/>
      <c r="AZ445" s="464"/>
      <c r="BA445" s="464"/>
      <c r="BB445" s="30"/>
      <c r="BC445" s="464"/>
      <c r="BD445" s="464"/>
      <c r="BE445" s="30"/>
      <c r="BF445" s="464"/>
      <c r="BG445" s="464"/>
      <c r="BH445" s="30"/>
      <c r="BI445" s="464"/>
      <c r="BJ445" s="464"/>
      <c r="BK445" s="30"/>
      <c r="BL445" s="31"/>
      <c r="BM445" s="31"/>
      <c r="BN445" s="31"/>
      <c r="BO445" s="31"/>
      <c r="BP445" s="31"/>
      <c r="BQ445" s="31"/>
      <c r="BR445" s="31"/>
    </row>
    <row r="446" spans="1:70" s="64" customFormat="1" x14ac:dyDescent="0.2">
      <c r="A446" s="447"/>
      <c r="D446" s="464"/>
      <c r="E446" s="464"/>
      <c r="F446" s="30"/>
      <c r="G446" s="464"/>
      <c r="H446" s="464"/>
      <c r="I446" s="30"/>
      <c r="J446" s="464"/>
      <c r="K446" s="464"/>
      <c r="L446" s="30"/>
      <c r="M446" s="464"/>
      <c r="N446" s="464"/>
      <c r="O446" s="30"/>
      <c r="P446" s="464"/>
      <c r="Q446" s="464"/>
      <c r="R446" s="30"/>
      <c r="S446" s="464"/>
      <c r="T446" s="464"/>
      <c r="U446" s="30"/>
      <c r="V446" s="464"/>
      <c r="W446" s="464"/>
      <c r="X446" s="30"/>
      <c r="Y446" s="464"/>
      <c r="Z446" s="464"/>
      <c r="AA446" s="30"/>
      <c r="AB446" s="464"/>
      <c r="AC446" s="464"/>
      <c r="AD446" s="30"/>
      <c r="AE446" s="464"/>
      <c r="AF446" s="464"/>
      <c r="AG446" s="30"/>
      <c r="AH446" s="464"/>
      <c r="AI446" s="464"/>
      <c r="AJ446" s="30"/>
      <c r="AK446" s="464"/>
      <c r="AL446" s="464"/>
      <c r="AM446" s="30"/>
      <c r="AN446" s="464"/>
      <c r="AO446" s="464"/>
      <c r="AP446" s="30"/>
      <c r="AQ446" s="464"/>
      <c r="AR446" s="464"/>
      <c r="AS446" s="30"/>
      <c r="AT446" s="464"/>
      <c r="AU446" s="464"/>
      <c r="AV446" s="30"/>
      <c r="AW446" s="464"/>
      <c r="AX446" s="464"/>
      <c r="AY446" s="30"/>
      <c r="AZ446" s="464"/>
      <c r="BA446" s="464"/>
      <c r="BB446" s="30"/>
      <c r="BC446" s="464"/>
      <c r="BD446" s="464"/>
      <c r="BE446" s="30"/>
      <c r="BF446" s="464"/>
      <c r="BG446" s="464"/>
      <c r="BH446" s="30"/>
      <c r="BI446" s="464"/>
      <c r="BJ446" s="464"/>
      <c r="BK446" s="30"/>
      <c r="BL446" s="31"/>
      <c r="BM446" s="31"/>
      <c r="BN446" s="31"/>
      <c r="BO446" s="31"/>
      <c r="BP446" s="31"/>
      <c r="BQ446" s="31"/>
      <c r="BR446" s="31"/>
    </row>
    <row r="447" spans="1:70" s="64" customFormat="1" x14ac:dyDescent="0.2">
      <c r="A447" s="447"/>
      <c r="D447" s="464"/>
      <c r="E447" s="464"/>
      <c r="F447" s="30"/>
      <c r="G447" s="464"/>
      <c r="H447" s="464"/>
      <c r="I447" s="30"/>
      <c r="J447" s="464"/>
      <c r="K447" s="464"/>
      <c r="L447" s="30"/>
      <c r="M447" s="464"/>
      <c r="N447" s="464"/>
      <c r="O447" s="30"/>
      <c r="P447" s="464"/>
      <c r="Q447" s="464"/>
      <c r="R447" s="30"/>
      <c r="S447" s="464"/>
      <c r="T447" s="464"/>
      <c r="U447" s="30"/>
      <c r="V447" s="464"/>
      <c r="W447" s="464"/>
      <c r="X447" s="30"/>
      <c r="Y447" s="464"/>
      <c r="Z447" s="464"/>
      <c r="AA447" s="30"/>
      <c r="AB447" s="464"/>
      <c r="AC447" s="464"/>
      <c r="AD447" s="30"/>
      <c r="AE447" s="464"/>
      <c r="AF447" s="464"/>
      <c r="AG447" s="30"/>
      <c r="AH447" s="464"/>
      <c r="AI447" s="464"/>
      <c r="AJ447" s="30"/>
      <c r="AK447" s="464"/>
      <c r="AL447" s="464"/>
      <c r="AM447" s="30"/>
      <c r="AN447" s="464"/>
      <c r="AO447" s="464"/>
      <c r="AP447" s="30"/>
      <c r="AQ447" s="464"/>
      <c r="AR447" s="464"/>
      <c r="AS447" s="30"/>
      <c r="AT447" s="464"/>
      <c r="AU447" s="464"/>
      <c r="AV447" s="30"/>
      <c r="AW447" s="464"/>
      <c r="AX447" s="464"/>
      <c r="AY447" s="30"/>
      <c r="AZ447" s="464"/>
      <c r="BA447" s="464"/>
      <c r="BB447" s="30"/>
      <c r="BC447" s="464"/>
      <c r="BD447" s="464"/>
      <c r="BE447" s="30"/>
      <c r="BF447" s="464"/>
      <c r="BG447" s="464"/>
      <c r="BH447" s="30"/>
      <c r="BI447" s="464"/>
      <c r="BJ447" s="464"/>
      <c r="BK447" s="30"/>
      <c r="BL447" s="31"/>
      <c r="BM447" s="31"/>
      <c r="BN447" s="31"/>
      <c r="BO447" s="31"/>
      <c r="BP447" s="31"/>
      <c r="BQ447" s="31"/>
      <c r="BR447" s="31"/>
    </row>
    <row r="448" spans="1:70" s="64" customFormat="1" x14ac:dyDescent="0.2">
      <c r="A448" s="447"/>
      <c r="D448" s="464"/>
      <c r="E448" s="464"/>
      <c r="F448" s="30"/>
      <c r="G448" s="464"/>
      <c r="H448" s="464"/>
      <c r="I448" s="30"/>
      <c r="J448" s="464"/>
      <c r="K448" s="464"/>
      <c r="L448" s="30"/>
      <c r="M448" s="464"/>
      <c r="N448" s="464"/>
      <c r="O448" s="30"/>
      <c r="P448" s="464"/>
      <c r="Q448" s="464"/>
      <c r="R448" s="30"/>
      <c r="S448" s="464"/>
      <c r="T448" s="464"/>
      <c r="U448" s="30"/>
      <c r="V448" s="464"/>
      <c r="W448" s="464"/>
      <c r="X448" s="30"/>
      <c r="Y448" s="464"/>
      <c r="Z448" s="464"/>
      <c r="AA448" s="30"/>
      <c r="AB448" s="464"/>
      <c r="AC448" s="464"/>
      <c r="AD448" s="30"/>
      <c r="AE448" s="464"/>
      <c r="AF448" s="464"/>
      <c r="AG448" s="30"/>
      <c r="AH448" s="464"/>
      <c r="AI448" s="464"/>
      <c r="AJ448" s="30"/>
      <c r="AK448" s="464"/>
      <c r="AL448" s="464"/>
      <c r="AM448" s="30"/>
      <c r="AN448" s="464"/>
      <c r="AO448" s="464"/>
      <c r="AP448" s="30"/>
      <c r="AQ448" s="464"/>
      <c r="AR448" s="464"/>
      <c r="AS448" s="30"/>
      <c r="AT448" s="464"/>
      <c r="AU448" s="464"/>
      <c r="AV448" s="30"/>
      <c r="AW448" s="464"/>
      <c r="AX448" s="464"/>
      <c r="AY448" s="30"/>
      <c r="AZ448" s="464"/>
      <c r="BA448" s="464"/>
      <c r="BB448" s="30"/>
      <c r="BC448" s="464"/>
      <c r="BD448" s="464"/>
      <c r="BE448" s="30"/>
      <c r="BF448" s="464"/>
      <c r="BG448" s="464"/>
      <c r="BH448" s="30"/>
      <c r="BI448" s="464"/>
      <c r="BJ448" s="464"/>
      <c r="BK448" s="30"/>
      <c r="BL448" s="31"/>
      <c r="BM448" s="31"/>
      <c r="BN448" s="31"/>
      <c r="BO448" s="31"/>
      <c r="BP448" s="31"/>
      <c r="BQ448" s="31"/>
      <c r="BR448" s="31"/>
    </row>
    <row r="449" spans="1:70" s="64" customFormat="1" x14ac:dyDescent="0.2">
      <c r="A449" s="447"/>
      <c r="D449" s="464"/>
      <c r="E449" s="464"/>
      <c r="F449" s="30"/>
      <c r="G449" s="464"/>
      <c r="H449" s="464"/>
      <c r="I449" s="30"/>
      <c r="J449" s="464"/>
      <c r="K449" s="464"/>
      <c r="L449" s="30"/>
      <c r="M449" s="464"/>
      <c r="N449" s="464"/>
      <c r="O449" s="30"/>
      <c r="P449" s="464"/>
      <c r="Q449" s="464"/>
      <c r="R449" s="30"/>
      <c r="S449" s="464"/>
      <c r="T449" s="464"/>
      <c r="U449" s="30"/>
      <c r="V449" s="464"/>
      <c r="W449" s="464"/>
      <c r="X449" s="30"/>
      <c r="Y449" s="464"/>
      <c r="Z449" s="464"/>
      <c r="AA449" s="30"/>
      <c r="AB449" s="464"/>
      <c r="AC449" s="464"/>
      <c r="AD449" s="30"/>
      <c r="AE449" s="464"/>
      <c r="AF449" s="464"/>
      <c r="AG449" s="30"/>
      <c r="AH449" s="464"/>
      <c r="AI449" s="464"/>
      <c r="AJ449" s="30"/>
      <c r="AK449" s="464"/>
      <c r="AL449" s="464"/>
      <c r="AM449" s="30"/>
      <c r="AN449" s="464"/>
      <c r="AO449" s="464"/>
      <c r="AP449" s="30"/>
      <c r="AQ449" s="464"/>
      <c r="AR449" s="464"/>
      <c r="AS449" s="30"/>
      <c r="AT449" s="464"/>
      <c r="AU449" s="464"/>
      <c r="AV449" s="30"/>
      <c r="AW449" s="464"/>
      <c r="AX449" s="464"/>
      <c r="AY449" s="30"/>
      <c r="AZ449" s="464"/>
      <c r="BA449" s="464"/>
      <c r="BB449" s="30"/>
      <c r="BC449" s="464"/>
      <c r="BD449" s="464"/>
      <c r="BE449" s="30"/>
      <c r="BF449" s="464"/>
      <c r="BG449" s="464"/>
      <c r="BH449" s="30"/>
      <c r="BI449" s="464"/>
      <c r="BJ449" s="464"/>
      <c r="BK449" s="30"/>
      <c r="BL449" s="31"/>
      <c r="BM449" s="31"/>
      <c r="BN449" s="31"/>
      <c r="BO449" s="31"/>
      <c r="BP449" s="31"/>
      <c r="BQ449" s="31"/>
      <c r="BR449" s="31"/>
    </row>
    <row r="450" spans="1:70" s="64" customFormat="1" x14ac:dyDescent="0.2">
      <c r="A450" s="447"/>
      <c r="D450" s="464"/>
      <c r="E450" s="464"/>
      <c r="F450" s="30"/>
      <c r="G450" s="464"/>
      <c r="H450" s="464"/>
      <c r="I450" s="30"/>
      <c r="J450" s="464"/>
      <c r="K450" s="464"/>
      <c r="L450" s="30"/>
      <c r="M450" s="464"/>
      <c r="N450" s="464"/>
      <c r="O450" s="30"/>
      <c r="P450" s="464"/>
      <c r="Q450" s="464"/>
      <c r="R450" s="30"/>
      <c r="S450" s="464"/>
      <c r="T450" s="464"/>
      <c r="U450" s="30"/>
      <c r="V450" s="464"/>
      <c r="W450" s="464"/>
      <c r="X450" s="30"/>
      <c r="Y450" s="464"/>
      <c r="Z450" s="464"/>
      <c r="AA450" s="30"/>
      <c r="AB450" s="464"/>
      <c r="AC450" s="464"/>
      <c r="AD450" s="30"/>
      <c r="AE450" s="464"/>
      <c r="AF450" s="464"/>
      <c r="AG450" s="30"/>
      <c r="AH450" s="464"/>
      <c r="AI450" s="464"/>
      <c r="AJ450" s="30"/>
      <c r="AK450" s="464"/>
      <c r="AL450" s="464"/>
      <c r="AM450" s="30"/>
      <c r="AN450" s="464"/>
      <c r="AO450" s="464"/>
      <c r="AP450" s="30"/>
      <c r="AQ450" s="464"/>
      <c r="AR450" s="464"/>
      <c r="AS450" s="30"/>
      <c r="AT450" s="464"/>
      <c r="AU450" s="464"/>
      <c r="AV450" s="30"/>
      <c r="AW450" s="464"/>
      <c r="AX450" s="464"/>
      <c r="AY450" s="30"/>
      <c r="AZ450" s="464"/>
      <c r="BA450" s="464"/>
      <c r="BB450" s="30"/>
      <c r="BC450" s="464"/>
      <c r="BD450" s="464"/>
      <c r="BE450" s="30"/>
      <c r="BF450" s="464"/>
      <c r="BG450" s="464"/>
      <c r="BH450" s="30"/>
      <c r="BI450" s="464"/>
      <c r="BJ450" s="464"/>
      <c r="BK450" s="30"/>
      <c r="BL450" s="31"/>
      <c r="BM450" s="31"/>
      <c r="BN450" s="31"/>
      <c r="BO450" s="31"/>
      <c r="BP450" s="31"/>
      <c r="BQ450" s="31"/>
      <c r="BR450" s="31"/>
    </row>
    <row r="451" spans="1:70" s="64" customFormat="1" x14ac:dyDescent="0.2">
      <c r="A451" s="447"/>
      <c r="D451" s="464"/>
      <c r="E451" s="464"/>
      <c r="F451" s="30"/>
      <c r="G451" s="464"/>
      <c r="H451" s="464"/>
      <c r="I451" s="30"/>
      <c r="J451" s="464"/>
      <c r="K451" s="464"/>
      <c r="L451" s="30"/>
      <c r="M451" s="464"/>
      <c r="N451" s="464"/>
      <c r="O451" s="30"/>
      <c r="P451" s="464"/>
      <c r="Q451" s="464"/>
      <c r="R451" s="30"/>
      <c r="S451" s="464"/>
      <c r="T451" s="464"/>
      <c r="U451" s="30"/>
      <c r="V451" s="464"/>
      <c r="W451" s="464"/>
      <c r="X451" s="30"/>
      <c r="Y451" s="464"/>
      <c r="Z451" s="464"/>
      <c r="AA451" s="30"/>
      <c r="AB451" s="464"/>
      <c r="AC451" s="464"/>
      <c r="AD451" s="30"/>
      <c r="AE451" s="464"/>
      <c r="AF451" s="464"/>
      <c r="AG451" s="30"/>
      <c r="AH451" s="464"/>
      <c r="AI451" s="464"/>
      <c r="AJ451" s="30"/>
      <c r="AK451" s="464"/>
      <c r="AL451" s="464"/>
      <c r="AM451" s="30"/>
      <c r="AN451" s="464"/>
      <c r="AO451" s="464"/>
      <c r="AP451" s="30"/>
      <c r="AQ451" s="464"/>
      <c r="AR451" s="464"/>
      <c r="AS451" s="30"/>
      <c r="AT451" s="464"/>
      <c r="AU451" s="464"/>
      <c r="AV451" s="30"/>
      <c r="AW451" s="464"/>
      <c r="AX451" s="464"/>
      <c r="AY451" s="30"/>
      <c r="AZ451" s="464"/>
      <c r="BA451" s="464"/>
      <c r="BB451" s="30"/>
      <c r="BC451" s="464"/>
      <c r="BD451" s="464"/>
      <c r="BE451" s="30"/>
      <c r="BF451" s="464"/>
      <c r="BG451" s="464"/>
      <c r="BH451" s="30"/>
      <c r="BI451" s="464"/>
      <c r="BJ451" s="464"/>
      <c r="BK451" s="30"/>
      <c r="BL451" s="31"/>
      <c r="BM451" s="31"/>
      <c r="BN451" s="31"/>
      <c r="BO451" s="31"/>
      <c r="BP451" s="31"/>
      <c r="BQ451" s="31"/>
      <c r="BR451" s="31"/>
    </row>
    <row r="452" spans="1:70" s="64" customFormat="1" x14ac:dyDescent="0.2">
      <c r="A452" s="447"/>
      <c r="D452" s="464"/>
      <c r="E452" s="464"/>
      <c r="F452" s="30"/>
      <c r="G452" s="464"/>
      <c r="H452" s="464"/>
      <c r="I452" s="30"/>
      <c r="J452" s="464"/>
      <c r="K452" s="464"/>
      <c r="L452" s="30"/>
      <c r="M452" s="464"/>
      <c r="N452" s="464"/>
      <c r="O452" s="30"/>
      <c r="P452" s="464"/>
      <c r="Q452" s="464"/>
      <c r="R452" s="30"/>
      <c r="S452" s="464"/>
      <c r="T452" s="464"/>
      <c r="U452" s="30"/>
      <c r="V452" s="464"/>
      <c r="W452" s="464"/>
      <c r="X452" s="30"/>
      <c r="Y452" s="464"/>
      <c r="Z452" s="464"/>
      <c r="AA452" s="30"/>
      <c r="AB452" s="464"/>
      <c r="AC452" s="464"/>
      <c r="AD452" s="30"/>
      <c r="AE452" s="464"/>
      <c r="AF452" s="464"/>
      <c r="AG452" s="30"/>
      <c r="AH452" s="464"/>
      <c r="AI452" s="464"/>
      <c r="AJ452" s="30"/>
      <c r="AK452" s="464"/>
      <c r="AL452" s="464"/>
      <c r="AM452" s="30"/>
      <c r="AN452" s="464"/>
      <c r="AO452" s="464"/>
      <c r="AP452" s="30"/>
      <c r="AQ452" s="464"/>
      <c r="AR452" s="464"/>
      <c r="AS452" s="30"/>
      <c r="AT452" s="464"/>
      <c r="AU452" s="464"/>
      <c r="AV452" s="30"/>
      <c r="AW452" s="464"/>
      <c r="AX452" s="464"/>
      <c r="AY452" s="30"/>
      <c r="AZ452" s="464"/>
      <c r="BA452" s="464"/>
      <c r="BB452" s="30"/>
      <c r="BC452" s="464"/>
      <c r="BD452" s="464"/>
      <c r="BE452" s="30"/>
      <c r="BF452" s="464"/>
      <c r="BG452" s="464"/>
      <c r="BH452" s="30"/>
      <c r="BI452" s="464"/>
      <c r="BJ452" s="464"/>
      <c r="BK452" s="30"/>
      <c r="BL452" s="31"/>
      <c r="BM452" s="31"/>
      <c r="BN452" s="31"/>
      <c r="BO452" s="31"/>
      <c r="BP452" s="31"/>
      <c r="BQ452" s="31"/>
      <c r="BR452" s="31"/>
    </row>
    <row r="453" spans="1:70" s="64" customFormat="1" x14ac:dyDescent="0.2">
      <c r="A453" s="447"/>
      <c r="D453" s="464"/>
      <c r="E453" s="464"/>
      <c r="F453" s="30"/>
      <c r="G453" s="464"/>
      <c r="H453" s="464"/>
      <c r="I453" s="30"/>
      <c r="J453" s="464"/>
      <c r="K453" s="464"/>
      <c r="L453" s="30"/>
      <c r="M453" s="464"/>
      <c r="N453" s="464"/>
      <c r="O453" s="30"/>
      <c r="P453" s="464"/>
      <c r="Q453" s="464"/>
      <c r="R453" s="30"/>
      <c r="S453" s="464"/>
      <c r="T453" s="464"/>
      <c r="U453" s="30"/>
      <c r="V453" s="464"/>
      <c r="W453" s="464"/>
      <c r="X453" s="30"/>
      <c r="Y453" s="464"/>
      <c r="Z453" s="464"/>
      <c r="AA453" s="30"/>
      <c r="AB453" s="464"/>
      <c r="AC453" s="464"/>
      <c r="AD453" s="30"/>
      <c r="AE453" s="464"/>
      <c r="AF453" s="464"/>
      <c r="AG453" s="30"/>
      <c r="AH453" s="464"/>
      <c r="AI453" s="464"/>
      <c r="AJ453" s="30"/>
      <c r="AK453" s="464"/>
      <c r="AL453" s="464"/>
      <c r="AM453" s="30"/>
      <c r="AN453" s="464"/>
      <c r="AO453" s="464"/>
      <c r="AP453" s="30"/>
      <c r="AQ453" s="464"/>
      <c r="AR453" s="464"/>
      <c r="AS453" s="30"/>
      <c r="AT453" s="464"/>
      <c r="AU453" s="464"/>
      <c r="AV453" s="30"/>
      <c r="AW453" s="464"/>
      <c r="AX453" s="464"/>
      <c r="AY453" s="30"/>
      <c r="AZ453" s="464"/>
      <c r="BA453" s="464"/>
      <c r="BB453" s="30"/>
      <c r="BC453" s="464"/>
      <c r="BD453" s="464"/>
      <c r="BE453" s="30"/>
      <c r="BF453" s="464"/>
      <c r="BG453" s="464"/>
      <c r="BH453" s="30"/>
      <c r="BI453" s="464"/>
      <c r="BJ453" s="464"/>
      <c r="BK453" s="30"/>
      <c r="BL453" s="31"/>
      <c r="BM453" s="31"/>
      <c r="BN453" s="31"/>
      <c r="BO453" s="31"/>
      <c r="BP453" s="31"/>
      <c r="BQ453" s="31"/>
      <c r="BR453" s="31"/>
    </row>
    <row r="454" spans="1:70" s="64" customFormat="1" x14ac:dyDescent="0.2">
      <c r="A454" s="447"/>
      <c r="D454" s="464"/>
      <c r="E454" s="464"/>
      <c r="F454" s="30"/>
      <c r="G454" s="464"/>
      <c r="H454" s="464"/>
      <c r="I454" s="30"/>
      <c r="J454" s="464"/>
      <c r="K454" s="464"/>
      <c r="L454" s="30"/>
      <c r="M454" s="464"/>
      <c r="N454" s="464"/>
      <c r="O454" s="30"/>
      <c r="P454" s="464"/>
      <c r="Q454" s="464"/>
      <c r="R454" s="30"/>
      <c r="S454" s="464"/>
      <c r="T454" s="464"/>
      <c r="U454" s="30"/>
      <c r="V454" s="464"/>
      <c r="W454" s="464"/>
      <c r="X454" s="30"/>
      <c r="Y454" s="464"/>
      <c r="Z454" s="464"/>
      <c r="AA454" s="30"/>
      <c r="AB454" s="464"/>
      <c r="AC454" s="464"/>
      <c r="AD454" s="30"/>
      <c r="AE454" s="464"/>
      <c r="AF454" s="464"/>
      <c r="AG454" s="30"/>
      <c r="AH454" s="464"/>
      <c r="AI454" s="464"/>
      <c r="AJ454" s="30"/>
      <c r="AK454" s="464"/>
      <c r="AL454" s="464"/>
      <c r="AM454" s="30"/>
      <c r="AN454" s="464"/>
      <c r="AO454" s="464"/>
      <c r="AP454" s="30"/>
      <c r="AQ454" s="464"/>
      <c r="AR454" s="464"/>
      <c r="AS454" s="30"/>
      <c r="AT454" s="464"/>
      <c r="AU454" s="464"/>
      <c r="AV454" s="30"/>
      <c r="AW454" s="464"/>
      <c r="AX454" s="464"/>
      <c r="AY454" s="30"/>
      <c r="AZ454" s="464"/>
      <c r="BA454" s="464"/>
      <c r="BB454" s="30"/>
      <c r="BC454" s="464"/>
      <c r="BD454" s="464"/>
      <c r="BE454" s="30"/>
      <c r="BF454" s="464"/>
      <c r="BG454" s="464"/>
      <c r="BH454" s="30"/>
      <c r="BI454" s="464"/>
      <c r="BJ454" s="464"/>
      <c r="BK454" s="30"/>
      <c r="BL454" s="31"/>
      <c r="BM454" s="31"/>
      <c r="BN454" s="31"/>
      <c r="BO454" s="31"/>
      <c r="BP454" s="31"/>
      <c r="BQ454" s="31"/>
      <c r="BR454" s="31"/>
    </row>
    <row r="455" spans="1:70" s="64" customFormat="1" x14ac:dyDescent="0.2">
      <c r="A455" s="447"/>
      <c r="D455" s="464"/>
      <c r="E455" s="464"/>
      <c r="F455" s="30"/>
      <c r="G455" s="464"/>
      <c r="H455" s="464"/>
      <c r="I455" s="30"/>
      <c r="J455" s="464"/>
      <c r="K455" s="464"/>
      <c r="L455" s="30"/>
      <c r="M455" s="464"/>
      <c r="N455" s="464"/>
      <c r="O455" s="30"/>
      <c r="P455" s="464"/>
      <c r="Q455" s="464"/>
      <c r="R455" s="30"/>
      <c r="S455" s="464"/>
      <c r="T455" s="464"/>
      <c r="U455" s="30"/>
      <c r="V455" s="464"/>
      <c r="W455" s="464"/>
      <c r="X455" s="30"/>
      <c r="Y455" s="464"/>
      <c r="Z455" s="464"/>
      <c r="AA455" s="30"/>
      <c r="AB455" s="464"/>
      <c r="AC455" s="464"/>
      <c r="AD455" s="30"/>
      <c r="AE455" s="464"/>
      <c r="AF455" s="464"/>
      <c r="AG455" s="30"/>
      <c r="AH455" s="464"/>
      <c r="AI455" s="464"/>
      <c r="AJ455" s="30"/>
      <c r="AK455" s="464"/>
      <c r="AL455" s="464"/>
      <c r="AM455" s="30"/>
      <c r="AN455" s="464"/>
      <c r="AO455" s="464"/>
      <c r="AP455" s="30"/>
      <c r="AQ455" s="464"/>
      <c r="AR455" s="464"/>
      <c r="AS455" s="30"/>
      <c r="AT455" s="464"/>
      <c r="AU455" s="464"/>
      <c r="AV455" s="30"/>
      <c r="AW455" s="464"/>
      <c r="AX455" s="464"/>
      <c r="AY455" s="30"/>
      <c r="AZ455" s="464"/>
      <c r="BA455" s="464"/>
      <c r="BB455" s="30"/>
      <c r="BC455" s="464"/>
      <c r="BD455" s="464"/>
      <c r="BE455" s="30"/>
      <c r="BF455" s="464"/>
      <c r="BG455" s="464"/>
      <c r="BH455" s="30"/>
      <c r="BI455" s="464"/>
      <c r="BJ455" s="464"/>
      <c r="BK455" s="30"/>
      <c r="BL455" s="31"/>
      <c r="BM455" s="31"/>
      <c r="BN455" s="31"/>
      <c r="BO455" s="31"/>
      <c r="BP455" s="31"/>
      <c r="BQ455" s="31"/>
      <c r="BR455" s="31"/>
    </row>
    <row r="456" spans="1:70" s="64" customFormat="1" x14ac:dyDescent="0.2">
      <c r="A456" s="447"/>
      <c r="D456" s="464"/>
      <c r="E456" s="464"/>
      <c r="F456" s="30"/>
      <c r="G456" s="464"/>
      <c r="H456" s="464"/>
      <c r="I456" s="30"/>
      <c r="J456" s="464"/>
      <c r="K456" s="464"/>
      <c r="L456" s="30"/>
      <c r="M456" s="464"/>
      <c r="N456" s="464"/>
      <c r="O456" s="30"/>
      <c r="P456" s="464"/>
      <c r="Q456" s="464"/>
      <c r="R456" s="30"/>
      <c r="S456" s="464"/>
      <c r="T456" s="464"/>
      <c r="U456" s="30"/>
      <c r="V456" s="464"/>
      <c r="W456" s="464"/>
      <c r="X456" s="30"/>
      <c r="Y456" s="464"/>
      <c r="Z456" s="464"/>
      <c r="AA456" s="30"/>
      <c r="AB456" s="464"/>
      <c r="AC456" s="464"/>
      <c r="AD456" s="30"/>
      <c r="AE456" s="464"/>
      <c r="AF456" s="464"/>
      <c r="AG456" s="30"/>
      <c r="AH456" s="464"/>
      <c r="AI456" s="464"/>
      <c r="AJ456" s="30"/>
      <c r="AK456" s="464"/>
      <c r="AL456" s="464"/>
      <c r="AM456" s="30"/>
      <c r="AN456" s="464"/>
      <c r="AO456" s="464"/>
      <c r="AP456" s="30"/>
      <c r="AQ456" s="464"/>
      <c r="AR456" s="464"/>
      <c r="AS456" s="30"/>
      <c r="AT456" s="464"/>
      <c r="AU456" s="464"/>
      <c r="AV456" s="30"/>
      <c r="AW456" s="464"/>
      <c r="AX456" s="464"/>
      <c r="AY456" s="30"/>
      <c r="AZ456" s="464"/>
      <c r="BA456" s="464"/>
      <c r="BB456" s="30"/>
      <c r="BC456" s="464"/>
      <c r="BD456" s="464"/>
      <c r="BE456" s="30"/>
      <c r="BF456" s="464"/>
      <c r="BG456" s="464"/>
      <c r="BH456" s="30"/>
      <c r="BI456" s="464"/>
      <c r="BJ456" s="464"/>
      <c r="BK456" s="30"/>
      <c r="BL456" s="31"/>
      <c r="BM456" s="31"/>
      <c r="BN456" s="31"/>
      <c r="BO456" s="31"/>
      <c r="BP456" s="31"/>
      <c r="BQ456" s="31"/>
      <c r="BR456" s="31"/>
    </row>
    <row r="457" spans="1:70" s="64" customFormat="1" x14ac:dyDescent="0.2">
      <c r="A457" s="447"/>
      <c r="D457" s="464"/>
      <c r="E457" s="464"/>
      <c r="F457" s="30"/>
      <c r="G457" s="464"/>
      <c r="H457" s="464"/>
      <c r="I457" s="30"/>
      <c r="J457" s="464"/>
      <c r="K457" s="464"/>
      <c r="L457" s="30"/>
      <c r="M457" s="464"/>
      <c r="N457" s="464"/>
      <c r="O457" s="30"/>
      <c r="P457" s="464"/>
      <c r="Q457" s="464"/>
      <c r="R457" s="30"/>
      <c r="S457" s="464"/>
      <c r="T457" s="464"/>
      <c r="U457" s="30"/>
      <c r="V457" s="464"/>
      <c r="W457" s="464"/>
      <c r="X457" s="30"/>
      <c r="Y457" s="464"/>
      <c r="Z457" s="464"/>
      <c r="AA457" s="30"/>
      <c r="AB457" s="464"/>
      <c r="AC457" s="464"/>
      <c r="AD457" s="30"/>
      <c r="AE457" s="464"/>
      <c r="AF457" s="464"/>
      <c r="AG457" s="30"/>
      <c r="AH457" s="464"/>
      <c r="AI457" s="464"/>
      <c r="AJ457" s="30"/>
      <c r="AK457" s="464"/>
      <c r="AL457" s="464"/>
      <c r="AM457" s="30"/>
      <c r="AN457" s="464"/>
      <c r="AO457" s="464"/>
      <c r="AP457" s="30"/>
      <c r="AQ457" s="464"/>
      <c r="AR457" s="464"/>
      <c r="AS457" s="30"/>
      <c r="AT457" s="464"/>
      <c r="AU457" s="464"/>
      <c r="AV457" s="30"/>
      <c r="AW457" s="464"/>
      <c r="AX457" s="464"/>
      <c r="AY457" s="30"/>
      <c r="AZ457" s="464"/>
      <c r="BA457" s="464"/>
      <c r="BB457" s="30"/>
      <c r="BC457" s="464"/>
      <c r="BD457" s="464"/>
      <c r="BE457" s="30"/>
      <c r="BF457" s="464"/>
      <c r="BG457" s="464"/>
      <c r="BH457" s="30"/>
      <c r="BI457" s="464"/>
      <c r="BJ457" s="464"/>
      <c r="BK457" s="30"/>
      <c r="BL457" s="31"/>
      <c r="BM457" s="31"/>
      <c r="BN457" s="31"/>
      <c r="BO457" s="31"/>
      <c r="BP457" s="31"/>
      <c r="BQ457" s="31"/>
      <c r="BR457" s="31"/>
    </row>
    <row r="458" spans="1:70" s="64" customFormat="1" x14ac:dyDescent="0.2">
      <c r="A458" s="447"/>
      <c r="D458" s="464"/>
      <c r="E458" s="464"/>
      <c r="F458" s="30"/>
      <c r="G458" s="464"/>
      <c r="H458" s="464"/>
      <c r="I458" s="30"/>
      <c r="J458" s="464"/>
      <c r="K458" s="464"/>
      <c r="L458" s="30"/>
      <c r="M458" s="464"/>
      <c r="N458" s="464"/>
      <c r="O458" s="30"/>
      <c r="P458" s="464"/>
      <c r="Q458" s="464"/>
      <c r="R458" s="30"/>
      <c r="S458" s="464"/>
      <c r="T458" s="464"/>
      <c r="U458" s="30"/>
      <c r="V458" s="464"/>
      <c r="W458" s="464"/>
      <c r="X458" s="30"/>
      <c r="Y458" s="464"/>
      <c r="Z458" s="464"/>
      <c r="AA458" s="30"/>
      <c r="AB458" s="464"/>
      <c r="AC458" s="464"/>
      <c r="AD458" s="30"/>
      <c r="AE458" s="464"/>
      <c r="AF458" s="464"/>
      <c r="AG458" s="30"/>
      <c r="AH458" s="464"/>
      <c r="AI458" s="464"/>
      <c r="AJ458" s="30"/>
      <c r="AK458" s="464"/>
      <c r="AL458" s="464"/>
      <c r="AM458" s="30"/>
      <c r="AN458" s="464"/>
      <c r="AO458" s="464"/>
      <c r="AP458" s="30"/>
      <c r="AQ458" s="464"/>
      <c r="AR458" s="464"/>
      <c r="AS458" s="30"/>
      <c r="AT458" s="464"/>
      <c r="AU458" s="464"/>
      <c r="AV458" s="30"/>
      <c r="AW458" s="464"/>
      <c r="AX458" s="464"/>
      <c r="AY458" s="30"/>
      <c r="AZ458" s="464"/>
      <c r="BA458" s="464"/>
      <c r="BB458" s="30"/>
      <c r="BC458" s="464"/>
      <c r="BD458" s="464"/>
      <c r="BE458" s="30"/>
      <c r="BF458" s="464"/>
      <c r="BG458" s="464"/>
      <c r="BH458" s="30"/>
      <c r="BI458" s="464"/>
      <c r="BJ458" s="464"/>
      <c r="BK458" s="30"/>
      <c r="BL458" s="31"/>
      <c r="BM458" s="31"/>
      <c r="BN458" s="31"/>
      <c r="BO458" s="31"/>
      <c r="BP458" s="31"/>
      <c r="BQ458" s="31"/>
      <c r="BR458" s="31"/>
    </row>
    <row r="459" spans="1:70" s="64" customFormat="1" x14ac:dyDescent="0.2">
      <c r="A459" s="447"/>
      <c r="D459" s="464"/>
      <c r="E459" s="464"/>
      <c r="F459" s="30"/>
      <c r="G459" s="464"/>
      <c r="H459" s="464"/>
      <c r="I459" s="30"/>
      <c r="J459" s="464"/>
      <c r="K459" s="464"/>
      <c r="L459" s="30"/>
      <c r="M459" s="464"/>
      <c r="N459" s="464"/>
      <c r="O459" s="30"/>
      <c r="P459" s="464"/>
      <c r="Q459" s="464"/>
      <c r="R459" s="30"/>
      <c r="S459" s="464"/>
      <c r="T459" s="464"/>
      <c r="U459" s="30"/>
      <c r="V459" s="464"/>
      <c r="W459" s="464"/>
      <c r="X459" s="30"/>
      <c r="Y459" s="464"/>
      <c r="Z459" s="464"/>
      <c r="AA459" s="30"/>
      <c r="AB459" s="464"/>
      <c r="AC459" s="464"/>
      <c r="AD459" s="30"/>
      <c r="AE459" s="464"/>
      <c r="AF459" s="464"/>
      <c r="AG459" s="30"/>
      <c r="AH459" s="464"/>
      <c r="AI459" s="464"/>
      <c r="AJ459" s="30"/>
      <c r="AK459" s="464"/>
      <c r="AL459" s="464"/>
      <c r="AM459" s="30"/>
      <c r="AN459" s="464"/>
      <c r="AO459" s="464"/>
      <c r="AP459" s="30"/>
      <c r="AQ459" s="464"/>
      <c r="AR459" s="464"/>
      <c r="AS459" s="30"/>
      <c r="AT459" s="464"/>
      <c r="AU459" s="464"/>
      <c r="AV459" s="30"/>
      <c r="AW459" s="464"/>
      <c r="AX459" s="464"/>
      <c r="AY459" s="30"/>
      <c r="AZ459" s="464"/>
      <c r="BA459" s="464"/>
      <c r="BB459" s="30"/>
      <c r="BC459" s="464"/>
      <c r="BD459" s="464"/>
      <c r="BE459" s="30"/>
      <c r="BF459" s="464"/>
      <c r="BG459" s="464"/>
      <c r="BH459" s="30"/>
      <c r="BI459" s="464"/>
      <c r="BJ459" s="464"/>
      <c r="BK459" s="30"/>
      <c r="BL459" s="31"/>
      <c r="BM459" s="31"/>
      <c r="BN459" s="31"/>
      <c r="BO459" s="31"/>
      <c r="BP459" s="31"/>
      <c r="BQ459" s="31"/>
      <c r="BR459" s="31"/>
    </row>
    <row r="460" spans="1:70" s="64" customFormat="1" x14ac:dyDescent="0.2">
      <c r="A460" s="447"/>
      <c r="D460" s="464"/>
      <c r="E460" s="464"/>
      <c r="F460" s="30"/>
      <c r="G460" s="464"/>
      <c r="H460" s="464"/>
      <c r="I460" s="30"/>
      <c r="J460" s="464"/>
      <c r="K460" s="464"/>
      <c r="L460" s="30"/>
      <c r="M460" s="464"/>
      <c r="N460" s="464"/>
      <c r="O460" s="30"/>
      <c r="P460" s="464"/>
      <c r="Q460" s="464"/>
      <c r="R460" s="30"/>
      <c r="S460" s="464"/>
      <c r="T460" s="464"/>
      <c r="U460" s="30"/>
      <c r="V460" s="464"/>
      <c r="W460" s="464"/>
      <c r="X460" s="30"/>
      <c r="Y460" s="464"/>
      <c r="Z460" s="464"/>
      <c r="AA460" s="30"/>
      <c r="AB460" s="464"/>
      <c r="AC460" s="464"/>
      <c r="AD460" s="30"/>
      <c r="AE460" s="464"/>
      <c r="AF460" s="464"/>
      <c r="AG460" s="30"/>
      <c r="AH460" s="464"/>
      <c r="AI460" s="464"/>
      <c r="AJ460" s="30"/>
      <c r="AK460" s="464"/>
      <c r="AL460" s="464"/>
      <c r="AM460" s="30"/>
      <c r="AN460" s="464"/>
      <c r="AO460" s="464"/>
      <c r="AP460" s="30"/>
      <c r="AQ460" s="464"/>
      <c r="AR460" s="464"/>
      <c r="AS460" s="30"/>
      <c r="AT460" s="464"/>
      <c r="AU460" s="464"/>
      <c r="AV460" s="30"/>
      <c r="AW460" s="464"/>
      <c r="AX460" s="464"/>
      <c r="AY460" s="30"/>
      <c r="AZ460" s="464"/>
      <c r="BA460" s="464"/>
      <c r="BB460" s="30"/>
      <c r="BC460" s="464"/>
      <c r="BD460" s="464"/>
      <c r="BE460" s="30"/>
      <c r="BF460" s="464"/>
      <c r="BG460" s="464"/>
      <c r="BH460" s="30"/>
      <c r="BI460" s="464"/>
      <c r="BJ460" s="464"/>
      <c r="BK460" s="30"/>
      <c r="BL460" s="31"/>
      <c r="BM460" s="31"/>
      <c r="BN460" s="31"/>
      <c r="BO460" s="31"/>
      <c r="BP460" s="31"/>
      <c r="BQ460" s="31"/>
      <c r="BR460" s="31"/>
    </row>
    <row r="461" spans="1:70" s="64" customFormat="1" x14ac:dyDescent="0.2">
      <c r="A461" s="447"/>
      <c r="D461" s="464"/>
      <c r="E461" s="464"/>
      <c r="F461" s="30"/>
      <c r="G461" s="464"/>
      <c r="H461" s="464"/>
      <c r="I461" s="30"/>
      <c r="J461" s="464"/>
      <c r="K461" s="464"/>
      <c r="L461" s="30"/>
      <c r="M461" s="464"/>
      <c r="N461" s="464"/>
      <c r="O461" s="30"/>
      <c r="P461" s="464"/>
      <c r="Q461" s="464"/>
      <c r="R461" s="30"/>
      <c r="S461" s="464"/>
      <c r="T461" s="464"/>
      <c r="U461" s="30"/>
      <c r="V461" s="464"/>
      <c r="W461" s="464"/>
      <c r="X461" s="30"/>
      <c r="Y461" s="464"/>
      <c r="Z461" s="464"/>
      <c r="AA461" s="30"/>
      <c r="AB461" s="464"/>
      <c r="AC461" s="464"/>
      <c r="AD461" s="30"/>
      <c r="AE461" s="464"/>
      <c r="AF461" s="464"/>
      <c r="AG461" s="30"/>
      <c r="AH461" s="464"/>
      <c r="AI461" s="464"/>
      <c r="AJ461" s="30"/>
      <c r="AK461" s="464"/>
      <c r="AL461" s="464"/>
      <c r="AM461" s="30"/>
      <c r="AN461" s="464"/>
      <c r="AO461" s="464"/>
      <c r="AP461" s="30"/>
      <c r="AQ461" s="464"/>
      <c r="AR461" s="464"/>
      <c r="AS461" s="30"/>
      <c r="AT461" s="464"/>
      <c r="AU461" s="464"/>
      <c r="AV461" s="30"/>
      <c r="AW461" s="464"/>
      <c r="AX461" s="464"/>
      <c r="AY461" s="30"/>
      <c r="AZ461" s="464"/>
      <c r="BA461" s="464"/>
      <c r="BB461" s="30"/>
      <c r="BC461" s="464"/>
      <c r="BD461" s="464"/>
      <c r="BE461" s="30"/>
      <c r="BF461" s="464"/>
      <c r="BG461" s="464"/>
      <c r="BH461" s="30"/>
      <c r="BI461" s="464"/>
      <c r="BJ461" s="464"/>
      <c r="BK461" s="30"/>
      <c r="BL461" s="31"/>
      <c r="BM461" s="31"/>
      <c r="BN461" s="31"/>
      <c r="BO461" s="31"/>
      <c r="BP461" s="31"/>
      <c r="BQ461" s="31"/>
      <c r="BR461" s="31"/>
    </row>
    <row r="462" spans="1:70" s="64" customFormat="1" x14ac:dyDescent="0.2">
      <c r="A462" s="447"/>
      <c r="D462" s="464"/>
      <c r="E462" s="464"/>
      <c r="F462" s="30"/>
      <c r="G462" s="464"/>
      <c r="H462" s="464"/>
      <c r="I462" s="30"/>
      <c r="J462" s="464"/>
      <c r="K462" s="464"/>
      <c r="L462" s="30"/>
      <c r="M462" s="464"/>
      <c r="N462" s="464"/>
      <c r="O462" s="30"/>
      <c r="P462" s="464"/>
      <c r="Q462" s="464"/>
      <c r="R462" s="30"/>
      <c r="S462" s="464"/>
      <c r="T462" s="464"/>
      <c r="U462" s="30"/>
      <c r="V462" s="464"/>
      <c r="W462" s="464"/>
      <c r="X462" s="30"/>
      <c r="Y462" s="464"/>
      <c r="Z462" s="464"/>
      <c r="AA462" s="30"/>
      <c r="AB462" s="464"/>
      <c r="AC462" s="464"/>
      <c r="AD462" s="30"/>
      <c r="AE462" s="464"/>
      <c r="AF462" s="464"/>
      <c r="AG462" s="30"/>
      <c r="AH462" s="464"/>
      <c r="AI462" s="464"/>
      <c r="AJ462" s="30"/>
      <c r="AK462" s="464"/>
      <c r="AL462" s="464"/>
      <c r="AM462" s="30"/>
      <c r="AN462" s="464"/>
      <c r="AO462" s="464"/>
      <c r="AP462" s="30"/>
      <c r="AQ462" s="464"/>
      <c r="AR462" s="464"/>
      <c r="AS462" s="30"/>
      <c r="AT462" s="464"/>
      <c r="AU462" s="464"/>
      <c r="AV462" s="30"/>
      <c r="AW462" s="464"/>
      <c r="AX462" s="464"/>
      <c r="AY462" s="30"/>
      <c r="AZ462" s="464"/>
      <c r="BA462" s="464"/>
      <c r="BB462" s="30"/>
      <c r="BC462" s="464"/>
      <c r="BD462" s="464"/>
      <c r="BE462" s="30"/>
      <c r="BF462" s="464"/>
      <c r="BG462" s="464"/>
      <c r="BH462" s="30"/>
      <c r="BI462" s="464"/>
      <c r="BJ462" s="464"/>
      <c r="BK462" s="30"/>
      <c r="BL462" s="31"/>
      <c r="BM462" s="31"/>
      <c r="BN462" s="31"/>
      <c r="BO462" s="31"/>
      <c r="BP462" s="31"/>
      <c r="BQ462" s="31"/>
      <c r="BR462" s="31"/>
    </row>
    <row r="463" spans="1:70" s="64" customFormat="1" x14ac:dyDescent="0.2">
      <c r="A463" s="447"/>
      <c r="D463" s="464"/>
      <c r="E463" s="464"/>
      <c r="F463" s="30"/>
      <c r="G463" s="464"/>
      <c r="H463" s="464"/>
      <c r="I463" s="30"/>
      <c r="J463" s="464"/>
      <c r="K463" s="464"/>
      <c r="L463" s="30"/>
      <c r="M463" s="464"/>
      <c r="N463" s="464"/>
      <c r="O463" s="30"/>
      <c r="P463" s="464"/>
      <c r="Q463" s="464"/>
      <c r="R463" s="30"/>
      <c r="S463" s="464"/>
      <c r="T463" s="464"/>
      <c r="U463" s="30"/>
      <c r="V463" s="464"/>
      <c r="W463" s="464"/>
      <c r="X463" s="30"/>
      <c r="Y463" s="464"/>
      <c r="Z463" s="464"/>
      <c r="AA463" s="30"/>
      <c r="AB463" s="464"/>
      <c r="AC463" s="464"/>
      <c r="AD463" s="30"/>
      <c r="AE463" s="464"/>
      <c r="AF463" s="464"/>
      <c r="AG463" s="30"/>
      <c r="AH463" s="464"/>
      <c r="AI463" s="464"/>
      <c r="AJ463" s="30"/>
      <c r="AK463" s="464"/>
      <c r="AL463" s="464"/>
      <c r="AM463" s="30"/>
      <c r="AN463" s="464"/>
      <c r="AO463" s="464"/>
      <c r="AP463" s="30"/>
      <c r="AQ463" s="464"/>
      <c r="AR463" s="464"/>
      <c r="AS463" s="30"/>
      <c r="AT463" s="464"/>
      <c r="AU463" s="464"/>
      <c r="AV463" s="30"/>
      <c r="AW463" s="464"/>
      <c r="AX463" s="464"/>
      <c r="AY463" s="30"/>
      <c r="AZ463" s="464"/>
      <c r="BA463" s="464"/>
      <c r="BB463" s="30"/>
      <c r="BC463" s="464"/>
      <c r="BD463" s="464"/>
      <c r="BE463" s="30"/>
      <c r="BF463" s="464"/>
      <c r="BG463" s="464"/>
      <c r="BH463" s="30"/>
      <c r="BI463" s="464"/>
      <c r="BJ463" s="464"/>
      <c r="BK463" s="30"/>
      <c r="BL463" s="31"/>
      <c r="BM463" s="31"/>
      <c r="BN463" s="31"/>
      <c r="BO463" s="31"/>
      <c r="BP463" s="31"/>
      <c r="BQ463" s="31"/>
      <c r="BR463" s="31"/>
    </row>
    <row r="464" spans="1:70" s="64" customFormat="1" x14ac:dyDescent="0.2">
      <c r="A464" s="447"/>
      <c r="D464" s="464"/>
      <c r="E464" s="464"/>
      <c r="F464" s="30"/>
      <c r="G464" s="464"/>
      <c r="H464" s="464"/>
      <c r="I464" s="30"/>
      <c r="J464" s="464"/>
      <c r="K464" s="464"/>
      <c r="L464" s="30"/>
      <c r="M464" s="464"/>
      <c r="N464" s="464"/>
      <c r="O464" s="30"/>
      <c r="P464" s="464"/>
      <c r="Q464" s="464"/>
      <c r="R464" s="30"/>
      <c r="S464" s="464"/>
      <c r="T464" s="464"/>
      <c r="U464" s="30"/>
      <c r="V464" s="464"/>
      <c r="W464" s="464"/>
      <c r="X464" s="30"/>
      <c r="Y464" s="464"/>
      <c r="Z464" s="464"/>
      <c r="AA464" s="30"/>
      <c r="AB464" s="464"/>
      <c r="AC464" s="464"/>
      <c r="AD464" s="30"/>
      <c r="AE464" s="464"/>
      <c r="AF464" s="464"/>
      <c r="AG464" s="30"/>
      <c r="AH464" s="464"/>
      <c r="AI464" s="464"/>
      <c r="AJ464" s="30"/>
      <c r="AK464" s="464"/>
      <c r="AL464" s="464"/>
      <c r="AM464" s="30"/>
      <c r="AN464" s="464"/>
      <c r="AO464" s="464"/>
      <c r="AP464" s="30"/>
      <c r="AQ464" s="464"/>
      <c r="AR464" s="464"/>
      <c r="AS464" s="30"/>
      <c r="AT464" s="464"/>
      <c r="AU464" s="464"/>
      <c r="AV464" s="30"/>
      <c r="AW464" s="464"/>
      <c r="AX464" s="464"/>
      <c r="AY464" s="30"/>
      <c r="AZ464" s="464"/>
      <c r="BA464" s="464"/>
      <c r="BB464" s="30"/>
      <c r="BC464" s="464"/>
      <c r="BD464" s="464"/>
      <c r="BE464" s="30"/>
      <c r="BF464" s="464"/>
      <c r="BG464" s="464"/>
      <c r="BH464" s="30"/>
      <c r="BI464" s="464"/>
      <c r="BJ464" s="464"/>
      <c r="BK464" s="30"/>
      <c r="BL464" s="31"/>
      <c r="BM464" s="31"/>
      <c r="BN464" s="31"/>
      <c r="BO464" s="31"/>
      <c r="BP464" s="31"/>
      <c r="BQ464" s="31"/>
      <c r="BR464" s="31"/>
    </row>
    <row r="465" spans="1:70" s="64" customFormat="1" x14ac:dyDescent="0.2">
      <c r="A465" s="447"/>
      <c r="D465" s="464"/>
      <c r="E465" s="464"/>
      <c r="F465" s="30"/>
      <c r="G465" s="464"/>
      <c r="H465" s="464"/>
      <c r="I465" s="30"/>
      <c r="J465" s="464"/>
      <c r="K465" s="464"/>
      <c r="L465" s="30"/>
      <c r="M465" s="464"/>
      <c r="N465" s="464"/>
      <c r="O465" s="30"/>
      <c r="P465" s="464"/>
      <c r="Q465" s="464"/>
      <c r="R465" s="30"/>
      <c r="S465" s="464"/>
      <c r="T465" s="464"/>
      <c r="U465" s="30"/>
      <c r="V465" s="464"/>
      <c r="W465" s="464"/>
      <c r="X465" s="30"/>
      <c r="Y465" s="464"/>
      <c r="Z465" s="464"/>
      <c r="AA465" s="30"/>
      <c r="AB465" s="464"/>
      <c r="AC465" s="464"/>
      <c r="AD465" s="30"/>
      <c r="AE465" s="464"/>
      <c r="AF465" s="464"/>
      <c r="AG465" s="30"/>
      <c r="AH465" s="464"/>
      <c r="AI465" s="464"/>
      <c r="AJ465" s="30"/>
      <c r="AK465" s="464"/>
      <c r="AL465" s="464"/>
      <c r="AM465" s="30"/>
      <c r="AN465" s="464"/>
      <c r="AO465" s="464"/>
      <c r="AP465" s="30"/>
      <c r="AQ465" s="464"/>
      <c r="AR465" s="464"/>
      <c r="AS465" s="30"/>
      <c r="AT465" s="464"/>
      <c r="AU465" s="464"/>
      <c r="AV465" s="30"/>
      <c r="AW465" s="464"/>
      <c r="AX465" s="464"/>
      <c r="AY465" s="30"/>
      <c r="AZ465" s="464"/>
      <c r="BA465" s="464"/>
      <c r="BB465" s="30"/>
      <c r="BC465" s="464"/>
      <c r="BD465" s="464"/>
      <c r="BE465" s="30"/>
      <c r="BF465" s="464"/>
      <c r="BG465" s="464"/>
      <c r="BH465" s="30"/>
      <c r="BI465" s="464"/>
      <c r="BJ465" s="464"/>
      <c r="BK465" s="30"/>
      <c r="BL465" s="31"/>
      <c r="BM465" s="31"/>
      <c r="BN465" s="31"/>
      <c r="BO465" s="31"/>
      <c r="BP465" s="31"/>
      <c r="BQ465" s="31"/>
      <c r="BR465" s="31"/>
    </row>
    <row r="466" spans="1:70" s="64" customFormat="1" x14ac:dyDescent="0.2">
      <c r="A466" s="447"/>
      <c r="D466" s="464"/>
      <c r="E466" s="464"/>
      <c r="F466" s="30"/>
      <c r="G466" s="464"/>
      <c r="H466" s="464"/>
      <c r="I466" s="30"/>
      <c r="J466" s="464"/>
      <c r="K466" s="464"/>
      <c r="L466" s="30"/>
      <c r="M466" s="464"/>
      <c r="N466" s="464"/>
      <c r="O466" s="30"/>
      <c r="P466" s="464"/>
      <c r="Q466" s="464"/>
      <c r="R466" s="30"/>
      <c r="S466" s="464"/>
      <c r="T466" s="464"/>
      <c r="U466" s="30"/>
      <c r="V466" s="464"/>
      <c r="W466" s="464"/>
      <c r="X466" s="30"/>
      <c r="Y466" s="464"/>
      <c r="Z466" s="464"/>
      <c r="AA466" s="30"/>
      <c r="AB466" s="464"/>
      <c r="AC466" s="464"/>
      <c r="AD466" s="30"/>
      <c r="AE466" s="464"/>
      <c r="AF466" s="464"/>
      <c r="AG466" s="30"/>
      <c r="AH466" s="464"/>
      <c r="AI466" s="464"/>
      <c r="AJ466" s="30"/>
      <c r="AK466" s="464"/>
      <c r="AL466" s="464"/>
      <c r="AM466" s="30"/>
      <c r="AN466" s="464"/>
      <c r="AO466" s="464"/>
      <c r="AP466" s="30"/>
      <c r="AQ466" s="464"/>
      <c r="AR466" s="464"/>
      <c r="AS466" s="30"/>
      <c r="AT466" s="464"/>
      <c r="AU466" s="464"/>
      <c r="AV466" s="30"/>
      <c r="AW466" s="464"/>
      <c r="AX466" s="464"/>
      <c r="AY466" s="30"/>
      <c r="AZ466" s="464"/>
      <c r="BA466" s="464"/>
      <c r="BB466" s="30"/>
      <c r="BC466" s="464"/>
      <c r="BD466" s="464"/>
      <c r="BE466" s="30"/>
      <c r="BF466" s="464"/>
      <c r="BG466" s="464"/>
      <c r="BH466" s="30"/>
      <c r="BI466" s="464"/>
      <c r="BJ466" s="464"/>
      <c r="BK466" s="30"/>
      <c r="BL466" s="31"/>
      <c r="BM466" s="31"/>
      <c r="BN466" s="31"/>
      <c r="BO466" s="31"/>
      <c r="BP466" s="31"/>
      <c r="BQ466" s="31"/>
      <c r="BR466" s="31"/>
    </row>
    <row r="467" spans="1:70" s="64" customFormat="1" x14ac:dyDescent="0.2">
      <c r="A467" s="447"/>
      <c r="D467" s="464"/>
      <c r="E467" s="464"/>
      <c r="F467" s="30"/>
      <c r="G467" s="464"/>
      <c r="H467" s="464"/>
      <c r="I467" s="30"/>
      <c r="J467" s="464"/>
      <c r="K467" s="464"/>
      <c r="L467" s="30"/>
      <c r="M467" s="464"/>
      <c r="N467" s="464"/>
      <c r="O467" s="30"/>
      <c r="P467" s="464"/>
      <c r="Q467" s="464"/>
      <c r="R467" s="30"/>
      <c r="S467" s="464"/>
      <c r="T467" s="464"/>
      <c r="U467" s="30"/>
      <c r="V467" s="464"/>
      <c r="W467" s="464"/>
      <c r="X467" s="30"/>
      <c r="Y467" s="464"/>
      <c r="Z467" s="464"/>
      <c r="AA467" s="30"/>
      <c r="AB467" s="464"/>
      <c r="AC467" s="464"/>
      <c r="AD467" s="30"/>
      <c r="AE467" s="464"/>
      <c r="AF467" s="464"/>
      <c r="AG467" s="30"/>
      <c r="AH467" s="464"/>
      <c r="AI467" s="464"/>
      <c r="AJ467" s="30"/>
      <c r="AK467" s="464"/>
      <c r="AL467" s="464"/>
      <c r="AM467" s="30"/>
      <c r="AN467" s="464"/>
      <c r="AO467" s="464"/>
      <c r="AP467" s="30"/>
      <c r="AQ467" s="464"/>
      <c r="AR467" s="464"/>
      <c r="AS467" s="30"/>
      <c r="AT467" s="464"/>
      <c r="AU467" s="464"/>
      <c r="AV467" s="30"/>
      <c r="AW467" s="464"/>
      <c r="AX467" s="464"/>
      <c r="AY467" s="30"/>
      <c r="AZ467" s="464"/>
      <c r="BA467" s="464"/>
      <c r="BB467" s="30"/>
      <c r="BC467" s="464"/>
      <c r="BD467" s="464"/>
      <c r="BE467" s="30"/>
      <c r="BF467" s="464"/>
      <c r="BG467" s="464"/>
      <c r="BH467" s="30"/>
      <c r="BI467" s="464"/>
      <c r="BJ467" s="464"/>
      <c r="BK467" s="30"/>
      <c r="BL467" s="31"/>
      <c r="BM467" s="31"/>
      <c r="BN467" s="31"/>
      <c r="BO467" s="31"/>
      <c r="BP467" s="31"/>
      <c r="BQ467" s="31"/>
      <c r="BR467" s="31"/>
    </row>
    <row r="468" spans="1:70" s="64" customFormat="1" x14ac:dyDescent="0.2">
      <c r="A468" s="447"/>
      <c r="D468" s="464"/>
      <c r="E468" s="464"/>
      <c r="F468" s="30"/>
      <c r="G468" s="464"/>
      <c r="H468" s="464"/>
      <c r="I468" s="30"/>
      <c r="J468" s="464"/>
      <c r="K468" s="464"/>
      <c r="L468" s="30"/>
      <c r="M468" s="464"/>
      <c r="N468" s="464"/>
      <c r="O468" s="30"/>
      <c r="P468" s="464"/>
      <c r="Q468" s="464"/>
      <c r="R468" s="30"/>
      <c r="S468" s="464"/>
      <c r="T468" s="464"/>
      <c r="U468" s="30"/>
      <c r="V468" s="464"/>
      <c r="W468" s="464"/>
      <c r="X468" s="30"/>
      <c r="Y468" s="464"/>
      <c r="Z468" s="464"/>
      <c r="AA468" s="30"/>
      <c r="AB468" s="464"/>
      <c r="AC468" s="464"/>
      <c r="AD468" s="30"/>
      <c r="AE468" s="464"/>
      <c r="AF468" s="464"/>
      <c r="AG468" s="30"/>
      <c r="AH468" s="464"/>
      <c r="AI468" s="464"/>
      <c r="AJ468" s="30"/>
      <c r="AK468" s="464"/>
      <c r="AL468" s="464"/>
      <c r="AM468" s="30"/>
      <c r="AN468" s="464"/>
      <c r="AO468" s="464"/>
      <c r="AP468" s="30"/>
      <c r="AQ468" s="464"/>
      <c r="AR468" s="464"/>
      <c r="AS468" s="30"/>
      <c r="AT468" s="464"/>
      <c r="AU468" s="464"/>
      <c r="AV468" s="30"/>
      <c r="AW468" s="464"/>
      <c r="AX468" s="464"/>
      <c r="AY468" s="30"/>
      <c r="AZ468" s="464"/>
      <c r="BA468" s="464"/>
      <c r="BB468" s="30"/>
      <c r="BC468" s="464"/>
      <c r="BD468" s="464"/>
      <c r="BE468" s="30"/>
      <c r="BF468" s="464"/>
      <c r="BG468" s="464"/>
      <c r="BH468" s="30"/>
      <c r="BI468" s="464"/>
      <c r="BJ468" s="464"/>
      <c r="BK468" s="30"/>
      <c r="BL468" s="31"/>
      <c r="BM468" s="31"/>
      <c r="BN468" s="31"/>
      <c r="BO468" s="31"/>
      <c r="BP468" s="31"/>
      <c r="BQ468" s="31"/>
      <c r="BR468" s="31"/>
    </row>
    <row r="469" spans="1:70" s="64" customFormat="1" x14ac:dyDescent="0.2">
      <c r="A469" s="447"/>
      <c r="D469" s="464"/>
      <c r="E469" s="464"/>
      <c r="F469" s="30"/>
      <c r="G469" s="464"/>
      <c r="H469" s="464"/>
      <c r="I469" s="30"/>
      <c r="J469" s="464"/>
      <c r="K469" s="464"/>
      <c r="L469" s="30"/>
      <c r="M469" s="464"/>
      <c r="N469" s="464"/>
      <c r="O469" s="30"/>
      <c r="P469" s="464"/>
      <c r="Q469" s="464"/>
      <c r="R469" s="30"/>
      <c r="S469" s="464"/>
      <c r="T469" s="464"/>
      <c r="U469" s="30"/>
      <c r="V469" s="464"/>
      <c r="W469" s="464"/>
      <c r="X469" s="30"/>
      <c r="Y469" s="464"/>
      <c r="Z469" s="464"/>
      <c r="AA469" s="30"/>
      <c r="AB469" s="464"/>
      <c r="AC469" s="464"/>
      <c r="AD469" s="30"/>
      <c r="AE469" s="464"/>
      <c r="AF469" s="464"/>
      <c r="AG469" s="30"/>
      <c r="AH469" s="464"/>
      <c r="AI469" s="464"/>
      <c r="AJ469" s="30"/>
      <c r="AK469" s="464"/>
      <c r="AL469" s="464"/>
      <c r="AM469" s="30"/>
      <c r="AN469" s="464"/>
      <c r="AO469" s="464"/>
      <c r="AP469" s="30"/>
      <c r="AQ469" s="464"/>
      <c r="AR469" s="464"/>
      <c r="AS469" s="30"/>
      <c r="AT469" s="464"/>
      <c r="AU469" s="464"/>
      <c r="AV469" s="30"/>
      <c r="AW469" s="464"/>
      <c r="AX469" s="464"/>
      <c r="AY469" s="30"/>
      <c r="AZ469" s="464"/>
      <c r="BA469" s="464"/>
      <c r="BB469" s="30"/>
      <c r="BC469" s="464"/>
      <c r="BD469" s="464"/>
      <c r="BE469" s="30"/>
      <c r="BF469" s="464"/>
      <c r="BG469" s="464"/>
      <c r="BH469" s="30"/>
      <c r="BI469" s="464"/>
      <c r="BJ469" s="464"/>
      <c r="BK469" s="30"/>
      <c r="BL469" s="31"/>
      <c r="BM469" s="31"/>
      <c r="BN469" s="31"/>
      <c r="BO469" s="31"/>
      <c r="BP469" s="31"/>
      <c r="BQ469" s="31"/>
      <c r="BR469" s="31"/>
    </row>
    <row r="470" spans="1:70" s="64" customFormat="1" x14ac:dyDescent="0.2">
      <c r="A470" s="447"/>
      <c r="D470" s="464"/>
      <c r="E470" s="464"/>
      <c r="F470" s="30"/>
      <c r="G470" s="464"/>
      <c r="H470" s="464"/>
      <c r="I470" s="30"/>
      <c r="J470" s="464"/>
      <c r="K470" s="464"/>
      <c r="L470" s="30"/>
      <c r="M470" s="464"/>
      <c r="N470" s="464"/>
      <c r="O470" s="30"/>
      <c r="P470" s="464"/>
      <c r="Q470" s="464"/>
      <c r="R470" s="30"/>
      <c r="S470" s="464"/>
      <c r="T470" s="464"/>
      <c r="U470" s="30"/>
      <c r="V470" s="464"/>
      <c r="W470" s="464"/>
      <c r="X470" s="30"/>
      <c r="Y470" s="464"/>
      <c r="Z470" s="464"/>
      <c r="AA470" s="30"/>
      <c r="AB470" s="464"/>
      <c r="AC470" s="464"/>
      <c r="AD470" s="30"/>
      <c r="AE470" s="464"/>
      <c r="AF470" s="464"/>
      <c r="AG470" s="30"/>
      <c r="AH470" s="464"/>
      <c r="AI470" s="464"/>
      <c r="AJ470" s="30"/>
      <c r="AK470" s="464"/>
      <c r="AL470" s="464"/>
      <c r="AM470" s="30"/>
      <c r="AN470" s="464"/>
      <c r="AO470" s="464"/>
      <c r="AP470" s="30"/>
      <c r="AQ470" s="464"/>
      <c r="AR470" s="464"/>
      <c r="AS470" s="30"/>
      <c r="AT470" s="464"/>
      <c r="AU470" s="464"/>
      <c r="AV470" s="30"/>
      <c r="AW470" s="464"/>
      <c r="AX470" s="464"/>
      <c r="AY470" s="30"/>
      <c r="AZ470" s="464"/>
      <c r="BA470" s="464"/>
      <c r="BB470" s="30"/>
      <c r="BC470" s="464"/>
      <c r="BD470" s="464"/>
      <c r="BE470" s="30"/>
      <c r="BF470" s="464"/>
      <c r="BG470" s="464"/>
      <c r="BH470" s="30"/>
      <c r="BI470" s="464"/>
      <c r="BJ470" s="464"/>
      <c r="BK470" s="30"/>
      <c r="BL470" s="31"/>
      <c r="BM470" s="31"/>
      <c r="BN470" s="31"/>
      <c r="BO470" s="31"/>
      <c r="BP470" s="31"/>
      <c r="BQ470" s="31"/>
      <c r="BR470" s="31"/>
    </row>
    <row r="471" spans="1:70" s="64" customFormat="1" x14ac:dyDescent="0.2">
      <c r="A471" s="447"/>
      <c r="D471" s="464"/>
      <c r="E471" s="464"/>
      <c r="F471" s="30"/>
      <c r="G471" s="464"/>
      <c r="H471" s="464"/>
      <c r="I471" s="30"/>
      <c r="J471" s="464"/>
      <c r="K471" s="464"/>
      <c r="L471" s="30"/>
      <c r="M471" s="464"/>
      <c r="N471" s="464"/>
      <c r="O471" s="30"/>
      <c r="P471" s="464"/>
      <c r="Q471" s="464"/>
      <c r="R471" s="30"/>
      <c r="S471" s="464"/>
      <c r="T471" s="464"/>
      <c r="U471" s="30"/>
      <c r="V471" s="464"/>
      <c r="W471" s="464"/>
      <c r="X471" s="30"/>
      <c r="Y471" s="464"/>
      <c r="Z471" s="464"/>
      <c r="AA471" s="30"/>
      <c r="AB471" s="464"/>
      <c r="AC471" s="464"/>
      <c r="AD471" s="30"/>
      <c r="AE471" s="464"/>
      <c r="AF471" s="464"/>
      <c r="AG471" s="30"/>
      <c r="AH471" s="464"/>
      <c r="AI471" s="464"/>
      <c r="AJ471" s="30"/>
      <c r="AK471" s="464"/>
      <c r="AL471" s="464"/>
      <c r="AM471" s="30"/>
      <c r="AN471" s="464"/>
      <c r="AO471" s="464"/>
      <c r="AP471" s="30"/>
      <c r="AQ471" s="464"/>
      <c r="AR471" s="464"/>
      <c r="AS471" s="30"/>
      <c r="AT471" s="464"/>
      <c r="AU471" s="464"/>
      <c r="AV471" s="30"/>
      <c r="AW471" s="464"/>
      <c r="AX471" s="464"/>
      <c r="AY471" s="30"/>
      <c r="AZ471" s="464"/>
      <c r="BA471" s="464"/>
      <c r="BB471" s="30"/>
      <c r="BC471" s="464"/>
      <c r="BD471" s="464"/>
      <c r="BE471" s="30"/>
      <c r="BF471" s="464"/>
      <c r="BG471" s="464"/>
      <c r="BH471" s="30"/>
      <c r="BI471" s="464"/>
      <c r="BJ471" s="464"/>
      <c r="BK471" s="30"/>
      <c r="BL471" s="31"/>
      <c r="BM471" s="31"/>
      <c r="BN471" s="31"/>
      <c r="BO471" s="31"/>
      <c r="BP471" s="31"/>
      <c r="BQ471" s="31"/>
      <c r="BR471" s="31"/>
    </row>
    <row r="472" spans="1:70" s="64" customFormat="1" x14ac:dyDescent="0.2">
      <c r="A472" s="447"/>
      <c r="D472" s="464"/>
      <c r="E472" s="464"/>
      <c r="F472" s="30"/>
      <c r="G472" s="464"/>
      <c r="H472" s="464"/>
      <c r="I472" s="30"/>
      <c r="J472" s="464"/>
      <c r="K472" s="464"/>
      <c r="L472" s="30"/>
      <c r="M472" s="464"/>
      <c r="N472" s="464"/>
      <c r="O472" s="30"/>
      <c r="P472" s="464"/>
      <c r="Q472" s="464"/>
      <c r="R472" s="30"/>
      <c r="S472" s="464"/>
      <c r="T472" s="464"/>
      <c r="U472" s="30"/>
      <c r="V472" s="464"/>
      <c r="W472" s="464"/>
      <c r="X472" s="30"/>
      <c r="Y472" s="464"/>
      <c r="Z472" s="464"/>
      <c r="AA472" s="30"/>
      <c r="AB472" s="464"/>
      <c r="AC472" s="464"/>
      <c r="AD472" s="30"/>
      <c r="AE472" s="464"/>
      <c r="AF472" s="464"/>
      <c r="AG472" s="30"/>
      <c r="AH472" s="464"/>
      <c r="AI472" s="464"/>
      <c r="AJ472" s="30"/>
      <c r="AK472" s="464"/>
      <c r="AL472" s="464"/>
      <c r="AM472" s="30"/>
      <c r="AN472" s="464"/>
      <c r="AO472" s="464"/>
      <c r="AP472" s="30"/>
      <c r="AQ472" s="464"/>
      <c r="AR472" s="464"/>
      <c r="AS472" s="30"/>
      <c r="AT472" s="464"/>
      <c r="AU472" s="464"/>
      <c r="AV472" s="30"/>
      <c r="AW472" s="464"/>
      <c r="AX472" s="464"/>
      <c r="AY472" s="30"/>
      <c r="AZ472" s="464"/>
      <c r="BA472" s="464"/>
      <c r="BB472" s="30"/>
      <c r="BC472" s="464"/>
      <c r="BD472" s="464"/>
      <c r="BE472" s="30"/>
      <c r="BF472" s="464"/>
      <c r="BG472" s="464"/>
      <c r="BH472" s="30"/>
      <c r="BI472" s="464"/>
      <c r="BJ472" s="464"/>
      <c r="BK472" s="30"/>
      <c r="BL472" s="31"/>
      <c r="BM472" s="31"/>
      <c r="BN472" s="31"/>
      <c r="BO472" s="31"/>
      <c r="BP472" s="31"/>
      <c r="BQ472" s="31"/>
      <c r="BR472" s="31"/>
    </row>
    <row r="473" spans="1:70" s="64" customFormat="1" x14ac:dyDescent="0.2">
      <c r="A473" s="447"/>
      <c r="D473" s="464"/>
      <c r="E473" s="464"/>
      <c r="F473" s="30"/>
      <c r="G473" s="464"/>
      <c r="H473" s="464"/>
      <c r="I473" s="30"/>
      <c r="J473" s="464"/>
      <c r="K473" s="464"/>
      <c r="L473" s="30"/>
      <c r="M473" s="464"/>
      <c r="N473" s="464"/>
      <c r="O473" s="30"/>
      <c r="P473" s="464"/>
      <c r="Q473" s="464"/>
      <c r="R473" s="30"/>
      <c r="S473" s="464"/>
      <c r="T473" s="464"/>
      <c r="U473" s="30"/>
      <c r="V473" s="464"/>
      <c r="W473" s="464"/>
      <c r="X473" s="30"/>
      <c r="Y473" s="464"/>
      <c r="Z473" s="464"/>
      <c r="AA473" s="30"/>
      <c r="AB473" s="464"/>
      <c r="AC473" s="464"/>
      <c r="AD473" s="30"/>
      <c r="AE473" s="464"/>
      <c r="AF473" s="464"/>
      <c r="AG473" s="30"/>
      <c r="AH473" s="464"/>
      <c r="AI473" s="464"/>
      <c r="AJ473" s="30"/>
      <c r="AK473" s="464"/>
      <c r="AL473" s="464"/>
      <c r="AM473" s="30"/>
      <c r="AN473" s="464"/>
      <c r="AO473" s="464"/>
      <c r="AP473" s="30"/>
      <c r="AQ473" s="464"/>
      <c r="AR473" s="464"/>
      <c r="AS473" s="30"/>
      <c r="AT473" s="464"/>
      <c r="AU473" s="464"/>
      <c r="AV473" s="30"/>
      <c r="AW473" s="464"/>
      <c r="AX473" s="464"/>
      <c r="AY473" s="30"/>
      <c r="AZ473" s="464"/>
      <c r="BA473" s="464"/>
      <c r="BB473" s="30"/>
      <c r="BC473" s="464"/>
      <c r="BD473" s="464"/>
      <c r="BE473" s="30"/>
      <c r="BF473" s="464"/>
      <c r="BG473" s="464"/>
      <c r="BH473" s="30"/>
      <c r="BI473" s="464"/>
      <c r="BJ473" s="464"/>
      <c r="BK473" s="30"/>
      <c r="BL473" s="31"/>
      <c r="BM473" s="31"/>
      <c r="BN473" s="31"/>
      <c r="BO473" s="31"/>
      <c r="BP473" s="31"/>
      <c r="BQ473" s="31"/>
      <c r="BR473" s="31"/>
    </row>
    <row r="474" spans="1:70" s="64" customFormat="1" x14ac:dyDescent="0.2">
      <c r="A474" s="447"/>
      <c r="D474" s="464"/>
      <c r="E474" s="464"/>
      <c r="F474" s="30"/>
      <c r="G474" s="464"/>
      <c r="H474" s="464"/>
      <c r="I474" s="30"/>
      <c r="J474" s="464"/>
      <c r="K474" s="464"/>
      <c r="L474" s="30"/>
      <c r="M474" s="464"/>
      <c r="N474" s="464"/>
      <c r="O474" s="30"/>
      <c r="P474" s="464"/>
      <c r="Q474" s="464"/>
      <c r="R474" s="30"/>
      <c r="S474" s="464"/>
      <c r="T474" s="464"/>
      <c r="U474" s="30"/>
      <c r="V474" s="464"/>
      <c r="W474" s="464"/>
      <c r="X474" s="30"/>
      <c r="Y474" s="464"/>
      <c r="Z474" s="464"/>
      <c r="AA474" s="30"/>
      <c r="AB474" s="464"/>
      <c r="AC474" s="464"/>
      <c r="AD474" s="30"/>
      <c r="AE474" s="464"/>
      <c r="AF474" s="464"/>
      <c r="AG474" s="30"/>
      <c r="AH474" s="464"/>
      <c r="AI474" s="464"/>
      <c r="AJ474" s="30"/>
      <c r="AK474" s="464"/>
      <c r="AL474" s="464"/>
      <c r="AM474" s="30"/>
      <c r="AN474" s="464"/>
      <c r="AO474" s="464"/>
      <c r="AP474" s="30"/>
      <c r="AQ474" s="464"/>
      <c r="AR474" s="464"/>
      <c r="AS474" s="30"/>
      <c r="AT474" s="464"/>
      <c r="AU474" s="464"/>
      <c r="AV474" s="30"/>
      <c r="AW474" s="464"/>
      <c r="AX474" s="464"/>
      <c r="AY474" s="30"/>
      <c r="AZ474" s="464"/>
      <c r="BA474" s="464"/>
      <c r="BB474" s="30"/>
      <c r="BC474" s="464"/>
      <c r="BD474" s="464"/>
      <c r="BE474" s="30"/>
      <c r="BF474" s="464"/>
      <c r="BG474" s="464"/>
      <c r="BH474" s="30"/>
      <c r="BI474" s="464"/>
      <c r="BJ474" s="464"/>
      <c r="BK474" s="30"/>
      <c r="BL474" s="31"/>
      <c r="BM474" s="31"/>
      <c r="BN474" s="31"/>
      <c r="BO474" s="31"/>
      <c r="BP474" s="31"/>
      <c r="BQ474" s="31"/>
      <c r="BR474" s="31"/>
    </row>
    <row r="475" spans="1:70" s="64" customFormat="1" x14ac:dyDescent="0.2">
      <c r="A475" s="447"/>
      <c r="D475" s="464"/>
      <c r="E475" s="464"/>
      <c r="F475" s="30"/>
      <c r="G475" s="464"/>
      <c r="H475" s="464"/>
      <c r="I475" s="30"/>
      <c r="J475" s="464"/>
      <c r="K475" s="464"/>
      <c r="L475" s="30"/>
      <c r="M475" s="464"/>
      <c r="N475" s="464"/>
      <c r="O475" s="30"/>
      <c r="P475" s="464"/>
      <c r="Q475" s="464"/>
      <c r="R475" s="30"/>
      <c r="S475" s="464"/>
      <c r="T475" s="464"/>
      <c r="U475" s="30"/>
      <c r="V475" s="464"/>
      <c r="W475" s="464"/>
      <c r="X475" s="30"/>
      <c r="Y475" s="464"/>
      <c r="Z475" s="464"/>
      <c r="AA475" s="30"/>
      <c r="AB475" s="464"/>
      <c r="AC475" s="464"/>
      <c r="AD475" s="30"/>
      <c r="AE475" s="464"/>
      <c r="AF475" s="464"/>
      <c r="AG475" s="30"/>
      <c r="AH475" s="464"/>
      <c r="AI475" s="464"/>
      <c r="AJ475" s="30"/>
      <c r="AK475" s="464"/>
      <c r="AL475" s="464"/>
      <c r="AM475" s="30"/>
      <c r="AN475" s="464"/>
      <c r="AO475" s="464"/>
      <c r="AP475" s="30"/>
      <c r="AQ475" s="464"/>
      <c r="AR475" s="464"/>
      <c r="AS475" s="30"/>
      <c r="AT475" s="464"/>
      <c r="AU475" s="464"/>
      <c r="AV475" s="30"/>
      <c r="AW475" s="464"/>
      <c r="AX475" s="464"/>
      <c r="AY475" s="30"/>
      <c r="AZ475" s="464"/>
      <c r="BA475" s="464"/>
      <c r="BB475" s="30"/>
      <c r="BC475" s="464"/>
      <c r="BD475" s="464"/>
      <c r="BE475" s="30"/>
      <c r="BF475" s="464"/>
      <c r="BG475" s="464"/>
      <c r="BH475" s="30"/>
      <c r="BI475" s="464"/>
      <c r="BJ475" s="464"/>
      <c r="BK475" s="30"/>
      <c r="BL475" s="31"/>
      <c r="BM475" s="31"/>
      <c r="BN475" s="31"/>
      <c r="BO475" s="31"/>
      <c r="BP475" s="31"/>
      <c r="BQ475" s="31"/>
      <c r="BR475" s="31"/>
    </row>
    <row r="476" spans="1:70" s="64" customFormat="1" x14ac:dyDescent="0.2">
      <c r="A476" s="447"/>
      <c r="D476" s="464"/>
      <c r="E476" s="464"/>
      <c r="F476" s="30"/>
      <c r="G476" s="464"/>
      <c r="H476" s="464"/>
      <c r="I476" s="30"/>
      <c r="J476" s="464"/>
      <c r="K476" s="464"/>
      <c r="L476" s="30"/>
      <c r="M476" s="464"/>
      <c r="N476" s="464"/>
      <c r="O476" s="30"/>
      <c r="P476" s="464"/>
      <c r="Q476" s="464"/>
      <c r="R476" s="30"/>
      <c r="S476" s="464"/>
      <c r="T476" s="464"/>
      <c r="U476" s="30"/>
      <c r="V476" s="464"/>
      <c r="W476" s="464"/>
      <c r="X476" s="30"/>
      <c r="Y476" s="464"/>
      <c r="Z476" s="464"/>
      <c r="AA476" s="30"/>
      <c r="AB476" s="464"/>
      <c r="AC476" s="464"/>
      <c r="AD476" s="30"/>
      <c r="AE476" s="464"/>
      <c r="AF476" s="464"/>
      <c r="AG476" s="30"/>
      <c r="AH476" s="464"/>
      <c r="AI476" s="464"/>
      <c r="AJ476" s="30"/>
      <c r="AK476" s="464"/>
      <c r="AL476" s="464"/>
      <c r="AM476" s="30"/>
      <c r="AN476" s="464"/>
      <c r="AO476" s="464"/>
      <c r="AP476" s="30"/>
      <c r="AQ476" s="464"/>
      <c r="AR476" s="464"/>
      <c r="AS476" s="30"/>
      <c r="AT476" s="464"/>
      <c r="AU476" s="464"/>
      <c r="AV476" s="30"/>
      <c r="AW476" s="464"/>
      <c r="AX476" s="464"/>
      <c r="AY476" s="30"/>
      <c r="AZ476" s="464"/>
      <c r="BA476" s="464"/>
      <c r="BB476" s="30"/>
      <c r="BC476" s="464"/>
      <c r="BD476" s="464"/>
      <c r="BE476" s="30"/>
      <c r="BF476" s="464"/>
      <c r="BG476" s="464"/>
      <c r="BH476" s="30"/>
      <c r="BI476" s="464"/>
      <c r="BJ476" s="464"/>
      <c r="BK476" s="30"/>
      <c r="BL476" s="31"/>
      <c r="BM476" s="31"/>
      <c r="BN476" s="31"/>
      <c r="BO476" s="31"/>
      <c r="BP476" s="31"/>
      <c r="BQ476" s="31"/>
      <c r="BR476" s="31"/>
    </row>
    <row r="477" spans="1:70" s="64" customFormat="1" x14ac:dyDescent="0.2">
      <c r="A477" s="447"/>
      <c r="D477" s="464"/>
      <c r="E477" s="464"/>
      <c r="F477" s="30"/>
      <c r="G477" s="464"/>
      <c r="H477" s="464"/>
      <c r="I477" s="30"/>
      <c r="J477" s="464"/>
      <c r="K477" s="464"/>
      <c r="L477" s="30"/>
      <c r="M477" s="464"/>
      <c r="N477" s="464"/>
      <c r="O477" s="30"/>
      <c r="P477" s="464"/>
      <c r="Q477" s="464"/>
      <c r="R477" s="30"/>
      <c r="S477" s="464"/>
      <c r="T477" s="464"/>
      <c r="U477" s="30"/>
      <c r="V477" s="464"/>
      <c r="W477" s="464"/>
      <c r="X477" s="30"/>
      <c r="Y477" s="464"/>
      <c r="Z477" s="464"/>
      <c r="AA477" s="30"/>
      <c r="AB477" s="464"/>
      <c r="AC477" s="464"/>
      <c r="AD477" s="30"/>
      <c r="AE477" s="464"/>
      <c r="AF477" s="464"/>
      <c r="AG477" s="30"/>
      <c r="AH477" s="464"/>
      <c r="AI477" s="464"/>
      <c r="AJ477" s="30"/>
      <c r="AK477" s="464"/>
      <c r="AL477" s="464"/>
      <c r="AM477" s="30"/>
      <c r="AN477" s="464"/>
      <c r="AO477" s="464"/>
      <c r="AP477" s="30"/>
      <c r="AQ477" s="464"/>
      <c r="AR477" s="464"/>
      <c r="AS477" s="30"/>
      <c r="AT477" s="464"/>
      <c r="AU477" s="464"/>
      <c r="AV477" s="30"/>
      <c r="AW477" s="464"/>
      <c r="AX477" s="464"/>
      <c r="AY477" s="30"/>
      <c r="AZ477" s="464"/>
      <c r="BA477" s="464"/>
      <c r="BB477" s="30"/>
      <c r="BC477" s="464"/>
      <c r="BD477" s="464"/>
      <c r="BE477" s="30"/>
      <c r="BF477" s="464"/>
      <c r="BG477" s="464"/>
      <c r="BH477" s="30"/>
      <c r="BI477" s="464"/>
      <c r="BJ477" s="464"/>
      <c r="BK477" s="30"/>
      <c r="BL477" s="31"/>
      <c r="BM477" s="31"/>
      <c r="BN477" s="31"/>
      <c r="BO477" s="31"/>
      <c r="BP477" s="31"/>
      <c r="BQ477" s="31"/>
      <c r="BR477" s="31"/>
    </row>
    <row r="478" spans="1:70" s="64" customFormat="1" x14ac:dyDescent="0.2">
      <c r="A478" s="447"/>
      <c r="D478" s="464"/>
      <c r="E478" s="464"/>
      <c r="F478" s="30"/>
      <c r="G478" s="464"/>
      <c r="H478" s="464"/>
      <c r="I478" s="30"/>
      <c r="J478" s="464"/>
      <c r="K478" s="464"/>
      <c r="L478" s="30"/>
      <c r="M478" s="464"/>
      <c r="N478" s="464"/>
      <c r="O478" s="30"/>
      <c r="P478" s="464"/>
      <c r="Q478" s="464"/>
      <c r="R478" s="30"/>
      <c r="S478" s="464"/>
      <c r="T478" s="464"/>
      <c r="U478" s="30"/>
      <c r="V478" s="464"/>
      <c r="W478" s="464"/>
      <c r="X478" s="30"/>
      <c r="Y478" s="464"/>
      <c r="Z478" s="464"/>
      <c r="AA478" s="30"/>
      <c r="AB478" s="464"/>
      <c r="AC478" s="464"/>
      <c r="AD478" s="30"/>
      <c r="AE478" s="464"/>
      <c r="AF478" s="464"/>
      <c r="AG478" s="30"/>
      <c r="AH478" s="464"/>
      <c r="AI478" s="464"/>
      <c r="AJ478" s="30"/>
      <c r="AK478" s="464"/>
      <c r="AL478" s="464"/>
      <c r="AM478" s="30"/>
      <c r="AN478" s="464"/>
      <c r="AO478" s="464"/>
      <c r="AP478" s="30"/>
      <c r="AQ478" s="464"/>
      <c r="AR478" s="464"/>
      <c r="AS478" s="30"/>
      <c r="AT478" s="464"/>
      <c r="AU478" s="464"/>
      <c r="AV478" s="30"/>
      <c r="AW478" s="464"/>
      <c r="AX478" s="464"/>
      <c r="AY478" s="30"/>
      <c r="AZ478" s="464"/>
      <c r="BA478" s="464"/>
      <c r="BB478" s="30"/>
      <c r="BC478" s="464"/>
      <c r="BD478" s="464"/>
      <c r="BE478" s="30"/>
      <c r="BF478" s="464"/>
      <c r="BG478" s="464"/>
      <c r="BH478" s="30"/>
      <c r="BI478" s="464"/>
      <c r="BJ478" s="464"/>
      <c r="BK478" s="30"/>
      <c r="BL478" s="31"/>
      <c r="BM478" s="31"/>
      <c r="BN478" s="31"/>
      <c r="BO478" s="31"/>
      <c r="BP478" s="31"/>
      <c r="BQ478" s="31"/>
      <c r="BR478" s="31"/>
    </row>
    <row r="479" spans="1:70" s="64" customFormat="1" x14ac:dyDescent="0.2">
      <c r="A479" s="447"/>
      <c r="D479" s="464"/>
      <c r="E479" s="464"/>
      <c r="F479" s="30"/>
      <c r="G479" s="464"/>
      <c r="H479" s="464"/>
      <c r="I479" s="30"/>
      <c r="J479" s="464"/>
      <c r="K479" s="464"/>
      <c r="L479" s="30"/>
      <c r="M479" s="464"/>
      <c r="N479" s="464"/>
      <c r="O479" s="30"/>
      <c r="P479" s="464"/>
      <c r="Q479" s="464"/>
      <c r="R479" s="30"/>
      <c r="S479" s="464"/>
      <c r="T479" s="464"/>
      <c r="U479" s="30"/>
      <c r="V479" s="464"/>
      <c r="W479" s="464"/>
      <c r="X479" s="30"/>
      <c r="Y479" s="464"/>
      <c r="Z479" s="464"/>
      <c r="AA479" s="30"/>
      <c r="AB479" s="464"/>
      <c r="AC479" s="464"/>
      <c r="AD479" s="30"/>
      <c r="AE479" s="464"/>
      <c r="AF479" s="464"/>
      <c r="AG479" s="30"/>
      <c r="AH479" s="464"/>
      <c r="AI479" s="464"/>
      <c r="AJ479" s="30"/>
      <c r="AK479" s="464"/>
      <c r="AL479" s="464"/>
      <c r="AM479" s="30"/>
      <c r="AN479" s="464"/>
      <c r="AO479" s="464"/>
      <c r="AP479" s="30"/>
      <c r="AQ479" s="464"/>
      <c r="AR479" s="464"/>
      <c r="AS479" s="30"/>
      <c r="AT479" s="464"/>
      <c r="AU479" s="464"/>
      <c r="AV479" s="30"/>
      <c r="AW479" s="464"/>
      <c r="AX479" s="464"/>
      <c r="AY479" s="30"/>
      <c r="AZ479" s="464"/>
      <c r="BA479" s="464"/>
      <c r="BB479" s="30"/>
      <c r="BC479" s="464"/>
      <c r="BD479" s="464"/>
      <c r="BE479" s="30"/>
      <c r="BF479" s="464"/>
      <c r="BG479" s="464"/>
      <c r="BH479" s="30"/>
      <c r="BI479" s="464"/>
      <c r="BJ479" s="464"/>
      <c r="BK479" s="30"/>
      <c r="BL479" s="31"/>
      <c r="BM479" s="31"/>
      <c r="BN479" s="31"/>
      <c r="BO479" s="31"/>
      <c r="BP479" s="31"/>
      <c r="BQ479" s="31"/>
      <c r="BR479" s="31"/>
    </row>
    <row r="480" spans="1:70" s="64" customFormat="1" x14ac:dyDescent="0.2">
      <c r="A480" s="447"/>
      <c r="D480" s="464"/>
      <c r="E480" s="464"/>
      <c r="F480" s="30"/>
      <c r="G480" s="464"/>
      <c r="H480" s="464"/>
      <c r="I480" s="30"/>
      <c r="J480" s="464"/>
      <c r="K480" s="464"/>
      <c r="L480" s="30"/>
      <c r="M480" s="464"/>
      <c r="N480" s="464"/>
      <c r="O480" s="30"/>
      <c r="P480" s="464"/>
      <c r="Q480" s="464"/>
      <c r="R480" s="30"/>
      <c r="S480" s="464"/>
      <c r="T480" s="464"/>
      <c r="U480" s="30"/>
      <c r="V480" s="464"/>
      <c r="W480" s="464"/>
      <c r="X480" s="30"/>
      <c r="Y480" s="464"/>
      <c r="Z480" s="464"/>
      <c r="AA480" s="30"/>
      <c r="AB480" s="464"/>
      <c r="AC480" s="464"/>
      <c r="AD480" s="30"/>
      <c r="AE480" s="464"/>
      <c r="AF480" s="464"/>
      <c r="AG480" s="30"/>
      <c r="AH480" s="464"/>
      <c r="AI480" s="464"/>
      <c r="AJ480" s="30"/>
      <c r="AK480" s="464"/>
      <c r="AL480" s="464"/>
      <c r="AM480" s="30"/>
      <c r="AN480" s="464"/>
      <c r="AO480" s="464"/>
      <c r="AP480" s="30"/>
      <c r="AQ480" s="464"/>
      <c r="AR480" s="464"/>
      <c r="AS480" s="30"/>
      <c r="AT480" s="464"/>
      <c r="AU480" s="464"/>
      <c r="AV480" s="30"/>
      <c r="AW480" s="464"/>
      <c r="AX480" s="464"/>
      <c r="AY480" s="30"/>
      <c r="AZ480" s="464"/>
      <c r="BA480" s="464"/>
      <c r="BB480" s="30"/>
      <c r="BC480" s="464"/>
      <c r="BD480" s="464"/>
      <c r="BE480" s="30"/>
      <c r="BF480" s="464"/>
      <c r="BG480" s="464"/>
      <c r="BH480" s="30"/>
      <c r="BI480" s="464"/>
      <c r="BJ480" s="464"/>
      <c r="BK480" s="30"/>
      <c r="BL480" s="31"/>
      <c r="BM480" s="31"/>
      <c r="BN480" s="31"/>
      <c r="BO480" s="31"/>
      <c r="BP480" s="31"/>
      <c r="BQ480" s="31"/>
      <c r="BR480" s="31"/>
    </row>
    <row r="481" spans="1:70" s="64" customFormat="1" x14ac:dyDescent="0.2">
      <c r="A481" s="447"/>
      <c r="D481" s="464"/>
      <c r="E481" s="464"/>
      <c r="F481" s="30"/>
      <c r="G481" s="464"/>
      <c r="H481" s="464"/>
      <c r="I481" s="30"/>
      <c r="J481" s="464"/>
      <c r="K481" s="464"/>
      <c r="L481" s="30"/>
      <c r="M481" s="464"/>
      <c r="N481" s="464"/>
      <c r="O481" s="30"/>
      <c r="P481" s="464"/>
      <c r="Q481" s="464"/>
      <c r="R481" s="30"/>
      <c r="S481" s="464"/>
      <c r="T481" s="464"/>
      <c r="U481" s="30"/>
      <c r="V481" s="464"/>
      <c r="W481" s="464"/>
      <c r="X481" s="30"/>
      <c r="Y481" s="464"/>
      <c r="Z481" s="464"/>
      <c r="AA481" s="30"/>
      <c r="AB481" s="464"/>
      <c r="AC481" s="464"/>
      <c r="AD481" s="30"/>
      <c r="AE481" s="464"/>
      <c r="AF481" s="464"/>
      <c r="AG481" s="30"/>
      <c r="AH481" s="464"/>
      <c r="AI481" s="464"/>
      <c r="AJ481" s="30"/>
      <c r="AK481" s="464"/>
      <c r="AL481" s="464"/>
      <c r="AM481" s="30"/>
      <c r="AN481" s="464"/>
      <c r="AO481" s="464"/>
      <c r="AP481" s="30"/>
      <c r="AQ481" s="464"/>
      <c r="AR481" s="464"/>
      <c r="AS481" s="30"/>
      <c r="AT481" s="464"/>
      <c r="AU481" s="464"/>
      <c r="AV481" s="30"/>
      <c r="AW481" s="464"/>
      <c r="AX481" s="464"/>
      <c r="AY481" s="30"/>
      <c r="AZ481" s="464"/>
      <c r="BA481" s="464"/>
      <c r="BB481" s="30"/>
      <c r="BC481" s="464"/>
      <c r="BD481" s="464"/>
      <c r="BE481" s="30"/>
      <c r="BF481" s="464"/>
      <c r="BG481" s="464"/>
      <c r="BH481" s="30"/>
      <c r="BI481" s="464"/>
      <c r="BJ481" s="464"/>
      <c r="BK481" s="30"/>
      <c r="BL481" s="31"/>
      <c r="BM481" s="31"/>
      <c r="BN481" s="31"/>
      <c r="BO481" s="31"/>
      <c r="BP481" s="31"/>
      <c r="BQ481" s="31"/>
      <c r="BR481" s="31"/>
    </row>
    <row r="482" spans="1:70" s="64" customFormat="1" x14ac:dyDescent="0.2">
      <c r="A482" s="447"/>
      <c r="D482" s="464"/>
      <c r="E482" s="464"/>
      <c r="F482" s="30"/>
      <c r="G482" s="464"/>
      <c r="H482" s="464"/>
      <c r="I482" s="30"/>
      <c r="J482" s="464"/>
      <c r="K482" s="464"/>
      <c r="L482" s="30"/>
      <c r="M482" s="464"/>
      <c r="N482" s="464"/>
      <c r="O482" s="30"/>
      <c r="P482" s="464"/>
      <c r="Q482" s="464"/>
      <c r="R482" s="30"/>
      <c r="S482" s="464"/>
      <c r="T482" s="464"/>
      <c r="U482" s="30"/>
      <c r="V482" s="464"/>
      <c r="W482" s="464"/>
      <c r="X482" s="30"/>
      <c r="Y482" s="464"/>
      <c r="Z482" s="464"/>
      <c r="AA482" s="30"/>
      <c r="AB482" s="464"/>
      <c r="AC482" s="464"/>
      <c r="AD482" s="30"/>
      <c r="AE482" s="464"/>
      <c r="AF482" s="464"/>
      <c r="AG482" s="30"/>
      <c r="AH482" s="464"/>
      <c r="AI482" s="464"/>
      <c r="AJ482" s="30"/>
      <c r="AK482" s="464"/>
      <c r="AL482" s="464"/>
      <c r="AM482" s="30"/>
      <c r="AN482" s="464"/>
      <c r="AO482" s="464"/>
      <c r="AP482" s="30"/>
      <c r="AQ482" s="464"/>
      <c r="AR482" s="464"/>
      <c r="AS482" s="30"/>
      <c r="AT482" s="464"/>
      <c r="AU482" s="464"/>
      <c r="AV482" s="30"/>
      <c r="AW482" s="464"/>
      <c r="AX482" s="464"/>
      <c r="AY482" s="30"/>
      <c r="AZ482" s="464"/>
      <c r="BA482" s="464"/>
      <c r="BB482" s="30"/>
      <c r="BC482" s="464"/>
      <c r="BD482" s="464"/>
      <c r="BE482" s="30"/>
      <c r="BF482" s="464"/>
      <c r="BG482" s="464"/>
      <c r="BH482" s="30"/>
      <c r="BI482" s="464"/>
      <c r="BJ482" s="464"/>
      <c r="BK482" s="30"/>
      <c r="BL482" s="31"/>
      <c r="BM482" s="31"/>
      <c r="BN482" s="31"/>
      <c r="BO482" s="31"/>
      <c r="BP482" s="31"/>
      <c r="BQ482" s="31"/>
      <c r="BR482" s="31"/>
    </row>
    <row r="483" spans="1:70" s="64" customFormat="1" x14ac:dyDescent="0.2">
      <c r="A483" s="447"/>
      <c r="D483" s="464"/>
      <c r="E483" s="464"/>
      <c r="F483" s="30"/>
      <c r="G483" s="464"/>
      <c r="H483" s="464"/>
      <c r="I483" s="30"/>
      <c r="J483" s="464"/>
      <c r="K483" s="464"/>
      <c r="L483" s="30"/>
      <c r="M483" s="464"/>
      <c r="N483" s="464"/>
      <c r="O483" s="30"/>
      <c r="P483" s="464"/>
      <c r="Q483" s="464"/>
      <c r="R483" s="30"/>
      <c r="S483" s="464"/>
      <c r="T483" s="464"/>
      <c r="U483" s="30"/>
      <c r="V483" s="464"/>
      <c r="W483" s="464"/>
      <c r="X483" s="30"/>
      <c r="Y483" s="464"/>
      <c r="Z483" s="464"/>
      <c r="AA483" s="30"/>
      <c r="AB483" s="464"/>
      <c r="AC483" s="464"/>
      <c r="AD483" s="30"/>
      <c r="AE483" s="464"/>
      <c r="AF483" s="464"/>
      <c r="AG483" s="30"/>
      <c r="AH483" s="464"/>
      <c r="AI483" s="464"/>
      <c r="AJ483" s="30"/>
      <c r="AK483" s="464"/>
      <c r="AL483" s="464"/>
      <c r="AM483" s="30"/>
      <c r="AN483" s="464"/>
      <c r="AO483" s="464"/>
      <c r="AP483" s="30"/>
      <c r="AQ483" s="464"/>
      <c r="AR483" s="464"/>
      <c r="AS483" s="30"/>
      <c r="AT483" s="464"/>
      <c r="AU483" s="464"/>
      <c r="AV483" s="30"/>
      <c r="AW483" s="464"/>
      <c r="AX483" s="464"/>
      <c r="AY483" s="30"/>
      <c r="AZ483" s="464"/>
      <c r="BA483" s="464"/>
      <c r="BB483" s="30"/>
      <c r="BC483" s="464"/>
      <c r="BD483" s="464"/>
      <c r="BE483" s="30"/>
      <c r="BF483" s="464"/>
      <c r="BG483" s="464"/>
      <c r="BH483" s="30"/>
      <c r="BI483" s="464"/>
      <c r="BJ483" s="464"/>
      <c r="BK483" s="30"/>
      <c r="BL483" s="31"/>
      <c r="BM483" s="31"/>
      <c r="BN483" s="31"/>
      <c r="BO483" s="31"/>
      <c r="BP483" s="31"/>
      <c r="BQ483" s="31"/>
      <c r="BR483" s="31"/>
    </row>
    <row r="484" spans="1:70" s="64" customFormat="1" x14ac:dyDescent="0.2">
      <c r="A484" s="447"/>
      <c r="D484" s="464"/>
      <c r="E484" s="464"/>
      <c r="F484" s="30"/>
      <c r="G484" s="464"/>
      <c r="H484" s="464"/>
      <c r="I484" s="30"/>
      <c r="J484" s="464"/>
      <c r="K484" s="464"/>
      <c r="L484" s="30"/>
      <c r="M484" s="464"/>
      <c r="N484" s="464"/>
      <c r="O484" s="30"/>
      <c r="P484" s="464"/>
      <c r="Q484" s="464"/>
      <c r="R484" s="30"/>
      <c r="S484" s="464"/>
      <c r="T484" s="464"/>
      <c r="U484" s="30"/>
      <c r="V484" s="464"/>
      <c r="W484" s="464"/>
      <c r="X484" s="30"/>
      <c r="Y484" s="464"/>
      <c r="Z484" s="464"/>
      <c r="AA484" s="30"/>
      <c r="AB484" s="464"/>
      <c r="AC484" s="464"/>
      <c r="AD484" s="30"/>
      <c r="AE484" s="464"/>
      <c r="AF484" s="464"/>
      <c r="AG484" s="30"/>
      <c r="AH484" s="464"/>
      <c r="AI484" s="464"/>
      <c r="AJ484" s="30"/>
      <c r="AK484" s="464"/>
      <c r="AL484" s="464"/>
      <c r="AM484" s="30"/>
      <c r="AN484" s="464"/>
      <c r="AO484" s="464"/>
      <c r="AP484" s="30"/>
      <c r="AQ484" s="464"/>
      <c r="AR484" s="464"/>
      <c r="AS484" s="30"/>
      <c r="AT484" s="464"/>
      <c r="AU484" s="464"/>
      <c r="AV484" s="30"/>
      <c r="AW484" s="464"/>
      <c r="AX484" s="464"/>
      <c r="AY484" s="30"/>
      <c r="AZ484" s="464"/>
      <c r="BA484" s="464"/>
      <c r="BB484" s="30"/>
      <c r="BC484" s="464"/>
      <c r="BD484" s="464"/>
      <c r="BE484" s="30"/>
      <c r="BF484" s="464"/>
      <c r="BG484" s="464"/>
      <c r="BH484" s="30"/>
      <c r="BI484" s="464"/>
      <c r="BJ484" s="464"/>
      <c r="BK484" s="30"/>
      <c r="BL484" s="31"/>
      <c r="BM484" s="31"/>
      <c r="BN484" s="31"/>
      <c r="BO484" s="31"/>
      <c r="BP484" s="31"/>
      <c r="BQ484" s="31"/>
      <c r="BR484" s="31"/>
    </row>
    <row r="485" spans="1:70" s="64" customFormat="1" x14ac:dyDescent="0.2">
      <c r="A485" s="447"/>
      <c r="D485" s="464"/>
      <c r="E485" s="464"/>
      <c r="F485" s="30"/>
      <c r="G485" s="464"/>
      <c r="H485" s="464"/>
      <c r="I485" s="30"/>
      <c r="J485" s="464"/>
      <c r="K485" s="464"/>
      <c r="L485" s="30"/>
      <c r="M485" s="464"/>
      <c r="N485" s="464"/>
      <c r="O485" s="30"/>
      <c r="P485" s="464"/>
      <c r="Q485" s="464"/>
      <c r="R485" s="30"/>
      <c r="S485" s="464"/>
      <c r="T485" s="464"/>
      <c r="U485" s="30"/>
      <c r="V485" s="464"/>
      <c r="W485" s="464"/>
      <c r="X485" s="30"/>
      <c r="Y485" s="464"/>
      <c r="Z485" s="464"/>
      <c r="AA485" s="30"/>
      <c r="AB485" s="464"/>
      <c r="AC485" s="464"/>
      <c r="AD485" s="30"/>
      <c r="AE485" s="464"/>
      <c r="AF485" s="464"/>
      <c r="AG485" s="30"/>
      <c r="AH485" s="464"/>
      <c r="AI485" s="464"/>
      <c r="AJ485" s="30"/>
      <c r="AK485" s="464"/>
      <c r="AL485" s="464"/>
      <c r="AM485" s="30"/>
      <c r="AN485" s="464"/>
      <c r="AO485" s="464"/>
      <c r="AP485" s="30"/>
      <c r="AQ485" s="464"/>
      <c r="AR485" s="464"/>
      <c r="AS485" s="30"/>
      <c r="AT485" s="464"/>
      <c r="AU485" s="464"/>
      <c r="AV485" s="30"/>
      <c r="AW485" s="464"/>
      <c r="AX485" s="464"/>
      <c r="AY485" s="30"/>
      <c r="AZ485" s="464"/>
      <c r="BA485" s="464"/>
      <c r="BB485" s="30"/>
      <c r="BC485" s="464"/>
      <c r="BD485" s="464"/>
      <c r="BE485" s="30"/>
      <c r="BF485" s="464"/>
      <c r="BG485" s="464"/>
      <c r="BH485" s="30"/>
      <c r="BI485" s="464"/>
      <c r="BJ485" s="464"/>
      <c r="BK485" s="30"/>
      <c r="BL485" s="31"/>
      <c r="BM485" s="31"/>
      <c r="BN485" s="31"/>
      <c r="BO485" s="31"/>
      <c r="BP485" s="31"/>
      <c r="BQ485" s="31"/>
      <c r="BR485" s="31"/>
    </row>
    <row r="486" spans="1:70" s="64" customFormat="1" x14ac:dyDescent="0.2">
      <c r="A486" s="447"/>
      <c r="D486" s="464"/>
      <c r="E486" s="464"/>
      <c r="F486" s="30"/>
      <c r="G486" s="464"/>
      <c r="H486" s="464"/>
      <c r="I486" s="30"/>
      <c r="J486" s="464"/>
      <c r="K486" s="464"/>
      <c r="L486" s="30"/>
      <c r="M486" s="464"/>
      <c r="N486" s="464"/>
      <c r="O486" s="30"/>
      <c r="P486" s="464"/>
      <c r="Q486" s="464"/>
      <c r="R486" s="30"/>
      <c r="S486" s="464"/>
      <c r="T486" s="464"/>
      <c r="U486" s="30"/>
      <c r="V486" s="464"/>
      <c r="W486" s="464"/>
      <c r="X486" s="30"/>
      <c r="Y486" s="464"/>
      <c r="Z486" s="464"/>
      <c r="AA486" s="30"/>
      <c r="AB486" s="464"/>
      <c r="AC486" s="464"/>
      <c r="AD486" s="30"/>
      <c r="AE486" s="464"/>
      <c r="AF486" s="464"/>
      <c r="AG486" s="30"/>
      <c r="AH486" s="464"/>
      <c r="AI486" s="464"/>
      <c r="AJ486" s="30"/>
      <c r="AK486" s="464"/>
      <c r="AL486" s="464"/>
      <c r="AM486" s="30"/>
      <c r="AN486" s="464"/>
      <c r="AO486" s="464"/>
      <c r="AP486" s="30"/>
      <c r="AQ486" s="464"/>
      <c r="AR486" s="464"/>
      <c r="AS486" s="30"/>
      <c r="AT486" s="464"/>
      <c r="AU486" s="464"/>
      <c r="AV486" s="30"/>
      <c r="AW486" s="464"/>
      <c r="AX486" s="464"/>
      <c r="AY486" s="30"/>
      <c r="AZ486" s="464"/>
      <c r="BA486" s="464"/>
      <c r="BB486" s="30"/>
      <c r="BC486" s="464"/>
      <c r="BD486" s="464"/>
      <c r="BE486" s="30"/>
      <c r="BF486" s="464"/>
      <c r="BG486" s="464"/>
      <c r="BH486" s="30"/>
      <c r="BI486" s="464"/>
      <c r="BJ486" s="464"/>
      <c r="BK486" s="30"/>
      <c r="BL486" s="31"/>
      <c r="BM486" s="31"/>
      <c r="BN486" s="31"/>
      <c r="BO486" s="31"/>
      <c r="BP486" s="31"/>
      <c r="BQ486" s="31"/>
      <c r="BR486" s="31"/>
    </row>
    <row r="487" spans="1:70" s="64" customFormat="1" x14ac:dyDescent="0.2">
      <c r="A487" s="447"/>
      <c r="D487" s="464"/>
      <c r="E487" s="464"/>
      <c r="F487" s="30"/>
      <c r="G487" s="464"/>
      <c r="H487" s="464"/>
      <c r="I487" s="30"/>
      <c r="J487" s="464"/>
      <c r="K487" s="464"/>
      <c r="L487" s="30"/>
      <c r="M487" s="464"/>
      <c r="N487" s="464"/>
      <c r="O487" s="30"/>
      <c r="P487" s="464"/>
      <c r="Q487" s="464"/>
      <c r="R487" s="30"/>
      <c r="S487" s="464"/>
      <c r="T487" s="464"/>
      <c r="U487" s="30"/>
      <c r="V487" s="464"/>
      <c r="W487" s="464"/>
      <c r="X487" s="30"/>
      <c r="Y487" s="464"/>
      <c r="Z487" s="464"/>
      <c r="AA487" s="30"/>
      <c r="AB487" s="464"/>
      <c r="AC487" s="464"/>
      <c r="AD487" s="30"/>
      <c r="AE487" s="464"/>
      <c r="AF487" s="464"/>
      <c r="AG487" s="30"/>
      <c r="AH487" s="464"/>
      <c r="AI487" s="464"/>
      <c r="AJ487" s="30"/>
      <c r="AK487" s="464"/>
      <c r="AL487" s="464"/>
      <c r="AM487" s="30"/>
      <c r="AN487" s="464"/>
      <c r="AO487" s="464"/>
      <c r="AP487" s="30"/>
      <c r="AQ487" s="464"/>
      <c r="AR487" s="464"/>
      <c r="AS487" s="30"/>
      <c r="AT487" s="464"/>
      <c r="AU487" s="464"/>
      <c r="AV487" s="30"/>
      <c r="AW487" s="464"/>
      <c r="AX487" s="464"/>
      <c r="AY487" s="30"/>
      <c r="AZ487" s="464"/>
      <c r="BA487" s="464"/>
      <c r="BB487" s="30"/>
      <c r="BC487" s="464"/>
      <c r="BD487" s="464"/>
      <c r="BE487" s="30"/>
      <c r="BF487" s="464"/>
      <c r="BG487" s="464"/>
      <c r="BH487" s="30"/>
      <c r="BI487" s="464"/>
      <c r="BJ487" s="464"/>
      <c r="BK487" s="30"/>
      <c r="BL487" s="31"/>
      <c r="BM487" s="31"/>
      <c r="BN487" s="31"/>
      <c r="BO487" s="31"/>
      <c r="BP487" s="31"/>
      <c r="BQ487" s="31"/>
      <c r="BR487" s="31"/>
    </row>
    <row r="488" spans="1:70" s="64" customFormat="1" x14ac:dyDescent="0.2">
      <c r="A488" s="447"/>
      <c r="D488" s="464"/>
      <c r="E488" s="464"/>
      <c r="F488" s="30"/>
      <c r="G488" s="464"/>
      <c r="H488" s="464"/>
      <c r="I488" s="30"/>
      <c r="J488" s="464"/>
      <c r="K488" s="464"/>
      <c r="L488" s="30"/>
      <c r="M488" s="464"/>
      <c r="N488" s="464"/>
      <c r="O488" s="30"/>
      <c r="P488" s="464"/>
      <c r="Q488" s="464"/>
      <c r="R488" s="30"/>
      <c r="S488" s="464"/>
      <c r="T488" s="464"/>
      <c r="U488" s="30"/>
      <c r="V488" s="464"/>
      <c r="W488" s="464"/>
      <c r="X488" s="30"/>
      <c r="Y488" s="464"/>
      <c r="Z488" s="464"/>
      <c r="AA488" s="30"/>
      <c r="AB488" s="464"/>
      <c r="AC488" s="464"/>
      <c r="AD488" s="30"/>
      <c r="AE488" s="464"/>
      <c r="AF488" s="464"/>
      <c r="AG488" s="30"/>
      <c r="AH488" s="464"/>
      <c r="AI488" s="464"/>
      <c r="AJ488" s="30"/>
      <c r="AK488" s="464"/>
      <c r="AL488" s="464"/>
      <c r="AM488" s="30"/>
      <c r="AN488" s="464"/>
      <c r="AO488" s="464"/>
      <c r="AP488" s="30"/>
      <c r="AQ488" s="464"/>
      <c r="AR488" s="464"/>
      <c r="AS488" s="30"/>
      <c r="AT488" s="464"/>
      <c r="AU488" s="464"/>
      <c r="AV488" s="30"/>
      <c r="AW488" s="464"/>
      <c r="AX488" s="464"/>
      <c r="AY488" s="30"/>
      <c r="AZ488" s="464"/>
      <c r="BA488" s="464"/>
      <c r="BB488" s="30"/>
      <c r="BC488" s="464"/>
      <c r="BD488" s="464"/>
      <c r="BE488" s="30"/>
      <c r="BF488" s="464"/>
      <c r="BG488" s="464"/>
      <c r="BH488" s="30"/>
      <c r="BI488" s="464"/>
      <c r="BJ488" s="464"/>
      <c r="BK488" s="30"/>
      <c r="BL488" s="31"/>
      <c r="BM488" s="31"/>
      <c r="BN488" s="31"/>
      <c r="BO488" s="31"/>
      <c r="BP488" s="31"/>
      <c r="BQ488" s="31"/>
      <c r="BR488" s="31"/>
    </row>
    <row r="489" spans="1:70" s="64" customFormat="1" x14ac:dyDescent="0.2">
      <c r="A489" s="447"/>
      <c r="D489" s="464"/>
      <c r="E489" s="464"/>
      <c r="F489" s="30"/>
      <c r="G489" s="464"/>
      <c r="H489" s="464"/>
      <c r="I489" s="30"/>
      <c r="J489" s="464"/>
      <c r="K489" s="464"/>
      <c r="L489" s="30"/>
      <c r="M489" s="464"/>
      <c r="N489" s="464"/>
      <c r="O489" s="30"/>
      <c r="P489" s="464"/>
      <c r="Q489" s="464"/>
      <c r="R489" s="30"/>
      <c r="S489" s="464"/>
      <c r="T489" s="464"/>
      <c r="U489" s="30"/>
      <c r="V489" s="464"/>
      <c r="W489" s="464"/>
      <c r="X489" s="30"/>
      <c r="Y489" s="464"/>
      <c r="Z489" s="464"/>
      <c r="AA489" s="30"/>
      <c r="AB489" s="464"/>
      <c r="AC489" s="464"/>
      <c r="AD489" s="30"/>
      <c r="AE489" s="464"/>
      <c r="AF489" s="464"/>
      <c r="AG489" s="30"/>
      <c r="AH489" s="464"/>
      <c r="AI489" s="464"/>
      <c r="AJ489" s="30"/>
      <c r="AK489" s="464"/>
      <c r="AL489" s="464"/>
      <c r="AM489" s="30"/>
      <c r="AN489" s="464"/>
      <c r="AO489" s="464"/>
      <c r="AP489" s="30"/>
      <c r="AQ489" s="464"/>
      <c r="AR489" s="464"/>
      <c r="AS489" s="30"/>
      <c r="AT489" s="464"/>
      <c r="AU489" s="464"/>
      <c r="AV489" s="30"/>
      <c r="AW489" s="464"/>
      <c r="AX489" s="464"/>
      <c r="AY489" s="30"/>
      <c r="AZ489" s="464"/>
      <c r="BA489" s="464"/>
      <c r="BB489" s="30"/>
      <c r="BC489" s="464"/>
      <c r="BD489" s="464"/>
      <c r="BE489" s="30"/>
      <c r="BF489" s="464"/>
      <c r="BG489" s="464"/>
      <c r="BH489" s="30"/>
      <c r="BI489" s="464"/>
      <c r="BJ489" s="464"/>
      <c r="BK489" s="30"/>
      <c r="BL489" s="31"/>
      <c r="BM489" s="31"/>
      <c r="BN489" s="31"/>
      <c r="BO489" s="31"/>
      <c r="BP489" s="31"/>
      <c r="BQ489" s="31"/>
      <c r="BR489" s="31"/>
    </row>
    <row r="490" spans="1:70" s="64" customFormat="1" x14ac:dyDescent="0.2">
      <c r="A490" s="447"/>
      <c r="D490" s="464"/>
      <c r="E490" s="464"/>
      <c r="F490" s="30"/>
      <c r="G490" s="464"/>
      <c r="H490" s="464"/>
      <c r="I490" s="30"/>
      <c r="J490" s="464"/>
      <c r="K490" s="464"/>
      <c r="L490" s="30"/>
      <c r="M490" s="464"/>
      <c r="N490" s="464"/>
      <c r="O490" s="30"/>
      <c r="P490" s="464"/>
      <c r="Q490" s="464"/>
      <c r="R490" s="30"/>
      <c r="S490" s="464"/>
      <c r="T490" s="464"/>
      <c r="U490" s="30"/>
      <c r="V490" s="464"/>
      <c r="W490" s="464"/>
      <c r="X490" s="30"/>
      <c r="Y490" s="464"/>
      <c r="Z490" s="464"/>
      <c r="AA490" s="30"/>
      <c r="AB490" s="464"/>
      <c r="AC490" s="464"/>
      <c r="AD490" s="30"/>
      <c r="AE490" s="464"/>
      <c r="AF490" s="464"/>
      <c r="AG490" s="30"/>
      <c r="AH490" s="464"/>
      <c r="AI490" s="464"/>
      <c r="AJ490" s="30"/>
      <c r="AK490" s="464"/>
      <c r="AL490" s="464"/>
      <c r="AM490" s="30"/>
      <c r="AN490" s="464"/>
      <c r="AO490" s="464"/>
      <c r="AP490" s="30"/>
      <c r="AQ490" s="464"/>
      <c r="AR490" s="464"/>
      <c r="AS490" s="30"/>
      <c r="AT490" s="464"/>
      <c r="AU490" s="464"/>
      <c r="AV490" s="30"/>
      <c r="AW490" s="464"/>
      <c r="AX490" s="464"/>
      <c r="AY490" s="30"/>
      <c r="AZ490" s="464"/>
      <c r="BA490" s="464"/>
      <c r="BB490" s="30"/>
      <c r="BC490" s="464"/>
      <c r="BD490" s="464"/>
      <c r="BE490" s="30"/>
      <c r="BF490" s="464"/>
      <c r="BG490" s="464"/>
      <c r="BH490" s="30"/>
      <c r="BI490" s="464"/>
      <c r="BJ490" s="464"/>
      <c r="BK490" s="30"/>
      <c r="BL490" s="31"/>
      <c r="BM490" s="31"/>
      <c r="BN490" s="31"/>
      <c r="BO490" s="31"/>
      <c r="BP490" s="31"/>
      <c r="BQ490" s="31"/>
      <c r="BR490" s="31"/>
    </row>
    <row r="491" spans="1:70" s="64" customFormat="1" x14ac:dyDescent="0.2">
      <c r="A491" s="447"/>
      <c r="D491" s="464"/>
      <c r="E491" s="464"/>
      <c r="F491" s="30"/>
      <c r="G491" s="464"/>
      <c r="H491" s="464"/>
      <c r="I491" s="30"/>
      <c r="J491" s="464"/>
      <c r="K491" s="464"/>
      <c r="L491" s="30"/>
      <c r="M491" s="464"/>
      <c r="N491" s="464"/>
      <c r="O491" s="30"/>
      <c r="P491" s="464"/>
      <c r="Q491" s="464"/>
      <c r="R491" s="30"/>
      <c r="S491" s="464"/>
      <c r="T491" s="464"/>
      <c r="U491" s="30"/>
      <c r="V491" s="464"/>
      <c r="W491" s="464"/>
      <c r="X491" s="30"/>
      <c r="Y491" s="464"/>
      <c r="Z491" s="464"/>
      <c r="AA491" s="30"/>
      <c r="AB491" s="464"/>
      <c r="AC491" s="464"/>
      <c r="AD491" s="30"/>
      <c r="AE491" s="464"/>
      <c r="AF491" s="464"/>
      <c r="AG491" s="30"/>
      <c r="AH491" s="464"/>
      <c r="AI491" s="464"/>
      <c r="AJ491" s="30"/>
      <c r="AK491" s="464"/>
      <c r="AL491" s="464"/>
      <c r="AM491" s="30"/>
      <c r="AN491" s="464"/>
      <c r="AO491" s="464"/>
      <c r="AP491" s="30"/>
      <c r="AQ491" s="464"/>
      <c r="AR491" s="464"/>
      <c r="AS491" s="30"/>
      <c r="AT491" s="464"/>
      <c r="AU491" s="464"/>
      <c r="AV491" s="30"/>
      <c r="AW491" s="464"/>
      <c r="AX491" s="464"/>
      <c r="AY491" s="30"/>
      <c r="AZ491" s="464"/>
      <c r="BA491" s="464"/>
      <c r="BB491" s="30"/>
      <c r="BC491" s="464"/>
      <c r="BD491" s="464"/>
      <c r="BE491" s="30"/>
      <c r="BF491" s="464"/>
      <c r="BG491" s="464"/>
      <c r="BH491" s="30"/>
      <c r="BI491" s="464"/>
      <c r="BJ491" s="464"/>
      <c r="BK491" s="30"/>
      <c r="BL491" s="31"/>
      <c r="BM491" s="31"/>
      <c r="BN491" s="31"/>
      <c r="BO491" s="31"/>
      <c r="BP491" s="31"/>
      <c r="BQ491" s="31"/>
      <c r="BR491" s="31"/>
    </row>
    <row r="492" spans="1:70" s="64" customFormat="1" x14ac:dyDescent="0.2">
      <c r="A492" s="447"/>
      <c r="D492" s="464"/>
      <c r="E492" s="464"/>
      <c r="F492" s="30"/>
      <c r="G492" s="464"/>
      <c r="H492" s="464"/>
      <c r="I492" s="30"/>
      <c r="J492" s="464"/>
      <c r="K492" s="464"/>
      <c r="L492" s="30"/>
      <c r="M492" s="464"/>
      <c r="N492" s="464"/>
      <c r="O492" s="30"/>
      <c r="P492" s="464"/>
      <c r="Q492" s="464"/>
      <c r="R492" s="30"/>
      <c r="S492" s="464"/>
      <c r="T492" s="464"/>
      <c r="U492" s="30"/>
      <c r="V492" s="464"/>
      <c r="W492" s="464"/>
      <c r="X492" s="30"/>
      <c r="Y492" s="464"/>
      <c r="Z492" s="464"/>
      <c r="AA492" s="30"/>
      <c r="AB492" s="464"/>
      <c r="AC492" s="464"/>
      <c r="AD492" s="30"/>
      <c r="AE492" s="464"/>
      <c r="AF492" s="464"/>
      <c r="AG492" s="30"/>
      <c r="AH492" s="464"/>
      <c r="AI492" s="464"/>
      <c r="AJ492" s="30"/>
      <c r="AK492" s="464"/>
      <c r="AL492" s="464"/>
      <c r="AM492" s="30"/>
      <c r="AN492" s="464"/>
      <c r="AO492" s="464"/>
      <c r="AP492" s="30"/>
      <c r="AQ492" s="464"/>
      <c r="AR492" s="464"/>
      <c r="AS492" s="30"/>
      <c r="AT492" s="464"/>
      <c r="AU492" s="464"/>
      <c r="AV492" s="30"/>
      <c r="AW492" s="464"/>
      <c r="AX492" s="464"/>
      <c r="AY492" s="30"/>
      <c r="AZ492" s="464"/>
      <c r="BA492" s="464"/>
      <c r="BB492" s="30"/>
      <c r="BC492" s="464"/>
      <c r="BD492" s="464"/>
      <c r="BE492" s="30"/>
      <c r="BF492" s="464"/>
      <c r="BG492" s="464"/>
      <c r="BH492" s="30"/>
      <c r="BI492" s="464"/>
      <c r="BJ492" s="464"/>
      <c r="BK492" s="30"/>
      <c r="BL492" s="31"/>
      <c r="BM492" s="31"/>
      <c r="BN492" s="31"/>
      <c r="BO492" s="31"/>
      <c r="BP492" s="31"/>
      <c r="BQ492" s="31"/>
      <c r="BR492" s="31"/>
    </row>
    <row r="493" spans="1:70" s="64" customFormat="1" x14ac:dyDescent="0.2">
      <c r="A493" s="447"/>
      <c r="D493" s="464"/>
      <c r="E493" s="464"/>
      <c r="F493" s="30"/>
      <c r="G493" s="464"/>
      <c r="H493" s="464"/>
      <c r="I493" s="30"/>
      <c r="J493" s="464"/>
      <c r="K493" s="464"/>
      <c r="L493" s="30"/>
      <c r="M493" s="464"/>
      <c r="N493" s="464"/>
      <c r="O493" s="30"/>
      <c r="P493" s="464"/>
      <c r="Q493" s="464"/>
      <c r="R493" s="30"/>
      <c r="S493" s="464"/>
      <c r="T493" s="464"/>
      <c r="U493" s="30"/>
      <c r="V493" s="464"/>
      <c r="W493" s="464"/>
      <c r="X493" s="30"/>
      <c r="Y493" s="464"/>
      <c r="Z493" s="464"/>
      <c r="AA493" s="30"/>
      <c r="AB493" s="464"/>
      <c r="AC493" s="464"/>
      <c r="AD493" s="30"/>
      <c r="AE493" s="464"/>
      <c r="AF493" s="464"/>
      <c r="AG493" s="30"/>
      <c r="AH493" s="464"/>
      <c r="AI493" s="464"/>
      <c r="AJ493" s="30"/>
      <c r="AK493" s="464"/>
      <c r="AL493" s="464"/>
      <c r="AM493" s="30"/>
      <c r="AN493" s="464"/>
      <c r="AO493" s="464"/>
      <c r="AP493" s="30"/>
      <c r="AQ493" s="464"/>
      <c r="AR493" s="464"/>
      <c r="AS493" s="30"/>
      <c r="AT493" s="464"/>
      <c r="AU493" s="464"/>
      <c r="AV493" s="30"/>
      <c r="AW493" s="464"/>
      <c r="AX493" s="464"/>
      <c r="AY493" s="30"/>
      <c r="AZ493" s="464"/>
      <c r="BA493" s="464"/>
      <c r="BB493" s="30"/>
      <c r="BC493" s="464"/>
      <c r="BD493" s="464"/>
      <c r="BE493" s="30"/>
      <c r="BF493" s="464"/>
      <c r="BG493" s="464"/>
      <c r="BH493" s="30"/>
      <c r="BI493" s="464"/>
      <c r="BJ493" s="464"/>
      <c r="BK493" s="30"/>
      <c r="BL493" s="31"/>
      <c r="BM493" s="31"/>
      <c r="BN493" s="31"/>
      <c r="BO493" s="31"/>
      <c r="BP493" s="31"/>
      <c r="BQ493" s="31"/>
      <c r="BR493" s="31"/>
    </row>
    <row r="494" spans="1:70" s="64" customFormat="1" x14ac:dyDescent="0.2">
      <c r="A494" s="447"/>
      <c r="D494" s="464"/>
      <c r="E494" s="464"/>
      <c r="F494" s="30"/>
      <c r="G494" s="464"/>
      <c r="H494" s="464"/>
      <c r="I494" s="30"/>
      <c r="J494" s="464"/>
      <c r="K494" s="464"/>
      <c r="L494" s="30"/>
      <c r="M494" s="464"/>
      <c r="N494" s="464"/>
      <c r="O494" s="30"/>
      <c r="P494" s="464"/>
      <c r="Q494" s="464"/>
      <c r="R494" s="30"/>
      <c r="S494" s="464"/>
      <c r="T494" s="464"/>
      <c r="U494" s="30"/>
      <c r="V494" s="464"/>
      <c r="W494" s="464"/>
      <c r="X494" s="30"/>
      <c r="Y494" s="464"/>
      <c r="Z494" s="464"/>
      <c r="AA494" s="30"/>
      <c r="AB494" s="464"/>
      <c r="AC494" s="464"/>
      <c r="AD494" s="30"/>
      <c r="AE494" s="464"/>
      <c r="AF494" s="464"/>
      <c r="AG494" s="30"/>
      <c r="AH494" s="464"/>
      <c r="AI494" s="464"/>
      <c r="AJ494" s="30"/>
      <c r="AK494" s="464"/>
      <c r="AL494" s="464"/>
      <c r="AM494" s="30"/>
      <c r="AN494" s="464"/>
      <c r="AO494" s="464"/>
      <c r="AP494" s="30"/>
      <c r="AQ494" s="464"/>
      <c r="AR494" s="464"/>
      <c r="AS494" s="30"/>
      <c r="AT494" s="464"/>
      <c r="AU494" s="464"/>
      <c r="AV494" s="30"/>
      <c r="AW494" s="464"/>
      <c r="AX494" s="464"/>
      <c r="AY494" s="30"/>
      <c r="AZ494" s="464"/>
      <c r="BA494" s="464"/>
      <c r="BB494" s="30"/>
      <c r="BC494" s="464"/>
      <c r="BD494" s="464"/>
      <c r="BE494" s="30"/>
      <c r="BF494" s="464"/>
      <c r="BG494" s="464"/>
      <c r="BH494" s="30"/>
      <c r="BI494" s="464"/>
      <c r="BJ494" s="464"/>
      <c r="BK494" s="30"/>
      <c r="BL494" s="31"/>
      <c r="BM494" s="31"/>
      <c r="BN494" s="31"/>
      <c r="BO494" s="31"/>
      <c r="BP494" s="31"/>
      <c r="BQ494" s="31"/>
      <c r="BR494" s="31"/>
    </row>
    <row r="495" spans="1:70" s="64" customFormat="1" x14ac:dyDescent="0.2">
      <c r="A495" s="447"/>
      <c r="D495" s="464"/>
      <c r="E495" s="464"/>
      <c r="F495" s="30"/>
      <c r="G495" s="464"/>
      <c r="H495" s="464"/>
      <c r="I495" s="30"/>
      <c r="J495" s="464"/>
      <c r="K495" s="464"/>
      <c r="L495" s="30"/>
      <c r="M495" s="464"/>
      <c r="N495" s="464"/>
      <c r="O495" s="30"/>
      <c r="P495" s="464"/>
      <c r="Q495" s="464"/>
      <c r="R495" s="30"/>
      <c r="S495" s="464"/>
      <c r="T495" s="464"/>
      <c r="U495" s="30"/>
      <c r="V495" s="464"/>
      <c r="W495" s="464"/>
      <c r="X495" s="30"/>
      <c r="Y495" s="464"/>
      <c r="Z495" s="464"/>
      <c r="AA495" s="30"/>
      <c r="AB495" s="464"/>
      <c r="AC495" s="464"/>
      <c r="AD495" s="30"/>
      <c r="AE495" s="464"/>
      <c r="AF495" s="464"/>
      <c r="AG495" s="30"/>
      <c r="AH495" s="464"/>
      <c r="AI495" s="464"/>
      <c r="AJ495" s="30"/>
      <c r="AK495" s="464"/>
      <c r="AL495" s="464"/>
      <c r="AM495" s="30"/>
      <c r="AN495" s="464"/>
      <c r="AO495" s="464"/>
      <c r="AP495" s="30"/>
      <c r="AQ495" s="464"/>
      <c r="AR495" s="464"/>
      <c r="AS495" s="30"/>
      <c r="AT495" s="464"/>
      <c r="AU495" s="464"/>
      <c r="AV495" s="30"/>
      <c r="AW495" s="464"/>
      <c r="AX495" s="464"/>
      <c r="AY495" s="30"/>
      <c r="AZ495" s="464"/>
      <c r="BA495" s="464"/>
      <c r="BB495" s="30"/>
      <c r="BC495" s="464"/>
      <c r="BD495" s="464"/>
      <c r="BE495" s="30"/>
      <c r="BF495" s="464"/>
      <c r="BG495" s="464"/>
      <c r="BH495" s="30"/>
      <c r="BI495" s="464"/>
      <c r="BJ495" s="464"/>
      <c r="BK495" s="30"/>
      <c r="BL495" s="31"/>
      <c r="BM495" s="31"/>
      <c r="BN495" s="31"/>
      <c r="BO495" s="31"/>
      <c r="BP495" s="31"/>
      <c r="BQ495" s="31"/>
      <c r="BR495" s="31"/>
    </row>
    <row r="496" spans="1:70" s="64" customFormat="1" x14ac:dyDescent="0.2">
      <c r="A496" s="447"/>
      <c r="D496" s="464"/>
      <c r="E496" s="464"/>
      <c r="F496" s="30"/>
      <c r="G496" s="464"/>
      <c r="H496" s="464"/>
      <c r="I496" s="30"/>
      <c r="J496" s="464"/>
      <c r="K496" s="464"/>
      <c r="L496" s="30"/>
      <c r="M496" s="464"/>
      <c r="N496" s="464"/>
      <c r="O496" s="30"/>
      <c r="P496" s="464"/>
      <c r="Q496" s="464"/>
      <c r="R496" s="30"/>
      <c r="S496" s="464"/>
      <c r="T496" s="464"/>
      <c r="U496" s="30"/>
      <c r="V496" s="464"/>
      <c r="W496" s="464"/>
      <c r="X496" s="30"/>
      <c r="Y496" s="464"/>
      <c r="Z496" s="464"/>
      <c r="AA496" s="30"/>
      <c r="AB496" s="464"/>
      <c r="AC496" s="464"/>
      <c r="AD496" s="30"/>
      <c r="AE496" s="464"/>
      <c r="AF496" s="464"/>
      <c r="AG496" s="30"/>
      <c r="AH496" s="464"/>
      <c r="AI496" s="464"/>
      <c r="AJ496" s="30"/>
      <c r="AK496" s="464"/>
      <c r="AL496" s="464"/>
      <c r="AM496" s="30"/>
      <c r="AN496" s="464"/>
      <c r="AO496" s="464"/>
      <c r="AP496" s="30"/>
      <c r="AQ496" s="464"/>
      <c r="AR496" s="464"/>
      <c r="AS496" s="30"/>
      <c r="AT496" s="464"/>
      <c r="AU496" s="464"/>
      <c r="AV496" s="30"/>
      <c r="AW496" s="464"/>
      <c r="AX496" s="464"/>
      <c r="AY496" s="30"/>
      <c r="AZ496" s="464"/>
      <c r="BA496" s="464"/>
      <c r="BB496" s="30"/>
      <c r="BC496" s="464"/>
      <c r="BD496" s="464"/>
      <c r="BE496" s="30"/>
      <c r="BF496" s="464"/>
      <c r="BG496" s="464"/>
      <c r="BH496" s="30"/>
      <c r="BI496" s="464"/>
      <c r="BJ496" s="464"/>
      <c r="BK496" s="30"/>
      <c r="BL496" s="31"/>
      <c r="BM496" s="31"/>
      <c r="BN496" s="31"/>
      <c r="BO496" s="31"/>
      <c r="BP496" s="31"/>
      <c r="BQ496" s="31"/>
      <c r="BR496" s="31"/>
    </row>
    <row r="497" spans="1:70" s="64" customFormat="1" x14ac:dyDescent="0.2">
      <c r="A497" s="447"/>
      <c r="D497" s="464"/>
      <c r="E497" s="464"/>
      <c r="F497" s="30"/>
      <c r="G497" s="464"/>
      <c r="H497" s="464"/>
      <c r="I497" s="30"/>
      <c r="J497" s="464"/>
      <c r="K497" s="464"/>
      <c r="L497" s="30"/>
      <c r="M497" s="464"/>
      <c r="N497" s="464"/>
      <c r="O497" s="30"/>
      <c r="P497" s="464"/>
      <c r="Q497" s="464"/>
      <c r="R497" s="30"/>
      <c r="S497" s="464"/>
      <c r="T497" s="464"/>
      <c r="U497" s="30"/>
      <c r="V497" s="464"/>
      <c r="W497" s="464"/>
      <c r="X497" s="30"/>
      <c r="Y497" s="464"/>
      <c r="Z497" s="464"/>
      <c r="AA497" s="30"/>
      <c r="AB497" s="464"/>
      <c r="AC497" s="464"/>
      <c r="AD497" s="30"/>
      <c r="AE497" s="464"/>
      <c r="AF497" s="464"/>
      <c r="AG497" s="30"/>
      <c r="AH497" s="464"/>
      <c r="AI497" s="464"/>
      <c r="AJ497" s="30"/>
      <c r="AK497" s="464"/>
      <c r="AL497" s="464"/>
      <c r="AM497" s="30"/>
      <c r="AN497" s="464"/>
      <c r="AO497" s="464"/>
      <c r="AP497" s="30"/>
      <c r="AQ497" s="464"/>
      <c r="AR497" s="464"/>
      <c r="AS497" s="30"/>
      <c r="AT497" s="464"/>
      <c r="AU497" s="464"/>
      <c r="AV497" s="30"/>
      <c r="AW497" s="464"/>
      <c r="AX497" s="464"/>
      <c r="AY497" s="30"/>
      <c r="AZ497" s="464"/>
      <c r="BA497" s="464"/>
      <c r="BB497" s="30"/>
      <c r="BC497" s="464"/>
      <c r="BD497" s="464"/>
      <c r="BE497" s="30"/>
      <c r="BF497" s="464"/>
      <c r="BG497" s="464"/>
      <c r="BH497" s="30"/>
      <c r="BI497" s="464"/>
      <c r="BJ497" s="464"/>
      <c r="BK497" s="30"/>
      <c r="BL497" s="31"/>
      <c r="BM497" s="31"/>
      <c r="BN497" s="31"/>
      <c r="BO497" s="31"/>
      <c r="BP497" s="31"/>
      <c r="BQ497" s="31"/>
      <c r="BR497" s="31"/>
    </row>
    <row r="498" spans="1:70" s="64" customFormat="1" x14ac:dyDescent="0.2">
      <c r="A498" s="447"/>
      <c r="D498" s="464"/>
      <c r="E498" s="464"/>
      <c r="F498" s="30"/>
      <c r="G498" s="464"/>
      <c r="H498" s="464"/>
      <c r="I498" s="30"/>
      <c r="J498" s="464"/>
      <c r="K498" s="464"/>
      <c r="L498" s="30"/>
      <c r="M498" s="464"/>
      <c r="N498" s="464"/>
      <c r="O498" s="30"/>
      <c r="P498" s="464"/>
      <c r="Q498" s="464"/>
      <c r="R498" s="30"/>
      <c r="S498" s="464"/>
      <c r="T498" s="464"/>
      <c r="U498" s="30"/>
      <c r="V498" s="464"/>
      <c r="W498" s="464"/>
      <c r="X498" s="30"/>
      <c r="Y498" s="464"/>
      <c r="Z498" s="464"/>
      <c r="AA498" s="30"/>
      <c r="AB498" s="464"/>
      <c r="AC498" s="464"/>
      <c r="AD498" s="30"/>
      <c r="AE498" s="464"/>
      <c r="AF498" s="464"/>
      <c r="AG498" s="30"/>
      <c r="AH498" s="464"/>
      <c r="AI498" s="464"/>
      <c r="AJ498" s="30"/>
      <c r="AK498" s="464"/>
      <c r="AL498" s="464"/>
      <c r="AM498" s="30"/>
      <c r="AN498" s="464"/>
      <c r="AO498" s="464"/>
      <c r="AP498" s="30"/>
      <c r="AQ498" s="464"/>
      <c r="AR498" s="464"/>
      <c r="AS498" s="30"/>
      <c r="AT498" s="464"/>
      <c r="AU498" s="464"/>
      <c r="AV498" s="30"/>
      <c r="AW498" s="464"/>
      <c r="AX498" s="464"/>
      <c r="AY498" s="30"/>
      <c r="AZ498" s="464"/>
      <c r="BA498" s="464"/>
      <c r="BB498" s="30"/>
      <c r="BC498" s="464"/>
      <c r="BD498" s="464"/>
      <c r="BE498" s="30"/>
      <c r="BF498" s="464"/>
      <c r="BG498" s="464"/>
      <c r="BH498" s="30"/>
      <c r="BI498" s="464"/>
      <c r="BJ498" s="464"/>
      <c r="BK498" s="30"/>
      <c r="BL498" s="31"/>
      <c r="BM498" s="31"/>
      <c r="BN498" s="31"/>
      <c r="BO498" s="31"/>
      <c r="BP498" s="31"/>
      <c r="BQ498" s="31"/>
      <c r="BR498" s="31"/>
    </row>
    <row r="499" spans="1:70" s="64" customFormat="1" x14ac:dyDescent="0.2">
      <c r="A499" s="447"/>
      <c r="D499" s="464"/>
      <c r="E499" s="464"/>
      <c r="F499" s="30"/>
      <c r="G499" s="464"/>
      <c r="H499" s="464"/>
      <c r="I499" s="30"/>
      <c r="J499" s="464"/>
      <c r="K499" s="464"/>
      <c r="L499" s="30"/>
      <c r="M499" s="464"/>
      <c r="N499" s="464"/>
      <c r="O499" s="30"/>
      <c r="P499" s="464"/>
      <c r="Q499" s="464"/>
      <c r="R499" s="30"/>
      <c r="S499" s="464"/>
      <c r="T499" s="464"/>
      <c r="U499" s="30"/>
      <c r="V499" s="464"/>
      <c r="W499" s="464"/>
      <c r="X499" s="30"/>
      <c r="Y499" s="464"/>
      <c r="Z499" s="464"/>
      <c r="AA499" s="30"/>
      <c r="AB499" s="464"/>
      <c r="AC499" s="464"/>
      <c r="AD499" s="30"/>
      <c r="AE499" s="464"/>
      <c r="AF499" s="464"/>
      <c r="AG499" s="30"/>
      <c r="AH499" s="464"/>
      <c r="AI499" s="464"/>
      <c r="AJ499" s="30"/>
      <c r="AK499" s="464"/>
      <c r="AL499" s="464"/>
      <c r="AM499" s="30"/>
      <c r="AN499" s="464"/>
      <c r="AO499" s="464"/>
      <c r="AP499" s="30"/>
      <c r="AQ499" s="464"/>
      <c r="AR499" s="464"/>
      <c r="AS499" s="30"/>
      <c r="AT499" s="464"/>
      <c r="AU499" s="464"/>
      <c r="AV499" s="30"/>
      <c r="AW499" s="464"/>
      <c r="AX499" s="464"/>
      <c r="AY499" s="30"/>
      <c r="AZ499" s="464"/>
      <c r="BA499" s="464"/>
      <c r="BB499" s="30"/>
      <c r="BC499" s="464"/>
      <c r="BD499" s="464"/>
      <c r="BE499" s="30"/>
      <c r="BF499" s="464"/>
      <c r="BG499" s="464"/>
      <c r="BH499" s="30"/>
      <c r="BI499" s="464"/>
      <c r="BJ499" s="464"/>
      <c r="BK499" s="30"/>
      <c r="BL499" s="31"/>
      <c r="BM499" s="31"/>
      <c r="BN499" s="31"/>
      <c r="BO499" s="31"/>
      <c r="BP499" s="31"/>
      <c r="BQ499" s="31"/>
      <c r="BR499" s="31"/>
    </row>
    <row r="500" spans="1:70" s="64" customFormat="1" x14ac:dyDescent="0.2">
      <c r="A500" s="447"/>
      <c r="D500" s="464"/>
      <c r="E500" s="464"/>
      <c r="F500" s="30"/>
      <c r="G500" s="464"/>
      <c r="H500" s="464"/>
      <c r="I500" s="30"/>
      <c r="J500" s="464"/>
      <c r="K500" s="464"/>
      <c r="L500" s="30"/>
      <c r="M500" s="464"/>
      <c r="N500" s="464"/>
      <c r="O500" s="30"/>
      <c r="P500" s="464"/>
      <c r="Q500" s="464"/>
      <c r="R500" s="30"/>
      <c r="S500" s="464"/>
      <c r="T500" s="464"/>
      <c r="U500" s="30"/>
      <c r="V500" s="464"/>
      <c r="W500" s="464"/>
      <c r="X500" s="30"/>
      <c r="Y500" s="464"/>
      <c r="Z500" s="464"/>
      <c r="AA500" s="30"/>
      <c r="AB500" s="464"/>
      <c r="AC500" s="464"/>
      <c r="AD500" s="30"/>
      <c r="AE500" s="464"/>
      <c r="AF500" s="464"/>
      <c r="AG500" s="30"/>
      <c r="AH500" s="464"/>
      <c r="AI500" s="464"/>
      <c r="AJ500" s="30"/>
      <c r="AK500" s="464"/>
      <c r="AL500" s="464"/>
      <c r="AM500" s="30"/>
      <c r="AN500" s="464"/>
      <c r="AO500" s="464"/>
      <c r="AP500" s="30"/>
      <c r="AQ500" s="464"/>
      <c r="AR500" s="464"/>
      <c r="AS500" s="30"/>
      <c r="AT500" s="464"/>
      <c r="AU500" s="464"/>
      <c r="AV500" s="30"/>
      <c r="AW500" s="464"/>
      <c r="AX500" s="464"/>
      <c r="AY500" s="30"/>
      <c r="AZ500" s="464"/>
      <c r="BA500" s="464"/>
      <c r="BB500" s="30"/>
      <c r="BC500" s="464"/>
      <c r="BD500" s="464"/>
      <c r="BE500" s="30"/>
      <c r="BF500" s="464"/>
      <c r="BG500" s="464"/>
      <c r="BH500" s="30"/>
      <c r="BI500" s="464"/>
      <c r="BJ500" s="464"/>
      <c r="BK500" s="30"/>
      <c r="BL500" s="31"/>
      <c r="BM500" s="31"/>
      <c r="BN500" s="31"/>
      <c r="BO500" s="31"/>
      <c r="BP500" s="31"/>
      <c r="BQ500" s="31"/>
      <c r="BR500" s="31"/>
    </row>
    <row r="501" spans="1:70" s="64" customFormat="1" x14ac:dyDescent="0.2">
      <c r="A501" s="447"/>
      <c r="D501" s="464"/>
      <c r="E501" s="464"/>
      <c r="F501" s="30"/>
      <c r="G501" s="464"/>
      <c r="H501" s="464"/>
      <c r="I501" s="30"/>
      <c r="J501" s="464"/>
      <c r="K501" s="464"/>
      <c r="L501" s="30"/>
      <c r="M501" s="464"/>
      <c r="N501" s="464"/>
      <c r="O501" s="30"/>
      <c r="P501" s="464"/>
      <c r="Q501" s="464"/>
      <c r="R501" s="30"/>
      <c r="S501" s="464"/>
      <c r="T501" s="464"/>
      <c r="U501" s="30"/>
      <c r="V501" s="464"/>
      <c r="W501" s="464"/>
      <c r="X501" s="30"/>
      <c r="Y501" s="464"/>
      <c r="Z501" s="464"/>
      <c r="AA501" s="30"/>
      <c r="AB501" s="464"/>
      <c r="AC501" s="464"/>
      <c r="AD501" s="30"/>
      <c r="AE501" s="464"/>
      <c r="AF501" s="464"/>
      <c r="AG501" s="30"/>
      <c r="AH501" s="464"/>
      <c r="AI501" s="464"/>
      <c r="AJ501" s="30"/>
      <c r="AK501" s="464"/>
      <c r="AL501" s="464"/>
      <c r="AM501" s="30"/>
      <c r="AN501" s="464"/>
      <c r="AO501" s="464"/>
      <c r="AP501" s="30"/>
      <c r="AQ501" s="464"/>
      <c r="AR501" s="464"/>
      <c r="AS501" s="30"/>
      <c r="AT501" s="464"/>
      <c r="AU501" s="464"/>
      <c r="AV501" s="30"/>
      <c r="AW501" s="464"/>
      <c r="AX501" s="464"/>
      <c r="AY501" s="30"/>
      <c r="AZ501" s="464"/>
      <c r="BA501" s="464"/>
      <c r="BB501" s="30"/>
      <c r="BC501" s="464"/>
      <c r="BD501" s="464"/>
      <c r="BE501" s="30"/>
      <c r="BF501" s="464"/>
      <c r="BG501" s="464"/>
      <c r="BH501" s="30"/>
      <c r="BI501" s="464"/>
      <c r="BJ501" s="464"/>
      <c r="BK501" s="30"/>
      <c r="BL501" s="31"/>
      <c r="BM501" s="31"/>
      <c r="BN501" s="31"/>
      <c r="BO501" s="31"/>
      <c r="BP501" s="31"/>
      <c r="BQ501" s="31"/>
      <c r="BR501" s="31"/>
    </row>
    <row r="502" spans="1:70" s="64" customFormat="1" x14ac:dyDescent="0.2">
      <c r="A502" s="447"/>
      <c r="D502" s="464"/>
      <c r="E502" s="464"/>
      <c r="F502" s="30"/>
      <c r="G502" s="464"/>
      <c r="H502" s="464"/>
      <c r="I502" s="30"/>
      <c r="J502" s="464"/>
      <c r="K502" s="464"/>
      <c r="L502" s="30"/>
      <c r="M502" s="464"/>
      <c r="N502" s="464"/>
      <c r="O502" s="30"/>
      <c r="P502" s="464"/>
      <c r="Q502" s="464"/>
      <c r="R502" s="30"/>
      <c r="S502" s="464"/>
      <c r="T502" s="464"/>
      <c r="U502" s="30"/>
      <c r="V502" s="464"/>
      <c r="W502" s="464"/>
      <c r="X502" s="30"/>
      <c r="Y502" s="464"/>
      <c r="Z502" s="464"/>
      <c r="AA502" s="30"/>
      <c r="AB502" s="464"/>
      <c r="AC502" s="464"/>
      <c r="AD502" s="30"/>
      <c r="AE502" s="464"/>
      <c r="AF502" s="464"/>
      <c r="AG502" s="30"/>
      <c r="AH502" s="464"/>
      <c r="AI502" s="464"/>
      <c r="AJ502" s="30"/>
      <c r="AK502" s="464"/>
      <c r="AL502" s="464"/>
      <c r="AM502" s="30"/>
      <c r="AN502" s="464"/>
      <c r="AO502" s="464"/>
      <c r="AP502" s="30"/>
      <c r="AQ502" s="464"/>
      <c r="AR502" s="464"/>
      <c r="AS502" s="30"/>
      <c r="AT502" s="464"/>
      <c r="AU502" s="464"/>
      <c r="AV502" s="30"/>
      <c r="AW502" s="464"/>
      <c r="AX502" s="464"/>
      <c r="AY502" s="30"/>
      <c r="AZ502" s="464"/>
      <c r="BA502" s="464"/>
      <c r="BB502" s="30"/>
      <c r="BC502" s="464"/>
      <c r="BD502" s="464"/>
      <c r="BE502" s="30"/>
      <c r="BF502" s="464"/>
      <c r="BG502" s="464"/>
      <c r="BH502" s="30"/>
      <c r="BI502" s="464"/>
      <c r="BJ502" s="464"/>
      <c r="BK502" s="30"/>
      <c r="BL502" s="31"/>
      <c r="BM502" s="31"/>
      <c r="BN502" s="31"/>
      <c r="BO502" s="31"/>
      <c r="BP502" s="31"/>
      <c r="BQ502" s="31"/>
      <c r="BR502" s="31"/>
    </row>
    <row r="503" spans="1:70" s="64" customFormat="1" x14ac:dyDescent="0.2">
      <c r="A503" s="447"/>
      <c r="D503" s="464"/>
      <c r="E503" s="464"/>
      <c r="F503" s="30"/>
      <c r="G503" s="464"/>
      <c r="H503" s="464"/>
      <c r="I503" s="30"/>
      <c r="J503" s="464"/>
      <c r="K503" s="464"/>
      <c r="L503" s="30"/>
      <c r="M503" s="464"/>
      <c r="N503" s="464"/>
      <c r="O503" s="30"/>
      <c r="P503" s="464"/>
      <c r="Q503" s="464"/>
      <c r="R503" s="30"/>
      <c r="S503" s="464"/>
      <c r="T503" s="464"/>
      <c r="U503" s="30"/>
      <c r="V503" s="464"/>
      <c r="W503" s="464"/>
      <c r="X503" s="30"/>
      <c r="Y503" s="464"/>
      <c r="Z503" s="464"/>
      <c r="AA503" s="30"/>
      <c r="AB503" s="464"/>
      <c r="AC503" s="464"/>
      <c r="AD503" s="30"/>
      <c r="AE503" s="464"/>
      <c r="AF503" s="464"/>
      <c r="AG503" s="30"/>
      <c r="AH503" s="464"/>
      <c r="AI503" s="464"/>
      <c r="AJ503" s="30"/>
      <c r="AK503" s="464"/>
      <c r="AL503" s="464"/>
      <c r="AM503" s="30"/>
      <c r="AN503" s="464"/>
      <c r="AO503" s="464"/>
      <c r="AP503" s="30"/>
      <c r="AQ503" s="464"/>
      <c r="AR503" s="464"/>
      <c r="AS503" s="30"/>
      <c r="AT503" s="464"/>
      <c r="AU503" s="464"/>
      <c r="AV503" s="30"/>
      <c r="AW503" s="464"/>
      <c r="AX503" s="464"/>
      <c r="AY503" s="30"/>
      <c r="AZ503" s="464"/>
      <c r="BA503" s="464"/>
      <c r="BB503" s="30"/>
      <c r="BC503" s="464"/>
      <c r="BD503" s="464"/>
      <c r="BE503" s="30"/>
      <c r="BF503" s="464"/>
      <c r="BG503" s="464"/>
      <c r="BH503" s="30"/>
      <c r="BI503" s="464"/>
      <c r="BJ503" s="464"/>
      <c r="BK503" s="30"/>
      <c r="BL503" s="31"/>
      <c r="BM503" s="31"/>
      <c r="BN503" s="31"/>
      <c r="BO503" s="31"/>
      <c r="BP503" s="31"/>
      <c r="BQ503" s="31"/>
      <c r="BR503" s="31"/>
    </row>
    <row r="504" spans="1:70" s="64" customFormat="1" x14ac:dyDescent="0.2">
      <c r="A504" s="447"/>
      <c r="D504" s="464"/>
      <c r="E504" s="464"/>
      <c r="F504" s="30"/>
      <c r="G504" s="464"/>
      <c r="H504" s="464"/>
      <c r="I504" s="30"/>
      <c r="J504" s="464"/>
      <c r="K504" s="464"/>
      <c r="L504" s="30"/>
      <c r="M504" s="464"/>
      <c r="N504" s="464"/>
      <c r="O504" s="30"/>
      <c r="P504" s="464"/>
      <c r="Q504" s="464"/>
      <c r="R504" s="30"/>
      <c r="S504" s="464"/>
      <c r="T504" s="464"/>
      <c r="U504" s="30"/>
      <c r="V504" s="464"/>
      <c r="W504" s="464"/>
      <c r="X504" s="30"/>
      <c r="Y504" s="464"/>
      <c r="Z504" s="464"/>
      <c r="AA504" s="30"/>
      <c r="AB504" s="464"/>
      <c r="AC504" s="464"/>
      <c r="AD504" s="30"/>
      <c r="AE504" s="464"/>
      <c r="AF504" s="464"/>
      <c r="AG504" s="30"/>
      <c r="AH504" s="464"/>
      <c r="AI504" s="464"/>
      <c r="AJ504" s="30"/>
      <c r="AK504" s="464"/>
      <c r="AL504" s="464"/>
      <c r="AM504" s="30"/>
      <c r="AN504" s="464"/>
      <c r="AO504" s="464"/>
      <c r="AP504" s="30"/>
      <c r="AQ504" s="464"/>
      <c r="AR504" s="464"/>
      <c r="AS504" s="30"/>
      <c r="AT504" s="464"/>
      <c r="AU504" s="464"/>
      <c r="AV504" s="30"/>
      <c r="AW504" s="464"/>
      <c r="AX504" s="464"/>
      <c r="AY504" s="30"/>
      <c r="AZ504" s="464"/>
      <c r="BA504" s="464"/>
      <c r="BB504" s="30"/>
      <c r="BC504" s="464"/>
      <c r="BD504" s="464"/>
      <c r="BE504" s="30"/>
      <c r="BF504" s="464"/>
      <c r="BG504" s="464"/>
      <c r="BH504" s="30"/>
      <c r="BI504" s="464"/>
      <c r="BJ504" s="464"/>
      <c r="BK504" s="30"/>
      <c r="BL504" s="31"/>
      <c r="BM504" s="31"/>
      <c r="BN504" s="31"/>
      <c r="BO504" s="31"/>
      <c r="BP504" s="31"/>
      <c r="BQ504" s="31"/>
      <c r="BR504" s="31"/>
    </row>
    <row r="505" spans="1:70" s="64" customFormat="1" x14ac:dyDescent="0.2">
      <c r="A505" s="447"/>
      <c r="D505" s="464"/>
      <c r="E505" s="464"/>
      <c r="F505" s="30"/>
      <c r="G505" s="464"/>
      <c r="H505" s="464"/>
      <c r="I505" s="30"/>
      <c r="J505" s="464"/>
      <c r="K505" s="464"/>
      <c r="L505" s="30"/>
      <c r="M505" s="464"/>
      <c r="N505" s="464"/>
      <c r="O505" s="30"/>
      <c r="P505" s="464"/>
      <c r="Q505" s="464"/>
      <c r="R505" s="30"/>
      <c r="S505" s="464"/>
      <c r="T505" s="464"/>
      <c r="U505" s="30"/>
      <c r="V505" s="464"/>
      <c r="W505" s="464"/>
      <c r="X505" s="30"/>
      <c r="Y505" s="464"/>
      <c r="Z505" s="464"/>
      <c r="AA505" s="30"/>
      <c r="AB505" s="464"/>
      <c r="AC505" s="464"/>
      <c r="AD505" s="30"/>
      <c r="AE505" s="464"/>
      <c r="AF505" s="464"/>
      <c r="AG505" s="30"/>
      <c r="AH505" s="464"/>
      <c r="AI505" s="464"/>
      <c r="AJ505" s="30"/>
      <c r="AK505" s="464"/>
      <c r="AL505" s="464"/>
      <c r="AM505" s="30"/>
      <c r="AN505" s="464"/>
      <c r="AO505" s="464"/>
      <c r="AP505" s="30"/>
      <c r="AQ505" s="464"/>
      <c r="AR505" s="464"/>
      <c r="AS505" s="30"/>
      <c r="AT505" s="464"/>
      <c r="AU505" s="464"/>
      <c r="AV505" s="30"/>
      <c r="AW505" s="464"/>
      <c r="AX505" s="464"/>
      <c r="AY505" s="30"/>
      <c r="AZ505" s="464"/>
      <c r="BA505" s="464"/>
      <c r="BB505" s="30"/>
      <c r="BC505" s="464"/>
      <c r="BD505" s="464"/>
      <c r="BE505" s="30"/>
      <c r="BF505" s="464"/>
      <c r="BG505" s="464"/>
      <c r="BH505" s="30"/>
      <c r="BI505" s="464"/>
      <c r="BJ505" s="464"/>
      <c r="BK505" s="30"/>
      <c r="BL505" s="31"/>
      <c r="BM505" s="31"/>
      <c r="BN505" s="31"/>
      <c r="BO505" s="31"/>
      <c r="BP505" s="31"/>
      <c r="BQ505" s="31"/>
      <c r="BR505" s="31"/>
    </row>
    <row r="506" spans="1:70" s="64" customFormat="1" x14ac:dyDescent="0.2">
      <c r="A506" s="447"/>
      <c r="D506" s="464"/>
      <c r="E506" s="464"/>
      <c r="F506" s="30"/>
      <c r="G506" s="464"/>
      <c r="H506" s="464"/>
      <c r="I506" s="30"/>
      <c r="J506" s="464"/>
      <c r="K506" s="464"/>
      <c r="L506" s="30"/>
      <c r="M506" s="464"/>
      <c r="N506" s="464"/>
      <c r="O506" s="30"/>
      <c r="P506" s="464"/>
      <c r="Q506" s="464"/>
      <c r="R506" s="30"/>
      <c r="S506" s="464"/>
      <c r="T506" s="464"/>
      <c r="U506" s="30"/>
      <c r="V506" s="464"/>
      <c r="W506" s="464"/>
      <c r="X506" s="30"/>
      <c r="Y506" s="464"/>
      <c r="Z506" s="464"/>
      <c r="AA506" s="30"/>
      <c r="AB506" s="464"/>
      <c r="AC506" s="464"/>
      <c r="AD506" s="30"/>
      <c r="AE506" s="464"/>
      <c r="AF506" s="464"/>
      <c r="AG506" s="30"/>
      <c r="AH506" s="464"/>
      <c r="AI506" s="464"/>
      <c r="AJ506" s="30"/>
      <c r="AK506" s="464"/>
      <c r="AL506" s="464"/>
      <c r="AM506" s="30"/>
      <c r="AN506" s="464"/>
      <c r="AO506" s="464"/>
      <c r="AP506" s="30"/>
      <c r="AQ506" s="464"/>
      <c r="AR506" s="464"/>
      <c r="AS506" s="30"/>
      <c r="AT506" s="464"/>
      <c r="AU506" s="464"/>
      <c r="AV506" s="30"/>
      <c r="AW506" s="464"/>
      <c r="AX506" s="464"/>
      <c r="AY506" s="30"/>
      <c r="AZ506" s="464"/>
      <c r="BA506" s="464"/>
      <c r="BB506" s="30"/>
      <c r="BC506" s="464"/>
      <c r="BD506" s="464"/>
      <c r="BE506" s="30"/>
      <c r="BF506" s="464"/>
      <c r="BG506" s="464"/>
      <c r="BH506" s="30"/>
      <c r="BI506" s="464"/>
      <c r="BJ506" s="464"/>
      <c r="BK506" s="30"/>
      <c r="BL506" s="31"/>
      <c r="BM506" s="31"/>
      <c r="BN506" s="31"/>
      <c r="BO506" s="31"/>
      <c r="BP506" s="31"/>
      <c r="BQ506" s="31"/>
      <c r="BR506" s="31"/>
    </row>
    <row r="507" spans="1:70" s="64" customFormat="1" x14ac:dyDescent="0.2">
      <c r="A507" s="447"/>
      <c r="D507" s="464"/>
      <c r="E507" s="464"/>
      <c r="F507" s="30"/>
      <c r="G507" s="464"/>
      <c r="H507" s="464"/>
      <c r="I507" s="30"/>
      <c r="J507" s="464"/>
      <c r="K507" s="464"/>
      <c r="L507" s="30"/>
      <c r="M507" s="464"/>
      <c r="N507" s="464"/>
      <c r="O507" s="30"/>
      <c r="P507" s="464"/>
      <c r="Q507" s="464"/>
      <c r="R507" s="30"/>
      <c r="S507" s="464"/>
      <c r="T507" s="464"/>
      <c r="U507" s="30"/>
      <c r="V507" s="464"/>
      <c r="W507" s="464"/>
      <c r="X507" s="30"/>
      <c r="Y507" s="464"/>
      <c r="Z507" s="464"/>
      <c r="AA507" s="30"/>
      <c r="AB507" s="464"/>
      <c r="AC507" s="464"/>
      <c r="AD507" s="30"/>
      <c r="AE507" s="464"/>
      <c r="AF507" s="464"/>
      <c r="AG507" s="30"/>
      <c r="AH507" s="464"/>
      <c r="AI507" s="464"/>
      <c r="AJ507" s="30"/>
      <c r="AK507" s="464"/>
      <c r="AL507" s="464"/>
      <c r="AM507" s="30"/>
      <c r="AN507" s="464"/>
      <c r="AO507" s="464"/>
      <c r="AP507" s="30"/>
      <c r="AQ507" s="464"/>
      <c r="AR507" s="464"/>
      <c r="AS507" s="30"/>
      <c r="AT507" s="464"/>
      <c r="AU507" s="464"/>
      <c r="AV507" s="30"/>
      <c r="AW507" s="464"/>
      <c r="AX507" s="464"/>
      <c r="AY507" s="30"/>
      <c r="AZ507" s="464"/>
      <c r="BA507" s="464"/>
      <c r="BB507" s="30"/>
      <c r="BC507" s="464"/>
      <c r="BD507" s="464"/>
      <c r="BE507" s="30"/>
      <c r="BF507" s="464"/>
      <c r="BG507" s="464"/>
      <c r="BH507" s="30"/>
      <c r="BI507" s="464"/>
      <c r="BJ507" s="464"/>
      <c r="BK507" s="30"/>
      <c r="BL507" s="31"/>
      <c r="BM507" s="31"/>
      <c r="BN507" s="31"/>
      <c r="BO507" s="31"/>
      <c r="BP507" s="31"/>
      <c r="BQ507" s="31"/>
      <c r="BR507" s="31"/>
    </row>
    <row r="508" spans="1:70" s="64" customFormat="1" x14ac:dyDescent="0.2">
      <c r="A508" s="447"/>
      <c r="D508" s="464"/>
      <c r="E508" s="464"/>
      <c r="F508" s="30"/>
      <c r="G508" s="464"/>
      <c r="H508" s="464"/>
      <c r="I508" s="30"/>
      <c r="J508" s="464"/>
      <c r="K508" s="464"/>
      <c r="L508" s="30"/>
      <c r="M508" s="464"/>
      <c r="N508" s="464"/>
      <c r="O508" s="30"/>
      <c r="P508" s="464"/>
      <c r="Q508" s="464"/>
      <c r="R508" s="30"/>
      <c r="S508" s="464"/>
      <c r="T508" s="464"/>
      <c r="U508" s="30"/>
      <c r="V508" s="464"/>
      <c r="W508" s="464"/>
      <c r="X508" s="30"/>
      <c r="Y508" s="464"/>
      <c r="Z508" s="464"/>
      <c r="AA508" s="30"/>
      <c r="AB508" s="464"/>
      <c r="AC508" s="464"/>
      <c r="AD508" s="30"/>
      <c r="AE508" s="464"/>
      <c r="AF508" s="464"/>
      <c r="AG508" s="30"/>
      <c r="AH508" s="464"/>
      <c r="AI508" s="464"/>
      <c r="AJ508" s="30"/>
      <c r="AK508" s="464"/>
      <c r="AL508" s="464"/>
      <c r="AM508" s="30"/>
      <c r="AN508" s="464"/>
      <c r="AO508" s="464"/>
      <c r="AP508" s="30"/>
      <c r="AQ508" s="464"/>
      <c r="AR508" s="464"/>
      <c r="AS508" s="30"/>
      <c r="AT508" s="464"/>
      <c r="AU508" s="464"/>
      <c r="AV508" s="30"/>
      <c r="AW508" s="464"/>
      <c r="AX508" s="464"/>
      <c r="AY508" s="30"/>
      <c r="AZ508" s="464"/>
      <c r="BA508" s="464"/>
      <c r="BB508" s="30"/>
      <c r="BC508" s="464"/>
      <c r="BD508" s="464"/>
      <c r="BE508" s="30"/>
      <c r="BF508" s="464"/>
      <c r="BG508" s="464"/>
      <c r="BH508" s="30"/>
      <c r="BI508" s="464"/>
      <c r="BJ508" s="464"/>
      <c r="BK508" s="30"/>
      <c r="BL508" s="31"/>
      <c r="BM508" s="31"/>
      <c r="BN508" s="31"/>
      <c r="BO508" s="31"/>
      <c r="BP508" s="31"/>
      <c r="BQ508" s="31"/>
      <c r="BR508" s="31"/>
    </row>
    <row r="509" spans="1:70" s="64" customFormat="1" x14ac:dyDescent="0.2">
      <c r="A509" s="447"/>
      <c r="D509" s="464"/>
      <c r="E509" s="464"/>
      <c r="F509" s="30"/>
      <c r="G509" s="464"/>
      <c r="H509" s="464"/>
      <c r="I509" s="30"/>
      <c r="J509" s="464"/>
      <c r="K509" s="464"/>
      <c r="L509" s="30"/>
      <c r="M509" s="464"/>
      <c r="N509" s="464"/>
      <c r="O509" s="30"/>
      <c r="P509" s="464"/>
      <c r="Q509" s="464"/>
      <c r="R509" s="30"/>
      <c r="S509" s="464"/>
      <c r="T509" s="464"/>
      <c r="U509" s="30"/>
      <c r="V509" s="464"/>
      <c r="W509" s="464"/>
      <c r="X509" s="30"/>
      <c r="Y509" s="464"/>
      <c r="Z509" s="464"/>
      <c r="AA509" s="30"/>
      <c r="AB509" s="464"/>
      <c r="AC509" s="464"/>
      <c r="AD509" s="30"/>
      <c r="AE509" s="464"/>
      <c r="AF509" s="464"/>
      <c r="AG509" s="30"/>
      <c r="AH509" s="464"/>
      <c r="AI509" s="464"/>
      <c r="AJ509" s="30"/>
      <c r="AK509" s="464"/>
      <c r="AL509" s="464"/>
      <c r="AM509" s="30"/>
      <c r="AN509" s="464"/>
      <c r="AO509" s="464"/>
      <c r="AP509" s="30"/>
      <c r="AQ509" s="464"/>
      <c r="AR509" s="464"/>
      <c r="AS509" s="30"/>
      <c r="AT509" s="464"/>
      <c r="AU509" s="464"/>
      <c r="AV509" s="30"/>
      <c r="AW509" s="464"/>
      <c r="AX509" s="464"/>
      <c r="AY509" s="30"/>
      <c r="AZ509" s="464"/>
      <c r="BA509" s="464"/>
      <c r="BB509" s="30"/>
      <c r="BC509" s="464"/>
      <c r="BD509" s="464"/>
      <c r="BE509" s="30"/>
      <c r="BF509" s="464"/>
      <c r="BG509" s="464"/>
      <c r="BH509" s="30"/>
      <c r="BI509" s="464"/>
      <c r="BJ509" s="464"/>
      <c r="BK509" s="30"/>
      <c r="BL509" s="31"/>
      <c r="BM509" s="31"/>
      <c r="BN509" s="31"/>
      <c r="BO509" s="31"/>
      <c r="BP509" s="31"/>
      <c r="BQ509" s="31"/>
      <c r="BR509" s="31"/>
    </row>
    <row r="510" spans="1:70" s="64" customFormat="1" x14ac:dyDescent="0.2">
      <c r="A510" s="447"/>
      <c r="D510" s="464"/>
      <c r="E510" s="464"/>
      <c r="F510" s="30"/>
      <c r="G510" s="464"/>
      <c r="H510" s="464"/>
      <c r="I510" s="30"/>
      <c r="J510" s="464"/>
      <c r="K510" s="464"/>
      <c r="L510" s="30"/>
      <c r="M510" s="464"/>
      <c r="N510" s="464"/>
      <c r="O510" s="30"/>
      <c r="P510" s="464"/>
      <c r="Q510" s="464"/>
      <c r="R510" s="30"/>
      <c r="S510" s="464"/>
      <c r="T510" s="464"/>
      <c r="U510" s="30"/>
      <c r="V510" s="464"/>
      <c r="W510" s="464"/>
      <c r="X510" s="30"/>
      <c r="Y510" s="464"/>
      <c r="Z510" s="464"/>
      <c r="AA510" s="30"/>
      <c r="AB510" s="464"/>
      <c r="AC510" s="464"/>
      <c r="AD510" s="30"/>
      <c r="AE510" s="464"/>
      <c r="AF510" s="464"/>
      <c r="AG510" s="30"/>
      <c r="AH510" s="464"/>
      <c r="AI510" s="464"/>
      <c r="AJ510" s="30"/>
      <c r="AK510" s="464"/>
      <c r="AL510" s="464"/>
      <c r="AM510" s="30"/>
      <c r="AN510" s="464"/>
      <c r="AO510" s="464"/>
      <c r="AP510" s="30"/>
      <c r="AQ510" s="464"/>
      <c r="AR510" s="464"/>
      <c r="AS510" s="30"/>
      <c r="AT510" s="464"/>
      <c r="AU510" s="464"/>
      <c r="AV510" s="30"/>
      <c r="AW510" s="464"/>
      <c r="AX510" s="464"/>
      <c r="AY510" s="30"/>
      <c r="AZ510" s="464"/>
      <c r="BA510" s="464"/>
      <c r="BB510" s="30"/>
      <c r="BC510" s="464"/>
      <c r="BD510" s="464"/>
      <c r="BE510" s="30"/>
      <c r="BF510" s="464"/>
      <c r="BG510" s="464"/>
      <c r="BH510" s="30"/>
      <c r="BI510" s="464"/>
      <c r="BJ510" s="464"/>
      <c r="BK510" s="30"/>
      <c r="BL510" s="31"/>
      <c r="BM510" s="31"/>
      <c r="BN510" s="31"/>
      <c r="BO510" s="31"/>
      <c r="BP510" s="31"/>
      <c r="BQ510" s="31"/>
      <c r="BR510" s="31"/>
    </row>
    <row r="511" spans="1:70" s="64" customFormat="1" x14ac:dyDescent="0.2">
      <c r="A511" s="447"/>
      <c r="D511" s="464"/>
      <c r="E511" s="464"/>
      <c r="F511" s="30"/>
      <c r="G511" s="464"/>
      <c r="H511" s="464"/>
      <c r="I511" s="30"/>
      <c r="J511" s="464"/>
      <c r="K511" s="464"/>
      <c r="L511" s="30"/>
      <c r="M511" s="464"/>
      <c r="N511" s="464"/>
      <c r="O511" s="30"/>
      <c r="P511" s="464"/>
      <c r="Q511" s="464"/>
      <c r="R511" s="30"/>
      <c r="S511" s="464"/>
      <c r="T511" s="464"/>
      <c r="U511" s="30"/>
      <c r="V511" s="464"/>
      <c r="W511" s="464"/>
      <c r="X511" s="30"/>
      <c r="Y511" s="464"/>
      <c r="Z511" s="464"/>
      <c r="AA511" s="30"/>
      <c r="AB511" s="464"/>
      <c r="AC511" s="464"/>
      <c r="AD511" s="30"/>
      <c r="AE511" s="464"/>
      <c r="AF511" s="464"/>
      <c r="AG511" s="30"/>
      <c r="AH511" s="464"/>
      <c r="AI511" s="464"/>
      <c r="AJ511" s="30"/>
      <c r="AK511" s="464"/>
      <c r="AL511" s="464"/>
      <c r="AM511" s="30"/>
      <c r="AN511" s="464"/>
      <c r="AO511" s="464"/>
      <c r="AP511" s="30"/>
      <c r="AQ511" s="464"/>
      <c r="AR511" s="464"/>
      <c r="AS511" s="30"/>
      <c r="AT511" s="464"/>
      <c r="AU511" s="464"/>
      <c r="AV511" s="30"/>
      <c r="AW511" s="464"/>
      <c r="AX511" s="464"/>
      <c r="AY511" s="30"/>
      <c r="AZ511" s="464"/>
      <c r="BA511" s="464"/>
      <c r="BB511" s="30"/>
      <c r="BC511" s="464"/>
      <c r="BD511" s="464"/>
      <c r="BE511" s="30"/>
      <c r="BF511" s="464"/>
      <c r="BG511" s="464"/>
      <c r="BH511" s="30"/>
      <c r="BI511" s="464"/>
      <c r="BJ511" s="464"/>
      <c r="BK511" s="30"/>
      <c r="BL511" s="31"/>
      <c r="BM511" s="31"/>
      <c r="BN511" s="31"/>
      <c r="BO511" s="31"/>
      <c r="BP511" s="31"/>
      <c r="BQ511" s="31"/>
      <c r="BR511" s="31"/>
    </row>
    <row r="512" spans="1:70" s="64" customFormat="1" x14ac:dyDescent="0.2">
      <c r="A512" s="447"/>
      <c r="D512" s="464"/>
      <c r="E512" s="464"/>
      <c r="F512" s="30"/>
      <c r="G512" s="464"/>
      <c r="H512" s="464"/>
      <c r="I512" s="30"/>
      <c r="J512" s="464"/>
      <c r="K512" s="464"/>
      <c r="L512" s="30"/>
      <c r="M512" s="464"/>
      <c r="N512" s="464"/>
      <c r="O512" s="30"/>
      <c r="P512" s="464"/>
      <c r="Q512" s="464"/>
      <c r="R512" s="30"/>
      <c r="S512" s="464"/>
      <c r="T512" s="464"/>
      <c r="U512" s="30"/>
      <c r="V512" s="464"/>
      <c r="W512" s="464"/>
      <c r="X512" s="30"/>
      <c r="Y512" s="464"/>
      <c r="Z512" s="464"/>
      <c r="AA512" s="30"/>
      <c r="AB512" s="464"/>
      <c r="AC512" s="464"/>
      <c r="AD512" s="30"/>
      <c r="AE512" s="464"/>
      <c r="AF512" s="464"/>
      <c r="AG512" s="30"/>
      <c r="AH512" s="464"/>
      <c r="AI512" s="464"/>
      <c r="AJ512" s="30"/>
      <c r="AK512" s="464"/>
      <c r="AL512" s="464"/>
      <c r="AM512" s="30"/>
      <c r="AN512" s="464"/>
      <c r="AO512" s="464"/>
      <c r="AP512" s="30"/>
      <c r="AQ512" s="464"/>
      <c r="AR512" s="464"/>
      <c r="AS512" s="30"/>
      <c r="AT512" s="464"/>
      <c r="AU512" s="464"/>
      <c r="AV512" s="30"/>
      <c r="AW512" s="464"/>
      <c r="AX512" s="464"/>
      <c r="AY512" s="30"/>
      <c r="AZ512" s="464"/>
      <c r="BA512" s="464"/>
      <c r="BB512" s="30"/>
      <c r="BC512" s="464"/>
      <c r="BD512" s="464"/>
      <c r="BE512" s="30"/>
      <c r="BF512" s="464"/>
      <c r="BG512" s="464"/>
      <c r="BH512" s="30"/>
      <c r="BI512" s="464"/>
      <c r="BJ512" s="464"/>
      <c r="BK512" s="30"/>
      <c r="BL512" s="31"/>
      <c r="BM512" s="31"/>
      <c r="BN512" s="31"/>
      <c r="BO512" s="31"/>
      <c r="BP512" s="31"/>
      <c r="BQ512" s="31"/>
      <c r="BR512" s="31"/>
    </row>
    <row r="513" spans="1:70" s="64" customFormat="1" x14ac:dyDescent="0.2">
      <c r="A513" s="447"/>
      <c r="D513" s="464"/>
      <c r="E513" s="464"/>
      <c r="F513" s="30"/>
      <c r="G513" s="464"/>
      <c r="H513" s="464"/>
      <c r="I513" s="30"/>
      <c r="J513" s="464"/>
      <c r="K513" s="464"/>
      <c r="L513" s="30"/>
      <c r="M513" s="464"/>
      <c r="N513" s="464"/>
      <c r="O513" s="30"/>
      <c r="P513" s="464"/>
      <c r="Q513" s="464"/>
      <c r="R513" s="30"/>
      <c r="S513" s="464"/>
      <c r="T513" s="464"/>
      <c r="U513" s="30"/>
      <c r="V513" s="464"/>
      <c r="W513" s="464"/>
      <c r="X513" s="30"/>
      <c r="Y513" s="464"/>
      <c r="Z513" s="464"/>
      <c r="AA513" s="30"/>
      <c r="AB513" s="464"/>
      <c r="AC513" s="464"/>
      <c r="AD513" s="30"/>
      <c r="AE513" s="464"/>
      <c r="AF513" s="464"/>
      <c r="AG513" s="30"/>
      <c r="AH513" s="464"/>
      <c r="AI513" s="464"/>
      <c r="AJ513" s="30"/>
      <c r="AK513" s="464"/>
      <c r="AL513" s="464"/>
      <c r="AM513" s="30"/>
      <c r="AN513" s="464"/>
      <c r="AO513" s="464"/>
      <c r="AP513" s="30"/>
      <c r="AQ513" s="464"/>
      <c r="AR513" s="464"/>
      <c r="AS513" s="30"/>
      <c r="AT513" s="464"/>
      <c r="AU513" s="464"/>
      <c r="AV513" s="30"/>
      <c r="AW513" s="464"/>
      <c r="AX513" s="464"/>
      <c r="AY513" s="30"/>
      <c r="AZ513" s="464"/>
      <c r="BA513" s="464"/>
      <c r="BB513" s="30"/>
      <c r="BC513" s="464"/>
      <c r="BD513" s="464"/>
      <c r="BE513" s="30"/>
      <c r="BF513" s="464"/>
      <c r="BG513" s="464"/>
      <c r="BH513" s="30"/>
      <c r="BI513" s="464"/>
      <c r="BJ513" s="464"/>
      <c r="BK513" s="30"/>
      <c r="BL513" s="31"/>
      <c r="BM513" s="31"/>
      <c r="BN513" s="31"/>
      <c r="BO513" s="31"/>
      <c r="BP513" s="31"/>
      <c r="BQ513" s="31"/>
      <c r="BR513" s="31"/>
    </row>
    <row r="514" spans="1:70" s="64" customFormat="1" x14ac:dyDescent="0.2">
      <c r="A514" s="447"/>
      <c r="D514" s="464"/>
      <c r="E514" s="464"/>
      <c r="F514" s="30"/>
      <c r="G514" s="464"/>
      <c r="H514" s="464"/>
      <c r="I514" s="30"/>
      <c r="J514" s="464"/>
      <c r="K514" s="464"/>
      <c r="L514" s="30"/>
      <c r="M514" s="464"/>
      <c r="N514" s="464"/>
      <c r="O514" s="30"/>
      <c r="P514" s="464"/>
      <c r="Q514" s="464"/>
      <c r="R514" s="30"/>
      <c r="S514" s="464"/>
      <c r="T514" s="464"/>
      <c r="U514" s="30"/>
      <c r="V514" s="464"/>
      <c r="W514" s="464"/>
      <c r="X514" s="30"/>
      <c r="Y514" s="464"/>
      <c r="Z514" s="464"/>
      <c r="AA514" s="30"/>
      <c r="AB514" s="464"/>
      <c r="AC514" s="464"/>
      <c r="AD514" s="30"/>
      <c r="AE514" s="464"/>
      <c r="AF514" s="464"/>
      <c r="AG514" s="30"/>
      <c r="AH514" s="464"/>
      <c r="AI514" s="464"/>
      <c r="AJ514" s="30"/>
      <c r="AK514" s="464"/>
      <c r="AL514" s="464"/>
      <c r="AM514" s="30"/>
      <c r="AN514" s="464"/>
      <c r="AO514" s="464"/>
      <c r="AP514" s="30"/>
      <c r="AQ514" s="464"/>
      <c r="AR514" s="464"/>
      <c r="AS514" s="30"/>
      <c r="AT514" s="464"/>
      <c r="AU514" s="464"/>
      <c r="AV514" s="30"/>
      <c r="AW514" s="464"/>
      <c r="AX514" s="464"/>
      <c r="AY514" s="30"/>
      <c r="AZ514" s="464"/>
      <c r="BA514" s="464"/>
      <c r="BB514" s="30"/>
      <c r="BC514" s="464"/>
      <c r="BD514" s="464"/>
      <c r="BE514" s="30"/>
      <c r="BF514" s="464"/>
      <c r="BG514" s="464"/>
      <c r="BH514" s="30"/>
      <c r="BI514" s="464"/>
      <c r="BJ514" s="464"/>
      <c r="BK514" s="30"/>
      <c r="BL514" s="31"/>
      <c r="BM514" s="31"/>
      <c r="BN514" s="31"/>
      <c r="BO514" s="31"/>
      <c r="BP514" s="31"/>
      <c r="BQ514" s="31"/>
      <c r="BR514" s="31"/>
    </row>
    <row r="515" spans="1:70" s="64" customFormat="1" x14ac:dyDescent="0.2">
      <c r="A515" s="447"/>
      <c r="D515" s="464"/>
      <c r="E515" s="464"/>
      <c r="F515" s="30"/>
      <c r="G515" s="464"/>
      <c r="H515" s="464"/>
      <c r="I515" s="30"/>
      <c r="J515" s="464"/>
      <c r="K515" s="464"/>
      <c r="L515" s="30"/>
      <c r="M515" s="464"/>
      <c r="N515" s="464"/>
      <c r="O515" s="30"/>
      <c r="P515" s="464"/>
      <c r="Q515" s="464"/>
      <c r="R515" s="30"/>
      <c r="S515" s="464"/>
      <c r="T515" s="464"/>
      <c r="U515" s="30"/>
      <c r="V515" s="464"/>
      <c r="W515" s="464"/>
      <c r="X515" s="30"/>
      <c r="Y515" s="464"/>
      <c r="Z515" s="464"/>
      <c r="AA515" s="30"/>
      <c r="AB515" s="464"/>
      <c r="AC515" s="464"/>
      <c r="AD515" s="30"/>
      <c r="AE515" s="464"/>
      <c r="AF515" s="464"/>
      <c r="AG515" s="30"/>
      <c r="AH515" s="464"/>
      <c r="AI515" s="464"/>
      <c r="AJ515" s="30"/>
      <c r="AK515" s="464"/>
      <c r="AL515" s="464"/>
      <c r="AM515" s="30"/>
      <c r="AN515" s="464"/>
      <c r="AO515" s="464"/>
      <c r="AP515" s="30"/>
      <c r="AQ515" s="464"/>
      <c r="AR515" s="464"/>
      <c r="AS515" s="30"/>
      <c r="AT515" s="464"/>
      <c r="AU515" s="464"/>
      <c r="AV515" s="30"/>
      <c r="AW515" s="464"/>
      <c r="AX515" s="464"/>
      <c r="AY515" s="30"/>
      <c r="AZ515" s="464"/>
      <c r="BA515" s="464"/>
      <c r="BB515" s="30"/>
      <c r="BC515" s="464"/>
      <c r="BD515" s="464"/>
      <c r="BE515" s="30"/>
      <c r="BF515" s="464"/>
      <c r="BG515" s="464"/>
      <c r="BH515" s="30"/>
      <c r="BI515" s="464"/>
      <c r="BJ515" s="464"/>
      <c r="BK515" s="30"/>
      <c r="BL515" s="31"/>
      <c r="BM515" s="31"/>
      <c r="BN515" s="31"/>
      <c r="BO515" s="31"/>
      <c r="BP515" s="31"/>
      <c r="BQ515" s="31"/>
      <c r="BR515" s="31"/>
    </row>
    <row r="516" spans="1:70" s="64" customFormat="1" x14ac:dyDescent="0.2">
      <c r="A516" s="447"/>
      <c r="D516" s="464"/>
      <c r="E516" s="464"/>
      <c r="F516" s="30"/>
      <c r="G516" s="464"/>
      <c r="H516" s="464"/>
      <c r="I516" s="30"/>
      <c r="J516" s="464"/>
      <c r="K516" s="464"/>
      <c r="L516" s="30"/>
      <c r="M516" s="464"/>
      <c r="N516" s="464"/>
      <c r="O516" s="30"/>
      <c r="P516" s="464"/>
      <c r="Q516" s="464"/>
      <c r="R516" s="30"/>
      <c r="S516" s="464"/>
      <c r="T516" s="464"/>
      <c r="U516" s="30"/>
      <c r="V516" s="464"/>
      <c r="W516" s="464"/>
      <c r="X516" s="30"/>
      <c r="Y516" s="464"/>
      <c r="Z516" s="464"/>
      <c r="AA516" s="30"/>
      <c r="AB516" s="464"/>
      <c r="AC516" s="464"/>
      <c r="AD516" s="30"/>
      <c r="AE516" s="464"/>
      <c r="AF516" s="464"/>
      <c r="AG516" s="30"/>
      <c r="AH516" s="464"/>
      <c r="AI516" s="464"/>
      <c r="AJ516" s="30"/>
      <c r="AK516" s="464"/>
      <c r="AL516" s="464"/>
      <c r="AM516" s="30"/>
      <c r="AN516" s="464"/>
      <c r="AO516" s="464"/>
      <c r="AP516" s="30"/>
      <c r="AQ516" s="464"/>
      <c r="AR516" s="464"/>
      <c r="AS516" s="30"/>
      <c r="AT516" s="464"/>
      <c r="AU516" s="464"/>
      <c r="AV516" s="30"/>
      <c r="AW516" s="464"/>
      <c r="AX516" s="464"/>
      <c r="AY516" s="30"/>
      <c r="AZ516" s="464"/>
      <c r="BA516" s="464"/>
      <c r="BB516" s="30"/>
      <c r="BC516" s="464"/>
      <c r="BD516" s="464"/>
      <c r="BE516" s="30"/>
      <c r="BF516" s="464"/>
      <c r="BG516" s="464"/>
      <c r="BH516" s="30"/>
      <c r="BI516" s="464"/>
      <c r="BJ516" s="464"/>
      <c r="BK516" s="30"/>
      <c r="BL516" s="31"/>
      <c r="BM516" s="31"/>
      <c r="BN516" s="31"/>
      <c r="BO516" s="31"/>
      <c r="BP516" s="31"/>
      <c r="BQ516" s="31"/>
      <c r="BR516" s="31"/>
    </row>
    <row r="517" spans="1:70" s="64" customFormat="1" x14ac:dyDescent="0.2">
      <c r="A517" s="447"/>
      <c r="D517" s="464"/>
      <c r="E517" s="464"/>
      <c r="F517" s="30"/>
      <c r="G517" s="464"/>
      <c r="H517" s="464"/>
      <c r="I517" s="30"/>
      <c r="J517" s="464"/>
      <c r="K517" s="464"/>
      <c r="L517" s="30"/>
      <c r="M517" s="464"/>
      <c r="N517" s="464"/>
      <c r="O517" s="30"/>
      <c r="P517" s="464"/>
      <c r="Q517" s="464"/>
      <c r="R517" s="30"/>
      <c r="S517" s="464"/>
      <c r="T517" s="464"/>
      <c r="U517" s="30"/>
      <c r="V517" s="464"/>
      <c r="W517" s="464"/>
      <c r="X517" s="30"/>
      <c r="Y517" s="464"/>
      <c r="Z517" s="464"/>
      <c r="AA517" s="30"/>
      <c r="AB517" s="464"/>
      <c r="AC517" s="464"/>
      <c r="AD517" s="30"/>
      <c r="AE517" s="464"/>
      <c r="AF517" s="464"/>
      <c r="AG517" s="30"/>
      <c r="AH517" s="464"/>
      <c r="AI517" s="464"/>
      <c r="AJ517" s="30"/>
      <c r="AK517" s="464"/>
      <c r="AL517" s="464"/>
      <c r="AM517" s="30"/>
      <c r="AN517" s="464"/>
      <c r="AO517" s="464"/>
      <c r="AP517" s="30"/>
      <c r="AQ517" s="464"/>
      <c r="AR517" s="464"/>
      <c r="AS517" s="30"/>
      <c r="AT517" s="464"/>
      <c r="AU517" s="464"/>
      <c r="AV517" s="30"/>
      <c r="AW517" s="464"/>
      <c r="AX517" s="464"/>
      <c r="AY517" s="30"/>
      <c r="AZ517" s="464"/>
      <c r="BA517" s="464"/>
      <c r="BB517" s="30"/>
      <c r="BC517" s="464"/>
      <c r="BD517" s="464"/>
      <c r="BE517" s="30"/>
      <c r="BF517" s="464"/>
      <c r="BG517" s="464"/>
      <c r="BH517" s="30"/>
      <c r="BI517" s="464"/>
      <c r="BJ517" s="464"/>
      <c r="BK517" s="30"/>
      <c r="BL517" s="31"/>
      <c r="BM517" s="31"/>
      <c r="BN517" s="31"/>
      <c r="BO517" s="31"/>
      <c r="BP517" s="31"/>
      <c r="BQ517" s="31"/>
      <c r="BR517" s="31"/>
    </row>
    <row r="518" spans="1:70" s="64" customFormat="1" x14ac:dyDescent="0.2">
      <c r="A518" s="447"/>
      <c r="D518" s="464"/>
      <c r="E518" s="464"/>
      <c r="F518" s="30"/>
      <c r="G518" s="464"/>
      <c r="H518" s="464"/>
      <c r="I518" s="30"/>
      <c r="J518" s="464"/>
      <c r="K518" s="464"/>
      <c r="L518" s="30"/>
      <c r="M518" s="464"/>
      <c r="N518" s="464"/>
      <c r="O518" s="30"/>
      <c r="P518" s="464"/>
      <c r="Q518" s="464"/>
      <c r="R518" s="30"/>
      <c r="S518" s="464"/>
      <c r="T518" s="464"/>
      <c r="U518" s="30"/>
      <c r="V518" s="464"/>
      <c r="W518" s="464"/>
      <c r="X518" s="30"/>
      <c r="Y518" s="464"/>
      <c r="Z518" s="464"/>
      <c r="AA518" s="30"/>
      <c r="AB518" s="464"/>
      <c r="AC518" s="464"/>
      <c r="AD518" s="30"/>
      <c r="AE518" s="464"/>
      <c r="AF518" s="464"/>
      <c r="AG518" s="30"/>
      <c r="AH518" s="464"/>
      <c r="AI518" s="464"/>
      <c r="AJ518" s="30"/>
      <c r="AK518" s="464"/>
      <c r="AL518" s="464"/>
      <c r="AM518" s="30"/>
      <c r="AN518" s="464"/>
      <c r="AO518" s="464"/>
      <c r="AP518" s="30"/>
      <c r="AQ518" s="464"/>
      <c r="AR518" s="464"/>
      <c r="AS518" s="30"/>
      <c r="AT518" s="464"/>
      <c r="AU518" s="464"/>
      <c r="AV518" s="30"/>
      <c r="AW518" s="464"/>
      <c r="AX518" s="464"/>
      <c r="AY518" s="30"/>
      <c r="AZ518" s="464"/>
      <c r="BA518" s="464"/>
      <c r="BB518" s="30"/>
      <c r="BC518" s="464"/>
      <c r="BD518" s="464"/>
      <c r="BE518" s="30"/>
      <c r="BF518" s="464"/>
      <c r="BG518" s="464"/>
      <c r="BH518" s="30"/>
      <c r="BI518" s="464"/>
      <c r="BJ518" s="464"/>
      <c r="BK518" s="30"/>
      <c r="BL518" s="31"/>
      <c r="BM518" s="31"/>
      <c r="BN518" s="31"/>
      <c r="BO518" s="31"/>
      <c r="BP518" s="31"/>
      <c r="BQ518" s="31"/>
      <c r="BR518" s="31"/>
    </row>
    <row r="519" spans="1:70" s="64" customFormat="1" x14ac:dyDescent="0.2">
      <c r="A519" s="447"/>
      <c r="D519" s="464"/>
      <c r="E519" s="464"/>
      <c r="F519" s="30"/>
      <c r="G519" s="464"/>
      <c r="H519" s="464"/>
      <c r="I519" s="30"/>
      <c r="J519" s="464"/>
      <c r="K519" s="464"/>
      <c r="L519" s="30"/>
      <c r="M519" s="464"/>
      <c r="N519" s="464"/>
      <c r="O519" s="30"/>
      <c r="P519" s="464"/>
      <c r="Q519" s="464"/>
      <c r="R519" s="30"/>
      <c r="S519" s="464"/>
      <c r="T519" s="464"/>
      <c r="U519" s="30"/>
      <c r="V519" s="464"/>
      <c r="W519" s="464"/>
      <c r="X519" s="30"/>
      <c r="Y519" s="464"/>
      <c r="Z519" s="464"/>
      <c r="AA519" s="30"/>
      <c r="AB519" s="464"/>
      <c r="AC519" s="464"/>
      <c r="AD519" s="30"/>
      <c r="AE519" s="464"/>
      <c r="AF519" s="464"/>
      <c r="AG519" s="30"/>
      <c r="AH519" s="464"/>
      <c r="AI519" s="464"/>
      <c r="AJ519" s="30"/>
      <c r="AK519" s="464"/>
      <c r="AL519" s="464"/>
      <c r="AM519" s="30"/>
      <c r="AN519" s="464"/>
      <c r="AO519" s="464"/>
      <c r="AP519" s="30"/>
      <c r="AQ519" s="464"/>
      <c r="AR519" s="464"/>
      <c r="AS519" s="30"/>
      <c r="AT519" s="464"/>
      <c r="AU519" s="464"/>
      <c r="AV519" s="30"/>
      <c r="AW519" s="464"/>
      <c r="AX519" s="464"/>
      <c r="AY519" s="30"/>
      <c r="AZ519" s="464"/>
      <c r="BA519" s="464"/>
      <c r="BB519" s="30"/>
      <c r="BC519" s="464"/>
      <c r="BD519" s="464"/>
      <c r="BE519" s="30"/>
      <c r="BF519" s="464"/>
      <c r="BG519" s="464"/>
      <c r="BH519" s="30"/>
      <c r="BI519" s="464"/>
      <c r="BJ519" s="464"/>
      <c r="BK519" s="30"/>
      <c r="BL519" s="31"/>
      <c r="BM519" s="31"/>
      <c r="BN519" s="31"/>
      <c r="BO519" s="31"/>
      <c r="BP519" s="31"/>
      <c r="BQ519" s="31"/>
      <c r="BR519" s="31"/>
    </row>
    <row r="520" spans="1:70" s="64" customFormat="1" x14ac:dyDescent="0.2">
      <c r="A520" s="447"/>
      <c r="D520" s="464"/>
      <c r="E520" s="464"/>
      <c r="F520" s="30"/>
      <c r="G520" s="464"/>
      <c r="H520" s="464"/>
      <c r="I520" s="30"/>
      <c r="J520" s="464"/>
      <c r="K520" s="464"/>
      <c r="L520" s="30"/>
      <c r="M520" s="464"/>
      <c r="N520" s="464"/>
      <c r="O520" s="30"/>
      <c r="P520" s="464"/>
      <c r="Q520" s="464"/>
      <c r="R520" s="30"/>
      <c r="S520" s="464"/>
      <c r="T520" s="464"/>
      <c r="U520" s="30"/>
      <c r="V520" s="464"/>
      <c r="W520" s="464"/>
      <c r="X520" s="30"/>
      <c r="Y520" s="464"/>
      <c r="Z520" s="464"/>
      <c r="AA520" s="30"/>
      <c r="AB520" s="464"/>
      <c r="AC520" s="464"/>
      <c r="AD520" s="30"/>
      <c r="AE520" s="464"/>
      <c r="AF520" s="464"/>
      <c r="AG520" s="30"/>
      <c r="AH520" s="464"/>
      <c r="AI520" s="464"/>
      <c r="AJ520" s="30"/>
      <c r="AK520" s="464"/>
      <c r="AL520" s="464"/>
      <c r="AM520" s="30"/>
      <c r="AN520" s="464"/>
      <c r="AO520" s="464"/>
      <c r="AP520" s="30"/>
      <c r="AQ520" s="464"/>
      <c r="AR520" s="464"/>
      <c r="AS520" s="30"/>
      <c r="AT520" s="464"/>
      <c r="AU520" s="464"/>
      <c r="AV520" s="30"/>
      <c r="AW520" s="464"/>
      <c r="AX520" s="464"/>
      <c r="AY520" s="30"/>
      <c r="AZ520" s="464"/>
      <c r="BA520" s="464"/>
      <c r="BB520" s="30"/>
      <c r="BC520" s="464"/>
      <c r="BD520" s="464"/>
      <c r="BE520" s="30"/>
      <c r="BF520" s="464"/>
      <c r="BG520" s="464"/>
      <c r="BH520" s="30"/>
      <c r="BI520" s="464"/>
      <c r="BJ520" s="464"/>
      <c r="BK520" s="30"/>
      <c r="BL520" s="31"/>
      <c r="BM520" s="31"/>
      <c r="BN520" s="31"/>
      <c r="BO520" s="31"/>
      <c r="BP520" s="31"/>
      <c r="BQ520" s="31"/>
      <c r="BR520" s="31"/>
    </row>
    <row r="521" spans="1:70" s="64" customFormat="1" x14ac:dyDescent="0.2">
      <c r="A521" s="447"/>
      <c r="D521" s="464"/>
      <c r="E521" s="464"/>
      <c r="F521" s="30"/>
      <c r="G521" s="464"/>
      <c r="H521" s="464"/>
      <c r="I521" s="30"/>
      <c r="J521" s="464"/>
      <c r="K521" s="464"/>
      <c r="L521" s="30"/>
      <c r="M521" s="464"/>
      <c r="N521" s="464"/>
      <c r="O521" s="30"/>
      <c r="P521" s="464"/>
      <c r="Q521" s="464"/>
      <c r="R521" s="30"/>
      <c r="S521" s="464"/>
      <c r="T521" s="464"/>
      <c r="U521" s="30"/>
      <c r="V521" s="464"/>
      <c r="W521" s="464"/>
      <c r="X521" s="30"/>
      <c r="Y521" s="464"/>
      <c r="Z521" s="464"/>
      <c r="AA521" s="30"/>
      <c r="AB521" s="464"/>
      <c r="AC521" s="464"/>
      <c r="AD521" s="30"/>
      <c r="AE521" s="464"/>
      <c r="AF521" s="464"/>
      <c r="AG521" s="30"/>
      <c r="AH521" s="464"/>
      <c r="AI521" s="464"/>
      <c r="AJ521" s="30"/>
      <c r="AK521" s="464"/>
      <c r="AL521" s="464"/>
      <c r="AM521" s="30"/>
      <c r="AN521" s="464"/>
      <c r="AO521" s="464"/>
      <c r="AP521" s="30"/>
      <c r="AQ521" s="464"/>
      <c r="AR521" s="464"/>
      <c r="AS521" s="30"/>
      <c r="AT521" s="464"/>
      <c r="AU521" s="464"/>
      <c r="AV521" s="30"/>
      <c r="AW521" s="464"/>
      <c r="AX521" s="464"/>
      <c r="AY521" s="30"/>
      <c r="AZ521" s="464"/>
      <c r="BA521" s="464"/>
      <c r="BB521" s="30"/>
      <c r="BC521" s="464"/>
      <c r="BD521" s="464"/>
      <c r="BE521" s="30"/>
      <c r="BF521" s="464"/>
      <c r="BG521" s="464"/>
      <c r="BH521" s="30"/>
      <c r="BI521" s="464"/>
      <c r="BJ521" s="464"/>
      <c r="BK521" s="30"/>
      <c r="BL521" s="31"/>
      <c r="BM521" s="31"/>
      <c r="BN521" s="31"/>
      <c r="BO521" s="31"/>
      <c r="BP521" s="31"/>
      <c r="BQ521" s="31"/>
      <c r="BR521" s="31"/>
    </row>
    <row r="522" spans="1:70" s="64" customFormat="1" x14ac:dyDescent="0.2">
      <c r="A522" s="447"/>
      <c r="D522" s="464"/>
      <c r="E522" s="464"/>
      <c r="F522" s="30"/>
      <c r="G522" s="464"/>
      <c r="H522" s="464"/>
      <c r="I522" s="30"/>
      <c r="J522" s="464"/>
      <c r="K522" s="464"/>
      <c r="L522" s="30"/>
      <c r="M522" s="464"/>
      <c r="N522" s="464"/>
      <c r="O522" s="30"/>
      <c r="P522" s="464"/>
      <c r="Q522" s="464"/>
      <c r="R522" s="30"/>
      <c r="S522" s="464"/>
      <c r="T522" s="464"/>
      <c r="U522" s="30"/>
      <c r="V522" s="464"/>
      <c r="W522" s="464"/>
      <c r="X522" s="30"/>
      <c r="Y522" s="464"/>
      <c r="Z522" s="464"/>
      <c r="AA522" s="30"/>
      <c r="AB522" s="464"/>
      <c r="AC522" s="464"/>
      <c r="AD522" s="30"/>
      <c r="AE522" s="464"/>
      <c r="AF522" s="464"/>
      <c r="AG522" s="30"/>
      <c r="AH522" s="464"/>
      <c r="AI522" s="464"/>
      <c r="AJ522" s="30"/>
      <c r="AK522" s="464"/>
      <c r="AL522" s="464"/>
      <c r="AM522" s="30"/>
      <c r="AN522" s="464"/>
      <c r="AO522" s="464"/>
      <c r="AP522" s="30"/>
      <c r="AQ522" s="464"/>
      <c r="AR522" s="464"/>
      <c r="AS522" s="30"/>
      <c r="AT522" s="464"/>
      <c r="AU522" s="464"/>
      <c r="AV522" s="30"/>
      <c r="AW522" s="464"/>
      <c r="AX522" s="464"/>
      <c r="AY522" s="30"/>
      <c r="AZ522" s="464"/>
      <c r="BA522" s="464"/>
      <c r="BB522" s="30"/>
      <c r="BC522" s="464"/>
      <c r="BD522" s="464"/>
      <c r="BE522" s="30"/>
      <c r="BF522" s="464"/>
      <c r="BG522" s="464"/>
      <c r="BH522" s="30"/>
      <c r="BI522" s="464"/>
      <c r="BJ522" s="464"/>
      <c r="BK522" s="30"/>
      <c r="BL522" s="31"/>
      <c r="BM522" s="31"/>
      <c r="BN522" s="31"/>
      <c r="BO522" s="31"/>
      <c r="BP522" s="31"/>
      <c r="BQ522" s="31"/>
      <c r="BR522" s="31"/>
    </row>
    <row r="523" spans="1:70" s="64" customFormat="1" x14ac:dyDescent="0.2">
      <c r="A523" s="447"/>
      <c r="D523" s="464"/>
      <c r="E523" s="464"/>
      <c r="F523" s="30"/>
      <c r="G523" s="464"/>
      <c r="H523" s="464"/>
      <c r="I523" s="30"/>
      <c r="J523" s="464"/>
      <c r="K523" s="464"/>
      <c r="L523" s="30"/>
      <c r="M523" s="464"/>
      <c r="N523" s="464"/>
      <c r="O523" s="30"/>
      <c r="P523" s="464"/>
      <c r="Q523" s="464"/>
      <c r="R523" s="30"/>
      <c r="S523" s="464"/>
      <c r="T523" s="464"/>
      <c r="U523" s="30"/>
      <c r="V523" s="464"/>
      <c r="W523" s="464"/>
      <c r="X523" s="30"/>
      <c r="Y523" s="464"/>
      <c r="Z523" s="464"/>
      <c r="AA523" s="30"/>
      <c r="AB523" s="464"/>
      <c r="AC523" s="464"/>
      <c r="AD523" s="30"/>
      <c r="AE523" s="464"/>
      <c r="AF523" s="464"/>
      <c r="AG523" s="30"/>
      <c r="AH523" s="464"/>
      <c r="AI523" s="464"/>
      <c r="AJ523" s="30"/>
      <c r="AK523" s="464"/>
      <c r="AL523" s="464"/>
      <c r="AM523" s="30"/>
      <c r="AN523" s="464"/>
      <c r="AO523" s="464"/>
      <c r="AP523" s="30"/>
      <c r="AQ523" s="464"/>
      <c r="AR523" s="464"/>
      <c r="AS523" s="30"/>
      <c r="AT523" s="464"/>
      <c r="AU523" s="464"/>
      <c r="AV523" s="30"/>
      <c r="AW523" s="464"/>
      <c r="AX523" s="464"/>
      <c r="AY523" s="30"/>
      <c r="AZ523" s="464"/>
      <c r="BA523" s="464"/>
      <c r="BB523" s="30"/>
      <c r="BC523" s="464"/>
      <c r="BD523" s="464"/>
      <c r="BE523" s="30"/>
      <c r="BF523" s="464"/>
      <c r="BG523" s="464"/>
      <c r="BH523" s="30"/>
      <c r="BI523" s="464"/>
      <c r="BJ523" s="464"/>
      <c r="BK523" s="30"/>
      <c r="BL523" s="31"/>
      <c r="BM523" s="31"/>
      <c r="BN523" s="31"/>
      <c r="BO523" s="31"/>
      <c r="BP523" s="31"/>
      <c r="BQ523" s="31"/>
      <c r="BR523" s="31"/>
    </row>
    <row r="524" spans="1:70" s="64" customFormat="1" x14ac:dyDescent="0.2">
      <c r="A524" s="447"/>
      <c r="D524" s="464"/>
      <c r="E524" s="464"/>
      <c r="F524" s="30"/>
      <c r="G524" s="464"/>
      <c r="H524" s="464"/>
      <c r="I524" s="30"/>
      <c r="J524" s="464"/>
      <c r="K524" s="464"/>
      <c r="L524" s="30"/>
      <c r="M524" s="464"/>
      <c r="N524" s="464"/>
      <c r="O524" s="30"/>
      <c r="P524" s="464"/>
      <c r="Q524" s="464"/>
      <c r="R524" s="30"/>
      <c r="S524" s="464"/>
      <c r="T524" s="464"/>
      <c r="U524" s="30"/>
      <c r="V524" s="464"/>
      <c r="W524" s="464"/>
      <c r="X524" s="30"/>
      <c r="Y524" s="464"/>
      <c r="Z524" s="464"/>
      <c r="AA524" s="30"/>
      <c r="AB524" s="464"/>
      <c r="AC524" s="464"/>
      <c r="AD524" s="30"/>
      <c r="AE524" s="464"/>
      <c r="AF524" s="464"/>
      <c r="AG524" s="30"/>
      <c r="AH524" s="464"/>
      <c r="AI524" s="464"/>
      <c r="AJ524" s="30"/>
      <c r="AK524" s="464"/>
      <c r="AL524" s="464"/>
      <c r="AM524" s="30"/>
      <c r="AN524" s="464"/>
      <c r="AO524" s="464"/>
      <c r="AP524" s="30"/>
      <c r="AQ524" s="464"/>
      <c r="AR524" s="464"/>
      <c r="AS524" s="30"/>
      <c r="AT524" s="464"/>
      <c r="AU524" s="464"/>
      <c r="AV524" s="30"/>
      <c r="AW524" s="464"/>
      <c r="AX524" s="464"/>
      <c r="AY524" s="30"/>
      <c r="AZ524" s="464"/>
      <c r="BA524" s="464"/>
      <c r="BB524" s="30"/>
      <c r="BC524" s="464"/>
      <c r="BD524" s="464"/>
      <c r="BE524" s="30"/>
      <c r="BF524" s="464"/>
      <c r="BG524" s="464"/>
      <c r="BH524" s="30"/>
      <c r="BI524" s="464"/>
      <c r="BJ524" s="464"/>
      <c r="BK524" s="30"/>
      <c r="BL524" s="31"/>
      <c r="BM524" s="31"/>
      <c r="BN524" s="31"/>
      <c r="BO524" s="31"/>
      <c r="BP524" s="31"/>
      <c r="BQ524" s="31"/>
      <c r="BR524" s="31"/>
    </row>
    <row r="525" spans="1:70" s="64" customFormat="1" x14ac:dyDescent="0.2">
      <c r="A525" s="447"/>
      <c r="D525" s="464"/>
      <c r="E525" s="464"/>
      <c r="F525" s="30"/>
      <c r="G525" s="464"/>
      <c r="H525" s="464"/>
      <c r="I525" s="30"/>
      <c r="J525" s="464"/>
      <c r="K525" s="464"/>
      <c r="L525" s="30"/>
      <c r="M525" s="464"/>
      <c r="N525" s="464"/>
      <c r="O525" s="30"/>
      <c r="P525" s="464"/>
      <c r="Q525" s="464"/>
      <c r="R525" s="30"/>
      <c r="S525" s="464"/>
      <c r="T525" s="464"/>
      <c r="U525" s="30"/>
      <c r="V525" s="464"/>
      <c r="W525" s="464"/>
      <c r="X525" s="30"/>
      <c r="Y525" s="464"/>
      <c r="Z525" s="464"/>
      <c r="AA525" s="30"/>
      <c r="AB525" s="464"/>
      <c r="AC525" s="464"/>
      <c r="AD525" s="30"/>
      <c r="AE525" s="464"/>
      <c r="AF525" s="464"/>
      <c r="AG525" s="30"/>
      <c r="AH525" s="464"/>
      <c r="AI525" s="464"/>
      <c r="AJ525" s="30"/>
      <c r="AK525" s="464"/>
      <c r="AL525" s="464"/>
      <c r="AM525" s="30"/>
      <c r="AN525" s="464"/>
      <c r="AO525" s="464"/>
      <c r="AP525" s="30"/>
      <c r="AQ525" s="464"/>
      <c r="AR525" s="464"/>
      <c r="AS525" s="30"/>
      <c r="AT525" s="464"/>
      <c r="AU525" s="464"/>
      <c r="AV525" s="30"/>
      <c r="AW525" s="464"/>
      <c r="AX525" s="464"/>
      <c r="AY525" s="30"/>
      <c r="AZ525" s="464"/>
      <c r="BA525" s="464"/>
      <c r="BB525" s="30"/>
      <c r="BC525" s="464"/>
      <c r="BD525" s="464"/>
      <c r="BE525" s="30"/>
      <c r="BF525" s="464"/>
      <c r="BG525" s="464"/>
      <c r="BH525" s="30"/>
      <c r="BI525" s="464"/>
      <c r="BJ525" s="464"/>
      <c r="BK525" s="30"/>
      <c r="BL525" s="31"/>
      <c r="BM525" s="31"/>
      <c r="BN525" s="31"/>
      <c r="BO525" s="31"/>
      <c r="BP525" s="31"/>
      <c r="BQ525" s="31"/>
      <c r="BR525" s="31"/>
    </row>
    <row r="526" spans="1:70" s="64" customFormat="1" x14ac:dyDescent="0.2">
      <c r="A526" s="447"/>
      <c r="D526" s="464"/>
      <c r="E526" s="464"/>
      <c r="F526" s="30"/>
      <c r="G526" s="464"/>
      <c r="H526" s="464"/>
      <c r="I526" s="30"/>
      <c r="J526" s="464"/>
      <c r="K526" s="464"/>
      <c r="L526" s="30"/>
      <c r="M526" s="464"/>
      <c r="N526" s="464"/>
      <c r="O526" s="30"/>
      <c r="P526" s="464"/>
      <c r="Q526" s="464"/>
      <c r="R526" s="30"/>
      <c r="S526" s="464"/>
      <c r="T526" s="464"/>
      <c r="U526" s="30"/>
      <c r="V526" s="464"/>
      <c r="W526" s="464"/>
      <c r="X526" s="30"/>
      <c r="Y526" s="464"/>
      <c r="Z526" s="464"/>
      <c r="AA526" s="30"/>
      <c r="AB526" s="464"/>
      <c r="AC526" s="464"/>
      <c r="AD526" s="30"/>
      <c r="AE526" s="464"/>
      <c r="AF526" s="464"/>
      <c r="AG526" s="30"/>
      <c r="AH526" s="464"/>
      <c r="AI526" s="464"/>
      <c r="AJ526" s="30"/>
      <c r="AK526" s="464"/>
      <c r="AL526" s="464"/>
      <c r="AM526" s="30"/>
      <c r="AN526" s="464"/>
      <c r="AO526" s="464"/>
      <c r="AP526" s="30"/>
      <c r="AQ526" s="464"/>
      <c r="AR526" s="464"/>
      <c r="AS526" s="30"/>
      <c r="AT526" s="464"/>
      <c r="AU526" s="464"/>
      <c r="AV526" s="30"/>
      <c r="AW526" s="464"/>
      <c r="AX526" s="464"/>
      <c r="AY526" s="30"/>
      <c r="AZ526" s="464"/>
      <c r="BA526" s="464"/>
      <c r="BB526" s="30"/>
      <c r="BC526" s="464"/>
      <c r="BD526" s="464"/>
      <c r="BE526" s="30"/>
      <c r="BF526" s="464"/>
      <c r="BG526" s="464"/>
      <c r="BH526" s="30"/>
      <c r="BI526" s="464"/>
      <c r="BJ526" s="464"/>
      <c r="BK526" s="30"/>
      <c r="BL526" s="31"/>
      <c r="BM526" s="31"/>
      <c r="BN526" s="31"/>
      <c r="BO526" s="31"/>
      <c r="BP526" s="31"/>
      <c r="BQ526" s="31"/>
      <c r="BR526" s="31"/>
    </row>
    <row r="527" spans="1:70" s="64" customFormat="1" x14ac:dyDescent="0.2">
      <c r="A527" s="447"/>
      <c r="D527" s="464"/>
      <c r="E527" s="464"/>
      <c r="F527" s="30"/>
      <c r="G527" s="464"/>
      <c r="H527" s="464"/>
      <c r="I527" s="30"/>
      <c r="J527" s="464"/>
      <c r="K527" s="464"/>
      <c r="L527" s="30"/>
      <c r="M527" s="464"/>
      <c r="N527" s="464"/>
      <c r="O527" s="30"/>
      <c r="P527" s="464"/>
      <c r="Q527" s="464"/>
      <c r="R527" s="30"/>
      <c r="S527" s="464"/>
      <c r="T527" s="464"/>
      <c r="U527" s="30"/>
      <c r="V527" s="464"/>
      <c r="W527" s="464"/>
      <c r="X527" s="30"/>
      <c r="Y527" s="464"/>
      <c r="Z527" s="464"/>
      <c r="AA527" s="30"/>
      <c r="AB527" s="464"/>
      <c r="AC527" s="464"/>
      <c r="AD527" s="30"/>
      <c r="AE527" s="464"/>
      <c r="AF527" s="464"/>
      <c r="AG527" s="30"/>
      <c r="AH527" s="464"/>
      <c r="AI527" s="464"/>
      <c r="AJ527" s="30"/>
      <c r="AK527" s="464"/>
      <c r="AL527" s="464"/>
      <c r="AM527" s="30"/>
      <c r="AN527" s="464"/>
      <c r="AO527" s="464"/>
      <c r="AP527" s="30"/>
      <c r="AQ527" s="464"/>
      <c r="AR527" s="464"/>
      <c r="AS527" s="30"/>
      <c r="AT527" s="464"/>
      <c r="AU527" s="464"/>
      <c r="AV527" s="30"/>
      <c r="AW527" s="464"/>
      <c r="AX527" s="464"/>
      <c r="AY527" s="30"/>
      <c r="AZ527" s="464"/>
      <c r="BA527" s="464"/>
      <c r="BB527" s="30"/>
      <c r="BC527" s="464"/>
      <c r="BD527" s="464"/>
      <c r="BE527" s="30"/>
      <c r="BF527" s="464"/>
      <c r="BG527" s="464"/>
      <c r="BH527" s="30"/>
      <c r="BI527" s="464"/>
      <c r="BJ527" s="464"/>
      <c r="BK527" s="30"/>
      <c r="BL527" s="31"/>
      <c r="BM527" s="31"/>
      <c r="BN527" s="31"/>
      <c r="BO527" s="31"/>
      <c r="BP527" s="31"/>
      <c r="BQ527" s="31"/>
      <c r="BR527" s="31"/>
    </row>
    <row r="528" spans="1:70" s="64" customFormat="1" x14ac:dyDescent="0.2">
      <c r="A528" s="447"/>
      <c r="D528" s="464"/>
      <c r="E528" s="464"/>
      <c r="F528" s="30"/>
      <c r="G528" s="464"/>
      <c r="H528" s="464"/>
      <c r="I528" s="30"/>
      <c r="J528" s="464"/>
      <c r="K528" s="464"/>
      <c r="L528" s="30"/>
      <c r="M528" s="464"/>
      <c r="N528" s="464"/>
      <c r="O528" s="30"/>
      <c r="P528" s="464"/>
      <c r="Q528" s="464"/>
      <c r="R528" s="30"/>
      <c r="S528" s="464"/>
      <c r="T528" s="464"/>
      <c r="U528" s="30"/>
      <c r="V528" s="464"/>
      <c r="W528" s="464"/>
      <c r="X528" s="30"/>
      <c r="Y528" s="464"/>
      <c r="Z528" s="464"/>
      <c r="AA528" s="30"/>
      <c r="AB528" s="464"/>
      <c r="AC528" s="464"/>
      <c r="AD528" s="30"/>
      <c r="AE528" s="464"/>
      <c r="AF528" s="464"/>
      <c r="AG528" s="30"/>
      <c r="AH528" s="464"/>
      <c r="AI528" s="464"/>
      <c r="AJ528" s="30"/>
      <c r="AK528" s="464"/>
      <c r="AL528" s="464"/>
      <c r="AM528" s="30"/>
      <c r="AN528" s="464"/>
      <c r="AO528" s="464"/>
      <c r="AP528" s="30"/>
      <c r="AQ528" s="464"/>
      <c r="AR528" s="464"/>
      <c r="AS528" s="30"/>
      <c r="AT528" s="464"/>
      <c r="AU528" s="464"/>
      <c r="AV528" s="30"/>
      <c r="AW528" s="464"/>
      <c r="AX528" s="464"/>
      <c r="AY528" s="30"/>
      <c r="AZ528" s="464"/>
      <c r="BA528" s="464"/>
      <c r="BB528" s="30"/>
      <c r="BC528" s="464"/>
      <c r="BD528" s="464"/>
      <c r="BE528" s="30"/>
      <c r="BF528" s="464"/>
      <c r="BG528" s="464"/>
      <c r="BH528" s="30"/>
      <c r="BI528" s="464"/>
      <c r="BJ528" s="464"/>
      <c r="BK528" s="30"/>
      <c r="BL528" s="31"/>
      <c r="BM528" s="31"/>
      <c r="BN528" s="31"/>
      <c r="BO528" s="31"/>
      <c r="BP528" s="31"/>
      <c r="BQ528" s="31"/>
      <c r="BR528" s="31"/>
    </row>
    <row r="529" spans="1:70" s="64" customFormat="1" x14ac:dyDescent="0.2">
      <c r="A529" s="447"/>
      <c r="D529" s="464"/>
      <c r="E529" s="464"/>
      <c r="F529" s="30"/>
      <c r="G529" s="464"/>
      <c r="H529" s="464"/>
      <c r="I529" s="30"/>
      <c r="J529" s="464"/>
      <c r="K529" s="464"/>
      <c r="L529" s="30"/>
      <c r="M529" s="464"/>
      <c r="N529" s="464"/>
      <c r="O529" s="30"/>
      <c r="P529" s="464"/>
      <c r="Q529" s="464"/>
      <c r="R529" s="30"/>
      <c r="S529" s="464"/>
      <c r="T529" s="464"/>
      <c r="U529" s="30"/>
      <c r="V529" s="464"/>
      <c r="W529" s="464"/>
      <c r="X529" s="30"/>
      <c r="Y529" s="464"/>
      <c r="Z529" s="464"/>
      <c r="AA529" s="30"/>
      <c r="AB529" s="464"/>
      <c r="AC529" s="464"/>
      <c r="AD529" s="30"/>
      <c r="AE529" s="464"/>
      <c r="AF529" s="464"/>
      <c r="AG529" s="30"/>
      <c r="AH529" s="464"/>
      <c r="AI529" s="464"/>
      <c r="AJ529" s="30"/>
      <c r="AK529" s="464"/>
      <c r="AL529" s="464"/>
      <c r="AM529" s="30"/>
      <c r="AN529" s="464"/>
      <c r="AO529" s="464"/>
      <c r="AP529" s="30"/>
      <c r="AQ529" s="464"/>
      <c r="AR529" s="464"/>
      <c r="AS529" s="30"/>
      <c r="AT529" s="464"/>
      <c r="AU529" s="464"/>
      <c r="AV529" s="30"/>
      <c r="AW529" s="464"/>
      <c r="AX529" s="464"/>
      <c r="AY529" s="30"/>
      <c r="AZ529" s="464"/>
      <c r="BA529" s="464"/>
      <c r="BB529" s="30"/>
      <c r="BC529" s="464"/>
      <c r="BD529" s="464"/>
      <c r="BE529" s="30"/>
      <c r="BF529" s="464"/>
      <c r="BG529" s="464"/>
      <c r="BH529" s="30"/>
      <c r="BI529" s="464"/>
      <c r="BJ529" s="464"/>
      <c r="BK529" s="30"/>
      <c r="BL529" s="31"/>
      <c r="BM529" s="31"/>
      <c r="BN529" s="31"/>
      <c r="BO529" s="31"/>
      <c r="BP529" s="31"/>
      <c r="BQ529" s="31"/>
      <c r="BR529" s="31"/>
    </row>
    <row r="530" spans="1:70" s="64" customFormat="1" x14ac:dyDescent="0.2">
      <c r="A530" s="447"/>
      <c r="D530" s="464"/>
      <c r="E530" s="464"/>
      <c r="F530" s="30"/>
      <c r="G530" s="464"/>
      <c r="H530" s="464"/>
      <c r="I530" s="30"/>
      <c r="J530" s="464"/>
      <c r="K530" s="464"/>
      <c r="L530" s="30"/>
      <c r="M530" s="464"/>
      <c r="N530" s="464"/>
      <c r="O530" s="30"/>
      <c r="P530" s="464"/>
      <c r="Q530" s="464"/>
      <c r="R530" s="30"/>
      <c r="S530" s="464"/>
      <c r="T530" s="464"/>
      <c r="U530" s="30"/>
      <c r="V530" s="464"/>
      <c r="W530" s="464"/>
      <c r="X530" s="30"/>
      <c r="Y530" s="464"/>
      <c r="Z530" s="464"/>
      <c r="AA530" s="30"/>
      <c r="AB530" s="464"/>
      <c r="AC530" s="464"/>
      <c r="AD530" s="30"/>
      <c r="AE530" s="464"/>
      <c r="AF530" s="464"/>
      <c r="AG530" s="30"/>
      <c r="AH530" s="464"/>
      <c r="AI530" s="464"/>
      <c r="AJ530" s="30"/>
      <c r="AK530" s="464"/>
      <c r="AL530" s="464"/>
      <c r="AM530" s="30"/>
      <c r="AN530" s="464"/>
      <c r="AO530" s="464"/>
      <c r="AP530" s="30"/>
      <c r="AQ530" s="464"/>
      <c r="AR530" s="464"/>
      <c r="AS530" s="30"/>
      <c r="AT530" s="464"/>
      <c r="AU530" s="464"/>
      <c r="AV530" s="30"/>
      <c r="AW530" s="464"/>
      <c r="AX530" s="464"/>
      <c r="AY530" s="30"/>
      <c r="AZ530" s="464"/>
      <c r="BA530" s="464"/>
      <c r="BB530" s="30"/>
      <c r="BC530" s="464"/>
      <c r="BD530" s="464"/>
      <c r="BE530" s="30"/>
      <c r="BF530" s="464"/>
      <c r="BG530" s="464"/>
      <c r="BH530" s="30"/>
      <c r="BI530" s="464"/>
      <c r="BJ530" s="464"/>
      <c r="BK530" s="30"/>
      <c r="BL530" s="31"/>
      <c r="BM530" s="31"/>
      <c r="BN530" s="31"/>
      <c r="BO530" s="31"/>
      <c r="BP530" s="31"/>
      <c r="BQ530" s="31"/>
      <c r="BR530" s="31"/>
    </row>
    <row r="531" spans="1:70" s="64" customFormat="1" x14ac:dyDescent="0.2">
      <c r="A531" s="447"/>
      <c r="D531" s="464"/>
      <c r="E531" s="464"/>
      <c r="F531" s="30"/>
      <c r="G531" s="464"/>
      <c r="H531" s="464"/>
      <c r="I531" s="30"/>
      <c r="J531" s="464"/>
      <c r="K531" s="464"/>
      <c r="L531" s="30"/>
      <c r="M531" s="464"/>
      <c r="N531" s="464"/>
      <c r="O531" s="30"/>
      <c r="P531" s="464"/>
      <c r="Q531" s="464"/>
      <c r="R531" s="30"/>
      <c r="S531" s="464"/>
      <c r="T531" s="464"/>
      <c r="U531" s="30"/>
      <c r="V531" s="464"/>
      <c r="W531" s="464"/>
      <c r="X531" s="30"/>
      <c r="Y531" s="464"/>
      <c r="Z531" s="464"/>
      <c r="AA531" s="30"/>
      <c r="AB531" s="464"/>
      <c r="AC531" s="464"/>
      <c r="AD531" s="30"/>
      <c r="AE531" s="464"/>
      <c r="AF531" s="464"/>
      <c r="AG531" s="30"/>
      <c r="AH531" s="464"/>
      <c r="AI531" s="464"/>
      <c r="AJ531" s="30"/>
      <c r="AK531" s="464"/>
      <c r="AL531" s="464"/>
      <c r="AM531" s="30"/>
      <c r="AN531" s="464"/>
      <c r="AO531" s="464"/>
      <c r="AP531" s="30"/>
      <c r="AQ531" s="464"/>
      <c r="AR531" s="464"/>
      <c r="AS531" s="30"/>
      <c r="AT531" s="464"/>
      <c r="AU531" s="464"/>
      <c r="AV531" s="30"/>
      <c r="AW531" s="464"/>
      <c r="AX531" s="464"/>
      <c r="AY531" s="30"/>
      <c r="AZ531" s="464"/>
      <c r="BA531" s="464"/>
      <c r="BB531" s="30"/>
      <c r="BC531" s="464"/>
      <c r="BD531" s="464"/>
      <c r="BE531" s="30"/>
      <c r="BF531" s="464"/>
      <c r="BG531" s="464"/>
      <c r="BH531" s="30"/>
      <c r="BI531" s="464"/>
      <c r="BJ531" s="464"/>
      <c r="BK531" s="30"/>
      <c r="BL531" s="31"/>
      <c r="BM531" s="31"/>
      <c r="BN531" s="31"/>
      <c r="BO531" s="31"/>
      <c r="BP531" s="31"/>
      <c r="BQ531" s="31"/>
      <c r="BR531" s="31"/>
    </row>
    <row r="532" spans="1:70" s="64" customFormat="1" x14ac:dyDescent="0.2">
      <c r="A532" s="447"/>
      <c r="D532" s="464"/>
      <c r="E532" s="464"/>
      <c r="F532" s="30"/>
      <c r="G532" s="464"/>
      <c r="H532" s="464"/>
      <c r="I532" s="30"/>
      <c r="J532" s="464"/>
      <c r="K532" s="464"/>
      <c r="L532" s="30"/>
      <c r="M532" s="464"/>
      <c r="N532" s="464"/>
      <c r="O532" s="30"/>
      <c r="P532" s="464"/>
      <c r="Q532" s="464"/>
      <c r="R532" s="30"/>
      <c r="S532" s="464"/>
      <c r="T532" s="464"/>
      <c r="U532" s="30"/>
      <c r="V532" s="464"/>
      <c r="W532" s="464"/>
      <c r="X532" s="30"/>
      <c r="Y532" s="464"/>
      <c r="Z532" s="464"/>
      <c r="AA532" s="30"/>
      <c r="AB532" s="464"/>
      <c r="AC532" s="464"/>
      <c r="AD532" s="30"/>
      <c r="AE532" s="464"/>
      <c r="AF532" s="464"/>
      <c r="AG532" s="30"/>
      <c r="AH532" s="464"/>
      <c r="AI532" s="464"/>
      <c r="AJ532" s="30"/>
      <c r="AK532" s="464"/>
      <c r="AL532" s="464"/>
      <c r="AM532" s="30"/>
      <c r="AN532" s="464"/>
      <c r="AO532" s="464"/>
      <c r="AP532" s="30"/>
      <c r="AQ532" s="464"/>
      <c r="AR532" s="464"/>
      <c r="AS532" s="30"/>
      <c r="AT532" s="464"/>
      <c r="AU532" s="464"/>
      <c r="AV532" s="30"/>
      <c r="AW532" s="464"/>
      <c r="AX532" s="464"/>
      <c r="AY532" s="30"/>
      <c r="AZ532" s="464"/>
      <c r="BA532" s="464"/>
      <c r="BB532" s="30"/>
      <c r="BC532" s="464"/>
      <c r="BD532" s="464"/>
      <c r="BE532" s="30"/>
      <c r="BF532" s="464"/>
      <c r="BG532" s="464"/>
      <c r="BH532" s="30"/>
      <c r="BI532" s="464"/>
      <c r="BJ532" s="464"/>
      <c r="BK532" s="30"/>
      <c r="BL532" s="31"/>
      <c r="BM532" s="31"/>
      <c r="BN532" s="31"/>
      <c r="BO532" s="31"/>
      <c r="BP532" s="31"/>
      <c r="BQ532" s="31"/>
      <c r="BR532" s="31"/>
    </row>
    <row r="533" spans="1:70" s="64" customFormat="1" x14ac:dyDescent="0.2">
      <c r="A533" s="447"/>
      <c r="D533" s="464"/>
      <c r="E533" s="464"/>
      <c r="F533" s="30"/>
      <c r="G533" s="464"/>
      <c r="H533" s="464"/>
      <c r="I533" s="30"/>
      <c r="J533" s="464"/>
      <c r="K533" s="464"/>
      <c r="L533" s="30"/>
      <c r="M533" s="464"/>
      <c r="N533" s="464"/>
      <c r="O533" s="30"/>
      <c r="P533" s="464"/>
      <c r="Q533" s="464"/>
      <c r="R533" s="30"/>
      <c r="S533" s="464"/>
      <c r="T533" s="464"/>
      <c r="U533" s="30"/>
      <c r="V533" s="464"/>
      <c r="W533" s="464"/>
      <c r="X533" s="30"/>
      <c r="Y533" s="464"/>
      <c r="Z533" s="464"/>
      <c r="AA533" s="30"/>
      <c r="AB533" s="464"/>
      <c r="AC533" s="464"/>
      <c r="AD533" s="30"/>
      <c r="AE533" s="464"/>
      <c r="AF533" s="464"/>
      <c r="AG533" s="30"/>
      <c r="AH533" s="464"/>
      <c r="AI533" s="464"/>
      <c r="AJ533" s="30"/>
      <c r="AK533" s="464"/>
      <c r="AL533" s="464"/>
      <c r="AM533" s="30"/>
      <c r="AN533" s="464"/>
      <c r="AO533" s="464"/>
      <c r="AP533" s="30"/>
      <c r="AQ533" s="464"/>
      <c r="AR533" s="464"/>
      <c r="AS533" s="30"/>
      <c r="AT533" s="464"/>
      <c r="AU533" s="464"/>
      <c r="AV533" s="30"/>
      <c r="AW533" s="464"/>
      <c r="AX533" s="464"/>
      <c r="AY533" s="30"/>
      <c r="AZ533" s="464"/>
      <c r="BA533" s="464"/>
      <c r="BB533" s="30"/>
      <c r="BC533" s="464"/>
      <c r="BD533" s="464"/>
      <c r="BE533" s="30"/>
      <c r="BF533" s="464"/>
      <c r="BG533" s="464"/>
      <c r="BH533" s="30"/>
      <c r="BI533" s="464"/>
      <c r="BJ533" s="464"/>
      <c r="BK533" s="30"/>
      <c r="BL533" s="31"/>
      <c r="BM533" s="31"/>
      <c r="BN533" s="31"/>
      <c r="BO533" s="31"/>
      <c r="BP533" s="31"/>
      <c r="BQ533" s="31"/>
      <c r="BR533" s="31"/>
    </row>
    <row r="534" spans="1:70" s="64" customFormat="1" x14ac:dyDescent="0.2">
      <c r="A534" s="447"/>
      <c r="D534" s="464"/>
      <c r="E534" s="464"/>
      <c r="F534" s="30"/>
      <c r="G534" s="464"/>
      <c r="H534" s="464"/>
      <c r="I534" s="30"/>
      <c r="J534" s="464"/>
      <c r="K534" s="464"/>
      <c r="L534" s="30"/>
      <c r="M534" s="464"/>
      <c r="N534" s="464"/>
      <c r="O534" s="30"/>
      <c r="P534" s="464"/>
      <c r="Q534" s="464"/>
      <c r="R534" s="30"/>
      <c r="S534" s="464"/>
      <c r="T534" s="464"/>
      <c r="U534" s="30"/>
      <c r="V534" s="464"/>
      <c r="W534" s="464"/>
      <c r="X534" s="30"/>
      <c r="Y534" s="464"/>
      <c r="Z534" s="464"/>
      <c r="AA534" s="30"/>
      <c r="AB534" s="464"/>
      <c r="AC534" s="464"/>
      <c r="AD534" s="30"/>
      <c r="AE534" s="464"/>
      <c r="AF534" s="464"/>
      <c r="AG534" s="30"/>
      <c r="AH534" s="464"/>
      <c r="AI534" s="464"/>
      <c r="AJ534" s="30"/>
      <c r="AK534" s="464"/>
      <c r="AL534" s="464"/>
      <c r="AM534" s="30"/>
      <c r="AN534" s="464"/>
      <c r="AO534" s="464"/>
      <c r="AP534" s="30"/>
      <c r="AQ534" s="464"/>
      <c r="AR534" s="464"/>
      <c r="AS534" s="30"/>
      <c r="AT534" s="464"/>
      <c r="AU534" s="464"/>
      <c r="AV534" s="30"/>
      <c r="AW534" s="464"/>
      <c r="AX534" s="464"/>
      <c r="AY534" s="30"/>
      <c r="AZ534" s="464"/>
      <c r="BA534" s="464"/>
      <c r="BB534" s="30"/>
      <c r="BC534" s="464"/>
      <c r="BD534" s="464"/>
      <c r="BE534" s="30"/>
      <c r="BF534" s="464"/>
      <c r="BG534" s="464"/>
      <c r="BH534" s="30"/>
      <c r="BI534" s="464"/>
      <c r="BJ534" s="464"/>
      <c r="BK534" s="30"/>
      <c r="BL534" s="31"/>
      <c r="BM534" s="31"/>
      <c r="BN534" s="31"/>
      <c r="BO534" s="31"/>
      <c r="BP534" s="31"/>
      <c r="BQ534" s="31"/>
      <c r="BR534" s="31"/>
    </row>
    <row r="535" spans="1:70" s="64" customFormat="1" x14ac:dyDescent="0.2">
      <c r="A535" s="447"/>
      <c r="D535" s="464"/>
      <c r="E535" s="464"/>
      <c r="F535" s="30"/>
      <c r="G535" s="464"/>
      <c r="H535" s="464"/>
      <c r="I535" s="30"/>
      <c r="J535" s="464"/>
      <c r="K535" s="464"/>
      <c r="L535" s="30"/>
      <c r="M535" s="464"/>
      <c r="N535" s="464"/>
      <c r="O535" s="30"/>
      <c r="P535" s="464"/>
      <c r="Q535" s="464"/>
      <c r="R535" s="30"/>
      <c r="S535" s="464"/>
      <c r="T535" s="464"/>
      <c r="U535" s="30"/>
      <c r="V535" s="464"/>
      <c r="W535" s="464"/>
      <c r="X535" s="30"/>
      <c r="Y535" s="464"/>
      <c r="Z535" s="464"/>
      <c r="AA535" s="30"/>
      <c r="AB535" s="464"/>
      <c r="AC535" s="464"/>
      <c r="AD535" s="30"/>
      <c r="AE535" s="464"/>
      <c r="AF535" s="464"/>
      <c r="AG535" s="30"/>
      <c r="AH535" s="464"/>
      <c r="AI535" s="464"/>
      <c r="AJ535" s="30"/>
      <c r="AK535" s="464"/>
      <c r="AL535" s="464"/>
      <c r="AM535" s="30"/>
      <c r="AN535" s="464"/>
      <c r="AO535" s="464"/>
      <c r="AP535" s="30"/>
      <c r="AQ535" s="464"/>
      <c r="AR535" s="464"/>
      <c r="AS535" s="30"/>
      <c r="AT535" s="464"/>
      <c r="AU535" s="464"/>
      <c r="AV535" s="30"/>
      <c r="AW535" s="464"/>
      <c r="AX535" s="464"/>
      <c r="AY535" s="30"/>
      <c r="AZ535" s="464"/>
      <c r="BA535" s="464"/>
      <c r="BB535" s="30"/>
      <c r="BC535" s="464"/>
      <c r="BD535" s="464"/>
      <c r="BE535" s="30"/>
      <c r="BF535" s="464"/>
      <c r="BG535" s="464"/>
      <c r="BH535" s="30"/>
      <c r="BI535" s="464"/>
      <c r="BJ535" s="464"/>
      <c r="BK535" s="30"/>
      <c r="BL535" s="31"/>
      <c r="BM535" s="31"/>
      <c r="BN535" s="31"/>
      <c r="BO535" s="31"/>
      <c r="BP535" s="31"/>
      <c r="BQ535" s="31"/>
      <c r="BR535" s="31"/>
    </row>
    <row r="536" spans="1:70" s="64" customFormat="1" x14ac:dyDescent="0.2">
      <c r="A536" s="447"/>
      <c r="D536" s="464"/>
      <c r="E536" s="464"/>
      <c r="F536" s="30"/>
      <c r="G536" s="464"/>
      <c r="H536" s="464"/>
      <c r="I536" s="30"/>
      <c r="J536" s="464"/>
      <c r="K536" s="464"/>
      <c r="L536" s="30"/>
      <c r="M536" s="464"/>
      <c r="N536" s="464"/>
      <c r="O536" s="30"/>
      <c r="P536" s="464"/>
      <c r="Q536" s="464"/>
      <c r="R536" s="30"/>
      <c r="S536" s="464"/>
      <c r="T536" s="464"/>
      <c r="U536" s="30"/>
      <c r="V536" s="464"/>
      <c r="W536" s="464"/>
      <c r="X536" s="30"/>
      <c r="Y536" s="464"/>
      <c r="Z536" s="464"/>
      <c r="AA536" s="30"/>
      <c r="AB536" s="464"/>
      <c r="AC536" s="464"/>
      <c r="AD536" s="30"/>
      <c r="AE536" s="464"/>
      <c r="AF536" s="464"/>
      <c r="AG536" s="30"/>
      <c r="AH536" s="464"/>
      <c r="AI536" s="464"/>
      <c r="AJ536" s="30"/>
      <c r="AK536" s="464"/>
      <c r="AL536" s="464"/>
      <c r="AM536" s="30"/>
      <c r="AN536" s="464"/>
      <c r="AO536" s="464"/>
      <c r="AP536" s="30"/>
      <c r="AQ536" s="464"/>
      <c r="AR536" s="464"/>
      <c r="AS536" s="30"/>
      <c r="AT536" s="464"/>
      <c r="AU536" s="464"/>
      <c r="AV536" s="30"/>
      <c r="AW536" s="464"/>
      <c r="AX536" s="464"/>
      <c r="AY536" s="30"/>
      <c r="AZ536" s="464"/>
      <c r="BA536" s="464"/>
      <c r="BB536" s="30"/>
      <c r="BC536" s="464"/>
      <c r="BD536" s="464"/>
      <c r="BE536" s="30"/>
      <c r="BF536" s="464"/>
      <c r="BG536" s="464"/>
      <c r="BH536" s="30"/>
      <c r="BI536" s="464"/>
      <c r="BJ536" s="464"/>
      <c r="BK536" s="30"/>
      <c r="BL536" s="31"/>
      <c r="BM536" s="31"/>
      <c r="BN536" s="31"/>
      <c r="BO536" s="31"/>
      <c r="BP536" s="31"/>
      <c r="BQ536" s="31"/>
      <c r="BR536" s="31"/>
    </row>
    <row r="537" spans="1:70" s="64" customFormat="1" x14ac:dyDescent="0.2">
      <c r="A537" s="447"/>
      <c r="D537" s="464"/>
      <c r="E537" s="464"/>
      <c r="F537" s="30"/>
      <c r="G537" s="464"/>
      <c r="H537" s="464"/>
      <c r="I537" s="30"/>
      <c r="J537" s="464"/>
      <c r="K537" s="464"/>
      <c r="L537" s="30"/>
      <c r="M537" s="464"/>
      <c r="N537" s="464"/>
      <c r="O537" s="30"/>
      <c r="P537" s="464"/>
      <c r="Q537" s="464"/>
      <c r="R537" s="30"/>
      <c r="S537" s="464"/>
      <c r="T537" s="464"/>
      <c r="U537" s="30"/>
      <c r="V537" s="464"/>
      <c r="W537" s="464"/>
      <c r="X537" s="30"/>
      <c r="Y537" s="464"/>
      <c r="Z537" s="464"/>
      <c r="AA537" s="30"/>
      <c r="AB537" s="464"/>
      <c r="AC537" s="464"/>
      <c r="AD537" s="30"/>
      <c r="AE537" s="464"/>
      <c r="AF537" s="464"/>
      <c r="AG537" s="30"/>
      <c r="AH537" s="464"/>
      <c r="AI537" s="464"/>
      <c r="AJ537" s="30"/>
      <c r="AK537" s="464"/>
      <c r="AL537" s="464"/>
      <c r="AM537" s="30"/>
      <c r="AN537" s="464"/>
      <c r="AO537" s="464"/>
      <c r="AP537" s="30"/>
      <c r="AQ537" s="464"/>
      <c r="AR537" s="464"/>
      <c r="AS537" s="30"/>
      <c r="AT537" s="464"/>
      <c r="AU537" s="464"/>
      <c r="AV537" s="30"/>
      <c r="AW537" s="464"/>
      <c r="AX537" s="464"/>
      <c r="AY537" s="30"/>
      <c r="AZ537" s="464"/>
      <c r="BA537" s="464"/>
      <c r="BB537" s="30"/>
      <c r="BC537" s="464"/>
      <c r="BD537" s="464"/>
      <c r="BE537" s="30"/>
      <c r="BF537" s="464"/>
      <c r="BG537" s="464"/>
      <c r="BH537" s="30"/>
      <c r="BI537" s="464"/>
      <c r="BJ537" s="464"/>
      <c r="BK537" s="30"/>
      <c r="BL537" s="31"/>
      <c r="BM537" s="31"/>
      <c r="BN537" s="31"/>
      <c r="BO537" s="31"/>
      <c r="BP537" s="31"/>
      <c r="BQ537" s="31"/>
      <c r="BR537" s="31"/>
    </row>
    <row r="538" spans="1:70" s="64" customFormat="1" x14ac:dyDescent="0.2">
      <c r="A538" s="447"/>
      <c r="D538" s="464"/>
      <c r="E538" s="464"/>
      <c r="F538" s="30"/>
      <c r="G538" s="464"/>
      <c r="H538" s="464"/>
      <c r="I538" s="30"/>
      <c r="J538" s="464"/>
      <c r="K538" s="464"/>
      <c r="L538" s="30"/>
      <c r="M538" s="464"/>
      <c r="N538" s="464"/>
      <c r="O538" s="30"/>
      <c r="P538" s="464"/>
      <c r="Q538" s="464"/>
      <c r="R538" s="30"/>
      <c r="S538" s="464"/>
      <c r="T538" s="464"/>
      <c r="U538" s="30"/>
      <c r="V538" s="464"/>
      <c r="W538" s="464"/>
      <c r="X538" s="30"/>
      <c r="Y538" s="464"/>
      <c r="Z538" s="464"/>
      <c r="AA538" s="30"/>
      <c r="AB538" s="464"/>
      <c r="AC538" s="464"/>
      <c r="AD538" s="30"/>
      <c r="AE538" s="464"/>
      <c r="AF538" s="464"/>
      <c r="AG538" s="30"/>
      <c r="AH538" s="464"/>
      <c r="AI538" s="464"/>
      <c r="AJ538" s="30"/>
      <c r="AK538" s="464"/>
      <c r="AL538" s="464"/>
      <c r="AM538" s="30"/>
      <c r="AN538" s="464"/>
      <c r="AO538" s="464"/>
      <c r="AP538" s="30"/>
      <c r="AQ538" s="464"/>
      <c r="AR538" s="464"/>
      <c r="AS538" s="30"/>
      <c r="AT538" s="464"/>
      <c r="AU538" s="464"/>
      <c r="AV538" s="30"/>
      <c r="AW538" s="464"/>
      <c r="AX538" s="464"/>
      <c r="AY538" s="30"/>
      <c r="AZ538" s="464"/>
      <c r="BA538" s="464"/>
      <c r="BB538" s="30"/>
      <c r="BC538" s="464"/>
      <c r="BD538" s="464"/>
      <c r="BE538" s="30"/>
      <c r="BF538" s="464"/>
      <c r="BG538" s="464"/>
      <c r="BH538" s="30"/>
      <c r="BI538" s="464"/>
      <c r="BJ538" s="464"/>
      <c r="BK538" s="30"/>
      <c r="BL538" s="31"/>
      <c r="BM538" s="31"/>
      <c r="BN538" s="31"/>
      <c r="BO538" s="31"/>
      <c r="BP538" s="31"/>
      <c r="BQ538" s="31"/>
      <c r="BR538" s="31"/>
    </row>
    <row r="539" spans="1:70" s="64" customFormat="1" x14ac:dyDescent="0.2">
      <c r="A539" s="447"/>
      <c r="D539" s="464"/>
      <c r="E539" s="464"/>
      <c r="F539" s="30"/>
      <c r="G539" s="464"/>
      <c r="H539" s="464"/>
      <c r="I539" s="30"/>
      <c r="J539" s="464"/>
      <c r="K539" s="464"/>
      <c r="L539" s="30"/>
      <c r="M539" s="464"/>
      <c r="N539" s="464"/>
      <c r="O539" s="30"/>
      <c r="P539" s="464"/>
      <c r="Q539" s="464"/>
      <c r="R539" s="30"/>
      <c r="S539" s="464"/>
      <c r="T539" s="464"/>
      <c r="U539" s="30"/>
      <c r="V539" s="464"/>
      <c r="W539" s="464"/>
      <c r="X539" s="30"/>
      <c r="Y539" s="464"/>
      <c r="Z539" s="464"/>
      <c r="AA539" s="30"/>
      <c r="AB539" s="464"/>
      <c r="AC539" s="464"/>
      <c r="AD539" s="30"/>
      <c r="AE539" s="464"/>
      <c r="AF539" s="464"/>
      <c r="AG539" s="30"/>
      <c r="AH539" s="464"/>
      <c r="AI539" s="464"/>
      <c r="AJ539" s="30"/>
      <c r="AK539" s="464"/>
      <c r="AL539" s="464"/>
      <c r="AM539" s="30"/>
      <c r="AN539" s="464"/>
      <c r="AO539" s="464"/>
      <c r="AP539" s="30"/>
      <c r="AQ539" s="464"/>
      <c r="AR539" s="464"/>
      <c r="AS539" s="30"/>
      <c r="AT539" s="464"/>
      <c r="AU539" s="464"/>
      <c r="AV539" s="30"/>
      <c r="AW539" s="464"/>
      <c r="AX539" s="464"/>
      <c r="AY539" s="30"/>
      <c r="AZ539" s="464"/>
      <c r="BA539" s="464"/>
      <c r="BB539" s="30"/>
      <c r="BC539" s="464"/>
      <c r="BD539" s="464"/>
      <c r="BE539" s="30"/>
      <c r="BF539" s="464"/>
      <c r="BG539" s="464"/>
      <c r="BH539" s="30"/>
      <c r="BI539" s="464"/>
      <c r="BJ539" s="464"/>
      <c r="BK539" s="30"/>
      <c r="BL539" s="31"/>
      <c r="BM539" s="31"/>
      <c r="BN539" s="31"/>
      <c r="BO539" s="31"/>
      <c r="BP539" s="31"/>
      <c r="BQ539" s="31"/>
      <c r="BR539" s="31"/>
    </row>
    <row r="540" spans="1:70" s="64" customFormat="1" x14ac:dyDescent="0.2">
      <c r="A540" s="447"/>
      <c r="D540" s="464"/>
      <c r="E540" s="464"/>
      <c r="F540" s="30"/>
      <c r="G540" s="464"/>
      <c r="H540" s="464"/>
      <c r="I540" s="30"/>
      <c r="J540" s="464"/>
      <c r="K540" s="464"/>
      <c r="L540" s="30"/>
      <c r="M540" s="464"/>
      <c r="N540" s="464"/>
      <c r="O540" s="30"/>
      <c r="P540" s="464"/>
      <c r="Q540" s="464"/>
      <c r="R540" s="30"/>
      <c r="S540" s="464"/>
      <c r="T540" s="464"/>
      <c r="U540" s="30"/>
      <c r="V540" s="464"/>
      <c r="W540" s="464"/>
      <c r="X540" s="30"/>
      <c r="Y540" s="464"/>
      <c r="Z540" s="464"/>
      <c r="AA540" s="30"/>
      <c r="AB540" s="464"/>
      <c r="AC540" s="464"/>
      <c r="AD540" s="30"/>
      <c r="AE540" s="464"/>
      <c r="AF540" s="464"/>
      <c r="AG540" s="30"/>
      <c r="AH540" s="464"/>
      <c r="AI540" s="464"/>
      <c r="AJ540" s="30"/>
      <c r="AK540" s="464"/>
      <c r="AL540" s="464"/>
      <c r="AM540" s="30"/>
      <c r="AN540" s="464"/>
      <c r="AO540" s="464"/>
      <c r="AP540" s="30"/>
      <c r="AQ540" s="464"/>
      <c r="AR540" s="464"/>
      <c r="AS540" s="30"/>
      <c r="AT540" s="464"/>
      <c r="AU540" s="464"/>
      <c r="AV540" s="30"/>
      <c r="AW540" s="464"/>
      <c r="AX540" s="464"/>
      <c r="AY540" s="30"/>
      <c r="AZ540" s="464"/>
      <c r="BA540" s="464"/>
      <c r="BB540" s="30"/>
      <c r="BC540" s="464"/>
      <c r="BD540" s="464"/>
      <c r="BE540" s="30"/>
      <c r="BF540" s="464"/>
      <c r="BG540" s="464"/>
      <c r="BH540" s="30"/>
      <c r="BI540" s="464"/>
      <c r="BJ540" s="464"/>
      <c r="BK540" s="30"/>
      <c r="BL540" s="31"/>
      <c r="BM540" s="31"/>
      <c r="BN540" s="31"/>
      <c r="BO540" s="31"/>
      <c r="BP540" s="31"/>
      <c r="BQ540" s="31"/>
      <c r="BR540" s="31"/>
    </row>
    <row r="541" spans="1:70" s="64" customFormat="1" x14ac:dyDescent="0.2">
      <c r="A541" s="447"/>
      <c r="D541" s="464"/>
      <c r="E541" s="464"/>
      <c r="F541" s="30"/>
      <c r="G541" s="464"/>
      <c r="H541" s="464"/>
      <c r="I541" s="30"/>
      <c r="J541" s="464"/>
      <c r="K541" s="464"/>
      <c r="L541" s="30"/>
      <c r="M541" s="464"/>
      <c r="N541" s="464"/>
      <c r="O541" s="30"/>
      <c r="P541" s="464"/>
      <c r="Q541" s="464"/>
      <c r="R541" s="30"/>
      <c r="S541" s="464"/>
      <c r="T541" s="464"/>
      <c r="U541" s="30"/>
      <c r="V541" s="464"/>
      <c r="W541" s="464"/>
      <c r="X541" s="30"/>
      <c r="Y541" s="464"/>
      <c r="Z541" s="464"/>
      <c r="AA541" s="30"/>
      <c r="AB541" s="464"/>
      <c r="AC541" s="464"/>
      <c r="AD541" s="30"/>
      <c r="AE541" s="464"/>
      <c r="AF541" s="464"/>
      <c r="AG541" s="30"/>
      <c r="AH541" s="464"/>
      <c r="AI541" s="464"/>
      <c r="AJ541" s="30"/>
      <c r="AK541" s="464"/>
      <c r="AL541" s="464"/>
      <c r="AM541" s="30"/>
      <c r="AN541" s="464"/>
      <c r="AO541" s="464"/>
      <c r="AP541" s="30"/>
      <c r="AQ541" s="464"/>
      <c r="AR541" s="464"/>
      <c r="AS541" s="30"/>
      <c r="AT541" s="464"/>
      <c r="AU541" s="464"/>
      <c r="AV541" s="30"/>
      <c r="AW541" s="464"/>
      <c r="AX541" s="464"/>
      <c r="AY541" s="30"/>
      <c r="AZ541" s="464"/>
      <c r="BA541" s="464"/>
      <c r="BB541" s="30"/>
      <c r="BC541" s="464"/>
      <c r="BD541" s="464"/>
      <c r="BE541" s="30"/>
      <c r="BF541" s="464"/>
      <c r="BG541" s="464"/>
      <c r="BH541" s="30"/>
      <c r="BI541" s="464"/>
      <c r="BJ541" s="464"/>
      <c r="BK541" s="30"/>
      <c r="BL541" s="31"/>
      <c r="BM541" s="31"/>
      <c r="BN541" s="31"/>
      <c r="BO541" s="31"/>
      <c r="BP541" s="31"/>
      <c r="BQ541" s="31"/>
      <c r="BR541" s="31"/>
    </row>
    <row r="542" spans="1:70" s="64" customFormat="1" x14ac:dyDescent="0.2">
      <c r="A542" s="447"/>
      <c r="D542" s="464"/>
      <c r="E542" s="464"/>
      <c r="F542" s="30"/>
      <c r="G542" s="464"/>
      <c r="H542" s="464"/>
      <c r="I542" s="30"/>
      <c r="J542" s="464"/>
      <c r="K542" s="464"/>
      <c r="L542" s="30"/>
      <c r="M542" s="464"/>
      <c r="N542" s="464"/>
      <c r="O542" s="30"/>
      <c r="P542" s="464"/>
      <c r="Q542" s="464"/>
      <c r="R542" s="30"/>
      <c r="S542" s="464"/>
      <c r="T542" s="464"/>
      <c r="U542" s="30"/>
      <c r="V542" s="464"/>
      <c r="W542" s="464"/>
      <c r="X542" s="30"/>
      <c r="Y542" s="464"/>
      <c r="Z542" s="464"/>
      <c r="AA542" s="30"/>
      <c r="AB542" s="464"/>
      <c r="AC542" s="464"/>
      <c r="AD542" s="30"/>
      <c r="AE542" s="464"/>
      <c r="AF542" s="464"/>
      <c r="AG542" s="30"/>
      <c r="AH542" s="464"/>
      <c r="AI542" s="464"/>
      <c r="AJ542" s="30"/>
      <c r="AK542" s="464"/>
      <c r="AL542" s="464"/>
      <c r="AM542" s="30"/>
      <c r="AN542" s="464"/>
      <c r="AO542" s="464"/>
      <c r="AP542" s="30"/>
      <c r="AQ542" s="464"/>
      <c r="AR542" s="464"/>
      <c r="AS542" s="30"/>
      <c r="AT542" s="464"/>
      <c r="AU542" s="464"/>
      <c r="AV542" s="30"/>
      <c r="AW542" s="464"/>
      <c r="AX542" s="464"/>
      <c r="AY542" s="30"/>
      <c r="AZ542" s="464"/>
      <c r="BA542" s="464"/>
      <c r="BB542" s="30"/>
      <c r="BC542" s="464"/>
      <c r="BD542" s="464"/>
      <c r="BE542" s="30"/>
      <c r="BF542" s="464"/>
      <c r="BG542" s="464"/>
      <c r="BH542" s="30"/>
      <c r="BI542" s="464"/>
      <c r="BJ542" s="464"/>
      <c r="BK542" s="30"/>
      <c r="BL542" s="31"/>
      <c r="BM542" s="31"/>
      <c r="BN542" s="31"/>
      <c r="BO542" s="31"/>
      <c r="BP542" s="31"/>
      <c r="BQ542" s="31"/>
      <c r="BR542" s="31"/>
    </row>
    <row r="543" spans="1:70" s="64" customFormat="1" x14ac:dyDescent="0.2">
      <c r="A543" s="447"/>
      <c r="D543" s="464"/>
      <c r="E543" s="464"/>
      <c r="F543" s="30"/>
      <c r="G543" s="464"/>
      <c r="H543" s="464"/>
      <c r="I543" s="30"/>
      <c r="J543" s="464"/>
      <c r="K543" s="464"/>
      <c r="L543" s="30"/>
      <c r="M543" s="464"/>
      <c r="N543" s="464"/>
      <c r="O543" s="30"/>
      <c r="P543" s="464"/>
      <c r="Q543" s="464"/>
      <c r="R543" s="30"/>
      <c r="S543" s="464"/>
      <c r="T543" s="464"/>
      <c r="U543" s="30"/>
      <c r="V543" s="464"/>
      <c r="W543" s="464"/>
      <c r="X543" s="30"/>
      <c r="Y543" s="464"/>
      <c r="Z543" s="464"/>
      <c r="AA543" s="30"/>
      <c r="AB543" s="464"/>
      <c r="AC543" s="464"/>
      <c r="AD543" s="30"/>
      <c r="AE543" s="464"/>
      <c r="AF543" s="464"/>
      <c r="AG543" s="30"/>
      <c r="AH543" s="464"/>
      <c r="AI543" s="464"/>
      <c r="AJ543" s="30"/>
      <c r="AK543" s="464"/>
      <c r="AL543" s="464"/>
      <c r="AM543" s="30"/>
      <c r="AN543" s="464"/>
      <c r="AO543" s="464"/>
      <c r="AP543" s="30"/>
      <c r="AQ543" s="464"/>
      <c r="AR543" s="464"/>
      <c r="AS543" s="30"/>
      <c r="AT543" s="464"/>
      <c r="AU543" s="464"/>
      <c r="AV543" s="30"/>
      <c r="AW543" s="464"/>
      <c r="AX543" s="464"/>
      <c r="AY543" s="30"/>
      <c r="AZ543" s="464"/>
      <c r="BA543" s="464"/>
      <c r="BB543" s="30"/>
      <c r="BC543" s="464"/>
      <c r="BD543" s="464"/>
      <c r="BE543" s="30"/>
      <c r="BF543" s="464"/>
      <c r="BG543" s="464"/>
      <c r="BH543" s="30"/>
      <c r="BI543" s="464"/>
      <c r="BJ543" s="464"/>
      <c r="BK543" s="30"/>
      <c r="BL543" s="31"/>
      <c r="BM543" s="31"/>
      <c r="BN543" s="31"/>
      <c r="BO543" s="31"/>
      <c r="BP543" s="31"/>
      <c r="BQ543" s="31"/>
      <c r="BR543" s="31"/>
    </row>
    <row r="544" spans="1:70" s="64" customFormat="1" x14ac:dyDescent="0.2">
      <c r="A544" s="447"/>
      <c r="D544" s="464"/>
      <c r="E544" s="464"/>
      <c r="F544" s="30"/>
      <c r="G544" s="464"/>
      <c r="H544" s="464"/>
      <c r="I544" s="30"/>
      <c r="J544" s="464"/>
      <c r="K544" s="464"/>
      <c r="L544" s="30"/>
      <c r="M544" s="464"/>
      <c r="N544" s="464"/>
      <c r="O544" s="30"/>
      <c r="P544" s="464"/>
      <c r="Q544" s="464"/>
      <c r="R544" s="30"/>
      <c r="S544" s="464"/>
      <c r="T544" s="464"/>
      <c r="U544" s="30"/>
      <c r="V544" s="464"/>
      <c r="W544" s="464"/>
      <c r="X544" s="30"/>
      <c r="Y544" s="464"/>
      <c r="Z544" s="464"/>
      <c r="AA544" s="30"/>
      <c r="AB544" s="464"/>
      <c r="AC544" s="464"/>
      <c r="AD544" s="30"/>
      <c r="AE544" s="464"/>
      <c r="AF544" s="464"/>
      <c r="AG544" s="30"/>
      <c r="AH544" s="464"/>
      <c r="AI544" s="464"/>
      <c r="AJ544" s="30"/>
      <c r="AK544" s="464"/>
      <c r="AL544" s="464"/>
      <c r="AM544" s="30"/>
      <c r="AN544" s="464"/>
      <c r="AO544" s="464"/>
      <c r="AP544" s="30"/>
      <c r="AQ544" s="464"/>
      <c r="AR544" s="464"/>
      <c r="AS544" s="30"/>
      <c r="AT544" s="464"/>
      <c r="AU544" s="464"/>
      <c r="AV544" s="30"/>
      <c r="AW544" s="464"/>
      <c r="AX544" s="464"/>
      <c r="AY544" s="30"/>
      <c r="AZ544" s="464"/>
      <c r="BA544" s="464"/>
      <c r="BB544" s="30"/>
      <c r="BC544" s="464"/>
      <c r="BD544" s="464"/>
      <c r="BE544" s="30"/>
      <c r="BF544" s="464"/>
      <c r="BG544" s="464"/>
      <c r="BH544" s="30"/>
      <c r="BI544" s="464"/>
      <c r="BJ544" s="464"/>
      <c r="BK544" s="30"/>
      <c r="BL544" s="31"/>
      <c r="BM544" s="31"/>
      <c r="BN544" s="31"/>
      <c r="BO544" s="31"/>
      <c r="BP544" s="31"/>
      <c r="BQ544" s="31"/>
      <c r="BR544" s="31"/>
    </row>
    <row r="545" spans="1:70" s="64" customFormat="1" x14ac:dyDescent="0.2">
      <c r="A545" s="447"/>
      <c r="D545" s="464"/>
      <c r="E545" s="464"/>
      <c r="F545" s="30"/>
      <c r="G545" s="464"/>
      <c r="H545" s="464"/>
      <c r="I545" s="30"/>
      <c r="J545" s="464"/>
      <c r="K545" s="464"/>
      <c r="L545" s="30"/>
      <c r="M545" s="464"/>
      <c r="N545" s="464"/>
      <c r="O545" s="30"/>
      <c r="P545" s="464"/>
      <c r="Q545" s="464"/>
      <c r="R545" s="30"/>
      <c r="S545" s="464"/>
      <c r="T545" s="464"/>
      <c r="U545" s="30"/>
      <c r="V545" s="464"/>
      <c r="W545" s="464"/>
      <c r="X545" s="30"/>
      <c r="Y545" s="464"/>
      <c r="Z545" s="464"/>
      <c r="AA545" s="30"/>
      <c r="AB545" s="464"/>
      <c r="AC545" s="464"/>
      <c r="AD545" s="30"/>
      <c r="AE545" s="464"/>
      <c r="AF545" s="464"/>
      <c r="AG545" s="30"/>
      <c r="AH545" s="464"/>
      <c r="AI545" s="464"/>
      <c r="AJ545" s="30"/>
      <c r="AK545" s="464"/>
      <c r="AL545" s="464"/>
      <c r="AM545" s="30"/>
      <c r="AN545" s="464"/>
      <c r="AO545" s="464"/>
      <c r="AP545" s="30"/>
      <c r="AQ545" s="464"/>
      <c r="AR545" s="464"/>
      <c r="AS545" s="30"/>
      <c r="AT545" s="464"/>
      <c r="AU545" s="464"/>
      <c r="AV545" s="30"/>
      <c r="AW545" s="464"/>
      <c r="AX545" s="464"/>
      <c r="AY545" s="30"/>
      <c r="AZ545" s="464"/>
      <c r="BA545" s="464"/>
      <c r="BB545" s="30"/>
      <c r="BC545" s="464"/>
      <c r="BD545" s="464"/>
      <c r="BE545" s="30"/>
      <c r="BF545" s="464"/>
      <c r="BG545" s="464"/>
      <c r="BH545" s="30"/>
      <c r="BI545" s="464"/>
      <c r="BJ545" s="464"/>
      <c r="BK545" s="30"/>
      <c r="BL545" s="31"/>
      <c r="BM545" s="31"/>
      <c r="BN545" s="31"/>
      <c r="BO545" s="31"/>
      <c r="BP545" s="31"/>
      <c r="BQ545" s="31"/>
      <c r="BR545" s="31"/>
    </row>
    <row r="546" spans="1:70" s="64" customFormat="1" x14ac:dyDescent="0.2">
      <c r="A546" s="447"/>
      <c r="D546" s="464"/>
      <c r="E546" s="464"/>
      <c r="F546" s="30"/>
      <c r="G546" s="464"/>
      <c r="H546" s="464"/>
      <c r="I546" s="30"/>
      <c r="J546" s="464"/>
      <c r="K546" s="464"/>
      <c r="L546" s="30"/>
      <c r="M546" s="464"/>
      <c r="N546" s="464"/>
      <c r="O546" s="30"/>
      <c r="P546" s="464"/>
      <c r="Q546" s="464"/>
      <c r="R546" s="30"/>
      <c r="S546" s="464"/>
      <c r="T546" s="464"/>
      <c r="U546" s="30"/>
      <c r="V546" s="464"/>
      <c r="W546" s="464"/>
      <c r="X546" s="30"/>
      <c r="Y546" s="464"/>
      <c r="Z546" s="464"/>
      <c r="AA546" s="30"/>
      <c r="AB546" s="464"/>
      <c r="AC546" s="464"/>
      <c r="AD546" s="30"/>
      <c r="AE546" s="464"/>
      <c r="AF546" s="464"/>
      <c r="AG546" s="30"/>
      <c r="AH546" s="464"/>
      <c r="AI546" s="464"/>
      <c r="AJ546" s="30"/>
      <c r="AK546" s="464"/>
      <c r="AL546" s="464"/>
      <c r="AM546" s="30"/>
      <c r="AN546" s="464"/>
      <c r="AO546" s="464"/>
      <c r="AP546" s="30"/>
      <c r="AQ546" s="464"/>
      <c r="AR546" s="464"/>
      <c r="AS546" s="30"/>
      <c r="AT546" s="464"/>
      <c r="AU546" s="464"/>
      <c r="AV546" s="30"/>
      <c r="AW546" s="464"/>
      <c r="AX546" s="464"/>
      <c r="AY546" s="30"/>
      <c r="AZ546" s="464"/>
      <c r="BA546" s="464"/>
      <c r="BB546" s="30"/>
      <c r="BC546" s="464"/>
      <c r="BD546" s="464"/>
      <c r="BE546" s="30"/>
      <c r="BF546" s="464"/>
      <c r="BG546" s="464"/>
      <c r="BH546" s="30"/>
      <c r="BI546" s="464"/>
      <c r="BJ546" s="464"/>
      <c r="BK546" s="30"/>
      <c r="BL546" s="31"/>
      <c r="BM546" s="31"/>
      <c r="BN546" s="31"/>
      <c r="BO546" s="31"/>
      <c r="BP546" s="31"/>
      <c r="BQ546" s="31"/>
      <c r="BR546" s="31"/>
    </row>
    <row r="547" spans="1:70" s="64" customFormat="1" x14ac:dyDescent="0.2">
      <c r="A547" s="447"/>
      <c r="D547" s="464"/>
      <c r="E547" s="464"/>
      <c r="F547" s="30"/>
      <c r="G547" s="464"/>
      <c r="H547" s="464"/>
      <c r="I547" s="30"/>
      <c r="J547" s="464"/>
      <c r="K547" s="464"/>
      <c r="L547" s="30"/>
      <c r="M547" s="464"/>
      <c r="N547" s="464"/>
      <c r="O547" s="30"/>
      <c r="P547" s="464"/>
      <c r="Q547" s="464"/>
      <c r="R547" s="30"/>
      <c r="S547" s="464"/>
      <c r="T547" s="464"/>
      <c r="U547" s="30"/>
      <c r="V547" s="464"/>
      <c r="W547" s="464"/>
      <c r="X547" s="30"/>
      <c r="Y547" s="464"/>
      <c r="Z547" s="464"/>
      <c r="AA547" s="30"/>
      <c r="AB547" s="464"/>
      <c r="AC547" s="464"/>
      <c r="AD547" s="30"/>
      <c r="AE547" s="464"/>
      <c r="AF547" s="464"/>
      <c r="AG547" s="30"/>
      <c r="AH547" s="464"/>
      <c r="AI547" s="464"/>
      <c r="AJ547" s="30"/>
      <c r="AK547" s="464"/>
      <c r="AL547" s="464"/>
      <c r="AM547" s="30"/>
      <c r="AN547" s="464"/>
      <c r="AO547" s="464"/>
      <c r="AP547" s="30"/>
      <c r="AQ547" s="464"/>
      <c r="AR547" s="464"/>
      <c r="AS547" s="30"/>
      <c r="AT547" s="464"/>
      <c r="AU547" s="464"/>
      <c r="AV547" s="30"/>
      <c r="AW547" s="464"/>
      <c r="AX547" s="464"/>
      <c r="AY547" s="30"/>
      <c r="AZ547" s="464"/>
      <c r="BA547" s="464"/>
      <c r="BB547" s="30"/>
      <c r="BC547" s="464"/>
      <c r="BD547" s="464"/>
      <c r="BE547" s="30"/>
      <c r="BF547" s="464"/>
      <c r="BG547" s="464"/>
      <c r="BH547" s="30"/>
      <c r="BI547" s="464"/>
      <c r="BJ547" s="464"/>
      <c r="BK547" s="30"/>
      <c r="BL547" s="31"/>
      <c r="BM547" s="31"/>
      <c r="BN547" s="31"/>
      <c r="BO547" s="31"/>
      <c r="BP547" s="31"/>
      <c r="BQ547" s="31"/>
      <c r="BR547" s="31"/>
    </row>
    <row r="548" spans="1:70" s="64" customFormat="1" x14ac:dyDescent="0.2">
      <c r="A548" s="447"/>
      <c r="D548" s="464"/>
      <c r="E548" s="464"/>
      <c r="F548" s="30"/>
      <c r="G548" s="464"/>
      <c r="H548" s="464"/>
      <c r="I548" s="30"/>
      <c r="J548" s="464"/>
      <c r="K548" s="464"/>
      <c r="L548" s="30"/>
      <c r="M548" s="464"/>
      <c r="N548" s="464"/>
      <c r="O548" s="30"/>
      <c r="P548" s="464"/>
      <c r="Q548" s="464"/>
      <c r="R548" s="30"/>
      <c r="S548" s="464"/>
      <c r="T548" s="464"/>
      <c r="U548" s="30"/>
      <c r="V548" s="464"/>
      <c r="W548" s="464"/>
      <c r="X548" s="30"/>
      <c r="Y548" s="464"/>
      <c r="Z548" s="464"/>
      <c r="AA548" s="30"/>
      <c r="AB548" s="464"/>
      <c r="AC548" s="464"/>
      <c r="AD548" s="30"/>
      <c r="AE548" s="464"/>
      <c r="AF548" s="464"/>
      <c r="AG548" s="30"/>
      <c r="AH548" s="464"/>
      <c r="AI548" s="464"/>
      <c r="AJ548" s="30"/>
      <c r="AK548" s="464"/>
      <c r="AL548" s="464"/>
      <c r="AM548" s="30"/>
      <c r="AN548" s="464"/>
      <c r="AO548" s="464"/>
      <c r="AP548" s="30"/>
      <c r="AQ548" s="464"/>
      <c r="AR548" s="464"/>
      <c r="AS548" s="30"/>
      <c r="AT548" s="464"/>
      <c r="AU548" s="464"/>
      <c r="AV548" s="30"/>
      <c r="AW548" s="464"/>
      <c r="AX548" s="464"/>
      <c r="AY548" s="30"/>
      <c r="AZ548" s="464"/>
      <c r="BA548" s="464"/>
      <c r="BB548" s="30"/>
      <c r="BC548" s="464"/>
      <c r="BD548" s="464"/>
      <c r="BE548" s="30"/>
      <c r="BF548" s="464"/>
      <c r="BG548" s="464"/>
      <c r="BH548" s="30"/>
      <c r="BI548" s="464"/>
      <c r="BJ548" s="464"/>
      <c r="BK548" s="30"/>
      <c r="BL548" s="31"/>
      <c r="BM548" s="31"/>
      <c r="BN548" s="31"/>
      <c r="BO548" s="31"/>
      <c r="BP548" s="31"/>
      <c r="BQ548" s="31"/>
      <c r="BR548" s="31"/>
    </row>
    <row r="549" spans="1:70" s="64" customFormat="1" x14ac:dyDescent="0.2">
      <c r="A549" s="447"/>
      <c r="D549" s="464"/>
      <c r="E549" s="464"/>
      <c r="F549" s="30"/>
      <c r="G549" s="464"/>
      <c r="H549" s="464"/>
      <c r="I549" s="30"/>
      <c r="J549" s="464"/>
      <c r="K549" s="464"/>
      <c r="L549" s="30"/>
      <c r="M549" s="464"/>
      <c r="N549" s="464"/>
      <c r="O549" s="30"/>
      <c r="P549" s="464"/>
      <c r="Q549" s="464"/>
      <c r="R549" s="30"/>
      <c r="S549" s="464"/>
      <c r="T549" s="464"/>
      <c r="U549" s="30"/>
      <c r="V549" s="464"/>
      <c r="W549" s="464"/>
      <c r="X549" s="30"/>
      <c r="Y549" s="464"/>
      <c r="Z549" s="464"/>
      <c r="AA549" s="30"/>
      <c r="AB549" s="464"/>
      <c r="AC549" s="464"/>
      <c r="AD549" s="30"/>
      <c r="AE549" s="464"/>
      <c r="AF549" s="464"/>
      <c r="AG549" s="30"/>
      <c r="AH549" s="464"/>
      <c r="AI549" s="464"/>
      <c r="AJ549" s="30"/>
      <c r="AK549" s="464"/>
      <c r="AL549" s="464"/>
      <c r="AM549" s="30"/>
      <c r="AN549" s="464"/>
      <c r="AO549" s="464"/>
      <c r="AP549" s="30"/>
      <c r="AQ549" s="464"/>
      <c r="AR549" s="464"/>
      <c r="AS549" s="30"/>
      <c r="AT549" s="464"/>
      <c r="AU549" s="464"/>
      <c r="AV549" s="30"/>
      <c r="AW549" s="464"/>
      <c r="AX549" s="464"/>
      <c r="AY549" s="30"/>
      <c r="AZ549" s="464"/>
      <c r="BA549" s="464"/>
      <c r="BB549" s="30"/>
      <c r="BC549" s="464"/>
      <c r="BD549" s="464"/>
      <c r="BE549" s="30"/>
      <c r="BF549" s="464"/>
      <c r="BG549" s="464"/>
      <c r="BH549" s="30"/>
      <c r="BI549" s="464"/>
      <c r="BJ549" s="464"/>
      <c r="BK549" s="30"/>
      <c r="BL549" s="31"/>
      <c r="BM549" s="31"/>
      <c r="BN549" s="31"/>
      <c r="BO549" s="31"/>
      <c r="BP549" s="31"/>
      <c r="BQ549" s="31"/>
      <c r="BR549" s="31"/>
    </row>
    <row r="550" spans="1:70" s="64" customFormat="1" x14ac:dyDescent="0.2">
      <c r="A550" s="447"/>
      <c r="D550" s="464"/>
      <c r="E550" s="464"/>
      <c r="F550" s="30"/>
      <c r="G550" s="464"/>
      <c r="H550" s="464"/>
      <c r="I550" s="30"/>
      <c r="J550" s="464"/>
      <c r="K550" s="464"/>
      <c r="L550" s="30"/>
      <c r="M550" s="464"/>
      <c r="N550" s="464"/>
      <c r="O550" s="30"/>
      <c r="P550" s="464"/>
      <c r="Q550" s="464"/>
      <c r="R550" s="30"/>
      <c r="S550" s="464"/>
      <c r="T550" s="464"/>
      <c r="U550" s="30"/>
      <c r="V550" s="464"/>
      <c r="W550" s="464"/>
      <c r="X550" s="30"/>
      <c r="Y550" s="464"/>
      <c r="Z550" s="464"/>
      <c r="AA550" s="30"/>
      <c r="AB550" s="464"/>
      <c r="AC550" s="464"/>
      <c r="AD550" s="30"/>
      <c r="AE550" s="464"/>
      <c r="AF550" s="464"/>
      <c r="AG550" s="30"/>
      <c r="AH550" s="464"/>
      <c r="AI550" s="464"/>
      <c r="AJ550" s="30"/>
      <c r="AK550" s="464"/>
      <c r="AL550" s="464"/>
      <c r="AM550" s="30"/>
      <c r="AN550" s="464"/>
      <c r="AO550" s="464"/>
      <c r="AP550" s="30"/>
      <c r="AQ550" s="464"/>
      <c r="AR550" s="464"/>
      <c r="AS550" s="30"/>
      <c r="AT550" s="464"/>
      <c r="AU550" s="464"/>
      <c r="AV550" s="30"/>
      <c r="AW550" s="464"/>
      <c r="AX550" s="464"/>
      <c r="AY550" s="30"/>
      <c r="AZ550" s="464"/>
      <c r="BA550" s="464"/>
      <c r="BB550" s="30"/>
      <c r="BC550" s="464"/>
      <c r="BD550" s="464"/>
      <c r="BE550" s="30"/>
      <c r="BF550" s="464"/>
      <c r="BG550" s="464"/>
      <c r="BH550" s="30"/>
      <c r="BI550" s="464"/>
      <c r="BJ550" s="464"/>
      <c r="BK550" s="30"/>
      <c r="BL550" s="31"/>
      <c r="BM550" s="31"/>
      <c r="BN550" s="31"/>
      <c r="BO550" s="31"/>
      <c r="BP550" s="31"/>
      <c r="BQ550" s="31"/>
      <c r="BR550" s="31"/>
    </row>
    <row r="551" spans="1:70" s="64" customFormat="1" x14ac:dyDescent="0.2">
      <c r="A551" s="447"/>
      <c r="D551" s="464"/>
      <c r="E551" s="464"/>
      <c r="F551" s="30"/>
      <c r="G551" s="464"/>
      <c r="H551" s="464"/>
      <c r="I551" s="30"/>
      <c r="J551" s="464"/>
      <c r="K551" s="464"/>
      <c r="L551" s="30"/>
      <c r="M551" s="464"/>
      <c r="N551" s="464"/>
      <c r="O551" s="30"/>
      <c r="P551" s="464"/>
      <c r="Q551" s="464"/>
      <c r="R551" s="30"/>
      <c r="S551" s="464"/>
      <c r="T551" s="464"/>
      <c r="U551" s="30"/>
      <c r="V551" s="464"/>
      <c r="W551" s="464"/>
      <c r="X551" s="30"/>
      <c r="Y551" s="464"/>
      <c r="Z551" s="464"/>
      <c r="AA551" s="30"/>
      <c r="AB551" s="464"/>
      <c r="AC551" s="464"/>
      <c r="AD551" s="30"/>
      <c r="AE551" s="464"/>
      <c r="AF551" s="464"/>
      <c r="AG551" s="30"/>
      <c r="AH551" s="464"/>
      <c r="AI551" s="464"/>
      <c r="AJ551" s="30"/>
      <c r="AK551" s="464"/>
      <c r="AL551" s="464"/>
      <c r="AM551" s="30"/>
      <c r="AN551" s="464"/>
      <c r="AO551" s="464"/>
      <c r="AP551" s="30"/>
      <c r="AQ551" s="464"/>
      <c r="AR551" s="464"/>
      <c r="AS551" s="30"/>
      <c r="AT551" s="464"/>
      <c r="AU551" s="464"/>
      <c r="AV551" s="30"/>
      <c r="AW551" s="464"/>
      <c r="AX551" s="464"/>
      <c r="AY551" s="30"/>
      <c r="AZ551" s="464"/>
      <c r="BA551" s="464"/>
      <c r="BB551" s="30"/>
      <c r="BC551" s="464"/>
      <c r="BD551" s="464"/>
      <c r="BE551" s="30"/>
      <c r="BF551" s="464"/>
      <c r="BG551" s="464"/>
      <c r="BH551" s="30"/>
      <c r="BI551" s="464"/>
      <c r="BJ551" s="464"/>
      <c r="BK551" s="30"/>
      <c r="BL551" s="31"/>
      <c r="BM551" s="31"/>
      <c r="BN551" s="31"/>
      <c r="BO551" s="31"/>
      <c r="BP551" s="31"/>
      <c r="BQ551" s="31"/>
      <c r="BR551" s="31"/>
    </row>
    <row r="552" spans="1:70" s="64" customFormat="1" x14ac:dyDescent="0.2">
      <c r="A552" s="447"/>
      <c r="D552" s="464"/>
      <c r="E552" s="464"/>
      <c r="F552" s="30"/>
      <c r="G552" s="464"/>
      <c r="H552" s="464"/>
      <c r="I552" s="30"/>
      <c r="J552" s="464"/>
      <c r="K552" s="464"/>
      <c r="L552" s="30"/>
      <c r="M552" s="464"/>
      <c r="N552" s="464"/>
      <c r="O552" s="30"/>
      <c r="P552" s="464"/>
      <c r="Q552" s="464"/>
      <c r="R552" s="30"/>
      <c r="S552" s="464"/>
      <c r="T552" s="464"/>
      <c r="U552" s="30"/>
      <c r="V552" s="464"/>
      <c r="W552" s="464"/>
      <c r="X552" s="30"/>
      <c r="Y552" s="464"/>
      <c r="Z552" s="464"/>
      <c r="AA552" s="30"/>
      <c r="AB552" s="464"/>
      <c r="AC552" s="464"/>
      <c r="AD552" s="30"/>
      <c r="AE552" s="464"/>
      <c r="AF552" s="464"/>
      <c r="AG552" s="30"/>
      <c r="AH552" s="464"/>
      <c r="AI552" s="464"/>
      <c r="AJ552" s="30"/>
      <c r="AK552" s="464"/>
      <c r="AL552" s="464"/>
      <c r="AM552" s="30"/>
      <c r="AN552" s="464"/>
      <c r="AO552" s="464"/>
      <c r="AP552" s="30"/>
      <c r="AQ552" s="464"/>
      <c r="AR552" s="464"/>
      <c r="AS552" s="30"/>
      <c r="AT552" s="464"/>
      <c r="AU552" s="464"/>
      <c r="AV552" s="30"/>
      <c r="AW552" s="464"/>
      <c r="AX552" s="464"/>
      <c r="AY552" s="30"/>
      <c r="AZ552" s="464"/>
      <c r="BA552" s="464"/>
      <c r="BB552" s="30"/>
      <c r="BC552" s="464"/>
      <c r="BD552" s="464"/>
      <c r="BE552" s="30"/>
      <c r="BF552" s="464"/>
      <c r="BG552" s="464"/>
      <c r="BH552" s="30"/>
      <c r="BI552" s="464"/>
      <c r="BJ552" s="464"/>
      <c r="BK552" s="30"/>
      <c r="BL552" s="31"/>
      <c r="BM552" s="31"/>
      <c r="BN552" s="31"/>
      <c r="BO552" s="31"/>
      <c r="BP552" s="31"/>
      <c r="BQ552" s="31"/>
      <c r="BR552" s="31"/>
    </row>
    <row r="553" spans="1:70" s="64" customFormat="1" x14ac:dyDescent="0.2">
      <c r="A553" s="447"/>
      <c r="D553" s="464"/>
      <c r="E553" s="464"/>
      <c r="F553" s="30"/>
      <c r="G553" s="464"/>
      <c r="H553" s="464"/>
      <c r="I553" s="30"/>
      <c r="J553" s="464"/>
      <c r="K553" s="464"/>
      <c r="L553" s="30"/>
      <c r="M553" s="464"/>
      <c r="N553" s="464"/>
      <c r="O553" s="30"/>
      <c r="P553" s="464"/>
      <c r="Q553" s="464"/>
      <c r="R553" s="30"/>
      <c r="S553" s="464"/>
      <c r="T553" s="464"/>
      <c r="U553" s="30"/>
      <c r="V553" s="464"/>
      <c r="W553" s="464"/>
      <c r="X553" s="30"/>
      <c r="Y553" s="464"/>
      <c r="Z553" s="464"/>
      <c r="AA553" s="30"/>
      <c r="AB553" s="464"/>
      <c r="AC553" s="464"/>
      <c r="AD553" s="30"/>
      <c r="AE553" s="464"/>
      <c r="AF553" s="464"/>
      <c r="AG553" s="30"/>
      <c r="AH553" s="464"/>
      <c r="AI553" s="464"/>
      <c r="AJ553" s="30"/>
      <c r="AK553" s="464"/>
      <c r="AL553" s="464"/>
      <c r="AM553" s="30"/>
      <c r="AN553" s="464"/>
      <c r="AO553" s="464"/>
      <c r="AP553" s="30"/>
      <c r="AQ553" s="464"/>
      <c r="AR553" s="464"/>
      <c r="AS553" s="30"/>
      <c r="AT553" s="464"/>
      <c r="AU553" s="464"/>
      <c r="AV553" s="30"/>
      <c r="AW553" s="464"/>
      <c r="AX553" s="464"/>
      <c r="AY553" s="30"/>
      <c r="AZ553" s="464"/>
      <c r="BA553" s="464"/>
      <c r="BB553" s="30"/>
      <c r="BC553" s="464"/>
      <c r="BD553" s="464"/>
      <c r="BE553" s="30"/>
      <c r="BF553" s="464"/>
      <c r="BG553" s="464"/>
      <c r="BH553" s="30"/>
      <c r="BI553" s="464"/>
      <c r="BJ553" s="464"/>
      <c r="BK553" s="30"/>
      <c r="BL553" s="31"/>
      <c r="BM553" s="31"/>
      <c r="BN553" s="31"/>
      <c r="BO553" s="31"/>
      <c r="BP553" s="31"/>
      <c r="BQ553" s="31"/>
      <c r="BR553" s="31"/>
    </row>
    <row r="554" spans="1:70" s="64" customFormat="1" x14ac:dyDescent="0.2">
      <c r="A554" s="447"/>
      <c r="D554" s="464"/>
      <c r="E554" s="464"/>
      <c r="F554" s="30"/>
      <c r="G554" s="464"/>
      <c r="H554" s="464"/>
      <c r="I554" s="30"/>
      <c r="J554" s="464"/>
      <c r="K554" s="464"/>
      <c r="L554" s="30"/>
      <c r="M554" s="464"/>
      <c r="N554" s="464"/>
      <c r="O554" s="30"/>
      <c r="P554" s="464"/>
      <c r="Q554" s="464"/>
      <c r="R554" s="30"/>
      <c r="S554" s="464"/>
      <c r="T554" s="464"/>
      <c r="U554" s="30"/>
      <c r="V554" s="464"/>
      <c r="W554" s="464"/>
      <c r="X554" s="30"/>
      <c r="Y554" s="464"/>
      <c r="Z554" s="464"/>
      <c r="AA554" s="30"/>
      <c r="AB554" s="464"/>
      <c r="AC554" s="464"/>
      <c r="AD554" s="30"/>
      <c r="AE554" s="464"/>
      <c r="AF554" s="464"/>
      <c r="AG554" s="30"/>
      <c r="AH554" s="464"/>
      <c r="AI554" s="464"/>
      <c r="AJ554" s="30"/>
      <c r="AK554" s="464"/>
      <c r="AL554" s="464"/>
      <c r="AM554" s="30"/>
      <c r="AN554" s="464"/>
      <c r="AO554" s="464"/>
      <c r="AP554" s="30"/>
      <c r="AQ554" s="464"/>
      <c r="AR554" s="464"/>
      <c r="AS554" s="30"/>
      <c r="AT554" s="464"/>
      <c r="AU554" s="464"/>
      <c r="AV554" s="30"/>
      <c r="AW554" s="464"/>
      <c r="AX554" s="464"/>
      <c r="AY554" s="30"/>
      <c r="AZ554" s="464"/>
      <c r="BA554" s="464"/>
      <c r="BB554" s="30"/>
      <c r="BC554" s="464"/>
      <c r="BD554" s="464"/>
      <c r="BE554" s="30"/>
      <c r="BF554" s="464"/>
      <c r="BG554" s="464"/>
      <c r="BH554" s="30"/>
      <c r="BI554" s="464"/>
      <c r="BJ554" s="464"/>
      <c r="BK554" s="30"/>
      <c r="BL554" s="31"/>
      <c r="BM554" s="31"/>
      <c r="BN554" s="31"/>
      <c r="BO554" s="31"/>
      <c r="BP554" s="31"/>
      <c r="BQ554" s="31"/>
      <c r="BR554" s="31"/>
    </row>
    <row r="555" spans="1:70" s="64" customFormat="1" x14ac:dyDescent="0.2">
      <c r="A555" s="447"/>
      <c r="D555" s="464"/>
      <c r="E555" s="464"/>
      <c r="F555" s="30"/>
      <c r="G555" s="464"/>
      <c r="H555" s="464"/>
      <c r="I555" s="30"/>
      <c r="J555" s="464"/>
      <c r="K555" s="464"/>
      <c r="L555" s="30"/>
      <c r="M555" s="464"/>
      <c r="N555" s="464"/>
      <c r="O555" s="30"/>
      <c r="P555" s="464"/>
      <c r="Q555" s="464"/>
      <c r="R555" s="30"/>
      <c r="S555" s="464"/>
      <c r="T555" s="464"/>
      <c r="U555" s="30"/>
      <c r="V555" s="464"/>
      <c r="W555" s="464"/>
      <c r="X555" s="30"/>
      <c r="Y555" s="464"/>
      <c r="Z555" s="464"/>
      <c r="AA555" s="30"/>
      <c r="AB555" s="464"/>
      <c r="AC555" s="464"/>
      <c r="AD555" s="30"/>
      <c r="AE555" s="464"/>
      <c r="AF555" s="464"/>
      <c r="AG555" s="30"/>
      <c r="AH555" s="464"/>
      <c r="AI555" s="464"/>
      <c r="AJ555" s="30"/>
      <c r="AK555" s="464"/>
      <c r="AL555" s="464"/>
      <c r="AM555" s="30"/>
      <c r="AN555" s="464"/>
      <c r="AO555" s="464"/>
      <c r="AP555" s="30"/>
      <c r="AQ555" s="464"/>
      <c r="AR555" s="464"/>
      <c r="AS555" s="30"/>
      <c r="AT555" s="464"/>
      <c r="AU555" s="464"/>
      <c r="AV555" s="30"/>
      <c r="AW555" s="464"/>
      <c r="AX555" s="464"/>
      <c r="AY555" s="30"/>
      <c r="AZ555" s="464"/>
      <c r="BA555" s="464"/>
      <c r="BB555" s="30"/>
      <c r="BC555" s="464"/>
      <c r="BD555" s="464"/>
      <c r="BE555" s="30"/>
      <c r="BF555" s="464"/>
      <c r="BG555" s="464"/>
      <c r="BH555" s="30"/>
      <c r="BI555" s="464"/>
      <c r="BJ555" s="464"/>
      <c r="BK555" s="30"/>
      <c r="BL555" s="31"/>
      <c r="BM555" s="31"/>
      <c r="BN555" s="31"/>
      <c r="BO555" s="31"/>
      <c r="BP555" s="31"/>
      <c r="BQ555" s="31"/>
      <c r="BR555" s="31"/>
    </row>
    <row r="556" spans="1:70" s="64" customFormat="1" x14ac:dyDescent="0.2">
      <c r="A556" s="447"/>
      <c r="D556" s="464"/>
      <c r="E556" s="464"/>
      <c r="F556" s="30"/>
      <c r="G556" s="464"/>
      <c r="H556" s="464"/>
      <c r="I556" s="30"/>
      <c r="J556" s="464"/>
      <c r="K556" s="464"/>
      <c r="L556" s="30"/>
      <c r="M556" s="464"/>
      <c r="N556" s="464"/>
      <c r="O556" s="30"/>
      <c r="P556" s="464"/>
      <c r="Q556" s="464"/>
      <c r="R556" s="30"/>
      <c r="S556" s="464"/>
      <c r="T556" s="464"/>
      <c r="U556" s="30"/>
      <c r="V556" s="464"/>
      <c r="W556" s="464"/>
      <c r="X556" s="30"/>
      <c r="Y556" s="464"/>
      <c r="Z556" s="464"/>
      <c r="AA556" s="30"/>
      <c r="AB556" s="464"/>
      <c r="AC556" s="464"/>
      <c r="AD556" s="30"/>
      <c r="AE556" s="464"/>
      <c r="AF556" s="464"/>
      <c r="AG556" s="30"/>
      <c r="AH556" s="464"/>
      <c r="AI556" s="464"/>
      <c r="AJ556" s="30"/>
      <c r="AK556" s="464"/>
      <c r="AL556" s="464"/>
      <c r="AM556" s="30"/>
      <c r="AN556" s="464"/>
      <c r="AO556" s="464"/>
      <c r="AP556" s="30"/>
      <c r="AQ556" s="464"/>
      <c r="AR556" s="464"/>
      <c r="AS556" s="30"/>
      <c r="AT556" s="464"/>
      <c r="AU556" s="464"/>
      <c r="AV556" s="30"/>
      <c r="AW556" s="464"/>
      <c r="AX556" s="464"/>
      <c r="AY556" s="30"/>
      <c r="AZ556" s="464"/>
      <c r="BA556" s="464"/>
      <c r="BB556" s="30"/>
      <c r="BC556" s="464"/>
      <c r="BD556" s="464"/>
      <c r="BE556" s="30"/>
      <c r="BF556" s="464"/>
      <c r="BG556" s="464"/>
      <c r="BH556" s="30"/>
      <c r="BI556" s="464"/>
      <c r="BJ556" s="464"/>
      <c r="BK556" s="30"/>
      <c r="BL556" s="31"/>
      <c r="BM556" s="31"/>
      <c r="BN556" s="31"/>
      <c r="BO556" s="31"/>
      <c r="BP556" s="31"/>
      <c r="BQ556" s="31"/>
      <c r="BR556" s="31"/>
    </row>
    <row r="557" spans="1:70" s="64" customFormat="1" x14ac:dyDescent="0.2">
      <c r="A557" s="447"/>
      <c r="D557" s="464"/>
      <c r="E557" s="464"/>
      <c r="F557" s="30"/>
      <c r="G557" s="464"/>
      <c r="H557" s="464"/>
      <c r="I557" s="30"/>
      <c r="J557" s="464"/>
      <c r="K557" s="464"/>
      <c r="L557" s="30"/>
      <c r="M557" s="464"/>
      <c r="N557" s="464"/>
      <c r="O557" s="30"/>
      <c r="P557" s="464"/>
      <c r="Q557" s="464"/>
      <c r="R557" s="30"/>
      <c r="S557" s="464"/>
      <c r="T557" s="464"/>
      <c r="U557" s="30"/>
      <c r="V557" s="464"/>
      <c r="W557" s="464"/>
      <c r="X557" s="30"/>
      <c r="Y557" s="464"/>
      <c r="Z557" s="464"/>
      <c r="AA557" s="30"/>
      <c r="AB557" s="464"/>
      <c r="AC557" s="464"/>
      <c r="AD557" s="30"/>
      <c r="AE557" s="464"/>
      <c r="AF557" s="464"/>
      <c r="AG557" s="30"/>
      <c r="AH557" s="464"/>
      <c r="AI557" s="464"/>
      <c r="AJ557" s="30"/>
      <c r="AK557" s="464"/>
      <c r="AL557" s="464"/>
      <c r="AM557" s="30"/>
      <c r="AN557" s="464"/>
      <c r="AO557" s="464"/>
      <c r="AP557" s="30"/>
      <c r="AQ557" s="464"/>
      <c r="AR557" s="464"/>
      <c r="AS557" s="30"/>
      <c r="AT557" s="464"/>
      <c r="AU557" s="464"/>
      <c r="AV557" s="30"/>
      <c r="AW557" s="464"/>
      <c r="AX557" s="464"/>
      <c r="AY557" s="30"/>
      <c r="AZ557" s="464"/>
      <c r="BA557" s="464"/>
      <c r="BB557" s="30"/>
      <c r="BC557" s="464"/>
      <c r="BD557" s="464"/>
      <c r="BE557" s="30"/>
      <c r="BF557" s="464"/>
      <c r="BG557" s="464"/>
      <c r="BH557" s="30"/>
      <c r="BI557" s="464"/>
      <c r="BJ557" s="464"/>
      <c r="BK557" s="30"/>
      <c r="BL557" s="31"/>
      <c r="BM557" s="31"/>
      <c r="BN557" s="31"/>
      <c r="BO557" s="31"/>
      <c r="BP557" s="31"/>
      <c r="BQ557" s="31"/>
      <c r="BR557" s="31"/>
    </row>
    <row r="558" spans="1:70" s="64" customFormat="1" x14ac:dyDescent="0.2">
      <c r="A558" s="447"/>
      <c r="D558" s="464"/>
      <c r="E558" s="464"/>
      <c r="F558" s="30"/>
      <c r="G558" s="464"/>
      <c r="H558" s="464"/>
      <c r="I558" s="30"/>
      <c r="J558" s="464"/>
      <c r="K558" s="464"/>
      <c r="L558" s="30"/>
      <c r="M558" s="464"/>
      <c r="N558" s="464"/>
      <c r="O558" s="30"/>
      <c r="P558" s="464"/>
      <c r="Q558" s="464"/>
      <c r="R558" s="30"/>
      <c r="S558" s="464"/>
      <c r="T558" s="464"/>
      <c r="U558" s="30"/>
      <c r="V558" s="464"/>
      <c r="W558" s="464"/>
      <c r="X558" s="30"/>
      <c r="Y558" s="464"/>
      <c r="Z558" s="464"/>
      <c r="AA558" s="30"/>
      <c r="AB558" s="464"/>
      <c r="AC558" s="464"/>
      <c r="AD558" s="30"/>
      <c r="AE558" s="464"/>
      <c r="AF558" s="464"/>
      <c r="AG558" s="30"/>
      <c r="AH558" s="464"/>
      <c r="AI558" s="464"/>
      <c r="AJ558" s="30"/>
      <c r="AK558" s="464"/>
      <c r="AL558" s="464"/>
      <c r="AM558" s="30"/>
      <c r="AN558" s="464"/>
      <c r="AO558" s="464"/>
      <c r="AP558" s="30"/>
      <c r="AQ558" s="464"/>
      <c r="AR558" s="464"/>
      <c r="AS558" s="30"/>
      <c r="AT558" s="464"/>
      <c r="AU558" s="464"/>
      <c r="AV558" s="30"/>
      <c r="AW558" s="464"/>
      <c r="AX558" s="464"/>
      <c r="AY558" s="30"/>
      <c r="AZ558" s="464"/>
      <c r="BA558" s="464"/>
      <c r="BB558" s="30"/>
      <c r="BC558" s="464"/>
      <c r="BD558" s="464"/>
      <c r="BE558" s="30"/>
      <c r="BF558" s="464"/>
      <c r="BG558" s="464"/>
      <c r="BH558" s="30"/>
      <c r="BI558" s="464"/>
      <c r="BJ558" s="464"/>
      <c r="BK558" s="30"/>
      <c r="BL558" s="31"/>
      <c r="BM558" s="31"/>
      <c r="BN558" s="31"/>
      <c r="BO558" s="31"/>
      <c r="BP558" s="31"/>
      <c r="BQ558" s="31"/>
      <c r="BR558" s="31"/>
    </row>
    <row r="559" spans="1:70" s="64" customFormat="1" x14ac:dyDescent="0.2">
      <c r="A559" s="447"/>
      <c r="D559" s="464"/>
      <c r="E559" s="464"/>
      <c r="F559" s="30"/>
      <c r="G559" s="464"/>
      <c r="H559" s="464"/>
      <c r="I559" s="30"/>
      <c r="J559" s="464"/>
      <c r="K559" s="464"/>
      <c r="L559" s="30"/>
      <c r="M559" s="464"/>
      <c r="N559" s="464"/>
      <c r="O559" s="30"/>
      <c r="P559" s="464"/>
      <c r="Q559" s="464"/>
      <c r="R559" s="30"/>
      <c r="S559" s="464"/>
      <c r="T559" s="464"/>
      <c r="U559" s="30"/>
      <c r="V559" s="464"/>
      <c r="W559" s="464"/>
      <c r="X559" s="30"/>
      <c r="Y559" s="464"/>
      <c r="Z559" s="464"/>
      <c r="AA559" s="30"/>
      <c r="AB559" s="464"/>
      <c r="AC559" s="464"/>
      <c r="AD559" s="30"/>
      <c r="AE559" s="464"/>
      <c r="AF559" s="464"/>
      <c r="AG559" s="30"/>
      <c r="AH559" s="464"/>
      <c r="AI559" s="464"/>
      <c r="AJ559" s="30"/>
      <c r="AK559" s="464"/>
      <c r="AL559" s="464"/>
      <c r="AM559" s="30"/>
      <c r="AN559" s="464"/>
      <c r="AO559" s="464"/>
      <c r="AP559" s="30"/>
      <c r="AQ559" s="464"/>
      <c r="AR559" s="464"/>
      <c r="AS559" s="30"/>
      <c r="AT559" s="464"/>
      <c r="AU559" s="464"/>
      <c r="AV559" s="30"/>
      <c r="AW559" s="464"/>
      <c r="AX559" s="464"/>
      <c r="AY559" s="30"/>
      <c r="AZ559" s="464"/>
      <c r="BA559" s="464"/>
      <c r="BB559" s="30"/>
      <c r="BC559" s="464"/>
      <c r="BD559" s="464"/>
      <c r="BE559" s="30"/>
      <c r="BF559" s="464"/>
      <c r="BG559" s="464"/>
      <c r="BH559" s="30"/>
      <c r="BI559" s="464"/>
      <c r="BJ559" s="464"/>
      <c r="BK559" s="30"/>
      <c r="BL559" s="31"/>
      <c r="BM559" s="31"/>
      <c r="BN559" s="31"/>
      <c r="BO559" s="31"/>
      <c r="BP559" s="31"/>
      <c r="BQ559" s="31"/>
      <c r="BR559" s="31"/>
    </row>
    <row r="560" spans="1:70" s="64" customFormat="1" x14ac:dyDescent="0.2">
      <c r="A560" s="447"/>
      <c r="D560" s="464"/>
      <c r="E560" s="464"/>
      <c r="F560" s="30"/>
      <c r="G560" s="464"/>
      <c r="H560" s="464"/>
      <c r="I560" s="30"/>
      <c r="J560" s="464"/>
      <c r="K560" s="464"/>
      <c r="L560" s="30"/>
      <c r="M560" s="464"/>
      <c r="N560" s="464"/>
      <c r="O560" s="30"/>
      <c r="P560" s="464"/>
      <c r="Q560" s="464"/>
      <c r="R560" s="30"/>
      <c r="S560" s="464"/>
      <c r="T560" s="464"/>
      <c r="U560" s="30"/>
      <c r="V560" s="464"/>
      <c r="W560" s="464"/>
      <c r="X560" s="30"/>
      <c r="Y560" s="464"/>
      <c r="Z560" s="464"/>
      <c r="AA560" s="30"/>
      <c r="AB560" s="464"/>
      <c r="AC560" s="464"/>
      <c r="AD560" s="30"/>
      <c r="AE560" s="464"/>
      <c r="AF560" s="464"/>
      <c r="AG560" s="30"/>
      <c r="AH560" s="464"/>
      <c r="AI560" s="464"/>
      <c r="AJ560" s="30"/>
      <c r="AK560" s="464"/>
      <c r="AL560" s="464"/>
      <c r="AM560" s="30"/>
      <c r="AN560" s="464"/>
      <c r="AO560" s="464"/>
      <c r="AP560" s="30"/>
      <c r="AQ560" s="464"/>
      <c r="AR560" s="464"/>
      <c r="AS560" s="30"/>
      <c r="AT560" s="464"/>
      <c r="AU560" s="464"/>
      <c r="AV560" s="30"/>
      <c r="AW560" s="464"/>
      <c r="AX560" s="464"/>
      <c r="AY560" s="30"/>
      <c r="AZ560" s="464"/>
      <c r="BA560" s="464"/>
      <c r="BB560" s="30"/>
      <c r="BC560" s="464"/>
      <c r="BD560" s="464"/>
      <c r="BE560" s="30"/>
      <c r="BF560" s="464"/>
      <c r="BG560" s="464"/>
      <c r="BH560" s="30"/>
      <c r="BI560" s="464"/>
      <c r="BJ560" s="464"/>
      <c r="BK560" s="30"/>
      <c r="BL560" s="31"/>
      <c r="BM560" s="31"/>
      <c r="BN560" s="31"/>
      <c r="BO560" s="31"/>
      <c r="BP560" s="31"/>
      <c r="BQ560" s="31"/>
      <c r="BR560" s="31"/>
    </row>
    <row r="561" spans="1:70" s="64" customFormat="1" x14ac:dyDescent="0.2">
      <c r="A561" s="447"/>
      <c r="D561" s="464"/>
      <c r="E561" s="464"/>
      <c r="F561" s="30"/>
      <c r="G561" s="464"/>
      <c r="H561" s="464"/>
      <c r="I561" s="30"/>
      <c r="J561" s="464"/>
      <c r="K561" s="464"/>
      <c r="L561" s="30"/>
      <c r="M561" s="464"/>
      <c r="N561" s="464"/>
      <c r="O561" s="30"/>
      <c r="P561" s="464"/>
      <c r="Q561" s="464"/>
      <c r="R561" s="30"/>
      <c r="S561" s="464"/>
      <c r="T561" s="464"/>
      <c r="U561" s="30"/>
      <c r="V561" s="464"/>
      <c r="W561" s="464"/>
      <c r="X561" s="30"/>
      <c r="Y561" s="464"/>
      <c r="Z561" s="464"/>
      <c r="AA561" s="30"/>
      <c r="AB561" s="464"/>
      <c r="AC561" s="464"/>
      <c r="AD561" s="30"/>
      <c r="AE561" s="464"/>
      <c r="AF561" s="464"/>
      <c r="AG561" s="30"/>
      <c r="AH561" s="464"/>
      <c r="AI561" s="464"/>
      <c r="AJ561" s="30"/>
      <c r="AK561" s="464"/>
      <c r="AL561" s="464"/>
      <c r="AM561" s="30"/>
      <c r="AN561" s="464"/>
      <c r="AO561" s="464"/>
      <c r="AP561" s="30"/>
      <c r="AQ561" s="464"/>
      <c r="AR561" s="464"/>
      <c r="AS561" s="30"/>
      <c r="AT561" s="464"/>
      <c r="AU561" s="464"/>
      <c r="AV561" s="30"/>
      <c r="AW561" s="464"/>
      <c r="AX561" s="464"/>
      <c r="AY561" s="30"/>
      <c r="AZ561" s="464"/>
      <c r="BA561" s="464"/>
      <c r="BB561" s="30"/>
      <c r="BC561" s="464"/>
      <c r="BD561" s="464"/>
      <c r="BE561" s="30"/>
      <c r="BF561" s="464"/>
      <c r="BG561" s="464"/>
      <c r="BH561" s="30"/>
      <c r="BI561" s="464"/>
      <c r="BJ561" s="464"/>
      <c r="BK561" s="30"/>
      <c r="BL561" s="31"/>
      <c r="BM561" s="31"/>
      <c r="BN561" s="31"/>
      <c r="BO561" s="31"/>
      <c r="BP561" s="31"/>
      <c r="BQ561" s="31"/>
      <c r="BR561" s="31"/>
    </row>
    <row r="562" spans="1:70" s="64" customFormat="1" x14ac:dyDescent="0.2">
      <c r="A562" s="447"/>
      <c r="D562" s="464"/>
      <c r="E562" s="464"/>
      <c r="F562" s="30"/>
      <c r="G562" s="464"/>
      <c r="H562" s="464"/>
      <c r="I562" s="30"/>
      <c r="J562" s="464"/>
      <c r="K562" s="464"/>
      <c r="L562" s="30"/>
      <c r="M562" s="464"/>
      <c r="N562" s="464"/>
      <c r="O562" s="30"/>
      <c r="P562" s="464"/>
      <c r="Q562" s="464"/>
      <c r="R562" s="30"/>
      <c r="S562" s="464"/>
      <c r="T562" s="464"/>
      <c r="U562" s="30"/>
      <c r="V562" s="464"/>
      <c r="W562" s="464"/>
      <c r="X562" s="30"/>
      <c r="Y562" s="464"/>
      <c r="Z562" s="464"/>
      <c r="AA562" s="30"/>
      <c r="AB562" s="464"/>
      <c r="AC562" s="464"/>
      <c r="AD562" s="30"/>
      <c r="AE562" s="464"/>
      <c r="AF562" s="464"/>
      <c r="AG562" s="30"/>
      <c r="AH562" s="464"/>
      <c r="AI562" s="464"/>
      <c r="AJ562" s="30"/>
      <c r="AK562" s="464"/>
      <c r="AL562" s="464"/>
      <c r="AM562" s="30"/>
      <c r="AN562" s="464"/>
      <c r="AO562" s="464"/>
      <c r="AP562" s="30"/>
      <c r="AQ562" s="464"/>
      <c r="AR562" s="464"/>
      <c r="AS562" s="30"/>
      <c r="AT562" s="464"/>
      <c r="AU562" s="464"/>
      <c r="AV562" s="30"/>
      <c r="AW562" s="464"/>
      <c r="AX562" s="464"/>
      <c r="AY562" s="30"/>
      <c r="AZ562" s="464"/>
      <c r="BA562" s="464"/>
      <c r="BB562" s="30"/>
      <c r="BC562" s="464"/>
      <c r="BD562" s="464"/>
      <c r="BE562" s="30"/>
      <c r="BF562" s="464"/>
      <c r="BG562" s="464"/>
      <c r="BH562" s="30"/>
      <c r="BI562" s="464"/>
      <c r="BJ562" s="464"/>
      <c r="BK562" s="30"/>
      <c r="BL562" s="31"/>
      <c r="BM562" s="31"/>
      <c r="BN562" s="31"/>
      <c r="BO562" s="31"/>
      <c r="BP562" s="31"/>
      <c r="BQ562" s="31"/>
      <c r="BR562" s="31"/>
    </row>
    <row r="563" spans="1:70" s="64" customFormat="1" x14ac:dyDescent="0.2">
      <c r="A563" s="447"/>
      <c r="D563" s="464"/>
      <c r="E563" s="464"/>
      <c r="F563" s="30"/>
      <c r="G563" s="464"/>
      <c r="H563" s="464"/>
      <c r="I563" s="30"/>
      <c r="J563" s="464"/>
      <c r="K563" s="464"/>
      <c r="L563" s="30"/>
      <c r="M563" s="464"/>
      <c r="N563" s="464"/>
      <c r="O563" s="30"/>
      <c r="P563" s="464"/>
      <c r="Q563" s="464"/>
      <c r="R563" s="30"/>
      <c r="S563" s="464"/>
      <c r="T563" s="464"/>
      <c r="U563" s="30"/>
      <c r="V563" s="464"/>
      <c r="W563" s="464"/>
      <c r="X563" s="30"/>
      <c r="Y563" s="464"/>
      <c r="Z563" s="464"/>
      <c r="AA563" s="30"/>
      <c r="AB563" s="464"/>
      <c r="AC563" s="464"/>
      <c r="AD563" s="30"/>
      <c r="AE563" s="464"/>
      <c r="AF563" s="464"/>
      <c r="AG563" s="30"/>
      <c r="AH563" s="464"/>
      <c r="AI563" s="464"/>
      <c r="AJ563" s="30"/>
      <c r="AK563" s="464"/>
      <c r="AL563" s="464"/>
      <c r="AM563" s="30"/>
      <c r="AN563" s="464"/>
      <c r="AO563" s="464"/>
      <c r="AP563" s="30"/>
      <c r="AQ563" s="464"/>
      <c r="AR563" s="464"/>
      <c r="AS563" s="30"/>
      <c r="AT563" s="464"/>
      <c r="AU563" s="464"/>
      <c r="AV563" s="30"/>
      <c r="AW563" s="464"/>
      <c r="AX563" s="464"/>
      <c r="AY563" s="30"/>
      <c r="AZ563" s="464"/>
      <c r="BA563" s="464"/>
      <c r="BB563" s="30"/>
      <c r="BC563" s="464"/>
      <c r="BD563" s="464"/>
      <c r="BE563" s="30"/>
      <c r="BF563" s="464"/>
      <c r="BG563" s="464"/>
      <c r="BH563" s="30"/>
      <c r="BI563" s="464"/>
      <c r="BJ563" s="464"/>
      <c r="BK563" s="30"/>
      <c r="BL563" s="31"/>
      <c r="BM563" s="31"/>
      <c r="BN563" s="31"/>
      <c r="BO563" s="31"/>
      <c r="BP563" s="31"/>
      <c r="BQ563" s="31"/>
      <c r="BR563" s="31"/>
    </row>
    <row r="564" spans="1:70" s="64" customFormat="1" x14ac:dyDescent="0.2">
      <c r="A564" s="447"/>
      <c r="D564" s="464"/>
      <c r="E564" s="464"/>
      <c r="F564" s="30"/>
      <c r="G564" s="464"/>
      <c r="H564" s="464"/>
      <c r="I564" s="30"/>
      <c r="J564" s="464"/>
      <c r="K564" s="464"/>
      <c r="L564" s="30"/>
      <c r="M564" s="464"/>
      <c r="N564" s="464"/>
      <c r="O564" s="30"/>
      <c r="P564" s="464"/>
      <c r="Q564" s="464"/>
      <c r="R564" s="30"/>
      <c r="S564" s="464"/>
      <c r="T564" s="464"/>
      <c r="U564" s="30"/>
      <c r="V564" s="464"/>
      <c r="W564" s="464"/>
      <c r="X564" s="30"/>
      <c r="Y564" s="464"/>
      <c r="Z564" s="464"/>
      <c r="AA564" s="30"/>
      <c r="AB564" s="464"/>
      <c r="AC564" s="464"/>
      <c r="AD564" s="30"/>
      <c r="AE564" s="464"/>
      <c r="AF564" s="464"/>
      <c r="AG564" s="30"/>
      <c r="AH564" s="464"/>
      <c r="AI564" s="464"/>
      <c r="AJ564" s="30"/>
      <c r="AK564" s="464"/>
      <c r="AL564" s="464"/>
      <c r="AM564" s="30"/>
      <c r="AN564" s="464"/>
      <c r="AO564" s="464"/>
      <c r="AP564" s="30"/>
      <c r="AQ564" s="464"/>
      <c r="AR564" s="464"/>
      <c r="AS564" s="30"/>
      <c r="AT564" s="464"/>
      <c r="AU564" s="464"/>
      <c r="AV564" s="30"/>
      <c r="AW564" s="464"/>
      <c r="AX564" s="464"/>
      <c r="AY564" s="30"/>
      <c r="AZ564" s="464"/>
      <c r="BA564" s="464"/>
      <c r="BB564" s="30"/>
      <c r="BC564" s="464"/>
      <c r="BD564" s="464"/>
      <c r="BE564" s="30"/>
      <c r="BF564" s="464"/>
      <c r="BG564" s="464"/>
      <c r="BH564" s="30"/>
      <c r="BI564" s="464"/>
      <c r="BJ564" s="464"/>
      <c r="BK564" s="30"/>
      <c r="BL564" s="31"/>
      <c r="BM564" s="31"/>
      <c r="BN564" s="31"/>
      <c r="BO564" s="31"/>
      <c r="BP564" s="31"/>
      <c r="BQ564" s="31"/>
      <c r="BR564" s="31"/>
    </row>
    <row r="565" spans="1:70" s="64" customFormat="1" x14ac:dyDescent="0.2">
      <c r="A565" s="447"/>
      <c r="D565" s="464"/>
      <c r="E565" s="464"/>
      <c r="F565" s="30"/>
      <c r="G565" s="464"/>
      <c r="H565" s="464"/>
      <c r="I565" s="30"/>
      <c r="J565" s="464"/>
      <c r="K565" s="464"/>
      <c r="L565" s="30"/>
      <c r="M565" s="464"/>
      <c r="N565" s="464"/>
      <c r="O565" s="30"/>
      <c r="P565" s="464"/>
      <c r="Q565" s="464"/>
      <c r="R565" s="30"/>
      <c r="S565" s="464"/>
      <c r="T565" s="464"/>
      <c r="U565" s="30"/>
      <c r="V565" s="464"/>
      <c r="W565" s="464"/>
      <c r="X565" s="30"/>
      <c r="Y565" s="464"/>
      <c r="Z565" s="464"/>
      <c r="AA565" s="30"/>
      <c r="AB565" s="464"/>
      <c r="AC565" s="464"/>
      <c r="AD565" s="30"/>
      <c r="AE565" s="464"/>
      <c r="AF565" s="464"/>
      <c r="AG565" s="30"/>
      <c r="AH565" s="464"/>
      <c r="AI565" s="464"/>
      <c r="AJ565" s="30"/>
      <c r="AK565" s="464"/>
      <c r="AL565" s="464"/>
      <c r="AM565" s="30"/>
      <c r="AN565" s="464"/>
      <c r="AO565" s="464"/>
      <c r="AP565" s="30"/>
      <c r="AQ565" s="464"/>
      <c r="AR565" s="464"/>
      <c r="AS565" s="30"/>
      <c r="AT565" s="464"/>
      <c r="AU565" s="464"/>
      <c r="AV565" s="30"/>
      <c r="AW565" s="464"/>
      <c r="AX565" s="464"/>
      <c r="AY565" s="30"/>
      <c r="AZ565" s="464"/>
      <c r="BA565" s="464"/>
      <c r="BB565" s="30"/>
      <c r="BC565" s="464"/>
      <c r="BD565" s="464"/>
      <c r="BE565" s="30"/>
      <c r="BF565" s="464"/>
      <c r="BG565" s="464"/>
      <c r="BH565" s="30"/>
      <c r="BI565" s="464"/>
      <c r="BJ565" s="464"/>
      <c r="BK565" s="30"/>
      <c r="BL565" s="31"/>
      <c r="BM565" s="31"/>
      <c r="BN565" s="31"/>
      <c r="BO565" s="31"/>
      <c r="BP565" s="31"/>
      <c r="BQ565" s="31"/>
      <c r="BR565" s="31"/>
    </row>
    <row r="566" spans="1:70" s="64" customFormat="1" x14ac:dyDescent="0.2">
      <c r="A566" s="447"/>
      <c r="D566" s="464"/>
      <c r="E566" s="464"/>
      <c r="F566" s="30"/>
      <c r="G566" s="464"/>
      <c r="H566" s="464"/>
      <c r="I566" s="30"/>
      <c r="J566" s="464"/>
      <c r="K566" s="464"/>
      <c r="L566" s="30"/>
      <c r="M566" s="464"/>
      <c r="N566" s="464"/>
      <c r="O566" s="30"/>
      <c r="P566" s="464"/>
      <c r="Q566" s="464"/>
      <c r="R566" s="30"/>
      <c r="S566" s="464"/>
      <c r="T566" s="464"/>
      <c r="U566" s="30"/>
      <c r="V566" s="464"/>
      <c r="W566" s="464"/>
      <c r="X566" s="30"/>
      <c r="Y566" s="464"/>
      <c r="Z566" s="464"/>
      <c r="AA566" s="30"/>
      <c r="AB566" s="464"/>
      <c r="AC566" s="464"/>
      <c r="AD566" s="30"/>
      <c r="AE566" s="464"/>
      <c r="AF566" s="464"/>
      <c r="AG566" s="30"/>
      <c r="AH566" s="464"/>
      <c r="AI566" s="464"/>
      <c r="AJ566" s="30"/>
      <c r="AK566" s="464"/>
      <c r="AL566" s="464"/>
      <c r="AM566" s="30"/>
      <c r="AN566" s="464"/>
      <c r="AO566" s="464"/>
      <c r="AP566" s="30"/>
      <c r="AQ566" s="464"/>
      <c r="AR566" s="464"/>
      <c r="AS566" s="30"/>
      <c r="AT566" s="464"/>
      <c r="AU566" s="464"/>
      <c r="AV566" s="30"/>
      <c r="AW566" s="464"/>
      <c r="AX566" s="464"/>
      <c r="AY566" s="30"/>
      <c r="AZ566" s="464"/>
      <c r="BA566" s="464"/>
      <c r="BB566" s="30"/>
      <c r="BC566" s="464"/>
      <c r="BD566" s="464"/>
      <c r="BE566" s="30"/>
      <c r="BF566" s="464"/>
      <c r="BG566" s="464"/>
      <c r="BH566" s="30"/>
      <c r="BI566" s="464"/>
      <c r="BJ566" s="464"/>
      <c r="BK566" s="30"/>
      <c r="BL566" s="31"/>
      <c r="BM566" s="31"/>
      <c r="BN566" s="31"/>
      <c r="BO566" s="31"/>
      <c r="BP566" s="31"/>
      <c r="BQ566" s="31"/>
      <c r="BR566" s="31"/>
    </row>
    <row r="567" spans="1:70" s="64" customFormat="1" x14ac:dyDescent="0.2">
      <c r="A567" s="447"/>
      <c r="D567" s="464"/>
      <c r="E567" s="464"/>
      <c r="F567" s="30"/>
      <c r="G567" s="464"/>
      <c r="H567" s="464"/>
      <c r="I567" s="30"/>
      <c r="J567" s="464"/>
      <c r="K567" s="464"/>
      <c r="L567" s="30"/>
      <c r="M567" s="464"/>
      <c r="N567" s="464"/>
      <c r="O567" s="30"/>
      <c r="P567" s="464"/>
      <c r="Q567" s="464"/>
      <c r="R567" s="30"/>
      <c r="S567" s="464"/>
      <c r="T567" s="464"/>
      <c r="U567" s="30"/>
      <c r="V567" s="464"/>
      <c r="W567" s="464"/>
      <c r="X567" s="30"/>
      <c r="Y567" s="464"/>
      <c r="Z567" s="464"/>
      <c r="AA567" s="30"/>
      <c r="AB567" s="464"/>
      <c r="AC567" s="464"/>
      <c r="AD567" s="30"/>
      <c r="AE567" s="464"/>
      <c r="AF567" s="464"/>
      <c r="AG567" s="30"/>
      <c r="AH567" s="464"/>
      <c r="AI567" s="464"/>
      <c r="AJ567" s="30"/>
      <c r="AK567" s="464"/>
      <c r="AL567" s="464"/>
      <c r="AM567" s="30"/>
      <c r="AN567" s="464"/>
      <c r="AO567" s="464"/>
      <c r="AP567" s="30"/>
      <c r="AQ567" s="464"/>
      <c r="AR567" s="464"/>
      <c r="AS567" s="30"/>
      <c r="AT567" s="464"/>
      <c r="AU567" s="464"/>
      <c r="AV567" s="30"/>
      <c r="AW567" s="464"/>
      <c r="AX567" s="464"/>
      <c r="AY567" s="30"/>
      <c r="AZ567" s="464"/>
      <c r="BA567" s="464"/>
      <c r="BB567" s="30"/>
      <c r="BC567" s="464"/>
      <c r="BD567" s="464"/>
      <c r="BE567" s="30"/>
      <c r="BF567" s="464"/>
      <c r="BG567" s="464"/>
      <c r="BH567" s="30"/>
      <c r="BI567" s="464"/>
      <c r="BJ567" s="464"/>
      <c r="BK567" s="30"/>
      <c r="BL567" s="31"/>
      <c r="BM567" s="31"/>
      <c r="BN567" s="31"/>
      <c r="BO567" s="31"/>
      <c r="BP567" s="31"/>
      <c r="BQ567" s="31"/>
      <c r="BR567" s="31"/>
    </row>
    <row r="568" spans="1:70" s="64" customFormat="1" x14ac:dyDescent="0.2">
      <c r="A568" s="447"/>
      <c r="D568" s="464"/>
      <c r="E568" s="464"/>
      <c r="F568" s="30"/>
      <c r="G568" s="464"/>
      <c r="H568" s="464"/>
      <c r="I568" s="30"/>
      <c r="J568" s="464"/>
      <c r="K568" s="464"/>
      <c r="L568" s="30"/>
      <c r="M568" s="464"/>
      <c r="N568" s="464"/>
      <c r="O568" s="30"/>
      <c r="P568" s="464"/>
      <c r="Q568" s="464"/>
      <c r="R568" s="30"/>
      <c r="S568" s="464"/>
      <c r="T568" s="464"/>
      <c r="U568" s="30"/>
      <c r="V568" s="464"/>
      <c r="W568" s="464"/>
      <c r="X568" s="30"/>
      <c r="Y568" s="464"/>
      <c r="Z568" s="464"/>
      <c r="AA568" s="30"/>
      <c r="AB568" s="464"/>
      <c r="AC568" s="464"/>
      <c r="AD568" s="30"/>
      <c r="AE568" s="464"/>
      <c r="AF568" s="464"/>
      <c r="AG568" s="30"/>
      <c r="AH568" s="464"/>
      <c r="AI568" s="464"/>
      <c r="AJ568" s="30"/>
      <c r="AK568" s="464"/>
      <c r="AL568" s="464"/>
      <c r="AM568" s="30"/>
      <c r="AN568" s="464"/>
      <c r="AO568" s="464"/>
      <c r="AP568" s="30"/>
      <c r="AQ568" s="464"/>
      <c r="AR568" s="464"/>
      <c r="AS568" s="30"/>
      <c r="AT568" s="464"/>
      <c r="AU568" s="464"/>
      <c r="AV568" s="30"/>
      <c r="AW568" s="464"/>
      <c r="AX568" s="464"/>
      <c r="AY568" s="30"/>
      <c r="AZ568" s="464"/>
      <c r="BA568" s="464"/>
      <c r="BB568" s="30"/>
      <c r="BC568" s="464"/>
      <c r="BD568" s="464"/>
      <c r="BE568" s="30"/>
      <c r="BF568" s="464"/>
      <c r="BG568" s="464"/>
      <c r="BH568" s="30"/>
      <c r="BI568" s="464"/>
      <c r="BJ568" s="464"/>
      <c r="BK568" s="30"/>
      <c r="BL568" s="31"/>
      <c r="BM568" s="31"/>
      <c r="BN568" s="31"/>
      <c r="BO568" s="31"/>
      <c r="BP568" s="31"/>
      <c r="BQ568" s="31"/>
      <c r="BR568" s="31"/>
    </row>
    <row r="569" spans="1:70" s="64" customFormat="1" x14ac:dyDescent="0.2">
      <c r="A569" s="447"/>
      <c r="D569" s="464"/>
      <c r="E569" s="464"/>
      <c r="F569" s="30"/>
      <c r="G569" s="464"/>
      <c r="H569" s="464"/>
      <c r="I569" s="30"/>
      <c r="J569" s="464"/>
      <c r="K569" s="464"/>
      <c r="L569" s="30"/>
      <c r="M569" s="464"/>
      <c r="N569" s="464"/>
      <c r="O569" s="30"/>
      <c r="P569" s="464"/>
      <c r="Q569" s="464"/>
      <c r="R569" s="30"/>
      <c r="S569" s="464"/>
      <c r="T569" s="464"/>
      <c r="U569" s="30"/>
      <c r="V569" s="464"/>
      <c r="W569" s="464"/>
      <c r="X569" s="30"/>
      <c r="Y569" s="464"/>
      <c r="Z569" s="464"/>
      <c r="AA569" s="30"/>
      <c r="AB569" s="464"/>
      <c r="AC569" s="464"/>
      <c r="AD569" s="30"/>
      <c r="AE569" s="464"/>
      <c r="AF569" s="464"/>
      <c r="AG569" s="30"/>
      <c r="AH569" s="464"/>
      <c r="AI569" s="464"/>
      <c r="AJ569" s="30"/>
      <c r="AK569" s="464"/>
      <c r="AL569" s="464"/>
      <c r="AM569" s="30"/>
      <c r="AN569" s="464"/>
      <c r="AO569" s="464"/>
      <c r="AP569" s="30"/>
      <c r="AQ569" s="464"/>
      <c r="AR569" s="464"/>
      <c r="AS569" s="30"/>
      <c r="AT569" s="464"/>
      <c r="AU569" s="464"/>
      <c r="AV569" s="30"/>
      <c r="AW569" s="464"/>
      <c r="AX569" s="464"/>
      <c r="AY569" s="30"/>
      <c r="AZ569" s="464"/>
      <c r="BA569" s="464"/>
      <c r="BB569" s="30"/>
      <c r="BC569" s="464"/>
      <c r="BD569" s="464"/>
      <c r="BE569" s="30"/>
      <c r="BF569" s="464"/>
      <c r="BG569" s="464"/>
      <c r="BH569" s="30"/>
      <c r="BI569" s="464"/>
      <c r="BJ569" s="464"/>
      <c r="BK569" s="30"/>
      <c r="BL569" s="31"/>
      <c r="BM569" s="31"/>
      <c r="BN569" s="31"/>
      <c r="BO569" s="31"/>
      <c r="BP569" s="31"/>
      <c r="BQ569" s="31"/>
      <c r="BR569" s="31"/>
    </row>
    <row r="570" spans="1:70" s="64" customFormat="1" x14ac:dyDescent="0.2">
      <c r="A570" s="447"/>
      <c r="D570" s="464"/>
      <c r="E570" s="464"/>
      <c r="F570" s="30"/>
      <c r="G570" s="464"/>
      <c r="H570" s="464"/>
      <c r="I570" s="30"/>
      <c r="J570" s="464"/>
      <c r="K570" s="464"/>
      <c r="L570" s="30"/>
      <c r="M570" s="464"/>
      <c r="N570" s="464"/>
      <c r="O570" s="30"/>
      <c r="P570" s="464"/>
      <c r="Q570" s="464"/>
      <c r="R570" s="30"/>
      <c r="S570" s="464"/>
      <c r="T570" s="464"/>
      <c r="U570" s="30"/>
      <c r="V570" s="464"/>
      <c r="W570" s="464"/>
      <c r="X570" s="30"/>
      <c r="Y570" s="464"/>
      <c r="Z570" s="464"/>
      <c r="AA570" s="30"/>
      <c r="AB570" s="464"/>
      <c r="AC570" s="464"/>
      <c r="AD570" s="30"/>
      <c r="AE570" s="464"/>
      <c r="AF570" s="464"/>
      <c r="AG570" s="30"/>
      <c r="AH570" s="464"/>
      <c r="AI570" s="464"/>
      <c r="AJ570" s="30"/>
      <c r="AK570" s="464"/>
      <c r="AL570" s="464"/>
      <c r="AM570" s="30"/>
      <c r="AN570" s="464"/>
      <c r="AO570" s="464"/>
      <c r="AP570" s="30"/>
      <c r="AQ570" s="464"/>
      <c r="AR570" s="464"/>
      <c r="AS570" s="30"/>
      <c r="AT570" s="464"/>
      <c r="AU570" s="464"/>
      <c r="AV570" s="30"/>
      <c r="AW570" s="464"/>
      <c r="AX570" s="464"/>
      <c r="AY570" s="30"/>
      <c r="AZ570" s="464"/>
      <c r="BA570" s="464"/>
      <c r="BB570" s="30"/>
      <c r="BC570" s="464"/>
      <c r="BD570" s="464"/>
      <c r="BE570" s="30"/>
      <c r="BF570" s="464"/>
      <c r="BG570" s="464"/>
      <c r="BH570" s="30"/>
      <c r="BI570" s="464"/>
      <c r="BJ570" s="464"/>
      <c r="BK570" s="30"/>
      <c r="BL570" s="31"/>
      <c r="BM570" s="31"/>
      <c r="BN570" s="31"/>
      <c r="BO570" s="31"/>
      <c r="BP570" s="31"/>
      <c r="BQ570" s="31"/>
      <c r="BR570" s="31"/>
    </row>
    <row r="571" spans="1:70" s="64" customFormat="1" x14ac:dyDescent="0.2">
      <c r="A571" s="447"/>
      <c r="D571" s="464"/>
      <c r="E571" s="464"/>
      <c r="F571" s="30"/>
      <c r="G571" s="464"/>
      <c r="H571" s="464"/>
      <c r="I571" s="30"/>
      <c r="J571" s="464"/>
      <c r="K571" s="464"/>
      <c r="L571" s="30"/>
      <c r="M571" s="464"/>
      <c r="N571" s="464"/>
      <c r="O571" s="30"/>
      <c r="P571" s="464"/>
      <c r="Q571" s="464"/>
      <c r="R571" s="30"/>
      <c r="S571" s="464"/>
      <c r="T571" s="464"/>
      <c r="U571" s="30"/>
      <c r="V571" s="464"/>
      <c r="W571" s="464"/>
      <c r="X571" s="30"/>
      <c r="Y571" s="464"/>
      <c r="Z571" s="464"/>
      <c r="AA571" s="30"/>
      <c r="AB571" s="464"/>
      <c r="AC571" s="464"/>
      <c r="AD571" s="30"/>
      <c r="AE571" s="464"/>
      <c r="AF571" s="464"/>
      <c r="AG571" s="30"/>
      <c r="AH571" s="464"/>
      <c r="AI571" s="464"/>
      <c r="AJ571" s="30"/>
      <c r="AK571" s="464"/>
      <c r="AL571" s="464"/>
      <c r="AM571" s="30"/>
      <c r="AN571" s="464"/>
      <c r="AO571" s="464"/>
      <c r="AP571" s="30"/>
      <c r="AQ571" s="464"/>
      <c r="AR571" s="464"/>
      <c r="AS571" s="30"/>
      <c r="AT571" s="464"/>
      <c r="AU571" s="464"/>
      <c r="AV571" s="30"/>
      <c r="AW571" s="464"/>
      <c r="AX571" s="464"/>
      <c r="AY571" s="30"/>
      <c r="AZ571" s="464"/>
      <c r="BA571" s="464"/>
      <c r="BB571" s="30"/>
      <c r="BC571" s="464"/>
      <c r="BD571" s="464"/>
      <c r="BE571" s="30"/>
      <c r="BF571" s="464"/>
      <c r="BG571" s="464"/>
      <c r="BH571" s="30"/>
      <c r="BI571" s="464"/>
      <c r="BJ571" s="464"/>
      <c r="BK571" s="30"/>
      <c r="BL571" s="31"/>
      <c r="BM571" s="31"/>
      <c r="BN571" s="31"/>
      <c r="BO571" s="31"/>
      <c r="BP571" s="31"/>
      <c r="BQ571" s="31"/>
      <c r="BR571" s="31"/>
    </row>
    <row r="572" spans="1:70" s="64" customFormat="1" x14ac:dyDescent="0.2">
      <c r="A572" s="447"/>
      <c r="D572" s="464"/>
      <c r="E572" s="464"/>
      <c r="F572" s="30"/>
      <c r="G572" s="464"/>
      <c r="H572" s="464"/>
      <c r="I572" s="30"/>
      <c r="J572" s="464"/>
      <c r="K572" s="464"/>
      <c r="L572" s="30"/>
      <c r="M572" s="464"/>
      <c r="N572" s="464"/>
      <c r="O572" s="30"/>
      <c r="P572" s="464"/>
      <c r="Q572" s="464"/>
      <c r="R572" s="30"/>
      <c r="S572" s="464"/>
      <c r="T572" s="464"/>
      <c r="U572" s="30"/>
      <c r="V572" s="464"/>
      <c r="W572" s="464"/>
      <c r="X572" s="30"/>
      <c r="Y572" s="464"/>
      <c r="Z572" s="464"/>
      <c r="AA572" s="30"/>
      <c r="AB572" s="464"/>
      <c r="AC572" s="464"/>
      <c r="AD572" s="30"/>
      <c r="AE572" s="464"/>
      <c r="AF572" s="464"/>
      <c r="AG572" s="30"/>
      <c r="AH572" s="464"/>
      <c r="AI572" s="464"/>
      <c r="AJ572" s="30"/>
      <c r="AK572" s="464"/>
      <c r="AL572" s="464"/>
      <c r="AM572" s="30"/>
      <c r="AN572" s="464"/>
      <c r="AO572" s="464"/>
      <c r="AP572" s="30"/>
      <c r="AQ572" s="464"/>
      <c r="AR572" s="464"/>
      <c r="AS572" s="30"/>
      <c r="AT572" s="464"/>
      <c r="AU572" s="464"/>
      <c r="AV572" s="30"/>
      <c r="AW572" s="464"/>
      <c r="AX572" s="464"/>
      <c r="AY572" s="30"/>
      <c r="AZ572" s="464"/>
      <c r="BA572" s="464"/>
      <c r="BB572" s="30"/>
      <c r="BC572" s="464"/>
      <c r="BD572" s="464"/>
      <c r="BE572" s="30"/>
      <c r="BF572" s="464"/>
      <c r="BG572" s="464"/>
      <c r="BH572" s="30"/>
      <c r="BI572" s="464"/>
      <c r="BJ572" s="464"/>
      <c r="BK572" s="30"/>
      <c r="BL572" s="31"/>
      <c r="BM572" s="31"/>
      <c r="BN572" s="31"/>
      <c r="BO572" s="31"/>
      <c r="BP572" s="31"/>
      <c r="BQ572" s="31"/>
      <c r="BR572" s="31"/>
    </row>
    <row r="573" spans="1:70" s="64" customFormat="1" x14ac:dyDescent="0.2">
      <c r="A573" s="447"/>
      <c r="D573" s="464"/>
      <c r="E573" s="464"/>
      <c r="F573" s="30"/>
      <c r="G573" s="464"/>
      <c r="H573" s="464"/>
      <c r="I573" s="30"/>
      <c r="J573" s="464"/>
      <c r="K573" s="464"/>
      <c r="L573" s="30"/>
      <c r="M573" s="464"/>
      <c r="N573" s="464"/>
      <c r="O573" s="30"/>
      <c r="P573" s="464"/>
      <c r="Q573" s="464"/>
      <c r="R573" s="30"/>
      <c r="S573" s="464"/>
      <c r="T573" s="464"/>
      <c r="U573" s="30"/>
      <c r="V573" s="464"/>
      <c r="W573" s="464"/>
      <c r="X573" s="30"/>
      <c r="Y573" s="464"/>
      <c r="Z573" s="464"/>
      <c r="AA573" s="30"/>
      <c r="AB573" s="464"/>
      <c r="AC573" s="464"/>
      <c r="AD573" s="30"/>
      <c r="AE573" s="464"/>
      <c r="AF573" s="464"/>
      <c r="AG573" s="30"/>
      <c r="AH573" s="464"/>
      <c r="AI573" s="464"/>
      <c r="AJ573" s="30"/>
      <c r="AK573" s="464"/>
      <c r="AL573" s="464"/>
      <c r="AM573" s="30"/>
      <c r="AN573" s="464"/>
      <c r="AO573" s="464"/>
      <c r="AP573" s="30"/>
      <c r="AQ573" s="464"/>
      <c r="AR573" s="464"/>
      <c r="AS573" s="30"/>
      <c r="AT573" s="464"/>
      <c r="AU573" s="464"/>
      <c r="AV573" s="30"/>
      <c r="AW573" s="464"/>
      <c r="AX573" s="464"/>
      <c r="AY573" s="30"/>
      <c r="AZ573" s="464"/>
      <c r="BA573" s="464"/>
      <c r="BB573" s="30"/>
      <c r="BC573" s="464"/>
      <c r="BD573" s="464"/>
      <c r="BE573" s="30"/>
      <c r="BF573" s="464"/>
      <c r="BG573" s="464"/>
      <c r="BH573" s="30"/>
      <c r="BI573" s="464"/>
      <c r="BJ573" s="464"/>
      <c r="BK573" s="30"/>
      <c r="BL573" s="31"/>
      <c r="BM573" s="31"/>
      <c r="BN573" s="31"/>
      <c r="BO573" s="31"/>
      <c r="BP573" s="31"/>
      <c r="BQ573" s="31"/>
      <c r="BR573" s="31"/>
    </row>
    <row r="574" spans="1:70" s="64" customFormat="1" x14ac:dyDescent="0.2">
      <c r="A574" s="447"/>
      <c r="D574" s="464"/>
      <c r="E574" s="464"/>
      <c r="F574" s="30"/>
      <c r="G574" s="464"/>
      <c r="H574" s="464"/>
      <c r="I574" s="30"/>
      <c r="J574" s="464"/>
      <c r="K574" s="464"/>
      <c r="L574" s="30"/>
      <c r="M574" s="464"/>
      <c r="N574" s="464"/>
      <c r="O574" s="30"/>
      <c r="P574" s="464"/>
      <c r="Q574" s="464"/>
      <c r="R574" s="30"/>
      <c r="S574" s="464"/>
      <c r="T574" s="464"/>
      <c r="U574" s="30"/>
      <c r="V574" s="464"/>
      <c r="W574" s="464"/>
      <c r="X574" s="30"/>
      <c r="Y574" s="464"/>
      <c r="Z574" s="464"/>
      <c r="AA574" s="30"/>
      <c r="AB574" s="464"/>
      <c r="AC574" s="464"/>
      <c r="AD574" s="30"/>
      <c r="AE574" s="464"/>
      <c r="AF574" s="464"/>
      <c r="AG574" s="30"/>
      <c r="AH574" s="464"/>
      <c r="AI574" s="464"/>
      <c r="AJ574" s="30"/>
      <c r="AK574" s="464"/>
      <c r="AL574" s="464"/>
      <c r="AM574" s="30"/>
      <c r="AN574" s="464"/>
      <c r="AO574" s="464"/>
      <c r="AP574" s="30"/>
      <c r="AQ574" s="464"/>
      <c r="AR574" s="464"/>
      <c r="AS574" s="30"/>
      <c r="AT574" s="464"/>
      <c r="AU574" s="464"/>
      <c r="AV574" s="30"/>
      <c r="AW574" s="464"/>
      <c r="AX574" s="464"/>
      <c r="AY574" s="30"/>
      <c r="AZ574" s="464"/>
      <c r="BA574" s="464"/>
      <c r="BB574" s="30"/>
      <c r="BC574" s="464"/>
      <c r="BD574" s="464"/>
      <c r="BE574" s="30"/>
      <c r="BF574" s="464"/>
      <c r="BG574" s="464"/>
      <c r="BH574" s="30"/>
      <c r="BI574" s="464"/>
      <c r="BJ574" s="464"/>
      <c r="BK574" s="30"/>
      <c r="BL574" s="31"/>
      <c r="BM574" s="31"/>
      <c r="BN574" s="31"/>
      <c r="BO574" s="31"/>
      <c r="BP574" s="31"/>
      <c r="BQ574" s="31"/>
      <c r="BR574" s="31"/>
    </row>
    <row r="575" spans="1:70" s="64" customFormat="1" x14ac:dyDescent="0.2">
      <c r="A575" s="447"/>
      <c r="D575" s="464"/>
      <c r="E575" s="464"/>
      <c r="F575" s="30"/>
      <c r="G575" s="464"/>
      <c r="H575" s="464"/>
      <c r="I575" s="30"/>
      <c r="J575" s="464"/>
      <c r="K575" s="464"/>
      <c r="L575" s="30"/>
      <c r="M575" s="464"/>
      <c r="N575" s="464"/>
      <c r="O575" s="30"/>
      <c r="P575" s="464"/>
      <c r="Q575" s="464"/>
      <c r="R575" s="30"/>
      <c r="S575" s="464"/>
      <c r="T575" s="464"/>
      <c r="U575" s="30"/>
      <c r="V575" s="464"/>
      <c r="W575" s="464"/>
      <c r="X575" s="30"/>
      <c r="Y575" s="464"/>
      <c r="Z575" s="464"/>
      <c r="AA575" s="30"/>
      <c r="AB575" s="464"/>
      <c r="AC575" s="464"/>
      <c r="AD575" s="30"/>
      <c r="AE575" s="464"/>
      <c r="AF575" s="464"/>
      <c r="AG575" s="30"/>
      <c r="AH575" s="464"/>
      <c r="AI575" s="464"/>
      <c r="AJ575" s="30"/>
      <c r="AK575" s="464"/>
      <c r="AL575" s="464"/>
      <c r="AM575" s="30"/>
      <c r="AN575" s="464"/>
      <c r="AO575" s="464"/>
      <c r="AP575" s="30"/>
      <c r="AQ575" s="464"/>
      <c r="AR575" s="464"/>
      <c r="AS575" s="30"/>
      <c r="AT575" s="464"/>
      <c r="AU575" s="464"/>
      <c r="AV575" s="30"/>
      <c r="AW575" s="464"/>
      <c r="AX575" s="464"/>
      <c r="AY575" s="30"/>
      <c r="AZ575" s="464"/>
      <c r="BA575" s="464"/>
      <c r="BB575" s="30"/>
      <c r="BC575" s="464"/>
      <c r="BD575" s="464"/>
      <c r="BE575" s="30"/>
      <c r="BF575" s="464"/>
      <c r="BG575" s="464"/>
      <c r="BH575" s="30"/>
      <c r="BI575" s="464"/>
      <c r="BJ575" s="464"/>
      <c r="BK575" s="30"/>
      <c r="BL575" s="31"/>
      <c r="BM575" s="31"/>
      <c r="BN575" s="31"/>
      <c r="BO575" s="31"/>
      <c r="BP575" s="31"/>
      <c r="BQ575" s="31"/>
      <c r="BR575" s="31"/>
    </row>
    <row r="576" spans="1:70" s="64" customFormat="1" x14ac:dyDescent="0.2">
      <c r="A576" s="447"/>
      <c r="D576" s="464"/>
      <c r="E576" s="464"/>
      <c r="F576" s="30"/>
      <c r="G576" s="464"/>
      <c r="H576" s="464"/>
      <c r="I576" s="30"/>
      <c r="J576" s="464"/>
      <c r="K576" s="464"/>
      <c r="L576" s="30"/>
      <c r="M576" s="464"/>
      <c r="N576" s="464"/>
      <c r="O576" s="30"/>
      <c r="P576" s="464"/>
      <c r="Q576" s="464"/>
      <c r="R576" s="30"/>
      <c r="S576" s="464"/>
      <c r="T576" s="464"/>
      <c r="U576" s="30"/>
      <c r="V576" s="464"/>
      <c r="W576" s="464"/>
      <c r="X576" s="30"/>
      <c r="Y576" s="464"/>
      <c r="Z576" s="464"/>
      <c r="AA576" s="30"/>
      <c r="AB576" s="464"/>
      <c r="AC576" s="464"/>
      <c r="AD576" s="30"/>
      <c r="AE576" s="464"/>
      <c r="AF576" s="464"/>
      <c r="AG576" s="30"/>
      <c r="AH576" s="464"/>
      <c r="AI576" s="464"/>
      <c r="AJ576" s="30"/>
      <c r="AK576" s="464"/>
      <c r="AL576" s="464"/>
      <c r="AM576" s="30"/>
      <c r="AN576" s="464"/>
      <c r="AO576" s="464"/>
      <c r="AP576" s="30"/>
      <c r="AQ576" s="464"/>
      <c r="AR576" s="464"/>
      <c r="AS576" s="30"/>
      <c r="AT576" s="464"/>
      <c r="AU576" s="464"/>
      <c r="AV576" s="30"/>
      <c r="AW576" s="464"/>
      <c r="AX576" s="464"/>
      <c r="AY576" s="30"/>
      <c r="AZ576" s="464"/>
      <c r="BA576" s="464"/>
      <c r="BB576" s="30"/>
      <c r="BC576" s="464"/>
      <c r="BD576" s="464"/>
      <c r="BE576" s="30"/>
      <c r="BF576" s="464"/>
      <c r="BG576" s="464"/>
      <c r="BH576" s="30"/>
      <c r="BI576" s="464"/>
      <c r="BJ576" s="464"/>
      <c r="BK576" s="30"/>
      <c r="BL576" s="31"/>
      <c r="BM576" s="31"/>
      <c r="BN576" s="31"/>
      <c r="BO576" s="31"/>
      <c r="BP576" s="31"/>
      <c r="BQ576" s="31"/>
      <c r="BR576" s="31"/>
    </row>
    <row r="577" spans="1:70" s="64" customFormat="1" x14ac:dyDescent="0.2">
      <c r="A577" s="447"/>
      <c r="D577" s="464"/>
      <c r="E577" s="464"/>
      <c r="F577" s="30"/>
      <c r="G577" s="464"/>
      <c r="H577" s="464"/>
      <c r="I577" s="30"/>
      <c r="J577" s="464"/>
      <c r="K577" s="464"/>
      <c r="L577" s="30"/>
      <c r="M577" s="464"/>
      <c r="N577" s="464"/>
      <c r="O577" s="30"/>
      <c r="P577" s="464"/>
      <c r="Q577" s="464"/>
      <c r="R577" s="30"/>
      <c r="S577" s="464"/>
      <c r="T577" s="464"/>
      <c r="U577" s="30"/>
      <c r="V577" s="464"/>
      <c r="W577" s="464"/>
      <c r="X577" s="30"/>
      <c r="Y577" s="464"/>
      <c r="Z577" s="464"/>
      <c r="AA577" s="30"/>
      <c r="AB577" s="464"/>
      <c r="AC577" s="464"/>
      <c r="AD577" s="30"/>
      <c r="AE577" s="464"/>
      <c r="AF577" s="464"/>
      <c r="AG577" s="30"/>
      <c r="AH577" s="464"/>
      <c r="AI577" s="464"/>
      <c r="AJ577" s="30"/>
      <c r="AK577" s="464"/>
      <c r="AL577" s="464"/>
      <c r="AM577" s="30"/>
      <c r="AN577" s="464"/>
      <c r="AO577" s="464"/>
      <c r="AP577" s="30"/>
      <c r="AQ577" s="464"/>
      <c r="AR577" s="464"/>
      <c r="AS577" s="30"/>
      <c r="AT577" s="464"/>
      <c r="AU577" s="464"/>
      <c r="AV577" s="30"/>
      <c r="AW577" s="464"/>
      <c r="AX577" s="464"/>
      <c r="AY577" s="30"/>
      <c r="AZ577" s="464"/>
      <c r="BA577" s="464"/>
      <c r="BB577" s="30"/>
      <c r="BC577" s="464"/>
      <c r="BD577" s="464"/>
      <c r="BE577" s="30"/>
      <c r="BF577" s="464"/>
      <c r="BG577" s="464"/>
      <c r="BH577" s="30"/>
      <c r="BI577" s="464"/>
      <c r="BJ577" s="464"/>
      <c r="BK577" s="30"/>
      <c r="BL577" s="31"/>
      <c r="BM577" s="31"/>
      <c r="BN577" s="31"/>
      <c r="BO577" s="31"/>
      <c r="BP577" s="31"/>
      <c r="BQ577" s="31"/>
      <c r="BR577" s="31"/>
    </row>
    <row r="578" spans="1:70" s="64" customFormat="1" x14ac:dyDescent="0.2">
      <c r="A578" s="447"/>
      <c r="D578" s="464"/>
      <c r="E578" s="464"/>
      <c r="F578" s="30"/>
      <c r="G578" s="464"/>
      <c r="H578" s="464"/>
      <c r="I578" s="30"/>
      <c r="J578" s="464"/>
      <c r="K578" s="464"/>
      <c r="L578" s="30"/>
      <c r="M578" s="464"/>
      <c r="N578" s="464"/>
      <c r="O578" s="30"/>
      <c r="P578" s="464"/>
      <c r="Q578" s="464"/>
      <c r="R578" s="30"/>
      <c r="S578" s="464"/>
      <c r="T578" s="464"/>
      <c r="U578" s="30"/>
      <c r="V578" s="464"/>
      <c r="W578" s="464"/>
      <c r="X578" s="30"/>
      <c r="Y578" s="464"/>
      <c r="Z578" s="464"/>
      <c r="AA578" s="30"/>
      <c r="AB578" s="464"/>
      <c r="AC578" s="464"/>
      <c r="AD578" s="30"/>
      <c r="AE578" s="464"/>
      <c r="AF578" s="464"/>
      <c r="AG578" s="30"/>
      <c r="AH578" s="464"/>
      <c r="AI578" s="464"/>
      <c r="AJ578" s="30"/>
      <c r="AK578" s="464"/>
      <c r="AL578" s="464"/>
      <c r="AM578" s="30"/>
      <c r="AN578" s="464"/>
      <c r="AO578" s="464"/>
      <c r="AP578" s="30"/>
      <c r="AQ578" s="464"/>
      <c r="AR578" s="464"/>
      <c r="AS578" s="30"/>
      <c r="AT578" s="464"/>
      <c r="AU578" s="464"/>
      <c r="AV578" s="30"/>
      <c r="AW578" s="464"/>
      <c r="AX578" s="464"/>
      <c r="AY578" s="30"/>
      <c r="AZ578" s="464"/>
      <c r="BA578" s="464"/>
      <c r="BB578" s="30"/>
      <c r="BC578" s="464"/>
      <c r="BD578" s="464"/>
      <c r="BE578" s="30"/>
      <c r="BF578" s="464"/>
      <c r="BG578" s="464"/>
      <c r="BH578" s="30"/>
      <c r="BI578" s="464"/>
      <c r="BJ578" s="464"/>
      <c r="BK578" s="30"/>
      <c r="BL578" s="31"/>
      <c r="BM578" s="31"/>
      <c r="BN578" s="31"/>
      <c r="BO578" s="31"/>
      <c r="BP578" s="31"/>
      <c r="BQ578" s="31"/>
      <c r="BR578" s="31"/>
    </row>
    <row r="579" spans="1:70" s="64" customFormat="1" x14ac:dyDescent="0.2">
      <c r="A579" s="447"/>
      <c r="D579" s="464"/>
      <c r="E579" s="464"/>
      <c r="F579" s="30"/>
      <c r="G579" s="464"/>
      <c r="H579" s="464"/>
      <c r="I579" s="30"/>
      <c r="J579" s="464"/>
      <c r="K579" s="464"/>
      <c r="L579" s="30"/>
      <c r="M579" s="464"/>
      <c r="N579" s="464"/>
      <c r="O579" s="30"/>
      <c r="P579" s="464"/>
      <c r="Q579" s="464"/>
      <c r="R579" s="30"/>
      <c r="S579" s="464"/>
      <c r="T579" s="464"/>
      <c r="U579" s="30"/>
      <c r="V579" s="464"/>
      <c r="W579" s="464"/>
      <c r="X579" s="30"/>
      <c r="Y579" s="464"/>
      <c r="Z579" s="464"/>
      <c r="AA579" s="30"/>
      <c r="AB579" s="464"/>
      <c r="AC579" s="464"/>
      <c r="AD579" s="30"/>
      <c r="AE579" s="464"/>
      <c r="AF579" s="464"/>
      <c r="AG579" s="30"/>
      <c r="AH579" s="464"/>
      <c r="AI579" s="464"/>
      <c r="AJ579" s="30"/>
      <c r="AK579" s="464"/>
      <c r="AL579" s="464"/>
      <c r="AM579" s="30"/>
      <c r="AN579" s="464"/>
      <c r="AO579" s="464"/>
      <c r="AP579" s="30"/>
      <c r="AQ579" s="464"/>
      <c r="AR579" s="464"/>
      <c r="AS579" s="30"/>
      <c r="AT579" s="464"/>
      <c r="AU579" s="464"/>
      <c r="AV579" s="30"/>
      <c r="AW579" s="464"/>
      <c r="AX579" s="464"/>
      <c r="AY579" s="30"/>
      <c r="AZ579" s="464"/>
      <c r="BA579" s="464"/>
      <c r="BB579" s="30"/>
      <c r="BC579" s="464"/>
      <c r="BD579" s="464"/>
      <c r="BE579" s="30"/>
      <c r="BF579" s="464"/>
      <c r="BG579" s="464"/>
      <c r="BH579" s="30"/>
      <c r="BI579" s="464"/>
      <c r="BJ579" s="464"/>
      <c r="BK579" s="30"/>
      <c r="BL579" s="31"/>
      <c r="BM579" s="31"/>
      <c r="BN579" s="31"/>
      <c r="BO579" s="31"/>
      <c r="BP579" s="31"/>
      <c r="BQ579" s="31"/>
      <c r="BR579" s="31"/>
    </row>
    <row r="580" spans="1:70" s="64" customFormat="1" x14ac:dyDescent="0.2">
      <c r="A580" s="447"/>
      <c r="D580" s="464"/>
      <c r="E580" s="464"/>
      <c r="F580" s="30"/>
      <c r="G580" s="464"/>
      <c r="H580" s="464"/>
      <c r="I580" s="30"/>
      <c r="J580" s="464"/>
      <c r="K580" s="464"/>
      <c r="L580" s="30"/>
      <c r="M580" s="464"/>
      <c r="N580" s="464"/>
      <c r="O580" s="30"/>
      <c r="P580" s="464"/>
      <c r="Q580" s="464"/>
      <c r="R580" s="30"/>
      <c r="S580" s="464"/>
      <c r="T580" s="464"/>
      <c r="U580" s="30"/>
      <c r="V580" s="464"/>
      <c r="W580" s="464"/>
      <c r="X580" s="30"/>
      <c r="Y580" s="464"/>
      <c r="Z580" s="464"/>
      <c r="AA580" s="30"/>
      <c r="AB580" s="464"/>
      <c r="AC580" s="464"/>
      <c r="AD580" s="30"/>
      <c r="AE580" s="464"/>
      <c r="AF580" s="464"/>
      <c r="AG580" s="30"/>
      <c r="AH580" s="464"/>
      <c r="AI580" s="464"/>
      <c r="AJ580" s="30"/>
      <c r="AK580" s="464"/>
      <c r="AL580" s="464"/>
      <c r="AM580" s="30"/>
      <c r="AN580" s="464"/>
      <c r="AO580" s="464"/>
      <c r="AP580" s="30"/>
      <c r="AQ580" s="464"/>
      <c r="AR580" s="464"/>
      <c r="AS580" s="30"/>
      <c r="AT580" s="464"/>
      <c r="AU580" s="464"/>
      <c r="AV580" s="30"/>
      <c r="AW580" s="464"/>
      <c r="AX580" s="464"/>
      <c r="AY580" s="30"/>
      <c r="AZ580" s="464"/>
      <c r="BA580" s="464"/>
      <c r="BB580" s="30"/>
      <c r="BC580" s="464"/>
      <c r="BD580" s="464"/>
      <c r="BE580" s="30"/>
      <c r="BF580" s="464"/>
      <c r="BG580" s="464"/>
      <c r="BH580" s="30"/>
      <c r="BI580" s="464"/>
      <c r="BJ580" s="464"/>
      <c r="BK580" s="30"/>
      <c r="BL580" s="31"/>
      <c r="BM580" s="31"/>
      <c r="BN580" s="31"/>
      <c r="BO580" s="31"/>
      <c r="BP580" s="31"/>
      <c r="BQ580" s="31"/>
      <c r="BR580" s="31"/>
    </row>
    <row r="581" spans="1:70" s="64" customFormat="1" x14ac:dyDescent="0.2">
      <c r="A581" s="447"/>
      <c r="D581" s="464"/>
      <c r="E581" s="464"/>
      <c r="F581" s="30"/>
      <c r="G581" s="464"/>
      <c r="H581" s="464"/>
      <c r="I581" s="30"/>
      <c r="J581" s="464"/>
      <c r="K581" s="464"/>
      <c r="L581" s="30"/>
      <c r="M581" s="464"/>
      <c r="N581" s="464"/>
      <c r="O581" s="30"/>
      <c r="P581" s="464"/>
      <c r="Q581" s="464"/>
      <c r="R581" s="30"/>
      <c r="S581" s="464"/>
      <c r="T581" s="464"/>
      <c r="U581" s="30"/>
      <c r="V581" s="464"/>
      <c r="W581" s="464"/>
      <c r="X581" s="30"/>
      <c r="Y581" s="464"/>
      <c r="Z581" s="464"/>
      <c r="AA581" s="30"/>
      <c r="AB581" s="464"/>
      <c r="AC581" s="464"/>
      <c r="AD581" s="30"/>
      <c r="AE581" s="464"/>
      <c r="AF581" s="464"/>
      <c r="AG581" s="30"/>
      <c r="AH581" s="464"/>
      <c r="AI581" s="464"/>
      <c r="AJ581" s="30"/>
      <c r="AK581" s="464"/>
      <c r="AL581" s="464"/>
      <c r="AM581" s="30"/>
      <c r="AN581" s="464"/>
      <c r="AO581" s="464"/>
      <c r="AP581" s="30"/>
      <c r="AQ581" s="464"/>
      <c r="AR581" s="464"/>
      <c r="AS581" s="30"/>
      <c r="AT581" s="464"/>
      <c r="AU581" s="464"/>
      <c r="AV581" s="30"/>
      <c r="AW581" s="464"/>
      <c r="AX581" s="464"/>
      <c r="AY581" s="30"/>
      <c r="AZ581" s="464"/>
      <c r="BA581" s="464"/>
      <c r="BB581" s="30"/>
      <c r="BC581" s="464"/>
      <c r="BD581" s="464"/>
      <c r="BE581" s="30"/>
      <c r="BF581" s="464"/>
      <c r="BG581" s="464"/>
      <c r="BH581" s="30"/>
      <c r="BI581" s="464"/>
      <c r="BJ581" s="464"/>
      <c r="BK581" s="30"/>
      <c r="BL581" s="31"/>
      <c r="BM581" s="31"/>
      <c r="BN581" s="31"/>
      <c r="BO581" s="31"/>
      <c r="BP581" s="31"/>
      <c r="BQ581" s="31"/>
      <c r="BR581" s="31"/>
    </row>
    <row r="582" spans="1:70" s="64" customFormat="1" x14ac:dyDescent="0.2">
      <c r="A582" s="447"/>
      <c r="D582" s="464"/>
      <c r="E582" s="464"/>
      <c r="F582" s="30"/>
      <c r="G582" s="464"/>
      <c r="H582" s="464"/>
      <c r="I582" s="30"/>
      <c r="J582" s="464"/>
      <c r="K582" s="464"/>
      <c r="L582" s="30"/>
      <c r="M582" s="464"/>
      <c r="N582" s="464"/>
      <c r="O582" s="30"/>
      <c r="P582" s="464"/>
      <c r="Q582" s="464"/>
      <c r="R582" s="30"/>
      <c r="S582" s="464"/>
      <c r="T582" s="464"/>
      <c r="U582" s="30"/>
      <c r="V582" s="464"/>
      <c r="W582" s="464"/>
      <c r="X582" s="30"/>
      <c r="Y582" s="464"/>
      <c r="Z582" s="464"/>
      <c r="AA582" s="30"/>
      <c r="AB582" s="464"/>
      <c r="AC582" s="464"/>
      <c r="AD582" s="30"/>
      <c r="AE582" s="464"/>
      <c r="AF582" s="464"/>
      <c r="AG582" s="30"/>
      <c r="AH582" s="464"/>
      <c r="AI582" s="464"/>
      <c r="AJ582" s="30"/>
      <c r="AK582" s="464"/>
      <c r="AL582" s="464"/>
      <c r="AM582" s="30"/>
      <c r="AN582" s="464"/>
      <c r="AO582" s="464"/>
      <c r="AP582" s="30"/>
      <c r="AQ582" s="464"/>
      <c r="AR582" s="464"/>
      <c r="AS582" s="30"/>
      <c r="AT582" s="464"/>
      <c r="AU582" s="464"/>
      <c r="AV582" s="30"/>
      <c r="AW582" s="464"/>
      <c r="AX582" s="464"/>
      <c r="AY582" s="30"/>
      <c r="AZ582" s="464"/>
      <c r="BA582" s="464"/>
      <c r="BB582" s="30"/>
      <c r="BC582" s="464"/>
      <c r="BD582" s="464"/>
      <c r="BE582" s="30"/>
      <c r="BF582" s="464"/>
      <c r="BG582" s="464"/>
      <c r="BH582" s="30"/>
      <c r="BI582" s="464"/>
      <c r="BJ582" s="464"/>
      <c r="BK582" s="30"/>
      <c r="BL582" s="31"/>
      <c r="BM582" s="31"/>
      <c r="BN582" s="31"/>
      <c r="BO582" s="31"/>
      <c r="BP582" s="31"/>
      <c r="BQ582" s="31"/>
      <c r="BR582" s="31"/>
    </row>
    <row r="583" spans="1:70" s="64" customFormat="1" x14ac:dyDescent="0.2">
      <c r="A583" s="447"/>
      <c r="D583" s="464"/>
      <c r="E583" s="464"/>
      <c r="F583" s="30"/>
      <c r="G583" s="464"/>
      <c r="H583" s="464"/>
      <c r="I583" s="30"/>
      <c r="J583" s="464"/>
      <c r="K583" s="464"/>
      <c r="L583" s="30"/>
      <c r="M583" s="464"/>
      <c r="N583" s="464"/>
      <c r="O583" s="30"/>
      <c r="P583" s="464"/>
      <c r="Q583" s="464"/>
      <c r="R583" s="30"/>
      <c r="S583" s="464"/>
      <c r="T583" s="464"/>
      <c r="U583" s="30"/>
      <c r="V583" s="464"/>
      <c r="W583" s="464"/>
      <c r="X583" s="30"/>
      <c r="Y583" s="464"/>
      <c r="Z583" s="464"/>
      <c r="AA583" s="30"/>
      <c r="AB583" s="464"/>
      <c r="AC583" s="464"/>
      <c r="AD583" s="30"/>
      <c r="AE583" s="464"/>
      <c r="AF583" s="464"/>
      <c r="AG583" s="30"/>
      <c r="AH583" s="464"/>
      <c r="AI583" s="464"/>
      <c r="AJ583" s="30"/>
      <c r="AK583" s="464"/>
      <c r="AL583" s="464"/>
      <c r="AM583" s="30"/>
      <c r="AN583" s="464"/>
      <c r="AO583" s="464"/>
      <c r="AP583" s="30"/>
      <c r="AQ583" s="464"/>
      <c r="AR583" s="464"/>
      <c r="AS583" s="30"/>
      <c r="AT583" s="464"/>
      <c r="AU583" s="464"/>
      <c r="AV583" s="30"/>
      <c r="AW583" s="464"/>
      <c r="AX583" s="464"/>
      <c r="AY583" s="30"/>
      <c r="AZ583" s="464"/>
      <c r="BA583" s="464"/>
      <c r="BB583" s="30"/>
      <c r="BC583" s="464"/>
      <c r="BD583" s="464"/>
      <c r="BE583" s="30"/>
      <c r="BF583" s="464"/>
      <c r="BG583" s="464"/>
      <c r="BH583" s="30"/>
      <c r="BI583" s="464"/>
      <c r="BJ583" s="464"/>
      <c r="BK583" s="30"/>
      <c r="BL583" s="31"/>
      <c r="BM583" s="31"/>
      <c r="BN583" s="31"/>
      <c r="BO583" s="31"/>
      <c r="BP583" s="31"/>
      <c r="BQ583" s="31"/>
      <c r="BR583" s="31"/>
    </row>
    <row r="584" spans="1:70" s="64" customFormat="1" x14ac:dyDescent="0.2">
      <c r="A584" s="447"/>
      <c r="D584" s="464"/>
      <c r="E584" s="464"/>
      <c r="F584" s="30"/>
      <c r="G584" s="464"/>
      <c r="H584" s="464"/>
      <c r="I584" s="30"/>
      <c r="J584" s="464"/>
      <c r="K584" s="464"/>
      <c r="L584" s="30"/>
      <c r="M584" s="464"/>
      <c r="N584" s="464"/>
      <c r="O584" s="30"/>
      <c r="P584" s="464"/>
      <c r="Q584" s="464"/>
      <c r="R584" s="30"/>
      <c r="S584" s="464"/>
      <c r="T584" s="464"/>
      <c r="U584" s="30"/>
      <c r="V584" s="464"/>
      <c r="W584" s="464"/>
      <c r="X584" s="30"/>
      <c r="Y584" s="464"/>
      <c r="Z584" s="464"/>
      <c r="AA584" s="30"/>
      <c r="AB584" s="464"/>
      <c r="AC584" s="464"/>
      <c r="AD584" s="30"/>
      <c r="AE584" s="464"/>
      <c r="AF584" s="464"/>
      <c r="AG584" s="30"/>
      <c r="AH584" s="464"/>
      <c r="AI584" s="464"/>
      <c r="AJ584" s="30"/>
      <c r="AK584" s="464"/>
      <c r="AL584" s="464"/>
      <c r="AM584" s="30"/>
      <c r="AN584" s="464"/>
      <c r="AO584" s="464"/>
      <c r="AP584" s="30"/>
      <c r="AQ584" s="464"/>
      <c r="AR584" s="464"/>
      <c r="AS584" s="30"/>
      <c r="AT584" s="464"/>
      <c r="AU584" s="464"/>
      <c r="AV584" s="30"/>
      <c r="AW584" s="464"/>
      <c r="AX584" s="464"/>
      <c r="AY584" s="30"/>
      <c r="AZ584" s="464"/>
      <c r="BA584" s="464"/>
      <c r="BB584" s="30"/>
      <c r="BC584" s="464"/>
      <c r="BD584" s="464"/>
      <c r="BE584" s="30"/>
      <c r="BF584" s="464"/>
      <c r="BG584" s="464"/>
      <c r="BH584" s="30"/>
      <c r="BI584" s="464"/>
      <c r="BJ584" s="464"/>
      <c r="BK584" s="30"/>
      <c r="BL584" s="31"/>
      <c r="BM584" s="31"/>
      <c r="BN584" s="31"/>
      <c r="BO584" s="31"/>
      <c r="BP584" s="31"/>
      <c r="BQ584" s="31"/>
      <c r="BR584" s="31"/>
    </row>
    <row r="585" spans="1:70" s="64" customFormat="1" x14ac:dyDescent="0.2">
      <c r="A585" s="447"/>
      <c r="D585" s="464"/>
      <c r="E585" s="464"/>
      <c r="F585" s="30"/>
      <c r="G585" s="464"/>
      <c r="H585" s="464"/>
      <c r="I585" s="30"/>
      <c r="J585" s="464"/>
      <c r="K585" s="464"/>
      <c r="L585" s="30"/>
      <c r="M585" s="464"/>
      <c r="N585" s="464"/>
      <c r="O585" s="30"/>
      <c r="P585" s="464"/>
      <c r="Q585" s="464"/>
      <c r="R585" s="30"/>
      <c r="S585" s="464"/>
      <c r="T585" s="464"/>
      <c r="U585" s="30"/>
      <c r="V585" s="464"/>
      <c r="W585" s="464"/>
      <c r="X585" s="30"/>
      <c r="Y585" s="464"/>
      <c r="Z585" s="464"/>
      <c r="AA585" s="30"/>
      <c r="AB585" s="464"/>
      <c r="AC585" s="464"/>
      <c r="AD585" s="30"/>
      <c r="AE585" s="464"/>
      <c r="AF585" s="464"/>
      <c r="AG585" s="30"/>
      <c r="AH585" s="464"/>
      <c r="AI585" s="464"/>
      <c r="AJ585" s="30"/>
      <c r="AK585" s="464"/>
      <c r="AL585" s="464"/>
      <c r="AM585" s="30"/>
      <c r="AN585" s="464"/>
      <c r="AO585" s="464"/>
      <c r="AP585" s="30"/>
      <c r="AQ585" s="464"/>
      <c r="AR585" s="464"/>
      <c r="AS585" s="30"/>
      <c r="AT585" s="464"/>
      <c r="AU585" s="464"/>
      <c r="AV585" s="30"/>
      <c r="AW585" s="464"/>
      <c r="AX585" s="464"/>
      <c r="AY585" s="30"/>
      <c r="AZ585" s="464"/>
      <c r="BA585" s="464"/>
      <c r="BB585" s="30"/>
      <c r="BC585" s="464"/>
      <c r="BD585" s="464"/>
      <c r="BE585" s="30"/>
      <c r="BF585" s="464"/>
      <c r="BG585" s="464"/>
      <c r="BH585" s="30"/>
      <c r="BI585" s="464"/>
      <c r="BJ585" s="464"/>
      <c r="BK585" s="30"/>
      <c r="BL585" s="31"/>
      <c r="BM585" s="31"/>
      <c r="BN585" s="31"/>
      <c r="BO585" s="31"/>
      <c r="BP585" s="31"/>
      <c r="BQ585" s="31"/>
      <c r="BR585" s="31"/>
    </row>
    <row r="586" spans="1:70" s="64" customFormat="1" x14ac:dyDescent="0.2">
      <c r="A586" s="447"/>
      <c r="D586" s="464"/>
      <c r="E586" s="464"/>
      <c r="F586" s="30"/>
      <c r="G586" s="464"/>
      <c r="H586" s="464"/>
      <c r="I586" s="30"/>
      <c r="J586" s="464"/>
      <c r="K586" s="464"/>
      <c r="L586" s="30"/>
      <c r="M586" s="464"/>
      <c r="N586" s="464"/>
      <c r="O586" s="30"/>
      <c r="P586" s="464"/>
      <c r="Q586" s="464"/>
      <c r="R586" s="30"/>
      <c r="S586" s="464"/>
      <c r="T586" s="464"/>
      <c r="U586" s="30"/>
      <c r="V586" s="464"/>
      <c r="W586" s="464"/>
      <c r="X586" s="30"/>
      <c r="Y586" s="464"/>
      <c r="Z586" s="464"/>
      <c r="AA586" s="30"/>
      <c r="AB586" s="464"/>
      <c r="AC586" s="464"/>
      <c r="AD586" s="30"/>
      <c r="AE586" s="464"/>
      <c r="AF586" s="464"/>
      <c r="AG586" s="30"/>
      <c r="AH586" s="464"/>
      <c r="AI586" s="464"/>
      <c r="AJ586" s="30"/>
      <c r="AK586" s="464"/>
      <c r="AL586" s="464"/>
      <c r="AM586" s="30"/>
      <c r="AN586" s="464"/>
      <c r="AO586" s="464"/>
      <c r="AP586" s="30"/>
      <c r="AQ586" s="464"/>
      <c r="AR586" s="464"/>
      <c r="AS586" s="30"/>
      <c r="AT586" s="464"/>
      <c r="AU586" s="464"/>
      <c r="AV586" s="30"/>
      <c r="AW586" s="464"/>
      <c r="AX586" s="464"/>
      <c r="AY586" s="30"/>
      <c r="AZ586" s="464"/>
      <c r="BA586" s="464"/>
      <c r="BB586" s="30"/>
      <c r="BC586" s="464"/>
      <c r="BD586" s="464"/>
      <c r="BE586" s="30"/>
      <c r="BF586" s="464"/>
      <c r="BG586" s="464"/>
      <c r="BH586" s="30"/>
      <c r="BI586" s="464"/>
      <c r="BJ586" s="464"/>
      <c r="BK586" s="30"/>
      <c r="BL586" s="31"/>
      <c r="BM586" s="31"/>
      <c r="BN586" s="31"/>
      <c r="BO586" s="31"/>
      <c r="BP586" s="31"/>
      <c r="BQ586" s="31"/>
      <c r="BR586" s="31"/>
    </row>
    <row r="587" spans="1:70" s="64" customFormat="1" x14ac:dyDescent="0.2">
      <c r="A587" s="447"/>
      <c r="D587" s="464"/>
      <c r="E587" s="464"/>
      <c r="F587" s="30"/>
      <c r="G587" s="464"/>
      <c r="H587" s="464"/>
      <c r="I587" s="30"/>
      <c r="J587" s="464"/>
      <c r="K587" s="464"/>
      <c r="L587" s="30"/>
      <c r="M587" s="464"/>
      <c r="N587" s="464"/>
      <c r="O587" s="30"/>
      <c r="P587" s="464"/>
      <c r="Q587" s="464"/>
      <c r="R587" s="30"/>
      <c r="S587" s="464"/>
      <c r="T587" s="464"/>
      <c r="U587" s="30"/>
      <c r="V587" s="464"/>
      <c r="W587" s="464"/>
      <c r="X587" s="30"/>
      <c r="Y587" s="464"/>
      <c r="Z587" s="464"/>
      <c r="AA587" s="30"/>
      <c r="AB587" s="464"/>
      <c r="AC587" s="464"/>
      <c r="AD587" s="30"/>
      <c r="AE587" s="464"/>
      <c r="AF587" s="464"/>
      <c r="AG587" s="30"/>
      <c r="AH587" s="464"/>
      <c r="AI587" s="464"/>
      <c r="AJ587" s="30"/>
      <c r="AK587" s="464"/>
      <c r="AL587" s="464"/>
      <c r="AM587" s="30"/>
      <c r="AN587" s="464"/>
      <c r="AO587" s="464"/>
      <c r="AP587" s="30"/>
      <c r="AQ587" s="464"/>
      <c r="AR587" s="464"/>
      <c r="AS587" s="30"/>
      <c r="AT587" s="464"/>
      <c r="AU587" s="464"/>
      <c r="AV587" s="30"/>
      <c r="AW587" s="464"/>
      <c r="AX587" s="464"/>
      <c r="AY587" s="30"/>
      <c r="AZ587" s="464"/>
      <c r="BA587" s="464"/>
      <c r="BB587" s="30"/>
      <c r="BC587" s="464"/>
      <c r="BD587" s="464"/>
      <c r="BE587" s="30"/>
      <c r="BF587" s="464"/>
      <c r="BG587" s="464"/>
      <c r="BH587" s="30"/>
      <c r="BI587" s="464"/>
      <c r="BJ587" s="464"/>
      <c r="BK587" s="30"/>
      <c r="BL587" s="31"/>
      <c r="BM587" s="31"/>
      <c r="BN587" s="31"/>
      <c r="BO587" s="31"/>
      <c r="BP587" s="31"/>
      <c r="BQ587" s="31"/>
      <c r="BR587" s="31"/>
    </row>
    <row r="588" spans="1:70" s="64" customFormat="1" x14ac:dyDescent="0.2">
      <c r="A588" s="447"/>
      <c r="D588" s="464"/>
      <c r="E588" s="464"/>
      <c r="F588" s="30"/>
      <c r="G588" s="464"/>
      <c r="H588" s="464"/>
      <c r="I588" s="30"/>
      <c r="J588" s="464"/>
      <c r="K588" s="464"/>
      <c r="L588" s="30"/>
      <c r="M588" s="464"/>
      <c r="N588" s="464"/>
      <c r="O588" s="30"/>
      <c r="P588" s="464"/>
      <c r="Q588" s="464"/>
      <c r="R588" s="30"/>
      <c r="S588" s="464"/>
      <c r="T588" s="464"/>
      <c r="U588" s="30"/>
      <c r="V588" s="464"/>
      <c r="W588" s="464"/>
      <c r="X588" s="30"/>
      <c r="Y588" s="464"/>
      <c r="Z588" s="464"/>
      <c r="AA588" s="30"/>
      <c r="AB588" s="464"/>
      <c r="AC588" s="464"/>
      <c r="AD588" s="30"/>
      <c r="AE588" s="464"/>
      <c r="AF588" s="464"/>
      <c r="AG588" s="30"/>
      <c r="AH588" s="464"/>
      <c r="AI588" s="464"/>
      <c r="AJ588" s="30"/>
      <c r="AK588" s="464"/>
      <c r="AL588" s="464"/>
      <c r="AM588" s="30"/>
      <c r="AN588" s="464"/>
      <c r="AO588" s="464"/>
      <c r="AP588" s="30"/>
      <c r="AQ588" s="464"/>
      <c r="AR588" s="464"/>
      <c r="AS588" s="30"/>
      <c r="AT588" s="464"/>
      <c r="AU588" s="464"/>
      <c r="AV588" s="30"/>
      <c r="AW588" s="464"/>
      <c r="AX588" s="464"/>
      <c r="AY588" s="30"/>
      <c r="AZ588" s="464"/>
      <c r="BA588" s="464"/>
      <c r="BB588" s="30"/>
      <c r="BC588" s="464"/>
      <c r="BD588" s="464"/>
      <c r="BE588" s="30"/>
      <c r="BF588" s="464"/>
      <c r="BG588" s="464"/>
      <c r="BH588" s="30"/>
      <c r="BI588" s="464"/>
      <c r="BJ588" s="464"/>
      <c r="BK588" s="30"/>
      <c r="BL588" s="31"/>
      <c r="BM588" s="31"/>
      <c r="BN588" s="31"/>
      <c r="BO588" s="31"/>
      <c r="BP588" s="31"/>
      <c r="BQ588" s="31"/>
      <c r="BR588" s="31"/>
    </row>
    <row r="589" spans="1:70" s="64" customFormat="1" x14ac:dyDescent="0.2">
      <c r="A589" s="447"/>
      <c r="D589" s="464"/>
      <c r="E589" s="464"/>
      <c r="F589" s="30"/>
      <c r="G589" s="464"/>
      <c r="H589" s="464"/>
      <c r="I589" s="30"/>
      <c r="J589" s="464"/>
      <c r="K589" s="464"/>
      <c r="L589" s="30"/>
      <c r="M589" s="464"/>
      <c r="N589" s="464"/>
      <c r="O589" s="30"/>
      <c r="P589" s="464"/>
      <c r="Q589" s="464"/>
      <c r="R589" s="30"/>
      <c r="S589" s="464"/>
      <c r="T589" s="464"/>
      <c r="U589" s="30"/>
      <c r="V589" s="464"/>
      <c r="W589" s="464"/>
      <c r="X589" s="30"/>
      <c r="Y589" s="464"/>
      <c r="Z589" s="464"/>
      <c r="AA589" s="30"/>
      <c r="AB589" s="464"/>
      <c r="AC589" s="464"/>
      <c r="AD589" s="30"/>
      <c r="AE589" s="464"/>
      <c r="AF589" s="464"/>
      <c r="AG589" s="30"/>
      <c r="AH589" s="464"/>
      <c r="AI589" s="464"/>
      <c r="AJ589" s="30"/>
      <c r="AK589" s="464"/>
      <c r="AL589" s="464"/>
      <c r="AM589" s="30"/>
      <c r="AN589" s="464"/>
      <c r="AO589" s="464"/>
      <c r="AP589" s="30"/>
      <c r="AQ589" s="464"/>
      <c r="AR589" s="464"/>
      <c r="AS589" s="30"/>
      <c r="AT589" s="464"/>
      <c r="AU589" s="464"/>
      <c r="AV589" s="30"/>
      <c r="AW589" s="464"/>
      <c r="AX589" s="464"/>
      <c r="AY589" s="30"/>
      <c r="AZ589" s="464"/>
      <c r="BA589" s="464"/>
      <c r="BB589" s="30"/>
      <c r="BC589" s="464"/>
      <c r="BD589" s="464"/>
      <c r="BE589" s="30"/>
      <c r="BF589" s="464"/>
      <c r="BG589" s="464"/>
      <c r="BH589" s="30"/>
      <c r="BI589" s="464"/>
      <c r="BJ589" s="464"/>
      <c r="BK589" s="30"/>
      <c r="BL589" s="31"/>
      <c r="BM589" s="31"/>
      <c r="BN589" s="31"/>
      <c r="BO589" s="31"/>
      <c r="BP589" s="31"/>
      <c r="BQ589" s="31"/>
      <c r="BR589" s="31"/>
    </row>
    <row r="590" spans="1:70" s="64" customFormat="1" x14ac:dyDescent="0.2">
      <c r="A590" s="447"/>
      <c r="D590" s="464"/>
      <c r="E590" s="464"/>
      <c r="F590" s="30"/>
      <c r="G590" s="464"/>
      <c r="H590" s="464"/>
      <c r="I590" s="30"/>
      <c r="J590" s="464"/>
      <c r="K590" s="464"/>
      <c r="L590" s="30"/>
      <c r="M590" s="464"/>
      <c r="N590" s="464"/>
      <c r="O590" s="30"/>
      <c r="P590" s="464"/>
      <c r="Q590" s="464"/>
      <c r="R590" s="30"/>
      <c r="S590" s="464"/>
      <c r="T590" s="464"/>
      <c r="U590" s="30"/>
      <c r="V590" s="464"/>
      <c r="W590" s="464"/>
      <c r="X590" s="30"/>
      <c r="Y590" s="464"/>
      <c r="Z590" s="464"/>
      <c r="AA590" s="30"/>
      <c r="AB590" s="464"/>
      <c r="AC590" s="464"/>
      <c r="AD590" s="30"/>
      <c r="AE590" s="464"/>
      <c r="AF590" s="464"/>
      <c r="AG590" s="30"/>
      <c r="AH590" s="464"/>
      <c r="AI590" s="464"/>
      <c r="AJ590" s="30"/>
      <c r="AK590" s="464"/>
      <c r="AL590" s="464"/>
      <c r="AM590" s="30"/>
      <c r="AN590" s="464"/>
      <c r="AO590" s="464"/>
      <c r="AP590" s="30"/>
      <c r="AQ590" s="464"/>
      <c r="AR590" s="464"/>
      <c r="AS590" s="30"/>
      <c r="AT590" s="464"/>
      <c r="AU590" s="464"/>
      <c r="AV590" s="30"/>
      <c r="AW590" s="464"/>
      <c r="AX590" s="464"/>
      <c r="AY590" s="30"/>
      <c r="AZ590" s="464"/>
      <c r="BA590" s="464"/>
      <c r="BB590" s="30"/>
      <c r="BC590" s="464"/>
      <c r="BD590" s="464"/>
      <c r="BE590" s="30"/>
      <c r="BF590" s="464"/>
      <c r="BG590" s="464"/>
      <c r="BH590" s="30"/>
      <c r="BI590" s="464"/>
      <c r="BJ590" s="464"/>
      <c r="BK590" s="30"/>
      <c r="BL590" s="31"/>
      <c r="BM590" s="31"/>
      <c r="BN590" s="31"/>
      <c r="BO590" s="31"/>
      <c r="BP590" s="31"/>
      <c r="BQ590" s="31"/>
      <c r="BR590" s="31"/>
    </row>
    <row r="591" spans="1:70" s="64" customFormat="1" x14ac:dyDescent="0.2">
      <c r="A591" s="447"/>
      <c r="D591" s="464"/>
      <c r="E591" s="464"/>
      <c r="F591" s="30"/>
      <c r="G591" s="464"/>
      <c r="H591" s="464"/>
      <c r="I591" s="30"/>
      <c r="J591" s="464"/>
      <c r="K591" s="464"/>
      <c r="L591" s="30"/>
      <c r="M591" s="464"/>
      <c r="N591" s="464"/>
      <c r="O591" s="30"/>
      <c r="P591" s="464"/>
      <c r="Q591" s="464"/>
      <c r="R591" s="30"/>
      <c r="S591" s="464"/>
      <c r="T591" s="464"/>
      <c r="U591" s="30"/>
      <c r="V591" s="464"/>
      <c r="W591" s="464"/>
      <c r="X591" s="30"/>
      <c r="Y591" s="464"/>
      <c r="Z591" s="464"/>
      <c r="AA591" s="30"/>
      <c r="AB591" s="464"/>
      <c r="AC591" s="464"/>
      <c r="AD591" s="30"/>
      <c r="AE591" s="464"/>
      <c r="AF591" s="464"/>
      <c r="AG591" s="30"/>
      <c r="AH591" s="464"/>
      <c r="AI591" s="464"/>
      <c r="AJ591" s="30"/>
      <c r="AK591" s="464"/>
      <c r="AL591" s="464"/>
      <c r="AM591" s="30"/>
      <c r="AN591" s="464"/>
      <c r="AO591" s="464"/>
      <c r="AP591" s="30"/>
      <c r="AQ591" s="464"/>
      <c r="AR591" s="464"/>
      <c r="AS591" s="30"/>
      <c r="AT591" s="464"/>
      <c r="AU591" s="464"/>
      <c r="AV591" s="30"/>
      <c r="AW591" s="464"/>
      <c r="AX591" s="464"/>
      <c r="AY591" s="30"/>
      <c r="AZ591" s="464"/>
      <c r="BA591" s="464"/>
      <c r="BB591" s="30"/>
      <c r="BC591" s="464"/>
      <c r="BD591" s="464"/>
      <c r="BE591" s="30"/>
      <c r="BF591" s="464"/>
      <c r="BG591" s="464"/>
      <c r="BH591" s="30"/>
      <c r="BI591" s="464"/>
      <c r="BJ591" s="464"/>
      <c r="BK591" s="30"/>
      <c r="BL591" s="31"/>
      <c r="BM591" s="31"/>
      <c r="BN591" s="31"/>
      <c r="BO591" s="31"/>
      <c r="BP591" s="31"/>
      <c r="BQ591" s="31"/>
      <c r="BR591" s="31"/>
    </row>
    <row r="592" spans="1:70" s="64" customFormat="1" x14ac:dyDescent="0.2">
      <c r="A592" s="447"/>
      <c r="D592" s="464"/>
      <c r="E592" s="464"/>
      <c r="F592" s="30"/>
      <c r="G592" s="464"/>
      <c r="H592" s="464"/>
      <c r="I592" s="30"/>
      <c r="J592" s="464"/>
      <c r="K592" s="464"/>
      <c r="L592" s="30"/>
      <c r="M592" s="464"/>
      <c r="N592" s="464"/>
      <c r="O592" s="30"/>
      <c r="P592" s="464"/>
      <c r="Q592" s="464"/>
      <c r="R592" s="30"/>
      <c r="S592" s="464"/>
      <c r="T592" s="464"/>
      <c r="U592" s="30"/>
      <c r="V592" s="464"/>
      <c r="W592" s="464"/>
      <c r="X592" s="30"/>
      <c r="Y592" s="464"/>
      <c r="Z592" s="464"/>
      <c r="AA592" s="30"/>
      <c r="AB592" s="464"/>
      <c r="AC592" s="464"/>
      <c r="AD592" s="30"/>
      <c r="AE592" s="464"/>
      <c r="AF592" s="464"/>
      <c r="AG592" s="30"/>
      <c r="AH592" s="464"/>
      <c r="AI592" s="464"/>
      <c r="AJ592" s="30"/>
      <c r="AK592" s="464"/>
      <c r="AL592" s="464"/>
      <c r="AM592" s="30"/>
      <c r="AN592" s="464"/>
      <c r="AO592" s="464"/>
      <c r="AP592" s="30"/>
      <c r="AQ592" s="464"/>
      <c r="AR592" s="464"/>
      <c r="AS592" s="30"/>
      <c r="AT592" s="464"/>
      <c r="AU592" s="464"/>
      <c r="AV592" s="30"/>
      <c r="AW592" s="464"/>
      <c r="AX592" s="464"/>
      <c r="AY592" s="30"/>
      <c r="AZ592" s="464"/>
      <c r="BA592" s="464"/>
      <c r="BB592" s="30"/>
      <c r="BC592" s="464"/>
      <c r="BD592" s="464"/>
      <c r="BE592" s="30"/>
      <c r="BF592" s="464"/>
      <c r="BG592" s="464"/>
      <c r="BH592" s="30"/>
      <c r="BI592" s="464"/>
      <c r="BJ592" s="464"/>
      <c r="BK592" s="30"/>
      <c r="BL592" s="31"/>
      <c r="BM592" s="31"/>
      <c r="BN592" s="31"/>
      <c r="BO592" s="31"/>
      <c r="BP592" s="31"/>
      <c r="BQ592" s="31"/>
      <c r="BR592" s="31"/>
    </row>
    <row r="593" spans="1:70" s="64" customFormat="1" x14ac:dyDescent="0.2">
      <c r="A593" s="447"/>
      <c r="D593" s="464"/>
      <c r="E593" s="464"/>
      <c r="F593" s="30"/>
      <c r="G593" s="464"/>
      <c r="H593" s="464"/>
      <c r="I593" s="30"/>
      <c r="J593" s="464"/>
      <c r="K593" s="464"/>
      <c r="L593" s="30"/>
      <c r="M593" s="464"/>
      <c r="N593" s="464"/>
      <c r="O593" s="30"/>
      <c r="P593" s="464"/>
      <c r="Q593" s="464"/>
      <c r="R593" s="30"/>
      <c r="S593" s="464"/>
      <c r="T593" s="464"/>
      <c r="U593" s="30"/>
      <c r="V593" s="464"/>
      <c r="W593" s="464"/>
      <c r="X593" s="30"/>
      <c r="Y593" s="464"/>
      <c r="Z593" s="464"/>
      <c r="AA593" s="30"/>
      <c r="AB593" s="464"/>
      <c r="AC593" s="464"/>
      <c r="AD593" s="30"/>
      <c r="AE593" s="464"/>
      <c r="AF593" s="464"/>
      <c r="AG593" s="30"/>
      <c r="AH593" s="464"/>
      <c r="AI593" s="464"/>
      <c r="AJ593" s="30"/>
      <c r="AK593" s="464"/>
      <c r="AL593" s="464"/>
      <c r="AM593" s="30"/>
      <c r="AN593" s="464"/>
      <c r="AO593" s="464"/>
      <c r="AP593" s="30"/>
      <c r="AQ593" s="464"/>
      <c r="AR593" s="464"/>
      <c r="AS593" s="30"/>
      <c r="AT593" s="464"/>
      <c r="AU593" s="464"/>
      <c r="AV593" s="30"/>
      <c r="AW593" s="464"/>
      <c r="AX593" s="464"/>
      <c r="AY593" s="30"/>
      <c r="AZ593" s="464"/>
      <c r="BA593" s="464"/>
      <c r="BB593" s="30"/>
      <c r="BC593" s="464"/>
      <c r="BD593" s="464"/>
      <c r="BE593" s="30"/>
      <c r="BF593" s="464"/>
      <c r="BG593" s="464"/>
      <c r="BH593" s="30"/>
      <c r="BI593" s="464"/>
      <c r="BJ593" s="464"/>
      <c r="BK593" s="30"/>
      <c r="BL593" s="31"/>
      <c r="BM593" s="31"/>
      <c r="BN593" s="31"/>
      <c r="BO593" s="31"/>
      <c r="BP593" s="31"/>
      <c r="BQ593" s="31"/>
      <c r="BR593" s="31"/>
    </row>
    <row r="594" spans="1:70" s="64" customFormat="1" x14ac:dyDescent="0.2">
      <c r="A594" s="447"/>
      <c r="D594" s="464"/>
      <c r="E594" s="464"/>
      <c r="F594" s="30"/>
      <c r="G594" s="464"/>
      <c r="H594" s="464"/>
      <c r="I594" s="30"/>
      <c r="J594" s="464"/>
      <c r="K594" s="464"/>
      <c r="L594" s="30"/>
      <c r="M594" s="464"/>
      <c r="N594" s="464"/>
      <c r="O594" s="30"/>
      <c r="P594" s="464"/>
      <c r="Q594" s="464"/>
      <c r="R594" s="30"/>
      <c r="S594" s="464"/>
      <c r="T594" s="464"/>
      <c r="U594" s="30"/>
      <c r="V594" s="464"/>
      <c r="W594" s="464"/>
      <c r="X594" s="30"/>
      <c r="Y594" s="464"/>
      <c r="Z594" s="464"/>
      <c r="AA594" s="30"/>
      <c r="AB594" s="464"/>
      <c r="AC594" s="464"/>
      <c r="AD594" s="30"/>
      <c r="AE594" s="464"/>
      <c r="AF594" s="464"/>
      <c r="AG594" s="30"/>
      <c r="AH594" s="464"/>
      <c r="AI594" s="464"/>
      <c r="AJ594" s="30"/>
      <c r="AK594" s="464"/>
      <c r="AL594" s="464"/>
      <c r="AM594" s="30"/>
      <c r="AN594" s="464"/>
      <c r="AO594" s="464"/>
      <c r="AP594" s="30"/>
      <c r="AQ594" s="464"/>
      <c r="AR594" s="464"/>
      <c r="AS594" s="30"/>
      <c r="AT594" s="464"/>
      <c r="AU594" s="464"/>
      <c r="AV594" s="30"/>
      <c r="AW594" s="464"/>
      <c r="AX594" s="464"/>
      <c r="AY594" s="30"/>
      <c r="AZ594" s="464"/>
      <c r="BA594" s="464"/>
      <c r="BB594" s="30"/>
      <c r="BC594" s="464"/>
      <c r="BD594" s="464"/>
      <c r="BE594" s="30"/>
      <c r="BF594" s="464"/>
      <c r="BG594" s="464"/>
      <c r="BH594" s="30"/>
      <c r="BI594" s="464"/>
      <c r="BJ594" s="464"/>
      <c r="BK594" s="30"/>
      <c r="BL594" s="31"/>
      <c r="BM594" s="31"/>
      <c r="BN594" s="31"/>
      <c r="BO594" s="31"/>
      <c r="BP594" s="31"/>
      <c r="BQ594" s="31"/>
      <c r="BR594" s="31"/>
    </row>
    <row r="595" spans="1:70" s="64" customFormat="1" x14ac:dyDescent="0.2">
      <c r="A595" s="447"/>
      <c r="D595" s="464"/>
      <c r="E595" s="464"/>
      <c r="F595" s="30"/>
      <c r="G595" s="464"/>
      <c r="H595" s="464"/>
      <c r="I595" s="30"/>
      <c r="J595" s="464"/>
      <c r="K595" s="464"/>
      <c r="L595" s="30"/>
      <c r="M595" s="464"/>
      <c r="N595" s="464"/>
      <c r="O595" s="30"/>
      <c r="P595" s="464"/>
      <c r="Q595" s="464"/>
      <c r="R595" s="30"/>
      <c r="S595" s="464"/>
      <c r="T595" s="464"/>
      <c r="U595" s="30"/>
      <c r="V595" s="464"/>
      <c r="W595" s="464"/>
      <c r="X595" s="30"/>
      <c r="Y595" s="464"/>
      <c r="Z595" s="464"/>
      <c r="AA595" s="30"/>
      <c r="AB595" s="464"/>
      <c r="AC595" s="464"/>
      <c r="AD595" s="30"/>
      <c r="AE595" s="464"/>
      <c r="AF595" s="464"/>
      <c r="AG595" s="30"/>
      <c r="AH595" s="464"/>
      <c r="AI595" s="464"/>
      <c r="AJ595" s="30"/>
      <c r="AK595" s="464"/>
      <c r="AL595" s="464"/>
      <c r="AM595" s="30"/>
      <c r="AN595" s="464"/>
      <c r="AO595" s="464"/>
      <c r="AP595" s="30"/>
      <c r="AQ595" s="464"/>
      <c r="AR595" s="464"/>
      <c r="AS595" s="30"/>
      <c r="AT595" s="464"/>
      <c r="AU595" s="464"/>
      <c r="AV595" s="30"/>
      <c r="AW595" s="464"/>
      <c r="AX595" s="464"/>
      <c r="AY595" s="30"/>
      <c r="AZ595" s="464"/>
      <c r="BA595" s="464"/>
      <c r="BB595" s="30"/>
      <c r="BC595" s="464"/>
      <c r="BD595" s="464"/>
      <c r="BE595" s="30"/>
      <c r="BF595" s="464"/>
      <c r="BG595" s="464"/>
      <c r="BH595" s="30"/>
      <c r="BI595" s="464"/>
      <c r="BJ595" s="464"/>
      <c r="BK595" s="30"/>
      <c r="BL595" s="31"/>
      <c r="BM595" s="31"/>
      <c r="BN595" s="31"/>
      <c r="BO595" s="31"/>
      <c r="BP595" s="31"/>
      <c r="BQ595" s="31"/>
      <c r="BR595" s="31"/>
    </row>
    <row r="596" spans="1:70" s="64" customFormat="1" x14ac:dyDescent="0.2">
      <c r="A596" s="447"/>
      <c r="D596" s="464"/>
      <c r="E596" s="464"/>
      <c r="F596" s="30"/>
      <c r="G596" s="464"/>
      <c r="H596" s="464"/>
      <c r="I596" s="30"/>
      <c r="J596" s="464"/>
      <c r="K596" s="464"/>
      <c r="L596" s="30"/>
      <c r="M596" s="464"/>
      <c r="N596" s="464"/>
      <c r="O596" s="30"/>
      <c r="P596" s="464"/>
      <c r="Q596" s="464"/>
      <c r="R596" s="30"/>
      <c r="S596" s="464"/>
      <c r="T596" s="464"/>
      <c r="U596" s="30"/>
      <c r="V596" s="464"/>
      <c r="W596" s="464"/>
      <c r="X596" s="30"/>
      <c r="Y596" s="464"/>
      <c r="Z596" s="464"/>
      <c r="AA596" s="30"/>
      <c r="AB596" s="464"/>
      <c r="AC596" s="464"/>
      <c r="AD596" s="30"/>
      <c r="AE596" s="464"/>
      <c r="AF596" s="464"/>
      <c r="AG596" s="30"/>
      <c r="AH596" s="464"/>
      <c r="AI596" s="464"/>
      <c r="AJ596" s="30"/>
      <c r="AK596" s="464"/>
      <c r="AL596" s="464"/>
      <c r="AM596" s="30"/>
      <c r="AN596" s="464"/>
      <c r="AO596" s="464"/>
      <c r="AP596" s="30"/>
      <c r="AQ596" s="464"/>
      <c r="AR596" s="464"/>
      <c r="AS596" s="30"/>
      <c r="AT596" s="464"/>
      <c r="AU596" s="464"/>
      <c r="AV596" s="30"/>
      <c r="AW596" s="464"/>
      <c r="AX596" s="464"/>
      <c r="AY596" s="30"/>
      <c r="AZ596" s="464"/>
      <c r="BA596" s="464"/>
      <c r="BB596" s="30"/>
      <c r="BC596" s="464"/>
      <c r="BD596" s="464"/>
      <c r="BE596" s="30"/>
      <c r="BF596" s="464"/>
      <c r="BG596" s="464"/>
      <c r="BH596" s="30"/>
      <c r="BI596" s="464"/>
      <c r="BJ596" s="464"/>
      <c r="BK596" s="30"/>
      <c r="BL596" s="31"/>
      <c r="BM596" s="31"/>
      <c r="BN596" s="31"/>
      <c r="BO596" s="31"/>
      <c r="BP596" s="31"/>
      <c r="BQ596" s="31"/>
      <c r="BR596" s="31"/>
    </row>
    <row r="597" spans="1:70" s="64" customFormat="1" x14ac:dyDescent="0.2">
      <c r="A597" s="447"/>
      <c r="D597" s="464"/>
      <c r="E597" s="464"/>
      <c r="F597" s="30"/>
      <c r="G597" s="464"/>
      <c r="H597" s="464"/>
      <c r="I597" s="30"/>
      <c r="J597" s="464"/>
      <c r="K597" s="464"/>
      <c r="L597" s="30"/>
      <c r="M597" s="464"/>
      <c r="N597" s="464"/>
      <c r="O597" s="30"/>
      <c r="P597" s="464"/>
      <c r="Q597" s="464"/>
      <c r="R597" s="30"/>
      <c r="S597" s="464"/>
      <c r="T597" s="464"/>
      <c r="U597" s="30"/>
      <c r="V597" s="464"/>
      <c r="W597" s="464"/>
      <c r="X597" s="30"/>
      <c r="Y597" s="464"/>
      <c r="Z597" s="464"/>
      <c r="AA597" s="30"/>
      <c r="AB597" s="464"/>
      <c r="AC597" s="464"/>
      <c r="AD597" s="30"/>
      <c r="AE597" s="464"/>
      <c r="AF597" s="464"/>
      <c r="AG597" s="30"/>
      <c r="AH597" s="464"/>
      <c r="AI597" s="464"/>
      <c r="AJ597" s="30"/>
      <c r="AK597" s="464"/>
      <c r="AL597" s="464"/>
      <c r="AM597" s="30"/>
      <c r="AN597" s="464"/>
      <c r="AO597" s="464"/>
      <c r="AP597" s="30"/>
      <c r="AQ597" s="464"/>
      <c r="AR597" s="464"/>
      <c r="AS597" s="30"/>
      <c r="AT597" s="464"/>
      <c r="AU597" s="464"/>
      <c r="AV597" s="30"/>
      <c r="AW597" s="464"/>
      <c r="AX597" s="464"/>
      <c r="AY597" s="30"/>
      <c r="AZ597" s="464"/>
      <c r="BA597" s="464"/>
      <c r="BB597" s="30"/>
      <c r="BC597" s="464"/>
      <c r="BD597" s="464"/>
      <c r="BE597" s="30"/>
      <c r="BF597" s="464"/>
      <c r="BG597" s="464"/>
      <c r="BH597" s="30"/>
      <c r="BI597" s="464"/>
      <c r="BJ597" s="464"/>
      <c r="BK597" s="30"/>
      <c r="BL597" s="31"/>
      <c r="BM597" s="31"/>
      <c r="BN597" s="31"/>
      <c r="BO597" s="31"/>
      <c r="BP597" s="31"/>
      <c r="BQ597" s="31"/>
      <c r="BR597" s="31"/>
    </row>
    <row r="598" spans="1:70" s="64" customFormat="1" x14ac:dyDescent="0.2">
      <c r="A598" s="447"/>
      <c r="D598" s="464"/>
      <c r="E598" s="464"/>
      <c r="F598" s="30"/>
      <c r="G598" s="464"/>
      <c r="H598" s="464"/>
      <c r="I598" s="30"/>
      <c r="J598" s="464"/>
      <c r="K598" s="464"/>
      <c r="L598" s="30"/>
      <c r="M598" s="464"/>
      <c r="N598" s="464"/>
      <c r="O598" s="30"/>
      <c r="P598" s="464"/>
      <c r="Q598" s="464"/>
      <c r="R598" s="30"/>
      <c r="S598" s="464"/>
      <c r="T598" s="464"/>
      <c r="U598" s="30"/>
      <c r="V598" s="464"/>
      <c r="W598" s="464"/>
      <c r="X598" s="30"/>
      <c r="Y598" s="464"/>
      <c r="Z598" s="464"/>
      <c r="AA598" s="30"/>
      <c r="AB598" s="464"/>
      <c r="AC598" s="464"/>
      <c r="AD598" s="30"/>
      <c r="AE598" s="464"/>
      <c r="AF598" s="464"/>
      <c r="AG598" s="30"/>
      <c r="AH598" s="464"/>
      <c r="AI598" s="464"/>
      <c r="AJ598" s="30"/>
      <c r="AK598" s="464"/>
      <c r="AL598" s="464"/>
      <c r="AM598" s="30"/>
      <c r="AN598" s="464"/>
      <c r="AO598" s="464"/>
      <c r="AP598" s="30"/>
      <c r="AQ598" s="464"/>
      <c r="AR598" s="464"/>
      <c r="AS598" s="30"/>
      <c r="AT598" s="464"/>
      <c r="AU598" s="464"/>
      <c r="AV598" s="30"/>
      <c r="AW598" s="464"/>
      <c r="AX598" s="464"/>
      <c r="AY598" s="30"/>
      <c r="AZ598" s="464"/>
      <c r="BA598" s="464"/>
      <c r="BB598" s="30"/>
      <c r="BC598" s="464"/>
      <c r="BD598" s="464"/>
      <c r="BE598" s="30"/>
      <c r="BF598" s="464"/>
      <c r="BG598" s="464"/>
      <c r="BH598" s="30"/>
      <c r="BI598" s="464"/>
      <c r="BJ598" s="464"/>
      <c r="BK598" s="30"/>
      <c r="BL598" s="31"/>
      <c r="BM598" s="31"/>
      <c r="BN598" s="31"/>
      <c r="BO598" s="31"/>
      <c r="BP598" s="31"/>
      <c r="BQ598" s="31"/>
      <c r="BR598" s="31"/>
    </row>
    <row r="599" spans="1:70" s="64" customFormat="1" x14ac:dyDescent="0.2">
      <c r="A599" s="447"/>
      <c r="D599" s="464"/>
      <c r="E599" s="464"/>
      <c r="F599" s="30"/>
      <c r="G599" s="464"/>
      <c r="H599" s="464"/>
      <c r="I599" s="30"/>
      <c r="J599" s="464"/>
      <c r="K599" s="464"/>
      <c r="L599" s="30"/>
      <c r="M599" s="464"/>
      <c r="N599" s="464"/>
      <c r="O599" s="30"/>
      <c r="P599" s="464"/>
      <c r="Q599" s="464"/>
      <c r="R599" s="30"/>
      <c r="S599" s="464"/>
      <c r="T599" s="464"/>
      <c r="U599" s="30"/>
      <c r="V599" s="464"/>
      <c r="W599" s="464"/>
      <c r="X599" s="30"/>
      <c r="Y599" s="464"/>
      <c r="Z599" s="464"/>
      <c r="AA599" s="30"/>
      <c r="AB599" s="464"/>
      <c r="AC599" s="464"/>
      <c r="AD599" s="30"/>
      <c r="AE599" s="464"/>
      <c r="AF599" s="464"/>
      <c r="AG599" s="30"/>
      <c r="AH599" s="464"/>
      <c r="AI599" s="464"/>
      <c r="AJ599" s="30"/>
      <c r="AK599" s="464"/>
      <c r="AL599" s="464"/>
      <c r="AM599" s="30"/>
      <c r="AN599" s="464"/>
      <c r="AO599" s="464"/>
      <c r="AP599" s="30"/>
      <c r="AQ599" s="464"/>
      <c r="AR599" s="464"/>
      <c r="AS599" s="30"/>
      <c r="AT599" s="464"/>
      <c r="AU599" s="464"/>
      <c r="AV599" s="30"/>
      <c r="AW599" s="464"/>
      <c r="AX599" s="464"/>
      <c r="AY599" s="30"/>
      <c r="AZ599" s="464"/>
      <c r="BA599" s="464"/>
      <c r="BB599" s="30"/>
      <c r="BC599" s="464"/>
      <c r="BD599" s="464"/>
      <c r="BE599" s="30"/>
      <c r="BF599" s="464"/>
      <c r="BG599" s="464"/>
      <c r="BH599" s="30"/>
      <c r="BI599" s="464"/>
      <c r="BJ599" s="464"/>
      <c r="BK599" s="30"/>
      <c r="BL599" s="31"/>
      <c r="BM599" s="31"/>
      <c r="BN599" s="31"/>
      <c r="BO599" s="31"/>
      <c r="BP599" s="31"/>
      <c r="BQ599" s="31"/>
      <c r="BR599" s="31"/>
    </row>
    <row r="600" spans="1:70" s="64" customFormat="1" x14ac:dyDescent="0.2">
      <c r="A600" s="447"/>
      <c r="D600" s="464"/>
      <c r="E600" s="464"/>
      <c r="F600" s="30"/>
      <c r="G600" s="464"/>
      <c r="H600" s="464"/>
      <c r="I600" s="30"/>
      <c r="J600" s="464"/>
      <c r="K600" s="464"/>
      <c r="L600" s="30"/>
      <c r="M600" s="464"/>
      <c r="N600" s="464"/>
      <c r="O600" s="30"/>
      <c r="P600" s="464"/>
      <c r="Q600" s="464"/>
      <c r="R600" s="30"/>
      <c r="S600" s="464"/>
      <c r="T600" s="464"/>
      <c r="U600" s="30"/>
      <c r="V600" s="464"/>
      <c r="W600" s="464"/>
      <c r="X600" s="30"/>
      <c r="Y600" s="464"/>
      <c r="Z600" s="464"/>
      <c r="AA600" s="30"/>
      <c r="AB600" s="464"/>
      <c r="AC600" s="464"/>
      <c r="AD600" s="30"/>
      <c r="AE600" s="464"/>
      <c r="AF600" s="464"/>
      <c r="AG600" s="30"/>
      <c r="AH600" s="464"/>
      <c r="AI600" s="464"/>
      <c r="AJ600" s="30"/>
      <c r="AK600" s="464"/>
      <c r="AL600" s="464"/>
      <c r="AM600" s="30"/>
      <c r="AN600" s="464"/>
      <c r="AO600" s="464"/>
      <c r="AP600" s="30"/>
      <c r="AQ600" s="464"/>
      <c r="AR600" s="464"/>
      <c r="AS600" s="30"/>
      <c r="AT600" s="464"/>
      <c r="AU600" s="464"/>
      <c r="AV600" s="30"/>
      <c r="AW600" s="464"/>
      <c r="AX600" s="464"/>
      <c r="AY600" s="30"/>
      <c r="AZ600" s="464"/>
      <c r="BA600" s="464"/>
      <c r="BB600" s="30"/>
      <c r="BC600" s="464"/>
      <c r="BD600" s="464"/>
      <c r="BE600" s="30"/>
      <c r="BF600" s="464"/>
      <c r="BG600" s="464"/>
      <c r="BH600" s="30"/>
      <c r="BI600" s="464"/>
      <c r="BJ600" s="464"/>
      <c r="BK600" s="30"/>
      <c r="BL600" s="31"/>
      <c r="BM600" s="31"/>
      <c r="BN600" s="31"/>
      <c r="BO600" s="31"/>
      <c r="BP600" s="31"/>
      <c r="BQ600" s="31"/>
      <c r="BR600" s="31"/>
    </row>
    <row r="601" spans="1:70" s="64" customFormat="1" x14ac:dyDescent="0.2">
      <c r="A601" s="447"/>
      <c r="D601" s="464"/>
      <c r="E601" s="464"/>
      <c r="F601" s="30"/>
      <c r="G601" s="464"/>
      <c r="H601" s="464"/>
      <c r="I601" s="30"/>
      <c r="J601" s="464"/>
      <c r="K601" s="464"/>
      <c r="L601" s="30"/>
      <c r="M601" s="464"/>
      <c r="N601" s="464"/>
      <c r="O601" s="30"/>
      <c r="P601" s="464"/>
      <c r="Q601" s="464"/>
      <c r="R601" s="30"/>
      <c r="S601" s="464"/>
      <c r="T601" s="464"/>
      <c r="U601" s="30"/>
      <c r="V601" s="464"/>
      <c r="W601" s="464"/>
      <c r="X601" s="30"/>
      <c r="Y601" s="464"/>
      <c r="Z601" s="464"/>
      <c r="AA601" s="30"/>
      <c r="AB601" s="464"/>
      <c r="AC601" s="464"/>
      <c r="AD601" s="30"/>
      <c r="AE601" s="464"/>
      <c r="AF601" s="464"/>
      <c r="AG601" s="30"/>
      <c r="AH601" s="464"/>
      <c r="AI601" s="464"/>
      <c r="AJ601" s="30"/>
      <c r="AK601" s="464"/>
      <c r="AL601" s="464"/>
      <c r="AM601" s="30"/>
      <c r="AN601" s="464"/>
      <c r="AO601" s="464"/>
      <c r="AP601" s="30"/>
      <c r="AQ601" s="464"/>
      <c r="AR601" s="464"/>
      <c r="AS601" s="30"/>
      <c r="AT601" s="464"/>
      <c r="AU601" s="464"/>
      <c r="AV601" s="30"/>
      <c r="AW601" s="464"/>
      <c r="AX601" s="464"/>
      <c r="AY601" s="30"/>
      <c r="AZ601" s="464"/>
      <c r="BA601" s="464"/>
      <c r="BB601" s="30"/>
      <c r="BC601" s="464"/>
      <c r="BD601" s="464"/>
      <c r="BE601" s="30"/>
      <c r="BF601" s="464"/>
      <c r="BG601" s="464"/>
      <c r="BH601" s="30"/>
      <c r="BI601" s="464"/>
      <c r="BJ601" s="464"/>
      <c r="BK601" s="30"/>
      <c r="BL601" s="31"/>
      <c r="BM601" s="31"/>
      <c r="BN601" s="31"/>
      <c r="BO601" s="31"/>
      <c r="BP601" s="31"/>
      <c r="BQ601" s="31"/>
      <c r="BR601" s="31"/>
    </row>
    <row r="602" spans="1:70" s="64" customFormat="1" x14ac:dyDescent="0.2">
      <c r="A602" s="447"/>
      <c r="D602" s="464"/>
      <c r="E602" s="464"/>
      <c r="F602" s="30"/>
      <c r="G602" s="464"/>
      <c r="H602" s="464"/>
      <c r="I602" s="30"/>
      <c r="J602" s="464"/>
      <c r="K602" s="464"/>
      <c r="L602" s="30"/>
      <c r="M602" s="464"/>
      <c r="N602" s="464"/>
      <c r="O602" s="30"/>
      <c r="P602" s="464"/>
      <c r="Q602" s="464"/>
      <c r="R602" s="30"/>
      <c r="S602" s="464"/>
      <c r="T602" s="464"/>
      <c r="U602" s="30"/>
      <c r="V602" s="464"/>
      <c r="W602" s="464"/>
      <c r="X602" s="30"/>
      <c r="Y602" s="464"/>
      <c r="Z602" s="464"/>
      <c r="AA602" s="30"/>
      <c r="AB602" s="464"/>
      <c r="AC602" s="464"/>
      <c r="AD602" s="30"/>
      <c r="AE602" s="464"/>
      <c r="AF602" s="464"/>
      <c r="AG602" s="30"/>
      <c r="AH602" s="464"/>
      <c r="AI602" s="464"/>
      <c r="AJ602" s="30"/>
      <c r="AK602" s="464"/>
      <c r="AL602" s="464"/>
      <c r="AM602" s="30"/>
      <c r="AN602" s="464"/>
      <c r="AO602" s="464"/>
      <c r="AP602" s="30"/>
      <c r="AQ602" s="464"/>
      <c r="AR602" s="464"/>
      <c r="AS602" s="30"/>
      <c r="AT602" s="464"/>
      <c r="AU602" s="464"/>
      <c r="AV602" s="30"/>
      <c r="AW602" s="464"/>
      <c r="AX602" s="464"/>
      <c r="AY602" s="30"/>
      <c r="AZ602" s="464"/>
      <c r="BA602" s="464"/>
      <c r="BB602" s="30"/>
      <c r="BC602" s="464"/>
      <c r="BD602" s="464"/>
      <c r="BE602" s="30"/>
      <c r="BF602" s="464"/>
      <c r="BG602" s="464"/>
      <c r="BH602" s="30"/>
      <c r="BI602" s="464"/>
      <c r="BJ602" s="464"/>
      <c r="BK602" s="30"/>
      <c r="BL602" s="31"/>
      <c r="BM602" s="31"/>
      <c r="BN602" s="31"/>
      <c r="BO602" s="31"/>
      <c r="BP602" s="31"/>
      <c r="BQ602" s="31"/>
      <c r="BR602" s="31"/>
    </row>
    <row r="603" spans="1:70" s="64" customFormat="1" x14ac:dyDescent="0.2">
      <c r="A603" s="447"/>
      <c r="D603" s="464"/>
      <c r="E603" s="464"/>
      <c r="F603" s="30"/>
      <c r="G603" s="464"/>
      <c r="H603" s="464"/>
      <c r="I603" s="30"/>
      <c r="J603" s="464"/>
      <c r="K603" s="464"/>
      <c r="L603" s="30"/>
      <c r="M603" s="464"/>
      <c r="N603" s="464"/>
      <c r="O603" s="30"/>
      <c r="P603" s="464"/>
      <c r="Q603" s="464"/>
      <c r="R603" s="30"/>
      <c r="S603" s="464"/>
      <c r="T603" s="464"/>
      <c r="U603" s="30"/>
      <c r="V603" s="464"/>
      <c r="W603" s="464"/>
      <c r="X603" s="30"/>
      <c r="Y603" s="464"/>
      <c r="Z603" s="464"/>
      <c r="AA603" s="30"/>
      <c r="AB603" s="464"/>
      <c r="AC603" s="464"/>
      <c r="AD603" s="30"/>
      <c r="AE603" s="464"/>
      <c r="AF603" s="464"/>
      <c r="AG603" s="30"/>
      <c r="AH603" s="464"/>
      <c r="AI603" s="464"/>
      <c r="AJ603" s="30"/>
      <c r="AK603" s="464"/>
      <c r="AL603" s="464"/>
      <c r="AM603" s="30"/>
      <c r="AN603" s="464"/>
      <c r="AO603" s="464"/>
      <c r="AP603" s="30"/>
      <c r="AQ603" s="464"/>
      <c r="AR603" s="464"/>
      <c r="AS603" s="30"/>
      <c r="AT603" s="464"/>
      <c r="AU603" s="464"/>
      <c r="AV603" s="30"/>
      <c r="AW603" s="464"/>
      <c r="AX603" s="464"/>
      <c r="AY603" s="30"/>
      <c r="AZ603" s="464"/>
      <c r="BA603" s="464"/>
      <c r="BB603" s="30"/>
      <c r="BC603" s="464"/>
      <c r="BD603" s="464"/>
      <c r="BE603" s="30"/>
      <c r="BF603" s="464"/>
      <c r="BG603" s="464"/>
      <c r="BH603" s="30"/>
      <c r="BI603" s="464"/>
      <c r="BJ603" s="464"/>
      <c r="BK603" s="30"/>
      <c r="BL603" s="31"/>
      <c r="BM603" s="31"/>
      <c r="BN603" s="31"/>
      <c r="BO603" s="31"/>
      <c r="BP603" s="31"/>
      <c r="BQ603" s="31"/>
      <c r="BR603" s="31"/>
    </row>
    <row r="604" spans="1:70" s="64" customFormat="1" x14ac:dyDescent="0.2">
      <c r="A604" s="447"/>
      <c r="D604" s="464"/>
      <c r="E604" s="464"/>
      <c r="F604" s="30"/>
      <c r="G604" s="464"/>
      <c r="H604" s="464"/>
      <c r="I604" s="30"/>
      <c r="J604" s="464"/>
      <c r="K604" s="464"/>
      <c r="L604" s="30"/>
      <c r="M604" s="464"/>
      <c r="N604" s="464"/>
      <c r="O604" s="30"/>
      <c r="P604" s="464"/>
      <c r="Q604" s="464"/>
      <c r="R604" s="30"/>
      <c r="S604" s="464"/>
      <c r="T604" s="464"/>
      <c r="U604" s="30"/>
      <c r="V604" s="464"/>
      <c r="W604" s="464"/>
      <c r="X604" s="30"/>
      <c r="Y604" s="464"/>
      <c r="Z604" s="464"/>
      <c r="AA604" s="30"/>
      <c r="AB604" s="464"/>
      <c r="AC604" s="464"/>
      <c r="AD604" s="30"/>
      <c r="AE604" s="464"/>
      <c r="AF604" s="464"/>
      <c r="AG604" s="30"/>
      <c r="AH604" s="464"/>
      <c r="AI604" s="464"/>
      <c r="AJ604" s="30"/>
      <c r="AK604" s="464"/>
      <c r="AL604" s="464"/>
      <c r="AM604" s="30"/>
      <c r="AN604" s="464"/>
      <c r="AO604" s="464"/>
      <c r="AP604" s="30"/>
      <c r="AQ604" s="464"/>
      <c r="AR604" s="464"/>
      <c r="AS604" s="30"/>
      <c r="AT604" s="464"/>
      <c r="AU604" s="464"/>
      <c r="AV604" s="30"/>
      <c r="AW604" s="464"/>
      <c r="AX604" s="464"/>
      <c r="AY604" s="30"/>
      <c r="AZ604" s="464"/>
      <c r="BA604" s="464"/>
      <c r="BB604" s="30"/>
      <c r="BC604" s="464"/>
      <c r="BD604" s="464"/>
      <c r="BE604" s="30"/>
      <c r="BF604" s="464"/>
      <c r="BG604" s="464"/>
      <c r="BH604" s="30"/>
      <c r="BI604" s="464"/>
      <c r="BJ604" s="464"/>
      <c r="BK604" s="30"/>
      <c r="BL604" s="31"/>
      <c r="BM604" s="31"/>
      <c r="BN604" s="31"/>
      <c r="BO604" s="31"/>
      <c r="BP604" s="31"/>
      <c r="BQ604" s="31"/>
      <c r="BR604" s="31"/>
    </row>
    <row r="605" spans="1:70" s="64" customFormat="1" x14ac:dyDescent="0.2">
      <c r="A605" s="447"/>
      <c r="D605" s="464"/>
      <c r="E605" s="464"/>
      <c r="F605" s="30"/>
      <c r="G605" s="464"/>
      <c r="H605" s="464"/>
      <c r="I605" s="30"/>
      <c r="J605" s="464"/>
      <c r="K605" s="464"/>
      <c r="L605" s="30"/>
      <c r="M605" s="464"/>
      <c r="N605" s="464"/>
      <c r="O605" s="30"/>
      <c r="P605" s="464"/>
      <c r="Q605" s="464"/>
      <c r="R605" s="30"/>
      <c r="S605" s="464"/>
      <c r="T605" s="464"/>
      <c r="U605" s="30"/>
      <c r="V605" s="464"/>
      <c r="W605" s="464"/>
      <c r="X605" s="30"/>
      <c r="Y605" s="464"/>
      <c r="Z605" s="464"/>
      <c r="AA605" s="30"/>
      <c r="AB605" s="464"/>
      <c r="AC605" s="464"/>
      <c r="AD605" s="30"/>
      <c r="AE605" s="464"/>
      <c r="AF605" s="464"/>
      <c r="AG605" s="30"/>
      <c r="AH605" s="464"/>
      <c r="AI605" s="464"/>
      <c r="AJ605" s="30"/>
      <c r="AK605" s="464"/>
      <c r="AL605" s="464"/>
      <c r="AM605" s="30"/>
      <c r="AN605" s="464"/>
      <c r="AO605" s="464"/>
      <c r="AP605" s="30"/>
      <c r="AQ605" s="464"/>
      <c r="AR605" s="464"/>
      <c r="AS605" s="30"/>
      <c r="AT605" s="464"/>
      <c r="AU605" s="464"/>
      <c r="AV605" s="30"/>
      <c r="AW605" s="464"/>
      <c r="AX605" s="464"/>
      <c r="AY605" s="30"/>
      <c r="AZ605" s="464"/>
      <c r="BA605" s="464"/>
      <c r="BB605" s="30"/>
      <c r="BC605" s="464"/>
      <c r="BD605" s="464"/>
      <c r="BE605" s="30"/>
      <c r="BF605" s="464"/>
      <c r="BG605" s="464"/>
      <c r="BH605" s="30"/>
      <c r="BI605" s="464"/>
      <c r="BJ605" s="464"/>
      <c r="BK605" s="30"/>
      <c r="BL605" s="31"/>
      <c r="BM605" s="31"/>
      <c r="BN605" s="31"/>
      <c r="BO605" s="31"/>
      <c r="BP605" s="31"/>
      <c r="BQ605" s="31"/>
      <c r="BR605" s="31"/>
    </row>
    <row r="606" spans="1:70" s="64" customFormat="1" x14ac:dyDescent="0.2">
      <c r="A606" s="447"/>
      <c r="D606" s="464"/>
      <c r="E606" s="464"/>
      <c r="F606" s="30"/>
      <c r="G606" s="464"/>
      <c r="H606" s="464"/>
      <c r="I606" s="30"/>
      <c r="J606" s="464"/>
      <c r="K606" s="464"/>
      <c r="L606" s="30"/>
      <c r="M606" s="464"/>
      <c r="N606" s="464"/>
      <c r="O606" s="30"/>
      <c r="P606" s="464"/>
      <c r="Q606" s="464"/>
      <c r="R606" s="30"/>
      <c r="S606" s="464"/>
      <c r="T606" s="464"/>
      <c r="U606" s="30"/>
      <c r="V606" s="464"/>
      <c r="W606" s="464"/>
      <c r="X606" s="30"/>
      <c r="Y606" s="464"/>
      <c r="Z606" s="464"/>
      <c r="AA606" s="30"/>
      <c r="AB606" s="464"/>
      <c r="AC606" s="464"/>
      <c r="AD606" s="30"/>
      <c r="AE606" s="464"/>
      <c r="AF606" s="464"/>
      <c r="AG606" s="30"/>
      <c r="AH606" s="464"/>
      <c r="AI606" s="464"/>
      <c r="AJ606" s="30"/>
      <c r="AK606" s="464"/>
      <c r="AL606" s="464"/>
      <c r="AM606" s="30"/>
      <c r="AN606" s="464"/>
      <c r="AO606" s="464"/>
      <c r="AP606" s="30"/>
      <c r="AQ606" s="464"/>
      <c r="AR606" s="464"/>
      <c r="AS606" s="30"/>
      <c r="AT606" s="464"/>
      <c r="AU606" s="464"/>
      <c r="AV606" s="30"/>
      <c r="AW606" s="464"/>
      <c r="AX606" s="464"/>
      <c r="AY606" s="30"/>
      <c r="AZ606" s="464"/>
      <c r="BA606" s="464"/>
      <c r="BB606" s="30"/>
      <c r="BC606" s="464"/>
      <c r="BD606" s="464"/>
      <c r="BE606" s="30"/>
      <c r="BF606" s="464"/>
      <c r="BG606" s="464"/>
      <c r="BH606" s="30"/>
      <c r="BI606" s="464"/>
      <c r="BJ606" s="464"/>
      <c r="BK606" s="30"/>
      <c r="BL606" s="31"/>
      <c r="BM606" s="31"/>
      <c r="BN606" s="31"/>
      <c r="BO606" s="31"/>
      <c r="BP606" s="31"/>
      <c r="BQ606" s="31"/>
      <c r="BR606" s="31"/>
    </row>
    <row r="607" spans="1:70" s="64" customFormat="1" x14ac:dyDescent="0.2">
      <c r="A607" s="447"/>
      <c r="D607" s="464"/>
      <c r="E607" s="464"/>
      <c r="F607" s="30"/>
      <c r="G607" s="464"/>
      <c r="H607" s="464"/>
      <c r="I607" s="30"/>
      <c r="J607" s="464"/>
      <c r="K607" s="464"/>
      <c r="L607" s="30"/>
      <c r="M607" s="464"/>
      <c r="N607" s="464"/>
      <c r="O607" s="30"/>
      <c r="P607" s="464"/>
      <c r="Q607" s="464"/>
      <c r="R607" s="30"/>
      <c r="S607" s="464"/>
      <c r="T607" s="464"/>
      <c r="U607" s="30"/>
      <c r="V607" s="464"/>
      <c r="W607" s="464"/>
      <c r="X607" s="30"/>
      <c r="Y607" s="464"/>
      <c r="Z607" s="464"/>
      <c r="AA607" s="30"/>
      <c r="AB607" s="464"/>
      <c r="AC607" s="464"/>
      <c r="AD607" s="30"/>
      <c r="AE607" s="464"/>
      <c r="AF607" s="464"/>
      <c r="AG607" s="30"/>
      <c r="AH607" s="464"/>
      <c r="AI607" s="464"/>
      <c r="AJ607" s="30"/>
      <c r="AK607" s="464"/>
      <c r="AL607" s="464"/>
      <c r="AM607" s="30"/>
      <c r="AN607" s="464"/>
      <c r="AO607" s="464"/>
      <c r="AP607" s="30"/>
      <c r="AQ607" s="464"/>
      <c r="AR607" s="464"/>
      <c r="AS607" s="30"/>
      <c r="AT607" s="464"/>
      <c r="AU607" s="464"/>
      <c r="AV607" s="30"/>
      <c r="AW607" s="464"/>
      <c r="AX607" s="464"/>
      <c r="AY607" s="30"/>
      <c r="AZ607" s="464"/>
      <c r="BA607" s="464"/>
      <c r="BB607" s="30"/>
      <c r="BC607" s="464"/>
      <c r="BD607" s="464"/>
      <c r="BE607" s="30"/>
      <c r="BF607" s="464"/>
      <c r="BG607" s="464"/>
      <c r="BH607" s="30"/>
      <c r="BI607" s="464"/>
      <c r="BJ607" s="464"/>
      <c r="BK607" s="30"/>
      <c r="BL607" s="31"/>
      <c r="BM607" s="31"/>
      <c r="BN607" s="31"/>
      <c r="BO607" s="31"/>
      <c r="BP607" s="31"/>
      <c r="BQ607" s="31"/>
      <c r="BR607" s="31"/>
    </row>
    <row r="608" spans="1:70" s="64" customFormat="1" x14ac:dyDescent="0.2">
      <c r="A608" s="447"/>
      <c r="D608" s="464"/>
      <c r="E608" s="464"/>
      <c r="F608" s="30"/>
      <c r="G608" s="464"/>
      <c r="H608" s="464"/>
      <c r="I608" s="30"/>
      <c r="J608" s="464"/>
      <c r="K608" s="464"/>
      <c r="L608" s="30"/>
      <c r="M608" s="464"/>
      <c r="N608" s="464"/>
      <c r="O608" s="30"/>
      <c r="P608" s="464"/>
      <c r="Q608" s="464"/>
      <c r="R608" s="30"/>
      <c r="S608" s="464"/>
      <c r="T608" s="464"/>
      <c r="U608" s="30"/>
      <c r="V608" s="464"/>
      <c r="W608" s="464"/>
      <c r="X608" s="30"/>
      <c r="Y608" s="464"/>
      <c r="Z608" s="464"/>
      <c r="AA608" s="30"/>
      <c r="AB608" s="464"/>
      <c r="AC608" s="464"/>
      <c r="AD608" s="30"/>
      <c r="AE608" s="464"/>
      <c r="AF608" s="464"/>
      <c r="AG608" s="30"/>
      <c r="AH608" s="464"/>
      <c r="AI608" s="464"/>
      <c r="AJ608" s="30"/>
      <c r="AK608" s="464"/>
      <c r="AL608" s="464"/>
      <c r="AM608" s="30"/>
      <c r="AN608" s="464"/>
      <c r="AO608" s="464"/>
      <c r="AP608" s="30"/>
      <c r="AQ608" s="464"/>
      <c r="AR608" s="464"/>
      <c r="AS608" s="30"/>
      <c r="AT608" s="464"/>
      <c r="AU608" s="464"/>
      <c r="AV608" s="30"/>
      <c r="AW608" s="464"/>
      <c r="AX608" s="464"/>
      <c r="AY608" s="30"/>
      <c r="AZ608" s="464"/>
      <c r="BA608" s="464"/>
      <c r="BB608" s="30"/>
      <c r="BC608" s="464"/>
      <c r="BD608" s="464"/>
      <c r="BE608" s="30"/>
      <c r="BF608" s="464"/>
      <c r="BG608" s="464"/>
      <c r="BH608" s="30"/>
      <c r="BI608" s="464"/>
      <c r="BJ608" s="464"/>
      <c r="BK608" s="30"/>
      <c r="BL608" s="31"/>
      <c r="BM608" s="31"/>
      <c r="BN608" s="31"/>
      <c r="BO608" s="31"/>
      <c r="BP608" s="31"/>
      <c r="BQ608" s="31"/>
      <c r="BR608" s="31"/>
    </row>
    <row r="609" spans="1:70" s="64" customFormat="1" x14ac:dyDescent="0.2">
      <c r="A609" s="447"/>
      <c r="D609" s="464"/>
      <c r="E609" s="464"/>
      <c r="F609" s="30"/>
      <c r="G609" s="464"/>
      <c r="H609" s="464"/>
      <c r="I609" s="30"/>
      <c r="J609" s="464"/>
      <c r="K609" s="464"/>
      <c r="L609" s="30"/>
      <c r="M609" s="464"/>
      <c r="N609" s="464"/>
      <c r="O609" s="30"/>
      <c r="P609" s="464"/>
      <c r="Q609" s="464"/>
      <c r="R609" s="30"/>
      <c r="S609" s="464"/>
      <c r="T609" s="464"/>
      <c r="U609" s="30"/>
      <c r="V609" s="464"/>
      <c r="W609" s="464"/>
      <c r="X609" s="30"/>
      <c r="Y609" s="464"/>
      <c r="Z609" s="464"/>
      <c r="AA609" s="30"/>
      <c r="AB609" s="464"/>
      <c r="AC609" s="464"/>
      <c r="AD609" s="30"/>
      <c r="AE609" s="464"/>
      <c r="AF609" s="464"/>
      <c r="AG609" s="30"/>
      <c r="AH609" s="464"/>
      <c r="AI609" s="464"/>
      <c r="AJ609" s="30"/>
      <c r="AK609" s="464"/>
      <c r="AL609" s="464"/>
      <c r="AM609" s="30"/>
      <c r="AN609" s="464"/>
      <c r="AO609" s="464"/>
      <c r="AP609" s="30"/>
      <c r="AQ609" s="464"/>
      <c r="AR609" s="464"/>
      <c r="AS609" s="30"/>
      <c r="AT609" s="464"/>
      <c r="AU609" s="464"/>
      <c r="AV609" s="30"/>
      <c r="AW609" s="464"/>
      <c r="AX609" s="464"/>
      <c r="AY609" s="30"/>
      <c r="AZ609" s="464"/>
      <c r="BA609" s="464"/>
      <c r="BB609" s="30"/>
      <c r="BC609" s="464"/>
      <c r="BD609" s="464"/>
      <c r="BE609" s="30"/>
      <c r="BF609" s="464"/>
      <c r="BG609" s="464"/>
      <c r="BH609" s="30"/>
      <c r="BI609" s="464"/>
      <c r="BJ609" s="464"/>
      <c r="BK609" s="30"/>
      <c r="BL609" s="31"/>
      <c r="BM609" s="31"/>
      <c r="BN609" s="31"/>
      <c r="BO609" s="31"/>
      <c r="BP609" s="31"/>
      <c r="BQ609" s="31"/>
      <c r="BR609" s="31"/>
    </row>
    <row r="610" spans="1:70" s="64" customFormat="1" x14ac:dyDescent="0.2">
      <c r="A610" s="447"/>
      <c r="D610" s="464"/>
      <c r="E610" s="464"/>
      <c r="F610" s="30"/>
      <c r="G610" s="464"/>
      <c r="H610" s="464"/>
      <c r="I610" s="30"/>
      <c r="J610" s="464"/>
      <c r="K610" s="464"/>
      <c r="L610" s="30"/>
      <c r="M610" s="464"/>
      <c r="N610" s="464"/>
      <c r="O610" s="30"/>
      <c r="P610" s="464"/>
      <c r="Q610" s="464"/>
      <c r="R610" s="30"/>
      <c r="S610" s="464"/>
      <c r="T610" s="464"/>
      <c r="U610" s="30"/>
      <c r="V610" s="464"/>
      <c r="W610" s="464"/>
      <c r="X610" s="30"/>
      <c r="Y610" s="464"/>
      <c r="Z610" s="464"/>
      <c r="AA610" s="30"/>
      <c r="AB610" s="464"/>
      <c r="AC610" s="464"/>
      <c r="AD610" s="30"/>
      <c r="AE610" s="464"/>
      <c r="AF610" s="464"/>
      <c r="AG610" s="30"/>
      <c r="AH610" s="464"/>
      <c r="AI610" s="464"/>
      <c r="AJ610" s="30"/>
      <c r="AK610" s="464"/>
      <c r="AL610" s="464"/>
      <c r="AM610" s="30"/>
      <c r="AN610" s="464"/>
      <c r="AO610" s="464"/>
      <c r="AP610" s="30"/>
      <c r="AQ610" s="464"/>
      <c r="AR610" s="464"/>
      <c r="AS610" s="30"/>
      <c r="AT610" s="464"/>
      <c r="AU610" s="464"/>
      <c r="AV610" s="30"/>
      <c r="AW610" s="464"/>
      <c r="AX610" s="464"/>
      <c r="AY610" s="30"/>
      <c r="AZ610" s="464"/>
      <c r="BA610" s="464"/>
      <c r="BB610" s="30"/>
      <c r="BC610" s="464"/>
      <c r="BD610" s="464"/>
      <c r="BE610" s="30"/>
      <c r="BF610" s="464"/>
      <c r="BG610" s="464"/>
      <c r="BH610" s="30"/>
      <c r="BI610" s="464"/>
      <c r="BJ610" s="464"/>
      <c r="BK610" s="30"/>
      <c r="BL610" s="31"/>
      <c r="BM610" s="31"/>
      <c r="BN610" s="31"/>
      <c r="BO610" s="31"/>
      <c r="BP610" s="31"/>
      <c r="BQ610" s="31"/>
      <c r="BR610" s="31"/>
    </row>
    <row r="611" spans="1:70" s="64" customFormat="1" x14ac:dyDescent="0.2">
      <c r="A611" s="447"/>
      <c r="D611" s="464"/>
      <c r="E611" s="464"/>
      <c r="F611" s="30"/>
      <c r="G611" s="464"/>
      <c r="H611" s="464"/>
      <c r="I611" s="30"/>
      <c r="J611" s="464"/>
      <c r="K611" s="464"/>
      <c r="L611" s="30"/>
      <c r="M611" s="464"/>
      <c r="N611" s="464"/>
      <c r="O611" s="30"/>
      <c r="P611" s="464"/>
      <c r="Q611" s="464"/>
      <c r="R611" s="30"/>
      <c r="S611" s="464"/>
      <c r="T611" s="464"/>
      <c r="U611" s="30"/>
      <c r="V611" s="464"/>
      <c r="W611" s="464"/>
      <c r="X611" s="30"/>
      <c r="Y611" s="464"/>
      <c r="Z611" s="464"/>
      <c r="AA611" s="30"/>
      <c r="AB611" s="464"/>
      <c r="AC611" s="464"/>
      <c r="AD611" s="30"/>
      <c r="AE611" s="464"/>
      <c r="AF611" s="464"/>
      <c r="AG611" s="30"/>
      <c r="AH611" s="464"/>
      <c r="AI611" s="464"/>
      <c r="AJ611" s="30"/>
      <c r="AK611" s="464"/>
      <c r="AL611" s="464"/>
      <c r="AM611" s="30"/>
      <c r="AN611" s="464"/>
      <c r="AO611" s="464"/>
      <c r="AP611" s="30"/>
      <c r="AQ611" s="464"/>
      <c r="AR611" s="464"/>
      <c r="AS611" s="30"/>
      <c r="AT611" s="464"/>
      <c r="AU611" s="464"/>
      <c r="AV611" s="30"/>
      <c r="AW611" s="464"/>
      <c r="AX611" s="464"/>
      <c r="AY611" s="30"/>
      <c r="AZ611" s="464"/>
      <c r="BA611" s="464"/>
      <c r="BB611" s="30"/>
      <c r="BC611" s="464"/>
      <c r="BD611" s="464"/>
      <c r="BE611" s="30"/>
      <c r="BF611" s="464"/>
      <c r="BG611" s="464"/>
      <c r="BH611" s="30"/>
      <c r="BI611" s="464"/>
      <c r="BJ611" s="464"/>
      <c r="BK611" s="30"/>
      <c r="BL611" s="31"/>
      <c r="BM611" s="31"/>
      <c r="BN611" s="31"/>
      <c r="BO611" s="31"/>
      <c r="BP611" s="31"/>
      <c r="BQ611" s="31"/>
      <c r="BR611" s="31"/>
    </row>
    <row r="612" spans="1:70" s="64" customFormat="1" x14ac:dyDescent="0.2">
      <c r="A612" s="447"/>
      <c r="D612" s="464"/>
      <c r="E612" s="464"/>
      <c r="F612" s="30"/>
      <c r="G612" s="464"/>
      <c r="H612" s="464"/>
      <c r="I612" s="30"/>
      <c r="J612" s="464"/>
      <c r="K612" s="464"/>
      <c r="L612" s="30"/>
      <c r="M612" s="464"/>
      <c r="N612" s="464"/>
      <c r="O612" s="30"/>
      <c r="P612" s="464"/>
      <c r="Q612" s="464"/>
      <c r="R612" s="30"/>
      <c r="S612" s="464"/>
      <c r="T612" s="464"/>
      <c r="U612" s="30"/>
      <c r="V612" s="464"/>
      <c r="W612" s="464"/>
      <c r="X612" s="30"/>
      <c r="Y612" s="464"/>
      <c r="Z612" s="464"/>
      <c r="AA612" s="30"/>
      <c r="AB612" s="464"/>
      <c r="AC612" s="464"/>
      <c r="AD612" s="30"/>
      <c r="AE612" s="464"/>
      <c r="AF612" s="464"/>
      <c r="AG612" s="30"/>
      <c r="AH612" s="464"/>
      <c r="AI612" s="464"/>
      <c r="AJ612" s="30"/>
      <c r="AK612" s="464"/>
      <c r="AL612" s="464"/>
      <c r="AM612" s="30"/>
      <c r="AN612" s="464"/>
      <c r="AO612" s="464"/>
      <c r="AP612" s="30"/>
      <c r="AQ612" s="464"/>
      <c r="AR612" s="464"/>
      <c r="AS612" s="30"/>
      <c r="AT612" s="464"/>
      <c r="AU612" s="464"/>
      <c r="AV612" s="30"/>
      <c r="AW612" s="464"/>
      <c r="AX612" s="464"/>
      <c r="AY612" s="30"/>
      <c r="AZ612" s="464"/>
      <c r="BA612" s="464"/>
      <c r="BB612" s="30"/>
      <c r="BC612" s="464"/>
      <c r="BD612" s="464"/>
      <c r="BE612" s="30"/>
      <c r="BF612" s="464"/>
      <c r="BG612" s="464"/>
      <c r="BH612" s="30"/>
      <c r="BI612" s="464"/>
      <c r="BJ612" s="464"/>
      <c r="BK612" s="30"/>
      <c r="BL612" s="31"/>
      <c r="BM612" s="31"/>
      <c r="BN612" s="31"/>
      <c r="BO612" s="31"/>
      <c r="BP612" s="31"/>
      <c r="BQ612" s="31"/>
      <c r="BR612" s="31"/>
    </row>
    <row r="613" spans="1:70" s="64" customFormat="1" x14ac:dyDescent="0.2">
      <c r="A613" s="447"/>
      <c r="D613" s="464"/>
      <c r="E613" s="464"/>
      <c r="F613" s="30"/>
      <c r="G613" s="464"/>
      <c r="H613" s="464"/>
      <c r="I613" s="30"/>
      <c r="J613" s="464"/>
      <c r="K613" s="464"/>
      <c r="L613" s="30"/>
      <c r="M613" s="464"/>
      <c r="N613" s="464"/>
      <c r="O613" s="30"/>
      <c r="P613" s="464"/>
      <c r="Q613" s="464"/>
      <c r="R613" s="30"/>
      <c r="S613" s="464"/>
      <c r="T613" s="464"/>
      <c r="U613" s="30"/>
      <c r="V613" s="464"/>
      <c r="W613" s="464"/>
      <c r="X613" s="30"/>
      <c r="Y613" s="464"/>
      <c r="Z613" s="464"/>
      <c r="AA613" s="30"/>
      <c r="AB613" s="464"/>
      <c r="AC613" s="464"/>
      <c r="AD613" s="30"/>
      <c r="AE613" s="464"/>
      <c r="AF613" s="464"/>
      <c r="AG613" s="30"/>
      <c r="AH613" s="464"/>
      <c r="AI613" s="464"/>
      <c r="AJ613" s="30"/>
      <c r="AK613" s="464"/>
      <c r="AL613" s="464"/>
      <c r="AM613" s="30"/>
      <c r="AN613" s="464"/>
      <c r="AO613" s="464"/>
      <c r="AP613" s="30"/>
      <c r="AQ613" s="464"/>
      <c r="AR613" s="464"/>
      <c r="AS613" s="30"/>
      <c r="AT613" s="464"/>
      <c r="AU613" s="464"/>
      <c r="AV613" s="30"/>
      <c r="AW613" s="464"/>
      <c r="AX613" s="464"/>
      <c r="AY613" s="30"/>
      <c r="AZ613" s="464"/>
      <c r="BA613" s="464"/>
      <c r="BB613" s="30"/>
      <c r="BC613" s="464"/>
      <c r="BD613" s="464"/>
      <c r="BE613" s="30"/>
      <c r="BF613" s="464"/>
      <c r="BG613" s="464"/>
      <c r="BH613" s="30"/>
      <c r="BI613" s="464"/>
      <c r="BJ613" s="464"/>
      <c r="BK613" s="30"/>
      <c r="BL613" s="31"/>
      <c r="BM613" s="31"/>
      <c r="BN613" s="31"/>
      <c r="BO613" s="31"/>
      <c r="BP613" s="31"/>
      <c r="BQ613" s="31"/>
      <c r="BR613" s="31"/>
    </row>
    <row r="614" spans="1:70" s="64" customFormat="1" x14ac:dyDescent="0.2">
      <c r="A614" s="447"/>
      <c r="D614" s="464"/>
      <c r="E614" s="464"/>
      <c r="F614" s="30"/>
      <c r="G614" s="464"/>
      <c r="H614" s="464"/>
      <c r="I614" s="30"/>
      <c r="J614" s="464"/>
      <c r="K614" s="464"/>
      <c r="L614" s="30"/>
      <c r="M614" s="464"/>
      <c r="N614" s="464"/>
      <c r="O614" s="30"/>
      <c r="P614" s="464"/>
      <c r="Q614" s="464"/>
      <c r="R614" s="30"/>
      <c r="S614" s="464"/>
      <c r="T614" s="464"/>
      <c r="U614" s="30"/>
      <c r="V614" s="464"/>
      <c r="W614" s="464"/>
      <c r="X614" s="30"/>
      <c r="Y614" s="464"/>
      <c r="Z614" s="464"/>
      <c r="AA614" s="30"/>
      <c r="AB614" s="464"/>
      <c r="AC614" s="464"/>
      <c r="AD614" s="30"/>
      <c r="AE614" s="464"/>
      <c r="AF614" s="464"/>
      <c r="AG614" s="30"/>
      <c r="AH614" s="464"/>
      <c r="AI614" s="464"/>
      <c r="AJ614" s="30"/>
      <c r="AK614" s="464"/>
      <c r="AL614" s="464"/>
      <c r="AM614" s="30"/>
      <c r="AN614" s="464"/>
      <c r="AO614" s="464"/>
      <c r="AP614" s="30"/>
      <c r="AQ614" s="464"/>
      <c r="AR614" s="464"/>
      <c r="AS614" s="30"/>
      <c r="AT614" s="464"/>
      <c r="AU614" s="464"/>
      <c r="AV614" s="30"/>
      <c r="AW614" s="464"/>
      <c r="AX614" s="464"/>
      <c r="AY614" s="30"/>
      <c r="AZ614" s="464"/>
      <c r="BA614" s="464"/>
      <c r="BB614" s="30"/>
      <c r="BC614" s="464"/>
      <c r="BD614" s="464"/>
      <c r="BE614" s="30"/>
      <c r="BF614" s="464"/>
      <c r="BG614" s="464"/>
      <c r="BH614" s="30"/>
      <c r="BI614" s="464"/>
      <c r="BJ614" s="464"/>
      <c r="BK614" s="30"/>
      <c r="BL614" s="31"/>
      <c r="BM614" s="31"/>
      <c r="BN614" s="31"/>
      <c r="BO614" s="31"/>
      <c r="BP614" s="31"/>
      <c r="BQ614" s="31"/>
      <c r="BR614" s="31"/>
    </row>
    <row r="615" spans="1:70" s="64" customFormat="1" x14ac:dyDescent="0.2">
      <c r="A615" s="447"/>
      <c r="D615" s="464"/>
      <c r="E615" s="464"/>
      <c r="F615" s="30"/>
      <c r="G615" s="464"/>
      <c r="H615" s="464"/>
      <c r="I615" s="30"/>
      <c r="J615" s="464"/>
      <c r="K615" s="464"/>
      <c r="L615" s="30"/>
      <c r="M615" s="464"/>
      <c r="N615" s="464"/>
      <c r="O615" s="30"/>
      <c r="P615" s="464"/>
      <c r="Q615" s="464"/>
      <c r="R615" s="30"/>
      <c r="S615" s="464"/>
      <c r="T615" s="464"/>
      <c r="U615" s="30"/>
      <c r="V615" s="464"/>
      <c r="W615" s="464"/>
      <c r="X615" s="30"/>
      <c r="Y615" s="464"/>
      <c r="Z615" s="464"/>
      <c r="AA615" s="30"/>
      <c r="AB615" s="464"/>
      <c r="AC615" s="464"/>
      <c r="AD615" s="30"/>
      <c r="AE615" s="464"/>
      <c r="AF615" s="464"/>
      <c r="AG615" s="30"/>
      <c r="AH615" s="464"/>
      <c r="AI615" s="464"/>
      <c r="AJ615" s="30"/>
      <c r="AK615" s="464"/>
      <c r="AL615" s="464"/>
      <c r="AM615" s="30"/>
      <c r="AN615" s="464"/>
      <c r="AO615" s="464"/>
      <c r="AP615" s="30"/>
      <c r="AQ615" s="464"/>
      <c r="AR615" s="464"/>
      <c r="AS615" s="30"/>
      <c r="AT615" s="464"/>
      <c r="AU615" s="464"/>
      <c r="AV615" s="30"/>
      <c r="AW615" s="464"/>
      <c r="AX615" s="464"/>
      <c r="AY615" s="30"/>
      <c r="AZ615" s="464"/>
      <c r="BA615" s="464"/>
      <c r="BB615" s="30"/>
      <c r="BC615" s="464"/>
      <c r="BD615" s="464"/>
      <c r="BE615" s="30"/>
      <c r="BF615" s="464"/>
      <c r="BG615" s="464"/>
      <c r="BH615" s="30"/>
      <c r="BI615" s="464"/>
      <c r="BJ615" s="464"/>
      <c r="BK615" s="30"/>
      <c r="BL615" s="31"/>
      <c r="BM615" s="31"/>
      <c r="BN615" s="31"/>
      <c r="BO615" s="31"/>
      <c r="BP615" s="31"/>
      <c r="BQ615" s="31"/>
      <c r="BR615" s="31"/>
    </row>
    <row r="616" spans="1:70" s="64" customFormat="1" x14ac:dyDescent="0.2">
      <c r="A616" s="447"/>
      <c r="D616" s="464"/>
      <c r="E616" s="464"/>
      <c r="F616" s="30"/>
      <c r="G616" s="464"/>
      <c r="H616" s="464"/>
      <c r="I616" s="30"/>
      <c r="J616" s="464"/>
      <c r="K616" s="464"/>
      <c r="L616" s="30"/>
      <c r="M616" s="464"/>
      <c r="N616" s="464"/>
      <c r="O616" s="30"/>
      <c r="P616" s="464"/>
      <c r="Q616" s="464"/>
      <c r="R616" s="30"/>
      <c r="S616" s="464"/>
      <c r="T616" s="464"/>
      <c r="U616" s="30"/>
      <c r="V616" s="464"/>
      <c r="W616" s="464"/>
      <c r="X616" s="30"/>
      <c r="Y616" s="464"/>
      <c r="Z616" s="464"/>
      <c r="AA616" s="30"/>
      <c r="AB616" s="464"/>
      <c r="AC616" s="464"/>
      <c r="AD616" s="30"/>
      <c r="AE616" s="464"/>
      <c r="AF616" s="464"/>
      <c r="AG616" s="30"/>
      <c r="AH616" s="464"/>
      <c r="AI616" s="464"/>
      <c r="AJ616" s="30"/>
      <c r="AK616" s="464"/>
      <c r="AL616" s="464"/>
      <c r="AM616" s="30"/>
      <c r="AN616" s="464"/>
      <c r="AO616" s="464"/>
      <c r="AP616" s="30"/>
      <c r="AQ616" s="464"/>
      <c r="AR616" s="464"/>
      <c r="AS616" s="30"/>
      <c r="AT616" s="464"/>
      <c r="AU616" s="464"/>
      <c r="AV616" s="30"/>
      <c r="AW616" s="464"/>
      <c r="AX616" s="464"/>
      <c r="AY616" s="30"/>
      <c r="AZ616" s="464"/>
      <c r="BA616" s="464"/>
      <c r="BB616" s="30"/>
      <c r="BC616" s="464"/>
      <c r="BD616" s="464"/>
      <c r="BE616" s="30"/>
      <c r="BF616" s="464"/>
      <c r="BG616" s="464"/>
      <c r="BH616" s="30"/>
      <c r="BI616" s="464"/>
      <c r="BJ616" s="464"/>
      <c r="BK616" s="30"/>
      <c r="BL616" s="31"/>
      <c r="BM616" s="31"/>
      <c r="BN616" s="31"/>
      <c r="BO616" s="31"/>
      <c r="BP616" s="31"/>
      <c r="BQ616" s="31"/>
      <c r="BR616" s="31"/>
    </row>
    <row r="617" spans="1:70" s="64" customFormat="1" x14ac:dyDescent="0.2">
      <c r="A617" s="447"/>
      <c r="D617" s="464"/>
      <c r="E617" s="464"/>
      <c r="F617" s="30"/>
      <c r="G617" s="464"/>
      <c r="H617" s="464"/>
      <c r="I617" s="30"/>
      <c r="J617" s="464"/>
      <c r="K617" s="464"/>
      <c r="L617" s="30"/>
      <c r="M617" s="464"/>
      <c r="N617" s="464"/>
      <c r="O617" s="30"/>
      <c r="P617" s="464"/>
      <c r="Q617" s="464"/>
      <c r="R617" s="30"/>
      <c r="S617" s="464"/>
      <c r="T617" s="464"/>
      <c r="U617" s="30"/>
      <c r="V617" s="464"/>
      <c r="W617" s="464"/>
      <c r="X617" s="30"/>
      <c r="Y617" s="464"/>
      <c r="Z617" s="464"/>
      <c r="AA617" s="30"/>
      <c r="AB617" s="464"/>
      <c r="AC617" s="464"/>
      <c r="AD617" s="30"/>
      <c r="AE617" s="464"/>
      <c r="AF617" s="464"/>
      <c r="AG617" s="30"/>
      <c r="AH617" s="464"/>
      <c r="AI617" s="464"/>
      <c r="AJ617" s="30"/>
      <c r="AK617" s="464"/>
      <c r="AL617" s="464"/>
      <c r="AM617" s="30"/>
      <c r="AN617" s="464"/>
      <c r="AO617" s="464"/>
      <c r="AP617" s="30"/>
      <c r="AQ617" s="464"/>
      <c r="AR617" s="464"/>
      <c r="AS617" s="30"/>
      <c r="AT617" s="464"/>
      <c r="AU617" s="464"/>
      <c r="AV617" s="30"/>
      <c r="AW617" s="464"/>
      <c r="AX617" s="464"/>
      <c r="AY617" s="30"/>
      <c r="AZ617" s="464"/>
      <c r="BA617" s="464"/>
      <c r="BB617" s="30"/>
      <c r="BC617" s="464"/>
      <c r="BD617" s="464"/>
      <c r="BE617" s="30"/>
      <c r="BF617" s="464"/>
      <c r="BG617" s="464"/>
      <c r="BH617" s="30"/>
      <c r="BI617" s="464"/>
      <c r="BJ617" s="464"/>
      <c r="BK617" s="30"/>
      <c r="BL617" s="31"/>
      <c r="BM617" s="31"/>
      <c r="BN617" s="31"/>
      <c r="BO617" s="31"/>
      <c r="BP617" s="31"/>
      <c r="BQ617" s="31"/>
      <c r="BR617" s="31"/>
    </row>
    <row r="618" spans="1:70" s="64" customFormat="1" x14ac:dyDescent="0.2">
      <c r="A618" s="447"/>
      <c r="D618" s="464"/>
      <c r="E618" s="464"/>
      <c r="F618" s="30"/>
      <c r="G618" s="464"/>
      <c r="H618" s="464"/>
      <c r="I618" s="30"/>
      <c r="J618" s="464"/>
      <c r="K618" s="464"/>
      <c r="L618" s="30"/>
      <c r="M618" s="464"/>
      <c r="N618" s="464"/>
      <c r="O618" s="30"/>
      <c r="P618" s="464"/>
      <c r="Q618" s="464"/>
      <c r="R618" s="30"/>
      <c r="S618" s="464"/>
      <c r="T618" s="464"/>
      <c r="U618" s="30"/>
      <c r="V618" s="464"/>
      <c r="W618" s="464"/>
      <c r="X618" s="30"/>
      <c r="Y618" s="464"/>
      <c r="Z618" s="464"/>
      <c r="AA618" s="30"/>
      <c r="AB618" s="464"/>
      <c r="AC618" s="464"/>
      <c r="AD618" s="30"/>
      <c r="AE618" s="464"/>
      <c r="AF618" s="464"/>
      <c r="AG618" s="30"/>
      <c r="AH618" s="464"/>
      <c r="AI618" s="464"/>
      <c r="AJ618" s="30"/>
      <c r="AK618" s="464"/>
      <c r="AL618" s="464"/>
      <c r="AM618" s="30"/>
      <c r="AN618" s="464"/>
      <c r="AO618" s="464"/>
      <c r="AP618" s="30"/>
      <c r="AQ618" s="464"/>
      <c r="AR618" s="464"/>
      <c r="AS618" s="30"/>
      <c r="AT618" s="464"/>
      <c r="AU618" s="464"/>
      <c r="AV618" s="30"/>
      <c r="AW618" s="464"/>
      <c r="AX618" s="464"/>
      <c r="AY618" s="30"/>
      <c r="AZ618" s="464"/>
      <c r="BA618" s="464"/>
      <c r="BB618" s="30"/>
      <c r="BC618" s="464"/>
      <c r="BD618" s="464"/>
      <c r="BE618" s="30"/>
      <c r="BF618" s="464"/>
      <c r="BG618" s="464"/>
      <c r="BH618" s="30"/>
      <c r="BI618" s="464"/>
      <c r="BJ618" s="464"/>
      <c r="BK618" s="30"/>
      <c r="BL618" s="31"/>
      <c r="BM618" s="31"/>
      <c r="BN618" s="31"/>
      <c r="BO618" s="31"/>
      <c r="BP618" s="31"/>
      <c r="BQ618" s="31"/>
      <c r="BR618" s="31"/>
    </row>
    <row r="619" spans="1:70" s="64" customFormat="1" x14ac:dyDescent="0.2">
      <c r="A619" s="447"/>
      <c r="D619" s="464"/>
      <c r="E619" s="464"/>
      <c r="F619" s="30"/>
      <c r="G619" s="464"/>
      <c r="H619" s="464"/>
      <c r="I619" s="30"/>
      <c r="J619" s="464"/>
      <c r="K619" s="464"/>
      <c r="L619" s="30"/>
      <c r="M619" s="464"/>
      <c r="N619" s="464"/>
      <c r="O619" s="30"/>
      <c r="P619" s="464"/>
      <c r="Q619" s="464"/>
      <c r="R619" s="30"/>
      <c r="S619" s="464"/>
      <c r="T619" s="464"/>
      <c r="U619" s="30"/>
      <c r="V619" s="464"/>
      <c r="W619" s="464"/>
      <c r="X619" s="30"/>
      <c r="Y619" s="464"/>
      <c r="Z619" s="464"/>
      <c r="AA619" s="30"/>
      <c r="AB619" s="464"/>
      <c r="AC619" s="464"/>
      <c r="AD619" s="30"/>
      <c r="AE619" s="464"/>
      <c r="AF619" s="464"/>
      <c r="AG619" s="30"/>
      <c r="AH619" s="464"/>
      <c r="AI619" s="464"/>
      <c r="AJ619" s="30"/>
      <c r="AK619" s="464"/>
      <c r="AL619" s="464"/>
      <c r="AM619" s="30"/>
      <c r="AN619" s="464"/>
      <c r="AO619" s="464"/>
      <c r="AP619" s="30"/>
      <c r="AQ619" s="464"/>
      <c r="AR619" s="464"/>
      <c r="AS619" s="30"/>
      <c r="AT619" s="464"/>
      <c r="AU619" s="464"/>
      <c r="AV619" s="30"/>
      <c r="AW619" s="464"/>
      <c r="AX619" s="464"/>
      <c r="AY619" s="30"/>
      <c r="AZ619" s="464"/>
      <c r="BA619" s="464"/>
      <c r="BB619" s="30"/>
      <c r="BC619" s="464"/>
      <c r="BD619" s="464"/>
      <c r="BE619" s="30"/>
      <c r="BF619" s="464"/>
      <c r="BG619" s="464"/>
      <c r="BH619" s="30"/>
      <c r="BI619" s="464"/>
      <c r="BJ619" s="464"/>
      <c r="BK619" s="30"/>
      <c r="BL619" s="31"/>
      <c r="BM619" s="31"/>
      <c r="BN619" s="31"/>
      <c r="BO619" s="31"/>
      <c r="BP619" s="31"/>
      <c r="BQ619" s="31"/>
      <c r="BR619" s="31"/>
    </row>
    <row r="620" spans="1:70" s="64" customFormat="1" x14ac:dyDescent="0.2">
      <c r="A620" s="447"/>
      <c r="D620" s="464"/>
      <c r="E620" s="464"/>
      <c r="F620" s="30"/>
      <c r="G620" s="464"/>
      <c r="H620" s="464"/>
      <c r="I620" s="30"/>
      <c r="J620" s="464"/>
      <c r="K620" s="464"/>
      <c r="L620" s="30"/>
      <c r="M620" s="464"/>
      <c r="N620" s="464"/>
      <c r="O620" s="30"/>
      <c r="P620" s="464"/>
      <c r="Q620" s="464"/>
      <c r="R620" s="30"/>
      <c r="S620" s="464"/>
      <c r="T620" s="464"/>
      <c r="U620" s="30"/>
      <c r="V620" s="464"/>
      <c r="W620" s="464"/>
      <c r="X620" s="30"/>
      <c r="Y620" s="464"/>
      <c r="Z620" s="464"/>
      <c r="AA620" s="30"/>
      <c r="AB620" s="464"/>
      <c r="AC620" s="464"/>
      <c r="AD620" s="30"/>
      <c r="AE620" s="464"/>
      <c r="AF620" s="464"/>
      <c r="AG620" s="30"/>
      <c r="AH620" s="464"/>
      <c r="AI620" s="464"/>
      <c r="AJ620" s="30"/>
      <c r="AK620" s="464"/>
      <c r="AL620" s="464"/>
      <c r="AM620" s="30"/>
      <c r="AN620" s="464"/>
      <c r="AO620" s="464"/>
      <c r="AP620" s="30"/>
      <c r="AQ620" s="464"/>
      <c r="AR620" s="464"/>
      <c r="AS620" s="30"/>
      <c r="AT620" s="464"/>
      <c r="AU620" s="464"/>
      <c r="AV620" s="30"/>
      <c r="AW620" s="464"/>
      <c r="AX620" s="464"/>
      <c r="AY620" s="30"/>
      <c r="AZ620" s="464"/>
      <c r="BA620" s="464"/>
      <c r="BB620" s="30"/>
      <c r="BC620" s="464"/>
      <c r="BD620" s="464"/>
      <c r="BE620" s="30"/>
      <c r="BF620" s="464"/>
      <c r="BG620" s="464"/>
      <c r="BH620" s="30"/>
      <c r="BI620" s="464"/>
      <c r="BJ620" s="464"/>
      <c r="BK620" s="30"/>
      <c r="BL620" s="31"/>
      <c r="BM620" s="31"/>
      <c r="BN620" s="31"/>
      <c r="BO620" s="31"/>
      <c r="BP620" s="31"/>
      <c r="BQ620" s="31"/>
      <c r="BR620" s="31"/>
    </row>
    <row r="621" spans="1:70" s="64" customFormat="1" x14ac:dyDescent="0.2">
      <c r="A621" s="447"/>
      <c r="D621" s="464"/>
      <c r="E621" s="464"/>
      <c r="F621" s="30"/>
      <c r="G621" s="464"/>
      <c r="H621" s="464"/>
      <c r="I621" s="30"/>
      <c r="J621" s="464"/>
      <c r="K621" s="464"/>
      <c r="L621" s="30"/>
      <c r="M621" s="464"/>
      <c r="N621" s="464"/>
      <c r="O621" s="30"/>
      <c r="P621" s="464"/>
      <c r="Q621" s="464"/>
      <c r="R621" s="30"/>
      <c r="S621" s="464"/>
      <c r="T621" s="464"/>
      <c r="U621" s="30"/>
      <c r="V621" s="464"/>
      <c r="W621" s="464"/>
      <c r="X621" s="30"/>
      <c r="Y621" s="464"/>
      <c r="Z621" s="464"/>
      <c r="AA621" s="30"/>
      <c r="AB621" s="464"/>
      <c r="AC621" s="464"/>
      <c r="AD621" s="30"/>
      <c r="AE621" s="464"/>
      <c r="AF621" s="464"/>
      <c r="AG621" s="30"/>
      <c r="AH621" s="464"/>
      <c r="AI621" s="464"/>
      <c r="AJ621" s="30"/>
      <c r="AK621" s="464"/>
      <c r="AL621" s="464"/>
      <c r="AM621" s="30"/>
      <c r="AN621" s="464"/>
      <c r="AO621" s="464"/>
      <c r="AP621" s="30"/>
      <c r="AQ621" s="464"/>
      <c r="AR621" s="464"/>
      <c r="AS621" s="30"/>
      <c r="AT621" s="464"/>
      <c r="AU621" s="464"/>
      <c r="AV621" s="30"/>
      <c r="AW621" s="464"/>
      <c r="AX621" s="464"/>
      <c r="AY621" s="30"/>
      <c r="AZ621" s="464"/>
      <c r="BA621" s="464"/>
      <c r="BB621" s="30"/>
      <c r="BC621" s="464"/>
      <c r="BD621" s="464"/>
      <c r="BE621" s="30"/>
      <c r="BF621" s="464"/>
      <c r="BG621" s="464"/>
      <c r="BH621" s="30"/>
      <c r="BI621" s="464"/>
      <c r="BJ621" s="464"/>
      <c r="BK621" s="30"/>
      <c r="BL621" s="31"/>
      <c r="BM621" s="31"/>
      <c r="BN621" s="31"/>
      <c r="BO621" s="31"/>
      <c r="BP621" s="31"/>
      <c r="BQ621" s="31"/>
      <c r="BR621" s="31"/>
    </row>
    <row r="622" spans="1:70" s="64" customFormat="1" x14ac:dyDescent="0.2">
      <c r="A622" s="447"/>
      <c r="D622" s="464"/>
      <c r="E622" s="464"/>
      <c r="F622" s="30"/>
      <c r="G622" s="464"/>
      <c r="H622" s="464"/>
      <c r="I622" s="30"/>
      <c r="J622" s="464"/>
      <c r="K622" s="464"/>
      <c r="L622" s="30"/>
      <c r="M622" s="464"/>
      <c r="N622" s="464"/>
      <c r="O622" s="30"/>
      <c r="P622" s="464"/>
      <c r="Q622" s="464"/>
      <c r="R622" s="30"/>
      <c r="S622" s="464"/>
      <c r="T622" s="464"/>
      <c r="U622" s="30"/>
      <c r="V622" s="464"/>
      <c r="W622" s="464"/>
      <c r="X622" s="30"/>
      <c r="Y622" s="464"/>
      <c r="Z622" s="464"/>
      <c r="AA622" s="30"/>
      <c r="AB622" s="464"/>
      <c r="AC622" s="464"/>
      <c r="AD622" s="30"/>
      <c r="AE622" s="464"/>
      <c r="AF622" s="464"/>
      <c r="AG622" s="30"/>
      <c r="AH622" s="464"/>
      <c r="AI622" s="464"/>
      <c r="AJ622" s="30"/>
      <c r="AK622" s="464"/>
      <c r="AL622" s="464"/>
      <c r="AM622" s="30"/>
      <c r="AN622" s="464"/>
      <c r="AO622" s="464"/>
      <c r="AP622" s="30"/>
      <c r="AQ622" s="464"/>
      <c r="AR622" s="464"/>
      <c r="AS622" s="30"/>
      <c r="AT622" s="464"/>
      <c r="AU622" s="464"/>
      <c r="AV622" s="30"/>
      <c r="AW622" s="464"/>
      <c r="AX622" s="464"/>
      <c r="AY622" s="30"/>
      <c r="AZ622" s="464"/>
      <c r="BA622" s="464"/>
      <c r="BB622" s="30"/>
      <c r="BC622" s="464"/>
      <c r="BD622" s="464"/>
      <c r="BE622" s="30"/>
      <c r="BF622" s="464"/>
      <c r="BG622" s="464"/>
      <c r="BH622" s="30"/>
      <c r="BI622" s="464"/>
      <c r="BJ622" s="464"/>
      <c r="BK622" s="30"/>
      <c r="BL622" s="31"/>
      <c r="BM622" s="31"/>
      <c r="BN622" s="31"/>
      <c r="BO622" s="31"/>
      <c r="BP622" s="31"/>
      <c r="BQ622" s="31"/>
      <c r="BR622" s="31"/>
    </row>
    <row r="623" spans="1:70" s="64" customFormat="1" x14ac:dyDescent="0.2">
      <c r="A623" s="447"/>
      <c r="D623" s="464"/>
      <c r="E623" s="464"/>
      <c r="F623" s="30"/>
      <c r="G623" s="464"/>
      <c r="H623" s="464"/>
      <c r="I623" s="30"/>
      <c r="J623" s="464"/>
      <c r="K623" s="464"/>
      <c r="L623" s="30"/>
      <c r="M623" s="464"/>
      <c r="N623" s="464"/>
      <c r="O623" s="30"/>
      <c r="P623" s="464"/>
      <c r="Q623" s="464"/>
      <c r="R623" s="30"/>
      <c r="S623" s="464"/>
      <c r="T623" s="464"/>
      <c r="U623" s="30"/>
      <c r="V623" s="464"/>
      <c r="W623" s="464"/>
      <c r="X623" s="30"/>
      <c r="Y623" s="464"/>
      <c r="Z623" s="464"/>
      <c r="AA623" s="30"/>
      <c r="AB623" s="464"/>
      <c r="AC623" s="464"/>
      <c r="AD623" s="30"/>
      <c r="AE623" s="464"/>
      <c r="AF623" s="464"/>
      <c r="AG623" s="30"/>
      <c r="AH623" s="464"/>
      <c r="AI623" s="464"/>
      <c r="AJ623" s="30"/>
      <c r="AK623" s="464"/>
      <c r="AL623" s="464"/>
      <c r="AM623" s="30"/>
      <c r="AN623" s="464"/>
      <c r="AO623" s="464"/>
      <c r="AP623" s="30"/>
      <c r="AQ623" s="464"/>
      <c r="AR623" s="464"/>
      <c r="AS623" s="30"/>
      <c r="AT623" s="464"/>
      <c r="AU623" s="464"/>
      <c r="AV623" s="30"/>
      <c r="AW623" s="464"/>
      <c r="AX623" s="464"/>
      <c r="AY623" s="30"/>
      <c r="AZ623" s="464"/>
      <c r="BA623" s="464"/>
      <c r="BB623" s="30"/>
      <c r="BC623" s="464"/>
      <c r="BD623" s="464"/>
      <c r="BE623" s="30"/>
      <c r="BF623" s="464"/>
      <c r="BG623" s="464"/>
      <c r="BH623" s="30"/>
      <c r="BI623" s="464"/>
      <c r="BJ623" s="464"/>
      <c r="BK623" s="30"/>
      <c r="BL623" s="31"/>
      <c r="BM623" s="31"/>
      <c r="BN623" s="31"/>
      <c r="BO623" s="31"/>
      <c r="BP623" s="31"/>
      <c r="BQ623" s="31"/>
      <c r="BR623" s="31"/>
    </row>
    <row r="624" spans="1:70" s="64" customFormat="1" x14ac:dyDescent="0.2">
      <c r="A624" s="447"/>
      <c r="D624" s="464"/>
      <c r="E624" s="464"/>
      <c r="F624" s="30"/>
      <c r="G624" s="464"/>
      <c r="H624" s="464"/>
      <c r="I624" s="30"/>
      <c r="J624" s="464"/>
      <c r="K624" s="464"/>
      <c r="L624" s="30"/>
      <c r="M624" s="464"/>
      <c r="N624" s="464"/>
      <c r="O624" s="30"/>
      <c r="P624" s="464"/>
      <c r="Q624" s="464"/>
      <c r="R624" s="30"/>
      <c r="S624" s="464"/>
      <c r="T624" s="464"/>
      <c r="U624" s="30"/>
      <c r="V624" s="464"/>
      <c r="W624" s="464"/>
      <c r="X624" s="30"/>
      <c r="Y624" s="464"/>
      <c r="Z624" s="464"/>
      <c r="AA624" s="30"/>
      <c r="AB624" s="464"/>
      <c r="AC624" s="464"/>
      <c r="AD624" s="30"/>
      <c r="AE624" s="464"/>
      <c r="AF624" s="464"/>
      <c r="AG624" s="30"/>
      <c r="AH624" s="464"/>
      <c r="AI624" s="464"/>
      <c r="AJ624" s="30"/>
      <c r="AK624" s="464"/>
      <c r="AL624" s="464"/>
      <c r="AM624" s="30"/>
      <c r="AN624" s="464"/>
      <c r="AO624" s="464"/>
      <c r="AP624" s="30"/>
      <c r="AQ624" s="464"/>
      <c r="AR624" s="464"/>
      <c r="AS624" s="30"/>
      <c r="AT624" s="464"/>
      <c r="AU624" s="464"/>
      <c r="AV624" s="30"/>
      <c r="AW624" s="464"/>
      <c r="AX624" s="464"/>
      <c r="AY624" s="30"/>
      <c r="AZ624" s="464"/>
      <c r="BA624" s="464"/>
      <c r="BB624" s="30"/>
      <c r="BC624" s="464"/>
      <c r="BD624" s="464"/>
      <c r="BE624" s="30"/>
      <c r="BF624" s="464"/>
      <c r="BG624" s="464"/>
      <c r="BH624" s="30"/>
      <c r="BI624" s="464"/>
      <c r="BJ624" s="464"/>
      <c r="BK624" s="30"/>
      <c r="BL624" s="31"/>
      <c r="BM624" s="31"/>
      <c r="BN624" s="31"/>
      <c r="BO624" s="31"/>
      <c r="BP624" s="31"/>
      <c r="BQ624" s="31"/>
      <c r="BR624" s="31"/>
    </row>
    <row r="625" spans="1:70" s="64" customFormat="1" x14ac:dyDescent="0.2">
      <c r="A625" s="447"/>
      <c r="D625" s="464"/>
      <c r="E625" s="464"/>
      <c r="F625" s="30"/>
      <c r="G625" s="464"/>
      <c r="H625" s="464"/>
      <c r="I625" s="30"/>
      <c r="J625" s="464"/>
      <c r="K625" s="464"/>
      <c r="L625" s="30"/>
      <c r="M625" s="464"/>
      <c r="N625" s="464"/>
      <c r="O625" s="30"/>
      <c r="P625" s="464"/>
      <c r="Q625" s="464"/>
      <c r="R625" s="30"/>
      <c r="S625" s="464"/>
      <c r="T625" s="464"/>
      <c r="U625" s="30"/>
      <c r="V625" s="464"/>
      <c r="W625" s="464"/>
      <c r="X625" s="30"/>
      <c r="Y625" s="464"/>
      <c r="Z625" s="464"/>
      <c r="AA625" s="30"/>
      <c r="AB625" s="464"/>
      <c r="AC625" s="464"/>
      <c r="AD625" s="30"/>
      <c r="AE625" s="464"/>
      <c r="AF625" s="464"/>
      <c r="AG625" s="30"/>
      <c r="AH625" s="464"/>
      <c r="AI625" s="464"/>
      <c r="AJ625" s="30"/>
      <c r="AK625" s="464"/>
      <c r="AL625" s="464"/>
      <c r="AM625" s="30"/>
      <c r="AN625" s="464"/>
      <c r="AO625" s="464"/>
      <c r="AP625" s="30"/>
      <c r="AQ625" s="464"/>
      <c r="AR625" s="464"/>
      <c r="AS625" s="30"/>
      <c r="AT625" s="464"/>
      <c r="AU625" s="464"/>
      <c r="AV625" s="30"/>
      <c r="AW625" s="464"/>
      <c r="AX625" s="464"/>
      <c r="AY625" s="30"/>
      <c r="AZ625" s="464"/>
      <c r="BA625" s="464"/>
      <c r="BB625" s="30"/>
      <c r="BC625" s="464"/>
      <c r="BD625" s="464"/>
      <c r="BE625" s="30"/>
      <c r="BF625" s="464"/>
      <c r="BG625" s="464"/>
      <c r="BH625" s="30"/>
      <c r="BI625" s="464"/>
      <c r="BJ625" s="464"/>
      <c r="BK625" s="30"/>
      <c r="BL625" s="31"/>
      <c r="BM625" s="31"/>
      <c r="BN625" s="31"/>
      <c r="BO625" s="31"/>
      <c r="BP625" s="31"/>
      <c r="BQ625" s="31"/>
      <c r="BR625" s="31"/>
    </row>
    <row r="626" spans="1:70" s="64" customFormat="1" x14ac:dyDescent="0.2">
      <c r="A626" s="447"/>
      <c r="D626" s="464"/>
      <c r="E626" s="464"/>
      <c r="F626" s="30"/>
      <c r="G626" s="464"/>
      <c r="H626" s="464"/>
      <c r="I626" s="30"/>
      <c r="J626" s="464"/>
      <c r="K626" s="464"/>
      <c r="L626" s="30"/>
      <c r="M626" s="464"/>
      <c r="N626" s="464"/>
      <c r="O626" s="30"/>
      <c r="P626" s="464"/>
      <c r="Q626" s="464"/>
      <c r="R626" s="30"/>
      <c r="S626" s="464"/>
      <c r="T626" s="464"/>
      <c r="U626" s="30"/>
      <c r="V626" s="464"/>
      <c r="W626" s="464"/>
      <c r="X626" s="30"/>
      <c r="Y626" s="464"/>
      <c r="Z626" s="464"/>
      <c r="AA626" s="30"/>
      <c r="AB626" s="464"/>
      <c r="AC626" s="464"/>
      <c r="AD626" s="30"/>
      <c r="AE626" s="464"/>
      <c r="AF626" s="464"/>
      <c r="AG626" s="30"/>
      <c r="AH626" s="464"/>
      <c r="AI626" s="464"/>
      <c r="AJ626" s="30"/>
      <c r="AK626" s="464"/>
      <c r="AL626" s="464"/>
      <c r="AM626" s="30"/>
      <c r="AN626" s="464"/>
      <c r="AO626" s="464"/>
      <c r="AP626" s="30"/>
      <c r="AQ626" s="464"/>
      <c r="AR626" s="464"/>
      <c r="AS626" s="30"/>
      <c r="AT626" s="464"/>
      <c r="AU626" s="464"/>
      <c r="AV626" s="30"/>
      <c r="AW626" s="464"/>
      <c r="AX626" s="464"/>
      <c r="AY626" s="30"/>
      <c r="AZ626" s="464"/>
      <c r="BA626" s="464"/>
      <c r="BB626" s="30"/>
      <c r="BC626" s="464"/>
      <c r="BD626" s="464"/>
      <c r="BE626" s="30"/>
      <c r="BF626" s="464"/>
      <c r="BG626" s="464"/>
      <c r="BH626" s="30"/>
      <c r="BI626" s="464"/>
      <c r="BJ626" s="464"/>
      <c r="BK626" s="30"/>
      <c r="BL626" s="31"/>
      <c r="BM626" s="31"/>
      <c r="BN626" s="31"/>
      <c r="BO626" s="31"/>
      <c r="BP626" s="31"/>
      <c r="BQ626" s="31"/>
      <c r="BR626" s="31"/>
    </row>
    <row r="627" spans="1:70" s="64" customFormat="1" x14ac:dyDescent="0.2">
      <c r="A627" s="447"/>
      <c r="D627" s="464"/>
      <c r="E627" s="464"/>
      <c r="F627" s="30"/>
      <c r="G627" s="464"/>
      <c r="H627" s="464"/>
      <c r="I627" s="30"/>
      <c r="J627" s="464"/>
      <c r="K627" s="464"/>
      <c r="L627" s="30"/>
      <c r="M627" s="464"/>
      <c r="N627" s="464"/>
      <c r="O627" s="30"/>
      <c r="P627" s="464"/>
      <c r="Q627" s="464"/>
      <c r="R627" s="30"/>
      <c r="S627" s="464"/>
      <c r="T627" s="464"/>
      <c r="U627" s="30"/>
      <c r="V627" s="464"/>
      <c r="W627" s="464"/>
      <c r="X627" s="30"/>
      <c r="Y627" s="464"/>
      <c r="Z627" s="464"/>
      <c r="AA627" s="30"/>
      <c r="AB627" s="464"/>
      <c r="AC627" s="464"/>
      <c r="AD627" s="30"/>
      <c r="AE627" s="464"/>
      <c r="AF627" s="464"/>
      <c r="AG627" s="30"/>
      <c r="AH627" s="464"/>
      <c r="AI627" s="464"/>
      <c r="AJ627" s="30"/>
      <c r="AK627" s="464"/>
      <c r="AL627" s="464"/>
      <c r="AM627" s="30"/>
      <c r="AN627" s="464"/>
      <c r="AO627" s="464"/>
      <c r="AP627" s="30"/>
      <c r="AQ627" s="464"/>
      <c r="AR627" s="464"/>
      <c r="AS627" s="30"/>
      <c r="AT627" s="464"/>
      <c r="AU627" s="464"/>
      <c r="AV627" s="30"/>
      <c r="AW627" s="464"/>
      <c r="AX627" s="464"/>
      <c r="AY627" s="30"/>
      <c r="AZ627" s="464"/>
      <c r="BA627" s="464"/>
      <c r="BB627" s="30"/>
      <c r="BC627" s="464"/>
      <c r="BD627" s="464"/>
      <c r="BE627" s="30"/>
      <c r="BF627" s="464"/>
      <c r="BG627" s="464"/>
      <c r="BH627" s="30"/>
      <c r="BI627" s="464"/>
      <c r="BJ627" s="464"/>
      <c r="BK627" s="30"/>
      <c r="BL627" s="31"/>
      <c r="BM627" s="31"/>
      <c r="BN627" s="31"/>
      <c r="BO627" s="31"/>
      <c r="BP627" s="31"/>
      <c r="BQ627" s="31"/>
      <c r="BR627" s="31"/>
    </row>
    <row r="628" spans="1:70" s="64" customFormat="1" x14ac:dyDescent="0.2">
      <c r="A628" s="447"/>
      <c r="D628" s="464"/>
      <c r="E628" s="464"/>
      <c r="F628" s="30"/>
      <c r="G628" s="464"/>
      <c r="H628" s="464"/>
      <c r="I628" s="30"/>
      <c r="J628" s="464"/>
      <c r="K628" s="464"/>
      <c r="L628" s="30"/>
      <c r="M628" s="464"/>
      <c r="N628" s="464"/>
      <c r="O628" s="30"/>
      <c r="P628" s="464"/>
      <c r="Q628" s="464"/>
      <c r="R628" s="30"/>
      <c r="S628" s="464"/>
      <c r="T628" s="464"/>
      <c r="U628" s="30"/>
      <c r="V628" s="464"/>
      <c r="W628" s="464"/>
      <c r="X628" s="30"/>
      <c r="Y628" s="464"/>
      <c r="Z628" s="464"/>
      <c r="AA628" s="30"/>
      <c r="AB628" s="464"/>
      <c r="AC628" s="464"/>
      <c r="AD628" s="30"/>
      <c r="AE628" s="464"/>
      <c r="AF628" s="464"/>
      <c r="AG628" s="30"/>
      <c r="AH628" s="464"/>
      <c r="AI628" s="464"/>
      <c r="AJ628" s="30"/>
      <c r="AK628" s="464"/>
      <c r="AL628" s="464"/>
      <c r="AM628" s="30"/>
      <c r="AN628" s="464"/>
      <c r="AO628" s="464"/>
      <c r="AP628" s="30"/>
      <c r="AQ628" s="464"/>
      <c r="AR628" s="464"/>
      <c r="AS628" s="30"/>
      <c r="AT628" s="464"/>
      <c r="AU628" s="464"/>
      <c r="AV628" s="30"/>
      <c r="AW628" s="464"/>
      <c r="AX628" s="464"/>
      <c r="AY628" s="30"/>
      <c r="AZ628" s="464"/>
      <c r="BA628" s="464"/>
      <c r="BB628" s="30"/>
      <c r="BC628" s="464"/>
      <c r="BD628" s="464"/>
      <c r="BE628" s="30"/>
      <c r="BF628" s="464"/>
      <c r="BG628" s="464"/>
      <c r="BH628" s="30"/>
      <c r="BI628" s="464"/>
      <c r="BJ628" s="464"/>
      <c r="BK628" s="30"/>
      <c r="BL628" s="31"/>
      <c r="BM628" s="31"/>
      <c r="BN628" s="31"/>
      <c r="BO628" s="31"/>
      <c r="BP628" s="31"/>
      <c r="BQ628" s="31"/>
      <c r="BR628" s="31"/>
    </row>
    <row r="629" spans="1:70" s="64" customFormat="1" x14ac:dyDescent="0.2">
      <c r="A629" s="447"/>
      <c r="D629" s="464"/>
      <c r="E629" s="464"/>
      <c r="F629" s="30"/>
      <c r="G629" s="464"/>
      <c r="H629" s="464"/>
      <c r="I629" s="30"/>
      <c r="J629" s="464"/>
      <c r="K629" s="464"/>
      <c r="L629" s="30"/>
      <c r="M629" s="464"/>
      <c r="N629" s="464"/>
      <c r="O629" s="30"/>
      <c r="P629" s="464"/>
      <c r="Q629" s="464"/>
      <c r="R629" s="30"/>
      <c r="S629" s="464"/>
      <c r="T629" s="464"/>
      <c r="U629" s="30"/>
      <c r="V629" s="464"/>
      <c r="W629" s="464"/>
      <c r="X629" s="30"/>
      <c r="Y629" s="464"/>
      <c r="Z629" s="464"/>
      <c r="AA629" s="30"/>
      <c r="AB629" s="464"/>
      <c r="AC629" s="464"/>
      <c r="AD629" s="30"/>
      <c r="AE629" s="464"/>
      <c r="AF629" s="464"/>
      <c r="AG629" s="30"/>
      <c r="AH629" s="464"/>
      <c r="AI629" s="464"/>
      <c r="AJ629" s="30"/>
      <c r="AK629" s="464"/>
      <c r="AL629" s="464"/>
      <c r="AM629" s="30"/>
      <c r="AN629" s="464"/>
      <c r="AO629" s="464"/>
      <c r="AP629" s="30"/>
      <c r="AQ629" s="464"/>
      <c r="AR629" s="464"/>
      <c r="AS629" s="30"/>
      <c r="AT629" s="464"/>
      <c r="AU629" s="464"/>
      <c r="AV629" s="30"/>
      <c r="AW629" s="464"/>
      <c r="AX629" s="464"/>
      <c r="AY629" s="30"/>
      <c r="AZ629" s="464"/>
      <c r="BA629" s="464"/>
      <c r="BB629" s="30"/>
      <c r="BC629" s="464"/>
      <c r="BD629" s="464"/>
      <c r="BE629" s="30"/>
      <c r="BF629" s="464"/>
      <c r="BG629" s="464"/>
      <c r="BH629" s="30"/>
      <c r="BI629" s="464"/>
      <c r="BJ629" s="464"/>
      <c r="BK629" s="30"/>
      <c r="BL629" s="31"/>
      <c r="BM629" s="31"/>
      <c r="BN629" s="31"/>
      <c r="BO629" s="31"/>
      <c r="BP629" s="31"/>
      <c r="BQ629" s="31"/>
      <c r="BR629" s="31"/>
    </row>
    <row r="630" spans="1:70" s="64" customFormat="1" x14ac:dyDescent="0.2">
      <c r="A630" s="447"/>
      <c r="D630" s="464"/>
      <c r="E630" s="464"/>
      <c r="F630" s="30"/>
      <c r="G630" s="464"/>
      <c r="H630" s="464"/>
      <c r="I630" s="30"/>
      <c r="J630" s="464"/>
      <c r="K630" s="464"/>
      <c r="L630" s="30"/>
      <c r="M630" s="464"/>
      <c r="N630" s="464"/>
      <c r="O630" s="30"/>
      <c r="P630" s="464"/>
      <c r="Q630" s="464"/>
      <c r="R630" s="30"/>
      <c r="S630" s="464"/>
      <c r="T630" s="464"/>
      <c r="U630" s="30"/>
      <c r="V630" s="464"/>
      <c r="W630" s="464"/>
      <c r="X630" s="30"/>
      <c r="Y630" s="464"/>
      <c r="Z630" s="464"/>
      <c r="AA630" s="30"/>
      <c r="AB630" s="464"/>
      <c r="AC630" s="464"/>
      <c r="AD630" s="30"/>
      <c r="AE630" s="464"/>
      <c r="AF630" s="464"/>
      <c r="AG630" s="30"/>
      <c r="AH630" s="464"/>
      <c r="AI630" s="464"/>
      <c r="AJ630" s="30"/>
      <c r="AK630" s="464"/>
      <c r="AL630" s="464"/>
      <c r="AM630" s="30"/>
      <c r="AN630" s="464"/>
      <c r="AO630" s="464"/>
      <c r="AP630" s="30"/>
      <c r="AQ630" s="464"/>
      <c r="AR630" s="464"/>
      <c r="AS630" s="30"/>
      <c r="AT630" s="464"/>
      <c r="AU630" s="464"/>
      <c r="AV630" s="30"/>
      <c r="AW630" s="464"/>
      <c r="AX630" s="464"/>
      <c r="AY630" s="30"/>
      <c r="AZ630" s="464"/>
      <c r="BA630" s="464"/>
      <c r="BB630" s="30"/>
      <c r="BC630" s="464"/>
      <c r="BD630" s="464"/>
      <c r="BE630" s="30"/>
      <c r="BF630" s="464"/>
      <c r="BG630" s="464"/>
      <c r="BH630" s="30"/>
      <c r="BI630" s="464"/>
      <c r="BJ630" s="464"/>
      <c r="BK630" s="30"/>
      <c r="BL630" s="31"/>
      <c r="BM630" s="31"/>
      <c r="BN630" s="31"/>
      <c r="BO630" s="31"/>
      <c r="BP630" s="31"/>
      <c r="BQ630" s="31"/>
      <c r="BR630" s="31"/>
    </row>
    <row r="631" spans="1:70" s="64" customFormat="1" x14ac:dyDescent="0.2">
      <c r="A631" s="447"/>
      <c r="D631" s="464"/>
      <c r="E631" s="464"/>
      <c r="F631" s="30"/>
      <c r="G631" s="464"/>
      <c r="H631" s="464"/>
      <c r="I631" s="30"/>
      <c r="J631" s="464"/>
      <c r="K631" s="464"/>
      <c r="L631" s="30"/>
      <c r="M631" s="464"/>
      <c r="N631" s="464"/>
      <c r="O631" s="30"/>
      <c r="P631" s="464"/>
      <c r="Q631" s="464"/>
      <c r="R631" s="30"/>
      <c r="S631" s="464"/>
      <c r="T631" s="464"/>
      <c r="U631" s="30"/>
      <c r="V631" s="464"/>
      <c r="W631" s="464"/>
      <c r="X631" s="30"/>
      <c r="Y631" s="464"/>
      <c r="Z631" s="464"/>
      <c r="AA631" s="30"/>
      <c r="AB631" s="464"/>
      <c r="AC631" s="464"/>
      <c r="AD631" s="30"/>
      <c r="AE631" s="464"/>
      <c r="AF631" s="464"/>
      <c r="AG631" s="30"/>
      <c r="AH631" s="464"/>
      <c r="AI631" s="464"/>
      <c r="AJ631" s="30"/>
      <c r="AK631" s="464"/>
      <c r="AL631" s="464"/>
      <c r="AM631" s="30"/>
      <c r="AN631" s="464"/>
      <c r="AO631" s="464"/>
      <c r="AP631" s="30"/>
      <c r="AQ631" s="464"/>
      <c r="AR631" s="464"/>
      <c r="AS631" s="30"/>
      <c r="AT631" s="464"/>
      <c r="AU631" s="464"/>
      <c r="AV631" s="30"/>
      <c r="AW631" s="464"/>
      <c r="AX631" s="464"/>
      <c r="AY631" s="30"/>
      <c r="AZ631" s="464"/>
      <c r="BA631" s="464"/>
      <c r="BB631" s="30"/>
      <c r="BC631" s="464"/>
      <c r="BD631" s="464"/>
      <c r="BE631" s="30"/>
      <c r="BF631" s="464"/>
      <c r="BG631" s="464"/>
      <c r="BH631" s="30"/>
      <c r="BI631" s="464"/>
      <c r="BJ631" s="464"/>
      <c r="BK631" s="30"/>
      <c r="BL631" s="31"/>
      <c r="BM631" s="31"/>
      <c r="BN631" s="31"/>
      <c r="BO631" s="31"/>
      <c r="BP631" s="31"/>
      <c r="BQ631" s="31"/>
      <c r="BR631" s="31"/>
    </row>
    <row r="632" spans="1:70" s="64" customFormat="1" x14ac:dyDescent="0.2">
      <c r="A632" s="447"/>
      <c r="D632" s="464"/>
      <c r="E632" s="464"/>
      <c r="F632" s="30"/>
      <c r="G632" s="464"/>
      <c r="H632" s="464"/>
      <c r="I632" s="30"/>
      <c r="J632" s="464"/>
      <c r="K632" s="464"/>
      <c r="L632" s="30"/>
      <c r="M632" s="464"/>
      <c r="N632" s="464"/>
      <c r="O632" s="30"/>
      <c r="P632" s="464"/>
      <c r="Q632" s="464"/>
      <c r="R632" s="30"/>
      <c r="S632" s="464"/>
      <c r="T632" s="464"/>
      <c r="U632" s="30"/>
      <c r="V632" s="464"/>
      <c r="W632" s="464"/>
      <c r="X632" s="30"/>
      <c r="Y632" s="464"/>
      <c r="Z632" s="464"/>
      <c r="AA632" s="30"/>
      <c r="AB632" s="464"/>
      <c r="AC632" s="464"/>
      <c r="AD632" s="30"/>
      <c r="AE632" s="464"/>
      <c r="AF632" s="464"/>
      <c r="AG632" s="30"/>
      <c r="AH632" s="464"/>
      <c r="AI632" s="464"/>
      <c r="AJ632" s="30"/>
      <c r="AK632" s="464"/>
      <c r="AL632" s="464"/>
      <c r="AM632" s="30"/>
      <c r="AN632" s="464"/>
      <c r="AO632" s="464"/>
      <c r="AP632" s="30"/>
      <c r="AQ632" s="464"/>
      <c r="AR632" s="464"/>
      <c r="AS632" s="30"/>
      <c r="AT632" s="464"/>
      <c r="AU632" s="464"/>
      <c r="AV632" s="30"/>
      <c r="AW632" s="464"/>
      <c r="AX632" s="464"/>
      <c r="AY632" s="30"/>
      <c r="AZ632" s="464"/>
      <c r="BA632" s="464"/>
      <c r="BB632" s="30"/>
      <c r="BC632" s="464"/>
      <c r="BD632" s="464"/>
      <c r="BE632" s="30"/>
      <c r="BF632" s="464"/>
      <c r="BG632" s="464"/>
      <c r="BH632" s="30"/>
      <c r="BI632" s="464"/>
      <c r="BJ632" s="464"/>
      <c r="BK632" s="30"/>
      <c r="BL632" s="31"/>
      <c r="BM632" s="31"/>
      <c r="BN632" s="31"/>
      <c r="BO632" s="31"/>
      <c r="BP632" s="31"/>
      <c r="BQ632" s="31"/>
      <c r="BR632" s="31"/>
    </row>
    <row r="633" spans="1:70" s="64" customFormat="1" x14ac:dyDescent="0.2">
      <c r="A633" s="447"/>
      <c r="D633" s="464"/>
      <c r="E633" s="464"/>
      <c r="F633" s="30"/>
      <c r="G633" s="464"/>
      <c r="H633" s="464"/>
      <c r="I633" s="30"/>
      <c r="J633" s="464"/>
      <c r="K633" s="464"/>
      <c r="L633" s="30"/>
      <c r="M633" s="464"/>
      <c r="N633" s="464"/>
      <c r="O633" s="30"/>
      <c r="P633" s="464"/>
      <c r="Q633" s="464"/>
      <c r="R633" s="30"/>
      <c r="S633" s="464"/>
      <c r="T633" s="464"/>
      <c r="U633" s="30"/>
      <c r="V633" s="464"/>
      <c r="W633" s="464"/>
      <c r="X633" s="30"/>
      <c r="Y633" s="464"/>
      <c r="Z633" s="464"/>
      <c r="AA633" s="30"/>
      <c r="AB633" s="464"/>
      <c r="AC633" s="464"/>
      <c r="AD633" s="30"/>
      <c r="AE633" s="464"/>
      <c r="AF633" s="464"/>
      <c r="AG633" s="30"/>
      <c r="AH633" s="464"/>
      <c r="AI633" s="464"/>
      <c r="AJ633" s="30"/>
      <c r="AK633" s="464"/>
      <c r="AL633" s="464"/>
      <c r="AM633" s="30"/>
      <c r="AN633" s="464"/>
      <c r="AO633" s="464"/>
      <c r="AP633" s="30"/>
      <c r="AQ633" s="464"/>
      <c r="AR633" s="464"/>
      <c r="AS633" s="30"/>
      <c r="AT633" s="464"/>
      <c r="AU633" s="464"/>
      <c r="AV633" s="30"/>
      <c r="AW633" s="464"/>
      <c r="AX633" s="464"/>
      <c r="AY633" s="30"/>
      <c r="AZ633" s="464"/>
      <c r="BA633" s="464"/>
      <c r="BB633" s="30"/>
      <c r="BC633" s="464"/>
      <c r="BD633" s="464"/>
      <c r="BE633" s="30"/>
      <c r="BF633" s="464"/>
      <c r="BG633" s="464"/>
      <c r="BH633" s="30"/>
      <c r="BI633" s="464"/>
      <c r="BJ633" s="464"/>
      <c r="BK633" s="30"/>
      <c r="BL633" s="31"/>
      <c r="BM633" s="31"/>
      <c r="BN633" s="31"/>
      <c r="BO633" s="31"/>
      <c r="BP633" s="31"/>
      <c r="BQ633" s="31"/>
      <c r="BR633" s="31"/>
    </row>
    <row r="634" spans="1:70" s="64" customFormat="1" x14ac:dyDescent="0.2">
      <c r="A634" s="447"/>
      <c r="D634" s="464"/>
      <c r="E634" s="464"/>
      <c r="F634" s="30"/>
      <c r="G634" s="464"/>
      <c r="H634" s="464"/>
      <c r="I634" s="30"/>
      <c r="J634" s="464"/>
      <c r="K634" s="464"/>
      <c r="L634" s="30"/>
      <c r="M634" s="464"/>
      <c r="N634" s="464"/>
      <c r="O634" s="30"/>
      <c r="P634" s="464"/>
      <c r="Q634" s="464"/>
      <c r="R634" s="30"/>
      <c r="S634" s="464"/>
      <c r="T634" s="464"/>
      <c r="U634" s="30"/>
      <c r="V634" s="464"/>
      <c r="W634" s="464"/>
      <c r="X634" s="30"/>
      <c r="Y634" s="464"/>
      <c r="Z634" s="464"/>
      <c r="AA634" s="30"/>
      <c r="AB634" s="464"/>
      <c r="AC634" s="464"/>
      <c r="AD634" s="30"/>
      <c r="AE634" s="464"/>
      <c r="AF634" s="464"/>
      <c r="AG634" s="30"/>
      <c r="AH634" s="464"/>
      <c r="AI634" s="464"/>
      <c r="AJ634" s="30"/>
      <c r="AK634" s="464"/>
      <c r="AL634" s="464"/>
      <c r="AM634" s="30"/>
      <c r="AN634" s="464"/>
      <c r="AO634" s="464"/>
      <c r="AP634" s="30"/>
      <c r="AQ634" s="464"/>
      <c r="AR634" s="464"/>
      <c r="AS634" s="30"/>
      <c r="AT634" s="464"/>
      <c r="AU634" s="464"/>
      <c r="AV634" s="30"/>
      <c r="AW634" s="464"/>
      <c r="AX634" s="464"/>
      <c r="AY634" s="30"/>
      <c r="AZ634" s="464"/>
      <c r="BA634" s="464"/>
      <c r="BB634" s="30"/>
      <c r="BC634" s="464"/>
      <c r="BD634" s="464"/>
      <c r="BE634" s="30"/>
      <c r="BF634" s="464"/>
      <c r="BG634" s="464"/>
      <c r="BH634" s="30"/>
      <c r="BI634" s="464"/>
      <c r="BJ634" s="464"/>
      <c r="BK634" s="30"/>
      <c r="BL634" s="31"/>
      <c r="BM634" s="31"/>
      <c r="BN634" s="31"/>
      <c r="BO634" s="31"/>
      <c r="BP634" s="31"/>
      <c r="BQ634" s="31"/>
      <c r="BR634" s="31"/>
    </row>
    <row r="635" spans="1:70" s="64" customFormat="1" x14ac:dyDescent="0.2">
      <c r="A635" s="447"/>
      <c r="D635" s="464"/>
      <c r="E635" s="464"/>
      <c r="F635" s="30"/>
      <c r="G635" s="464"/>
      <c r="H635" s="464"/>
      <c r="I635" s="30"/>
      <c r="J635" s="464"/>
      <c r="K635" s="464"/>
      <c r="L635" s="30"/>
      <c r="M635" s="464"/>
      <c r="N635" s="464"/>
      <c r="O635" s="30"/>
      <c r="P635" s="464"/>
      <c r="Q635" s="464"/>
      <c r="R635" s="30"/>
      <c r="S635" s="464"/>
      <c r="T635" s="464"/>
      <c r="U635" s="30"/>
      <c r="V635" s="464"/>
      <c r="W635" s="464"/>
      <c r="X635" s="30"/>
      <c r="Y635" s="464"/>
      <c r="Z635" s="464"/>
      <c r="AA635" s="30"/>
      <c r="AB635" s="464"/>
      <c r="AC635" s="464"/>
      <c r="AD635" s="30"/>
      <c r="AE635" s="464"/>
      <c r="AF635" s="464"/>
      <c r="AG635" s="30"/>
      <c r="AH635" s="464"/>
      <c r="AI635" s="464"/>
      <c r="AJ635" s="30"/>
      <c r="AK635" s="464"/>
      <c r="AL635" s="464"/>
      <c r="AM635" s="30"/>
      <c r="AN635" s="464"/>
      <c r="AO635" s="464"/>
      <c r="AP635" s="30"/>
      <c r="AQ635" s="464"/>
      <c r="AR635" s="464"/>
      <c r="AS635" s="30"/>
      <c r="AT635" s="464"/>
      <c r="AU635" s="464"/>
      <c r="AV635" s="30"/>
      <c r="AW635" s="464"/>
      <c r="AX635" s="464"/>
      <c r="AY635" s="30"/>
      <c r="AZ635" s="464"/>
      <c r="BA635" s="464"/>
      <c r="BB635" s="30"/>
      <c r="BC635" s="464"/>
      <c r="BD635" s="464"/>
      <c r="BE635" s="30"/>
      <c r="BF635" s="464"/>
      <c r="BG635" s="464"/>
      <c r="BH635" s="30"/>
      <c r="BI635" s="464"/>
      <c r="BJ635" s="464"/>
      <c r="BK635" s="30"/>
      <c r="BL635" s="31"/>
      <c r="BM635" s="31"/>
      <c r="BN635" s="31"/>
      <c r="BO635" s="31"/>
      <c r="BP635" s="31"/>
      <c r="BQ635" s="31"/>
      <c r="BR635" s="31"/>
    </row>
    <row r="636" spans="1:70" s="64" customFormat="1" x14ac:dyDescent="0.2">
      <c r="A636" s="447"/>
      <c r="D636" s="464"/>
      <c r="E636" s="464"/>
      <c r="F636" s="30"/>
      <c r="G636" s="464"/>
      <c r="H636" s="464"/>
      <c r="I636" s="30"/>
      <c r="J636" s="464"/>
      <c r="K636" s="464"/>
      <c r="L636" s="30"/>
      <c r="M636" s="464"/>
      <c r="N636" s="464"/>
      <c r="O636" s="30"/>
      <c r="P636" s="464"/>
      <c r="Q636" s="464"/>
      <c r="R636" s="30"/>
      <c r="S636" s="464"/>
      <c r="T636" s="464"/>
      <c r="U636" s="30"/>
      <c r="V636" s="464"/>
      <c r="W636" s="464"/>
      <c r="X636" s="30"/>
      <c r="Y636" s="464"/>
      <c r="Z636" s="464"/>
      <c r="AA636" s="30"/>
      <c r="AB636" s="464"/>
      <c r="AC636" s="464"/>
      <c r="AD636" s="30"/>
      <c r="AE636" s="464"/>
      <c r="AF636" s="464"/>
      <c r="AG636" s="30"/>
      <c r="AH636" s="464"/>
      <c r="AI636" s="464"/>
      <c r="AJ636" s="30"/>
      <c r="AK636" s="464"/>
      <c r="AL636" s="464"/>
      <c r="AM636" s="30"/>
      <c r="AN636" s="464"/>
      <c r="AO636" s="464"/>
      <c r="AP636" s="30"/>
      <c r="AQ636" s="464"/>
      <c r="AR636" s="464"/>
      <c r="AS636" s="30"/>
      <c r="AT636" s="464"/>
      <c r="AU636" s="464"/>
      <c r="AV636" s="30"/>
      <c r="AW636" s="464"/>
      <c r="AX636" s="464"/>
      <c r="AY636" s="30"/>
      <c r="AZ636" s="464"/>
      <c r="BA636" s="464"/>
      <c r="BB636" s="30"/>
      <c r="BC636" s="464"/>
      <c r="BD636" s="464"/>
      <c r="BE636" s="30"/>
      <c r="BF636" s="464"/>
      <c r="BG636" s="464"/>
      <c r="BH636" s="30"/>
      <c r="BI636" s="464"/>
      <c r="BJ636" s="464"/>
      <c r="BK636" s="30"/>
      <c r="BL636" s="31"/>
      <c r="BM636" s="31"/>
      <c r="BN636" s="31"/>
      <c r="BO636" s="31"/>
      <c r="BP636" s="31"/>
      <c r="BQ636" s="31"/>
      <c r="BR636" s="31"/>
    </row>
    <row r="637" spans="1:70" s="64" customFormat="1" x14ac:dyDescent="0.2">
      <c r="A637" s="447"/>
      <c r="D637" s="464"/>
      <c r="E637" s="464"/>
      <c r="F637" s="30"/>
      <c r="G637" s="464"/>
      <c r="H637" s="464"/>
      <c r="I637" s="30"/>
      <c r="J637" s="464"/>
      <c r="K637" s="464"/>
      <c r="L637" s="30"/>
      <c r="M637" s="464"/>
      <c r="N637" s="464"/>
      <c r="O637" s="30"/>
      <c r="P637" s="464"/>
      <c r="Q637" s="464"/>
      <c r="R637" s="30"/>
      <c r="S637" s="464"/>
      <c r="T637" s="464"/>
      <c r="U637" s="30"/>
      <c r="V637" s="464"/>
      <c r="W637" s="464"/>
      <c r="X637" s="30"/>
      <c r="Y637" s="464"/>
      <c r="Z637" s="464"/>
      <c r="AA637" s="30"/>
      <c r="AB637" s="464"/>
      <c r="AC637" s="464"/>
      <c r="AD637" s="30"/>
      <c r="AE637" s="464"/>
      <c r="AF637" s="464"/>
      <c r="AG637" s="30"/>
      <c r="AH637" s="464"/>
      <c r="AI637" s="464"/>
      <c r="AJ637" s="30"/>
      <c r="AK637" s="464"/>
      <c r="AL637" s="464"/>
      <c r="AM637" s="30"/>
      <c r="AN637" s="464"/>
      <c r="AO637" s="464"/>
      <c r="AP637" s="30"/>
      <c r="AQ637" s="464"/>
      <c r="AR637" s="464"/>
      <c r="AS637" s="30"/>
      <c r="AT637" s="464"/>
      <c r="AU637" s="464"/>
      <c r="AV637" s="30"/>
      <c r="AW637" s="464"/>
      <c r="AX637" s="464"/>
      <c r="AY637" s="30"/>
      <c r="AZ637" s="464"/>
      <c r="BA637" s="464"/>
      <c r="BB637" s="30"/>
      <c r="BC637" s="464"/>
      <c r="BD637" s="464"/>
      <c r="BE637" s="30"/>
      <c r="BF637" s="464"/>
      <c r="BG637" s="464"/>
      <c r="BH637" s="30"/>
      <c r="BI637" s="464"/>
      <c r="BJ637" s="464"/>
      <c r="BK637" s="30"/>
      <c r="BL637" s="31"/>
      <c r="BM637" s="31"/>
      <c r="BN637" s="31"/>
      <c r="BO637" s="31"/>
      <c r="BP637" s="31"/>
      <c r="BQ637" s="31"/>
      <c r="BR637" s="31"/>
    </row>
    <row r="638" spans="1:70" s="64" customFormat="1" x14ac:dyDescent="0.2">
      <c r="A638" s="447"/>
      <c r="D638" s="464"/>
      <c r="E638" s="464"/>
      <c r="F638" s="30"/>
      <c r="G638" s="464"/>
      <c r="H638" s="464"/>
      <c r="I638" s="30"/>
      <c r="J638" s="464"/>
      <c r="K638" s="464"/>
      <c r="L638" s="30"/>
      <c r="M638" s="464"/>
      <c r="N638" s="464"/>
      <c r="O638" s="30"/>
      <c r="P638" s="464"/>
      <c r="Q638" s="464"/>
      <c r="R638" s="30"/>
      <c r="S638" s="464"/>
      <c r="T638" s="464"/>
      <c r="U638" s="30"/>
      <c r="V638" s="464"/>
      <c r="W638" s="464"/>
      <c r="X638" s="30"/>
      <c r="Y638" s="464"/>
      <c r="Z638" s="464"/>
      <c r="AA638" s="30"/>
      <c r="AB638" s="464"/>
      <c r="AC638" s="464"/>
      <c r="AD638" s="30"/>
      <c r="AE638" s="464"/>
      <c r="AF638" s="464"/>
      <c r="AG638" s="30"/>
      <c r="AH638" s="464"/>
      <c r="AI638" s="464"/>
      <c r="AJ638" s="30"/>
      <c r="AK638" s="464"/>
      <c r="AL638" s="464"/>
      <c r="AM638" s="30"/>
      <c r="AN638" s="464"/>
      <c r="AO638" s="464"/>
      <c r="AP638" s="30"/>
      <c r="AQ638" s="464"/>
      <c r="AR638" s="464"/>
      <c r="AS638" s="30"/>
      <c r="AT638" s="464"/>
      <c r="AU638" s="464"/>
      <c r="AV638" s="30"/>
      <c r="AW638" s="464"/>
      <c r="AX638" s="464"/>
      <c r="AY638" s="30"/>
      <c r="AZ638" s="464"/>
      <c r="BA638" s="464"/>
      <c r="BB638" s="30"/>
      <c r="BC638" s="464"/>
      <c r="BD638" s="464"/>
      <c r="BE638" s="30"/>
      <c r="BF638" s="464"/>
      <c r="BG638" s="464"/>
      <c r="BH638" s="30"/>
      <c r="BI638" s="464"/>
      <c r="BJ638" s="464"/>
      <c r="BK638" s="30"/>
      <c r="BL638" s="31"/>
      <c r="BM638" s="31"/>
      <c r="BN638" s="31"/>
      <c r="BO638" s="31"/>
      <c r="BP638" s="31"/>
      <c r="BQ638" s="31"/>
      <c r="BR638" s="31"/>
    </row>
    <row r="639" spans="1:70" s="64" customFormat="1" x14ac:dyDescent="0.2">
      <c r="A639" s="447"/>
      <c r="D639" s="464"/>
      <c r="E639" s="464"/>
      <c r="F639" s="30"/>
      <c r="G639" s="464"/>
      <c r="H639" s="464"/>
      <c r="I639" s="30"/>
      <c r="J639" s="464"/>
      <c r="K639" s="464"/>
      <c r="L639" s="30"/>
      <c r="M639" s="464"/>
      <c r="N639" s="464"/>
      <c r="O639" s="30"/>
      <c r="P639" s="464"/>
      <c r="Q639" s="464"/>
      <c r="R639" s="30"/>
      <c r="S639" s="464"/>
      <c r="T639" s="464"/>
      <c r="U639" s="30"/>
      <c r="V639" s="464"/>
      <c r="W639" s="464"/>
      <c r="X639" s="30"/>
      <c r="Y639" s="464"/>
      <c r="Z639" s="464"/>
      <c r="AA639" s="30"/>
      <c r="AB639" s="464"/>
      <c r="AC639" s="464"/>
      <c r="AD639" s="30"/>
      <c r="AE639" s="464"/>
      <c r="AF639" s="464"/>
      <c r="AG639" s="30"/>
      <c r="AH639" s="464"/>
      <c r="AI639" s="464"/>
      <c r="AJ639" s="30"/>
      <c r="AK639" s="464"/>
      <c r="AL639" s="464"/>
      <c r="AM639" s="30"/>
      <c r="AN639" s="464"/>
      <c r="AO639" s="464"/>
      <c r="AP639" s="30"/>
      <c r="AQ639" s="464"/>
      <c r="AR639" s="464"/>
      <c r="AS639" s="30"/>
      <c r="AT639" s="464"/>
      <c r="AU639" s="464"/>
      <c r="AV639" s="30"/>
      <c r="AW639" s="464"/>
      <c r="AX639" s="464"/>
      <c r="AY639" s="30"/>
      <c r="AZ639" s="464"/>
      <c r="BA639" s="464"/>
      <c r="BB639" s="30"/>
      <c r="BC639" s="464"/>
      <c r="BD639" s="464"/>
      <c r="BE639" s="30"/>
      <c r="BF639" s="464"/>
      <c r="BG639" s="464"/>
      <c r="BH639" s="30"/>
      <c r="BI639" s="464"/>
      <c r="BJ639" s="464"/>
      <c r="BK639" s="30"/>
      <c r="BL639" s="31"/>
      <c r="BM639" s="31"/>
      <c r="BN639" s="31"/>
      <c r="BO639" s="31"/>
      <c r="BP639" s="31"/>
      <c r="BQ639" s="31"/>
      <c r="BR639" s="31"/>
    </row>
    <row r="640" spans="1:70" s="64" customFormat="1" x14ac:dyDescent="0.2">
      <c r="A640" s="447"/>
      <c r="D640" s="464"/>
      <c r="E640" s="464"/>
      <c r="F640" s="30"/>
      <c r="G640" s="464"/>
      <c r="H640" s="464"/>
      <c r="I640" s="30"/>
      <c r="J640" s="464"/>
      <c r="K640" s="464"/>
      <c r="L640" s="30"/>
      <c r="M640" s="464"/>
      <c r="N640" s="464"/>
      <c r="O640" s="30"/>
      <c r="P640" s="464"/>
      <c r="Q640" s="464"/>
      <c r="R640" s="30"/>
      <c r="S640" s="464"/>
      <c r="T640" s="464"/>
      <c r="U640" s="30"/>
      <c r="V640" s="464"/>
      <c r="W640" s="464"/>
      <c r="X640" s="30"/>
      <c r="Y640" s="464"/>
      <c r="Z640" s="464"/>
      <c r="AA640" s="30"/>
      <c r="AB640" s="464"/>
      <c r="AC640" s="464"/>
      <c r="AD640" s="30"/>
      <c r="AE640" s="464"/>
      <c r="AF640" s="464"/>
      <c r="AG640" s="30"/>
      <c r="AH640" s="464"/>
      <c r="AI640" s="464"/>
      <c r="AJ640" s="30"/>
      <c r="AK640" s="464"/>
      <c r="AL640" s="464"/>
      <c r="AM640" s="30"/>
      <c r="AN640" s="464"/>
      <c r="AO640" s="464"/>
      <c r="AP640" s="30"/>
      <c r="AQ640" s="464"/>
      <c r="AR640" s="464"/>
      <c r="AS640" s="30"/>
      <c r="AT640" s="464"/>
      <c r="AU640" s="464"/>
      <c r="AV640" s="30"/>
      <c r="AW640" s="464"/>
      <c r="AX640" s="464"/>
      <c r="AY640" s="30"/>
      <c r="AZ640" s="464"/>
      <c r="BA640" s="464"/>
      <c r="BB640" s="30"/>
      <c r="BC640" s="464"/>
      <c r="BD640" s="464"/>
      <c r="BE640" s="30"/>
      <c r="BF640" s="464"/>
      <c r="BG640" s="464"/>
      <c r="BH640" s="30"/>
      <c r="BI640" s="464"/>
      <c r="BJ640" s="464"/>
      <c r="BK640" s="30"/>
      <c r="BL640" s="31"/>
      <c r="BM640" s="31"/>
      <c r="BN640" s="31"/>
      <c r="BO640" s="31"/>
      <c r="BP640" s="31"/>
      <c r="BQ640" s="31"/>
      <c r="BR640" s="31"/>
    </row>
    <row r="641" spans="1:70" s="64" customFormat="1" x14ac:dyDescent="0.2">
      <c r="A641" s="447"/>
      <c r="D641" s="464"/>
      <c r="E641" s="464"/>
      <c r="F641" s="30"/>
      <c r="G641" s="464"/>
      <c r="H641" s="464"/>
      <c r="I641" s="30"/>
      <c r="J641" s="464"/>
      <c r="K641" s="464"/>
      <c r="L641" s="30"/>
      <c r="M641" s="464"/>
      <c r="N641" s="464"/>
      <c r="O641" s="30"/>
      <c r="P641" s="464"/>
      <c r="Q641" s="464"/>
      <c r="R641" s="30"/>
      <c r="S641" s="464"/>
      <c r="T641" s="464"/>
      <c r="U641" s="30"/>
      <c r="V641" s="464"/>
      <c r="W641" s="464"/>
      <c r="X641" s="30"/>
      <c r="Y641" s="464"/>
      <c r="Z641" s="464"/>
      <c r="AA641" s="30"/>
      <c r="AB641" s="464"/>
      <c r="AC641" s="464"/>
      <c r="AD641" s="30"/>
      <c r="AE641" s="464"/>
      <c r="AF641" s="464"/>
      <c r="AG641" s="30"/>
      <c r="AH641" s="464"/>
      <c r="AI641" s="464"/>
      <c r="AJ641" s="30"/>
      <c r="AK641" s="464"/>
      <c r="AL641" s="464"/>
      <c r="AM641" s="30"/>
      <c r="AN641" s="464"/>
      <c r="AO641" s="464"/>
      <c r="AP641" s="30"/>
      <c r="AQ641" s="464"/>
      <c r="AR641" s="464"/>
      <c r="AS641" s="30"/>
      <c r="AT641" s="464"/>
      <c r="AU641" s="464"/>
      <c r="AV641" s="30"/>
      <c r="AW641" s="464"/>
      <c r="AX641" s="464"/>
      <c r="AY641" s="30"/>
      <c r="AZ641" s="464"/>
      <c r="BA641" s="464"/>
      <c r="BB641" s="30"/>
      <c r="BC641" s="464"/>
      <c r="BD641" s="464"/>
      <c r="BE641" s="30"/>
      <c r="BF641" s="464"/>
      <c r="BG641" s="464"/>
      <c r="BH641" s="30"/>
      <c r="BI641" s="464"/>
      <c r="BJ641" s="464"/>
      <c r="BK641" s="30"/>
      <c r="BL641" s="31"/>
      <c r="BM641" s="31"/>
      <c r="BN641" s="31"/>
      <c r="BO641" s="31"/>
      <c r="BP641" s="31"/>
      <c r="BQ641" s="31"/>
      <c r="BR641" s="31"/>
    </row>
    <row r="642" spans="1:70" s="64" customFormat="1" x14ac:dyDescent="0.2">
      <c r="A642" s="447"/>
      <c r="D642" s="464"/>
      <c r="E642" s="464"/>
      <c r="F642" s="30"/>
      <c r="G642" s="464"/>
      <c r="H642" s="464"/>
      <c r="I642" s="30"/>
      <c r="J642" s="464"/>
      <c r="K642" s="464"/>
      <c r="L642" s="30"/>
      <c r="M642" s="464"/>
      <c r="N642" s="464"/>
      <c r="O642" s="30"/>
      <c r="P642" s="464"/>
      <c r="Q642" s="464"/>
      <c r="R642" s="30"/>
      <c r="S642" s="464"/>
      <c r="T642" s="464"/>
      <c r="U642" s="30"/>
      <c r="V642" s="464"/>
      <c r="W642" s="464"/>
      <c r="X642" s="30"/>
      <c r="Y642" s="464"/>
      <c r="Z642" s="464"/>
      <c r="AA642" s="30"/>
      <c r="AB642" s="464"/>
      <c r="AC642" s="464"/>
      <c r="AD642" s="30"/>
      <c r="AE642" s="464"/>
      <c r="AF642" s="464"/>
      <c r="AG642" s="30"/>
      <c r="AH642" s="464"/>
      <c r="AI642" s="464"/>
      <c r="AJ642" s="30"/>
      <c r="AK642" s="464"/>
      <c r="AL642" s="464"/>
      <c r="AM642" s="30"/>
      <c r="AN642" s="464"/>
      <c r="AO642" s="464"/>
      <c r="AP642" s="30"/>
      <c r="AQ642" s="464"/>
      <c r="AR642" s="464"/>
      <c r="AS642" s="30"/>
      <c r="AT642" s="464"/>
      <c r="AU642" s="464"/>
      <c r="AV642" s="30"/>
      <c r="AW642" s="464"/>
      <c r="AX642" s="464"/>
      <c r="AY642" s="30"/>
      <c r="AZ642" s="464"/>
      <c r="BA642" s="464"/>
      <c r="BB642" s="30"/>
      <c r="BC642" s="464"/>
      <c r="BD642" s="464"/>
      <c r="BE642" s="30"/>
      <c r="BF642" s="464"/>
      <c r="BG642" s="464"/>
      <c r="BH642" s="30"/>
      <c r="BI642" s="464"/>
      <c r="BJ642" s="464"/>
      <c r="BK642" s="30"/>
      <c r="BL642" s="31"/>
      <c r="BM642" s="31"/>
      <c r="BN642" s="31"/>
      <c r="BO642" s="31"/>
      <c r="BP642" s="31"/>
      <c r="BQ642" s="31"/>
      <c r="BR642" s="31"/>
    </row>
    <row r="643" spans="1:70" s="64" customFormat="1" x14ac:dyDescent="0.2">
      <c r="A643" s="447"/>
      <c r="D643" s="464"/>
      <c r="E643" s="464"/>
      <c r="F643" s="30"/>
      <c r="G643" s="464"/>
      <c r="H643" s="464"/>
      <c r="I643" s="30"/>
      <c r="J643" s="464"/>
      <c r="K643" s="464"/>
      <c r="L643" s="30"/>
      <c r="M643" s="464"/>
      <c r="N643" s="464"/>
      <c r="O643" s="30"/>
      <c r="P643" s="464"/>
      <c r="Q643" s="464"/>
      <c r="R643" s="30"/>
      <c r="S643" s="464"/>
      <c r="T643" s="464"/>
      <c r="U643" s="30"/>
      <c r="V643" s="464"/>
      <c r="W643" s="464"/>
      <c r="X643" s="30"/>
      <c r="Y643" s="464"/>
      <c r="Z643" s="464"/>
      <c r="AA643" s="30"/>
      <c r="AB643" s="464"/>
      <c r="AC643" s="464"/>
      <c r="AD643" s="30"/>
      <c r="AE643" s="464"/>
      <c r="AF643" s="464"/>
      <c r="AG643" s="30"/>
      <c r="AH643" s="464"/>
      <c r="AI643" s="464"/>
      <c r="AJ643" s="30"/>
      <c r="AK643" s="464"/>
      <c r="AL643" s="464"/>
      <c r="AM643" s="30"/>
      <c r="AN643" s="464"/>
      <c r="AO643" s="464"/>
      <c r="AP643" s="30"/>
      <c r="AQ643" s="464"/>
      <c r="AR643" s="464"/>
      <c r="AS643" s="30"/>
      <c r="AT643" s="464"/>
      <c r="AU643" s="464"/>
      <c r="AV643" s="30"/>
      <c r="AW643" s="464"/>
      <c r="AX643" s="464"/>
      <c r="AY643" s="30"/>
      <c r="AZ643" s="464"/>
      <c r="BA643" s="464"/>
      <c r="BB643" s="30"/>
      <c r="BC643" s="464"/>
      <c r="BD643" s="464"/>
      <c r="BE643" s="30"/>
      <c r="BF643" s="464"/>
      <c r="BG643" s="464"/>
      <c r="BH643" s="30"/>
      <c r="BI643" s="464"/>
      <c r="BJ643" s="464"/>
      <c r="BK643" s="30"/>
      <c r="BL643" s="31"/>
      <c r="BM643" s="31"/>
      <c r="BN643" s="31"/>
      <c r="BO643" s="31"/>
      <c r="BP643" s="31"/>
      <c r="BQ643" s="31"/>
      <c r="BR643" s="31"/>
    </row>
    <row r="644" spans="1:70" s="64" customFormat="1" x14ac:dyDescent="0.2">
      <c r="A644" s="447"/>
      <c r="D644" s="464"/>
      <c r="E644" s="464"/>
      <c r="F644" s="30"/>
      <c r="G644" s="464"/>
      <c r="H644" s="464"/>
      <c r="I644" s="30"/>
      <c r="J644" s="464"/>
      <c r="K644" s="464"/>
      <c r="L644" s="30"/>
      <c r="M644" s="464"/>
      <c r="N644" s="464"/>
      <c r="O644" s="30"/>
      <c r="P644" s="464"/>
      <c r="Q644" s="464"/>
      <c r="R644" s="30"/>
      <c r="S644" s="464"/>
      <c r="T644" s="464"/>
      <c r="U644" s="30"/>
      <c r="V644" s="464"/>
      <c r="W644" s="464"/>
      <c r="X644" s="30"/>
      <c r="Y644" s="464"/>
      <c r="Z644" s="464"/>
      <c r="AA644" s="30"/>
      <c r="AB644" s="464"/>
      <c r="AC644" s="464"/>
      <c r="AD644" s="30"/>
      <c r="AE644" s="464"/>
      <c r="AF644" s="464"/>
      <c r="AG644" s="30"/>
      <c r="AH644" s="464"/>
      <c r="AI644" s="464"/>
      <c r="AJ644" s="30"/>
      <c r="AK644" s="464"/>
      <c r="AL644" s="464"/>
      <c r="AM644" s="30"/>
      <c r="AN644" s="464"/>
      <c r="AO644" s="464"/>
      <c r="AP644" s="30"/>
      <c r="AQ644" s="464"/>
      <c r="AR644" s="464"/>
      <c r="AS644" s="30"/>
      <c r="AT644" s="464"/>
      <c r="AU644" s="464"/>
      <c r="AV644" s="30"/>
      <c r="AW644" s="464"/>
      <c r="AX644" s="464"/>
      <c r="AY644" s="30"/>
      <c r="AZ644" s="464"/>
      <c r="BA644" s="464"/>
      <c r="BB644" s="30"/>
      <c r="BC644" s="464"/>
      <c r="BD644" s="464"/>
      <c r="BE644" s="30"/>
      <c r="BF644" s="464"/>
      <c r="BG644" s="464"/>
      <c r="BH644" s="30"/>
      <c r="BI644" s="464"/>
      <c r="BJ644" s="464"/>
      <c r="BK644" s="30"/>
      <c r="BL644" s="31"/>
      <c r="BM644" s="31"/>
      <c r="BN644" s="31"/>
      <c r="BO644" s="31"/>
      <c r="BP644" s="31"/>
      <c r="BQ644" s="31"/>
      <c r="BR644" s="31"/>
    </row>
    <row r="645" spans="1:70" s="64" customFormat="1" x14ac:dyDescent="0.2">
      <c r="A645" s="447"/>
      <c r="D645" s="464"/>
      <c r="E645" s="464"/>
      <c r="F645" s="30"/>
      <c r="G645" s="464"/>
      <c r="H645" s="464"/>
      <c r="I645" s="30"/>
      <c r="J645" s="464"/>
      <c r="K645" s="464"/>
      <c r="L645" s="30"/>
      <c r="M645" s="464"/>
      <c r="N645" s="464"/>
      <c r="O645" s="30"/>
      <c r="P645" s="464"/>
      <c r="Q645" s="464"/>
      <c r="R645" s="30"/>
      <c r="S645" s="464"/>
      <c r="T645" s="464"/>
      <c r="U645" s="30"/>
      <c r="V645" s="464"/>
      <c r="W645" s="464"/>
      <c r="X645" s="30"/>
      <c r="Y645" s="464"/>
      <c r="Z645" s="464"/>
      <c r="AA645" s="30"/>
      <c r="AB645" s="464"/>
      <c r="AC645" s="464"/>
      <c r="AD645" s="30"/>
      <c r="AE645" s="464"/>
      <c r="AF645" s="464"/>
      <c r="AG645" s="30"/>
      <c r="AH645" s="464"/>
      <c r="AI645" s="464"/>
      <c r="AJ645" s="30"/>
      <c r="AK645" s="464"/>
      <c r="AL645" s="464"/>
      <c r="AM645" s="30"/>
      <c r="AN645" s="464"/>
      <c r="AO645" s="464"/>
      <c r="AP645" s="30"/>
      <c r="AQ645" s="464"/>
      <c r="AR645" s="464"/>
      <c r="AS645" s="30"/>
      <c r="AT645" s="464"/>
      <c r="AU645" s="464"/>
      <c r="AV645" s="30"/>
      <c r="AW645" s="464"/>
      <c r="AX645" s="464"/>
      <c r="AY645" s="30"/>
      <c r="AZ645" s="464"/>
      <c r="BA645" s="464"/>
      <c r="BB645" s="30"/>
      <c r="BC645" s="464"/>
      <c r="BD645" s="464"/>
      <c r="BE645" s="30"/>
      <c r="BF645" s="464"/>
      <c r="BG645" s="464"/>
      <c r="BH645" s="30"/>
      <c r="BI645" s="464"/>
      <c r="BJ645" s="464"/>
      <c r="BK645" s="30"/>
      <c r="BL645" s="31"/>
      <c r="BM645" s="31"/>
      <c r="BN645" s="31"/>
      <c r="BO645" s="31"/>
      <c r="BP645" s="31"/>
      <c r="BQ645" s="31"/>
      <c r="BR645" s="31"/>
    </row>
    <row r="646" spans="1:70" s="64" customFormat="1" x14ac:dyDescent="0.2">
      <c r="A646" s="447"/>
      <c r="D646" s="464"/>
      <c r="E646" s="464"/>
      <c r="F646" s="30"/>
      <c r="G646" s="464"/>
      <c r="H646" s="464"/>
      <c r="I646" s="30"/>
      <c r="J646" s="464"/>
      <c r="K646" s="464"/>
      <c r="L646" s="30"/>
      <c r="M646" s="464"/>
      <c r="N646" s="464"/>
      <c r="O646" s="30"/>
      <c r="P646" s="464"/>
      <c r="Q646" s="464"/>
      <c r="R646" s="30"/>
      <c r="S646" s="464"/>
      <c r="T646" s="464"/>
      <c r="U646" s="30"/>
      <c r="V646" s="464"/>
      <c r="W646" s="464"/>
      <c r="X646" s="30"/>
      <c r="Y646" s="464"/>
      <c r="Z646" s="464"/>
      <c r="AA646" s="30"/>
      <c r="AB646" s="464"/>
      <c r="AC646" s="464"/>
      <c r="AD646" s="30"/>
      <c r="AE646" s="464"/>
      <c r="AF646" s="464"/>
      <c r="AG646" s="30"/>
      <c r="AH646" s="464"/>
      <c r="AI646" s="464"/>
      <c r="AJ646" s="30"/>
      <c r="AK646" s="464"/>
      <c r="AL646" s="464"/>
      <c r="AM646" s="30"/>
      <c r="AN646" s="464"/>
      <c r="AO646" s="464"/>
      <c r="AP646" s="30"/>
      <c r="AQ646" s="464"/>
      <c r="AR646" s="464"/>
      <c r="AS646" s="30"/>
      <c r="AT646" s="464"/>
      <c r="AU646" s="464"/>
      <c r="AV646" s="30"/>
      <c r="AW646" s="464"/>
      <c r="AX646" s="464"/>
      <c r="AY646" s="30"/>
      <c r="AZ646" s="464"/>
      <c r="BA646" s="464"/>
      <c r="BB646" s="30"/>
      <c r="BC646" s="464"/>
      <c r="BD646" s="464"/>
      <c r="BE646" s="30"/>
      <c r="BF646" s="464"/>
      <c r="BG646" s="464"/>
      <c r="BH646" s="30"/>
      <c r="BI646" s="464"/>
      <c r="BJ646" s="464"/>
      <c r="BK646" s="30"/>
      <c r="BL646" s="31"/>
      <c r="BM646" s="31"/>
      <c r="BN646" s="31"/>
      <c r="BO646" s="31"/>
      <c r="BP646" s="31"/>
      <c r="BQ646" s="31"/>
      <c r="BR646" s="31"/>
    </row>
    <row r="647" spans="1:70" s="64" customFormat="1" x14ac:dyDescent="0.2">
      <c r="A647" s="447"/>
      <c r="D647" s="464"/>
      <c r="E647" s="464"/>
      <c r="F647" s="30"/>
      <c r="G647" s="464"/>
      <c r="H647" s="464"/>
      <c r="I647" s="30"/>
      <c r="J647" s="464"/>
      <c r="K647" s="464"/>
      <c r="L647" s="30"/>
      <c r="M647" s="464"/>
      <c r="N647" s="464"/>
      <c r="O647" s="30"/>
      <c r="P647" s="464"/>
      <c r="Q647" s="464"/>
      <c r="R647" s="30"/>
      <c r="S647" s="464"/>
      <c r="T647" s="464"/>
      <c r="U647" s="30"/>
      <c r="V647" s="464"/>
      <c r="W647" s="464"/>
      <c r="X647" s="30"/>
      <c r="Y647" s="464"/>
      <c r="Z647" s="464"/>
      <c r="AA647" s="30"/>
      <c r="AB647" s="464"/>
      <c r="AC647" s="464"/>
      <c r="AD647" s="30"/>
      <c r="AE647" s="464"/>
      <c r="AF647" s="464"/>
      <c r="AG647" s="30"/>
      <c r="AH647" s="464"/>
      <c r="AI647" s="464"/>
      <c r="AJ647" s="30"/>
      <c r="AK647" s="464"/>
      <c r="AL647" s="464"/>
      <c r="AM647" s="30"/>
      <c r="AN647" s="464"/>
      <c r="AO647" s="464"/>
      <c r="AP647" s="30"/>
      <c r="AQ647" s="464"/>
      <c r="AR647" s="464"/>
      <c r="AS647" s="30"/>
      <c r="AT647" s="464"/>
      <c r="AU647" s="464"/>
      <c r="AV647" s="30"/>
      <c r="AW647" s="464"/>
      <c r="AX647" s="464"/>
      <c r="AY647" s="30"/>
      <c r="AZ647" s="464"/>
      <c r="BA647" s="464"/>
      <c r="BB647" s="30"/>
      <c r="BC647" s="464"/>
      <c r="BD647" s="464"/>
      <c r="BE647" s="30"/>
      <c r="BF647" s="464"/>
      <c r="BG647" s="464"/>
      <c r="BH647" s="30"/>
      <c r="BI647" s="464"/>
      <c r="BJ647" s="464"/>
      <c r="BK647" s="30"/>
      <c r="BL647" s="31"/>
      <c r="BM647" s="31"/>
      <c r="BN647" s="31"/>
      <c r="BO647" s="31"/>
      <c r="BP647" s="31"/>
      <c r="BQ647" s="31"/>
      <c r="BR647" s="31"/>
    </row>
    <row r="648" spans="1:70" s="64" customFormat="1" x14ac:dyDescent="0.2">
      <c r="A648" s="447"/>
      <c r="D648" s="464"/>
      <c r="E648" s="464"/>
      <c r="F648" s="30"/>
      <c r="G648" s="464"/>
      <c r="H648" s="464"/>
      <c r="I648" s="30"/>
      <c r="J648" s="464"/>
      <c r="K648" s="464"/>
      <c r="L648" s="30"/>
      <c r="M648" s="464"/>
      <c r="N648" s="464"/>
      <c r="O648" s="30"/>
      <c r="P648" s="464"/>
      <c r="Q648" s="464"/>
      <c r="R648" s="30"/>
      <c r="S648" s="464"/>
      <c r="T648" s="464"/>
      <c r="U648" s="30"/>
      <c r="V648" s="464"/>
      <c r="W648" s="464"/>
      <c r="X648" s="30"/>
      <c r="Y648" s="464"/>
      <c r="Z648" s="464"/>
      <c r="AA648" s="30"/>
      <c r="AB648" s="464"/>
      <c r="AC648" s="464"/>
      <c r="AD648" s="30"/>
      <c r="AE648" s="464"/>
      <c r="AF648" s="464"/>
      <c r="AG648" s="30"/>
      <c r="AH648" s="464"/>
      <c r="AI648" s="464"/>
      <c r="AJ648" s="30"/>
      <c r="AK648" s="464"/>
      <c r="AL648" s="464"/>
      <c r="AM648" s="30"/>
      <c r="AN648" s="464"/>
      <c r="AO648" s="464"/>
      <c r="AP648" s="30"/>
      <c r="AQ648" s="464"/>
      <c r="AR648" s="464"/>
      <c r="AS648" s="30"/>
      <c r="AT648" s="464"/>
      <c r="AU648" s="464"/>
      <c r="AV648" s="30"/>
      <c r="AW648" s="464"/>
      <c r="AX648" s="464"/>
      <c r="AY648" s="30"/>
      <c r="AZ648" s="464"/>
      <c r="BA648" s="464"/>
      <c r="BB648" s="30"/>
      <c r="BC648" s="464"/>
      <c r="BD648" s="464"/>
      <c r="BE648" s="30"/>
      <c r="BF648" s="464"/>
      <c r="BG648" s="464"/>
      <c r="BH648" s="30"/>
      <c r="BI648" s="464"/>
      <c r="BJ648" s="464"/>
      <c r="BK648" s="30"/>
      <c r="BL648" s="31"/>
      <c r="BM648" s="31"/>
      <c r="BN648" s="31"/>
      <c r="BO648" s="31"/>
      <c r="BP648" s="31"/>
      <c r="BQ648" s="31"/>
      <c r="BR648" s="31"/>
    </row>
    <row r="649" spans="1:70" s="64" customFormat="1" x14ac:dyDescent="0.2">
      <c r="A649" s="447"/>
      <c r="D649" s="464"/>
      <c r="E649" s="464"/>
      <c r="F649" s="30"/>
      <c r="G649" s="464"/>
      <c r="H649" s="464"/>
      <c r="I649" s="30"/>
      <c r="J649" s="464"/>
      <c r="K649" s="464"/>
      <c r="L649" s="30"/>
      <c r="M649" s="464"/>
      <c r="N649" s="464"/>
      <c r="O649" s="30"/>
      <c r="P649" s="464"/>
      <c r="Q649" s="464"/>
      <c r="R649" s="30"/>
      <c r="S649" s="464"/>
      <c r="T649" s="464"/>
      <c r="U649" s="30"/>
      <c r="V649" s="464"/>
      <c r="W649" s="464"/>
      <c r="X649" s="30"/>
      <c r="Y649" s="464"/>
      <c r="Z649" s="464"/>
      <c r="AA649" s="30"/>
      <c r="AB649" s="464"/>
      <c r="AC649" s="464"/>
      <c r="AD649" s="30"/>
      <c r="AE649" s="464"/>
      <c r="AF649" s="464"/>
      <c r="AG649" s="30"/>
      <c r="AH649" s="464"/>
      <c r="AI649" s="464"/>
      <c r="AJ649" s="30"/>
      <c r="AK649" s="464"/>
      <c r="AL649" s="464"/>
      <c r="AM649" s="30"/>
      <c r="AN649" s="464"/>
      <c r="AO649" s="464"/>
      <c r="AP649" s="30"/>
      <c r="AQ649" s="464"/>
      <c r="AR649" s="464"/>
      <c r="AS649" s="30"/>
      <c r="AT649" s="464"/>
      <c r="AU649" s="464"/>
      <c r="AV649" s="30"/>
      <c r="AW649" s="464"/>
      <c r="AX649" s="464"/>
      <c r="AY649" s="30"/>
      <c r="AZ649" s="464"/>
      <c r="BA649" s="464"/>
      <c r="BB649" s="30"/>
      <c r="BC649" s="464"/>
      <c r="BD649" s="464"/>
      <c r="BE649" s="30"/>
      <c r="BF649" s="464"/>
      <c r="BG649" s="464"/>
      <c r="BH649" s="30"/>
      <c r="BI649" s="464"/>
      <c r="BJ649" s="464"/>
      <c r="BK649" s="30"/>
      <c r="BL649" s="31"/>
      <c r="BM649" s="31"/>
      <c r="BN649" s="31"/>
      <c r="BO649" s="31"/>
      <c r="BP649" s="31"/>
      <c r="BQ649" s="31"/>
      <c r="BR649" s="31"/>
    </row>
    <row r="650" spans="1:70" s="64" customFormat="1" x14ac:dyDescent="0.2">
      <c r="A650" s="447"/>
      <c r="D650" s="464"/>
      <c r="E650" s="464"/>
      <c r="F650" s="30"/>
      <c r="G650" s="464"/>
      <c r="H650" s="464"/>
      <c r="I650" s="30"/>
      <c r="J650" s="464"/>
      <c r="K650" s="464"/>
      <c r="L650" s="30"/>
      <c r="M650" s="464"/>
      <c r="N650" s="464"/>
      <c r="O650" s="30"/>
      <c r="P650" s="464"/>
      <c r="Q650" s="464"/>
      <c r="R650" s="30"/>
      <c r="S650" s="464"/>
      <c r="T650" s="464"/>
      <c r="U650" s="30"/>
      <c r="V650" s="464"/>
      <c r="W650" s="464"/>
      <c r="X650" s="30"/>
      <c r="Y650" s="464"/>
      <c r="Z650" s="464"/>
      <c r="AA650" s="30"/>
      <c r="AB650" s="464"/>
      <c r="AC650" s="464"/>
      <c r="AD650" s="30"/>
      <c r="AE650" s="464"/>
      <c r="AF650" s="464"/>
      <c r="AG650" s="30"/>
      <c r="AH650" s="464"/>
      <c r="AI650" s="464"/>
      <c r="AJ650" s="30"/>
      <c r="AK650" s="464"/>
      <c r="AL650" s="464"/>
      <c r="AM650" s="30"/>
      <c r="AN650" s="464"/>
      <c r="AO650" s="464"/>
      <c r="AP650" s="30"/>
      <c r="AQ650" s="464"/>
      <c r="AR650" s="464"/>
      <c r="AS650" s="30"/>
      <c r="AT650" s="464"/>
      <c r="AU650" s="464"/>
      <c r="AV650" s="30"/>
      <c r="AW650" s="464"/>
      <c r="AX650" s="464"/>
      <c r="AY650" s="30"/>
      <c r="AZ650" s="464"/>
      <c r="BA650" s="464"/>
      <c r="BB650" s="30"/>
      <c r="BC650" s="464"/>
      <c r="BD650" s="464"/>
      <c r="BE650" s="30"/>
      <c r="BF650" s="464"/>
      <c r="BG650" s="464"/>
      <c r="BH650" s="30"/>
      <c r="BI650" s="464"/>
      <c r="BJ650" s="464"/>
      <c r="BK650" s="30"/>
      <c r="BL650" s="31"/>
      <c r="BM650" s="31"/>
      <c r="BN650" s="31"/>
      <c r="BO650" s="31"/>
      <c r="BP650" s="31"/>
      <c r="BQ650" s="31"/>
      <c r="BR650" s="31"/>
    </row>
    <row r="651" spans="1:70" s="64" customFormat="1" x14ac:dyDescent="0.2">
      <c r="A651" s="447"/>
      <c r="D651" s="464"/>
      <c r="E651" s="464"/>
      <c r="F651" s="30"/>
      <c r="G651" s="464"/>
      <c r="H651" s="464"/>
      <c r="I651" s="30"/>
      <c r="J651" s="464"/>
      <c r="K651" s="464"/>
      <c r="L651" s="30"/>
      <c r="M651" s="464"/>
      <c r="N651" s="464"/>
      <c r="O651" s="30"/>
      <c r="P651" s="464"/>
      <c r="Q651" s="464"/>
      <c r="R651" s="30"/>
      <c r="S651" s="464"/>
      <c r="T651" s="464"/>
      <c r="U651" s="30"/>
      <c r="V651" s="464"/>
      <c r="W651" s="464"/>
      <c r="X651" s="30"/>
      <c r="Y651" s="464"/>
      <c r="Z651" s="464"/>
      <c r="AA651" s="30"/>
      <c r="AB651" s="464"/>
      <c r="AC651" s="464"/>
      <c r="AD651" s="30"/>
      <c r="AE651" s="464"/>
      <c r="AF651" s="464"/>
      <c r="AG651" s="30"/>
      <c r="AH651" s="464"/>
      <c r="AI651" s="464"/>
      <c r="AJ651" s="30"/>
      <c r="AK651" s="464"/>
      <c r="AL651" s="464"/>
      <c r="AM651" s="30"/>
      <c r="AN651" s="464"/>
      <c r="AO651" s="464"/>
      <c r="AP651" s="30"/>
      <c r="AQ651" s="464"/>
      <c r="AR651" s="464"/>
      <c r="AS651" s="30"/>
      <c r="AT651" s="464"/>
      <c r="AU651" s="464"/>
      <c r="AV651" s="30"/>
      <c r="AW651" s="464"/>
      <c r="AX651" s="464"/>
      <c r="AY651" s="30"/>
      <c r="AZ651" s="464"/>
      <c r="BA651" s="464"/>
      <c r="BB651" s="30"/>
      <c r="BC651" s="464"/>
      <c r="BD651" s="464"/>
      <c r="BE651" s="30"/>
      <c r="BF651" s="464"/>
      <c r="BG651" s="464"/>
      <c r="BH651" s="30"/>
      <c r="BI651" s="464"/>
      <c r="BJ651" s="464"/>
      <c r="BK651" s="30"/>
      <c r="BL651" s="31"/>
      <c r="BM651" s="31"/>
      <c r="BN651" s="31"/>
      <c r="BO651" s="31"/>
      <c r="BP651" s="31"/>
      <c r="BQ651" s="31"/>
      <c r="BR651" s="31"/>
    </row>
    <row r="652" spans="1:70" s="64" customFormat="1" x14ac:dyDescent="0.2">
      <c r="A652" s="447"/>
      <c r="D652" s="464"/>
      <c r="E652" s="464"/>
      <c r="F652" s="30"/>
      <c r="G652" s="464"/>
      <c r="H652" s="464"/>
      <c r="I652" s="30"/>
      <c r="J652" s="464"/>
      <c r="K652" s="464"/>
      <c r="L652" s="30"/>
      <c r="M652" s="464"/>
      <c r="N652" s="464"/>
      <c r="O652" s="30"/>
      <c r="P652" s="464"/>
      <c r="Q652" s="464"/>
      <c r="R652" s="30"/>
      <c r="S652" s="464"/>
      <c r="T652" s="464"/>
      <c r="U652" s="30"/>
      <c r="V652" s="464"/>
      <c r="W652" s="464"/>
      <c r="X652" s="30"/>
      <c r="Y652" s="464"/>
      <c r="Z652" s="464"/>
      <c r="AA652" s="30"/>
      <c r="AB652" s="464"/>
      <c r="AC652" s="464"/>
      <c r="AD652" s="30"/>
      <c r="AE652" s="464"/>
      <c r="AF652" s="464"/>
      <c r="AG652" s="30"/>
      <c r="AH652" s="464"/>
      <c r="AI652" s="464"/>
      <c r="AJ652" s="30"/>
      <c r="AK652" s="464"/>
      <c r="AL652" s="464"/>
      <c r="AM652" s="30"/>
      <c r="AN652" s="464"/>
      <c r="AO652" s="464"/>
      <c r="AP652" s="30"/>
      <c r="AQ652" s="464"/>
      <c r="AR652" s="464"/>
      <c r="AS652" s="30"/>
      <c r="AT652" s="464"/>
      <c r="AU652" s="464"/>
      <c r="AV652" s="30"/>
      <c r="AW652" s="464"/>
      <c r="AX652" s="464"/>
      <c r="AY652" s="30"/>
      <c r="AZ652" s="464"/>
      <c r="BA652" s="464"/>
      <c r="BB652" s="30"/>
      <c r="BC652" s="464"/>
      <c r="BD652" s="464"/>
      <c r="BE652" s="30"/>
      <c r="BF652" s="464"/>
      <c r="BG652" s="464"/>
      <c r="BH652" s="30"/>
      <c r="BI652" s="464"/>
      <c r="BJ652" s="464"/>
      <c r="BK652" s="30"/>
      <c r="BL652" s="31"/>
      <c r="BM652" s="31"/>
      <c r="BN652" s="31"/>
      <c r="BO652" s="31"/>
      <c r="BP652" s="31"/>
      <c r="BQ652" s="31"/>
      <c r="BR652" s="31"/>
    </row>
    <row r="653" spans="1:70" s="64" customFormat="1" x14ac:dyDescent="0.2">
      <c r="A653" s="447"/>
      <c r="D653" s="464"/>
      <c r="E653" s="464"/>
      <c r="F653" s="30"/>
      <c r="G653" s="464"/>
      <c r="H653" s="464"/>
      <c r="I653" s="30"/>
      <c r="J653" s="464"/>
      <c r="K653" s="464"/>
      <c r="L653" s="30"/>
      <c r="M653" s="464"/>
      <c r="N653" s="464"/>
      <c r="O653" s="30"/>
      <c r="P653" s="464"/>
      <c r="Q653" s="464"/>
      <c r="R653" s="30"/>
      <c r="S653" s="464"/>
      <c r="T653" s="464"/>
      <c r="U653" s="30"/>
      <c r="V653" s="464"/>
      <c r="W653" s="464"/>
      <c r="X653" s="30"/>
      <c r="Y653" s="464"/>
      <c r="Z653" s="464"/>
      <c r="AA653" s="30"/>
      <c r="AB653" s="464"/>
      <c r="AC653" s="464"/>
      <c r="AD653" s="30"/>
      <c r="AE653" s="464"/>
      <c r="AF653" s="464"/>
      <c r="AG653" s="30"/>
      <c r="AH653" s="464"/>
      <c r="AI653" s="464"/>
      <c r="AJ653" s="30"/>
      <c r="AK653" s="464"/>
      <c r="AL653" s="464"/>
      <c r="AM653" s="30"/>
      <c r="AN653" s="464"/>
      <c r="AO653" s="464"/>
      <c r="AP653" s="30"/>
      <c r="AQ653" s="464"/>
      <c r="AR653" s="464"/>
      <c r="AS653" s="30"/>
      <c r="AT653" s="464"/>
      <c r="AU653" s="464"/>
      <c r="AV653" s="30"/>
      <c r="AW653" s="464"/>
      <c r="AX653" s="464"/>
      <c r="AY653" s="30"/>
      <c r="AZ653" s="464"/>
      <c r="BA653" s="464"/>
      <c r="BB653" s="30"/>
      <c r="BC653" s="464"/>
      <c r="BD653" s="464"/>
      <c r="BE653" s="30"/>
      <c r="BF653" s="464"/>
      <c r="BG653" s="464"/>
      <c r="BH653" s="30"/>
      <c r="BI653" s="464"/>
      <c r="BJ653" s="464"/>
      <c r="BK653" s="30"/>
      <c r="BL653" s="31"/>
      <c r="BM653" s="31"/>
      <c r="BN653" s="31"/>
      <c r="BO653" s="31"/>
      <c r="BP653" s="31"/>
      <c r="BQ653" s="31"/>
      <c r="BR653" s="31"/>
    </row>
    <row r="654" spans="1:70" s="64" customFormat="1" x14ac:dyDescent="0.2">
      <c r="A654" s="447"/>
      <c r="D654" s="464"/>
      <c r="E654" s="464"/>
      <c r="F654" s="30"/>
      <c r="G654" s="464"/>
      <c r="H654" s="464"/>
      <c r="I654" s="30"/>
      <c r="J654" s="464"/>
      <c r="K654" s="464"/>
      <c r="L654" s="30"/>
      <c r="M654" s="464"/>
      <c r="N654" s="464"/>
      <c r="O654" s="30"/>
      <c r="P654" s="464"/>
      <c r="Q654" s="464"/>
      <c r="R654" s="30"/>
      <c r="S654" s="464"/>
      <c r="T654" s="464"/>
      <c r="U654" s="30"/>
      <c r="V654" s="464"/>
      <c r="W654" s="464"/>
      <c r="X654" s="30"/>
      <c r="Y654" s="464"/>
      <c r="Z654" s="464"/>
      <c r="AA654" s="30"/>
      <c r="AB654" s="464"/>
      <c r="AC654" s="464"/>
      <c r="AD654" s="30"/>
      <c r="AE654" s="464"/>
      <c r="AF654" s="464"/>
      <c r="AG654" s="30"/>
      <c r="AH654" s="464"/>
      <c r="AI654" s="464"/>
      <c r="AJ654" s="30"/>
      <c r="AK654" s="464"/>
      <c r="AL654" s="464"/>
      <c r="AM654" s="30"/>
      <c r="AN654" s="464"/>
      <c r="AO654" s="464"/>
      <c r="AP654" s="30"/>
      <c r="AQ654" s="464"/>
      <c r="AR654" s="464"/>
      <c r="AS654" s="30"/>
      <c r="AT654" s="464"/>
      <c r="AU654" s="464"/>
      <c r="AV654" s="30"/>
      <c r="AW654" s="464"/>
      <c r="AX654" s="464"/>
      <c r="AY654" s="30"/>
      <c r="AZ654" s="464"/>
      <c r="BA654" s="464"/>
      <c r="BB654" s="30"/>
      <c r="BC654" s="464"/>
      <c r="BD654" s="464"/>
      <c r="BE654" s="30"/>
      <c r="BF654" s="464"/>
      <c r="BG654" s="464"/>
      <c r="BH654" s="30"/>
      <c r="BI654" s="464"/>
      <c r="BJ654" s="464"/>
      <c r="BK654" s="30"/>
      <c r="BL654" s="31"/>
      <c r="BM654" s="31"/>
      <c r="BN654" s="31"/>
      <c r="BO654" s="31"/>
      <c r="BP654" s="31"/>
      <c r="BQ654" s="31"/>
      <c r="BR654" s="31"/>
    </row>
    <row r="655" spans="1:70" s="64" customFormat="1" x14ac:dyDescent="0.2">
      <c r="A655" s="447"/>
      <c r="D655" s="464"/>
      <c r="E655" s="464"/>
      <c r="F655" s="30"/>
      <c r="G655" s="464"/>
      <c r="H655" s="464"/>
      <c r="I655" s="30"/>
      <c r="J655" s="464"/>
      <c r="K655" s="464"/>
      <c r="L655" s="30"/>
      <c r="M655" s="464"/>
      <c r="N655" s="464"/>
      <c r="O655" s="30"/>
      <c r="P655" s="464"/>
      <c r="Q655" s="464"/>
      <c r="R655" s="30"/>
      <c r="S655" s="464"/>
      <c r="T655" s="464"/>
      <c r="U655" s="30"/>
      <c r="V655" s="464"/>
      <c r="W655" s="464"/>
      <c r="X655" s="30"/>
      <c r="Y655" s="464"/>
      <c r="Z655" s="464"/>
      <c r="AA655" s="30"/>
      <c r="AB655" s="464"/>
      <c r="AC655" s="464"/>
      <c r="AD655" s="30"/>
      <c r="AE655" s="464"/>
      <c r="AF655" s="464"/>
      <c r="AG655" s="30"/>
      <c r="AH655" s="464"/>
      <c r="AI655" s="464"/>
      <c r="AJ655" s="30"/>
      <c r="AK655" s="464"/>
      <c r="AL655" s="464"/>
      <c r="AM655" s="30"/>
      <c r="AN655" s="464"/>
      <c r="AO655" s="464"/>
      <c r="AP655" s="30"/>
      <c r="AQ655" s="464"/>
      <c r="AR655" s="464"/>
      <c r="AS655" s="30"/>
      <c r="AT655" s="464"/>
      <c r="AU655" s="464"/>
      <c r="AV655" s="30"/>
      <c r="AW655" s="464"/>
      <c r="AX655" s="464"/>
      <c r="AY655" s="30"/>
      <c r="AZ655" s="464"/>
      <c r="BA655" s="464"/>
      <c r="BB655" s="30"/>
      <c r="BC655" s="464"/>
      <c r="BD655" s="464"/>
      <c r="BE655" s="30"/>
      <c r="BF655" s="464"/>
      <c r="BG655" s="464"/>
      <c r="BH655" s="30"/>
      <c r="BI655" s="464"/>
      <c r="BJ655" s="464"/>
      <c r="BK655" s="30"/>
      <c r="BL655" s="31"/>
      <c r="BM655" s="31"/>
      <c r="BN655" s="31"/>
      <c r="BO655" s="31"/>
      <c r="BP655" s="31"/>
      <c r="BQ655" s="31"/>
      <c r="BR655" s="31"/>
    </row>
    <row r="656" spans="1:70" s="64" customFormat="1" x14ac:dyDescent="0.2">
      <c r="A656" s="447"/>
      <c r="D656" s="464"/>
      <c r="E656" s="464"/>
      <c r="F656" s="30"/>
      <c r="G656" s="464"/>
      <c r="H656" s="464"/>
      <c r="I656" s="30"/>
      <c r="J656" s="464"/>
      <c r="K656" s="464"/>
      <c r="L656" s="30"/>
      <c r="M656" s="464"/>
      <c r="N656" s="464"/>
      <c r="O656" s="30"/>
      <c r="P656" s="464"/>
      <c r="Q656" s="464"/>
      <c r="R656" s="30"/>
      <c r="S656" s="464"/>
      <c r="T656" s="464"/>
      <c r="U656" s="30"/>
      <c r="V656" s="464"/>
      <c r="W656" s="464"/>
      <c r="X656" s="30"/>
      <c r="Y656" s="464"/>
      <c r="Z656" s="464"/>
      <c r="AA656" s="30"/>
      <c r="AB656" s="464"/>
      <c r="AC656" s="464"/>
      <c r="AD656" s="30"/>
      <c r="AE656" s="464"/>
      <c r="AF656" s="464"/>
      <c r="AG656" s="30"/>
      <c r="AH656" s="464"/>
      <c r="AI656" s="464"/>
      <c r="AJ656" s="30"/>
      <c r="AK656" s="464"/>
      <c r="AL656" s="464"/>
      <c r="AM656" s="30"/>
      <c r="AN656" s="464"/>
      <c r="AO656" s="464"/>
      <c r="AP656" s="30"/>
      <c r="AQ656" s="464"/>
      <c r="AR656" s="464"/>
      <c r="AS656" s="30"/>
      <c r="AT656" s="464"/>
      <c r="AU656" s="464"/>
      <c r="AV656" s="30"/>
      <c r="AW656" s="464"/>
      <c r="AX656" s="464"/>
      <c r="AY656" s="30"/>
      <c r="AZ656" s="464"/>
      <c r="BA656" s="464"/>
      <c r="BB656" s="30"/>
      <c r="BC656" s="464"/>
      <c r="BD656" s="464"/>
      <c r="BE656" s="30"/>
      <c r="BF656" s="464"/>
      <c r="BG656" s="464"/>
      <c r="BH656" s="30"/>
      <c r="BI656" s="464"/>
      <c r="BJ656" s="464"/>
      <c r="BK656" s="30"/>
      <c r="BL656" s="31"/>
      <c r="BM656" s="31"/>
      <c r="BN656" s="31"/>
      <c r="BO656" s="31"/>
      <c r="BP656" s="31"/>
      <c r="BQ656" s="31"/>
      <c r="BR656" s="31"/>
    </row>
    <row r="657" spans="1:70" s="64" customFormat="1" x14ac:dyDescent="0.2">
      <c r="A657" s="447"/>
      <c r="D657" s="464"/>
      <c r="E657" s="464"/>
      <c r="F657" s="30"/>
      <c r="G657" s="464"/>
      <c r="H657" s="464"/>
      <c r="I657" s="30"/>
      <c r="J657" s="464"/>
      <c r="K657" s="464"/>
      <c r="L657" s="30"/>
      <c r="M657" s="464"/>
      <c r="N657" s="464"/>
      <c r="O657" s="30"/>
      <c r="P657" s="464"/>
      <c r="Q657" s="464"/>
      <c r="R657" s="30"/>
      <c r="S657" s="464"/>
      <c r="T657" s="464"/>
      <c r="U657" s="30"/>
      <c r="V657" s="464"/>
      <c r="W657" s="464"/>
      <c r="X657" s="30"/>
      <c r="Y657" s="464"/>
      <c r="Z657" s="464"/>
      <c r="AA657" s="30"/>
      <c r="AB657" s="464"/>
      <c r="AC657" s="464"/>
      <c r="AD657" s="30"/>
      <c r="AE657" s="464"/>
      <c r="AF657" s="464"/>
      <c r="AG657" s="30"/>
      <c r="AH657" s="464"/>
      <c r="AI657" s="464"/>
      <c r="AJ657" s="30"/>
      <c r="AK657" s="464"/>
      <c r="AL657" s="464"/>
      <c r="AM657" s="30"/>
      <c r="AN657" s="464"/>
      <c r="AO657" s="464"/>
      <c r="AP657" s="30"/>
      <c r="AQ657" s="464"/>
      <c r="AR657" s="464"/>
      <c r="AS657" s="30"/>
      <c r="AT657" s="464"/>
      <c r="AU657" s="464"/>
      <c r="AV657" s="30"/>
      <c r="AW657" s="464"/>
      <c r="AX657" s="464"/>
      <c r="AY657" s="30"/>
      <c r="AZ657" s="464"/>
      <c r="BA657" s="464"/>
      <c r="BB657" s="30"/>
      <c r="BC657" s="464"/>
      <c r="BD657" s="464"/>
      <c r="BE657" s="30"/>
      <c r="BF657" s="464"/>
      <c r="BG657" s="464"/>
      <c r="BH657" s="30"/>
      <c r="BI657" s="464"/>
      <c r="BJ657" s="464"/>
      <c r="BK657" s="30"/>
      <c r="BL657" s="31"/>
      <c r="BM657" s="31"/>
      <c r="BN657" s="31"/>
      <c r="BO657" s="31"/>
      <c r="BP657" s="31"/>
      <c r="BQ657" s="31"/>
      <c r="BR657" s="31"/>
    </row>
    <row r="658" spans="1:70" s="64" customFormat="1" x14ac:dyDescent="0.2">
      <c r="A658" s="447"/>
      <c r="D658" s="464"/>
      <c r="E658" s="464"/>
      <c r="F658" s="30"/>
      <c r="G658" s="464"/>
      <c r="H658" s="464"/>
      <c r="I658" s="30"/>
      <c r="J658" s="464"/>
      <c r="K658" s="464"/>
      <c r="L658" s="30"/>
      <c r="M658" s="464"/>
      <c r="N658" s="464"/>
      <c r="O658" s="30"/>
      <c r="P658" s="464"/>
      <c r="Q658" s="464"/>
      <c r="R658" s="30"/>
      <c r="S658" s="464"/>
      <c r="T658" s="464"/>
      <c r="U658" s="30"/>
      <c r="V658" s="464"/>
      <c r="W658" s="464"/>
      <c r="X658" s="30"/>
      <c r="Y658" s="464"/>
      <c r="Z658" s="464"/>
      <c r="AA658" s="30"/>
      <c r="AB658" s="464"/>
      <c r="AC658" s="464"/>
      <c r="AD658" s="30"/>
      <c r="AE658" s="464"/>
      <c r="AF658" s="464"/>
      <c r="AG658" s="30"/>
      <c r="AH658" s="464"/>
      <c r="AI658" s="464"/>
      <c r="AJ658" s="30"/>
      <c r="AK658" s="464"/>
      <c r="AL658" s="464"/>
      <c r="AM658" s="30"/>
      <c r="AN658" s="464"/>
      <c r="AO658" s="464"/>
      <c r="AP658" s="30"/>
      <c r="AQ658" s="464"/>
      <c r="AR658" s="464"/>
      <c r="AS658" s="30"/>
      <c r="AT658" s="464"/>
      <c r="AU658" s="464"/>
      <c r="AV658" s="30"/>
      <c r="AW658" s="464"/>
      <c r="AX658" s="464"/>
      <c r="AY658" s="30"/>
      <c r="AZ658" s="464"/>
      <c r="BA658" s="464"/>
      <c r="BB658" s="30"/>
      <c r="BC658" s="464"/>
      <c r="BD658" s="464"/>
      <c r="BE658" s="30"/>
      <c r="BF658" s="464"/>
      <c r="BG658" s="464"/>
      <c r="BH658" s="30"/>
      <c r="BI658" s="464"/>
      <c r="BJ658" s="464"/>
      <c r="BK658" s="30"/>
      <c r="BL658" s="31"/>
      <c r="BM658" s="31"/>
      <c r="BN658" s="31"/>
      <c r="BO658" s="31"/>
      <c r="BP658" s="31"/>
      <c r="BQ658" s="31"/>
      <c r="BR658" s="31"/>
    </row>
    <row r="659" spans="1:70" s="64" customFormat="1" x14ac:dyDescent="0.2">
      <c r="A659" s="447"/>
      <c r="D659" s="464"/>
      <c r="E659" s="464"/>
      <c r="F659" s="30"/>
      <c r="G659" s="464"/>
      <c r="H659" s="464"/>
      <c r="I659" s="30"/>
      <c r="J659" s="464"/>
      <c r="K659" s="464"/>
      <c r="L659" s="30"/>
      <c r="M659" s="464"/>
      <c r="N659" s="464"/>
      <c r="O659" s="30"/>
      <c r="P659" s="464"/>
      <c r="Q659" s="464"/>
      <c r="R659" s="30"/>
      <c r="S659" s="464"/>
      <c r="T659" s="464"/>
      <c r="U659" s="30"/>
      <c r="V659" s="464"/>
      <c r="W659" s="464"/>
      <c r="X659" s="30"/>
      <c r="Y659" s="464"/>
      <c r="Z659" s="464"/>
      <c r="AA659" s="30"/>
      <c r="AB659" s="464"/>
      <c r="AC659" s="464"/>
      <c r="AD659" s="30"/>
      <c r="AE659" s="464"/>
      <c r="AF659" s="464"/>
      <c r="AG659" s="30"/>
      <c r="AH659" s="464"/>
      <c r="AI659" s="464"/>
      <c r="AJ659" s="30"/>
      <c r="AK659" s="464"/>
      <c r="AL659" s="464"/>
      <c r="AM659" s="30"/>
      <c r="AN659" s="464"/>
      <c r="AO659" s="464"/>
      <c r="AP659" s="30"/>
      <c r="AQ659" s="464"/>
      <c r="AR659" s="464"/>
      <c r="AS659" s="30"/>
      <c r="AT659" s="464"/>
      <c r="AU659" s="464"/>
      <c r="AV659" s="30"/>
      <c r="AW659" s="464"/>
      <c r="AX659" s="464"/>
      <c r="AY659" s="30"/>
      <c r="AZ659" s="464"/>
      <c r="BA659" s="464"/>
      <c r="BB659" s="30"/>
      <c r="BC659" s="464"/>
      <c r="BD659" s="464"/>
      <c r="BE659" s="30"/>
      <c r="BF659" s="464"/>
      <c r="BG659" s="464"/>
      <c r="BH659" s="30"/>
      <c r="BI659" s="464"/>
      <c r="BJ659" s="464"/>
      <c r="BK659" s="30"/>
      <c r="BL659" s="31"/>
      <c r="BM659" s="31"/>
      <c r="BN659" s="31"/>
      <c r="BO659" s="31"/>
      <c r="BP659" s="31"/>
      <c r="BQ659" s="31"/>
      <c r="BR659" s="31"/>
    </row>
    <row r="660" spans="1:70" s="64" customFormat="1" x14ac:dyDescent="0.2">
      <c r="A660" s="447"/>
      <c r="D660" s="464"/>
      <c r="E660" s="464"/>
      <c r="F660" s="30"/>
      <c r="G660" s="464"/>
      <c r="H660" s="464"/>
      <c r="I660" s="30"/>
      <c r="J660" s="464"/>
      <c r="K660" s="464"/>
      <c r="L660" s="30"/>
      <c r="M660" s="464"/>
      <c r="N660" s="464"/>
      <c r="O660" s="30"/>
      <c r="P660" s="464"/>
      <c r="Q660" s="464"/>
      <c r="R660" s="30"/>
      <c r="S660" s="464"/>
      <c r="T660" s="464"/>
      <c r="U660" s="30"/>
      <c r="V660" s="464"/>
      <c r="W660" s="464"/>
      <c r="X660" s="30"/>
      <c r="Y660" s="464"/>
      <c r="Z660" s="464"/>
      <c r="AA660" s="30"/>
      <c r="AB660" s="464"/>
      <c r="AC660" s="464"/>
      <c r="AD660" s="30"/>
      <c r="AE660" s="464"/>
      <c r="AF660" s="464"/>
      <c r="AG660" s="30"/>
      <c r="AH660" s="464"/>
      <c r="AI660" s="464"/>
      <c r="AJ660" s="30"/>
      <c r="AK660" s="464"/>
      <c r="AL660" s="464"/>
      <c r="AM660" s="30"/>
      <c r="AN660" s="464"/>
      <c r="AO660" s="464"/>
      <c r="AP660" s="30"/>
      <c r="AQ660" s="464"/>
      <c r="AR660" s="464"/>
      <c r="AS660" s="30"/>
      <c r="AT660" s="464"/>
      <c r="AU660" s="464"/>
      <c r="AV660" s="30"/>
      <c r="AW660" s="464"/>
      <c r="AX660" s="464"/>
      <c r="AY660" s="30"/>
      <c r="AZ660" s="464"/>
      <c r="BA660" s="464"/>
      <c r="BB660" s="30"/>
      <c r="BC660" s="464"/>
      <c r="BD660" s="464"/>
      <c r="BE660" s="30"/>
      <c r="BF660" s="464"/>
      <c r="BG660" s="464"/>
      <c r="BH660" s="30"/>
      <c r="BI660" s="464"/>
      <c r="BJ660" s="464"/>
      <c r="BK660" s="30"/>
      <c r="BL660" s="31"/>
      <c r="BM660" s="31"/>
      <c r="BN660" s="31"/>
      <c r="BO660" s="31"/>
      <c r="BP660" s="31"/>
      <c r="BQ660" s="31"/>
      <c r="BR660" s="31"/>
    </row>
    <row r="661" spans="1:70" s="64" customFormat="1" x14ac:dyDescent="0.2">
      <c r="A661" s="447"/>
      <c r="D661" s="464"/>
      <c r="E661" s="464"/>
      <c r="F661" s="30"/>
      <c r="G661" s="464"/>
      <c r="H661" s="464"/>
      <c r="I661" s="30"/>
      <c r="J661" s="464"/>
      <c r="K661" s="464"/>
      <c r="L661" s="30"/>
      <c r="M661" s="464"/>
      <c r="N661" s="464"/>
      <c r="O661" s="30"/>
      <c r="P661" s="464"/>
      <c r="Q661" s="464"/>
      <c r="R661" s="30"/>
      <c r="S661" s="464"/>
      <c r="T661" s="464"/>
      <c r="U661" s="30"/>
      <c r="V661" s="464"/>
      <c r="W661" s="464"/>
      <c r="X661" s="30"/>
      <c r="Y661" s="464"/>
      <c r="Z661" s="464"/>
      <c r="AA661" s="30"/>
      <c r="AB661" s="464"/>
      <c r="AC661" s="464"/>
      <c r="AD661" s="30"/>
      <c r="AE661" s="464"/>
      <c r="AF661" s="464"/>
      <c r="AG661" s="30"/>
      <c r="AH661" s="464"/>
      <c r="AI661" s="464"/>
      <c r="AJ661" s="30"/>
      <c r="AK661" s="464"/>
      <c r="AL661" s="464"/>
      <c r="AM661" s="30"/>
      <c r="AN661" s="464"/>
      <c r="AO661" s="464"/>
      <c r="AP661" s="30"/>
      <c r="AQ661" s="464"/>
      <c r="AR661" s="464"/>
      <c r="AS661" s="30"/>
      <c r="AT661" s="464"/>
      <c r="AU661" s="464"/>
      <c r="AV661" s="30"/>
      <c r="AW661" s="464"/>
      <c r="AX661" s="464"/>
      <c r="AY661" s="30"/>
      <c r="AZ661" s="464"/>
      <c r="BA661" s="464"/>
      <c r="BB661" s="30"/>
      <c r="BC661" s="464"/>
      <c r="BD661" s="464"/>
      <c r="BE661" s="30"/>
      <c r="BF661" s="464"/>
      <c r="BG661" s="464"/>
      <c r="BH661" s="30"/>
      <c r="BI661" s="464"/>
      <c r="BJ661" s="464"/>
      <c r="BK661" s="30"/>
      <c r="BL661" s="31"/>
      <c r="BM661" s="31"/>
      <c r="BN661" s="31"/>
      <c r="BO661" s="31"/>
      <c r="BP661" s="31"/>
      <c r="BQ661" s="31"/>
      <c r="BR661" s="31"/>
    </row>
    <row r="662" spans="1:70" s="64" customFormat="1" x14ac:dyDescent="0.2">
      <c r="A662" s="447"/>
      <c r="D662" s="464"/>
      <c r="E662" s="464"/>
      <c r="F662" s="30"/>
      <c r="G662" s="464"/>
      <c r="H662" s="464"/>
      <c r="I662" s="30"/>
      <c r="J662" s="464"/>
      <c r="K662" s="464"/>
      <c r="L662" s="30"/>
      <c r="M662" s="464"/>
      <c r="N662" s="464"/>
      <c r="O662" s="30"/>
      <c r="P662" s="464"/>
      <c r="Q662" s="464"/>
      <c r="R662" s="30"/>
      <c r="S662" s="464"/>
      <c r="T662" s="464"/>
      <c r="U662" s="30"/>
      <c r="V662" s="464"/>
      <c r="W662" s="464"/>
      <c r="X662" s="30"/>
      <c r="Y662" s="464"/>
      <c r="Z662" s="464"/>
      <c r="AA662" s="30"/>
      <c r="AB662" s="464"/>
      <c r="AC662" s="464"/>
      <c r="AD662" s="30"/>
      <c r="AE662" s="464"/>
      <c r="AF662" s="464"/>
      <c r="AG662" s="30"/>
      <c r="AH662" s="464"/>
      <c r="AI662" s="464"/>
      <c r="AJ662" s="30"/>
      <c r="AK662" s="464"/>
      <c r="AL662" s="464"/>
      <c r="AM662" s="30"/>
      <c r="AN662" s="464"/>
      <c r="AO662" s="464"/>
      <c r="AP662" s="30"/>
      <c r="AQ662" s="464"/>
      <c r="AR662" s="464"/>
      <c r="AS662" s="30"/>
      <c r="AT662" s="464"/>
      <c r="AU662" s="464"/>
      <c r="AV662" s="30"/>
      <c r="AW662" s="464"/>
      <c r="AX662" s="464"/>
      <c r="AY662" s="30"/>
      <c r="AZ662" s="464"/>
      <c r="BA662" s="464"/>
      <c r="BB662" s="30"/>
      <c r="BC662" s="464"/>
      <c r="BD662" s="464"/>
      <c r="BE662" s="30"/>
      <c r="BF662" s="464"/>
      <c r="BG662" s="464"/>
      <c r="BH662" s="30"/>
      <c r="BI662" s="464"/>
      <c r="BJ662" s="464"/>
      <c r="BK662" s="30"/>
      <c r="BL662" s="31"/>
      <c r="BM662" s="31"/>
      <c r="BN662" s="31"/>
      <c r="BO662" s="31"/>
      <c r="BP662" s="31"/>
      <c r="BQ662" s="31"/>
      <c r="BR662" s="31"/>
    </row>
    <row r="663" spans="1:70" s="64" customFormat="1" x14ac:dyDescent="0.2">
      <c r="A663" s="447"/>
      <c r="D663" s="464"/>
      <c r="E663" s="464"/>
      <c r="F663" s="30"/>
      <c r="G663" s="464"/>
      <c r="H663" s="464"/>
      <c r="I663" s="30"/>
      <c r="J663" s="464"/>
      <c r="K663" s="464"/>
      <c r="L663" s="30"/>
      <c r="M663" s="464"/>
      <c r="N663" s="464"/>
      <c r="O663" s="30"/>
      <c r="P663" s="464"/>
      <c r="Q663" s="464"/>
      <c r="R663" s="30"/>
      <c r="S663" s="464"/>
      <c r="T663" s="464"/>
      <c r="U663" s="30"/>
      <c r="V663" s="464"/>
      <c r="W663" s="464"/>
      <c r="X663" s="30"/>
      <c r="Y663" s="464"/>
      <c r="Z663" s="464"/>
      <c r="AA663" s="30"/>
      <c r="AB663" s="464"/>
      <c r="AC663" s="464"/>
      <c r="AD663" s="30"/>
      <c r="AE663" s="464"/>
      <c r="AF663" s="464"/>
      <c r="AG663" s="30"/>
      <c r="AH663" s="464"/>
      <c r="AI663" s="464"/>
      <c r="AJ663" s="30"/>
      <c r="AK663" s="464"/>
      <c r="AL663" s="464"/>
      <c r="AM663" s="30"/>
      <c r="AN663" s="464"/>
      <c r="AO663" s="464"/>
      <c r="AP663" s="30"/>
      <c r="AQ663" s="464"/>
      <c r="AR663" s="464"/>
      <c r="AS663" s="30"/>
      <c r="AT663" s="464"/>
      <c r="AU663" s="464"/>
      <c r="AV663" s="30"/>
      <c r="AW663" s="464"/>
      <c r="AX663" s="464"/>
      <c r="AY663" s="30"/>
      <c r="AZ663" s="464"/>
      <c r="BA663" s="464"/>
      <c r="BB663" s="30"/>
      <c r="BC663" s="464"/>
      <c r="BD663" s="464"/>
      <c r="BE663" s="30"/>
      <c r="BF663" s="464"/>
      <c r="BG663" s="464"/>
      <c r="BH663" s="30"/>
      <c r="BI663" s="464"/>
      <c r="BJ663" s="464"/>
      <c r="BK663" s="30"/>
      <c r="BL663" s="31"/>
      <c r="BM663" s="31"/>
      <c r="BN663" s="31"/>
      <c r="BO663" s="31"/>
      <c r="BP663" s="31"/>
      <c r="BQ663" s="31"/>
      <c r="BR663" s="31"/>
    </row>
    <row r="664" spans="1:70" s="64" customFormat="1" x14ac:dyDescent="0.2">
      <c r="A664" s="447"/>
      <c r="D664" s="464"/>
      <c r="E664" s="464"/>
      <c r="F664" s="30"/>
      <c r="G664" s="464"/>
      <c r="H664" s="464"/>
      <c r="I664" s="30"/>
      <c r="J664" s="464"/>
      <c r="K664" s="464"/>
      <c r="L664" s="30"/>
      <c r="M664" s="464"/>
      <c r="N664" s="464"/>
      <c r="O664" s="30"/>
      <c r="P664" s="464"/>
      <c r="Q664" s="464"/>
      <c r="R664" s="30"/>
      <c r="S664" s="464"/>
      <c r="T664" s="464"/>
      <c r="U664" s="30"/>
      <c r="V664" s="464"/>
      <c r="W664" s="464"/>
      <c r="X664" s="30"/>
      <c r="Y664" s="464"/>
      <c r="Z664" s="464"/>
      <c r="AA664" s="30"/>
      <c r="AB664" s="464"/>
      <c r="AC664" s="464"/>
      <c r="AD664" s="30"/>
      <c r="AE664" s="464"/>
      <c r="AF664" s="464"/>
      <c r="AG664" s="30"/>
      <c r="AH664" s="464"/>
      <c r="AI664" s="464"/>
      <c r="AJ664" s="30"/>
      <c r="AK664" s="464"/>
      <c r="AL664" s="464"/>
      <c r="AM664" s="30"/>
      <c r="AN664" s="464"/>
      <c r="AO664" s="464"/>
      <c r="AP664" s="30"/>
      <c r="AQ664" s="464"/>
      <c r="AR664" s="464"/>
      <c r="AS664" s="30"/>
      <c r="AT664" s="464"/>
      <c r="AU664" s="464"/>
      <c r="AV664" s="30"/>
      <c r="AW664" s="464"/>
      <c r="AX664" s="464"/>
      <c r="AY664" s="30"/>
      <c r="AZ664" s="464"/>
      <c r="BA664" s="464"/>
      <c r="BB664" s="30"/>
      <c r="BC664" s="464"/>
      <c r="BD664" s="464"/>
      <c r="BE664" s="30"/>
      <c r="BF664" s="464"/>
      <c r="BG664" s="464"/>
      <c r="BH664" s="30"/>
      <c r="BI664" s="464"/>
      <c r="BJ664" s="464"/>
      <c r="BK664" s="30"/>
      <c r="BL664" s="31"/>
      <c r="BM664" s="31"/>
      <c r="BN664" s="31"/>
      <c r="BO664" s="31"/>
      <c r="BP664" s="31"/>
      <c r="BQ664" s="31"/>
      <c r="BR664" s="31"/>
    </row>
    <row r="665" spans="1:70" s="64" customFormat="1" x14ac:dyDescent="0.2">
      <c r="A665" s="447"/>
      <c r="D665" s="464"/>
      <c r="E665" s="464"/>
      <c r="F665" s="30"/>
      <c r="G665" s="464"/>
      <c r="H665" s="464"/>
      <c r="I665" s="30"/>
      <c r="J665" s="464"/>
      <c r="K665" s="464"/>
      <c r="L665" s="30"/>
      <c r="M665" s="464"/>
      <c r="N665" s="464"/>
      <c r="O665" s="30"/>
      <c r="P665" s="464"/>
      <c r="Q665" s="464"/>
      <c r="R665" s="30"/>
      <c r="S665" s="464"/>
      <c r="T665" s="464"/>
      <c r="U665" s="30"/>
      <c r="V665" s="464"/>
      <c r="W665" s="464"/>
      <c r="X665" s="30"/>
      <c r="Y665" s="464"/>
      <c r="Z665" s="464"/>
      <c r="AA665" s="30"/>
      <c r="AB665" s="464"/>
      <c r="AC665" s="464"/>
      <c r="AD665" s="30"/>
      <c r="AE665" s="464"/>
      <c r="AF665" s="464"/>
      <c r="AG665" s="30"/>
      <c r="AH665" s="464"/>
      <c r="AI665" s="464"/>
      <c r="AJ665" s="30"/>
      <c r="AK665" s="464"/>
      <c r="AL665" s="464"/>
      <c r="AM665" s="30"/>
      <c r="AN665" s="464"/>
      <c r="AO665" s="464"/>
      <c r="AP665" s="30"/>
      <c r="AQ665" s="464"/>
      <c r="AR665" s="464"/>
      <c r="AS665" s="30"/>
      <c r="AT665" s="464"/>
      <c r="AU665" s="464"/>
      <c r="AV665" s="30"/>
      <c r="AW665" s="464"/>
      <c r="AX665" s="464"/>
      <c r="AY665" s="30"/>
      <c r="AZ665" s="464"/>
      <c r="BA665" s="464"/>
      <c r="BB665" s="30"/>
      <c r="BC665" s="464"/>
      <c r="BD665" s="464"/>
      <c r="BE665" s="30"/>
      <c r="BF665" s="464"/>
      <c r="BG665" s="464"/>
      <c r="BH665" s="30"/>
      <c r="BI665" s="464"/>
      <c r="BJ665" s="464"/>
      <c r="BK665" s="30"/>
      <c r="BL665" s="31"/>
      <c r="BM665" s="31"/>
      <c r="BN665" s="31"/>
      <c r="BO665" s="31"/>
      <c r="BP665" s="31"/>
      <c r="BQ665" s="31"/>
      <c r="BR665" s="31"/>
    </row>
    <row r="666" spans="1:70" s="64" customFormat="1" x14ac:dyDescent="0.2">
      <c r="A666" s="447"/>
      <c r="D666" s="464"/>
      <c r="E666" s="464"/>
      <c r="F666" s="30"/>
      <c r="G666" s="464"/>
      <c r="H666" s="464"/>
      <c r="I666" s="30"/>
      <c r="J666" s="464"/>
      <c r="K666" s="464"/>
      <c r="L666" s="30"/>
      <c r="M666" s="464"/>
      <c r="N666" s="464"/>
      <c r="O666" s="30"/>
      <c r="P666" s="464"/>
      <c r="Q666" s="464"/>
      <c r="R666" s="30"/>
      <c r="S666" s="464"/>
      <c r="T666" s="464"/>
      <c r="U666" s="30"/>
      <c r="V666" s="464"/>
      <c r="W666" s="464"/>
      <c r="X666" s="30"/>
      <c r="Y666" s="464"/>
      <c r="Z666" s="464"/>
      <c r="AA666" s="30"/>
      <c r="AB666" s="464"/>
      <c r="AC666" s="464"/>
      <c r="AD666" s="30"/>
      <c r="AE666" s="464"/>
      <c r="AF666" s="464"/>
      <c r="AG666" s="30"/>
      <c r="AH666" s="464"/>
      <c r="AI666" s="464"/>
      <c r="AJ666" s="30"/>
      <c r="AK666" s="464"/>
      <c r="AL666" s="464"/>
      <c r="AM666" s="30"/>
      <c r="AN666" s="464"/>
      <c r="AO666" s="464"/>
      <c r="AP666" s="30"/>
      <c r="AQ666" s="464"/>
      <c r="AR666" s="464"/>
      <c r="AS666" s="30"/>
      <c r="AT666" s="464"/>
      <c r="AU666" s="464"/>
      <c r="AV666" s="30"/>
      <c r="AW666" s="464"/>
      <c r="AX666" s="464"/>
      <c r="AY666" s="30"/>
      <c r="AZ666" s="464"/>
      <c r="BA666" s="464"/>
      <c r="BB666" s="30"/>
      <c r="BC666" s="464"/>
      <c r="BD666" s="464"/>
      <c r="BE666" s="30"/>
      <c r="BF666" s="464"/>
      <c r="BG666" s="464"/>
      <c r="BH666" s="30"/>
      <c r="BI666" s="464"/>
      <c r="BJ666" s="464"/>
      <c r="BK666" s="30"/>
      <c r="BL666" s="31"/>
      <c r="BM666" s="31"/>
      <c r="BN666" s="31"/>
      <c r="BO666" s="31"/>
      <c r="BP666" s="31"/>
      <c r="BQ666" s="31"/>
      <c r="BR666" s="31"/>
    </row>
    <row r="667" spans="1:70" s="64" customFormat="1" x14ac:dyDescent="0.2">
      <c r="A667" s="447"/>
      <c r="D667" s="464"/>
      <c r="E667" s="464"/>
      <c r="F667" s="30"/>
      <c r="G667" s="464"/>
      <c r="H667" s="464"/>
      <c r="I667" s="30"/>
      <c r="J667" s="464"/>
      <c r="K667" s="464"/>
      <c r="L667" s="30"/>
      <c r="M667" s="464"/>
      <c r="N667" s="464"/>
      <c r="O667" s="30"/>
      <c r="P667" s="464"/>
      <c r="Q667" s="464"/>
      <c r="R667" s="30"/>
      <c r="S667" s="464"/>
      <c r="T667" s="464"/>
      <c r="U667" s="30"/>
      <c r="V667" s="464"/>
      <c r="W667" s="464"/>
      <c r="X667" s="30"/>
      <c r="Y667" s="464"/>
      <c r="Z667" s="464"/>
      <c r="AA667" s="30"/>
      <c r="AB667" s="464"/>
      <c r="AC667" s="464"/>
      <c r="AD667" s="30"/>
      <c r="AE667" s="464"/>
      <c r="AF667" s="464"/>
      <c r="AG667" s="30"/>
      <c r="AH667" s="464"/>
      <c r="AI667" s="464"/>
      <c r="AJ667" s="30"/>
      <c r="AK667" s="464"/>
      <c r="AL667" s="464"/>
      <c r="AM667" s="30"/>
      <c r="AN667" s="464"/>
      <c r="AO667" s="464"/>
      <c r="AP667" s="30"/>
      <c r="AQ667" s="464"/>
      <c r="AR667" s="464"/>
      <c r="AS667" s="30"/>
      <c r="AT667" s="464"/>
      <c r="AU667" s="464"/>
      <c r="AV667" s="30"/>
      <c r="AW667" s="464"/>
      <c r="AX667" s="464"/>
      <c r="AY667" s="30"/>
      <c r="AZ667" s="464"/>
      <c r="BA667" s="464"/>
      <c r="BB667" s="30"/>
      <c r="BC667" s="464"/>
      <c r="BD667" s="464"/>
      <c r="BE667" s="30"/>
      <c r="BF667" s="464"/>
      <c r="BG667" s="464"/>
      <c r="BH667" s="30"/>
      <c r="BI667" s="464"/>
      <c r="BJ667" s="464"/>
      <c r="BK667" s="30"/>
      <c r="BL667" s="31"/>
      <c r="BM667" s="31"/>
      <c r="BN667" s="31"/>
      <c r="BO667" s="31"/>
      <c r="BP667" s="31"/>
      <c r="BQ667" s="31"/>
      <c r="BR667" s="31"/>
    </row>
    <row r="668" spans="1:70" s="64" customFormat="1" x14ac:dyDescent="0.2">
      <c r="A668" s="447"/>
      <c r="D668" s="464"/>
      <c r="E668" s="464"/>
      <c r="F668" s="30"/>
      <c r="G668" s="464"/>
      <c r="H668" s="464"/>
      <c r="I668" s="30"/>
      <c r="J668" s="464"/>
      <c r="K668" s="464"/>
      <c r="L668" s="30"/>
      <c r="M668" s="464"/>
      <c r="N668" s="464"/>
      <c r="O668" s="30"/>
      <c r="P668" s="464"/>
      <c r="Q668" s="464"/>
      <c r="R668" s="30"/>
      <c r="S668" s="464"/>
      <c r="T668" s="464"/>
      <c r="U668" s="30"/>
      <c r="V668" s="464"/>
      <c r="W668" s="464"/>
      <c r="X668" s="30"/>
      <c r="Y668" s="464"/>
      <c r="Z668" s="464"/>
      <c r="AA668" s="30"/>
      <c r="AB668" s="464"/>
      <c r="AC668" s="464"/>
      <c r="AD668" s="30"/>
      <c r="AE668" s="464"/>
      <c r="AF668" s="464"/>
      <c r="AG668" s="30"/>
      <c r="AH668" s="464"/>
      <c r="AI668" s="464"/>
      <c r="AJ668" s="30"/>
      <c r="AK668" s="464"/>
      <c r="AL668" s="464"/>
      <c r="AM668" s="30"/>
      <c r="AN668" s="464"/>
      <c r="AO668" s="464"/>
      <c r="AP668" s="30"/>
      <c r="AQ668" s="464"/>
      <c r="AR668" s="464"/>
      <c r="AS668" s="30"/>
      <c r="AT668" s="464"/>
      <c r="AU668" s="464"/>
      <c r="AV668" s="30"/>
      <c r="AW668" s="464"/>
      <c r="AX668" s="464"/>
      <c r="AY668" s="30"/>
      <c r="AZ668" s="464"/>
      <c r="BA668" s="464"/>
      <c r="BB668" s="30"/>
      <c r="BC668" s="464"/>
      <c r="BD668" s="464"/>
      <c r="BE668" s="30"/>
      <c r="BF668" s="464"/>
      <c r="BG668" s="464"/>
      <c r="BH668" s="30"/>
      <c r="BI668" s="464"/>
      <c r="BJ668" s="464"/>
      <c r="BK668" s="30"/>
      <c r="BL668" s="31"/>
      <c r="BM668" s="31"/>
      <c r="BN668" s="31"/>
      <c r="BO668" s="31"/>
      <c r="BP668" s="31"/>
      <c r="BQ668" s="31"/>
      <c r="BR668" s="31"/>
    </row>
    <row r="669" spans="1:70" s="64" customFormat="1" x14ac:dyDescent="0.2">
      <c r="A669" s="447"/>
      <c r="D669" s="464"/>
      <c r="E669" s="464"/>
      <c r="F669" s="30"/>
      <c r="G669" s="464"/>
      <c r="H669" s="464"/>
      <c r="I669" s="30"/>
      <c r="J669" s="464"/>
      <c r="K669" s="464"/>
      <c r="L669" s="30"/>
      <c r="M669" s="464"/>
      <c r="N669" s="464"/>
      <c r="O669" s="30"/>
      <c r="P669" s="464"/>
      <c r="Q669" s="464"/>
      <c r="R669" s="30"/>
      <c r="S669" s="464"/>
      <c r="T669" s="464"/>
      <c r="U669" s="30"/>
      <c r="V669" s="464"/>
      <c r="W669" s="464"/>
      <c r="X669" s="30"/>
      <c r="Y669" s="464"/>
      <c r="Z669" s="464"/>
      <c r="AA669" s="30"/>
      <c r="AB669" s="464"/>
      <c r="AC669" s="464"/>
      <c r="AD669" s="30"/>
      <c r="AE669" s="464"/>
      <c r="AF669" s="464"/>
      <c r="AG669" s="30"/>
      <c r="AH669" s="464"/>
      <c r="AI669" s="464"/>
      <c r="AJ669" s="30"/>
      <c r="AK669" s="464"/>
      <c r="AL669" s="464"/>
      <c r="AM669" s="30"/>
      <c r="AN669" s="464"/>
      <c r="AO669" s="464"/>
      <c r="AP669" s="30"/>
      <c r="AQ669" s="464"/>
      <c r="AR669" s="464"/>
      <c r="AS669" s="30"/>
      <c r="AT669" s="464"/>
      <c r="AU669" s="464"/>
      <c r="AV669" s="30"/>
      <c r="AW669" s="464"/>
      <c r="AX669" s="464"/>
      <c r="AY669" s="30"/>
      <c r="AZ669" s="464"/>
      <c r="BA669" s="464"/>
      <c r="BB669" s="30"/>
      <c r="BC669" s="464"/>
      <c r="BD669" s="464"/>
      <c r="BE669" s="30"/>
      <c r="BF669" s="464"/>
      <c r="BG669" s="464"/>
      <c r="BH669" s="30"/>
      <c r="BI669" s="464"/>
      <c r="BJ669" s="464"/>
      <c r="BK669" s="30"/>
      <c r="BL669" s="31"/>
      <c r="BM669" s="31"/>
      <c r="BN669" s="31"/>
      <c r="BO669" s="31"/>
      <c r="BP669" s="31"/>
      <c r="BQ669" s="31"/>
      <c r="BR669" s="31"/>
    </row>
    <row r="670" spans="1:70" s="64" customFormat="1" x14ac:dyDescent="0.2">
      <c r="A670" s="447"/>
      <c r="D670" s="464"/>
      <c r="E670" s="464"/>
      <c r="F670" s="30"/>
      <c r="G670" s="464"/>
      <c r="H670" s="464"/>
      <c r="I670" s="30"/>
      <c r="J670" s="464"/>
      <c r="K670" s="464"/>
      <c r="L670" s="30"/>
      <c r="M670" s="464"/>
      <c r="N670" s="464"/>
      <c r="O670" s="30"/>
      <c r="P670" s="464"/>
      <c r="Q670" s="464"/>
      <c r="R670" s="30"/>
      <c r="S670" s="464"/>
      <c r="T670" s="464"/>
      <c r="U670" s="30"/>
      <c r="V670" s="464"/>
      <c r="W670" s="464"/>
      <c r="X670" s="30"/>
      <c r="Y670" s="464"/>
      <c r="Z670" s="464"/>
      <c r="AA670" s="30"/>
      <c r="AB670" s="464"/>
      <c r="AC670" s="464"/>
      <c r="AD670" s="30"/>
      <c r="AE670" s="464"/>
      <c r="AF670" s="464"/>
      <c r="AG670" s="30"/>
      <c r="AH670" s="464"/>
      <c r="AI670" s="464"/>
      <c r="AJ670" s="30"/>
      <c r="AK670" s="464"/>
      <c r="AL670" s="464"/>
      <c r="AM670" s="30"/>
      <c r="AN670" s="464"/>
      <c r="AO670" s="464"/>
      <c r="AP670" s="30"/>
      <c r="AQ670" s="464"/>
      <c r="AR670" s="464"/>
      <c r="AS670" s="30"/>
      <c r="AT670" s="464"/>
      <c r="AU670" s="464"/>
      <c r="AV670" s="30"/>
      <c r="AW670" s="464"/>
      <c r="AX670" s="464"/>
      <c r="AY670" s="30"/>
      <c r="AZ670" s="464"/>
      <c r="BA670" s="464"/>
      <c r="BB670" s="30"/>
      <c r="BC670" s="464"/>
      <c r="BD670" s="464"/>
      <c r="BE670" s="30"/>
      <c r="BF670" s="464"/>
      <c r="BG670" s="464"/>
      <c r="BH670" s="30"/>
      <c r="BI670" s="464"/>
      <c r="BJ670" s="464"/>
      <c r="BK670" s="30"/>
      <c r="BL670" s="31"/>
      <c r="BM670" s="31"/>
      <c r="BN670" s="31"/>
      <c r="BO670" s="31"/>
      <c r="BP670" s="31"/>
      <c r="BQ670" s="31"/>
      <c r="BR670" s="31"/>
    </row>
    <row r="671" spans="1:70" s="64" customFormat="1" x14ac:dyDescent="0.2">
      <c r="A671" s="447"/>
      <c r="D671" s="464"/>
      <c r="E671" s="464"/>
      <c r="F671" s="30"/>
      <c r="G671" s="464"/>
      <c r="H671" s="464"/>
      <c r="I671" s="30"/>
      <c r="J671" s="464"/>
      <c r="K671" s="464"/>
      <c r="L671" s="30"/>
      <c r="M671" s="464"/>
      <c r="N671" s="464"/>
      <c r="O671" s="30"/>
      <c r="P671" s="464"/>
      <c r="Q671" s="464"/>
      <c r="R671" s="30"/>
      <c r="S671" s="464"/>
      <c r="T671" s="464"/>
      <c r="U671" s="30"/>
      <c r="V671" s="464"/>
      <c r="W671" s="464"/>
      <c r="X671" s="30"/>
      <c r="Y671" s="464"/>
      <c r="Z671" s="464"/>
      <c r="AA671" s="30"/>
      <c r="AB671" s="464"/>
      <c r="AC671" s="464"/>
      <c r="AD671" s="30"/>
      <c r="AE671" s="464"/>
      <c r="AF671" s="464"/>
      <c r="AG671" s="30"/>
      <c r="AH671" s="464"/>
      <c r="AI671" s="464"/>
      <c r="AJ671" s="30"/>
      <c r="AK671" s="464"/>
      <c r="AL671" s="464"/>
      <c r="AM671" s="30"/>
      <c r="AN671" s="464"/>
      <c r="AO671" s="464"/>
      <c r="AP671" s="30"/>
      <c r="AQ671" s="464"/>
      <c r="AR671" s="464"/>
      <c r="AS671" s="30"/>
      <c r="AT671" s="464"/>
      <c r="AU671" s="464"/>
      <c r="AV671" s="30"/>
      <c r="AW671" s="464"/>
      <c r="AX671" s="464"/>
      <c r="AY671" s="30"/>
      <c r="AZ671" s="464"/>
      <c r="BA671" s="464"/>
      <c r="BB671" s="30"/>
      <c r="BC671" s="464"/>
      <c r="BD671" s="464"/>
      <c r="BE671" s="30"/>
      <c r="BF671" s="464"/>
      <c r="BG671" s="464"/>
      <c r="BH671" s="30"/>
      <c r="BI671" s="464"/>
      <c r="BJ671" s="464"/>
      <c r="BK671" s="30"/>
      <c r="BL671" s="31"/>
      <c r="BM671" s="31"/>
      <c r="BN671" s="31"/>
      <c r="BO671" s="31"/>
      <c r="BP671" s="31"/>
      <c r="BQ671" s="31"/>
      <c r="BR671" s="31"/>
    </row>
    <row r="672" spans="1:70" s="64" customFormat="1" x14ac:dyDescent="0.2">
      <c r="A672" s="447"/>
      <c r="D672" s="464"/>
      <c r="E672" s="464"/>
      <c r="F672" s="30"/>
      <c r="G672" s="464"/>
      <c r="H672" s="464"/>
      <c r="I672" s="30"/>
      <c r="J672" s="464"/>
      <c r="K672" s="464"/>
      <c r="L672" s="30"/>
      <c r="M672" s="464"/>
      <c r="N672" s="464"/>
      <c r="O672" s="30"/>
      <c r="P672" s="464"/>
      <c r="Q672" s="464"/>
      <c r="R672" s="30"/>
      <c r="S672" s="464"/>
      <c r="T672" s="464"/>
      <c r="U672" s="30"/>
      <c r="V672" s="464"/>
      <c r="W672" s="464"/>
      <c r="X672" s="30"/>
      <c r="Y672" s="464"/>
      <c r="Z672" s="464"/>
      <c r="AA672" s="30"/>
      <c r="AB672" s="464"/>
      <c r="AC672" s="464"/>
      <c r="AD672" s="30"/>
      <c r="AE672" s="464"/>
      <c r="AF672" s="464"/>
      <c r="AG672" s="30"/>
      <c r="AH672" s="464"/>
      <c r="AI672" s="464"/>
      <c r="AJ672" s="30"/>
      <c r="AK672" s="464"/>
      <c r="AL672" s="464"/>
      <c r="AM672" s="30"/>
      <c r="AN672" s="464"/>
      <c r="AO672" s="464"/>
      <c r="AP672" s="30"/>
      <c r="AQ672" s="464"/>
      <c r="AR672" s="464"/>
      <c r="AS672" s="30"/>
      <c r="AT672" s="464"/>
      <c r="AU672" s="464"/>
      <c r="AV672" s="30"/>
      <c r="AW672" s="464"/>
      <c r="AX672" s="464"/>
      <c r="AY672" s="30"/>
      <c r="AZ672" s="464"/>
      <c r="BA672" s="464"/>
      <c r="BB672" s="30"/>
      <c r="BC672" s="464"/>
      <c r="BD672" s="464"/>
      <c r="BE672" s="30"/>
      <c r="BF672" s="464"/>
      <c r="BG672" s="464"/>
      <c r="BH672" s="30"/>
      <c r="BI672" s="464"/>
      <c r="BJ672" s="464"/>
      <c r="BK672" s="30"/>
      <c r="BL672" s="31"/>
      <c r="BM672" s="31"/>
      <c r="BN672" s="31"/>
      <c r="BO672" s="31"/>
      <c r="BP672" s="31"/>
      <c r="BQ672" s="31"/>
      <c r="BR672" s="31"/>
    </row>
    <row r="673" spans="1:70" s="64" customFormat="1" x14ac:dyDescent="0.2">
      <c r="A673" s="447"/>
      <c r="D673" s="464"/>
      <c r="E673" s="464"/>
      <c r="F673" s="30"/>
      <c r="G673" s="464"/>
      <c r="H673" s="464"/>
      <c r="I673" s="30"/>
      <c r="J673" s="464"/>
      <c r="K673" s="464"/>
      <c r="L673" s="30"/>
      <c r="M673" s="464"/>
      <c r="N673" s="464"/>
      <c r="O673" s="30"/>
      <c r="P673" s="464"/>
      <c r="Q673" s="464"/>
      <c r="R673" s="30"/>
      <c r="S673" s="464"/>
      <c r="T673" s="464"/>
      <c r="U673" s="30"/>
      <c r="V673" s="464"/>
      <c r="W673" s="464"/>
      <c r="X673" s="30"/>
      <c r="Y673" s="464"/>
      <c r="Z673" s="464"/>
      <c r="AA673" s="30"/>
      <c r="AB673" s="464"/>
      <c r="AC673" s="464"/>
      <c r="AD673" s="30"/>
      <c r="AE673" s="464"/>
      <c r="AF673" s="464"/>
      <c r="AG673" s="30"/>
      <c r="AH673" s="464"/>
      <c r="AI673" s="464"/>
      <c r="AJ673" s="30"/>
      <c r="AK673" s="464"/>
      <c r="AL673" s="464"/>
      <c r="AM673" s="30"/>
      <c r="AN673" s="464"/>
      <c r="AO673" s="464"/>
      <c r="AP673" s="30"/>
      <c r="AQ673" s="464"/>
      <c r="AR673" s="464"/>
      <c r="AS673" s="30"/>
      <c r="AT673" s="464"/>
      <c r="AU673" s="464"/>
      <c r="AV673" s="30"/>
      <c r="AW673" s="464"/>
      <c r="AX673" s="464"/>
      <c r="AY673" s="30"/>
      <c r="AZ673" s="464"/>
      <c r="BA673" s="464"/>
      <c r="BB673" s="30"/>
      <c r="BC673" s="464"/>
      <c r="BD673" s="464"/>
      <c r="BE673" s="30"/>
      <c r="BF673" s="464"/>
      <c r="BG673" s="464"/>
      <c r="BH673" s="30"/>
      <c r="BI673" s="464"/>
      <c r="BJ673" s="464"/>
      <c r="BK673" s="30"/>
      <c r="BL673" s="31"/>
      <c r="BM673" s="31"/>
      <c r="BN673" s="31"/>
      <c r="BO673" s="31"/>
      <c r="BP673" s="31"/>
      <c r="BQ673" s="31"/>
      <c r="BR673" s="31"/>
    </row>
    <row r="674" spans="1:70" s="64" customFormat="1" x14ac:dyDescent="0.2">
      <c r="A674" s="447"/>
      <c r="D674" s="464"/>
      <c r="E674" s="464"/>
      <c r="F674" s="30"/>
      <c r="G674" s="464"/>
      <c r="H674" s="464"/>
      <c r="I674" s="30"/>
      <c r="J674" s="464"/>
      <c r="K674" s="464"/>
      <c r="L674" s="30"/>
      <c r="M674" s="464"/>
      <c r="N674" s="464"/>
      <c r="O674" s="30"/>
      <c r="P674" s="464"/>
      <c r="Q674" s="464"/>
      <c r="R674" s="30"/>
      <c r="S674" s="464"/>
      <c r="T674" s="464"/>
      <c r="U674" s="30"/>
      <c r="V674" s="464"/>
      <c r="W674" s="464"/>
      <c r="X674" s="30"/>
      <c r="Y674" s="464"/>
      <c r="Z674" s="464"/>
      <c r="AA674" s="30"/>
      <c r="AB674" s="464"/>
      <c r="AC674" s="464"/>
      <c r="AD674" s="30"/>
      <c r="AE674" s="464"/>
      <c r="AF674" s="464"/>
      <c r="AG674" s="30"/>
      <c r="AH674" s="464"/>
      <c r="AI674" s="464"/>
      <c r="AJ674" s="30"/>
      <c r="AK674" s="464"/>
      <c r="AL674" s="464"/>
      <c r="AM674" s="30"/>
      <c r="AN674" s="464"/>
      <c r="AO674" s="464"/>
      <c r="AP674" s="30"/>
      <c r="AQ674" s="464"/>
      <c r="AR674" s="464"/>
      <c r="AS674" s="30"/>
      <c r="AT674" s="464"/>
      <c r="AU674" s="464"/>
      <c r="AV674" s="30"/>
      <c r="AW674" s="464"/>
      <c r="AX674" s="464"/>
      <c r="AY674" s="30"/>
      <c r="AZ674" s="464"/>
      <c r="BA674" s="464"/>
      <c r="BB674" s="30"/>
      <c r="BC674" s="464"/>
      <c r="BD674" s="464"/>
      <c r="BE674" s="30"/>
      <c r="BF674" s="464"/>
      <c r="BG674" s="464"/>
      <c r="BH674" s="30"/>
      <c r="BI674" s="464"/>
      <c r="BJ674" s="464"/>
      <c r="BK674" s="30"/>
      <c r="BL674" s="31"/>
      <c r="BM674" s="31"/>
      <c r="BN674" s="31"/>
      <c r="BO674" s="31"/>
      <c r="BP674" s="31"/>
      <c r="BQ674" s="31"/>
      <c r="BR674" s="31"/>
    </row>
    <row r="675" spans="1:70" s="64" customFormat="1" x14ac:dyDescent="0.2">
      <c r="A675" s="447"/>
      <c r="D675" s="464"/>
      <c r="E675" s="464"/>
      <c r="F675" s="30"/>
      <c r="G675" s="464"/>
      <c r="H675" s="464"/>
      <c r="I675" s="30"/>
      <c r="J675" s="464"/>
      <c r="K675" s="464"/>
      <c r="L675" s="30"/>
      <c r="M675" s="464"/>
      <c r="N675" s="464"/>
      <c r="O675" s="30"/>
      <c r="P675" s="464"/>
      <c r="Q675" s="464"/>
      <c r="R675" s="30"/>
      <c r="S675" s="464"/>
      <c r="T675" s="464"/>
      <c r="U675" s="30"/>
      <c r="V675" s="464"/>
      <c r="W675" s="464"/>
      <c r="X675" s="30"/>
      <c r="Y675" s="464"/>
      <c r="Z675" s="464"/>
      <c r="AA675" s="30"/>
      <c r="AB675" s="464"/>
      <c r="AC675" s="464"/>
      <c r="AD675" s="30"/>
      <c r="AE675" s="464"/>
      <c r="AF675" s="464"/>
      <c r="AG675" s="30"/>
      <c r="AH675" s="464"/>
      <c r="AI675" s="464"/>
      <c r="AJ675" s="30"/>
      <c r="AK675" s="464"/>
      <c r="AL675" s="464"/>
      <c r="AM675" s="30"/>
      <c r="AN675" s="464"/>
      <c r="AO675" s="464"/>
      <c r="AP675" s="30"/>
      <c r="AQ675" s="464"/>
      <c r="AR675" s="464"/>
      <c r="AS675" s="30"/>
      <c r="AT675" s="464"/>
      <c r="AU675" s="464"/>
      <c r="AV675" s="30"/>
      <c r="AW675" s="464"/>
      <c r="AX675" s="464"/>
      <c r="AY675" s="30"/>
      <c r="AZ675" s="464"/>
      <c r="BA675" s="464"/>
      <c r="BB675" s="30"/>
      <c r="BC675" s="464"/>
      <c r="BD675" s="464"/>
      <c r="BE675" s="30"/>
      <c r="BF675" s="464"/>
      <c r="BG675" s="464"/>
      <c r="BH675" s="30"/>
      <c r="BI675" s="464"/>
      <c r="BJ675" s="464"/>
      <c r="BK675" s="30"/>
      <c r="BL675" s="31"/>
      <c r="BM675" s="31"/>
      <c r="BN675" s="31"/>
      <c r="BO675" s="31"/>
      <c r="BP675" s="31"/>
      <c r="BQ675" s="31"/>
      <c r="BR675" s="31"/>
    </row>
    <row r="676" spans="1:70" s="64" customFormat="1" x14ac:dyDescent="0.2">
      <c r="A676" s="447"/>
      <c r="D676" s="464"/>
      <c r="E676" s="464"/>
      <c r="F676" s="30"/>
      <c r="G676" s="464"/>
      <c r="H676" s="464"/>
      <c r="I676" s="30"/>
      <c r="J676" s="464"/>
      <c r="K676" s="464"/>
      <c r="L676" s="30"/>
      <c r="M676" s="464"/>
      <c r="N676" s="464"/>
      <c r="O676" s="30"/>
      <c r="P676" s="464"/>
      <c r="Q676" s="464"/>
      <c r="R676" s="30"/>
      <c r="S676" s="464"/>
      <c r="T676" s="464"/>
      <c r="U676" s="30"/>
      <c r="V676" s="464"/>
      <c r="W676" s="464"/>
      <c r="X676" s="30"/>
      <c r="Y676" s="464"/>
      <c r="Z676" s="464"/>
      <c r="AA676" s="30"/>
      <c r="AB676" s="464"/>
      <c r="AC676" s="464"/>
      <c r="AD676" s="30"/>
      <c r="AE676" s="464"/>
      <c r="AF676" s="464"/>
      <c r="AG676" s="30"/>
      <c r="AH676" s="464"/>
      <c r="AI676" s="464"/>
      <c r="AJ676" s="30"/>
      <c r="AK676" s="464"/>
      <c r="AL676" s="464"/>
      <c r="AM676" s="30"/>
      <c r="AN676" s="464"/>
      <c r="AO676" s="464"/>
      <c r="AP676" s="30"/>
      <c r="AQ676" s="464"/>
      <c r="AR676" s="464"/>
      <c r="AS676" s="30"/>
      <c r="AT676" s="464"/>
      <c r="AU676" s="464"/>
      <c r="AV676" s="30"/>
      <c r="AW676" s="464"/>
      <c r="AX676" s="464"/>
      <c r="AY676" s="30"/>
      <c r="AZ676" s="464"/>
      <c r="BA676" s="464"/>
      <c r="BB676" s="30"/>
      <c r="BC676" s="464"/>
      <c r="BD676" s="464"/>
      <c r="BE676" s="30"/>
      <c r="BF676" s="464"/>
      <c r="BG676" s="464"/>
      <c r="BH676" s="30"/>
      <c r="BI676" s="464"/>
      <c r="BJ676" s="464"/>
      <c r="BK676" s="30"/>
      <c r="BL676" s="31"/>
      <c r="BM676" s="31"/>
      <c r="BN676" s="31"/>
      <c r="BO676" s="31"/>
      <c r="BP676" s="31"/>
      <c r="BQ676" s="31"/>
      <c r="BR676" s="31"/>
    </row>
    <row r="677" spans="1:70" s="64" customFormat="1" x14ac:dyDescent="0.2">
      <c r="A677" s="447"/>
      <c r="D677" s="464"/>
      <c r="E677" s="464"/>
      <c r="F677" s="30"/>
      <c r="G677" s="464"/>
      <c r="H677" s="464"/>
      <c r="I677" s="30"/>
      <c r="J677" s="464"/>
      <c r="K677" s="464"/>
      <c r="L677" s="30"/>
      <c r="M677" s="464"/>
      <c r="N677" s="464"/>
      <c r="O677" s="30"/>
      <c r="P677" s="464"/>
      <c r="Q677" s="464"/>
      <c r="R677" s="30"/>
      <c r="S677" s="464"/>
      <c r="T677" s="464"/>
      <c r="U677" s="30"/>
      <c r="V677" s="464"/>
      <c r="W677" s="464"/>
      <c r="X677" s="30"/>
      <c r="Y677" s="464"/>
      <c r="Z677" s="464"/>
      <c r="AA677" s="30"/>
      <c r="AB677" s="464"/>
      <c r="AC677" s="464"/>
      <c r="AD677" s="30"/>
      <c r="AE677" s="464"/>
      <c r="AF677" s="464"/>
      <c r="AG677" s="30"/>
      <c r="AH677" s="464"/>
      <c r="AI677" s="464"/>
      <c r="AJ677" s="30"/>
      <c r="AK677" s="464"/>
      <c r="AL677" s="464"/>
      <c r="AM677" s="30"/>
      <c r="AN677" s="464"/>
      <c r="AO677" s="464"/>
      <c r="AP677" s="30"/>
      <c r="AQ677" s="464"/>
      <c r="AR677" s="464"/>
      <c r="AS677" s="30"/>
      <c r="AT677" s="464"/>
      <c r="AU677" s="464"/>
      <c r="AV677" s="30"/>
      <c r="AW677" s="464"/>
      <c r="AX677" s="464"/>
      <c r="AY677" s="30"/>
      <c r="AZ677" s="464"/>
      <c r="BA677" s="464"/>
      <c r="BB677" s="30"/>
      <c r="BC677" s="464"/>
      <c r="BD677" s="464"/>
      <c r="BE677" s="30"/>
      <c r="BF677" s="464"/>
      <c r="BG677" s="464"/>
      <c r="BH677" s="30"/>
      <c r="BI677" s="464"/>
      <c r="BJ677" s="464"/>
      <c r="BK677" s="30"/>
      <c r="BL677" s="31"/>
      <c r="BM677" s="31"/>
      <c r="BN677" s="31"/>
      <c r="BO677" s="31"/>
      <c r="BP677" s="31"/>
      <c r="BQ677" s="31"/>
      <c r="BR677" s="31"/>
    </row>
    <row r="678" spans="1:70" s="64" customFormat="1" x14ac:dyDescent="0.2">
      <c r="A678" s="447"/>
      <c r="D678" s="464"/>
      <c r="E678" s="464"/>
      <c r="F678" s="30"/>
      <c r="G678" s="464"/>
      <c r="H678" s="464"/>
      <c r="I678" s="30"/>
      <c r="J678" s="464"/>
      <c r="K678" s="464"/>
      <c r="L678" s="30"/>
      <c r="M678" s="464"/>
      <c r="N678" s="464"/>
      <c r="O678" s="30"/>
      <c r="P678" s="464"/>
      <c r="Q678" s="464"/>
      <c r="R678" s="30"/>
      <c r="S678" s="464"/>
      <c r="T678" s="464"/>
      <c r="U678" s="30"/>
      <c r="V678" s="464"/>
      <c r="W678" s="464"/>
      <c r="X678" s="30"/>
      <c r="Y678" s="464"/>
      <c r="Z678" s="464"/>
      <c r="AA678" s="30"/>
      <c r="AB678" s="464"/>
      <c r="AC678" s="464"/>
      <c r="AD678" s="30"/>
      <c r="AE678" s="464"/>
      <c r="AF678" s="464"/>
      <c r="AG678" s="30"/>
      <c r="AH678" s="464"/>
      <c r="AI678" s="464"/>
      <c r="AJ678" s="30"/>
      <c r="AK678" s="464"/>
      <c r="AL678" s="464"/>
      <c r="AM678" s="30"/>
      <c r="AN678" s="464"/>
      <c r="AO678" s="464"/>
      <c r="AP678" s="30"/>
      <c r="AQ678" s="464"/>
      <c r="AR678" s="464"/>
      <c r="AS678" s="30"/>
      <c r="AT678" s="464"/>
      <c r="AU678" s="464"/>
      <c r="AV678" s="30"/>
      <c r="AW678" s="464"/>
      <c r="AX678" s="464"/>
      <c r="AY678" s="30"/>
      <c r="AZ678" s="464"/>
      <c r="BA678" s="464"/>
      <c r="BB678" s="30"/>
      <c r="BC678" s="464"/>
      <c r="BD678" s="464"/>
      <c r="BE678" s="30"/>
      <c r="BF678" s="464"/>
      <c r="BG678" s="464"/>
      <c r="BH678" s="30"/>
      <c r="BI678" s="464"/>
      <c r="BJ678" s="464"/>
      <c r="BK678" s="30"/>
      <c r="BL678" s="31"/>
      <c r="BM678" s="31"/>
      <c r="BN678" s="31"/>
      <c r="BO678" s="31"/>
      <c r="BP678" s="31"/>
      <c r="BQ678" s="31"/>
      <c r="BR678" s="31"/>
    </row>
    <row r="679" spans="1:70" s="64" customFormat="1" x14ac:dyDescent="0.2">
      <c r="A679" s="447"/>
      <c r="D679" s="464"/>
      <c r="E679" s="464"/>
      <c r="F679" s="30"/>
      <c r="G679" s="464"/>
      <c r="H679" s="464"/>
      <c r="I679" s="30"/>
      <c r="J679" s="464"/>
      <c r="K679" s="464"/>
      <c r="L679" s="30"/>
      <c r="M679" s="464"/>
      <c r="N679" s="464"/>
      <c r="O679" s="30"/>
      <c r="P679" s="464"/>
      <c r="Q679" s="464"/>
      <c r="R679" s="30"/>
      <c r="S679" s="464"/>
      <c r="T679" s="464"/>
      <c r="U679" s="30"/>
      <c r="V679" s="464"/>
      <c r="W679" s="464"/>
      <c r="X679" s="30"/>
      <c r="Y679" s="464"/>
      <c r="Z679" s="464"/>
      <c r="AA679" s="30"/>
      <c r="AB679" s="464"/>
      <c r="AC679" s="464"/>
      <c r="AD679" s="30"/>
      <c r="AE679" s="464"/>
      <c r="AF679" s="464"/>
      <c r="AG679" s="30"/>
      <c r="AH679" s="464"/>
      <c r="AI679" s="464"/>
      <c r="AJ679" s="30"/>
      <c r="AK679" s="464"/>
      <c r="AL679" s="464"/>
      <c r="AM679" s="30"/>
      <c r="AN679" s="464"/>
      <c r="AO679" s="464"/>
      <c r="AP679" s="30"/>
      <c r="AQ679" s="464"/>
      <c r="AR679" s="464"/>
      <c r="AS679" s="30"/>
      <c r="AT679" s="464"/>
      <c r="AU679" s="464"/>
      <c r="AV679" s="30"/>
      <c r="AW679" s="464"/>
      <c r="AX679" s="464"/>
      <c r="AY679" s="30"/>
      <c r="AZ679" s="464"/>
      <c r="BA679" s="464"/>
      <c r="BB679" s="30"/>
      <c r="BC679" s="464"/>
      <c r="BD679" s="464"/>
      <c r="BE679" s="30"/>
      <c r="BF679" s="464"/>
      <c r="BG679" s="464"/>
      <c r="BH679" s="30"/>
      <c r="BI679" s="464"/>
      <c r="BJ679" s="464"/>
      <c r="BK679" s="30"/>
      <c r="BL679" s="31"/>
      <c r="BM679" s="31"/>
      <c r="BN679" s="31"/>
      <c r="BO679" s="31"/>
      <c r="BP679" s="31"/>
      <c r="BQ679" s="31"/>
      <c r="BR679" s="31"/>
    </row>
    <row r="680" spans="1:70" s="64" customFormat="1" x14ac:dyDescent="0.2">
      <c r="A680" s="447"/>
      <c r="D680" s="464"/>
      <c r="E680" s="464"/>
      <c r="F680" s="30"/>
      <c r="G680" s="464"/>
      <c r="H680" s="464"/>
      <c r="I680" s="30"/>
      <c r="J680" s="464"/>
      <c r="K680" s="464"/>
      <c r="L680" s="30"/>
      <c r="M680" s="464"/>
      <c r="N680" s="464"/>
      <c r="O680" s="30"/>
      <c r="P680" s="464"/>
      <c r="Q680" s="464"/>
      <c r="R680" s="30"/>
      <c r="S680" s="464"/>
      <c r="T680" s="464"/>
      <c r="U680" s="30"/>
      <c r="V680" s="464"/>
      <c r="W680" s="464"/>
      <c r="X680" s="30"/>
      <c r="Y680" s="464"/>
      <c r="Z680" s="464"/>
      <c r="AA680" s="30"/>
      <c r="AB680" s="464"/>
      <c r="AC680" s="464"/>
      <c r="AD680" s="30"/>
      <c r="AE680" s="464"/>
      <c r="AF680" s="464"/>
      <c r="AG680" s="30"/>
      <c r="AH680" s="464"/>
      <c r="AI680" s="464"/>
      <c r="AJ680" s="30"/>
      <c r="AK680" s="464"/>
      <c r="AL680" s="464"/>
      <c r="AM680" s="30"/>
      <c r="AN680" s="464"/>
      <c r="AO680" s="464"/>
      <c r="AP680" s="30"/>
      <c r="AQ680" s="464"/>
      <c r="AR680" s="464"/>
      <c r="AS680" s="30"/>
      <c r="AT680" s="464"/>
      <c r="AU680" s="464"/>
      <c r="AV680" s="30"/>
      <c r="AW680" s="464"/>
      <c r="AX680" s="464"/>
      <c r="AY680" s="30"/>
      <c r="AZ680" s="464"/>
      <c r="BA680" s="464"/>
      <c r="BB680" s="30"/>
      <c r="BC680" s="464"/>
      <c r="BD680" s="464"/>
      <c r="BE680" s="30"/>
      <c r="BF680" s="464"/>
      <c r="BG680" s="464"/>
      <c r="BH680" s="30"/>
      <c r="BI680" s="464"/>
      <c r="BJ680" s="464"/>
      <c r="BK680" s="30"/>
      <c r="BL680" s="31"/>
      <c r="BM680" s="31"/>
      <c r="BN680" s="31"/>
      <c r="BO680" s="31"/>
      <c r="BP680" s="31"/>
      <c r="BQ680" s="31"/>
      <c r="BR680" s="31"/>
    </row>
    <row r="681" spans="1:70" s="64" customFormat="1" x14ac:dyDescent="0.2">
      <c r="A681" s="447"/>
      <c r="D681" s="464"/>
      <c r="E681" s="464"/>
      <c r="F681" s="30"/>
      <c r="G681" s="464"/>
      <c r="H681" s="464"/>
      <c r="I681" s="30"/>
      <c r="J681" s="464"/>
      <c r="K681" s="464"/>
      <c r="L681" s="30"/>
      <c r="M681" s="464"/>
      <c r="N681" s="464"/>
      <c r="O681" s="30"/>
      <c r="P681" s="464"/>
      <c r="Q681" s="464"/>
      <c r="R681" s="30"/>
      <c r="S681" s="464"/>
      <c r="T681" s="464"/>
      <c r="U681" s="30"/>
      <c r="V681" s="464"/>
      <c r="W681" s="464"/>
      <c r="X681" s="30"/>
      <c r="Y681" s="464"/>
      <c r="Z681" s="464"/>
      <c r="AA681" s="30"/>
      <c r="AB681" s="464"/>
      <c r="AC681" s="464"/>
      <c r="AD681" s="30"/>
      <c r="AE681" s="464"/>
      <c r="AF681" s="464"/>
      <c r="AG681" s="30"/>
      <c r="AH681" s="464"/>
      <c r="AI681" s="464"/>
      <c r="AJ681" s="30"/>
      <c r="AK681" s="464"/>
      <c r="AL681" s="464"/>
      <c r="AM681" s="30"/>
      <c r="AN681" s="464"/>
      <c r="AO681" s="464"/>
      <c r="AP681" s="30"/>
      <c r="AQ681" s="464"/>
      <c r="AR681" s="464"/>
      <c r="AS681" s="30"/>
      <c r="AT681" s="464"/>
      <c r="AU681" s="464"/>
      <c r="AV681" s="30"/>
      <c r="AW681" s="464"/>
      <c r="AX681" s="464"/>
      <c r="AY681" s="30"/>
      <c r="AZ681" s="464"/>
      <c r="BA681" s="464"/>
      <c r="BB681" s="30"/>
      <c r="BC681" s="464"/>
      <c r="BD681" s="464"/>
      <c r="BE681" s="30"/>
      <c r="BF681" s="464"/>
      <c r="BG681" s="464"/>
      <c r="BH681" s="30"/>
      <c r="BI681" s="464"/>
      <c r="BJ681" s="464"/>
      <c r="BK681" s="30"/>
      <c r="BL681" s="31"/>
      <c r="BM681" s="31"/>
      <c r="BN681" s="31"/>
      <c r="BO681" s="31"/>
      <c r="BP681" s="31"/>
      <c r="BQ681" s="31"/>
      <c r="BR681" s="31"/>
    </row>
    <row r="682" spans="1:70" s="64" customFormat="1" x14ac:dyDescent="0.2">
      <c r="A682" s="447"/>
      <c r="D682" s="464"/>
      <c r="E682" s="464"/>
      <c r="F682" s="30"/>
      <c r="G682" s="464"/>
      <c r="H682" s="464"/>
      <c r="I682" s="30"/>
      <c r="J682" s="464"/>
      <c r="K682" s="464"/>
      <c r="L682" s="30"/>
      <c r="M682" s="464"/>
      <c r="N682" s="464"/>
      <c r="O682" s="30"/>
      <c r="P682" s="464"/>
      <c r="Q682" s="464"/>
      <c r="R682" s="30"/>
      <c r="S682" s="464"/>
      <c r="T682" s="464"/>
      <c r="U682" s="30"/>
      <c r="V682" s="464"/>
      <c r="W682" s="464"/>
      <c r="X682" s="30"/>
      <c r="Y682" s="464"/>
      <c r="Z682" s="464"/>
      <c r="AA682" s="30"/>
      <c r="AB682" s="464"/>
      <c r="AC682" s="464"/>
      <c r="AD682" s="30"/>
      <c r="AE682" s="464"/>
      <c r="AF682" s="464"/>
      <c r="AG682" s="30"/>
      <c r="AH682" s="464"/>
      <c r="AI682" s="464"/>
      <c r="AJ682" s="30"/>
      <c r="AK682" s="464"/>
      <c r="AL682" s="464"/>
      <c r="AM682" s="30"/>
      <c r="AN682" s="464"/>
      <c r="AO682" s="464"/>
      <c r="AP682" s="30"/>
      <c r="AQ682" s="464"/>
      <c r="AR682" s="464"/>
      <c r="AS682" s="30"/>
      <c r="AT682" s="464"/>
      <c r="AU682" s="464"/>
      <c r="AV682" s="30"/>
      <c r="AW682" s="464"/>
      <c r="AX682" s="464"/>
      <c r="AY682" s="30"/>
      <c r="AZ682" s="464"/>
      <c r="BA682" s="464"/>
      <c r="BB682" s="30"/>
      <c r="BC682" s="464"/>
      <c r="BD682" s="464"/>
      <c r="BE682" s="30"/>
      <c r="BF682" s="464"/>
      <c r="BG682" s="464"/>
      <c r="BH682" s="30"/>
      <c r="BI682" s="464"/>
      <c r="BJ682" s="464"/>
      <c r="BK682" s="30"/>
      <c r="BL682" s="31"/>
      <c r="BM682" s="31"/>
      <c r="BN682" s="31"/>
      <c r="BO682" s="31"/>
      <c r="BP682" s="31"/>
      <c r="BQ682" s="31"/>
      <c r="BR682" s="31"/>
    </row>
    <row r="683" spans="1:70" s="64" customFormat="1" x14ac:dyDescent="0.2">
      <c r="A683" s="447"/>
      <c r="D683" s="464"/>
      <c r="E683" s="464"/>
      <c r="F683" s="30"/>
      <c r="G683" s="464"/>
      <c r="H683" s="464"/>
      <c r="I683" s="30"/>
      <c r="J683" s="464"/>
      <c r="K683" s="464"/>
      <c r="L683" s="30"/>
      <c r="M683" s="464"/>
      <c r="N683" s="464"/>
      <c r="O683" s="30"/>
      <c r="P683" s="464"/>
      <c r="Q683" s="464"/>
      <c r="R683" s="30"/>
      <c r="S683" s="464"/>
      <c r="T683" s="464"/>
      <c r="U683" s="30"/>
      <c r="V683" s="464"/>
      <c r="W683" s="464"/>
      <c r="X683" s="30"/>
      <c r="Y683" s="464"/>
      <c r="Z683" s="464"/>
      <c r="AA683" s="30"/>
      <c r="AB683" s="464"/>
      <c r="AC683" s="464"/>
      <c r="AD683" s="30"/>
      <c r="AE683" s="464"/>
      <c r="AF683" s="464"/>
      <c r="AG683" s="30"/>
      <c r="AH683" s="464"/>
      <c r="AI683" s="464"/>
      <c r="AJ683" s="30"/>
      <c r="AK683" s="464"/>
      <c r="AL683" s="464"/>
      <c r="AM683" s="30"/>
      <c r="AN683" s="464"/>
      <c r="AO683" s="464"/>
      <c r="AP683" s="30"/>
      <c r="AQ683" s="464"/>
      <c r="AR683" s="464"/>
      <c r="AS683" s="30"/>
      <c r="AT683" s="464"/>
      <c r="AU683" s="464"/>
      <c r="AV683" s="30"/>
      <c r="AW683" s="464"/>
      <c r="AX683" s="464"/>
      <c r="AY683" s="30"/>
      <c r="AZ683" s="464"/>
      <c r="BA683" s="464"/>
      <c r="BB683" s="30"/>
      <c r="BC683" s="464"/>
      <c r="BD683" s="464"/>
      <c r="BE683" s="30"/>
      <c r="BF683" s="464"/>
      <c r="BG683" s="464"/>
      <c r="BH683" s="30"/>
      <c r="BI683" s="464"/>
      <c r="BJ683" s="464"/>
      <c r="BK683" s="30"/>
      <c r="BL683" s="31"/>
      <c r="BM683" s="31"/>
      <c r="BN683" s="31"/>
      <c r="BO683" s="31"/>
      <c r="BP683" s="31"/>
      <c r="BQ683" s="31"/>
      <c r="BR683" s="31"/>
    </row>
    <row r="684" spans="1:70" s="64" customFormat="1" x14ac:dyDescent="0.2">
      <c r="A684" s="447"/>
      <c r="D684" s="464"/>
      <c r="E684" s="464"/>
      <c r="F684" s="30"/>
      <c r="G684" s="464"/>
      <c r="H684" s="464"/>
      <c r="I684" s="30"/>
      <c r="J684" s="464"/>
      <c r="K684" s="464"/>
      <c r="L684" s="30"/>
      <c r="M684" s="464"/>
      <c r="N684" s="464"/>
      <c r="O684" s="30"/>
      <c r="P684" s="464"/>
      <c r="Q684" s="464"/>
      <c r="R684" s="30"/>
      <c r="S684" s="464"/>
      <c r="T684" s="464"/>
      <c r="U684" s="30"/>
      <c r="V684" s="464"/>
      <c r="W684" s="464"/>
      <c r="X684" s="30"/>
      <c r="Y684" s="464"/>
      <c r="Z684" s="464"/>
      <c r="AA684" s="30"/>
      <c r="AB684" s="464"/>
      <c r="AC684" s="464"/>
      <c r="AD684" s="30"/>
      <c r="AE684" s="464"/>
      <c r="AF684" s="464"/>
      <c r="AG684" s="30"/>
      <c r="AH684" s="464"/>
      <c r="AI684" s="464"/>
      <c r="AJ684" s="30"/>
      <c r="AK684" s="464"/>
      <c r="AL684" s="464"/>
      <c r="AM684" s="30"/>
      <c r="AN684" s="464"/>
      <c r="AO684" s="464"/>
      <c r="AP684" s="30"/>
      <c r="AQ684" s="464"/>
      <c r="AR684" s="464"/>
      <c r="AS684" s="30"/>
      <c r="AT684" s="464"/>
      <c r="AU684" s="464"/>
      <c r="AV684" s="30"/>
      <c r="AW684" s="464"/>
      <c r="AX684" s="464"/>
      <c r="AY684" s="30"/>
      <c r="AZ684" s="464"/>
      <c r="BA684" s="464"/>
      <c r="BB684" s="30"/>
      <c r="BC684" s="464"/>
      <c r="BD684" s="464"/>
      <c r="BE684" s="30"/>
      <c r="BF684" s="464"/>
      <c r="BG684" s="464"/>
      <c r="BH684" s="30"/>
      <c r="BI684" s="464"/>
      <c r="BJ684" s="464"/>
      <c r="BK684" s="30"/>
      <c r="BL684" s="31"/>
      <c r="BM684" s="31"/>
      <c r="BN684" s="31"/>
      <c r="BO684" s="31"/>
      <c r="BP684" s="31"/>
      <c r="BQ684" s="31"/>
      <c r="BR684" s="31"/>
    </row>
    <row r="685" spans="1:70" s="64" customFormat="1" x14ac:dyDescent="0.2">
      <c r="A685" s="447"/>
      <c r="D685" s="464"/>
      <c r="E685" s="464"/>
      <c r="F685" s="30"/>
      <c r="G685" s="464"/>
      <c r="H685" s="464"/>
      <c r="I685" s="30"/>
      <c r="J685" s="464"/>
      <c r="K685" s="464"/>
      <c r="L685" s="30"/>
      <c r="M685" s="464"/>
      <c r="N685" s="464"/>
      <c r="O685" s="30"/>
      <c r="P685" s="464"/>
      <c r="Q685" s="464"/>
      <c r="R685" s="30"/>
      <c r="S685" s="464"/>
      <c r="T685" s="464"/>
      <c r="U685" s="30"/>
      <c r="V685" s="464"/>
      <c r="W685" s="464"/>
      <c r="X685" s="30"/>
      <c r="Y685" s="464"/>
      <c r="Z685" s="464"/>
      <c r="AA685" s="30"/>
      <c r="AB685" s="464"/>
      <c r="AC685" s="464"/>
      <c r="AD685" s="30"/>
      <c r="AE685" s="464"/>
      <c r="AF685" s="464"/>
      <c r="AG685" s="30"/>
      <c r="AH685" s="464"/>
      <c r="AI685" s="464"/>
      <c r="AJ685" s="30"/>
      <c r="AK685" s="464"/>
      <c r="AL685" s="464"/>
      <c r="AM685" s="30"/>
      <c r="AN685" s="464"/>
      <c r="AO685" s="464"/>
      <c r="AP685" s="30"/>
      <c r="AQ685" s="464"/>
      <c r="AR685" s="464"/>
      <c r="AS685" s="30"/>
      <c r="AT685" s="464"/>
      <c r="AU685" s="464"/>
      <c r="AV685" s="30"/>
      <c r="AW685" s="464"/>
      <c r="AX685" s="464"/>
      <c r="AY685" s="30"/>
      <c r="AZ685" s="464"/>
      <c r="BA685" s="464"/>
      <c r="BB685" s="30"/>
      <c r="BC685" s="464"/>
      <c r="BD685" s="464"/>
      <c r="BE685" s="30"/>
      <c r="BF685" s="464"/>
      <c r="BG685" s="464"/>
      <c r="BH685" s="30"/>
      <c r="BI685" s="464"/>
      <c r="BJ685" s="464"/>
      <c r="BK685" s="30"/>
      <c r="BL685" s="31"/>
      <c r="BM685" s="31"/>
      <c r="BN685" s="31"/>
      <c r="BO685" s="31"/>
      <c r="BP685" s="31"/>
      <c r="BQ685" s="31"/>
      <c r="BR685" s="31"/>
    </row>
    <row r="686" spans="1:70" s="64" customFormat="1" x14ac:dyDescent="0.2">
      <c r="A686" s="447"/>
      <c r="D686" s="464"/>
      <c r="E686" s="464"/>
      <c r="F686" s="30"/>
      <c r="G686" s="464"/>
      <c r="H686" s="464"/>
      <c r="I686" s="30"/>
      <c r="J686" s="464"/>
      <c r="K686" s="464"/>
      <c r="L686" s="30"/>
      <c r="M686" s="464"/>
      <c r="N686" s="464"/>
      <c r="O686" s="30"/>
      <c r="P686" s="464"/>
      <c r="Q686" s="464"/>
      <c r="R686" s="30"/>
      <c r="S686" s="464"/>
      <c r="T686" s="464"/>
      <c r="U686" s="30"/>
      <c r="V686" s="464"/>
      <c r="W686" s="464"/>
      <c r="X686" s="30"/>
      <c r="Y686" s="464"/>
      <c r="Z686" s="464"/>
      <c r="AA686" s="30"/>
      <c r="AB686" s="464"/>
      <c r="AC686" s="464"/>
      <c r="AD686" s="30"/>
      <c r="AE686" s="464"/>
      <c r="AF686" s="464"/>
      <c r="AG686" s="30"/>
      <c r="AH686" s="464"/>
      <c r="AI686" s="464"/>
      <c r="AJ686" s="30"/>
      <c r="AK686" s="464"/>
      <c r="AL686" s="464"/>
      <c r="AM686" s="30"/>
      <c r="AN686" s="464"/>
      <c r="AO686" s="464"/>
      <c r="AP686" s="30"/>
      <c r="AQ686" s="464"/>
      <c r="AR686" s="464"/>
      <c r="AS686" s="30"/>
      <c r="AT686" s="464"/>
      <c r="AU686" s="464"/>
      <c r="AV686" s="30"/>
      <c r="AW686" s="464"/>
      <c r="AX686" s="464"/>
      <c r="AY686" s="30"/>
      <c r="AZ686" s="464"/>
      <c r="BA686" s="464"/>
      <c r="BB686" s="30"/>
      <c r="BC686" s="464"/>
      <c r="BD686" s="464"/>
      <c r="BE686" s="30"/>
      <c r="BF686" s="464"/>
      <c r="BG686" s="464"/>
      <c r="BH686" s="30"/>
      <c r="BI686" s="464"/>
      <c r="BJ686" s="464"/>
      <c r="BK686" s="30"/>
      <c r="BL686" s="31"/>
      <c r="BM686" s="31"/>
      <c r="BN686" s="31"/>
      <c r="BO686" s="31"/>
      <c r="BP686" s="31"/>
      <c r="BQ686" s="31"/>
      <c r="BR686" s="31"/>
    </row>
    <row r="687" spans="1:70" s="64" customFormat="1" x14ac:dyDescent="0.2">
      <c r="A687" s="447"/>
      <c r="D687" s="464"/>
      <c r="E687" s="464"/>
      <c r="F687" s="30"/>
      <c r="G687" s="464"/>
      <c r="H687" s="464"/>
      <c r="I687" s="30"/>
      <c r="J687" s="464"/>
      <c r="K687" s="464"/>
      <c r="L687" s="30"/>
      <c r="M687" s="464"/>
      <c r="N687" s="464"/>
      <c r="O687" s="30"/>
      <c r="P687" s="464"/>
      <c r="Q687" s="464"/>
      <c r="R687" s="30"/>
      <c r="S687" s="464"/>
      <c r="T687" s="464"/>
      <c r="U687" s="30"/>
      <c r="V687" s="464"/>
      <c r="W687" s="464"/>
      <c r="X687" s="30"/>
      <c r="Y687" s="464"/>
      <c r="Z687" s="464"/>
      <c r="AA687" s="30"/>
      <c r="AB687" s="464"/>
      <c r="AC687" s="464"/>
      <c r="AD687" s="30"/>
      <c r="AE687" s="464"/>
      <c r="AF687" s="464"/>
      <c r="AG687" s="30"/>
      <c r="AH687" s="464"/>
      <c r="AI687" s="464"/>
      <c r="AJ687" s="30"/>
      <c r="AK687" s="464"/>
      <c r="AL687" s="464"/>
      <c r="AM687" s="30"/>
      <c r="AN687" s="464"/>
      <c r="AO687" s="464"/>
      <c r="AP687" s="30"/>
      <c r="AQ687" s="464"/>
      <c r="AR687" s="464"/>
      <c r="AS687" s="30"/>
      <c r="AT687" s="464"/>
      <c r="AU687" s="464"/>
      <c r="AV687" s="30"/>
      <c r="AW687" s="464"/>
      <c r="AX687" s="464"/>
      <c r="AY687" s="30"/>
      <c r="AZ687" s="464"/>
      <c r="BA687" s="464"/>
      <c r="BB687" s="30"/>
      <c r="BC687" s="464"/>
      <c r="BD687" s="464"/>
      <c r="BE687" s="30"/>
      <c r="BF687" s="464"/>
      <c r="BG687" s="464"/>
      <c r="BH687" s="30"/>
      <c r="BI687" s="464"/>
      <c r="BJ687" s="464"/>
      <c r="BK687" s="30"/>
      <c r="BL687" s="31"/>
      <c r="BM687" s="31"/>
      <c r="BN687" s="31"/>
      <c r="BO687" s="31"/>
      <c r="BP687" s="31"/>
      <c r="BQ687" s="31"/>
      <c r="BR687" s="31"/>
    </row>
    <row r="688" spans="1:70" s="64" customFormat="1" x14ac:dyDescent="0.2">
      <c r="A688" s="447"/>
      <c r="D688" s="464"/>
      <c r="E688" s="464"/>
      <c r="F688" s="30"/>
      <c r="G688" s="464"/>
      <c r="H688" s="464"/>
      <c r="I688" s="30"/>
      <c r="J688" s="464"/>
      <c r="K688" s="464"/>
      <c r="L688" s="30"/>
      <c r="M688" s="464"/>
      <c r="N688" s="464"/>
      <c r="O688" s="30"/>
      <c r="P688" s="464"/>
      <c r="Q688" s="464"/>
      <c r="R688" s="30"/>
      <c r="S688" s="464"/>
      <c r="T688" s="464"/>
      <c r="U688" s="30"/>
      <c r="V688" s="464"/>
      <c r="W688" s="464"/>
      <c r="X688" s="30"/>
      <c r="Y688" s="464"/>
      <c r="Z688" s="464"/>
      <c r="AA688" s="30"/>
      <c r="AB688" s="464"/>
      <c r="AC688" s="464"/>
      <c r="AD688" s="30"/>
      <c r="AE688" s="464"/>
      <c r="AF688" s="464"/>
      <c r="AG688" s="30"/>
      <c r="AH688" s="464"/>
      <c r="AI688" s="464"/>
      <c r="AJ688" s="30"/>
      <c r="AK688" s="464"/>
      <c r="AL688" s="464"/>
      <c r="AM688" s="30"/>
      <c r="AN688" s="464"/>
      <c r="AO688" s="464"/>
      <c r="AP688" s="30"/>
      <c r="AQ688" s="464"/>
      <c r="AR688" s="464"/>
      <c r="AS688" s="30"/>
      <c r="AT688" s="464"/>
      <c r="AU688" s="464"/>
      <c r="AV688" s="30"/>
      <c r="AW688" s="464"/>
      <c r="AX688" s="464"/>
      <c r="AY688" s="30"/>
      <c r="AZ688" s="464"/>
      <c r="BA688" s="464"/>
      <c r="BB688" s="30"/>
      <c r="BC688" s="464"/>
      <c r="BD688" s="464"/>
      <c r="BE688" s="30"/>
      <c r="BF688" s="464"/>
      <c r="BG688" s="464"/>
      <c r="BH688" s="30"/>
      <c r="BI688" s="464"/>
      <c r="BJ688" s="464"/>
      <c r="BK688" s="30"/>
      <c r="BL688" s="31"/>
      <c r="BM688" s="31"/>
      <c r="BN688" s="31"/>
      <c r="BO688" s="31"/>
      <c r="BP688" s="31"/>
      <c r="BQ688" s="31"/>
      <c r="BR688" s="31"/>
    </row>
    <row r="689" spans="1:70" s="64" customFormat="1" x14ac:dyDescent="0.2">
      <c r="A689" s="447"/>
      <c r="D689" s="464"/>
      <c r="E689" s="464"/>
      <c r="F689" s="30"/>
      <c r="G689" s="464"/>
      <c r="H689" s="464"/>
      <c r="I689" s="30"/>
      <c r="J689" s="464"/>
      <c r="K689" s="464"/>
      <c r="L689" s="30"/>
      <c r="M689" s="464"/>
      <c r="N689" s="464"/>
      <c r="O689" s="30"/>
      <c r="P689" s="464"/>
      <c r="Q689" s="464"/>
      <c r="R689" s="30"/>
      <c r="S689" s="464"/>
      <c r="T689" s="464"/>
      <c r="U689" s="30"/>
      <c r="V689" s="464"/>
      <c r="W689" s="464"/>
      <c r="X689" s="30"/>
      <c r="Y689" s="464"/>
      <c r="Z689" s="464"/>
      <c r="AA689" s="30"/>
      <c r="AB689" s="464"/>
      <c r="AC689" s="464"/>
      <c r="AD689" s="30"/>
      <c r="AE689" s="464"/>
      <c r="AF689" s="464"/>
      <c r="AG689" s="30"/>
      <c r="AH689" s="464"/>
      <c r="AI689" s="464"/>
      <c r="AJ689" s="30"/>
      <c r="AK689" s="464"/>
      <c r="AL689" s="464"/>
      <c r="AM689" s="30"/>
      <c r="AN689" s="464"/>
      <c r="AO689" s="464"/>
      <c r="AP689" s="30"/>
      <c r="AQ689" s="464"/>
      <c r="AR689" s="464"/>
      <c r="AS689" s="30"/>
      <c r="AT689" s="464"/>
      <c r="AU689" s="464"/>
      <c r="AV689" s="30"/>
      <c r="AW689" s="464"/>
      <c r="AX689" s="464"/>
      <c r="AY689" s="30"/>
      <c r="AZ689" s="464"/>
      <c r="BA689" s="464"/>
      <c r="BB689" s="30"/>
      <c r="BC689" s="464"/>
      <c r="BD689" s="464"/>
      <c r="BE689" s="30"/>
      <c r="BF689" s="464"/>
      <c r="BG689" s="464"/>
      <c r="BH689" s="30"/>
      <c r="BI689" s="464"/>
      <c r="BJ689" s="464"/>
      <c r="BK689" s="30"/>
      <c r="BL689" s="31"/>
      <c r="BM689" s="31"/>
      <c r="BN689" s="31"/>
      <c r="BO689" s="31"/>
      <c r="BP689" s="31"/>
      <c r="BQ689" s="31"/>
      <c r="BR689" s="31"/>
    </row>
    <row r="690" spans="1:70" s="64" customFormat="1" x14ac:dyDescent="0.2">
      <c r="A690" s="447"/>
      <c r="D690" s="464"/>
      <c r="E690" s="464"/>
      <c r="F690" s="30"/>
      <c r="G690" s="464"/>
      <c r="H690" s="464"/>
      <c r="I690" s="30"/>
      <c r="J690" s="464"/>
      <c r="K690" s="464"/>
      <c r="L690" s="30"/>
      <c r="M690" s="464"/>
      <c r="N690" s="464"/>
      <c r="O690" s="30"/>
      <c r="P690" s="464"/>
      <c r="Q690" s="464"/>
      <c r="R690" s="30"/>
      <c r="S690" s="464"/>
      <c r="T690" s="464"/>
      <c r="U690" s="30"/>
      <c r="V690" s="464"/>
      <c r="W690" s="464"/>
      <c r="X690" s="30"/>
      <c r="Y690" s="464"/>
      <c r="Z690" s="464"/>
      <c r="AA690" s="30"/>
      <c r="AB690" s="464"/>
      <c r="AC690" s="464"/>
      <c r="AD690" s="30"/>
      <c r="AE690" s="464"/>
      <c r="AF690" s="464"/>
      <c r="AG690" s="30"/>
      <c r="AH690" s="464"/>
      <c r="AI690" s="464"/>
      <c r="AJ690" s="30"/>
      <c r="AK690" s="464"/>
      <c r="AL690" s="464"/>
      <c r="AM690" s="30"/>
      <c r="AN690" s="464"/>
      <c r="AO690" s="464"/>
      <c r="AP690" s="30"/>
      <c r="AQ690" s="464"/>
      <c r="AR690" s="464"/>
      <c r="AS690" s="30"/>
      <c r="AT690" s="464"/>
      <c r="AU690" s="464"/>
      <c r="AV690" s="30"/>
      <c r="AW690" s="464"/>
      <c r="AX690" s="464"/>
      <c r="AY690" s="30"/>
      <c r="AZ690" s="464"/>
      <c r="BA690" s="464"/>
      <c r="BB690" s="30"/>
      <c r="BC690" s="464"/>
      <c r="BD690" s="464"/>
      <c r="BE690" s="30"/>
      <c r="BF690" s="464"/>
      <c r="BG690" s="464"/>
      <c r="BH690" s="30"/>
      <c r="BI690" s="464"/>
      <c r="BJ690" s="464"/>
      <c r="BK690" s="30"/>
      <c r="BL690" s="31"/>
      <c r="BM690" s="31"/>
      <c r="BN690" s="31"/>
      <c r="BO690" s="31"/>
      <c r="BP690" s="31"/>
      <c r="BQ690" s="31"/>
      <c r="BR690" s="31"/>
    </row>
    <row r="691" spans="1:70" s="64" customFormat="1" x14ac:dyDescent="0.2">
      <c r="A691" s="447"/>
      <c r="D691" s="464"/>
      <c r="E691" s="464"/>
      <c r="F691" s="30"/>
      <c r="G691" s="464"/>
      <c r="H691" s="464"/>
      <c r="I691" s="30"/>
      <c r="J691" s="464"/>
      <c r="K691" s="464"/>
      <c r="L691" s="30"/>
      <c r="M691" s="464"/>
      <c r="N691" s="464"/>
      <c r="O691" s="30"/>
      <c r="P691" s="464"/>
      <c r="Q691" s="464"/>
      <c r="R691" s="30"/>
      <c r="S691" s="464"/>
      <c r="T691" s="464"/>
      <c r="U691" s="30"/>
      <c r="V691" s="464"/>
      <c r="W691" s="464"/>
      <c r="X691" s="30"/>
      <c r="Y691" s="464"/>
      <c r="Z691" s="464"/>
      <c r="AA691" s="30"/>
      <c r="AB691" s="464"/>
      <c r="AC691" s="464"/>
      <c r="AD691" s="30"/>
      <c r="AE691" s="464"/>
      <c r="AF691" s="464"/>
      <c r="AG691" s="30"/>
      <c r="AH691" s="464"/>
      <c r="AI691" s="464"/>
      <c r="AJ691" s="30"/>
      <c r="AK691" s="464"/>
      <c r="AL691" s="464"/>
      <c r="AM691" s="30"/>
      <c r="AN691" s="464"/>
      <c r="AO691" s="464"/>
      <c r="AP691" s="30"/>
      <c r="AQ691" s="464"/>
      <c r="AR691" s="464"/>
      <c r="AS691" s="30"/>
      <c r="AT691" s="464"/>
      <c r="AU691" s="464"/>
      <c r="AV691" s="30"/>
      <c r="AW691" s="464"/>
      <c r="AX691" s="464"/>
      <c r="AY691" s="30"/>
      <c r="AZ691" s="464"/>
      <c r="BA691" s="464"/>
      <c r="BB691" s="30"/>
      <c r="BC691" s="464"/>
      <c r="BD691" s="464"/>
      <c r="BE691" s="30"/>
      <c r="BF691" s="464"/>
      <c r="BG691" s="464"/>
      <c r="BH691" s="30"/>
      <c r="BI691" s="464"/>
      <c r="BJ691" s="464"/>
      <c r="BK691" s="30"/>
      <c r="BL691" s="31"/>
      <c r="BM691" s="31"/>
      <c r="BN691" s="31"/>
      <c r="BO691" s="31"/>
      <c r="BP691" s="31"/>
      <c r="BQ691" s="31"/>
      <c r="BR691" s="31"/>
    </row>
    <row r="692" spans="1:70" s="64" customFormat="1" x14ac:dyDescent="0.2">
      <c r="A692" s="447"/>
      <c r="D692" s="464"/>
      <c r="E692" s="464"/>
      <c r="F692" s="30"/>
      <c r="G692" s="464"/>
      <c r="H692" s="464"/>
      <c r="I692" s="30"/>
      <c r="J692" s="464"/>
      <c r="K692" s="464"/>
      <c r="L692" s="30"/>
      <c r="M692" s="464"/>
      <c r="N692" s="464"/>
      <c r="O692" s="30"/>
      <c r="P692" s="464"/>
      <c r="Q692" s="464"/>
      <c r="R692" s="30"/>
      <c r="S692" s="464"/>
      <c r="T692" s="464"/>
      <c r="U692" s="30"/>
      <c r="V692" s="464"/>
      <c r="W692" s="464"/>
      <c r="X692" s="30"/>
      <c r="Y692" s="464"/>
      <c r="Z692" s="464"/>
      <c r="AA692" s="30"/>
      <c r="AB692" s="464"/>
      <c r="AC692" s="464"/>
      <c r="AD692" s="30"/>
      <c r="AE692" s="464"/>
      <c r="AF692" s="464"/>
      <c r="AG692" s="30"/>
      <c r="AH692" s="464"/>
      <c r="AI692" s="464"/>
      <c r="AJ692" s="30"/>
      <c r="AK692" s="464"/>
      <c r="AL692" s="464"/>
      <c r="AM692" s="30"/>
      <c r="AN692" s="464"/>
      <c r="AO692" s="464"/>
      <c r="AP692" s="30"/>
      <c r="AQ692" s="464"/>
      <c r="AR692" s="464"/>
      <c r="AS692" s="30"/>
      <c r="AT692" s="464"/>
      <c r="AU692" s="464"/>
      <c r="AV692" s="30"/>
      <c r="AW692" s="464"/>
      <c r="AX692" s="464"/>
      <c r="AY692" s="30"/>
      <c r="AZ692" s="464"/>
      <c r="BA692" s="464"/>
      <c r="BB692" s="30"/>
      <c r="BC692" s="464"/>
      <c r="BD692" s="464"/>
      <c r="BE692" s="30"/>
      <c r="BF692" s="464"/>
      <c r="BG692" s="464"/>
      <c r="BH692" s="30"/>
      <c r="BI692" s="464"/>
      <c r="BJ692" s="464"/>
      <c r="BK692" s="30"/>
      <c r="BL692" s="31"/>
      <c r="BM692" s="31"/>
      <c r="BN692" s="31"/>
      <c r="BO692" s="31"/>
      <c r="BP692" s="31"/>
      <c r="BQ692" s="31"/>
      <c r="BR692" s="31"/>
    </row>
    <row r="693" spans="1:70" s="64" customFormat="1" x14ac:dyDescent="0.2">
      <c r="A693" s="447"/>
      <c r="D693" s="464"/>
      <c r="E693" s="464"/>
      <c r="F693" s="30"/>
      <c r="G693" s="464"/>
      <c r="H693" s="464"/>
      <c r="I693" s="30"/>
      <c r="J693" s="464"/>
      <c r="K693" s="464"/>
      <c r="L693" s="30"/>
      <c r="M693" s="464"/>
      <c r="N693" s="464"/>
      <c r="O693" s="30"/>
      <c r="P693" s="464"/>
      <c r="Q693" s="464"/>
      <c r="R693" s="30"/>
      <c r="S693" s="464"/>
      <c r="T693" s="464"/>
      <c r="U693" s="30"/>
      <c r="V693" s="464"/>
      <c r="W693" s="464"/>
      <c r="X693" s="30"/>
      <c r="Y693" s="464"/>
      <c r="Z693" s="464"/>
      <c r="AA693" s="30"/>
      <c r="AB693" s="464"/>
      <c r="AC693" s="464"/>
      <c r="AD693" s="30"/>
      <c r="AE693" s="464"/>
      <c r="AF693" s="464"/>
      <c r="AG693" s="30"/>
      <c r="AH693" s="464"/>
      <c r="AI693" s="464"/>
      <c r="AJ693" s="30"/>
      <c r="AK693" s="464"/>
      <c r="AL693" s="464"/>
      <c r="AM693" s="30"/>
      <c r="AN693" s="464"/>
      <c r="AO693" s="464"/>
      <c r="AP693" s="30"/>
      <c r="AQ693" s="464"/>
      <c r="AR693" s="464"/>
      <c r="AS693" s="30"/>
      <c r="AT693" s="464"/>
      <c r="AU693" s="464"/>
      <c r="AV693" s="30"/>
      <c r="AW693" s="464"/>
      <c r="AX693" s="464"/>
      <c r="AY693" s="30"/>
      <c r="AZ693" s="464"/>
      <c r="BA693" s="464"/>
      <c r="BB693" s="30"/>
      <c r="BC693" s="464"/>
      <c r="BD693" s="464"/>
      <c r="BE693" s="30"/>
      <c r="BF693" s="464"/>
      <c r="BG693" s="464"/>
      <c r="BH693" s="30"/>
      <c r="BI693" s="464"/>
      <c r="BJ693" s="464"/>
      <c r="BK693" s="30"/>
      <c r="BL693" s="31"/>
      <c r="BM693" s="31"/>
      <c r="BN693" s="31"/>
      <c r="BO693" s="31"/>
      <c r="BP693" s="31"/>
      <c r="BQ693" s="31"/>
      <c r="BR693" s="31"/>
    </row>
    <row r="694" spans="1:70" s="64" customFormat="1" x14ac:dyDescent="0.2">
      <c r="A694" s="447"/>
      <c r="D694" s="464"/>
      <c r="E694" s="464"/>
      <c r="F694" s="30"/>
      <c r="G694" s="464"/>
      <c r="H694" s="464"/>
      <c r="I694" s="30"/>
      <c r="J694" s="464"/>
      <c r="K694" s="464"/>
      <c r="L694" s="30"/>
      <c r="M694" s="464"/>
      <c r="N694" s="464"/>
      <c r="O694" s="30"/>
      <c r="P694" s="464"/>
      <c r="Q694" s="464"/>
      <c r="R694" s="30"/>
      <c r="S694" s="464"/>
      <c r="T694" s="464"/>
      <c r="U694" s="30"/>
      <c r="V694" s="464"/>
      <c r="W694" s="464"/>
      <c r="X694" s="30"/>
      <c r="Y694" s="464"/>
      <c r="Z694" s="464"/>
      <c r="AA694" s="30"/>
      <c r="AB694" s="464"/>
      <c r="AC694" s="464"/>
      <c r="AD694" s="30"/>
      <c r="AE694" s="464"/>
      <c r="AF694" s="464"/>
      <c r="AG694" s="30"/>
      <c r="AH694" s="464"/>
      <c r="AI694" s="464"/>
      <c r="AJ694" s="30"/>
      <c r="AK694" s="464"/>
      <c r="AL694" s="464"/>
      <c r="AM694" s="30"/>
      <c r="AN694" s="464"/>
      <c r="AO694" s="464"/>
      <c r="AP694" s="30"/>
      <c r="AQ694" s="464"/>
      <c r="AR694" s="464"/>
      <c r="AS694" s="30"/>
      <c r="AT694" s="464"/>
      <c r="AU694" s="464"/>
      <c r="AV694" s="30"/>
      <c r="AW694" s="464"/>
      <c r="AX694" s="464"/>
      <c r="AY694" s="30"/>
      <c r="AZ694" s="464"/>
      <c r="BA694" s="464"/>
      <c r="BB694" s="30"/>
      <c r="BC694" s="464"/>
      <c r="BD694" s="464"/>
      <c r="BE694" s="30"/>
      <c r="BF694" s="464"/>
      <c r="BG694" s="464"/>
      <c r="BH694" s="30"/>
      <c r="BI694" s="464"/>
      <c r="BJ694" s="464"/>
      <c r="BK694" s="30"/>
      <c r="BL694" s="31"/>
      <c r="BM694" s="31"/>
      <c r="BN694" s="31"/>
      <c r="BO694" s="31"/>
      <c r="BP694" s="31"/>
      <c r="BQ694" s="31"/>
      <c r="BR694" s="31"/>
    </row>
    <row r="695" spans="1:70" s="64" customFormat="1" x14ac:dyDescent="0.2">
      <c r="A695" s="447"/>
      <c r="D695" s="464"/>
      <c r="E695" s="464"/>
      <c r="F695" s="30"/>
      <c r="G695" s="464"/>
      <c r="H695" s="464"/>
      <c r="I695" s="30"/>
      <c r="J695" s="464"/>
      <c r="K695" s="464"/>
      <c r="L695" s="30"/>
      <c r="M695" s="464"/>
      <c r="N695" s="464"/>
      <c r="O695" s="30"/>
      <c r="P695" s="464"/>
      <c r="Q695" s="464"/>
      <c r="R695" s="30"/>
      <c r="S695" s="464"/>
      <c r="T695" s="464"/>
      <c r="U695" s="30"/>
      <c r="V695" s="464"/>
      <c r="W695" s="464"/>
      <c r="X695" s="30"/>
      <c r="Y695" s="464"/>
      <c r="Z695" s="464"/>
      <c r="AA695" s="30"/>
      <c r="AB695" s="464"/>
      <c r="AC695" s="464"/>
      <c r="AD695" s="30"/>
      <c r="AE695" s="464"/>
      <c r="AF695" s="464"/>
      <c r="AG695" s="30"/>
      <c r="AH695" s="464"/>
      <c r="AI695" s="464"/>
      <c r="AJ695" s="30"/>
      <c r="AK695" s="464"/>
      <c r="AL695" s="464"/>
      <c r="AM695" s="30"/>
      <c r="AN695" s="464"/>
      <c r="AO695" s="464"/>
      <c r="AP695" s="30"/>
      <c r="AQ695" s="464"/>
      <c r="AR695" s="464"/>
      <c r="AS695" s="30"/>
      <c r="AT695" s="464"/>
      <c r="AU695" s="464"/>
      <c r="AV695" s="30"/>
      <c r="AW695" s="464"/>
      <c r="AX695" s="464"/>
      <c r="AY695" s="30"/>
      <c r="AZ695" s="464"/>
      <c r="BA695" s="464"/>
      <c r="BB695" s="30"/>
      <c r="BC695" s="464"/>
      <c r="BD695" s="464"/>
      <c r="BE695" s="30"/>
      <c r="BF695" s="464"/>
      <c r="BG695" s="464"/>
      <c r="BH695" s="30"/>
      <c r="BI695" s="464"/>
      <c r="BJ695" s="464"/>
      <c r="BK695" s="30"/>
      <c r="BL695" s="31"/>
      <c r="BM695" s="31"/>
      <c r="BN695" s="31"/>
      <c r="BO695" s="31"/>
      <c r="BP695" s="31"/>
      <c r="BQ695" s="31"/>
      <c r="BR695" s="31"/>
    </row>
    <row r="696" spans="1:70" s="64" customFormat="1" x14ac:dyDescent="0.2">
      <c r="A696" s="447"/>
      <c r="D696" s="464"/>
      <c r="E696" s="464"/>
      <c r="F696" s="30"/>
      <c r="G696" s="464"/>
      <c r="H696" s="464"/>
      <c r="I696" s="30"/>
      <c r="J696" s="464"/>
      <c r="K696" s="464"/>
      <c r="L696" s="30"/>
      <c r="M696" s="464"/>
      <c r="N696" s="464"/>
      <c r="O696" s="30"/>
      <c r="P696" s="464"/>
      <c r="Q696" s="464"/>
      <c r="R696" s="30"/>
      <c r="S696" s="464"/>
      <c r="T696" s="464"/>
      <c r="U696" s="30"/>
      <c r="V696" s="464"/>
      <c r="W696" s="464"/>
      <c r="X696" s="30"/>
      <c r="Y696" s="464"/>
      <c r="Z696" s="464"/>
      <c r="AA696" s="30"/>
      <c r="AB696" s="464"/>
      <c r="AC696" s="464"/>
      <c r="AD696" s="30"/>
      <c r="AE696" s="464"/>
      <c r="AF696" s="464"/>
      <c r="AG696" s="30"/>
      <c r="AH696" s="464"/>
      <c r="AI696" s="464"/>
      <c r="AJ696" s="30"/>
      <c r="AK696" s="464"/>
      <c r="AL696" s="464"/>
      <c r="AM696" s="30"/>
      <c r="AN696" s="464"/>
      <c r="AO696" s="464"/>
      <c r="AP696" s="30"/>
      <c r="AQ696" s="464"/>
      <c r="AR696" s="464"/>
      <c r="AS696" s="30"/>
      <c r="AT696" s="464"/>
      <c r="AU696" s="464"/>
      <c r="AV696" s="30"/>
      <c r="AW696" s="464"/>
      <c r="AX696" s="464"/>
      <c r="AY696" s="30"/>
      <c r="AZ696" s="464"/>
      <c r="BA696" s="464"/>
      <c r="BB696" s="30"/>
      <c r="BC696" s="464"/>
      <c r="BD696" s="464"/>
      <c r="BE696" s="30"/>
      <c r="BF696" s="464"/>
      <c r="BG696" s="464"/>
      <c r="BH696" s="30"/>
      <c r="BI696" s="464"/>
      <c r="BJ696" s="464"/>
      <c r="BK696" s="30"/>
      <c r="BL696" s="31"/>
      <c r="BM696" s="31"/>
      <c r="BN696" s="31"/>
      <c r="BO696" s="31"/>
      <c r="BP696" s="31"/>
      <c r="BQ696" s="31"/>
      <c r="BR696" s="31"/>
    </row>
    <row r="697" spans="1:70" s="64" customFormat="1" x14ac:dyDescent="0.2">
      <c r="A697" s="447"/>
      <c r="D697" s="464"/>
      <c r="E697" s="464"/>
      <c r="F697" s="30"/>
      <c r="G697" s="464"/>
      <c r="H697" s="464"/>
      <c r="I697" s="30"/>
      <c r="J697" s="464"/>
      <c r="K697" s="464"/>
      <c r="L697" s="30"/>
      <c r="M697" s="464"/>
      <c r="N697" s="464"/>
      <c r="O697" s="30"/>
      <c r="P697" s="464"/>
      <c r="Q697" s="464"/>
      <c r="R697" s="30"/>
      <c r="S697" s="464"/>
      <c r="T697" s="464"/>
      <c r="U697" s="30"/>
      <c r="V697" s="464"/>
      <c r="W697" s="464"/>
      <c r="X697" s="30"/>
      <c r="Y697" s="464"/>
      <c r="Z697" s="464"/>
      <c r="AA697" s="30"/>
      <c r="AB697" s="464"/>
      <c r="AC697" s="464"/>
      <c r="AD697" s="30"/>
      <c r="AE697" s="464"/>
      <c r="AF697" s="464"/>
      <c r="AG697" s="30"/>
      <c r="AH697" s="464"/>
      <c r="AI697" s="464"/>
      <c r="AJ697" s="30"/>
      <c r="AK697" s="464"/>
      <c r="AL697" s="464"/>
      <c r="AM697" s="30"/>
      <c r="AN697" s="464"/>
      <c r="AO697" s="464"/>
      <c r="AP697" s="30"/>
      <c r="AQ697" s="464"/>
      <c r="AR697" s="464"/>
      <c r="AS697" s="30"/>
      <c r="AT697" s="464"/>
      <c r="AU697" s="464"/>
      <c r="AV697" s="30"/>
      <c r="AW697" s="464"/>
      <c r="AX697" s="464"/>
      <c r="AY697" s="30"/>
      <c r="AZ697" s="464"/>
      <c r="BA697" s="464"/>
      <c r="BB697" s="30"/>
      <c r="BC697" s="464"/>
      <c r="BD697" s="464"/>
      <c r="BE697" s="30"/>
      <c r="BF697" s="464"/>
      <c r="BG697" s="464"/>
      <c r="BH697" s="30"/>
      <c r="BI697" s="464"/>
      <c r="BJ697" s="464"/>
      <c r="BK697" s="30"/>
      <c r="BL697" s="31"/>
      <c r="BM697" s="31"/>
      <c r="BN697" s="31"/>
      <c r="BO697" s="31"/>
      <c r="BP697" s="31"/>
      <c r="BQ697" s="31"/>
      <c r="BR697" s="31"/>
    </row>
    <row r="698" spans="1:70" s="64" customFormat="1" x14ac:dyDescent="0.2">
      <c r="A698" s="447"/>
      <c r="D698" s="464"/>
      <c r="E698" s="464"/>
      <c r="F698" s="30"/>
      <c r="G698" s="464"/>
      <c r="H698" s="464"/>
      <c r="I698" s="30"/>
      <c r="J698" s="464"/>
      <c r="K698" s="464"/>
      <c r="L698" s="30"/>
      <c r="M698" s="464"/>
      <c r="N698" s="464"/>
      <c r="O698" s="30"/>
      <c r="P698" s="464"/>
      <c r="Q698" s="464"/>
      <c r="R698" s="30"/>
      <c r="S698" s="464"/>
      <c r="T698" s="464"/>
      <c r="U698" s="30"/>
      <c r="V698" s="464"/>
      <c r="W698" s="464"/>
      <c r="X698" s="30"/>
      <c r="Y698" s="464"/>
      <c r="Z698" s="464"/>
      <c r="AA698" s="30"/>
      <c r="AB698" s="464"/>
      <c r="AC698" s="464"/>
      <c r="AD698" s="30"/>
      <c r="AE698" s="464"/>
      <c r="AF698" s="464"/>
      <c r="AG698" s="30"/>
      <c r="AH698" s="464"/>
      <c r="AI698" s="464"/>
      <c r="AJ698" s="30"/>
      <c r="AK698" s="464"/>
      <c r="AL698" s="464"/>
      <c r="AM698" s="30"/>
      <c r="AN698" s="464"/>
      <c r="AO698" s="464"/>
      <c r="AP698" s="30"/>
      <c r="AQ698" s="464"/>
      <c r="AR698" s="464"/>
      <c r="AS698" s="30"/>
      <c r="AT698" s="464"/>
      <c r="AU698" s="464"/>
      <c r="AV698" s="30"/>
      <c r="AW698" s="464"/>
      <c r="AX698" s="464"/>
      <c r="AY698" s="30"/>
      <c r="AZ698" s="464"/>
      <c r="BA698" s="464"/>
      <c r="BB698" s="30"/>
      <c r="BC698" s="464"/>
      <c r="BD698" s="464"/>
      <c r="BE698" s="30"/>
      <c r="BF698" s="464"/>
      <c r="BG698" s="464"/>
      <c r="BH698" s="30"/>
      <c r="BI698" s="464"/>
      <c r="BJ698" s="464"/>
      <c r="BK698" s="30"/>
      <c r="BL698" s="31"/>
      <c r="BM698" s="31"/>
      <c r="BN698" s="31"/>
      <c r="BO698" s="31"/>
      <c r="BP698" s="31"/>
      <c r="BQ698" s="31"/>
      <c r="BR698" s="31"/>
    </row>
    <row r="699" spans="1:70" s="64" customFormat="1" x14ac:dyDescent="0.2">
      <c r="A699" s="447"/>
      <c r="D699" s="464"/>
      <c r="E699" s="464"/>
      <c r="F699" s="30"/>
      <c r="G699" s="464"/>
      <c r="H699" s="464"/>
      <c r="I699" s="30"/>
      <c r="J699" s="464"/>
      <c r="K699" s="464"/>
      <c r="L699" s="30"/>
      <c r="M699" s="464"/>
      <c r="N699" s="464"/>
      <c r="O699" s="30"/>
      <c r="P699" s="464"/>
      <c r="Q699" s="464"/>
      <c r="R699" s="30"/>
      <c r="S699" s="464"/>
      <c r="T699" s="464"/>
      <c r="U699" s="30"/>
      <c r="V699" s="464"/>
      <c r="W699" s="464"/>
      <c r="X699" s="30"/>
      <c r="Y699" s="464"/>
      <c r="Z699" s="464"/>
      <c r="AA699" s="30"/>
      <c r="AB699" s="464"/>
      <c r="AC699" s="464"/>
      <c r="AD699" s="30"/>
      <c r="AE699" s="464"/>
      <c r="AF699" s="464"/>
      <c r="AG699" s="30"/>
      <c r="AH699" s="464"/>
      <c r="AI699" s="464"/>
      <c r="AJ699" s="30"/>
      <c r="AK699" s="464"/>
      <c r="AL699" s="464"/>
      <c r="AM699" s="30"/>
      <c r="AN699" s="464"/>
      <c r="AO699" s="464"/>
      <c r="AP699" s="30"/>
      <c r="AQ699" s="464"/>
      <c r="AR699" s="464"/>
      <c r="AS699" s="30"/>
      <c r="AT699" s="464"/>
      <c r="AU699" s="464"/>
      <c r="AV699" s="30"/>
      <c r="AW699" s="464"/>
      <c r="AX699" s="464"/>
      <c r="AY699" s="30"/>
      <c r="AZ699" s="464"/>
      <c r="BA699" s="464"/>
      <c r="BB699" s="30"/>
      <c r="BC699" s="464"/>
      <c r="BD699" s="464"/>
      <c r="BE699" s="30"/>
      <c r="BF699" s="464"/>
      <c r="BG699" s="464"/>
      <c r="BH699" s="30"/>
      <c r="BI699" s="464"/>
      <c r="BJ699" s="464"/>
      <c r="BK699" s="30"/>
      <c r="BL699" s="31"/>
      <c r="BM699" s="31"/>
      <c r="BN699" s="31"/>
      <c r="BO699" s="31"/>
      <c r="BP699" s="31"/>
      <c r="BQ699" s="31"/>
      <c r="BR699" s="31"/>
    </row>
    <row r="700" spans="1:70" s="64" customFormat="1" x14ac:dyDescent="0.2">
      <c r="A700" s="447"/>
      <c r="D700" s="464"/>
      <c r="E700" s="464"/>
      <c r="F700" s="30"/>
      <c r="G700" s="464"/>
      <c r="H700" s="464"/>
      <c r="I700" s="30"/>
      <c r="J700" s="464"/>
      <c r="K700" s="464"/>
      <c r="L700" s="30"/>
      <c r="M700" s="464"/>
      <c r="N700" s="464"/>
      <c r="O700" s="30"/>
      <c r="P700" s="464"/>
      <c r="Q700" s="464"/>
      <c r="R700" s="30"/>
      <c r="S700" s="464"/>
      <c r="T700" s="464"/>
      <c r="U700" s="30"/>
      <c r="V700" s="464"/>
      <c r="W700" s="464"/>
      <c r="X700" s="30"/>
      <c r="Y700" s="464"/>
      <c r="Z700" s="464"/>
      <c r="AA700" s="30"/>
      <c r="AB700" s="464"/>
      <c r="AC700" s="464"/>
      <c r="AD700" s="30"/>
      <c r="AE700" s="464"/>
      <c r="AF700" s="464"/>
      <c r="AG700" s="30"/>
      <c r="AH700" s="464"/>
      <c r="AI700" s="464"/>
      <c r="AJ700" s="30"/>
      <c r="AK700" s="464"/>
      <c r="AL700" s="464"/>
      <c r="AM700" s="30"/>
      <c r="AN700" s="464"/>
      <c r="AO700" s="464"/>
      <c r="AP700" s="30"/>
      <c r="AQ700" s="464"/>
      <c r="AR700" s="464"/>
      <c r="AS700" s="30"/>
      <c r="AT700" s="464"/>
      <c r="AU700" s="464"/>
      <c r="AV700" s="30"/>
      <c r="AW700" s="464"/>
      <c r="AX700" s="464"/>
      <c r="AY700" s="30"/>
      <c r="AZ700" s="464"/>
      <c r="BA700" s="464"/>
      <c r="BB700" s="30"/>
      <c r="BC700" s="464"/>
      <c r="BD700" s="464"/>
      <c r="BE700" s="30"/>
      <c r="BF700" s="464"/>
      <c r="BG700" s="464"/>
      <c r="BH700" s="30"/>
      <c r="BI700" s="464"/>
      <c r="BJ700" s="464"/>
      <c r="BK700" s="30"/>
      <c r="BL700" s="31"/>
      <c r="BM700" s="31"/>
      <c r="BN700" s="31"/>
      <c r="BO700" s="31"/>
      <c r="BP700" s="31"/>
      <c r="BQ700" s="31"/>
      <c r="BR700" s="31"/>
    </row>
    <row r="701" spans="1:70" s="64" customFormat="1" x14ac:dyDescent="0.2">
      <c r="A701" s="447"/>
      <c r="D701" s="464"/>
      <c r="E701" s="464"/>
      <c r="F701" s="30"/>
      <c r="G701" s="464"/>
      <c r="H701" s="464"/>
      <c r="I701" s="30"/>
      <c r="J701" s="464"/>
      <c r="K701" s="464"/>
      <c r="L701" s="30"/>
      <c r="M701" s="464"/>
      <c r="N701" s="464"/>
      <c r="O701" s="30"/>
      <c r="P701" s="464"/>
      <c r="Q701" s="464"/>
      <c r="R701" s="30"/>
      <c r="S701" s="464"/>
      <c r="T701" s="464"/>
      <c r="U701" s="30"/>
      <c r="V701" s="464"/>
      <c r="W701" s="464"/>
      <c r="X701" s="30"/>
      <c r="Y701" s="464"/>
      <c r="Z701" s="464"/>
      <c r="AA701" s="30"/>
      <c r="AB701" s="464"/>
      <c r="AC701" s="464"/>
      <c r="AD701" s="30"/>
      <c r="AE701" s="464"/>
      <c r="AF701" s="464"/>
      <c r="AG701" s="30"/>
      <c r="AH701" s="464"/>
      <c r="AI701" s="464"/>
      <c r="AJ701" s="30"/>
      <c r="AK701" s="464"/>
      <c r="AL701" s="464"/>
      <c r="AM701" s="30"/>
      <c r="AN701" s="464"/>
      <c r="AO701" s="464"/>
      <c r="AP701" s="30"/>
      <c r="AQ701" s="464"/>
      <c r="AR701" s="464"/>
      <c r="AS701" s="30"/>
      <c r="AT701" s="464"/>
      <c r="AU701" s="464"/>
      <c r="AV701" s="30"/>
      <c r="AW701" s="464"/>
      <c r="AX701" s="464"/>
      <c r="AY701" s="30"/>
      <c r="AZ701" s="464"/>
      <c r="BA701" s="464"/>
      <c r="BB701" s="30"/>
      <c r="BC701" s="464"/>
      <c r="BD701" s="464"/>
      <c r="BE701" s="30"/>
      <c r="BF701" s="464"/>
      <c r="BG701" s="464"/>
      <c r="BH701" s="30"/>
      <c r="BI701" s="464"/>
      <c r="BJ701" s="464"/>
      <c r="BK701" s="30"/>
      <c r="BL701" s="31"/>
      <c r="BM701" s="31"/>
      <c r="BN701" s="31"/>
      <c r="BO701" s="31"/>
      <c r="BP701" s="31"/>
      <c r="BQ701" s="31"/>
      <c r="BR701" s="31"/>
    </row>
    <row r="702" spans="1:70" s="64" customFormat="1" x14ac:dyDescent="0.2">
      <c r="A702" s="447"/>
      <c r="D702" s="464"/>
      <c r="E702" s="464"/>
      <c r="F702" s="30"/>
      <c r="G702" s="464"/>
      <c r="H702" s="464"/>
      <c r="I702" s="30"/>
      <c r="J702" s="464"/>
      <c r="K702" s="464"/>
      <c r="L702" s="30"/>
      <c r="M702" s="464"/>
      <c r="N702" s="464"/>
      <c r="O702" s="30"/>
      <c r="P702" s="464"/>
      <c r="Q702" s="464"/>
      <c r="R702" s="30"/>
      <c r="S702" s="464"/>
      <c r="T702" s="464"/>
      <c r="U702" s="30"/>
      <c r="V702" s="464"/>
      <c r="W702" s="464"/>
      <c r="X702" s="30"/>
      <c r="Y702" s="464"/>
      <c r="Z702" s="464"/>
      <c r="AA702" s="30"/>
      <c r="AB702" s="464"/>
      <c r="AC702" s="464"/>
      <c r="AD702" s="30"/>
      <c r="AE702" s="464"/>
      <c r="AF702" s="464"/>
      <c r="AG702" s="30"/>
      <c r="AH702" s="464"/>
      <c r="AI702" s="464"/>
      <c r="AJ702" s="30"/>
      <c r="AK702" s="464"/>
      <c r="AL702" s="464"/>
      <c r="AM702" s="30"/>
      <c r="AN702" s="464"/>
      <c r="AO702" s="464"/>
      <c r="AP702" s="30"/>
      <c r="AQ702" s="464"/>
      <c r="AR702" s="464"/>
      <c r="AS702" s="30"/>
      <c r="AT702" s="464"/>
      <c r="AU702" s="464"/>
      <c r="AV702" s="30"/>
      <c r="AW702" s="464"/>
      <c r="AX702" s="464"/>
      <c r="AY702" s="30"/>
      <c r="AZ702" s="464"/>
      <c r="BA702" s="464"/>
      <c r="BB702" s="30"/>
      <c r="BC702" s="464"/>
      <c r="BD702" s="464"/>
      <c r="BE702" s="30"/>
      <c r="BF702" s="464"/>
      <c r="BG702" s="464"/>
      <c r="BH702" s="30"/>
      <c r="BI702" s="464"/>
      <c r="BJ702" s="464"/>
      <c r="BK702" s="30"/>
      <c r="BL702" s="31"/>
      <c r="BM702" s="31"/>
      <c r="BN702" s="31"/>
      <c r="BO702" s="31"/>
      <c r="BP702" s="31"/>
      <c r="BQ702" s="31"/>
      <c r="BR702" s="31"/>
    </row>
    <row r="703" spans="1:70" s="64" customFormat="1" x14ac:dyDescent="0.2">
      <c r="A703" s="447"/>
      <c r="D703" s="464"/>
      <c r="E703" s="464"/>
      <c r="F703" s="30"/>
      <c r="G703" s="464"/>
      <c r="H703" s="464"/>
      <c r="I703" s="30"/>
      <c r="J703" s="464"/>
      <c r="K703" s="464"/>
      <c r="L703" s="30"/>
      <c r="M703" s="464"/>
      <c r="N703" s="464"/>
      <c r="O703" s="30"/>
      <c r="P703" s="464"/>
      <c r="Q703" s="464"/>
      <c r="R703" s="30"/>
      <c r="S703" s="464"/>
      <c r="T703" s="464"/>
      <c r="U703" s="30"/>
      <c r="V703" s="464"/>
      <c r="W703" s="464"/>
      <c r="X703" s="30"/>
      <c r="Y703" s="464"/>
      <c r="Z703" s="464"/>
      <c r="AA703" s="30"/>
      <c r="AB703" s="464"/>
      <c r="AC703" s="464"/>
      <c r="AD703" s="30"/>
      <c r="AE703" s="464"/>
      <c r="AF703" s="464"/>
      <c r="AG703" s="30"/>
      <c r="AH703" s="464"/>
      <c r="AI703" s="464"/>
      <c r="AJ703" s="30"/>
      <c r="AK703" s="464"/>
      <c r="AL703" s="464"/>
      <c r="AM703" s="30"/>
      <c r="AN703" s="464"/>
      <c r="AO703" s="464"/>
      <c r="AP703" s="30"/>
      <c r="AQ703" s="464"/>
      <c r="AR703" s="464"/>
      <c r="AS703" s="30"/>
      <c r="AT703" s="464"/>
      <c r="AU703" s="464"/>
      <c r="AV703" s="30"/>
      <c r="AW703" s="464"/>
      <c r="AX703" s="464"/>
      <c r="AY703" s="30"/>
      <c r="AZ703" s="464"/>
      <c r="BA703" s="464"/>
      <c r="BB703" s="30"/>
      <c r="BC703" s="464"/>
      <c r="BD703" s="464"/>
      <c r="BE703" s="30"/>
      <c r="BF703" s="464"/>
      <c r="BG703" s="464"/>
      <c r="BH703" s="30"/>
      <c r="BI703" s="464"/>
      <c r="BJ703" s="464"/>
      <c r="BK703" s="30"/>
      <c r="BL703" s="31"/>
      <c r="BM703" s="31"/>
      <c r="BN703" s="31"/>
      <c r="BO703" s="31"/>
      <c r="BP703" s="31"/>
      <c r="BQ703" s="31"/>
      <c r="BR703" s="31"/>
    </row>
    <row r="704" spans="1:70" s="64" customFormat="1" x14ac:dyDescent="0.2">
      <c r="A704" s="447"/>
      <c r="D704" s="464"/>
      <c r="E704" s="464"/>
      <c r="F704" s="30"/>
      <c r="G704" s="464"/>
      <c r="H704" s="464"/>
      <c r="I704" s="30"/>
      <c r="J704" s="464"/>
      <c r="K704" s="464"/>
      <c r="L704" s="30"/>
      <c r="M704" s="464"/>
      <c r="N704" s="464"/>
      <c r="O704" s="30"/>
      <c r="P704" s="464"/>
      <c r="Q704" s="464"/>
      <c r="R704" s="30"/>
      <c r="S704" s="464"/>
      <c r="T704" s="464"/>
      <c r="U704" s="30"/>
      <c r="V704" s="464"/>
      <c r="W704" s="464"/>
      <c r="X704" s="30"/>
      <c r="Y704" s="464"/>
      <c r="Z704" s="464"/>
      <c r="AA704" s="30"/>
      <c r="AB704" s="464"/>
      <c r="AC704" s="464"/>
      <c r="AD704" s="30"/>
      <c r="AE704" s="464"/>
      <c r="AF704" s="464"/>
      <c r="AG704" s="30"/>
      <c r="AH704" s="464"/>
      <c r="AI704" s="464"/>
      <c r="AJ704" s="30"/>
      <c r="AK704" s="464"/>
      <c r="AL704" s="464"/>
      <c r="AM704" s="30"/>
      <c r="AN704" s="464"/>
      <c r="AO704" s="464"/>
      <c r="AP704" s="30"/>
      <c r="AQ704" s="464"/>
      <c r="AR704" s="464"/>
      <c r="AS704" s="30"/>
      <c r="AT704" s="464"/>
      <c r="AU704" s="464"/>
      <c r="AV704" s="30"/>
      <c r="AW704" s="464"/>
      <c r="AX704" s="464"/>
      <c r="AY704" s="30"/>
      <c r="AZ704" s="464"/>
      <c r="BA704" s="464"/>
      <c r="BB704" s="30"/>
      <c r="BC704" s="464"/>
      <c r="BD704" s="464"/>
      <c r="BE704" s="30"/>
      <c r="BF704" s="464"/>
      <c r="BG704" s="464"/>
      <c r="BH704" s="30"/>
      <c r="BI704" s="464"/>
      <c r="BJ704" s="464"/>
      <c r="BK704" s="30"/>
      <c r="BL704" s="31"/>
      <c r="BM704" s="31"/>
      <c r="BN704" s="31"/>
      <c r="BO704" s="31"/>
      <c r="BP704" s="31"/>
      <c r="BQ704" s="31"/>
      <c r="BR704" s="31"/>
    </row>
    <row r="705" spans="1:70" s="64" customFormat="1" x14ac:dyDescent="0.2">
      <c r="A705" s="447"/>
      <c r="D705" s="464"/>
      <c r="E705" s="464"/>
      <c r="F705" s="30"/>
      <c r="G705" s="464"/>
      <c r="H705" s="464"/>
      <c r="I705" s="30"/>
      <c r="J705" s="464"/>
      <c r="K705" s="464"/>
      <c r="L705" s="30"/>
      <c r="M705" s="464"/>
      <c r="N705" s="464"/>
      <c r="O705" s="30"/>
      <c r="P705" s="464"/>
      <c r="Q705" s="464"/>
      <c r="R705" s="30"/>
      <c r="S705" s="464"/>
      <c r="T705" s="464"/>
      <c r="U705" s="30"/>
      <c r="V705" s="464"/>
      <c r="W705" s="464"/>
      <c r="X705" s="30"/>
      <c r="Y705" s="464"/>
      <c r="Z705" s="464"/>
      <c r="AA705" s="30"/>
      <c r="AB705" s="464"/>
      <c r="AC705" s="464"/>
      <c r="AD705" s="30"/>
      <c r="AE705" s="464"/>
      <c r="AF705" s="464"/>
      <c r="AG705" s="30"/>
      <c r="AH705" s="464"/>
      <c r="AI705" s="464"/>
      <c r="AJ705" s="30"/>
      <c r="AK705" s="464"/>
      <c r="AL705" s="464"/>
      <c r="AM705" s="30"/>
      <c r="AN705" s="464"/>
      <c r="AO705" s="464"/>
      <c r="AP705" s="30"/>
      <c r="AQ705" s="464"/>
      <c r="AR705" s="464"/>
      <c r="AS705" s="30"/>
      <c r="AT705" s="464"/>
      <c r="AU705" s="464"/>
      <c r="AV705" s="30"/>
      <c r="AW705" s="464"/>
      <c r="AX705" s="464"/>
      <c r="AY705" s="30"/>
      <c r="AZ705" s="464"/>
      <c r="BA705" s="464"/>
      <c r="BB705" s="30"/>
      <c r="BC705" s="464"/>
      <c r="BD705" s="464"/>
      <c r="BE705" s="30"/>
      <c r="BF705" s="464"/>
      <c r="BG705" s="464"/>
      <c r="BH705" s="30"/>
      <c r="BI705" s="464"/>
      <c r="BJ705" s="464"/>
      <c r="BK705" s="30"/>
      <c r="BL705" s="31"/>
      <c r="BM705" s="31"/>
      <c r="BN705" s="31"/>
      <c r="BO705" s="31"/>
      <c r="BP705" s="31"/>
      <c r="BQ705" s="31"/>
      <c r="BR705" s="31"/>
    </row>
    <row r="706" spans="1:70" s="64" customFormat="1" x14ac:dyDescent="0.2">
      <c r="A706" s="447"/>
      <c r="D706" s="464"/>
      <c r="E706" s="464"/>
      <c r="F706" s="30"/>
      <c r="G706" s="464"/>
      <c r="H706" s="464"/>
      <c r="I706" s="30"/>
      <c r="J706" s="464"/>
      <c r="K706" s="464"/>
      <c r="L706" s="30"/>
      <c r="M706" s="464"/>
      <c r="N706" s="464"/>
      <c r="O706" s="30"/>
      <c r="P706" s="464"/>
      <c r="Q706" s="464"/>
      <c r="R706" s="30"/>
      <c r="S706" s="464"/>
      <c r="T706" s="464"/>
      <c r="U706" s="30"/>
      <c r="V706" s="464"/>
      <c r="W706" s="464"/>
      <c r="X706" s="30"/>
      <c r="Y706" s="464"/>
      <c r="Z706" s="464"/>
      <c r="AA706" s="30"/>
      <c r="AB706" s="464"/>
      <c r="AC706" s="464"/>
      <c r="AD706" s="30"/>
      <c r="AE706" s="464"/>
      <c r="AF706" s="464"/>
      <c r="AG706" s="30"/>
      <c r="AH706" s="464"/>
      <c r="AI706" s="464"/>
      <c r="AJ706" s="30"/>
      <c r="AK706" s="464"/>
      <c r="AL706" s="464"/>
      <c r="AM706" s="30"/>
      <c r="AN706" s="464"/>
      <c r="AO706" s="464"/>
      <c r="AP706" s="30"/>
      <c r="AQ706" s="464"/>
      <c r="AR706" s="464"/>
      <c r="AS706" s="30"/>
      <c r="AT706" s="464"/>
      <c r="AU706" s="464"/>
      <c r="AV706" s="30"/>
      <c r="AW706" s="464"/>
      <c r="AX706" s="464"/>
      <c r="AY706" s="30"/>
      <c r="AZ706" s="464"/>
      <c r="BA706" s="464"/>
      <c r="BB706" s="30"/>
      <c r="BC706" s="464"/>
      <c r="BD706" s="464"/>
      <c r="BE706" s="30"/>
      <c r="BF706" s="464"/>
      <c r="BG706" s="464"/>
      <c r="BH706" s="30"/>
      <c r="BI706" s="464"/>
      <c r="BJ706" s="464"/>
      <c r="BK706" s="30"/>
      <c r="BL706" s="31"/>
      <c r="BM706" s="31"/>
      <c r="BN706" s="31"/>
      <c r="BO706" s="31"/>
      <c r="BP706" s="31"/>
      <c r="BQ706" s="31"/>
      <c r="BR706" s="31"/>
    </row>
    <row r="707" spans="1:70" s="64" customFormat="1" x14ac:dyDescent="0.2">
      <c r="A707" s="447"/>
      <c r="D707" s="464"/>
      <c r="E707" s="464"/>
      <c r="F707" s="30"/>
      <c r="G707" s="464"/>
      <c r="H707" s="464"/>
      <c r="I707" s="30"/>
      <c r="J707" s="464"/>
      <c r="K707" s="464"/>
      <c r="L707" s="30"/>
      <c r="M707" s="464"/>
      <c r="N707" s="464"/>
      <c r="O707" s="30"/>
      <c r="P707" s="464"/>
      <c r="Q707" s="464"/>
      <c r="R707" s="30"/>
      <c r="S707" s="464"/>
      <c r="T707" s="464"/>
      <c r="U707" s="30"/>
      <c r="V707" s="464"/>
      <c r="W707" s="464"/>
      <c r="X707" s="30"/>
      <c r="Y707" s="464"/>
      <c r="Z707" s="464"/>
      <c r="AA707" s="30"/>
      <c r="AB707" s="464"/>
      <c r="AC707" s="464"/>
      <c r="AD707" s="30"/>
      <c r="AE707" s="464"/>
      <c r="AF707" s="464"/>
      <c r="AG707" s="30"/>
      <c r="AH707" s="464"/>
      <c r="AI707" s="464"/>
      <c r="AJ707" s="30"/>
      <c r="AK707" s="464"/>
      <c r="AL707" s="464"/>
      <c r="AM707" s="30"/>
      <c r="AN707" s="464"/>
      <c r="AO707" s="464"/>
      <c r="AP707" s="30"/>
      <c r="AQ707" s="464"/>
      <c r="AR707" s="464"/>
      <c r="AS707" s="30"/>
      <c r="AT707" s="464"/>
      <c r="AU707" s="464"/>
      <c r="AV707" s="30"/>
      <c r="AW707" s="464"/>
      <c r="AX707" s="464"/>
      <c r="AY707" s="30"/>
      <c r="AZ707" s="464"/>
      <c r="BA707" s="464"/>
      <c r="BB707" s="30"/>
      <c r="BC707" s="464"/>
      <c r="BD707" s="464"/>
      <c r="BE707" s="30"/>
      <c r="BF707" s="464"/>
      <c r="BG707" s="464"/>
      <c r="BH707" s="30"/>
      <c r="BI707" s="464"/>
      <c r="BJ707" s="464"/>
      <c r="BK707" s="30"/>
      <c r="BL707" s="31"/>
      <c r="BM707" s="31"/>
      <c r="BN707" s="31"/>
      <c r="BO707" s="31"/>
      <c r="BP707" s="31"/>
      <c r="BQ707" s="31"/>
      <c r="BR707" s="31"/>
    </row>
    <row r="708" spans="1:70" s="64" customFormat="1" x14ac:dyDescent="0.2">
      <c r="A708" s="447"/>
      <c r="D708" s="464"/>
      <c r="E708" s="464"/>
      <c r="F708" s="30"/>
      <c r="G708" s="464"/>
      <c r="H708" s="464"/>
      <c r="I708" s="30"/>
      <c r="J708" s="464"/>
      <c r="K708" s="464"/>
      <c r="L708" s="30"/>
      <c r="M708" s="464"/>
      <c r="N708" s="464"/>
      <c r="O708" s="30"/>
      <c r="P708" s="464"/>
      <c r="Q708" s="464"/>
      <c r="R708" s="30"/>
      <c r="S708" s="464"/>
      <c r="T708" s="464"/>
      <c r="U708" s="30"/>
      <c r="V708" s="464"/>
      <c r="W708" s="464"/>
      <c r="X708" s="30"/>
      <c r="Y708" s="464"/>
      <c r="Z708" s="464"/>
      <c r="AA708" s="30"/>
      <c r="AB708" s="464"/>
      <c r="AC708" s="464"/>
      <c r="AD708" s="30"/>
      <c r="AE708" s="464"/>
      <c r="AF708" s="464"/>
      <c r="AG708" s="30"/>
      <c r="AH708" s="464"/>
      <c r="AI708" s="464"/>
      <c r="AJ708" s="30"/>
      <c r="AK708" s="464"/>
      <c r="AL708" s="464"/>
      <c r="AM708" s="30"/>
      <c r="AN708" s="464"/>
      <c r="AO708" s="464"/>
      <c r="AP708" s="30"/>
      <c r="AQ708" s="464"/>
      <c r="AR708" s="464"/>
      <c r="AS708" s="30"/>
      <c r="AT708" s="464"/>
      <c r="AU708" s="464"/>
      <c r="AV708" s="30"/>
      <c r="AW708" s="464"/>
      <c r="AX708" s="464"/>
      <c r="AY708" s="30"/>
      <c r="AZ708" s="464"/>
      <c r="BA708" s="464"/>
      <c r="BB708" s="30"/>
      <c r="BC708" s="464"/>
      <c r="BD708" s="464"/>
      <c r="BE708" s="30"/>
      <c r="BF708" s="464"/>
      <c r="BG708" s="464"/>
      <c r="BH708" s="30"/>
      <c r="BI708" s="464"/>
      <c r="BJ708" s="464"/>
      <c r="BK708" s="30"/>
      <c r="BL708" s="31"/>
      <c r="BM708" s="31"/>
      <c r="BN708" s="31"/>
      <c r="BO708" s="31"/>
      <c r="BP708" s="31"/>
      <c r="BQ708" s="31"/>
      <c r="BR708" s="31"/>
    </row>
    <row r="709" spans="1:70" s="64" customFormat="1" x14ac:dyDescent="0.2">
      <c r="A709" s="447"/>
      <c r="D709" s="464"/>
      <c r="E709" s="464"/>
      <c r="F709" s="30"/>
      <c r="G709" s="464"/>
      <c r="H709" s="464"/>
      <c r="I709" s="30"/>
      <c r="J709" s="464"/>
      <c r="K709" s="464"/>
      <c r="L709" s="30"/>
      <c r="M709" s="464"/>
      <c r="N709" s="464"/>
      <c r="O709" s="30"/>
      <c r="P709" s="464"/>
      <c r="Q709" s="464"/>
      <c r="R709" s="30"/>
      <c r="S709" s="464"/>
      <c r="T709" s="464"/>
      <c r="U709" s="30"/>
      <c r="V709" s="464"/>
      <c r="W709" s="464"/>
      <c r="X709" s="30"/>
      <c r="Y709" s="464"/>
      <c r="Z709" s="464"/>
      <c r="AA709" s="30"/>
      <c r="AB709" s="464"/>
      <c r="AC709" s="464"/>
      <c r="AD709" s="30"/>
      <c r="AE709" s="464"/>
      <c r="AF709" s="464"/>
      <c r="AG709" s="30"/>
      <c r="AH709" s="464"/>
      <c r="AI709" s="464"/>
      <c r="AJ709" s="30"/>
      <c r="AK709" s="464"/>
      <c r="AL709" s="464"/>
      <c r="AM709" s="30"/>
      <c r="AN709" s="464"/>
      <c r="AO709" s="464"/>
      <c r="AP709" s="30"/>
      <c r="AQ709" s="464"/>
      <c r="AR709" s="464"/>
      <c r="AS709" s="30"/>
      <c r="AT709" s="464"/>
      <c r="AU709" s="464"/>
      <c r="AV709" s="30"/>
      <c r="AW709" s="464"/>
      <c r="AX709" s="464"/>
      <c r="AY709" s="30"/>
      <c r="AZ709" s="464"/>
      <c r="BA709" s="464"/>
      <c r="BB709" s="30"/>
      <c r="BC709" s="464"/>
      <c r="BD709" s="464"/>
      <c r="BE709" s="30"/>
      <c r="BF709" s="464"/>
      <c r="BG709" s="464"/>
      <c r="BH709" s="30"/>
      <c r="BI709" s="464"/>
      <c r="BJ709" s="464"/>
      <c r="BK709" s="30"/>
      <c r="BL709" s="31"/>
      <c r="BM709" s="31"/>
      <c r="BN709" s="31"/>
      <c r="BO709" s="31"/>
      <c r="BP709" s="31"/>
      <c r="BQ709" s="31"/>
      <c r="BR709" s="31"/>
    </row>
    <row r="710" spans="1:70" s="64" customFormat="1" x14ac:dyDescent="0.2">
      <c r="A710" s="447"/>
      <c r="D710" s="464"/>
      <c r="E710" s="464"/>
      <c r="F710" s="30"/>
      <c r="G710" s="464"/>
      <c r="H710" s="464"/>
      <c r="I710" s="30"/>
      <c r="J710" s="464"/>
      <c r="K710" s="464"/>
      <c r="L710" s="30"/>
      <c r="M710" s="464"/>
      <c r="N710" s="464"/>
      <c r="O710" s="30"/>
      <c r="P710" s="464"/>
      <c r="Q710" s="464"/>
      <c r="R710" s="30"/>
      <c r="S710" s="464"/>
      <c r="T710" s="464"/>
      <c r="U710" s="30"/>
      <c r="V710" s="464"/>
      <c r="W710" s="464"/>
      <c r="X710" s="30"/>
      <c r="Y710" s="464"/>
      <c r="Z710" s="464"/>
      <c r="AA710" s="30"/>
      <c r="AB710" s="464"/>
      <c r="AC710" s="464"/>
      <c r="AD710" s="30"/>
      <c r="AE710" s="464"/>
      <c r="AF710" s="464"/>
      <c r="AG710" s="30"/>
      <c r="AH710" s="464"/>
      <c r="AI710" s="464"/>
      <c r="AJ710" s="30"/>
      <c r="AK710" s="464"/>
      <c r="AL710" s="464"/>
      <c r="AM710" s="30"/>
      <c r="AN710" s="464"/>
      <c r="AO710" s="464"/>
      <c r="AP710" s="30"/>
      <c r="AQ710" s="464"/>
      <c r="AR710" s="464"/>
      <c r="AS710" s="30"/>
      <c r="AT710" s="464"/>
      <c r="AU710" s="464"/>
      <c r="AV710" s="30"/>
      <c r="AW710" s="464"/>
      <c r="AX710" s="464"/>
      <c r="AY710" s="30"/>
      <c r="AZ710" s="464"/>
      <c r="BA710" s="464"/>
      <c r="BB710" s="30"/>
      <c r="BC710" s="464"/>
      <c r="BD710" s="464"/>
      <c r="BE710" s="30"/>
      <c r="BF710" s="464"/>
      <c r="BG710" s="464"/>
      <c r="BH710" s="30"/>
      <c r="BI710" s="464"/>
      <c r="BJ710" s="464"/>
      <c r="BK710" s="30"/>
      <c r="BL710" s="31"/>
      <c r="BM710" s="31"/>
      <c r="BN710" s="31"/>
      <c r="BO710" s="31"/>
      <c r="BP710" s="31"/>
      <c r="BQ710" s="31"/>
      <c r="BR710" s="31"/>
    </row>
    <row r="711" spans="1:70" s="64" customFormat="1" x14ac:dyDescent="0.2">
      <c r="A711" s="447"/>
      <c r="D711" s="464"/>
      <c r="E711" s="464"/>
      <c r="F711" s="30"/>
      <c r="G711" s="464"/>
      <c r="H711" s="464"/>
      <c r="I711" s="30"/>
      <c r="J711" s="464"/>
      <c r="K711" s="464"/>
      <c r="L711" s="30"/>
      <c r="M711" s="464"/>
      <c r="N711" s="464"/>
      <c r="O711" s="30"/>
      <c r="P711" s="464"/>
      <c r="Q711" s="464"/>
      <c r="R711" s="30"/>
      <c r="S711" s="464"/>
      <c r="T711" s="464"/>
      <c r="U711" s="30"/>
      <c r="V711" s="464"/>
      <c r="W711" s="464"/>
      <c r="X711" s="30"/>
      <c r="Y711" s="464"/>
      <c r="Z711" s="464"/>
      <c r="AA711" s="30"/>
      <c r="AB711" s="464"/>
      <c r="AC711" s="464"/>
      <c r="AD711" s="30"/>
      <c r="AE711" s="464"/>
      <c r="AF711" s="464"/>
      <c r="AG711" s="30"/>
      <c r="AH711" s="464"/>
      <c r="AI711" s="464"/>
      <c r="AJ711" s="30"/>
      <c r="AK711" s="464"/>
      <c r="AL711" s="464"/>
      <c r="AM711" s="30"/>
      <c r="AN711" s="464"/>
      <c r="AO711" s="464"/>
      <c r="AP711" s="30"/>
      <c r="AQ711" s="464"/>
      <c r="AR711" s="464"/>
      <c r="AS711" s="30"/>
      <c r="AT711" s="464"/>
      <c r="AU711" s="464"/>
      <c r="AV711" s="30"/>
      <c r="AW711" s="464"/>
      <c r="AX711" s="464"/>
      <c r="AY711" s="30"/>
      <c r="AZ711" s="464"/>
      <c r="BA711" s="464"/>
      <c r="BB711" s="30"/>
      <c r="BC711" s="464"/>
      <c r="BD711" s="464"/>
      <c r="BE711" s="30"/>
      <c r="BF711" s="464"/>
      <c r="BG711" s="464"/>
      <c r="BH711" s="30"/>
      <c r="BI711" s="464"/>
      <c r="BJ711" s="464"/>
      <c r="BK711" s="30"/>
      <c r="BL711" s="31"/>
      <c r="BM711" s="31"/>
      <c r="BN711" s="31"/>
      <c r="BO711" s="31"/>
      <c r="BP711" s="31"/>
      <c r="BQ711" s="31"/>
      <c r="BR711" s="31"/>
    </row>
    <row r="712" spans="1:70" s="64" customFormat="1" x14ac:dyDescent="0.2">
      <c r="A712" s="447"/>
      <c r="D712" s="464"/>
      <c r="E712" s="464"/>
      <c r="F712" s="30"/>
      <c r="G712" s="464"/>
      <c r="H712" s="464"/>
      <c r="I712" s="30"/>
      <c r="J712" s="464"/>
      <c r="K712" s="464"/>
      <c r="L712" s="30"/>
      <c r="M712" s="464"/>
      <c r="N712" s="464"/>
      <c r="O712" s="30"/>
      <c r="P712" s="464"/>
      <c r="Q712" s="464"/>
      <c r="R712" s="30"/>
      <c r="S712" s="464"/>
      <c r="T712" s="464"/>
      <c r="U712" s="30"/>
      <c r="V712" s="464"/>
      <c r="W712" s="464"/>
      <c r="X712" s="30"/>
      <c r="Y712" s="464"/>
      <c r="Z712" s="464"/>
      <c r="AA712" s="30"/>
      <c r="AB712" s="464"/>
      <c r="AC712" s="464"/>
      <c r="AD712" s="30"/>
      <c r="AE712" s="464"/>
      <c r="AF712" s="464"/>
      <c r="AG712" s="30"/>
      <c r="AH712" s="464"/>
      <c r="AI712" s="464"/>
      <c r="AJ712" s="30"/>
      <c r="AK712" s="464"/>
      <c r="AL712" s="464"/>
      <c r="AM712" s="30"/>
      <c r="AN712" s="464"/>
      <c r="AO712" s="464"/>
      <c r="AP712" s="30"/>
      <c r="AQ712" s="464"/>
      <c r="AR712" s="464"/>
      <c r="AS712" s="30"/>
      <c r="AT712" s="464"/>
      <c r="AU712" s="464"/>
      <c r="AV712" s="30"/>
      <c r="AW712" s="464"/>
      <c r="AX712" s="464"/>
      <c r="AY712" s="30"/>
      <c r="AZ712" s="464"/>
      <c r="BA712" s="464"/>
      <c r="BB712" s="30"/>
      <c r="BC712" s="464"/>
      <c r="BD712" s="464"/>
      <c r="BE712" s="30"/>
      <c r="BF712" s="464"/>
      <c r="BG712" s="464"/>
      <c r="BH712" s="30"/>
      <c r="BI712" s="464"/>
      <c r="BJ712" s="464"/>
      <c r="BK712" s="30"/>
      <c r="BL712" s="31"/>
      <c r="BM712" s="31"/>
      <c r="BN712" s="31"/>
      <c r="BO712" s="31"/>
      <c r="BP712" s="31"/>
      <c r="BQ712" s="31"/>
      <c r="BR712" s="31"/>
    </row>
    <row r="713" spans="1:70" s="64" customFormat="1" x14ac:dyDescent="0.2">
      <c r="A713" s="447"/>
      <c r="D713" s="464"/>
      <c r="E713" s="464"/>
      <c r="F713" s="30"/>
      <c r="G713" s="464"/>
      <c r="H713" s="464"/>
      <c r="I713" s="30"/>
      <c r="J713" s="464"/>
      <c r="K713" s="464"/>
      <c r="L713" s="30"/>
      <c r="M713" s="464"/>
      <c r="N713" s="464"/>
      <c r="O713" s="30"/>
      <c r="P713" s="464"/>
      <c r="Q713" s="464"/>
      <c r="R713" s="30"/>
      <c r="S713" s="464"/>
      <c r="T713" s="464"/>
      <c r="U713" s="30"/>
      <c r="V713" s="464"/>
      <c r="W713" s="464"/>
      <c r="X713" s="30"/>
      <c r="Y713" s="464"/>
      <c r="Z713" s="464"/>
      <c r="AA713" s="30"/>
      <c r="AB713" s="464"/>
      <c r="AC713" s="464"/>
      <c r="AD713" s="30"/>
      <c r="AE713" s="464"/>
      <c r="AF713" s="464"/>
      <c r="AG713" s="30"/>
      <c r="AH713" s="464"/>
      <c r="AI713" s="464"/>
      <c r="AJ713" s="30"/>
      <c r="AK713" s="464"/>
      <c r="AL713" s="464"/>
      <c r="AM713" s="30"/>
      <c r="AN713" s="464"/>
      <c r="AO713" s="464"/>
      <c r="AP713" s="30"/>
      <c r="AQ713" s="464"/>
      <c r="AR713" s="464"/>
      <c r="AS713" s="30"/>
      <c r="AT713" s="464"/>
      <c r="AU713" s="464"/>
      <c r="AV713" s="30"/>
      <c r="AW713" s="464"/>
      <c r="AX713" s="464"/>
      <c r="AY713" s="30"/>
      <c r="AZ713" s="464"/>
      <c r="BA713" s="464"/>
      <c r="BB713" s="30"/>
      <c r="BC713" s="464"/>
      <c r="BD713" s="464"/>
      <c r="BE713" s="30"/>
      <c r="BF713" s="464"/>
      <c r="BG713" s="464"/>
      <c r="BH713" s="30"/>
      <c r="BI713" s="464"/>
      <c r="BJ713" s="464"/>
      <c r="BK713" s="30"/>
      <c r="BL713" s="31"/>
      <c r="BM713" s="31"/>
      <c r="BN713" s="31"/>
      <c r="BO713" s="31"/>
      <c r="BP713" s="31"/>
      <c r="BQ713" s="31"/>
      <c r="BR713" s="31"/>
    </row>
    <row r="714" spans="1:70" s="64" customFormat="1" x14ac:dyDescent="0.2">
      <c r="A714" s="447"/>
      <c r="D714" s="464"/>
      <c r="E714" s="464"/>
      <c r="F714" s="30"/>
      <c r="G714" s="464"/>
      <c r="H714" s="464"/>
      <c r="I714" s="30"/>
      <c r="J714" s="464"/>
      <c r="K714" s="464"/>
      <c r="L714" s="30"/>
      <c r="M714" s="464"/>
      <c r="N714" s="464"/>
      <c r="O714" s="30"/>
      <c r="P714" s="464"/>
      <c r="Q714" s="464"/>
      <c r="R714" s="30"/>
      <c r="S714" s="464"/>
      <c r="T714" s="464"/>
      <c r="U714" s="30"/>
      <c r="V714" s="464"/>
      <c r="W714" s="464"/>
      <c r="X714" s="30"/>
      <c r="Y714" s="464"/>
      <c r="Z714" s="464"/>
      <c r="AA714" s="30"/>
      <c r="AB714" s="464"/>
      <c r="AC714" s="464"/>
      <c r="AD714" s="30"/>
      <c r="AE714" s="464"/>
      <c r="AF714" s="464"/>
      <c r="AG714" s="30"/>
      <c r="AH714" s="464"/>
      <c r="AI714" s="464"/>
      <c r="AJ714" s="30"/>
      <c r="AK714" s="464"/>
      <c r="AL714" s="464"/>
      <c r="AM714" s="30"/>
      <c r="AN714" s="464"/>
      <c r="AO714" s="464"/>
      <c r="AP714" s="30"/>
      <c r="AQ714" s="464"/>
      <c r="AR714" s="464"/>
      <c r="AS714" s="30"/>
      <c r="AT714" s="464"/>
      <c r="AU714" s="464"/>
      <c r="AV714" s="30"/>
      <c r="AW714" s="464"/>
      <c r="AX714" s="464"/>
      <c r="AY714" s="30"/>
      <c r="AZ714" s="464"/>
      <c r="BA714" s="464"/>
      <c r="BB714" s="30"/>
      <c r="BC714" s="464"/>
      <c r="BD714" s="464"/>
      <c r="BE714" s="30"/>
      <c r="BF714" s="464"/>
      <c r="BG714" s="464"/>
      <c r="BH714" s="30"/>
      <c r="BI714" s="464"/>
      <c r="BJ714" s="464"/>
      <c r="BK714" s="30"/>
      <c r="BL714" s="31"/>
      <c r="BM714" s="31"/>
      <c r="BN714" s="31"/>
      <c r="BO714" s="31"/>
      <c r="BP714" s="31"/>
      <c r="BQ714" s="31"/>
      <c r="BR714" s="31"/>
    </row>
    <row r="715" spans="1:70" s="64" customFormat="1" x14ac:dyDescent="0.2">
      <c r="A715" s="447"/>
      <c r="D715" s="464"/>
      <c r="E715" s="464"/>
      <c r="F715" s="30"/>
      <c r="G715" s="464"/>
      <c r="H715" s="464"/>
      <c r="I715" s="30"/>
      <c r="J715" s="464"/>
      <c r="K715" s="464"/>
      <c r="L715" s="30"/>
      <c r="M715" s="464"/>
      <c r="N715" s="464"/>
      <c r="O715" s="30"/>
      <c r="P715" s="464"/>
      <c r="Q715" s="464"/>
      <c r="R715" s="30"/>
      <c r="S715" s="464"/>
      <c r="T715" s="464"/>
      <c r="U715" s="30"/>
      <c r="V715" s="464"/>
      <c r="W715" s="464"/>
      <c r="X715" s="30"/>
      <c r="Y715" s="464"/>
      <c r="Z715" s="464"/>
      <c r="AA715" s="30"/>
      <c r="AB715" s="464"/>
      <c r="AC715" s="464"/>
      <c r="AD715" s="30"/>
      <c r="AE715" s="464"/>
      <c r="AF715" s="464"/>
      <c r="AG715" s="30"/>
      <c r="AH715" s="464"/>
      <c r="AI715" s="464"/>
      <c r="AJ715" s="30"/>
      <c r="AK715" s="464"/>
      <c r="AL715" s="464"/>
      <c r="AM715" s="30"/>
      <c r="AN715" s="464"/>
      <c r="AO715" s="464"/>
      <c r="AP715" s="30"/>
      <c r="AQ715" s="464"/>
      <c r="AR715" s="464"/>
      <c r="AS715" s="30"/>
      <c r="AT715" s="464"/>
      <c r="AU715" s="464"/>
      <c r="AV715" s="30"/>
      <c r="AW715" s="464"/>
      <c r="AX715" s="464"/>
      <c r="AY715" s="30"/>
      <c r="AZ715" s="464"/>
      <c r="BA715" s="464"/>
      <c r="BB715" s="30"/>
      <c r="BC715" s="464"/>
      <c r="BD715" s="464"/>
      <c r="BE715" s="30"/>
      <c r="BF715" s="464"/>
      <c r="BG715" s="464"/>
      <c r="BH715" s="30"/>
      <c r="BI715" s="464"/>
      <c r="BJ715" s="464"/>
      <c r="BK715" s="30"/>
      <c r="BL715" s="31"/>
      <c r="BM715" s="31"/>
      <c r="BN715" s="31"/>
      <c r="BO715" s="31"/>
      <c r="BP715" s="31"/>
      <c r="BQ715" s="31"/>
      <c r="BR715" s="31"/>
    </row>
    <row r="716" spans="1:70" s="64" customFormat="1" x14ac:dyDescent="0.2">
      <c r="A716" s="447"/>
      <c r="D716" s="464"/>
      <c r="E716" s="464"/>
      <c r="F716" s="30"/>
      <c r="G716" s="464"/>
      <c r="H716" s="464"/>
      <c r="I716" s="30"/>
      <c r="J716" s="464"/>
      <c r="K716" s="464"/>
      <c r="L716" s="30"/>
      <c r="M716" s="464"/>
      <c r="N716" s="464"/>
      <c r="O716" s="30"/>
      <c r="P716" s="464"/>
      <c r="Q716" s="464"/>
      <c r="R716" s="30"/>
      <c r="S716" s="464"/>
      <c r="T716" s="464"/>
      <c r="U716" s="30"/>
      <c r="V716" s="464"/>
      <c r="W716" s="464"/>
      <c r="X716" s="30"/>
      <c r="Y716" s="464"/>
      <c r="Z716" s="464"/>
      <c r="AA716" s="30"/>
      <c r="AB716" s="464"/>
      <c r="AC716" s="464"/>
      <c r="AD716" s="30"/>
      <c r="AE716" s="464"/>
      <c r="AF716" s="464"/>
      <c r="AG716" s="30"/>
      <c r="AH716" s="464"/>
      <c r="AI716" s="464"/>
      <c r="AJ716" s="30"/>
      <c r="AK716" s="464"/>
      <c r="AL716" s="464"/>
      <c r="AM716" s="30"/>
      <c r="AN716" s="464"/>
      <c r="AO716" s="464"/>
      <c r="AP716" s="30"/>
      <c r="AQ716" s="464"/>
      <c r="AR716" s="464"/>
      <c r="AS716" s="30"/>
      <c r="AT716" s="464"/>
      <c r="AU716" s="464"/>
      <c r="AV716" s="30"/>
      <c r="AW716" s="464"/>
      <c r="AX716" s="464"/>
      <c r="AY716" s="30"/>
      <c r="AZ716" s="464"/>
      <c r="BA716" s="464"/>
      <c r="BB716" s="30"/>
      <c r="BC716" s="464"/>
      <c r="BD716" s="464"/>
      <c r="BE716" s="30"/>
      <c r="BF716" s="464"/>
      <c r="BG716" s="464"/>
      <c r="BH716" s="30"/>
      <c r="BI716" s="464"/>
      <c r="BJ716" s="464"/>
      <c r="BK716" s="30"/>
      <c r="BL716" s="31"/>
      <c r="BM716" s="31"/>
      <c r="BN716" s="31"/>
      <c r="BO716" s="31"/>
      <c r="BP716" s="31"/>
      <c r="BQ716" s="31"/>
      <c r="BR716" s="31"/>
    </row>
    <row r="717" spans="1:70" s="64" customFormat="1" x14ac:dyDescent="0.2">
      <c r="A717" s="447"/>
      <c r="D717" s="464"/>
      <c r="E717" s="464"/>
      <c r="F717" s="30"/>
      <c r="G717" s="464"/>
      <c r="H717" s="464"/>
      <c r="I717" s="30"/>
      <c r="J717" s="464"/>
      <c r="K717" s="464"/>
      <c r="L717" s="30"/>
      <c r="M717" s="464"/>
      <c r="N717" s="464"/>
      <c r="O717" s="30"/>
      <c r="P717" s="464"/>
      <c r="Q717" s="464"/>
      <c r="R717" s="30"/>
      <c r="S717" s="464"/>
      <c r="T717" s="464"/>
      <c r="U717" s="30"/>
      <c r="V717" s="464"/>
      <c r="W717" s="464"/>
      <c r="X717" s="30"/>
      <c r="Y717" s="464"/>
      <c r="Z717" s="464"/>
      <c r="AA717" s="30"/>
      <c r="AB717" s="464"/>
      <c r="AC717" s="464"/>
      <c r="AD717" s="30"/>
      <c r="AE717" s="464"/>
      <c r="AF717" s="464"/>
      <c r="AG717" s="30"/>
      <c r="AH717" s="464"/>
      <c r="AI717" s="464"/>
      <c r="AJ717" s="30"/>
      <c r="AK717" s="464"/>
      <c r="AL717" s="464"/>
      <c r="AM717" s="30"/>
      <c r="AN717" s="464"/>
      <c r="AO717" s="464"/>
      <c r="AP717" s="30"/>
      <c r="AQ717" s="464"/>
      <c r="AR717" s="464"/>
      <c r="AS717" s="30"/>
      <c r="AT717" s="464"/>
      <c r="AU717" s="464"/>
      <c r="AV717" s="30"/>
      <c r="AW717" s="464"/>
      <c r="AX717" s="464"/>
      <c r="AY717" s="30"/>
      <c r="AZ717" s="464"/>
      <c r="BA717" s="464"/>
      <c r="BB717" s="30"/>
      <c r="BC717" s="464"/>
      <c r="BD717" s="464"/>
      <c r="BE717" s="30"/>
      <c r="BF717" s="464"/>
      <c r="BG717" s="464"/>
      <c r="BH717" s="30"/>
      <c r="BI717" s="464"/>
      <c r="BJ717" s="464"/>
      <c r="BK717" s="30"/>
      <c r="BL717" s="31"/>
      <c r="BM717" s="31"/>
      <c r="BN717" s="31"/>
      <c r="BO717" s="31"/>
      <c r="BP717" s="31"/>
      <c r="BQ717" s="31"/>
      <c r="BR717" s="31"/>
    </row>
    <row r="718" spans="1:70" s="64" customFormat="1" x14ac:dyDescent="0.2">
      <c r="A718" s="447"/>
      <c r="D718" s="464"/>
      <c r="E718" s="464"/>
      <c r="F718" s="30"/>
      <c r="G718" s="464"/>
      <c r="H718" s="464"/>
      <c r="I718" s="30"/>
      <c r="J718" s="464"/>
      <c r="K718" s="464"/>
      <c r="L718" s="30"/>
      <c r="M718" s="464"/>
      <c r="N718" s="464"/>
      <c r="O718" s="30"/>
      <c r="P718" s="464"/>
      <c r="Q718" s="464"/>
      <c r="R718" s="30"/>
      <c r="S718" s="464"/>
      <c r="T718" s="464"/>
      <c r="U718" s="30"/>
      <c r="V718" s="464"/>
      <c r="W718" s="464"/>
      <c r="X718" s="30"/>
      <c r="Y718" s="464"/>
      <c r="Z718" s="464"/>
      <c r="AA718" s="30"/>
      <c r="AB718" s="464"/>
      <c r="AC718" s="464"/>
      <c r="AD718" s="30"/>
      <c r="AE718" s="464"/>
      <c r="AF718" s="464"/>
      <c r="AG718" s="30"/>
      <c r="AH718" s="464"/>
      <c r="AI718" s="464"/>
      <c r="AJ718" s="30"/>
      <c r="AK718" s="464"/>
      <c r="AL718" s="464"/>
      <c r="AM718" s="30"/>
      <c r="AN718" s="464"/>
      <c r="AO718" s="464"/>
      <c r="AP718" s="30"/>
      <c r="AQ718" s="464"/>
      <c r="AR718" s="464"/>
      <c r="AS718" s="30"/>
      <c r="AT718" s="464"/>
      <c r="AU718" s="464"/>
      <c r="AV718" s="30"/>
      <c r="AW718" s="464"/>
      <c r="AX718" s="464"/>
      <c r="AY718" s="30"/>
      <c r="AZ718" s="464"/>
      <c r="BA718" s="464"/>
      <c r="BB718" s="30"/>
      <c r="BC718" s="464"/>
      <c r="BD718" s="464"/>
      <c r="BE718" s="30"/>
      <c r="BF718" s="464"/>
      <c r="BG718" s="464"/>
      <c r="BH718" s="30"/>
      <c r="BI718" s="464"/>
      <c r="BJ718" s="464"/>
      <c r="BK718" s="30"/>
      <c r="BL718" s="31"/>
      <c r="BM718" s="31"/>
      <c r="BN718" s="31"/>
      <c r="BO718" s="31"/>
      <c r="BP718" s="31"/>
      <c r="BQ718" s="31"/>
      <c r="BR718" s="31"/>
    </row>
    <row r="719" spans="1:70" s="64" customFormat="1" x14ac:dyDescent="0.2">
      <c r="A719" s="447"/>
      <c r="D719" s="464"/>
      <c r="E719" s="464"/>
      <c r="F719" s="30"/>
      <c r="G719" s="464"/>
      <c r="H719" s="464"/>
      <c r="I719" s="30"/>
      <c r="J719" s="464"/>
      <c r="K719" s="464"/>
      <c r="L719" s="30"/>
      <c r="M719" s="464"/>
      <c r="N719" s="464"/>
      <c r="O719" s="30"/>
      <c r="P719" s="464"/>
      <c r="Q719" s="464"/>
      <c r="R719" s="30"/>
      <c r="S719" s="464"/>
      <c r="T719" s="464"/>
      <c r="U719" s="30"/>
      <c r="V719" s="464"/>
      <c r="W719" s="464"/>
      <c r="X719" s="30"/>
      <c r="Y719" s="464"/>
      <c r="Z719" s="464"/>
      <c r="AA719" s="30"/>
      <c r="AB719" s="464"/>
      <c r="AC719" s="464"/>
      <c r="AD719" s="30"/>
      <c r="AE719" s="464"/>
      <c r="AF719" s="464"/>
      <c r="AG719" s="30"/>
      <c r="AH719" s="464"/>
      <c r="AI719" s="464"/>
      <c r="AJ719" s="30"/>
      <c r="AK719" s="464"/>
      <c r="AL719" s="464"/>
      <c r="AM719" s="30"/>
      <c r="AN719" s="464"/>
      <c r="AO719" s="464"/>
      <c r="AP719" s="30"/>
      <c r="AQ719" s="464"/>
      <c r="AR719" s="464"/>
      <c r="AS719" s="30"/>
      <c r="AT719" s="464"/>
      <c r="AU719" s="464"/>
      <c r="AV719" s="30"/>
      <c r="AW719" s="464"/>
      <c r="AX719" s="464"/>
      <c r="AY719" s="30"/>
      <c r="AZ719" s="464"/>
      <c r="BA719" s="464"/>
      <c r="BB719" s="30"/>
      <c r="BC719" s="464"/>
      <c r="BD719" s="464"/>
      <c r="BE719" s="30"/>
      <c r="BF719" s="464"/>
      <c r="BG719" s="464"/>
      <c r="BH719" s="30"/>
      <c r="BI719" s="464"/>
      <c r="BJ719" s="464"/>
      <c r="BK719" s="30"/>
      <c r="BL719" s="31"/>
      <c r="BM719" s="31"/>
      <c r="BN719" s="31"/>
      <c r="BO719" s="31"/>
      <c r="BP719" s="31"/>
      <c r="BQ719" s="31"/>
      <c r="BR719" s="31"/>
    </row>
    <row r="720" spans="1:70" s="64" customFormat="1" x14ac:dyDescent="0.2">
      <c r="A720" s="447"/>
      <c r="D720" s="464"/>
      <c r="E720" s="464"/>
      <c r="F720" s="30"/>
      <c r="G720" s="464"/>
      <c r="H720" s="464"/>
      <c r="I720" s="30"/>
      <c r="J720" s="464"/>
      <c r="K720" s="464"/>
      <c r="L720" s="30"/>
      <c r="M720" s="464"/>
      <c r="N720" s="464"/>
      <c r="O720" s="30"/>
      <c r="P720" s="464"/>
      <c r="Q720" s="464"/>
      <c r="R720" s="30"/>
      <c r="S720" s="464"/>
      <c r="T720" s="464"/>
      <c r="U720" s="30"/>
      <c r="V720" s="464"/>
      <c r="W720" s="464"/>
      <c r="X720" s="30"/>
      <c r="Y720" s="464"/>
      <c r="Z720" s="464"/>
      <c r="AA720" s="30"/>
      <c r="AB720" s="464"/>
      <c r="AC720" s="464"/>
      <c r="AD720" s="30"/>
      <c r="AE720" s="464"/>
      <c r="AF720" s="464"/>
      <c r="AG720" s="30"/>
      <c r="AH720" s="464"/>
      <c r="AI720" s="464"/>
      <c r="AJ720" s="30"/>
      <c r="AK720" s="464"/>
      <c r="AL720" s="464"/>
      <c r="AM720" s="30"/>
      <c r="AN720" s="464"/>
      <c r="AO720" s="464"/>
      <c r="AP720" s="30"/>
      <c r="AQ720" s="464"/>
      <c r="AR720" s="464"/>
      <c r="AS720" s="30"/>
      <c r="AT720" s="464"/>
      <c r="AU720" s="464"/>
      <c r="AV720" s="30"/>
      <c r="AW720" s="464"/>
      <c r="AX720" s="464"/>
      <c r="AY720" s="30"/>
      <c r="AZ720" s="464"/>
      <c r="BA720" s="464"/>
      <c r="BB720" s="30"/>
      <c r="BC720" s="464"/>
      <c r="BD720" s="464"/>
      <c r="BE720" s="30"/>
      <c r="BF720" s="464"/>
      <c r="BG720" s="464"/>
      <c r="BH720" s="30"/>
      <c r="BI720" s="464"/>
      <c r="BJ720" s="464"/>
      <c r="BK720" s="30"/>
      <c r="BL720" s="31"/>
      <c r="BM720" s="31"/>
      <c r="BN720" s="31"/>
      <c r="BO720" s="31"/>
      <c r="BP720" s="31"/>
      <c r="BQ720" s="31"/>
      <c r="BR720" s="31"/>
    </row>
    <row r="721" spans="1:70" s="64" customFormat="1" x14ac:dyDescent="0.2">
      <c r="A721" s="447"/>
      <c r="D721" s="464"/>
      <c r="E721" s="464"/>
      <c r="F721" s="30"/>
      <c r="G721" s="464"/>
      <c r="H721" s="464"/>
      <c r="I721" s="30"/>
      <c r="J721" s="464"/>
      <c r="K721" s="464"/>
      <c r="L721" s="30"/>
      <c r="M721" s="464"/>
      <c r="N721" s="464"/>
      <c r="O721" s="30"/>
      <c r="P721" s="464"/>
      <c r="Q721" s="464"/>
      <c r="R721" s="30"/>
      <c r="S721" s="464"/>
      <c r="T721" s="464"/>
      <c r="U721" s="30"/>
      <c r="V721" s="464"/>
      <c r="W721" s="464"/>
      <c r="X721" s="30"/>
      <c r="Y721" s="464"/>
      <c r="Z721" s="464"/>
      <c r="AA721" s="30"/>
      <c r="AB721" s="464"/>
      <c r="AC721" s="464"/>
      <c r="AD721" s="30"/>
      <c r="AE721" s="464"/>
      <c r="AF721" s="464"/>
      <c r="AG721" s="30"/>
      <c r="AH721" s="464"/>
      <c r="AI721" s="464"/>
      <c r="AJ721" s="30"/>
      <c r="AK721" s="464"/>
      <c r="AL721" s="464"/>
      <c r="AM721" s="30"/>
      <c r="AN721" s="464"/>
      <c r="AO721" s="464"/>
      <c r="AP721" s="30"/>
      <c r="AQ721" s="464"/>
      <c r="AR721" s="464"/>
      <c r="AS721" s="30"/>
      <c r="AT721" s="464"/>
      <c r="AU721" s="464"/>
      <c r="AV721" s="30"/>
      <c r="AW721" s="464"/>
      <c r="AX721" s="464"/>
      <c r="AY721" s="30"/>
      <c r="AZ721" s="464"/>
      <c r="BA721" s="464"/>
      <c r="BB721" s="30"/>
      <c r="BC721" s="464"/>
      <c r="BD721" s="464"/>
      <c r="BE721" s="30"/>
      <c r="BF721" s="464"/>
      <c r="BG721" s="464"/>
      <c r="BH721" s="30"/>
      <c r="BI721" s="464"/>
      <c r="BJ721" s="464"/>
      <c r="BK721" s="30"/>
      <c r="BL721" s="31"/>
      <c r="BM721" s="31"/>
      <c r="BN721" s="31"/>
      <c r="BO721" s="31"/>
      <c r="BP721" s="31"/>
      <c r="BQ721" s="31"/>
      <c r="BR721" s="31"/>
    </row>
    <row r="722" spans="1:70" s="64" customFormat="1" x14ac:dyDescent="0.2">
      <c r="A722" s="447"/>
      <c r="D722" s="464"/>
      <c r="E722" s="464"/>
      <c r="F722" s="30"/>
      <c r="G722" s="464"/>
      <c r="H722" s="464"/>
      <c r="I722" s="30"/>
      <c r="J722" s="464"/>
      <c r="K722" s="464"/>
      <c r="L722" s="30"/>
      <c r="M722" s="464"/>
      <c r="N722" s="464"/>
      <c r="O722" s="30"/>
      <c r="P722" s="464"/>
      <c r="Q722" s="464"/>
      <c r="R722" s="30"/>
      <c r="S722" s="464"/>
      <c r="T722" s="464"/>
      <c r="U722" s="30"/>
      <c r="V722" s="464"/>
      <c r="W722" s="464"/>
      <c r="X722" s="30"/>
      <c r="Y722" s="464"/>
      <c r="Z722" s="464"/>
      <c r="AA722" s="30"/>
      <c r="AB722" s="464"/>
      <c r="AC722" s="464"/>
      <c r="AD722" s="30"/>
      <c r="AE722" s="464"/>
      <c r="AF722" s="464"/>
      <c r="AG722" s="30"/>
      <c r="AH722" s="464"/>
      <c r="AI722" s="464"/>
      <c r="AJ722" s="30"/>
      <c r="AK722" s="464"/>
      <c r="AL722" s="464"/>
      <c r="AM722" s="30"/>
      <c r="AN722" s="464"/>
      <c r="AO722" s="464"/>
      <c r="AP722" s="30"/>
      <c r="AQ722" s="464"/>
      <c r="AR722" s="464"/>
      <c r="AS722" s="30"/>
      <c r="AT722" s="464"/>
      <c r="AU722" s="464"/>
      <c r="AV722" s="30"/>
      <c r="AW722" s="464"/>
      <c r="AX722" s="464"/>
      <c r="AY722" s="30"/>
      <c r="AZ722" s="464"/>
      <c r="BA722" s="464"/>
      <c r="BB722" s="30"/>
      <c r="BC722" s="464"/>
      <c r="BD722" s="464"/>
      <c r="BE722" s="30"/>
      <c r="BF722" s="464"/>
      <c r="BG722" s="464"/>
      <c r="BH722" s="30"/>
      <c r="BI722" s="464"/>
      <c r="BJ722" s="464"/>
      <c r="BK722" s="30"/>
      <c r="BL722" s="31"/>
      <c r="BM722" s="31"/>
      <c r="BN722" s="31"/>
      <c r="BO722" s="31"/>
      <c r="BP722" s="31"/>
      <c r="BQ722" s="31"/>
      <c r="BR722" s="31"/>
    </row>
    <row r="723" spans="1:70" s="64" customFormat="1" x14ac:dyDescent="0.2">
      <c r="A723" s="447"/>
      <c r="D723" s="464"/>
      <c r="E723" s="464"/>
      <c r="F723" s="30"/>
      <c r="G723" s="464"/>
      <c r="H723" s="464"/>
      <c r="I723" s="30"/>
      <c r="J723" s="464"/>
      <c r="K723" s="464"/>
      <c r="L723" s="30"/>
      <c r="M723" s="464"/>
      <c r="N723" s="464"/>
      <c r="O723" s="30"/>
      <c r="P723" s="464"/>
      <c r="Q723" s="464"/>
      <c r="R723" s="30"/>
      <c r="S723" s="464"/>
      <c r="T723" s="464"/>
      <c r="U723" s="30"/>
      <c r="V723" s="464"/>
      <c r="W723" s="464"/>
      <c r="X723" s="30"/>
      <c r="Y723" s="464"/>
      <c r="Z723" s="464"/>
      <c r="AA723" s="30"/>
      <c r="AB723" s="464"/>
      <c r="AC723" s="464"/>
      <c r="AD723" s="30"/>
      <c r="AE723" s="464"/>
      <c r="AF723" s="464"/>
      <c r="AG723" s="30"/>
      <c r="AH723" s="464"/>
      <c r="AI723" s="464"/>
      <c r="AJ723" s="30"/>
      <c r="AK723" s="464"/>
      <c r="AL723" s="464"/>
      <c r="AM723" s="30"/>
      <c r="AN723" s="464"/>
      <c r="AO723" s="464"/>
      <c r="AP723" s="30"/>
      <c r="AQ723" s="464"/>
      <c r="AR723" s="464"/>
      <c r="AS723" s="30"/>
      <c r="AT723" s="464"/>
      <c r="AU723" s="464"/>
      <c r="AV723" s="30"/>
      <c r="AW723" s="464"/>
      <c r="AX723" s="464"/>
      <c r="AY723" s="30"/>
      <c r="AZ723" s="464"/>
      <c r="BA723" s="464"/>
      <c r="BB723" s="30"/>
      <c r="BC723" s="464"/>
      <c r="BD723" s="464"/>
      <c r="BE723" s="30"/>
      <c r="BF723" s="464"/>
      <c r="BG723" s="464"/>
      <c r="BH723" s="30"/>
      <c r="BI723" s="464"/>
      <c r="BJ723" s="464"/>
      <c r="BK723" s="30"/>
      <c r="BL723" s="31"/>
      <c r="BM723" s="31"/>
      <c r="BN723" s="31"/>
      <c r="BO723" s="31"/>
      <c r="BP723" s="31"/>
      <c r="BQ723" s="31"/>
      <c r="BR723" s="31"/>
    </row>
    <row r="724" spans="1:70" s="64" customFormat="1" x14ac:dyDescent="0.2">
      <c r="A724" s="447"/>
      <c r="D724" s="464"/>
      <c r="E724" s="464"/>
      <c r="F724" s="30"/>
      <c r="G724" s="464"/>
      <c r="H724" s="464"/>
      <c r="I724" s="30"/>
      <c r="J724" s="464"/>
      <c r="K724" s="464"/>
      <c r="L724" s="30"/>
      <c r="M724" s="464"/>
      <c r="N724" s="464"/>
      <c r="O724" s="30"/>
      <c r="P724" s="464"/>
      <c r="Q724" s="464"/>
      <c r="R724" s="30"/>
      <c r="S724" s="464"/>
      <c r="T724" s="464"/>
      <c r="U724" s="30"/>
      <c r="V724" s="464"/>
      <c r="W724" s="464"/>
      <c r="X724" s="30"/>
      <c r="Y724" s="464"/>
      <c r="Z724" s="464"/>
      <c r="AA724" s="30"/>
      <c r="AB724" s="464"/>
      <c r="AC724" s="464"/>
      <c r="AD724" s="30"/>
      <c r="AE724" s="464"/>
      <c r="AF724" s="464"/>
      <c r="AG724" s="30"/>
      <c r="AH724" s="464"/>
      <c r="AI724" s="464"/>
      <c r="AJ724" s="30"/>
      <c r="AK724" s="464"/>
      <c r="AL724" s="464"/>
      <c r="AM724" s="30"/>
      <c r="AN724" s="464"/>
      <c r="AO724" s="464"/>
      <c r="AP724" s="30"/>
      <c r="AQ724" s="464"/>
      <c r="AR724" s="464"/>
      <c r="AS724" s="30"/>
      <c r="AT724" s="464"/>
      <c r="AU724" s="464"/>
      <c r="AV724" s="30"/>
      <c r="AW724" s="464"/>
      <c r="AX724" s="464"/>
      <c r="AY724" s="30"/>
      <c r="AZ724" s="464"/>
      <c r="BA724" s="464"/>
      <c r="BB724" s="30"/>
      <c r="BC724" s="464"/>
      <c r="BD724" s="464"/>
      <c r="BE724" s="30"/>
      <c r="BF724" s="464"/>
      <c r="BG724" s="464"/>
      <c r="BH724" s="30"/>
      <c r="BI724" s="464"/>
      <c r="BJ724" s="464"/>
      <c r="BK724" s="30"/>
      <c r="BL724" s="31"/>
      <c r="BM724" s="31"/>
      <c r="BN724" s="31"/>
      <c r="BO724" s="31"/>
      <c r="BP724" s="31"/>
      <c r="BQ724" s="31"/>
      <c r="BR724" s="31"/>
    </row>
    <row r="725" spans="1:70" s="64" customFormat="1" x14ac:dyDescent="0.2">
      <c r="A725" s="447"/>
      <c r="D725" s="464"/>
      <c r="E725" s="464"/>
      <c r="F725" s="30"/>
      <c r="G725" s="464"/>
      <c r="H725" s="464"/>
      <c r="I725" s="30"/>
      <c r="J725" s="464"/>
      <c r="K725" s="464"/>
      <c r="L725" s="30"/>
      <c r="M725" s="464"/>
      <c r="N725" s="464"/>
      <c r="O725" s="30"/>
      <c r="P725" s="464"/>
      <c r="Q725" s="464"/>
      <c r="R725" s="30"/>
      <c r="S725" s="464"/>
      <c r="T725" s="464"/>
      <c r="U725" s="30"/>
      <c r="V725" s="464"/>
      <c r="W725" s="464"/>
      <c r="X725" s="30"/>
      <c r="Y725" s="464"/>
      <c r="Z725" s="464"/>
      <c r="AA725" s="30"/>
      <c r="AB725" s="464"/>
      <c r="AC725" s="464"/>
      <c r="AD725" s="30"/>
      <c r="AE725" s="464"/>
      <c r="AF725" s="464"/>
      <c r="AG725" s="30"/>
      <c r="AH725" s="464"/>
      <c r="AI725" s="464"/>
      <c r="AJ725" s="30"/>
      <c r="AK725" s="464"/>
      <c r="AL725" s="464"/>
      <c r="AM725" s="30"/>
      <c r="AN725" s="464"/>
      <c r="AO725" s="464"/>
      <c r="AP725" s="30"/>
      <c r="AQ725" s="464"/>
      <c r="AR725" s="464"/>
      <c r="AS725" s="30"/>
      <c r="AT725" s="464"/>
      <c r="AU725" s="464"/>
      <c r="AV725" s="30"/>
      <c r="AW725" s="464"/>
      <c r="AX725" s="464"/>
      <c r="AY725" s="30"/>
      <c r="AZ725" s="464"/>
      <c r="BA725" s="464"/>
      <c r="BB725" s="30"/>
      <c r="BC725" s="464"/>
      <c r="BD725" s="464"/>
      <c r="BE725" s="30"/>
      <c r="BF725" s="464"/>
      <c r="BG725" s="464"/>
      <c r="BH725" s="30"/>
      <c r="BI725" s="464"/>
      <c r="BJ725" s="464"/>
      <c r="BK725" s="30"/>
      <c r="BL725" s="31"/>
      <c r="BM725" s="31"/>
      <c r="BN725" s="31"/>
      <c r="BO725" s="31"/>
      <c r="BP725" s="31"/>
      <c r="BQ725" s="31"/>
      <c r="BR725" s="31"/>
    </row>
    <row r="726" spans="1:70" s="64" customFormat="1" x14ac:dyDescent="0.2">
      <c r="A726" s="447"/>
      <c r="D726" s="464"/>
      <c r="E726" s="464"/>
      <c r="F726" s="30"/>
      <c r="G726" s="464"/>
      <c r="H726" s="464"/>
      <c r="I726" s="30"/>
      <c r="J726" s="464"/>
      <c r="K726" s="464"/>
      <c r="L726" s="30"/>
      <c r="M726" s="464"/>
      <c r="N726" s="464"/>
      <c r="O726" s="30"/>
      <c r="P726" s="464"/>
      <c r="Q726" s="464"/>
      <c r="R726" s="30"/>
      <c r="S726" s="464"/>
      <c r="T726" s="464"/>
      <c r="U726" s="30"/>
      <c r="V726" s="464"/>
      <c r="W726" s="464"/>
      <c r="X726" s="30"/>
      <c r="Y726" s="464"/>
      <c r="Z726" s="464"/>
      <c r="AA726" s="30"/>
      <c r="AB726" s="464"/>
      <c r="AC726" s="464"/>
      <c r="AD726" s="30"/>
      <c r="AE726" s="464"/>
      <c r="AF726" s="464"/>
      <c r="AG726" s="30"/>
      <c r="AH726" s="464"/>
      <c r="AI726" s="464"/>
      <c r="AJ726" s="30"/>
      <c r="AK726" s="464"/>
      <c r="AL726" s="464"/>
      <c r="AM726" s="30"/>
      <c r="AN726" s="464"/>
      <c r="AO726" s="464"/>
      <c r="AP726" s="30"/>
      <c r="AQ726" s="464"/>
      <c r="AR726" s="464"/>
      <c r="AS726" s="30"/>
      <c r="AT726" s="464"/>
      <c r="AU726" s="464"/>
      <c r="AV726" s="30"/>
      <c r="AW726" s="464"/>
      <c r="AX726" s="464"/>
      <c r="AY726" s="30"/>
      <c r="AZ726" s="464"/>
      <c r="BA726" s="464"/>
      <c r="BB726" s="30"/>
      <c r="BC726" s="464"/>
      <c r="BD726" s="464"/>
      <c r="BE726" s="30"/>
      <c r="BF726" s="464"/>
      <c r="BG726" s="464"/>
      <c r="BH726" s="30"/>
      <c r="BI726" s="464"/>
      <c r="BJ726" s="464"/>
      <c r="BK726" s="30"/>
      <c r="BL726" s="31"/>
      <c r="BM726" s="31"/>
      <c r="BN726" s="31"/>
      <c r="BO726" s="31"/>
      <c r="BP726" s="31"/>
      <c r="BQ726" s="31"/>
      <c r="BR726" s="31"/>
    </row>
    <row r="727" spans="1:70" s="64" customFormat="1" x14ac:dyDescent="0.2">
      <c r="A727" s="447"/>
      <c r="D727" s="464"/>
      <c r="E727" s="464"/>
      <c r="F727" s="30"/>
      <c r="G727" s="464"/>
      <c r="H727" s="464"/>
      <c r="I727" s="30"/>
      <c r="J727" s="464"/>
      <c r="K727" s="464"/>
      <c r="L727" s="30"/>
      <c r="M727" s="464"/>
      <c r="N727" s="464"/>
      <c r="O727" s="30"/>
      <c r="P727" s="464"/>
      <c r="Q727" s="464"/>
      <c r="R727" s="30"/>
      <c r="S727" s="464"/>
      <c r="T727" s="464"/>
      <c r="U727" s="30"/>
      <c r="V727" s="464"/>
      <c r="W727" s="464"/>
      <c r="X727" s="30"/>
      <c r="Y727" s="464"/>
      <c r="Z727" s="464"/>
      <c r="AA727" s="30"/>
      <c r="AB727" s="464"/>
      <c r="AC727" s="464"/>
      <c r="AD727" s="30"/>
      <c r="AE727" s="464"/>
      <c r="AF727" s="464"/>
      <c r="AG727" s="30"/>
      <c r="AH727" s="464"/>
      <c r="AI727" s="464"/>
      <c r="AJ727" s="30"/>
      <c r="AK727" s="464"/>
      <c r="AL727" s="464"/>
      <c r="AM727" s="30"/>
      <c r="AN727" s="464"/>
      <c r="AO727" s="464"/>
      <c r="AP727" s="30"/>
      <c r="AQ727" s="464"/>
      <c r="AR727" s="464"/>
      <c r="AS727" s="30"/>
      <c r="AT727" s="464"/>
      <c r="AU727" s="464"/>
      <c r="AV727" s="30"/>
      <c r="AW727" s="464"/>
      <c r="AX727" s="464"/>
      <c r="AY727" s="30"/>
      <c r="AZ727" s="464"/>
      <c r="BA727" s="464"/>
      <c r="BB727" s="30"/>
      <c r="BC727" s="464"/>
      <c r="BD727" s="464"/>
      <c r="BE727" s="30"/>
      <c r="BF727" s="464"/>
      <c r="BG727" s="464"/>
      <c r="BH727" s="30"/>
      <c r="BI727" s="464"/>
      <c r="BJ727" s="464"/>
      <c r="BK727" s="30"/>
      <c r="BL727" s="31"/>
      <c r="BM727" s="31"/>
      <c r="BN727" s="31"/>
      <c r="BO727" s="31"/>
      <c r="BP727" s="31"/>
      <c r="BQ727" s="31"/>
      <c r="BR727" s="31"/>
    </row>
    <row r="728" spans="1:70" s="64" customFormat="1" x14ac:dyDescent="0.2">
      <c r="A728" s="447"/>
      <c r="D728" s="464"/>
      <c r="E728" s="464"/>
      <c r="F728" s="30"/>
      <c r="G728" s="464"/>
      <c r="H728" s="464"/>
      <c r="I728" s="30"/>
      <c r="J728" s="464"/>
      <c r="K728" s="464"/>
      <c r="L728" s="30"/>
      <c r="M728" s="464"/>
      <c r="N728" s="464"/>
      <c r="O728" s="30"/>
      <c r="P728" s="464"/>
      <c r="Q728" s="464"/>
      <c r="R728" s="30"/>
      <c r="S728" s="464"/>
      <c r="T728" s="464"/>
      <c r="U728" s="30"/>
      <c r="V728" s="464"/>
      <c r="W728" s="464"/>
      <c r="X728" s="30"/>
      <c r="Y728" s="464"/>
      <c r="Z728" s="464"/>
      <c r="AA728" s="30"/>
      <c r="AB728" s="464"/>
      <c r="AC728" s="464"/>
      <c r="AD728" s="30"/>
      <c r="AE728" s="464"/>
      <c r="AF728" s="464"/>
      <c r="AG728" s="30"/>
      <c r="AH728" s="464"/>
      <c r="AI728" s="464"/>
      <c r="AJ728" s="30"/>
      <c r="AK728" s="464"/>
      <c r="AL728" s="464"/>
      <c r="AM728" s="30"/>
      <c r="AN728" s="464"/>
      <c r="AO728" s="464"/>
      <c r="AP728" s="30"/>
      <c r="AQ728" s="464"/>
      <c r="AR728" s="464"/>
      <c r="AS728" s="30"/>
      <c r="AT728" s="464"/>
      <c r="AU728" s="464"/>
      <c r="AV728" s="30"/>
      <c r="AW728" s="464"/>
      <c r="AX728" s="464"/>
      <c r="AY728" s="30"/>
      <c r="AZ728" s="464"/>
      <c r="BA728" s="464"/>
      <c r="BB728" s="30"/>
      <c r="BC728" s="464"/>
      <c r="BD728" s="464"/>
      <c r="BE728" s="30"/>
      <c r="BF728" s="464"/>
      <c r="BG728" s="464"/>
      <c r="BH728" s="30"/>
      <c r="BI728" s="464"/>
      <c r="BJ728" s="464"/>
      <c r="BK728" s="30"/>
      <c r="BL728" s="31"/>
      <c r="BM728" s="31"/>
      <c r="BN728" s="31"/>
      <c r="BO728" s="31"/>
      <c r="BP728" s="31"/>
      <c r="BQ728" s="31"/>
      <c r="BR728" s="31"/>
    </row>
    <row r="729" spans="1:70" s="64" customFormat="1" x14ac:dyDescent="0.2">
      <c r="A729" s="447"/>
      <c r="D729" s="464"/>
      <c r="E729" s="464"/>
      <c r="F729" s="30"/>
      <c r="G729" s="464"/>
      <c r="H729" s="464"/>
      <c r="I729" s="30"/>
      <c r="J729" s="464"/>
      <c r="K729" s="464"/>
      <c r="L729" s="30"/>
      <c r="M729" s="464"/>
      <c r="N729" s="464"/>
      <c r="O729" s="30"/>
      <c r="P729" s="464"/>
      <c r="Q729" s="464"/>
      <c r="R729" s="30"/>
      <c r="S729" s="464"/>
      <c r="T729" s="464"/>
      <c r="U729" s="30"/>
      <c r="V729" s="464"/>
      <c r="W729" s="464"/>
      <c r="X729" s="30"/>
      <c r="Y729" s="464"/>
      <c r="Z729" s="464"/>
      <c r="AA729" s="30"/>
      <c r="AB729" s="464"/>
      <c r="AC729" s="464"/>
      <c r="AD729" s="30"/>
      <c r="AE729" s="464"/>
      <c r="AF729" s="464"/>
      <c r="AG729" s="30"/>
      <c r="AH729" s="464"/>
      <c r="AI729" s="464"/>
      <c r="AJ729" s="30"/>
      <c r="AK729" s="464"/>
      <c r="AL729" s="464"/>
      <c r="AM729" s="30"/>
      <c r="AN729" s="464"/>
      <c r="AO729" s="464"/>
      <c r="AP729" s="30"/>
      <c r="AQ729" s="464"/>
      <c r="AR729" s="464"/>
      <c r="AS729" s="30"/>
      <c r="AT729" s="464"/>
      <c r="AU729" s="464"/>
      <c r="AV729" s="30"/>
      <c r="AW729" s="464"/>
      <c r="AX729" s="464"/>
      <c r="AY729" s="30"/>
      <c r="AZ729" s="464"/>
      <c r="BA729" s="464"/>
      <c r="BB729" s="30"/>
      <c r="BC729" s="464"/>
      <c r="BD729" s="464"/>
      <c r="BE729" s="30"/>
      <c r="BF729" s="464"/>
      <c r="BG729" s="464"/>
      <c r="BH729" s="30"/>
      <c r="BI729" s="464"/>
      <c r="BJ729" s="464"/>
      <c r="BK729" s="30"/>
      <c r="BL729" s="31"/>
      <c r="BM729" s="31"/>
      <c r="BN729" s="31"/>
      <c r="BO729" s="31"/>
      <c r="BP729" s="31"/>
      <c r="BQ729" s="31"/>
      <c r="BR729" s="31"/>
    </row>
    <row r="730" spans="1:70" s="64" customFormat="1" x14ac:dyDescent="0.2">
      <c r="A730" s="447"/>
      <c r="D730" s="464"/>
      <c r="E730" s="464"/>
      <c r="F730" s="30"/>
      <c r="G730" s="464"/>
      <c r="H730" s="464"/>
      <c r="I730" s="30"/>
      <c r="J730" s="464"/>
      <c r="K730" s="464"/>
      <c r="L730" s="30"/>
      <c r="M730" s="464"/>
      <c r="N730" s="464"/>
      <c r="O730" s="30"/>
      <c r="P730" s="464"/>
      <c r="Q730" s="464"/>
      <c r="R730" s="30"/>
      <c r="S730" s="464"/>
      <c r="T730" s="464"/>
      <c r="U730" s="30"/>
      <c r="V730" s="464"/>
      <c r="W730" s="464"/>
      <c r="X730" s="30"/>
      <c r="Y730" s="464"/>
      <c r="Z730" s="464"/>
      <c r="AA730" s="30"/>
      <c r="AB730" s="464"/>
      <c r="AC730" s="464"/>
      <c r="AD730" s="30"/>
      <c r="AE730" s="464"/>
      <c r="AF730" s="464"/>
      <c r="AG730" s="30"/>
      <c r="AH730" s="464"/>
      <c r="AI730" s="464"/>
      <c r="AJ730" s="30"/>
      <c r="AK730" s="464"/>
      <c r="AL730" s="464"/>
      <c r="AM730" s="30"/>
      <c r="AN730" s="464"/>
      <c r="AO730" s="464"/>
      <c r="AP730" s="30"/>
      <c r="AQ730" s="464"/>
      <c r="AR730" s="464"/>
      <c r="AS730" s="30"/>
      <c r="AT730" s="464"/>
      <c r="AU730" s="464"/>
      <c r="AV730" s="30"/>
      <c r="AW730" s="464"/>
      <c r="AX730" s="464"/>
      <c r="AY730" s="30"/>
      <c r="AZ730" s="464"/>
      <c r="BA730" s="464"/>
      <c r="BB730" s="30"/>
      <c r="BC730" s="464"/>
      <c r="BD730" s="464"/>
      <c r="BE730" s="30"/>
      <c r="BF730" s="464"/>
      <c r="BG730" s="464"/>
      <c r="BH730" s="30"/>
      <c r="BI730" s="464"/>
      <c r="BJ730" s="464"/>
      <c r="BK730" s="30"/>
      <c r="BL730" s="31"/>
      <c r="BM730" s="31"/>
      <c r="BN730" s="31"/>
      <c r="BO730" s="31"/>
      <c r="BP730" s="31"/>
      <c r="BQ730" s="31"/>
      <c r="BR730" s="31"/>
    </row>
    <row r="731" spans="1:70" s="64" customFormat="1" x14ac:dyDescent="0.2">
      <c r="A731" s="447"/>
      <c r="D731" s="464"/>
      <c r="E731" s="464"/>
      <c r="F731" s="30"/>
      <c r="G731" s="464"/>
      <c r="H731" s="464"/>
      <c r="I731" s="30"/>
      <c r="J731" s="464"/>
      <c r="K731" s="464"/>
      <c r="L731" s="30"/>
      <c r="M731" s="464"/>
      <c r="N731" s="464"/>
      <c r="O731" s="30"/>
      <c r="P731" s="464"/>
      <c r="Q731" s="464"/>
      <c r="R731" s="30"/>
      <c r="S731" s="464"/>
      <c r="T731" s="464"/>
      <c r="U731" s="30"/>
      <c r="V731" s="464"/>
      <c r="W731" s="464"/>
      <c r="X731" s="30"/>
      <c r="Y731" s="464"/>
      <c r="Z731" s="464"/>
      <c r="AA731" s="30"/>
      <c r="AB731" s="464"/>
      <c r="AC731" s="464"/>
      <c r="AD731" s="30"/>
      <c r="AE731" s="464"/>
      <c r="AF731" s="464"/>
      <c r="AG731" s="30"/>
      <c r="AH731" s="464"/>
      <c r="AI731" s="464"/>
      <c r="AJ731" s="30"/>
      <c r="AK731" s="464"/>
      <c r="AL731" s="464"/>
      <c r="AM731" s="30"/>
      <c r="AN731" s="464"/>
      <c r="AO731" s="464"/>
      <c r="AP731" s="30"/>
      <c r="AQ731" s="464"/>
      <c r="AR731" s="464"/>
      <c r="AS731" s="30"/>
      <c r="AT731" s="464"/>
      <c r="AU731" s="464"/>
      <c r="AV731" s="30"/>
      <c r="AW731" s="464"/>
      <c r="AX731" s="464"/>
      <c r="AY731" s="30"/>
      <c r="AZ731" s="464"/>
      <c r="BA731" s="464"/>
      <c r="BB731" s="30"/>
      <c r="BC731" s="464"/>
      <c r="BD731" s="464"/>
      <c r="BE731" s="30"/>
      <c r="BF731" s="464"/>
      <c r="BG731" s="464"/>
      <c r="BH731" s="30"/>
      <c r="BI731" s="464"/>
      <c r="BJ731" s="464"/>
      <c r="BK731" s="30"/>
      <c r="BL731" s="31"/>
      <c r="BM731" s="31"/>
      <c r="BN731" s="31"/>
      <c r="BO731" s="31"/>
      <c r="BP731" s="31"/>
      <c r="BQ731" s="31"/>
      <c r="BR731" s="31"/>
    </row>
    <row r="732" spans="1:70" s="64" customFormat="1" x14ac:dyDescent="0.2">
      <c r="A732" s="447"/>
      <c r="D732" s="464"/>
      <c r="E732" s="464"/>
      <c r="F732" s="30"/>
      <c r="G732" s="464"/>
      <c r="H732" s="464"/>
      <c r="I732" s="30"/>
      <c r="J732" s="464"/>
      <c r="K732" s="464"/>
      <c r="L732" s="30"/>
      <c r="M732" s="464"/>
      <c r="N732" s="464"/>
      <c r="O732" s="30"/>
      <c r="P732" s="464"/>
      <c r="Q732" s="464"/>
      <c r="R732" s="30"/>
      <c r="S732" s="464"/>
      <c r="T732" s="464"/>
      <c r="U732" s="30"/>
      <c r="V732" s="464"/>
      <c r="W732" s="464"/>
      <c r="X732" s="30"/>
      <c r="Y732" s="464"/>
      <c r="Z732" s="464"/>
      <c r="AA732" s="30"/>
      <c r="AB732" s="464"/>
      <c r="AC732" s="464"/>
      <c r="AD732" s="30"/>
      <c r="AE732" s="464"/>
      <c r="AF732" s="464"/>
      <c r="AG732" s="30"/>
      <c r="AH732" s="464"/>
      <c r="AI732" s="464"/>
      <c r="AJ732" s="30"/>
      <c r="AK732" s="464"/>
      <c r="AL732" s="464"/>
      <c r="AM732" s="30"/>
      <c r="AN732" s="464"/>
      <c r="AO732" s="464"/>
      <c r="AP732" s="30"/>
      <c r="AQ732" s="464"/>
      <c r="AR732" s="464"/>
      <c r="AS732" s="30"/>
      <c r="AT732" s="464"/>
      <c r="AU732" s="464"/>
      <c r="AV732" s="30"/>
      <c r="AW732" s="464"/>
      <c r="AX732" s="464"/>
      <c r="AY732" s="30"/>
      <c r="AZ732" s="464"/>
      <c r="BA732" s="464"/>
      <c r="BB732" s="30"/>
      <c r="BC732" s="464"/>
      <c r="BD732" s="464"/>
      <c r="BE732" s="30"/>
      <c r="BF732" s="464"/>
      <c r="BG732" s="464"/>
      <c r="BH732" s="30"/>
      <c r="BI732" s="464"/>
      <c r="BJ732" s="464"/>
      <c r="BK732" s="30"/>
      <c r="BL732" s="31"/>
      <c r="BM732" s="31"/>
      <c r="BN732" s="31"/>
      <c r="BO732" s="31"/>
      <c r="BP732" s="31"/>
      <c r="BQ732" s="31"/>
      <c r="BR732" s="31"/>
    </row>
  </sheetData>
  <sheetProtection sheet="1" objects="1" scenarios="1"/>
  <mergeCells count="2109">
    <mergeCell ref="D93:E96"/>
    <mergeCell ref="G93:H96"/>
    <mergeCell ref="J93:K96"/>
    <mergeCell ref="M93:N96"/>
    <mergeCell ref="P93:Q96"/>
    <mergeCell ref="S93:T96"/>
    <mergeCell ref="V93:W96"/>
    <mergeCell ref="AZ98:BA98"/>
    <mergeCell ref="AE98:AF98"/>
    <mergeCell ref="AK98:AL98"/>
    <mergeCell ref="Y93:Z96"/>
    <mergeCell ref="AB93:AC96"/>
    <mergeCell ref="AE93:AF96"/>
    <mergeCell ref="AH93:AI96"/>
    <mergeCell ref="AK93:AL96"/>
    <mergeCell ref="AQ93:AR96"/>
    <mergeCell ref="AT93:AU96"/>
    <mergeCell ref="AW93:AX96"/>
    <mergeCell ref="AZ93:BA96"/>
    <mergeCell ref="D97:E97"/>
    <mergeCell ref="G97:H97"/>
    <mergeCell ref="J97:K97"/>
    <mergeCell ref="M97:N97"/>
    <mergeCell ref="P97:Q97"/>
    <mergeCell ref="S97:T97"/>
    <mergeCell ref="V97:W97"/>
    <mergeCell ref="Y97:Z97"/>
    <mergeCell ref="AB97:AC97"/>
    <mergeCell ref="AE97:AF97"/>
    <mergeCell ref="AH97:AI97"/>
    <mergeCell ref="AK97:AL97"/>
    <mergeCell ref="AN97:AO97"/>
    <mergeCell ref="AW41:AX41"/>
    <mergeCell ref="AZ41:BA41"/>
    <mergeCell ref="BC41:BD41"/>
    <mergeCell ref="BF41:BG41"/>
    <mergeCell ref="BI41:BJ41"/>
    <mergeCell ref="AE41:AF41"/>
    <mergeCell ref="BF32:BG32"/>
    <mergeCell ref="BI32:BJ32"/>
    <mergeCell ref="AW33:AX33"/>
    <mergeCell ref="D70:E70"/>
    <mergeCell ref="G70:H70"/>
    <mergeCell ref="J70:K70"/>
    <mergeCell ref="M70:N70"/>
    <mergeCell ref="P70:Q70"/>
    <mergeCell ref="AH70:AI70"/>
    <mergeCell ref="AK70:AL70"/>
    <mergeCell ref="AN70:AO70"/>
    <mergeCell ref="AQ70:AR70"/>
    <mergeCell ref="AT70:AU70"/>
    <mergeCell ref="AW70:AX70"/>
    <mergeCell ref="AZ70:BA70"/>
    <mergeCell ref="BC70:BD70"/>
    <mergeCell ref="BF70:BG70"/>
    <mergeCell ref="BI70:BJ70"/>
    <mergeCell ref="D42:E42"/>
    <mergeCell ref="G42:H42"/>
    <mergeCell ref="J42:K42"/>
    <mergeCell ref="M42:N42"/>
    <mergeCell ref="P42:Q42"/>
    <mergeCell ref="AH42:AI42"/>
    <mergeCell ref="AK42:AL42"/>
    <mergeCell ref="AN42:AO42"/>
    <mergeCell ref="AQ42:AR42"/>
    <mergeCell ref="AT42:AU42"/>
    <mergeCell ref="AW42:AX42"/>
    <mergeCell ref="AZ42:BA42"/>
    <mergeCell ref="BC144:BD144"/>
    <mergeCell ref="BF144:BG144"/>
    <mergeCell ref="BI144:BJ144"/>
    <mergeCell ref="D145:E145"/>
    <mergeCell ref="G145:H145"/>
    <mergeCell ref="J145:K145"/>
    <mergeCell ref="M145:N145"/>
    <mergeCell ref="P145:Q145"/>
    <mergeCell ref="S145:T145"/>
    <mergeCell ref="V145:W145"/>
    <mergeCell ref="Y145:Z145"/>
    <mergeCell ref="AB145:AC145"/>
    <mergeCell ref="AE145:AF145"/>
    <mergeCell ref="AH145:AI145"/>
    <mergeCell ref="AK145:AL145"/>
    <mergeCell ref="AN145:AO145"/>
    <mergeCell ref="AQ145:AR145"/>
    <mergeCell ref="AT145:AU145"/>
    <mergeCell ref="AW145:AX145"/>
    <mergeCell ref="AZ145:BA145"/>
    <mergeCell ref="BC42:BD42"/>
    <mergeCell ref="BF42:BG42"/>
    <mergeCell ref="BI42:BJ42"/>
    <mergeCell ref="D98:E98"/>
    <mergeCell ref="G98:H98"/>
    <mergeCell ref="BC145:BD145"/>
    <mergeCell ref="BF145:BG145"/>
    <mergeCell ref="BI145:BJ145"/>
    <mergeCell ref="D144:E144"/>
    <mergeCell ref="G144:H144"/>
    <mergeCell ref="J144:K144"/>
    <mergeCell ref="M144:N144"/>
    <mergeCell ref="P144:Q144"/>
    <mergeCell ref="S144:T144"/>
    <mergeCell ref="V144:W144"/>
    <mergeCell ref="Y144:Z144"/>
    <mergeCell ref="AB144:AC144"/>
    <mergeCell ref="AE144:AF144"/>
    <mergeCell ref="AH144:AI144"/>
    <mergeCell ref="AK144:AL144"/>
    <mergeCell ref="AN144:AO144"/>
    <mergeCell ref="AQ144:AR144"/>
    <mergeCell ref="AT144:AU144"/>
    <mergeCell ref="AW144:AX144"/>
    <mergeCell ref="AZ144:BA144"/>
    <mergeCell ref="BI141:BJ141"/>
    <mergeCell ref="D143:E143"/>
    <mergeCell ref="G143:H143"/>
    <mergeCell ref="J143:K143"/>
    <mergeCell ref="M143:N143"/>
    <mergeCell ref="P143:Q143"/>
    <mergeCell ref="S143:T143"/>
    <mergeCell ref="V143:W143"/>
    <mergeCell ref="Y143:Z143"/>
    <mergeCell ref="AB143:AC143"/>
    <mergeCell ref="AE143:AF143"/>
    <mergeCell ref="AH143:AI143"/>
    <mergeCell ref="AK143:AL143"/>
    <mergeCell ref="AN143:AO143"/>
    <mergeCell ref="AQ143:AR143"/>
    <mergeCell ref="AT143:AU143"/>
    <mergeCell ref="AW143:AX143"/>
    <mergeCell ref="AZ143:BA143"/>
    <mergeCell ref="BC143:BD143"/>
    <mergeCell ref="BF143:BG143"/>
    <mergeCell ref="BI143:BJ143"/>
    <mergeCell ref="D141:E141"/>
    <mergeCell ref="G141:H141"/>
    <mergeCell ref="J141:K141"/>
    <mergeCell ref="M141:N141"/>
    <mergeCell ref="P141:Q141"/>
    <mergeCell ref="S141:T141"/>
    <mergeCell ref="V141:W141"/>
    <mergeCell ref="Y141:Z141"/>
    <mergeCell ref="AB141:AC141"/>
    <mergeCell ref="AE141:AF141"/>
    <mergeCell ref="AH141:AI141"/>
    <mergeCell ref="AK141:AL141"/>
    <mergeCell ref="AN141:AO141"/>
    <mergeCell ref="AQ141:AR141"/>
    <mergeCell ref="AT141:AU141"/>
    <mergeCell ref="AW141:AX141"/>
    <mergeCell ref="AZ141:BA141"/>
    <mergeCell ref="BC139:BD139"/>
    <mergeCell ref="AH139:AI139"/>
    <mergeCell ref="AK139:AL139"/>
    <mergeCell ref="AN139:AO139"/>
    <mergeCell ref="AQ139:AR139"/>
    <mergeCell ref="AT139:AU139"/>
    <mergeCell ref="AW139:AX139"/>
    <mergeCell ref="AZ139:BA139"/>
    <mergeCell ref="BF139:BG139"/>
    <mergeCell ref="BC141:BD141"/>
    <mergeCell ref="BF141:BG141"/>
    <mergeCell ref="BI139:BJ139"/>
    <mergeCell ref="D140:E140"/>
    <mergeCell ref="G140:H140"/>
    <mergeCell ref="J140:K140"/>
    <mergeCell ref="M140:N140"/>
    <mergeCell ref="P140:Q140"/>
    <mergeCell ref="S140:T140"/>
    <mergeCell ref="V140:W140"/>
    <mergeCell ref="Y140:Z140"/>
    <mergeCell ref="AB140:AC140"/>
    <mergeCell ref="AE140:AF140"/>
    <mergeCell ref="AH140:AI140"/>
    <mergeCell ref="AK140:AL140"/>
    <mergeCell ref="AN140:AO140"/>
    <mergeCell ref="AQ140:AR140"/>
    <mergeCell ref="AT140:AU140"/>
    <mergeCell ref="AW140:AX140"/>
    <mergeCell ref="AZ140:BA140"/>
    <mergeCell ref="BC140:BD140"/>
    <mergeCell ref="BF140:BG140"/>
    <mergeCell ref="BI140:BJ140"/>
    <mergeCell ref="D139:E139"/>
    <mergeCell ref="G139:H139"/>
    <mergeCell ref="J139:K139"/>
    <mergeCell ref="M139:N139"/>
    <mergeCell ref="P139:Q139"/>
    <mergeCell ref="S139:T139"/>
    <mergeCell ref="V139:W139"/>
    <mergeCell ref="Y139:Z139"/>
    <mergeCell ref="AB139:AC139"/>
    <mergeCell ref="AE139:AF139"/>
    <mergeCell ref="BC137:BD137"/>
    <mergeCell ref="BF137:BG137"/>
    <mergeCell ref="BI137:BJ137"/>
    <mergeCell ref="D138:E138"/>
    <mergeCell ref="G138:H138"/>
    <mergeCell ref="J138:K138"/>
    <mergeCell ref="M138:N138"/>
    <mergeCell ref="P138:Q138"/>
    <mergeCell ref="S138:T138"/>
    <mergeCell ref="V138:W138"/>
    <mergeCell ref="Y138:Z138"/>
    <mergeCell ref="AB138:AC138"/>
    <mergeCell ref="AE138:AF138"/>
    <mergeCell ref="AH138:AI138"/>
    <mergeCell ref="AK138:AL138"/>
    <mergeCell ref="AN138:AO138"/>
    <mergeCell ref="AQ138:AR138"/>
    <mergeCell ref="AT138:AU138"/>
    <mergeCell ref="AW138:AX138"/>
    <mergeCell ref="AZ138:BA138"/>
    <mergeCell ref="BC138:BD138"/>
    <mergeCell ref="BF138:BG138"/>
    <mergeCell ref="BI138:BJ138"/>
    <mergeCell ref="D137:E137"/>
    <mergeCell ref="G137:H137"/>
    <mergeCell ref="J137:K137"/>
    <mergeCell ref="M137:N137"/>
    <mergeCell ref="P137:Q137"/>
    <mergeCell ref="S137:T137"/>
    <mergeCell ref="V137:W137"/>
    <mergeCell ref="Y137:Z137"/>
    <mergeCell ref="AB137:AC137"/>
    <mergeCell ref="AE137:AF137"/>
    <mergeCell ref="AH137:AI137"/>
    <mergeCell ref="AK137:AL137"/>
    <mergeCell ref="AN137:AO137"/>
    <mergeCell ref="AQ137:AR137"/>
    <mergeCell ref="AT137:AU137"/>
    <mergeCell ref="AW137:AX137"/>
    <mergeCell ref="AZ137:BA137"/>
    <mergeCell ref="BF135:BG135"/>
    <mergeCell ref="BI135:BJ135"/>
    <mergeCell ref="D136:E136"/>
    <mergeCell ref="G136:H136"/>
    <mergeCell ref="J136:K136"/>
    <mergeCell ref="M136:N136"/>
    <mergeCell ref="P136:Q136"/>
    <mergeCell ref="S136:T136"/>
    <mergeCell ref="V136:W136"/>
    <mergeCell ref="Y136:Z136"/>
    <mergeCell ref="AB136:AC136"/>
    <mergeCell ref="AE136:AF136"/>
    <mergeCell ref="AH136:AI136"/>
    <mergeCell ref="AK136:AL136"/>
    <mergeCell ref="AN136:AO136"/>
    <mergeCell ref="AQ136:AR136"/>
    <mergeCell ref="AT136:AU136"/>
    <mergeCell ref="AW136:AX136"/>
    <mergeCell ref="AZ136:BA136"/>
    <mergeCell ref="BC136:BD136"/>
    <mergeCell ref="BF136:BG136"/>
    <mergeCell ref="BI136:BJ136"/>
    <mergeCell ref="D135:E135"/>
    <mergeCell ref="G135:H135"/>
    <mergeCell ref="J135:K135"/>
    <mergeCell ref="M135:N135"/>
    <mergeCell ref="P135:Q135"/>
    <mergeCell ref="S135:T135"/>
    <mergeCell ref="V135:W135"/>
    <mergeCell ref="Y135:Z135"/>
    <mergeCell ref="AB135:AC135"/>
    <mergeCell ref="AE135:AF135"/>
    <mergeCell ref="AH135:AI135"/>
    <mergeCell ref="AK135:AL135"/>
    <mergeCell ref="AN135:AO135"/>
    <mergeCell ref="AQ135:AR135"/>
    <mergeCell ref="AT135:AU135"/>
    <mergeCell ref="AW135:AX135"/>
    <mergeCell ref="AZ135:BA135"/>
    <mergeCell ref="BF133:BG133"/>
    <mergeCell ref="BI133:BJ133"/>
    <mergeCell ref="BC134:BD134"/>
    <mergeCell ref="BF134:BG134"/>
    <mergeCell ref="BI134:BJ134"/>
    <mergeCell ref="D134:E134"/>
    <mergeCell ref="G134:H134"/>
    <mergeCell ref="J134:K134"/>
    <mergeCell ref="M134:N134"/>
    <mergeCell ref="P134:Q134"/>
    <mergeCell ref="S134:T134"/>
    <mergeCell ref="V134:W134"/>
    <mergeCell ref="Y134:Z134"/>
    <mergeCell ref="AB134:AC134"/>
    <mergeCell ref="AE134:AF134"/>
    <mergeCell ref="AH134:AI134"/>
    <mergeCell ref="AK134:AL134"/>
    <mergeCell ref="AN134:AO134"/>
    <mergeCell ref="AQ134:AR134"/>
    <mergeCell ref="AT134:AU134"/>
    <mergeCell ref="AW134:AX134"/>
    <mergeCell ref="AZ134:BA134"/>
    <mergeCell ref="D133:E133"/>
    <mergeCell ref="G133:H133"/>
    <mergeCell ref="J133:K133"/>
    <mergeCell ref="M133:N133"/>
    <mergeCell ref="P133:Q133"/>
    <mergeCell ref="S133:T133"/>
    <mergeCell ref="V133:W133"/>
    <mergeCell ref="Y133:Z133"/>
    <mergeCell ref="AB133:AC133"/>
    <mergeCell ref="AE133:AF133"/>
    <mergeCell ref="AH133:AI133"/>
    <mergeCell ref="AK133:AL133"/>
    <mergeCell ref="AN133:AO133"/>
    <mergeCell ref="AQ133:AR133"/>
    <mergeCell ref="AT133:AU133"/>
    <mergeCell ref="AW133:AX133"/>
    <mergeCell ref="AZ133:BA133"/>
    <mergeCell ref="BF131:BG131"/>
    <mergeCell ref="BI131:BJ131"/>
    <mergeCell ref="D132:E132"/>
    <mergeCell ref="G132:H132"/>
    <mergeCell ref="J132:K132"/>
    <mergeCell ref="M132:N132"/>
    <mergeCell ref="P132:Q132"/>
    <mergeCell ref="S132:T132"/>
    <mergeCell ref="V132:W132"/>
    <mergeCell ref="Y132:Z132"/>
    <mergeCell ref="AB132:AC132"/>
    <mergeCell ref="AE132:AF132"/>
    <mergeCell ref="AH132:AI132"/>
    <mergeCell ref="AK132:AL132"/>
    <mergeCell ref="AN132:AO132"/>
    <mergeCell ref="AQ132:AR132"/>
    <mergeCell ref="AT132:AU132"/>
    <mergeCell ref="AW132:AX132"/>
    <mergeCell ref="AZ132:BA132"/>
    <mergeCell ref="BC132:BD132"/>
    <mergeCell ref="BF132:BG132"/>
    <mergeCell ref="BI132:BJ132"/>
    <mergeCell ref="D131:E131"/>
    <mergeCell ref="G131:H131"/>
    <mergeCell ref="J131:K131"/>
    <mergeCell ref="M131:N131"/>
    <mergeCell ref="P131:Q131"/>
    <mergeCell ref="S131:T131"/>
    <mergeCell ref="V131:W131"/>
    <mergeCell ref="Y131:Z131"/>
    <mergeCell ref="AB131:AC131"/>
    <mergeCell ref="AE131:AF131"/>
    <mergeCell ref="AH131:AI131"/>
    <mergeCell ref="AK131:AL131"/>
    <mergeCell ref="AN131:AO131"/>
    <mergeCell ref="AQ131:AR131"/>
    <mergeCell ref="AT131:AU131"/>
    <mergeCell ref="AW131:AX131"/>
    <mergeCell ref="AZ131:BA131"/>
    <mergeCell ref="BF129:BG129"/>
    <mergeCell ref="BI129:BJ129"/>
    <mergeCell ref="D130:E130"/>
    <mergeCell ref="G130:H130"/>
    <mergeCell ref="J130:K130"/>
    <mergeCell ref="M130:N130"/>
    <mergeCell ref="P130:Q130"/>
    <mergeCell ref="S130:T130"/>
    <mergeCell ref="V130:W130"/>
    <mergeCell ref="Y130:Z130"/>
    <mergeCell ref="AB130:AC130"/>
    <mergeCell ref="AE130:AF130"/>
    <mergeCell ref="AH130:AI130"/>
    <mergeCell ref="AK130:AL130"/>
    <mergeCell ref="AN130:AO130"/>
    <mergeCell ref="AQ130:AR130"/>
    <mergeCell ref="AT130:AU130"/>
    <mergeCell ref="AW130:AX130"/>
    <mergeCell ref="AZ130:BA130"/>
    <mergeCell ref="BC130:BD130"/>
    <mergeCell ref="BF130:BG130"/>
    <mergeCell ref="BI130:BJ130"/>
    <mergeCell ref="D129:E129"/>
    <mergeCell ref="G129:H129"/>
    <mergeCell ref="J129:K129"/>
    <mergeCell ref="M129:N129"/>
    <mergeCell ref="P129:Q129"/>
    <mergeCell ref="S129:T129"/>
    <mergeCell ref="V129:W129"/>
    <mergeCell ref="Y129:Z129"/>
    <mergeCell ref="AB129:AC129"/>
    <mergeCell ref="AE129:AF129"/>
    <mergeCell ref="AH129:AI129"/>
    <mergeCell ref="AK129:AL129"/>
    <mergeCell ref="AN129:AO129"/>
    <mergeCell ref="AQ129:AR129"/>
    <mergeCell ref="AT129:AU129"/>
    <mergeCell ref="AW129:AX129"/>
    <mergeCell ref="AZ129:BA129"/>
    <mergeCell ref="BF121:BG124"/>
    <mergeCell ref="BI121:BJ124"/>
    <mergeCell ref="D125:E125"/>
    <mergeCell ref="G125:H125"/>
    <mergeCell ref="J125:K125"/>
    <mergeCell ref="M125:N125"/>
    <mergeCell ref="P125:Q125"/>
    <mergeCell ref="S125:T125"/>
    <mergeCell ref="V125:W125"/>
    <mergeCell ref="Y125:Z125"/>
    <mergeCell ref="AB125:AC125"/>
    <mergeCell ref="AE125:AF125"/>
    <mergeCell ref="AH125:AI125"/>
    <mergeCell ref="AK125:AL125"/>
    <mergeCell ref="AN125:AO125"/>
    <mergeCell ref="AQ125:AR125"/>
    <mergeCell ref="AT125:AU125"/>
    <mergeCell ref="AW125:AX125"/>
    <mergeCell ref="D121:E124"/>
    <mergeCell ref="G121:H124"/>
    <mergeCell ref="J121:K124"/>
    <mergeCell ref="M121:N124"/>
    <mergeCell ref="P121:Q124"/>
    <mergeCell ref="S121:T124"/>
    <mergeCell ref="V121:W124"/>
    <mergeCell ref="Y121:Z124"/>
    <mergeCell ref="AB121:AC124"/>
    <mergeCell ref="AE121:AF124"/>
    <mergeCell ref="AH121:AI124"/>
    <mergeCell ref="AK121:AL124"/>
    <mergeCell ref="AN121:AO124"/>
    <mergeCell ref="AQ121:AR124"/>
    <mergeCell ref="AT121:AU124"/>
    <mergeCell ref="AW121:AX124"/>
    <mergeCell ref="AZ121:BA124"/>
    <mergeCell ref="BF116:BG116"/>
    <mergeCell ref="BI116:BJ116"/>
    <mergeCell ref="D117:E117"/>
    <mergeCell ref="G117:H117"/>
    <mergeCell ref="J117:K117"/>
    <mergeCell ref="M117:N117"/>
    <mergeCell ref="P117:Q117"/>
    <mergeCell ref="S117:T117"/>
    <mergeCell ref="V117:W117"/>
    <mergeCell ref="Y117:Z117"/>
    <mergeCell ref="AB117:AC117"/>
    <mergeCell ref="AE117:AF117"/>
    <mergeCell ref="AH117:AI117"/>
    <mergeCell ref="AK117:AL117"/>
    <mergeCell ref="AN117:AO117"/>
    <mergeCell ref="AQ117:AR117"/>
    <mergeCell ref="AT117:AU117"/>
    <mergeCell ref="AW117:AX117"/>
    <mergeCell ref="AZ117:BA117"/>
    <mergeCell ref="BC117:BD117"/>
    <mergeCell ref="BF117:BG117"/>
    <mergeCell ref="BI117:BJ117"/>
    <mergeCell ref="D116:E116"/>
    <mergeCell ref="G116:H116"/>
    <mergeCell ref="J116:K116"/>
    <mergeCell ref="M116:N116"/>
    <mergeCell ref="P116:Q116"/>
    <mergeCell ref="S116:T116"/>
    <mergeCell ref="V116:W116"/>
    <mergeCell ref="Y116:Z116"/>
    <mergeCell ref="AB116:AC116"/>
    <mergeCell ref="BF113:BG113"/>
    <mergeCell ref="BI113:BJ113"/>
    <mergeCell ref="D115:E115"/>
    <mergeCell ref="G115:H115"/>
    <mergeCell ref="J115:K115"/>
    <mergeCell ref="M115:N115"/>
    <mergeCell ref="P115:Q115"/>
    <mergeCell ref="S115:T115"/>
    <mergeCell ref="V115:W115"/>
    <mergeCell ref="Y115:Z115"/>
    <mergeCell ref="AB115:AC115"/>
    <mergeCell ref="AE115:AF115"/>
    <mergeCell ref="AH115:AI115"/>
    <mergeCell ref="AK115:AL115"/>
    <mergeCell ref="AN115:AO115"/>
    <mergeCell ref="AQ115:AR115"/>
    <mergeCell ref="AT115:AU115"/>
    <mergeCell ref="AW115:AX115"/>
    <mergeCell ref="AZ115:BA115"/>
    <mergeCell ref="BC115:BD115"/>
    <mergeCell ref="BF115:BG115"/>
    <mergeCell ref="BI115:BJ115"/>
    <mergeCell ref="D113:E113"/>
    <mergeCell ref="AH113:AI113"/>
    <mergeCell ref="AK113:AL113"/>
    <mergeCell ref="AN113:AO113"/>
    <mergeCell ref="AQ113:AR113"/>
    <mergeCell ref="AT113:AU113"/>
    <mergeCell ref="AW113:AX113"/>
    <mergeCell ref="AZ113:BA113"/>
    <mergeCell ref="BC111:BD111"/>
    <mergeCell ref="AH111:AI111"/>
    <mergeCell ref="AK111:AL111"/>
    <mergeCell ref="AN111:AO111"/>
    <mergeCell ref="AQ111:AR111"/>
    <mergeCell ref="AT111:AU111"/>
    <mergeCell ref="AW111:AX111"/>
    <mergeCell ref="AZ111:BA111"/>
    <mergeCell ref="AE116:AF116"/>
    <mergeCell ref="AH116:AI116"/>
    <mergeCell ref="AK116:AL116"/>
    <mergeCell ref="AN116:AO116"/>
    <mergeCell ref="AQ116:AR116"/>
    <mergeCell ref="AT116:AU116"/>
    <mergeCell ref="AW116:AX116"/>
    <mergeCell ref="AZ116:BA116"/>
    <mergeCell ref="BC113:BD113"/>
    <mergeCell ref="BC116:BD116"/>
    <mergeCell ref="G111:H111"/>
    <mergeCell ref="J111:K111"/>
    <mergeCell ref="M111:N111"/>
    <mergeCell ref="P111:Q111"/>
    <mergeCell ref="S111:T111"/>
    <mergeCell ref="V111:W111"/>
    <mergeCell ref="Y111:Z111"/>
    <mergeCell ref="AB111:AC111"/>
    <mergeCell ref="AE111:AF111"/>
    <mergeCell ref="G113:H113"/>
    <mergeCell ref="J113:K113"/>
    <mergeCell ref="M113:N113"/>
    <mergeCell ref="P113:Q113"/>
    <mergeCell ref="S113:T113"/>
    <mergeCell ref="V113:W113"/>
    <mergeCell ref="Y113:Z113"/>
    <mergeCell ref="AB113:AC113"/>
    <mergeCell ref="AE113:AF113"/>
    <mergeCell ref="D109:E109"/>
    <mergeCell ref="G109:H109"/>
    <mergeCell ref="J109:K109"/>
    <mergeCell ref="M109:N109"/>
    <mergeCell ref="P109:Q109"/>
    <mergeCell ref="S109:T109"/>
    <mergeCell ref="V109:W109"/>
    <mergeCell ref="Y109:Z109"/>
    <mergeCell ref="AB109:AC109"/>
    <mergeCell ref="BF111:BG111"/>
    <mergeCell ref="BI111:BJ111"/>
    <mergeCell ref="D112:E112"/>
    <mergeCell ref="G112:H112"/>
    <mergeCell ref="J112:K112"/>
    <mergeCell ref="M112:N112"/>
    <mergeCell ref="P112:Q112"/>
    <mergeCell ref="S112:T112"/>
    <mergeCell ref="V112:W112"/>
    <mergeCell ref="Y112:Z112"/>
    <mergeCell ref="AB112:AC112"/>
    <mergeCell ref="AE112:AF112"/>
    <mergeCell ref="AH112:AI112"/>
    <mergeCell ref="AK112:AL112"/>
    <mergeCell ref="AN112:AO112"/>
    <mergeCell ref="AQ112:AR112"/>
    <mergeCell ref="AT112:AU112"/>
    <mergeCell ref="AW112:AX112"/>
    <mergeCell ref="AZ112:BA112"/>
    <mergeCell ref="BC112:BD112"/>
    <mergeCell ref="BF112:BG112"/>
    <mergeCell ref="BI112:BJ112"/>
    <mergeCell ref="D111:E111"/>
    <mergeCell ref="BI108:BJ108"/>
    <mergeCell ref="D107:E107"/>
    <mergeCell ref="G107:H107"/>
    <mergeCell ref="J107:K107"/>
    <mergeCell ref="M107:N107"/>
    <mergeCell ref="P107:Q107"/>
    <mergeCell ref="S107:T107"/>
    <mergeCell ref="V107:W107"/>
    <mergeCell ref="Y107:Z107"/>
    <mergeCell ref="AB107:AC107"/>
    <mergeCell ref="BF109:BG109"/>
    <mergeCell ref="BI109:BJ109"/>
    <mergeCell ref="D110:E110"/>
    <mergeCell ref="G110:H110"/>
    <mergeCell ref="J110:K110"/>
    <mergeCell ref="M110:N110"/>
    <mergeCell ref="P110:Q110"/>
    <mergeCell ref="S110:T110"/>
    <mergeCell ref="V110:W110"/>
    <mergeCell ref="Y110:Z110"/>
    <mergeCell ref="AB110:AC110"/>
    <mergeCell ref="AE110:AF110"/>
    <mergeCell ref="AH110:AI110"/>
    <mergeCell ref="AK110:AL110"/>
    <mergeCell ref="AN110:AO110"/>
    <mergeCell ref="AQ110:AR110"/>
    <mergeCell ref="AT110:AU110"/>
    <mergeCell ref="AW110:AX110"/>
    <mergeCell ref="AZ110:BA110"/>
    <mergeCell ref="BC110:BD110"/>
    <mergeCell ref="BF110:BG110"/>
    <mergeCell ref="BI110:BJ110"/>
    <mergeCell ref="D108:E108"/>
    <mergeCell ref="G108:H108"/>
    <mergeCell ref="J108:K108"/>
    <mergeCell ref="M108:N108"/>
    <mergeCell ref="P108:Q108"/>
    <mergeCell ref="S108:T108"/>
    <mergeCell ref="V108:W108"/>
    <mergeCell ref="Y108:Z108"/>
    <mergeCell ref="AB108:AC108"/>
    <mergeCell ref="AE108:AF108"/>
    <mergeCell ref="AH108:AI108"/>
    <mergeCell ref="AK108:AL108"/>
    <mergeCell ref="AN108:AO108"/>
    <mergeCell ref="AQ108:AR108"/>
    <mergeCell ref="AT108:AU108"/>
    <mergeCell ref="AW108:AX108"/>
    <mergeCell ref="AZ108:BA108"/>
    <mergeCell ref="AH105:AI105"/>
    <mergeCell ref="AK105:AL105"/>
    <mergeCell ref="AN105:AO105"/>
    <mergeCell ref="AQ105:AR105"/>
    <mergeCell ref="AT105:AU105"/>
    <mergeCell ref="AW105:AX105"/>
    <mergeCell ref="AZ105:BA105"/>
    <mergeCell ref="AE109:AF109"/>
    <mergeCell ref="AH109:AI109"/>
    <mergeCell ref="AK109:AL109"/>
    <mergeCell ref="AN109:AO109"/>
    <mergeCell ref="AQ109:AR109"/>
    <mergeCell ref="AT109:AU109"/>
    <mergeCell ref="AW109:AX109"/>
    <mergeCell ref="AZ109:BA109"/>
    <mergeCell ref="BC107:BD107"/>
    <mergeCell ref="BC109:BD109"/>
    <mergeCell ref="AE105:AF105"/>
    <mergeCell ref="AE107:AF107"/>
    <mergeCell ref="AH107:AI107"/>
    <mergeCell ref="AK107:AL107"/>
    <mergeCell ref="AN107:AO107"/>
    <mergeCell ref="AQ107:AR107"/>
    <mergeCell ref="AT107:AU107"/>
    <mergeCell ref="AW107:AX107"/>
    <mergeCell ref="AZ107:BA107"/>
    <mergeCell ref="BC108:BD108"/>
    <mergeCell ref="AB103:AC103"/>
    <mergeCell ref="BF105:BG105"/>
    <mergeCell ref="BI105:BJ105"/>
    <mergeCell ref="D106:E106"/>
    <mergeCell ref="G106:H106"/>
    <mergeCell ref="J106:K106"/>
    <mergeCell ref="M106:N106"/>
    <mergeCell ref="P106:Q106"/>
    <mergeCell ref="S106:T106"/>
    <mergeCell ref="V106:W106"/>
    <mergeCell ref="Y106:Z106"/>
    <mergeCell ref="AB106:AC106"/>
    <mergeCell ref="AE106:AF106"/>
    <mergeCell ref="AH106:AI106"/>
    <mergeCell ref="AK106:AL106"/>
    <mergeCell ref="AN106:AO106"/>
    <mergeCell ref="AQ106:AR106"/>
    <mergeCell ref="AT106:AU106"/>
    <mergeCell ref="AW106:AX106"/>
    <mergeCell ref="AZ106:BA106"/>
    <mergeCell ref="BC106:BD106"/>
    <mergeCell ref="BF106:BG106"/>
    <mergeCell ref="BI106:BJ106"/>
    <mergeCell ref="D105:E105"/>
    <mergeCell ref="G105:H105"/>
    <mergeCell ref="J105:K105"/>
    <mergeCell ref="M105:N105"/>
    <mergeCell ref="P105:Q105"/>
    <mergeCell ref="S105:T105"/>
    <mergeCell ref="V105:W105"/>
    <mergeCell ref="Y105:Z105"/>
    <mergeCell ref="AB105:AC105"/>
    <mergeCell ref="G101:H101"/>
    <mergeCell ref="BC103:BD103"/>
    <mergeCell ref="BF103:BG103"/>
    <mergeCell ref="BI103:BJ103"/>
    <mergeCell ref="D104:E104"/>
    <mergeCell ref="G104:H104"/>
    <mergeCell ref="J104:K104"/>
    <mergeCell ref="M104:N104"/>
    <mergeCell ref="P104:Q104"/>
    <mergeCell ref="S104:T104"/>
    <mergeCell ref="V104:W104"/>
    <mergeCell ref="Y104:Z104"/>
    <mergeCell ref="AB104:AC104"/>
    <mergeCell ref="AE104:AF104"/>
    <mergeCell ref="AH104:AI104"/>
    <mergeCell ref="AK104:AL104"/>
    <mergeCell ref="AN104:AO104"/>
    <mergeCell ref="AQ104:AR104"/>
    <mergeCell ref="AT104:AU104"/>
    <mergeCell ref="AW104:AX104"/>
    <mergeCell ref="AZ104:BA104"/>
    <mergeCell ref="BC104:BD104"/>
    <mergeCell ref="BF104:BG104"/>
    <mergeCell ref="BI104:BJ104"/>
    <mergeCell ref="D103:E103"/>
    <mergeCell ref="G103:H103"/>
    <mergeCell ref="J103:K103"/>
    <mergeCell ref="M103:N103"/>
    <mergeCell ref="P103:Q103"/>
    <mergeCell ref="S103:T103"/>
    <mergeCell ref="V103:W103"/>
    <mergeCell ref="Y103:Z103"/>
    <mergeCell ref="D101:E101"/>
    <mergeCell ref="J98:K98"/>
    <mergeCell ref="AE103:AF103"/>
    <mergeCell ref="AH103:AI103"/>
    <mergeCell ref="AK103:AL103"/>
    <mergeCell ref="AN103:AO103"/>
    <mergeCell ref="AQ103:AR103"/>
    <mergeCell ref="AT103:AU103"/>
    <mergeCell ref="AW103:AX103"/>
    <mergeCell ref="AZ103:BA103"/>
    <mergeCell ref="BC101:BD101"/>
    <mergeCell ref="BF101:BG101"/>
    <mergeCell ref="BI101:BJ101"/>
    <mergeCell ref="D102:E102"/>
    <mergeCell ref="G102:H102"/>
    <mergeCell ref="J102:K102"/>
    <mergeCell ref="M102:N102"/>
    <mergeCell ref="P102:Q102"/>
    <mergeCell ref="S102:T102"/>
    <mergeCell ref="V102:W102"/>
    <mergeCell ref="Y102:Z102"/>
    <mergeCell ref="AB102:AC102"/>
    <mergeCell ref="AE102:AF102"/>
    <mergeCell ref="AH102:AI102"/>
    <mergeCell ref="AK102:AL102"/>
    <mergeCell ref="AN102:AO102"/>
    <mergeCell ref="AQ102:AR102"/>
    <mergeCell ref="AT102:AU102"/>
    <mergeCell ref="AW102:AX102"/>
    <mergeCell ref="AZ102:BA102"/>
    <mergeCell ref="BC102:BD102"/>
    <mergeCell ref="BF102:BG102"/>
    <mergeCell ref="M98:N98"/>
    <mergeCell ref="P98:Q98"/>
    <mergeCell ref="S98:T98"/>
    <mergeCell ref="V98:W98"/>
    <mergeCell ref="Y98:Z98"/>
    <mergeCell ref="AB98:AC98"/>
    <mergeCell ref="M89:N89"/>
    <mergeCell ref="P89:Q89"/>
    <mergeCell ref="S89:T89"/>
    <mergeCell ref="V89:W89"/>
    <mergeCell ref="Y89:Z89"/>
    <mergeCell ref="AB89:AC89"/>
    <mergeCell ref="AE89:AF89"/>
    <mergeCell ref="AH89:AI89"/>
    <mergeCell ref="AK89:AL89"/>
    <mergeCell ref="AN89:AO89"/>
    <mergeCell ref="AQ89:AR89"/>
    <mergeCell ref="V92:W92"/>
    <mergeCell ref="AZ89:BA89"/>
    <mergeCell ref="Y101:Z101"/>
    <mergeCell ref="AB101:AC101"/>
    <mergeCell ref="AE101:AF101"/>
    <mergeCell ref="AH101:AI101"/>
    <mergeCell ref="AK101:AL101"/>
    <mergeCell ref="AN101:AO101"/>
    <mergeCell ref="AQ101:AR101"/>
    <mergeCell ref="AT101:AU101"/>
    <mergeCell ref="AW101:AX101"/>
    <mergeCell ref="AZ101:BA101"/>
    <mergeCell ref="AZ97:BA97"/>
    <mergeCell ref="AN92:AO92"/>
    <mergeCell ref="AQ92:AR92"/>
    <mergeCell ref="AT92:AU92"/>
    <mergeCell ref="AH92:AI92"/>
    <mergeCell ref="AK92:AL92"/>
    <mergeCell ref="Y92:Z92"/>
    <mergeCell ref="AB92:AC92"/>
    <mergeCell ref="AE92:AF92"/>
    <mergeCell ref="AQ97:AR97"/>
    <mergeCell ref="AT97:AU97"/>
    <mergeCell ref="AW97:AX97"/>
    <mergeCell ref="AN98:AO98"/>
    <mergeCell ref="AQ98:AR98"/>
    <mergeCell ref="AT98:AU98"/>
    <mergeCell ref="AW98:AX98"/>
    <mergeCell ref="AT89:AU89"/>
    <mergeCell ref="AW89:AX89"/>
    <mergeCell ref="D88:E88"/>
    <mergeCell ref="G88:H88"/>
    <mergeCell ref="J88:K88"/>
    <mergeCell ref="M88:N88"/>
    <mergeCell ref="P88:Q88"/>
    <mergeCell ref="S88:T88"/>
    <mergeCell ref="V88:W88"/>
    <mergeCell ref="Y88:Z88"/>
    <mergeCell ref="AB88:AC88"/>
    <mergeCell ref="AE88:AF88"/>
    <mergeCell ref="AH88:AI88"/>
    <mergeCell ref="AK88:AL88"/>
    <mergeCell ref="AN88:AO88"/>
    <mergeCell ref="AQ88:AR88"/>
    <mergeCell ref="AT88:AU88"/>
    <mergeCell ref="D92:E92"/>
    <mergeCell ref="G92:H92"/>
    <mergeCell ref="J92:K92"/>
    <mergeCell ref="M92:N92"/>
    <mergeCell ref="P92:Q92"/>
    <mergeCell ref="D89:E89"/>
    <mergeCell ref="G89:H89"/>
    <mergeCell ref="J89:K89"/>
    <mergeCell ref="G87:H87"/>
    <mergeCell ref="J87:K87"/>
    <mergeCell ref="M87:N87"/>
    <mergeCell ref="P87:Q87"/>
    <mergeCell ref="S87:T87"/>
    <mergeCell ref="V87:W87"/>
    <mergeCell ref="Y87:Z87"/>
    <mergeCell ref="AN87:AO87"/>
    <mergeCell ref="AQ87:AR87"/>
    <mergeCell ref="AT87:AU87"/>
    <mergeCell ref="AW87:AX87"/>
    <mergeCell ref="AZ87:BA87"/>
    <mergeCell ref="S84:T84"/>
    <mergeCell ref="V84:W84"/>
    <mergeCell ref="Y84:Z84"/>
    <mergeCell ref="AB84:AC84"/>
    <mergeCell ref="AE84:AF84"/>
    <mergeCell ref="AH85:AI85"/>
    <mergeCell ref="AK85:AL85"/>
    <mergeCell ref="AN85:AO85"/>
    <mergeCell ref="AQ85:AR85"/>
    <mergeCell ref="AT85:AU85"/>
    <mergeCell ref="V85:W85"/>
    <mergeCell ref="Y85:Z85"/>
    <mergeCell ref="AB85:AC85"/>
    <mergeCell ref="AE85:AF85"/>
    <mergeCell ref="AB87:AC87"/>
    <mergeCell ref="AE87:AF87"/>
    <mergeCell ref="P84:Q84"/>
    <mergeCell ref="AH87:AI87"/>
    <mergeCell ref="AK87:AL87"/>
    <mergeCell ref="D75:E75"/>
    <mergeCell ref="G75:H75"/>
    <mergeCell ref="J75:K75"/>
    <mergeCell ref="M75:N75"/>
    <mergeCell ref="P75:Q75"/>
    <mergeCell ref="D76:E76"/>
    <mergeCell ref="G76:H76"/>
    <mergeCell ref="J76:K76"/>
    <mergeCell ref="M76:N76"/>
    <mergeCell ref="P76:Q76"/>
    <mergeCell ref="D77:E77"/>
    <mergeCell ref="G77:H77"/>
    <mergeCell ref="J77:K77"/>
    <mergeCell ref="M77:N77"/>
    <mergeCell ref="P77:Q77"/>
    <mergeCell ref="D79:E79"/>
    <mergeCell ref="G79:H79"/>
    <mergeCell ref="J79:K79"/>
    <mergeCell ref="M79:N79"/>
    <mergeCell ref="P79:Q79"/>
    <mergeCell ref="D78:E78"/>
    <mergeCell ref="G78:H78"/>
    <mergeCell ref="J78:K78"/>
    <mergeCell ref="M78:N78"/>
    <mergeCell ref="P78:Q78"/>
    <mergeCell ref="AK83:AL83"/>
    <mergeCell ref="S81:T81"/>
    <mergeCell ref="V81:W81"/>
    <mergeCell ref="Y81:Z81"/>
    <mergeCell ref="AB81:AC81"/>
    <mergeCell ref="D73:E73"/>
    <mergeCell ref="G73:H73"/>
    <mergeCell ref="J73:K73"/>
    <mergeCell ref="M73:N73"/>
    <mergeCell ref="P73:Q73"/>
    <mergeCell ref="AW73:AX73"/>
    <mergeCell ref="AZ73:BA73"/>
    <mergeCell ref="BC73:BD73"/>
    <mergeCell ref="BF73:BG73"/>
    <mergeCell ref="BI73:BJ73"/>
    <mergeCell ref="D74:E74"/>
    <mergeCell ref="G74:H74"/>
    <mergeCell ref="J74:K74"/>
    <mergeCell ref="M74:N74"/>
    <mergeCell ref="P74:Q74"/>
    <mergeCell ref="AW74:AX74"/>
    <mergeCell ref="AZ74:BA74"/>
    <mergeCell ref="BC74:BD74"/>
    <mergeCell ref="BF74:BG74"/>
    <mergeCell ref="BI74:BJ74"/>
    <mergeCell ref="AH73:AI73"/>
    <mergeCell ref="AK73:AL73"/>
    <mergeCell ref="AN73:AO73"/>
    <mergeCell ref="AQ73:AR73"/>
    <mergeCell ref="AT73:AU73"/>
    <mergeCell ref="AH74:AI74"/>
    <mergeCell ref="AK74:AL74"/>
    <mergeCell ref="AN74:AO74"/>
    <mergeCell ref="AQ74:AR74"/>
    <mergeCell ref="AT74:AU74"/>
    <mergeCell ref="S73:T73"/>
    <mergeCell ref="V73:W73"/>
    <mergeCell ref="D69:E69"/>
    <mergeCell ref="G69:H69"/>
    <mergeCell ref="J69:K69"/>
    <mergeCell ref="M69:N69"/>
    <mergeCell ref="P69:Q69"/>
    <mergeCell ref="S69:T69"/>
    <mergeCell ref="V69:W69"/>
    <mergeCell ref="Y69:Z69"/>
    <mergeCell ref="AB69:AC69"/>
    <mergeCell ref="AE69:AF69"/>
    <mergeCell ref="AH69:AI69"/>
    <mergeCell ref="AK69:AL69"/>
    <mergeCell ref="AN69:AO69"/>
    <mergeCell ref="AQ69:AR69"/>
    <mergeCell ref="AT69:AU69"/>
    <mergeCell ref="AW69:AX69"/>
    <mergeCell ref="AZ69:BA69"/>
    <mergeCell ref="BF61:BG61"/>
    <mergeCell ref="BI61:BJ61"/>
    <mergeCell ref="D65:E68"/>
    <mergeCell ref="G65:H68"/>
    <mergeCell ref="J65:K68"/>
    <mergeCell ref="M65:N68"/>
    <mergeCell ref="P65:Q68"/>
    <mergeCell ref="S65:T68"/>
    <mergeCell ref="V65:W68"/>
    <mergeCell ref="Y65:Z68"/>
    <mergeCell ref="AB65:AC68"/>
    <mergeCell ref="AE65:AF68"/>
    <mergeCell ref="AH65:AI68"/>
    <mergeCell ref="AK65:AL68"/>
    <mergeCell ref="AN65:AO68"/>
    <mergeCell ref="AQ65:AR68"/>
    <mergeCell ref="AT65:AU68"/>
    <mergeCell ref="AW65:AX68"/>
    <mergeCell ref="AZ65:BA68"/>
    <mergeCell ref="BC65:BD68"/>
    <mergeCell ref="BF65:BG68"/>
    <mergeCell ref="BI65:BJ68"/>
    <mergeCell ref="D61:E61"/>
    <mergeCell ref="G61:H61"/>
    <mergeCell ref="J61:K61"/>
    <mergeCell ref="M61:N61"/>
    <mergeCell ref="P61:Q61"/>
    <mergeCell ref="S61:T61"/>
    <mergeCell ref="V61:W61"/>
    <mergeCell ref="Y61:Z61"/>
    <mergeCell ref="BF59:BG59"/>
    <mergeCell ref="BI59:BJ59"/>
    <mergeCell ref="D60:E60"/>
    <mergeCell ref="G60:H60"/>
    <mergeCell ref="J60:K60"/>
    <mergeCell ref="M60:N60"/>
    <mergeCell ref="P60:Q60"/>
    <mergeCell ref="S60:T60"/>
    <mergeCell ref="V60:W60"/>
    <mergeCell ref="Y60:Z60"/>
    <mergeCell ref="AB60:AC60"/>
    <mergeCell ref="AE60:AF60"/>
    <mergeCell ref="AH60:AI60"/>
    <mergeCell ref="AK60:AL60"/>
    <mergeCell ref="AN60:AO60"/>
    <mergeCell ref="AQ60:AR60"/>
    <mergeCell ref="AT60:AU60"/>
    <mergeCell ref="AW60:AX60"/>
    <mergeCell ref="AZ60:BA60"/>
    <mergeCell ref="BC60:BD60"/>
    <mergeCell ref="BF60:BG60"/>
    <mergeCell ref="BI60:BJ60"/>
    <mergeCell ref="D59:E59"/>
    <mergeCell ref="BC61:BD61"/>
    <mergeCell ref="G59:H59"/>
    <mergeCell ref="J59:K59"/>
    <mergeCell ref="M59:N59"/>
    <mergeCell ref="P59:Q59"/>
    <mergeCell ref="S59:T59"/>
    <mergeCell ref="V59:W59"/>
    <mergeCell ref="Y59:Z59"/>
    <mergeCell ref="AB59:AC59"/>
    <mergeCell ref="AE59:AF59"/>
    <mergeCell ref="AH59:AI59"/>
    <mergeCell ref="AK59:AL59"/>
    <mergeCell ref="AN59:AO59"/>
    <mergeCell ref="AQ59:AR59"/>
    <mergeCell ref="AT59:AU59"/>
    <mergeCell ref="AW59:AX59"/>
    <mergeCell ref="AZ59:BA59"/>
    <mergeCell ref="AB61:AC61"/>
    <mergeCell ref="AH61:AI61"/>
    <mergeCell ref="AK61:AL61"/>
    <mergeCell ref="AN61:AO61"/>
    <mergeCell ref="AQ61:AR61"/>
    <mergeCell ref="AT61:AU61"/>
    <mergeCell ref="AW61:AX61"/>
    <mergeCell ref="AZ61:BA61"/>
    <mergeCell ref="BC59:BD59"/>
    <mergeCell ref="BC56:BD56"/>
    <mergeCell ref="AH56:AI56"/>
    <mergeCell ref="AK56:AL56"/>
    <mergeCell ref="AN56:AO56"/>
    <mergeCell ref="AQ56:AR56"/>
    <mergeCell ref="AT56:AU56"/>
    <mergeCell ref="AW56:AX56"/>
    <mergeCell ref="AZ56:BA56"/>
    <mergeCell ref="BF56:BG56"/>
    <mergeCell ref="BI56:BJ56"/>
    <mergeCell ref="D57:E57"/>
    <mergeCell ref="G57:H57"/>
    <mergeCell ref="J57:K57"/>
    <mergeCell ref="M57:N57"/>
    <mergeCell ref="P57:Q57"/>
    <mergeCell ref="S57:T57"/>
    <mergeCell ref="V57:W57"/>
    <mergeCell ref="Y57:Z57"/>
    <mergeCell ref="AB57:AC57"/>
    <mergeCell ref="AE57:AF57"/>
    <mergeCell ref="AH57:AI57"/>
    <mergeCell ref="AK57:AL57"/>
    <mergeCell ref="AN57:AO57"/>
    <mergeCell ref="AQ57:AR57"/>
    <mergeCell ref="AT57:AU57"/>
    <mergeCell ref="AW57:AX57"/>
    <mergeCell ref="AZ57:BA57"/>
    <mergeCell ref="BC57:BD57"/>
    <mergeCell ref="BF57:BG57"/>
    <mergeCell ref="BI57:BJ57"/>
    <mergeCell ref="D56:E56"/>
    <mergeCell ref="G56:H56"/>
    <mergeCell ref="J56:K56"/>
    <mergeCell ref="M56:N56"/>
    <mergeCell ref="P56:Q56"/>
    <mergeCell ref="S56:T56"/>
    <mergeCell ref="V56:W56"/>
    <mergeCell ref="Y56:Z56"/>
    <mergeCell ref="AB56:AC56"/>
    <mergeCell ref="AE56:AF56"/>
    <mergeCell ref="BI54:BJ54"/>
    <mergeCell ref="D55:E55"/>
    <mergeCell ref="G55:H55"/>
    <mergeCell ref="J55:K55"/>
    <mergeCell ref="M55:N55"/>
    <mergeCell ref="P55:Q55"/>
    <mergeCell ref="S55:T55"/>
    <mergeCell ref="V55:W55"/>
    <mergeCell ref="Y55:Z55"/>
    <mergeCell ref="AB55:AC55"/>
    <mergeCell ref="AE55:AF55"/>
    <mergeCell ref="AH55:AI55"/>
    <mergeCell ref="AK55:AL55"/>
    <mergeCell ref="AN55:AO55"/>
    <mergeCell ref="AQ55:AR55"/>
    <mergeCell ref="AT55:AU55"/>
    <mergeCell ref="AW55:AX55"/>
    <mergeCell ref="AZ55:BA55"/>
    <mergeCell ref="BC55:BD55"/>
    <mergeCell ref="BF55:BG55"/>
    <mergeCell ref="BI55:BJ55"/>
    <mergeCell ref="D54:E54"/>
    <mergeCell ref="G54:H54"/>
    <mergeCell ref="J54:K54"/>
    <mergeCell ref="BI52:BJ52"/>
    <mergeCell ref="D53:E53"/>
    <mergeCell ref="G53:H53"/>
    <mergeCell ref="J53:K53"/>
    <mergeCell ref="M53:N53"/>
    <mergeCell ref="P53:Q53"/>
    <mergeCell ref="S53:T53"/>
    <mergeCell ref="V53:W53"/>
    <mergeCell ref="Y53:Z53"/>
    <mergeCell ref="AB53:AC53"/>
    <mergeCell ref="AE53:AF53"/>
    <mergeCell ref="AH53:AI53"/>
    <mergeCell ref="AK53:AL53"/>
    <mergeCell ref="AN53:AO53"/>
    <mergeCell ref="AQ53:AR53"/>
    <mergeCell ref="AT53:AU53"/>
    <mergeCell ref="AW53:AX53"/>
    <mergeCell ref="AZ53:BA53"/>
    <mergeCell ref="BC53:BD53"/>
    <mergeCell ref="BF53:BG53"/>
    <mergeCell ref="BI53:BJ53"/>
    <mergeCell ref="D52:E52"/>
    <mergeCell ref="AZ52:BA52"/>
    <mergeCell ref="G52:H52"/>
    <mergeCell ref="J52:K52"/>
    <mergeCell ref="AK54:AL54"/>
    <mergeCell ref="AN54:AO54"/>
    <mergeCell ref="AQ54:AR54"/>
    <mergeCell ref="AT54:AU54"/>
    <mergeCell ref="AW54:AX54"/>
    <mergeCell ref="AZ54:BA54"/>
    <mergeCell ref="BC52:BD52"/>
    <mergeCell ref="BF52:BG52"/>
    <mergeCell ref="BC54:BD54"/>
    <mergeCell ref="BF54:BG54"/>
    <mergeCell ref="M54:N54"/>
    <mergeCell ref="P54:Q54"/>
    <mergeCell ref="S54:T54"/>
    <mergeCell ref="V54:W54"/>
    <mergeCell ref="Y54:Z54"/>
    <mergeCell ref="AB54:AC54"/>
    <mergeCell ref="AE54:AF54"/>
    <mergeCell ref="AH54:AI54"/>
    <mergeCell ref="AH52:AI52"/>
    <mergeCell ref="AK52:AL52"/>
    <mergeCell ref="AN52:AO52"/>
    <mergeCell ref="AQ52:AR52"/>
    <mergeCell ref="AT52:AU52"/>
    <mergeCell ref="AW52:AX52"/>
    <mergeCell ref="M52:N52"/>
    <mergeCell ref="P52:Q52"/>
    <mergeCell ref="BF49:BG49"/>
    <mergeCell ref="BI49:BJ49"/>
    <mergeCell ref="BI50:BJ50"/>
    <mergeCell ref="D51:E51"/>
    <mergeCell ref="G51:H51"/>
    <mergeCell ref="J51:K51"/>
    <mergeCell ref="M51:N51"/>
    <mergeCell ref="P51:Q51"/>
    <mergeCell ref="S51:T51"/>
    <mergeCell ref="V51:W51"/>
    <mergeCell ref="Y51:Z51"/>
    <mergeCell ref="AB51:AC51"/>
    <mergeCell ref="AE51:AF51"/>
    <mergeCell ref="AH51:AI51"/>
    <mergeCell ref="AK51:AL51"/>
    <mergeCell ref="AN51:AO51"/>
    <mergeCell ref="AQ51:AR51"/>
    <mergeCell ref="AT51:AU51"/>
    <mergeCell ref="AW51:AX51"/>
    <mergeCell ref="AZ51:BA51"/>
    <mergeCell ref="BC51:BD51"/>
    <mergeCell ref="BF51:BG51"/>
    <mergeCell ref="BI51:BJ51"/>
    <mergeCell ref="G50:H50"/>
    <mergeCell ref="J50:K50"/>
    <mergeCell ref="M50:N50"/>
    <mergeCell ref="P50:Q50"/>
    <mergeCell ref="S50:T50"/>
    <mergeCell ref="V50:W50"/>
    <mergeCell ref="Y50:Z50"/>
    <mergeCell ref="AB50:AC50"/>
    <mergeCell ref="BF50:BG50"/>
    <mergeCell ref="AZ47:BA47"/>
    <mergeCell ref="BC47:BD47"/>
    <mergeCell ref="D49:E49"/>
    <mergeCell ref="G49:H49"/>
    <mergeCell ref="J49:K49"/>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Z49:BA49"/>
    <mergeCell ref="V47:W47"/>
    <mergeCell ref="AW47:AX47"/>
    <mergeCell ref="AH50:AI50"/>
    <mergeCell ref="AK50:AL50"/>
    <mergeCell ref="AT45:AU45"/>
    <mergeCell ref="AE45:AF45"/>
    <mergeCell ref="BF47:BG47"/>
    <mergeCell ref="BI47:BJ47"/>
    <mergeCell ref="D48:E48"/>
    <mergeCell ref="G48:H48"/>
    <mergeCell ref="J48:K48"/>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AZ48:BA48"/>
    <mergeCell ref="BC48:BD48"/>
    <mergeCell ref="BF48:BG48"/>
    <mergeCell ref="BI48:BJ48"/>
    <mergeCell ref="D47:E47"/>
    <mergeCell ref="G47:H47"/>
    <mergeCell ref="J47:K47"/>
    <mergeCell ref="M47:N47"/>
    <mergeCell ref="P47:Q47"/>
    <mergeCell ref="S47:T47"/>
    <mergeCell ref="AW37:AX40"/>
    <mergeCell ref="AZ37:BA40"/>
    <mergeCell ref="BC37:BD40"/>
    <mergeCell ref="BF37:BG40"/>
    <mergeCell ref="BI37:BJ40"/>
    <mergeCell ref="D41:E41"/>
    <mergeCell ref="G41:H41"/>
    <mergeCell ref="J41:K41"/>
    <mergeCell ref="M41:N41"/>
    <mergeCell ref="P41:Q41"/>
    <mergeCell ref="S41:T41"/>
    <mergeCell ref="V41:W41"/>
    <mergeCell ref="Y41:Z41"/>
    <mergeCell ref="AB41:AC41"/>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AZ46:BA46"/>
    <mergeCell ref="AH45:AI45"/>
    <mergeCell ref="AK45:AL45"/>
    <mergeCell ref="AN45:AO45"/>
    <mergeCell ref="AQ45:AR45"/>
    <mergeCell ref="P20:Q20"/>
    <mergeCell ref="S20:T20"/>
    <mergeCell ref="V20:W20"/>
    <mergeCell ref="Y20:Z20"/>
    <mergeCell ref="AB20:AC20"/>
    <mergeCell ref="AW27:AX27"/>
    <mergeCell ref="AZ27:BA27"/>
    <mergeCell ref="AW32:AX32"/>
    <mergeCell ref="AZ32:BA32"/>
    <mergeCell ref="AH32:AI32"/>
    <mergeCell ref="AT14:AU14"/>
    <mergeCell ref="AW14:AX14"/>
    <mergeCell ref="AZ14:BA14"/>
    <mergeCell ref="AW24:AX24"/>
    <mergeCell ref="AZ24:BA24"/>
    <mergeCell ref="AN24:AO24"/>
    <mergeCell ref="AQ24:AR24"/>
    <mergeCell ref="AT24:AU24"/>
    <mergeCell ref="AH25:AI25"/>
    <mergeCell ref="AK25:AL25"/>
    <mergeCell ref="AN25:AO25"/>
    <mergeCell ref="AQ25:AR25"/>
    <mergeCell ref="AT25:AU25"/>
    <mergeCell ref="AH21:AI21"/>
    <mergeCell ref="AN20:AO20"/>
    <mergeCell ref="AQ20:AR20"/>
    <mergeCell ref="AT20:AU20"/>
    <mergeCell ref="AW20:AX20"/>
    <mergeCell ref="AZ20:BA20"/>
    <mergeCell ref="AW25:AX25"/>
    <mergeCell ref="AZ25:BA25"/>
    <mergeCell ref="AW19:AX19"/>
    <mergeCell ref="AH13:AI13"/>
    <mergeCell ref="AK13:AL13"/>
    <mergeCell ref="AN13:AO13"/>
    <mergeCell ref="AQ13:AR13"/>
    <mergeCell ref="AT13:AU13"/>
    <mergeCell ref="AH14:AI14"/>
    <mergeCell ref="AK14:AL14"/>
    <mergeCell ref="AN14:AO14"/>
    <mergeCell ref="AQ14:AR14"/>
    <mergeCell ref="G9:H12"/>
    <mergeCell ref="J9:K12"/>
    <mergeCell ref="M9:N12"/>
    <mergeCell ref="P9:Q12"/>
    <mergeCell ref="S9:T12"/>
    <mergeCell ref="AE9:AF12"/>
    <mergeCell ref="AH9:AI12"/>
    <mergeCell ref="AK9:AL12"/>
    <mergeCell ref="AN9:AO12"/>
    <mergeCell ref="AQ9:AR12"/>
    <mergeCell ref="AT9:AU12"/>
    <mergeCell ref="D13:E13"/>
    <mergeCell ref="D9:E12"/>
    <mergeCell ref="G13:H13"/>
    <mergeCell ref="J13:K13"/>
    <mergeCell ref="M13:N13"/>
    <mergeCell ref="P13:Q13"/>
    <mergeCell ref="S13:T13"/>
    <mergeCell ref="V13:W13"/>
    <mergeCell ref="Y13:Z13"/>
    <mergeCell ref="D14:E14"/>
    <mergeCell ref="G14:H14"/>
    <mergeCell ref="J14:K14"/>
    <mergeCell ref="M14:N14"/>
    <mergeCell ref="P14:Q14"/>
    <mergeCell ref="S14:T14"/>
    <mergeCell ref="V14:W14"/>
    <mergeCell ref="Y14:Z14"/>
    <mergeCell ref="AE126:AF126"/>
    <mergeCell ref="AH126:AI126"/>
    <mergeCell ref="AK126:AL126"/>
    <mergeCell ref="AN126:AO126"/>
    <mergeCell ref="G126:H126"/>
    <mergeCell ref="J126:K126"/>
    <mergeCell ref="M126:N126"/>
    <mergeCell ref="P126:Q126"/>
    <mergeCell ref="S126:T126"/>
    <mergeCell ref="V126:W126"/>
    <mergeCell ref="Y126:Z126"/>
    <mergeCell ref="AB126:AC126"/>
    <mergeCell ref="BC126:BD126"/>
    <mergeCell ref="BF120:BG120"/>
    <mergeCell ref="BI120:BJ120"/>
    <mergeCell ref="V120:W120"/>
    <mergeCell ref="Y120:Z120"/>
    <mergeCell ref="AZ125:BA125"/>
    <mergeCell ref="BC125:BD125"/>
    <mergeCell ref="BF125:BG125"/>
    <mergeCell ref="BI125:BJ125"/>
    <mergeCell ref="AB120:AC120"/>
    <mergeCell ref="AE120:AF120"/>
    <mergeCell ref="AH120:AI120"/>
    <mergeCell ref="AK120:AL120"/>
    <mergeCell ref="AN120:AO120"/>
    <mergeCell ref="AQ120:AR120"/>
    <mergeCell ref="AT120:AU120"/>
    <mergeCell ref="BI84:BJ84"/>
    <mergeCell ref="AW85:AX85"/>
    <mergeCell ref="AZ85:BA85"/>
    <mergeCell ref="BC85:BD85"/>
    <mergeCell ref="BF85:BG85"/>
    <mergeCell ref="AW120:AX120"/>
    <mergeCell ref="AZ120:BA120"/>
    <mergeCell ref="BC120:BD120"/>
    <mergeCell ref="BC121:BD124"/>
    <mergeCell ref="BC129:BD129"/>
    <mergeCell ref="BC131:BD131"/>
    <mergeCell ref="BC133:BD133"/>
    <mergeCell ref="BC135:BD135"/>
    <mergeCell ref="AQ126:AR126"/>
    <mergeCell ref="AT126:AU126"/>
    <mergeCell ref="AW126:AX126"/>
    <mergeCell ref="AZ126:BA126"/>
    <mergeCell ref="BF126:BG126"/>
    <mergeCell ref="BI126:BJ126"/>
    <mergeCell ref="BC93:BD96"/>
    <mergeCell ref="BF93:BG96"/>
    <mergeCell ref="BI93:BJ96"/>
    <mergeCell ref="BC89:BD89"/>
    <mergeCell ref="BF89:BG89"/>
    <mergeCell ref="BI89:BJ89"/>
    <mergeCell ref="AW88:AX88"/>
    <mergeCell ref="AZ88:BA88"/>
    <mergeCell ref="BI102:BJ102"/>
    <mergeCell ref="BC105:BD105"/>
    <mergeCell ref="BF107:BG107"/>
    <mergeCell ref="BI107:BJ107"/>
    <mergeCell ref="BF108:BG108"/>
    <mergeCell ref="AN83:AO83"/>
    <mergeCell ref="AQ83:AR83"/>
    <mergeCell ref="AT83:AU83"/>
    <mergeCell ref="AW83:AX83"/>
    <mergeCell ref="AZ83:BA83"/>
    <mergeCell ref="BC87:BD87"/>
    <mergeCell ref="BF87:BG87"/>
    <mergeCell ref="BI87:BJ87"/>
    <mergeCell ref="BC88:BD88"/>
    <mergeCell ref="BF88:BG88"/>
    <mergeCell ref="BI88:BJ88"/>
    <mergeCell ref="AN93:AO96"/>
    <mergeCell ref="D20:E20"/>
    <mergeCell ref="G20:H20"/>
    <mergeCell ref="J20:K20"/>
    <mergeCell ref="M20:N20"/>
    <mergeCell ref="BC98:BD98"/>
    <mergeCell ref="AH98:AI98"/>
    <mergeCell ref="BF98:BG98"/>
    <mergeCell ref="BI98:BJ98"/>
    <mergeCell ref="BC97:BD97"/>
    <mergeCell ref="BF97:BG97"/>
    <mergeCell ref="BI97:BJ97"/>
    <mergeCell ref="AW64:AX64"/>
    <mergeCell ref="AZ64:BA64"/>
    <mergeCell ref="BC64:BD64"/>
    <mergeCell ref="AW81:AX81"/>
    <mergeCell ref="AW92:AX92"/>
    <mergeCell ref="AZ92:BA92"/>
    <mergeCell ref="BC92:BD92"/>
    <mergeCell ref="BF92:BG92"/>
    <mergeCell ref="BI92:BJ92"/>
    <mergeCell ref="BF64:BG64"/>
    <mergeCell ref="BI64:BJ64"/>
    <mergeCell ref="AW84:AX84"/>
    <mergeCell ref="AZ84:BA84"/>
    <mergeCell ref="BC80:BD80"/>
    <mergeCell ref="BF80:BG80"/>
    <mergeCell ref="BI80:BJ80"/>
    <mergeCell ref="BF77:BG77"/>
    <mergeCell ref="BI77:BJ77"/>
    <mergeCell ref="D19:E19"/>
    <mergeCell ref="G19:H19"/>
    <mergeCell ref="J19:K19"/>
    <mergeCell ref="M19:N19"/>
    <mergeCell ref="P19:Q19"/>
    <mergeCell ref="S19:T19"/>
    <mergeCell ref="V19:W19"/>
    <mergeCell ref="AH20:AI20"/>
    <mergeCell ref="AK20:AL20"/>
    <mergeCell ref="D37:E40"/>
    <mergeCell ref="G37:H40"/>
    <mergeCell ref="J37:K40"/>
    <mergeCell ref="M37:N40"/>
    <mergeCell ref="P37:Q40"/>
    <mergeCell ref="S37:T40"/>
    <mergeCell ref="V37:W40"/>
    <mergeCell ref="Y37:Z40"/>
    <mergeCell ref="AB37:AC40"/>
    <mergeCell ref="AE37:AF40"/>
    <mergeCell ref="AH37:AI40"/>
    <mergeCell ref="AK37:AL40"/>
    <mergeCell ref="AK30:AL30"/>
    <mergeCell ref="AH28:AI28"/>
    <mergeCell ref="AK28:AL28"/>
    <mergeCell ref="S27:T27"/>
    <mergeCell ref="V27:W27"/>
    <mergeCell ref="Y27:Z27"/>
    <mergeCell ref="AB28:AC28"/>
    <mergeCell ref="AE28:AF28"/>
    <mergeCell ref="S24:T24"/>
    <mergeCell ref="V24:W24"/>
    <mergeCell ref="Y24:Z24"/>
    <mergeCell ref="BF46:BG46"/>
    <mergeCell ref="BI46:BJ46"/>
    <mergeCell ref="AZ45:BA45"/>
    <mergeCell ref="D46:E46"/>
    <mergeCell ref="G46:H46"/>
    <mergeCell ref="J46:K46"/>
    <mergeCell ref="BI85:BJ85"/>
    <mergeCell ref="BC69:BD69"/>
    <mergeCell ref="BF69:BG69"/>
    <mergeCell ref="BI69:BJ69"/>
    <mergeCell ref="BC83:BD83"/>
    <mergeCell ref="BF83:BG83"/>
    <mergeCell ref="BI83:BJ83"/>
    <mergeCell ref="BF81:BG81"/>
    <mergeCell ref="BI81:BJ81"/>
    <mergeCell ref="AW82:AX82"/>
    <mergeCell ref="AZ82:BA82"/>
    <mergeCell ref="BC82:BD82"/>
    <mergeCell ref="BF82:BG82"/>
    <mergeCell ref="BI82:BJ82"/>
    <mergeCell ref="AW79:AX79"/>
    <mergeCell ref="AZ79:BA79"/>
    <mergeCell ref="BC79:BD79"/>
    <mergeCell ref="BF79:BG79"/>
    <mergeCell ref="BI79:BJ79"/>
    <mergeCell ref="AW80:AX80"/>
    <mergeCell ref="AZ80:BA80"/>
    <mergeCell ref="BF84:BG84"/>
    <mergeCell ref="AH83:AI83"/>
    <mergeCell ref="BI28:BJ28"/>
    <mergeCell ref="BC27:BD27"/>
    <mergeCell ref="BF27:BG27"/>
    <mergeCell ref="AW78:AX78"/>
    <mergeCell ref="AZ78:BA78"/>
    <mergeCell ref="BC78:BD78"/>
    <mergeCell ref="BF78:BG78"/>
    <mergeCell ref="BI78:BJ78"/>
    <mergeCell ref="AW75:AX75"/>
    <mergeCell ref="AZ75:BA75"/>
    <mergeCell ref="BC75:BD75"/>
    <mergeCell ref="BF75:BG75"/>
    <mergeCell ref="BI75:BJ75"/>
    <mergeCell ref="AW76:AX76"/>
    <mergeCell ref="AZ76:BA76"/>
    <mergeCell ref="BC76:BD76"/>
    <mergeCell ref="BF76:BG76"/>
    <mergeCell ref="BI76:BJ76"/>
    <mergeCell ref="BC77:BD77"/>
    <mergeCell ref="BF34:BG34"/>
    <mergeCell ref="BI34:BJ34"/>
    <mergeCell ref="AW36:AX36"/>
    <mergeCell ref="AZ36:BA36"/>
    <mergeCell ref="BC36:BD36"/>
    <mergeCell ref="BF36:BG36"/>
    <mergeCell ref="BI36:BJ36"/>
    <mergeCell ref="AW34:AX34"/>
    <mergeCell ref="AZ34:BA34"/>
    <mergeCell ref="AW45:AX45"/>
    <mergeCell ref="BF45:BG45"/>
    <mergeCell ref="BI45:BJ45"/>
    <mergeCell ref="BC46:BD46"/>
    <mergeCell ref="BC25:BD25"/>
    <mergeCell ref="BF25:BG25"/>
    <mergeCell ref="BI25:BJ25"/>
    <mergeCell ref="AW22:AX22"/>
    <mergeCell ref="AZ22:BA22"/>
    <mergeCell ref="BC22:BD22"/>
    <mergeCell ref="BF22:BG22"/>
    <mergeCell ref="BI22:BJ22"/>
    <mergeCell ref="AW23:AX23"/>
    <mergeCell ref="AZ23:BA23"/>
    <mergeCell ref="BC23:BD23"/>
    <mergeCell ref="BF23:BG23"/>
    <mergeCell ref="BI23:BJ23"/>
    <mergeCell ref="AZ33:BA33"/>
    <mergeCell ref="BC33:BD33"/>
    <mergeCell ref="BF33:BG33"/>
    <mergeCell ref="BI33:BJ33"/>
    <mergeCell ref="AW29:AX29"/>
    <mergeCell ref="AZ29:BA29"/>
    <mergeCell ref="BC29:BD29"/>
    <mergeCell ref="BF29:BG29"/>
    <mergeCell ref="BI29:BJ29"/>
    <mergeCell ref="AW30:AX30"/>
    <mergeCell ref="AZ30:BA30"/>
    <mergeCell ref="BC30:BD30"/>
    <mergeCell ref="BF30:BG30"/>
    <mergeCell ref="BI30:BJ30"/>
    <mergeCell ref="BI27:BJ27"/>
    <mergeCell ref="AW28:AX28"/>
    <mergeCell ref="AZ28:BA28"/>
    <mergeCell ref="BC28:BD28"/>
    <mergeCell ref="BF28:BG28"/>
    <mergeCell ref="BC20:BD20"/>
    <mergeCell ref="BF20:BG20"/>
    <mergeCell ref="AW13:AX13"/>
    <mergeCell ref="AZ13:BA13"/>
    <mergeCell ref="BC9:BD12"/>
    <mergeCell ref="BF9:BG12"/>
    <mergeCell ref="BI9:BJ12"/>
    <mergeCell ref="BC13:BD13"/>
    <mergeCell ref="BF13:BG13"/>
    <mergeCell ref="BC24:BD24"/>
    <mergeCell ref="BF24:BG24"/>
    <mergeCell ref="BI24:BJ24"/>
    <mergeCell ref="BI13:BJ13"/>
    <mergeCell ref="AW9:AX12"/>
    <mergeCell ref="AZ9:BA12"/>
    <mergeCell ref="BC14:BD14"/>
    <mergeCell ref="BF14:BG14"/>
    <mergeCell ref="BI14:BJ14"/>
    <mergeCell ref="AW8:AX8"/>
    <mergeCell ref="AZ8:BA8"/>
    <mergeCell ref="BC8:BD8"/>
    <mergeCell ref="BF8:BG8"/>
    <mergeCell ref="BI8:BJ8"/>
    <mergeCell ref="AW4:AX4"/>
    <mergeCell ref="AZ4:BA4"/>
    <mergeCell ref="BC4:BD4"/>
    <mergeCell ref="BF4:BG4"/>
    <mergeCell ref="BI4:BJ4"/>
    <mergeCell ref="AW2:AX2"/>
    <mergeCell ref="AZ2:BA2"/>
    <mergeCell ref="BC2:BD2"/>
    <mergeCell ref="AW7:AX7"/>
    <mergeCell ref="AZ7:BA7"/>
    <mergeCell ref="BC7:BD7"/>
    <mergeCell ref="BC32:BD32"/>
    <mergeCell ref="BF2:BG2"/>
    <mergeCell ref="BI2:BJ2"/>
    <mergeCell ref="AW3:AX3"/>
    <mergeCell ref="AZ3:BA3"/>
    <mergeCell ref="BC3:BD3"/>
    <mergeCell ref="BF3:BG3"/>
    <mergeCell ref="BI3:BJ3"/>
    <mergeCell ref="BF18:BG18"/>
    <mergeCell ref="BI18:BJ18"/>
    <mergeCell ref="BI20:BJ20"/>
    <mergeCell ref="BI26:BJ26"/>
    <mergeCell ref="AZ19:BA19"/>
    <mergeCell ref="BC19:BD19"/>
    <mergeCell ref="BF19:BG19"/>
    <mergeCell ref="BI19:BJ19"/>
    <mergeCell ref="BC34:BD34"/>
    <mergeCell ref="AW77:AX77"/>
    <mergeCell ref="AZ77:BA77"/>
    <mergeCell ref="BF7:BG7"/>
    <mergeCell ref="BI7:BJ7"/>
    <mergeCell ref="AW21:AX21"/>
    <mergeCell ref="AZ21:BA21"/>
    <mergeCell ref="BC21:BD21"/>
    <mergeCell ref="BF21:BG21"/>
    <mergeCell ref="BI21:BJ21"/>
    <mergeCell ref="AK82:AL82"/>
    <mergeCell ref="AN82:AO82"/>
    <mergeCell ref="AQ82:AR82"/>
    <mergeCell ref="AT82:AU82"/>
    <mergeCell ref="AH79:AI79"/>
    <mergeCell ref="AK79:AL79"/>
    <mergeCell ref="AN79:AO79"/>
    <mergeCell ref="AQ79:AR79"/>
    <mergeCell ref="AT75:AU75"/>
    <mergeCell ref="AH76:AI76"/>
    <mergeCell ref="AK76:AL76"/>
    <mergeCell ref="AN76:AO76"/>
    <mergeCell ref="AQ76:AR76"/>
    <mergeCell ref="AT76:AU76"/>
    <mergeCell ref="AW17:AX17"/>
    <mergeCell ref="AZ17:BA17"/>
    <mergeCell ref="BC17:BD17"/>
    <mergeCell ref="BF17:BG17"/>
    <mergeCell ref="BI17:BJ17"/>
    <mergeCell ref="AW18:AX18"/>
    <mergeCell ref="AZ18:BA18"/>
    <mergeCell ref="BC18:BD18"/>
    <mergeCell ref="AZ81:BA81"/>
    <mergeCell ref="BC81:BD81"/>
    <mergeCell ref="BC45:BD45"/>
    <mergeCell ref="AH64:AI64"/>
    <mergeCell ref="AK64:AL64"/>
    <mergeCell ref="AN64:AO64"/>
    <mergeCell ref="AQ64:AR64"/>
    <mergeCell ref="AT64:AU64"/>
    <mergeCell ref="AH84:AI84"/>
    <mergeCell ref="AK84:AL84"/>
    <mergeCell ref="AN84:AO84"/>
    <mergeCell ref="AQ84:AR84"/>
    <mergeCell ref="AT84:AU84"/>
    <mergeCell ref="BC84:BD84"/>
    <mergeCell ref="AH47:AI47"/>
    <mergeCell ref="AK47:AL47"/>
    <mergeCell ref="AN47:AO47"/>
    <mergeCell ref="AQ47:AR47"/>
    <mergeCell ref="AT47:AU47"/>
    <mergeCell ref="BC49:BD49"/>
    <mergeCell ref="AN50:AO50"/>
    <mergeCell ref="AQ50:AR50"/>
    <mergeCell ref="AT50:AU50"/>
    <mergeCell ref="AW50:AX50"/>
    <mergeCell ref="AZ50:BA50"/>
    <mergeCell ref="BC50:BD50"/>
    <mergeCell ref="AH81:AI81"/>
    <mergeCell ref="AK81:AL81"/>
    <mergeCell ref="AN81:AO81"/>
    <mergeCell ref="AQ81:AR81"/>
    <mergeCell ref="AT81:AU81"/>
    <mergeCell ref="AH82:AI82"/>
    <mergeCell ref="AT30:AU30"/>
    <mergeCell ref="AH41:AI41"/>
    <mergeCell ref="AN34:AO34"/>
    <mergeCell ref="AQ34:AR34"/>
    <mergeCell ref="AT34:AU34"/>
    <mergeCell ref="AK36:AL36"/>
    <mergeCell ref="AN36:AO36"/>
    <mergeCell ref="AQ36:AR36"/>
    <mergeCell ref="AT36:AU36"/>
    <mergeCell ref="AT79:AU79"/>
    <mergeCell ref="AH80:AI80"/>
    <mergeCell ref="AK80:AL80"/>
    <mergeCell ref="AN80:AO80"/>
    <mergeCell ref="AQ80:AR80"/>
    <mergeCell ref="AT80:AU80"/>
    <mergeCell ref="AH77:AI77"/>
    <mergeCell ref="AK77:AL77"/>
    <mergeCell ref="AN77:AO77"/>
    <mergeCell ref="AQ77:AR77"/>
    <mergeCell ref="AT77:AU77"/>
    <mergeCell ref="AH78:AI78"/>
    <mergeCell ref="AK78:AL78"/>
    <mergeCell ref="AN78:AO78"/>
    <mergeCell ref="AQ78:AR78"/>
    <mergeCell ref="AT78:AU78"/>
    <mergeCell ref="AH75:AI75"/>
    <mergeCell ref="AK75:AL75"/>
    <mergeCell ref="AN75:AO75"/>
    <mergeCell ref="AQ75:AR75"/>
    <mergeCell ref="AN37:AO40"/>
    <mergeCell ref="AQ37:AR40"/>
    <mergeCell ref="AT37:AU40"/>
    <mergeCell ref="AK18:AL18"/>
    <mergeCell ref="AN18:AO18"/>
    <mergeCell ref="AQ18:AR18"/>
    <mergeCell ref="AT18:AU18"/>
    <mergeCell ref="AH19:AI19"/>
    <mergeCell ref="AK19:AL19"/>
    <mergeCell ref="AH27:AI27"/>
    <mergeCell ref="AK27:AL27"/>
    <mergeCell ref="AN27:AO27"/>
    <mergeCell ref="AQ27:AR27"/>
    <mergeCell ref="AT27:AU27"/>
    <mergeCell ref="AK41:AL41"/>
    <mergeCell ref="AN41:AO41"/>
    <mergeCell ref="AQ41:AR41"/>
    <mergeCell ref="AT41:AU41"/>
    <mergeCell ref="AK32:AL32"/>
    <mergeCell ref="AN32:AO32"/>
    <mergeCell ref="AQ32:AR32"/>
    <mergeCell ref="AT32:AU32"/>
    <mergeCell ref="AH33:AI33"/>
    <mergeCell ref="AK33:AL33"/>
    <mergeCell ref="AN33:AO33"/>
    <mergeCell ref="AQ33:AR33"/>
    <mergeCell ref="AT33:AU33"/>
    <mergeCell ref="AH29:AI29"/>
    <mergeCell ref="AK29:AL29"/>
    <mergeCell ref="AN29:AO29"/>
    <mergeCell ref="AQ29:AR29"/>
    <mergeCell ref="AT29:AU29"/>
    <mergeCell ref="AH30:AI30"/>
    <mergeCell ref="AN30:AO30"/>
    <mergeCell ref="AQ30:AR30"/>
    <mergeCell ref="AN28:AO28"/>
    <mergeCell ref="AQ28:AR28"/>
    <mergeCell ref="AT28:AU28"/>
    <mergeCell ref="AH24:AI24"/>
    <mergeCell ref="AK24:AL24"/>
    <mergeCell ref="AQ19:AR19"/>
    <mergeCell ref="AH8:AI8"/>
    <mergeCell ref="AK8:AL8"/>
    <mergeCell ref="AN8:AO8"/>
    <mergeCell ref="AQ8:AR8"/>
    <mergeCell ref="AT8:AU8"/>
    <mergeCell ref="AT19:AU19"/>
    <mergeCell ref="AH22:AI22"/>
    <mergeCell ref="AK22:AL22"/>
    <mergeCell ref="AN22:AO22"/>
    <mergeCell ref="AQ22:AR22"/>
    <mergeCell ref="AT22:AU22"/>
    <mergeCell ref="AH23:AI23"/>
    <mergeCell ref="AK23:AL23"/>
    <mergeCell ref="AN23:AO23"/>
    <mergeCell ref="AQ23:AR23"/>
    <mergeCell ref="AT23:AU23"/>
    <mergeCell ref="AK21:AL21"/>
    <mergeCell ref="AN21:AO21"/>
    <mergeCell ref="AQ21:AR21"/>
    <mergeCell ref="AT21:AU21"/>
    <mergeCell ref="AH17:AI17"/>
    <mergeCell ref="AK17:AL17"/>
    <mergeCell ref="AN17:AO17"/>
    <mergeCell ref="AQ17:AR17"/>
    <mergeCell ref="AT17:AU17"/>
    <mergeCell ref="AH18:AI18"/>
    <mergeCell ref="AH2:AI2"/>
    <mergeCell ref="AK2:AL2"/>
    <mergeCell ref="AN2:AO2"/>
    <mergeCell ref="AQ2:AR2"/>
    <mergeCell ref="AT2:AU2"/>
    <mergeCell ref="AH3:AI3"/>
    <mergeCell ref="AK3:AL3"/>
    <mergeCell ref="AN3:AO3"/>
    <mergeCell ref="AQ3:AR3"/>
    <mergeCell ref="AT3:AU3"/>
    <mergeCell ref="AH4:AI4"/>
    <mergeCell ref="AK4:AL4"/>
    <mergeCell ref="AN4:AO4"/>
    <mergeCell ref="AQ4:AR4"/>
    <mergeCell ref="AT4:AU4"/>
    <mergeCell ref="AH7:AI7"/>
    <mergeCell ref="AK7:AL7"/>
    <mergeCell ref="AN7:AO7"/>
    <mergeCell ref="AQ7:AR7"/>
    <mergeCell ref="AT7:AU7"/>
    <mergeCell ref="AE81:AF81"/>
    <mergeCell ref="S82:T82"/>
    <mergeCell ref="V82:W82"/>
    <mergeCell ref="Y82:Z82"/>
    <mergeCell ref="AB82:AC82"/>
    <mergeCell ref="AE82:AF82"/>
    <mergeCell ref="S83:T83"/>
    <mergeCell ref="V83:W83"/>
    <mergeCell ref="Y83:Z83"/>
    <mergeCell ref="AB83:AC83"/>
    <mergeCell ref="AE83:AF83"/>
    <mergeCell ref="S80:T80"/>
    <mergeCell ref="V80:W80"/>
    <mergeCell ref="Y80:Z80"/>
    <mergeCell ref="AB80:AC80"/>
    <mergeCell ref="AE80:AF80"/>
    <mergeCell ref="S77:T77"/>
    <mergeCell ref="V77:W77"/>
    <mergeCell ref="Y77:Z77"/>
    <mergeCell ref="AB77:AC77"/>
    <mergeCell ref="AE77:AF77"/>
    <mergeCell ref="S78:T78"/>
    <mergeCell ref="V78:W78"/>
    <mergeCell ref="Y78:Z78"/>
    <mergeCell ref="AB78:AC78"/>
    <mergeCell ref="AE78:AF78"/>
    <mergeCell ref="S75:T75"/>
    <mergeCell ref="V75:W75"/>
    <mergeCell ref="Y75:Z75"/>
    <mergeCell ref="AB75:AC75"/>
    <mergeCell ref="AE75:AF75"/>
    <mergeCell ref="S76:T76"/>
    <mergeCell ref="V76:W76"/>
    <mergeCell ref="Y76:Z76"/>
    <mergeCell ref="AB76:AC76"/>
    <mergeCell ref="AE76:AF76"/>
    <mergeCell ref="Y73:Z73"/>
    <mergeCell ref="AB73:AC73"/>
    <mergeCell ref="AE73:AF73"/>
    <mergeCell ref="S74:T74"/>
    <mergeCell ref="V74:W74"/>
    <mergeCell ref="Y74:Z74"/>
    <mergeCell ref="AB74:AC74"/>
    <mergeCell ref="AE74:AF74"/>
    <mergeCell ref="AE36:AF36"/>
    <mergeCell ref="S70:T70"/>
    <mergeCell ref="V70:W70"/>
    <mergeCell ref="Y70:Z70"/>
    <mergeCell ref="AB70:AC70"/>
    <mergeCell ref="AE70:AF70"/>
    <mergeCell ref="S64:T64"/>
    <mergeCell ref="V64:W64"/>
    <mergeCell ref="Y64:Z64"/>
    <mergeCell ref="AB64:AC64"/>
    <mergeCell ref="AE64:AF64"/>
    <mergeCell ref="Y47:Z47"/>
    <mergeCell ref="AB47:AC47"/>
    <mergeCell ref="AE47:AF47"/>
    <mergeCell ref="AE50:AF50"/>
    <mergeCell ref="S42:T42"/>
    <mergeCell ref="V42:W42"/>
    <mergeCell ref="Y42:Z42"/>
    <mergeCell ref="AB42:AC42"/>
    <mergeCell ref="AE42:AF42"/>
    <mergeCell ref="AE52:AF52"/>
    <mergeCell ref="S52:T52"/>
    <mergeCell ref="V52:W52"/>
    <mergeCell ref="Y52:Z52"/>
    <mergeCell ref="AB52:AC52"/>
    <mergeCell ref="S32:T32"/>
    <mergeCell ref="V32:W32"/>
    <mergeCell ref="Y32:Z32"/>
    <mergeCell ref="AB32:AC32"/>
    <mergeCell ref="AE32:AF32"/>
    <mergeCell ref="S33:T33"/>
    <mergeCell ref="V33:W33"/>
    <mergeCell ref="Y33:Z33"/>
    <mergeCell ref="AB33:AC33"/>
    <mergeCell ref="AE33:AF33"/>
    <mergeCell ref="S29:T29"/>
    <mergeCell ref="V29:W29"/>
    <mergeCell ref="Y29:Z29"/>
    <mergeCell ref="AB29:AC29"/>
    <mergeCell ref="AE29:AF29"/>
    <mergeCell ref="S30:T30"/>
    <mergeCell ref="V30:W30"/>
    <mergeCell ref="Y30:Z30"/>
    <mergeCell ref="AB30:AC30"/>
    <mergeCell ref="AE30:AF30"/>
    <mergeCell ref="AB24:AC24"/>
    <mergeCell ref="AE24:AF24"/>
    <mergeCell ref="S25:T25"/>
    <mergeCell ref="V25:W25"/>
    <mergeCell ref="Y25:Z25"/>
    <mergeCell ref="AB25:AC25"/>
    <mergeCell ref="AE25:AF25"/>
    <mergeCell ref="S23:T23"/>
    <mergeCell ref="V23:W23"/>
    <mergeCell ref="Y23:Z23"/>
    <mergeCell ref="AB23:AC23"/>
    <mergeCell ref="AE23:AF23"/>
    <mergeCell ref="AB27:AC27"/>
    <mergeCell ref="AE27:AF27"/>
    <mergeCell ref="S28:T28"/>
    <mergeCell ref="V28:W28"/>
    <mergeCell ref="Y28:Z28"/>
    <mergeCell ref="S21:T21"/>
    <mergeCell ref="V21:W21"/>
    <mergeCell ref="Y21:Z21"/>
    <mergeCell ref="AB21:AC21"/>
    <mergeCell ref="AE21:AF21"/>
    <mergeCell ref="AB17:AC17"/>
    <mergeCell ref="AE17:AF17"/>
    <mergeCell ref="AB18:AC18"/>
    <mergeCell ref="AE18:AF18"/>
    <mergeCell ref="Y19:Z19"/>
    <mergeCell ref="AB19:AC19"/>
    <mergeCell ref="AE19:AF19"/>
    <mergeCell ref="AE20:AF20"/>
    <mergeCell ref="S17:T17"/>
    <mergeCell ref="V17:W17"/>
    <mergeCell ref="Y17:Z17"/>
    <mergeCell ref="S18:T18"/>
    <mergeCell ref="V18:W18"/>
    <mergeCell ref="Y18:Z18"/>
    <mergeCell ref="S2:T2"/>
    <mergeCell ref="V2:W2"/>
    <mergeCell ref="Y2:Z2"/>
    <mergeCell ref="AB2:AC2"/>
    <mergeCell ref="AE2:AF2"/>
    <mergeCell ref="S3:T3"/>
    <mergeCell ref="V3:W3"/>
    <mergeCell ref="Y3:Z3"/>
    <mergeCell ref="AB3:AC3"/>
    <mergeCell ref="AE3:AF3"/>
    <mergeCell ref="S22:T22"/>
    <mergeCell ref="V22:W22"/>
    <mergeCell ref="Y22:Z22"/>
    <mergeCell ref="AB22:AC22"/>
    <mergeCell ref="AE22:AF22"/>
    <mergeCell ref="AE14:AF14"/>
    <mergeCell ref="D2:E2"/>
    <mergeCell ref="G2:H2"/>
    <mergeCell ref="J2:K2"/>
    <mergeCell ref="M2:N2"/>
    <mergeCell ref="P2:Q2"/>
    <mergeCell ref="D8:E8"/>
    <mergeCell ref="G8:H8"/>
    <mergeCell ref="J8:K8"/>
    <mergeCell ref="M8:N8"/>
    <mergeCell ref="P8:Q8"/>
    <mergeCell ref="AB13:AC13"/>
    <mergeCell ref="AE13:AF13"/>
    <mergeCell ref="AB14:AC14"/>
    <mergeCell ref="V9:W12"/>
    <mergeCell ref="Y9:Z12"/>
    <mergeCell ref="AB9:AC12"/>
    <mergeCell ref="A2:B5"/>
    <mergeCell ref="A7:B7"/>
    <mergeCell ref="D3:E3"/>
    <mergeCell ref="G3:H3"/>
    <mergeCell ref="J3:K3"/>
    <mergeCell ref="M3:N3"/>
    <mergeCell ref="P3:Q3"/>
    <mergeCell ref="D4:E4"/>
    <mergeCell ref="G4:H4"/>
    <mergeCell ref="J4:K4"/>
    <mergeCell ref="M4:N4"/>
    <mergeCell ref="P4:Q4"/>
    <mergeCell ref="D7:E7"/>
    <mergeCell ref="G7:H7"/>
    <mergeCell ref="J7:K7"/>
    <mergeCell ref="M7:N7"/>
    <mergeCell ref="P7:Q7"/>
    <mergeCell ref="BS3:CJ3"/>
    <mergeCell ref="BS5:CJ5"/>
    <mergeCell ref="P22:Q22"/>
    <mergeCell ref="D21:E21"/>
    <mergeCell ref="D22:E22"/>
    <mergeCell ref="S4:T4"/>
    <mergeCell ref="V4:W4"/>
    <mergeCell ref="Y4:Z4"/>
    <mergeCell ref="AB4:AC4"/>
    <mergeCell ref="AE4:AF4"/>
    <mergeCell ref="S7:T7"/>
    <mergeCell ref="V7:W7"/>
    <mergeCell ref="Y7:Z7"/>
    <mergeCell ref="AB7:AC7"/>
    <mergeCell ref="AE7:AF7"/>
    <mergeCell ref="S8:T8"/>
    <mergeCell ref="V8:W8"/>
    <mergeCell ref="Y8:Z8"/>
    <mergeCell ref="AB8:AC8"/>
    <mergeCell ref="AE8:AF8"/>
    <mergeCell ref="D17:E17"/>
    <mergeCell ref="G17:H17"/>
    <mergeCell ref="J17:K17"/>
    <mergeCell ref="M17:N17"/>
    <mergeCell ref="P17:Q17"/>
    <mergeCell ref="D18:E18"/>
    <mergeCell ref="G18:H18"/>
    <mergeCell ref="J18:K18"/>
    <mergeCell ref="M18:N18"/>
    <mergeCell ref="P18:Q18"/>
    <mergeCell ref="BL3:BR9"/>
    <mergeCell ref="AN19:AO19"/>
    <mergeCell ref="G23:H23"/>
    <mergeCell ref="J23:K23"/>
    <mergeCell ref="M23:N23"/>
    <mergeCell ref="P23:Q23"/>
    <mergeCell ref="G24:H24"/>
    <mergeCell ref="J24:K24"/>
    <mergeCell ref="M24:N24"/>
    <mergeCell ref="P24:Q24"/>
    <mergeCell ref="G21:H21"/>
    <mergeCell ref="J21:K21"/>
    <mergeCell ref="M21:N21"/>
    <mergeCell ref="P21:Q21"/>
    <mergeCell ref="G22:H22"/>
    <mergeCell ref="J22:K22"/>
    <mergeCell ref="M22:N22"/>
    <mergeCell ref="D23:E23"/>
    <mergeCell ref="D24:E24"/>
    <mergeCell ref="G25:H25"/>
    <mergeCell ref="J25:K25"/>
    <mergeCell ref="M25:N25"/>
    <mergeCell ref="D33:E33"/>
    <mergeCell ref="G33:H33"/>
    <mergeCell ref="J33:K33"/>
    <mergeCell ref="M33:N33"/>
    <mergeCell ref="P33:Q33"/>
    <mergeCell ref="D32:E32"/>
    <mergeCell ref="G32:H32"/>
    <mergeCell ref="J32:K32"/>
    <mergeCell ref="M32:N32"/>
    <mergeCell ref="P32:Q32"/>
    <mergeCell ref="D28:E28"/>
    <mergeCell ref="G28:H28"/>
    <mergeCell ref="J28:K28"/>
    <mergeCell ref="M28:N28"/>
    <mergeCell ref="P28:Q28"/>
    <mergeCell ref="D27:E27"/>
    <mergeCell ref="G27:H27"/>
    <mergeCell ref="J27:K27"/>
    <mergeCell ref="M27:N27"/>
    <mergeCell ref="P27:Q27"/>
    <mergeCell ref="P25:Q25"/>
    <mergeCell ref="D25:E25"/>
    <mergeCell ref="D30:E30"/>
    <mergeCell ref="G30:H30"/>
    <mergeCell ref="J30:K30"/>
    <mergeCell ref="M30:N30"/>
    <mergeCell ref="P30:Q30"/>
    <mergeCell ref="D26:E26"/>
    <mergeCell ref="G26:H26"/>
    <mergeCell ref="D34:E34"/>
    <mergeCell ref="G34:H34"/>
    <mergeCell ref="J34:K34"/>
    <mergeCell ref="M34:N34"/>
    <mergeCell ref="P34:Q34"/>
    <mergeCell ref="D36:E36"/>
    <mergeCell ref="G36:H36"/>
    <mergeCell ref="J36:K36"/>
    <mergeCell ref="M36:N36"/>
    <mergeCell ref="D29:E29"/>
    <mergeCell ref="G29:H29"/>
    <mergeCell ref="J29:K29"/>
    <mergeCell ref="M29:N29"/>
    <mergeCell ref="P29:Q29"/>
    <mergeCell ref="P82:Q82"/>
    <mergeCell ref="D81:E81"/>
    <mergeCell ref="G81:H81"/>
    <mergeCell ref="J81:K81"/>
    <mergeCell ref="M81:N81"/>
    <mergeCell ref="P81:Q81"/>
    <mergeCell ref="D80:E80"/>
    <mergeCell ref="G80:H80"/>
    <mergeCell ref="J80:K80"/>
    <mergeCell ref="M80:N80"/>
    <mergeCell ref="P80:Q80"/>
    <mergeCell ref="D82:E82"/>
    <mergeCell ref="G82:H82"/>
    <mergeCell ref="J82:K82"/>
    <mergeCell ref="M82:N82"/>
    <mergeCell ref="D64:E64"/>
    <mergeCell ref="D45:E45"/>
    <mergeCell ref="D50:E50"/>
    <mergeCell ref="D83:E83"/>
    <mergeCell ref="G83:H83"/>
    <mergeCell ref="J83:K83"/>
    <mergeCell ref="M83:N83"/>
    <mergeCell ref="P83:Q83"/>
    <mergeCell ref="D186:T186"/>
    <mergeCell ref="D183:T183"/>
    <mergeCell ref="D185:T185"/>
    <mergeCell ref="D184:T184"/>
    <mergeCell ref="S120:T120"/>
    <mergeCell ref="D120:E120"/>
    <mergeCell ref="G120:H120"/>
    <mergeCell ref="J120:K120"/>
    <mergeCell ref="M120:N120"/>
    <mergeCell ref="P120:Q120"/>
    <mergeCell ref="S92:T92"/>
    <mergeCell ref="S85:T85"/>
    <mergeCell ref="D126:E126"/>
    <mergeCell ref="D84:E84"/>
    <mergeCell ref="G84:H84"/>
    <mergeCell ref="J84:K84"/>
    <mergeCell ref="M84:N84"/>
    <mergeCell ref="D85:E85"/>
    <mergeCell ref="G85:H85"/>
    <mergeCell ref="J85:K85"/>
    <mergeCell ref="M85:N85"/>
    <mergeCell ref="P85:Q85"/>
    <mergeCell ref="J101:K101"/>
    <mergeCell ref="M101:N101"/>
    <mergeCell ref="P101:Q101"/>
    <mergeCell ref="S101:T101"/>
    <mergeCell ref="D87:E87"/>
    <mergeCell ref="V101:W101"/>
    <mergeCell ref="S34:T34"/>
    <mergeCell ref="V34:W34"/>
    <mergeCell ref="Y34:Z34"/>
    <mergeCell ref="AB34:AC34"/>
    <mergeCell ref="AE34:AF34"/>
    <mergeCell ref="AH34:AI34"/>
    <mergeCell ref="AK34:AL34"/>
    <mergeCell ref="G64:H64"/>
    <mergeCell ref="J64:K64"/>
    <mergeCell ref="M64:N64"/>
    <mergeCell ref="P64:Q64"/>
    <mergeCell ref="P36:Q36"/>
    <mergeCell ref="G45:H45"/>
    <mergeCell ref="J45:K45"/>
    <mergeCell ref="M45:N45"/>
    <mergeCell ref="P45:Q45"/>
    <mergeCell ref="AH36:AI36"/>
    <mergeCell ref="AE61:AF61"/>
    <mergeCell ref="S45:T45"/>
    <mergeCell ref="V45:W45"/>
    <mergeCell ref="Y45:Z45"/>
    <mergeCell ref="AB45:AC45"/>
    <mergeCell ref="S79:T79"/>
    <mergeCell ref="V79:W79"/>
    <mergeCell ref="Y79:Z79"/>
    <mergeCell ref="AB79:AC79"/>
    <mergeCell ref="AE79:AF79"/>
    <mergeCell ref="S36:T36"/>
    <mergeCell ref="V36:W36"/>
    <mergeCell ref="Y36:Z36"/>
    <mergeCell ref="AB36:AC36"/>
    <mergeCell ref="J26:K26"/>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AZ26:BA26"/>
    <mergeCell ref="BC26:BD26"/>
    <mergeCell ref="BF26:BG26"/>
  </mergeCells>
  <phoneticPr fontId="2" type="noConversion"/>
  <conditionalFormatting sqref="D226:E247 BS226:BS247">
    <cfRule type="expression" dxfId="6603" priority="1183">
      <formula>D226&lt;=#REF!</formula>
    </cfRule>
  </conditionalFormatting>
  <conditionalFormatting sqref="D209:E225 BS209:BS225 BS8 BS17:BS33 BS62:BS64 BS35 BS146:BS192 BS90:BS92 BS118:BS120">
    <cfRule type="cellIs" dxfId="6602" priority="1185" stopIfTrue="1" operator="equal">
      <formula>"Nein"</formula>
    </cfRule>
    <cfRule type="cellIs" dxfId="6601" priority="1186" stopIfTrue="1" operator="equal">
      <formula>"Ja"</formula>
    </cfRule>
  </conditionalFormatting>
  <conditionalFormatting sqref="G226:H247 J226:K247 M226:N247 P226:Q247">
    <cfRule type="expression" dxfId="6600" priority="1179">
      <formula>G226&lt;=#REF!</formula>
    </cfRule>
  </conditionalFormatting>
  <conditionalFormatting sqref="G209:H225 J209:K225 M209:N225 P209:Q225">
    <cfRule type="cellIs" dxfId="6599" priority="1180" stopIfTrue="1" operator="equal">
      <formula>"Nein"</formula>
    </cfRule>
    <cfRule type="cellIs" dxfId="6598" priority="1181" stopIfTrue="1" operator="equal">
      <formula>"Ja"</formula>
    </cfRule>
  </conditionalFormatting>
  <conditionalFormatting sqref="D8">
    <cfRule type="cellIs" dxfId="6597" priority="1093" stopIfTrue="1" operator="equal">
      <formula>"Nein"</formula>
    </cfRule>
    <cfRule type="cellIs" dxfId="6596" priority="1094" stopIfTrue="1" operator="equal">
      <formula>"Ja"</formula>
    </cfRule>
  </conditionalFormatting>
  <conditionalFormatting sqref="BS9:BS12 BS15:BS16">
    <cfRule type="cellIs" dxfId="6595" priority="1131" stopIfTrue="1" operator="equal">
      <formula>"Nein"</formula>
    </cfRule>
    <cfRule type="cellIs" dxfId="6594" priority="1132" stopIfTrue="1" operator="equal">
      <formula>"Ja"</formula>
    </cfRule>
  </conditionalFormatting>
  <conditionalFormatting sqref="BS7">
    <cfRule type="cellIs" dxfId="6593" priority="1105" stopIfTrue="1" operator="equal">
      <formula>"Nein"</formula>
    </cfRule>
    <cfRule type="cellIs" dxfId="6592" priority="1106" stopIfTrue="1" operator="equal">
      <formula>"Ja"</formula>
    </cfRule>
  </conditionalFormatting>
  <conditionalFormatting sqref="D8">
    <cfRule type="containsText" dxfId="6591" priority="1091" operator="containsText" text="nachzureichen">
      <formula>NOT(ISERROR(SEARCH("nachzureichen",D8)))</formula>
    </cfRule>
    <cfRule type="cellIs" dxfId="6590" priority="1092" operator="equal">
      <formula>"nachzureichen"</formula>
    </cfRule>
  </conditionalFormatting>
  <conditionalFormatting sqref="D8">
    <cfRule type="containsText" dxfId="6589" priority="1089" operator="containsText" text="nachzureichen">
      <formula>NOT(ISERROR(SEARCH("nachzureichen",D8)))</formula>
    </cfRule>
    <cfRule type="cellIs" dxfId="6588" priority="1090" operator="equal">
      <formula>"nachzureichen"</formula>
    </cfRule>
  </conditionalFormatting>
  <conditionalFormatting sqref="D8">
    <cfRule type="cellIs" dxfId="6587" priority="1088" operator="equal">
      <formula>"nachzureichen"</formula>
    </cfRule>
  </conditionalFormatting>
  <conditionalFormatting sqref="D8">
    <cfRule type="cellIs" dxfId="6586" priority="1087" operator="equal">
      <formula>"Nachweis ausstehend"</formula>
    </cfRule>
  </conditionalFormatting>
  <conditionalFormatting sqref="G8">
    <cfRule type="cellIs" dxfId="6585" priority="1085" stopIfTrue="1" operator="equal">
      <formula>"Nein"</formula>
    </cfRule>
    <cfRule type="cellIs" dxfId="6584" priority="1086" stopIfTrue="1" operator="equal">
      <formula>"Ja"</formula>
    </cfRule>
  </conditionalFormatting>
  <conditionalFormatting sqref="G8">
    <cfRule type="containsText" dxfId="6583" priority="1083" operator="containsText" text="nachzureichen">
      <formula>NOT(ISERROR(SEARCH("nachzureichen",G8)))</formula>
    </cfRule>
    <cfRule type="cellIs" dxfId="6582" priority="1084" operator="equal">
      <formula>"nachzureichen"</formula>
    </cfRule>
  </conditionalFormatting>
  <conditionalFormatting sqref="G8">
    <cfRule type="containsText" dxfId="6581" priority="1081" operator="containsText" text="nachzureichen">
      <formula>NOT(ISERROR(SEARCH("nachzureichen",G8)))</formula>
    </cfRule>
    <cfRule type="cellIs" dxfId="6580" priority="1082" operator="equal">
      <formula>"nachzureichen"</formula>
    </cfRule>
  </conditionalFormatting>
  <conditionalFormatting sqref="G8">
    <cfRule type="cellIs" dxfId="6579" priority="1080" operator="equal">
      <formula>"nachzureichen"</formula>
    </cfRule>
  </conditionalFormatting>
  <conditionalFormatting sqref="G8">
    <cfRule type="cellIs" dxfId="6578" priority="1079" operator="equal">
      <formula>"Nachweis ausstehend"</formula>
    </cfRule>
  </conditionalFormatting>
  <conditionalFormatting sqref="J8">
    <cfRule type="cellIs" dxfId="6577" priority="1077" stopIfTrue="1" operator="equal">
      <formula>"Nein"</formula>
    </cfRule>
    <cfRule type="cellIs" dxfId="6576" priority="1078" stopIfTrue="1" operator="equal">
      <formula>"Ja"</formula>
    </cfRule>
  </conditionalFormatting>
  <conditionalFormatting sqref="J8">
    <cfRule type="containsText" dxfId="6575" priority="1075" operator="containsText" text="nachzureichen">
      <formula>NOT(ISERROR(SEARCH("nachzureichen",J8)))</formula>
    </cfRule>
    <cfRule type="cellIs" dxfId="6574" priority="1076" operator="equal">
      <formula>"nachzureichen"</formula>
    </cfRule>
  </conditionalFormatting>
  <conditionalFormatting sqref="J8">
    <cfRule type="containsText" dxfId="6573" priority="1073" operator="containsText" text="nachzureichen">
      <formula>NOT(ISERROR(SEARCH("nachzureichen",J8)))</formula>
    </cfRule>
    <cfRule type="cellIs" dxfId="6572" priority="1074" operator="equal">
      <formula>"nachzureichen"</formula>
    </cfRule>
  </conditionalFormatting>
  <conditionalFormatting sqref="J8">
    <cfRule type="cellIs" dxfId="6571" priority="1072" operator="equal">
      <formula>"nachzureichen"</formula>
    </cfRule>
  </conditionalFormatting>
  <conditionalFormatting sqref="J8">
    <cfRule type="cellIs" dxfId="6570" priority="1071" operator="equal">
      <formula>"Nachweis ausstehend"</formula>
    </cfRule>
  </conditionalFormatting>
  <conditionalFormatting sqref="M8">
    <cfRule type="cellIs" dxfId="6569" priority="1069" stopIfTrue="1" operator="equal">
      <formula>"Nein"</formula>
    </cfRule>
    <cfRule type="cellIs" dxfId="6568" priority="1070" stopIfTrue="1" operator="equal">
      <formula>"Ja"</formula>
    </cfRule>
  </conditionalFormatting>
  <conditionalFormatting sqref="M8">
    <cfRule type="containsText" dxfId="6567" priority="1067" operator="containsText" text="nachzureichen">
      <formula>NOT(ISERROR(SEARCH("nachzureichen",M8)))</formula>
    </cfRule>
    <cfRule type="cellIs" dxfId="6566" priority="1068" operator="equal">
      <formula>"nachzureichen"</formula>
    </cfRule>
  </conditionalFormatting>
  <conditionalFormatting sqref="M8">
    <cfRule type="containsText" dxfId="6565" priority="1065" operator="containsText" text="nachzureichen">
      <formula>NOT(ISERROR(SEARCH("nachzureichen",M8)))</formula>
    </cfRule>
    <cfRule type="cellIs" dxfId="6564" priority="1066" operator="equal">
      <formula>"nachzureichen"</formula>
    </cfRule>
  </conditionalFormatting>
  <conditionalFormatting sqref="M8">
    <cfRule type="cellIs" dxfId="6563" priority="1064" operator="equal">
      <formula>"nachzureichen"</formula>
    </cfRule>
  </conditionalFormatting>
  <conditionalFormatting sqref="M8">
    <cfRule type="cellIs" dxfId="6562" priority="1063" operator="equal">
      <formula>"Nachweis ausstehend"</formula>
    </cfRule>
  </conditionalFormatting>
  <conditionalFormatting sqref="P8">
    <cfRule type="cellIs" dxfId="6561" priority="1061" stopIfTrue="1" operator="equal">
      <formula>"Nein"</formula>
    </cfRule>
    <cfRule type="cellIs" dxfId="6560" priority="1062" stopIfTrue="1" operator="equal">
      <formula>"Ja"</formula>
    </cfRule>
  </conditionalFormatting>
  <conditionalFormatting sqref="P8">
    <cfRule type="containsText" dxfId="6559" priority="1059" operator="containsText" text="nachzureichen">
      <formula>NOT(ISERROR(SEARCH("nachzureichen",P8)))</formula>
    </cfRule>
    <cfRule type="cellIs" dxfId="6558" priority="1060" operator="equal">
      <formula>"nachzureichen"</formula>
    </cfRule>
  </conditionalFormatting>
  <conditionalFormatting sqref="P8">
    <cfRule type="containsText" dxfId="6557" priority="1057" operator="containsText" text="nachzureichen">
      <formula>NOT(ISERROR(SEARCH("nachzureichen",P8)))</formula>
    </cfRule>
    <cfRule type="cellIs" dxfId="6556" priority="1058" operator="equal">
      <formula>"nachzureichen"</formula>
    </cfRule>
  </conditionalFormatting>
  <conditionalFormatting sqref="P8">
    <cfRule type="cellIs" dxfId="6555" priority="1056" operator="equal">
      <formula>"nachzureichen"</formula>
    </cfRule>
  </conditionalFormatting>
  <conditionalFormatting sqref="P8">
    <cfRule type="cellIs" dxfId="6554" priority="1055" operator="equal">
      <formula>"Nachweis ausstehend"</formula>
    </cfRule>
  </conditionalFormatting>
  <conditionalFormatting sqref="S8">
    <cfRule type="containsText" dxfId="6553" priority="883" operator="containsText" text="nachzureichen">
      <formula>NOT(ISERROR(SEARCH("nachzureichen",S8)))</formula>
    </cfRule>
    <cfRule type="cellIs" dxfId="6552" priority="884" operator="equal">
      <formula>"nachzureichen"</formula>
    </cfRule>
  </conditionalFormatting>
  <conditionalFormatting sqref="V8">
    <cfRule type="containsText" dxfId="6551" priority="875" operator="containsText" text="nachzureichen">
      <formula>NOT(ISERROR(SEARCH("nachzureichen",V8)))</formula>
    </cfRule>
    <cfRule type="cellIs" dxfId="6550" priority="876" operator="equal">
      <formula>"nachzureichen"</formula>
    </cfRule>
  </conditionalFormatting>
  <conditionalFormatting sqref="Y8">
    <cfRule type="containsText" dxfId="6549" priority="867" operator="containsText" text="nachzureichen">
      <formula>NOT(ISERROR(SEARCH("nachzureichen",Y8)))</formula>
    </cfRule>
    <cfRule type="cellIs" dxfId="6548" priority="868" operator="equal">
      <formula>"nachzureichen"</formula>
    </cfRule>
  </conditionalFormatting>
  <conditionalFormatting sqref="AB8">
    <cfRule type="containsText" dxfId="6547" priority="859" operator="containsText" text="nachzureichen">
      <formula>NOT(ISERROR(SEARCH("nachzureichen",AB8)))</formula>
    </cfRule>
    <cfRule type="cellIs" dxfId="6546" priority="860" operator="equal">
      <formula>"nachzureichen"</formula>
    </cfRule>
  </conditionalFormatting>
  <conditionalFormatting sqref="AE8">
    <cfRule type="containsText" dxfId="6545" priority="851" operator="containsText" text="nachzureichen">
      <formula>NOT(ISERROR(SEARCH("nachzureichen",AE8)))</formula>
    </cfRule>
    <cfRule type="cellIs" dxfId="6544" priority="852" operator="equal">
      <formula>"nachzureichen"</formula>
    </cfRule>
  </conditionalFormatting>
  <conditionalFormatting sqref="D64">
    <cfRule type="cellIs" dxfId="6543" priority="1013" stopIfTrue="1" operator="equal">
      <formula>"Nein"</formula>
    </cfRule>
    <cfRule type="cellIs" dxfId="6542" priority="1014" stopIfTrue="1" operator="equal">
      <formula>"Ja"</formula>
    </cfRule>
  </conditionalFormatting>
  <conditionalFormatting sqref="D64">
    <cfRule type="containsText" dxfId="6541" priority="1011" operator="containsText" text="nachzureichen">
      <formula>NOT(ISERROR(SEARCH("nachzureichen",D64)))</formula>
    </cfRule>
    <cfRule type="cellIs" dxfId="6540" priority="1012" operator="equal">
      <formula>"nachzureichen"</formula>
    </cfRule>
  </conditionalFormatting>
  <conditionalFormatting sqref="D64">
    <cfRule type="containsText" dxfId="6539" priority="1009" operator="containsText" text="nachzureichen">
      <formula>NOT(ISERROR(SEARCH("nachzureichen",D64)))</formula>
    </cfRule>
    <cfRule type="cellIs" dxfId="6538" priority="1010" operator="equal">
      <formula>"nachzureichen"</formula>
    </cfRule>
  </conditionalFormatting>
  <conditionalFormatting sqref="D64">
    <cfRule type="cellIs" dxfId="6537" priority="1008" operator="equal">
      <formula>"nachzureichen"</formula>
    </cfRule>
  </conditionalFormatting>
  <conditionalFormatting sqref="D64">
    <cfRule type="cellIs" dxfId="6536" priority="1007" operator="equal">
      <formula>"Nachweis ausstehend"</formula>
    </cfRule>
  </conditionalFormatting>
  <conditionalFormatting sqref="G64">
    <cfRule type="cellIs" dxfId="6535" priority="1005" stopIfTrue="1" operator="equal">
      <formula>"Nein"</formula>
    </cfRule>
    <cfRule type="cellIs" dxfId="6534" priority="1006" stopIfTrue="1" operator="equal">
      <formula>"Ja"</formula>
    </cfRule>
  </conditionalFormatting>
  <conditionalFormatting sqref="G64">
    <cfRule type="containsText" dxfId="6533" priority="1003" operator="containsText" text="nachzureichen">
      <formula>NOT(ISERROR(SEARCH("nachzureichen",G64)))</formula>
    </cfRule>
    <cfRule type="cellIs" dxfId="6532" priority="1004" operator="equal">
      <formula>"nachzureichen"</formula>
    </cfRule>
  </conditionalFormatting>
  <conditionalFormatting sqref="G64">
    <cfRule type="containsText" dxfId="6531" priority="1001" operator="containsText" text="nachzureichen">
      <formula>NOT(ISERROR(SEARCH("nachzureichen",G64)))</formula>
    </cfRule>
    <cfRule type="cellIs" dxfId="6530" priority="1002" operator="equal">
      <formula>"nachzureichen"</formula>
    </cfRule>
  </conditionalFormatting>
  <conditionalFormatting sqref="G64">
    <cfRule type="cellIs" dxfId="6529" priority="1000" operator="equal">
      <formula>"nachzureichen"</formula>
    </cfRule>
  </conditionalFormatting>
  <conditionalFormatting sqref="G64">
    <cfRule type="cellIs" dxfId="6528" priority="999" operator="equal">
      <formula>"Nachweis ausstehend"</formula>
    </cfRule>
  </conditionalFormatting>
  <conditionalFormatting sqref="J64">
    <cfRule type="cellIs" dxfId="6527" priority="997" stopIfTrue="1" operator="equal">
      <formula>"Nein"</formula>
    </cfRule>
    <cfRule type="cellIs" dxfId="6526" priority="998" stopIfTrue="1" operator="equal">
      <formula>"Ja"</formula>
    </cfRule>
  </conditionalFormatting>
  <conditionalFormatting sqref="J64">
    <cfRule type="containsText" dxfId="6525" priority="995" operator="containsText" text="nachzureichen">
      <formula>NOT(ISERROR(SEARCH("nachzureichen",J64)))</formula>
    </cfRule>
    <cfRule type="cellIs" dxfId="6524" priority="996" operator="equal">
      <formula>"nachzureichen"</formula>
    </cfRule>
  </conditionalFormatting>
  <conditionalFormatting sqref="J64">
    <cfRule type="containsText" dxfId="6523" priority="993" operator="containsText" text="nachzureichen">
      <formula>NOT(ISERROR(SEARCH("nachzureichen",J64)))</formula>
    </cfRule>
    <cfRule type="cellIs" dxfId="6522" priority="994" operator="equal">
      <formula>"nachzureichen"</formula>
    </cfRule>
  </conditionalFormatting>
  <conditionalFormatting sqref="J64">
    <cfRule type="cellIs" dxfId="6521" priority="992" operator="equal">
      <formula>"nachzureichen"</formula>
    </cfRule>
  </conditionalFormatting>
  <conditionalFormatting sqref="J64">
    <cfRule type="cellIs" dxfId="6520" priority="991" operator="equal">
      <formula>"Nachweis ausstehend"</formula>
    </cfRule>
  </conditionalFormatting>
  <conditionalFormatting sqref="M64">
    <cfRule type="cellIs" dxfId="6519" priority="989" stopIfTrue="1" operator="equal">
      <formula>"Nein"</formula>
    </cfRule>
    <cfRule type="cellIs" dxfId="6518" priority="990" stopIfTrue="1" operator="equal">
      <formula>"Ja"</formula>
    </cfRule>
  </conditionalFormatting>
  <conditionalFormatting sqref="M64">
    <cfRule type="containsText" dxfId="6517" priority="987" operator="containsText" text="nachzureichen">
      <formula>NOT(ISERROR(SEARCH("nachzureichen",M64)))</formula>
    </cfRule>
    <cfRule type="cellIs" dxfId="6516" priority="988" operator="equal">
      <formula>"nachzureichen"</formula>
    </cfRule>
  </conditionalFormatting>
  <conditionalFormatting sqref="M64">
    <cfRule type="containsText" dxfId="6515" priority="985" operator="containsText" text="nachzureichen">
      <formula>NOT(ISERROR(SEARCH("nachzureichen",M64)))</formula>
    </cfRule>
    <cfRule type="cellIs" dxfId="6514" priority="986" operator="equal">
      <formula>"nachzureichen"</formula>
    </cfRule>
  </conditionalFormatting>
  <conditionalFormatting sqref="M64">
    <cfRule type="cellIs" dxfId="6513" priority="984" operator="equal">
      <formula>"nachzureichen"</formula>
    </cfRule>
  </conditionalFormatting>
  <conditionalFormatting sqref="M64">
    <cfRule type="cellIs" dxfId="6512" priority="983" operator="equal">
      <formula>"Nachweis ausstehend"</formula>
    </cfRule>
  </conditionalFormatting>
  <conditionalFormatting sqref="P64">
    <cfRule type="cellIs" dxfId="6511" priority="981" stopIfTrue="1" operator="equal">
      <formula>"Nein"</formula>
    </cfRule>
    <cfRule type="cellIs" dxfId="6510" priority="982" stopIfTrue="1" operator="equal">
      <formula>"Ja"</formula>
    </cfRule>
  </conditionalFormatting>
  <conditionalFormatting sqref="P64">
    <cfRule type="containsText" dxfId="6509" priority="979" operator="containsText" text="nachzureichen">
      <formula>NOT(ISERROR(SEARCH("nachzureichen",P64)))</formula>
    </cfRule>
    <cfRule type="cellIs" dxfId="6508" priority="980" operator="equal">
      <formula>"nachzureichen"</formula>
    </cfRule>
  </conditionalFormatting>
  <conditionalFormatting sqref="P64">
    <cfRule type="containsText" dxfId="6507" priority="977" operator="containsText" text="nachzureichen">
      <formula>NOT(ISERROR(SEARCH("nachzureichen",P64)))</formula>
    </cfRule>
    <cfRule type="cellIs" dxfId="6506" priority="978" operator="equal">
      <formula>"nachzureichen"</formula>
    </cfRule>
  </conditionalFormatting>
  <conditionalFormatting sqref="P64">
    <cfRule type="cellIs" dxfId="6505" priority="976" operator="equal">
      <formula>"nachzureichen"</formula>
    </cfRule>
  </conditionalFormatting>
  <conditionalFormatting sqref="P64">
    <cfRule type="cellIs" dxfId="6504" priority="975" operator="equal">
      <formula>"Nachweis ausstehend"</formula>
    </cfRule>
  </conditionalFormatting>
  <conditionalFormatting sqref="D92">
    <cfRule type="cellIs" dxfId="6503" priority="973" stopIfTrue="1" operator="equal">
      <formula>"Nein"</formula>
    </cfRule>
    <cfRule type="cellIs" dxfId="6502" priority="974" stopIfTrue="1" operator="equal">
      <formula>"Ja"</formula>
    </cfRule>
  </conditionalFormatting>
  <conditionalFormatting sqref="D92">
    <cfRule type="containsText" dxfId="6501" priority="971" operator="containsText" text="nachzureichen">
      <formula>NOT(ISERROR(SEARCH("nachzureichen",D92)))</formula>
    </cfRule>
    <cfRule type="cellIs" dxfId="6500" priority="972" operator="equal">
      <formula>"nachzureichen"</formula>
    </cfRule>
  </conditionalFormatting>
  <conditionalFormatting sqref="D92">
    <cfRule type="containsText" dxfId="6499" priority="969" operator="containsText" text="nachzureichen">
      <formula>NOT(ISERROR(SEARCH("nachzureichen",D92)))</formula>
    </cfRule>
    <cfRule type="cellIs" dxfId="6498" priority="970" operator="equal">
      <formula>"nachzureichen"</formula>
    </cfRule>
  </conditionalFormatting>
  <conditionalFormatting sqref="D92">
    <cfRule type="cellIs" dxfId="6497" priority="968" operator="equal">
      <formula>"nachzureichen"</formula>
    </cfRule>
  </conditionalFormatting>
  <conditionalFormatting sqref="D92">
    <cfRule type="cellIs" dxfId="6496" priority="967" operator="equal">
      <formula>"Nachweis ausstehend"</formula>
    </cfRule>
  </conditionalFormatting>
  <conditionalFormatting sqref="G92">
    <cfRule type="cellIs" dxfId="6495" priority="965" stopIfTrue="1" operator="equal">
      <formula>"Nein"</formula>
    </cfRule>
    <cfRule type="cellIs" dxfId="6494" priority="966" stopIfTrue="1" operator="equal">
      <formula>"Ja"</formula>
    </cfRule>
  </conditionalFormatting>
  <conditionalFormatting sqref="G92">
    <cfRule type="containsText" dxfId="6493" priority="963" operator="containsText" text="nachzureichen">
      <formula>NOT(ISERROR(SEARCH("nachzureichen",G92)))</formula>
    </cfRule>
    <cfRule type="cellIs" dxfId="6492" priority="964" operator="equal">
      <formula>"nachzureichen"</formula>
    </cfRule>
  </conditionalFormatting>
  <conditionalFormatting sqref="G92">
    <cfRule type="containsText" dxfId="6491" priority="961" operator="containsText" text="nachzureichen">
      <formula>NOT(ISERROR(SEARCH("nachzureichen",G92)))</formula>
    </cfRule>
    <cfRule type="cellIs" dxfId="6490" priority="962" operator="equal">
      <formula>"nachzureichen"</formula>
    </cfRule>
  </conditionalFormatting>
  <conditionalFormatting sqref="G92">
    <cfRule type="cellIs" dxfId="6489" priority="960" operator="equal">
      <formula>"nachzureichen"</formula>
    </cfRule>
  </conditionalFormatting>
  <conditionalFormatting sqref="G92">
    <cfRule type="cellIs" dxfId="6488" priority="959" operator="equal">
      <formula>"Nachweis ausstehend"</formula>
    </cfRule>
  </conditionalFormatting>
  <conditionalFormatting sqref="J92">
    <cfRule type="cellIs" dxfId="6487" priority="957" stopIfTrue="1" operator="equal">
      <formula>"Nein"</formula>
    </cfRule>
    <cfRule type="cellIs" dxfId="6486" priority="958" stopIfTrue="1" operator="equal">
      <formula>"Ja"</formula>
    </cfRule>
  </conditionalFormatting>
  <conditionalFormatting sqref="J92">
    <cfRule type="containsText" dxfId="6485" priority="955" operator="containsText" text="nachzureichen">
      <formula>NOT(ISERROR(SEARCH("nachzureichen",J92)))</formula>
    </cfRule>
    <cfRule type="cellIs" dxfId="6484" priority="956" operator="equal">
      <formula>"nachzureichen"</formula>
    </cfRule>
  </conditionalFormatting>
  <conditionalFormatting sqref="J92">
    <cfRule type="containsText" dxfId="6483" priority="953" operator="containsText" text="nachzureichen">
      <formula>NOT(ISERROR(SEARCH("nachzureichen",J92)))</formula>
    </cfRule>
    <cfRule type="cellIs" dxfId="6482" priority="954" operator="equal">
      <formula>"nachzureichen"</formula>
    </cfRule>
  </conditionalFormatting>
  <conditionalFormatting sqref="J92">
    <cfRule type="cellIs" dxfId="6481" priority="952" operator="equal">
      <formula>"nachzureichen"</formula>
    </cfRule>
  </conditionalFormatting>
  <conditionalFormatting sqref="J92">
    <cfRule type="cellIs" dxfId="6480" priority="951" operator="equal">
      <formula>"Nachweis ausstehend"</formula>
    </cfRule>
  </conditionalFormatting>
  <conditionalFormatting sqref="M92">
    <cfRule type="cellIs" dxfId="6479" priority="949" stopIfTrue="1" operator="equal">
      <formula>"Nein"</formula>
    </cfRule>
    <cfRule type="cellIs" dxfId="6478" priority="950" stopIfTrue="1" operator="equal">
      <formula>"Ja"</formula>
    </cfRule>
  </conditionalFormatting>
  <conditionalFormatting sqref="M92">
    <cfRule type="containsText" dxfId="6477" priority="947" operator="containsText" text="nachzureichen">
      <formula>NOT(ISERROR(SEARCH("nachzureichen",M92)))</formula>
    </cfRule>
    <cfRule type="cellIs" dxfId="6476" priority="948" operator="equal">
      <formula>"nachzureichen"</formula>
    </cfRule>
  </conditionalFormatting>
  <conditionalFormatting sqref="M92">
    <cfRule type="containsText" dxfId="6475" priority="945" operator="containsText" text="nachzureichen">
      <formula>NOT(ISERROR(SEARCH("nachzureichen",M92)))</formula>
    </cfRule>
    <cfRule type="cellIs" dxfId="6474" priority="946" operator="equal">
      <formula>"nachzureichen"</formula>
    </cfRule>
  </conditionalFormatting>
  <conditionalFormatting sqref="M92">
    <cfRule type="cellIs" dxfId="6473" priority="944" operator="equal">
      <formula>"nachzureichen"</formula>
    </cfRule>
  </conditionalFormatting>
  <conditionalFormatting sqref="M92">
    <cfRule type="cellIs" dxfId="6472" priority="943" operator="equal">
      <formula>"Nachweis ausstehend"</formula>
    </cfRule>
  </conditionalFormatting>
  <conditionalFormatting sqref="P92">
    <cfRule type="cellIs" dxfId="6471" priority="941" stopIfTrue="1" operator="equal">
      <formula>"Nein"</formula>
    </cfRule>
    <cfRule type="cellIs" dxfId="6470" priority="942" stopIfTrue="1" operator="equal">
      <formula>"Ja"</formula>
    </cfRule>
  </conditionalFormatting>
  <conditionalFormatting sqref="P92">
    <cfRule type="containsText" dxfId="6469" priority="939" operator="containsText" text="nachzureichen">
      <formula>NOT(ISERROR(SEARCH("nachzureichen",P92)))</formula>
    </cfRule>
    <cfRule type="cellIs" dxfId="6468" priority="940" operator="equal">
      <formula>"nachzureichen"</formula>
    </cfRule>
  </conditionalFormatting>
  <conditionalFormatting sqref="P92">
    <cfRule type="containsText" dxfId="6467" priority="937" operator="containsText" text="nachzureichen">
      <formula>NOT(ISERROR(SEARCH("nachzureichen",P92)))</formula>
    </cfRule>
    <cfRule type="cellIs" dxfId="6466" priority="938" operator="equal">
      <formula>"nachzureichen"</formula>
    </cfRule>
  </conditionalFormatting>
  <conditionalFormatting sqref="P92">
    <cfRule type="cellIs" dxfId="6465" priority="936" operator="equal">
      <formula>"nachzureichen"</formula>
    </cfRule>
  </conditionalFormatting>
  <conditionalFormatting sqref="P92">
    <cfRule type="cellIs" dxfId="6464" priority="935" operator="equal">
      <formula>"Nachweis ausstehend"</formula>
    </cfRule>
  </conditionalFormatting>
  <conditionalFormatting sqref="D120">
    <cfRule type="cellIs" dxfId="6463" priority="933" stopIfTrue="1" operator="equal">
      <formula>"Nein"</formula>
    </cfRule>
    <cfRule type="cellIs" dxfId="6462" priority="934" stopIfTrue="1" operator="equal">
      <formula>"Ja"</formula>
    </cfRule>
  </conditionalFormatting>
  <conditionalFormatting sqref="D120">
    <cfRule type="containsText" dxfId="6461" priority="931" operator="containsText" text="nachzureichen">
      <formula>NOT(ISERROR(SEARCH("nachzureichen",D120)))</formula>
    </cfRule>
    <cfRule type="cellIs" dxfId="6460" priority="932" operator="equal">
      <formula>"nachzureichen"</formula>
    </cfRule>
  </conditionalFormatting>
  <conditionalFormatting sqref="D120">
    <cfRule type="containsText" dxfId="6459" priority="929" operator="containsText" text="nachzureichen">
      <formula>NOT(ISERROR(SEARCH("nachzureichen",D120)))</formula>
    </cfRule>
    <cfRule type="cellIs" dxfId="6458" priority="930" operator="equal">
      <formula>"nachzureichen"</formula>
    </cfRule>
  </conditionalFormatting>
  <conditionalFormatting sqref="D120">
    <cfRule type="cellIs" dxfId="6457" priority="928" operator="equal">
      <formula>"nachzureichen"</formula>
    </cfRule>
  </conditionalFormatting>
  <conditionalFormatting sqref="D120">
    <cfRule type="cellIs" dxfId="6456" priority="927" operator="equal">
      <formula>"Nachweis ausstehend"</formula>
    </cfRule>
  </conditionalFormatting>
  <conditionalFormatting sqref="G120">
    <cfRule type="cellIs" dxfId="6455" priority="925" stopIfTrue="1" operator="equal">
      <formula>"Nein"</formula>
    </cfRule>
    <cfRule type="cellIs" dxfId="6454" priority="926" stopIfTrue="1" operator="equal">
      <formula>"Ja"</formula>
    </cfRule>
  </conditionalFormatting>
  <conditionalFormatting sqref="G120">
    <cfRule type="containsText" dxfId="6453" priority="923" operator="containsText" text="nachzureichen">
      <formula>NOT(ISERROR(SEARCH("nachzureichen",G120)))</formula>
    </cfRule>
    <cfRule type="cellIs" dxfId="6452" priority="924" operator="equal">
      <formula>"nachzureichen"</formula>
    </cfRule>
  </conditionalFormatting>
  <conditionalFormatting sqref="G120">
    <cfRule type="containsText" dxfId="6451" priority="921" operator="containsText" text="nachzureichen">
      <formula>NOT(ISERROR(SEARCH("nachzureichen",G120)))</formula>
    </cfRule>
    <cfRule type="cellIs" dxfId="6450" priority="922" operator="equal">
      <formula>"nachzureichen"</formula>
    </cfRule>
  </conditionalFormatting>
  <conditionalFormatting sqref="G120">
    <cfRule type="cellIs" dxfId="6449" priority="920" operator="equal">
      <formula>"nachzureichen"</formula>
    </cfRule>
  </conditionalFormatting>
  <conditionalFormatting sqref="G120">
    <cfRule type="cellIs" dxfId="6448" priority="919" operator="equal">
      <formula>"Nachweis ausstehend"</formula>
    </cfRule>
  </conditionalFormatting>
  <conditionalFormatting sqref="J120">
    <cfRule type="cellIs" dxfId="6447" priority="917" stopIfTrue="1" operator="equal">
      <formula>"Nein"</formula>
    </cfRule>
    <cfRule type="cellIs" dxfId="6446" priority="918" stopIfTrue="1" operator="equal">
      <formula>"Ja"</formula>
    </cfRule>
  </conditionalFormatting>
  <conditionalFormatting sqref="J120">
    <cfRule type="containsText" dxfId="6445" priority="915" operator="containsText" text="nachzureichen">
      <formula>NOT(ISERROR(SEARCH("nachzureichen",J120)))</formula>
    </cfRule>
    <cfRule type="cellIs" dxfId="6444" priority="916" operator="equal">
      <formula>"nachzureichen"</formula>
    </cfRule>
  </conditionalFormatting>
  <conditionalFormatting sqref="J120">
    <cfRule type="containsText" dxfId="6443" priority="913" operator="containsText" text="nachzureichen">
      <formula>NOT(ISERROR(SEARCH("nachzureichen",J120)))</formula>
    </cfRule>
    <cfRule type="cellIs" dxfId="6442" priority="914" operator="equal">
      <formula>"nachzureichen"</formula>
    </cfRule>
  </conditionalFormatting>
  <conditionalFormatting sqref="J120">
    <cfRule type="cellIs" dxfId="6441" priority="912" operator="equal">
      <formula>"nachzureichen"</formula>
    </cfRule>
  </conditionalFormatting>
  <conditionalFormatting sqref="J120">
    <cfRule type="cellIs" dxfId="6440" priority="911" operator="equal">
      <formula>"Nachweis ausstehend"</formula>
    </cfRule>
  </conditionalFormatting>
  <conditionalFormatting sqref="M120">
    <cfRule type="cellIs" dxfId="6439" priority="909" stopIfTrue="1" operator="equal">
      <formula>"Nein"</formula>
    </cfRule>
    <cfRule type="cellIs" dxfId="6438" priority="910" stopIfTrue="1" operator="equal">
      <formula>"Ja"</formula>
    </cfRule>
  </conditionalFormatting>
  <conditionalFormatting sqref="M120">
    <cfRule type="containsText" dxfId="6437" priority="907" operator="containsText" text="nachzureichen">
      <formula>NOT(ISERROR(SEARCH("nachzureichen",M120)))</formula>
    </cfRule>
    <cfRule type="cellIs" dxfId="6436" priority="908" operator="equal">
      <formula>"nachzureichen"</formula>
    </cfRule>
  </conditionalFormatting>
  <conditionalFormatting sqref="M120">
    <cfRule type="containsText" dxfId="6435" priority="905" operator="containsText" text="nachzureichen">
      <formula>NOT(ISERROR(SEARCH("nachzureichen",M120)))</formula>
    </cfRule>
    <cfRule type="cellIs" dxfId="6434" priority="906" operator="equal">
      <formula>"nachzureichen"</formula>
    </cfRule>
  </conditionalFormatting>
  <conditionalFormatting sqref="M120">
    <cfRule type="cellIs" dxfId="6433" priority="904" operator="equal">
      <formula>"nachzureichen"</formula>
    </cfRule>
  </conditionalFormatting>
  <conditionalFormatting sqref="M120">
    <cfRule type="cellIs" dxfId="6432" priority="903" operator="equal">
      <formula>"Nachweis ausstehend"</formula>
    </cfRule>
  </conditionalFormatting>
  <conditionalFormatting sqref="P120">
    <cfRule type="cellIs" dxfId="6431" priority="901" stopIfTrue="1" operator="equal">
      <formula>"Nein"</formula>
    </cfRule>
    <cfRule type="cellIs" dxfId="6430" priority="902" stopIfTrue="1" operator="equal">
      <formula>"Ja"</formula>
    </cfRule>
  </conditionalFormatting>
  <conditionalFormatting sqref="P120">
    <cfRule type="containsText" dxfId="6429" priority="899" operator="containsText" text="nachzureichen">
      <formula>NOT(ISERROR(SEARCH("nachzureichen",P120)))</formula>
    </cfRule>
    <cfRule type="cellIs" dxfId="6428" priority="900" operator="equal">
      <formula>"nachzureichen"</formula>
    </cfRule>
  </conditionalFormatting>
  <conditionalFormatting sqref="P120">
    <cfRule type="containsText" dxfId="6427" priority="897" operator="containsText" text="nachzureichen">
      <formula>NOT(ISERROR(SEARCH("nachzureichen",P120)))</formula>
    </cfRule>
    <cfRule type="cellIs" dxfId="6426" priority="898" operator="equal">
      <formula>"nachzureichen"</formula>
    </cfRule>
  </conditionalFormatting>
  <conditionalFormatting sqref="P120">
    <cfRule type="cellIs" dxfId="6425" priority="896" operator="equal">
      <formula>"nachzureichen"</formula>
    </cfRule>
  </conditionalFormatting>
  <conditionalFormatting sqref="P120">
    <cfRule type="cellIs" dxfId="6424" priority="895" operator="equal">
      <formula>"Nachweis ausstehend"</formula>
    </cfRule>
  </conditionalFormatting>
  <conditionalFormatting sqref="S226:T247">
    <cfRule type="expression" dxfId="6423" priority="890">
      <formula>S226&lt;=#REF!</formula>
    </cfRule>
  </conditionalFormatting>
  <conditionalFormatting sqref="S209:T225">
    <cfRule type="cellIs" dxfId="6422" priority="891" stopIfTrue="1" operator="equal">
      <formula>"Nein"</formula>
    </cfRule>
    <cfRule type="cellIs" dxfId="6421" priority="892" stopIfTrue="1" operator="equal">
      <formula>"Ja"</formula>
    </cfRule>
  </conditionalFormatting>
  <conditionalFormatting sqref="V226:W247 Y226:Z247 AB226:AC247 AE226:AF247">
    <cfRule type="expression" dxfId="6420" priority="887">
      <formula>V226&lt;=#REF!</formula>
    </cfRule>
  </conditionalFormatting>
  <conditionalFormatting sqref="V209:W225 Y209:Z225 AB209:AC225 AE209:AF225">
    <cfRule type="cellIs" dxfId="6419" priority="888" stopIfTrue="1" operator="equal">
      <formula>"Nein"</formula>
    </cfRule>
    <cfRule type="cellIs" dxfId="6418" priority="889" stopIfTrue="1" operator="equal">
      <formula>"Ja"</formula>
    </cfRule>
  </conditionalFormatting>
  <conditionalFormatting sqref="S8">
    <cfRule type="cellIs" dxfId="6417" priority="885" stopIfTrue="1" operator="equal">
      <formula>"Nein"</formula>
    </cfRule>
    <cfRule type="cellIs" dxfId="6416" priority="886" stopIfTrue="1" operator="equal">
      <formula>"Ja"</formula>
    </cfRule>
  </conditionalFormatting>
  <conditionalFormatting sqref="S8">
    <cfRule type="containsText" dxfId="6415" priority="881" operator="containsText" text="nachzureichen">
      <formula>NOT(ISERROR(SEARCH("nachzureichen",S8)))</formula>
    </cfRule>
    <cfRule type="cellIs" dxfId="6414" priority="882" operator="equal">
      <formula>"nachzureichen"</formula>
    </cfRule>
  </conditionalFormatting>
  <conditionalFormatting sqref="S8">
    <cfRule type="cellIs" dxfId="6413" priority="880" operator="equal">
      <formula>"nachzureichen"</formula>
    </cfRule>
  </conditionalFormatting>
  <conditionalFormatting sqref="S8">
    <cfRule type="cellIs" dxfId="6412" priority="879" operator="equal">
      <formula>"Nachweis ausstehend"</formula>
    </cfRule>
  </conditionalFormatting>
  <conditionalFormatting sqref="V8">
    <cfRule type="cellIs" dxfId="6411" priority="877" stopIfTrue="1" operator="equal">
      <formula>"Nein"</formula>
    </cfRule>
    <cfRule type="cellIs" dxfId="6410" priority="878" stopIfTrue="1" operator="equal">
      <formula>"Ja"</formula>
    </cfRule>
  </conditionalFormatting>
  <conditionalFormatting sqref="V8">
    <cfRule type="containsText" dxfId="6409" priority="873" operator="containsText" text="nachzureichen">
      <formula>NOT(ISERROR(SEARCH("nachzureichen",V8)))</formula>
    </cfRule>
    <cfRule type="cellIs" dxfId="6408" priority="874" operator="equal">
      <formula>"nachzureichen"</formula>
    </cfRule>
  </conditionalFormatting>
  <conditionalFormatting sqref="V8">
    <cfRule type="cellIs" dxfId="6407" priority="872" operator="equal">
      <formula>"nachzureichen"</formula>
    </cfRule>
  </conditionalFormatting>
  <conditionalFormatting sqref="V8">
    <cfRule type="cellIs" dxfId="6406" priority="871" operator="equal">
      <formula>"Nachweis ausstehend"</formula>
    </cfRule>
  </conditionalFormatting>
  <conditionalFormatting sqref="Y8">
    <cfRule type="cellIs" dxfId="6405" priority="869" stopIfTrue="1" operator="equal">
      <formula>"Nein"</formula>
    </cfRule>
    <cfRule type="cellIs" dxfId="6404" priority="870" stopIfTrue="1" operator="equal">
      <formula>"Ja"</formula>
    </cfRule>
  </conditionalFormatting>
  <conditionalFormatting sqref="Y8">
    <cfRule type="containsText" dxfId="6403" priority="865" operator="containsText" text="nachzureichen">
      <formula>NOT(ISERROR(SEARCH("nachzureichen",Y8)))</formula>
    </cfRule>
    <cfRule type="cellIs" dxfId="6402" priority="866" operator="equal">
      <formula>"nachzureichen"</formula>
    </cfRule>
  </conditionalFormatting>
  <conditionalFormatting sqref="Y8">
    <cfRule type="cellIs" dxfId="6401" priority="864" operator="equal">
      <formula>"nachzureichen"</formula>
    </cfRule>
  </conditionalFormatting>
  <conditionalFormatting sqref="Y8">
    <cfRule type="cellIs" dxfId="6400" priority="863" operator="equal">
      <formula>"Nachweis ausstehend"</formula>
    </cfRule>
  </conditionalFormatting>
  <conditionalFormatting sqref="AB8">
    <cfRule type="cellIs" dxfId="6399" priority="861" stopIfTrue="1" operator="equal">
      <formula>"Nein"</formula>
    </cfRule>
    <cfRule type="cellIs" dxfId="6398" priority="862" stopIfTrue="1" operator="equal">
      <formula>"Ja"</formula>
    </cfRule>
  </conditionalFormatting>
  <conditionalFormatting sqref="AB8">
    <cfRule type="containsText" dxfId="6397" priority="857" operator="containsText" text="nachzureichen">
      <formula>NOT(ISERROR(SEARCH("nachzureichen",AB8)))</formula>
    </cfRule>
    <cfRule type="cellIs" dxfId="6396" priority="858" operator="equal">
      <formula>"nachzureichen"</formula>
    </cfRule>
  </conditionalFormatting>
  <conditionalFormatting sqref="AB8">
    <cfRule type="cellIs" dxfId="6395" priority="856" operator="equal">
      <formula>"nachzureichen"</formula>
    </cfRule>
  </conditionalFormatting>
  <conditionalFormatting sqref="AB8">
    <cfRule type="cellIs" dxfId="6394" priority="855" operator="equal">
      <formula>"Nachweis ausstehend"</formula>
    </cfRule>
  </conditionalFormatting>
  <conditionalFormatting sqref="AE8">
    <cfRule type="cellIs" dxfId="6393" priority="853" stopIfTrue="1" operator="equal">
      <formula>"Nein"</formula>
    </cfRule>
    <cfRule type="cellIs" dxfId="6392" priority="854" stopIfTrue="1" operator="equal">
      <formula>"Ja"</formula>
    </cfRule>
  </conditionalFormatting>
  <conditionalFormatting sqref="AE8">
    <cfRule type="containsText" dxfId="6391" priority="849" operator="containsText" text="nachzureichen">
      <formula>NOT(ISERROR(SEARCH("nachzureichen",AE8)))</formula>
    </cfRule>
    <cfRule type="cellIs" dxfId="6390" priority="850" operator="equal">
      <formula>"nachzureichen"</formula>
    </cfRule>
  </conditionalFormatting>
  <conditionalFormatting sqref="AE8">
    <cfRule type="cellIs" dxfId="6389" priority="848" operator="equal">
      <formula>"nachzureichen"</formula>
    </cfRule>
  </conditionalFormatting>
  <conditionalFormatting sqref="AE8">
    <cfRule type="cellIs" dxfId="6388" priority="847" operator="equal">
      <formula>"Nachweis ausstehend"</formula>
    </cfRule>
  </conditionalFormatting>
  <conditionalFormatting sqref="AH8">
    <cfRule type="cellIs" dxfId="6387" priority="679" stopIfTrue="1" operator="equal">
      <formula>"Nein"</formula>
    </cfRule>
    <cfRule type="cellIs" dxfId="6386" priority="680" stopIfTrue="1" operator="equal">
      <formula>"Ja"</formula>
    </cfRule>
  </conditionalFormatting>
  <conditionalFormatting sqref="AH8">
    <cfRule type="containsText" dxfId="6385" priority="677" operator="containsText" text="nachzureichen">
      <formula>NOT(ISERROR(SEARCH("nachzureichen",AH8)))</formula>
    </cfRule>
    <cfRule type="cellIs" dxfId="6384" priority="678" operator="equal">
      <formula>"nachzureichen"</formula>
    </cfRule>
  </conditionalFormatting>
  <conditionalFormatting sqref="AH8">
    <cfRule type="containsText" dxfId="6383" priority="675" operator="containsText" text="nachzureichen">
      <formula>NOT(ISERROR(SEARCH("nachzureichen",AH8)))</formula>
    </cfRule>
    <cfRule type="cellIs" dxfId="6382" priority="676" operator="equal">
      <formula>"nachzureichen"</formula>
    </cfRule>
  </conditionalFormatting>
  <conditionalFormatting sqref="AH8">
    <cfRule type="cellIs" dxfId="6381" priority="674" operator="equal">
      <formula>"nachzureichen"</formula>
    </cfRule>
  </conditionalFormatting>
  <conditionalFormatting sqref="AH8">
    <cfRule type="cellIs" dxfId="6380" priority="673" operator="equal">
      <formula>"Nachweis ausstehend"</formula>
    </cfRule>
  </conditionalFormatting>
  <conditionalFormatting sqref="AK8">
    <cfRule type="cellIs" dxfId="6379" priority="671" stopIfTrue="1" operator="equal">
      <formula>"Nein"</formula>
    </cfRule>
    <cfRule type="cellIs" dxfId="6378" priority="672" stopIfTrue="1" operator="equal">
      <formula>"Ja"</formula>
    </cfRule>
  </conditionalFormatting>
  <conditionalFormatting sqref="AK8">
    <cfRule type="containsText" dxfId="6377" priority="669" operator="containsText" text="nachzureichen">
      <formula>NOT(ISERROR(SEARCH("nachzureichen",AK8)))</formula>
    </cfRule>
    <cfRule type="cellIs" dxfId="6376" priority="670" operator="equal">
      <formula>"nachzureichen"</formula>
    </cfRule>
  </conditionalFormatting>
  <conditionalFormatting sqref="AK8">
    <cfRule type="containsText" dxfId="6375" priority="667" operator="containsText" text="nachzureichen">
      <formula>NOT(ISERROR(SEARCH("nachzureichen",AK8)))</formula>
    </cfRule>
    <cfRule type="cellIs" dxfId="6374" priority="668" operator="equal">
      <formula>"nachzureichen"</formula>
    </cfRule>
  </conditionalFormatting>
  <conditionalFormatting sqref="AK8">
    <cfRule type="cellIs" dxfId="6373" priority="666" operator="equal">
      <formula>"nachzureichen"</formula>
    </cfRule>
  </conditionalFormatting>
  <conditionalFormatting sqref="AK8">
    <cfRule type="cellIs" dxfId="6372" priority="665" operator="equal">
      <formula>"Nachweis ausstehend"</formula>
    </cfRule>
  </conditionalFormatting>
  <conditionalFormatting sqref="AN8">
    <cfRule type="cellIs" dxfId="6371" priority="663" stopIfTrue="1" operator="equal">
      <formula>"Nein"</formula>
    </cfRule>
    <cfRule type="cellIs" dxfId="6370" priority="664" stopIfTrue="1" operator="equal">
      <formula>"Ja"</formula>
    </cfRule>
  </conditionalFormatting>
  <conditionalFormatting sqref="AN8">
    <cfRule type="containsText" dxfId="6369" priority="661" operator="containsText" text="nachzureichen">
      <formula>NOT(ISERROR(SEARCH("nachzureichen",AN8)))</formula>
    </cfRule>
    <cfRule type="cellIs" dxfId="6368" priority="662" operator="equal">
      <formula>"nachzureichen"</formula>
    </cfRule>
  </conditionalFormatting>
  <conditionalFormatting sqref="AN8">
    <cfRule type="containsText" dxfId="6367" priority="659" operator="containsText" text="nachzureichen">
      <formula>NOT(ISERROR(SEARCH("nachzureichen",AN8)))</formula>
    </cfRule>
    <cfRule type="cellIs" dxfId="6366" priority="660" operator="equal">
      <formula>"nachzureichen"</formula>
    </cfRule>
  </conditionalFormatting>
  <conditionalFormatting sqref="AN8">
    <cfRule type="cellIs" dxfId="6365" priority="658" operator="equal">
      <formula>"nachzureichen"</formula>
    </cfRule>
  </conditionalFormatting>
  <conditionalFormatting sqref="AN8">
    <cfRule type="cellIs" dxfId="6364" priority="657" operator="equal">
      <formula>"Nachweis ausstehend"</formula>
    </cfRule>
  </conditionalFormatting>
  <conditionalFormatting sqref="AQ8">
    <cfRule type="cellIs" dxfId="6363" priority="655" stopIfTrue="1" operator="equal">
      <formula>"Nein"</formula>
    </cfRule>
    <cfRule type="cellIs" dxfId="6362" priority="656" stopIfTrue="1" operator="equal">
      <formula>"Ja"</formula>
    </cfRule>
  </conditionalFormatting>
  <conditionalFormatting sqref="AQ8">
    <cfRule type="containsText" dxfId="6361" priority="653" operator="containsText" text="nachzureichen">
      <formula>NOT(ISERROR(SEARCH("nachzureichen",AQ8)))</formula>
    </cfRule>
    <cfRule type="cellIs" dxfId="6360" priority="654" operator="equal">
      <formula>"nachzureichen"</formula>
    </cfRule>
  </conditionalFormatting>
  <conditionalFormatting sqref="AQ8">
    <cfRule type="containsText" dxfId="6359" priority="651" operator="containsText" text="nachzureichen">
      <formula>NOT(ISERROR(SEARCH("nachzureichen",AQ8)))</formula>
    </cfRule>
    <cfRule type="cellIs" dxfId="6358" priority="652" operator="equal">
      <formula>"nachzureichen"</formula>
    </cfRule>
  </conditionalFormatting>
  <conditionalFormatting sqref="AQ8">
    <cfRule type="cellIs" dxfId="6357" priority="650" operator="equal">
      <formula>"nachzureichen"</formula>
    </cfRule>
  </conditionalFormatting>
  <conditionalFormatting sqref="AQ8">
    <cfRule type="cellIs" dxfId="6356" priority="649" operator="equal">
      <formula>"Nachweis ausstehend"</formula>
    </cfRule>
  </conditionalFormatting>
  <conditionalFormatting sqref="AT8">
    <cfRule type="cellIs" dxfId="6355" priority="647" stopIfTrue="1" operator="equal">
      <formula>"Nein"</formula>
    </cfRule>
    <cfRule type="cellIs" dxfId="6354" priority="648" stopIfTrue="1" operator="equal">
      <formula>"Ja"</formula>
    </cfRule>
  </conditionalFormatting>
  <conditionalFormatting sqref="AT8">
    <cfRule type="containsText" dxfId="6353" priority="645" operator="containsText" text="nachzureichen">
      <formula>NOT(ISERROR(SEARCH("nachzureichen",AT8)))</formula>
    </cfRule>
    <cfRule type="cellIs" dxfId="6352" priority="646" operator="equal">
      <formula>"nachzureichen"</formula>
    </cfRule>
  </conditionalFormatting>
  <conditionalFormatting sqref="AT8">
    <cfRule type="containsText" dxfId="6351" priority="643" operator="containsText" text="nachzureichen">
      <formula>NOT(ISERROR(SEARCH("nachzureichen",AT8)))</formula>
    </cfRule>
    <cfRule type="cellIs" dxfId="6350" priority="644" operator="equal">
      <formula>"nachzureichen"</formula>
    </cfRule>
  </conditionalFormatting>
  <conditionalFormatting sqref="AT8">
    <cfRule type="cellIs" dxfId="6349" priority="642" operator="equal">
      <formula>"nachzureichen"</formula>
    </cfRule>
  </conditionalFormatting>
  <conditionalFormatting sqref="AT8">
    <cfRule type="cellIs" dxfId="6348" priority="641" operator="equal">
      <formula>"Nachweis ausstehend"</formula>
    </cfRule>
  </conditionalFormatting>
  <conditionalFormatting sqref="S64">
    <cfRule type="cellIs" dxfId="6347" priority="805" stopIfTrue="1" operator="equal">
      <formula>"Nein"</formula>
    </cfRule>
    <cfRule type="cellIs" dxfId="6346" priority="806" stopIfTrue="1" operator="equal">
      <formula>"Ja"</formula>
    </cfRule>
  </conditionalFormatting>
  <conditionalFormatting sqref="S64">
    <cfRule type="containsText" dxfId="6345" priority="803" operator="containsText" text="nachzureichen">
      <formula>NOT(ISERROR(SEARCH("nachzureichen",S64)))</formula>
    </cfRule>
    <cfRule type="cellIs" dxfId="6344" priority="804" operator="equal">
      <formula>"nachzureichen"</formula>
    </cfRule>
  </conditionalFormatting>
  <conditionalFormatting sqref="S64">
    <cfRule type="containsText" dxfId="6343" priority="801" operator="containsText" text="nachzureichen">
      <formula>NOT(ISERROR(SEARCH("nachzureichen",S64)))</formula>
    </cfRule>
    <cfRule type="cellIs" dxfId="6342" priority="802" operator="equal">
      <formula>"nachzureichen"</formula>
    </cfRule>
  </conditionalFormatting>
  <conditionalFormatting sqref="S64">
    <cfRule type="cellIs" dxfId="6341" priority="800" operator="equal">
      <formula>"nachzureichen"</formula>
    </cfRule>
  </conditionalFormatting>
  <conditionalFormatting sqref="S64">
    <cfRule type="cellIs" dxfId="6340" priority="799" operator="equal">
      <formula>"Nachweis ausstehend"</formula>
    </cfRule>
  </conditionalFormatting>
  <conditionalFormatting sqref="V64">
    <cfRule type="cellIs" dxfId="6339" priority="797" stopIfTrue="1" operator="equal">
      <formula>"Nein"</formula>
    </cfRule>
    <cfRule type="cellIs" dxfId="6338" priority="798" stopIfTrue="1" operator="equal">
      <formula>"Ja"</formula>
    </cfRule>
  </conditionalFormatting>
  <conditionalFormatting sqref="V64">
    <cfRule type="containsText" dxfId="6337" priority="795" operator="containsText" text="nachzureichen">
      <formula>NOT(ISERROR(SEARCH("nachzureichen",V64)))</formula>
    </cfRule>
    <cfRule type="cellIs" dxfId="6336" priority="796" operator="equal">
      <formula>"nachzureichen"</formula>
    </cfRule>
  </conditionalFormatting>
  <conditionalFormatting sqref="V64">
    <cfRule type="containsText" dxfId="6335" priority="793" operator="containsText" text="nachzureichen">
      <formula>NOT(ISERROR(SEARCH("nachzureichen",V64)))</formula>
    </cfRule>
    <cfRule type="cellIs" dxfId="6334" priority="794" operator="equal">
      <formula>"nachzureichen"</formula>
    </cfRule>
  </conditionalFormatting>
  <conditionalFormatting sqref="V64">
    <cfRule type="cellIs" dxfId="6333" priority="792" operator="equal">
      <formula>"nachzureichen"</formula>
    </cfRule>
  </conditionalFormatting>
  <conditionalFormatting sqref="V64">
    <cfRule type="cellIs" dxfId="6332" priority="791" operator="equal">
      <formula>"Nachweis ausstehend"</formula>
    </cfRule>
  </conditionalFormatting>
  <conditionalFormatting sqref="Y64">
    <cfRule type="cellIs" dxfId="6331" priority="789" stopIfTrue="1" operator="equal">
      <formula>"Nein"</formula>
    </cfRule>
    <cfRule type="cellIs" dxfId="6330" priority="790" stopIfTrue="1" operator="equal">
      <formula>"Ja"</formula>
    </cfRule>
  </conditionalFormatting>
  <conditionalFormatting sqref="Y64">
    <cfRule type="containsText" dxfId="6329" priority="787" operator="containsText" text="nachzureichen">
      <formula>NOT(ISERROR(SEARCH("nachzureichen",Y64)))</formula>
    </cfRule>
    <cfRule type="cellIs" dxfId="6328" priority="788" operator="equal">
      <formula>"nachzureichen"</formula>
    </cfRule>
  </conditionalFormatting>
  <conditionalFormatting sqref="Y64">
    <cfRule type="containsText" dxfId="6327" priority="785" operator="containsText" text="nachzureichen">
      <formula>NOT(ISERROR(SEARCH("nachzureichen",Y64)))</formula>
    </cfRule>
    <cfRule type="cellIs" dxfId="6326" priority="786" operator="equal">
      <formula>"nachzureichen"</formula>
    </cfRule>
  </conditionalFormatting>
  <conditionalFormatting sqref="Y64">
    <cfRule type="cellIs" dxfId="6325" priority="784" operator="equal">
      <formula>"nachzureichen"</formula>
    </cfRule>
  </conditionalFormatting>
  <conditionalFormatting sqref="Y64">
    <cfRule type="cellIs" dxfId="6324" priority="783" operator="equal">
      <formula>"Nachweis ausstehend"</formula>
    </cfRule>
  </conditionalFormatting>
  <conditionalFormatting sqref="AB64">
    <cfRule type="cellIs" dxfId="6323" priority="781" stopIfTrue="1" operator="equal">
      <formula>"Nein"</formula>
    </cfRule>
    <cfRule type="cellIs" dxfId="6322" priority="782" stopIfTrue="1" operator="equal">
      <formula>"Ja"</formula>
    </cfRule>
  </conditionalFormatting>
  <conditionalFormatting sqref="AB64">
    <cfRule type="containsText" dxfId="6321" priority="779" operator="containsText" text="nachzureichen">
      <formula>NOT(ISERROR(SEARCH("nachzureichen",AB64)))</formula>
    </cfRule>
    <cfRule type="cellIs" dxfId="6320" priority="780" operator="equal">
      <formula>"nachzureichen"</formula>
    </cfRule>
  </conditionalFormatting>
  <conditionalFormatting sqref="AB64">
    <cfRule type="containsText" dxfId="6319" priority="777" operator="containsText" text="nachzureichen">
      <formula>NOT(ISERROR(SEARCH("nachzureichen",AB64)))</formula>
    </cfRule>
    <cfRule type="cellIs" dxfId="6318" priority="778" operator="equal">
      <formula>"nachzureichen"</formula>
    </cfRule>
  </conditionalFormatting>
  <conditionalFormatting sqref="AB64">
    <cfRule type="cellIs" dxfId="6317" priority="776" operator="equal">
      <formula>"nachzureichen"</formula>
    </cfRule>
  </conditionalFormatting>
  <conditionalFormatting sqref="AB64">
    <cfRule type="cellIs" dxfId="6316" priority="775" operator="equal">
      <formula>"Nachweis ausstehend"</formula>
    </cfRule>
  </conditionalFormatting>
  <conditionalFormatting sqref="AE64">
    <cfRule type="cellIs" dxfId="6315" priority="773" stopIfTrue="1" operator="equal">
      <formula>"Nein"</formula>
    </cfRule>
    <cfRule type="cellIs" dxfId="6314" priority="774" stopIfTrue="1" operator="equal">
      <formula>"Ja"</formula>
    </cfRule>
  </conditionalFormatting>
  <conditionalFormatting sqref="AE64">
    <cfRule type="containsText" dxfId="6313" priority="771" operator="containsText" text="nachzureichen">
      <formula>NOT(ISERROR(SEARCH("nachzureichen",AE64)))</formula>
    </cfRule>
    <cfRule type="cellIs" dxfId="6312" priority="772" operator="equal">
      <formula>"nachzureichen"</formula>
    </cfRule>
  </conditionalFormatting>
  <conditionalFormatting sqref="AE64">
    <cfRule type="containsText" dxfId="6311" priority="769" operator="containsText" text="nachzureichen">
      <formula>NOT(ISERROR(SEARCH("nachzureichen",AE64)))</formula>
    </cfRule>
    <cfRule type="cellIs" dxfId="6310" priority="770" operator="equal">
      <formula>"nachzureichen"</formula>
    </cfRule>
  </conditionalFormatting>
  <conditionalFormatting sqref="AE64">
    <cfRule type="cellIs" dxfId="6309" priority="768" operator="equal">
      <formula>"nachzureichen"</formula>
    </cfRule>
  </conditionalFormatting>
  <conditionalFormatting sqref="AE64">
    <cfRule type="cellIs" dxfId="6308" priority="767" operator="equal">
      <formula>"Nachweis ausstehend"</formula>
    </cfRule>
  </conditionalFormatting>
  <conditionalFormatting sqref="S92">
    <cfRule type="cellIs" dxfId="6307" priority="765" stopIfTrue="1" operator="equal">
      <formula>"Nein"</formula>
    </cfRule>
    <cfRule type="cellIs" dxfId="6306" priority="766" stopIfTrue="1" operator="equal">
      <formula>"Ja"</formula>
    </cfRule>
  </conditionalFormatting>
  <conditionalFormatting sqref="S92">
    <cfRule type="containsText" dxfId="6305" priority="763" operator="containsText" text="nachzureichen">
      <formula>NOT(ISERROR(SEARCH("nachzureichen",S92)))</formula>
    </cfRule>
    <cfRule type="cellIs" dxfId="6304" priority="764" operator="equal">
      <formula>"nachzureichen"</formula>
    </cfRule>
  </conditionalFormatting>
  <conditionalFormatting sqref="S92">
    <cfRule type="containsText" dxfId="6303" priority="761" operator="containsText" text="nachzureichen">
      <formula>NOT(ISERROR(SEARCH("nachzureichen",S92)))</formula>
    </cfRule>
    <cfRule type="cellIs" dxfId="6302" priority="762" operator="equal">
      <formula>"nachzureichen"</formula>
    </cfRule>
  </conditionalFormatting>
  <conditionalFormatting sqref="S92">
    <cfRule type="cellIs" dxfId="6301" priority="760" operator="equal">
      <formula>"nachzureichen"</formula>
    </cfRule>
  </conditionalFormatting>
  <conditionalFormatting sqref="S92">
    <cfRule type="cellIs" dxfId="6300" priority="759" operator="equal">
      <formula>"Nachweis ausstehend"</formula>
    </cfRule>
  </conditionalFormatting>
  <conditionalFormatting sqref="V92">
    <cfRule type="cellIs" dxfId="6299" priority="757" stopIfTrue="1" operator="equal">
      <formula>"Nein"</formula>
    </cfRule>
    <cfRule type="cellIs" dxfId="6298" priority="758" stopIfTrue="1" operator="equal">
      <formula>"Ja"</formula>
    </cfRule>
  </conditionalFormatting>
  <conditionalFormatting sqref="V92">
    <cfRule type="containsText" dxfId="6297" priority="755" operator="containsText" text="nachzureichen">
      <formula>NOT(ISERROR(SEARCH("nachzureichen",V92)))</formula>
    </cfRule>
    <cfRule type="cellIs" dxfId="6296" priority="756" operator="equal">
      <formula>"nachzureichen"</formula>
    </cfRule>
  </conditionalFormatting>
  <conditionalFormatting sqref="V92">
    <cfRule type="containsText" dxfId="6295" priority="753" operator="containsText" text="nachzureichen">
      <formula>NOT(ISERROR(SEARCH("nachzureichen",V92)))</formula>
    </cfRule>
    <cfRule type="cellIs" dxfId="6294" priority="754" operator="equal">
      <formula>"nachzureichen"</formula>
    </cfRule>
  </conditionalFormatting>
  <conditionalFormatting sqref="V92">
    <cfRule type="cellIs" dxfId="6293" priority="752" operator="equal">
      <formula>"nachzureichen"</formula>
    </cfRule>
  </conditionalFormatting>
  <conditionalFormatting sqref="V92">
    <cfRule type="cellIs" dxfId="6292" priority="751" operator="equal">
      <formula>"Nachweis ausstehend"</formula>
    </cfRule>
  </conditionalFormatting>
  <conditionalFormatting sqref="Y92">
    <cfRule type="cellIs" dxfId="6291" priority="749" stopIfTrue="1" operator="equal">
      <formula>"Nein"</formula>
    </cfRule>
    <cfRule type="cellIs" dxfId="6290" priority="750" stopIfTrue="1" operator="equal">
      <formula>"Ja"</formula>
    </cfRule>
  </conditionalFormatting>
  <conditionalFormatting sqref="Y92">
    <cfRule type="containsText" dxfId="6289" priority="747" operator="containsText" text="nachzureichen">
      <formula>NOT(ISERROR(SEARCH("nachzureichen",Y92)))</formula>
    </cfRule>
    <cfRule type="cellIs" dxfId="6288" priority="748" operator="equal">
      <formula>"nachzureichen"</formula>
    </cfRule>
  </conditionalFormatting>
  <conditionalFormatting sqref="Y92">
    <cfRule type="containsText" dxfId="6287" priority="745" operator="containsText" text="nachzureichen">
      <formula>NOT(ISERROR(SEARCH("nachzureichen",Y92)))</formula>
    </cfRule>
    <cfRule type="cellIs" dxfId="6286" priority="746" operator="equal">
      <formula>"nachzureichen"</formula>
    </cfRule>
  </conditionalFormatting>
  <conditionalFormatting sqref="Y92">
    <cfRule type="cellIs" dxfId="6285" priority="744" operator="equal">
      <formula>"nachzureichen"</formula>
    </cfRule>
  </conditionalFormatting>
  <conditionalFormatting sqref="Y92">
    <cfRule type="cellIs" dxfId="6284" priority="743" operator="equal">
      <formula>"Nachweis ausstehend"</formula>
    </cfRule>
  </conditionalFormatting>
  <conditionalFormatting sqref="AB92">
    <cfRule type="cellIs" dxfId="6283" priority="741" stopIfTrue="1" operator="equal">
      <formula>"Nein"</formula>
    </cfRule>
    <cfRule type="cellIs" dxfId="6282" priority="742" stopIfTrue="1" operator="equal">
      <formula>"Ja"</formula>
    </cfRule>
  </conditionalFormatting>
  <conditionalFormatting sqref="AB92">
    <cfRule type="containsText" dxfId="6281" priority="739" operator="containsText" text="nachzureichen">
      <formula>NOT(ISERROR(SEARCH("nachzureichen",AB92)))</formula>
    </cfRule>
    <cfRule type="cellIs" dxfId="6280" priority="740" operator="equal">
      <formula>"nachzureichen"</formula>
    </cfRule>
  </conditionalFormatting>
  <conditionalFormatting sqref="AB92">
    <cfRule type="containsText" dxfId="6279" priority="737" operator="containsText" text="nachzureichen">
      <formula>NOT(ISERROR(SEARCH("nachzureichen",AB92)))</formula>
    </cfRule>
    <cfRule type="cellIs" dxfId="6278" priority="738" operator="equal">
      <formula>"nachzureichen"</formula>
    </cfRule>
  </conditionalFormatting>
  <conditionalFormatting sqref="AB92">
    <cfRule type="cellIs" dxfId="6277" priority="736" operator="equal">
      <formula>"nachzureichen"</formula>
    </cfRule>
  </conditionalFormatting>
  <conditionalFormatting sqref="AB92">
    <cfRule type="cellIs" dxfId="6276" priority="735" operator="equal">
      <formula>"Nachweis ausstehend"</formula>
    </cfRule>
  </conditionalFormatting>
  <conditionalFormatting sqref="AE92">
    <cfRule type="cellIs" dxfId="6275" priority="733" stopIfTrue="1" operator="equal">
      <formula>"Nein"</formula>
    </cfRule>
    <cfRule type="cellIs" dxfId="6274" priority="734" stopIfTrue="1" operator="equal">
      <formula>"Ja"</formula>
    </cfRule>
  </conditionalFormatting>
  <conditionalFormatting sqref="AE92">
    <cfRule type="containsText" dxfId="6273" priority="731" operator="containsText" text="nachzureichen">
      <formula>NOT(ISERROR(SEARCH("nachzureichen",AE92)))</formula>
    </cfRule>
    <cfRule type="cellIs" dxfId="6272" priority="732" operator="equal">
      <formula>"nachzureichen"</formula>
    </cfRule>
  </conditionalFormatting>
  <conditionalFormatting sqref="AE92">
    <cfRule type="containsText" dxfId="6271" priority="729" operator="containsText" text="nachzureichen">
      <formula>NOT(ISERROR(SEARCH("nachzureichen",AE92)))</formula>
    </cfRule>
    <cfRule type="cellIs" dxfId="6270" priority="730" operator="equal">
      <formula>"nachzureichen"</formula>
    </cfRule>
  </conditionalFormatting>
  <conditionalFormatting sqref="AE92">
    <cfRule type="cellIs" dxfId="6269" priority="728" operator="equal">
      <formula>"nachzureichen"</formula>
    </cfRule>
  </conditionalFormatting>
  <conditionalFormatting sqref="AE92">
    <cfRule type="cellIs" dxfId="6268" priority="727" operator="equal">
      <formula>"Nachweis ausstehend"</formula>
    </cfRule>
  </conditionalFormatting>
  <conditionalFormatting sqref="S120">
    <cfRule type="cellIs" dxfId="6267" priority="725" stopIfTrue="1" operator="equal">
      <formula>"Nein"</formula>
    </cfRule>
    <cfRule type="cellIs" dxfId="6266" priority="726" stopIfTrue="1" operator="equal">
      <formula>"Ja"</formula>
    </cfRule>
  </conditionalFormatting>
  <conditionalFormatting sqref="S120">
    <cfRule type="containsText" dxfId="6265" priority="723" operator="containsText" text="nachzureichen">
      <formula>NOT(ISERROR(SEARCH("nachzureichen",S120)))</formula>
    </cfRule>
    <cfRule type="cellIs" dxfId="6264" priority="724" operator="equal">
      <formula>"nachzureichen"</formula>
    </cfRule>
  </conditionalFormatting>
  <conditionalFormatting sqref="S120">
    <cfRule type="containsText" dxfId="6263" priority="721" operator="containsText" text="nachzureichen">
      <formula>NOT(ISERROR(SEARCH("nachzureichen",S120)))</formula>
    </cfRule>
    <cfRule type="cellIs" dxfId="6262" priority="722" operator="equal">
      <formula>"nachzureichen"</formula>
    </cfRule>
  </conditionalFormatting>
  <conditionalFormatting sqref="S120">
    <cfRule type="cellIs" dxfId="6261" priority="720" operator="equal">
      <formula>"nachzureichen"</formula>
    </cfRule>
  </conditionalFormatting>
  <conditionalFormatting sqref="S120">
    <cfRule type="cellIs" dxfId="6260" priority="719" operator="equal">
      <formula>"Nachweis ausstehend"</formula>
    </cfRule>
  </conditionalFormatting>
  <conditionalFormatting sqref="V120">
    <cfRule type="cellIs" dxfId="6259" priority="717" stopIfTrue="1" operator="equal">
      <formula>"Nein"</formula>
    </cfRule>
    <cfRule type="cellIs" dxfId="6258" priority="718" stopIfTrue="1" operator="equal">
      <formula>"Ja"</formula>
    </cfRule>
  </conditionalFormatting>
  <conditionalFormatting sqref="V120">
    <cfRule type="containsText" dxfId="6257" priority="715" operator="containsText" text="nachzureichen">
      <formula>NOT(ISERROR(SEARCH("nachzureichen",V120)))</formula>
    </cfRule>
    <cfRule type="cellIs" dxfId="6256" priority="716" operator="equal">
      <formula>"nachzureichen"</formula>
    </cfRule>
  </conditionalFormatting>
  <conditionalFormatting sqref="V120">
    <cfRule type="containsText" dxfId="6255" priority="713" operator="containsText" text="nachzureichen">
      <formula>NOT(ISERROR(SEARCH("nachzureichen",V120)))</formula>
    </cfRule>
    <cfRule type="cellIs" dxfId="6254" priority="714" operator="equal">
      <formula>"nachzureichen"</formula>
    </cfRule>
  </conditionalFormatting>
  <conditionalFormatting sqref="V120">
    <cfRule type="cellIs" dxfId="6253" priority="712" operator="equal">
      <formula>"nachzureichen"</formula>
    </cfRule>
  </conditionalFormatting>
  <conditionalFormatting sqref="V120">
    <cfRule type="cellIs" dxfId="6252" priority="711" operator="equal">
      <formula>"Nachweis ausstehend"</formula>
    </cfRule>
  </conditionalFormatting>
  <conditionalFormatting sqref="Y120">
    <cfRule type="cellIs" dxfId="6251" priority="709" stopIfTrue="1" operator="equal">
      <formula>"Nein"</formula>
    </cfRule>
    <cfRule type="cellIs" dxfId="6250" priority="710" stopIfTrue="1" operator="equal">
      <formula>"Ja"</formula>
    </cfRule>
  </conditionalFormatting>
  <conditionalFormatting sqref="Y120">
    <cfRule type="containsText" dxfId="6249" priority="707" operator="containsText" text="nachzureichen">
      <formula>NOT(ISERROR(SEARCH("nachzureichen",Y120)))</formula>
    </cfRule>
    <cfRule type="cellIs" dxfId="6248" priority="708" operator="equal">
      <formula>"nachzureichen"</formula>
    </cfRule>
  </conditionalFormatting>
  <conditionalFormatting sqref="Y120">
    <cfRule type="containsText" dxfId="6247" priority="705" operator="containsText" text="nachzureichen">
      <formula>NOT(ISERROR(SEARCH("nachzureichen",Y120)))</formula>
    </cfRule>
    <cfRule type="cellIs" dxfId="6246" priority="706" operator="equal">
      <formula>"nachzureichen"</formula>
    </cfRule>
  </conditionalFormatting>
  <conditionalFormatting sqref="Y120">
    <cfRule type="cellIs" dxfId="6245" priority="704" operator="equal">
      <formula>"nachzureichen"</formula>
    </cfRule>
  </conditionalFormatting>
  <conditionalFormatting sqref="Y120">
    <cfRule type="cellIs" dxfId="6244" priority="703" operator="equal">
      <formula>"Nachweis ausstehend"</formula>
    </cfRule>
  </conditionalFormatting>
  <conditionalFormatting sqref="AB120">
    <cfRule type="cellIs" dxfId="6243" priority="701" stopIfTrue="1" operator="equal">
      <formula>"Nein"</formula>
    </cfRule>
    <cfRule type="cellIs" dxfId="6242" priority="702" stopIfTrue="1" operator="equal">
      <formula>"Ja"</formula>
    </cfRule>
  </conditionalFormatting>
  <conditionalFormatting sqref="AB120">
    <cfRule type="containsText" dxfId="6241" priority="699" operator="containsText" text="nachzureichen">
      <formula>NOT(ISERROR(SEARCH("nachzureichen",AB120)))</formula>
    </cfRule>
    <cfRule type="cellIs" dxfId="6240" priority="700" operator="equal">
      <formula>"nachzureichen"</formula>
    </cfRule>
  </conditionalFormatting>
  <conditionalFormatting sqref="AB120">
    <cfRule type="containsText" dxfId="6239" priority="697" operator="containsText" text="nachzureichen">
      <formula>NOT(ISERROR(SEARCH("nachzureichen",AB120)))</formula>
    </cfRule>
    <cfRule type="cellIs" dxfId="6238" priority="698" operator="equal">
      <formula>"nachzureichen"</formula>
    </cfRule>
  </conditionalFormatting>
  <conditionalFormatting sqref="AB120">
    <cfRule type="cellIs" dxfId="6237" priority="696" operator="equal">
      <formula>"nachzureichen"</formula>
    </cfRule>
  </conditionalFormatting>
  <conditionalFormatting sqref="AB120">
    <cfRule type="cellIs" dxfId="6236" priority="695" operator="equal">
      <formula>"Nachweis ausstehend"</formula>
    </cfRule>
  </conditionalFormatting>
  <conditionalFormatting sqref="AE120">
    <cfRule type="cellIs" dxfId="6235" priority="693" stopIfTrue="1" operator="equal">
      <formula>"Nein"</formula>
    </cfRule>
    <cfRule type="cellIs" dxfId="6234" priority="694" stopIfTrue="1" operator="equal">
      <formula>"Ja"</formula>
    </cfRule>
  </conditionalFormatting>
  <conditionalFormatting sqref="AE120">
    <cfRule type="containsText" dxfId="6233" priority="691" operator="containsText" text="nachzureichen">
      <formula>NOT(ISERROR(SEARCH("nachzureichen",AE120)))</formula>
    </cfRule>
    <cfRule type="cellIs" dxfId="6232" priority="692" operator="equal">
      <formula>"nachzureichen"</formula>
    </cfRule>
  </conditionalFormatting>
  <conditionalFormatting sqref="AE120">
    <cfRule type="containsText" dxfId="6231" priority="689" operator="containsText" text="nachzureichen">
      <formula>NOT(ISERROR(SEARCH("nachzureichen",AE120)))</formula>
    </cfRule>
    <cfRule type="cellIs" dxfId="6230" priority="690" operator="equal">
      <formula>"nachzureichen"</formula>
    </cfRule>
  </conditionalFormatting>
  <conditionalFormatting sqref="AE120">
    <cfRule type="cellIs" dxfId="6229" priority="688" operator="equal">
      <formula>"nachzureichen"</formula>
    </cfRule>
  </conditionalFormatting>
  <conditionalFormatting sqref="AE120">
    <cfRule type="cellIs" dxfId="6228" priority="687" operator="equal">
      <formula>"Nachweis ausstehend"</formula>
    </cfRule>
  </conditionalFormatting>
  <conditionalFormatting sqref="AH226:AI247">
    <cfRule type="expression" dxfId="6227" priority="684">
      <formula>AH226&lt;=#REF!</formula>
    </cfRule>
  </conditionalFormatting>
  <conditionalFormatting sqref="AH209:AI225">
    <cfRule type="cellIs" dxfId="6226" priority="685" stopIfTrue="1" operator="equal">
      <formula>"Nein"</formula>
    </cfRule>
    <cfRule type="cellIs" dxfId="6225" priority="686" stopIfTrue="1" operator="equal">
      <formula>"Ja"</formula>
    </cfRule>
  </conditionalFormatting>
  <conditionalFormatting sqref="AK226:AL247 AN226:AO247 AQ226:AR247 AT226:AU247">
    <cfRule type="expression" dxfId="6224" priority="681">
      <formula>AK226&lt;=#REF!</formula>
    </cfRule>
  </conditionalFormatting>
  <conditionalFormatting sqref="AK209:AL225 AN209:AO225 AQ209:AR225 AT209:AU225">
    <cfRule type="cellIs" dxfId="6223" priority="682" stopIfTrue="1" operator="equal">
      <formula>"Nein"</formula>
    </cfRule>
    <cfRule type="cellIs" dxfId="6222" priority="683" stopIfTrue="1" operator="equal">
      <formula>"Ja"</formula>
    </cfRule>
  </conditionalFormatting>
  <conditionalFormatting sqref="AW8">
    <cfRule type="cellIs" dxfId="6221" priority="473" stopIfTrue="1" operator="equal">
      <formula>"Nein"</formula>
    </cfRule>
    <cfRule type="cellIs" dxfId="6220" priority="474" stopIfTrue="1" operator="equal">
      <formula>"Ja"</formula>
    </cfRule>
  </conditionalFormatting>
  <conditionalFormatting sqref="AW8">
    <cfRule type="containsText" dxfId="6219" priority="471" operator="containsText" text="nachzureichen">
      <formula>NOT(ISERROR(SEARCH("nachzureichen",AW8)))</formula>
    </cfRule>
    <cfRule type="cellIs" dxfId="6218" priority="472" operator="equal">
      <formula>"nachzureichen"</formula>
    </cfRule>
  </conditionalFormatting>
  <conditionalFormatting sqref="AW8">
    <cfRule type="containsText" dxfId="6217" priority="469" operator="containsText" text="nachzureichen">
      <formula>NOT(ISERROR(SEARCH("nachzureichen",AW8)))</formula>
    </cfRule>
    <cfRule type="cellIs" dxfId="6216" priority="470" operator="equal">
      <formula>"nachzureichen"</formula>
    </cfRule>
  </conditionalFormatting>
  <conditionalFormatting sqref="AW8">
    <cfRule type="cellIs" dxfId="6215" priority="468" operator="equal">
      <formula>"nachzureichen"</formula>
    </cfRule>
  </conditionalFormatting>
  <conditionalFormatting sqref="AW8">
    <cfRule type="cellIs" dxfId="6214" priority="467" operator="equal">
      <formula>"Nachweis ausstehend"</formula>
    </cfRule>
  </conditionalFormatting>
  <conditionalFormatting sqref="AZ8">
    <cfRule type="cellIs" dxfId="6213" priority="465" stopIfTrue="1" operator="equal">
      <formula>"Nein"</formula>
    </cfRule>
    <cfRule type="cellIs" dxfId="6212" priority="466" stopIfTrue="1" operator="equal">
      <formula>"Ja"</formula>
    </cfRule>
  </conditionalFormatting>
  <conditionalFormatting sqref="AZ8">
    <cfRule type="containsText" dxfId="6211" priority="463" operator="containsText" text="nachzureichen">
      <formula>NOT(ISERROR(SEARCH("nachzureichen",AZ8)))</formula>
    </cfRule>
    <cfRule type="cellIs" dxfId="6210" priority="464" operator="equal">
      <formula>"nachzureichen"</formula>
    </cfRule>
  </conditionalFormatting>
  <conditionalFormatting sqref="AZ8">
    <cfRule type="containsText" dxfId="6209" priority="461" operator="containsText" text="nachzureichen">
      <formula>NOT(ISERROR(SEARCH("nachzureichen",AZ8)))</formula>
    </cfRule>
    <cfRule type="cellIs" dxfId="6208" priority="462" operator="equal">
      <formula>"nachzureichen"</formula>
    </cfRule>
  </conditionalFormatting>
  <conditionalFormatting sqref="AZ8">
    <cfRule type="cellIs" dxfId="6207" priority="460" operator="equal">
      <formula>"nachzureichen"</formula>
    </cfRule>
  </conditionalFormatting>
  <conditionalFormatting sqref="AZ8">
    <cfRule type="cellIs" dxfId="6206" priority="459" operator="equal">
      <formula>"Nachweis ausstehend"</formula>
    </cfRule>
  </conditionalFormatting>
  <conditionalFormatting sqref="BC8">
    <cfRule type="cellIs" dxfId="6205" priority="457" stopIfTrue="1" operator="equal">
      <formula>"Nein"</formula>
    </cfRule>
    <cfRule type="cellIs" dxfId="6204" priority="458" stopIfTrue="1" operator="equal">
      <formula>"Ja"</formula>
    </cfRule>
  </conditionalFormatting>
  <conditionalFormatting sqref="BC8">
    <cfRule type="containsText" dxfId="6203" priority="455" operator="containsText" text="nachzureichen">
      <formula>NOT(ISERROR(SEARCH("nachzureichen",BC8)))</formula>
    </cfRule>
    <cfRule type="cellIs" dxfId="6202" priority="456" operator="equal">
      <formula>"nachzureichen"</formula>
    </cfRule>
  </conditionalFormatting>
  <conditionalFormatting sqref="BC8">
    <cfRule type="containsText" dxfId="6201" priority="453" operator="containsText" text="nachzureichen">
      <formula>NOT(ISERROR(SEARCH("nachzureichen",BC8)))</formula>
    </cfRule>
    <cfRule type="cellIs" dxfId="6200" priority="454" operator="equal">
      <formula>"nachzureichen"</formula>
    </cfRule>
  </conditionalFormatting>
  <conditionalFormatting sqref="BC8">
    <cfRule type="cellIs" dxfId="6199" priority="452" operator="equal">
      <formula>"nachzureichen"</formula>
    </cfRule>
  </conditionalFormatting>
  <conditionalFormatting sqref="BC8">
    <cfRule type="cellIs" dxfId="6198" priority="451" operator="equal">
      <formula>"Nachweis ausstehend"</formula>
    </cfRule>
  </conditionalFormatting>
  <conditionalFormatting sqref="BF8">
    <cfRule type="cellIs" dxfId="6197" priority="449" stopIfTrue="1" operator="equal">
      <formula>"Nein"</formula>
    </cfRule>
    <cfRule type="cellIs" dxfId="6196" priority="450" stopIfTrue="1" operator="equal">
      <formula>"Ja"</formula>
    </cfRule>
  </conditionalFormatting>
  <conditionalFormatting sqref="BF8">
    <cfRule type="containsText" dxfId="6195" priority="447" operator="containsText" text="nachzureichen">
      <formula>NOT(ISERROR(SEARCH("nachzureichen",BF8)))</formula>
    </cfRule>
    <cfRule type="cellIs" dxfId="6194" priority="448" operator="equal">
      <formula>"nachzureichen"</formula>
    </cfRule>
  </conditionalFormatting>
  <conditionalFormatting sqref="BF8">
    <cfRule type="containsText" dxfId="6193" priority="445" operator="containsText" text="nachzureichen">
      <formula>NOT(ISERROR(SEARCH("nachzureichen",BF8)))</formula>
    </cfRule>
    <cfRule type="cellIs" dxfId="6192" priority="446" operator="equal">
      <formula>"nachzureichen"</formula>
    </cfRule>
  </conditionalFormatting>
  <conditionalFormatting sqref="BF8">
    <cfRule type="cellIs" dxfId="6191" priority="444" operator="equal">
      <formula>"nachzureichen"</formula>
    </cfRule>
  </conditionalFormatting>
  <conditionalFormatting sqref="BF8">
    <cfRule type="cellIs" dxfId="6190" priority="443" operator="equal">
      <formula>"Nachweis ausstehend"</formula>
    </cfRule>
  </conditionalFormatting>
  <conditionalFormatting sqref="BI8">
    <cfRule type="cellIs" dxfId="6189" priority="441" stopIfTrue="1" operator="equal">
      <formula>"Nein"</formula>
    </cfRule>
    <cfRule type="cellIs" dxfId="6188" priority="442" stopIfTrue="1" operator="equal">
      <formula>"Ja"</formula>
    </cfRule>
  </conditionalFormatting>
  <conditionalFormatting sqref="BI8">
    <cfRule type="containsText" dxfId="6187" priority="439" operator="containsText" text="nachzureichen">
      <formula>NOT(ISERROR(SEARCH("nachzureichen",BI8)))</formula>
    </cfRule>
    <cfRule type="cellIs" dxfId="6186" priority="440" operator="equal">
      <formula>"nachzureichen"</formula>
    </cfRule>
  </conditionalFormatting>
  <conditionalFormatting sqref="BI8">
    <cfRule type="containsText" dxfId="6185" priority="437" operator="containsText" text="nachzureichen">
      <formula>NOT(ISERROR(SEARCH("nachzureichen",BI8)))</formula>
    </cfRule>
    <cfRule type="cellIs" dxfId="6184" priority="438" operator="equal">
      <formula>"nachzureichen"</formula>
    </cfRule>
  </conditionalFormatting>
  <conditionalFormatting sqref="BI8">
    <cfRule type="cellIs" dxfId="6183" priority="436" operator="equal">
      <formula>"nachzureichen"</formula>
    </cfRule>
  </conditionalFormatting>
  <conditionalFormatting sqref="BI8">
    <cfRule type="cellIs" dxfId="6182" priority="435" operator="equal">
      <formula>"Nachweis ausstehend"</formula>
    </cfRule>
  </conditionalFormatting>
  <conditionalFormatting sqref="AH64">
    <cfRule type="cellIs" dxfId="6181" priority="599" stopIfTrue="1" operator="equal">
      <formula>"Nein"</formula>
    </cfRule>
    <cfRule type="cellIs" dxfId="6180" priority="600" stopIfTrue="1" operator="equal">
      <formula>"Ja"</formula>
    </cfRule>
  </conditionalFormatting>
  <conditionalFormatting sqref="AH64">
    <cfRule type="containsText" dxfId="6179" priority="597" operator="containsText" text="nachzureichen">
      <formula>NOT(ISERROR(SEARCH("nachzureichen",AH64)))</formula>
    </cfRule>
    <cfRule type="cellIs" dxfId="6178" priority="598" operator="equal">
      <formula>"nachzureichen"</formula>
    </cfRule>
  </conditionalFormatting>
  <conditionalFormatting sqref="AH64">
    <cfRule type="containsText" dxfId="6177" priority="595" operator="containsText" text="nachzureichen">
      <formula>NOT(ISERROR(SEARCH("nachzureichen",AH64)))</formula>
    </cfRule>
    <cfRule type="cellIs" dxfId="6176" priority="596" operator="equal">
      <formula>"nachzureichen"</formula>
    </cfRule>
  </conditionalFormatting>
  <conditionalFormatting sqref="AH64">
    <cfRule type="cellIs" dxfId="6175" priority="594" operator="equal">
      <formula>"nachzureichen"</formula>
    </cfRule>
  </conditionalFormatting>
  <conditionalFormatting sqref="AH64">
    <cfRule type="cellIs" dxfId="6174" priority="593" operator="equal">
      <formula>"Nachweis ausstehend"</formula>
    </cfRule>
  </conditionalFormatting>
  <conditionalFormatting sqref="AK64">
    <cfRule type="cellIs" dxfId="6173" priority="591" stopIfTrue="1" operator="equal">
      <formula>"Nein"</formula>
    </cfRule>
    <cfRule type="cellIs" dxfId="6172" priority="592" stopIfTrue="1" operator="equal">
      <formula>"Ja"</formula>
    </cfRule>
  </conditionalFormatting>
  <conditionalFormatting sqref="AK64">
    <cfRule type="containsText" dxfId="6171" priority="589" operator="containsText" text="nachzureichen">
      <formula>NOT(ISERROR(SEARCH("nachzureichen",AK64)))</formula>
    </cfRule>
    <cfRule type="cellIs" dxfId="6170" priority="590" operator="equal">
      <formula>"nachzureichen"</formula>
    </cfRule>
  </conditionalFormatting>
  <conditionalFormatting sqref="AK64">
    <cfRule type="containsText" dxfId="6169" priority="587" operator="containsText" text="nachzureichen">
      <formula>NOT(ISERROR(SEARCH("nachzureichen",AK64)))</formula>
    </cfRule>
    <cfRule type="cellIs" dxfId="6168" priority="588" operator="equal">
      <formula>"nachzureichen"</formula>
    </cfRule>
  </conditionalFormatting>
  <conditionalFormatting sqref="AK64">
    <cfRule type="cellIs" dxfId="6167" priority="586" operator="equal">
      <formula>"nachzureichen"</formula>
    </cfRule>
  </conditionalFormatting>
  <conditionalFormatting sqref="AK64">
    <cfRule type="cellIs" dxfId="6166" priority="585" operator="equal">
      <formula>"Nachweis ausstehend"</formula>
    </cfRule>
  </conditionalFormatting>
  <conditionalFormatting sqref="AN64">
    <cfRule type="cellIs" dxfId="6165" priority="583" stopIfTrue="1" operator="equal">
      <formula>"Nein"</formula>
    </cfRule>
    <cfRule type="cellIs" dxfId="6164" priority="584" stopIfTrue="1" operator="equal">
      <formula>"Ja"</formula>
    </cfRule>
  </conditionalFormatting>
  <conditionalFormatting sqref="AN64">
    <cfRule type="containsText" dxfId="6163" priority="581" operator="containsText" text="nachzureichen">
      <formula>NOT(ISERROR(SEARCH("nachzureichen",AN64)))</formula>
    </cfRule>
    <cfRule type="cellIs" dxfId="6162" priority="582" operator="equal">
      <formula>"nachzureichen"</formula>
    </cfRule>
  </conditionalFormatting>
  <conditionalFormatting sqref="AN64">
    <cfRule type="containsText" dxfId="6161" priority="579" operator="containsText" text="nachzureichen">
      <formula>NOT(ISERROR(SEARCH("nachzureichen",AN64)))</formula>
    </cfRule>
    <cfRule type="cellIs" dxfId="6160" priority="580" operator="equal">
      <formula>"nachzureichen"</formula>
    </cfRule>
  </conditionalFormatting>
  <conditionalFormatting sqref="AN64">
    <cfRule type="cellIs" dxfId="6159" priority="578" operator="equal">
      <formula>"nachzureichen"</formula>
    </cfRule>
  </conditionalFormatting>
  <conditionalFormatting sqref="AN64">
    <cfRule type="cellIs" dxfId="6158" priority="577" operator="equal">
      <formula>"Nachweis ausstehend"</formula>
    </cfRule>
  </conditionalFormatting>
  <conditionalFormatting sqref="AQ64">
    <cfRule type="cellIs" dxfId="6157" priority="575" stopIfTrue="1" operator="equal">
      <formula>"Nein"</formula>
    </cfRule>
    <cfRule type="cellIs" dxfId="6156" priority="576" stopIfTrue="1" operator="equal">
      <formula>"Ja"</formula>
    </cfRule>
  </conditionalFormatting>
  <conditionalFormatting sqref="AQ64">
    <cfRule type="containsText" dxfId="6155" priority="573" operator="containsText" text="nachzureichen">
      <formula>NOT(ISERROR(SEARCH("nachzureichen",AQ64)))</formula>
    </cfRule>
    <cfRule type="cellIs" dxfId="6154" priority="574" operator="equal">
      <formula>"nachzureichen"</formula>
    </cfRule>
  </conditionalFormatting>
  <conditionalFormatting sqref="AQ64">
    <cfRule type="containsText" dxfId="6153" priority="571" operator="containsText" text="nachzureichen">
      <formula>NOT(ISERROR(SEARCH("nachzureichen",AQ64)))</formula>
    </cfRule>
    <cfRule type="cellIs" dxfId="6152" priority="572" operator="equal">
      <formula>"nachzureichen"</formula>
    </cfRule>
  </conditionalFormatting>
  <conditionalFormatting sqref="AQ64">
    <cfRule type="cellIs" dxfId="6151" priority="570" operator="equal">
      <formula>"nachzureichen"</formula>
    </cfRule>
  </conditionalFormatting>
  <conditionalFormatting sqref="AQ64">
    <cfRule type="cellIs" dxfId="6150" priority="569" operator="equal">
      <formula>"Nachweis ausstehend"</formula>
    </cfRule>
  </conditionalFormatting>
  <conditionalFormatting sqref="AT64">
    <cfRule type="cellIs" dxfId="6149" priority="567" stopIfTrue="1" operator="equal">
      <formula>"Nein"</formula>
    </cfRule>
    <cfRule type="cellIs" dxfId="6148" priority="568" stopIfTrue="1" operator="equal">
      <formula>"Ja"</formula>
    </cfRule>
  </conditionalFormatting>
  <conditionalFormatting sqref="AT64">
    <cfRule type="containsText" dxfId="6147" priority="565" operator="containsText" text="nachzureichen">
      <formula>NOT(ISERROR(SEARCH("nachzureichen",AT64)))</formula>
    </cfRule>
    <cfRule type="cellIs" dxfId="6146" priority="566" operator="equal">
      <formula>"nachzureichen"</formula>
    </cfRule>
  </conditionalFormatting>
  <conditionalFormatting sqref="AT64">
    <cfRule type="containsText" dxfId="6145" priority="563" operator="containsText" text="nachzureichen">
      <formula>NOT(ISERROR(SEARCH("nachzureichen",AT64)))</formula>
    </cfRule>
    <cfRule type="cellIs" dxfId="6144" priority="564" operator="equal">
      <formula>"nachzureichen"</formula>
    </cfRule>
  </conditionalFormatting>
  <conditionalFormatting sqref="AT64">
    <cfRule type="cellIs" dxfId="6143" priority="562" operator="equal">
      <formula>"nachzureichen"</formula>
    </cfRule>
  </conditionalFormatting>
  <conditionalFormatting sqref="AT64">
    <cfRule type="cellIs" dxfId="6142" priority="561" operator="equal">
      <formula>"Nachweis ausstehend"</formula>
    </cfRule>
  </conditionalFormatting>
  <conditionalFormatting sqref="AH92">
    <cfRule type="cellIs" dxfId="6141" priority="559" stopIfTrue="1" operator="equal">
      <formula>"Nein"</formula>
    </cfRule>
    <cfRule type="cellIs" dxfId="6140" priority="560" stopIfTrue="1" operator="equal">
      <formula>"Ja"</formula>
    </cfRule>
  </conditionalFormatting>
  <conditionalFormatting sqref="AH92">
    <cfRule type="containsText" dxfId="6139" priority="557" operator="containsText" text="nachzureichen">
      <formula>NOT(ISERROR(SEARCH("nachzureichen",AH92)))</formula>
    </cfRule>
    <cfRule type="cellIs" dxfId="6138" priority="558" operator="equal">
      <formula>"nachzureichen"</formula>
    </cfRule>
  </conditionalFormatting>
  <conditionalFormatting sqref="AH92">
    <cfRule type="containsText" dxfId="6137" priority="555" operator="containsText" text="nachzureichen">
      <formula>NOT(ISERROR(SEARCH("nachzureichen",AH92)))</formula>
    </cfRule>
    <cfRule type="cellIs" dxfId="6136" priority="556" operator="equal">
      <formula>"nachzureichen"</formula>
    </cfRule>
  </conditionalFormatting>
  <conditionalFormatting sqref="AH92">
    <cfRule type="cellIs" dxfId="6135" priority="554" operator="equal">
      <formula>"nachzureichen"</formula>
    </cfRule>
  </conditionalFormatting>
  <conditionalFormatting sqref="AH92">
    <cfRule type="cellIs" dxfId="6134" priority="553" operator="equal">
      <formula>"Nachweis ausstehend"</formula>
    </cfRule>
  </conditionalFormatting>
  <conditionalFormatting sqref="AK92">
    <cfRule type="cellIs" dxfId="6133" priority="551" stopIfTrue="1" operator="equal">
      <formula>"Nein"</formula>
    </cfRule>
    <cfRule type="cellIs" dxfId="6132" priority="552" stopIfTrue="1" operator="equal">
      <formula>"Ja"</formula>
    </cfRule>
  </conditionalFormatting>
  <conditionalFormatting sqref="AK92">
    <cfRule type="containsText" dxfId="6131" priority="549" operator="containsText" text="nachzureichen">
      <formula>NOT(ISERROR(SEARCH("nachzureichen",AK92)))</formula>
    </cfRule>
    <cfRule type="cellIs" dxfId="6130" priority="550" operator="equal">
      <formula>"nachzureichen"</formula>
    </cfRule>
  </conditionalFormatting>
  <conditionalFormatting sqref="AK92">
    <cfRule type="containsText" dxfId="6129" priority="547" operator="containsText" text="nachzureichen">
      <formula>NOT(ISERROR(SEARCH("nachzureichen",AK92)))</formula>
    </cfRule>
    <cfRule type="cellIs" dxfId="6128" priority="548" operator="equal">
      <formula>"nachzureichen"</formula>
    </cfRule>
  </conditionalFormatting>
  <conditionalFormatting sqref="AK92">
    <cfRule type="cellIs" dxfId="6127" priority="546" operator="equal">
      <formula>"nachzureichen"</formula>
    </cfRule>
  </conditionalFormatting>
  <conditionalFormatting sqref="AK92">
    <cfRule type="cellIs" dxfId="6126" priority="545" operator="equal">
      <formula>"Nachweis ausstehend"</formula>
    </cfRule>
  </conditionalFormatting>
  <conditionalFormatting sqref="AN92">
    <cfRule type="cellIs" dxfId="6125" priority="543" stopIfTrue="1" operator="equal">
      <formula>"Nein"</formula>
    </cfRule>
    <cfRule type="cellIs" dxfId="6124" priority="544" stopIfTrue="1" operator="equal">
      <formula>"Ja"</formula>
    </cfRule>
  </conditionalFormatting>
  <conditionalFormatting sqref="AN92">
    <cfRule type="containsText" dxfId="6123" priority="541" operator="containsText" text="nachzureichen">
      <formula>NOT(ISERROR(SEARCH("nachzureichen",AN92)))</formula>
    </cfRule>
    <cfRule type="cellIs" dxfId="6122" priority="542" operator="equal">
      <formula>"nachzureichen"</formula>
    </cfRule>
  </conditionalFormatting>
  <conditionalFormatting sqref="AN92">
    <cfRule type="containsText" dxfId="6121" priority="539" operator="containsText" text="nachzureichen">
      <formula>NOT(ISERROR(SEARCH("nachzureichen",AN92)))</formula>
    </cfRule>
    <cfRule type="cellIs" dxfId="6120" priority="540" operator="equal">
      <formula>"nachzureichen"</formula>
    </cfRule>
  </conditionalFormatting>
  <conditionalFormatting sqref="AN92">
    <cfRule type="cellIs" dxfId="6119" priority="538" operator="equal">
      <formula>"nachzureichen"</formula>
    </cfRule>
  </conditionalFormatting>
  <conditionalFormatting sqref="AN92">
    <cfRule type="cellIs" dxfId="6118" priority="537" operator="equal">
      <formula>"Nachweis ausstehend"</formula>
    </cfRule>
  </conditionalFormatting>
  <conditionalFormatting sqref="AQ92">
    <cfRule type="cellIs" dxfId="6117" priority="535" stopIfTrue="1" operator="equal">
      <formula>"Nein"</formula>
    </cfRule>
    <cfRule type="cellIs" dxfId="6116" priority="536" stopIfTrue="1" operator="equal">
      <formula>"Ja"</formula>
    </cfRule>
  </conditionalFormatting>
  <conditionalFormatting sqref="AQ92">
    <cfRule type="containsText" dxfId="6115" priority="533" operator="containsText" text="nachzureichen">
      <formula>NOT(ISERROR(SEARCH("nachzureichen",AQ92)))</formula>
    </cfRule>
    <cfRule type="cellIs" dxfId="6114" priority="534" operator="equal">
      <formula>"nachzureichen"</formula>
    </cfRule>
  </conditionalFormatting>
  <conditionalFormatting sqref="AQ92">
    <cfRule type="containsText" dxfId="6113" priority="531" operator="containsText" text="nachzureichen">
      <formula>NOT(ISERROR(SEARCH("nachzureichen",AQ92)))</formula>
    </cfRule>
    <cfRule type="cellIs" dxfId="6112" priority="532" operator="equal">
      <formula>"nachzureichen"</formula>
    </cfRule>
  </conditionalFormatting>
  <conditionalFormatting sqref="AQ92">
    <cfRule type="cellIs" dxfId="6111" priority="530" operator="equal">
      <formula>"nachzureichen"</formula>
    </cfRule>
  </conditionalFormatting>
  <conditionalFormatting sqref="AQ92">
    <cfRule type="cellIs" dxfId="6110" priority="529" operator="equal">
      <formula>"Nachweis ausstehend"</formula>
    </cfRule>
  </conditionalFormatting>
  <conditionalFormatting sqref="AT92">
    <cfRule type="cellIs" dxfId="6109" priority="527" stopIfTrue="1" operator="equal">
      <formula>"Nein"</formula>
    </cfRule>
    <cfRule type="cellIs" dxfId="6108" priority="528" stopIfTrue="1" operator="equal">
      <formula>"Ja"</formula>
    </cfRule>
  </conditionalFormatting>
  <conditionalFormatting sqref="AT92">
    <cfRule type="containsText" dxfId="6107" priority="525" operator="containsText" text="nachzureichen">
      <formula>NOT(ISERROR(SEARCH("nachzureichen",AT92)))</formula>
    </cfRule>
    <cfRule type="cellIs" dxfId="6106" priority="526" operator="equal">
      <formula>"nachzureichen"</formula>
    </cfRule>
  </conditionalFormatting>
  <conditionalFormatting sqref="AT92">
    <cfRule type="containsText" dxfId="6105" priority="523" operator="containsText" text="nachzureichen">
      <formula>NOT(ISERROR(SEARCH("nachzureichen",AT92)))</formula>
    </cfRule>
    <cfRule type="cellIs" dxfId="6104" priority="524" operator="equal">
      <formula>"nachzureichen"</formula>
    </cfRule>
  </conditionalFormatting>
  <conditionalFormatting sqref="AT92">
    <cfRule type="cellIs" dxfId="6103" priority="522" operator="equal">
      <formula>"nachzureichen"</formula>
    </cfRule>
  </conditionalFormatting>
  <conditionalFormatting sqref="AT92">
    <cfRule type="cellIs" dxfId="6102" priority="521" operator="equal">
      <formula>"Nachweis ausstehend"</formula>
    </cfRule>
  </conditionalFormatting>
  <conditionalFormatting sqref="AH120">
    <cfRule type="cellIs" dxfId="6101" priority="519" stopIfTrue="1" operator="equal">
      <formula>"Nein"</formula>
    </cfRule>
    <cfRule type="cellIs" dxfId="6100" priority="520" stopIfTrue="1" operator="equal">
      <formula>"Ja"</formula>
    </cfRule>
  </conditionalFormatting>
  <conditionalFormatting sqref="AH120">
    <cfRule type="containsText" dxfId="6099" priority="517" operator="containsText" text="nachzureichen">
      <formula>NOT(ISERROR(SEARCH("nachzureichen",AH120)))</formula>
    </cfRule>
    <cfRule type="cellIs" dxfId="6098" priority="518" operator="equal">
      <formula>"nachzureichen"</formula>
    </cfRule>
  </conditionalFormatting>
  <conditionalFormatting sqref="AH120">
    <cfRule type="containsText" dxfId="6097" priority="515" operator="containsText" text="nachzureichen">
      <formula>NOT(ISERROR(SEARCH("nachzureichen",AH120)))</formula>
    </cfRule>
    <cfRule type="cellIs" dxfId="6096" priority="516" operator="equal">
      <formula>"nachzureichen"</formula>
    </cfRule>
  </conditionalFormatting>
  <conditionalFormatting sqref="AH120">
    <cfRule type="cellIs" dxfId="6095" priority="514" operator="equal">
      <formula>"nachzureichen"</formula>
    </cfRule>
  </conditionalFormatting>
  <conditionalFormatting sqref="AH120">
    <cfRule type="cellIs" dxfId="6094" priority="513" operator="equal">
      <formula>"Nachweis ausstehend"</formula>
    </cfRule>
  </conditionalFormatting>
  <conditionalFormatting sqref="AK120">
    <cfRule type="cellIs" dxfId="6093" priority="511" stopIfTrue="1" operator="equal">
      <formula>"Nein"</formula>
    </cfRule>
    <cfRule type="cellIs" dxfId="6092" priority="512" stopIfTrue="1" operator="equal">
      <formula>"Ja"</formula>
    </cfRule>
  </conditionalFormatting>
  <conditionalFormatting sqref="AK120">
    <cfRule type="containsText" dxfId="6091" priority="509" operator="containsText" text="nachzureichen">
      <formula>NOT(ISERROR(SEARCH("nachzureichen",AK120)))</formula>
    </cfRule>
    <cfRule type="cellIs" dxfId="6090" priority="510" operator="equal">
      <formula>"nachzureichen"</formula>
    </cfRule>
  </conditionalFormatting>
  <conditionalFormatting sqref="AK120">
    <cfRule type="containsText" dxfId="6089" priority="507" operator="containsText" text="nachzureichen">
      <formula>NOT(ISERROR(SEARCH("nachzureichen",AK120)))</formula>
    </cfRule>
    <cfRule type="cellIs" dxfId="6088" priority="508" operator="equal">
      <formula>"nachzureichen"</formula>
    </cfRule>
  </conditionalFormatting>
  <conditionalFormatting sqref="AK120">
    <cfRule type="cellIs" dxfId="6087" priority="506" operator="equal">
      <formula>"nachzureichen"</formula>
    </cfRule>
  </conditionalFormatting>
  <conditionalFormatting sqref="AK120">
    <cfRule type="cellIs" dxfId="6086" priority="505" operator="equal">
      <formula>"Nachweis ausstehend"</formula>
    </cfRule>
  </conditionalFormatting>
  <conditionalFormatting sqref="AN120">
    <cfRule type="cellIs" dxfId="6085" priority="503" stopIfTrue="1" operator="equal">
      <formula>"Nein"</formula>
    </cfRule>
    <cfRule type="cellIs" dxfId="6084" priority="504" stopIfTrue="1" operator="equal">
      <formula>"Ja"</formula>
    </cfRule>
  </conditionalFormatting>
  <conditionalFormatting sqref="AN120">
    <cfRule type="containsText" dxfId="6083" priority="501" operator="containsText" text="nachzureichen">
      <formula>NOT(ISERROR(SEARCH("nachzureichen",AN120)))</formula>
    </cfRule>
    <cfRule type="cellIs" dxfId="6082" priority="502" operator="equal">
      <formula>"nachzureichen"</formula>
    </cfRule>
  </conditionalFormatting>
  <conditionalFormatting sqref="AN120">
    <cfRule type="containsText" dxfId="6081" priority="499" operator="containsText" text="nachzureichen">
      <formula>NOT(ISERROR(SEARCH("nachzureichen",AN120)))</formula>
    </cfRule>
    <cfRule type="cellIs" dxfId="6080" priority="500" operator="equal">
      <formula>"nachzureichen"</formula>
    </cfRule>
  </conditionalFormatting>
  <conditionalFormatting sqref="AN120">
    <cfRule type="cellIs" dxfId="6079" priority="498" operator="equal">
      <formula>"nachzureichen"</formula>
    </cfRule>
  </conditionalFormatting>
  <conditionalFormatting sqref="AN120">
    <cfRule type="cellIs" dxfId="6078" priority="497" operator="equal">
      <formula>"Nachweis ausstehend"</formula>
    </cfRule>
  </conditionalFormatting>
  <conditionalFormatting sqref="AQ120">
    <cfRule type="cellIs" dxfId="6077" priority="495" stopIfTrue="1" operator="equal">
      <formula>"Nein"</formula>
    </cfRule>
    <cfRule type="cellIs" dxfId="6076" priority="496" stopIfTrue="1" operator="equal">
      <formula>"Ja"</formula>
    </cfRule>
  </conditionalFormatting>
  <conditionalFormatting sqref="AQ120">
    <cfRule type="containsText" dxfId="6075" priority="493" operator="containsText" text="nachzureichen">
      <formula>NOT(ISERROR(SEARCH("nachzureichen",AQ120)))</formula>
    </cfRule>
    <cfRule type="cellIs" dxfId="6074" priority="494" operator="equal">
      <formula>"nachzureichen"</formula>
    </cfRule>
  </conditionalFormatting>
  <conditionalFormatting sqref="AQ120">
    <cfRule type="containsText" dxfId="6073" priority="491" operator="containsText" text="nachzureichen">
      <formula>NOT(ISERROR(SEARCH("nachzureichen",AQ120)))</formula>
    </cfRule>
    <cfRule type="cellIs" dxfId="6072" priority="492" operator="equal">
      <formula>"nachzureichen"</formula>
    </cfRule>
  </conditionalFormatting>
  <conditionalFormatting sqref="AQ120">
    <cfRule type="cellIs" dxfId="6071" priority="490" operator="equal">
      <formula>"nachzureichen"</formula>
    </cfRule>
  </conditionalFormatting>
  <conditionalFormatting sqref="AQ120">
    <cfRule type="cellIs" dxfId="6070" priority="489" operator="equal">
      <formula>"Nachweis ausstehend"</formula>
    </cfRule>
  </conditionalFormatting>
  <conditionalFormatting sqref="AT120">
    <cfRule type="cellIs" dxfId="6069" priority="487" stopIfTrue="1" operator="equal">
      <formula>"Nein"</formula>
    </cfRule>
    <cfRule type="cellIs" dxfId="6068" priority="488" stopIfTrue="1" operator="equal">
      <formula>"Ja"</formula>
    </cfRule>
  </conditionalFormatting>
  <conditionalFormatting sqref="AT120">
    <cfRule type="containsText" dxfId="6067" priority="485" operator="containsText" text="nachzureichen">
      <formula>NOT(ISERROR(SEARCH("nachzureichen",AT120)))</formula>
    </cfRule>
    <cfRule type="cellIs" dxfId="6066" priority="486" operator="equal">
      <formula>"nachzureichen"</formula>
    </cfRule>
  </conditionalFormatting>
  <conditionalFormatting sqref="AT120">
    <cfRule type="containsText" dxfId="6065" priority="483" operator="containsText" text="nachzureichen">
      <formula>NOT(ISERROR(SEARCH("nachzureichen",AT120)))</formula>
    </cfRule>
    <cfRule type="cellIs" dxfId="6064" priority="484" operator="equal">
      <formula>"nachzureichen"</formula>
    </cfRule>
  </conditionalFormatting>
  <conditionalFormatting sqref="AT120">
    <cfRule type="cellIs" dxfId="6063" priority="482" operator="equal">
      <formula>"nachzureichen"</formula>
    </cfRule>
  </conditionalFormatting>
  <conditionalFormatting sqref="AT120">
    <cfRule type="cellIs" dxfId="6062" priority="481" operator="equal">
      <formula>"Nachweis ausstehend"</formula>
    </cfRule>
  </conditionalFormatting>
  <conditionalFormatting sqref="AW226:AX247">
    <cfRule type="expression" dxfId="6061" priority="478">
      <formula>AW226&lt;=#REF!</formula>
    </cfRule>
  </conditionalFormatting>
  <conditionalFormatting sqref="AW209:AX225">
    <cfRule type="cellIs" dxfId="6060" priority="479" stopIfTrue="1" operator="equal">
      <formula>"Nein"</formula>
    </cfRule>
    <cfRule type="cellIs" dxfId="6059" priority="480" stopIfTrue="1" operator="equal">
      <formula>"Ja"</formula>
    </cfRule>
  </conditionalFormatting>
  <conditionalFormatting sqref="AZ226:BA247 BC226:BD247 BF226:BG247 BI226:BJ247">
    <cfRule type="expression" dxfId="6058" priority="475">
      <formula>AZ226&lt;=#REF!</formula>
    </cfRule>
  </conditionalFormatting>
  <conditionalFormatting sqref="AZ209:BA225 BC209:BD225 BF209:BG225 BI209:BJ225">
    <cfRule type="cellIs" dxfId="6057" priority="476" stopIfTrue="1" operator="equal">
      <formula>"Nein"</formula>
    </cfRule>
    <cfRule type="cellIs" dxfId="6056" priority="477" stopIfTrue="1" operator="equal">
      <formula>"Ja"</formula>
    </cfRule>
  </conditionalFormatting>
  <conditionalFormatting sqref="AW64">
    <cfRule type="cellIs" dxfId="6055" priority="393" stopIfTrue="1" operator="equal">
      <formula>"Nein"</formula>
    </cfRule>
    <cfRule type="cellIs" dxfId="6054" priority="394" stopIfTrue="1" operator="equal">
      <formula>"Ja"</formula>
    </cfRule>
  </conditionalFormatting>
  <conditionalFormatting sqref="AW64">
    <cfRule type="containsText" dxfId="6053" priority="391" operator="containsText" text="nachzureichen">
      <formula>NOT(ISERROR(SEARCH("nachzureichen",AW64)))</formula>
    </cfRule>
    <cfRule type="cellIs" dxfId="6052" priority="392" operator="equal">
      <formula>"nachzureichen"</formula>
    </cfRule>
  </conditionalFormatting>
  <conditionalFormatting sqref="AW64">
    <cfRule type="containsText" dxfId="6051" priority="389" operator="containsText" text="nachzureichen">
      <formula>NOT(ISERROR(SEARCH("nachzureichen",AW64)))</formula>
    </cfRule>
    <cfRule type="cellIs" dxfId="6050" priority="390" operator="equal">
      <formula>"nachzureichen"</formula>
    </cfRule>
  </conditionalFormatting>
  <conditionalFormatting sqref="AW64">
    <cfRule type="cellIs" dxfId="6049" priority="388" operator="equal">
      <formula>"nachzureichen"</formula>
    </cfRule>
  </conditionalFormatting>
  <conditionalFormatting sqref="AW64">
    <cfRule type="cellIs" dxfId="6048" priority="387" operator="equal">
      <formula>"Nachweis ausstehend"</formula>
    </cfRule>
  </conditionalFormatting>
  <conditionalFormatting sqref="AZ64">
    <cfRule type="cellIs" dxfId="6047" priority="385" stopIfTrue="1" operator="equal">
      <formula>"Nein"</formula>
    </cfRule>
    <cfRule type="cellIs" dxfId="6046" priority="386" stopIfTrue="1" operator="equal">
      <formula>"Ja"</formula>
    </cfRule>
  </conditionalFormatting>
  <conditionalFormatting sqref="AZ64">
    <cfRule type="containsText" dxfId="6045" priority="383" operator="containsText" text="nachzureichen">
      <formula>NOT(ISERROR(SEARCH("nachzureichen",AZ64)))</formula>
    </cfRule>
    <cfRule type="cellIs" dxfId="6044" priority="384" operator="equal">
      <formula>"nachzureichen"</formula>
    </cfRule>
  </conditionalFormatting>
  <conditionalFormatting sqref="AZ64">
    <cfRule type="containsText" dxfId="6043" priority="381" operator="containsText" text="nachzureichen">
      <formula>NOT(ISERROR(SEARCH("nachzureichen",AZ64)))</formula>
    </cfRule>
    <cfRule type="cellIs" dxfId="6042" priority="382" operator="equal">
      <formula>"nachzureichen"</formula>
    </cfRule>
  </conditionalFormatting>
  <conditionalFormatting sqref="AZ64">
    <cfRule type="cellIs" dxfId="6041" priority="380" operator="equal">
      <formula>"nachzureichen"</formula>
    </cfRule>
  </conditionalFormatting>
  <conditionalFormatting sqref="AZ64">
    <cfRule type="cellIs" dxfId="6040" priority="379" operator="equal">
      <formula>"Nachweis ausstehend"</formula>
    </cfRule>
  </conditionalFormatting>
  <conditionalFormatting sqref="BC64">
    <cfRule type="cellIs" dxfId="6039" priority="377" stopIfTrue="1" operator="equal">
      <formula>"Nein"</formula>
    </cfRule>
    <cfRule type="cellIs" dxfId="6038" priority="378" stopIfTrue="1" operator="equal">
      <formula>"Ja"</formula>
    </cfRule>
  </conditionalFormatting>
  <conditionalFormatting sqref="BC64">
    <cfRule type="containsText" dxfId="6037" priority="375" operator="containsText" text="nachzureichen">
      <formula>NOT(ISERROR(SEARCH("nachzureichen",BC64)))</formula>
    </cfRule>
    <cfRule type="cellIs" dxfId="6036" priority="376" operator="equal">
      <formula>"nachzureichen"</formula>
    </cfRule>
  </conditionalFormatting>
  <conditionalFormatting sqref="BC64">
    <cfRule type="containsText" dxfId="6035" priority="373" operator="containsText" text="nachzureichen">
      <formula>NOT(ISERROR(SEARCH("nachzureichen",BC64)))</formula>
    </cfRule>
    <cfRule type="cellIs" dxfId="6034" priority="374" operator="equal">
      <formula>"nachzureichen"</formula>
    </cfRule>
  </conditionalFormatting>
  <conditionalFormatting sqref="BC64">
    <cfRule type="cellIs" dxfId="6033" priority="372" operator="equal">
      <formula>"nachzureichen"</formula>
    </cfRule>
  </conditionalFormatting>
  <conditionalFormatting sqref="BC64">
    <cfRule type="cellIs" dxfId="6032" priority="371" operator="equal">
      <formula>"Nachweis ausstehend"</formula>
    </cfRule>
  </conditionalFormatting>
  <conditionalFormatting sqref="BF64">
    <cfRule type="cellIs" dxfId="6031" priority="369" stopIfTrue="1" operator="equal">
      <formula>"Nein"</formula>
    </cfRule>
    <cfRule type="cellIs" dxfId="6030" priority="370" stopIfTrue="1" operator="equal">
      <formula>"Ja"</formula>
    </cfRule>
  </conditionalFormatting>
  <conditionalFormatting sqref="BF64">
    <cfRule type="containsText" dxfId="6029" priority="367" operator="containsText" text="nachzureichen">
      <formula>NOT(ISERROR(SEARCH("nachzureichen",BF64)))</formula>
    </cfRule>
    <cfRule type="cellIs" dxfId="6028" priority="368" operator="equal">
      <formula>"nachzureichen"</formula>
    </cfRule>
  </conditionalFormatting>
  <conditionalFormatting sqref="BF64">
    <cfRule type="containsText" dxfId="6027" priority="365" operator="containsText" text="nachzureichen">
      <formula>NOT(ISERROR(SEARCH("nachzureichen",BF64)))</formula>
    </cfRule>
    <cfRule type="cellIs" dxfId="6026" priority="366" operator="equal">
      <formula>"nachzureichen"</formula>
    </cfRule>
  </conditionalFormatting>
  <conditionalFormatting sqref="BF64">
    <cfRule type="cellIs" dxfId="6025" priority="364" operator="equal">
      <formula>"nachzureichen"</formula>
    </cfRule>
  </conditionalFormatting>
  <conditionalFormatting sqref="BF64">
    <cfRule type="cellIs" dxfId="6024" priority="363" operator="equal">
      <formula>"Nachweis ausstehend"</formula>
    </cfRule>
  </conditionalFormatting>
  <conditionalFormatting sqref="BI64">
    <cfRule type="cellIs" dxfId="6023" priority="361" stopIfTrue="1" operator="equal">
      <formula>"Nein"</formula>
    </cfRule>
    <cfRule type="cellIs" dxfId="6022" priority="362" stopIfTrue="1" operator="equal">
      <formula>"Ja"</formula>
    </cfRule>
  </conditionalFormatting>
  <conditionalFormatting sqref="BI64">
    <cfRule type="containsText" dxfId="6021" priority="359" operator="containsText" text="nachzureichen">
      <formula>NOT(ISERROR(SEARCH("nachzureichen",BI64)))</formula>
    </cfRule>
    <cfRule type="cellIs" dxfId="6020" priority="360" operator="equal">
      <formula>"nachzureichen"</formula>
    </cfRule>
  </conditionalFormatting>
  <conditionalFormatting sqref="BI64">
    <cfRule type="containsText" dxfId="6019" priority="357" operator="containsText" text="nachzureichen">
      <formula>NOT(ISERROR(SEARCH("nachzureichen",BI64)))</formula>
    </cfRule>
    <cfRule type="cellIs" dxfId="6018" priority="358" operator="equal">
      <formula>"nachzureichen"</formula>
    </cfRule>
  </conditionalFormatting>
  <conditionalFormatting sqref="BI64">
    <cfRule type="cellIs" dxfId="6017" priority="356" operator="equal">
      <formula>"nachzureichen"</formula>
    </cfRule>
  </conditionalFormatting>
  <conditionalFormatting sqref="BI64">
    <cfRule type="cellIs" dxfId="6016" priority="355" operator="equal">
      <formula>"Nachweis ausstehend"</formula>
    </cfRule>
  </conditionalFormatting>
  <conditionalFormatting sqref="AW92">
    <cfRule type="cellIs" dxfId="6015" priority="353" stopIfTrue="1" operator="equal">
      <formula>"Nein"</formula>
    </cfRule>
    <cfRule type="cellIs" dxfId="6014" priority="354" stopIfTrue="1" operator="equal">
      <formula>"Ja"</formula>
    </cfRule>
  </conditionalFormatting>
  <conditionalFormatting sqref="AW92">
    <cfRule type="containsText" dxfId="6013" priority="351" operator="containsText" text="nachzureichen">
      <formula>NOT(ISERROR(SEARCH("nachzureichen",AW92)))</formula>
    </cfRule>
    <cfRule type="cellIs" dxfId="6012" priority="352" operator="equal">
      <formula>"nachzureichen"</formula>
    </cfRule>
  </conditionalFormatting>
  <conditionalFormatting sqref="AW92">
    <cfRule type="containsText" dxfId="6011" priority="349" operator="containsText" text="nachzureichen">
      <formula>NOT(ISERROR(SEARCH("nachzureichen",AW92)))</formula>
    </cfRule>
    <cfRule type="cellIs" dxfId="6010" priority="350" operator="equal">
      <formula>"nachzureichen"</formula>
    </cfRule>
  </conditionalFormatting>
  <conditionalFormatting sqref="AW92">
    <cfRule type="cellIs" dxfId="6009" priority="348" operator="equal">
      <formula>"nachzureichen"</formula>
    </cfRule>
  </conditionalFormatting>
  <conditionalFormatting sqref="AW92">
    <cfRule type="cellIs" dxfId="6008" priority="347" operator="equal">
      <formula>"Nachweis ausstehend"</formula>
    </cfRule>
  </conditionalFormatting>
  <conditionalFormatting sqref="AZ92">
    <cfRule type="cellIs" dxfId="6007" priority="345" stopIfTrue="1" operator="equal">
      <formula>"Nein"</formula>
    </cfRule>
    <cfRule type="cellIs" dxfId="6006" priority="346" stopIfTrue="1" operator="equal">
      <formula>"Ja"</formula>
    </cfRule>
  </conditionalFormatting>
  <conditionalFormatting sqref="AZ92">
    <cfRule type="containsText" dxfId="6005" priority="343" operator="containsText" text="nachzureichen">
      <formula>NOT(ISERROR(SEARCH("nachzureichen",AZ92)))</formula>
    </cfRule>
    <cfRule type="cellIs" dxfId="6004" priority="344" operator="equal">
      <formula>"nachzureichen"</formula>
    </cfRule>
  </conditionalFormatting>
  <conditionalFormatting sqref="AZ92">
    <cfRule type="containsText" dxfId="6003" priority="341" operator="containsText" text="nachzureichen">
      <formula>NOT(ISERROR(SEARCH("nachzureichen",AZ92)))</formula>
    </cfRule>
    <cfRule type="cellIs" dxfId="6002" priority="342" operator="equal">
      <formula>"nachzureichen"</formula>
    </cfRule>
  </conditionalFormatting>
  <conditionalFormatting sqref="AZ92">
    <cfRule type="cellIs" dxfId="6001" priority="340" operator="equal">
      <formula>"nachzureichen"</formula>
    </cfRule>
  </conditionalFormatting>
  <conditionalFormatting sqref="AZ92">
    <cfRule type="cellIs" dxfId="6000" priority="339" operator="equal">
      <formula>"Nachweis ausstehend"</formula>
    </cfRule>
  </conditionalFormatting>
  <conditionalFormatting sqref="BC92">
    <cfRule type="cellIs" dxfId="5999" priority="337" stopIfTrue="1" operator="equal">
      <formula>"Nein"</formula>
    </cfRule>
    <cfRule type="cellIs" dxfId="5998" priority="338" stopIfTrue="1" operator="equal">
      <formula>"Ja"</formula>
    </cfRule>
  </conditionalFormatting>
  <conditionalFormatting sqref="BC92">
    <cfRule type="containsText" dxfId="5997" priority="335" operator="containsText" text="nachzureichen">
      <formula>NOT(ISERROR(SEARCH("nachzureichen",BC92)))</formula>
    </cfRule>
    <cfRule type="cellIs" dxfId="5996" priority="336" operator="equal">
      <formula>"nachzureichen"</formula>
    </cfRule>
  </conditionalFormatting>
  <conditionalFormatting sqref="BC92">
    <cfRule type="containsText" dxfId="5995" priority="333" operator="containsText" text="nachzureichen">
      <formula>NOT(ISERROR(SEARCH("nachzureichen",BC92)))</formula>
    </cfRule>
    <cfRule type="cellIs" dxfId="5994" priority="334" operator="equal">
      <formula>"nachzureichen"</formula>
    </cfRule>
  </conditionalFormatting>
  <conditionalFormatting sqref="BC92">
    <cfRule type="cellIs" dxfId="5993" priority="332" operator="equal">
      <formula>"nachzureichen"</formula>
    </cfRule>
  </conditionalFormatting>
  <conditionalFormatting sqref="BC92">
    <cfRule type="cellIs" dxfId="5992" priority="331" operator="equal">
      <formula>"Nachweis ausstehend"</formula>
    </cfRule>
  </conditionalFormatting>
  <conditionalFormatting sqref="BF92">
    <cfRule type="cellIs" dxfId="5991" priority="329" stopIfTrue="1" operator="equal">
      <formula>"Nein"</formula>
    </cfRule>
    <cfRule type="cellIs" dxfId="5990" priority="330" stopIfTrue="1" operator="equal">
      <formula>"Ja"</formula>
    </cfRule>
  </conditionalFormatting>
  <conditionalFormatting sqref="BF92">
    <cfRule type="containsText" dxfId="5989" priority="327" operator="containsText" text="nachzureichen">
      <formula>NOT(ISERROR(SEARCH("nachzureichen",BF92)))</formula>
    </cfRule>
    <cfRule type="cellIs" dxfId="5988" priority="328" operator="equal">
      <formula>"nachzureichen"</formula>
    </cfRule>
  </conditionalFormatting>
  <conditionalFormatting sqref="BF92">
    <cfRule type="containsText" dxfId="5987" priority="325" operator="containsText" text="nachzureichen">
      <formula>NOT(ISERROR(SEARCH("nachzureichen",BF92)))</formula>
    </cfRule>
    <cfRule type="cellIs" dxfId="5986" priority="326" operator="equal">
      <formula>"nachzureichen"</formula>
    </cfRule>
  </conditionalFormatting>
  <conditionalFormatting sqref="BF92">
    <cfRule type="cellIs" dxfId="5985" priority="324" operator="equal">
      <formula>"nachzureichen"</formula>
    </cfRule>
  </conditionalFormatting>
  <conditionalFormatting sqref="BF92">
    <cfRule type="cellIs" dxfId="5984" priority="323" operator="equal">
      <formula>"Nachweis ausstehend"</formula>
    </cfRule>
  </conditionalFormatting>
  <conditionalFormatting sqref="BI92">
    <cfRule type="cellIs" dxfId="5983" priority="321" stopIfTrue="1" operator="equal">
      <formula>"Nein"</formula>
    </cfRule>
    <cfRule type="cellIs" dxfId="5982" priority="322" stopIfTrue="1" operator="equal">
      <formula>"Ja"</formula>
    </cfRule>
  </conditionalFormatting>
  <conditionalFormatting sqref="BI92">
    <cfRule type="containsText" dxfId="5981" priority="319" operator="containsText" text="nachzureichen">
      <formula>NOT(ISERROR(SEARCH("nachzureichen",BI92)))</formula>
    </cfRule>
    <cfRule type="cellIs" dxfId="5980" priority="320" operator="equal">
      <formula>"nachzureichen"</formula>
    </cfRule>
  </conditionalFormatting>
  <conditionalFormatting sqref="BI92">
    <cfRule type="containsText" dxfId="5979" priority="317" operator="containsText" text="nachzureichen">
      <formula>NOT(ISERROR(SEARCH("nachzureichen",BI92)))</formula>
    </cfRule>
    <cfRule type="cellIs" dxfId="5978" priority="318" operator="equal">
      <formula>"nachzureichen"</formula>
    </cfRule>
  </conditionalFormatting>
  <conditionalFormatting sqref="BI92">
    <cfRule type="cellIs" dxfId="5977" priority="316" operator="equal">
      <formula>"nachzureichen"</formula>
    </cfRule>
  </conditionalFormatting>
  <conditionalFormatting sqref="BI92">
    <cfRule type="cellIs" dxfId="5976" priority="315" operator="equal">
      <formula>"Nachweis ausstehend"</formula>
    </cfRule>
  </conditionalFormatting>
  <conditionalFormatting sqref="AW120">
    <cfRule type="cellIs" dxfId="5975" priority="313" stopIfTrue="1" operator="equal">
      <formula>"Nein"</formula>
    </cfRule>
    <cfRule type="cellIs" dxfId="5974" priority="314" stopIfTrue="1" operator="equal">
      <formula>"Ja"</formula>
    </cfRule>
  </conditionalFormatting>
  <conditionalFormatting sqref="AW120">
    <cfRule type="containsText" dxfId="5973" priority="311" operator="containsText" text="nachzureichen">
      <formula>NOT(ISERROR(SEARCH("nachzureichen",AW120)))</formula>
    </cfRule>
    <cfRule type="cellIs" dxfId="5972" priority="312" operator="equal">
      <formula>"nachzureichen"</formula>
    </cfRule>
  </conditionalFormatting>
  <conditionalFormatting sqref="AW120">
    <cfRule type="containsText" dxfId="5971" priority="309" operator="containsText" text="nachzureichen">
      <formula>NOT(ISERROR(SEARCH("nachzureichen",AW120)))</formula>
    </cfRule>
    <cfRule type="cellIs" dxfId="5970" priority="310" operator="equal">
      <formula>"nachzureichen"</formula>
    </cfRule>
  </conditionalFormatting>
  <conditionalFormatting sqref="AW120">
    <cfRule type="cellIs" dxfId="5969" priority="308" operator="equal">
      <formula>"nachzureichen"</formula>
    </cfRule>
  </conditionalFormatting>
  <conditionalFormatting sqref="AW120">
    <cfRule type="cellIs" dxfId="5968" priority="307" operator="equal">
      <formula>"Nachweis ausstehend"</formula>
    </cfRule>
  </conditionalFormatting>
  <conditionalFormatting sqref="AZ120">
    <cfRule type="cellIs" dxfId="5967" priority="305" stopIfTrue="1" operator="equal">
      <formula>"Nein"</formula>
    </cfRule>
    <cfRule type="cellIs" dxfId="5966" priority="306" stopIfTrue="1" operator="equal">
      <formula>"Ja"</formula>
    </cfRule>
  </conditionalFormatting>
  <conditionalFormatting sqref="AZ120">
    <cfRule type="containsText" dxfId="5965" priority="303" operator="containsText" text="nachzureichen">
      <formula>NOT(ISERROR(SEARCH("nachzureichen",AZ120)))</formula>
    </cfRule>
    <cfRule type="cellIs" dxfId="5964" priority="304" operator="equal">
      <formula>"nachzureichen"</formula>
    </cfRule>
  </conditionalFormatting>
  <conditionalFormatting sqref="AZ120">
    <cfRule type="containsText" dxfId="5963" priority="301" operator="containsText" text="nachzureichen">
      <formula>NOT(ISERROR(SEARCH("nachzureichen",AZ120)))</formula>
    </cfRule>
    <cfRule type="cellIs" dxfId="5962" priority="302" operator="equal">
      <formula>"nachzureichen"</formula>
    </cfRule>
  </conditionalFormatting>
  <conditionalFormatting sqref="AZ120">
    <cfRule type="cellIs" dxfId="5961" priority="300" operator="equal">
      <formula>"nachzureichen"</formula>
    </cfRule>
  </conditionalFormatting>
  <conditionalFormatting sqref="AZ120">
    <cfRule type="cellIs" dxfId="5960" priority="299" operator="equal">
      <formula>"Nachweis ausstehend"</formula>
    </cfRule>
  </conditionalFormatting>
  <conditionalFormatting sqref="BC120">
    <cfRule type="cellIs" dxfId="5959" priority="297" stopIfTrue="1" operator="equal">
      <formula>"Nein"</formula>
    </cfRule>
    <cfRule type="cellIs" dxfId="5958" priority="298" stopIfTrue="1" operator="equal">
      <formula>"Ja"</formula>
    </cfRule>
  </conditionalFormatting>
  <conditionalFormatting sqref="BC120">
    <cfRule type="containsText" dxfId="5957" priority="295" operator="containsText" text="nachzureichen">
      <formula>NOT(ISERROR(SEARCH("nachzureichen",BC120)))</formula>
    </cfRule>
    <cfRule type="cellIs" dxfId="5956" priority="296" operator="equal">
      <formula>"nachzureichen"</formula>
    </cfRule>
  </conditionalFormatting>
  <conditionalFormatting sqref="BC120">
    <cfRule type="containsText" dxfId="5955" priority="293" operator="containsText" text="nachzureichen">
      <formula>NOT(ISERROR(SEARCH("nachzureichen",BC120)))</formula>
    </cfRule>
    <cfRule type="cellIs" dxfId="5954" priority="294" operator="equal">
      <formula>"nachzureichen"</formula>
    </cfRule>
  </conditionalFormatting>
  <conditionalFormatting sqref="BC120">
    <cfRule type="cellIs" dxfId="5953" priority="292" operator="equal">
      <formula>"nachzureichen"</formula>
    </cfRule>
  </conditionalFormatting>
  <conditionalFormatting sqref="BC120">
    <cfRule type="cellIs" dxfId="5952" priority="291" operator="equal">
      <formula>"Nachweis ausstehend"</formula>
    </cfRule>
  </conditionalFormatting>
  <conditionalFormatting sqref="BF120">
    <cfRule type="cellIs" dxfId="5951" priority="289" stopIfTrue="1" operator="equal">
      <formula>"Nein"</formula>
    </cfRule>
    <cfRule type="cellIs" dxfId="5950" priority="290" stopIfTrue="1" operator="equal">
      <formula>"Ja"</formula>
    </cfRule>
  </conditionalFormatting>
  <conditionalFormatting sqref="BF120">
    <cfRule type="containsText" dxfId="5949" priority="287" operator="containsText" text="nachzureichen">
      <formula>NOT(ISERROR(SEARCH("nachzureichen",BF120)))</formula>
    </cfRule>
    <cfRule type="cellIs" dxfId="5948" priority="288" operator="equal">
      <formula>"nachzureichen"</formula>
    </cfRule>
  </conditionalFormatting>
  <conditionalFormatting sqref="BF120">
    <cfRule type="containsText" dxfId="5947" priority="285" operator="containsText" text="nachzureichen">
      <formula>NOT(ISERROR(SEARCH("nachzureichen",BF120)))</formula>
    </cfRule>
    <cfRule type="cellIs" dxfId="5946" priority="286" operator="equal">
      <formula>"nachzureichen"</formula>
    </cfRule>
  </conditionalFormatting>
  <conditionalFormatting sqref="BF120">
    <cfRule type="cellIs" dxfId="5945" priority="284" operator="equal">
      <formula>"nachzureichen"</formula>
    </cfRule>
  </conditionalFormatting>
  <conditionalFormatting sqref="BF120">
    <cfRule type="cellIs" dxfId="5944" priority="283" operator="equal">
      <formula>"Nachweis ausstehend"</formula>
    </cfRule>
  </conditionalFormatting>
  <conditionalFormatting sqref="BI120">
    <cfRule type="cellIs" dxfId="5943" priority="281" stopIfTrue="1" operator="equal">
      <formula>"Nein"</formula>
    </cfRule>
    <cfRule type="cellIs" dxfId="5942" priority="282" stopIfTrue="1" operator="equal">
      <formula>"Ja"</formula>
    </cfRule>
  </conditionalFormatting>
  <conditionalFormatting sqref="BI120">
    <cfRule type="containsText" dxfId="5941" priority="279" operator="containsText" text="nachzureichen">
      <formula>NOT(ISERROR(SEARCH("nachzureichen",BI120)))</formula>
    </cfRule>
    <cfRule type="cellIs" dxfId="5940" priority="280" operator="equal">
      <formula>"nachzureichen"</formula>
    </cfRule>
  </conditionalFormatting>
  <conditionalFormatting sqref="BI120">
    <cfRule type="containsText" dxfId="5939" priority="277" operator="containsText" text="nachzureichen">
      <formula>NOT(ISERROR(SEARCH("nachzureichen",BI120)))</formula>
    </cfRule>
    <cfRule type="cellIs" dxfId="5938" priority="278" operator="equal">
      <formula>"nachzureichen"</formula>
    </cfRule>
  </conditionalFormatting>
  <conditionalFormatting sqref="BI120">
    <cfRule type="cellIs" dxfId="5937" priority="276" operator="equal">
      <formula>"nachzureichen"</formula>
    </cfRule>
  </conditionalFormatting>
  <conditionalFormatting sqref="BI120">
    <cfRule type="cellIs" dxfId="5936" priority="275" operator="equal">
      <formula>"Nachweis ausstehend"</formula>
    </cfRule>
  </conditionalFormatting>
  <conditionalFormatting sqref="BS34">
    <cfRule type="cellIs" dxfId="5935" priority="231" stopIfTrue="1" operator="equal">
      <formula>"Nein"</formula>
    </cfRule>
    <cfRule type="cellIs" dxfId="5934" priority="232" stopIfTrue="1" operator="equal">
      <formula>"Ja"</formula>
    </cfRule>
  </conditionalFormatting>
  <conditionalFormatting sqref="BS36">
    <cfRule type="cellIs" dxfId="5933" priority="223" stopIfTrue="1" operator="equal">
      <formula>"Nein"</formula>
    </cfRule>
    <cfRule type="cellIs" dxfId="5932" priority="224" stopIfTrue="1" operator="equal">
      <formula>"Ja"</formula>
    </cfRule>
  </conditionalFormatting>
  <conditionalFormatting sqref="BS41">
    <cfRule type="cellIs" dxfId="5931" priority="35" stopIfTrue="1" operator="equal">
      <formula>"Nein"</formula>
    </cfRule>
    <cfRule type="cellIs" dxfId="5930" priority="36" stopIfTrue="1" operator="equal">
      <formula>"Ja"</formula>
    </cfRule>
  </conditionalFormatting>
  <conditionalFormatting sqref="D36">
    <cfRule type="cellIs" dxfId="5929" priority="219" stopIfTrue="1" operator="equal">
      <formula>"Nein"</formula>
    </cfRule>
    <cfRule type="cellIs" dxfId="5928" priority="220" stopIfTrue="1" operator="equal">
      <formula>"Ja"</formula>
    </cfRule>
  </conditionalFormatting>
  <conditionalFormatting sqref="D36">
    <cfRule type="containsText" dxfId="5927" priority="217" operator="containsText" text="nachzureichen">
      <formula>NOT(ISERROR(SEARCH("nachzureichen",D36)))</formula>
    </cfRule>
    <cfRule type="cellIs" dxfId="5926" priority="218" operator="equal">
      <formula>"nachzureichen"</formula>
    </cfRule>
  </conditionalFormatting>
  <conditionalFormatting sqref="D36">
    <cfRule type="containsText" dxfId="5925" priority="215" operator="containsText" text="nachzureichen">
      <formula>NOT(ISERROR(SEARCH("nachzureichen",D36)))</formula>
    </cfRule>
    <cfRule type="cellIs" dxfId="5924" priority="216" operator="equal">
      <formula>"nachzureichen"</formula>
    </cfRule>
  </conditionalFormatting>
  <conditionalFormatting sqref="D36">
    <cfRule type="cellIs" dxfId="5923" priority="214" operator="equal">
      <formula>"nachzureichen"</formula>
    </cfRule>
  </conditionalFormatting>
  <conditionalFormatting sqref="D36">
    <cfRule type="cellIs" dxfId="5922" priority="213" operator="equal">
      <formula>"Nachweis ausstehend"</formula>
    </cfRule>
  </conditionalFormatting>
  <conditionalFormatting sqref="G36">
    <cfRule type="cellIs" dxfId="5921" priority="211" stopIfTrue="1" operator="equal">
      <formula>"Nein"</formula>
    </cfRule>
    <cfRule type="cellIs" dxfId="5920" priority="212" stopIfTrue="1" operator="equal">
      <formula>"Ja"</formula>
    </cfRule>
  </conditionalFormatting>
  <conditionalFormatting sqref="G36">
    <cfRule type="containsText" dxfId="5919" priority="209" operator="containsText" text="nachzureichen">
      <formula>NOT(ISERROR(SEARCH("nachzureichen",G36)))</formula>
    </cfRule>
    <cfRule type="cellIs" dxfId="5918" priority="210" operator="equal">
      <formula>"nachzureichen"</formula>
    </cfRule>
  </conditionalFormatting>
  <conditionalFormatting sqref="G36">
    <cfRule type="containsText" dxfId="5917" priority="207" operator="containsText" text="nachzureichen">
      <formula>NOT(ISERROR(SEARCH("nachzureichen",G36)))</formula>
    </cfRule>
    <cfRule type="cellIs" dxfId="5916" priority="208" operator="equal">
      <formula>"nachzureichen"</formula>
    </cfRule>
  </conditionalFormatting>
  <conditionalFormatting sqref="G36">
    <cfRule type="cellIs" dxfId="5915" priority="206" operator="equal">
      <formula>"nachzureichen"</formula>
    </cfRule>
  </conditionalFormatting>
  <conditionalFormatting sqref="G36">
    <cfRule type="cellIs" dxfId="5914" priority="205" operator="equal">
      <formula>"Nachweis ausstehend"</formula>
    </cfRule>
  </conditionalFormatting>
  <conditionalFormatting sqref="J36">
    <cfRule type="cellIs" dxfId="5913" priority="203" stopIfTrue="1" operator="equal">
      <formula>"Nein"</formula>
    </cfRule>
    <cfRule type="cellIs" dxfId="5912" priority="204" stopIfTrue="1" operator="equal">
      <formula>"Ja"</formula>
    </cfRule>
  </conditionalFormatting>
  <conditionalFormatting sqref="J36">
    <cfRule type="containsText" dxfId="5911" priority="201" operator="containsText" text="nachzureichen">
      <formula>NOT(ISERROR(SEARCH("nachzureichen",J36)))</formula>
    </cfRule>
    <cfRule type="cellIs" dxfId="5910" priority="202" operator="equal">
      <formula>"nachzureichen"</formula>
    </cfRule>
  </conditionalFormatting>
  <conditionalFormatting sqref="J36">
    <cfRule type="containsText" dxfId="5909" priority="199" operator="containsText" text="nachzureichen">
      <formula>NOT(ISERROR(SEARCH("nachzureichen",J36)))</formula>
    </cfRule>
    <cfRule type="cellIs" dxfId="5908" priority="200" operator="equal">
      <formula>"nachzureichen"</formula>
    </cfRule>
  </conditionalFormatting>
  <conditionalFormatting sqref="J36">
    <cfRule type="cellIs" dxfId="5907" priority="198" operator="equal">
      <formula>"nachzureichen"</formula>
    </cfRule>
  </conditionalFormatting>
  <conditionalFormatting sqref="J36">
    <cfRule type="cellIs" dxfId="5906" priority="197" operator="equal">
      <formula>"Nachweis ausstehend"</formula>
    </cfRule>
  </conditionalFormatting>
  <conditionalFormatting sqref="M36">
    <cfRule type="cellIs" dxfId="5905" priority="195" stopIfTrue="1" operator="equal">
      <formula>"Nein"</formula>
    </cfRule>
    <cfRule type="cellIs" dxfId="5904" priority="196" stopIfTrue="1" operator="equal">
      <formula>"Ja"</formula>
    </cfRule>
  </conditionalFormatting>
  <conditionalFormatting sqref="M36">
    <cfRule type="containsText" dxfId="5903" priority="193" operator="containsText" text="nachzureichen">
      <formula>NOT(ISERROR(SEARCH("nachzureichen",M36)))</formula>
    </cfRule>
    <cfRule type="cellIs" dxfId="5902" priority="194" operator="equal">
      <formula>"nachzureichen"</formula>
    </cfRule>
  </conditionalFormatting>
  <conditionalFormatting sqref="M36">
    <cfRule type="containsText" dxfId="5901" priority="191" operator="containsText" text="nachzureichen">
      <formula>NOT(ISERROR(SEARCH("nachzureichen",M36)))</formula>
    </cfRule>
    <cfRule type="cellIs" dxfId="5900" priority="192" operator="equal">
      <formula>"nachzureichen"</formula>
    </cfRule>
  </conditionalFormatting>
  <conditionalFormatting sqref="M36">
    <cfRule type="cellIs" dxfId="5899" priority="190" operator="equal">
      <formula>"nachzureichen"</formula>
    </cfRule>
  </conditionalFormatting>
  <conditionalFormatting sqref="M36">
    <cfRule type="cellIs" dxfId="5898" priority="189" operator="equal">
      <formula>"Nachweis ausstehend"</formula>
    </cfRule>
  </conditionalFormatting>
  <conditionalFormatting sqref="P36">
    <cfRule type="cellIs" dxfId="5897" priority="187" stopIfTrue="1" operator="equal">
      <formula>"Nein"</formula>
    </cfRule>
    <cfRule type="cellIs" dxfId="5896" priority="188" stopIfTrue="1" operator="equal">
      <formula>"Ja"</formula>
    </cfRule>
  </conditionalFormatting>
  <conditionalFormatting sqref="P36">
    <cfRule type="containsText" dxfId="5895" priority="185" operator="containsText" text="nachzureichen">
      <formula>NOT(ISERROR(SEARCH("nachzureichen",P36)))</formula>
    </cfRule>
    <cfRule type="cellIs" dxfId="5894" priority="186" operator="equal">
      <formula>"nachzureichen"</formula>
    </cfRule>
  </conditionalFormatting>
  <conditionalFormatting sqref="P36">
    <cfRule type="containsText" dxfId="5893" priority="183" operator="containsText" text="nachzureichen">
      <formula>NOT(ISERROR(SEARCH("nachzureichen",P36)))</formula>
    </cfRule>
    <cfRule type="cellIs" dxfId="5892" priority="184" operator="equal">
      <formula>"nachzureichen"</formula>
    </cfRule>
  </conditionalFormatting>
  <conditionalFormatting sqref="P36">
    <cfRule type="cellIs" dxfId="5891" priority="182" operator="equal">
      <formula>"nachzureichen"</formula>
    </cfRule>
  </conditionalFormatting>
  <conditionalFormatting sqref="P36">
    <cfRule type="cellIs" dxfId="5890" priority="181" operator="equal">
      <formula>"Nachweis ausstehend"</formula>
    </cfRule>
  </conditionalFormatting>
  <conditionalFormatting sqref="S36">
    <cfRule type="cellIs" dxfId="5889" priority="179" stopIfTrue="1" operator="equal">
      <formula>"Nein"</formula>
    </cfRule>
    <cfRule type="cellIs" dxfId="5888" priority="180" stopIfTrue="1" operator="equal">
      <formula>"Ja"</formula>
    </cfRule>
  </conditionalFormatting>
  <conditionalFormatting sqref="S36">
    <cfRule type="containsText" dxfId="5887" priority="177" operator="containsText" text="nachzureichen">
      <formula>NOT(ISERROR(SEARCH("nachzureichen",S36)))</formula>
    </cfRule>
    <cfRule type="cellIs" dxfId="5886" priority="178" operator="equal">
      <formula>"nachzureichen"</formula>
    </cfRule>
  </conditionalFormatting>
  <conditionalFormatting sqref="S36">
    <cfRule type="containsText" dxfId="5885" priority="175" operator="containsText" text="nachzureichen">
      <formula>NOT(ISERROR(SEARCH("nachzureichen",S36)))</formula>
    </cfRule>
    <cfRule type="cellIs" dxfId="5884" priority="176" operator="equal">
      <formula>"nachzureichen"</formula>
    </cfRule>
  </conditionalFormatting>
  <conditionalFormatting sqref="S36">
    <cfRule type="cellIs" dxfId="5883" priority="174" operator="equal">
      <formula>"nachzureichen"</formula>
    </cfRule>
  </conditionalFormatting>
  <conditionalFormatting sqref="S36">
    <cfRule type="cellIs" dxfId="5882" priority="173" operator="equal">
      <formula>"Nachweis ausstehend"</formula>
    </cfRule>
  </conditionalFormatting>
  <conditionalFormatting sqref="V36">
    <cfRule type="cellIs" dxfId="5881" priority="171" stopIfTrue="1" operator="equal">
      <formula>"Nein"</formula>
    </cfRule>
    <cfRule type="cellIs" dxfId="5880" priority="172" stopIfTrue="1" operator="equal">
      <formula>"Ja"</formula>
    </cfRule>
  </conditionalFormatting>
  <conditionalFormatting sqref="V36">
    <cfRule type="containsText" dxfId="5879" priority="169" operator="containsText" text="nachzureichen">
      <formula>NOT(ISERROR(SEARCH("nachzureichen",V36)))</formula>
    </cfRule>
    <cfRule type="cellIs" dxfId="5878" priority="170" operator="equal">
      <formula>"nachzureichen"</formula>
    </cfRule>
  </conditionalFormatting>
  <conditionalFormatting sqref="V36">
    <cfRule type="containsText" dxfId="5877" priority="167" operator="containsText" text="nachzureichen">
      <formula>NOT(ISERROR(SEARCH("nachzureichen",V36)))</formula>
    </cfRule>
    <cfRule type="cellIs" dxfId="5876" priority="168" operator="equal">
      <formula>"nachzureichen"</formula>
    </cfRule>
  </conditionalFormatting>
  <conditionalFormatting sqref="V36">
    <cfRule type="cellIs" dxfId="5875" priority="166" operator="equal">
      <formula>"nachzureichen"</formula>
    </cfRule>
  </conditionalFormatting>
  <conditionalFormatting sqref="V36">
    <cfRule type="cellIs" dxfId="5874" priority="165" operator="equal">
      <formula>"Nachweis ausstehend"</formula>
    </cfRule>
  </conditionalFormatting>
  <conditionalFormatting sqref="Y36">
    <cfRule type="cellIs" dxfId="5873" priority="163" stopIfTrue="1" operator="equal">
      <formula>"Nein"</formula>
    </cfRule>
    <cfRule type="cellIs" dxfId="5872" priority="164" stopIfTrue="1" operator="equal">
      <formula>"Ja"</formula>
    </cfRule>
  </conditionalFormatting>
  <conditionalFormatting sqref="Y36">
    <cfRule type="containsText" dxfId="5871" priority="161" operator="containsText" text="nachzureichen">
      <formula>NOT(ISERROR(SEARCH("nachzureichen",Y36)))</formula>
    </cfRule>
    <cfRule type="cellIs" dxfId="5870" priority="162" operator="equal">
      <formula>"nachzureichen"</formula>
    </cfRule>
  </conditionalFormatting>
  <conditionalFormatting sqref="Y36">
    <cfRule type="containsText" dxfId="5869" priority="159" operator="containsText" text="nachzureichen">
      <formula>NOT(ISERROR(SEARCH("nachzureichen",Y36)))</formula>
    </cfRule>
    <cfRule type="cellIs" dxfId="5868" priority="160" operator="equal">
      <formula>"nachzureichen"</formula>
    </cfRule>
  </conditionalFormatting>
  <conditionalFormatting sqref="Y36">
    <cfRule type="cellIs" dxfId="5867" priority="158" operator="equal">
      <formula>"nachzureichen"</formula>
    </cfRule>
  </conditionalFormatting>
  <conditionalFormatting sqref="Y36">
    <cfRule type="cellIs" dxfId="5866" priority="157" operator="equal">
      <formula>"Nachweis ausstehend"</formula>
    </cfRule>
  </conditionalFormatting>
  <conditionalFormatting sqref="AB36">
    <cfRule type="cellIs" dxfId="5865" priority="155" stopIfTrue="1" operator="equal">
      <formula>"Nein"</formula>
    </cfRule>
    <cfRule type="cellIs" dxfId="5864" priority="156" stopIfTrue="1" operator="equal">
      <formula>"Ja"</formula>
    </cfRule>
  </conditionalFormatting>
  <conditionalFormatting sqref="AB36">
    <cfRule type="containsText" dxfId="5863" priority="153" operator="containsText" text="nachzureichen">
      <formula>NOT(ISERROR(SEARCH("nachzureichen",AB36)))</formula>
    </cfRule>
    <cfRule type="cellIs" dxfId="5862" priority="154" operator="equal">
      <formula>"nachzureichen"</formula>
    </cfRule>
  </conditionalFormatting>
  <conditionalFormatting sqref="AB36">
    <cfRule type="containsText" dxfId="5861" priority="151" operator="containsText" text="nachzureichen">
      <formula>NOT(ISERROR(SEARCH("nachzureichen",AB36)))</formula>
    </cfRule>
    <cfRule type="cellIs" dxfId="5860" priority="152" operator="equal">
      <formula>"nachzureichen"</formula>
    </cfRule>
  </conditionalFormatting>
  <conditionalFormatting sqref="AB36">
    <cfRule type="cellIs" dxfId="5859" priority="150" operator="equal">
      <formula>"nachzureichen"</formula>
    </cfRule>
  </conditionalFormatting>
  <conditionalFormatting sqref="AB36">
    <cfRule type="cellIs" dxfId="5858" priority="149" operator="equal">
      <formula>"Nachweis ausstehend"</formula>
    </cfRule>
  </conditionalFormatting>
  <conditionalFormatting sqref="AE36">
    <cfRule type="cellIs" dxfId="5857" priority="147" stopIfTrue="1" operator="equal">
      <formula>"Nein"</formula>
    </cfRule>
    <cfRule type="cellIs" dxfId="5856" priority="148" stopIfTrue="1" operator="equal">
      <formula>"Ja"</formula>
    </cfRule>
  </conditionalFormatting>
  <conditionalFormatting sqref="AE36">
    <cfRule type="containsText" dxfId="5855" priority="145" operator="containsText" text="nachzureichen">
      <formula>NOT(ISERROR(SEARCH("nachzureichen",AE36)))</formula>
    </cfRule>
    <cfRule type="cellIs" dxfId="5854" priority="146" operator="equal">
      <formula>"nachzureichen"</formula>
    </cfRule>
  </conditionalFormatting>
  <conditionalFormatting sqref="AE36">
    <cfRule type="containsText" dxfId="5853" priority="143" operator="containsText" text="nachzureichen">
      <formula>NOT(ISERROR(SEARCH("nachzureichen",AE36)))</formula>
    </cfRule>
    <cfRule type="cellIs" dxfId="5852" priority="144" operator="equal">
      <formula>"nachzureichen"</formula>
    </cfRule>
  </conditionalFormatting>
  <conditionalFormatting sqref="AE36">
    <cfRule type="cellIs" dxfId="5851" priority="142" operator="equal">
      <formula>"nachzureichen"</formula>
    </cfRule>
  </conditionalFormatting>
  <conditionalFormatting sqref="AE36">
    <cfRule type="cellIs" dxfId="5850" priority="141" operator="equal">
      <formula>"Nachweis ausstehend"</formula>
    </cfRule>
  </conditionalFormatting>
  <conditionalFormatting sqref="AH36">
    <cfRule type="cellIs" dxfId="5849" priority="139" stopIfTrue="1" operator="equal">
      <formula>"Nein"</formula>
    </cfRule>
    <cfRule type="cellIs" dxfId="5848" priority="140" stopIfTrue="1" operator="equal">
      <formula>"Ja"</formula>
    </cfRule>
  </conditionalFormatting>
  <conditionalFormatting sqref="AH36">
    <cfRule type="containsText" dxfId="5847" priority="137" operator="containsText" text="nachzureichen">
      <formula>NOT(ISERROR(SEARCH("nachzureichen",AH36)))</formula>
    </cfRule>
    <cfRule type="cellIs" dxfId="5846" priority="138" operator="equal">
      <formula>"nachzureichen"</formula>
    </cfRule>
  </conditionalFormatting>
  <conditionalFormatting sqref="AH36">
    <cfRule type="containsText" dxfId="5845" priority="135" operator="containsText" text="nachzureichen">
      <formula>NOT(ISERROR(SEARCH("nachzureichen",AH36)))</formula>
    </cfRule>
    <cfRule type="cellIs" dxfId="5844" priority="136" operator="equal">
      <formula>"nachzureichen"</formula>
    </cfRule>
  </conditionalFormatting>
  <conditionalFormatting sqref="AH36">
    <cfRule type="cellIs" dxfId="5843" priority="134" operator="equal">
      <formula>"nachzureichen"</formula>
    </cfRule>
  </conditionalFormatting>
  <conditionalFormatting sqref="AH36">
    <cfRule type="cellIs" dxfId="5842" priority="133" operator="equal">
      <formula>"Nachweis ausstehend"</formula>
    </cfRule>
  </conditionalFormatting>
  <conditionalFormatting sqref="AK36">
    <cfRule type="cellIs" dxfId="5841" priority="131" stopIfTrue="1" operator="equal">
      <formula>"Nein"</formula>
    </cfRule>
    <cfRule type="cellIs" dxfId="5840" priority="132" stopIfTrue="1" operator="equal">
      <formula>"Ja"</formula>
    </cfRule>
  </conditionalFormatting>
  <conditionalFormatting sqref="AK36">
    <cfRule type="containsText" dxfId="5839" priority="129" operator="containsText" text="nachzureichen">
      <formula>NOT(ISERROR(SEARCH("nachzureichen",AK36)))</formula>
    </cfRule>
    <cfRule type="cellIs" dxfId="5838" priority="130" operator="equal">
      <formula>"nachzureichen"</formula>
    </cfRule>
  </conditionalFormatting>
  <conditionalFormatting sqref="AK36">
    <cfRule type="containsText" dxfId="5837" priority="127" operator="containsText" text="nachzureichen">
      <formula>NOT(ISERROR(SEARCH("nachzureichen",AK36)))</formula>
    </cfRule>
    <cfRule type="cellIs" dxfId="5836" priority="128" operator="equal">
      <formula>"nachzureichen"</formula>
    </cfRule>
  </conditionalFormatting>
  <conditionalFormatting sqref="AK36">
    <cfRule type="cellIs" dxfId="5835" priority="126" operator="equal">
      <formula>"nachzureichen"</formula>
    </cfRule>
  </conditionalFormatting>
  <conditionalFormatting sqref="AK36">
    <cfRule type="cellIs" dxfId="5834" priority="125" operator="equal">
      <formula>"Nachweis ausstehend"</formula>
    </cfRule>
  </conditionalFormatting>
  <conditionalFormatting sqref="AN36">
    <cfRule type="cellIs" dxfId="5833" priority="123" stopIfTrue="1" operator="equal">
      <formula>"Nein"</formula>
    </cfRule>
    <cfRule type="cellIs" dxfId="5832" priority="124" stopIfTrue="1" operator="equal">
      <formula>"Ja"</formula>
    </cfRule>
  </conditionalFormatting>
  <conditionalFormatting sqref="AN36">
    <cfRule type="containsText" dxfId="5831" priority="121" operator="containsText" text="nachzureichen">
      <formula>NOT(ISERROR(SEARCH("nachzureichen",AN36)))</formula>
    </cfRule>
    <cfRule type="cellIs" dxfId="5830" priority="122" operator="equal">
      <formula>"nachzureichen"</formula>
    </cfRule>
  </conditionalFormatting>
  <conditionalFormatting sqref="AN36">
    <cfRule type="containsText" dxfId="5829" priority="119" operator="containsText" text="nachzureichen">
      <formula>NOT(ISERROR(SEARCH("nachzureichen",AN36)))</formula>
    </cfRule>
    <cfRule type="cellIs" dxfId="5828" priority="120" operator="equal">
      <formula>"nachzureichen"</formula>
    </cfRule>
  </conditionalFormatting>
  <conditionalFormatting sqref="AN36">
    <cfRule type="cellIs" dxfId="5827" priority="118" operator="equal">
      <formula>"nachzureichen"</formula>
    </cfRule>
  </conditionalFormatting>
  <conditionalFormatting sqref="AN36">
    <cfRule type="cellIs" dxfId="5826" priority="117" operator="equal">
      <formula>"Nachweis ausstehend"</formula>
    </cfRule>
  </conditionalFormatting>
  <conditionalFormatting sqref="AQ36">
    <cfRule type="cellIs" dxfId="5825" priority="115" stopIfTrue="1" operator="equal">
      <formula>"Nein"</formula>
    </cfRule>
    <cfRule type="cellIs" dxfId="5824" priority="116" stopIfTrue="1" operator="equal">
      <formula>"Ja"</formula>
    </cfRule>
  </conditionalFormatting>
  <conditionalFormatting sqref="AQ36">
    <cfRule type="containsText" dxfId="5823" priority="113" operator="containsText" text="nachzureichen">
      <formula>NOT(ISERROR(SEARCH("nachzureichen",AQ36)))</formula>
    </cfRule>
    <cfRule type="cellIs" dxfId="5822" priority="114" operator="equal">
      <formula>"nachzureichen"</formula>
    </cfRule>
  </conditionalFormatting>
  <conditionalFormatting sqref="AQ36">
    <cfRule type="containsText" dxfId="5821" priority="111" operator="containsText" text="nachzureichen">
      <formula>NOT(ISERROR(SEARCH("nachzureichen",AQ36)))</formula>
    </cfRule>
    <cfRule type="cellIs" dxfId="5820" priority="112" operator="equal">
      <formula>"nachzureichen"</formula>
    </cfRule>
  </conditionalFormatting>
  <conditionalFormatting sqref="AQ36">
    <cfRule type="cellIs" dxfId="5819" priority="110" operator="equal">
      <formula>"nachzureichen"</formula>
    </cfRule>
  </conditionalFormatting>
  <conditionalFormatting sqref="AQ36">
    <cfRule type="cellIs" dxfId="5818" priority="109" operator="equal">
      <formula>"Nachweis ausstehend"</formula>
    </cfRule>
  </conditionalFormatting>
  <conditionalFormatting sqref="AT36">
    <cfRule type="cellIs" dxfId="5817" priority="107" stopIfTrue="1" operator="equal">
      <formula>"Nein"</formula>
    </cfRule>
    <cfRule type="cellIs" dxfId="5816" priority="108" stopIfTrue="1" operator="equal">
      <formula>"Ja"</formula>
    </cfRule>
  </conditionalFormatting>
  <conditionalFormatting sqref="AT36">
    <cfRule type="containsText" dxfId="5815" priority="105" operator="containsText" text="nachzureichen">
      <formula>NOT(ISERROR(SEARCH("nachzureichen",AT36)))</formula>
    </cfRule>
    <cfRule type="cellIs" dxfId="5814" priority="106" operator="equal">
      <formula>"nachzureichen"</formula>
    </cfRule>
  </conditionalFormatting>
  <conditionalFormatting sqref="AT36">
    <cfRule type="containsText" dxfId="5813" priority="103" operator="containsText" text="nachzureichen">
      <formula>NOT(ISERROR(SEARCH("nachzureichen",AT36)))</formula>
    </cfRule>
    <cfRule type="cellIs" dxfId="5812" priority="104" operator="equal">
      <formula>"nachzureichen"</formula>
    </cfRule>
  </conditionalFormatting>
  <conditionalFormatting sqref="AT36">
    <cfRule type="cellIs" dxfId="5811" priority="102" operator="equal">
      <formula>"nachzureichen"</formula>
    </cfRule>
  </conditionalFormatting>
  <conditionalFormatting sqref="AT36">
    <cfRule type="cellIs" dxfId="5810" priority="101" operator="equal">
      <formula>"Nachweis ausstehend"</formula>
    </cfRule>
  </conditionalFormatting>
  <conditionalFormatting sqref="AW36">
    <cfRule type="cellIs" dxfId="5809" priority="99" stopIfTrue="1" operator="equal">
      <formula>"Nein"</formula>
    </cfRule>
    <cfRule type="cellIs" dxfId="5808" priority="100" stopIfTrue="1" operator="equal">
      <formula>"Ja"</formula>
    </cfRule>
  </conditionalFormatting>
  <conditionalFormatting sqref="AW36">
    <cfRule type="containsText" dxfId="5807" priority="97" operator="containsText" text="nachzureichen">
      <formula>NOT(ISERROR(SEARCH("nachzureichen",AW36)))</formula>
    </cfRule>
    <cfRule type="cellIs" dxfId="5806" priority="98" operator="equal">
      <formula>"nachzureichen"</formula>
    </cfRule>
  </conditionalFormatting>
  <conditionalFormatting sqref="AW36">
    <cfRule type="containsText" dxfId="5805" priority="95" operator="containsText" text="nachzureichen">
      <formula>NOT(ISERROR(SEARCH("nachzureichen",AW36)))</formula>
    </cfRule>
    <cfRule type="cellIs" dxfId="5804" priority="96" operator="equal">
      <formula>"nachzureichen"</formula>
    </cfRule>
  </conditionalFormatting>
  <conditionalFormatting sqref="AW36">
    <cfRule type="cellIs" dxfId="5803" priority="94" operator="equal">
      <formula>"nachzureichen"</formula>
    </cfRule>
  </conditionalFormatting>
  <conditionalFormatting sqref="AW36">
    <cfRule type="cellIs" dxfId="5802" priority="93" operator="equal">
      <formula>"Nachweis ausstehend"</formula>
    </cfRule>
  </conditionalFormatting>
  <conditionalFormatting sqref="AZ36">
    <cfRule type="cellIs" dxfId="5801" priority="91" stopIfTrue="1" operator="equal">
      <formula>"Nein"</formula>
    </cfRule>
    <cfRule type="cellIs" dxfId="5800" priority="92" stopIfTrue="1" operator="equal">
      <formula>"Ja"</formula>
    </cfRule>
  </conditionalFormatting>
  <conditionalFormatting sqref="AZ36">
    <cfRule type="containsText" dxfId="5799" priority="89" operator="containsText" text="nachzureichen">
      <formula>NOT(ISERROR(SEARCH("nachzureichen",AZ36)))</formula>
    </cfRule>
    <cfRule type="cellIs" dxfId="5798" priority="90" operator="equal">
      <formula>"nachzureichen"</formula>
    </cfRule>
  </conditionalFormatting>
  <conditionalFormatting sqref="AZ36">
    <cfRule type="containsText" dxfId="5797" priority="87" operator="containsText" text="nachzureichen">
      <formula>NOT(ISERROR(SEARCH("nachzureichen",AZ36)))</formula>
    </cfRule>
    <cfRule type="cellIs" dxfId="5796" priority="88" operator="equal">
      <formula>"nachzureichen"</formula>
    </cfRule>
  </conditionalFormatting>
  <conditionalFormatting sqref="AZ36">
    <cfRule type="cellIs" dxfId="5795" priority="86" operator="equal">
      <formula>"nachzureichen"</formula>
    </cfRule>
  </conditionalFormatting>
  <conditionalFormatting sqref="AZ36">
    <cfRule type="cellIs" dxfId="5794" priority="85" operator="equal">
      <formula>"Nachweis ausstehend"</formula>
    </cfRule>
  </conditionalFormatting>
  <conditionalFormatting sqref="BC36">
    <cfRule type="cellIs" dxfId="5793" priority="83" stopIfTrue="1" operator="equal">
      <formula>"Nein"</formula>
    </cfRule>
    <cfRule type="cellIs" dxfId="5792" priority="84" stopIfTrue="1" operator="equal">
      <formula>"Ja"</formula>
    </cfRule>
  </conditionalFormatting>
  <conditionalFormatting sqref="BC36">
    <cfRule type="containsText" dxfId="5791" priority="81" operator="containsText" text="nachzureichen">
      <formula>NOT(ISERROR(SEARCH("nachzureichen",BC36)))</formula>
    </cfRule>
    <cfRule type="cellIs" dxfId="5790" priority="82" operator="equal">
      <formula>"nachzureichen"</formula>
    </cfRule>
  </conditionalFormatting>
  <conditionalFormatting sqref="BC36">
    <cfRule type="containsText" dxfId="5789" priority="79" operator="containsText" text="nachzureichen">
      <formula>NOT(ISERROR(SEARCH("nachzureichen",BC36)))</formula>
    </cfRule>
    <cfRule type="cellIs" dxfId="5788" priority="80" operator="equal">
      <formula>"nachzureichen"</formula>
    </cfRule>
  </conditionalFormatting>
  <conditionalFormatting sqref="BC36">
    <cfRule type="cellIs" dxfId="5787" priority="78" operator="equal">
      <formula>"nachzureichen"</formula>
    </cfRule>
  </conditionalFormatting>
  <conditionalFormatting sqref="BC36">
    <cfRule type="cellIs" dxfId="5786" priority="77" operator="equal">
      <formula>"Nachweis ausstehend"</formula>
    </cfRule>
  </conditionalFormatting>
  <conditionalFormatting sqref="BF36">
    <cfRule type="cellIs" dxfId="5785" priority="75" stopIfTrue="1" operator="equal">
      <formula>"Nein"</formula>
    </cfRule>
    <cfRule type="cellIs" dxfId="5784" priority="76" stopIfTrue="1" operator="equal">
      <formula>"Ja"</formula>
    </cfRule>
  </conditionalFormatting>
  <conditionalFormatting sqref="BF36">
    <cfRule type="containsText" dxfId="5783" priority="73" operator="containsText" text="nachzureichen">
      <formula>NOT(ISERROR(SEARCH("nachzureichen",BF36)))</formula>
    </cfRule>
    <cfRule type="cellIs" dxfId="5782" priority="74" operator="equal">
      <formula>"nachzureichen"</formula>
    </cfRule>
  </conditionalFormatting>
  <conditionalFormatting sqref="BF36">
    <cfRule type="containsText" dxfId="5781" priority="71" operator="containsText" text="nachzureichen">
      <formula>NOT(ISERROR(SEARCH("nachzureichen",BF36)))</formula>
    </cfRule>
    <cfRule type="cellIs" dxfId="5780" priority="72" operator="equal">
      <formula>"nachzureichen"</formula>
    </cfRule>
  </conditionalFormatting>
  <conditionalFormatting sqref="BF36">
    <cfRule type="cellIs" dxfId="5779" priority="70" operator="equal">
      <formula>"nachzureichen"</formula>
    </cfRule>
  </conditionalFormatting>
  <conditionalFormatting sqref="BF36">
    <cfRule type="cellIs" dxfId="5778" priority="69" operator="equal">
      <formula>"Nachweis ausstehend"</formula>
    </cfRule>
  </conditionalFormatting>
  <conditionalFormatting sqref="BI36">
    <cfRule type="cellIs" dxfId="5777" priority="67" stopIfTrue="1" operator="equal">
      <formula>"Nein"</formula>
    </cfRule>
    <cfRule type="cellIs" dxfId="5776" priority="68" stopIfTrue="1" operator="equal">
      <formula>"Ja"</formula>
    </cfRule>
  </conditionalFormatting>
  <conditionalFormatting sqref="BI36">
    <cfRule type="containsText" dxfId="5775" priority="65" operator="containsText" text="nachzureichen">
      <formula>NOT(ISERROR(SEARCH("nachzureichen",BI36)))</formula>
    </cfRule>
    <cfRule type="cellIs" dxfId="5774" priority="66" operator="equal">
      <formula>"nachzureichen"</formula>
    </cfRule>
  </conditionalFormatting>
  <conditionalFormatting sqref="BI36">
    <cfRule type="containsText" dxfId="5773" priority="63" operator="containsText" text="nachzureichen">
      <formula>NOT(ISERROR(SEARCH("nachzureichen",BI36)))</formula>
    </cfRule>
    <cfRule type="cellIs" dxfId="5772" priority="64" operator="equal">
      <formula>"nachzureichen"</formula>
    </cfRule>
  </conditionalFormatting>
  <conditionalFormatting sqref="BI36">
    <cfRule type="cellIs" dxfId="5771" priority="62" operator="equal">
      <formula>"nachzureichen"</formula>
    </cfRule>
  </conditionalFormatting>
  <conditionalFormatting sqref="BI36">
    <cfRule type="cellIs" dxfId="5770" priority="61" operator="equal">
      <formula>"Nachweis ausstehend"</formula>
    </cfRule>
  </conditionalFormatting>
  <conditionalFormatting sqref="BS13">
    <cfRule type="cellIs" dxfId="5769" priority="47" stopIfTrue="1" operator="equal">
      <formula>"Nein"</formula>
    </cfRule>
    <cfRule type="cellIs" dxfId="5768" priority="48" stopIfTrue="1" operator="equal">
      <formula>"Ja"</formula>
    </cfRule>
  </conditionalFormatting>
  <conditionalFormatting sqref="BS61">
    <cfRule type="cellIs" dxfId="5767" priority="37" stopIfTrue="1" operator="equal">
      <formula>"Nein"</formula>
    </cfRule>
    <cfRule type="cellIs" dxfId="5766" priority="38" stopIfTrue="1" operator="equal">
      <formula>"Ja"</formula>
    </cfRule>
  </conditionalFormatting>
  <conditionalFormatting sqref="BS45:BS60">
    <cfRule type="cellIs" dxfId="5765" priority="41" stopIfTrue="1" operator="equal">
      <formula>"Nein"</formula>
    </cfRule>
    <cfRule type="cellIs" dxfId="5764" priority="42" stopIfTrue="1" operator="equal">
      <formula>"Ja"</formula>
    </cfRule>
  </conditionalFormatting>
  <conditionalFormatting sqref="BS37:BS40 BS43:BS44">
    <cfRule type="cellIs" dxfId="5763" priority="39" stopIfTrue="1" operator="equal">
      <formula>"Nein"</formula>
    </cfRule>
    <cfRule type="cellIs" dxfId="5762" priority="40" stopIfTrue="1" operator="equal">
      <formula>"Ja"</formula>
    </cfRule>
  </conditionalFormatting>
  <conditionalFormatting sqref="BS89">
    <cfRule type="cellIs" dxfId="5761" priority="29" stopIfTrue="1" operator="equal">
      <formula>"Nein"</formula>
    </cfRule>
    <cfRule type="cellIs" dxfId="5760" priority="30" stopIfTrue="1" operator="equal">
      <formula>"Ja"</formula>
    </cfRule>
  </conditionalFormatting>
  <conditionalFormatting sqref="BS69">
    <cfRule type="cellIs" dxfId="5759" priority="27" stopIfTrue="1" operator="equal">
      <formula>"Nein"</formula>
    </cfRule>
    <cfRule type="cellIs" dxfId="5758" priority="28" stopIfTrue="1" operator="equal">
      <formula>"Ja"</formula>
    </cfRule>
  </conditionalFormatting>
  <conditionalFormatting sqref="BS73:BS88">
    <cfRule type="cellIs" dxfId="5757" priority="33" stopIfTrue="1" operator="equal">
      <formula>"Nein"</formula>
    </cfRule>
    <cfRule type="cellIs" dxfId="5756" priority="34" stopIfTrue="1" operator="equal">
      <formula>"Ja"</formula>
    </cfRule>
  </conditionalFormatting>
  <conditionalFormatting sqref="BS65:BS68 BS71:BS72">
    <cfRule type="cellIs" dxfId="5755" priority="31" stopIfTrue="1" operator="equal">
      <formula>"Nein"</formula>
    </cfRule>
    <cfRule type="cellIs" dxfId="5754" priority="32" stopIfTrue="1" operator="equal">
      <formula>"Ja"</formula>
    </cfRule>
  </conditionalFormatting>
  <conditionalFormatting sqref="BS117">
    <cfRule type="cellIs" dxfId="5753" priority="21" stopIfTrue="1" operator="equal">
      <formula>"Nein"</formula>
    </cfRule>
    <cfRule type="cellIs" dxfId="5752" priority="22" stopIfTrue="1" operator="equal">
      <formula>"Ja"</formula>
    </cfRule>
  </conditionalFormatting>
  <conditionalFormatting sqref="BS97">
    <cfRule type="cellIs" dxfId="5751" priority="19" stopIfTrue="1" operator="equal">
      <formula>"Nein"</formula>
    </cfRule>
    <cfRule type="cellIs" dxfId="5750" priority="20" stopIfTrue="1" operator="equal">
      <formula>"Ja"</formula>
    </cfRule>
  </conditionalFormatting>
  <conditionalFormatting sqref="BS101:BS116">
    <cfRule type="cellIs" dxfId="5749" priority="25" stopIfTrue="1" operator="equal">
      <formula>"Nein"</formula>
    </cfRule>
    <cfRule type="cellIs" dxfId="5748" priority="26" stopIfTrue="1" operator="equal">
      <formula>"Ja"</formula>
    </cfRule>
  </conditionalFormatting>
  <conditionalFormatting sqref="BS93:BS96 BS99:BS100">
    <cfRule type="cellIs" dxfId="5747" priority="23" stopIfTrue="1" operator="equal">
      <formula>"Nein"</formula>
    </cfRule>
    <cfRule type="cellIs" dxfId="5746" priority="24" stopIfTrue="1" operator="equal">
      <formula>"Ja"</formula>
    </cfRule>
  </conditionalFormatting>
  <conditionalFormatting sqref="BS129:BS144">
    <cfRule type="cellIs" dxfId="5745" priority="17" stopIfTrue="1" operator="equal">
      <formula>"Nein"</formula>
    </cfRule>
    <cfRule type="cellIs" dxfId="5744" priority="18" stopIfTrue="1" operator="equal">
      <formula>"Ja"</formula>
    </cfRule>
  </conditionalFormatting>
  <conditionalFormatting sqref="BS121:BS124 BS127:BS128">
    <cfRule type="cellIs" dxfId="5743" priority="15" stopIfTrue="1" operator="equal">
      <formula>"Nein"</formula>
    </cfRule>
    <cfRule type="cellIs" dxfId="5742" priority="16" stopIfTrue="1" operator="equal">
      <formula>"Ja"</formula>
    </cfRule>
  </conditionalFormatting>
  <conditionalFormatting sqref="BS145">
    <cfRule type="cellIs" dxfId="5741" priority="13" stopIfTrue="1" operator="equal">
      <formula>"Nein"</formula>
    </cfRule>
    <cfRule type="cellIs" dxfId="5740" priority="14" stopIfTrue="1" operator="equal">
      <formula>"Ja"</formula>
    </cfRule>
  </conditionalFormatting>
  <conditionalFormatting sqref="BS125">
    <cfRule type="cellIs" dxfId="5739" priority="11" stopIfTrue="1" operator="equal">
      <formula>"Nein"</formula>
    </cfRule>
    <cfRule type="cellIs" dxfId="5738" priority="12" stopIfTrue="1" operator="equal">
      <formula>"Ja"</formula>
    </cfRule>
  </conditionalFormatting>
  <conditionalFormatting sqref="BS14">
    <cfRule type="cellIs" dxfId="5737" priority="9" stopIfTrue="1" operator="equal">
      <formula>"Nein"</formula>
    </cfRule>
    <cfRule type="cellIs" dxfId="5736" priority="10" stopIfTrue="1" operator="equal">
      <formula>"Ja"</formula>
    </cfRule>
  </conditionalFormatting>
  <conditionalFormatting sqref="BS42">
    <cfRule type="cellIs" dxfId="5735" priority="7" stopIfTrue="1" operator="equal">
      <formula>"Nein"</formula>
    </cfRule>
    <cfRule type="cellIs" dxfId="5734" priority="8" stopIfTrue="1" operator="equal">
      <formula>"Ja"</formula>
    </cfRule>
  </conditionalFormatting>
  <conditionalFormatting sqref="BS70">
    <cfRule type="cellIs" dxfId="5733" priority="5" stopIfTrue="1" operator="equal">
      <formula>"Nein"</formula>
    </cfRule>
    <cfRule type="cellIs" dxfId="5732" priority="6" stopIfTrue="1" operator="equal">
      <formula>"Ja"</formula>
    </cfRule>
  </conditionalFormatting>
  <conditionalFormatting sqref="BS98">
    <cfRule type="cellIs" dxfId="5731" priority="3" stopIfTrue="1" operator="equal">
      <formula>"Nein"</formula>
    </cfRule>
    <cfRule type="cellIs" dxfId="5730" priority="4" stopIfTrue="1" operator="equal">
      <formula>"Ja"</formula>
    </cfRule>
  </conditionalFormatting>
  <conditionalFormatting sqref="BS126">
    <cfRule type="cellIs" dxfId="5729" priority="1" stopIfTrue="1" operator="equal">
      <formula>"Nein"</formula>
    </cfRule>
    <cfRule type="cellIs" dxfId="5728" priority="2" stopIfTrue="1" operator="equal">
      <formula>"Ja"</formula>
    </cfRule>
  </conditionalFormatting>
  <dataValidations count="4">
    <dataValidation type="list" allowBlank="1" showInputMessage="1" showErrorMessage="1" sqref="BS209:BS225 D209:E225 G209:H225 J209:K225 M209:N225 P209:Q225 S209:T225 V209:W225 Y209:Z225 AB209:AC225 AE209:AF225 AH209:AI225 AK209:AL225 AN209:AO225 AQ209:AR225 AT209:AU225 AW209:AX225 AZ209:BA225 BC209:BD225 BF209:BG225 BI209:BJ225 BS7:BS192" xr:uid="{00000000-0002-0000-0300-000000000000}">
      <formula1>"JA,NEIN"</formula1>
    </dataValidation>
    <dataValidation type="list" allowBlank="1" showInputMessage="1" showErrorMessage="1" sqref="P8 D8 G8 J8 M8 AW120 AZ120 BC120 BF120 P120 D64 G64 J64 M64 BI64 D92 G92 J92 M92 AE92 D120 G120 J120 M120 AE120 AE8 S8 V8 Y8 AB8 AW64 AZ64 BC64 BF64 AE64 S64 V64 Y64 AB64 AT64 S92 V92 Y92 AB92 BI92 S120 V120 Y120 AB120 AT120 AT8 AH8 AK8 AN8 AQ8 AW92 AZ92 BC92 BF92 AT92 AH64 AK64 AN64 AQ64 D36 AH92 AK92 AN92 AQ92 P64 AH120 AK120 AN120 AQ120 P92 BI8 AW8 AZ8 BC8 BF8 G36 J36 M36 AE36 S36 V36 Y36 AB36 AT36 AH36 AK36 AN36 AQ36 BI36 AW36 AZ36 BC36 BF36 P36 BI120" xr:uid="{00000000-0002-0000-0300-000001000000}">
      <formula1>"JA,NEIN,Nachweis ausstehend"</formula1>
    </dataValidation>
    <dataValidation type="list" allowBlank="1" showInputMessage="1" showErrorMessage="1" sqref="B8 B92 B64 B36 B120" xr:uid="{00000000-0002-0000-0300-000002000000}">
      <formula1>$B$183:$B$186</formula1>
    </dataValidation>
    <dataValidation type="list" allowBlank="1" showInputMessage="1" showErrorMessage="1" sqref="D13:E13 G13:H13 J13:K13 M13:N13 P13:Q13 S13:T13 V13:W13 Y13:Z13 AB13:AC13 AE13:AF13 AH13:AI13 AK13:AL13 AN13:AO13 AQ13:AR13 AT13:AU13 AW13:AX13 AZ13:BA13 BC13:BD13 BF13:BG13 BI13:BJ13 D41:E41 G41:H41 J41:K41 M41:N41 P41:Q41 S41:T41 V41:W41 Y41:Z41 AB41:AC41 AE41:AF41 AH41:AI41 AK41:AL41 AN41:AO41 AQ41:AR41 AT41:AU41 AW41:AX41 AZ41:BA41 BC41:BD41 BF41:BG41 BI41:BJ41 D69:E69 G69:H69 J69:K69 M69:N69 P69:Q69 S69:T69 V69:W69 Y69:Z69 AB69:AC69 AE69:AF69 AH69:AI69 AK69:AL69 AN69:AO69 AQ69:AR69 AT69:AU69 AW69:AX69 AZ69:BA69 BC69:BD69 BF69:BG69 BI69:BJ69 D97:E97 G97:H97 J97:K97 M97:N97 P97:Q97 S97:T97 V97:W97 Y97:Z97 AB97:AC97 AE97:AF97 AH97:AI97 AK97:AL97 AN97:AO97 AQ97:AR97 AT97:AU97 AW97:AX97 AZ97:BA97 BC97:BD97 BF97:BG97 BI97:BJ97 D125:E125 G125:H125 J125:K125 M125:N125 P125:Q125 S125:T125 V125:W125 Y125:Z125 AB125:AC125 AE125:AF125 AH125:AI125 AK125:AL125 AN125:AO125 AQ125:AR125 AT125:AU125 AW125:AX125 AZ125:BA125 BC125:BD125 BF125:BG125 BI125:BJ125" xr:uid="{00000000-0002-0000-0300-000003000000}">
      <formula1>"nicht nachgereicht, einmalig nachgereicht"</formula1>
    </dataValidation>
  </dataValidations>
  <pageMargins left="0.70866141732283472" right="0.70866141732283472" top="0.78740157480314965" bottom="0.78740157480314965" header="0.31496062992125984" footer="0.31496062992125984"/>
  <pageSetup paperSize="9" scale="53" orientation="landscape" r:id="rId1"/>
  <colBreaks count="2" manualBreakCount="2">
    <brk id="17" max="1048575" man="1"/>
    <brk id="3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JT778"/>
  <sheetViews>
    <sheetView topLeftCell="B1" zoomScale="115" zoomScaleNormal="115" zoomScaleSheetLayoutView="55" workbookViewId="0">
      <pane ySplit="5" topLeftCell="A6" activePane="bottomLeft" state="frozen"/>
      <selection pane="bottomLeft" activeCell="B281" sqref="B281"/>
    </sheetView>
  </sheetViews>
  <sheetFormatPr baseColWidth="10" defaultColWidth="7.7109375" defaultRowHeight="18" customHeight="1" outlineLevelRow="1" outlineLevelCol="1" x14ac:dyDescent="0.2"/>
  <cols>
    <col min="1" max="1" width="8.5703125" style="75" customWidth="1"/>
    <col min="2" max="2" width="64.5703125" style="182" customWidth="1"/>
    <col min="3" max="3" width="1.28515625" style="193" customWidth="1"/>
    <col min="4" max="5" width="13.5703125" style="181" customWidth="1"/>
    <col min="6" max="6" width="2.5703125" style="30" customWidth="1"/>
    <col min="7" max="8" width="13.5703125" style="182" customWidth="1"/>
    <col min="9" max="9" width="2.5703125" style="30" customWidth="1"/>
    <col min="10" max="11" width="13.5703125" style="182" customWidth="1"/>
    <col min="12" max="12" width="2.5703125" style="30" customWidth="1"/>
    <col min="13" max="14" width="13.5703125" style="182" customWidth="1"/>
    <col min="15" max="15" width="2.5703125" style="30" customWidth="1"/>
    <col min="16" max="17" width="13.5703125" style="182" customWidth="1"/>
    <col min="18" max="18" width="2.5703125" style="30" customWidth="1"/>
    <col min="19" max="20" width="13.5703125" style="181" hidden="1" customWidth="1" outlineLevel="1"/>
    <col min="21" max="21" width="2.5703125" style="30" hidden="1" customWidth="1" outlineLevel="1"/>
    <col min="22" max="23" width="13.5703125" style="182" hidden="1" customWidth="1" outlineLevel="1"/>
    <col min="24" max="24" width="2.5703125" style="30" hidden="1" customWidth="1" outlineLevel="1"/>
    <col min="25" max="26" width="13.5703125" style="182" hidden="1" customWidth="1" outlineLevel="1"/>
    <col min="27" max="27" width="2.5703125" style="30" hidden="1" customWidth="1" outlineLevel="1"/>
    <col min="28" max="29" width="13.5703125" style="182" hidden="1" customWidth="1" outlineLevel="1"/>
    <col min="30" max="30" width="2.5703125" style="30" hidden="1" customWidth="1" outlineLevel="1"/>
    <col min="31" max="32" width="13.5703125" style="182" hidden="1" customWidth="1" outlineLevel="1"/>
    <col min="33" max="33" width="3.7109375" style="30" customWidth="1" collapsed="1"/>
    <col min="34" max="35" width="13.5703125" style="181" hidden="1" customWidth="1" outlineLevel="1"/>
    <col min="36" max="36" width="2.5703125" style="30" hidden="1" customWidth="1" outlineLevel="1"/>
    <col min="37" max="38" width="13.5703125" style="182" hidden="1" customWidth="1" outlineLevel="1"/>
    <col min="39" max="39" width="2.5703125" style="30" hidden="1" customWidth="1" outlineLevel="1"/>
    <col min="40" max="41" width="13.5703125" style="182" hidden="1" customWidth="1" outlineLevel="1"/>
    <col min="42" max="42" width="2.5703125" style="30" hidden="1" customWidth="1" outlineLevel="1"/>
    <col min="43" max="44" width="13.5703125" style="182" hidden="1" customWidth="1" outlineLevel="1"/>
    <col min="45" max="45" width="2.5703125" style="30" hidden="1" customWidth="1" outlineLevel="1"/>
    <col min="46" max="47" width="13.5703125" style="182" hidden="1" customWidth="1" outlineLevel="1"/>
    <col min="48" max="48" width="3.28515625" style="30" customWidth="1" collapsed="1"/>
    <col min="49" max="50" width="13.5703125" style="181" hidden="1" customWidth="1" outlineLevel="1"/>
    <col min="51" max="51" width="2.5703125" style="30" hidden="1" customWidth="1" outlineLevel="1"/>
    <col min="52" max="53" width="13.5703125" style="182" hidden="1" customWidth="1" outlineLevel="1"/>
    <col min="54" max="54" width="2.5703125" style="30" hidden="1" customWidth="1" outlineLevel="1"/>
    <col min="55" max="56" width="13.5703125" style="182" hidden="1" customWidth="1" outlineLevel="1"/>
    <col min="57" max="57" width="2.5703125" style="30" hidden="1" customWidth="1" outlineLevel="1"/>
    <col min="58" max="59" width="13.5703125" style="182" hidden="1" customWidth="1" outlineLevel="1"/>
    <col min="60" max="60" width="2.5703125" style="30" hidden="1" customWidth="1" outlineLevel="1"/>
    <col min="61" max="62" width="13.5703125" style="182" hidden="1" customWidth="1" outlineLevel="1"/>
    <col min="63" max="63" width="3.7109375" style="179" customWidth="1" collapsed="1"/>
    <col min="64" max="70" width="6.5703125" style="31" customWidth="1"/>
    <col min="71" max="165" width="7.7109375" style="183"/>
    <col min="166" max="16384" width="7.7109375" style="182"/>
  </cols>
  <sheetData>
    <row r="1" spans="1:280" ht="18" customHeight="1" x14ac:dyDescent="0.2">
      <c r="A1" s="232"/>
      <c r="B1" s="179"/>
      <c r="C1" s="186"/>
      <c r="D1" s="187"/>
      <c r="S1" s="187"/>
      <c r="AH1" s="187"/>
      <c r="AW1" s="187"/>
      <c r="BS1" s="179"/>
    </row>
    <row r="2" spans="1:280" s="237" customFormat="1" ht="15" customHeight="1" x14ac:dyDescent="0.2">
      <c r="A2" s="1202" t="s">
        <v>77</v>
      </c>
      <c r="B2" s="1202"/>
      <c r="C2" s="236"/>
      <c r="D2" s="1180" t="str">
        <f>IF(Zusammenstellung!$I$35="Name Bietergemeinschaft","",Zusammenstellung!$I35)</f>
        <v/>
      </c>
      <c r="E2" s="1180"/>
      <c r="F2" s="30"/>
      <c r="G2" s="1168" t="str">
        <f>IF(Zusammenstellung!$L$35="Name Bietergemeinschaft","",Zusammenstellung!$L35)</f>
        <v/>
      </c>
      <c r="H2" s="1169"/>
      <c r="I2" s="30"/>
      <c r="J2" s="1168" t="str">
        <f>IF(Zusammenstellung!$O$35="Name Bietergemeinschaft","",Zusammenstellung!$O35)</f>
        <v/>
      </c>
      <c r="K2" s="1169"/>
      <c r="L2" s="30"/>
      <c r="M2" s="1168" t="str">
        <f>IF(Zusammenstellung!$R$35="Name Bietergemeinschaft","",Zusammenstellung!$R35)</f>
        <v/>
      </c>
      <c r="N2" s="1169"/>
      <c r="O2" s="30"/>
      <c r="P2" s="1168" t="str">
        <f>IF(Zusammenstellung!$U$35="Name Bietergemeinschaft","",Zusammenstellung!$U35)</f>
        <v/>
      </c>
      <c r="Q2" s="1169"/>
      <c r="R2" s="30"/>
      <c r="S2" s="1178" t="str">
        <f>IF(Zusammenstellung!$X$35="Name Bietergemeinschaft","",Zusammenstellung!$X35)</f>
        <v/>
      </c>
      <c r="T2" s="1179"/>
      <c r="U2" s="30"/>
      <c r="V2" s="1182" t="str">
        <f>IF(Zusammenstellung!$AA$35="Name Bietergemeinschaft","",Zusammenstellung!$AA35)</f>
        <v/>
      </c>
      <c r="W2" s="1179"/>
      <c r="X2" s="30"/>
      <c r="Y2" s="1178" t="str">
        <f>IF(Zusammenstellung!$AD$35="Name Bietergemeinschaft","",Zusammenstellung!$AD35)</f>
        <v/>
      </c>
      <c r="Z2" s="1179"/>
      <c r="AA2" s="30"/>
      <c r="AB2" s="1178" t="str">
        <f>IF(Zusammenstellung!$AG$35="Name Bietergemeinschaft","",Zusammenstellung!$AG35)</f>
        <v/>
      </c>
      <c r="AC2" s="1179"/>
      <c r="AD2" s="30"/>
      <c r="AE2" s="1178" t="str">
        <f>IF(Zusammenstellung!$AJ$35="Name Bietergemeinschaft","",Zusammenstellung!$AJ35)</f>
        <v/>
      </c>
      <c r="AF2" s="1179"/>
      <c r="AG2" s="30"/>
      <c r="AH2" s="1178" t="str">
        <f>IF(Zusammenstellung!$AM$35="Name Bietergemeinschaft","",Zusammenstellung!$AM35)</f>
        <v/>
      </c>
      <c r="AI2" s="1179"/>
      <c r="AJ2" s="30"/>
      <c r="AK2" s="1178" t="str">
        <f>IF(Zusammenstellung!$AP$35="Name Bietergemeinschaft","",Zusammenstellung!$AP35)</f>
        <v/>
      </c>
      <c r="AL2" s="1179"/>
      <c r="AM2" s="30"/>
      <c r="AN2" s="1178" t="str">
        <f>IF(Zusammenstellung!$AS$35="Name Bietergemeinschaft","",Zusammenstellung!$AS35)</f>
        <v/>
      </c>
      <c r="AO2" s="1179"/>
      <c r="AP2" s="30"/>
      <c r="AQ2" s="1178" t="str">
        <f>IF(Zusammenstellung!$AV$35="Name Bietergemeinschaft","",Zusammenstellung!$AV35)</f>
        <v/>
      </c>
      <c r="AR2" s="1179"/>
      <c r="AS2" s="30"/>
      <c r="AT2" s="1178" t="str">
        <f>IF(Zusammenstellung!$AY$35="Name Bietergemeinschaft","",Zusammenstellung!$AY35)</f>
        <v/>
      </c>
      <c r="AU2" s="1179"/>
      <c r="AV2" s="30"/>
      <c r="AW2" s="1178" t="str">
        <f>IF(Zusammenstellung!$BB$35="Name Bietergemeinschaft","",Zusammenstellung!$BB35)</f>
        <v/>
      </c>
      <c r="AX2" s="1179"/>
      <c r="AY2" s="30"/>
      <c r="AZ2" s="1178" t="str">
        <f>IF(Zusammenstellung!$BE$35="Name Bietergemeinschaft","",Zusammenstellung!$BE35)</f>
        <v/>
      </c>
      <c r="BA2" s="1179"/>
      <c r="BB2" s="30"/>
      <c r="BC2" s="1178" t="str">
        <f>IF(Zusammenstellung!$BH$35="Name Bietergemeinschaft","",Zusammenstellung!$BH35)</f>
        <v/>
      </c>
      <c r="BD2" s="1179"/>
      <c r="BE2" s="30"/>
      <c r="BF2" s="1178" t="str">
        <f>IF(Zusammenstellung!$BK$35="Name Bietergemeinschaft","",Zusammenstellung!$BK35)</f>
        <v/>
      </c>
      <c r="BG2" s="1179"/>
      <c r="BH2" s="30"/>
      <c r="BI2" s="1178" t="str">
        <f>IF(Zusammenstellung!$BN$35="Name Bietergemeinschaft","",Zusammenstellung!$BN35)</f>
        <v/>
      </c>
      <c r="BJ2" s="1179"/>
      <c r="BK2" s="238"/>
      <c r="BL2" s="31"/>
      <c r="BM2" s="31"/>
      <c r="BN2" s="31"/>
      <c r="BO2" s="31"/>
      <c r="BP2" s="31"/>
      <c r="BQ2" s="31"/>
      <c r="BR2" s="31"/>
      <c r="BS2" s="239"/>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row>
    <row r="3" spans="1:280" s="81" customFormat="1" ht="18" customHeight="1" x14ac:dyDescent="0.2">
      <c r="A3" s="1202"/>
      <c r="B3" s="1202"/>
      <c r="C3" s="475"/>
      <c r="D3" s="1164" t="str">
        <f>IF(Zusammenstellung!$I$36="Firma 1","",Zusammenstellung!$I36)</f>
        <v/>
      </c>
      <c r="E3" s="1165"/>
      <c r="F3" s="30"/>
      <c r="G3" s="1168" t="str">
        <f>IF(Zusammenstellung!$L$36="Firma 2","",Zusammenstellung!$L36)</f>
        <v/>
      </c>
      <c r="H3" s="1169"/>
      <c r="I3" s="30"/>
      <c r="J3" s="1168" t="str">
        <f>IF(Zusammenstellung!$O$36="Firma 3","",Zusammenstellung!$O36)</f>
        <v/>
      </c>
      <c r="K3" s="1169"/>
      <c r="L3" s="30"/>
      <c r="M3" s="1168" t="str">
        <f>IF(Zusammenstellung!$R$36="Firma 4","",Zusammenstellung!$R36)</f>
        <v/>
      </c>
      <c r="N3" s="1169"/>
      <c r="O3" s="30"/>
      <c r="P3" s="1168" t="str">
        <f>IF(Zusammenstellung!$U$36="Firma 5","",Zusammenstellung!$U36)</f>
        <v/>
      </c>
      <c r="Q3" s="1169"/>
      <c r="R3" s="30"/>
      <c r="S3" s="1166" t="str">
        <f>IF(Zusammenstellung!$X$36="Firma 6","",Zusammenstellung!$X36)</f>
        <v/>
      </c>
      <c r="T3" s="1167"/>
      <c r="U3" s="30"/>
      <c r="V3" s="1168" t="str">
        <f>IF(Zusammenstellung!$AA$36="Firma 7","",Zusammenstellung!$AA36)</f>
        <v/>
      </c>
      <c r="W3" s="1169"/>
      <c r="X3" s="30"/>
      <c r="Y3" s="1168" t="str">
        <f>IF(Zusammenstellung!$AD$36="Firma 8","",Zusammenstellung!$AD36)</f>
        <v/>
      </c>
      <c r="Z3" s="1169"/>
      <c r="AA3" s="30"/>
      <c r="AB3" s="1168" t="str">
        <f>IF(Zusammenstellung!$AG$36="Firma 9","",Zusammenstellung!$AG36)</f>
        <v/>
      </c>
      <c r="AC3" s="1183"/>
      <c r="AD3" s="30"/>
      <c r="AE3" s="1168" t="str">
        <f>IF(Zusammenstellung!$AJ$36="Firma 10","",Zusammenstellung!$AJ36)</f>
        <v/>
      </c>
      <c r="AF3" s="1169"/>
      <c r="AG3" s="30"/>
      <c r="AH3" s="1168" t="str">
        <f>IF(Zusammenstellung!$AM$36="Firma 11","",Zusammenstellung!$AM36)</f>
        <v/>
      </c>
      <c r="AI3" s="1169"/>
      <c r="AJ3" s="30"/>
      <c r="AK3" s="1168" t="str">
        <f>IF(Zusammenstellung!$AP$36="Firma 12","",Zusammenstellung!$AP36)</f>
        <v/>
      </c>
      <c r="AL3" s="1169"/>
      <c r="AM3" s="30"/>
      <c r="AN3" s="1168" t="str">
        <f>IF(Zusammenstellung!$AS$36="Firma 13","",Zusammenstellung!$AS36)</f>
        <v/>
      </c>
      <c r="AO3" s="1183"/>
      <c r="AP3" s="30"/>
      <c r="AQ3" s="1168" t="str">
        <f>IF(Zusammenstellung!$AV$36="Firma 14","",Zusammenstellung!$AV36)</f>
        <v/>
      </c>
      <c r="AR3" s="1169"/>
      <c r="AS3" s="30"/>
      <c r="AT3" s="1168" t="str">
        <f>IF(Zusammenstellung!$AY$36="Firma 15","",Zusammenstellung!$AY36)</f>
        <v/>
      </c>
      <c r="AU3" s="1169"/>
      <c r="AV3" s="30"/>
      <c r="AW3" s="1168" t="str">
        <f>IF(Zusammenstellung!$BB$36="Firma 16","",Zusammenstellung!$BB36)</f>
        <v/>
      </c>
      <c r="AX3" s="1169"/>
      <c r="AY3" s="30"/>
      <c r="AZ3" s="1168" t="str">
        <f>IF(Zusammenstellung!$BE$36="Firma 17","",Zusammenstellung!$BE36)</f>
        <v/>
      </c>
      <c r="BA3" s="1169"/>
      <c r="BB3" s="30"/>
      <c r="BC3" s="1168" t="str">
        <f>IF(Zusammenstellung!$BH$36="Firma 18","",Zusammenstellung!$BH36)</f>
        <v/>
      </c>
      <c r="BD3" s="1169"/>
      <c r="BE3" s="30"/>
      <c r="BF3" s="1168" t="str">
        <f>IF(Zusammenstellung!$BK$36="Firma 19","",Zusammenstellung!$BK36)</f>
        <v/>
      </c>
      <c r="BG3" s="1169"/>
      <c r="BH3" s="30"/>
      <c r="BI3" s="1168" t="str">
        <f>IF(Zusammenstellung!$BN$36="Firma 20","",Zusammenstellung!$BN36)</f>
        <v/>
      </c>
      <c r="BJ3" s="1169"/>
      <c r="BK3" s="77"/>
      <c r="BL3" s="1026" t="s">
        <v>259</v>
      </c>
      <c r="BM3" s="1026"/>
      <c r="BN3" s="1026"/>
      <c r="BO3" s="1026"/>
      <c r="BP3" s="1026"/>
      <c r="BQ3" s="1026"/>
      <c r="BR3" s="1026"/>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row>
    <row r="4" spans="1:280" s="81" customFormat="1" ht="18" customHeight="1" x14ac:dyDescent="0.2">
      <c r="A4" s="1202"/>
      <c r="B4" s="1202"/>
      <c r="C4" s="475"/>
      <c r="D4" s="1166" t="str">
        <f>IF(Zusammenstellung!$I$36="Firma 1","",Zusammenstellung!$I37)</f>
        <v/>
      </c>
      <c r="E4" s="1167"/>
      <c r="F4" s="30"/>
      <c r="G4" s="1166" t="str">
        <f>IF(Zusammenstellung!$L$36="Firma 2","",Zusammenstellung!$L37)</f>
        <v/>
      </c>
      <c r="H4" s="1167"/>
      <c r="I4" s="30"/>
      <c r="J4" s="1166" t="str">
        <f>IF(Zusammenstellung!$O$36="Firma 3","",Zusammenstellung!$O37)</f>
        <v/>
      </c>
      <c r="K4" s="1167"/>
      <c r="L4" s="30"/>
      <c r="M4" s="1166" t="str">
        <f>IF(Zusammenstellung!$R$36="Firma 4","",Zusammenstellung!$R37)</f>
        <v/>
      </c>
      <c r="N4" s="1167"/>
      <c r="O4" s="30"/>
      <c r="P4" s="1166" t="str">
        <f>IF(Zusammenstellung!$U$36="Firma 5","",Zusammenstellung!$U37)</f>
        <v/>
      </c>
      <c r="Q4" s="1167"/>
      <c r="R4" s="30"/>
      <c r="S4" s="1166" t="str">
        <f>IF(Zusammenstellung!$X$36="Firma 6","",Zusammenstellung!$X37)</f>
        <v/>
      </c>
      <c r="T4" s="1167"/>
      <c r="U4" s="30"/>
      <c r="V4" s="1166" t="str">
        <f>IF(Zusammenstellung!$AA$36="Firma 7","",Zusammenstellung!$AA37)</f>
        <v/>
      </c>
      <c r="W4" s="1167"/>
      <c r="X4" s="30"/>
      <c r="Y4" s="1166" t="str">
        <f>IF(Zusammenstellung!$AD$36="Firma 8","",Zusammenstellung!$AD37)</f>
        <v/>
      </c>
      <c r="Z4" s="1167"/>
      <c r="AA4" s="30"/>
      <c r="AB4" s="1166" t="str">
        <f>IF(Zusammenstellung!$AG$36="Firma 9","",Zusammenstellung!$AG37)</f>
        <v/>
      </c>
      <c r="AC4" s="1184"/>
      <c r="AD4" s="30"/>
      <c r="AE4" s="1166" t="str">
        <f>IF(Zusammenstellung!$AJ$36="Firma 10","",Zusammenstellung!$AJ37)</f>
        <v/>
      </c>
      <c r="AF4" s="1167"/>
      <c r="AG4" s="30"/>
      <c r="AH4" s="1166" t="str">
        <f>IF(Zusammenstellung!$AM$36="Firma 11","",Zusammenstellung!$AM37)</f>
        <v/>
      </c>
      <c r="AI4" s="1167"/>
      <c r="AJ4" s="30"/>
      <c r="AK4" s="1166" t="str">
        <f>IF(Zusammenstellung!$AP$36="Firma 12","",Zusammenstellung!$AP37)</f>
        <v/>
      </c>
      <c r="AL4" s="1167"/>
      <c r="AM4" s="30"/>
      <c r="AN4" s="1166" t="str">
        <f>IF(Zusammenstellung!$AS$36="Firma 13","",Zusammenstellung!$AS37)</f>
        <v/>
      </c>
      <c r="AO4" s="1184"/>
      <c r="AP4" s="30"/>
      <c r="AQ4" s="1166" t="str">
        <f>IF(Zusammenstellung!$AV$36="Firma 14","",Zusammenstellung!$AV37)</f>
        <v/>
      </c>
      <c r="AR4" s="1167"/>
      <c r="AS4" s="30"/>
      <c r="AT4" s="1166" t="str">
        <f>IF(Zusammenstellung!$AY$36="Firma 15","",Zusammenstellung!$AY37)</f>
        <v/>
      </c>
      <c r="AU4" s="1167"/>
      <c r="AV4" s="30"/>
      <c r="AW4" s="1166" t="str">
        <f>IF(Zusammenstellung!$BB$36="Firma 16","",Zusammenstellung!$BB37)</f>
        <v/>
      </c>
      <c r="AX4" s="1167"/>
      <c r="AY4" s="30"/>
      <c r="AZ4" s="1166" t="str">
        <f>IF(Zusammenstellung!$BE$36="Firma 17","",Zusammenstellung!$BE37)</f>
        <v/>
      </c>
      <c r="BA4" s="1167"/>
      <c r="BB4" s="30"/>
      <c r="BC4" s="1166" t="str">
        <f>IF(Zusammenstellung!$BH$36="Firma 18","",Zusammenstellung!$BH37)</f>
        <v/>
      </c>
      <c r="BD4" s="1167"/>
      <c r="BE4" s="30"/>
      <c r="BF4" s="1166" t="str">
        <f>IF(Zusammenstellung!$BK$36="Firma 19","",Zusammenstellung!$BK37)</f>
        <v/>
      </c>
      <c r="BG4" s="1167"/>
      <c r="BH4" s="30"/>
      <c r="BI4" s="1166" t="str">
        <f>IF(Zusammenstellung!$BN$36="Firma 20","",Zusammenstellung!$BN37)</f>
        <v/>
      </c>
      <c r="BJ4" s="1167"/>
      <c r="BK4" s="77"/>
      <c r="BL4" s="1026"/>
      <c r="BM4" s="1026"/>
      <c r="BN4" s="1026"/>
      <c r="BO4" s="1026"/>
      <c r="BP4" s="1026"/>
      <c r="BQ4" s="1026"/>
      <c r="BR4" s="1026"/>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row>
    <row r="5" spans="1:280" s="84" customFormat="1" ht="18" customHeight="1" x14ac:dyDescent="0.2">
      <c r="A5" s="1202"/>
      <c r="B5" s="1202"/>
      <c r="C5" s="475"/>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8"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8"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68"/>
      <c r="BL5" s="1026"/>
      <c r="BM5" s="1026"/>
      <c r="BN5" s="1026"/>
      <c r="BO5" s="1026"/>
      <c r="BP5" s="1026"/>
      <c r="BQ5" s="1026"/>
      <c r="BR5" s="1026"/>
      <c r="BS5" s="1216"/>
      <c r="BT5" s="1216"/>
      <c r="BU5" s="1216"/>
      <c r="BV5" s="1216"/>
      <c r="BW5" s="1216"/>
      <c r="BX5" s="1216"/>
      <c r="BY5" s="1216"/>
      <c r="BZ5" s="1216"/>
      <c r="CA5" s="1216"/>
      <c r="CB5" s="1216"/>
      <c r="CC5" s="1216"/>
      <c r="CD5" s="1216"/>
      <c r="CE5" s="1216"/>
      <c r="CF5" s="1216"/>
      <c r="CG5" s="1216"/>
      <c r="CH5" s="1216"/>
      <c r="CI5" s="1216"/>
      <c r="CJ5" s="1216"/>
      <c r="CK5" s="1216"/>
      <c r="CL5" s="1216"/>
      <c r="CM5" s="1216"/>
      <c r="CN5" s="1216"/>
      <c r="CO5" s="1216"/>
      <c r="CP5" s="1216"/>
      <c r="CQ5" s="1216"/>
      <c r="CR5" s="1216"/>
      <c r="CS5" s="1216"/>
      <c r="CT5" s="1216"/>
      <c r="CU5" s="1216"/>
      <c r="CV5" s="1216"/>
      <c r="CW5" s="1216"/>
      <c r="CX5" s="1216"/>
      <c r="CY5" s="1216"/>
      <c r="CZ5" s="1216"/>
      <c r="DA5" s="1216"/>
      <c r="DB5" s="1216"/>
      <c r="DC5" s="1216"/>
      <c r="DD5" s="1216"/>
      <c r="DE5" s="1216"/>
      <c r="DF5" s="1216"/>
      <c r="DG5" s="1216"/>
      <c r="DH5" s="1216"/>
      <c r="DI5" s="1216"/>
      <c r="DJ5" s="1216"/>
      <c r="DK5" s="1216"/>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row>
    <row r="6" spans="1:280" s="191" customFormat="1" ht="18" customHeight="1" x14ac:dyDescent="0.2">
      <c r="A6" s="476"/>
      <c r="B6" s="477"/>
      <c r="C6" s="478"/>
      <c r="D6" s="423"/>
      <c r="E6" s="174"/>
      <c r="F6" s="30"/>
      <c r="G6" s="174"/>
      <c r="H6" s="174"/>
      <c r="I6" s="30"/>
      <c r="J6" s="174"/>
      <c r="K6" s="174"/>
      <c r="L6" s="30"/>
      <c r="M6" s="174"/>
      <c r="N6" s="174"/>
      <c r="O6" s="30"/>
      <c r="P6" s="174"/>
      <c r="Q6" s="174"/>
      <c r="R6" s="30"/>
      <c r="S6" s="451"/>
      <c r="T6" s="174"/>
      <c r="U6" s="30"/>
      <c r="V6" s="174"/>
      <c r="W6" s="174"/>
      <c r="X6" s="30"/>
      <c r="Y6" s="174"/>
      <c r="Z6" s="174"/>
      <c r="AA6" s="30"/>
      <c r="AB6" s="174"/>
      <c r="AC6" s="174"/>
      <c r="AD6" s="30"/>
      <c r="AE6" s="174"/>
      <c r="AF6" s="174"/>
      <c r="AG6" s="30"/>
      <c r="AH6" s="451"/>
      <c r="AI6" s="174"/>
      <c r="AJ6" s="30"/>
      <c r="AK6" s="174"/>
      <c r="AL6" s="174"/>
      <c r="AM6" s="30"/>
      <c r="AN6" s="174"/>
      <c r="AO6" s="174"/>
      <c r="AP6" s="30"/>
      <c r="AQ6" s="174"/>
      <c r="AR6" s="174"/>
      <c r="AS6" s="30"/>
      <c r="AT6" s="174"/>
      <c r="AU6" s="174"/>
      <c r="AV6" s="30"/>
      <c r="AW6" s="451"/>
      <c r="AX6" s="174"/>
      <c r="AY6" s="30"/>
      <c r="AZ6" s="174"/>
      <c r="BA6" s="174"/>
      <c r="BB6" s="30"/>
      <c r="BC6" s="174"/>
      <c r="BD6" s="174"/>
      <c r="BE6" s="30"/>
      <c r="BF6" s="174"/>
      <c r="BG6" s="174"/>
      <c r="BH6" s="30"/>
      <c r="BI6" s="174"/>
      <c r="BJ6" s="174"/>
      <c r="BK6" s="85"/>
      <c r="BL6" s="1026"/>
      <c r="BM6" s="1026"/>
      <c r="BN6" s="1026"/>
      <c r="BO6" s="1026"/>
      <c r="BP6" s="1026"/>
      <c r="BQ6" s="1026"/>
      <c r="BR6" s="1026"/>
      <c r="BS6" s="188"/>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row>
    <row r="7" spans="1:280" s="173" customFormat="1" ht="18" customHeight="1" collapsed="1" x14ac:dyDescent="0.2">
      <c r="A7" s="1217" t="s">
        <v>97</v>
      </c>
      <c r="B7" s="1218"/>
      <c r="C7" s="192"/>
      <c r="D7" s="1212" t="str">
        <f>IF(COUNTIF(D$8:D$101,"nein"),"Nein",IF(COUNTIF(D$8:D$101,"Nachweis ausstehend"),"ausstehend",IF(COUNTIF(D$8:D$101,"ja"),"Ja","")))</f>
        <v/>
      </c>
      <c r="E7" s="1213"/>
      <c r="F7" s="355"/>
      <c r="G7" s="1212" t="str">
        <f t="shared" ref="G7" si="0">IF(COUNTIF(G$8:G$101,"nein"),"Nein",IF(COUNTIF(G$8:G$101,"Nachweis ausstehend"),"ausstehend",IF(COUNTIF(G$8:G$101,"ja"),"Ja","")))</f>
        <v/>
      </c>
      <c r="H7" s="1213"/>
      <c r="I7" s="355"/>
      <c r="J7" s="1212" t="str">
        <f t="shared" ref="J7" si="1">IF(COUNTIF(J$8:J$101,"nein"),"Nein",IF(COUNTIF(J$8:J$101,"Nachweis ausstehend"),"ausstehend",IF(COUNTIF(J$8:J$101,"ja"),"Ja","")))</f>
        <v/>
      </c>
      <c r="K7" s="1213"/>
      <c r="L7" s="355"/>
      <c r="M7" s="1212" t="str">
        <f t="shared" ref="M7" si="2">IF(COUNTIF(M$8:M$101,"nein"),"Nein",IF(COUNTIF(M$8:M$101,"Nachweis ausstehend"),"ausstehend",IF(COUNTIF(M$8:M$101,"ja"),"Ja","")))</f>
        <v/>
      </c>
      <c r="N7" s="1213"/>
      <c r="O7" s="355"/>
      <c r="P7" s="1212" t="str">
        <f t="shared" ref="P7" si="3">IF(COUNTIF(P$8:P$101,"nein"),"Nein",IF(COUNTIF(P$8:P$101,"Nachweis ausstehend"),"ausstehend",IF(COUNTIF(P$8:P$101,"ja"),"Ja","")))</f>
        <v/>
      </c>
      <c r="Q7" s="1213"/>
      <c r="R7" s="355"/>
      <c r="S7" s="1212" t="str">
        <f t="shared" ref="S7" si="4">IF(COUNTIF(S$8:S$101,"nein"),"Nein",IF(COUNTIF(S$8:S$101,"Nachweis ausstehend"),"ausstehend",IF(COUNTIF(S$8:S$101,"ja"),"Ja","")))</f>
        <v/>
      </c>
      <c r="T7" s="1213"/>
      <c r="U7" s="355"/>
      <c r="V7" s="1212" t="str">
        <f t="shared" ref="V7" si="5">IF(COUNTIF(V$8:V$101,"nein"),"Nein",IF(COUNTIF(V$8:V$101,"Nachweis ausstehend"),"ausstehend",IF(COUNTIF(V$8:V$101,"ja"),"Ja","")))</f>
        <v/>
      </c>
      <c r="W7" s="1213"/>
      <c r="X7" s="355"/>
      <c r="Y7" s="1212" t="str">
        <f t="shared" ref="Y7" si="6">IF(COUNTIF(Y$8:Y$101,"nein"),"Nein",IF(COUNTIF(Y$8:Y$101,"Nachweis ausstehend"),"ausstehend",IF(COUNTIF(Y$8:Y$101,"ja"),"Ja","")))</f>
        <v/>
      </c>
      <c r="Z7" s="1213"/>
      <c r="AA7" s="355"/>
      <c r="AB7" s="1212" t="str">
        <f t="shared" ref="AB7" si="7">IF(COUNTIF(AB$8:AB$101,"nein"),"Nein",IF(COUNTIF(AB$8:AB$101,"Nachweis ausstehend"),"ausstehend",IF(COUNTIF(AB$8:AB$101,"ja"),"Ja","")))</f>
        <v/>
      </c>
      <c r="AC7" s="1213"/>
      <c r="AD7" s="355"/>
      <c r="AE7" s="1212" t="str">
        <f t="shared" ref="AE7" si="8">IF(COUNTIF(AE$8:AE$101,"nein"),"Nein",IF(COUNTIF(AE$8:AE$101,"Nachweis ausstehend"),"ausstehend",IF(COUNTIF(AE$8:AE$101,"ja"),"Ja","")))</f>
        <v/>
      </c>
      <c r="AF7" s="1213"/>
      <c r="AG7" s="355"/>
      <c r="AH7" s="1212" t="str">
        <f t="shared" ref="AH7" si="9">IF(COUNTIF(AH$8:AH$101,"nein"),"Nein",IF(COUNTIF(AH$8:AH$101,"Nachweis ausstehend"),"ausstehend",IF(COUNTIF(AH$8:AH$101,"ja"),"Ja","")))</f>
        <v/>
      </c>
      <c r="AI7" s="1213"/>
      <c r="AJ7" s="355"/>
      <c r="AK7" s="1212" t="str">
        <f t="shared" ref="AK7" si="10">IF(COUNTIF(AK$8:AK$101,"nein"),"Nein",IF(COUNTIF(AK$8:AK$101,"Nachweis ausstehend"),"ausstehend",IF(COUNTIF(AK$8:AK$101,"ja"),"Ja","")))</f>
        <v/>
      </c>
      <c r="AL7" s="1213"/>
      <c r="AM7" s="355"/>
      <c r="AN7" s="1212" t="str">
        <f t="shared" ref="AN7" si="11">IF(COUNTIF(AN$8:AN$101,"nein"),"Nein",IF(COUNTIF(AN$8:AN$101,"Nachweis ausstehend"),"ausstehend",IF(COUNTIF(AN$8:AN$101,"ja"),"Ja","")))</f>
        <v/>
      </c>
      <c r="AO7" s="1213"/>
      <c r="AP7" s="355"/>
      <c r="AQ7" s="1212" t="str">
        <f t="shared" ref="AQ7" si="12">IF(COUNTIF(AQ$8:AQ$101,"nein"),"Nein",IF(COUNTIF(AQ$8:AQ$101,"Nachweis ausstehend"),"ausstehend",IF(COUNTIF(AQ$8:AQ$101,"ja"),"Ja","")))</f>
        <v/>
      </c>
      <c r="AR7" s="1213"/>
      <c r="AS7" s="355"/>
      <c r="AT7" s="1212" t="str">
        <f t="shared" ref="AT7" si="13">IF(COUNTIF(AT$8:AT$101,"nein"),"Nein",IF(COUNTIF(AT$8:AT$101,"Nachweis ausstehend"),"ausstehend",IF(COUNTIF(AT$8:AT$101,"ja"),"Ja","")))</f>
        <v/>
      </c>
      <c r="AU7" s="1213"/>
      <c r="AV7" s="355"/>
      <c r="AW7" s="1212" t="str">
        <f t="shared" ref="AW7" si="14">IF(COUNTIF(AW$8:AW$101,"nein"),"Nein",IF(COUNTIF(AW$8:AW$101,"Nachweis ausstehend"),"ausstehend",IF(COUNTIF(AW$8:AW$101,"ja"),"Ja","")))</f>
        <v/>
      </c>
      <c r="AX7" s="1213"/>
      <c r="AY7" s="355"/>
      <c r="AZ7" s="1212" t="str">
        <f t="shared" ref="AZ7" si="15">IF(COUNTIF(AZ$8:AZ$101,"nein"),"Nein",IF(COUNTIF(AZ$8:AZ$101,"Nachweis ausstehend"),"ausstehend",IF(COUNTIF(AZ$8:AZ$101,"ja"),"Ja","")))</f>
        <v/>
      </c>
      <c r="BA7" s="1213"/>
      <c r="BB7" s="355"/>
      <c r="BC7" s="1212" t="str">
        <f t="shared" ref="BC7" si="16">IF(COUNTIF(BC$8:BC$101,"nein"),"Nein",IF(COUNTIF(BC$8:BC$101,"Nachweis ausstehend"),"ausstehend",IF(COUNTIF(BC$8:BC$101,"ja"),"Ja","")))</f>
        <v/>
      </c>
      <c r="BD7" s="1213"/>
      <c r="BE7" s="355"/>
      <c r="BF7" s="1212" t="str">
        <f t="shared" ref="BF7" si="17">IF(COUNTIF(BF$8:BF$101,"nein"),"Nein",IF(COUNTIF(BF$8:BF$101,"Nachweis ausstehend"),"ausstehend",IF(COUNTIF(BF$8:BF$101,"ja"),"Ja","")))</f>
        <v/>
      </c>
      <c r="BG7" s="1213"/>
      <c r="BH7" s="355"/>
      <c r="BI7" s="1212" t="str">
        <f t="shared" ref="BI7" si="18">IF(COUNTIF(BI$8:BI$101,"nein"),"Nein",IF(COUNTIF(BI$8:BI$101,"Nachweis ausstehend"),"ausstehend",IF(COUNTIF(BI$8:BI$101,"ja"),"Ja","")))</f>
        <v/>
      </c>
      <c r="BJ7" s="1213"/>
      <c r="BK7" s="169"/>
      <c r="BL7" s="1026"/>
      <c r="BM7" s="1026"/>
      <c r="BN7" s="1026"/>
      <c r="BO7" s="1026"/>
      <c r="BP7" s="1026"/>
      <c r="BQ7" s="1026"/>
      <c r="BR7" s="1026"/>
      <c r="BS7" s="170"/>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2"/>
      <c r="HK7" s="172"/>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c r="IW7" s="172"/>
      <c r="IX7" s="172"/>
      <c r="IY7" s="172"/>
      <c r="IZ7" s="172"/>
      <c r="JA7" s="172"/>
      <c r="JB7" s="172"/>
      <c r="JC7" s="172"/>
      <c r="JD7" s="172"/>
      <c r="JE7" s="172"/>
      <c r="JF7" s="172"/>
      <c r="JG7" s="172"/>
      <c r="JH7" s="172"/>
      <c r="JI7" s="172"/>
      <c r="JJ7" s="172"/>
      <c r="JK7" s="172"/>
      <c r="JL7" s="172"/>
      <c r="JM7" s="172"/>
      <c r="JN7" s="172"/>
      <c r="JO7" s="172"/>
      <c r="JP7" s="172"/>
      <c r="JQ7" s="172"/>
      <c r="JR7" s="172"/>
      <c r="JS7" s="172"/>
      <c r="JT7" s="172"/>
    </row>
    <row r="8" spans="1:280" ht="18" customHeight="1" thickBot="1" x14ac:dyDescent="0.25">
      <c r="A8" s="86"/>
      <c r="B8" s="135"/>
      <c r="C8" s="76"/>
      <c r="D8" s="1214"/>
      <c r="E8" s="1215"/>
      <c r="F8" s="2"/>
      <c r="G8" s="1214"/>
      <c r="H8" s="1215"/>
      <c r="I8" s="2"/>
      <c r="J8" s="1214"/>
      <c r="K8" s="1215"/>
      <c r="L8" s="2"/>
      <c r="M8" s="1214"/>
      <c r="N8" s="1215"/>
      <c r="O8" s="2"/>
      <c r="P8" s="1214"/>
      <c r="Q8" s="1215"/>
      <c r="R8" s="2"/>
      <c r="S8" s="1214"/>
      <c r="T8" s="1215"/>
      <c r="U8" s="2"/>
      <c r="V8" s="1214"/>
      <c r="W8" s="1215"/>
      <c r="X8" s="2"/>
      <c r="Y8" s="1214"/>
      <c r="Z8" s="1215"/>
      <c r="AA8" s="2"/>
      <c r="AB8" s="1214"/>
      <c r="AC8" s="1215"/>
      <c r="AD8" s="2"/>
      <c r="AE8" s="1214"/>
      <c r="AF8" s="1215"/>
      <c r="AG8" s="2"/>
      <c r="AH8" s="1214"/>
      <c r="AI8" s="1215"/>
      <c r="AJ8" s="2"/>
      <c r="AK8" s="1214"/>
      <c r="AL8" s="1215"/>
      <c r="AM8" s="2"/>
      <c r="AN8" s="1214"/>
      <c r="AO8" s="1215"/>
      <c r="AP8" s="2"/>
      <c r="AQ8" s="1214"/>
      <c r="AR8" s="1215"/>
      <c r="AS8" s="2"/>
      <c r="AT8" s="1214"/>
      <c r="AU8" s="1215"/>
      <c r="AV8" s="2"/>
      <c r="AW8" s="1214"/>
      <c r="AX8" s="1215"/>
      <c r="AY8" s="2"/>
      <c r="AZ8" s="1214"/>
      <c r="BA8" s="1215"/>
      <c r="BB8" s="2"/>
      <c r="BC8" s="1214"/>
      <c r="BD8" s="1215"/>
      <c r="BE8" s="2"/>
      <c r="BF8" s="1214"/>
      <c r="BG8" s="1215"/>
      <c r="BH8" s="2"/>
      <c r="BI8" s="1214"/>
      <c r="BJ8" s="1215"/>
      <c r="BL8" s="1026"/>
      <c r="BM8" s="1026"/>
      <c r="BN8" s="1026"/>
      <c r="BO8" s="1026"/>
      <c r="BP8" s="1026"/>
      <c r="BQ8" s="1026"/>
      <c r="BR8" s="1026"/>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c r="IM8" s="181"/>
      <c r="IN8" s="181"/>
    </row>
    <row r="9" spans="1:280" s="181" customFormat="1" ht="18" customHeight="1" x14ac:dyDescent="0.2">
      <c r="A9" s="55"/>
      <c r="B9" s="131"/>
      <c r="C9" s="132"/>
      <c r="D9" s="1176"/>
      <c r="E9" s="1177"/>
      <c r="F9" s="2"/>
      <c r="G9" s="1176"/>
      <c r="H9" s="1177"/>
      <c r="I9" s="2"/>
      <c r="J9" s="1176"/>
      <c r="K9" s="1177"/>
      <c r="L9" s="2"/>
      <c r="M9" s="1176"/>
      <c r="N9" s="1177"/>
      <c r="O9" s="2"/>
      <c r="P9" s="1176"/>
      <c r="Q9" s="1177"/>
      <c r="R9" s="2"/>
      <c r="S9" s="1176"/>
      <c r="T9" s="1177"/>
      <c r="U9" s="2"/>
      <c r="V9" s="1176"/>
      <c r="W9" s="1177"/>
      <c r="X9" s="2"/>
      <c r="Y9" s="1176"/>
      <c r="Z9" s="1177"/>
      <c r="AA9" s="2"/>
      <c r="AB9" s="1176"/>
      <c r="AC9" s="1177"/>
      <c r="AD9" s="2"/>
      <c r="AE9" s="1176"/>
      <c r="AF9" s="1177"/>
      <c r="AG9" s="2"/>
      <c r="AH9" s="1176"/>
      <c r="AI9" s="1177"/>
      <c r="AJ9" s="2"/>
      <c r="AK9" s="1176"/>
      <c r="AL9" s="1177"/>
      <c r="AM9" s="2"/>
      <c r="AN9" s="1176"/>
      <c r="AO9" s="1177"/>
      <c r="AP9" s="2"/>
      <c r="AQ9" s="1176"/>
      <c r="AR9" s="1177"/>
      <c r="AS9" s="2"/>
      <c r="AT9" s="1176"/>
      <c r="AU9" s="1177"/>
      <c r="AV9" s="2"/>
      <c r="AW9" s="1176"/>
      <c r="AX9" s="1177"/>
      <c r="AY9" s="2"/>
      <c r="AZ9" s="1176"/>
      <c r="BA9" s="1177"/>
      <c r="BB9" s="2"/>
      <c r="BC9" s="1176"/>
      <c r="BD9" s="1177"/>
      <c r="BE9" s="2"/>
      <c r="BF9" s="1176"/>
      <c r="BG9" s="1177"/>
      <c r="BH9" s="2"/>
      <c r="BI9" s="1176"/>
      <c r="BJ9" s="1177"/>
      <c r="BK9" s="179"/>
      <c r="BL9" s="1026"/>
      <c r="BM9" s="1026"/>
      <c r="BN9" s="1026"/>
      <c r="BO9" s="1026"/>
      <c r="BP9" s="1026"/>
      <c r="BQ9" s="1026"/>
      <c r="BR9" s="1026"/>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row>
    <row r="10" spans="1:280" s="181" customFormat="1" ht="18" customHeight="1" x14ac:dyDescent="0.2">
      <c r="A10" s="194"/>
      <c r="B10" s="92"/>
      <c r="C10" s="132"/>
      <c r="D10" s="1176"/>
      <c r="E10" s="1177"/>
      <c r="F10" s="2"/>
      <c r="G10" s="1176"/>
      <c r="H10" s="1177"/>
      <c r="I10" s="2"/>
      <c r="J10" s="1176"/>
      <c r="K10" s="1177"/>
      <c r="L10" s="2"/>
      <c r="M10" s="1176"/>
      <c r="N10" s="1177"/>
      <c r="O10" s="2"/>
      <c r="P10" s="1176"/>
      <c r="Q10" s="1177"/>
      <c r="R10" s="2"/>
      <c r="S10" s="1176"/>
      <c r="T10" s="1177"/>
      <c r="U10" s="2"/>
      <c r="V10" s="1176"/>
      <c r="W10" s="1177"/>
      <c r="X10" s="2"/>
      <c r="Y10" s="1176"/>
      <c r="Z10" s="1177"/>
      <c r="AA10" s="2"/>
      <c r="AB10" s="1176"/>
      <c r="AC10" s="1177"/>
      <c r="AD10" s="2"/>
      <c r="AE10" s="1176"/>
      <c r="AF10" s="1177"/>
      <c r="AG10" s="2"/>
      <c r="AH10" s="1176"/>
      <c r="AI10" s="1177"/>
      <c r="AJ10" s="2"/>
      <c r="AK10" s="1176"/>
      <c r="AL10" s="1177"/>
      <c r="AM10" s="2"/>
      <c r="AN10" s="1176"/>
      <c r="AO10" s="1177"/>
      <c r="AP10" s="2"/>
      <c r="AQ10" s="1176"/>
      <c r="AR10" s="1177"/>
      <c r="AS10" s="2"/>
      <c r="AT10" s="1176"/>
      <c r="AU10" s="1177"/>
      <c r="AV10" s="2"/>
      <c r="AW10" s="1176"/>
      <c r="AX10" s="1177"/>
      <c r="AY10" s="2"/>
      <c r="AZ10" s="1176"/>
      <c r="BA10" s="1177"/>
      <c r="BB10" s="2"/>
      <c r="BC10" s="1176"/>
      <c r="BD10" s="1177"/>
      <c r="BE10" s="2"/>
      <c r="BF10" s="1176"/>
      <c r="BG10" s="1177"/>
      <c r="BH10" s="2"/>
      <c r="BI10" s="1176"/>
      <c r="BJ10" s="1177"/>
      <c r="BK10" s="179"/>
      <c r="BL10" s="31"/>
      <c r="BM10" s="31"/>
      <c r="BN10" s="31"/>
      <c r="BO10" s="31"/>
      <c r="BP10" s="31"/>
      <c r="BQ10" s="31"/>
      <c r="BR10" s="31"/>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row>
    <row r="11" spans="1:280" ht="18" customHeight="1" x14ac:dyDescent="0.2">
      <c r="A11" s="194"/>
      <c r="B11" s="92"/>
      <c r="C11" s="132"/>
      <c r="D11" s="1176"/>
      <c r="E11" s="1177"/>
      <c r="F11" s="2"/>
      <c r="G11" s="1176"/>
      <c r="H11" s="1177"/>
      <c r="I11" s="2"/>
      <c r="J11" s="1176"/>
      <c r="K11" s="1177"/>
      <c r="L11" s="2"/>
      <c r="M11" s="1176"/>
      <c r="N11" s="1177"/>
      <c r="O11" s="2"/>
      <c r="P11" s="1176"/>
      <c r="Q11" s="1177"/>
      <c r="R11" s="2"/>
      <c r="S11" s="1176"/>
      <c r="T11" s="1177"/>
      <c r="U11" s="2"/>
      <c r="V11" s="1176"/>
      <c r="W11" s="1177"/>
      <c r="X11" s="2"/>
      <c r="Y11" s="1176"/>
      <c r="Z11" s="1177"/>
      <c r="AA11" s="2"/>
      <c r="AB11" s="1176"/>
      <c r="AC11" s="1177"/>
      <c r="AD11" s="2"/>
      <c r="AE11" s="1176"/>
      <c r="AF11" s="1177"/>
      <c r="AG11" s="2"/>
      <c r="AH11" s="1176"/>
      <c r="AI11" s="1177"/>
      <c r="AJ11" s="2"/>
      <c r="AK11" s="1176"/>
      <c r="AL11" s="1177"/>
      <c r="AM11" s="2"/>
      <c r="AN11" s="1176"/>
      <c r="AO11" s="1177"/>
      <c r="AP11" s="2"/>
      <c r="AQ11" s="1176"/>
      <c r="AR11" s="1177"/>
      <c r="AS11" s="2"/>
      <c r="AT11" s="1176"/>
      <c r="AU11" s="1177"/>
      <c r="AV11" s="2"/>
      <c r="AW11" s="1176"/>
      <c r="AX11" s="1177"/>
      <c r="AY11" s="2"/>
      <c r="AZ11" s="1176"/>
      <c r="BA11" s="1177"/>
      <c r="BB11" s="2"/>
      <c r="BC11" s="1176"/>
      <c r="BD11" s="1177"/>
      <c r="BE11" s="2"/>
      <c r="BF11" s="1176"/>
      <c r="BG11" s="1177"/>
      <c r="BH11" s="2"/>
      <c r="BI11" s="1176"/>
      <c r="BJ11" s="1177"/>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c r="IM11" s="181"/>
      <c r="IN11" s="181"/>
    </row>
    <row r="12" spans="1:280" ht="18" customHeight="1" x14ac:dyDescent="0.2">
      <c r="A12" s="194"/>
      <c r="B12" s="92"/>
      <c r="C12" s="132"/>
      <c r="D12" s="1176"/>
      <c r="E12" s="1177"/>
      <c r="F12" s="2"/>
      <c r="G12" s="1176"/>
      <c r="H12" s="1177"/>
      <c r="I12" s="2"/>
      <c r="J12" s="1176"/>
      <c r="K12" s="1177"/>
      <c r="L12" s="2"/>
      <c r="M12" s="1176"/>
      <c r="N12" s="1177"/>
      <c r="O12" s="2"/>
      <c r="P12" s="1176"/>
      <c r="Q12" s="1177"/>
      <c r="R12" s="2"/>
      <c r="S12" s="1176"/>
      <c r="T12" s="1177"/>
      <c r="U12" s="2"/>
      <c r="V12" s="1176"/>
      <c r="W12" s="1177"/>
      <c r="X12" s="2"/>
      <c r="Y12" s="1176"/>
      <c r="Z12" s="1177"/>
      <c r="AA12" s="2"/>
      <c r="AB12" s="1176"/>
      <c r="AC12" s="1177"/>
      <c r="AD12" s="2"/>
      <c r="AE12" s="1176"/>
      <c r="AF12" s="1177"/>
      <c r="AG12" s="2"/>
      <c r="AH12" s="1176"/>
      <c r="AI12" s="1177"/>
      <c r="AJ12" s="2"/>
      <c r="AK12" s="1176"/>
      <c r="AL12" s="1177"/>
      <c r="AM12" s="2"/>
      <c r="AN12" s="1176"/>
      <c r="AO12" s="1177"/>
      <c r="AP12" s="2"/>
      <c r="AQ12" s="1176"/>
      <c r="AR12" s="1177"/>
      <c r="AS12" s="2"/>
      <c r="AT12" s="1176"/>
      <c r="AU12" s="1177"/>
      <c r="AV12" s="2"/>
      <c r="AW12" s="1176"/>
      <c r="AX12" s="1177"/>
      <c r="AY12" s="2"/>
      <c r="AZ12" s="1176"/>
      <c r="BA12" s="1177"/>
      <c r="BB12" s="2"/>
      <c r="BC12" s="1176"/>
      <c r="BD12" s="1177"/>
      <c r="BE12" s="2"/>
      <c r="BF12" s="1176"/>
      <c r="BG12" s="1177"/>
      <c r="BH12" s="2"/>
      <c r="BI12" s="1176"/>
      <c r="BJ12" s="1177"/>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c r="IH12" s="181"/>
      <c r="II12" s="181"/>
      <c r="IJ12" s="181"/>
      <c r="IK12" s="181"/>
      <c r="IL12" s="181"/>
      <c r="IM12" s="181"/>
      <c r="IN12" s="181"/>
    </row>
    <row r="13" spans="1:280" ht="18" customHeight="1" x14ac:dyDescent="0.2">
      <c r="A13" s="194"/>
      <c r="B13" s="92"/>
      <c r="C13" s="132"/>
      <c r="D13" s="1176"/>
      <c r="E13" s="1177"/>
      <c r="F13" s="2"/>
      <c r="G13" s="1176"/>
      <c r="H13" s="1177"/>
      <c r="I13" s="2"/>
      <c r="J13" s="1176"/>
      <c r="K13" s="1177"/>
      <c r="L13" s="2"/>
      <c r="M13" s="1176"/>
      <c r="N13" s="1177"/>
      <c r="O13" s="2"/>
      <c r="P13" s="1176"/>
      <c r="Q13" s="1177"/>
      <c r="R13" s="2"/>
      <c r="S13" s="1176"/>
      <c r="T13" s="1177"/>
      <c r="U13" s="2"/>
      <c r="V13" s="1176"/>
      <c r="W13" s="1177"/>
      <c r="X13" s="2"/>
      <c r="Y13" s="1176"/>
      <c r="Z13" s="1177"/>
      <c r="AA13" s="2"/>
      <c r="AB13" s="1176"/>
      <c r="AC13" s="1177"/>
      <c r="AD13" s="2"/>
      <c r="AE13" s="1176"/>
      <c r="AF13" s="1177"/>
      <c r="AG13" s="2"/>
      <c r="AH13" s="1176"/>
      <c r="AI13" s="1177"/>
      <c r="AJ13" s="2"/>
      <c r="AK13" s="1176"/>
      <c r="AL13" s="1177"/>
      <c r="AM13" s="2"/>
      <c r="AN13" s="1176"/>
      <c r="AO13" s="1177"/>
      <c r="AP13" s="2"/>
      <c r="AQ13" s="1176"/>
      <c r="AR13" s="1177"/>
      <c r="AS13" s="2"/>
      <c r="AT13" s="1176"/>
      <c r="AU13" s="1177"/>
      <c r="AV13" s="2"/>
      <c r="AW13" s="1176"/>
      <c r="AX13" s="1177"/>
      <c r="AY13" s="2"/>
      <c r="AZ13" s="1176"/>
      <c r="BA13" s="1177"/>
      <c r="BB13" s="2"/>
      <c r="BC13" s="1176"/>
      <c r="BD13" s="1177"/>
      <c r="BE13" s="2"/>
      <c r="BF13" s="1176"/>
      <c r="BG13" s="1177"/>
      <c r="BH13" s="2"/>
      <c r="BI13" s="1176"/>
      <c r="BJ13" s="1177"/>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81"/>
      <c r="FK13" s="181"/>
      <c r="FL13" s="181"/>
      <c r="FM13" s="181"/>
      <c r="FN13" s="181"/>
      <c r="FO13" s="181"/>
      <c r="FP13" s="181"/>
      <c r="FQ13" s="181"/>
      <c r="FR13" s="181"/>
      <c r="FS13" s="181"/>
      <c r="FT13" s="181"/>
      <c r="FU13" s="181"/>
      <c r="FV13" s="181"/>
      <c r="FW13" s="181"/>
      <c r="FX13" s="181"/>
      <c r="FY13" s="181"/>
      <c r="FZ13" s="181"/>
      <c r="GA13" s="181"/>
      <c r="GB13" s="181"/>
      <c r="GC13" s="181"/>
      <c r="GD13" s="181"/>
      <c r="GE13" s="181"/>
      <c r="GF13" s="181"/>
      <c r="GG13" s="181"/>
      <c r="GH13" s="181"/>
      <c r="GI13" s="181"/>
      <c r="GJ13" s="181"/>
      <c r="GK13" s="181"/>
      <c r="GL13" s="181"/>
      <c r="GM13" s="181"/>
      <c r="GN13" s="181"/>
      <c r="GO13" s="181"/>
      <c r="GP13" s="181"/>
      <c r="GQ13" s="181"/>
      <c r="GR13" s="181"/>
      <c r="GS13" s="181"/>
      <c r="GT13" s="181"/>
      <c r="GU13" s="181"/>
      <c r="GV13" s="181"/>
      <c r="GW13" s="181"/>
      <c r="GX13" s="181"/>
      <c r="GY13" s="181"/>
      <c r="GZ13" s="181"/>
      <c r="HA13" s="181"/>
      <c r="HB13" s="181"/>
      <c r="HC13" s="181"/>
      <c r="HD13" s="181"/>
      <c r="HE13" s="181"/>
      <c r="HF13" s="181"/>
      <c r="HG13" s="181"/>
      <c r="HH13" s="181"/>
      <c r="HI13" s="181"/>
      <c r="HJ13" s="181"/>
      <c r="HK13" s="181"/>
      <c r="HL13" s="181"/>
      <c r="HM13" s="181"/>
      <c r="HN13" s="181"/>
      <c r="HO13" s="181"/>
      <c r="HP13" s="181"/>
      <c r="HQ13" s="181"/>
      <c r="HR13" s="181"/>
      <c r="HS13" s="181"/>
      <c r="HT13" s="181"/>
      <c r="HU13" s="181"/>
      <c r="HV13" s="181"/>
      <c r="HW13" s="181"/>
      <c r="HX13" s="181"/>
      <c r="HY13" s="181"/>
      <c r="HZ13" s="181"/>
      <c r="IA13" s="181"/>
      <c r="IB13" s="181"/>
      <c r="IC13" s="181"/>
      <c r="ID13" s="181"/>
      <c r="IE13" s="181"/>
      <c r="IF13" s="181"/>
      <c r="IG13" s="181"/>
      <c r="IH13" s="181"/>
      <c r="II13" s="181"/>
      <c r="IJ13" s="181"/>
      <c r="IK13" s="181"/>
      <c r="IL13" s="181"/>
      <c r="IM13" s="181"/>
      <c r="IN13" s="181"/>
    </row>
    <row r="14" spans="1:280" s="183" customFormat="1" ht="18" customHeight="1" x14ac:dyDescent="0.2">
      <c r="A14" s="185"/>
      <c r="B14" s="589" t="s">
        <v>161</v>
      </c>
      <c r="C14" s="132"/>
      <c r="D14" s="1219"/>
      <c r="E14" s="1220"/>
      <c r="F14" s="2"/>
      <c r="G14" s="1219"/>
      <c r="H14" s="1220"/>
      <c r="I14" s="2"/>
      <c r="J14" s="1219"/>
      <c r="K14" s="1220"/>
      <c r="L14" s="2"/>
      <c r="M14" s="1219"/>
      <c r="N14" s="1220"/>
      <c r="O14" s="2"/>
      <c r="P14" s="1219"/>
      <c r="Q14" s="1220"/>
      <c r="R14" s="2"/>
      <c r="S14" s="1219"/>
      <c r="T14" s="1220"/>
      <c r="U14" s="2"/>
      <c r="V14" s="1219"/>
      <c r="W14" s="1220"/>
      <c r="X14" s="2"/>
      <c r="Y14" s="1219"/>
      <c r="Z14" s="1220"/>
      <c r="AA14" s="2"/>
      <c r="AB14" s="1219"/>
      <c r="AC14" s="1220"/>
      <c r="AD14" s="2"/>
      <c r="AE14" s="1219"/>
      <c r="AF14" s="1220"/>
      <c r="AG14" s="2"/>
      <c r="AH14" s="1219"/>
      <c r="AI14" s="1220"/>
      <c r="AJ14" s="2"/>
      <c r="AK14" s="1219"/>
      <c r="AL14" s="1220"/>
      <c r="AM14" s="2"/>
      <c r="AN14" s="1219"/>
      <c r="AO14" s="1220"/>
      <c r="AP14" s="2"/>
      <c r="AQ14" s="1219"/>
      <c r="AR14" s="1220"/>
      <c r="AS14" s="2"/>
      <c r="AT14" s="1219"/>
      <c r="AU14" s="1220"/>
      <c r="AV14" s="2"/>
      <c r="AW14" s="1219"/>
      <c r="AX14" s="1220"/>
      <c r="AY14" s="2"/>
      <c r="AZ14" s="1219"/>
      <c r="BA14" s="1220"/>
      <c r="BB14" s="2"/>
      <c r="BC14" s="1219"/>
      <c r="BD14" s="1220"/>
      <c r="BE14" s="2"/>
      <c r="BF14" s="1219"/>
      <c r="BG14" s="1220"/>
      <c r="BH14" s="2"/>
      <c r="BI14" s="1219"/>
      <c r="BJ14" s="1220"/>
      <c r="BK14" s="179"/>
      <c r="BL14" s="31"/>
      <c r="BM14" s="31"/>
      <c r="BN14" s="31"/>
      <c r="BO14" s="31"/>
      <c r="BP14" s="31"/>
      <c r="BQ14" s="31"/>
      <c r="BR14" s="31"/>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row>
    <row r="15" spans="1:280" s="183" customFormat="1" ht="18" customHeight="1" x14ac:dyDescent="0.2">
      <c r="A15" s="334"/>
      <c r="B15" s="335"/>
      <c r="C15" s="132"/>
      <c r="D15" s="372"/>
      <c r="E15" s="373"/>
      <c r="F15" s="2"/>
      <c r="G15" s="372"/>
      <c r="H15" s="373"/>
      <c r="I15" s="2"/>
      <c r="J15" s="372"/>
      <c r="K15" s="373"/>
      <c r="L15" s="2"/>
      <c r="M15" s="372"/>
      <c r="N15" s="373"/>
      <c r="O15" s="2"/>
      <c r="P15" s="372"/>
      <c r="Q15" s="373"/>
      <c r="R15" s="2"/>
      <c r="S15" s="372"/>
      <c r="T15" s="373"/>
      <c r="U15" s="2"/>
      <c r="V15" s="372"/>
      <c r="W15" s="373"/>
      <c r="X15" s="2"/>
      <c r="Y15" s="372"/>
      <c r="Z15" s="373"/>
      <c r="AA15" s="2"/>
      <c r="AB15" s="372"/>
      <c r="AC15" s="373"/>
      <c r="AD15" s="2"/>
      <c r="AE15" s="372"/>
      <c r="AF15" s="373"/>
      <c r="AG15" s="2"/>
      <c r="AH15" s="372"/>
      <c r="AI15" s="373"/>
      <c r="AJ15" s="2"/>
      <c r="AK15" s="372"/>
      <c r="AL15" s="373"/>
      <c r="AM15" s="2"/>
      <c r="AN15" s="372"/>
      <c r="AO15" s="373"/>
      <c r="AP15" s="2"/>
      <c r="AQ15" s="372"/>
      <c r="AR15" s="373"/>
      <c r="AS15" s="2"/>
      <c r="AT15" s="372"/>
      <c r="AU15" s="373"/>
      <c r="AV15" s="2"/>
      <c r="AW15" s="372"/>
      <c r="AX15" s="373"/>
      <c r="AY15" s="2"/>
      <c r="AZ15" s="372"/>
      <c r="BA15" s="373"/>
      <c r="BB15" s="2"/>
      <c r="BC15" s="372"/>
      <c r="BD15" s="373"/>
      <c r="BE15" s="2"/>
      <c r="BF15" s="372"/>
      <c r="BG15" s="373"/>
      <c r="BH15" s="2"/>
      <c r="BI15" s="372"/>
      <c r="BJ15" s="373"/>
      <c r="BK15" s="179"/>
      <c r="BL15" s="31"/>
      <c r="BM15" s="31"/>
      <c r="BN15" s="31"/>
      <c r="BO15" s="31"/>
      <c r="BP15" s="31"/>
      <c r="BQ15" s="31"/>
      <c r="BR15" s="31"/>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row>
    <row r="16" spans="1:280" ht="18" hidden="1" customHeight="1" outlineLevel="1" thickBot="1" x14ac:dyDescent="0.25">
      <c r="A16" s="86"/>
      <c r="B16" s="135"/>
      <c r="C16" s="76"/>
      <c r="D16" s="1214"/>
      <c r="E16" s="1215"/>
      <c r="F16" s="2"/>
      <c r="G16" s="1214"/>
      <c r="H16" s="1215"/>
      <c r="I16" s="2"/>
      <c r="J16" s="1214"/>
      <c r="K16" s="1215"/>
      <c r="L16" s="2"/>
      <c r="M16" s="1214"/>
      <c r="N16" s="1215"/>
      <c r="O16" s="2"/>
      <c r="P16" s="1214"/>
      <c r="Q16" s="1215"/>
      <c r="R16" s="2"/>
      <c r="S16" s="1214"/>
      <c r="T16" s="1215"/>
      <c r="U16" s="2"/>
      <c r="V16" s="1214"/>
      <c r="W16" s="1215"/>
      <c r="X16" s="2"/>
      <c r="Y16" s="1214"/>
      <c r="Z16" s="1215"/>
      <c r="AA16" s="2"/>
      <c r="AB16" s="1214"/>
      <c r="AC16" s="1215"/>
      <c r="AD16" s="2"/>
      <c r="AE16" s="1214"/>
      <c r="AF16" s="1215"/>
      <c r="AG16" s="2"/>
      <c r="AH16" s="1214"/>
      <c r="AI16" s="1215"/>
      <c r="AJ16" s="2"/>
      <c r="AK16" s="1214"/>
      <c r="AL16" s="1215"/>
      <c r="AM16" s="2"/>
      <c r="AN16" s="1214"/>
      <c r="AO16" s="1215"/>
      <c r="AP16" s="2"/>
      <c r="AQ16" s="1214"/>
      <c r="AR16" s="1215"/>
      <c r="AS16" s="2"/>
      <c r="AT16" s="1214"/>
      <c r="AU16" s="1215"/>
      <c r="AV16" s="2"/>
      <c r="AW16" s="1214"/>
      <c r="AX16" s="1215"/>
      <c r="AY16" s="2"/>
      <c r="AZ16" s="1214"/>
      <c r="BA16" s="1215"/>
      <c r="BB16" s="2"/>
      <c r="BC16" s="1214"/>
      <c r="BD16" s="1215"/>
      <c r="BE16" s="2"/>
      <c r="BF16" s="1214"/>
      <c r="BG16" s="1215"/>
      <c r="BH16" s="2"/>
      <c r="BI16" s="1214"/>
      <c r="BJ16" s="1215"/>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c r="IL16" s="181"/>
      <c r="IM16" s="181"/>
      <c r="IN16" s="181"/>
    </row>
    <row r="17" spans="1:248" s="181" customFormat="1" ht="18" hidden="1" customHeight="1" outlineLevel="1" x14ac:dyDescent="0.2">
      <c r="A17" s="55"/>
      <c r="B17" s="131"/>
      <c r="C17" s="132"/>
      <c r="D17" s="1176"/>
      <c r="E17" s="1177"/>
      <c r="F17" s="2"/>
      <c r="G17" s="1176"/>
      <c r="H17" s="1177"/>
      <c r="I17" s="2"/>
      <c r="J17" s="1176"/>
      <c r="K17" s="1177"/>
      <c r="L17" s="2"/>
      <c r="M17" s="1176"/>
      <c r="N17" s="1177"/>
      <c r="O17" s="2"/>
      <c r="P17" s="1176"/>
      <c r="Q17" s="1177"/>
      <c r="R17" s="2"/>
      <c r="S17" s="1176"/>
      <c r="T17" s="1177"/>
      <c r="U17" s="2"/>
      <c r="V17" s="1176"/>
      <c r="W17" s="1177"/>
      <c r="X17" s="2"/>
      <c r="Y17" s="1176"/>
      <c r="Z17" s="1177"/>
      <c r="AA17" s="2"/>
      <c r="AB17" s="1176"/>
      <c r="AC17" s="1177"/>
      <c r="AD17" s="2"/>
      <c r="AE17" s="1176"/>
      <c r="AF17" s="1177"/>
      <c r="AG17" s="2"/>
      <c r="AH17" s="1176"/>
      <c r="AI17" s="1177"/>
      <c r="AJ17" s="2"/>
      <c r="AK17" s="1176"/>
      <c r="AL17" s="1177"/>
      <c r="AM17" s="2"/>
      <c r="AN17" s="1176"/>
      <c r="AO17" s="1177"/>
      <c r="AP17" s="2"/>
      <c r="AQ17" s="1176"/>
      <c r="AR17" s="1177"/>
      <c r="AS17" s="2"/>
      <c r="AT17" s="1176"/>
      <c r="AU17" s="1177"/>
      <c r="AV17" s="2"/>
      <c r="AW17" s="1176"/>
      <c r="AX17" s="1177"/>
      <c r="AY17" s="2"/>
      <c r="AZ17" s="1176"/>
      <c r="BA17" s="1177"/>
      <c r="BB17" s="2"/>
      <c r="BC17" s="1176"/>
      <c r="BD17" s="1177"/>
      <c r="BE17" s="2"/>
      <c r="BF17" s="1176"/>
      <c r="BG17" s="1177"/>
      <c r="BH17" s="2"/>
      <c r="BI17" s="1176"/>
      <c r="BJ17" s="1177"/>
      <c r="BK17" s="179"/>
      <c r="BL17" s="31"/>
      <c r="BM17" s="31"/>
      <c r="BN17" s="31"/>
      <c r="BO17" s="31"/>
      <c r="BP17" s="31"/>
      <c r="BQ17" s="31"/>
      <c r="BR17" s="31"/>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row>
    <row r="18" spans="1:248" s="181" customFormat="1" ht="18" hidden="1" customHeight="1" outlineLevel="1" x14ac:dyDescent="0.2">
      <c r="A18" s="194"/>
      <c r="B18" s="92"/>
      <c r="C18" s="132"/>
      <c r="D18" s="1176"/>
      <c r="E18" s="1177"/>
      <c r="F18" s="2"/>
      <c r="G18" s="1176"/>
      <c r="H18" s="1177"/>
      <c r="I18" s="2"/>
      <c r="J18" s="1176"/>
      <c r="K18" s="1177"/>
      <c r="L18" s="2"/>
      <c r="M18" s="1176"/>
      <c r="N18" s="1177"/>
      <c r="O18" s="2"/>
      <c r="P18" s="1176"/>
      <c r="Q18" s="1177"/>
      <c r="R18" s="2"/>
      <c r="S18" s="1176"/>
      <c r="T18" s="1177"/>
      <c r="U18" s="2"/>
      <c r="V18" s="1176"/>
      <c r="W18" s="1177"/>
      <c r="X18" s="2"/>
      <c r="Y18" s="1176"/>
      <c r="Z18" s="1177"/>
      <c r="AA18" s="2"/>
      <c r="AB18" s="1176"/>
      <c r="AC18" s="1177"/>
      <c r="AD18" s="2"/>
      <c r="AE18" s="1176"/>
      <c r="AF18" s="1177"/>
      <c r="AG18" s="2"/>
      <c r="AH18" s="1176"/>
      <c r="AI18" s="1177"/>
      <c r="AJ18" s="2"/>
      <c r="AK18" s="1176"/>
      <c r="AL18" s="1177"/>
      <c r="AM18" s="2"/>
      <c r="AN18" s="1176"/>
      <c r="AO18" s="1177"/>
      <c r="AP18" s="2"/>
      <c r="AQ18" s="1176"/>
      <c r="AR18" s="1177"/>
      <c r="AS18" s="2"/>
      <c r="AT18" s="1176"/>
      <c r="AU18" s="1177"/>
      <c r="AV18" s="2"/>
      <c r="AW18" s="1176"/>
      <c r="AX18" s="1177"/>
      <c r="AY18" s="2"/>
      <c r="AZ18" s="1176"/>
      <c r="BA18" s="1177"/>
      <c r="BB18" s="2"/>
      <c r="BC18" s="1176"/>
      <c r="BD18" s="1177"/>
      <c r="BE18" s="2"/>
      <c r="BF18" s="1176"/>
      <c r="BG18" s="1177"/>
      <c r="BH18" s="2"/>
      <c r="BI18" s="1176"/>
      <c r="BJ18" s="1177"/>
      <c r="BK18" s="179"/>
      <c r="BL18" s="31"/>
      <c r="BM18" s="31"/>
      <c r="BN18" s="31"/>
      <c r="BO18" s="31"/>
      <c r="BP18" s="31"/>
      <c r="BQ18" s="31"/>
      <c r="BR18" s="31"/>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row>
    <row r="19" spans="1:248" ht="18" hidden="1" customHeight="1" outlineLevel="1" x14ac:dyDescent="0.2">
      <c r="A19" s="194"/>
      <c r="B19" s="92"/>
      <c r="C19" s="132"/>
      <c r="D19" s="1176"/>
      <c r="E19" s="1177"/>
      <c r="F19" s="2"/>
      <c r="G19" s="1176"/>
      <c r="H19" s="1177"/>
      <c r="I19" s="2"/>
      <c r="J19" s="1176"/>
      <c r="K19" s="1177"/>
      <c r="L19" s="2"/>
      <c r="M19" s="1176"/>
      <c r="N19" s="1177"/>
      <c r="O19" s="2"/>
      <c r="P19" s="1176"/>
      <c r="Q19" s="1177"/>
      <c r="R19" s="2"/>
      <c r="S19" s="1176"/>
      <c r="T19" s="1177"/>
      <c r="U19" s="2"/>
      <c r="V19" s="1176"/>
      <c r="W19" s="1177"/>
      <c r="X19" s="2"/>
      <c r="Y19" s="1176"/>
      <c r="Z19" s="1177"/>
      <c r="AA19" s="2"/>
      <c r="AB19" s="1176"/>
      <c r="AC19" s="1177"/>
      <c r="AD19" s="2"/>
      <c r="AE19" s="1176"/>
      <c r="AF19" s="1177"/>
      <c r="AG19" s="2"/>
      <c r="AH19" s="1176"/>
      <c r="AI19" s="1177"/>
      <c r="AJ19" s="2"/>
      <c r="AK19" s="1176"/>
      <c r="AL19" s="1177"/>
      <c r="AM19" s="2"/>
      <c r="AN19" s="1176"/>
      <c r="AO19" s="1177"/>
      <c r="AP19" s="2"/>
      <c r="AQ19" s="1176"/>
      <c r="AR19" s="1177"/>
      <c r="AS19" s="2"/>
      <c r="AT19" s="1176"/>
      <c r="AU19" s="1177"/>
      <c r="AV19" s="2"/>
      <c r="AW19" s="1176"/>
      <c r="AX19" s="1177"/>
      <c r="AY19" s="2"/>
      <c r="AZ19" s="1176"/>
      <c r="BA19" s="1177"/>
      <c r="BB19" s="2"/>
      <c r="BC19" s="1176"/>
      <c r="BD19" s="1177"/>
      <c r="BE19" s="2"/>
      <c r="BF19" s="1176"/>
      <c r="BG19" s="1177"/>
      <c r="BH19" s="2"/>
      <c r="BI19" s="1176"/>
      <c r="BJ19" s="1177"/>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c r="IH19" s="181"/>
      <c r="II19" s="181"/>
      <c r="IJ19" s="181"/>
      <c r="IK19" s="181"/>
      <c r="IL19" s="181"/>
      <c r="IM19" s="181"/>
      <c r="IN19" s="181"/>
    </row>
    <row r="20" spans="1:248" ht="18" hidden="1" customHeight="1" outlineLevel="1" x14ac:dyDescent="0.2">
      <c r="A20" s="194"/>
      <c r="B20" s="92"/>
      <c r="C20" s="132"/>
      <c r="D20" s="1176"/>
      <c r="E20" s="1177"/>
      <c r="F20" s="2"/>
      <c r="G20" s="1176"/>
      <c r="H20" s="1177"/>
      <c r="I20" s="2"/>
      <c r="J20" s="1176"/>
      <c r="K20" s="1177"/>
      <c r="L20" s="2"/>
      <c r="M20" s="1176"/>
      <c r="N20" s="1177"/>
      <c r="O20" s="2"/>
      <c r="P20" s="1176"/>
      <c r="Q20" s="1177"/>
      <c r="R20" s="2"/>
      <c r="S20" s="1176"/>
      <c r="T20" s="1177"/>
      <c r="U20" s="2"/>
      <c r="V20" s="1176"/>
      <c r="W20" s="1177"/>
      <c r="X20" s="2"/>
      <c r="Y20" s="1176"/>
      <c r="Z20" s="1177"/>
      <c r="AA20" s="2"/>
      <c r="AB20" s="1176"/>
      <c r="AC20" s="1177"/>
      <c r="AD20" s="2"/>
      <c r="AE20" s="1176"/>
      <c r="AF20" s="1177"/>
      <c r="AG20" s="2"/>
      <c r="AH20" s="1176"/>
      <c r="AI20" s="1177"/>
      <c r="AJ20" s="2"/>
      <c r="AK20" s="1176"/>
      <c r="AL20" s="1177"/>
      <c r="AM20" s="2"/>
      <c r="AN20" s="1176"/>
      <c r="AO20" s="1177"/>
      <c r="AP20" s="2"/>
      <c r="AQ20" s="1176"/>
      <c r="AR20" s="1177"/>
      <c r="AS20" s="2"/>
      <c r="AT20" s="1176"/>
      <c r="AU20" s="1177"/>
      <c r="AV20" s="2"/>
      <c r="AW20" s="1176"/>
      <c r="AX20" s="1177"/>
      <c r="AY20" s="2"/>
      <c r="AZ20" s="1176"/>
      <c r="BA20" s="1177"/>
      <c r="BB20" s="2"/>
      <c r="BC20" s="1176"/>
      <c r="BD20" s="1177"/>
      <c r="BE20" s="2"/>
      <c r="BF20" s="1176"/>
      <c r="BG20" s="1177"/>
      <c r="BH20" s="2"/>
      <c r="BI20" s="1176"/>
      <c r="BJ20" s="1177"/>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row>
    <row r="21" spans="1:248" ht="18" hidden="1" customHeight="1" outlineLevel="1" x14ac:dyDescent="0.2">
      <c r="A21" s="194"/>
      <c r="B21" s="92"/>
      <c r="C21" s="132"/>
      <c r="D21" s="1176"/>
      <c r="E21" s="1177"/>
      <c r="F21" s="2"/>
      <c r="G21" s="1176"/>
      <c r="H21" s="1177"/>
      <c r="I21" s="2"/>
      <c r="J21" s="1176"/>
      <c r="K21" s="1177"/>
      <c r="L21" s="2"/>
      <c r="M21" s="1176"/>
      <c r="N21" s="1177"/>
      <c r="O21" s="2"/>
      <c r="P21" s="1176"/>
      <c r="Q21" s="1177"/>
      <c r="R21" s="2"/>
      <c r="S21" s="1176"/>
      <c r="T21" s="1177"/>
      <c r="U21" s="2"/>
      <c r="V21" s="1176"/>
      <c r="W21" s="1177"/>
      <c r="X21" s="2"/>
      <c r="Y21" s="1176"/>
      <c r="Z21" s="1177"/>
      <c r="AA21" s="2"/>
      <c r="AB21" s="1176"/>
      <c r="AC21" s="1177"/>
      <c r="AD21" s="2"/>
      <c r="AE21" s="1176"/>
      <c r="AF21" s="1177"/>
      <c r="AG21" s="2"/>
      <c r="AH21" s="1176"/>
      <c r="AI21" s="1177"/>
      <c r="AJ21" s="2"/>
      <c r="AK21" s="1176"/>
      <c r="AL21" s="1177"/>
      <c r="AM21" s="2"/>
      <c r="AN21" s="1176"/>
      <c r="AO21" s="1177"/>
      <c r="AP21" s="2"/>
      <c r="AQ21" s="1176"/>
      <c r="AR21" s="1177"/>
      <c r="AS21" s="2"/>
      <c r="AT21" s="1176"/>
      <c r="AU21" s="1177"/>
      <c r="AV21" s="2"/>
      <c r="AW21" s="1176"/>
      <c r="AX21" s="1177"/>
      <c r="AY21" s="2"/>
      <c r="AZ21" s="1176"/>
      <c r="BA21" s="1177"/>
      <c r="BB21" s="2"/>
      <c r="BC21" s="1176"/>
      <c r="BD21" s="1177"/>
      <c r="BE21" s="2"/>
      <c r="BF21" s="1176"/>
      <c r="BG21" s="1177"/>
      <c r="BH21" s="2"/>
      <c r="BI21" s="1176"/>
      <c r="BJ21" s="1177"/>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81"/>
      <c r="FK21" s="181"/>
      <c r="FL21" s="181"/>
      <c r="FM21" s="181"/>
      <c r="FN21" s="181"/>
      <c r="FO21" s="181"/>
      <c r="FP21" s="181"/>
      <c r="FQ21" s="181"/>
      <c r="FR21" s="181"/>
      <c r="FS21" s="181"/>
      <c r="FT21" s="181"/>
      <c r="FU21" s="181"/>
      <c r="FV21" s="181"/>
      <c r="FW21" s="181"/>
      <c r="FX21" s="181"/>
      <c r="FY21" s="181"/>
      <c r="FZ21" s="181"/>
      <c r="GA21" s="181"/>
      <c r="GB21" s="181"/>
      <c r="GC21" s="181"/>
      <c r="GD21" s="181"/>
      <c r="GE21" s="181"/>
      <c r="GF21" s="181"/>
      <c r="GG21" s="181"/>
      <c r="GH21" s="181"/>
      <c r="GI21" s="181"/>
      <c r="GJ21" s="181"/>
      <c r="GK21" s="181"/>
      <c r="GL21" s="181"/>
      <c r="GM21" s="181"/>
      <c r="GN21" s="181"/>
      <c r="GO21" s="181"/>
      <c r="GP21" s="181"/>
      <c r="GQ21" s="181"/>
      <c r="GR21" s="181"/>
      <c r="GS21" s="181"/>
      <c r="GT21" s="181"/>
      <c r="GU21" s="181"/>
      <c r="GV21" s="181"/>
      <c r="GW21" s="181"/>
      <c r="GX21" s="181"/>
      <c r="GY21" s="181"/>
      <c r="GZ21" s="181"/>
      <c r="HA21" s="181"/>
      <c r="HB21" s="181"/>
      <c r="HC21" s="181"/>
      <c r="HD21" s="181"/>
      <c r="HE21" s="181"/>
      <c r="HF21" s="181"/>
      <c r="HG21" s="181"/>
      <c r="HH21" s="181"/>
      <c r="HI21" s="181"/>
      <c r="HJ21" s="181"/>
      <c r="HK21" s="181"/>
      <c r="HL21" s="181"/>
      <c r="HM21" s="181"/>
      <c r="HN21" s="181"/>
      <c r="HO21" s="181"/>
      <c r="HP21" s="181"/>
      <c r="HQ21" s="181"/>
      <c r="HR21" s="181"/>
      <c r="HS21" s="181"/>
      <c r="HT21" s="181"/>
      <c r="HU21" s="181"/>
      <c r="HV21" s="181"/>
      <c r="HW21" s="181"/>
      <c r="HX21" s="181"/>
      <c r="HY21" s="181"/>
      <c r="HZ21" s="181"/>
      <c r="IA21" s="181"/>
      <c r="IB21" s="181"/>
      <c r="IC21" s="181"/>
      <c r="ID21" s="181"/>
      <c r="IE21" s="181"/>
      <c r="IF21" s="181"/>
      <c r="IG21" s="181"/>
      <c r="IH21" s="181"/>
      <c r="II21" s="181"/>
      <c r="IJ21" s="181"/>
      <c r="IK21" s="181"/>
      <c r="IL21" s="181"/>
      <c r="IM21" s="181"/>
      <c r="IN21" s="181"/>
    </row>
    <row r="22" spans="1:248" s="183" customFormat="1" ht="18" hidden="1" customHeight="1" outlineLevel="1" x14ac:dyDescent="0.2">
      <c r="A22" s="185"/>
      <c r="B22" s="319" t="s">
        <v>161</v>
      </c>
      <c r="C22" s="132"/>
      <c r="D22" s="1219"/>
      <c r="E22" s="1220"/>
      <c r="F22" s="2"/>
      <c r="G22" s="1219"/>
      <c r="H22" s="1220"/>
      <c r="I22" s="2"/>
      <c r="J22" s="1219"/>
      <c r="K22" s="1220"/>
      <c r="L22" s="2"/>
      <c r="M22" s="1219"/>
      <c r="N22" s="1220"/>
      <c r="O22" s="2"/>
      <c r="P22" s="1219"/>
      <c r="Q22" s="1220"/>
      <c r="R22" s="2"/>
      <c r="S22" s="1219"/>
      <c r="T22" s="1220"/>
      <c r="U22" s="2"/>
      <c r="V22" s="1219"/>
      <c r="W22" s="1220"/>
      <c r="X22" s="2"/>
      <c r="Y22" s="1219"/>
      <c r="Z22" s="1220"/>
      <c r="AA22" s="2"/>
      <c r="AB22" s="1219"/>
      <c r="AC22" s="1220"/>
      <c r="AD22" s="2"/>
      <c r="AE22" s="1219"/>
      <c r="AF22" s="1220"/>
      <c r="AG22" s="2"/>
      <c r="AH22" s="1219"/>
      <c r="AI22" s="1220"/>
      <c r="AJ22" s="2"/>
      <c r="AK22" s="1219"/>
      <c r="AL22" s="1220"/>
      <c r="AM22" s="2"/>
      <c r="AN22" s="1219"/>
      <c r="AO22" s="1220"/>
      <c r="AP22" s="2"/>
      <c r="AQ22" s="1219"/>
      <c r="AR22" s="1220"/>
      <c r="AS22" s="2"/>
      <c r="AT22" s="1219"/>
      <c r="AU22" s="1220"/>
      <c r="AV22" s="2"/>
      <c r="AW22" s="1219"/>
      <c r="AX22" s="1220"/>
      <c r="AY22" s="2"/>
      <c r="AZ22" s="1219"/>
      <c r="BA22" s="1220"/>
      <c r="BB22" s="2"/>
      <c r="BC22" s="1219"/>
      <c r="BD22" s="1220"/>
      <c r="BE22" s="2"/>
      <c r="BF22" s="1219"/>
      <c r="BG22" s="1220"/>
      <c r="BH22" s="2"/>
      <c r="BI22" s="1219"/>
      <c r="BJ22" s="1220"/>
      <c r="BK22" s="179"/>
      <c r="BL22" s="31"/>
      <c r="BM22" s="31"/>
      <c r="BN22" s="31"/>
      <c r="BO22" s="31"/>
      <c r="BP22" s="31"/>
      <c r="BQ22" s="31"/>
      <c r="BR22" s="31"/>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row>
    <row r="23" spans="1:248" s="183" customFormat="1" ht="18" customHeight="1" collapsed="1" x14ac:dyDescent="0.2">
      <c r="A23" s="334"/>
      <c r="B23" s="335"/>
      <c r="C23" s="132"/>
      <c r="D23" s="372"/>
      <c r="E23" s="373"/>
      <c r="F23" s="2"/>
      <c r="G23" s="372"/>
      <c r="H23" s="373"/>
      <c r="I23" s="2"/>
      <c r="J23" s="372"/>
      <c r="K23" s="373"/>
      <c r="L23" s="2"/>
      <c r="M23" s="372"/>
      <c r="N23" s="373"/>
      <c r="O23" s="2"/>
      <c r="P23" s="372"/>
      <c r="Q23" s="373"/>
      <c r="R23" s="2"/>
      <c r="S23" s="372"/>
      <c r="T23" s="373"/>
      <c r="U23" s="2"/>
      <c r="V23" s="372"/>
      <c r="W23" s="373"/>
      <c r="X23" s="2"/>
      <c r="Y23" s="372"/>
      <c r="Z23" s="373"/>
      <c r="AA23" s="2"/>
      <c r="AB23" s="372"/>
      <c r="AC23" s="373"/>
      <c r="AD23" s="2"/>
      <c r="AE23" s="372"/>
      <c r="AF23" s="373"/>
      <c r="AG23" s="2"/>
      <c r="AH23" s="372"/>
      <c r="AI23" s="373"/>
      <c r="AJ23" s="2"/>
      <c r="AK23" s="372"/>
      <c r="AL23" s="373"/>
      <c r="AM23" s="2"/>
      <c r="AN23" s="372"/>
      <c r="AO23" s="373"/>
      <c r="AP23" s="2"/>
      <c r="AQ23" s="372"/>
      <c r="AR23" s="373"/>
      <c r="AS23" s="2"/>
      <c r="AT23" s="372"/>
      <c r="AU23" s="373"/>
      <c r="AV23" s="2"/>
      <c r="AW23" s="372"/>
      <c r="AX23" s="373"/>
      <c r="AY23" s="2"/>
      <c r="AZ23" s="372"/>
      <c r="BA23" s="373"/>
      <c r="BB23" s="2"/>
      <c r="BC23" s="372"/>
      <c r="BD23" s="373"/>
      <c r="BE23" s="2"/>
      <c r="BF23" s="372"/>
      <c r="BG23" s="373"/>
      <c r="BH23" s="2"/>
      <c r="BI23" s="372"/>
      <c r="BJ23" s="373"/>
      <c r="BK23" s="179"/>
      <c r="BL23" s="31"/>
      <c r="BM23" s="31"/>
      <c r="BN23" s="31"/>
      <c r="BO23" s="31"/>
      <c r="BP23" s="31"/>
      <c r="BQ23" s="31"/>
      <c r="BR23" s="31"/>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row>
    <row r="24" spans="1:248" ht="18" hidden="1" customHeight="1" outlineLevel="1" thickBot="1" x14ac:dyDescent="0.25">
      <c r="A24" s="86"/>
      <c r="B24" s="135"/>
      <c r="C24" s="76"/>
      <c r="D24" s="1214"/>
      <c r="E24" s="1215"/>
      <c r="F24" s="2"/>
      <c r="G24" s="1214"/>
      <c r="H24" s="1215"/>
      <c r="I24" s="2"/>
      <c r="J24" s="1214"/>
      <c r="K24" s="1215"/>
      <c r="L24" s="2"/>
      <c r="M24" s="1214"/>
      <c r="N24" s="1215"/>
      <c r="O24" s="2"/>
      <c r="P24" s="1214"/>
      <c r="Q24" s="1215"/>
      <c r="R24" s="2"/>
      <c r="S24" s="1214"/>
      <c r="T24" s="1215"/>
      <c r="U24" s="2"/>
      <c r="V24" s="1214"/>
      <c r="W24" s="1215"/>
      <c r="X24" s="2"/>
      <c r="Y24" s="1214"/>
      <c r="Z24" s="1215"/>
      <c r="AA24" s="2"/>
      <c r="AB24" s="1214"/>
      <c r="AC24" s="1215"/>
      <c r="AD24" s="2"/>
      <c r="AE24" s="1214"/>
      <c r="AF24" s="1215"/>
      <c r="AG24" s="2"/>
      <c r="AH24" s="1214"/>
      <c r="AI24" s="1215"/>
      <c r="AJ24" s="2"/>
      <c r="AK24" s="1214"/>
      <c r="AL24" s="1215"/>
      <c r="AM24" s="2"/>
      <c r="AN24" s="1214"/>
      <c r="AO24" s="1215"/>
      <c r="AP24" s="2"/>
      <c r="AQ24" s="1214"/>
      <c r="AR24" s="1215"/>
      <c r="AS24" s="2"/>
      <c r="AT24" s="1214"/>
      <c r="AU24" s="1215"/>
      <c r="AV24" s="2"/>
      <c r="AW24" s="1214"/>
      <c r="AX24" s="1215"/>
      <c r="AY24" s="2"/>
      <c r="AZ24" s="1214"/>
      <c r="BA24" s="1215"/>
      <c r="BB24" s="2"/>
      <c r="BC24" s="1214"/>
      <c r="BD24" s="1215"/>
      <c r="BE24" s="2"/>
      <c r="BF24" s="1214"/>
      <c r="BG24" s="1215"/>
      <c r="BH24" s="2"/>
      <c r="BI24" s="1214"/>
      <c r="BJ24" s="1215"/>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row>
    <row r="25" spans="1:248" s="181" customFormat="1" ht="18" hidden="1" customHeight="1" outlineLevel="1" x14ac:dyDescent="0.2">
      <c r="A25" s="55"/>
      <c r="B25" s="131"/>
      <c r="C25" s="132"/>
      <c r="D25" s="1176"/>
      <c r="E25" s="1177"/>
      <c r="F25" s="436"/>
      <c r="G25" s="1176"/>
      <c r="H25" s="1177"/>
      <c r="I25" s="436"/>
      <c r="J25" s="1176"/>
      <c r="K25" s="1177"/>
      <c r="L25" s="436"/>
      <c r="M25" s="1176"/>
      <c r="N25" s="1177"/>
      <c r="O25" s="436"/>
      <c r="P25" s="1176"/>
      <c r="Q25" s="1177"/>
      <c r="R25" s="436"/>
      <c r="S25" s="1176"/>
      <c r="T25" s="1177"/>
      <c r="U25" s="436"/>
      <c r="V25" s="1176"/>
      <c r="W25" s="1177"/>
      <c r="X25" s="436"/>
      <c r="Y25" s="1176"/>
      <c r="Z25" s="1177"/>
      <c r="AA25" s="436"/>
      <c r="AB25" s="1176"/>
      <c r="AC25" s="1177"/>
      <c r="AD25" s="436"/>
      <c r="AE25" s="1176"/>
      <c r="AF25" s="1177"/>
      <c r="AG25" s="436"/>
      <c r="AH25" s="1176"/>
      <c r="AI25" s="1177"/>
      <c r="AJ25" s="436"/>
      <c r="AK25" s="1176"/>
      <c r="AL25" s="1177"/>
      <c r="AM25" s="436"/>
      <c r="AN25" s="1176"/>
      <c r="AO25" s="1177"/>
      <c r="AP25" s="436"/>
      <c r="AQ25" s="1176"/>
      <c r="AR25" s="1177"/>
      <c r="AS25" s="436"/>
      <c r="AT25" s="1176"/>
      <c r="AU25" s="1177"/>
      <c r="AV25" s="436"/>
      <c r="AW25" s="1176"/>
      <c r="AX25" s="1177"/>
      <c r="AY25" s="436"/>
      <c r="AZ25" s="1176"/>
      <c r="BA25" s="1177"/>
      <c r="BB25" s="436"/>
      <c r="BC25" s="1176"/>
      <c r="BD25" s="1177"/>
      <c r="BE25" s="436"/>
      <c r="BF25" s="1176"/>
      <c r="BG25" s="1177"/>
      <c r="BH25" s="436"/>
      <c r="BI25" s="1176"/>
      <c r="BJ25" s="1177"/>
      <c r="BK25" s="179"/>
      <c r="BL25" s="311"/>
      <c r="BM25" s="310"/>
      <c r="BN25" s="310"/>
      <c r="BO25" s="310"/>
      <c r="BP25" s="310"/>
      <c r="BQ25" s="310"/>
      <c r="BR25" s="31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row>
    <row r="26" spans="1:248" s="181" customFormat="1" ht="18" hidden="1" customHeight="1" outlineLevel="1" x14ac:dyDescent="0.2">
      <c r="A26" s="194"/>
      <c r="B26" s="92"/>
      <c r="C26" s="132"/>
      <c r="D26" s="1176"/>
      <c r="E26" s="1177"/>
      <c r="F26" s="394"/>
      <c r="G26" s="1176"/>
      <c r="H26" s="1177"/>
      <c r="I26" s="394"/>
      <c r="J26" s="1176"/>
      <c r="K26" s="1177"/>
      <c r="L26" s="394"/>
      <c r="M26" s="1176"/>
      <c r="N26" s="1177"/>
      <c r="O26" s="394"/>
      <c r="P26" s="1176"/>
      <c r="Q26" s="1177"/>
      <c r="R26" s="394"/>
      <c r="S26" s="1176"/>
      <c r="T26" s="1177"/>
      <c r="U26" s="394"/>
      <c r="V26" s="1176"/>
      <c r="W26" s="1177"/>
      <c r="X26" s="394"/>
      <c r="Y26" s="1176"/>
      <c r="Z26" s="1177"/>
      <c r="AA26" s="394"/>
      <c r="AB26" s="1176"/>
      <c r="AC26" s="1177"/>
      <c r="AD26" s="394"/>
      <c r="AE26" s="1176"/>
      <c r="AF26" s="1177"/>
      <c r="AG26" s="394"/>
      <c r="AH26" s="1176"/>
      <c r="AI26" s="1177"/>
      <c r="AJ26" s="394"/>
      <c r="AK26" s="1176"/>
      <c r="AL26" s="1177"/>
      <c r="AM26" s="394"/>
      <c r="AN26" s="1176"/>
      <c r="AO26" s="1177"/>
      <c r="AP26" s="394"/>
      <c r="AQ26" s="1176"/>
      <c r="AR26" s="1177"/>
      <c r="AS26" s="394"/>
      <c r="AT26" s="1176"/>
      <c r="AU26" s="1177"/>
      <c r="AV26" s="394"/>
      <c r="AW26" s="1176"/>
      <c r="AX26" s="1177"/>
      <c r="AY26" s="394"/>
      <c r="AZ26" s="1176"/>
      <c r="BA26" s="1177"/>
      <c r="BB26" s="394"/>
      <c r="BC26" s="1176"/>
      <c r="BD26" s="1177"/>
      <c r="BE26" s="394"/>
      <c r="BF26" s="1176"/>
      <c r="BG26" s="1177"/>
      <c r="BH26" s="394"/>
      <c r="BI26" s="1176"/>
      <c r="BJ26" s="1177"/>
      <c r="BK26" s="179"/>
      <c r="BL26" s="151"/>
      <c r="BM26" s="149"/>
      <c r="BN26" s="149"/>
      <c r="BO26" s="149"/>
      <c r="BP26" s="149"/>
      <c r="BQ26" s="149"/>
      <c r="BR26" s="149"/>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row>
    <row r="27" spans="1:248" ht="18" hidden="1" customHeight="1" outlineLevel="1" x14ac:dyDescent="0.2">
      <c r="A27" s="194"/>
      <c r="B27" s="92"/>
      <c r="C27" s="132"/>
      <c r="D27" s="1176"/>
      <c r="E27" s="1177"/>
      <c r="F27" s="394"/>
      <c r="G27" s="1176"/>
      <c r="H27" s="1177"/>
      <c r="I27" s="394"/>
      <c r="J27" s="1176"/>
      <c r="K27" s="1177"/>
      <c r="L27" s="394"/>
      <c r="M27" s="1176"/>
      <c r="N27" s="1177"/>
      <c r="O27" s="394"/>
      <c r="P27" s="1176"/>
      <c r="Q27" s="1177"/>
      <c r="R27" s="394"/>
      <c r="S27" s="1176"/>
      <c r="T27" s="1177"/>
      <c r="U27" s="394"/>
      <c r="V27" s="1176"/>
      <c r="W27" s="1177"/>
      <c r="X27" s="394"/>
      <c r="Y27" s="1176"/>
      <c r="Z27" s="1177"/>
      <c r="AA27" s="394"/>
      <c r="AB27" s="1176"/>
      <c r="AC27" s="1177"/>
      <c r="AD27" s="394"/>
      <c r="AE27" s="1176"/>
      <c r="AF27" s="1177"/>
      <c r="AG27" s="394"/>
      <c r="AH27" s="1176"/>
      <c r="AI27" s="1177"/>
      <c r="AJ27" s="394"/>
      <c r="AK27" s="1176"/>
      <c r="AL27" s="1177"/>
      <c r="AM27" s="394"/>
      <c r="AN27" s="1176"/>
      <c r="AO27" s="1177"/>
      <c r="AP27" s="394"/>
      <c r="AQ27" s="1176"/>
      <c r="AR27" s="1177"/>
      <c r="AS27" s="394"/>
      <c r="AT27" s="1176"/>
      <c r="AU27" s="1177"/>
      <c r="AV27" s="394"/>
      <c r="AW27" s="1176"/>
      <c r="AX27" s="1177"/>
      <c r="AY27" s="394"/>
      <c r="AZ27" s="1176"/>
      <c r="BA27" s="1177"/>
      <c r="BB27" s="394"/>
      <c r="BC27" s="1176"/>
      <c r="BD27" s="1177"/>
      <c r="BE27" s="394"/>
      <c r="BF27" s="1176"/>
      <c r="BG27" s="1177"/>
      <c r="BH27" s="394"/>
      <c r="BI27" s="1176"/>
      <c r="BJ27" s="1177"/>
      <c r="BL27" s="151"/>
      <c r="BM27" s="151"/>
      <c r="BN27" s="151"/>
      <c r="BO27" s="151"/>
      <c r="BP27" s="151"/>
      <c r="BQ27" s="151"/>
      <c r="BR27" s="151"/>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row>
    <row r="28" spans="1:248" ht="18" hidden="1" customHeight="1" outlineLevel="1" x14ac:dyDescent="0.2">
      <c r="A28" s="194"/>
      <c r="B28" s="92"/>
      <c r="C28" s="132"/>
      <c r="D28" s="1176"/>
      <c r="E28" s="1177"/>
      <c r="F28" s="394"/>
      <c r="G28" s="1176"/>
      <c r="H28" s="1177"/>
      <c r="I28" s="394"/>
      <c r="J28" s="1176"/>
      <c r="K28" s="1177"/>
      <c r="L28" s="394"/>
      <c r="M28" s="1176"/>
      <c r="N28" s="1177"/>
      <c r="O28" s="394"/>
      <c r="P28" s="1176"/>
      <c r="Q28" s="1177"/>
      <c r="R28" s="394"/>
      <c r="S28" s="1176"/>
      <c r="T28" s="1177"/>
      <c r="U28" s="394"/>
      <c r="V28" s="1176"/>
      <c r="W28" s="1177"/>
      <c r="X28" s="394"/>
      <c r="Y28" s="1176"/>
      <c r="Z28" s="1177"/>
      <c r="AA28" s="394"/>
      <c r="AB28" s="1176"/>
      <c r="AC28" s="1177"/>
      <c r="AD28" s="394"/>
      <c r="AE28" s="1176"/>
      <c r="AF28" s="1177"/>
      <c r="AG28" s="394"/>
      <c r="AH28" s="1176"/>
      <c r="AI28" s="1177"/>
      <c r="AJ28" s="394"/>
      <c r="AK28" s="1176"/>
      <c r="AL28" s="1177"/>
      <c r="AM28" s="394"/>
      <c r="AN28" s="1176"/>
      <c r="AO28" s="1177"/>
      <c r="AP28" s="394"/>
      <c r="AQ28" s="1176"/>
      <c r="AR28" s="1177"/>
      <c r="AS28" s="394"/>
      <c r="AT28" s="1176"/>
      <c r="AU28" s="1177"/>
      <c r="AV28" s="394"/>
      <c r="AW28" s="1176"/>
      <c r="AX28" s="1177"/>
      <c r="AY28" s="394"/>
      <c r="AZ28" s="1176"/>
      <c r="BA28" s="1177"/>
      <c r="BB28" s="394"/>
      <c r="BC28" s="1176"/>
      <c r="BD28" s="1177"/>
      <c r="BE28" s="394"/>
      <c r="BF28" s="1176"/>
      <c r="BG28" s="1177"/>
      <c r="BH28" s="394"/>
      <c r="BI28" s="1176"/>
      <c r="BJ28" s="1177"/>
      <c r="BL28" s="110"/>
      <c r="BM28" s="110"/>
      <c r="BN28" s="110"/>
      <c r="BO28" s="110"/>
      <c r="BP28" s="110"/>
      <c r="BQ28" s="110"/>
      <c r="BR28" s="11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row>
    <row r="29" spans="1:248" ht="18" hidden="1" customHeight="1" outlineLevel="1" x14ac:dyDescent="0.2">
      <c r="A29" s="194"/>
      <c r="B29" s="92"/>
      <c r="C29" s="132"/>
      <c r="D29" s="1176"/>
      <c r="E29" s="1177"/>
      <c r="F29" s="396"/>
      <c r="G29" s="1176"/>
      <c r="H29" s="1177"/>
      <c r="I29" s="396"/>
      <c r="J29" s="1176"/>
      <c r="K29" s="1177"/>
      <c r="L29" s="396"/>
      <c r="M29" s="1176"/>
      <c r="N29" s="1177"/>
      <c r="O29" s="396"/>
      <c r="P29" s="1176"/>
      <c r="Q29" s="1177"/>
      <c r="R29" s="396"/>
      <c r="S29" s="1176"/>
      <c r="T29" s="1177"/>
      <c r="U29" s="396"/>
      <c r="V29" s="1176"/>
      <c r="W29" s="1177"/>
      <c r="X29" s="396"/>
      <c r="Y29" s="1176"/>
      <c r="Z29" s="1177"/>
      <c r="AA29" s="396"/>
      <c r="AB29" s="1176"/>
      <c r="AC29" s="1177"/>
      <c r="AD29" s="396"/>
      <c r="AE29" s="1176"/>
      <c r="AF29" s="1177"/>
      <c r="AG29" s="396"/>
      <c r="AH29" s="1176"/>
      <c r="AI29" s="1177"/>
      <c r="AJ29" s="396"/>
      <c r="AK29" s="1176"/>
      <c r="AL29" s="1177"/>
      <c r="AM29" s="396"/>
      <c r="AN29" s="1176"/>
      <c r="AO29" s="1177"/>
      <c r="AP29" s="396"/>
      <c r="AQ29" s="1176"/>
      <c r="AR29" s="1177"/>
      <c r="AS29" s="396"/>
      <c r="AT29" s="1176"/>
      <c r="AU29" s="1177"/>
      <c r="AV29" s="396"/>
      <c r="AW29" s="1176"/>
      <c r="AX29" s="1177"/>
      <c r="AY29" s="396"/>
      <c r="AZ29" s="1176"/>
      <c r="BA29" s="1177"/>
      <c r="BB29" s="396"/>
      <c r="BC29" s="1176"/>
      <c r="BD29" s="1177"/>
      <c r="BE29" s="396"/>
      <c r="BF29" s="1176"/>
      <c r="BG29" s="1177"/>
      <c r="BH29" s="396"/>
      <c r="BI29" s="1176"/>
      <c r="BJ29" s="1177"/>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row>
    <row r="30" spans="1:248" s="183" customFormat="1" ht="18" hidden="1" customHeight="1" outlineLevel="1" x14ac:dyDescent="0.2">
      <c r="A30" s="185"/>
      <c r="B30" s="319" t="s">
        <v>161</v>
      </c>
      <c r="C30" s="132"/>
      <c r="D30" s="1219"/>
      <c r="E30" s="1220"/>
      <c r="F30" s="396"/>
      <c r="G30" s="1219"/>
      <c r="H30" s="1220"/>
      <c r="I30" s="396"/>
      <c r="J30" s="1219"/>
      <c r="K30" s="1220"/>
      <c r="L30" s="396"/>
      <c r="M30" s="1219"/>
      <c r="N30" s="1220"/>
      <c r="O30" s="396"/>
      <c r="P30" s="1219"/>
      <c r="Q30" s="1220"/>
      <c r="R30" s="396"/>
      <c r="S30" s="1219"/>
      <c r="T30" s="1220"/>
      <c r="U30" s="396"/>
      <c r="V30" s="1219"/>
      <c r="W30" s="1220"/>
      <c r="X30" s="396"/>
      <c r="Y30" s="1219"/>
      <c r="Z30" s="1220"/>
      <c r="AA30" s="396"/>
      <c r="AB30" s="1219"/>
      <c r="AC30" s="1220"/>
      <c r="AD30" s="396"/>
      <c r="AE30" s="1219"/>
      <c r="AF30" s="1220"/>
      <c r="AG30" s="396"/>
      <c r="AH30" s="1219"/>
      <c r="AI30" s="1220"/>
      <c r="AJ30" s="396"/>
      <c r="AK30" s="1219"/>
      <c r="AL30" s="1220"/>
      <c r="AM30" s="396"/>
      <c r="AN30" s="1219"/>
      <c r="AO30" s="1220"/>
      <c r="AP30" s="396"/>
      <c r="AQ30" s="1219"/>
      <c r="AR30" s="1220"/>
      <c r="AS30" s="396"/>
      <c r="AT30" s="1219"/>
      <c r="AU30" s="1220"/>
      <c r="AV30" s="396"/>
      <c r="AW30" s="1219"/>
      <c r="AX30" s="1220"/>
      <c r="AY30" s="396"/>
      <c r="AZ30" s="1219"/>
      <c r="BA30" s="1220"/>
      <c r="BB30" s="396"/>
      <c r="BC30" s="1219"/>
      <c r="BD30" s="1220"/>
      <c r="BE30" s="396"/>
      <c r="BF30" s="1219"/>
      <c r="BG30" s="1220"/>
      <c r="BH30" s="396"/>
      <c r="BI30" s="1219"/>
      <c r="BJ30" s="1220"/>
      <c r="BK30" s="179"/>
      <c r="BL30" s="31"/>
      <c r="BM30" s="31"/>
      <c r="BN30" s="31"/>
      <c r="BO30" s="31"/>
      <c r="BP30" s="31"/>
      <c r="BQ30" s="31"/>
      <c r="BR30" s="31"/>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row>
    <row r="31" spans="1:248" s="183" customFormat="1" ht="18" customHeight="1" collapsed="1" x14ac:dyDescent="0.2">
      <c r="A31" s="334"/>
      <c r="B31" s="335"/>
      <c r="C31" s="132"/>
      <c r="D31" s="372"/>
      <c r="E31" s="373"/>
      <c r="F31" s="396"/>
      <c r="G31" s="372"/>
      <c r="H31" s="373"/>
      <c r="I31" s="396"/>
      <c r="J31" s="372"/>
      <c r="K31" s="373"/>
      <c r="L31" s="396"/>
      <c r="M31" s="372"/>
      <c r="N31" s="373"/>
      <c r="O31" s="396"/>
      <c r="P31" s="372"/>
      <c r="Q31" s="373"/>
      <c r="R31" s="396"/>
      <c r="S31" s="372"/>
      <c r="T31" s="373"/>
      <c r="U31" s="396"/>
      <c r="V31" s="372"/>
      <c r="W31" s="373"/>
      <c r="X31" s="396"/>
      <c r="Y31" s="372"/>
      <c r="Z31" s="373"/>
      <c r="AA31" s="396"/>
      <c r="AB31" s="372"/>
      <c r="AC31" s="373"/>
      <c r="AD31" s="396"/>
      <c r="AE31" s="372"/>
      <c r="AF31" s="373"/>
      <c r="AG31" s="396"/>
      <c r="AH31" s="372"/>
      <c r="AI31" s="373"/>
      <c r="AJ31" s="396"/>
      <c r="AK31" s="372"/>
      <c r="AL31" s="373"/>
      <c r="AM31" s="396"/>
      <c r="AN31" s="372"/>
      <c r="AO31" s="373"/>
      <c r="AP31" s="396"/>
      <c r="AQ31" s="372"/>
      <c r="AR31" s="373"/>
      <c r="AS31" s="396"/>
      <c r="AT31" s="372"/>
      <c r="AU31" s="373"/>
      <c r="AV31" s="396"/>
      <c r="AW31" s="372"/>
      <c r="AX31" s="373"/>
      <c r="AY31" s="396"/>
      <c r="AZ31" s="372"/>
      <c r="BA31" s="373"/>
      <c r="BB31" s="396"/>
      <c r="BC31" s="372"/>
      <c r="BD31" s="373"/>
      <c r="BE31" s="396"/>
      <c r="BF31" s="372"/>
      <c r="BG31" s="373"/>
      <c r="BH31" s="396"/>
      <c r="BI31" s="372"/>
      <c r="BJ31" s="373"/>
      <c r="BK31" s="179"/>
      <c r="BL31" s="31"/>
      <c r="BM31" s="31"/>
      <c r="BN31" s="31"/>
      <c r="BO31" s="31"/>
      <c r="BP31" s="31"/>
      <c r="BQ31" s="31"/>
      <c r="BR31" s="31"/>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row>
    <row r="32" spans="1:248" ht="18" hidden="1" customHeight="1" outlineLevel="1" thickBot="1" x14ac:dyDescent="0.25">
      <c r="A32" s="86"/>
      <c r="B32" s="135"/>
      <c r="C32" s="76"/>
      <c r="D32" s="1214"/>
      <c r="E32" s="1215"/>
      <c r="F32" s="396"/>
      <c r="G32" s="1214"/>
      <c r="H32" s="1215"/>
      <c r="I32" s="396"/>
      <c r="J32" s="1214"/>
      <c r="K32" s="1215"/>
      <c r="L32" s="396"/>
      <c r="M32" s="1214"/>
      <c r="N32" s="1215"/>
      <c r="O32" s="396"/>
      <c r="P32" s="1214"/>
      <c r="Q32" s="1215"/>
      <c r="R32" s="396"/>
      <c r="S32" s="1214"/>
      <c r="T32" s="1215"/>
      <c r="U32" s="396"/>
      <c r="V32" s="1214"/>
      <c r="W32" s="1215"/>
      <c r="X32" s="396"/>
      <c r="Y32" s="1214"/>
      <c r="Z32" s="1215"/>
      <c r="AA32" s="396"/>
      <c r="AB32" s="1214"/>
      <c r="AC32" s="1215"/>
      <c r="AD32" s="396"/>
      <c r="AE32" s="1214"/>
      <c r="AF32" s="1215"/>
      <c r="AG32" s="396"/>
      <c r="AH32" s="1214"/>
      <c r="AI32" s="1215"/>
      <c r="AJ32" s="396"/>
      <c r="AK32" s="1214"/>
      <c r="AL32" s="1215"/>
      <c r="AM32" s="396"/>
      <c r="AN32" s="1214"/>
      <c r="AO32" s="1215"/>
      <c r="AP32" s="396"/>
      <c r="AQ32" s="1214"/>
      <c r="AR32" s="1215"/>
      <c r="AS32" s="396"/>
      <c r="AT32" s="1214"/>
      <c r="AU32" s="1215"/>
      <c r="AV32" s="396"/>
      <c r="AW32" s="1214"/>
      <c r="AX32" s="1215"/>
      <c r="AY32" s="396"/>
      <c r="AZ32" s="1214"/>
      <c r="BA32" s="1215"/>
      <c r="BB32" s="396"/>
      <c r="BC32" s="1214"/>
      <c r="BD32" s="1215"/>
      <c r="BE32" s="396"/>
      <c r="BF32" s="1214"/>
      <c r="BG32" s="1215"/>
      <c r="BH32" s="396"/>
      <c r="BI32" s="1214"/>
      <c r="BJ32" s="1215"/>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row>
    <row r="33" spans="1:248" s="181" customFormat="1" ht="18" hidden="1" customHeight="1" outlineLevel="1" x14ac:dyDescent="0.2">
      <c r="A33" s="55"/>
      <c r="B33" s="131"/>
      <c r="C33" s="132"/>
      <c r="D33" s="1176"/>
      <c r="E33" s="1177"/>
      <c r="F33" s="396"/>
      <c r="G33" s="1176"/>
      <c r="H33" s="1177"/>
      <c r="I33" s="396"/>
      <c r="J33" s="1176"/>
      <c r="K33" s="1177"/>
      <c r="L33" s="396"/>
      <c r="M33" s="1176"/>
      <c r="N33" s="1177"/>
      <c r="O33" s="396"/>
      <c r="P33" s="1176"/>
      <c r="Q33" s="1177"/>
      <c r="R33" s="396"/>
      <c r="S33" s="1176"/>
      <c r="T33" s="1177"/>
      <c r="U33" s="396"/>
      <c r="V33" s="1176"/>
      <c r="W33" s="1177"/>
      <c r="X33" s="396"/>
      <c r="Y33" s="1176"/>
      <c r="Z33" s="1177"/>
      <c r="AA33" s="396"/>
      <c r="AB33" s="1176"/>
      <c r="AC33" s="1177"/>
      <c r="AD33" s="396"/>
      <c r="AE33" s="1176"/>
      <c r="AF33" s="1177"/>
      <c r="AG33" s="396"/>
      <c r="AH33" s="1176"/>
      <c r="AI33" s="1177"/>
      <c r="AJ33" s="396"/>
      <c r="AK33" s="1176"/>
      <c r="AL33" s="1177"/>
      <c r="AM33" s="396"/>
      <c r="AN33" s="1176"/>
      <c r="AO33" s="1177"/>
      <c r="AP33" s="396"/>
      <c r="AQ33" s="1176"/>
      <c r="AR33" s="1177"/>
      <c r="AS33" s="396"/>
      <c r="AT33" s="1176"/>
      <c r="AU33" s="1177"/>
      <c r="AV33" s="396"/>
      <c r="AW33" s="1176"/>
      <c r="AX33" s="1177"/>
      <c r="AY33" s="396"/>
      <c r="AZ33" s="1176"/>
      <c r="BA33" s="1177"/>
      <c r="BB33" s="396"/>
      <c r="BC33" s="1176"/>
      <c r="BD33" s="1177"/>
      <c r="BE33" s="396"/>
      <c r="BF33" s="1176"/>
      <c r="BG33" s="1177"/>
      <c r="BH33" s="396"/>
      <c r="BI33" s="1176"/>
      <c r="BJ33" s="1177"/>
      <c r="BK33" s="179"/>
      <c r="BL33" s="31"/>
      <c r="BM33" s="31"/>
      <c r="BN33" s="31"/>
      <c r="BO33" s="31"/>
      <c r="BP33" s="31"/>
      <c r="BQ33" s="31"/>
      <c r="BR33" s="31"/>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row>
    <row r="34" spans="1:248" s="181" customFormat="1" ht="18" hidden="1" customHeight="1" outlineLevel="1" x14ac:dyDescent="0.2">
      <c r="A34" s="194"/>
      <c r="B34" s="92"/>
      <c r="C34" s="132"/>
      <c r="D34" s="1176"/>
      <c r="E34" s="1177"/>
      <c r="F34" s="396"/>
      <c r="G34" s="1176"/>
      <c r="H34" s="1177"/>
      <c r="I34" s="396"/>
      <c r="J34" s="1176"/>
      <c r="K34" s="1177"/>
      <c r="L34" s="396"/>
      <c r="M34" s="1176"/>
      <c r="N34" s="1177"/>
      <c r="O34" s="396"/>
      <c r="P34" s="1176"/>
      <c r="Q34" s="1177"/>
      <c r="R34" s="396"/>
      <c r="S34" s="1176"/>
      <c r="T34" s="1177"/>
      <c r="U34" s="396"/>
      <c r="V34" s="1176"/>
      <c r="W34" s="1177"/>
      <c r="X34" s="396"/>
      <c r="Y34" s="1176"/>
      <c r="Z34" s="1177"/>
      <c r="AA34" s="396"/>
      <c r="AB34" s="1176"/>
      <c r="AC34" s="1177"/>
      <c r="AD34" s="396"/>
      <c r="AE34" s="1176"/>
      <c r="AF34" s="1177"/>
      <c r="AG34" s="396"/>
      <c r="AH34" s="1176"/>
      <c r="AI34" s="1177"/>
      <c r="AJ34" s="396"/>
      <c r="AK34" s="1176"/>
      <c r="AL34" s="1177"/>
      <c r="AM34" s="396"/>
      <c r="AN34" s="1176"/>
      <c r="AO34" s="1177"/>
      <c r="AP34" s="396"/>
      <c r="AQ34" s="1176"/>
      <c r="AR34" s="1177"/>
      <c r="AS34" s="396"/>
      <c r="AT34" s="1176"/>
      <c r="AU34" s="1177"/>
      <c r="AV34" s="396"/>
      <c r="AW34" s="1176"/>
      <c r="AX34" s="1177"/>
      <c r="AY34" s="396"/>
      <c r="AZ34" s="1176"/>
      <c r="BA34" s="1177"/>
      <c r="BB34" s="396"/>
      <c r="BC34" s="1176"/>
      <c r="BD34" s="1177"/>
      <c r="BE34" s="396"/>
      <c r="BF34" s="1176"/>
      <c r="BG34" s="1177"/>
      <c r="BH34" s="396"/>
      <c r="BI34" s="1176"/>
      <c r="BJ34" s="1177"/>
      <c r="BK34" s="179"/>
      <c r="BL34" s="31"/>
      <c r="BM34" s="31"/>
      <c r="BN34" s="31"/>
      <c r="BO34" s="31"/>
      <c r="BP34" s="31"/>
      <c r="BQ34" s="31"/>
      <c r="BR34" s="31"/>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row>
    <row r="35" spans="1:248" ht="18" hidden="1" customHeight="1" outlineLevel="1" x14ac:dyDescent="0.2">
      <c r="A35" s="194"/>
      <c r="B35" s="92"/>
      <c r="C35" s="132"/>
      <c r="D35" s="1176"/>
      <c r="E35" s="1177"/>
      <c r="F35" s="396"/>
      <c r="G35" s="1176"/>
      <c r="H35" s="1177"/>
      <c r="I35" s="396"/>
      <c r="J35" s="1176"/>
      <c r="K35" s="1177"/>
      <c r="L35" s="396"/>
      <c r="M35" s="1176"/>
      <c r="N35" s="1177"/>
      <c r="O35" s="396"/>
      <c r="P35" s="1176"/>
      <c r="Q35" s="1177"/>
      <c r="R35" s="396"/>
      <c r="S35" s="1176"/>
      <c r="T35" s="1177"/>
      <c r="U35" s="396"/>
      <c r="V35" s="1176"/>
      <c r="W35" s="1177"/>
      <c r="X35" s="396"/>
      <c r="Y35" s="1176"/>
      <c r="Z35" s="1177"/>
      <c r="AA35" s="396"/>
      <c r="AB35" s="1176"/>
      <c r="AC35" s="1177"/>
      <c r="AD35" s="396"/>
      <c r="AE35" s="1176"/>
      <c r="AF35" s="1177"/>
      <c r="AG35" s="396"/>
      <c r="AH35" s="1176"/>
      <c r="AI35" s="1177"/>
      <c r="AJ35" s="396"/>
      <c r="AK35" s="1176"/>
      <c r="AL35" s="1177"/>
      <c r="AM35" s="396"/>
      <c r="AN35" s="1176"/>
      <c r="AO35" s="1177"/>
      <c r="AP35" s="396"/>
      <c r="AQ35" s="1176"/>
      <c r="AR35" s="1177"/>
      <c r="AS35" s="396"/>
      <c r="AT35" s="1176"/>
      <c r="AU35" s="1177"/>
      <c r="AV35" s="396"/>
      <c r="AW35" s="1176"/>
      <c r="AX35" s="1177"/>
      <c r="AY35" s="396"/>
      <c r="AZ35" s="1176"/>
      <c r="BA35" s="1177"/>
      <c r="BB35" s="396"/>
      <c r="BC35" s="1176"/>
      <c r="BD35" s="1177"/>
      <c r="BE35" s="396"/>
      <c r="BF35" s="1176"/>
      <c r="BG35" s="1177"/>
      <c r="BH35" s="396"/>
      <c r="BI35" s="1176"/>
      <c r="BJ35" s="1177"/>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row>
    <row r="36" spans="1:248" ht="18" hidden="1" customHeight="1" outlineLevel="1" x14ac:dyDescent="0.2">
      <c r="A36" s="194"/>
      <c r="B36" s="92"/>
      <c r="C36" s="132"/>
      <c r="D36" s="1176"/>
      <c r="E36" s="1177"/>
      <c r="F36" s="396"/>
      <c r="G36" s="1176"/>
      <c r="H36" s="1177"/>
      <c r="I36" s="396"/>
      <c r="J36" s="1176"/>
      <c r="K36" s="1177"/>
      <c r="L36" s="396"/>
      <c r="M36" s="1176"/>
      <c r="N36" s="1177"/>
      <c r="O36" s="396"/>
      <c r="P36" s="1176"/>
      <c r="Q36" s="1177"/>
      <c r="R36" s="396"/>
      <c r="S36" s="1176"/>
      <c r="T36" s="1177"/>
      <c r="U36" s="396"/>
      <c r="V36" s="1176"/>
      <c r="W36" s="1177"/>
      <c r="X36" s="396"/>
      <c r="Y36" s="1176"/>
      <c r="Z36" s="1177"/>
      <c r="AA36" s="396"/>
      <c r="AB36" s="1176"/>
      <c r="AC36" s="1177"/>
      <c r="AD36" s="396"/>
      <c r="AE36" s="1176"/>
      <c r="AF36" s="1177"/>
      <c r="AG36" s="396"/>
      <c r="AH36" s="1176"/>
      <c r="AI36" s="1177"/>
      <c r="AJ36" s="396"/>
      <c r="AK36" s="1176"/>
      <c r="AL36" s="1177"/>
      <c r="AM36" s="396"/>
      <c r="AN36" s="1176"/>
      <c r="AO36" s="1177"/>
      <c r="AP36" s="396"/>
      <c r="AQ36" s="1176"/>
      <c r="AR36" s="1177"/>
      <c r="AS36" s="396"/>
      <c r="AT36" s="1176"/>
      <c r="AU36" s="1177"/>
      <c r="AV36" s="396"/>
      <c r="AW36" s="1176"/>
      <c r="AX36" s="1177"/>
      <c r="AY36" s="396"/>
      <c r="AZ36" s="1176"/>
      <c r="BA36" s="1177"/>
      <c r="BB36" s="396"/>
      <c r="BC36" s="1176"/>
      <c r="BD36" s="1177"/>
      <c r="BE36" s="396"/>
      <c r="BF36" s="1176"/>
      <c r="BG36" s="1177"/>
      <c r="BH36" s="396"/>
      <c r="BI36" s="1176"/>
      <c r="BJ36" s="1177"/>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row>
    <row r="37" spans="1:248" ht="18" hidden="1" customHeight="1" outlineLevel="1" x14ac:dyDescent="0.2">
      <c r="A37" s="194"/>
      <c r="B37" s="92"/>
      <c r="C37" s="132"/>
      <c r="D37" s="1176"/>
      <c r="E37" s="1177"/>
      <c r="F37" s="394"/>
      <c r="G37" s="1176"/>
      <c r="H37" s="1177"/>
      <c r="I37" s="394"/>
      <c r="J37" s="1176"/>
      <c r="K37" s="1177"/>
      <c r="L37" s="394"/>
      <c r="M37" s="1176"/>
      <c r="N37" s="1177"/>
      <c r="O37" s="394"/>
      <c r="P37" s="1176"/>
      <c r="Q37" s="1177"/>
      <c r="R37" s="394"/>
      <c r="S37" s="1176"/>
      <c r="T37" s="1177"/>
      <c r="U37" s="394"/>
      <c r="V37" s="1176"/>
      <c r="W37" s="1177"/>
      <c r="X37" s="394"/>
      <c r="Y37" s="1176"/>
      <c r="Z37" s="1177"/>
      <c r="AA37" s="394"/>
      <c r="AB37" s="1176"/>
      <c r="AC37" s="1177"/>
      <c r="AD37" s="394"/>
      <c r="AE37" s="1176"/>
      <c r="AF37" s="1177"/>
      <c r="AG37" s="394"/>
      <c r="AH37" s="1176"/>
      <c r="AI37" s="1177"/>
      <c r="AJ37" s="394"/>
      <c r="AK37" s="1176"/>
      <c r="AL37" s="1177"/>
      <c r="AM37" s="394"/>
      <c r="AN37" s="1176"/>
      <c r="AO37" s="1177"/>
      <c r="AP37" s="394"/>
      <c r="AQ37" s="1176"/>
      <c r="AR37" s="1177"/>
      <c r="AS37" s="394"/>
      <c r="AT37" s="1176"/>
      <c r="AU37" s="1177"/>
      <c r="AV37" s="394"/>
      <c r="AW37" s="1176"/>
      <c r="AX37" s="1177"/>
      <c r="AY37" s="394"/>
      <c r="AZ37" s="1176"/>
      <c r="BA37" s="1177"/>
      <c r="BB37" s="394"/>
      <c r="BC37" s="1176"/>
      <c r="BD37" s="1177"/>
      <c r="BE37" s="394"/>
      <c r="BF37" s="1176"/>
      <c r="BG37" s="1177"/>
      <c r="BH37" s="394"/>
      <c r="BI37" s="1176"/>
      <c r="BJ37" s="1177"/>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row>
    <row r="38" spans="1:248" s="183" customFormat="1" ht="18" hidden="1" customHeight="1" outlineLevel="1" x14ac:dyDescent="0.2">
      <c r="A38" s="185"/>
      <c r="B38" s="319" t="s">
        <v>161</v>
      </c>
      <c r="C38" s="132"/>
      <c r="D38" s="1219"/>
      <c r="E38" s="1220"/>
      <c r="F38" s="396"/>
      <c r="G38" s="1219"/>
      <c r="H38" s="1220"/>
      <c r="I38" s="396"/>
      <c r="J38" s="1219"/>
      <c r="K38" s="1220"/>
      <c r="L38" s="396"/>
      <c r="M38" s="1219"/>
      <c r="N38" s="1220"/>
      <c r="O38" s="396"/>
      <c r="P38" s="1219"/>
      <c r="Q38" s="1220"/>
      <c r="R38" s="396"/>
      <c r="S38" s="1219"/>
      <c r="T38" s="1220"/>
      <c r="U38" s="396"/>
      <c r="V38" s="1219"/>
      <c r="W38" s="1220"/>
      <c r="X38" s="396"/>
      <c r="Y38" s="1219"/>
      <c r="Z38" s="1220"/>
      <c r="AA38" s="396"/>
      <c r="AB38" s="1219"/>
      <c r="AC38" s="1220"/>
      <c r="AD38" s="396"/>
      <c r="AE38" s="1219"/>
      <c r="AF38" s="1220"/>
      <c r="AG38" s="396"/>
      <c r="AH38" s="1219"/>
      <c r="AI38" s="1220"/>
      <c r="AJ38" s="396"/>
      <c r="AK38" s="1219"/>
      <c r="AL38" s="1220"/>
      <c r="AM38" s="396"/>
      <c r="AN38" s="1219"/>
      <c r="AO38" s="1220"/>
      <c r="AP38" s="396"/>
      <c r="AQ38" s="1219"/>
      <c r="AR38" s="1220"/>
      <c r="AS38" s="396"/>
      <c r="AT38" s="1219"/>
      <c r="AU38" s="1220"/>
      <c r="AV38" s="396"/>
      <c r="AW38" s="1219"/>
      <c r="AX38" s="1220"/>
      <c r="AY38" s="396"/>
      <c r="AZ38" s="1219"/>
      <c r="BA38" s="1220"/>
      <c r="BB38" s="396"/>
      <c r="BC38" s="1219"/>
      <c r="BD38" s="1220"/>
      <c r="BE38" s="396"/>
      <c r="BF38" s="1219"/>
      <c r="BG38" s="1220"/>
      <c r="BH38" s="396"/>
      <c r="BI38" s="1219"/>
      <c r="BJ38" s="1220"/>
      <c r="BK38" s="179"/>
      <c r="BL38" s="31"/>
      <c r="BM38" s="31"/>
      <c r="BN38" s="31"/>
      <c r="BO38" s="31"/>
      <c r="BP38" s="31"/>
      <c r="BQ38" s="31"/>
      <c r="BR38" s="31"/>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row>
    <row r="39" spans="1:248" s="183" customFormat="1" ht="18" customHeight="1" collapsed="1" x14ac:dyDescent="0.2">
      <c r="A39" s="334"/>
      <c r="B39" s="335"/>
      <c r="C39" s="132"/>
      <c r="D39" s="372"/>
      <c r="E39" s="373"/>
      <c r="F39" s="342"/>
      <c r="G39" s="372"/>
      <c r="H39" s="373"/>
      <c r="I39" s="342"/>
      <c r="J39" s="372"/>
      <c r="K39" s="373"/>
      <c r="L39" s="342"/>
      <c r="M39" s="372"/>
      <c r="N39" s="373"/>
      <c r="O39" s="342"/>
      <c r="P39" s="372"/>
      <c r="Q39" s="373"/>
      <c r="R39" s="342"/>
      <c r="S39" s="372"/>
      <c r="T39" s="373"/>
      <c r="U39" s="342"/>
      <c r="V39" s="372"/>
      <c r="W39" s="373"/>
      <c r="X39" s="342"/>
      <c r="Y39" s="372"/>
      <c r="Z39" s="373"/>
      <c r="AA39" s="342"/>
      <c r="AB39" s="372"/>
      <c r="AC39" s="373"/>
      <c r="AD39" s="342"/>
      <c r="AE39" s="372"/>
      <c r="AF39" s="373"/>
      <c r="AG39" s="342"/>
      <c r="AH39" s="372"/>
      <c r="AI39" s="373"/>
      <c r="AJ39" s="342"/>
      <c r="AK39" s="372"/>
      <c r="AL39" s="373"/>
      <c r="AM39" s="342"/>
      <c r="AN39" s="372"/>
      <c r="AO39" s="373"/>
      <c r="AP39" s="342"/>
      <c r="AQ39" s="372"/>
      <c r="AR39" s="373"/>
      <c r="AS39" s="342"/>
      <c r="AT39" s="372"/>
      <c r="AU39" s="373"/>
      <c r="AV39" s="342"/>
      <c r="AW39" s="372"/>
      <c r="AX39" s="373"/>
      <c r="AY39" s="342"/>
      <c r="AZ39" s="372"/>
      <c r="BA39" s="373"/>
      <c r="BB39" s="342"/>
      <c r="BC39" s="372"/>
      <c r="BD39" s="373"/>
      <c r="BE39" s="342"/>
      <c r="BF39" s="372"/>
      <c r="BG39" s="373"/>
      <c r="BH39" s="342"/>
      <c r="BI39" s="372"/>
      <c r="BJ39" s="373"/>
      <c r="BK39" s="179"/>
      <c r="BL39" s="23"/>
      <c r="BM39" s="23"/>
      <c r="BN39" s="23"/>
      <c r="BO39" s="23"/>
      <c r="BP39" s="23"/>
      <c r="BQ39" s="23"/>
      <c r="BR39" s="23"/>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row>
    <row r="40" spans="1:248" ht="18" hidden="1" customHeight="1" outlineLevel="1" thickBot="1" x14ac:dyDescent="0.25">
      <c r="A40" s="86"/>
      <c r="B40" s="135"/>
      <c r="C40" s="76"/>
      <c r="D40" s="1214"/>
      <c r="E40" s="1215"/>
      <c r="F40" s="2"/>
      <c r="G40" s="1214"/>
      <c r="H40" s="1215"/>
      <c r="I40" s="2"/>
      <c r="J40" s="1214"/>
      <c r="K40" s="1215"/>
      <c r="L40" s="2"/>
      <c r="M40" s="1214"/>
      <c r="N40" s="1215"/>
      <c r="O40" s="2"/>
      <c r="P40" s="1214"/>
      <c r="Q40" s="1215"/>
      <c r="R40" s="2"/>
      <c r="S40" s="1214"/>
      <c r="T40" s="1215"/>
      <c r="U40" s="2"/>
      <c r="V40" s="1214"/>
      <c r="W40" s="1215"/>
      <c r="X40" s="2"/>
      <c r="Y40" s="1214"/>
      <c r="Z40" s="1215"/>
      <c r="AA40" s="2"/>
      <c r="AB40" s="1214"/>
      <c r="AC40" s="1215"/>
      <c r="AD40" s="2"/>
      <c r="AE40" s="1214"/>
      <c r="AF40" s="1215"/>
      <c r="AG40" s="2"/>
      <c r="AH40" s="1214"/>
      <c r="AI40" s="1215"/>
      <c r="AJ40" s="2"/>
      <c r="AK40" s="1214"/>
      <c r="AL40" s="1215"/>
      <c r="AM40" s="2"/>
      <c r="AN40" s="1214"/>
      <c r="AO40" s="1215"/>
      <c r="AP40" s="2"/>
      <c r="AQ40" s="1214"/>
      <c r="AR40" s="1215"/>
      <c r="AS40" s="2"/>
      <c r="AT40" s="1214"/>
      <c r="AU40" s="1215"/>
      <c r="AV40" s="2"/>
      <c r="AW40" s="1214"/>
      <c r="AX40" s="1215"/>
      <c r="AY40" s="2"/>
      <c r="AZ40" s="1214"/>
      <c r="BA40" s="1215"/>
      <c r="BB40" s="2"/>
      <c r="BC40" s="1214"/>
      <c r="BD40" s="1215"/>
      <c r="BE40" s="2"/>
      <c r="BF40" s="1214"/>
      <c r="BG40" s="1215"/>
      <c r="BH40" s="2"/>
      <c r="BI40" s="1214"/>
      <c r="BJ40" s="1215"/>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row>
    <row r="41" spans="1:248" s="181" customFormat="1" ht="18" hidden="1" customHeight="1" outlineLevel="1" x14ac:dyDescent="0.2">
      <c r="A41" s="55"/>
      <c r="B41" s="131"/>
      <c r="C41" s="132"/>
      <c r="D41" s="1176"/>
      <c r="E41" s="1177"/>
      <c r="F41" s="343"/>
      <c r="G41" s="1176"/>
      <c r="H41" s="1177"/>
      <c r="I41" s="343"/>
      <c r="J41" s="1176"/>
      <c r="K41" s="1177"/>
      <c r="L41" s="343"/>
      <c r="M41" s="1176"/>
      <c r="N41" s="1177"/>
      <c r="O41" s="343"/>
      <c r="P41" s="1176"/>
      <c r="Q41" s="1177"/>
      <c r="R41" s="343"/>
      <c r="S41" s="1176"/>
      <c r="T41" s="1177"/>
      <c r="U41" s="343"/>
      <c r="V41" s="1176"/>
      <c r="W41" s="1177"/>
      <c r="X41" s="343"/>
      <c r="Y41" s="1176"/>
      <c r="Z41" s="1177"/>
      <c r="AA41" s="343"/>
      <c r="AB41" s="1176"/>
      <c r="AC41" s="1177"/>
      <c r="AD41" s="343"/>
      <c r="AE41" s="1176"/>
      <c r="AF41" s="1177"/>
      <c r="AG41" s="343"/>
      <c r="AH41" s="1176"/>
      <c r="AI41" s="1177"/>
      <c r="AJ41" s="343"/>
      <c r="AK41" s="1176"/>
      <c r="AL41" s="1177"/>
      <c r="AM41" s="343"/>
      <c r="AN41" s="1176"/>
      <c r="AO41" s="1177"/>
      <c r="AP41" s="343"/>
      <c r="AQ41" s="1176"/>
      <c r="AR41" s="1177"/>
      <c r="AS41" s="343"/>
      <c r="AT41" s="1176"/>
      <c r="AU41" s="1177"/>
      <c r="AV41" s="343"/>
      <c r="AW41" s="1176"/>
      <c r="AX41" s="1177"/>
      <c r="AY41" s="343"/>
      <c r="AZ41" s="1176"/>
      <c r="BA41" s="1177"/>
      <c r="BB41" s="343"/>
      <c r="BC41" s="1176"/>
      <c r="BD41" s="1177"/>
      <c r="BE41" s="343"/>
      <c r="BF41" s="1176"/>
      <c r="BG41" s="1177"/>
      <c r="BH41" s="343"/>
      <c r="BI41" s="1176"/>
      <c r="BJ41" s="1177"/>
      <c r="BK41" s="179"/>
      <c r="BL41" s="23"/>
      <c r="BM41" s="23"/>
      <c r="BN41" s="23"/>
      <c r="BO41" s="23"/>
      <c r="BP41" s="23"/>
      <c r="BQ41" s="23"/>
      <c r="BR41" s="23"/>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row>
    <row r="42" spans="1:248" s="181" customFormat="1" ht="18" hidden="1" customHeight="1" outlineLevel="1" x14ac:dyDescent="0.2">
      <c r="A42" s="194"/>
      <c r="B42" s="92"/>
      <c r="C42" s="132"/>
      <c r="D42" s="1176"/>
      <c r="E42" s="1177"/>
      <c r="F42" s="2"/>
      <c r="G42" s="1176"/>
      <c r="H42" s="1177"/>
      <c r="I42" s="2"/>
      <c r="J42" s="1176"/>
      <c r="K42" s="1177"/>
      <c r="L42" s="2"/>
      <c r="M42" s="1176"/>
      <c r="N42" s="1177"/>
      <c r="O42" s="2"/>
      <c r="P42" s="1176"/>
      <c r="Q42" s="1177"/>
      <c r="R42" s="2"/>
      <c r="S42" s="1176"/>
      <c r="T42" s="1177"/>
      <c r="U42" s="2"/>
      <c r="V42" s="1176"/>
      <c r="W42" s="1177"/>
      <c r="X42" s="2"/>
      <c r="Y42" s="1176"/>
      <c r="Z42" s="1177"/>
      <c r="AA42" s="2"/>
      <c r="AB42" s="1176"/>
      <c r="AC42" s="1177"/>
      <c r="AD42" s="2"/>
      <c r="AE42" s="1176"/>
      <c r="AF42" s="1177"/>
      <c r="AG42" s="2"/>
      <c r="AH42" s="1176"/>
      <c r="AI42" s="1177"/>
      <c r="AJ42" s="2"/>
      <c r="AK42" s="1176"/>
      <c r="AL42" s="1177"/>
      <c r="AM42" s="2"/>
      <c r="AN42" s="1176"/>
      <c r="AO42" s="1177"/>
      <c r="AP42" s="2"/>
      <c r="AQ42" s="1176"/>
      <c r="AR42" s="1177"/>
      <c r="AS42" s="2"/>
      <c r="AT42" s="1176"/>
      <c r="AU42" s="1177"/>
      <c r="AV42" s="2"/>
      <c r="AW42" s="1176"/>
      <c r="AX42" s="1177"/>
      <c r="AY42" s="2"/>
      <c r="AZ42" s="1176"/>
      <c r="BA42" s="1177"/>
      <c r="BB42" s="2"/>
      <c r="BC42" s="1176"/>
      <c r="BD42" s="1177"/>
      <c r="BE42" s="2"/>
      <c r="BF42" s="1176"/>
      <c r="BG42" s="1177"/>
      <c r="BH42" s="2"/>
      <c r="BI42" s="1176"/>
      <c r="BJ42" s="1177"/>
      <c r="BK42" s="179"/>
      <c r="BL42" s="31"/>
      <c r="BM42" s="31"/>
      <c r="BN42" s="31"/>
      <c r="BO42" s="31"/>
      <c r="BP42" s="31"/>
      <c r="BQ42" s="31"/>
      <c r="BR42" s="31"/>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row>
    <row r="43" spans="1:248" ht="18" hidden="1" customHeight="1" outlineLevel="1" x14ac:dyDescent="0.2">
      <c r="A43" s="194"/>
      <c r="B43" s="92"/>
      <c r="C43" s="132"/>
      <c r="D43" s="1176"/>
      <c r="E43" s="1177"/>
      <c r="F43" s="400"/>
      <c r="G43" s="1176"/>
      <c r="H43" s="1177"/>
      <c r="I43" s="400"/>
      <c r="J43" s="1176"/>
      <c r="K43" s="1177"/>
      <c r="L43" s="400"/>
      <c r="M43" s="1176"/>
      <c r="N43" s="1177"/>
      <c r="O43" s="400"/>
      <c r="P43" s="1176"/>
      <c r="Q43" s="1177"/>
      <c r="R43" s="400"/>
      <c r="S43" s="1176"/>
      <c r="T43" s="1177"/>
      <c r="U43" s="400"/>
      <c r="V43" s="1176"/>
      <c r="W43" s="1177"/>
      <c r="X43" s="400"/>
      <c r="Y43" s="1176"/>
      <c r="Z43" s="1177"/>
      <c r="AA43" s="400"/>
      <c r="AB43" s="1176"/>
      <c r="AC43" s="1177"/>
      <c r="AD43" s="400"/>
      <c r="AE43" s="1176"/>
      <c r="AF43" s="1177"/>
      <c r="AG43" s="400"/>
      <c r="AH43" s="1176"/>
      <c r="AI43" s="1177"/>
      <c r="AJ43" s="400"/>
      <c r="AK43" s="1176"/>
      <c r="AL43" s="1177"/>
      <c r="AM43" s="400"/>
      <c r="AN43" s="1176"/>
      <c r="AO43" s="1177"/>
      <c r="AP43" s="400"/>
      <c r="AQ43" s="1176"/>
      <c r="AR43" s="1177"/>
      <c r="AS43" s="400"/>
      <c r="AT43" s="1176"/>
      <c r="AU43" s="1177"/>
      <c r="AV43" s="400"/>
      <c r="AW43" s="1176"/>
      <c r="AX43" s="1177"/>
      <c r="AY43" s="400"/>
      <c r="AZ43" s="1176"/>
      <c r="BA43" s="1177"/>
      <c r="BB43" s="400"/>
      <c r="BC43" s="1176"/>
      <c r="BD43" s="1177"/>
      <c r="BE43" s="400"/>
      <c r="BF43" s="1176"/>
      <c r="BG43" s="1177"/>
      <c r="BH43" s="400"/>
      <c r="BI43" s="1176"/>
      <c r="BJ43" s="1177"/>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c r="IM43" s="181"/>
      <c r="IN43" s="181"/>
    </row>
    <row r="44" spans="1:248" ht="18" hidden="1" customHeight="1" outlineLevel="1" x14ac:dyDescent="0.2">
      <c r="A44" s="194"/>
      <c r="B44" s="92"/>
      <c r="C44" s="132"/>
      <c r="D44" s="1176"/>
      <c r="E44" s="1177"/>
      <c r="F44" s="2"/>
      <c r="G44" s="1176"/>
      <c r="H44" s="1177"/>
      <c r="I44" s="2"/>
      <c r="J44" s="1176"/>
      <c r="K44" s="1177"/>
      <c r="L44" s="2"/>
      <c r="M44" s="1176"/>
      <c r="N44" s="1177"/>
      <c r="O44" s="2"/>
      <c r="P44" s="1176"/>
      <c r="Q44" s="1177"/>
      <c r="R44" s="2"/>
      <c r="S44" s="1176"/>
      <c r="T44" s="1177"/>
      <c r="U44" s="2"/>
      <c r="V44" s="1176"/>
      <c r="W44" s="1177"/>
      <c r="X44" s="2"/>
      <c r="Y44" s="1176"/>
      <c r="Z44" s="1177"/>
      <c r="AA44" s="2"/>
      <c r="AB44" s="1176"/>
      <c r="AC44" s="1177"/>
      <c r="AD44" s="2"/>
      <c r="AE44" s="1176"/>
      <c r="AF44" s="1177"/>
      <c r="AG44" s="2"/>
      <c r="AH44" s="1176"/>
      <c r="AI44" s="1177"/>
      <c r="AJ44" s="2"/>
      <c r="AK44" s="1176"/>
      <c r="AL44" s="1177"/>
      <c r="AM44" s="2"/>
      <c r="AN44" s="1176"/>
      <c r="AO44" s="1177"/>
      <c r="AP44" s="2"/>
      <c r="AQ44" s="1176"/>
      <c r="AR44" s="1177"/>
      <c r="AS44" s="2"/>
      <c r="AT44" s="1176"/>
      <c r="AU44" s="1177"/>
      <c r="AV44" s="2"/>
      <c r="AW44" s="1176"/>
      <c r="AX44" s="1177"/>
      <c r="AY44" s="2"/>
      <c r="AZ44" s="1176"/>
      <c r="BA44" s="1177"/>
      <c r="BB44" s="2"/>
      <c r="BC44" s="1176"/>
      <c r="BD44" s="1177"/>
      <c r="BE44" s="2"/>
      <c r="BF44" s="1176"/>
      <c r="BG44" s="1177"/>
      <c r="BH44" s="2"/>
      <c r="BI44" s="1176"/>
      <c r="BJ44" s="1177"/>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c r="IM44" s="181"/>
      <c r="IN44" s="181"/>
    </row>
    <row r="45" spans="1:248" ht="18" hidden="1" customHeight="1" outlineLevel="1" x14ac:dyDescent="0.2">
      <c r="A45" s="194"/>
      <c r="B45" s="92"/>
      <c r="C45" s="132"/>
      <c r="D45" s="1176"/>
      <c r="E45" s="1177"/>
      <c r="F45" s="400"/>
      <c r="G45" s="1176"/>
      <c r="H45" s="1177"/>
      <c r="I45" s="400"/>
      <c r="J45" s="1176"/>
      <c r="K45" s="1177"/>
      <c r="L45" s="400"/>
      <c r="M45" s="1176"/>
      <c r="N45" s="1177"/>
      <c r="O45" s="400"/>
      <c r="P45" s="1176"/>
      <c r="Q45" s="1177"/>
      <c r="R45" s="400"/>
      <c r="S45" s="1176"/>
      <c r="T45" s="1177"/>
      <c r="U45" s="400"/>
      <c r="V45" s="1176"/>
      <c r="W45" s="1177"/>
      <c r="X45" s="400"/>
      <c r="Y45" s="1176"/>
      <c r="Z45" s="1177"/>
      <c r="AA45" s="400"/>
      <c r="AB45" s="1176"/>
      <c r="AC45" s="1177"/>
      <c r="AD45" s="400"/>
      <c r="AE45" s="1176"/>
      <c r="AF45" s="1177"/>
      <c r="AG45" s="400"/>
      <c r="AH45" s="1176"/>
      <c r="AI45" s="1177"/>
      <c r="AJ45" s="400"/>
      <c r="AK45" s="1176"/>
      <c r="AL45" s="1177"/>
      <c r="AM45" s="400"/>
      <c r="AN45" s="1176"/>
      <c r="AO45" s="1177"/>
      <c r="AP45" s="400"/>
      <c r="AQ45" s="1176"/>
      <c r="AR45" s="1177"/>
      <c r="AS45" s="400"/>
      <c r="AT45" s="1176"/>
      <c r="AU45" s="1177"/>
      <c r="AV45" s="400"/>
      <c r="AW45" s="1176"/>
      <c r="AX45" s="1177"/>
      <c r="AY45" s="400"/>
      <c r="AZ45" s="1176"/>
      <c r="BA45" s="1177"/>
      <c r="BB45" s="400"/>
      <c r="BC45" s="1176"/>
      <c r="BD45" s="1177"/>
      <c r="BE45" s="400"/>
      <c r="BF45" s="1176"/>
      <c r="BG45" s="1177"/>
      <c r="BH45" s="400"/>
      <c r="BI45" s="1176"/>
      <c r="BJ45" s="1177"/>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c r="IM45" s="181"/>
      <c r="IN45" s="181"/>
    </row>
    <row r="46" spans="1:248" s="183" customFormat="1" ht="18" hidden="1" customHeight="1" outlineLevel="1" x14ac:dyDescent="0.2">
      <c r="A46" s="185"/>
      <c r="B46" s="319" t="s">
        <v>161</v>
      </c>
      <c r="C46" s="132"/>
      <c r="D46" s="1219"/>
      <c r="E46" s="1220"/>
      <c r="F46" s="2"/>
      <c r="G46" s="1219"/>
      <c r="H46" s="1220"/>
      <c r="I46" s="2"/>
      <c r="J46" s="1219"/>
      <c r="K46" s="1220"/>
      <c r="L46" s="2"/>
      <c r="M46" s="1219"/>
      <c r="N46" s="1220"/>
      <c r="O46" s="2"/>
      <c r="P46" s="1219"/>
      <c r="Q46" s="1220"/>
      <c r="R46" s="2"/>
      <c r="S46" s="1219"/>
      <c r="T46" s="1220"/>
      <c r="U46" s="2"/>
      <c r="V46" s="1219"/>
      <c r="W46" s="1220"/>
      <c r="X46" s="2"/>
      <c r="Y46" s="1219"/>
      <c r="Z46" s="1220"/>
      <c r="AA46" s="2"/>
      <c r="AB46" s="1219"/>
      <c r="AC46" s="1220"/>
      <c r="AD46" s="2"/>
      <c r="AE46" s="1219"/>
      <c r="AF46" s="1220"/>
      <c r="AG46" s="2"/>
      <c r="AH46" s="1219"/>
      <c r="AI46" s="1220"/>
      <c r="AJ46" s="2"/>
      <c r="AK46" s="1219"/>
      <c r="AL46" s="1220"/>
      <c r="AM46" s="2"/>
      <c r="AN46" s="1219"/>
      <c r="AO46" s="1220"/>
      <c r="AP46" s="2"/>
      <c r="AQ46" s="1219"/>
      <c r="AR46" s="1220"/>
      <c r="AS46" s="2"/>
      <c r="AT46" s="1219"/>
      <c r="AU46" s="1220"/>
      <c r="AV46" s="2"/>
      <c r="AW46" s="1219"/>
      <c r="AX46" s="1220"/>
      <c r="AY46" s="2"/>
      <c r="AZ46" s="1219"/>
      <c r="BA46" s="1220"/>
      <c r="BB46" s="2"/>
      <c r="BC46" s="1219"/>
      <c r="BD46" s="1220"/>
      <c r="BE46" s="2"/>
      <c r="BF46" s="1219"/>
      <c r="BG46" s="1220"/>
      <c r="BH46" s="2"/>
      <c r="BI46" s="1219"/>
      <c r="BJ46" s="1220"/>
      <c r="BK46" s="179"/>
      <c r="BL46" s="31"/>
      <c r="BM46" s="31"/>
      <c r="BN46" s="31"/>
      <c r="BO46" s="31"/>
      <c r="BP46" s="31"/>
      <c r="BQ46" s="31"/>
      <c r="BR46" s="31"/>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row>
    <row r="47" spans="1:248" s="183" customFormat="1" ht="18" customHeight="1" collapsed="1" x14ac:dyDescent="0.2">
      <c r="A47" s="334"/>
      <c r="B47" s="335"/>
      <c r="C47" s="132"/>
      <c r="D47" s="372"/>
      <c r="E47" s="373"/>
      <c r="F47" s="400"/>
      <c r="G47" s="372"/>
      <c r="H47" s="373"/>
      <c r="I47" s="400"/>
      <c r="J47" s="372"/>
      <c r="K47" s="373"/>
      <c r="L47" s="400"/>
      <c r="M47" s="372"/>
      <c r="N47" s="373"/>
      <c r="O47" s="400"/>
      <c r="P47" s="372"/>
      <c r="Q47" s="373"/>
      <c r="R47" s="400"/>
      <c r="S47" s="372"/>
      <c r="T47" s="373"/>
      <c r="U47" s="400"/>
      <c r="V47" s="372"/>
      <c r="W47" s="373"/>
      <c r="X47" s="400"/>
      <c r="Y47" s="372"/>
      <c r="Z47" s="373"/>
      <c r="AA47" s="400"/>
      <c r="AB47" s="372"/>
      <c r="AC47" s="373"/>
      <c r="AD47" s="400"/>
      <c r="AE47" s="372"/>
      <c r="AF47" s="373"/>
      <c r="AG47" s="400"/>
      <c r="AH47" s="372"/>
      <c r="AI47" s="373"/>
      <c r="AJ47" s="400"/>
      <c r="AK47" s="372"/>
      <c r="AL47" s="373"/>
      <c r="AM47" s="400"/>
      <c r="AN47" s="372"/>
      <c r="AO47" s="373"/>
      <c r="AP47" s="400"/>
      <c r="AQ47" s="372"/>
      <c r="AR47" s="373"/>
      <c r="AS47" s="400"/>
      <c r="AT47" s="372"/>
      <c r="AU47" s="373"/>
      <c r="AV47" s="400"/>
      <c r="AW47" s="372"/>
      <c r="AX47" s="373"/>
      <c r="AY47" s="400"/>
      <c r="AZ47" s="372"/>
      <c r="BA47" s="373"/>
      <c r="BB47" s="400"/>
      <c r="BC47" s="372"/>
      <c r="BD47" s="373"/>
      <c r="BE47" s="400"/>
      <c r="BF47" s="372"/>
      <c r="BG47" s="373"/>
      <c r="BH47" s="400"/>
      <c r="BI47" s="372"/>
      <c r="BJ47" s="373"/>
      <c r="BK47" s="179"/>
      <c r="BL47" s="31"/>
      <c r="BM47" s="31"/>
      <c r="BN47" s="31"/>
      <c r="BO47" s="31"/>
      <c r="BP47" s="31"/>
      <c r="BQ47" s="31"/>
      <c r="BR47" s="31"/>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row>
    <row r="48" spans="1:248" ht="18" hidden="1" customHeight="1" outlineLevel="1" thickBot="1" x14ac:dyDescent="0.25">
      <c r="A48" s="86"/>
      <c r="B48" s="135"/>
      <c r="C48" s="76"/>
      <c r="D48" s="1214"/>
      <c r="E48" s="1215"/>
      <c r="F48" s="437"/>
      <c r="G48" s="1214"/>
      <c r="H48" s="1215"/>
      <c r="I48" s="437"/>
      <c r="J48" s="1214"/>
      <c r="K48" s="1215"/>
      <c r="L48" s="437"/>
      <c r="M48" s="1214"/>
      <c r="N48" s="1215"/>
      <c r="O48" s="437"/>
      <c r="P48" s="1214"/>
      <c r="Q48" s="1215"/>
      <c r="R48" s="437"/>
      <c r="S48" s="1214"/>
      <c r="T48" s="1215"/>
      <c r="U48" s="437"/>
      <c r="V48" s="1214"/>
      <c r="W48" s="1215"/>
      <c r="X48" s="437"/>
      <c r="Y48" s="1214"/>
      <c r="Z48" s="1215"/>
      <c r="AA48" s="437"/>
      <c r="AB48" s="1214"/>
      <c r="AC48" s="1215"/>
      <c r="AD48" s="437"/>
      <c r="AE48" s="1214"/>
      <c r="AF48" s="1215"/>
      <c r="AG48" s="437"/>
      <c r="AH48" s="1214"/>
      <c r="AI48" s="1215"/>
      <c r="AJ48" s="437"/>
      <c r="AK48" s="1214"/>
      <c r="AL48" s="1215"/>
      <c r="AM48" s="437"/>
      <c r="AN48" s="1214"/>
      <c r="AO48" s="1215"/>
      <c r="AP48" s="437"/>
      <c r="AQ48" s="1214"/>
      <c r="AR48" s="1215"/>
      <c r="AS48" s="437"/>
      <c r="AT48" s="1214"/>
      <c r="AU48" s="1215"/>
      <c r="AV48" s="437"/>
      <c r="AW48" s="1214"/>
      <c r="AX48" s="1215"/>
      <c r="AY48" s="437"/>
      <c r="AZ48" s="1214"/>
      <c r="BA48" s="1215"/>
      <c r="BB48" s="437"/>
      <c r="BC48" s="1214"/>
      <c r="BD48" s="1215"/>
      <c r="BE48" s="437"/>
      <c r="BF48" s="1214"/>
      <c r="BG48" s="1215"/>
      <c r="BH48" s="437"/>
      <c r="BI48" s="1214"/>
      <c r="BJ48" s="1215"/>
      <c r="BL48" s="41"/>
      <c r="BM48" s="41"/>
      <c r="BN48" s="41"/>
      <c r="BO48" s="41"/>
      <c r="BP48" s="41"/>
      <c r="BQ48" s="41"/>
      <c r="BR48" s="41"/>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c r="IM48" s="181"/>
      <c r="IN48" s="181"/>
    </row>
    <row r="49" spans="1:248" s="181" customFormat="1" ht="18" hidden="1" customHeight="1" outlineLevel="1" x14ac:dyDescent="0.2">
      <c r="A49" s="55"/>
      <c r="B49" s="131"/>
      <c r="C49" s="132"/>
      <c r="D49" s="1176"/>
      <c r="E49" s="1177"/>
      <c r="F49" s="3"/>
      <c r="G49" s="1176"/>
      <c r="H49" s="1177"/>
      <c r="I49" s="3"/>
      <c r="J49" s="1176"/>
      <c r="K49" s="1177"/>
      <c r="L49" s="3"/>
      <c r="M49" s="1176"/>
      <c r="N49" s="1177"/>
      <c r="O49" s="3"/>
      <c r="P49" s="1176"/>
      <c r="Q49" s="1177"/>
      <c r="R49" s="3"/>
      <c r="S49" s="1176"/>
      <c r="T49" s="1177"/>
      <c r="U49" s="3"/>
      <c r="V49" s="1176"/>
      <c r="W49" s="1177"/>
      <c r="X49" s="3"/>
      <c r="Y49" s="1176"/>
      <c r="Z49" s="1177"/>
      <c r="AA49" s="3"/>
      <c r="AB49" s="1176"/>
      <c r="AC49" s="1177"/>
      <c r="AD49" s="3"/>
      <c r="AE49" s="1176"/>
      <c r="AF49" s="1177"/>
      <c r="AG49" s="3"/>
      <c r="AH49" s="1176"/>
      <c r="AI49" s="1177"/>
      <c r="AJ49" s="3"/>
      <c r="AK49" s="1176"/>
      <c r="AL49" s="1177"/>
      <c r="AM49" s="3"/>
      <c r="AN49" s="1176"/>
      <c r="AO49" s="1177"/>
      <c r="AP49" s="3"/>
      <c r="AQ49" s="1176"/>
      <c r="AR49" s="1177"/>
      <c r="AS49" s="3"/>
      <c r="AT49" s="1176"/>
      <c r="AU49" s="1177"/>
      <c r="AV49" s="3"/>
      <c r="AW49" s="1176"/>
      <c r="AX49" s="1177"/>
      <c r="AY49" s="3"/>
      <c r="AZ49" s="1176"/>
      <c r="BA49" s="1177"/>
      <c r="BB49" s="3"/>
      <c r="BC49" s="1176"/>
      <c r="BD49" s="1177"/>
      <c r="BE49" s="3"/>
      <c r="BF49" s="1176"/>
      <c r="BG49" s="1177"/>
      <c r="BH49" s="3"/>
      <c r="BI49" s="1176"/>
      <c r="BJ49" s="1177"/>
      <c r="BK49" s="179"/>
      <c r="BL49" s="31"/>
      <c r="BM49" s="31"/>
      <c r="BN49" s="31"/>
      <c r="BO49" s="31"/>
      <c r="BP49" s="31"/>
      <c r="BQ49" s="31"/>
      <c r="BR49" s="31"/>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row>
    <row r="50" spans="1:248" s="181" customFormat="1" ht="18" hidden="1" customHeight="1" outlineLevel="1" x14ac:dyDescent="0.2">
      <c r="A50" s="194"/>
      <c r="B50" s="92"/>
      <c r="C50" s="132"/>
      <c r="D50" s="1176"/>
      <c r="E50" s="1177"/>
      <c r="F50" s="2"/>
      <c r="G50" s="1176"/>
      <c r="H50" s="1177"/>
      <c r="I50" s="2"/>
      <c r="J50" s="1176"/>
      <c r="K50" s="1177"/>
      <c r="L50" s="2"/>
      <c r="M50" s="1176"/>
      <c r="N50" s="1177"/>
      <c r="O50" s="2"/>
      <c r="P50" s="1176"/>
      <c r="Q50" s="1177"/>
      <c r="R50" s="2"/>
      <c r="S50" s="1176"/>
      <c r="T50" s="1177"/>
      <c r="U50" s="2"/>
      <c r="V50" s="1176"/>
      <c r="W50" s="1177"/>
      <c r="X50" s="2"/>
      <c r="Y50" s="1176"/>
      <c r="Z50" s="1177"/>
      <c r="AA50" s="2"/>
      <c r="AB50" s="1176"/>
      <c r="AC50" s="1177"/>
      <c r="AD50" s="2"/>
      <c r="AE50" s="1176"/>
      <c r="AF50" s="1177"/>
      <c r="AG50" s="2"/>
      <c r="AH50" s="1176"/>
      <c r="AI50" s="1177"/>
      <c r="AJ50" s="2"/>
      <c r="AK50" s="1176"/>
      <c r="AL50" s="1177"/>
      <c r="AM50" s="2"/>
      <c r="AN50" s="1176"/>
      <c r="AO50" s="1177"/>
      <c r="AP50" s="2"/>
      <c r="AQ50" s="1176"/>
      <c r="AR50" s="1177"/>
      <c r="AS50" s="2"/>
      <c r="AT50" s="1176"/>
      <c r="AU50" s="1177"/>
      <c r="AV50" s="2"/>
      <c r="AW50" s="1176"/>
      <c r="AX50" s="1177"/>
      <c r="AY50" s="2"/>
      <c r="AZ50" s="1176"/>
      <c r="BA50" s="1177"/>
      <c r="BB50" s="2"/>
      <c r="BC50" s="1176"/>
      <c r="BD50" s="1177"/>
      <c r="BE50" s="2"/>
      <c r="BF50" s="1176"/>
      <c r="BG50" s="1177"/>
      <c r="BH50" s="2"/>
      <c r="BI50" s="1176"/>
      <c r="BJ50" s="1177"/>
      <c r="BK50" s="179"/>
      <c r="BL50" s="31"/>
      <c r="BM50" s="31"/>
      <c r="BN50" s="31"/>
      <c r="BO50" s="31"/>
      <c r="BP50" s="31"/>
      <c r="BQ50" s="31"/>
      <c r="BR50" s="31"/>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row>
    <row r="51" spans="1:248" ht="18" hidden="1" customHeight="1" outlineLevel="1" x14ac:dyDescent="0.25">
      <c r="A51" s="194"/>
      <c r="B51" s="92"/>
      <c r="C51" s="132"/>
      <c r="D51" s="1176"/>
      <c r="E51" s="1177"/>
      <c r="F51" s="438"/>
      <c r="G51" s="1176"/>
      <c r="H51" s="1177"/>
      <c r="I51" s="438"/>
      <c r="J51" s="1176"/>
      <c r="K51" s="1177"/>
      <c r="L51" s="438"/>
      <c r="M51" s="1176"/>
      <c r="N51" s="1177"/>
      <c r="O51" s="438"/>
      <c r="P51" s="1176"/>
      <c r="Q51" s="1177"/>
      <c r="R51" s="438"/>
      <c r="S51" s="1176"/>
      <c r="T51" s="1177"/>
      <c r="U51" s="438"/>
      <c r="V51" s="1176"/>
      <c r="W51" s="1177"/>
      <c r="X51" s="438"/>
      <c r="Y51" s="1176"/>
      <c r="Z51" s="1177"/>
      <c r="AA51" s="438"/>
      <c r="AB51" s="1176"/>
      <c r="AC51" s="1177"/>
      <c r="AD51" s="438"/>
      <c r="AE51" s="1176"/>
      <c r="AF51" s="1177"/>
      <c r="AG51" s="438"/>
      <c r="AH51" s="1176"/>
      <c r="AI51" s="1177"/>
      <c r="AJ51" s="438"/>
      <c r="AK51" s="1176"/>
      <c r="AL51" s="1177"/>
      <c r="AM51" s="438"/>
      <c r="AN51" s="1176"/>
      <c r="AO51" s="1177"/>
      <c r="AP51" s="438"/>
      <c r="AQ51" s="1176"/>
      <c r="AR51" s="1177"/>
      <c r="AS51" s="438"/>
      <c r="AT51" s="1176"/>
      <c r="AU51" s="1177"/>
      <c r="AV51" s="438"/>
      <c r="AW51" s="1176"/>
      <c r="AX51" s="1177"/>
      <c r="AY51" s="438"/>
      <c r="AZ51" s="1176"/>
      <c r="BA51" s="1177"/>
      <c r="BB51" s="438"/>
      <c r="BC51" s="1176"/>
      <c r="BD51" s="1177"/>
      <c r="BE51" s="438"/>
      <c r="BF51" s="1176"/>
      <c r="BG51" s="1177"/>
      <c r="BH51" s="438"/>
      <c r="BI51" s="1176"/>
      <c r="BJ51" s="1177"/>
      <c r="BL51" s="24"/>
      <c r="BM51" s="24"/>
      <c r="BN51" s="24"/>
      <c r="BO51" s="24"/>
      <c r="BP51" s="24"/>
      <c r="BQ51" s="24"/>
      <c r="BR51" s="24"/>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81"/>
      <c r="FK51" s="181"/>
      <c r="FL51" s="181"/>
      <c r="FM51" s="181"/>
      <c r="FN51" s="181"/>
      <c r="FO51" s="181"/>
      <c r="FP51" s="181"/>
      <c r="FQ51" s="181"/>
      <c r="FR51" s="181"/>
      <c r="FS51" s="181"/>
      <c r="FT51" s="181"/>
      <c r="FU51" s="181"/>
      <c r="FV51" s="181"/>
      <c r="FW51" s="181"/>
      <c r="FX51" s="181"/>
      <c r="FY51" s="181"/>
      <c r="FZ51" s="181"/>
      <c r="GA51" s="181"/>
      <c r="GB51" s="181"/>
      <c r="GC51" s="181"/>
      <c r="GD51" s="181"/>
      <c r="GE51" s="181"/>
      <c r="GF51" s="181"/>
      <c r="GG51" s="181"/>
      <c r="GH51" s="181"/>
      <c r="GI51" s="181"/>
      <c r="GJ51" s="181"/>
      <c r="GK51" s="181"/>
      <c r="GL51" s="181"/>
      <c r="GM51" s="181"/>
      <c r="GN51" s="181"/>
      <c r="GO51" s="181"/>
      <c r="GP51" s="181"/>
      <c r="GQ51" s="181"/>
      <c r="GR51" s="181"/>
      <c r="GS51" s="181"/>
      <c r="GT51" s="181"/>
      <c r="GU51" s="181"/>
      <c r="GV51" s="181"/>
      <c r="GW51" s="181"/>
      <c r="GX51" s="181"/>
      <c r="GY51" s="181"/>
      <c r="GZ51" s="181"/>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c r="IH51" s="181"/>
      <c r="II51" s="181"/>
      <c r="IJ51" s="181"/>
      <c r="IK51" s="181"/>
      <c r="IL51" s="181"/>
      <c r="IM51" s="181"/>
      <c r="IN51" s="181"/>
    </row>
    <row r="52" spans="1:248" ht="18" hidden="1" customHeight="1" outlineLevel="1" x14ac:dyDescent="0.2">
      <c r="A52" s="194"/>
      <c r="B52" s="92"/>
      <c r="C52" s="132"/>
      <c r="D52" s="1176"/>
      <c r="E52" s="1177"/>
      <c r="F52" s="3"/>
      <c r="G52" s="1176"/>
      <c r="H52" s="1177"/>
      <c r="I52" s="3"/>
      <c r="J52" s="1176"/>
      <c r="K52" s="1177"/>
      <c r="L52" s="3"/>
      <c r="M52" s="1176"/>
      <c r="N52" s="1177"/>
      <c r="O52" s="3"/>
      <c r="P52" s="1176"/>
      <c r="Q52" s="1177"/>
      <c r="R52" s="3"/>
      <c r="S52" s="1176"/>
      <c r="T52" s="1177"/>
      <c r="U52" s="3"/>
      <c r="V52" s="1176"/>
      <c r="W52" s="1177"/>
      <c r="X52" s="3"/>
      <c r="Y52" s="1176"/>
      <c r="Z52" s="1177"/>
      <c r="AA52" s="3"/>
      <c r="AB52" s="1176"/>
      <c r="AC52" s="1177"/>
      <c r="AD52" s="3"/>
      <c r="AE52" s="1176"/>
      <c r="AF52" s="1177"/>
      <c r="AG52" s="3"/>
      <c r="AH52" s="1176"/>
      <c r="AI52" s="1177"/>
      <c r="AJ52" s="3"/>
      <c r="AK52" s="1176"/>
      <c r="AL52" s="1177"/>
      <c r="AM52" s="3"/>
      <c r="AN52" s="1176"/>
      <c r="AO52" s="1177"/>
      <c r="AP52" s="3"/>
      <c r="AQ52" s="1176"/>
      <c r="AR52" s="1177"/>
      <c r="AS52" s="3"/>
      <c r="AT52" s="1176"/>
      <c r="AU52" s="1177"/>
      <c r="AV52" s="3"/>
      <c r="AW52" s="1176"/>
      <c r="AX52" s="1177"/>
      <c r="AY52" s="3"/>
      <c r="AZ52" s="1176"/>
      <c r="BA52" s="1177"/>
      <c r="BB52" s="3"/>
      <c r="BC52" s="1176"/>
      <c r="BD52" s="1177"/>
      <c r="BE52" s="3"/>
      <c r="BF52" s="1176"/>
      <c r="BG52" s="1177"/>
      <c r="BH52" s="3"/>
      <c r="BI52" s="1176"/>
      <c r="BJ52" s="1177"/>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c r="GU52" s="181"/>
      <c r="GV52" s="181"/>
      <c r="GW52" s="181"/>
      <c r="GX52" s="181"/>
      <c r="GY52" s="181"/>
      <c r="GZ52" s="181"/>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c r="IH52" s="181"/>
      <c r="II52" s="181"/>
      <c r="IJ52" s="181"/>
      <c r="IK52" s="181"/>
      <c r="IL52" s="181"/>
      <c r="IM52" s="181"/>
      <c r="IN52" s="181"/>
    </row>
    <row r="53" spans="1:248" ht="18" hidden="1" customHeight="1" outlineLevel="1" x14ac:dyDescent="0.2">
      <c r="A53" s="194"/>
      <c r="B53" s="92"/>
      <c r="C53" s="132"/>
      <c r="D53" s="1176"/>
      <c r="E53" s="1177"/>
      <c r="F53" s="439"/>
      <c r="G53" s="1176"/>
      <c r="H53" s="1177"/>
      <c r="I53" s="439"/>
      <c r="J53" s="1176"/>
      <c r="K53" s="1177"/>
      <c r="L53" s="439"/>
      <c r="M53" s="1176"/>
      <c r="N53" s="1177"/>
      <c r="O53" s="439"/>
      <c r="P53" s="1176"/>
      <c r="Q53" s="1177"/>
      <c r="R53" s="439"/>
      <c r="S53" s="1176"/>
      <c r="T53" s="1177"/>
      <c r="U53" s="439"/>
      <c r="V53" s="1176"/>
      <c r="W53" s="1177"/>
      <c r="X53" s="439"/>
      <c r="Y53" s="1176"/>
      <c r="Z53" s="1177"/>
      <c r="AA53" s="439"/>
      <c r="AB53" s="1176"/>
      <c r="AC53" s="1177"/>
      <c r="AD53" s="439"/>
      <c r="AE53" s="1176"/>
      <c r="AF53" s="1177"/>
      <c r="AG53" s="439"/>
      <c r="AH53" s="1176"/>
      <c r="AI53" s="1177"/>
      <c r="AJ53" s="439"/>
      <c r="AK53" s="1176"/>
      <c r="AL53" s="1177"/>
      <c r="AM53" s="439"/>
      <c r="AN53" s="1176"/>
      <c r="AO53" s="1177"/>
      <c r="AP53" s="439"/>
      <c r="AQ53" s="1176"/>
      <c r="AR53" s="1177"/>
      <c r="AS53" s="439"/>
      <c r="AT53" s="1176"/>
      <c r="AU53" s="1177"/>
      <c r="AV53" s="439"/>
      <c r="AW53" s="1176"/>
      <c r="AX53" s="1177"/>
      <c r="AY53" s="439"/>
      <c r="AZ53" s="1176"/>
      <c r="BA53" s="1177"/>
      <c r="BB53" s="439"/>
      <c r="BC53" s="1176"/>
      <c r="BD53" s="1177"/>
      <c r="BE53" s="439"/>
      <c r="BF53" s="1176"/>
      <c r="BG53" s="1177"/>
      <c r="BH53" s="439"/>
      <c r="BI53" s="1176"/>
      <c r="BJ53" s="1177"/>
      <c r="BL53" s="114"/>
      <c r="BM53" s="114"/>
      <c r="BN53" s="114"/>
      <c r="BO53" s="114"/>
      <c r="BP53" s="114"/>
      <c r="BQ53" s="114"/>
      <c r="BR53" s="114"/>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c r="IH53" s="181"/>
      <c r="II53" s="181"/>
      <c r="IJ53" s="181"/>
      <c r="IK53" s="181"/>
      <c r="IL53" s="181"/>
      <c r="IM53" s="181"/>
      <c r="IN53" s="181"/>
    </row>
    <row r="54" spans="1:248" s="183" customFormat="1" ht="18" hidden="1" customHeight="1" outlineLevel="1" x14ac:dyDescent="0.25">
      <c r="A54" s="185"/>
      <c r="B54" s="319" t="s">
        <v>161</v>
      </c>
      <c r="C54" s="132"/>
      <c r="D54" s="1219"/>
      <c r="E54" s="1220"/>
      <c r="F54" s="440"/>
      <c r="G54" s="1219"/>
      <c r="H54" s="1220"/>
      <c r="I54" s="440"/>
      <c r="J54" s="1219"/>
      <c r="K54" s="1220"/>
      <c r="L54" s="440"/>
      <c r="M54" s="1219"/>
      <c r="N54" s="1220"/>
      <c r="O54" s="440"/>
      <c r="P54" s="1219"/>
      <c r="Q54" s="1220"/>
      <c r="R54" s="440"/>
      <c r="S54" s="1219"/>
      <c r="T54" s="1220"/>
      <c r="U54" s="440"/>
      <c r="V54" s="1219"/>
      <c r="W54" s="1220"/>
      <c r="X54" s="440"/>
      <c r="Y54" s="1219"/>
      <c r="Z54" s="1220"/>
      <c r="AA54" s="440"/>
      <c r="AB54" s="1219"/>
      <c r="AC54" s="1220"/>
      <c r="AD54" s="440"/>
      <c r="AE54" s="1219"/>
      <c r="AF54" s="1220"/>
      <c r="AG54" s="440"/>
      <c r="AH54" s="1219"/>
      <c r="AI54" s="1220"/>
      <c r="AJ54" s="440"/>
      <c r="AK54" s="1219"/>
      <c r="AL54" s="1220"/>
      <c r="AM54" s="440"/>
      <c r="AN54" s="1219"/>
      <c r="AO54" s="1220"/>
      <c r="AP54" s="440"/>
      <c r="AQ54" s="1219"/>
      <c r="AR54" s="1220"/>
      <c r="AS54" s="440"/>
      <c r="AT54" s="1219"/>
      <c r="AU54" s="1220"/>
      <c r="AV54" s="440"/>
      <c r="AW54" s="1219"/>
      <c r="AX54" s="1220"/>
      <c r="AY54" s="440"/>
      <c r="AZ54" s="1219"/>
      <c r="BA54" s="1220"/>
      <c r="BB54" s="440"/>
      <c r="BC54" s="1219"/>
      <c r="BD54" s="1220"/>
      <c r="BE54" s="440"/>
      <c r="BF54" s="1219"/>
      <c r="BG54" s="1220"/>
      <c r="BH54" s="440"/>
      <c r="BI54" s="1219"/>
      <c r="BJ54" s="1220"/>
      <c r="BK54" s="179"/>
      <c r="BL54" s="325"/>
      <c r="BM54" s="325"/>
      <c r="BN54" s="325"/>
      <c r="BO54" s="325"/>
      <c r="BP54" s="325"/>
      <c r="BQ54" s="325"/>
      <c r="BR54" s="325"/>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row>
    <row r="55" spans="1:248" s="183" customFormat="1" ht="18" customHeight="1" collapsed="1" x14ac:dyDescent="0.2">
      <c r="A55" s="334"/>
      <c r="B55" s="335"/>
      <c r="C55" s="132"/>
      <c r="D55" s="372"/>
      <c r="E55" s="373"/>
      <c r="F55" s="2"/>
      <c r="G55" s="372"/>
      <c r="H55" s="373"/>
      <c r="I55" s="2"/>
      <c r="J55" s="372"/>
      <c r="K55" s="373"/>
      <c r="L55" s="2"/>
      <c r="M55" s="372"/>
      <c r="N55" s="373"/>
      <c r="O55" s="2"/>
      <c r="P55" s="372"/>
      <c r="Q55" s="373"/>
      <c r="R55" s="2"/>
      <c r="S55" s="372"/>
      <c r="T55" s="373"/>
      <c r="U55" s="2"/>
      <c r="V55" s="372"/>
      <c r="W55" s="373"/>
      <c r="X55" s="2"/>
      <c r="Y55" s="372"/>
      <c r="Z55" s="373"/>
      <c r="AA55" s="2"/>
      <c r="AB55" s="372"/>
      <c r="AC55" s="373"/>
      <c r="AD55" s="2"/>
      <c r="AE55" s="372"/>
      <c r="AF55" s="373"/>
      <c r="AG55" s="2"/>
      <c r="AH55" s="372"/>
      <c r="AI55" s="373"/>
      <c r="AJ55" s="2"/>
      <c r="AK55" s="372"/>
      <c r="AL55" s="373"/>
      <c r="AM55" s="2"/>
      <c r="AN55" s="372"/>
      <c r="AO55" s="373"/>
      <c r="AP55" s="2"/>
      <c r="AQ55" s="372"/>
      <c r="AR55" s="373"/>
      <c r="AS55" s="2"/>
      <c r="AT55" s="372"/>
      <c r="AU55" s="373"/>
      <c r="AV55" s="2"/>
      <c r="AW55" s="372"/>
      <c r="AX55" s="373"/>
      <c r="AY55" s="2"/>
      <c r="AZ55" s="372"/>
      <c r="BA55" s="373"/>
      <c r="BB55" s="2"/>
      <c r="BC55" s="372"/>
      <c r="BD55" s="373"/>
      <c r="BE55" s="2"/>
      <c r="BF55" s="372"/>
      <c r="BG55" s="373"/>
      <c r="BH55" s="2"/>
      <c r="BI55" s="372"/>
      <c r="BJ55" s="373"/>
      <c r="BK55" s="179"/>
      <c r="BL55" s="31"/>
      <c r="BM55" s="31"/>
      <c r="BN55" s="31"/>
      <c r="BO55" s="31"/>
      <c r="BP55" s="31"/>
      <c r="BQ55" s="31"/>
      <c r="BR55" s="31"/>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row>
    <row r="56" spans="1:248" ht="18" hidden="1" customHeight="1" outlineLevel="1" thickBot="1" x14ac:dyDescent="0.3">
      <c r="A56" s="86"/>
      <c r="B56" s="135"/>
      <c r="C56" s="76"/>
      <c r="D56" s="1214"/>
      <c r="E56" s="1215"/>
      <c r="F56" s="441"/>
      <c r="G56" s="1214"/>
      <c r="H56" s="1215"/>
      <c r="I56" s="441"/>
      <c r="J56" s="1214"/>
      <c r="K56" s="1215"/>
      <c r="L56" s="441"/>
      <c r="M56" s="1214"/>
      <c r="N56" s="1215"/>
      <c r="O56" s="441"/>
      <c r="P56" s="1214"/>
      <c r="Q56" s="1215"/>
      <c r="R56" s="441"/>
      <c r="S56" s="1214"/>
      <c r="T56" s="1215"/>
      <c r="U56" s="441"/>
      <c r="V56" s="1214"/>
      <c r="W56" s="1215"/>
      <c r="X56" s="441"/>
      <c r="Y56" s="1214"/>
      <c r="Z56" s="1215"/>
      <c r="AA56" s="441"/>
      <c r="AB56" s="1214"/>
      <c r="AC56" s="1215"/>
      <c r="AD56" s="441"/>
      <c r="AE56" s="1214"/>
      <c r="AF56" s="1215"/>
      <c r="AG56" s="441"/>
      <c r="AH56" s="1214"/>
      <c r="AI56" s="1215"/>
      <c r="AJ56" s="441"/>
      <c r="AK56" s="1214"/>
      <c r="AL56" s="1215"/>
      <c r="AM56" s="441"/>
      <c r="AN56" s="1214"/>
      <c r="AO56" s="1215"/>
      <c r="AP56" s="441"/>
      <c r="AQ56" s="1214"/>
      <c r="AR56" s="1215"/>
      <c r="AS56" s="441"/>
      <c r="AT56" s="1214"/>
      <c r="AU56" s="1215"/>
      <c r="AV56" s="441"/>
      <c r="AW56" s="1214"/>
      <c r="AX56" s="1215"/>
      <c r="AY56" s="441"/>
      <c r="AZ56" s="1214"/>
      <c r="BA56" s="1215"/>
      <c r="BB56" s="441"/>
      <c r="BC56" s="1214"/>
      <c r="BD56" s="1215"/>
      <c r="BE56" s="441"/>
      <c r="BF56" s="1214"/>
      <c r="BG56" s="1215"/>
      <c r="BH56" s="441"/>
      <c r="BI56" s="1214"/>
      <c r="BJ56" s="1215"/>
      <c r="BL56" s="146"/>
      <c r="BM56" s="146"/>
      <c r="BN56" s="146"/>
      <c r="BO56" s="146"/>
      <c r="BP56" s="146"/>
      <c r="BQ56" s="146"/>
      <c r="BR56" s="146"/>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c r="IH56" s="181"/>
      <c r="II56" s="181"/>
      <c r="IJ56" s="181"/>
      <c r="IK56" s="181"/>
      <c r="IL56" s="181"/>
      <c r="IM56" s="181"/>
      <c r="IN56" s="181"/>
    </row>
    <row r="57" spans="1:248" s="181" customFormat="1" ht="18" hidden="1" customHeight="1" outlineLevel="1" x14ac:dyDescent="0.2">
      <c r="A57" s="55"/>
      <c r="B57" s="131"/>
      <c r="C57" s="132"/>
      <c r="D57" s="1176"/>
      <c r="E57" s="1177"/>
      <c r="F57" s="2"/>
      <c r="G57" s="1176"/>
      <c r="H57" s="1177"/>
      <c r="I57" s="2"/>
      <c r="J57" s="1176"/>
      <c r="K57" s="1177"/>
      <c r="L57" s="2"/>
      <c r="M57" s="1176"/>
      <c r="N57" s="1177"/>
      <c r="O57" s="2"/>
      <c r="P57" s="1176"/>
      <c r="Q57" s="1177"/>
      <c r="R57" s="2"/>
      <c r="S57" s="1176"/>
      <c r="T57" s="1177"/>
      <c r="U57" s="2"/>
      <c r="V57" s="1176"/>
      <c r="W57" s="1177"/>
      <c r="X57" s="2"/>
      <c r="Y57" s="1176"/>
      <c r="Z57" s="1177"/>
      <c r="AA57" s="2"/>
      <c r="AB57" s="1176"/>
      <c r="AC57" s="1177"/>
      <c r="AD57" s="2"/>
      <c r="AE57" s="1176"/>
      <c r="AF57" s="1177"/>
      <c r="AG57" s="2"/>
      <c r="AH57" s="1176"/>
      <c r="AI57" s="1177"/>
      <c r="AJ57" s="2"/>
      <c r="AK57" s="1176"/>
      <c r="AL57" s="1177"/>
      <c r="AM57" s="2"/>
      <c r="AN57" s="1176"/>
      <c r="AO57" s="1177"/>
      <c r="AP57" s="2"/>
      <c r="AQ57" s="1176"/>
      <c r="AR57" s="1177"/>
      <c r="AS57" s="2"/>
      <c r="AT57" s="1176"/>
      <c r="AU57" s="1177"/>
      <c r="AV57" s="2"/>
      <c r="AW57" s="1176"/>
      <c r="AX57" s="1177"/>
      <c r="AY57" s="2"/>
      <c r="AZ57" s="1176"/>
      <c r="BA57" s="1177"/>
      <c r="BB57" s="2"/>
      <c r="BC57" s="1176"/>
      <c r="BD57" s="1177"/>
      <c r="BE57" s="2"/>
      <c r="BF57" s="1176"/>
      <c r="BG57" s="1177"/>
      <c r="BH57" s="2"/>
      <c r="BI57" s="1176"/>
      <c r="BJ57" s="1177"/>
      <c r="BK57" s="179"/>
      <c r="BL57" s="31"/>
      <c r="BM57" s="31"/>
      <c r="BN57" s="31"/>
      <c r="BO57" s="31"/>
      <c r="BP57" s="31"/>
      <c r="BQ57" s="31"/>
      <c r="BR57" s="31"/>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row>
    <row r="58" spans="1:248" s="181" customFormat="1" ht="18" hidden="1" customHeight="1" outlineLevel="1" x14ac:dyDescent="0.25">
      <c r="A58" s="194"/>
      <c r="B58" s="92"/>
      <c r="C58" s="132"/>
      <c r="D58" s="1176"/>
      <c r="E58" s="1177"/>
      <c r="F58" s="442"/>
      <c r="G58" s="1176"/>
      <c r="H58" s="1177"/>
      <c r="I58" s="442"/>
      <c r="J58" s="1176"/>
      <c r="K58" s="1177"/>
      <c r="L58" s="442"/>
      <c r="M58" s="1176"/>
      <c r="N58" s="1177"/>
      <c r="O58" s="442"/>
      <c r="P58" s="1176"/>
      <c r="Q58" s="1177"/>
      <c r="R58" s="442"/>
      <c r="S58" s="1176"/>
      <c r="T58" s="1177"/>
      <c r="U58" s="442"/>
      <c r="V58" s="1176"/>
      <c r="W58" s="1177"/>
      <c r="X58" s="442"/>
      <c r="Y58" s="1176"/>
      <c r="Z58" s="1177"/>
      <c r="AA58" s="442"/>
      <c r="AB58" s="1176"/>
      <c r="AC58" s="1177"/>
      <c r="AD58" s="442"/>
      <c r="AE58" s="1176"/>
      <c r="AF58" s="1177"/>
      <c r="AG58" s="442"/>
      <c r="AH58" s="1176"/>
      <c r="AI58" s="1177"/>
      <c r="AJ58" s="442"/>
      <c r="AK58" s="1176"/>
      <c r="AL58" s="1177"/>
      <c r="AM58" s="442"/>
      <c r="AN58" s="1176"/>
      <c r="AO58" s="1177"/>
      <c r="AP58" s="442"/>
      <c r="AQ58" s="1176"/>
      <c r="AR58" s="1177"/>
      <c r="AS58" s="442"/>
      <c r="AT58" s="1176"/>
      <c r="AU58" s="1177"/>
      <c r="AV58" s="442"/>
      <c r="AW58" s="1176"/>
      <c r="AX58" s="1177"/>
      <c r="AY58" s="442"/>
      <c r="AZ58" s="1176"/>
      <c r="BA58" s="1177"/>
      <c r="BB58" s="442"/>
      <c r="BC58" s="1176"/>
      <c r="BD58" s="1177"/>
      <c r="BE58" s="442"/>
      <c r="BF58" s="1176"/>
      <c r="BG58" s="1177"/>
      <c r="BH58" s="442"/>
      <c r="BI58" s="1176"/>
      <c r="BJ58" s="1177"/>
      <c r="BK58" s="179"/>
      <c r="BL58" s="142"/>
      <c r="BM58" s="142"/>
      <c r="BN58" s="142"/>
      <c r="BO58" s="142"/>
      <c r="BP58" s="142"/>
      <c r="BQ58" s="142"/>
      <c r="BR58" s="142"/>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row>
    <row r="59" spans="1:248" ht="18" hidden="1" customHeight="1" outlineLevel="1" x14ac:dyDescent="0.2">
      <c r="A59" s="194"/>
      <c r="B59" s="92"/>
      <c r="C59" s="132"/>
      <c r="D59" s="1176"/>
      <c r="E59" s="1177"/>
      <c r="F59" s="443"/>
      <c r="G59" s="1176"/>
      <c r="H59" s="1177"/>
      <c r="I59" s="443"/>
      <c r="J59" s="1176"/>
      <c r="K59" s="1177"/>
      <c r="L59" s="443"/>
      <c r="M59" s="1176"/>
      <c r="N59" s="1177"/>
      <c r="O59" s="443"/>
      <c r="P59" s="1176"/>
      <c r="Q59" s="1177"/>
      <c r="R59" s="443"/>
      <c r="S59" s="1176"/>
      <c r="T59" s="1177"/>
      <c r="U59" s="443"/>
      <c r="V59" s="1176"/>
      <c r="W59" s="1177"/>
      <c r="X59" s="443"/>
      <c r="Y59" s="1176"/>
      <c r="Z59" s="1177"/>
      <c r="AA59" s="443"/>
      <c r="AB59" s="1176"/>
      <c r="AC59" s="1177"/>
      <c r="AD59" s="443"/>
      <c r="AE59" s="1176"/>
      <c r="AF59" s="1177"/>
      <c r="AG59" s="443"/>
      <c r="AH59" s="1176"/>
      <c r="AI59" s="1177"/>
      <c r="AJ59" s="443"/>
      <c r="AK59" s="1176"/>
      <c r="AL59" s="1177"/>
      <c r="AM59" s="443"/>
      <c r="AN59" s="1176"/>
      <c r="AO59" s="1177"/>
      <c r="AP59" s="443"/>
      <c r="AQ59" s="1176"/>
      <c r="AR59" s="1177"/>
      <c r="AS59" s="443"/>
      <c r="AT59" s="1176"/>
      <c r="AU59" s="1177"/>
      <c r="AV59" s="443"/>
      <c r="AW59" s="1176"/>
      <c r="AX59" s="1177"/>
      <c r="AY59" s="443"/>
      <c r="AZ59" s="1176"/>
      <c r="BA59" s="1177"/>
      <c r="BB59" s="443"/>
      <c r="BC59" s="1176"/>
      <c r="BD59" s="1177"/>
      <c r="BE59" s="443"/>
      <c r="BF59" s="1176"/>
      <c r="BG59" s="1177"/>
      <c r="BH59" s="443"/>
      <c r="BI59" s="1176"/>
      <c r="BJ59" s="1177"/>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HR59" s="181"/>
      <c r="HS59" s="181"/>
      <c r="HT59" s="181"/>
      <c r="HU59" s="181"/>
      <c r="HV59" s="181"/>
      <c r="HW59" s="181"/>
      <c r="HX59" s="181"/>
      <c r="HY59" s="181"/>
      <c r="HZ59" s="181"/>
      <c r="IA59" s="181"/>
      <c r="IB59" s="181"/>
      <c r="IC59" s="181"/>
      <c r="ID59" s="181"/>
      <c r="IE59" s="181"/>
      <c r="IF59" s="181"/>
      <c r="IG59" s="181"/>
      <c r="IH59" s="181"/>
      <c r="II59" s="181"/>
      <c r="IJ59" s="181"/>
      <c r="IK59" s="181"/>
      <c r="IL59" s="181"/>
      <c r="IM59" s="181"/>
      <c r="IN59" s="181"/>
    </row>
    <row r="60" spans="1:248" ht="18" hidden="1" customHeight="1" outlineLevel="1" x14ac:dyDescent="0.25">
      <c r="A60" s="194"/>
      <c r="B60" s="92"/>
      <c r="C60" s="132"/>
      <c r="D60" s="1176"/>
      <c r="E60" s="1177"/>
      <c r="F60" s="441"/>
      <c r="G60" s="1176"/>
      <c r="H60" s="1177"/>
      <c r="I60" s="441"/>
      <c r="J60" s="1176"/>
      <c r="K60" s="1177"/>
      <c r="L60" s="441"/>
      <c r="M60" s="1176"/>
      <c r="N60" s="1177"/>
      <c r="O60" s="441"/>
      <c r="P60" s="1176"/>
      <c r="Q60" s="1177"/>
      <c r="R60" s="441"/>
      <c r="S60" s="1176"/>
      <c r="T60" s="1177"/>
      <c r="U60" s="441"/>
      <c r="V60" s="1176"/>
      <c r="W60" s="1177"/>
      <c r="X60" s="441"/>
      <c r="Y60" s="1176"/>
      <c r="Z60" s="1177"/>
      <c r="AA60" s="441"/>
      <c r="AB60" s="1176"/>
      <c r="AC60" s="1177"/>
      <c r="AD60" s="441"/>
      <c r="AE60" s="1176"/>
      <c r="AF60" s="1177"/>
      <c r="AG60" s="441"/>
      <c r="AH60" s="1176"/>
      <c r="AI60" s="1177"/>
      <c r="AJ60" s="441"/>
      <c r="AK60" s="1176"/>
      <c r="AL60" s="1177"/>
      <c r="AM60" s="441"/>
      <c r="AN60" s="1176"/>
      <c r="AO60" s="1177"/>
      <c r="AP60" s="441"/>
      <c r="AQ60" s="1176"/>
      <c r="AR60" s="1177"/>
      <c r="AS60" s="441"/>
      <c r="AT60" s="1176"/>
      <c r="AU60" s="1177"/>
      <c r="AV60" s="441"/>
      <c r="AW60" s="1176"/>
      <c r="AX60" s="1177"/>
      <c r="AY60" s="441"/>
      <c r="AZ60" s="1176"/>
      <c r="BA60" s="1177"/>
      <c r="BB60" s="441"/>
      <c r="BC60" s="1176"/>
      <c r="BD60" s="1177"/>
      <c r="BE60" s="441"/>
      <c r="BF60" s="1176"/>
      <c r="BG60" s="1177"/>
      <c r="BH60" s="441"/>
      <c r="BI60" s="1176"/>
      <c r="BJ60" s="1177"/>
      <c r="BL60" s="146"/>
      <c r="BM60" s="146"/>
      <c r="BN60" s="146"/>
      <c r="BO60" s="146"/>
      <c r="BP60" s="146"/>
      <c r="BQ60" s="146"/>
      <c r="BR60" s="146"/>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HR60" s="181"/>
      <c r="HS60" s="181"/>
      <c r="HT60" s="181"/>
      <c r="HU60" s="181"/>
      <c r="HV60" s="181"/>
      <c r="HW60" s="181"/>
      <c r="HX60" s="181"/>
      <c r="HY60" s="181"/>
      <c r="HZ60" s="181"/>
      <c r="IA60" s="181"/>
      <c r="IB60" s="181"/>
      <c r="IC60" s="181"/>
      <c r="ID60" s="181"/>
      <c r="IE60" s="181"/>
      <c r="IF60" s="181"/>
      <c r="IG60" s="181"/>
      <c r="IH60" s="181"/>
      <c r="II60" s="181"/>
      <c r="IJ60" s="181"/>
      <c r="IK60" s="181"/>
      <c r="IL60" s="181"/>
      <c r="IM60" s="181"/>
      <c r="IN60" s="181"/>
    </row>
    <row r="61" spans="1:248" ht="18" hidden="1" customHeight="1" outlineLevel="1" x14ac:dyDescent="0.25">
      <c r="A61" s="194"/>
      <c r="B61" s="92"/>
      <c r="C61" s="132"/>
      <c r="D61" s="1176"/>
      <c r="E61" s="1177"/>
      <c r="F61" s="441"/>
      <c r="G61" s="1176"/>
      <c r="H61" s="1177"/>
      <c r="I61" s="441"/>
      <c r="J61" s="1176"/>
      <c r="K61" s="1177"/>
      <c r="L61" s="441"/>
      <c r="M61" s="1176"/>
      <c r="N61" s="1177"/>
      <c r="O61" s="441"/>
      <c r="P61" s="1176"/>
      <c r="Q61" s="1177"/>
      <c r="R61" s="441"/>
      <c r="S61" s="1176"/>
      <c r="T61" s="1177"/>
      <c r="U61" s="441"/>
      <c r="V61" s="1176"/>
      <c r="W61" s="1177"/>
      <c r="X61" s="441"/>
      <c r="Y61" s="1176"/>
      <c r="Z61" s="1177"/>
      <c r="AA61" s="441"/>
      <c r="AB61" s="1176"/>
      <c r="AC61" s="1177"/>
      <c r="AD61" s="441"/>
      <c r="AE61" s="1176"/>
      <c r="AF61" s="1177"/>
      <c r="AG61" s="441"/>
      <c r="AH61" s="1176"/>
      <c r="AI61" s="1177"/>
      <c r="AJ61" s="441"/>
      <c r="AK61" s="1176"/>
      <c r="AL61" s="1177"/>
      <c r="AM61" s="441"/>
      <c r="AN61" s="1176"/>
      <c r="AO61" s="1177"/>
      <c r="AP61" s="441"/>
      <c r="AQ61" s="1176"/>
      <c r="AR61" s="1177"/>
      <c r="AS61" s="441"/>
      <c r="AT61" s="1176"/>
      <c r="AU61" s="1177"/>
      <c r="AV61" s="441"/>
      <c r="AW61" s="1176"/>
      <c r="AX61" s="1177"/>
      <c r="AY61" s="441"/>
      <c r="AZ61" s="1176"/>
      <c r="BA61" s="1177"/>
      <c r="BB61" s="441"/>
      <c r="BC61" s="1176"/>
      <c r="BD61" s="1177"/>
      <c r="BE61" s="441"/>
      <c r="BF61" s="1176"/>
      <c r="BG61" s="1177"/>
      <c r="BH61" s="441"/>
      <c r="BI61" s="1176"/>
      <c r="BJ61" s="1177"/>
      <c r="BL61" s="146"/>
      <c r="BM61" s="146"/>
      <c r="BN61" s="146"/>
      <c r="BO61" s="146"/>
      <c r="BP61" s="146"/>
      <c r="BQ61" s="146"/>
      <c r="BR61" s="146"/>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HR61" s="181"/>
      <c r="HS61" s="181"/>
      <c r="HT61" s="181"/>
      <c r="HU61" s="181"/>
      <c r="HV61" s="181"/>
      <c r="HW61" s="181"/>
      <c r="HX61" s="181"/>
      <c r="HY61" s="181"/>
      <c r="HZ61" s="181"/>
      <c r="IA61" s="181"/>
      <c r="IB61" s="181"/>
      <c r="IC61" s="181"/>
      <c r="ID61" s="181"/>
      <c r="IE61" s="181"/>
      <c r="IF61" s="181"/>
      <c r="IG61" s="181"/>
      <c r="IH61" s="181"/>
      <c r="II61" s="181"/>
      <c r="IJ61" s="181"/>
      <c r="IK61" s="181"/>
      <c r="IL61" s="181"/>
      <c r="IM61" s="181"/>
      <c r="IN61" s="181"/>
    </row>
    <row r="62" spans="1:248" s="183" customFormat="1" ht="18" hidden="1" customHeight="1" outlineLevel="1" x14ac:dyDescent="0.25">
      <c r="A62" s="185"/>
      <c r="B62" s="319" t="s">
        <v>161</v>
      </c>
      <c r="C62" s="132"/>
      <c r="D62" s="1219"/>
      <c r="E62" s="1220"/>
      <c r="F62" s="441"/>
      <c r="G62" s="1219"/>
      <c r="H62" s="1220"/>
      <c r="I62" s="441"/>
      <c r="J62" s="1219"/>
      <c r="K62" s="1220"/>
      <c r="L62" s="441"/>
      <c r="M62" s="1219"/>
      <c r="N62" s="1220"/>
      <c r="O62" s="441"/>
      <c r="P62" s="1219"/>
      <c r="Q62" s="1220"/>
      <c r="R62" s="441"/>
      <c r="S62" s="1219"/>
      <c r="T62" s="1220"/>
      <c r="U62" s="441"/>
      <c r="V62" s="1219"/>
      <c r="W62" s="1220"/>
      <c r="X62" s="441"/>
      <c r="Y62" s="1219"/>
      <c r="Z62" s="1220"/>
      <c r="AA62" s="441"/>
      <c r="AB62" s="1219"/>
      <c r="AC62" s="1220"/>
      <c r="AD62" s="441"/>
      <c r="AE62" s="1219"/>
      <c r="AF62" s="1220"/>
      <c r="AG62" s="441"/>
      <c r="AH62" s="1219"/>
      <c r="AI62" s="1220"/>
      <c r="AJ62" s="441"/>
      <c r="AK62" s="1219"/>
      <c r="AL62" s="1220"/>
      <c r="AM62" s="441"/>
      <c r="AN62" s="1219"/>
      <c r="AO62" s="1220"/>
      <c r="AP62" s="441"/>
      <c r="AQ62" s="1219"/>
      <c r="AR62" s="1220"/>
      <c r="AS62" s="441"/>
      <c r="AT62" s="1219"/>
      <c r="AU62" s="1220"/>
      <c r="AV62" s="441"/>
      <c r="AW62" s="1219"/>
      <c r="AX62" s="1220"/>
      <c r="AY62" s="441"/>
      <c r="AZ62" s="1219"/>
      <c r="BA62" s="1220"/>
      <c r="BB62" s="441"/>
      <c r="BC62" s="1219"/>
      <c r="BD62" s="1220"/>
      <c r="BE62" s="441"/>
      <c r="BF62" s="1219"/>
      <c r="BG62" s="1220"/>
      <c r="BH62" s="441"/>
      <c r="BI62" s="1219"/>
      <c r="BJ62" s="1220"/>
      <c r="BK62" s="179"/>
      <c r="BL62" s="146"/>
      <c r="BM62" s="146"/>
      <c r="BN62" s="146"/>
      <c r="BO62" s="146"/>
      <c r="BP62" s="146"/>
      <c r="BQ62" s="146"/>
      <c r="BR62" s="146"/>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row>
    <row r="63" spans="1:248" s="183" customFormat="1" ht="18" customHeight="1" collapsed="1" x14ac:dyDescent="0.25">
      <c r="A63" s="334"/>
      <c r="B63" s="335"/>
      <c r="C63" s="132"/>
      <c r="D63" s="372"/>
      <c r="E63" s="373"/>
      <c r="F63" s="441"/>
      <c r="G63" s="372"/>
      <c r="H63" s="373"/>
      <c r="I63" s="441"/>
      <c r="J63" s="372"/>
      <c r="K63" s="373"/>
      <c r="L63" s="441"/>
      <c r="M63" s="372"/>
      <c r="N63" s="373"/>
      <c r="O63" s="441"/>
      <c r="P63" s="372"/>
      <c r="Q63" s="373"/>
      <c r="R63" s="441"/>
      <c r="S63" s="372"/>
      <c r="T63" s="373"/>
      <c r="U63" s="441"/>
      <c r="V63" s="372"/>
      <c r="W63" s="373"/>
      <c r="X63" s="441"/>
      <c r="Y63" s="372"/>
      <c r="Z63" s="373"/>
      <c r="AA63" s="441"/>
      <c r="AB63" s="372"/>
      <c r="AC63" s="373"/>
      <c r="AD63" s="441"/>
      <c r="AE63" s="372"/>
      <c r="AF63" s="373"/>
      <c r="AG63" s="441"/>
      <c r="AH63" s="372"/>
      <c r="AI63" s="373"/>
      <c r="AJ63" s="441"/>
      <c r="AK63" s="372"/>
      <c r="AL63" s="373"/>
      <c r="AM63" s="441"/>
      <c r="AN63" s="372"/>
      <c r="AO63" s="373"/>
      <c r="AP63" s="441"/>
      <c r="AQ63" s="372"/>
      <c r="AR63" s="373"/>
      <c r="AS63" s="441"/>
      <c r="AT63" s="372"/>
      <c r="AU63" s="373"/>
      <c r="AV63" s="441"/>
      <c r="AW63" s="372"/>
      <c r="AX63" s="373"/>
      <c r="AY63" s="441"/>
      <c r="AZ63" s="372"/>
      <c r="BA63" s="373"/>
      <c r="BB63" s="441"/>
      <c r="BC63" s="372"/>
      <c r="BD63" s="373"/>
      <c r="BE63" s="441"/>
      <c r="BF63" s="372"/>
      <c r="BG63" s="373"/>
      <c r="BH63" s="441"/>
      <c r="BI63" s="372"/>
      <c r="BJ63" s="373"/>
      <c r="BK63" s="179"/>
      <c r="BL63" s="146"/>
      <c r="BM63" s="146"/>
      <c r="BN63" s="146"/>
      <c r="BO63" s="146"/>
      <c r="BP63" s="146"/>
      <c r="BQ63" s="146"/>
      <c r="BR63" s="146"/>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row>
    <row r="64" spans="1:248" ht="18" hidden="1" customHeight="1" outlineLevel="1" thickBot="1" x14ac:dyDescent="0.3">
      <c r="A64" s="86"/>
      <c r="B64" s="135"/>
      <c r="C64" s="76"/>
      <c r="D64" s="1214"/>
      <c r="E64" s="1215"/>
      <c r="F64" s="441"/>
      <c r="G64" s="1214"/>
      <c r="H64" s="1215"/>
      <c r="I64" s="441"/>
      <c r="J64" s="1214"/>
      <c r="K64" s="1215"/>
      <c r="L64" s="441"/>
      <c r="M64" s="1214"/>
      <c r="N64" s="1215"/>
      <c r="O64" s="441"/>
      <c r="P64" s="1214"/>
      <c r="Q64" s="1215"/>
      <c r="R64" s="441"/>
      <c r="S64" s="1214"/>
      <c r="T64" s="1215"/>
      <c r="U64" s="441"/>
      <c r="V64" s="1214"/>
      <c r="W64" s="1215"/>
      <c r="X64" s="441"/>
      <c r="Y64" s="1214"/>
      <c r="Z64" s="1215"/>
      <c r="AA64" s="441"/>
      <c r="AB64" s="1214"/>
      <c r="AC64" s="1215"/>
      <c r="AD64" s="441"/>
      <c r="AE64" s="1214"/>
      <c r="AF64" s="1215"/>
      <c r="AG64" s="441"/>
      <c r="AH64" s="1214"/>
      <c r="AI64" s="1215"/>
      <c r="AJ64" s="441"/>
      <c r="AK64" s="1214"/>
      <c r="AL64" s="1215"/>
      <c r="AM64" s="441"/>
      <c r="AN64" s="1214"/>
      <c r="AO64" s="1215"/>
      <c r="AP64" s="441"/>
      <c r="AQ64" s="1214"/>
      <c r="AR64" s="1215"/>
      <c r="AS64" s="441"/>
      <c r="AT64" s="1214"/>
      <c r="AU64" s="1215"/>
      <c r="AV64" s="441"/>
      <c r="AW64" s="1214"/>
      <c r="AX64" s="1215"/>
      <c r="AY64" s="441"/>
      <c r="AZ64" s="1214"/>
      <c r="BA64" s="1215"/>
      <c r="BB64" s="441"/>
      <c r="BC64" s="1214"/>
      <c r="BD64" s="1215"/>
      <c r="BE64" s="441"/>
      <c r="BF64" s="1214"/>
      <c r="BG64" s="1215"/>
      <c r="BH64" s="441"/>
      <c r="BI64" s="1214"/>
      <c r="BJ64" s="1215"/>
      <c r="BL64" s="146"/>
      <c r="BM64" s="146"/>
      <c r="BN64" s="146"/>
      <c r="BO64" s="146"/>
      <c r="BP64" s="146"/>
      <c r="BQ64" s="146"/>
      <c r="BR64" s="146"/>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81"/>
      <c r="FK64" s="181"/>
      <c r="FL64" s="181"/>
      <c r="FM64" s="181"/>
      <c r="FN64" s="181"/>
      <c r="FO64" s="181"/>
      <c r="FP64" s="181"/>
      <c r="FQ64" s="181"/>
      <c r="FR64" s="181"/>
      <c r="FS64" s="181"/>
      <c r="FT64" s="181"/>
      <c r="FU64" s="181"/>
      <c r="FV64" s="181"/>
      <c r="FW64" s="181"/>
      <c r="FX64" s="181"/>
      <c r="FY64" s="181"/>
      <c r="FZ64" s="181"/>
      <c r="GA64" s="181"/>
      <c r="GB64" s="181"/>
      <c r="GC64" s="181"/>
      <c r="GD64" s="181"/>
      <c r="GE64" s="181"/>
      <c r="GF64" s="181"/>
      <c r="GG64" s="181"/>
      <c r="GH64" s="181"/>
      <c r="GI64" s="181"/>
      <c r="GJ64" s="181"/>
      <c r="GK64" s="181"/>
      <c r="GL64" s="181"/>
      <c r="GM64" s="181"/>
      <c r="GN64" s="181"/>
      <c r="GO64" s="181"/>
      <c r="GP64" s="181"/>
      <c r="GQ64" s="181"/>
      <c r="GR64" s="181"/>
      <c r="GS64" s="181"/>
      <c r="GT64" s="181"/>
      <c r="GU64" s="181"/>
      <c r="GV64" s="181"/>
      <c r="GW64" s="181"/>
      <c r="GX64" s="181"/>
      <c r="GY64" s="181"/>
      <c r="GZ64" s="181"/>
      <c r="HA64" s="181"/>
      <c r="HB64" s="181"/>
      <c r="HC64" s="181"/>
      <c r="HD64" s="181"/>
      <c r="HE64" s="181"/>
      <c r="HF64" s="181"/>
      <c r="HG64" s="181"/>
      <c r="HH64" s="181"/>
      <c r="HI64" s="181"/>
      <c r="HJ64" s="181"/>
      <c r="HK64" s="181"/>
      <c r="HL64" s="181"/>
      <c r="HM64" s="181"/>
      <c r="HN64" s="181"/>
      <c r="HO64" s="181"/>
      <c r="HP64" s="181"/>
      <c r="HQ64" s="181"/>
      <c r="HR64" s="181"/>
      <c r="HS64" s="181"/>
      <c r="HT64" s="181"/>
      <c r="HU64" s="181"/>
      <c r="HV64" s="181"/>
      <c r="HW64" s="181"/>
      <c r="HX64" s="181"/>
      <c r="HY64" s="181"/>
      <c r="HZ64" s="181"/>
      <c r="IA64" s="181"/>
      <c r="IB64" s="181"/>
      <c r="IC64" s="181"/>
      <c r="ID64" s="181"/>
      <c r="IE64" s="181"/>
      <c r="IF64" s="181"/>
      <c r="IG64" s="181"/>
      <c r="IH64" s="181"/>
      <c r="II64" s="181"/>
      <c r="IJ64" s="181"/>
      <c r="IK64" s="181"/>
      <c r="IL64" s="181"/>
      <c r="IM64" s="181"/>
      <c r="IN64" s="181"/>
    </row>
    <row r="65" spans="1:248" s="181" customFormat="1" ht="18" hidden="1" customHeight="1" outlineLevel="1" x14ac:dyDescent="0.25">
      <c r="A65" s="55"/>
      <c r="B65" s="131"/>
      <c r="C65" s="132"/>
      <c r="D65" s="1176"/>
      <c r="E65" s="1177"/>
      <c r="F65" s="441"/>
      <c r="G65" s="1176"/>
      <c r="H65" s="1177"/>
      <c r="I65" s="441"/>
      <c r="J65" s="1176"/>
      <c r="K65" s="1177"/>
      <c r="L65" s="441"/>
      <c r="M65" s="1176"/>
      <c r="N65" s="1177"/>
      <c r="O65" s="441"/>
      <c r="P65" s="1176"/>
      <c r="Q65" s="1177"/>
      <c r="R65" s="441"/>
      <c r="S65" s="1176"/>
      <c r="T65" s="1177"/>
      <c r="U65" s="441"/>
      <c r="V65" s="1176"/>
      <c r="W65" s="1177"/>
      <c r="X65" s="441"/>
      <c r="Y65" s="1176"/>
      <c r="Z65" s="1177"/>
      <c r="AA65" s="441"/>
      <c r="AB65" s="1176"/>
      <c r="AC65" s="1177"/>
      <c r="AD65" s="441"/>
      <c r="AE65" s="1176"/>
      <c r="AF65" s="1177"/>
      <c r="AG65" s="441"/>
      <c r="AH65" s="1176"/>
      <c r="AI65" s="1177"/>
      <c r="AJ65" s="441"/>
      <c r="AK65" s="1176"/>
      <c r="AL65" s="1177"/>
      <c r="AM65" s="441"/>
      <c r="AN65" s="1176"/>
      <c r="AO65" s="1177"/>
      <c r="AP65" s="441"/>
      <c r="AQ65" s="1176"/>
      <c r="AR65" s="1177"/>
      <c r="AS65" s="441"/>
      <c r="AT65" s="1176"/>
      <c r="AU65" s="1177"/>
      <c r="AV65" s="441"/>
      <c r="AW65" s="1176"/>
      <c r="AX65" s="1177"/>
      <c r="AY65" s="441"/>
      <c r="AZ65" s="1176"/>
      <c r="BA65" s="1177"/>
      <c r="BB65" s="441"/>
      <c r="BC65" s="1176"/>
      <c r="BD65" s="1177"/>
      <c r="BE65" s="441"/>
      <c r="BF65" s="1176"/>
      <c r="BG65" s="1177"/>
      <c r="BH65" s="441"/>
      <c r="BI65" s="1176"/>
      <c r="BJ65" s="1177"/>
      <c r="BK65" s="179"/>
      <c r="BL65" s="146"/>
      <c r="BM65" s="146"/>
      <c r="BN65" s="146"/>
      <c r="BO65" s="146"/>
      <c r="BP65" s="146"/>
      <c r="BQ65" s="146"/>
      <c r="BR65" s="146"/>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row>
    <row r="66" spans="1:248" s="181" customFormat="1" ht="18" hidden="1" customHeight="1" outlineLevel="1" x14ac:dyDescent="0.25">
      <c r="A66" s="194"/>
      <c r="B66" s="92"/>
      <c r="C66" s="132"/>
      <c r="D66" s="1176"/>
      <c r="E66" s="1177"/>
      <c r="F66" s="441"/>
      <c r="G66" s="1176"/>
      <c r="H66" s="1177"/>
      <c r="I66" s="441"/>
      <c r="J66" s="1176"/>
      <c r="K66" s="1177"/>
      <c r="L66" s="441"/>
      <c r="M66" s="1176"/>
      <c r="N66" s="1177"/>
      <c r="O66" s="441"/>
      <c r="P66" s="1176"/>
      <c r="Q66" s="1177"/>
      <c r="R66" s="441"/>
      <c r="S66" s="1176"/>
      <c r="T66" s="1177"/>
      <c r="U66" s="441"/>
      <c r="V66" s="1176"/>
      <c r="W66" s="1177"/>
      <c r="X66" s="441"/>
      <c r="Y66" s="1176"/>
      <c r="Z66" s="1177"/>
      <c r="AA66" s="441"/>
      <c r="AB66" s="1176"/>
      <c r="AC66" s="1177"/>
      <c r="AD66" s="441"/>
      <c r="AE66" s="1176"/>
      <c r="AF66" s="1177"/>
      <c r="AG66" s="441"/>
      <c r="AH66" s="1176"/>
      <c r="AI66" s="1177"/>
      <c r="AJ66" s="441"/>
      <c r="AK66" s="1176"/>
      <c r="AL66" s="1177"/>
      <c r="AM66" s="441"/>
      <c r="AN66" s="1176"/>
      <c r="AO66" s="1177"/>
      <c r="AP66" s="441"/>
      <c r="AQ66" s="1176"/>
      <c r="AR66" s="1177"/>
      <c r="AS66" s="441"/>
      <c r="AT66" s="1176"/>
      <c r="AU66" s="1177"/>
      <c r="AV66" s="441"/>
      <c r="AW66" s="1176"/>
      <c r="AX66" s="1177"/>
      <c r="AY66" s="441"/>
      <c r="AZ66" s="1176"/>
      <c r="BA66" s="1177"/>
      <c r="BB66" s="441"/>
      <c r="BC66" s="1176"/>
      <c r="BD66" s="1177"/>
      <c r="BE66" s="441"/>
      <c r="BF66" s="1176"/>
      <c r="BG66" s="1177"/>
      <c r="BH66" s="441"/>
      <c r="BI66" s="1176"/>
      <c r="BJ66" s="1177"/>
      <c r="BK66" s="179"/>
      <c r="BL66" s="146"/>
      <c r="BM66" s="146"/>
      <c r="BN66" s="146"/>
      <c r="BO66" s="146"/>
      <c r="BP66" s="146"/>
      <c r="BQ66" s="146"/>
      <c r="BR66" s="146"/>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row>
    <row r="67" spans="1:248" ht="18" hidden="1" customHeight="1" outlineLevel="1" x14ac:dyDescent="0.25">
      <c r="A67" s="194"/>
      <c r="B67" s="92"/>
      <c r="C67" s="132"/>
      <c r="D67" s="1176"/>
      <c r="E67" s="1177"/>
      <c r="F67" s="441"/>
      <c r="G67" s="1176"/>
      <c r="H67" s="1177"/>
      <c r="I67" s="441"/>
      <c r="J67" s="1176"/>
      <c r="K67" s="1177"/>
      <c r="L67" s="441"/>
      <c r="M67" s="1176"/>
      <c r="N67" s="1177"/>
      <c r="O67" s="441"/>
      <c r="P67" s="1176"/>
      <c r="Q67" s="1177"/>
      <c r="R67" s="441"/>
      <c r="S67" s="1176"/>
      <c r="T67" s="1177"/>
      <c r="U67" s="441"/>
      <c r="V67" s="1176"/>
      <c r="W67" s="1177"/>
      <c r="X67" s="441"/>
      <c r="Y67" s="1176"/>
      <c r="Z67" s="1177"/>
      <c r="AA67" s="441"/>
      <c r="AB67" s="1176"/>
      <c r="AC67" s="1177"/>
      <c r="AD67" s="441"/>
      <c r="AE67" s="1176"/>
      <c r="AF67" s="1177"/>
      <c r="AG67" s="441"/>
      <c r="AH67" s="1176"/>
      <c r="AI67" s="1177"/>
      <c r="AJ67" s="441"/>
      <c r="AK67" s="1176"/>
      <c r="AL67" s="1177"/>
      <c r="AM67" s="441"/>
      <c r="AN67" s="1176"/>
      <c r="AO67" s="1177"/>
      <c r="AP67" s="441"/>
      <c r="AQ67" s="1176"/>
      <c r="AR67" s="1177"/>
      <c r="AS67" s="441"/>
      <c r="AT67" s="1176"/>
      <c r="AU67" s="1177"/>
      <c r="AV67" s="441"/>
      <c r="AW67" s="1176"/>
      <c r="AX67" s="1177"/>
      <c r="AY67" s="441"/>
      <c r="AZ67" s="1176"/>
      <c r="BA67" s="1177"/>
      <c r="BB67" s="441"/>
      <c r="BC67" s="1176"/>
      <c r="BD67" s="1177"/>
      <c r="BE67" s="441"/>
      <c r="BF67" s="1176"/>
      <c r="BG67" s="1177"/>
      <c r="BH67" s="441"/>
      <c r="BI67" s="1176"/>
      <c r="BJ67" s="1177"/>
      <c r="BL67" s="146"/>
      <c r="BM67" s="146"/>
      <c r="BN67" s="146"/>
      <c r="BO67" s="146"/>
      <c r="BP67" s="146"/>
      <c r="BQ67" s="146"/>
      <c r="BR67" s="146"/>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81"/>
      <c r="FK67" s="181"/>
      <c r="FL67" s="181"/>
      <c r="FM67" s="181"/>
      <c r="FN67" s="181"/>
      <c r="FO67" s="181"/>
      <c r="FP67" s="181"/>
      <c r="FQ67" s="181"/>
      <c r="FR67" s="181"/>
      <c r="FS67" s="181"/>
      <c r="FT67" s="181"/>
      <c r="FU67" s="181"/>
      <c r="FV67" s="181"/>
      <c r="FW67" s="181"/>
      <c r="FX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181"/>
      <c r="HA67" s="181"/>
      <c r="HB67" s="181"/>
      <c r="HC67" s="181"/>
      <c r="HD67" s="181"/>
      <c r="HE67" s="181"/>
      <c r="HF67" s="181"/>
      <c r="HG67" s="181"/>
      <c r="HH67" s="181"/>
      <c r="HI67" s="181"/>
      <c r="HJ67" s="181"/>
      <c r="HK67" s="181"/>
      <c r="HL67" s="181"/>
      <c r="HM67" s="181"/>
      <c r="HN67" s="181"/>
      <c r="HO67" s="181"/>
      <c r="HP67" s="181"/>
      <c r="HQ67" s="181"/>
      <c r="HR67" s="181"/>
      <c r="HS67" s="181"/>
      <c r="HT67" s="181"/>
      <c r="HU67" s="181"/>
      <c r="HV67" s="181"/>
      <c r="HW67" s="181"/>
      <c r="HX67" s="181"/>
      <c r="HY67" s="181"/>
      <c r="HZ67" s="181"/>
      <c r="IA67" s="181"/>
      <c r="IB67" s="181"/>
      <c r="IC67" s="181"/>
      <c r="ID67" s="181"/>
      <c r="IE67" s="181"/>
      <c r="IF67" s="181"/>
      <c r="IG67" s="181"/>
      <c r="IH67" s="181"/>
      <c r="II67" s="181"/>
      <c r="IJ67" s="181"/>
      <c r="IK67" s="181"/>
      <c r="IL67" s="181"/>
      <c r="IM67" s="181"/>
      <c r="IN67" s="181"/>
    </row>
    <row r="68" spans="1:248" ht="18" hidden="1" customHeight="1" outlineLevel="1" x14ac:dyDescent="0.25">
      <c r="A68" s="194"/>
      <c r="B68" s="92"/>
      <c r="C68" s="132"/>
      <c r="D68" s="1176"/>
      <c r="E68" s="1177"/>
      <c r="F68" s="441"/>
      <c r="G68" s="1176"/>
      <c r="H68" s="1177"/>
      <c r="I68" s="441"/>
      <c r="J68" s="1176"/>
      <c r="K68" s="1177"/>
      <c r="L68" s="441"/>
      <c r="M68" s="1176"/>
      <c r="N68" s="1177"/>
      <c r="O68" s="441"/>
      <c r="P68" s="1176"/>
      <c r="Q68" s="1177"/>
      <c r="R68" s="441"/>
      <c r="S68" s="1176"/>
      <c r="T68" s="1177"/>
      <c r="U68" s="441"/>
      <c r="V68" s="1176"/>
      <c r="W68" s="1177"/>
      <c r="X68" s="441"/>
      <c r="Y68" s="1176"/>
      <c r="Z68" s="1177"/>
      <c r="AA68" s="441"/>
      <c r="AB68" s="1176"/>
      <c r="AC68" s="1177"/>
      <c r="AD68" s="441"/>
      <c r="AE68" s="1176"/>
      <c r="AF68" s="1177"/>
      <c r="AG68" s="441"/>
      <c r="AH68" s="1176"/>
      <c r="AI68" s="1177"/>
      <c r="AJ68" s="441"/>
      <c r="AK68" s="1176"/>
      <c r="AL68" s="1177"/>
      <c r="AM68" s="441"/>
      <c r="AN68" s="1176"/>
      <c r="AO68" s="1177"/>
      <c r="AP68" s="441"/>
      <c r="AQ68" s="1176"/>
      <c r="AR68" s="1177"/>
      <c r="AS68" s="441"/>
      <c r="AT68" s="1176"/>
      <c r="AU68" s="1177"/>
      <c r="AV68" s="441"/>
      <c r="AW68" s="1176"/>
      <c r="AX68" s="1177"/>
      <c r="AY68" s="441"/>
      <c r="AZ68" s="1176"/>
      <c r="BA68" s="1177"/>
      <c r="BB68" s="441"/>
      <c r="BC68" s="1176"/>
      <c r="BD68" s="1177"/>
      <c r="BE68" s="441"/>
      <c r="BF68" s="1176"/>
      <c r="BG68" s="1177"/>
      <c r="BH68" s="441"/>
      <c r="BI68" s="1176"/>
      <c r="BJ68" s="1177"/>
      <c r="BL68" s="146"/>
      <c r="BM68" s="146"/>
      <c r="BN68" s="146"/>
      <c r="BO68" s="146"/>
      <c r="BP68" s="146"/>
      <c r="BQ68" s="146"/>
      <c r="BR68" s="146"/>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81"/>
      <c r="FK68" s="181"/>
      <c r="FL68" s="181"/>
      <c r="FM68" s="181"/>
      <c r="FN68" s="181"/>
      <c r="FO68" s="181"/>
      <c r="FP68" s="181"/>
      <c r="FQ68" s="181"/>
      <c r="FR68" s="181"/>
      <c r="FS68" s="181"/>
      <c r="FT68" s="181"/>
      <c r="FU68" s="181"/>
      <c r="FV68" s="181"/>
      <c r="FW68" s="181"/>
      <c r="FX68" s="181"/>
      <c r="FY68" s="181"/>
      <c r="FZ68" s="181"/>
      <c r="GA68" s="181"/>
      <c r="GB68" s="181"/>
      <c r="GC68" s="181"/>
      <c r="GD68" s="181"/>
      <c r="GE68" s="181"/>
      <c r="GF68" s="181"/>
      <c r="GG68" s="181"/>
      <c r="GH68" s="181"/>
      <c r="GI68" s="181"/>
      <c r="GJ68" s="181"/>
      <c r="GK68" s="181"/>
      <c r="GL68" s="181"/>
      <c r="GM68" s="181"/>
      <c r="GN68" s="181"/>
      <c r="GO68" s="181"/>
      <c r="GP68" s="181"/>
      <c r="GQ68" s="181"/>
      <c r="GR68" s="181"/>
      <c r="GS68" s="181"/>
      <c r="GT68" s="181"/>
      <c r="GU68" s="181"/>
      <c r="GV68" s="181"/>
      <c r="GW68" s="181"/>
      <c r="GX68" s="181"/>
      <c r="GY68" s="181"/>
      <c r="GZ68" s="181"/>
      <c r="HA68" s="181"/>
      <c r="HB68" s="181"/>
      <c r="HC68" s="181"/>
      <c r="HD68" s="181"/>
      <c r="HE68" s="181"/>
      <c r="HF68" s="181"/>
      <c r="HG68" s="181"/>
      <c r="HH68" s="181"/>
      <c r="HI68" s="181"/>
      <c r="HJ68" s="181"/>
      <c r="HK68" s="181"/>
      <c r="HL68" s="181"/>
      <c r="HM68" s="181"/>
      <c r="HN68" s="181"/>
      <c r="HO68" s="181"/>
      <c r="HP68" s="181"/>
      <c r="HQ68" s="181"/>
      <c r="HR68" s="181"/>
      <c r="HS68" s="181"/>
      <c r="HT68" s="181"/>
      <c r="HU68" s="181"/>
      <c r="HV68" s="181"/>
      <c r="HW68" s="181"/>
      <c r="HX68" s="181"/>
      <c r="HY68" s="181"/>
      <c r="HZ68" s="181"/>
      <c r="IA68" s="181"/>
      <c r="IB68" s="181"/>
      <c r="IC68" s="181"/>
      <c r="ID68" s="181"/>
      <c r="IE68" s="181"/>
      <c r="IF68" s="181"/>
      <c r="IG68" s="181"/>
      <c r="IH68" s="181"/>
      <c r="II68" s="181"/>
      <c r="IJ68" s="181"/>
      <c r="IK68" s="181"/>
      <c r="IL68" s="181"/>
      <c r="IM68" s="181"/>
      <c r="IN68" s="181"/>
    </row>
    <row r="69" spans="1:248" ht="18" hidden="1" customHeight="1" outlineLevel="1" x14ac:dyDescent="0.25">
      <c r="A69" s="194"/>
      <c r="B69" s="92"/>
      <c r="C69" s="132"/>
      <c r="D69" s="1176"/>
      <c r="E69" s="1177"/>
      <c r="F69" s="441"/>
      <c r="G69" s="1176"/>
      <c r="H69" s="1177"/>
      <c r="I69" s="441"/>
      <c r="J69" s="1176"/>
      <c r="K69" s="1177"/>
      <c r="L69" s="441"/>
      <c r="M69" s="1176"/>
      <c r="N69" s="1177"/>
      <c r="O69" s="441"/>
      <c r="P69" s="1176"/>
      <c r="Q69" s="1177"/>
      <c r="R69" s="441"/>
      <c r="S69" s="1176"/>
      <c r="T69" s="1177"/>
      <c r="U69" s="441"/>
      <c r="V69" s="1176"/>
      <c r="W69" s="1177"/>
      <c r="X69" s="441"/>
      <c r="Y69" s="1176"/>
      <c r="Z69" s="1177"/>
      <c r="AA69" s="441"/>
      <c r="AB69" s="1176"/>
      <c r="AC69" s="1177"/>
      <c r="AD69" s="441"/>
      <c r="AE69" s="1176"/>
      <c r="AF69" s="1177"/>
      <c r="AG69" s="441"/>
      <c r="AH69" s="1176"/>
      <c r="AI69" s="1177"/>
      <c r="AJ69" s="441"/>
      <c r="AK69" s="1176"/>
      <c r="AL69" s="1177"/>
      <c r="AM69" s="441"/>
      <c r="AN69" s="1176"/>
      <c r="AO69" s="1177"/>
      <c r="AP69" s="441"/>
      <c r="AQ69" s="1176"/>
      <c r="AR69" s="1177"/>
      <c r="AS69" s="441"/>
      <c r="AT69" s="1176"/>
      <c r="AU69" s="1177"/>
      <c r="AV69" s="441"/>
      <c r="AW69" s="1176"/>
      <c r="AX69" s="1177"/>
      <c r="AY69" s="441"/>
      <c r="AZ69" s="1176"/>
      <c r="BA69" s="1177"/>
      <c r="BB69" s="441"/>
      <c r="BC69" s="1176"/>
      <c r="BD69" s="1177"/>
      <c r="BE69" s="441"/>
      <c r="BF69" s="1176"/>
      <c r="BG69" s="1177"/>
      <c r="BH69" s="441"/>
      <c r="BI69" s="1176"/>
      <c r="BJ69" s="1177"/>
      <c r="BL69" s="146"/>
      <c r="BM69" s="146"/>
      <c r="BN69" s="146"/>
      <c r="BO69" s="146"/>
      <c r="BP69" s="146"/>
      <c r="BQ69" s="146"/>
      <c r="BR69" s="146"/>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81"/>
      <c r="FK69" s="181"/>
      <c r="FL69" s="181"/>
      <c r="FM69" s="181"/>
      <c r="FN69" s="181"/>
      <c r="FO69" s="181"/>
      <c r="FP69" s="181"/>
      <c r="FQ69" s="181"/>
      <c r="FR69" s="181"/>
      <c r="FS69" s="181"/>
      <c r="FT69" s="181"/>
      <c r="FU69" s="181"/>
      <c r="FV69" s="181"/>
      <c r="FW69" s="181"/>
      <c r="FX69" s="181"/>
      <c r="FY69" s="181"/>
      <c r="FZ69" s="181"/>
      <c r="GA69" s="181"/>
      <c r="GB69" s="181"/>
      <c r="GC69" s="181"/>
      <c r="GD69" s="181"/>
      <c r="GE69" s="181"/>
      <c r="GF69" s="181"/>
      <c r="GG69" s="181"/>
      <c r="GH69" s="181"/>
      <c r="GI69" s="181"/>
      <c r="GJ69" s="181"/>
      <c r="GK69" s="181"/>
      <c r="GL69" s="181"/>
      <c r="GM69" s="181"/>
      <c r="GN69" s="181"/>
      <c r="GO69" s="181"/>
      <c r="GP69" s="181"/>
      <c r="GQ69" s="181"/>
      <c r="GR69" s="181"/>
      <c r="GS69" s="181"/>
      <c r="GT69" s="181"/>
      <c r="GU69" s="181"/>
      <c r="GV69" s="181"/>
      <c r="GW69" s="181"/>
      <c r="GX69" s="181"/>
      <c r="GY69" s="181"/>
      <c r="GZ69" s="181"/>
      <c r="HA69" s="181"/>
      <c r="HB69" s="181"/>
      <c r="HC69" s="181"/>
      <c r="HD69" s="181"/>
      <c r="HE69" s="181"/>
      <c r="HF69" s="181"/>
      <c r="HG69" s="181"/>
      <c r="HH69" s="181"/>
      <c r="HI69" s="181"/>
      <c r="HJ69" s="181"/>
      <c r="HK69" s="181"/>
      <c r="HL69" s="181"/>
      <c r="HM69" s="181"/>
      <c r="HN69" s="181"/>
      <c r="HO69" s="181"/>
      <c r="HP69" s="181"/>
      <c r="HQ69" s="181"/>
      <c r="HR69" s="181"/>
      <c r="HS69" s="181"/>
      <c r="HT69" s="181"/>
      <c r="HU69" s="181"/>
      <c r="HV69" s="181"/>
      <c r="HW69" s="181"/>
      <c r="HX69" s="181"/>
      <c r="HY69" s="181"/>
      <c r="HZ69" s="181"/>
      <c r="IA69" s="181"/>
      <c r="IB69" s="181"/>
      <c r="IC69" s="181"/>
      <c r="ID69" s="181"/>
      <c r="IE69" s="181"/>
      <c r="IF69" s="181"/>
      <c r="IG69" s="181"/>
      <c r="IH69" s="181"/>
      <c r="II69" s="181"/>
      <c r="IJ69" s="181"/>
      <c r="IK69" s="181"/>
      <c r="IL69" s="181"/>
      <c r="IM69" s="181"/>
      <c r="IN69" s="181"/>
    </row>
    <row r="70" spans="1:248" s="183" customFormat="1" ht="18" hidden="1" customHeight="1" outlineLevel="1" x14ac:dyDescent="0.25">
      <c r="A70" s="185"/>
      <c r="B70" s="319" t="s">
        <v>161</v>
      </c>
      <c r="C70" s="132"/>
      <c r="D70" s="1219"/>
      <c r="E70" s="1220"/>
      <c r="F70" s="441"/>
      <c r="G70" s="1219"/>
      <c r="H70" s="1220"/>
      <c r="I70" s="441"/>
      <c r="J70" s="1219"/>
      <c r="K70" s="1220"/>
      <c r="L70" s="441"/>
      <c r="M70" s="1219"/>
      <c r="N70" s="1220"/>
      <c r="O70" s="441"/>
      <c r="P70" s="1219"/>
      <c r="Q70" s="1220"/>
      <c r="R70" s="441"/>
      <c r="S70" s="1219"/>
      <c r="T70" s="1220"/>
      <c r="U70" s="441"/>
      <c r="V70" s="1219"/>
      <c r="W70" s="1220"/>
      <c r="X70" s="441"/>
      <c r="Y70" s="1219"/>
      <c r="Z70" s="1220"/>
      <c r="AA70" s="441"/>
      <c r="AB70" s="1219"/>
      <c r="AC70" s="1220"/>
      <c r="AD70" s="441"/>
      <c r="AE70" s="1219"/>
      <c r="AF70" s="1220"/>
      <c r="AG70" s="441"/>
      <c r="AH70" s="1219"/>
      <c r="AI70" s="1220"/>
      <c r="AJ70" s="441"/>
      <c r="AK70" s="1219"/>
      <c r="AL70" s="1220"/>
      <c r="AM70" s="441"/>
      <c r="AN70" s="1219"/>
      <c r="AO70" s="1220"/>
      <c r="AP70" s="441"/>
      <c r="AQ70" s="1219"/>
      <c r="AR70" s="1220"/>
      <c r="AS70" s="441"/>
      <c r="AT70" s="1219"/>
      <c r="AU70" s="1220"/>
      <c r="AV70" s="441"/>
      <c r="AW70" s="1219"/>
      <c r="AX70" s="1220"/>
      <c r="AY70" s="441"/>
      <c r="AZ70" s="1219"/>
      <c r="BA70" s="1220"/>
      <c r="BB70" s="441"/>
      <c r="BC70" s="1219"/>
      <c r="BD70" s="1220"/>
      <c r="BE70" s="441"/>
      <c r="BF70" s="1219"/>
      <c r="BG70" s="1220"/>
      <c r="BH70" s="441"/>
      <c r="BI70" s="1219"/>
      <c r="BJ70" s="1220"/>
      <c r="BK70" s="179"/>
      <c r="BL70" s="146"/>
      <c r="BM70" s="146"/>
      <c r="BN70" s="146"/>
      <c r="BO70" s="146"/>
      <c r="BP70" s="146"/>
      <c r="BQ70" s="146"/>
      <c r="BR70" s="146"/>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row>
    <row r="71" spans="1:248" s="183" customFormat="1" ht="18" customHeight="1" collapsed="1" x14ac:dyDescent="0.25">
      <c r="A71" s="334"/>
      <c r="B71" s="335"/>
      <c r="C71" s="132"/>
      <c r="D71" s="372"/>
      <c r="E71" s="373"/>
      <c r="F71" s="441"/>
      <c r="G71" s="372"/>
      <c r="H71" s="373"/>
      <c r="I71" s="441"/>
      <c r="J71" s="372"/>
      <c r="K71" s="373"/>
      <c r="L71" s="441"/>
      <c r="M71" s="372"/>
      <c r="N71" s="373"/>
      <c r="O71" s="441"/>
      <c r="P71" s="372"/>
      <c r="Q71" s="373"/>
      <c r="R71" s="441"/>
      <c r="S71" s="372"/>
      <c r="T71" s="373"/>
      <c r="U71" s="441"/>
      <c r="V71" s="372"/>
      <c r="W71" s="373"/>
      <c r="X71" s="441"/>
      <c r="Y71" s="372"/>
      <c r="Z71" s="373"/>
      <c r="AA71" s="441"/>
      <c r="AB71" s="372"/>
      <c r="AC71" s="373"/>
      <c r="AD71" s="441"/>
      <c r="AE71" s="372"/>
      <c r="AF71" s="373"/>
      <c r="AG71" s="441"/>
      <c r="AH71" s="372"/>
      <c r="AI71" s="373"/>
      <c r="AJ71" s="441"/>
      <c r="AK71" s="372"/>
      <c r="AL71" s="373"/>
      <c r="AM71" s="441"/>
      <c r="AN71" s="372"/>
      <c r="AO71" s="373"/>
      <c r="AP71" s="441"/>
      <c r="AQ71" s="372"/>
      <c r="AR71" s="373"/>
      <c r="AS71" s="441"/>
      <c r="AT71" s="372"/>
      <c r="AU71" s="373"/>
      <c r="AV71" s="441"/>
      <c r="AW71" s="372"/>
      <c r="AX71" s="373"/>
      <c r="AY71" s="441"/>
      <c r="AZ71" s="372"/>
      <c r="BA71" s="373"/>
      <c r="BB71" s="441"/>
      <c r="BC71" s="372"/>
      <c r="BD71" s="373"/>
      <c r="BE71" s="441"/>
      <c r="BF71" s="372"/>
      <c r="BG71" s="373"/>
      <c r="BH71" s="441"/>
      <c r="BI71" s="372"/>
      <c r="BJ71" s="373"/>
      <c r="BK71" s="179"/>
      <c r="BL71" s="146"/>
      <c r="BM71" s="146"/>
      <c r="BN71" s="146"/>
      <c r="BO71" s="146"/>
      <c r="BP71" s="146"/>
      <c r="BQ71" s="146"/>
      <c r="BR71" s="146"/>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row>
    <row r="72" spans="1:248" ht="18" hidden="1" customHeight="1" outlineLevel="1" thickBot="1" x14ac:dyDescent="0.3">
      <c r="A72" s="86"/>
      <c r="B72" s="135"/>
      <c r="C72" s="76"/>
      <c r="D72" s="1214"/>
      <c r="E72" s="1215"/>
      <c r="F72" s="441"/>
      <c r="G72" s="1214"/>
      <c r="H72" s="1215"/>
      <c r="I72" s="441"/>
      <c r="J72" s="1214"/>
      <c r="K72" s="1215"/>
      <c r="L72" s="441"/>
      <c r="M72" s="1214"/>
      <c r="N72" s="1215"/>
      <c r="O72" s="441"/>
      <c r="P72" s="1214"/>
      <c r="Q72" s="1215"/>
      <c r="R72" s="441"/>
      <c r="S72" s="1214"/>
      <c r="T72" s="1215"/>
      <c r="U72" s="441"/>
      <c r="V72" s="1214"/>
      <c r="W72" s="1215"/>
      <c r="X72" s="441"/>
      <c r="Y72" s="1214"/>
      <c r="Z72" s="1215"/>
      <c r="AA72" s="441"/>
      <c r="AB72" s="1214"/>
      <c r="AC72" s="1215"/>
      <c r="AD72" s="441"/>
      <c r="AE72" s="1214"/>
      <c r="AF72" s="1215"/>
      <c r="AG72" s="441"/>
      <c r="AH72" s="1214"/>
      <c r="AI72" s="1215"/>
      <c r="AJ72" s="441"/>
      <c r="AK72" s="1214"/>
      <c r="AL72" s="1215"/>
      <c r="AM72" s="441"/>
      <c r="AN72" s="1214"/>
      <c r="AO72" s="1215"/>
      <c r="AP72" s="441"/>
      <c r="AQ72" s="1214"/>
      <c r="AR72" s="1215"/>
      <c r="AS72" s="441"/>
      <c r="AT72" s="1214"/>
      <c r="AU72" s="1215"/>
      <c r="AV72" s="441"/>
      <c r="AW72" s="1214"/>
      <c r="AX72" s="1215"/>
      <c r="AY72" s="441"/>
      <c r="AZ72" s="1214"/>
      <c r="BA72" s="1215"/>
      <c r="BB72" s="441"/>
      <c r="BC72" s="1214"/>
      <c r="BD72" s="1215"/>
      <c r="BE72" s="441"/>
      <c r="BF72" s="1214"/>
      <c r="BG72" s="1215"/>
      <c r="BH72" s="441"/>
      <c r="BI72" s="1214"/>
      <c r="BJ72" s="1215"/>
      <c r="BL72" s="146"/>
      <c r="BM72" s="146"/>
      <c r="BN72" s="146"/>
      <c r="BO72" s="146"/>
      <c r="BP72" s="146"/>
      <c r="BQ72" s="146"/>
      <c r="BR72" s="146"/>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81"/>
      <c r="FK72" s="181"/>
      <c r="FL72" s="181"/>
      <c r="FM72" s="181"/>
      <c r="FN72" s="181"/>
      <c r="FO72" s="181"/>
      <c r="FP72" s="181"/>
      <c r="FQ72" s="181"/>
      <c r="FR72" s="181"/>
      <c r="FS72" s="181"/>
      <c r="FT72" s="181"/>
      <c r="FU72" s="181"/>
      <c r="FV72" s="181"/>
      <c r="FW72" s="181"/>
      <c r="FX72" s="181"/>
      <c r="FY72" s="181"/>
      <c r="FZ72" s="181"/>
      <c r="GA72" s="181"/>
      <c r="GB72" s="181"/>
      <c r="GC72" s="181"/>
      <c r="GD72" s="181"/>
      <c r="GE72" s="181"/>
      <c r="GF72" s="181"/>
      <c r="GG72" s="181"/>
      <c r="GH72" s="181"/>
      <c r="GI72" s="181"/>
      <c r="GJ72" s="181"/>
      <c r="GK72" s="181"/>
      <c r="GL72" s="181"/>
      <c r="GM72" s="181"/>
      <c r="GN72" s="181"/>
      <c r="GO72" s="181"/>
      <c r="GP72" s="181"/>
      <c r="GQ72" s="181"/>
      <c r="GR72" s="181"/>
      <c r="GS72" s="181"/>
      <c r="GT72" s="181"/>
      <c r="GU72" s="181"/>
      <c r="GV72" s="181"/>
      <c r="GW72" s="181"/>
      <c r="GX72" s="181"/>
      <c r="GY72" s="181"/>
      <c r="GZ72" s="181"/>
      <c r="HA72" s="181"/>
      <c r="HB72" s="181"/>
      <c r="HC72" s="181"/>
      <c r="HD72" s="181"/>
      <c r="HE72" s="181"/>
      <c r="HF72" s="181"/>
      <c r="HG72" s="181"/>
      <c r="HH72" s="181"/>
      <c r="HI72" s="181"/>
      <c r="HJ72" s="181"/>
      <c r="HK72" s="181"/>
      <c r="HL72" s="181"/>
      <c r="HM72" s="181"/>
      <c r="HN72" s="181"/>
      <c r="HO72" s="181"/>
      <c r="HP72" s="181"/>
      <c r="HQ72" s="181"/>
      <c r="HR72" s="181"/>
      <c r="HS72" s="181"/>
      <c r="HT72" s="181"/>
      <c r="HU72" s="181"/>
      <c r="HV72" s="181"/>
      <c r="HW72" s="181"/>
      <c r="HX72" s="181"/>
      <c r="HY72" s="181"/>
      <c r="HZ72" s="181"/>
      <c r="IA72" s="181"/>
      <c r="IB72" s="181"/>
      <c r="IC72" s="181"/>
      <c r="ID72" s="181"/>
      <c r="IE72" s="181"/>
      <c r="IF72" s="181"/>
      <c r="IG72" s="181"/>
      <c r="IH72" s="181"/>
      <c r="II72" s="181"/>
      <c r="IJ72" s="181"/>
      <c r="IK72" s="181"/>
      <c r="IL72" s="181"/>
      <c r="IM72" s="181"/>
      <c r="IN72" s="181"/>
    </row>
    <row r="73" spans="1:248" s="181" customFormat="1" ht="18" hidden="1" customHeight="1" outlineLevel="1" x14ac:dyDescent="0.25">
      <c r="A73" s="55"/>
      <c r="B73" s="131"/>
      <c r="C73" s="132"/>
      <c r="D73" s="1176"/>
      <c r="E73" s="1177"/>
      <c r="F73" s="441"/>
      <c r="G73" s="1176"/>
      <c r="H73" s="1177"/>
      <c r="I73" s="441"/>
      <c r="J73" s="1176"/>
      <c r="K73" s="1177"/>
      <c r="L73" s="441"/>
      <c r="M73" s="1176"/>
      <c r="N73" s="1177"/>
      <c r="O73" s="441"/>
      <c r="P73" s="1176"/>
      <c r="Q73" s="1177"/>
      <c r="R73" s="441"/>
      <c r="S73" s="1176"/>
      <c r="T73" s="1177"/>
      <c r="U73" s="441"/>
      <c r="V73" s="1176"/>
      <c r="W73" s="1177"/>
      <c r="X73" s="441"/>
      <c r="Y73" s="1176"/>
      <c r="Z73" s="1177"/>
      <c r="AA73" s="441"/>
      <c r="AB73" s="1176"/>
      <c r="AC73" s="1177"/>
      <c r="AD73" s="441"/>
      <c r="AE73" s="1176"/>
      <c r="AF73" s="1177"/>
      <c r="AG73" s="441"/>
      <c r="AH73" s="1176"/>
      <c r="AI73" s="1177"/>
      <c r="AJ73" s="441"/>
      <c r="AK73" s="1176"/>
      <c r="AL73" s="1177"/>
      <c r="AM73" s="441"/>
      <c r="AN73" s="1176"/>
      <c r="AO73" s="1177"/>
      <c r="AP73" s="441"/>
      <c r="AQ73" s="1176"/>
      <c r="AR73" s="1177"/>
      <c r="AS73" s="441"/>
      <c r="AT73" s="1176"/>
      <c r="AU73" s="1177"/>
      <c r="AV73" s="441"/>
      <c r="AW73" s="1176"/>
      <c r="AX73" s="1177"/>
      <c r="AY73" s="441"/>
      <c r="AZ73" s="1176"/>
      <c r="BA73" s="1177"/>
      <c r="BB73" s="441"/>
      <c r="BC73" s="1176"/>
      <c r="BD73" s="1177"/>
      <c r="BE73" s="441"/>
      <c r="BF73" s="1176"/>
      <c r="BG73" s="1177"/>
      <c r="BH73" s="441"/>
      <c r="BI73" s="1176"/>
      <c r="BJ73" s="1177"/>
      <c r="BK73" s="179"/>
      <c r="BL73" s="146"/>
      <c r="BM73" s="146"/>
      <c r="BN73" s="146"/>
      <c r="BO73" s="146"/>
      <c r="BP73" s="146"/>
      <c r="BQ73" s="146"/>
      <c r="BR73" s="146"/>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row>
    <row r="74" spans="1:248" s="181" customFormat="1" ht="18" hidden="1" customHeight="1" outlineLevel="1" x14ac:dyDescent="0.25">
      <c r="A74" s="194"/>
      <c r="B74" s="92"/>
      <c r="C74" s="132"/>
      <c r="D74" s="1176"/>
      <c r="E74" s="1177"/>
      <c r="F74" s="441"/>
      <c r="G74" s="1176"/>
      <c r="H74" s="1177"/>
      <c r="I74" s="441"/>
      <c r="J74" s="1176"/>
      <c r="K74" s="1177"/>
      <c r="L74" s="441"/>
      <c r="M74" s="1176"/>
      <c r="N74" s="1177"/>
      <c r="O74" s="441"/>
      <c r="P74" s="1176"/>
      <c r="Q74" s="1177"/>
      <c r="R74" s="441"/>
      <c r="S74" s="1176"/>
      <c r="T74" s="1177"/>
      <c r="U74" s="441"/>
      <c r="V74" s="1176"/>
      <c r="W74" s="1177"/>
      <c r="X74" s="441"/>
      <c r="Y74" s="1176"/>
      <c r="Z74" s="1177"/>
      <c r="AA74" s="441"/>
      <c r="AB74" s="1176"/>
      <c r="AC74" s="1177"/>
      <c r="AD74" s="441"/>
      <c r="AE74" s="1176"/>
      <c r="AF74" s="1177"/>
      <c r="AG74" s="441"/>
      <c r="AH74" s="1176"/>
      <c r="AI74" s="1177"/>
      <c r="AJ74" s="441"/>
      <c r="AK74" s="1176"/>
      <c r="AL74" s="1177"/>
      <c r="AM74" s="441"/>
      <c r="AN74" s="1176"/>
      <c r="AO74" s="1177"/>
      <c r="AP74" s="441"/>
      <c r="AQ74" s="1176"/>
      <c r="AR74" s="1177"/>
      <c r="AS74" s="441"/>
      <c r="AT74" s="1176"/>
      <c r="AU74" s="1177"/>
      <c r="AV74" s="441"/>
      <c r="AW74" s="1176"/>
      <c r="AX74" s="1177"/>
      <c r="AY74" s="441"/>
      <c r="AZ74" s="1176"/>
      <c r="BA74" s="1177"/>
      <c r="BB74" s="441"/>
      <c r="BC74" s="1176"/>
      <c r="BD74" s="1177"/>
      <c r="BE74" s="441"/>
      <c r="BF74" s="1176"/>
      <c r="BG74" s="1177"/>
      <c r="BH74" s="441"/>
      <c r="BI74" s="1176"/>
      <c r="BJ74" s="1177"/>
      <c r="BK74" s="179"/>
      <c r="BL74" s="146"/>
      <c r="BM74" s="146"/>
      <c r="BN74" s="146"/>
      <c r="BO74" s="146"/>
      <c r="BP74" s="146"/>
      <c r="BQ74" s="146"/>
      <c r="BR74" s="146"/>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row>
    <row r="75" spans="1:248" ht="18" hidden="1" customHeight="1" outlineLevel="1" x14ac:dyDescent="0.25">
      <c r="A75" s="194"/>
      <c r="B75" s="92"/>
      <c r="C75" s="132"/>
      <c r="D75" s="1176"/>
      <c r="E75" s="1177"/>
      <c r="F75" s="441"/>
      <c r="G75" s="1176"/>
      <c r="H75" s="1177"/>
      <c r="I75" s="441"/>
      <c r="J75" s="1176"/>
      <c r="K75" s="1177"/>
      <c r="L75" s="441"/>
      <c r="M75" s="1176"/>
      <c r="N75" s="1177"/>
      <c r="O75" s="441"/>
      <c r="P75" s="1176"/>
      <c r="Q75" s="1177"/>
      <c r="R75" s="441"/>
      <c r="S75" s="1176"/>
      <c r="T75" s="1177"/>
      <c r="U75" s="441"/>
      <c r="V75" s="1176"/>
      <c r="W75" s="1177"/>
      <c r="X75" s="441"/>
      <c r="Y75" s="1176"/>
      <c r="Z75" s="1177"/>
      <c r="AA75" s="441"/>
      <c r="AB75" s="1176"/>
      <c r="AC75" s="1177"/>
      <c r="AD75" s="441"/>
      <c r="AE75" s="1176"/>
      <c r="AF75" s="1177"/>
      <c r="AG75" s="441"/>
      <c r="AH75" s="1176"/>
      <c r="AI75" s="1177"/>
      <c r="AJ75" s="441"/>
      <c r="AK75" s="1176"/>
      <c r="AL75" s="1177"/>
      <c r="AM75" s="441"/>
      <c r="AN75" s="1176"/>
      <c r="AO75" s="1177"/>
      <c r="AP75" s="441"/>
      <c r="AQ75" s="1176"/>
      <c r="AR75" s="1177"/>
      <c r="AS75" s="441"/>
      <c r="AT75" s="1176"/>
      <c r="AU75" s="1177"/>
      <c r="AV75" s="441"/>
      <c r="AW75" s="1176"/>
      <c r="AX75" s="1177"/>
      <c r="AY75" s="441"/>
      <c r="AZ75" s="1176"/>
      <c r="BA75" s="1177"/>
      <c r="BB75" s="441"/>
      <c r="BC75" s="1176"/>
      <c r="BD75" s="1177"/>
      <c r="BE75" s="441"/>
      <c r="BF75" s="1176"/>
      <c r="BG75" s="1177"/>
      <c r="BH75" s="441"/>
      <c r="BI75" s="1176"/>
      <c r="BJ75" s="1177"/>
      <c r="BL75" s="146"/>
      <c r="BM75" s="146"/>
      <c r="BN75" s="146"/>
      <c r="BO75" s="146"/>
      <c r="BP75" s="146"/>
      <c r="BQ75" s="146"/>
      <c r="BR75" s="146"/>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81"/>
      <c r="FK75" s="181"/>
      <c r="FL75" s="181"/>
      <c r="FM75" s="181"/>
      <c r="FN75" s="181"/>
      <c r="FO75" s="181"/>
      <c r="FP75" s="181"/>
      <c r="FQ75" s="181"/>
      <c r="FR75" s="181"/>
      <c r="FS75" s="181"/>
      <c r="FT75" s="181"/>
      <c r="FU75" s="181"/>
      <c r="FV75" s="181"/>
      <c r="FW75" s="181"/>
      <c r="FX75" s="181"/>
      <c r="FY75" s="181"/>
      <c r="FZ75" s="181"/>
      <c r="GA75" s="181"/>
      <c r="GB75" s="181"/>
      <c r="GC75" s="181"/>
      <c r="GD75" s="181"/>
      <c r="GE75" s="181"/>
      <c r="GF75" s="181"/>
      <c r="GG75" s="181"/>
      <c r="GH75" s="181"/>
      <c r="GI75" s="181"/>
      <c r="GJ75" s="181"/>
      <c r="GK75" s="181"/>
      <c r="GL75" s="181"/>
      <c r="GM75" s="181"/>
      <c r="GN75" s="181"/>
      <c r="GO75" s="181"/>
      <c r="GP75" s="181"/>
      <c r="GQ75" s="181"/>
      <c r="GR75" s="181"/>
      <c r="GS75" s="181"/>
      <c r="GT75" s="181"/>
      <c r="GU75" s="181"/>
      <c r="GV75" s="181"/>
      <c r="GW75" s="181"/>
      <c r="GX75" s="181"/>
      <c r="GY75" s="181"/>
      <c r="GZ75" s="181"/>
      <c r="HA75" s="181"/>
      <c r="HB75" s="181"/>
      <c r="HC75" s="181"/>
      <c r="HD75" s="181"/>
      <c r="HE75" s="181"/>
      <c r="HF75" s="181"/>
      <c r="HG75" s="181"/>
      <c r="HH75" s="181"/>
      <c r="HI75" s="181"/>
      <c r="HJ75" s="181"/>
      <c r="HK75" s="181"/>
      <c r="HL75" s="181"/>
      <c r="HM75" s="181"/>
      <c r="HN75" s="181"/>
      <c r="HO75" s="181"/>
      <c r="HP75" s="181"/>
      <c r="HQ75" s="181"/>
      <c r="HR75" s="181"/>
      <c r="HS75" s="181"/>
      <c r="HT75" s="181"/>
      <c r="HU75" s="181"/>
      <c r="HV75" s="181"/>
      <c r="HW75" s="181"/>
      <c r="HX75" s="181"/>
      <c r="HY75" s="181"/>
      <c r="HZ75" s="181"/>
      <c r="IA75" s="181"/>
      <c r="IB75" s="181"/>
      <c r="IC75" s="181"/>
      <c r="ID75" s="181"/>
      <c r="IE75" s="181"/>
      <c r="IF75" s="181"/>
      <c r="IG75" s="181"/>
      <c r="IH75" s="181"/>
      <c r="II75" s="181"/>
      <c r="IJ75" s="181"/>
      <c r="IK75" s="181"/>
      <c r="IL75" s="181"/>
      <c r="IM75" s="181"/>
      <c r="IN75" s="181"/>
    </row>
    <row r="76" spans="1:248" ht="18" hidden="1" customHeight="1" outlineLevel="1" x14ac:dyDescent="0.25">
      <c r="A76" s="194"/>
      <c r="B76" s="92"/>
      <c r="C76" s="132"/>
      <c r="D76" s="1176"/>
      <c r="E76" s="1177"/>
      <c r="F76" s="441"/>
      <c r="G76" s="1176"/>
      <c r="H76" s="1177"/>
      <c r="I76" s="441"/>
      <c r="J76" s="1176"/>
      <c r="K76" s="1177"/>
      <c r="L76" s="441"/>
      <c r="M76" s="1176"/>
      <c r="N76" s="1177"/>
      <c r="O76" s="441"/>
      <c r="P76" s="1176"/>
      <c r="Q76" s="1177"/>
      <c r="R76" s="441"/>
      <c r="S76" s="1176"/>
      <c r="T76" s="1177"/>
      <c r="U76" s="441"/>
      <c r="V76" s="1176"/>
      <c r="W76" s="1177"/>
      <c r="X76" s="441"/>
      <c r="Y76" s="1176"/>
      <c r="Z76" s="1177"/>
      <c r="AA76" s="441"/>
      <c r="AB76" s="1176"/>
      <c r="AC76" s="1177"/>
      <c r="AD76" s="441"/>
      <c r="AE76" s="1176"/>
      <c r="AF76" s="1177"/>
      <c r="AG76" s="441"/>
      <c r="AH76" s="1176"/>
      <c r="AI76" s="1177"/>
      <c r="AJ76" s="441"/>
      <c r="AK76" s="1176"/>
      <c r="AL76" s="1177"/>
      <c r="AM76" s="441"/>
      <c r="AN76" s="1176"/>
      <c r="AO76" s="1177"/>
      <c r="AP76" s="441"/>
      <c r="AQ76" s="1176"/>
      <c r="AR76" s="1177"/>
      <c r="AS76" s="441"/>
      <c r="AT76" s="1176"/>
      <c r="AU76" s="1177"/>
      <c r="AV76" s="441"/>
      <c r="AW76" s="1176"/>
      <c r="AX76" s="1177"/>
      <c r="AY76" s="441"/>
      <c r="AZ76" s="1176"/>
      <c r="BA76" s="1177"/>
      <c r="BB76" s="441"/>
      <c r="BC76" s="1176"/>
      <c r="BD76" s="1177"/>
      <c r="BE76" s="441"/>
      <c r="BF76" s="1176"/>
      <c r="BG76" s="1177"/>
      <c r="BH76" s="441"/>
      <c r="BI76" s="1176"/>
      <c r="BJ76" s="1177"/>
      <c r="BL76" s="146"/>
      <c r="BM76" s="146"/>
      <c r="BN76" s="146"/>
      <c r="BO76" s="146"/>
      <c r="BP76" s="146"/>
      <c r="BQ76" s="146"/>
      <c r="BR76" s="146"/>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81"/>
      <c r="FK76" s="181"/>
      <c r="FL76" s="181"/>
      <c r="FM76" s="181"/>
      <c r="FN76" s="181"/>
      <c r="FO76" s="181"/>
      <c r="FP76" s="181"/>
      <c r="FQ76" s="181"/>
      <c r="FR76" s="181"/>
      <c r="FS76" s="181"/>
      <c r="FT76" s="181"/>
      <c r="FU76" s="181"/>
      <c r="FV76" s="181"/>
      <c r="FW76" s="181"/>
      <c r="FX76" s="181"/>
      <c r="FY76" s="181"/>
      <c r="FZ76" s="181"/>
      <c r="GA76" s="181"/>
      <c r="GB76" s="181"/>
      <c r="GC76" s="181"/>
      <c r="GD76" s="181"/>
      <c r="GE76" s="181"/>
      <c r="GF76" s="181"/>
      <c r="GG76" s="181"/>
      <c r="GH76" s="181"/>
      <c r="GI76" s="181"/>
      <c r="GJ76" s="181"/>
      <c r="GK76" s="181"/>
      <c r="GL76" s="181"/>
      <c r="GM76" s="181"/>
      <c r="GN76" s="181"/>
      <c r="GO76" s="181"/>
      <c r="GP76" s="181"/>
      <c r="GQ76" s="181"/>
      <c r="GR76" s="181"/>
      <c r="GS76" s="181"/>
      <c r="GT76" s="181"/>
      <c r="GU76" s="181"/>
      <c r="GV76" s="181"/>
      <c r="GW76" s="181"/>
      <c r="GX76" s="181"/>
      <c r="GY76" s="181"/>
      <c r="GZ76" s="181"/>
      <c r="HA76" s="181"/>
      <c r="HB76" s="181"/>
      <c r="HC76" s="181"/>
      <c r="HD76" s="181"/>
      <c r="HE76" s="181"/>
      <c r="HF76" s="181"/>
      <c r="HG76" s="181"/>
      <c r="HH76" s="181"/>
      <c r="HI76" s="181"/>
      <c r="HJ76" s="181"/>
      <c r="HK76" s="181"/>
      <c r="HL76" s="181"/>
      <c r="HM76" s="181"/>
      <c r="HN76" s="181"/>
      <c r="HO76" s="181"/>
      <c r="HP76" s="181"/>
      <c r="HQ76" s="181"/>
      <c r="HR76" s="181"/>
      <c r="HS76" s="181"/>
      <c r="HT76" s="181"/>
      <c r="HU76" s="181"/>
      <c r="HV76" s="181"/>
      <c r="HW76" s="181"/>
      <c r="HX76" s="181"/>
      <c r="HY76" s="181"/>
      <c r="HZ76" s="181"/>
      <c r="IA76" s="181"/>
      <c r="IB76" s="181"/>
      <c r="IC76" s="181"/>
      <c r="ID76" s="181"/>
      <c r="IE76" s="181"/>
      <c r="IF76" s="181"/>
      <c r="IG76" s="181"/>
      <c r="IH76" s="181"/>
      <c r="II76" s="181"/>
      <c r="IJ76" s="181"/>
      <c r="IK76" s="181"/>
      <c r="IL76" s="181"/>
      <c r="IM76" s="181"/>
      <c r="IN76" s="181"/>
    </row>
    <row r="77" spans="1:248" ht="18" hidden="1" customHeight="1" outlineLevel="1" x14ac:dyDescent="0.2">
      <c r="A77" s="194"/>
      <c r="B77" s="92"/>
      <c r="C77" s="132"/>
      <c r="D77" s="1176"/>
      <c r="E77" s="1177"/>
      <c r="F77" s="444"/>
      <c r="G77" s="1176"/>
      <c r="H77" s="1177"/>
      <c r="I77" s="444"/>
      <c r="J77" s="1176"/>
      <c r="K77" s="1177"/>
      <c r="L77" s="444"/>
      <c r="M77" s="1176"/>
      <c r="N77" s="1177"/>
      <c r="O77" s="444"/>
      <c r="P77" s="1176"/>
      <c r="Q77" s="1177"/>
      <c r="R77" s="444"/>
      <c r="S77" s="1176"/>
      <c r="T77" s="1177"/>
      <c r="U77" s="444"/>
      <c r="V77" s="1176"/>
      <c r="W77" s="1177"/>
      <c r="X77" s="444"/>
      <c r="Y77" s="1176"/>
      <c r="Z77" s="1177"/>
      <c r="AA77" s="444"/>
      <c r="AB77" s="1176"/>
      <c r="AC77" s="1177"/>
      <c r="AD77" s="444"/>
      <c r="AE77" s="1176"/>
      <c r="AF77" s="1177"/>
      <c r="AG77" s="444"/>
      <c r="AH77" s="1176"/>
      <c r="AI77" s="1177"/>
      <c r="AJ77" s="444"/>
      <c r="AK77" s="1176"/>
      <c r="AL77" s="1177"/>
      <c r="AM77" s="444"/>
      <c r="AN77" s="1176"/>
      <c r="AO77" s="1177"/>
      <c r="AP77" s="444"/>
      <c r="AQ77" s="1176"/>
      <c r="AR77" s="1177"/>
      <c r="AS77" s="444"/>
      <c r="AT77" s="1176"/>
      <c r="AU77" s="1177"/>
      <c r="AV77" s="444"/>
      <c r="AW77" s="1176"/>
      <c r="AX77" s="1177"/>
      <c r="AY77" s="444"/>
      <c r="AZ77" s="1176"/>
      <c r="BA77" s="1177"/>
      <c r="BB77" s="444"/>
      <c r="BC77" s="1176"/>
      <c r="BD77" s="1177"/>
      <c r="BE77" s="444"/>
      <c r="BF77" s="1176"/>
      <c r="BG77" s="1177"/>
      <c r="BH77" s="444"/>
      <c r="BI77" s="1176"/>
      <c r="BJ77" s="1177"/>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81"/>
      <c r="FK77" s="181"/>
      <c r="FL77" s="181"/>
      <c r="FM77" s="181"/>
      <c r="FN77" s="181"/>
      <c r="FO77" s="181"/>
      <c r="FP77" s="181"/>
      <c r="FQ77" s="181"/>
      <c r="FR77" s="181"/>
      <c r="FS77" s="181"/>
      <c r="FT77" s="181"/>
      <c r="FU77" s="181"/>
      <c r="FV77" s="181"/>
      <c r="FW77" s="181"/>
      <c r="FX77" s="181"/>
      <c r="FY77" s="181"/>
      <c r="FZ77" s="181"/>
      <c r="GA77" s="181"/>
      <c r="GB77" s="181"/>
      <c r="GC77" s="181"/>
      <c r="GD77" s="181"/>
      <c r="GE77" s="181"/>
      <c r="GF77" s="181"/>
      <c r="GG77" s="181"/>
      <c r="GH77" s="181"/>
      <c r="GI77" s="181"/>
      <c r="GJ77" s="181"/>
      <c r="GK77" s="181"/>
      <c r="GL77" s="181"/>
      <c r="GM77" s="181"/>
      <c r="GN77" s="181"/>
      <c r="GO77" s="181"/>
      <c r="GP77" s="181"/>
      <c r="GQ77" s="181"/>
      <c r="GR77" s="181"/>
      <c r="GS77" s="181"/>
      <c r="GT77" s="181"/>
      <c r="GU77" s="181"/>
      <c r="GV77" s="181"/>
      <c r="GW77" s="181"/>
      <c r="GX77" s="181"/>
      <c r="GY77" s="181"/>
      <c r="GZ77" s="181"/>
      <c r="HA77" s="181"/>
      <c r="HB77" s="181"/>
      <c r="HC77" s="181"/>
      <c r="HD77" s="181"/>
      <c r="HE77" s="181"/>
      <c r="HF77" s="181"/>
      <c r="HG77" s="181"/>
      <c r="HH77" s="181"/>
      <c r="HI77" s="181"/>
      <c r="HJ77" s="181"/>
      <c r="HK77" s="181"/>
      <c r="HL77" s="181"/>
      <c r="HM77" s="181"/>
      <c r="HN77" s="181"/>
      <c r="HO77" s="181"/>
      <c r="HP77" s="181"/>
      <c r="HQ77" s="181"/>
      <c r="HR77" s="181"/>
      <c r="HS77" s="181"/>
      <c r="HT77" s="181"/>
      <c r="HU77" s="181"/>
      <c r="HV77" s="181"/>
      <c r="HW77" s="181"/>
      <c r="HX77" s="181"/>
      <c r="HY77" s="181"/>
      <c r="HZ77" s="181"/>
      <c r="IA77" s="181"/>
      <c r="IB77" s="181"/>
      <c r="IC77" s="181"/>
      <c r="ID77" s="181"/>
      <c r="IE77" s="181"/>
      <c r="IF77" s="181"/>
      <c r="IG77" s="181"/>
      <c r="IH77" s="181"/>
      <c r="II77" s="181"/>
      <c r="IJ77" s="181"/>
      <c r="IK77" s="181"/>
      <c r="IL77" s="181"/>
      <c r="IM77" s="181"/>
      <c r="IN77" s="181"/>
    </row>
    <row r="78" spans="1:248" s="183" customFormat="1" ht="18" hidden="1" customHeight="1" outlineLevel="1" x14ac:dyDescent="0.2">
      <c r="A78" s="185"/>
      <c r="B78" s="319" t="s">
        <v>161</v>
      </c>
      <c r="C78" s="132"/>
      <c r="D78" s="1219"/>
      <c r="E78" s="1220"/>
      <c r="F78" s="444"/>
      <c r="G78" s="1219"/>
      <c r="H78" s="1220"/>
      <c r="I78" s="444"/>
      <c r="J78" s="1219"/>
      <c r="K78" s="1220"/>
      <c r="L78" s="444"/>
      <c r="M78" s="1219"/>
      <c r="N78" s="1220"/>
      <c r="O78" s="444"/>
      <c r="P78" s="1219"/>
      <c r="Q78" s="1220"/>
      <c r="R78" s="444"/>
      <c r="S78" s="1219"/>
      <c r="T78" s="1220"/>
      <c r="U78" s="444"/>
      <c r="V78" s="1219"/>
      <c r="W78" s="1220"/>
      <c r="X78" s="444"/>
      <c r="Y78" s="1219"/>
      <c r="Z78" s="1220"/>
      <c r="AA78" s="444"/>
      <c r="AB78" s="1219"/>
      <c r="AC78" s="1220"/>
      <c r="AD78" s="444"/>
      <c r="AE78" s="1219"/>
      <c r="AF78" s="1220"/>
      <c r="AG78" s="444"/>
      <c r="AH78" s="1219"/>
      <c r="AI78" s="1220"/>
      <c r="AJ78" s="444"/>
      <c r="AK78" s="1219"/>
      <c r="AL78" s="1220"/>
      <c r="AM78" s="444"/>
      <c r="AN78" s="1219"/>
      <c r="AO78" s="1220"/>
      <c r="AP78" s="444"/>
      <c r="AQ78" s="1219"/>
      <c r="AR78" s="1220"/>
      <c r="AS78" s="444"/>
      <c r="AT78" s="1219"/>
      <c r="AU78" s="1220"/>
      <c r="AV78" s="444"/>
      <c r="AW78" s="1219"/>
      <c r="AX78" s="1220"/>
      <c r="AY78" s="444"/>
      <c r="AZ78" s="1219"/>
      <c r="BA78" s="1220"/>
      <c r="BB78" s="444"/>
      <c r="BC78" s="1219"/>
      <c r="BD78" s="1220"/>
      <c r="BE78" s="444"/>
      <c r="BF78" s="1219"/>
      <c r="BG78" s="1220"/>
      <c r="BH78" s="444"/>
      <c r="BI78" s="1219"/>
      <c r="BJ78" s="1220"/>
      <c r="BK78" s="179"/>
      <c r="BL78" s="31"/>
      <c r="BM78" s="31"/>
      <c r="BN78" s="31"/>
      <c r="BO78" s="31"/>
      <c r="BP78" s="31"/>
      <c r="BQ78" s="31"/>
      <c r="BR78" s="31"/>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row>
    <row r="79" spans="1:248" s="183" customFormat="1" ht="18" customHeight="1" collapsed="1" x14ac:dyDescent="0.25">
      <c r="A79" s="334"/>
      <c r="B79" s="335"/>
      <c r="C79" s="132"/>
      <c r="D79" s="372"/>
      <c r="E79" s="373"/>
      <c r="F79" s="445"/>
      <c r="G79" s="372"/>
      <c r="H79" s="373"/>
      <c r="I79" s="445"/>
      <c r="J79" s="372"/>
      <c r="K79" s="373"/>
      <c r="L79" s="445"/>
      <c r="M79" s="372"/>
      <c r="N79" s="373"/>
      <c r="O79" s="445"/>
      <c r="P79" s="372"/>
      <c r="Q79" s="373"/>
      <c r="R79" s="445"/>
      <c r="S79" s="372"/>
      <c r="T79" s="373"/>
      <c r="U79" s="445"/>
      <c r="V79" s="372"/>
      <c r="W79" s="373"/>
      <c r="X79" s="445"/>
      <c r="Y79" s="372"/>
      <c r="Z79" s="373"/>
      <c r="AA79" s="445"/>
      <c r="AB79" s="372"/>
      <c r="AC79" s="373"/>
      <c r="AD79" s="445"/>
      <c r="AE79" s="372"/>
      <c r="AF79" s="373"/>
      <c r="AG79" s="445"/>
      <c r="AH79" s="372"/>
      <c r="AI79" s="373"/>
      <c r="AJ79" s="445"/>
      <c r="AK79" s="372"/>
      <c r="AL79" s="373"/>
      <c r="AM79" s="445"/>
      <c r="AN79" s="372"/>
      <c r="AO79" s="373"/>
      <c r="AP79" s="445"/>
      <c r="AQ79" s="372"/>
      <c r="AR79" s="373"/>
      <c r="AS79" s="445"/>
      <c r="AT79" s="372"/>
      <c r="AU79" s="373"/>
      <c r="AV79" s="445"/>
      <c r="AW79" s="372"/>
      <c r="AX79" s="373"/>
      <c r="AY79" s="445"/>
      <c r="AZ79" s="372"/>
      <c r="BA79" s="373"/>
      <c r="BB79" s="445"/>
      <c r="BC79" s="372"/>
      <c r="BD79" s="373"/>
      <c r="BE79" s="445"/>
      <c r="BF79" s="372"/>
      <c r="BG79" s="373"/>
      <c r="BH79" s="445"/>
      <c r="BI79" s="372"/>
      <c r="BJ79" s="373"/>
      <c r="BK79" s="179"/>
      <c r="BL79" s="31"/>
      <c r="BM79" s="31"/>
      <c r="BN79" s="31"/>
      <c r="BO79" s="31"/>
      <c r="BP79" s="31"/>
      <c r="BQ79" s="31"/>
      <c r="BR79" s="31"/>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row>
    <row r="80" spans="1:248" ht="18" hidden="1" customHeight="1" outlineLevel="1" thickBot="1" x14ac:dyDescent="0.25">
      <c r="A80" s="86"/>
      <c r="B80" s="135"/>
      <c r="C80" s="76"/>
      <c r="D80" s="1214"/>
      <c r="E80" s="1215"/>
      <c r="F80" s="443"/>
      <c r="G80" s="1214"/>
      <c r="H80" s="1215"/>
      <c r="I80" s="443"/>
      <c r="J80" s="1214"/>
      <c r="K80" s="1215"/>
      <c r="L80" s="443"/>
      <c r="M80" s="1214"/>
      <c r="N80" s="1215"/>
      <c r="O80" s="443"/>
      <c r="P80" s="1214"/>
      <c r="Q80" s="1215"/>
      <c r="R80" s="443"/>
      <c r="S80" s="1214"/>
      <c r="T80" s="1215"/>
      <c r="U80" s="443"/>
      <c r="V80" s="1214"/>
      <c r="W80" s="1215"/>
      <c r="X80" s="443"/>
      <c r="Y80" s="1214"/>
      <c r="Z80" s="1215"/>
      <c r="AA80" s="443"/>
      <c r="AB80" s="1214"/>
      <c r="AC80" s="1215"/>
      <c r="AD80" s="443"/>
      <c r="AE80" s="1214"/>
      <c r="AF80" s="1215"/>
      <c r="AG80" s="443"/>
      <c r="AH80" s="1214"/>
      <c r="AI80" s="1215"/>
      <c r="AJ80" s="443"/>
      <c r="AK80" s="1214"/>
      <c r="AL80" s="1215"/>
      <c r="AM80" s="443"/>
      <c r="AN80" s="1214"/>
      <c r="AO80" s="1215"/>
      <c r="AP80" s="443"/>
      <c r="AQ80" s="1214"/>
      <c r="AR80" s="1215"/>
      <c r="AS80" s="443"/>
      <c r="AT80" s="1214"/>
      <c r="AU80" s="1215"/>
      <c r="AV80" s="443"/>
      <c r="AW80" s="1214"/>
      <c r="AX80" s="1215"/>
      <c r="AY80" s="443"/>
      <c r="AZ80" s="1214"/>
      <c r="BA80" s="1215"/>
      <c r="BB80" s="443"/>
      <c r="BC80" s="1214"/>
      <c r="BD80" s="1215"/>
      <c r="BE80" s="443"/>
      <c r="BF80" s="1214"/>
      <c r="BG80" s="1215"/>
      <c r="BH80" s="443"/>
      <c r="BI80" s="1214"/>
      <c r="BJ80" s="1215"/>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81"/>
      <c r="FK80" s="181"/>
      <c r="FL80" s="181"/>
      <c r="FM80" s="181"/>
      <c r="FN80" s="181"/>
      <c r="FO80" s="181"/>
      <c r="FP80" s="181"/>
      <c r="FQ80" s="181"/>
      <c r="FR80" s="181"/>
      <c r="FS80" s="181"/>
      <c r="FT80" s="181"/>
      <c r="FU80" s="181"/>
      <c r="FV80" s="181"/>
      <c r="FW80" s="181"/>
      <c r="FX80" s="181"/>
      <c r="FY80" s="181"/>
      <c r="FZ80" s="181"/>
      <c r="GA80" s="181"/>
      <c r="GB80" s="181"/>
      <c r="GC80" s="181"/>
      <c r="GD80" s="181"/>
      <c r="GE80" s="181"/>
      <c r="GF80" s="181"/>
      <c r="GG80" s="181"/>
      <c r="GH80" s="181"/>
      <c r="GI80" s="181"/>
      <c r="GJ80" s="181"/>
      <c r="GK80" s="181"/>
      <c r="GL80" s="181"/>
      <c r="GM80" s="181"/>
      <c r="GN80" s="181"/>
      <c r="GO80" s="181"/>
      <c r="GP80" s="181"/>
      <c r="GQ80" s="181"/>
      <c r="GR80" s="181"/>
      <c r="GS80" s="181"/>
      <c r="GT80" s="181"/>
      <c r="GU80" s="181"/>
      <c r="GV80" s="181"/>
      <c r="GW80" s="181"/>
      <c r="GX80" s="181"/>
      <c r="GY80" s="181"/>
      <c r="GZ80" s="181"/>
      <c r="HA80" s="181"/>
      <c r="HB80" s="181"/>
      <c r="HC80" s="181"/>
      <c r="HD80" s="181"/>
      <c r="HE80" s="181"/>
      <c r="HF80" s="181"/>
      <c r="HG80" s="181"/>
      <c r="HH80" s="181"/>
      <c r="HI80" s="181"/>
      <c r="HJ80" s="181"/>
      <c r="HK80" s="181"/>
      <c r="HL80" s="181"/>
      <c r="HM80" s="181"/>
      <c r="HN80" s="181"/>
      <c r="HO80" s="181"/>
      <c r="HP80" s="181"/>
      <c r="HQ80" s="181"/>
      <c r="HR80" s="181"/>
      <c r="HS80" s="181"/>
      <c r="HT80" s="181"/>
      <c r="HU80" s="181"/>
      <c r="HV80" s="181"/>
      <c r="HW80" s="181"/>
      <c r="HX80" s="181"/>
      <c r="HY80" s="181"/>
      <c r="HZ80" s="181"/>
      <c r="IA80" s="181"/>
      <c r="IB80" s="181"/>
      <c r="IC80" s="181"/>
      <c r="ID80" s="181"/>
      <c r="IE80" s="181"/>
      <c r="IF80" s="181"/>
      <c r="IG80" s="181"/>
      <c r="IH80" s="181"/>
      <c r="II80" s="181"/>
      <c r="IJ80" s="181"/>
      <c r="IK80" s="181"/>
      <c r="IL80" s="181"/>
      <c r="IM80" s="181"/>
      <c r="IN80" s="181"/>
    </row>
    <row r="81" spans="1:248" s="181" customFormat="1" ht="18" hidden="1" customHeight="1" outlineLevel="1" x14ac:dyDescent="0.25">
      <c r="A81" s="55"/>
      <c r="B81" s="131"/>
      <c r="C81" s="132"/>
      <c r="D81" s="1176"/>
      <c r="E81" s="1177"/>
      <c r="F81" s="446"/>
      <c r="G81" s="1176"/>
      <c r="H81" s="1177"/>
      <c r="I81" s="446"/>
      <c r="J81" s="1176"/>
      <c r="K81" s="1177"/>
      <c r="L81" s="446"/>
      <c r="M81" s="1176"/>
      <c r="N81" s="1177"/>
      <c r="O81" s="446"/>
      <c r="P81" s="1176"/>
      <c r="Q81" s="1177"/>
      <c r="R81" s="446"/>
      <c r="S81" s="1176"/>
      <c r="T81" s="1177"/>
      <c r="U81" s="446"/>
      <c r="V81" s="1176"/>
      <c r="W81" s="1177"/>
      <c r="X81" s="446"/>
      <c r="Y81" s="1176"/>
      <c r="Z81" s="1177"/>
      <c r="AA81" s="446"/>
      <c r="AB81" s="1176"/>
      <c r="AC81" s="1177"/>
      <c r="AD81" s="446"/>
      <c r="AE81" s="1176"/>
      <c r="AF81" s="1177"/>
      <c r="AG81" s="446"/>
      <c r="AH81" s="1176"/>
      <c r="AI81" s="1177"/>
      <c r="AJ81" s="446"/>
      <c r="AK81" s="1176"/>
      <c r="AL81" s="1177"/>
      <c r="AM81" s="446"/>
      <c r="AN81" s="1176"/>
      <c r="AO81" s="1177"/>
      <c r="AP81" s="446"/>
      <c r="AQ81" s="1176"/>
      <c r="AR81" s="1177"/>
      <c r="AS81" s="446"/>
      <c r="AT81" s="1176"/>
      <c r="AU81" s="1177"/>
      <c r="AV81" s="446"/>
      <c r="AW81" s="1176"/>
      <c r="AX81" s="1177"/>
      <c r="AY81" s="446"/>
      <c r="AZ81" s="1176"/>
      <c r="BA81" s="1177"/>
      <c r="BB81" s="446"/>
      <c r="BC81" s="1176"/>
      <c r="BD81" s="1177"/>
      <c r="BE81" s="446"/>
      <c r="BF81" s="1176"/>
      <c r="BG81" s="1177"/>
      <c r="BH81" s="446"/>
      <c r="BI81" s="1176"/>
      <c r="BJ81" s="1177"/>
      <c r="BK81" s="179"/>
      <c r="BL81" s="96"/>
      <c r="BM81" s="96"/>
      <c r="BN81" s="96"/>
      <c r="BO81" s="96"/>
      <c r="BP81" s="96"/>
      <c r="BQ81" s="96"/>
      <c r="BR81" s="96"/>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row>
    <row r="82" spans="1:248" s="181" customFormat="1" ht="18" hidden="1" customHeight="1" outlineLevel="1" x14ac:dyDescent="0.2">
      <c r="A82" s="194"/>
      <c r="B82" s="92"/>
      <c r="C82" s="132"/>
      <c r="D82" s="1176"/>
      <c r="E82" s="1177"/>
      <c r="F82" s="2"/>
      <c r="G82" s="1176"/>
      <c r="H82" s="1177"/>
      <c r="I82" s="2"/>
      <c r="J82" s="1176"/>
      <c r="K82" s="1177"/>
      <c r="L82" s="2"/>
      <c r="M82" s="1176"/>
      <c r="N82" s="1177"/>
      <c r="O82" s="2"/>
      <c r="P82" s="1176"/>
      <c r="Q82" s="1177"/>
      <c r="R82" s="2"/>
      <c r="S82" s="1176"/>
      <c r="T82" s="1177"/>
      <c r="U82" s="2"/>
      <c r="V82" s="1176"/>
      <c r="W82" s="1177"/>
      <c r="X82" s="2"/>
      <c r="Y82" s="1176"/>
      <c r="Z82" s="1177"/>
      <c r="AA82" s="2"/>
      <c r="AB82" s="1176"/>
      <c r="AC82" s="1177"/>
      <c r="AD82" s="2"/>
      <c r="AE82" s="1176"/>
      <c r="AF82" s="1177"/>
      <c r="AG82" s="2"/>
      <c r="AH82" s="1176"/>
      <c r="AI82" s="1177"/>
      <c r="AJ82" s="2"/>
      <c r="AK82" s="1176"/>
      <c r="AL82" s="1177"/>
      <c r="AM82" s="2"/>
      <c r="AN82" s="1176"/>
      <c r="AO82" s="1177"/>
      <c r="AP82" s="2"/>
      <c r="AQ82" s="1176"/>
      <c r="AR82" s="1177"/>
      <c r="AS82" s="2"/>
      <c r="AT82" s="1176"/>
      <c r="AU82" s="1177"/>
      <c r="AV82" s="2"/>
      <c r="AW82" s="1176"/>
      <c r="AX82" s="1177"/>
      <c r="AY82" s="2"/>
      <c r="AZ82" s="1176"/>
      <c r="BA82" s="1177"/>
      <c r="BB82" s="2"/>
      <c r="BC82" s="1176"/>
      <c r="BD82" s="1177"/>
      <c r="BE82" s="2"/>
      <c r="BF82" s="1176"/>
      <c r="BG82" s="1177"/>
      <c r="BH82" s="2"/>
      <c r="BI82" s="1176"/>
      <c r="BJ82" s="1177"/>
      <c r="BK82" s="179"/>
      <c r="BL82" s="31"/>
      <c r="BM82" s="31"/>
      <c r="BN82" s="31"/>
      <c r="BO82" s="31"/>
      <c r="BP82" s="31"/>
      <c r="BQ82" s="31"/>
      <c r="BR82" s="31"/>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row>
    <row r="83" spans="1:248" ht="18" hidden="1" customHeight="1" outlineLevel="1" x14ac:dyDescent="0.2">
      <c r="A83" s="194"/>
      <c r="B83" s="92"/>
      <c r="C83" s="132"/>
      <c r="D83" s="1176"/>
      <c r="E83" s="1177"/>
      <c r="F83" s="2"/>
      <c r="G83" s="1176"/>
      <c r="H83" s="1177"/>
      <c r="I83" s="2"/>
      <c r="J83" s="1176"/>
      <c r="K83" s="1177"/>
      <c r="L83" s="2"/>
      <c r="M83" s="1176"/>
      <c r="N83" s="1177"/>
      <c r="O83" s="2"/>
      <c r="P83" s="1176"/>
      <c r="Q83" s="1177"/>
      <c r="R83" s="2"/>
      <c r="S83" s="1176"/>
      <c r="T83" s="1177"/>
      <c r="U83" s="2"/>
      <c r="V83" s="1176"/>
      <c r="W83" s="1177"/>
      <c r="X83" s="2"/>
      <c r="Y83" s="1176"/>
      <c r="Z83" s="1177"/>
      <c r="AA83" s="2"/>
      <c r="AB83" s="1176"/>
      <c r="AC83" s="1177"/>
      <c r="AD83" s="2"/>
      <c r="AE83" s="1176"/>
      <c r="AF83" s="1177"/>
      <c r="AG83" s="2"/>
      <c r="AH83" s="1176"/>
      <c r="AI83" s="1177"/>
      <c r="AJ83" s="2"/>
      <c r="AK83" s="1176"/>
      <c r="AL83" s="1177"/>
      <c r="AM83" s="2"/>
      <c r="AN83" s="1176"/>
      <c r="AO83" s="1177"/>
      <c r="AP83" s="2"/>
      <c r="AQ83" s="1176"/>
      <c r="AR83" s="1177"/>
      <c r="AS83" s="2"/>
      <c r="AT83" s="1176"/>
      <c r="AU83" s="1177"/>
      <c r="AV83" s="2"/>
      <c r="AW83" s="1176"/>
      <c r="AX83" s="1177"/>
      <c r="AY83" s="2"/>
      <c r="AZ83" s="1176"/>
      <c r="BA83" s="1177"/>
      <c r="BB83" s="2"/>
      <c r="BC83" s="1176"/>
      <c r="BD83" s="1177"/>
      <c r="BE83" s="2"/>
      <c r="BF83" s="1176"/>
      <c r="BG83" s="1177"/>
      <c r="BH83" s="2"/>
      <c r="BI83" s="1176"/>
      <c r="BJ83" s="1177"/>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81"/>
      <c r="FK83" s="181"/>
      <c r="FL83" s="181"/>
      <c r="FM83" s="181"/>
      <c r="FN83" s="181"/>
      <c r="FO83" s="181"/>
      <c r="FP83" s="181"/>
      <c r="FQ83" s="181"/>
      <c r="FR83" s="181"/>
      <c r="FS83" s="181"/>
      <c r="FT83" s="181"/>
      <c r="FU83" s="181"/>
      <c r="FV83" s="181"/>
      <c r="FW83" s="181"/>
      <c r="FX83" s="181"/>
      <c r="FY83" s="181"/>
      <c r="FZ83" s="181"/>
      <c r="GA83" s="181"/>
      <c r="GB83" s="181"/>
      <c r="GC83" s="181"/>
      <c r="GD83" s="181"/>
      <c r="GE83" s="181"/>
      <c r="GF83" s="181"/>
      <c r="GG83" s="181"/>
      <c r="GH83" s="181"/>
      <c r="GI83" s="181"/>
      <c r="GJ83" s="181"/>
      <c r="GK83" s="181"/>
      <c r="GL83" s="181"/>
      <c r="GM83" s="181"/>
      <c r="GN83" s="181"/>
      <c r="GO83" s="181"/>
      <c r="GP83" s="181"/>
      <c r="GQ83" s="181"/>
      <c r="GR83" s="181"/>
      <c r="GS83" s="181"/>
      <c r="GT83" s="181"/>
      <c r="GU83" s="181"/>
      <c r="GV83" s="181"/>
      <c r="GW83" s="181"/>
      <c r="GX83" s="181"/>
      <c r="GY83" s="181"/>
      <c r="GZ83" s="181"/>
      <c r="HA83" s="181"/>
      <c r="HB83" s="181"/>
      <c r="HC83" s="181"/>
      <c r="HD83" s="181"/>
      <c r="HE83" s="181"/>
      <c r="HF83" s="181"/>
      <c r="HG83" s="181"/>
      <c r="HH83" s="181"/>
      <c r="HI83" s="181"/>
      <c r="HJ83" s="181"/>
      <c r="HK83" s="181"/>
      <c r="HL83" s="181"/>
      <c r="HM83" s="181"/>
      <c r="HN83" s="181"/>
      <c r="HO83" s="181"/>
      <c r="HP83" s="181"/>
      <c r="HQ83" s="181"/>
      <c r="HR83" s="181"/>
      <c r="HS83" s="181"/>
      <c r="HT83" s="181"/>
      <c r="HU83" s="181"/>
      <c r="HV83" s="181"/>
      <c r="HW83" s="181"/>
      <c r="HX83" s="181"/>
      <c r="HY83" s="181"/>
      <c r="HZ83" s="181"/>
      <c r="IA83" s="181"/>
      <c r="IB83" s="181"/>
      <c r="IC83" s="181"/>
      <c r="ID83" s="181"/>
      <c r="IE83" s="181"/>
      <c r="IF83" s="181"/>
      <c r="IG83" s="181"/>
      <c r="IH83" s="181"/>
      <c r="II83" s="181"/>
      <c r="IJ83" s="181"/>
      <c r="IK83" s="181"/>
      <c r="IL83" s="181"/>
      <c r="IM83" s="181"/>
      <c r="IN83" s="181"/>
    </row>
    <row r="84" spans="1:248" ht="18" hidden="1" customHeight="1" outlineLevel="1" x14ac:dyDescent="0.25">
      <c r="A84" s="194"/>
      <c r="B84" s="92"/>
      <c r="C84" s="132"/>
      <c r="D84" s="1176"/>
      <c r="E84" s="1177"/>
      <c r="F84" s="393"/>
      <c r="G84" s="1176"/>
      <c r="H84" s="1177"/>
      <c r="I84" s="393"/>
      <c r="J84" s="1176"/>
      <c r="K84" s="1177"/>
      <c r="L84" s="393"/>
      <c r="M84" s="1176"/>
      <c r="N84" s="1177"/>
      <c r="O84" s="393"/>
      <c r="P84" s="1176"/>
      <c r="Q84" s="1177"/>
      <c r="R84" s="393"/>
      <c r="S84" s="1176"/>
      <c r="T84" s="1177"/>
      <c r="U84" s="393"/>
      <c r="V84" s="1176"/>
      <c r="W84" s="1177"/>
      <c r="X84" s="393"/>
      <c r="Y84" s="1176"/>
      <c r="Z84" s="1177"/>
      <c r="AA84" s="393"/>
      <c r="AB84" s="1176"/>
      <c r="AC84" s="1177"/>
      <c r="AD84" s="393"/>
      <c r="AE84" s="1176"/>
      <c r="AF84" s="1177"/>
      <c r="AG84" s="393"/>
      <c r="AH84" s="1176"/>
      <c r="AI84" s="1177"/>
      <c r="AJ84" s="393"/>
      <c r="AK84" s="1176"/>
      <c r="AL84" s="1177"/>
      <c r="AM84" s="393"/>
      <c r="AN84" s="1176"/>
      <c r="AO84" s="1177"/>
      <c r="AP84" s="393"/>
      <c r="AQ84" s="1176"/>
      <c r="AR84" s="1177"/>
      <c r="AS84" s="393"/>
      <c r="AT84" s="1176"/>
      <c r="AU84" s="1177"/>
      <c r="AV84" s="393"/>
      <c r="AW84" s="1176"/>
      <c r="AX84" s="1177"/>
      <c r="AY84" s="393"/>
      <c r="AZ84" s="1176"/>
      <c r="BA84" s="1177"/>
      <c r="BB84" s="393"/>
      <c r="BC84" s="1176"/>
      <c r="BD84" s="1177"/>
      <c r="BE84" s="393"/>
      <c r="BF84" s="1176"/>
      <c r="BG84" s="1177"/>
      <c r="BH84" s="393"/>
      <c r="BI84" s="1176"/>
      <c r="BJ84" s="1177"/>
      <c r="BL84" s="36"/>
      <c r="BM84" s="36"/>
      <c r="BN84" s="36"/>
      <c r="BO84" s="36"/>
      <c r="BP84" s="36"/>
      <c r="BQ84" s="36"/>
      <c r="BR84" s="36"/>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81"/>
      <c r="FK84" s="181"/>
      <c r="FL84" s="181"/>
      <c r="FM84" s="181"/>
      <c r="FN84" s="181"/>
      <c r="FO84" s="181"/>
      <c r="FP84" s="181"/>
      <c r="FQ84" s="181"/>
      <c r="FR84" s="181"/>
      <c r="FS84" s="181"/>
      <c r="FT84" s="181"/>
      <c r="FU84" s="181"/>
      <c r="FV84" s="181"/>
      <c r="FW84" s="181"/>
      <c r="FX84" s="181"/>
      <c r="FY84" s="181"/>
      <c r="FZ84" s="181"/>
      <c r="GA84" s="181"/>
      <c r="GB84" s="181"/>
      <c r="GC84" s="181"/>
      <c r="GD84" s="181"/>
      <c r="GE84" s="181"/>
      <c r="GF84" s="181"/>
      <c r="GG84" s="181"/>
      <c r="GH84" s="181"/>
      <c r="GI84" s="181"/>
      <c r="GJ84" s="181"/>
      <c r="GK84" s="181"/>
      <c r="GL84" s="181"/>
      <c r="GM84" s="181"/>
      <c r="GN84" s="181"/>
      <c r="GO84" s="181"/>
      <c r="GP84" s="181"/>
      <c r="GQ84" s="181"/>
      <c r="GR84" s="181"/>
      <c r="GS84" s="181"/>
      <c r="GT84" s="181"/>
      <c r="GU84" s="181"/>
      <c r="GV84" s="181"/>
      <c r="GW84" s="181"/>
      <c r="GX84" s="181"/>
      <c r="GY84" s="181"/>
      <c r="GZ84" s="181"/>
      <c r="HA84" s="181"/>
      <c r="HB84" s="181"/>
      <c r="HC84" s="181"/>
      <c r="HD84" s="181"/>
      <c r="HE84" s="181"/>
      <c r="HF84" s="181"/>
      <c r="HG84" s="181"/>
      <c r="HH84" s="181"/>
      <c r="HI84" s="181"/>
      <c r="HJ84" s="181"/>
      <c r="HK84" s="181"/>
      <c r="HL84" s="181"/>
      <c r="HM84" s="181"/>
      <c r="HN84" s="181"/>
      <c r="HO84" s="181"/>
      <c r="HP84" s="181"/>
      <c r="HQ84" s="181"/>
      <c r="HR84" s="181"/>
      <c r="HS84" s="181"/>
      <c r="HT84" s="181"/>
      <c r="HU84" s="181"/>
      <c r="HV84" s="181"/>
      <c r="HW84" s="181"/>
      <c r="HX84" s="181"/>
      <c r="HY84" s="181"/>
      <c r="HZ84" s="181"/>
      <c r="IA84" s="181"/>
      <c r="IB84" s="181"/>
      <c r="IC84" s="181"/>
      <c r="ID84" s="181"/>
      <c r="IE84" s="181"/>
      <c r="IF84" s="181"/>
      <c r="IG84" s="181"/>
      <c r="IH84" s="181"/>
      <c r="II84" s="181"/>
      <c r="IJ84" s="181"/>
      <c r="IK84" s="181"/>
      <c r="IL84" s="181"/>
      <c r="IM84" s="181"/>
      <c r="IN84" s="181"/>
    </row>
    <row r="85" spans="1:248" ht="18" hidden="1" customHeight="1" outlineLevel="1" x14ac:dyDescent="0.2">
      <c r="A85" s="194"/>
      <c r="B85" s="92"/>
      <c r="C85" s="132"/>
      <c r="D85" s="1176"/>
      <c r="E85" s="1177"/>
      <c r="F85" s="2"/>
      <c r="G85" s="1176"/>
      <c r="H85" s="1177"/>
      <c r="I85" s="2"/>
      <c r="J85" s="1176"/>
      <c r="K85" s="1177"/>
      <c r="L85" s="2"/>
      <c r="M85" s="1176"/>
      <c r="N85" s="1177"/>
      <c r="O85" s="2"/>
      <c r="P85" s="1176"/>
      <c r="Q85" s="1177"/>
      <c r="R85" s="2"/>
      <c r="S85" s="1176"/>
      <c r="T85" s="1177"/>
      <c r="U85" s="2"/>
      <c r="V85" s="1176"/>
      <c r="W85" s="1177"/>
      <c r="X85" s="2"/>
      <c r="Y85" s="1176"/>
      <c r="Z85" s="1177"/>
      <c r="AA85" s="2"/>
      <c r="AB85" s="1176"/>
      <c r="AC85" s="1177"/>
      <c r="AD85" s="2"/>
      <c r="AE85" s="1176"/>
      <c r="AF85" s="1177"/>
      <c r="AG85" s="2"/>
      <c r="AH85" s="1176"/>
      <c r="AI85" s="1177"/>
      <c r="AJ85" s="2"/>
      <c r="AK85" s="1176"/>
      <c r="AL85" s="1177"/>
      <c r="AM85" s="2"/>
      <c r="AN85" s="1176"/>
      <c r="AO85" s="1177"/>
      <c r="AP85" s="2"/>
      <c r="AQ85" s="1176"/>
      <c r="AR85" s="1177"/>
      <c r="AS85" s="2"/>
      <c r="AT85" s="1176"/>
      <c r="AU85" s="1177"/>
      <c r="AV85" s="2"/>
      <c r="AW85" s="1176"/>
      <c r="AX85" s="1177"/>
      <c r="AY85" s="2"/>
      <c r="AZ85" s="1176"/>
      <c r="BA85" s="1177"/>
      <c r="BB85" s="2"/>
      <c r="BC85" s="1176"/>
      <c r="BD85" s="1177"/>
      <c r="BE85" s="2"/>
      <c r="BF85" s="1176"/>
      <c r="BG85" s="1177"/>
      <c r="BH85" s="2"/>
      <c r="BI85" s="1176"/>
      <c r="BJ85" s="1177"/>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81"/>
      <c r="FK85" s="181"/>
      <c r="FL85" s="181"/>
      <c r="FM85" s="181"/>
      <c r="FN85" s="181"/>
      <c r="FO85" s="181"/>
      <c r="FP85" s="181"/>
      <c r="FQ85" s="181"/>
      <c r="FR85" s="181"/>
      <c r="FS85" s="181"/>
      <c r="FT85" s="181"/>
      <c r="FU85" s="181"/>
      <c r="FV85" s="181"/>
      <c r="FW85" s="181"/>
      <c r="FX85" s="181"/>
      <c r="FY85" s="181"/>
      <c r="FZ85" s="181"/>
      <c r="GA85" s="181"/>
      <c r="GB85" s="181"/>
      <c r="GC85" s="181"/>
      <c r="GD85" s="181"/>
      <c r="GE85" s="181"/>
      <c r="GF85" s="181"/>
      <c r="GG85" s="181"/>
      <c r="GH85" s="181"/>
      <c r="GI85" s="181"/>
      <c r="GJ85" s="181"/>
      <c r="GK85" s="181"/>
      <c r="GL85" s="181"/>
      <c r="GM85" s="181"/>
      <c r="GN85" s="181"/>
      <c r="GO85" s="181"/>
      <c r="GP85" s="181"/>
      <c r="GQ85" s="181"/>
      <c r="GR85" s="181"/>
      <c r="GS85" s="181"/>
      <c r="GT85" s="181"/>
      <c r="GU85" s="181"/>
      <c r="GV85" s="181"/>
      <c r="GW85" s="181"/>
      <c r="GX85" s="181"/>
      <c r="GY85" s="181"/>
      <c r="GZ85" s="181"/>
      <c r="HA85" s="181"/>
      <c r="HB85" s="181"/>
      <c r="HC85" s="181"/>
      <c r="HD85" s="181"/>
      <c r="HE85" s="181"/>
      <c r="HF85" s="181"/>
      <c r="HG85" s="181"/>
      <c r="HH85" s="181"/>
      <c r="HI85" s="181"/>
      <c r="HJ85" s="181"/>
      <c r="HK85" s="181"/>
      <c r="HL85" s="181"/>
      <c r="HM85" s="181"/>
      <c r="HN85" s="181"/>
      <c r="HO85" s="181"/>
      <c r="HP85" s="181"/>
      <c r="HQ85" s="181"/>
      <c r="HR85" s="181"/>
      <c r="HS85" s="181"/>
      <c r="HT85" s="181"/>
      <c r="HU85" s="181"/>
      <c r="HV85" s="181"/>
      <c r="HW85" s="181"/>
      <c r="HX85" s="181"/>
      <c r="HY85" s="181"/>
      <c r="HZ85" s="181"/>
      <c r="IA85" s="181"/>
      <c r="IB85" s="181"/>
      <c r="IC85" s="181"/>
      <c r="ID85" s="181"/>
      <c r="IE85" s="181"/>
      <c r="IF85" s="181"/>
      <c r="IG85" s="181"/>
      <c r="IH85" s="181"/>
      <c r="II85" s="181"/>
      <c r="IJ85" s="181"/>
      <c r="IK85" s="181"/>
      <c r="IL85" s="181"/>
      <c r="IM85" s="181"/>
      <c r="IN85" s="181"/>
    </row>
    <row r="86" spans="1:248" s="183" customFormat="1" ht="18" hidden="1" customHeight="1" outlineLevel="1" x14ac:dyDescent="0.2">
      <c r="A86" s="185"/>
      <c r="B86" s="319" t="s">
        <v>161</v>
      </c>
      <c r="C86" s="132"/>
      <c r="D86" s="1219"/>
      <c r="E86" s="1220"/>
      <c r="F86" s="2"/>
      <c r="G86" s="1219"/>
      <c r="H86" s="1220"/>
      <c r="I86" s="2"/>
      <c r="J86" s="1219"/>
      <c r="K86" s="1220"/>
      <c r="L86" s="2"/>
      <c r="M86" s="1219"/>
      <c r="N86" s="1220"/>
      <c r="O86" s="2"/>
      <c r="P86" s="1219"/>
      <c r="Q86" s="1220"/>
      <c r="R86" s="2"/>
      <c r="S86" s="1219"/>
      <c r="T86" s="1220"/>
      <c r="U86" s="2"/>
      <c r="V86" s="1219"/>
      <c r="W86" s="1220"/>
      <c r="X86" s="2"/>
      <c r="Y86" s="1219"/>
      <c r="Z86" s="1220"/>
      <c r="AA86" s="2"/>
      <c r="AB86" s="1219"/>
      <c r="AC86" s="1220"/>
      <c r="AD86" s="2"/>
      <c r="AE86" s="1219"/>
      <c r="AF86" s="1220"/>
      <c r="AG86" s="2"/>
      <c r="AH86" s="1219"/>
      <c r="AI86" s="1220"/>
      <c r="AJ86" s="2"/>
      <c r="AK86" s="1219"/>
      <c r="AL86" s="1220"/>
      <c r="AM86" s="2"/>
      <c r="AN86" s="1219"/>
      <c r="AO86" s="1220"/>
      <c r="AP86" s="2"/>
      <c r="AQ86" s="1219"/>
      <c r="AR86" s="1220"/>
      <c r="AS86" s="2"/>
      <c r="AT86" s="1219"/>
      <c r="AU86" s="1220"/>
      <c r="AV86" s="2"/>
      <c r="AW86" s="1219"/>
      <c r="AX86" s="1220"/>
      <c r="AY86" s="2"/>
      <c r="AZ86" s="1219"/>
      <c r="BA86" s="1220"/>
      <c r="BB86" s="2"/>
      <c r="BC86" s="1219"/>
      <c r="BD86" s="1220"/>
      <c r="BE86" s="2"/>
      <c r="BF86" s="1219"/>
      <c r="BG86" s="1220"/>
      <c r="BH86" s="2"/>
      <c r="BI86" s="1219"/>
      <c r="BJ86" s="1220"/>
      <c r="BK86" s="179"/>
      <c r="BL86" s="31"/>
      <c r="BM86" s="31"/>
      <c r="BN86" s="31"/>
      <c r="BO86" s="31"/>
      <c r="BP86" s="31"/>
      <c r="BQ86" s="31"/>
      <c r="BR86" s="31"/>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row>
    <row r="87" spans="1:248" s="183" customFormat="1" ht="18" customHeight="1" collapsed="1" x14ac:dyDescent="0.2">
      <c r="A87" s="334"/>
      <c r="B87" s="335"/>
      <c r="C87" s="132"/>
      <c r="D87" s="372"/>
      <c r="E87" s="373"/>
      <c r="F87" s="2"/>
      <c r="G87" s="372"/>
      <c r="H87" s="373"/>
      <c r="I87" s="2"/>
      <c r="J87" s="372"/>
      <c r="K87" s="373"/>
      <c r="L87" s="2"/>
      <c r="M87" s="372"/>
      <c r="N87" s="373"/>
      <c r="O87" s="2"/>
      <c r="P87" s="372"/>
      <c r="Q87" s="373"/>
      <c r="R87" s="2"/>
      <c r="S87" s="372"/>
      <c r="T87" s="373"/>
      <c r="U87" s="2"/>
      <c r="V87" s="372"/>
      <c r="W87" s="373"/>
      <c r="X87" s="2"/>
      <c r="Y87" s="372"/>
      <c r="Z87" s="373"/>
      <c r="AA87" s="2"/>
      <c r="AB87" s="372"/>
      <c r="AC87" s="373"/>
      <c r="AD87" s="2"/>
      <c r="AE87" s="372"/>
      <c r="AF87" s="373"/>
      <c r="AG87" s="2"/>
      <c r="AH87" s="372"/>
      <c r="AI87" s="373"/>
      <c r="AJ87" s="2"/>
      <c r="AK87" s="372"/>
      <c r="AL87" s="373"/>
      <c r="AM87" s="2"/>
      <c r="AN87" s="372"/>
      <c r="AO87" s="373"/>
      <c r="AP87" s="2"/>
      <c r="AQ87" s="372"/>
      <c r="AR87" s="373"/>
      <c r="AS87" s="2"/>
      <c r="AT87" s="372"/>
      <c r="AU87" s="373"/>
      <c r="AV87" s="2"/>
      <c r="AW87" s="372"/>
      <c r="AX87" s="373"/>
      <c r="AY87" s="2"/>
      <c r="AZ87" s="372"/>
      <c r="BA87" s="373"/>
      <c r="BB87" s="2"/>
      <c r="BC87" s="372"/>
      <c r="BD87" s="373"/>
      <c r="BE87" s="2"/>
      <c r="BF87" s="372"/>
      <c r="BG87" s="373"/>
      <c r="BH87" s="2"/>
      <c r="BI87" s="372"/>
      <c r="BJ87" s="373"/>
      <c r="BK87" s="179"/>
      <c r="BL87" s="23"/>
      <c r="BM87" s="23"/>
      <c r="BN87" s="23"/>
      <c r="BO87" s="23"/>
      <c r="BP87" s="23"/>
      <c r="BQ87" s="23"/>
      <c r="BR87" s="23"/>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row>
    <row r="88" spans="1:248" ht="18" hidden="1" customHeight="1" outlineLevel="1" thickBot="1" x14ac:dyDescent="0.25">
      <c r="A88" s="86"/>
      <c r="B88" s="135"/>
      <c r="C88" s="76"/>
      <c r="D88" s="1214"/>
      <c r="E88" s="1215"/>
      <c r="F88" s="2"/>
      <c r="G88" s="1214"/>
      <c r="H88" s="1215"/>
      <c r="I88" s="2"/>
      <c r="J88" s="1214"/>
      <c r="K88" s="1215"/>
      <c r="L88" s="2"/>
      <c r="M88" s="1214"/>
      <c r="N88" s="1215"/>
      <c r="O88" s="2"/>
      <c r="P88" s="1214"/>
      <c r="Q88" s="1215"/>
      <c r="R88" s="2"/>
      <c r="S88" s="1214"/>
      <c r="T88" s="1215"/>
      <c r="U88" s="2"/>
      <c r="V88" s="1214"/>
      <c r="W88" s="1215"/>
      <c r="X88" s="2"/>
      <c r="Y88" s="1214"/>
      <c r="Z88" s="1215"/>
      <c r="AA88" s="2"/>
      <c r="AB88" s="1214"/>
      <c r="AC88" s="1215"/>
      <c r="AD88" s="2"/>
      <c r="AE88" s="1214"/>
      <c r="AF88" s="1215"/>
      <c r="AG88" s="2"/>
      <c r="AH88" s="1214"/>
      <c r="AI88" s="1215"/>
      <c r="AJ88" s="2"/>
      <c r="AK88" s="1214"/>
      <c r="AL88" s="1215"/>
      <c r="AM88" s="2"/>
      <c r="AN88" s="1214"/>
      <c r="AO88" s="1215"/>
      <c r="AP88" s="2"/>
      <c r="AQ88" s="1214"/>
      <c r="AR88" s="1215"/>
      <c r="AS88" s="2"/>
      <c r="AT88" s="1214"/>
      <c r="AU88" s="1215"/>
      <c r="AV88" s="2"/>
      <c r="AW88" s="1214"/>
      <c r="AX88" s="1215"/>
      <c r="AY88" s="2"/>
      <c r="AZ88" s="1214"/>
      <c r="BA88" s="1215"/>
      <c r="BB88" s="2"/>
      <c r="BC88" s="1214"/>
      <c r="BD88" s="1215"/>
      <c r="BE88" s="2"/>
      <c r="BF88" s="1214"/>
      <c r="BG88" s="1215"/>
      <c r="BH88" s="2"/>
      <c r="BI88" s="1214"/>
      <c r="BJ88" s="1215"/>
      <c r="BL88" s="23"/>
      <c r="BM88" s="23"/>
      <c r="BN88" s="23"/>
      <c r="BO88" s="23"/>
      <c r="BP88" s="23"/>
      <c r="BQ88" s="23"/>
      <c r="BR88" s="23"/>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81"/>
      <c r="FK88" s="181"/>
      <c r="FL88" s="181"/>
      <c r="FM88" s="181"/>
      <c r="FN88" s="181"/>
      <c r="FO88" s="181"/>
      <c r="FP88" s="181"/>
      <c r="FQ88" s="181"/>
      <c r="FR88" s="181"/>
      <c r="FS88" s="181"/>
      <c r="FT88" s="181"/>
      <c r="FU88" s="181"/>
      <c r="FV88" s="181"/>
      <c r="FW88" s="181"/>
      <c r="FX88" s="181"/>
      <c r="FY88" s="181"/>
      <c r="FZ88" s="181"/>
      <c r="GA88" s="181"/>
      <c r="GB88" s="181"/>
      <c r="GC88" s="181"/>
      <c r="GD88" s="181"/>
      <c r="GE88" s="181"/>
      <c r="GF88" s="181"/>
      <c r="GG88" s="181"/>
      <c r="GH88" s="181"/>
      <c r="GI88" s="181"/>
      <c r="GJ88" s="181"/>
      <c r="GK88" s="181"/>
      <c r="GL88" s="181"/>
      <c r="GM88" s="181"/>
      <c r="GN88" s="181"/>
      <c r="GO88" s="181"/>
      <c r="GP88" s="181"/>
      <c r="GQ88" s="181"/>
      <c r="GR88" s="181"/>
      <c r="GS88" s="181"/>
      <c r="GT88" s="181"/>
      <c r="GU88" s="181"/>
      <c r="GV88" s="181"/>
      <c r="GW88" s="181"/>
      <c r="GX88" s="181"/>
      <c r="GY88" s="181"/>
      <c r="GZ88" s="181"/>
      <c r="HA88" s="181"/>
      <c r="HB88" s="181"/>
      <c r="HC88" s="181"/>
      <c r="HD88" s="181"/>
      <c r="HE88" s="181"/>
      <c r="HF88" s="181"/>
      <c r="HG88" s="181"/>
      <c r="HH88" s="181"/>
      <c r="HI88" s="181"/>
      <c r="HJ88" s="181"/>
      <c r="HK88" s="181"/>
      <c r="HL88" s="181"/>
      <c r="HM88" s="181"/>
      <c r="HN88" s="181"/>
      <c r="HO88" s="181"/>
      <c r="HP88" s="181"/>
      <c r="HQ88" s="181"/>
      <c r="HR88" s="181"/>
      <c r="HS88" s="181"/>
      <c r="HT88" s="181"/>
      <c r="HU88" s="181"/>
      <c r="HV88" s="181"/>
      <c r="HW88" s="181"/>
      <c r="HX88" s="181"/>
      <c r="HY88" s="181"/>
      <c r="HZ88" s="181"/>
      <c r="IA88" s="181"/>
      <c r="IB88" s="181"/>
      <c r="IC88" s="181"/>
      <c r="ID88" s="181"/>
      <c r="IE88" s="181"/>
      <c r="IF88" s="181"/>
      <c r="IG88" s="181"/>
      <c r="IH88" s="181"/>
      <c r="II88" s="181"/>
      <c r="IJ88" s="181"/>
      <c r="IK88" s="181"/>
      <c r="IL88" s="181"/>
      <c r="IM88" s="181"/>
      <c r="IN88" s="181"/>
    </row>
    <row r="89" spans="1:248" s="181" customFormat="1" ht="18" hidden="1" customHeight="1" outlineLevel="1" x14ac:dyDescent="0.2">
      <c r="A89" s="55"/>
      <c r="B89" s="131"/>
      <c r="C89" s="132"/>
      <c r="D89" s="1176"/>
      <c r="E89" s="1177"/>
      <c r="F89" s="2"/>
      <c r="G89" s="1176"/>
      <c r="H89" s="1177"/>
      <c r="I89" s="2"/>
      <c r="J89" s="1176"/>
      <c r="K89" s="1177"/>
      <c r="L89" s="2"/>
      <c r="M89" s="1176"/>
      <c r="N89" s="1177"/>
      <c r="O89" s="2"/>
      <c r="P89" s="1176"/>
      <c r="Q89" s="1177"/>
      <c r="R89" s="2"/>
      <c r="S89" s="1176"/>
      <c r="T89" s="1177"/>
      <c r="U89" s="2"/>
      <c r="V89" s="1176"/>
      <c r="W89" s="1177"/>
      <c r="X89" s="2"/>
      <c r="Y89" s="1176"/>
      <c r="Z89" s="1177"/>
      <c r="AA89" s="2"/>
      <c r="AB89" s="1176"/>
      <c r="AC89" s="1177"/>
      <c r="AD89" s="2"/>
      <c r="AE89" s="1176"/>
      <c r="AF89" s="1177"/>
      <c r="AG89" s="2"/>
      <c r="AH89" s="1176"/>
      <c r="AI89" s="1177"/>
      <c r="AJ89" s="2"/>
      <c r="AK89" s="1176"/>
      <c r="AL89" s="1177"/>
      <c r="AM89" s="2"/>
      <c r="AN89" s="1176"/>
      <c r="AO89" s="1177"/>
      <c r="AP89" s="2"/>
      <c r="AQ89" s="1176"/>
      <c r="AR89" s="1177"/>
      <c r="AS89" s="2"/>
      <c r="AT89" s="1176"/>
      <c r="AU89" s="1177"/>
      <c r="AV89" s="2"/>
      <c r="AW89" s="1176"/>
      <c r="AX89" s="1177"/>
      <c r="AY89" s="2"/>
      <c r="AZ89" s="1176"/>
      <c r="BA89" s="1177"/>
      <c r="BB89" s="2"/>
      <c r="BC89" s="1176"/>
      <c r="BD89" s="1177"/>
      <c r="BE89" s="2"/>
      <c r="BF89" s="1176"/>
      <c r="BG89" s="1177"/>
      <c r="BH89" s="2"/>
      <c r="BI89" s="1176"/>
      <c r="BJ89" s="1177"/>
      <c r="BK89" s="179"/>
      <c r="BL89" s="23"/>
      <c r="BM89" s="23"/>
      <c r="BN89" s="23"/>
      <c r="BO89" s="23"/>
      <c r="BP89" s="23"/>
      <c r="BQ89" s="23"/>
      <c r="BR89" s="23"/>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row>
    <row r="90" spans="1:248" s="181" customFormat="1" ht="18" hidden="1" customHeight="1" outlineLevel="1" x14ac:dyDescent="0.2">
      <c r="A90" s="194"/>
      <c r="B90" s="92"/>
      <c r="C90" s="132"/>
      <c r="D90" s="1176"/>
      <c r="E90" s="1177"/>
      <c r="F90" s="2"/>
      <c r="G90" s="1176"/>
      <c r="H90" s="1177"/>
      <c r="I90" s="2"/>
      <c r="J90" s="1176"/>
      <c r="K90" s="1177"/>
      <c r="L90" s="2"/>
      <c r="M90" s="1176"/>
      <c r="N90" s="1177"/>
      <c r="O90" s="2"/>
      <c r="P90" s="1176"/>
      <c r="Q90" s="1177"/>
      <c r="R90" s="2"/>
      <c r="S90" s="1176"/>
      <c r="T90" s="1177"/>
      <c r="U90" s="2"/>
      <c r="V90" s="1176"/>
      <c r="W90" s="1177"/>
      <c r="X90" s="2"/>
      <c r="Y90" s="1176"/>
      <c r="Z90" s="1177"/>
      <c r="AA90" s="2"/>
      <c r="AB90" s="1176"/>
      <c r="AC90" s="1177"/>
      <c r="AD90" s="2"/>
      <c r="AE90" s="1176"/>
      <c r="AF90" s="1177"/>
      <c r="AG90" s="2"/>
      <c r="AH90" s="1176"/>
      <c r="AI90" s="1177"/>
      <c r="AJ90" s="2"/>
      <c r="AK90" s="1176"/>
      <c r="AL90" s="1177"/>
      <c r="AM90" s="2"/>
      <c r="AN90" s="1176"/>
      <c r="AO90" s="1177"/>
      <c r="AP90" s="2"/>
      <c r="AQ90" s="1176"/>
      <c r="AR90" s="1177"/>
      <c r="AS90" s="2"/>
      <c r="AT90" s="1176"/>
      <c r="AU90" s="1177"/>
      <c r="AV90" s="2"/>
      <c r="AW90" s="1176"/>
      <c r="AX90" s="1177"/>
      <c r="AY90" s="2"/>
      <c r="AZ90" s="1176"/>
      <c r="BA90" s="1177"/>
      <c r="BB90" s="2"/>
      <c r="BC90" s="1176"/>
      <c r="BD90" s="1177"/>
      <c r="BE90" s="2"/>
      <c r="BF90" s="1176"/>
      <c r="BG90" s="1177"/>
      <c r="BH90" s="2"/>
      <c r="BI90" s="1176"/>
      <c r="BJ90" s="1177"/>
      <c r="BK90" s="179"/>
      <c r="BL90" s="23"/>
      <c r="BM90" s="23"/>
      <c r="BN90" s="23"/>
      <c r="BO90" s="23"/>
      <c r="BP90" s="23"/>
      <c r="BQ90" s="23"/>
      <c r="BR90" s="23"/>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row>
    <row r="91" spans="1:248" ht="18" hidden="1" customHeight="1" outlineLevel="1" x14ac:dyDescent="0.2">
      <c r="A91" s="194"/>
      <c r="B91" s="92"/>
      <c r="C91" s="132"/>
      <c r="D91" s="1176"/>
      <c r="E91" s="1177"/>
      <c r="F91" s="2"/>
      <c r="G91" s="1176"/>
      <c r="H91" s="1177"/>
      <c r="I91" s="2"/>
      <c r="J91" s="1176"/>
      <c r="K91" s="1177"/>
      <c r="L91" s="2"/>
      <c r="M91" s="1176"/>
      <c r="N91" s="1177"/>
      <c r="O91" s="2"/>
      <c r="P91" s="1176"/>
      <c r="Q91" s="1177"/>
      <c r="R91" s="2"/>
      <c r="S91" s="1176"/>
      <c r="T91" s="1177"/>
      <c r="U91" s="2"/>
      <c r="V91" s="1176"/>
      <c r="W91" s="1177"/>
      <c r="X91" s="2"/>
      <c r="Y91" s="1176"/>
      <c r="Z91" s="1177"/>
      <c r="AA91" s="2"/>
      <c r="AB91" s="1176"/>
      <c r="AC91" s="1177"/>
      <c r="AD91" s="2"/>
      <c r="AE91" s="1176"/>
      <c r="AF91" s="1177"/>
      <c r="AG91" s="2"/>
      <c r="AH91" s="1176"/>
      <c r="AI91" s="1177"/>
      <c r="AJ91" s="2"/>
      <c r="AK91" s="1176"/>
      <c r="AL91" s="1177"/>
      <c r="AM91" s="2"/>
      <c r="AN91" s="1176"/>
      <c r="AO91" s="1177"/>
      <c r="AP91" s="2"/>
      <c r="AQ91" s="1176"/>
      <c r="AR91" s="1177"/>
      <c r="AS91" s="2"/>
      <c r="AT91" s="1176"/>
      <c r="AU91" s="1177"/>
      <c r="AV91" s="2"/>
      <c r="AW91" s="1176"/>
      <c r="AX91" s="1177"/>
      <c r="AY91" s="2"/>
      <c r="AZ91" s="1176"/>
      <c r="BA91" s="1177"/>
      <c r="BB91" s="2"/>
      <c r="BC91" s="1176"/>
      <c r="BD91" s="1177"/>
      <c r="BE91" s="2"/>
      <c r="BF91" s="1176"/>
      <c r="BG91" s="1177"/>
      <c r="BH91" s="2"/>
      <c r="BI91" s="1176"/>
      <c r="BJ91" s="1177"/>
      <c r="BL91" s="23"/>
      <c r="BM91" s="23"/>
      <c r="BN91" s="23"/>
      <c r="BO91" s="23"/>
      <c r="BP91" s="23"/>
      <c r="BQ91" s="23"/>
      <c r="BR91" s="23"/>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81"/>
      <c r="FK91" s="181"/>
      <c r="FL91" s="181"/>
      <c r="FM91" s="181"/>
      <c r="FN91" s="181"/>
      <c r="FO91" s="181"/>
      <c r="FP91" s="181"/>
      <c r="FQ91" s="181"/>
      <c r="FR91" s="181"/>
      <c r="FS91" s="181"/>
      <c r="FT91" s="181"/>
      <c r="FU91" s="181"/>
      <c r="FV91" s="181"/>
      <c r="FW91" s="181"/>
      <c r="FX91" s="181"/>
      <c r="FY91" s="181"/>
      <c r="FZ91" s="181"/>
      <c r="GA91" s="181"/>
      <c r="GB91" s="181"/>
      <c r="GC91" s="181"/>
      <c r="GD91" s="181"/>
      <c r="GE91" s="181"/>
      <c r="GF91" s="181"/>
      <c r="GG91" s="181"/>
      <c r="GH91" s="181"/>
      <c r="GI91" s="181"/>
      <c r="GJ91" s="181"/>
      <c r="GK91" s="181"/>
      <c r="GL91" s="181"/>
      <c r="GM91" s="181"/>
      <c r="GN91" s="181"/>
      <c r="GO91" s="181"/>
      <c r="GP91" s="181"/>
      <c r="GQ91" s="181"/>
      <c r="GR91" s="181"/>
      <c r="GS91" s="181"/>
      <c r="GT91" s="181"/>
      <c r="GU91" s="181"/>
      <c r="GV91" s="181"/>
      <c r="GW91" s="181"/>
      <c r="GX91" s="181"/>
      <c r="GY91" s="181"/>
      <c r="GZ91" s="181"/>
      <c r="HA91" s="181"/>
      <c r="HB91" s="181"/>
      <c r="HC91" s="181"/>
      <c r="HD91" s="181"/>
      <c r="HE91" s="181"/>
      <c r="HF91" s="181"/>
      <c r="HG91" s="181"/>
      <c r="HH91" s="181"/>
      <c r="HI91" s="181"/>
      <c r="HJ91" s="181"/>
      <c r="HK91" s="181"/>
      <c r="HL91" s="181"/>
      <c r="HM91" s="181"/>
      <c r="HN91" s="181"/>
      <c r="HO91" s="181"/>
      <c r="HP91" s="181"/>
      <c r="HQ91" s="181"/>
      <c r="HR91" s="181"/>
      <c r="HS91" s="181"/>
      <c r="HT91" s="181"/>
      <c r="HU91" s="181"/>
      <c r="HV91" s="181"/>
      <c r="HW91" s="181"/>
      <c r="HX91" s="181"/>
      <c r="HY91" s="181"/>
      <c r="HZ91" s="181"/>
      <c r="IA91" s="181"/>
      <c r="IB91" s="181"/>
      <c r="IC91" s="181"/>
      <c r="ID91" s="181"/>
      <c r="IE91" s="181"/>
      <c r="IF91" s="181"/>
      <c r="IG91" s="181"/>
      <c r="IH91" s="181"/>
      <c r="II91" s="181"/>
      <c r="IJ91" s="181"/>
      <c r="IK91" s="181"/>
      <c r="IL91" s="181"/>
      <c r="IM91" s="181"/>
      <c r="IN91" s="181"/>
    </row>
    <row r="92" spans="1:248" ht="18" hidden="1" customHeight="1" outlineLevel="1" x14ac:dyDescent="0.2">
      <c r="A92" s="194"/>
      <c r="B92" s="92"/>
      <c r="C92" s="132"/>
      <c r="D92" s="1176"/>
      <c r="E92" s="1177"/>
      <c r="F92" s="2"/>
      <c r="G92" s="1176"/>
      <c r="H92" s="1177"/>
      <c r="I92" s="2"/>
      <c r="J92" s="1176"/>
      <c r="K92" s="1177"/>
      <c r="L92" s="2"/>
      <c r="M92" s="1176"/>
      <c r="N92" s="1177"/>
      <c r="O92" s="2"/>
      <c r="P92" s="1176"/>
      <c r="Q92" s="1177"/>
      <c r="R92" s="2"/>
      <c r="S92" s="1176"/>
      <c r="T92" s="1177"/>
      <c r="U92" s="2"/>
      <c r="V92" s="1176"/>
      <c r="W92" s="1177"/>
      <c r="X92" s="2"/>
      <c r="Y92" s="1176"/>
      <c r="Z92" s="1177"/>
      <c r="AA92" s="2"/>
      <c r="AB92" s="1176"/>
      <c r="AC92" s="1177"/>
      <c r="AD92" s="2"/>
      <c r="AE92" s="1176"/>
      <c r="AF92" s="1177"/>
      <c r="AG92" s="2"/>
      <c r="AH92" s="1176"/>
      <c r="AI92" s="1177"/>
      <c r="AJ92" s="2"/>
      <c r="AK92" s="1176"/>
      <c r="AL92" s="1177"/>
      <c r="AM92" s="2"/>
      <c r="AN92" s="1176"/>
      <c r="AO92" s="1177"/>
      <c r="AP92" s="2"/>
      <c r="AQ92" s="1176"/>
      <c r="AR92" s="1177"/>
      <c r="AS92" s="2"/>
      <c r="AT92" s="1176"/>
      <c r="AU92" s="1177"/>
      <c r="AV92" s="2"/>
      <c r="AW92" s="1176"/>
      <c r="AX92" s="1177"/>
      <c r="AY92" s="2"/>
      <c r="AZ92" s="1176"/>
      <c r="BA92" s="1177"/>
      <c r="BB92" s="2"/>
      <c r="BC92" s="1176"/>
      <c r="BD92" s="1177"/>
      <c r="BE92" s="2"/>
      <c r="BF92" s="1176"/>
      <c r="BG92" s="1177"/>
      <c r="BH92" s="2"/>
      <c r="BI92" s="1176"/>
      <c r="BJ92" s="1177"/>
      <c r="BL92" s="23"/>
      <c r="BM92" s="23"/>
      <c r="BN92" s="23"/>
      <c r="BO92" s="23"/>
      <c r="BP92" s="23"/>
      <c r="BQ92" s="23"/>
      <c r="BR92" s="23"/>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81"/>
      <c r="FK92" s="181"/>
      <c r="FL92" s="181"/>
      <c r="FM92" s="181"/>
      <c r="FN92" s="181"/>
      <c r="FO92" s="181"/>
      <c r="FP92" s="181"/>
      <c r="FQ92" s="181"/>
      <c r="FR92" s="181"/>
      <c r="FS92" s="181"/>
      <c r="FT92" s="181"/>
      <c r="FU92" s="181"/>
      <c r="FV92" s="181"/>
      <c r="FW92" s="181"/>
      <c r="FX92" s="181"/>
      <c r="FY92" s="181"/>
      <c r="FZ92" s="181"/>
      <c r="GA92" s="181"/>
      <c r="GB92" s="181"/>
      <c r="GC92" s="181"/>
      <c r="GD92" s="181"/>
      <c r="GE92" s="181"/>
      <c r="GF92" s="181"/>
      <c r="GG92" s="181"/>
      <c r="GH92" s="181"/>
      <c r="GI92" s="181"/>
      <c r="GJ92" s="181"/>
      <c r="GK92" s="181"/>
      <c r="GL92" s="181"/>
      <c r="GM92" s="181"/>
      <c r="GN92" s="181"/>
      <c r="GO92" s="181"/>
      <c r="GP92" s="181"/>
      <c r="GQ92" s="181"/>
      <c r="GR92" s="181"/>
      <c r="GS92" s="181"/>
      <c r="GT92" s="181"/>
      <c r="GU92" s="181"/>
      <c r="GV92" s="181"/>
      <c r="GW92" s="181"/>
      <c r="GX92" s="181"/>
      <c r="GY92" s="181"/>
      <c r="GZ92" s="181"/>
      <c r="HA92" s="181"/>
      <c r="HB92" s="181"/>
      <c r="HC92" s="181"/>
      <c r="HD92" s="181"/>
      <c r="HE92" s="181"/>
      <c r="HF92" s="181"/>
      <c r="HG92" s="181"/>
      <c r="HH92" s="181"/>
      <c r="HI92" s="181"/>
      <c r="HJ92" s="181"/>
      <c r="HK92" s="181"/>
      <c r="HL92" s="181"/>
      <c r="HM92" s="181"/>
      <c r="HN92" s="181"/>
      <c r="HO92" s="181"/>
      <c r="HP92" s="181"/>
      <c r="HQ92" s="181"/>
      <c r="HR92" s="181"/>
      <c r="HS92" s="181"/>
      <c r="HT92" s="181"/>
      <c r="HU92" s="181"/>
      <c r="HV92" s="181"/>
      <c r="HW92" s="181"/>
      <c r="HX92" s="181"/>
      <c r="HY92" s="181"/>
      <c r="HZ92" s="181"/>
      <c r="IA92" s="181"/>
      <c r="IB92" s="181"/>
      <c r="IC92" s="181"/>
      <c r="ID92" s="181"/>
      <c r="IE92" s="181"/>
      <c r="IF92" s="181"/>
      <c r="IG92" s="181"/>
      <c r="IH92" s="181"/>
      <c r="II92" s="181"/>
      <c r="IJ92" s="181"/>
      <c r="IK92" s="181"/>
      <c r="IL92" s="181"/>
      <c r="IM92" s="181"/>
      <c r="IN92" s="181"/>
    </row>
    <row r="93" spans="1:248" ht="18" hidden="1" customHeight="1" outlineLevel="1" x14ac:dyDescent="0.2">
      <c r="A93" s="194"/>
      <c r="B93" s="92"/>
      <c r="C93" s="132"/>
      <c r="D93" s="1176"/>
      <c r="E93" s="1177"/>
      <c r="F93" s="2"/>
      <c r="G93" s="1176"/>
      <c r="H93" s="1177"/>
      <c r="I93" s="2"/>
      <c r="J93" s="1176"/>
      <c r="K93" s="1177"/>
      <c r="L93" s="2"/>
      <c r="M93" s="1176"/>
      <c r="N93" s="1177"/>
      <c r="O93" s="2"/>
      <c r="P93" s="1176"/>
      <c r="Q93" s="1177"/>
      <c r="R93" s="2"/>
      <c r="S93" s="1176"/>
      <c r="T93" s="1177"/>
      <c r="U93" s="2"/>
      <c r="V93" s="1176"/>
      <c r="W93" s="1177"/>
      <c r="X93" s="2"/>
      <c r="Y93" s="1176"/>
      <c r="Z93" s="1177"/>
      <c r="AA93" s="2"/>
      <c r="AB93" s="1176"/>
      <c r="AC93" s="1177"/>
      <c r="AD93" s="2"/>
      <c r="AE93" s="1176"/>
      <c r="AF93" s="1177"/>
      <c r="AG93" s="2"/>
      <c r="AH93" s="1176"/>
      <c r="AI93" s="1177"/>
      <c r="AJ93" s="2"/>
      <c r="AK93" s="1176"/>
      <c r="AL93" s="1177"/>
      <c r="AM93" s="2"/>
      <c r="AN93" s="1176"/>
      <c r="AO93" s="1177"/>
      <c r="AP93" s="2"/>
      <c r="AQ93" s="1176"/>
      <c r="AR93" s="1177"/>
      <c r="AS93" s="2"/>
      <c r="AT93" s="1176"/>
      <c r="AU93" s="1177"/>
      <c r="AV93" s="2"/>
      <c r="AW93" s="1176"/>
      <c r="AX93" s="1177"/>
      <c r="AY93" s="2"/>
      <c r="AZ93" s="1176"/>
      <c r="BA93" s="1177"/>
      <c r="BB93" s="2"/>
      <c r="BC93" s="1176"/>
      <c r="BD93" s="1177"/>
      <c r="BE93" s="2"/>
      <c r="BF93" s="1176"/>
      <c r="BG93" s="1177"/>
      <c r="BH93" s="2"/>
      <c r="BI93" s="1176"/>
      <c r="BJ93" s="1177"/>
      <c r="BL93" s="23"/>
      <c r="BM93" s="23"/>
      <c r="BN93" s="23"/>
      <c r="BO93" s="23"/>
      <c r="BP93" s="23"/>
      <c r="BQ93" s="23"/>
      <c r="BR93" s="23"/>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81"/>
      <c r="FK93" s="181"/>
      <c r="FL93" s="181"/>
      <c r="FM93" s="181"/>
      <c r="FN93" s="181"/>
      <c r="FO93" s="181"/>
      <c r="FP93" s="181"/>
      <c r="FQ93" s="181"/>
      <c r="FR93" s="181"/>
      <c r="FS93" s="181"/>
      <c r="FT93" s="181"/>
      <c r="FU93" s="181"/>
      <c r="FV93" s="181"/>
      <c r="FW93" s="181"/>
      <c r="FX93" s="181"/>
      <c r="FY93" s="181"/>
      <c r="FZ93" s="181"/>
      <c r="GA93" s="181"/>
      <c r="GB93" s="181"/>
      <c r="GC93" s="181"/>
      <c r="GD93" s="181"/>
      <c r="GE93" s="181"/>
      <c r="GF93" s="181"/>
      <c r="GG93" s="181"/>
      <c r="GH93" s="181"/>
      <c r="GI93" s="181"/>
      <c r="GJ93" s="181"/>
      <c r="GK93" s="181"/>
      <c r="GL93" s="181"/>
      <c r="GM93" s="181"/>
      <c r="GN93" s="181"/>
      <c r="GO93" s="181"/>
      <c r="GP93" s="181"/>
      <c r="GQ93" s="181"/>
      <c r="GR93" s="181"/>
      <c r="GS93" s="181"/>
      <c r="GT93" s="181"/>
      <c r="GU93" s="181"/>
      <c r="GV93" s="181"/>
      <c r="GW93" s="181"/>
      <c r="GX93" s="181"/>
      <c r="GY93" s="181"/>
      <c r="GZ93" s="181"/>
      <c r="HA93" s="181"/>
      <c r="HB93" s="181"/>
      <c r="HC93" s="181"/>
      <c r="HD93" s="181"/>
      <c r="HE93" s="181"/>
      <c r="HF93" s="181"/>
      <c r="HG93" s="181"/>
      <c r="HH93" s="181"/>
      <c r="HI93" s="181"/>
      <c r="HJ93" s="181"/>
      <c r="HK93" s="181"/>
      <c r="HL93" s="181"/>
      <c r="HM93" s="181"/>
      <c r="HN93" s="181"/>
      <c r="HO93" s="181"/>
      <c r="HP93" s="181"/>
      <c r="HQ93" s="181"/>
      <c r="HR93" s="181"/>
      <c r="HS93" s="181"/>
      <c r="HT93" s="181"/>
      <c r="HU93" s="181"/>
      <c r="HV93" s="181"/>
      <c r="HW93" s="181"/>
      <c r="HX93" s="181"/>
      <c r="HY93" s="181"/>
      <c r="HZ93" s="181"/>
      <c r="IA93" s="181"/>
      <c r="IB93" s="181"/>
      <c r="IC93" s="181"/>
      <c r="ID93" s="181"/>
      <c r="IE93" s="181"/>
      <c r="IF93" s="181"/>
      <c r="IG93" s="181"/>
      <c r="IH93" s="181"/>
      <c r="II93" s="181"/>
      <c r="IJ93" s="181"/>
      <c r="IK93" s="181"/>
      <c r="IL93" s="181"/>
      <c r="IM93" s="181"/>
      <c r="IN93" s="181"/>
    </row>
    <row r="94" spans="1:248" s="183" customFormat="1" ht="18" hidden="1" customHeight="1" outlineLevel="1" x14ac:dyDescent="0.2">
      <c r="A94" s="185"/>
      <c r="B94" s="319" t="s">
        <v>161</v>
      </c>
      <c r="C94" s="132"/>
      <c r="D94" s="1219"/>
      <c r="E94" s="1220"/>
      <c r="F94" s="2"/>
      <c r="G94" s="1219"/>
      <c r="H94" s="1220"/>
      <c r="I94" s="2"/>
      <c r="J94" s="1219"/>
      <c r="K94" s="1220"/>
      <c r="L94" s="2"/>
      <c r="M94" s="1219"/>
      <c r="N94" s="1220"/>
      <c r="O94" s="2"/>
      <c r="P94" s="1219"/>
      <c r="Q94" s="1220"/>
      <c r="R94" s="2"/>
      <c r="S94" s="1219"/>
      <c r="T94" s="1220"/>
      <c r="U94" s="2"/>
      <c r="V94" s="1219"/>
      <c r="W94" s="1220"/>
      <c r="X94" s="2"/>
      <c r="Y94" s="1219"/>
      <c r="Z94" s="1220"/>
      <c r="AA94" s="2"/>
      <c r="AB94" s="1219"/>
      <c r="AC94" s="1220"/>
      <c r="AD94" s="2"/>
      <c r="AE94" s="1219"/>
      <c r="AF94" s="1220"/>
      <c r="AG94" s="2"/>
      <c r="AH94" s="1219"/>
      <c r="AI94" s="1220"/>
      <c r="AJ94" s="2"/>
      <c r="AK94" s="1219"/>
      <c r="AL94" s="1220"/>
      <c r="AM94" s="2"/>
      <c r="AN94" s="1219"/>
      <c r="AO94" s="1220"/>
      <c r="AP94" s="2"/>
      <c r="AQ94" s="1219"/>
      <c r="AR94" s="1220"/>
      <c r="AS94" s="2"/>
      <c r="AT94" s="1219"/>
      <c r="AU94" s="1220"/>
      <c r="AV94" s="2"/>
      <c r="AW94" s="1219"/>
      <c r="AX94" s="1220"/>
      <c r="AY94" s="2"/>
      <c r="AZ94" s="1219"/>
      <c r="BA94" s="1220"/>
      <c r="BB94" s="2"/>
      <c r="BC94" s="1219"/>
      <c r="BD94" s="1220"/>
      <c r="BE94" s="2"/>
      <c r="BF94" s="1219"/>
      <c r="BG94" s="1220"/>
      <c r="BH94" s="2"/>
      <c r="BI94" s="1219"/>
      <c r="BJ94" s="1220"/>
      <c r="BK94" s="179"/>
      <c r="BL94" s="31"/>
      <c r="BM94" s="31"/>
      <c r="BN94" s="31"/>
      <c r="BO94" s="31"/>
      <c r="BP94" s="31"/>
      <c r="BQ94" s="31"/>
      <c r="BR94" s="31"/>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row>
    <row r="95" spans="1:248" s="183" customFormat="1" ht="18" customHeight="1" collapsed="1" x14ac:dyDescent="0.2">
      <c r="A95" s="334"/>
      <c r="B95" s="335"/>
      <c r="C95" s="132"/>
      <c r="D95" s="372"/>
      <c r="E95" s="373"/>
      <c r="F95" s="2"/>
      <c r="G95" s="372"/>
      <c r="H95" s="373"/>
      <c r="I95" s="2"/>
      <c r="J95" s="372"/>
      <c r="K95" s="373"/>
      <c r="L95" s="2"/>
      <c r="M95" s="372"/>
      <c r="N95" s="373"/>
      <c r="O95" s="2"/>
      <c r="P95" s="372"/>
      <c r="Q95" s="373"/>
      <c r="R95" s="2"/>
      <c r="S95" s="372"/>
      <c r="T95" s="373"/>
      <c r="U95" s="2"/>
      <c r="V95" s="372"/>
      <c r="W95" s="373"/>
      <c r="X95" s="2"/>
      <c r="Y95" s="372"/>
      <c r="Z95" s="373"/>
      <c r="AA95" s="2"/>
      <c r="AB95" s="372"/>
      <c r="AC95" s="373"/>
      <c r="AD95" s="2"/>
      <c r="AE95" s="372"/>
      <c r="AF95" s="373"/>
      <c r="AG95" s="2"/>
      <c r="AH95" s="372"/>
      <c r="AI95" s="373"/>
      <c r="AJ95" s="2"/>
      <c r="AK95" s="372"/>
      <c r="AL95" s="373"/>
      <c r="AM95" s="2"/>
      <c r="AN95" s="372"/>
      <c r="AO95" s="373"/>
      <c r="AP95" s="2"/>
      <c r="AQ95" s="372"/>
      <c r="AR95" s="373"/>
      <c r="AS95" s="2"/>
      <c r="AT95" s="372"/>
      <c r="AU95" s="373"/>
      <c r="AV95" s="2"/>
      <c r="AW95" s="372"/>
      <c r="AX95" s="373"/>
      <c r="AY95" s="2"/>
      <c r="AZ95" s="372"/>
      <c r="BA95" s="373"/>
      <c r="BB95" s="2"/>
      <c r="BC95" s="372"/>
      <c r="BD95" s="373"/>
      <c r="BE95" s="2"/>
      <c r="BF95" s="372"/>
      <c r="BG95" s="373"/>
      <c r="BH95" s="2"/>
      <c r="BI95" s="372"/>
      <c r="BJ95" s="373"/>
      <c r="BK95" s="179"/>
      <c r="BL95" s="23"/>
      <c r="BM95" s="23"/>
      <c r="BN95" s="23"/>
      <c r="BO95" s="23"/>
      <c r="BP95" s="23"/>
      <c r="BQ95" s="23"/>
      <c r="BR95" s="23"/>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row>
    <row r="96" spans="1:248" ht="18" hidden="1" customHeight="1" outlineLevel="1" thickBot="1" x14ac:dyDescent="0.25">
      <c r="A96" s="86"/>
      <c r="B96" s="135"/>
      <c r="C96" s="76"/>
      <c r="D96" s="1214"/>
      <c r="E96" s="1215"/>
      <c r="F96" s="2"/>
      <c r="G96" s="1214"/>
      <c r="H96" s="1215"/>
      <c r="I96" s="2"/>
      <c r="J96" s="1214"/>
      <c r="K96" s="1215"/>
      <c r="L96" s="2"/>
      <c r="M96" s="1214"/>
      <c r="N96" s="1215"/>
      <c r="O96" s="2"/>
      <c r="P96" s="1214"/>
      <c r="Q96" s="1215"/>
      <c r="R96" s="2"/>
      <c r="S96" s="1214"/>
      <c r="T96" s="1215"/>
      <c r="U96" s="2"/>
      <c r="V96" s="1214"/>
      <c r="W96" s="1215"/>
      <c r="X96" s="2"/>
      <c r="Y96" s="1214"/>
      <c r="Z96" s="1215"/>
      <c r="AA96" s="2"/>
      <c r="AB96" s="1214"/>
      <c r="AC96" s="1215"/>
      <c r="AD96" s="2"/>
      <c r="AE96" s="1214"/>
      <c r="AF96" s="1215"/>
      <c r="AG96" s="2"/>
      <c r="AH96" s="1214"/>
      <c r="AI96" s="1215"/>
      <c r="AJ96" s="2"/>
      <c r="AK96" s="1214"/>
      <c r="AL96" s="1215"/>
      <c r="AM96" s="2"/>
      <c r="AN96" s="1214"/>
      <c r="AO96" s="1215"/>
      <c r="AP96" s="2"/>
      <c r="AQ96" s="1214"/>
      <c r="AR96" s="1215"/>
      <c r="AS96" s="2"/>
      <c r="AT96" s="1214"/>
      <c r="AU96" s="1215"/>
      <c r="AV96" s="2"/>
      <c r="AW96" s="1214"/>
      <c r="AX96" s="1215"/>
      <c r="AY96" s="2"/>
      <c r="AZ96" s="1214"/>
      <c r="BA96" s="1215"/>
      <c r="BB96" s="2"/>
      <c r="BC96" s="1214"/>
      <c r="BD96" s="1215"/>
      <c r="BE96" s="2"/>
      <c r="BF96" s="1214"/>
      <c r="BG96" s="1215"/>
      <c r="BH96" s="2"/>
      <c r="BI96" s="1214"/>
      <c r="BJ96" s="1215"/>
      <c r="BL96" s="23"/>
      <c r="BM96" s="23"/>
      <c r="BN96" s="23"/>
      <c r="BO96" s="23"/>
      <c r="BP96" s="23"/>
      <c r="BQ96" s="23"/>
      <c r="BR96" s="23"/>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81"/>
      <c r="FK96" s="181"/>
      <c r="FL96" s="181"/>
      <c r="FM96" s="181"/>
      <c r="FN96" s="181"/>
      <c r="FO96" s="181"/>
      <c r="FP96" s="181"/>
      <c r="FQ96" s="181"/>
      <c r="FR96" s="181"/>
      <c r="FS96" s="181"/>
      <c r="FT96" s="181"/>
      <c r="FU96" s="181"/>
      <c r="FV96" s="181"/>
      <c r="FW96" s="181"/>
      <c r="FX96" s="181"/>
      <c r="FY96" s="181"/>
      <c r="FZ96" s="181"/>
      <c r="GA96" s="181"/>
      <c r="GB96" s="181"/>
      <c r="GC96" s="181"/>
      <c r="GD96" s="181"/>
      <c r="GE96" s="181"/>
      <c r="GF96" s="181"/>
      <c r="GG96" s="181"/>
      <c r="GH96" s="181"/>
      <c r="GI96" s="181"/>
      <c r="GJ96" s="181"/>
      <c r="GK96" s="181"/>
      <c r="GL96" s="181"/>
      <c r="GM96" s="181"/>
      <c r="GN96" s="181"/>
      <c r="GO96" s="181"/>
      <c r="GP96" s="181"/>
      <c r="GQ96" s="181"/>
      <c r="GR96" s="181"/>
      <c r="GS96" s="181"/>
      <c r="GT96" s="181"/>
      <c r="GU96" s="181"/>
      <c r="GV96" s="181"/>
      <c r="GW96" s="181"/>
      <c r="GX96" s="181"/>
      <c r="GY96" s="181"/>
      <c r="GZ96" s="181"/>
      <c r="HA96" s="181"/>
      <c r="HB96" s="181"/>
      <c r="HC96" s="181"/>
      <c r="HD96" s="181"/>
      <c r="HE96" s="181"/>
      <c r="HF96" s="181"/>
      <c r="HG96" s="181"/>
      <c r="HH96" s="181"/>
      <c r="HI96" s="181"/>
      <c r="HJ96" s="181"/>
      <c r="HK96" s="181"/>
      <c r="HL96" s="181"/>
      <c r="HM96" s="181"/>
      <c r="HN96" s="181"/>
      <c r="HO96" s="181"/>
      <c r="HP96" s="181"/>
      <c r="HQ96" s="181"/>
      <c r="HR96" s="181"/>
      <c r="HS96" s="181"/>
      <c r="HT96" s="181"/>
      <c r="HU96" s="181"/>
      <c r="HV96" s="181"/>
      <c r="HW96" s="181"/>
      <c r="HX96" s="181"/>
      <c r="HY96" s="181"/>
      <c r="HZ96" s="181"/>
      <c r="IA96" s="181"/>
      <c r="IB96" s="181"/>
      <c r="IC96" s="181"/>
      <c r="ID96" s="181"/>
      <c r="IE96" s="181"/>
      <c r="IF96" s="181"/>
      <c r="IG96" s="181"/>
      <c r="IH96" s="181"/>
      <c r="II96" s="181"/>
      <c r="IJ96" s="181"/>
      <c r="IK96" s="181"/>
      <c r="IL96" s="181"/>
      <c r="IM96" s="181"/>
      <c r="IN96" s="181"/>
    </row>
    <row r="97" spans="1:248" s="181" customFormat="1" ht="18" hidden="1" customHeight="1" outlineLevel="1" x14ac:dyDescent="0.2">
      <c r="A97" s="55"/>
      <c r="B97" s="131"/>
      <c r="C97" s="132"/>
      <c r="D97" s="1176"/>
      <c r="E97" s="1177"/>
      <c r="F97" s="2"/>
      <c r="G97" s="1176"/>
      <c r="H97" s="1177"/>
      <c r="I97" s="2"/>
      <c r="J97" s="1176"/>
      <c r="K97" s="1177"/>
      <c r="L97" s="2"/>
      <c r="M97" s="1176"/>
      <c r="N97" s="1177"/>
      <c r="O97" s="2"/>
      <c r="P97" s="1176"/>
      <c r="Q97" s="1177"/>
      <c r="R97" s="2"/>
      <c r="S97" s="1176"/>
      <c r="T97" s="1177"/>
      <c r="U97" s="2"/>
      <c r="V97" s="1176"/>
      <c r="W97" s="1177"/>
      <c r="X97" s="2"/>
      <c r="Y97" s="1176"/>
      <c r="Z97" s="1177"/>
      <c r="AA97" s="2"/>
      <c r="AB97" s="1176"/>
      <c r="AC97" s="1177"/>
      <c r="AD97" s="2"/>
      <c r="AE97" s="1176"/>
      <c r="AF97" s="1177"/>
      <c r="AG97" s="2"/>
      <c r="AH97" s="1176"/>
      <c r="AI97" s="1177"/>
      <c r="AJ97" s="2"/>
      <c r="AK97" s="1176"/>
      <c r="AL97" s="1177"/>
      <c r="AM97" s="2"/>
      <c r="AN97" s="1176"/>
      <c r="AO97" s="1177"/>
      <c r="AP97" s="2"/>
      <c r="AQ97" s="1176"/>
      <c r="AR97" s="1177"/>
      <c r="AS97" s="2"/>
      <c r="AT97" s="1176"/>
      <c r="AU97" s="1177"/>
      <c r="AV97" s="2"/>
      <c r="AW97" s="1176"/>
      <c r="AX97" s="1177"/>
      <c r="AY97" s="2"/>
      <c r="AZ97" s="1176"/>
      <c r="BA97" s="1177"/>
      <c r="BB97" s="2"/>
      <c r="BC97" s="1176"/>
      <c r="BD97" s="1177"/>
      <c r="BE97" s="2"/>
      <c r="BF97" s="1176"/>
      <c r="BG97" s="1177"/>
      <c r="BH97" s="2"/>
      <c r="BI97" s="1176"/>
      <c r="BJ97" s="1177"/>
      <c r="BK97" s="179"/>
      <c r="BL97" s="23"/>
      <c r="BM97" s="23"/>
      <c r="BN97" s="23"/>
      <c r="BO97" s="23"/>
      <c r="BP97" s="23"/>
      <c r="BQ97" s="23"/>
      <c r="BR97" s="23"/>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row>
    <row r="98" spans="1:248" s="181" customFormat="1" ht="18" hidden="1" customHeight="1" outlineLevel="1" x14ac:dyDescent="0.2">
      <c r="A98" s="194"/>
      <c r="B98" s="92"/>
      <c r="C98" s="132"/>
      <c r="D98" s="1176"/>
      <c r="E98" s="1177"/>
      <c r="F98" s="2"/>
      <c r="G98" s="1176"/>
      <c r="H98" s="1177"/>
      <c r="I98" s="2"/>
      <c r="J98" s="1176"/>
      <c r="K98" s="1177"/>
      <c r="L98" s="2"/>
      <c r="M98" s="1176"/>
      <c r="N98" s="1177"/>
      <c r="O98" s="2"/>
      <c r="P98" s="1176"/>
      <c r="Q98" s="1177"/>
      <c r="R98" s="2"/>
      <c r="S98" s="1176"/>
      <c r="T98" s="1177"/>
      <c r="U98" s="2"/>
      <c r="V98" s="1176"/>
      <c r="W98" s="1177"/>
      <c r="X98" s="2"/>
      <c r="Y98" s="1176"/>
      <c r="Z98" s="1177"/>
      <c r="AA98" s="2"/>
      <c r="AB98" s="1176"/>
      <c r="AC98" s="1177"/>
      <c r="AD98" s="2"/>
      <c r="AE98" s="1176"/>
      <c r="AF98" s="1177"/>
      <c r="AG98" s="2"/>
      <c r="AH98" s="1176"/>
      <c r="AI98" s="1177"/>
      <c r="AJ98" s="2"/>
      <c r="AK98" s="1176"/>
      <c r="AL98" s="1177"/>
      <c r="AM98" s="2"/>
      <c r="AN98" s="1176"/>
      <c r="AO98" s="1177"/>
      <c r="AP98" s="2"/>
      <c r="AQ98" s="1176"/>
      <c r="AR98" s="1177"/>
      <c r="AS98" s="2"/>
      <c r="AT98" s="1176"/>
      <c r="AU98" s="1177"/>
      <c r="AV98" s="2"/>
      <c r="AW98" s="1176"/>
      <c r="AX98" s="1177"/>
      <c r="AY98" s="2"/>
      <c r="AZ98" s="1176"/>
      <c r="BA98" s="1177"/>
      <c r="BB98" s="2"/>
      <c r="BC98" s="1176"/>
      <c r="BD98" s="1177"/>
      <c r="BE98" s="2"/>
      <c r="BF98" s="1176"/>
      <c r="BG98" s="1177"/>
      <c r="BH98" s="2"/>
      <c r="BI98" s="1176"/>
      <c r="BJ98" s="1177"/>
      <c r="BK98" s="179"/>
      <c r="BL98" s="23"/>
      <c r="BM98" s="23"/>
      <c r="BN98" s="23"/>
      <c r="BO98" s="23"/>
      <c r="BP98" s="23"/>
      <c r="BQ98" s="23"/>
      <c r="BR98" s="23"/>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row>
    <row r="99" spans="1:248" ht="18" hidden="1" customHeight="1" outlineLevel="1" x14ac:dyDescent="0.2">
      <c r="A99" s="194"/>
      <c r="B99" s="92"/>
      <c r="C99" s="132"/>
      <c r="D99" s="1176"/>
      <c r="E99" s="1177"/>
      <c r="F99" s="2"/>
      <c r="G99" s="1176"/>
      <c r="H99" s="1177"/>
      <c r="I99" s="2"/>
      <c r="J99" s="1176"/>
      <c r="K99" s="1177"/>
      <c r="L99" s="2"/>
      <c r="M99" s="1176"/>
      <c r="N99" s="1177"/>
      <c r="O99" s="2"/>
      <c r="P99" s="1176"/>
      <c r="Q99" s="1177"/>
      <c r="R99" s="2"/>
      <c r="S99" s="1176"/>
      <c r="T99" s="1177"/>
      <c r="U99" s="2"/>
      <c r="V99" s="1176"/>
      <c r="W99" s="1177"/>
      <c r="X99" s="2"/>
      <c r="Y99" s="1176"/>
      <c r="Z99" s="1177"/>
      <c r="AA99" s="2"/>
      <c r="AB99" s="1176"/>
      <c r="AC99" s="1177"/>
      <c r="AD99" s="2"/>
      <c r="AE99" s="1176"/>
      <c r="AF99" s="1177"/>
      <c r="AG99" s="2"/>
      <c r="AH99" s="1176"/>
      <c r="AI99" s="1177"/>
      <c r="AJ99" s="2"/>
      <c r="AK99" s="1176"/>
      <c r="AL99" s="1177"/>
      <c r="AM99" s="2"/>
      <c r="AN99" s="1176"/>
      <c r="AO99" s="1177"/>
      <c r="AP99" s="2"/>
      <c r="AQ99" s="1176"/>
      <c r="AR99" s="1177"/>
      <c r="AS99" s="2"/>
      <c r="AT99" s="1176"/>
      <c r="AU99" s="1177"/>
      <c r="AV99" s="2"/>
      <c r="AW99" s="1176"/>
      <c r="AX99" s="1177"/>
      <c r="AY99" s="2"/>
      <c r="AZ99" s="1176"/>
      <c r="BA99" s="1177"/>
      <c r="BB99" s="2"/>
      <c r="BC99" s="1176"/>
      <c r="BD99" s="1177"/>
      <c r="BE99" s="2"/>
      <c r="BF99" s="1176"/>
      <c r="BG99" s="1177"/>
      <c r="BH99" s="2"/>
      <c r="BI99" s="1176"/>
      <c r="BJ99" s="1177"/>
      <c r="BL99" s="23"/>
      <c r="BM99" s="23"/>
      <c r="BN99" s="23"/>
      <c r="BO99" s="23"/>
      <c r="BP99" s="23"/>
      <c r="BQ99" s="23"/>
      <c r="BR99" s="23"/>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81"/>
      <c r="FK99" s="181"/>
      <c r="FL99" s="181"/>
      <c r="FM99" s="181"/>
      <c r="FN99" s="181"/>
      <c r="FO99" s="181"/>
      <c r="FP99" s="181"/>
      <c r="FQ99" s="181"/>
      <c r="FR99" s="181"/>
      <c r="FS99" s="181"/>
      <c r="FT99" s="181"/>
      <c r="FU99" s="181"/>
      <c r="FV99" s="181"/>
      <c r="FW99" s="181"/>
      <c r="FX99" s="181"/>
      <c r="FY99" s="181"/>
      <c r="FZ99" s="181"/>
      <c r="GA99" s="181"/>
      <c r="GB99" s="181"/>
      <c r="GC99" s="181"/>
      <c r="GD99" s="181"/>
      <c r="GE99" s="181"/>
      <c r="GF99" s="181"/>
      <c r="GG99" s="181"/>
      <c r="GH99" s="181"/>
      <c r="GI99" s="181"/>
      <c r="GJ99" s="181"/>
      <c r="GK99" s="181"/>
      <c r="GL99" s="181"/>
      <c r="GM99" s="181"/>
      <c r="GN99" s="181"/>
      <c r="GO99" s="181"/>
      <c r="GP99" s="181"/>
      <c r="GQ99" s="181"/>
      <c r="GR99" s="181"/>
      <c r="GS99" s="181"/>
      <c r="GT99" s="181"/>
      <c r="GU99" s="181"/>
      <c r="GV99" s="181"/>
      <c r="GW99" s="181"/>
      <c r="GX99" s="181"/>
      <c r="GY99" s="181"/>
      <c r="GZ99" s="181"/>
      <c r="HA99" s="181"/>
      <c r="HB99" s="181"/>
      <c r="HC99" s="181"/>
      <c r="HD99" s="181"/>
      <c r="HE99" s="181"/>
      <c r="HF99" s="181"/>
      <c r="HG99" s="181"/>
      <c r="HH99" s="181"/>
      <c r="HI99" s="181"/>
      <c r="HJ99" s="181"/>
      <c r="HK99" s="181"/>
      <c r="HL99" s="181"/>
      <c r="HM99" s="181"/>
      <c r="HN99" s="181"/>
      <c r="HO99" s="181"/>
      <c r="HP99" s="181"/>
      <c r="HQ99" s="181"/>
      <c r="HR99" s="181"/>
      <c r="HS99" s="181"/>
      <c r="HT99" s="181"/>
      <c r="HU99" s="181"/>
      <c r="HV99" s="181"/>
      <c r="HW99" s="181"/>
      <c r="HX99" s="181"/>
      <c r="HY99" s="181"/>
      <c r="HZ99" s="181"/>
      <c r="IA99" s="181"/>
      <c r="IB99" s="181"/>
      <c r="IC99" s="181"/>
      <c r="ID99" s="181"/>
      <c r="IE99" s="181"/>
      <c r="IF99" s="181"/>
      <c r="IG99" s="181"/>
      <c r="IH99" s="181"/>
      <c r="II99" s="181"/>
      <c r="IJ99" s="181"/>
      <c r="IK99" s="181"/>
      <c r="IL99" s="181"/>
      <c r="IM99" s="181"/>
      <c r="IN99" s="181"/>
    </row>
    <row r="100" spans="1:248" ht="18" hidden="1" customHeight="1" outlineLevel="1" x14ac:dyDescent="0.2">
      <c r="A100" s="194"/>
      <c r="B100" s="92"/>
      <c r="C100" s="132"/>
      <c r="D100" s="1176"/>
      <c r="E100" s="1177"/>
      <c r="F100" s="2"/>
      <c r="G100" s="1176"/>
      <c r="H100" s="1177"/>
      <c r="I100" s="2"/>
      <c r="J100" s="1176"/>
      <c r="K100" s="1177"/>
      <c r="L100" s="2"/>
      <c r="M100" s="1176"/>
      <c r="N100" s="1177"/>
      <c r="O100" s="2"/>
      <c r="P100" s="1176"/>
      <c r="Q100" s="1177"/>
      <c r="R100" s="2"/>
      <c r="S100" s="1176"/>
      <c r="T100" s="1177"/>
      <c r="U100" s="2"/>
      <c r="V100" s="1176"/>
      <c r="W100" s="1177"/>
      <c r="X100" s="2"/>
      <c r="Y100" s="1176"/>
      <c r="Z100" s="1177"/>
      <c r="AA100" s="2"/>
      <c r="AB100" s="1176"/>
      <c r="AC100" s="1177"/>
      <c r="AD100" s="2"/>
      <c r="AE100" s="1176"/>
      <c r="AF100" s="1177"/>
      <c r="AG100" s="2"/>
      <c r="AH100" s="1176"/>
      <c r="AI100" s="1177"/>
      <c r="AJ100" s="2"/>
      <c r="AK100" s="1176"/>
      <c r="AL100" s="1177"/>
      <c r="AM100" s="2"/>
      <c r="AN100" s="1176"/>
      <c r="AO100" s="1177"/>
      <c r="AP100" s="2"/>
      <c r="AQ100" s="1176"/>
      <c r="AR100" s="1177"/>
      <c r="AS100" s="2"/>
      <c r="AT100" s="1176"/>
      <c r="AU100" s="1177"/>
      <c r="AV100" s="2"/>
      <c r="AW100" s="1176"/>
      <c r="AX100" s="1177"/>
      <c r="AY100" s="2"/>
      <c r="AZ100" s="1176"/>
      <c r="BA100" s="1177"/>
      <c r="BB100" s="2"/>
      <c r="BC100" s="1176"/>
      <c r="BD100" s="1177"/>
      <c r="BE100" s="2"/>
      <c r="BF100" s="1176"/>
      <c r="BG100" s="1177"/>
      <c r="BH100" s="2"/>
      <c r="BI100" s="1176"/>
      <c r="BJ100" s="1177"/>
      <c r="BL100" s="23"/>
      <c r="BM100" s="23"/>
      <c r="BN100" s="23"/>
      <c r="BO100" s="23"/>
      <c r="BP100" s="23"/>
      <c r="BQ100" s="23"/>
      <c r="BR100" s="23"/>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81"/>
      <c r="FK100" s="181"/>
      <c r="FL100" s="181"/>
      <c r="FM100" s="181"/>
      <c r="FN100" s="181"/>
      <c r="FO100" s="181"/>
      <c r="FP100" s="181"/>
      <c r="FQ100" s="181"/>
      <c r="FR100" s="181"/>
      <c r="FS100" s="181"/>
      <c r="FT100" s="181"/>
      <c r="FU100" s="181"/>
      <c r="FV100" s="181"/>
      <c r="FW100" s="181"/>
      <c r="FX100" s="181"/>
      <c r="FY100" s="181"/>
      <c r="FZ100" s="181"/>
      <c r="GA100" s="181"/>
      <c r="GB100" s="181"/>
      <c r="GC100" s="181"/>
      <c r="GD100" s="181"/>
      <c r="GE100" s="181"/>
      <c r="GF100" s="181"/>
      <c r="GG100" s="181"/>
      <c r="GH100" s="181"/>
      <c r="GI100" s="181"/>
      <c r="GJ100" s="181"/>
      <c r="GK100" s="181"/>
      <c r="GL100" s="181"/>
      <c r="GM100" s="181"/>
      <c r="GN100" s="181"/>
      <c r="GO100" s="181"/>
      <c r="GP100" s="181"/>
      <c r="GQ100" s="181"/>
      <c r="GR100" s="181"/>
      <c r="GS100" s="181"/>
      <c r="GT100" s="181"/>
      <c r="GU100" s="181"/>
      <c r="GV100" s="181"/>
      <c r="GW100" s="181"/>
      <c r="GX100" s="181"/>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row>
    <row r="101" spans="1:248" ht="18" hidden="1" customHeight="1" outlineLevel="1" x14ac:dyDescent="0.2">
      <c r="A101" s="194"/>
      <c r="B101" s="92"/>
      <c r="C101" s="132"/>
      <c r="D101" s="1176"/>
      <c r="E101" s="1177"/>
      <c r="F101" s="2"/>
      <c r="G101" s="1176"/>
      <c r="H101" s="1177"/>
      <c r="I101" s="2"/>
      <c r="J101" s="1176"/>
      <c r="K101" s="1177"/>
      <c r="L101" s="2"/>
      <c r="M101" s="1176"/>
      <c r="N101" s="1177"/>
      <c r="O101" s="2"/>
      <c r="P101" s="1176"/>
      <c r="Q101" s="1177"/>
      <c r="R101" s="2"/>
      <c r="S101" s="1176"/>
      <c r="T101" s="1177"/>
      <c r="U101" s="2"/>
      <c r="V101" s="1176"/>
      <c r="W101" s="1177"/>
      <c r="X101" s="2"/>
      <c r="Y101" s="1176"/>
      <c r="Z101" s="1177"/>
      <c r="AA101" s="2"/>
      <c r="AB101" s="1176"/>
      <c r="AC101" s="1177"/>
      <c r="AD101" s="2"/>
      <c r="AE101" s="1176"/>
      <c r="AF101" s="1177"/>
      <c r="AG101" s="2"/>
      <c r="AH101" s="1176"/>
      <c r="AI101" s="1177"/>
      <c r="AJ101" s="2"/>
      <c r="AK101" s="1176"/>
      <c r="AL101" s="1177"/>
      <c r="AM101" s="2"/>
      <c r="AN101" s="1176"/>
      <c r="AO101" s="1177"/>
      <c r="AP101" s="2"/>
      <c r="AQ101" s="1176"/>
      <c r="AR101" s="1177"/>
      <c r="AS101" s="2"/>
      <c r="AT101" s="1176"/>
      <c r="AU101" s="1177"/>
      <c r="AV101" s="2"/>
      <c r="AW101" s="1176"/>
      <c r="AX101" s="1177"/>
      <c r="AY101" s="2"/>
      <c r="AZ101" s="1176"/>
      <c r="BA101" s="1177"/>
      <c r="BB101" s="2"/>
      <c r="BC101" s="1176"/>
      <c r="BD101" s="1177"/>
      <c r="BE101" s="2"/>
      <c r="BF101" s="1176"/>
      <c r="BG101" s="1177"/>
      <c r="BH101" s="2"/>
      <c r="BI101" s="1176"/>
      <c r="BJ101" s="1177"/>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81"/>
      <c r="FK101" s="181"/>
      <c r="FL101" s="181"/>
      <c r="FM101" s="181"/>
      <c r="FN101" s="181"/>
      <c r="FO101" s="181"/>
      <c r="FP101" s="181"/>
      <c r="FQ101" s="181"/>
      <c r="FR101" s="181"/>
      <c r="FS101" s="181"/>
      <c r="FT101" s="181"/>
      <c r="FU101" s="181"/>
      <c r="FV101" s="181"/>
      <c r="FW101" s="181"/>
      <c r="FX101" s="181"/>
      <c r="FY101" s="181"/>
      <c r="FZ101" s="181"/>
      <c r="GA101" s="181"/>
      <c r="GB101" s="181"/>
      <c r="GC101" s="181"/>
      <c r="GD101" s="181"/>
      <c r="GE101" s="181"/>
      <c r="GF101" s="181"/>
      <c r="GG101" s="181"/>
      <c r="GH101" s="181"/>
      <c r="GI101" s="181"/>
      <c r="GJ101" s="181"/>
      <c r="GK101" s="181"/>
      <c r="GL101" s="181"/>
      <c r="GM101" s="181"/>
      <c r="GN101" s="181"/>
      <c r="GO101" s="181"/>
      <c r="GP101" s="181"/>
      <c r="GQ101" s="181"/>
      <c r="GR101" s="181"/>
      <c r="GS101" s="181"/>
      <c r="GT101" s="181"/>
      <c r="GU101" s="181"/>
      <c r="GV101" s="181"/>
      <c r="GW101" s="181"/>
      <c r="GX101" s="181"/>
      <c r="GY101" s="181"/>
      <c r="GZ101" s="181"/>
      <c r="HA101" s="181"/>
      <c r="HB101" s="181"/>
      <c r="HC101" s="181"/>
      <c r="HD101" s="181"/>
      <c r="HE101" s="181"/>
      <c r="HF101" s="181"/>
      <c r="HG101" s="181"/>
      <c r="HH101" s="181"/>
      <c r="HI101" s="181"/>
      <c r="HJ101" s="181"/>
      <c r="HK101" s="181"/>
      <c r="HL101" s="181"/>
      <c r="HM101" s="181"/>
      <c r="HN101" s="181"/>
      <c r="HO101" s="181"/>
      <c r="HP101" s="181"/>
      <c r="HQ101" s="181"/>
      <c r="HR101" s="181"/>
      <c r="HS101" s="181"/>
      <c r="HT101" s="181"/>
      <c r="HU101" s="181"/>
      <c r="HV101" s="181"/>
      <c r="HW101" s="181"/>
      <c r="HX101" s="181"/>
      <c r="HY101" s="181"/>
      <c r="HZ101" s="181"/>
      <c r="IA101" s="181"/>
      <c r="IB101" s="181"/>
      <c r="IC101" s="181"/>
      <c r="ID101" s="181"/>
      <c r="IE101" s="181"/>
      <c r="IF101" s="181"/>
      <c r="IG101" s="181"/>
      <c r="IH101" s="181"/>
      <c r="II101" s="181"/>
      <c r="IJ101" s="181"/>
      <c r="IK101" s="181"/>
      <c r="IL101" s="181"/>
      <c r="IM101" s="181"/>
      <c r="IN101" s="181"/>
    </row>
    <row r="102" spans="1:248" s="183" customFormat="1" ht="18" hidden="1" customHeight="1" outlineLevel="1" x14ac:dyDescent="0.2">
      <c r="A102" s="185"/>
      <c r="B102" s="319" t="s">
        <v>161</v>
      </c>
      <c r="C102" s="132"/>
      <c r="D102" s="1219"/>
      <c r="E102" s="1220"/>
      <c r="F102" s="2"/>
      <c r="G102" s="1219"/>
      <c r="H102" s="1220"/>
      <c r="I102" s="2"/>
      <c r="J102" s="1219"/>
      <c r="K102" s="1220"/>
      <c r="L102" s="2"/>
      <c r="M102" s="1219"/>
      <c r="N102" s="1220"/>
      <c r="O102" s="2"/>
      <c r="P102" s="1219"/>
      <c r="Q102" s="1220"/>
      <c r="R102" s="2"/>
      <c r="S102" s="1219"/>
      <c r="T102" s="1220"/>
      <c r="U102" s="2"/>
      <c r="V102" s="1219"/>
      <c r="W102" s="1220"/>
      <c r="X102" s="2"/>
      <c r="Y102" s="1219"/>
      <c r="Z102" s="1220"/>
      <c r="AA102" s="2"/>
      <c r="AB102" s="1219"/>
      <c r="AC102" s="1220"/>
      <c r="AD102" s="2"/>
      <c r="AE102" s="1219"/>
      <c r="AF102" s="1220"/>
      <c r="AG102" s="2"/>
      <c r="AH102" s="1219"/>
      <c r="AI102" s="1220"/>
      <c r="AJ102" s="2"/>
      <c r="AK102" s="1219"/>
      <c r="AL102" s="1220"/>
      <c r="AM102" s="2"/>
      <c r="AN102" s="1219"/>
      <c r="AO102" s="1220"/>
      <c r="AP102" s="2"/>
      <c r="AQ102" s="1219"/>
      <c r="AR102" s="1220"/>
      <c r="AS102" s="2"/>
      <c r="AT102" s="1219"/>
      <c r="AU102" s="1220"/>
      <c r="AV102" s="2"/>
      <c r="AW102" s="1219"/>
      <c r="AX102" s="1220"/>
      <c r="AY102" s="2"/>
      <c r="AZ102" s="1219"/>
      <c r="BA102" s="1220"/>
      <c r="BB102" s="2"/>
      <c r="BC102" s="1219"/>
      <c r="BD102" s="1220"/>
      <c r="BE102" s="2"/>
      <c r="BF102" s="1219"/>
      <c r="BG102" s="1220"/>
      <c r="BH102" s="2"/>
      <c r="BI102" s="1219"/>
      <c r="BJ102" s="1220"/>
      <c r="BK102" s="179"/>
      <c r="BL102" s="31"/>
      <c r="BM102" s="31"/>
      <c r="BN102" s="31"/>
      <c r="BO102" s="31"/>
      <c r="BP102" s="31"/>
      <c r="BQ102" s="31"/>
      <c r="BR102" s="31"/>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row>
    <row r="103" spans="1:248" s="183" customFormat="1" ht="18" customHeight="1" collapsed="1" x14ac:dyDescent="0.2">
      <c r="A103" s="334"/>
      <c r="B103" s="335"/>
      <c r="C103" s="132"/>
      <c r="D103" s="372"/>
      <c r="E103" s="373"/>
      <c r="F103" s="2"/>
      <c r="G103" s="372"/>
      <c r="H103" s="373"/>
      <c r="I103" s="2"/>
      <c r="J103" s="372"/>
      <c r="K103" s="373"/>
      <c r="L103" s="2"/>
      <c r="M103" s="372"/>
      <c r="N103" s="373"/>
      <c r="O103" s="2"/>
      <c r="P103" s="372"/>
      <c r="Q103" s="373"/>
      <c r="R103" s="2"/>
      <c r="S103" s="372"/>
      <c r="T103" s="373"/>
      <c r="U103" s="2"/>
      <c r="V103" s="372"/>
      <c r="W103" s="373"/>
      <c r="X103" s="2"/>
      <c r="Y103" s="372"/>
      <c r="Z103" s="373"/>
      <c r="AA103" s="2"/>
      <c r="AB103" s="372"/>
      <c r="AC103" s="373"/>
      <c r="AD103" s="2"/>
      <c r="AE103" s="372"/>
      <c r="AF103" s="373"/>
      <c r="AG103" s="2"/>
      <c r="AH103" s="372"/>
      <c r="AI103" s="373"/>
      <c r="AJ103" s="2"/>
      <c r="AK103" s="372"/>
      <c r="AL103" s="373"/>
      <c r="AM103" s="2"/>
      <c r="AN103" s="372"/>
      <c r="AO103" s="373"/>
      <c r="AP103" s="2"/>
      <c r="AQ103" s="372"/>
      <c r="AR103" s="373"/>
      <c r="AS103" s="2"/>
      <c r="AT103" s="372"/>
      <c r="AU103" s="373"/>
      <c r="AV103" s="2"/>
      <c r="AW103" s="372"/>
      <c r="AX103" s="373"/>
      <c r="AY103" s="2"/>
      <c r="AZ103" s="372"/>
      <c r="BA103" s="373"/>
      <c r="BB103" s="2"/>
      <c r="BC103" s="372"/>
      <c r="BD103" s="373"/>
      <c r="BE103" s="2"/>
      <c r="BF103" s="372"/>
      <c r="BG103" s="373"/>
      <c r="BH103" s="2"/>
      <c r="BI103" s="372"/>
      <c r="BJ103" s="373"/>
      <c r="BK103" s="179"/>
      <c r="BL103" s="31"/>
      <c r="BM103" s="31"/>
      <c r="BN103" s="31"/>
      <c r="BO103" s="31"/>
      <c r="BP103" s="31"/>
      <c r="BQ103" s="31"/>
      <c r="BR103" s="31"/>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row>
    <row r="104" spans="1:248" ht="18" hidden="1" customHeight="1" outlineLevel="1" thickBot="1" x14ac:dyDescent="0.25">
      <c r="A104" s="86"/>
      <c r="B104" s="135"/>
      <c r="C104" s="76"/>
      <c r="D104" s="1214"/>
      <c r="E104" s="1215"/>
      <c r="F104" s="2"/>
      <c r="G104" s="1214"/>
      <c r="H104" s="1215"/>
      <c r="I104" s="2"/>
      <c r="J104" s="1214"/>
      <c r="K104" s="1215"/>
      <c r="L104" s="2"/>
      <c r="M104" s="1214"/>
      <c r="N104" s="1215"/>
      <c r="O104" s="2"/>
      <c r="P104" s="1214"/>
      <c r="Q104" s="1215"/>
      <c r="R104" s="2"/>
      <c r="S104" s="1214"/>
      <c r="T104" s="1215"/>
      <c r="U104" s="2"/>
      <c r="V104" s="1214"/>
      <c r="W104" s="1215"/>
      <c r="X104" s="2"/>
      <c r="Y104" s="1214"/>
      <c r="Z104" s="1215"/>
      <c r="AA104" s="2"/>
      <c r="AB104" s="1214"/>
      <c r="AC104" s="1215"/>
      <c r="AD104" s="2"/>
      <c r="AE104" s="1214"/>
      <c r="AF104" s="1215"/>
      <c r="AG104" s="2"/>
      <c r="AH104" s="1214"/>
      <c r="AI104" s="1215"/>
      <c r="AJ104" s="2"/>
      <c r="AK104" s="1214"/>
      <c r="AL104" s="1215"/>
      <c r="AM104" s="2"/>
      <c r="AN104" s="1214"/>
      <c r="AO104" s="1215"/>
      <c r="AP104" s="2"/>
      <c r="AQ104" s="1214"/>
      <c r="AR104" s="1215"/>
      <c r="AS104" s="2"/>
      <c r="AT104" s="1214"/>
      <c r="AU104" s="1215"/>
      <c r="AV104" s="2"/>
      <c r="AW104" s="1214"/>
      <c r="AX104" s="1215"/>
      <c r="AY104" s="2"/>
      <c r="AZ104" s="1214"/>
      <c r="BA104" s="1215"/>
      <c r="BB104" s="2"/>
      <c r="BC104" s="1214"/>
      <c r="BD104" s="1215"/>
      <c r="BE104" s="2"/>
      <c r="BF104" s="1214"/>
      <c r="BG104" s="1215"/>
      <c r="BH104" s="2"/>
      <c r="BI104" s="1214"/>
      <c r="BJ104" s="1215"/>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81"/>
      <c r="FK104" s="181"/>
      <c r="FL104" s="181"/>
      <c r="FM104" s="181"/>
      <c r="FN104" s="181"/>
      <c r="FO104" s="181"/>
      <c r="FP104" s="181"/>
      <c r="FQ104" s="181"/>
      <c r="FR104" s="181"/>
      <c r="FS104" s="181"/>
      <c r="FT104" s="181"/>
      <c r="FU104" s="181"/>
      <c r="FV104" s="181"/>
      <c r="FW104" s="181"/>
      <c r="FX104" s="181"/>
      <c r="FY104" s="181"/>
      <c r="FZ104" s="181"/>
      <c r="GA104" s="181"/>
      <c r="GB104" s="181"/>
      <c r="GC104" s="181"/>
      <c r="GD104" s="181"/>
      <c r="GE104" s="181"/>
      <c r="GF104" s="181"/>
      <c r="GG104" s="181"/>
      <c r="GH104" s="181"/>
      <c r="GI104" s="181"/>
      <c r="GJ104" s="181"/>
      <c r="GK104" s="181"/>
      <c r="GL104" s="181"/>
      <c r="GM104" s="181"/>
      <c r="GN104" s="181"/>
      <c r="GO104" s="181"/>
      <c r="GP104" s="181"/>
      <c r="GQ104" s="181"/>
      <c r="GR104" s="181"/>
      <c r="GS104" s="181"/>
      <c r="GT104" s="181"/>
      <c r="GU104" s="181"/>
      <c r="GV104" s="181"/>
      <c r="GW104" s="181"/>
      <c r="GX104" s="181"/>
      <c r="GY104" s="181"/>
      <c r="GZ104" s="181"/>
      <c r="HA104" s="181"/>
      <c r="HB104" s="181"/>
      <c r="HC104" s="181"/>
      <c r="HD104" s="181"/>
      <c r="HE104" s="181"/>
      <c r="HF104" s="181"/>
      <c r="HG104" s="181"/>
      <c r="HH104" s="181"/>
      <c r="HI104" s="181"/>
      <c r="HJ104" s="181"/>
      <c r="HK104" s="181"/>
      <c r="HL104" s="181"/>
      <c r="HM104" s="181"/>
      <c r="HN104" s="181"/>
      <c r="HO104" s="181"/>
      <c r="HP104" s="181"/>
      <c r="HQ104" s="181"/>
      <c r="HR104" s="181"/>
      <c r="HS104" s="181"/>
      <c r="HT104" s="181"/>
      <c r="HU104" s="181"/>
      <c r="HV104" s="181"/>
      <c r="HW104" s="181"/>
      <c r="HX104" s="181"/>
      <c r="HY104" s="181"/>
      <c r="HZ104" s="181"/>
      <c r="IA104" s="181"/>
      <c r="IB104" s="181"/>
      <c r="IC104" s="181"/>
      <c r="ID104" s="181"/>
      <c r="IE104" s="181"/>
      <c r="IF104" s="181"/>
      <c r="IG104" s="181"/>
      <c r="IH104" s="181"/>
      <c r="II104" s="181"/>
      <c r="IJ104" s="181"/>
      <c r="IK104" s="181"/>
      <c r="IL104" s="181"/>
      <c r="IM104" s="181"/>
      <c r="IN104" s="181"/>
    </row>
    <row r="105" spans="1:248" s="181" customFormat="1" ht="18" hidden="1" customHeight="1" outlineLevel="1" x14ac:dyDescent="0.2">
      <c r="A105" s="55"/>
      <c r="B105" s="131"/>
      <c r="C105" s="132"/>
      <c r="D105" s="1176"/>
      <c r="E105" s="1177"/>
      <c r="F105" s="2"/>
      <c r="G105" s="1176"/>
      <c r="H105" s="1177"/>
      <c r="I105" s="2"/>
      <c r="J105" s="1176"/>
      <c r="K105" s="1177"/>
      <c r="L105" s="2"/>
      <c r="M105" s="1176"/>
      <c r="N105" s="1177"/>
      <c r="O105" s="2"/>
      <c r="P105" s="1176"/>
      <c r="Q105" s="1177"/>
      <c r="R105" s="2"/>
      <c r="S105" s="1176"/>
      <c r="T105" s="1177"/>
      <c r="U105" s="2"/>
      <c r="V105" s="1176"/>
      <c r="W105" s="1177"/>
      <c r="X105" s="2"/>
      <c r="Y105" s="1176"/>
      <c r="Z105" s="1177"/>
      <c r="AA105" s="2"/>
      <c r="AB105" s="1176"/>
      <c r="AC105" s="1177"/>
      <c r="AD105" s="2"/>
      <c r="AE105" s="1176"/>
      <c r="AF105" s="1177"/>
      <c r="AG105" s="2"/>
      <c r="AH105" s="1176"/>
      <c r="AI105" s="1177"/>
      <c r="AJ105" s="2"/>
      <c r="AK105" s="1176"/>
      <c r="AL105" s="1177"/>
      <c r="AM105" s="2"/>
      <c r="AN105" s="1176"/>
      <c r="AO105" s="1177"/>
      <c r="AP105" s="2"/>
      <c r="AQ105" s="1176"/>
      <c r="AR105" s="1177"/>
      <c r="AS105" s="2"/>
      <c r="AT105" s="1176"/>
      <c r="AU105" s="1177"/>
      <c r="AV105" s="2"/>
      <c r="AW105" s="1176"/>
      <c r="AX105" s="1177"/>
      <c r="AY105" s="2"/>
      <c r="AZ105" s="1176"/>
      <c r="BA105" s="1177"/>
      <c r="BB105" s="2"/>
      <c r="BC105" s="1176"/>
      <c r="BD105" s="1177"/>
      <c r="BE105" s="2"/>
      <c r="BF105" s="1176"/>
      <c r="BG105" s="1177"/>
      <c r="BH105" s="2"/>
      <c r="BI105" s="1176"/>
      <c r="BJ105" s="1177"/>
      <c r="BK105" s="179"/>
      <c r="BL105" s="31"/>
      <c r="BM105" s="31"/>
      <c r="BN105" s="31"/>
      <c r="BO105" s="31"/>
      <c r="BP105" s="31"/>
      <c r="BQ105" s="31"/>
      <c r="BR105" s="31"/>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row>
    <row r="106" spans="1:248" s="181" customFormat="1" ht="18" hidden="1" customHeight="1" outlineLevel="1" x14ac:dyDescent="0.2">
      <c r="A106" s="194"/>
      <c r="B106" s="92"/>
      <c r="C106" s="132"/>
      <c r="D106" s="1176"/>
      <c r="E106" s="1177"/>
      <c r="F106" s="2"/>
      <c r="G106" s="1176"/>
      <c r="H106" s="1177"/>
      <c r="I106" s="2"/>
      <c r="J106" s="1176"/>
      <c r="K106" s="1177"/>
      <c r="L106" s="2"/>
      <c r="M106" s="1176"/>
      <c r="N106" s="1177"/>
      <c r="O106" s="2"/>
      <c r="P106" s="1176"/>
      <c r="Q106" s="1177"/>
      <c r="R106" s="2"/>
      <c r="S106" s="1176"/>
      <c r="T106" s="1177"/>
      <c r="U106" s="2"/>
      <c r="V106" s="1176"/>
      <c r="W106" s="1177"/>
      <c r="X106" s="2"/>
      <c r="Y106" s="1176"/>
      <c r="Z106" s="1177"/>
      <c r="AA106" s="2"/>
      <c r="AB106" s="1176"/>
      <c r="AC106" s="1177"/>
      <c r="AD106" s="2"/>
      <c r="AE106" s="1176"/>
      <c r="AF106" s="1177"/>
      <c r="AG106" s="2"/>
      <c r="AH106" s="1176"/>
      <c r="AI106" s="1177"/>
      <c r="AJ106" s="2"/>
      <c r="AK106" s="1176"/>
      <c r="AL106" s="1177"/>
      <c r="AM106" s="2"/>
      <c r="AN106" s="1176"/>
      <c r="AO106" s="1177"/>
      <c r="AP106" s="2"/>
      <c r="AQ106" s="1176"/>
      <c r="AR106" s="1177"/>
      <c r="AS106" s="2"/>
      <c r="AT106" s="1176"/>
      <c r="AU106" s="1177"/>
      <c r="AV106" s="2"/>
      <c r="AW106" s="1176"/>
      <c r="AX106" s="1177"/>
      <c r="AY106" s="2"/>
      <c r="AZ106" s="1176"/>
      <c r="BA106" s="1177"/>
      <c r="BB106" s="2"/>
      <c r="BC106" s="1176"/>
      <c r="BD106" s="1177"/>
      <c r="BE106" s="2"/>
      <c r="BF106" s="1176"/>
      <c r="BG106" s="1177"/>
      <c r="BH106" s="2"/>
      <c r="BI106" s="1176"/>
      <c r="BJ106" s="1177"/>
      <c r="BK106" s="179"/>
      <c r="BL106" s="31"/>
      <c r="BM106" s="31"/>
      <c r="BN106" s="31"/>
      <c r="BO106" s="31"/>
      <c r="BP106" s="31"/>
      <c r="BQ106" s="31"/>
      <c r="BR106" s="31"/>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row>
    <row r="107" spans="1:248" ht="18" hidden="1" customHeight="1" outlineLevel="1" x14ac:dyDescent="0.2">
      <c r="A107" s="194"/>
      <c r="B107" s="92"/>
      <c r="C107" s="132"/>
      <c r="D107" s="1176"/>
      <c r="E107" s="1177"/>
      <c r="F107" s="2"/>
      <c r="G107" s="1176"/>
      <c r="H107" s="1177"/>
      <c r="I107" s="2"/>
      <c r="J107" s="1176"/>
      <c r="K107" s="1177"/>
      <c r="L107" s="2"/>
      <c r="M107" s="1176"/>
      <c r="N107" s="1177"/>
      <c r="O107" s="2"/>
      <c r="P107" s="1176"/>
      <c r="Q107" s="1177"/>
      <c r="R107" s="2"/>
      <c r="S107" s="1176"/>
      <c r="T107" s="1177"/>
      <c r="U107" s="2"/>
      <c r="V107" s="1176"/>
      <c r="W107" s="1177"/>
      <c r="X107" s="2"/>
      <c r="Y107" s="1176"/>
      <c r="Z107" s="1177"/>
      <c r="AA107" s="2"/>
      <c r="AB107" s="1176"/>
      <c r="AC107" s="1177"/>
      <c r="AD107" s="2"/>
      <c r="AE107" s="1176"/>
      <c r="AF107" s="1177"/>
      <c r="AG107" s="2"/>
      <c r="AH107" s="1176"/>
      <c r="AI107" s="1177"/>
      <c r="AJ107" s="2"/>
      <c r="AK107" s="1176"/>
      <c r="AL107" s="1177"/>
      <c r="AM107" s="2"/>
      <c r="AN107" s="1176"/>
      <c r="AO107" s="1177"/>
      <c r="AP107" s="2"/>
      <c r="AQ107" s="1176"/>
      <c r="AR107" s="1177"/>
      <c r="AS107" s="2"/>
      <c r="AT107" s="1176"/>
      <c r="AU107" s="1177"/>
      <c r="AV107" s="2"/>
      <c r="AW107" s="1176"/>
      <c r="AX107" s="1177"/>
      <c r="AY107" s="2"/>
      <c r="AZ107" s="1176"/>
      <c r="BA107" s="1177"/>
      <c r="BB107" s="2"/>
      <c r="BC107" s="1176"/>
      <c r="BD107" s="1177"/>
      <c r="BE107" s="2"/>
      <c r="BF107" s="1176"/>
      <c r="BG107" s="1177"/>
      <c r="BH107" s="2"/>
      <c r="BI107" s="1176"/>
      <c r="BJ107" s="1177"/>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81"/>
      <c r="FK107" s="181"/>
      <c r="FL107" s="181"/>
      <c r="FM107" s="181"/>
      <c r="FN107" s="181"/>
      <c r="FO107" s="181"/>
      <c r="FP107" s="181"/>
      <c r="FQ107" s="181"/>
      <c r="FR107" s="181"/>
      <c r="FS107" s="181"/>
      <c r="FT107" s="181"/>
      <c r="FU107" s="181"/>
      <c r="FV107" s="181"/>
      <c r="FW107" s="181"/>
      <c r="FX107" s="181"/>
      <c r="FY107" s="181"/>
      <c r="FZ107" s="181"/>
      <c r="GA107" s="181"/>
      <c r="GB107" s="181"/>
      <c r="GC107" s="181"/>
      <c r="GD107" s="181"/>
      <c r="GE107" s="181"/>
      <c r="GF107" s="181"/>
      <c r="GG107" s="181"/>
      <c r="GH107" s="181"/>
      <c r="GI107" s="181"/>
      <c r="GJ107" s="181"/>
      <c r="GK107" s="181"/>
      <c r="GL107" s="181"/>
      <c r="GM107" s="181"/>
      <c r="GN107" s="181"/>
      <c r="GO107" s="181"/>
      <c r="GP107" s="181"/>
      <c r="GQ107" s="181"/>
      <c r="GR107" s="181"/>
      <c r="GS107" s="181"/>
      <c r="GT107" s="181"/>
      <c r="GU107" s="181"/>
      <c r="GV107" s="181"/>
      <c r="GW107" s="181"/>
      <c r="GX107" s="181"/>
      <c r="GY107" s="181"/>
      <c r="GZ107" s="181"/>
      <c r="HA107" s="181"/>
      <c r="HB107" s="181"/>
      <c r="HC107" s="181"/>
      <c r="HD107" s="181"/>
      <c r="HE107" s="181"/>
      <c r="HF107" s="181"/>
      <c r="HG107" s="181"/>
      <c r="HH107" s="181"/>
      <c r="HI107" s="181"/>
      <c r="HJ107" s="181"/>
      <c r="HK107" s="181"/>
      <c r="HL107" s="181"/>
      <c r="HM107" s="181"/>
      <c r="HN107" s="181"/>
      <c r="HO107" s="181"/>
      <c r="HP107" s="181"/>
      <c r="HQ107" s="181"/>
      <c r="HR107" s="181"/>
      <c r="HS107" s="181"/>
      <c r="HT107" s="181"/>
      <c r="HU107" s="181"/>
      <c r="HV107" s="181"/>
      <c r="HW107" s="181"/>
      <c r="HX107" s="181"/>
      <c r="HY107" s="181"/>
      <c r="HZ107" s="181"/>
      <c r="IA107" s="181"/>
      <c r="IB107" s="181"/>
      <c r="IC107" s="181"/>
      <c r="ID107" s="181"/>
      <c r="IE107" s="181"/>
      <c r="IF107" s="181"/>
      <c r="IG107" s="181"/>
      <c r="IH107" s="181"/>
      <c r="II107" s="181"/>
      <c r="IJ107" s="181"/>
      <c r="IK107" s="181"/>
      <c r="IL107" s="181"/>
      <c r="IM107" s="181"/>
      <c r="IN107" s="181"/>
    </row>
    <row r="108" spans="1:248" ht="18" hidden="1" customHeight="1" outlineLevel="1" x14ac:dyDescent="0.2">
      <c r="A108" s="194"/>
      <c r="B108" s="92"/>
      <c r="C108" s="132"/>
      <c r="D108" s="1176"/>
      <c r="E108" s="1177"/>
      <c r="F108" s="2"/>
      <c r="G108" s="1176"/>
      <c r="H108" s="1177"/>
      <c r="I108" s="2"/>
      <c r="J108" s="1176"/>
      <c r="K108" s="1177"/>
      <c r="L108" s="2"/>
      <c r="M108" s="1176"/>
      <c r="N108" s="1177"/>
      <c r="O108" s="2"/>
      <c r="P108" s="1176"/>
      <c r="Q108" s="1177"/>
      <c r="R108" s="2"/>
      <c r="S108" s="1176"/>
      <c r="T108" s="1177"/>
      <c r="U108" s="2"/>
      <c r="V108" s="1176"/>
      <c r="W108" s="1177"/>
      <c r="X108" s="2"/>
      <c r="Y108" s="1176"/>
      <c r="Z108" s="1177"/>
      <c r="AA108" s="2"/>
      <c r="AB108" s="1176"/>
      <c r="AC108" s="1177"/>
      <c r="AD108" s="2"/>
      <c r="AE108" s="1176"/>
      <c r="AF108" s="1177"/>
      <c r="AG108" s="2"/>
      <c r="AH108" s="1176"/>
      <c r="AI108" s="1177"/>
      <c r="AJ108" s="2"/>
      <c r="AK108" s="1176"/>
      <c r="AL108" s="1177"/>
      <c r="AM108" s="2"/>
      <c r="AN108" s="1176"/>
      <c r="AO108" s="1177"/>
      <c r="AP108" s="2"/>
      <c r="AQ108" s="1176"/>
      <c r="AR108" s="1177"/>
      <c r="AS108" s="2"/>
      <c r="AT108" s="1176"/>
      <c r="AU108" s="1177"/>
      <c r="AV108" s="2"/>
      <c r="AW108" s="1176"/>
      <c r="AX108" s="1177"/>
      <c r="AY108" s="2"/>
      <c r="AZ108" s="1176"/>
      <c r="BA108" s="1177"/>
      <c r="BB108" s="2"/>
      <c r="BC108" s="1176"/>
      <c r="BD108" s="1177"/>
      <c r="BE108" s="2"/>
      <c r="BF108" s="1176"/>
      <c r="BG108" s="1177"/>
      <c r="BH108" s="2"/>
      <c r="BI108" s="1176"/>
      <c r="BJ108" s="1177"/>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81"/>
      <c r="FK108" s="181"/>
      <c r="FL108" s="181"/>
      <c r="FM108" s="181"/>
      <c r="FN108" s="181"/>
      <c r="FO108" s="181"/>
      <c r="FP108" s="181"/>
      <c r="FQ108" s="181"/>
      <c r="FR108" s="181"/>
      <c r="FS108" s="181"/>
      <c r="FT108" s="181"/>
      <c r="FU108" s="181"/>
      <c r="FV108" s="181"/>
      <c r="FW108" s="181"/>
      <c r="FX108" s="181"/>
      <c r="FY108" s="181"/>
      <c r="FZ108" s="181"/>
      <c r="GA108" s="181"/>
      <c r="GB108" s="181"/>
      <c r="GC108" s="181"/>
      <c r="GD108" s="181"/>
      <c r="GE108" s="181"/>
      <c r="GF108" s="181"/>
      <c r="GG108" s="181"/>
      <c r="GH108" s="181"/>
      <c r="GI108" s="181"/>
      <c r="GJ108" s="181"/>
      <c r="GK108" s="181"/>
      <c r="GL108" s="181"/>
      <c r="GM108" s="181"/>
      <c r="GN108" s="181"/>
      <c r="GO108" s="181"/>
      <c r="GP108" s="181"/>
      <c r="GQ108" s="181"/>
      <c r="GR108" s="181"/>
      <c r="GS108" s="181"/>
      <c r="GT108" s="181"/>
      <c r="GU108" s="181"/>
      <c r="GV108" s="181"/>
      <c r="GW108" s="181"/>
      <c r="GX108" s="181"/>
      <c r="GY108" s="181"/>
      <c r="GZ108" s="181"/>
      <c r="HA108" s="181"/>
      <c r="HB108" s="181"/>
      <c r="HC108" s="181"/>
      <c r="HD108" s="181"/>
      <c r="HE108" s="181"/>
      <c r="HF108" s="181"/>
      <c r="HG108" s="181"/>
      <c r="HH108" s="181"/>
      <c r="HI108" s="181"/>
      <c r="HJ108" s="181"/>
      <c r="HK108" s="181"/>
      <c r="HL108" s="181"/>
      <c r="HM108" s="181"/>
      <c r="HN108" s="181"/>
      <c r="HO108" s="181"/>
      <c r="HP108" s="181"/>
      <c r="HQ108" s="181"/>
      <c r="HR108" s="181"/>
      <c r="HS108" s="181"/>
      <c r="HT108" s="181"/>
      <c r="HU108" s="181"/>
      <c r="HV108" s="181"/>
      <c r="HW108" s="181"/>
      <c r="HX108" s="181"/>
      <c r="HY108" s="181"/>
      <c r="HZ108" s="181"/>
      <c r="IA108" s="181"/>
      <c r="IB108" s="181"/>
      <c r="IC108" s="181"/>
      <c r="ID108" s="181"/>
      <c r="IE108" s="181"/>
      <c r="IF108" s="181"/>
      <c r="IG108" s="181"/>
      <c r="IH108" s="181"/>
      <c r="II108" s="181"/>
      <c r="IJ108" s="181"/>
      <c r="IK108" s="181"/>
      <c r="IL108" s="181"/>
      <c r="IM108" s="181"/>
      <c r="IN108" s="181"/>
    </row>
    <row r="109" spans="1:248" ht="18" hidden="1" customHeight="1" outlineLevel="1" x14ac:dyDescent="0.2">
      <c r="A109" s="194"/>
      <c r="B109" s="92"/>
      <c r="C109" s="132"/>
      <c r="D109" s="1176"/>
      <c r="E109" s="1177"/>
      <c r="F109" s="2"/>
      <c r="G109" s="1176"/>
      <c r="H109" s="1177"/>
      <c r="I109" s="2"/>
      <c r="J109" s="1176"/>
      <c r="K109" s="1177"/>
      <c r="L109" s="2"/>
      <c r="M109" s="1176"/>
      <c r="N109" s="1177"/>
      <c r="O109" s="2"/>
      <c r="P109" s="1176"/>
      <c r="Q109" s="1177"/>
      <c r="R109" s="2"/>
      <c r="S109" s="1176"/>
      <c r="T109" s="1177"/>
      <c r="U109" s="2"/>
      <c r="V109" s="1176"/>
      <c r="W109" s="1177"/>
      <c r="X109" s="2"/>
      <c r="Y109" s="1176"/>
      <c r="Z109" s="1177"/>
      <c r="AA109" s="2"/>
      <c r="AB109" s="1176"/>
      <c r="AC109" s="1177"/>
      <c r="AD109" s="2"/>
      <c r="AE109" s="1176"/>
      <c r="AF109" s="1177"/>
      <c r="AG109" s="2"/>
      <c r="AH109" s="1176"/>
      <c r="AI109" s="1177"/>
      <c r="AJ109" s="2"/>
      <c r="AK109" s="1176"/>
      <c r="AL109" s="1177"/>
      <c r="AM109" s="2"/>
      <c r="AN109" s="1176"/>
      <c r="AO109" s="1177"/>
      <c r="AP109" s="2"/>
      <c r="AQ109" s="1176"/>
      <c r="AR109" s="1177"/>
      <c r="AS109" s="2"/>
      <c r="AT109" s="1176"/>
      <c r="AU109" s="1177"/>
      <c r="AV109" s="2"/>
      <c r="AW109" s="1176"/>
      <c r="AX109" s="1177"/>
      <c r="AY109" s="2"/>
      <c r="AZ109" s="1176"/>
      <c r="BA109" s="1177"/>
      <c r="BB109" s="2"/>
      <c r="BC109" s="1176"/>
      <c r="BD109" s="1177"/>
      <c r="BE109" s="2"/>
      <c r="BF109" s="1176"/>
      <c r="BG109" s="1177"/>
      <c r="BH109" s="2"/>
      <c r="BI109" s="1176"/>
      <c r="BJ109" s="1177"/>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81"/>
      <c r="FK109" s="181"/>
      <c r="FL109" s="181"/>
      <c r="FM109" s="181"/>
      <c r="FN109" s="181"/>
      <c r="FO109" s="181"/>
      <c r="FP109" s="181"/>
      <c r="FQ109" s="181"/>
      <c r="FR109" s="181"/>
      <c r="FS109" s="181"/>
      <c r="FT109" s="181"/>
      <c r="FU109" s="181"/>
      <c r="FV109" s="181"/>
      <c r="FW109" s="181"/>
      <c r="FX109" s="181"/>
      <c r="FY109" s="181"/>
      <c r="FZ109" s="181"/>
      <c r="GA109" s="181"/>
      <c r="GB109" s="181"/>
      <c r="GC109" s="181"/>
      <c r="GD109" s="181"/>
      <c r="GE109" s="181"/>
      <c r="GF109" s="181"/>
      <c r="GG109" s="181"/>
      <c r="GH109" s="181"/>
      <c r="GI109" s="181"/>
      <c r="GJ109" s="181"/>
      <c r="GK109" s="181"/>
      <c r="GL109" s="181"/>
      <c r="GM109" s="181"/>
      <c r="GN109" s="181"/>
      <c r="GO109" s="181"/>
      <c r="GP109" s="181"/>
      <c r="GQ109" s="181"/>
      <c r="GR109" s="181"/>
      <c r="GS109" s="181"/>
      <c r="GT109" s="181"/>
      <c r="GU109" s="181"/>
      <c r="GV109" s="181"/>
      <c r="GW109" s="181"/>
      <c r="GX109" s="181"/>
      <c r="GY109" s="181"/>
      <c r="GZ109" s="181"/>
      <c r="HA109" s="181"/>
      <c r="HB109" s="181"/>
      <c r="HC109" s="181"/>
      <c r="HD109" s="181"/>
      <c r="HE109" s="181"/>
      <c r="HF109" s="181"/>
      <c r="HG109" s="181"/>
      <c r="HH109" s="181"/>
      <c r="HI109" s="181"/>
      <c r="HJ109" s="181"/>
      <c r="HK109" s="181"/>
      <c r="HL109" s="181"/>
      <c r="HM109" s="181"/>
      <c r="HN109" s="181"/>
      <c r="HO109" s="181"/>
      <c r="HP109" s="181"/>
      <c r="HQ109" s="181"/>
      <c r="HR109" s="181"/>
      <c r="HS109" s="181"/>
      <c r="HT109" s="181"/>
      <c r="HU109" s="181"/>
      <c r="HV109" s="181"/>
      <c r="HW109" s="181"/>
      <c r="HX109" s="181"/>
      <c r="HY109" s="181"/>
      <c r="HZ109" s="181"/>
      <c r="IA109" s="181"/>
      <c r="IB109" s="181"/>
      <c r="IC109" s="181"/>
      <c r="ID109" s="181"/>
      <c r="IE109" s="181"/>
      <c r="IF109" s="181"/>
      <c r="IG109" s="181"/>
      <c r="IH109" s="181"/>
      <c r="II109" s="181"/>
      <c r="IJ109" s="181"/>
      <c r="IK109" s="181"/>
      <c r="IL109" s="181"/>
      <c r="IM109" s="181"/>
      <c r="IN109" s="181"/>
    </row>
    <row r="110" spans="1:248" s="183" customFormat="1" ht="18" hidden="1" customHeight="1" outlineLevel="1" x14ac:dyDescent="0.2">
      <c r="A110" s="185"/>
      <c r="B110" s="319" t="s">
        <v>161</v>
      </c>
      <c r="C110" s="132"/>
      <c r="D110" s="1219"/>
      <c r="E110" s="1220"/>
      <c r="F110" s="2"/>
      <c r="G110" s="1219"/>
      <c r="H110" s="1220"/>
      <c r="I110" s="2"/>
      <c r="J110" s="1219"/>
      <c r="K110" s="1220"/>
      <c r="L110" s="2"/>
      <c r="M110" s="1219"/>
      <c r="N110" s="1220"/>
      <c r="O110" s="2"/>
      <c r="P110" s="1219"/>
      <c r="Q110" s="1220"/>
      <c r="R110" s="2"/>
      <c r="S110" s="1219"/>
      <c r="T110" s="1220"/>
      <c r="U110" s="2"/>
      <c r="V110" s="1219"/>
      <c r="W110" s="1220"/>
      <c r="X110" s="2"/>
      <c r="Y110" s="1219"/>
      <c r="Z110" s="1220"/>
      <c r="AA110" s="2"/>
      <c r="AB110" s="1219"/>
      <c r="AC110" s="1220"/>
      <c r="AD110" s="2"/>
      <c r="AE110" s="1219"/>
      <c r="AF110" s="1220"/>
      <c r="AG110" s="2"/>
      <c r="AH110" s="1219"/>
      <c r="AI110" s="1220"/>
      <c r="AJ110" s="2"/>
      <c r="AK110" s="1219"/>
      <c r="AL110" s="1220"/>
      <c r="AM110" s="2"/>
      <c r="AN110" s="1219"/>
      <c r="AO110" s="1220"/>
      <c r="AP110" s="2"/>
      <c r="AQ110" s="1219"/>
      <c r="AR110" s="1220"/>
      <c r="AS110" s="2"/>
      <c r="AT110" s="1219"/>
      <c r="AU110" s="1220"/>
      <c r="AV110" s="2"/>
      <c r="AW110" s="1219"/>
      <c r="AX110" s="1220"/>
      <c r="AY110" s="2"/>
      <c r="AZ110" s="1219"/>
      <c r="BA110" s="1220"/>
      <c r="BB110" s="2"/>
      <c r="BC110" s="1219"/>
      <c r="BD110" s="1220"/>
      <c r="BE110" s="2"/>
      <c r="BF110" s="1219"/>
      <c r="BG110" s="1220"/>
      <c r="BH110" s="2"/>
      <c r="BI110" s="1219"/>
      <c r="BJ110" s="1220"/>
      <c r="BK110" s="179"/>
      <c r="BL110" s="31"/>
      <c r="BM110" s="31"/>
      <c r="BN110" s="31"/>
      <c r="BO110" s="31"/>
      <c r="BP110" s="31"/>
      <c r="BQ110" s="31"/>
      <c r="BR110" s="31"/>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row>
    <row r="111" spans="1:248" s="183" customFormat="1" ht="18" customHeight="1" collapsed="1" x14ac:dyDescent="0.2">
      <c r="A111" s="334"/>
      <c r="B111" s="335"/>
      <c r="C111" s="132"/>
      <c r="D111" s="372"/>
      <c r="E111" s="373"/>
      <c r="F111" s="2"/>
      <c r="G111" s="372"/>
      <c r="H111" s="373"/>
      <c r="I111" s="2"/>
      <c r="J111" s="372"/>
      <c r="K111" s="373"/>
      <c r="L111" s="2"/>
      <c r="M111" s="372"/>
      <c r="N111" s="373"/>
      <c r="O111" s="2"/>
      <c r="P111" s="372"/>
      <c r="Q111" s="373"/>
      <c r="R111" s="2"/>
      <c r="S111" s="372"/>
      <c r="T111" s="373"/>
      <c r="U111" s="2"/>
      <c r="V111" s="372"/>
      <c r="W111" s="373"/>
      <c r="X111" s="2"/>
      <c r="Y111" s="372"/>
      <c r="Z111" s="373"/>
      <c r="AA111" s="2"/>
      <c r="AB111" s="372"/>
      <c r="AC111" s="373"/>
      <c r="AD111" s="2"/>
      <c r="AE111" s="372"/>
      <c r="AF111" s="373"/>
      <c r="AG111" s="2"/>
      <c r="AH111" s="372"/>
      <c r="AI111" s="373"/>
      <c r="AJ111" s="2"/>
      <c r="AK111" s="372"/>
      <c r="AL111" s="373"/>
      <c r="AM111" s="2"/>
      <c r="AN111" s="372"/>
      <c r="AO111" s="373"/>
      <c r="AP111" s="2"/>
      <c r="AQ111" s="372"/>
      <c r="AR111" s="373"/>
      <c r="AS111" s="2"/>
      <c r="AT111" s="372"/>
      <c r="AU111" s="373"/>
      <c r="AV111" s="2"/>
      <c r="AW111" s="372"/>
      <c r="AX111" s="373"/>
      <c r="AY111" s="2"/>
      <c r="AZ111" s="372"/>
      <c r="BA111" s="373"/>
      <c r="BB111" s="2"/>
      <c r="BC111" s="372"/>
      <c r="BD111" s="373"/>
      <c r="BE111" s="2"/>
      <c r="BF111" s="372"/>
      <c r="BG111" s="373"/>
      <c r="BH111" s="2"/>
      <c r="BI111" s="372"/>
      <c r="BJ111" s="373"/>
      <c r="BK111" s="179"/>
      <c r="BL111" s="31"/>
      <c r="BM111" s="31"/>
      <c r="BN111" s="31"/>
      <c r="BO111" s="31"/>
      <c r="BP111" s="31"/>
      <c r="BQ111" s="31"/>
      <c r="BR111" s="31"/>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row>
    <row r="112" spans="1:248" ht="18" hidden="1" customHeight="1" outlineLevel="1" thickBot="1" x14ac:dyDescent="0.25">
      <c r="A112" s="86"/>
      <c r="B112" s="135"/>
      <c r="C112" s="76"/>
      <c r="D112" s="1214"/>
      <c r="E112" s="1215"/>
      <c r="F112" s="2"/>
      <c r="G112" s="1214"/>
      <c r="H112" s="1215"/>
      <c r="I112" s="2"/>
      <c r="J112" s="1214"/>
      <c r="K112" s="1215"/>
      <c r="L112" s="2"/>
      <c r="M112" s="1214"/>
      <c r="N112" s="1215"/>
      <c r="O112" s="2"/>
      <c r="P112" s="1214"/>
      <c r="Q112" s="1215"/>
      <c r="R112" s="2"/>
      <c r="S112" s="1214"/>
      <c r="T112" s="1215"/>
      <c r="U112" s="2"/>
      <c r="V112" s="1214"/>
      <c r="W112" s="1215"/>
      <c r="X112" s="2"/>
      <c r="Y112" s="1214"/>
      <c r="Z112" s="1215"/>
      <c r="AA112" s="2"/>
      <c r="AB112" s="1214"/>
      <c r="AC112" s="1215"/>
      <c r="AD112" s="2"/>
      <c r="AE112" s="1214"/>
      <c r="AF112" s="1215"/>
      <c r="AG112" s="2"/>
      <c r="AH112" s="1214"/>
      <c r="AI112" s="1215"/>
      <c r="AJ112" s="2"/>
      <c r="AK112" s="1214"/>
      <c r="AL112" s="1215"/>
      <c r="AM112" s="2"/>
      <c r="AN112" s="1214"/>
      <c r="AO112" s="1215"/>
      <c r="AP112" s="2"/>
      <c r="AQ112" s="1214"/>
      <c r="AR112" s="1215"/>
      <c r="AS112" s="2"/>
      <c r="AT112" s="1214"/>
      <c r="AU112" s="1215"/>
      <c r="AV112" s="2"/>
      <c r="AW112" s="1214"/>
      <c r="AX112" s="1215"/>
      <c r="AY112" s="2"/>
      <c r="AZ112" s="1214"/>
      <c r="BA112" s="1215"/>
      <c r="BB112" s="2"/>
      <c r="BC112" s="1214"/>
      <c r="BD112" s="1215"/>
      <c r="BE112" s="2"/>
      <c r="BF112" s="1214"/>
      <c r="BG112" s="1215"/>
      <c r="BH112" s="2"/>
      <c r="BI112" s="1214"/>
      <c r="BJ112" s="1215"/>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81"/>
      <c r="FK112" s="181"/>
      <c r="FL112" s="181"/>
      <c r="FM112" s="181"/>
      <c r="FN112" s="181"/>
      <c r="FO112" s="181"/>
      <c r="FP112" s="181"/>
      <c r="FQ112" s="181"/>
      <c r="FR112" s="181"/>
      <c r="FS112" s="181"/>
      <c r="FT112" s="181"/>
      <c r="FU112" s="181"/>
      <c r="FV112" s="181"/>
      <c r="FW112" s="181"/>
      <c r="FX112" s="181"/>
      <c r="FY112" s="181"/>
      <c r="FZ112" s="181"/>
      <c r="GA112" s="181"/>
      <c r="GB112" s="181"/>
      <c r="GC112" s="181"/>
      <c r="GD112" s="181"/>
      <c r="GE112" s="181"/>
      <c r="GF112" s="181"/>
      <c r="GG112" s="181"/>
      <c r="GH112" s="181"/>
      <c r="GI112" s="181"/>
      <c r="GJ112" s="181"/>
      <c r="GK112" s="181"/>
      <c r="GL112" s="181"/>
      <c r="GM112" s="181"/>
      <c r="GN112" s="181"/>
      <c r="GO112" s="181"/>
      <c r="GP112" s="181"/>
      <c r="GQ112" s="181"/>
      <c r="GR112" s="181"/>
      <c r="GS112" s="181"/>
      <c r="GT112" s="181"/>
      <c r="GU112" s="181"/>
      <c r="GV112" s="181"/>
      <c r="GW112" s="181"/>
      <c r="GX112" s="181"/>
      <c r="GY112" s="181"/>
      <c r="GZ112" s="181"/>
      <c r="HA112" s="181"/>
      <c r="HB112" s="181"/>
      <c r="HC112" s="181"/>
      <c r="HD112" s="181"/>
      <c r="HE112" s="181"/>
      <c r="HF112" s="181"/>
      <c r="HG112" s="181"/>
      <c r="HH112" s="181"/>
      <c r="HI112" s="181"/>
      <c r="HJ112" s="181"/>
      <c r="HK112" s="181"/>
      <c r="HL112" s="181"/>
      <c r="HM112" s="181"/>
      <c r="HN112" s="181"/>
      <c r="HO112" s="181"/>
      <c r="HP112" s="181"/>
      <c r="HQ112" s="181"/>
      <c r="HR112" s="181"/>
      <c r="HS112" s="181"/>
      <c r="HT112" s="181"/>
      <c r="HU112" s="181"/>
      <c r="HV112" s="181"/>
      <c r="HW112" s="181"/>
      <c r="HX112" s="181"/>
      <c r="HY112" s="181"/>
      <c r="HZ112" s="181"/>
      <c r="IA112" s="181"/>
      <c r="IB112" s="181"/>
      <c r="IC112" s="181"/>
      <c r="ID112" s="181"/>
      <c r="IE112" s="181"/>
      <c r="IF112" s="181"/>
      <c r="IG112" s="181"/>
      <c r="IH112" s="181"/>
      <c r="II112" s="181"/>
      <c r="IJ112" s="181"/>
      <c r="IK112" s="181"/>
      <c r="IL112" s="181"/>
      <c r="IM112" s="181"/>
      <c r="IN112" s="181"/>
    </row>
    <row r="113" spans="1:248" s="181" customFormat="1" ht="18" hidden="1" customHeight="1" outlineLevel="1" x14ac:dyDescent="0.2">
      <c r="A113" s="55"/>
      <c r="B113" s="131"/>
      <c r="C113" s="132"/>
      <c r="D113" s="1176"/>
      <c r="E113" s="1177"/>
      <c r="F113" s="2"/>
      <c r="G113" s="1176"/>
      <c r="H113" s="1177"/>
      <c r="I113" s="2"/>
      <c r="J113" s="1176"/>
      <c r="K113" s="1177"/>
      <c r="L113" s="2"/>
      <c r="M113" s="1176"/>
      <c r="N113" s="1177"/>
      <c r="O113" s="2"/>
      <c r="P113" s="1176"/>
      <c r="Q113" s="1177"/>
      <c r="R113" s="2"/>
      <c r="S113" s="1176"/>
      <c r="T113" s="1177"/>
      <c r="U113" s="2"/>
      <c r="V113" s="1176"/>
      <c r="W113" s="1177"/>
      <c r="X113" s="2"/>
      <c r="Y113" s="1176"/>
      <c r="Z113" s="1177"/>
      <c r="AA113" s="2"/>
      <c r="AB113" s="1176"/>
      <c r="AC113" s="1177"/>
      <c r="AD113" s="2"/>
      <c r="AE113" s="1176"/>
      <c r="AF113" s="1177"/>
      <c r="AG113" s="2"/>
      <c r="AH113" s="1176"/>
      <c r="AI113" s="1177"/>
      <c r="AJ113" s="2"/>
      <c r="AK113" s="1176"/>
      <c r="AL113" s="1177"/>
      <c r="AM113" s="2"/>
      <c r="AN113" s="1176"/>
      <c r="AO113" s="1177"/>
      <c r="AP113" s="2"/>
      <c r="AQ113" s="1176"/>
      <c r="AR113" s="1177"/>
      <c r="AS113" s="2"/>
      <c r="AT113" s="1176"/>
      <c r="AU113" s="1177"/>
      <c r="AV113" s="2"/>
      <c r="AW113" s="1176"/>
      <c r="AX113" s="1177"/>
      <c r="AY113" s="2"/>
      <c r="AZ113" s="1176"/>
      <c r="BA113" s="1177"/>
      <c r="BB113" s="2"/>
      <c r="BC113" s="1176"/>
      <c r="BD113" s="1177"/>
      <c r="BE113" s="2"/>
      <c r="BF113" s="1176"/>
      <c r="BG113" s="1177"/>
      <c r="BH113" s="2"/>
      <c r="BI113" s="1176"/>
      <c r="BJ113" s="1177"/>
      <c r="BK113" s="179"/>
      <c r="BL113" s="31"/>
      <c r="BM113" s="31"/>
      <c r="BN113" s="31"/>
      <c r="BO113" s="31"/>
      <c r="BP113" s="31"/>
      <c r="BQ113" s="31"/>
      <c r="BR113" s="31"/>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row>
    <row r="114" spans="1:248" s="181" customFormat="1" ht="18" hidden="1" customHeight="1" outlineLevel="1" x14ac:dyDescent="0.2">
      <c r="A114" s="194"/>
      <c r="B114" s="92"/>
      <c r="C114" s="132"/>
      <c r="D114" s="1176"/>
      <c r="E114" s="1177"/>
      <c r="F114" s="2"/>
      <c r="G114" s="1176"/>
      <c r="H114" s="1177"/>
      <c r="I114" s="2"/>
      <c r="J114" s="1176"/>
      <c r="K114" s="1177"/>
      <c r="L114" s="2"/>
      <c r="M114" s="1176"/>
      <c r="N114" s="1177"/>
      <c r="O114" s="2"/>
      <c r="P114" s="1176"/>
      <c r="Q114" s="1177"/>
      <c r="R114" s="2"/>
      <c r="S114" s="1176"/>
      <c r="T114" s="1177"/>
      <c r="U114" s="2"/>
      <c r="V114" s="1176"/>
      <c r="W114" s="1177"/>
      <c r="X114" s="2"/>
      <c r="Y114" s="1176"/>
      <c r="Z114" s="1177"/>
      <c r="AA114" s="2"/>
      <c r="AB114" s="1176"/>
      <c r="AC114" s="1177"/>
      <c r="AD114" s="2"/>
      <c r="AE114" s="1176"/>
      <c r="AF114" s="1177"/>
      <c r="AG114" s="2"/>
      <c r="AH114" s="1176"/>
      <c r="AI114" s="1177"/>
      <c r="AJ114" s="2"/>
      <c r="AK114" s="1176"/>
      <c r="AL114" s="1177"/>
      <c r="AM114" s="2"/>
      <c r="AN114" s="1176"/>
      <c r="AO114" s="1177"/>
      <c r="AP114" s="2"/>
      <c r="AQ114" s="1176"/>
      <c r="AR114" s="1177"/>
      <c r="AS114" s="2"/>
      <c r="AT114" s="1176"/>
      <c r="AU114" s="1177"/>
      <c r="AV114" s="2"/>
      <c r="AW114" s="1176"/>
      <c r="AX114" s="1177"/>
      <c r="AY114" s="2"/>
      <c r="AZ114" s="1176"/>
      <c r="BA114" s="1177"/>
      <c r="BB114" s="2"/>
      <c r="BC114" s="1176"/>
      <c r="BD114" s="1177"/>
      <c r="BE114" s="2"/>
      <c r="BF114" s="1176"/>
      <c r="BG114" s="1177"/>
      <c r="BH114" s="2"/>
      <c r="BI114" s="1176"/>
      <c r="BJ114" s="1177"/>
      <c r="BK114" s="179"/>
      <c r="BL114" s="31"/>
      <c r="BM114" s="31"/>
      <c r="BN114" s="31"/>
      <c r="BO114" s="31"/>
      <c r="BP114" s="31"/>
      <c r="BQ114" s="31"/>
      <c r="BR114" s="31"/>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row>
    <row r="115" spans="1:248" ht="18" hidden="1" customHeight="1" outlineLevel="1" x14ac:dyDescent="0.2">
      <c r="A115" s="194"/>
      <c r="B115" s="92"/>
      <c r="C115" s="132"/>
      <c r="D115" s="1176"/>
      <c r="E115" s="1177"/>
      <c r="F115" s="2"/>
      <c r="G115" s="1176"/>
      <c r="H115" s="1177"/>
      <c r="I115" s="2"/>
      <c r="J115" s="1176"/>
      <c r="K115" s="1177"/>
      <c r="L115" s="2"/>
      <c r="M115" s="1176"/>
      <c r="N115" s="1177"/>
      <c r="O115" s="2"/>
      <c r="P115" s="1176"/>
      <c r="Q115" s="1177"/>
      <c r="R115" s="2"/>
      <c r="S115" s="1176"/>
      <c r="T115" s="1177"/>
      <c r="U115" s="2"/>
      <c r="V115" s="1176"/>
      <c r="W115" s="1177"/>
      <c r="X115" s="2"/>
      <c r="Y115" s="1176"/>
      <c r="Z115" s="1177"/>
      <c r="AA115" s="2"/>
      <c r="AB115" s="1176"/>
      <c r="AC115" s="1177"/>
      <c r="AD115" s="2"/>
      <c r="AE115" s="1176"/>
      <c r="AF115" s="1177"/>
      <c r="AG115" s="2"/>
      <c r="AH115" s="1176"/>
      <c r="AI115" s="1177"/>
      <c r="AJ115" s="2"/>
      <c r="AK115" s="1176"/>
      <c r="AL115" s="1177"/>
      <c r="AM115" s="2"/>
      <c r="AN115" s="1176"/>
      <c r="AO115" s="1177"/>
      <c r="AP115" s="2"/>
      <c r="AQ115" s="1176"/>
      <c r="AR115" s="1177"/>
      <c r="AS115" s="2"/>
      <c r="AT115" s="1176"/>
      <c r="AU115" s="1177"/>
      <c r="AV115" s="2"/>
      <c r="AW115" s="1176"/>
      <c r="AX115" s="1177"/>
      <c r="AY115" s="2"/>
      <c r="AZ115" s="1176"/>
      <c r="BA115" s="1177"/>
      <c r="BB115" s="2"/>
      <c r="BC115" s="1176"/>
      <c r="BD115" s="1177"/>
      <c r="BE115" s="2"/>
      <c r="BF115" s="1176"/>
      <c r="BG115" s="1177"/>
      <c r="BH115" s="2"/>
      <c r="BI115" s="1176"/>
      <c r="BJ115" s="1177"/>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81"/>
      <c r="FK115" s="181"/>
      <c r="FL115" s="181"/>
      <c r="FM115" s="181"/>
      <c r="FN115" s="181"/>
      <c r="FO115" s="181"/>
      <c r="FP115" s="181"/>
      <c r="FQ115" s="181"/>
      <c r="FR115" s="181"/>
      <c r="FS115" s="181"/>
      <c r="FT115" s="181"/>
      <c r="FU115" s="181"/>
      <c r="FV115" s="181"/>
      <c r="FW115" s="181"/>
      <c r="FX115" s="181"/>
      <c r="FY115" s="181"/>
      <c r="FZ115" s="181"/>
      <c r="GA115" s="181"/>
      <c r="GB115" s="181"/>
      <c r="GC115" s="181"/>
      <c r="GD115" s="181"/>
      <c r="GE115" s="181"/>
      <c r="GF115" s="181"/>
      <c r="GG115" s="181"/>
      <c r="GH115" s="181"/>
      <c r="GI115" s="181"/>
      <c r="GJ115" s="181"/>
      <c r="GK115" s="181"/>
      <c r="GL115" s="181"/>
      <c r="GM115" s="181"/>
      <c r="GN115" s="181"/>
      <c r="GO115" s="181"/>
      <c r="GP115" s="181"/>
      <c r="GQ115" s="181"/>
      <c r="GR115" s="181"/>
      <c r="GS115" s="181"/>
      <c r="GT115" s="181"/>
      <c r="GU115" s="181"/>
      <c r="GV115" s="181"/>
      <c r="GW115" s="181"/>
      <c r="GX115" s="181"/>
      <c r="GY115" s="181"/>
      <c r="GZ115" s="181"/>
      <c r="HA115" s="181"/>
      <c r="HB115" s="181"/>
      <c r="HC115" s="181"/>
      <c r="HD115" s="181"/>
      <c r="HE115" s="181"/>
      <c r="HF115" s="181"/>
      <c r="HG115" s="181"/>
      <c r="HH115" s="181"/>
      <c r="HI115" s="181"/>
      <c r="HJ115" s="181"/>
      <c r="HK115" s="181"/>
      <c r="HL115" s="181"/>
      <c r="HM115" s="181"/>
      <c r="HN115" s="181"/>
      <c r="HO115" s="181"/>
      <c r="HP115" s="181"/>
      <c r="HQ115" s="181"/>
      <c r="HR115" s="181"/>
      <c r="HS115" s="181"/>
      <c r="HT115" s="181"/>
      <c r="HU115" s="181"/>
      <c r="HV115" s="181"/>
      <c r="HW115" s="181"/>
      <c r="HX115" s="181"/>
      <c r="HY115" s="181"/>
      <c r="HZ115" s="181"/>
      <c r="IA115" s="181"/>
      <c r="IB115" s="181"/>
      <c r="IC115" s="181"/>
      <c r="ID115" s="181"/>
      <c r="IE115" s="181"/>
      <c r="IF115" s="181"/>
      <c r="IG115" s="181"/>
      <c r="IH115" s="181"/>
      <c r="II115" s="181"/>
      <c r="IJ115" s="181"/>
      <c r="IK115" s="181"/>
      <c r="IL115" s="181"/>
      <c r="IM115" s="181"/>
      <c r="IN115" s="181"/>
    </row>
    <row r="116" spans="1:248" ht="18" hidden="1" customHeight="1" outlineLevel="1" x14ac:dyDescent="0.2">
      <c r="A116" s="194"/>
      <c r="B116" s="92"/>
      <c r="C116" s="132"/>
      <c r="D116" s="1176"/>
      <c r="E116" s="1177"/>
      <c r="F116" s="2"/>
      <c r="G116" s="1176"/>
      <c r="H116" s="1177"/>
      <c r="I116" s="2"/>
      <c r="J116" s="1176"/>
      <c r="K116" s="1177"/>
      <c r="L116" s="2"/>
      <c r="M116" s="1176"/>
      <c r="N116" s="1177"/>
      <c r="O116" s="2"/>
      <c r="P116" s="1176"/>
      <c r="Q116" s="1177"/>
      <c r="R116" s="2"/>
      <c r="S116" s="1176"/>
      <c r="T116" s="1177"/>
      <c r="U116" s="2"/>
      <c r="V116" s="1176"/>
      <c r="W116" s="1177"/>
      <c r="X116" s="2"/>
      <c r="Y116" s="1176"/>
      <c r="Z116" s="1177"/>
      <c r="AA116" s="2"/>
      <c r="AB116" s="1176"/>
      <c r="AC116" s="1177"/>
      <c r="AD116" s="2"/>
      <c r="AE116" s="1176"/>
      <c r="AF116" s="1177"/>
      <c r="AG116" s="2"/>
      <c r="AH116" s="1176"/>
      <c r="AI116" s="1177"/>
      <c r="AJ116" s="2"/>
      <c r="AK116" s="1176"/>
      <c r="AL116" s="1177"/>
      <c r="AM116" s="2"/>
      <c r="AN116" s="1176"/>
      <c r="AO116" s="1177"/>
      <c r="AP116" s="2"/>
      <c r="AQ116" s="1176"/>
      <c r="AR116" s="1177"/>
      <c r="AS116" s="2"/>
      <c r="AT116" s="1176"/>
      <c r="AU116" s="1177"/>
      <c r="AV116" s="2"/>
      <c r="AW116" s="1176"/>
      <c r="AX116" s="1177"/>
      <c r="AY116" s="2"/>
      <c r="AZ116" s="1176"/>
      <c r="BA116" s="1177"/>
      <c r="BB116" s="2"/>
      <c r="BC116" s="1176"/>
      <c r="BD116" s="1177"/>
      <c r="BE116" s="2"/>
      <c r="BF116" s="1176"/>
      <c r="BG116" s="1177"/>
      <c r="BH116" s="2"/>
      <c r="BI116" s="1176"/>
      <c r="BJ116" s="1177"/>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81"/>
      <c r="FK116" s="181"/>
      <c r="FL116" s="181"/>
      <c r="FM116" s="181"/>
      <c r="FN116" s="181"/>
      <c r="FO116" s="181"/>
      <c r="FP116" s="181"/>
      <c r="FQ116" s="181"/>
      <c r="FR116" s="181"/>
      <c r="FS116" s="181"/>
      <c r="FT116" s="181"/>
      <c r="FU116" s="181"/>
      <c r="FV116" s="181"/>
      <c r="FW116" s="181"/>
      <c r="FX116" s="181"/>
      <c r="FY116" s="181"/>
      <c r="FZ116" s="181"/>
      <c r="GA116" s="181"/>
      <c r="GB116" s="181"/>
      <c r="GC116" s="181"/>
      <c r="GD116" s="181"/>
      <c r="GE116" s="181"/>
      <c r="GF116" s="181"/>
      <c r="GG116" s="181"/>
      <c r="GH116" s="181"/>
      <c r="GI116" s="181"/>
      <c r="GJ116" s="181"/>
      <c r="GK116" s="181"/>
      <c r="GL116" s="181"/>
      <c r="GM116" s="181"/>
      <c r="GN116" s="181"/>
      <c r="GO116" s="181"/>
      <c r="GP116" s="181"/>
      <c r="GQ116" s="181"/>
      <c r="GR116" s="181"/>
      <c r="GS116" s="181"/>
      <c r="GT116" s="181"/>
      <c r="GU116" s="181"/>
      <c r="GV116" s="181"/>
      <c r="GW116" s="181"/>
      <c r="GX116" s="181"/>
      <c r="GY116" s="181"/>
      <c r="GZ116" s="181"/>
      <c r="HA116" s="181"/>
      <c r="HB116" s="181"/>
      <c r="HC116" s="181"/>
      <c r="HD116" s="181"/>
      <c r="HE116" s="181"/>
      <c r="HF116" s="181"/>
      <c r="HG116" s="181"/>
      <c r="HH116" s="181"/>
      <c r="HI116" s="181"/>
      <c r="HJ116" s="181"/>
      <c r="HK116" s="181"/>
      <c r="HL116" s="181"/>
      <c r="HM116" s="181"/>
      <c r="HN116" s="181"/>
      <c r="HO116" s="181"/>
      <c r="HP116" s="181"/>
      <c r="HQ116" s="181"/>
      <c r="HR116" s="181"/>
      <c r="HS116" s="181"/>
      <c r="HT116" s="181"/>
      <c r="HU116" s="181"/>
      <c r="HV116" s="181"/>
      <c r="HW116" s="181"/>
      <c r="HX116" s="181"/>
      <c r="HY116" s="181"/>
      <c r="HZ116" s="181"/>
      <c r="IA116" s="181"/>
      <c r="IB116" s="181"/>
      <c r="IC116" s="181"/>
      <c r="ID116" s="181"/>
      <c r="IE116" s="181"/>
      <c r="IF116" s="181"/>
      <c r="IG116" s="181"/>
      <c r="IH116" s="181"/>
      <c r="II116" s="181"/>
      <c r="IJ116" s="181"/>
      <c r="IK116" s="181"/>
      <c r="IL116" s="181"/>
      <c r="IM116" s="181"/>
      <c r="IN116" s="181"/>
    </row>
    <row r="117" spans="1:248" ht="18" hidden="1" customHeight="1" outlineLevel="1" x14ac:dyDescent="0.2">
      <c r="A117" s="194"/>
      <c r="B117" s="92"/>
      <c r="C117" s="132"/>
      <c r="D117" s="1176"/>
      <c r="E117" s="1177"/>
      <c r="F117" s="2"/>
      <c r="G117" s="1176"/>
      <c r="H117" s="1177"/>
      <c r="I117" s="2"/>
      <c r="J117" s="1176"/>
      <c r="K117" s="1177"/>
      <c r="L117" s="2"/>
      <c r="M117" s="1176"/>
      <c r="N117" s="1177"/>
      <c r="O117" s="2"/>
      <c r="P117" s="1176"/>
      <c r="Q117" s="1177"/>
      <c r="R117" s="2"/>
      <c r="S117" s="1176"/>
      <c r="T117" s="1177"/>
      <c r="U117" s="2"/>
      <c r="V117" s="1176"/>
      <c r="W117" s="1177"/>
      <c r="X117" s="2"/>
      <c r="Y117" s="1176"/>
      <c r="Z117" s="1177"/>
      <c r="AA117" s="2"/>
      <c r="AB117" s="1176"/>
      <c r="AC117" s="1177"/>
      <c r="AD117" s="2"/>
      <c r="AE117" s="1176"/>
      <c r="AF117" s="1177"/>
      <c r="AG117" s="2"/>
      <c r="AH117" s="1176"/>
      <c r="AI117" s="1177"/>
      <c r="AJ117" s="2"/>
      <c r="AK117" s="1176"/>
      <c r="AL117" s="1177"/>
      <c r="AM117" s="2"/>
      <c r="AN117" s="1176"/>
      <c r="AO117" s="1177"/>
      <c r="AP117" s="2"/>
      <c r="AQ117" s="1176"/>
      <c r="AR117" s="1177"/>
      <c r="AS117" s="2"/>
      <c r="AT117" s="1176"/>
      <c r="AU117" s="1177"/>
      <c r="AV117" s="2"/>
      <c r="AW117" s="1176"/>
      <c r="AX117" s="1177"/>
      <c r="AY117" s="2"/>
      <c r="AZ117" s="1176"/>
      <c r="BA117" s="1177"/>
      <c r="BB117" s="2"/>
      <c r="BC117" s="1176"/>
      <c r="BD117" s="1177"/>
      <c r="BE117" s="2"/>
      <c r="BF117" s="1176"/>
      <c r="BG117" s="1177"/>
      <c r="BH117" s="2"/>
      <c r="BI117" s="1176"/>
      <c r="BJ117" s="1177"/>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81"/>
      <c r="FK117" s="181"/>
      <c r="FL117" s="181"/>
      <c r="FM117" s="181"/>
      <c r="FN117" s="181"/>
      <c r="FO117" s="181"/>
      <c r="FP117" s="181"/>
      <c r="FQ117" s="181"/>
      <c r="FR117" s="181"/>
      <c r="FS117" s="181"/>
      <c r="FT117" s="181"/>
      <c r="FU117" s="181"/>
      <c r="FV117" s="181"/>
      <c r="FW117" s="181"/>
      <c r="FX117" s="181"/>
      <c r="FY117" s="181"/>
      <c r="FZ117" s="181"/>
      <c r="GA117" s="181"/>
      <c r="GB117" s="181"/>
      <c r="GC117" s="181"/>
      <c r="GD117" s="181"/>
      <c r="GE117" s="181"/>
      <c r="GF117" s="181"/>
      <c r="GG117" s="181"/>
      <c r="GH117" s="181"/>
      <c r="GI117" s="181"/>
      <c r="GJ117" s="181"/>
      <c r="GK117" s="181"/>
      <c r="GL117" s="181"/>
      <c r="GM117" s="181"/>
      <c r="GN117" s="181"/>
      <c r="GO117" s="181"/>
      <c r="GP117" s="181"/>
      <c r="GQ117" s="181"/>
      <c r="GR117" s="181"/>
      <c r="GS117" s="181"/>
      <c r="GT117" s="181"/>
      <c r="GU117" s="181"/>
      <c r="GV117" s="181"/>
      <c r="GW117" s="181"/>
      <c r="GX117" s="181"/>
      <c r="GY117" s="181"/>
      <c r="GZ117" s="181"/>
      <c r="HA117" s="181"/>
      <c r="HB117" s="181"/>
      <c r="HC117" s="181"/>
      <c r="HD117" s="181"/>
      <c r="HE117" s="181"/>
      <c r="HF117" s="181"/>
      <c r="HG117" s="181"/>
      <c r="HH117" s="181"/>
      <c r="HI117" s="181"/>
      <c r="HJ117" s="181"/>
      <c r="HK117" s="181"/>
      <c r="HL117" s="181"/>
      <c r="HM117" s="181"/>
      <c r="HN117" s="181"/>
      <c r="HO117" s="181"/>
      <c r="HP117" s="181"/>
      <c r="HQ117" s="181"/>
      <c r="HR117" s="181"/>
      <c r="HS117" s="181"/>
      <c r="HT117" s="181"/>
      <c r="HU117" s="181"/>
      <c r="HV117" s="181"/>
      <c r="HW117" s="181"/>
      <c r="HX117" s="181"/>
      <c r="HY117" s="181"/>
      <c r="HZ117" s="181"/>
      <c r="IA117" s="181"/>
      <c r="IB117" s="181"/>
      <c r="IC117" s="181"/>
      <c r="ID117" s="181"/>
      <c r="IE117" s="181"/>
      <c r="IF117" s="181"/>
      <c r="IG117" s="181"/>
      <c r="IH117" s="181"/>
      <c r="II117" s="181"/>
      <c r="IJ117" s="181"/>
      <c r="IK117" s="181"/>
      <c r="IL117" s="181"/>
      <c r="IM117" s="181"/>
      <c r="IN117" s="181"/>
    </row>
    <row r="118" spans="1:248" s="183" customFormat="1" ht="18" hidden="1" customHeight="1" outlineLevel="1" x14ac:dyDescent="0.2">
      <c r="A118" s="185"/>
      <c r="B118" s="319" t="s">
        <v>161</v>
      </c>
      <c r="C118" s="132"/>
      <c r="D118" s="1219"/>
      <c r="E118" s="1220"/>
      <c r="F118" s="2"/>
      <c r="G118" s="1219"/>
      <c r="H118" s="1220"/>
      <c r="I118" s="2"/>
      <c r="J118" s="1219"/>
      <c r="K118" s="1220"/>
      <c r="L118" s="2"/>
      <c r="M118" s="1219"/>
      <c r="N118" s="1220"/>
      <c r="O118" s="2"/>
      <c r="P118" s="1219"/>
      <c r="Q118" s="1220"/>
      <c r="R118" s="2"/>
      <c r="S118" s="1219"/>
      <c r="T118" s="1220"/>
      <c r="U118" s="2"/>
      <c r="V118" s="1219"/>
      <c r="W118" s="1220"/>
      <c r="X118" s="2"/>
      <c r="Y118" s="1219"/>
      <c r="Z118" s="1220"/>
      <c r="AA118" s="2"/>
      <c r="AB118" s="1219"/>
      <c r="AC118" s="1220"/>
      <c r="AD118" s="2"/>
      <c r="AE118" s="1219"/>
      <c r="AF118" s="1220"/>
      <c r="AG118" s="2"/>
      <c r="AH118" s="1219"/>
      <c r="AI118" s="1220"/>
      <c r="AJ118" s="2"/>
      <c r="AK118" s="1219"/>
      <c r="AL118" s="1220"/>
      <c r="AM118" s="2"/>
      <c r="AN118" s="1219"/>
      <c r="AO118" s="1220"/>
      <c r="AP118" s="2"/>
      <c r="AQ118" s="1219"/>
      <c r="AR118" s="1220"/>
      <c r="AS118" s="2"/>
      <c r="AT118" s="1219"/>
      <c r="AU118" s="1220"/>
      <c r="AV118" s="2"/>
      <c r="AW118" s="1219"/>
      <c r="AX118" s="1220"/>
      <c r="AY118" s="2"/>
      <c r="AZ118" s="1219"/>
      <c r="BA118" s="1220"/>
      <c r="BB118" s="2"/>
      <c r="BC118" s="1219"/>
      <c r="BD118" s="1220"/>
      <c r="BE118" s="2"/>
      <c r="BF118" s="1219"/>
      <c r="BG118" s="1220"/>
      <c r="BH118" s="2"/>
      <c r="BI118" s="1219"/>
      <c r="BJ118" s="1220"/>
      <c r="BK118" s="179"/>
      <c r="BL118" s="31"/>
      <c r="BM118" s="31"/>
      <c r="BN118" s="31"/>
      <c r="BO118" s="31"/>
      <c r="BP118" s="31"/>
      <c r="BQ118" s="31"/>
      <c r="BR118" s="31"/>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row>
    <row r="119" spans="1:248" s="183" customFormat="1" ht="18" customHeight="1" collapsed="1" x14ac:dyDescent="0.2">
      <c r="A119" s="334"/>
      <c r="B119" s="335"/>
      <c r="C119" s="132"/>
      <c r="D119" s="372"/>
      <c r="E119" s="373"/>
      <c r="F119" s="2"/>
      <c r="G119" s="372"/>
      <c r="H119" s="373"/>
      <c r="I119" s="2"/>
      <c r="J119" s="372"/>
      <c r="K119" s="373"/>
      <c r="L119" s="2"/>
      <c r="M119" s="372"/>
      <c r="N119" s="373"/>
      <c r="O119" s="2"/>
      <c r="P119" s="372"/>
      <c r="Q119" s="373"/>
      <c r="R119" s="2"/>
      <c r="S119" s="372"/>
      <c r="T119" s="373"/>
      <c r="U119" s="2"/>
      <c r="V119" s="372"/>
      <c r="W119" s="373"/>
      <c r="X119" s="2"/>
      <c r="Y119" s="372"/>
      <c r="Z119" s="373"/>
      <c r="AA119" s="2"/>
      <c r="AB119" s="372"/>
      <c r="AC119" s="373"/>
      <c r="AD119" s="2"/>
      <c r="AE119" s="372"/>
      <c r="AF119" s="373"/>
      <c r="AG119" s="2"/>
      <c r="AH119" s="372"/>
      <c r="AI119" s="373"/>
      <c r="AJ119" s="2"/>
      <c r="AK119" s="372"/>
      <c r="AL119" s="373"/>
      <c r="AM119" s="2"/>
      <c r="AN119" s="372"/>
      <c r="AO119" s="373"/>
      <c r="AP119" s="2"/>
      <c r="AQ119" s="372"/>
      <c r="AR119" s="373"/>
      <c r="AS119" s="2"/>
      <c r="AT119" s="372"/>
      <c r="AU119" s="373"/>
      <c r="AV119" s="2"/>
      <c r="AW119" s="372"/>
      <c r="AX119" s="373"/>
      <c r="AY119" s="2"/>
      <c r="AZ119" s="372"/>
      <c r="BA119" s="373"/>
      <c r="BB119" s="2"/>
      <c r="BC119" s="372"/>
      <c r="BD119" s="373"/>
      <c r="BE119" s="2"/>
      <c r="BF119" s="372"/>
      <c r="BG119" s="373"/>
      <c r="BH119" s="2"/>
      <c r="BI119" s="372"/>
      <c r="BJ119" s="373"/>
      <c r="BK119" s="179"/>
      <c r="BL119" s="31"/>
      <c r="BM119" s="31"/>
      <c r="BN119" s="31"/>
      <c r="BO119" s="31"/>
      <c r="BP119" s="31"/>
      <c r="BQ119" s="31"/>
      <c r="BR119" s="31"/>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row>
    <row r="120" spans="1:248" ht="18" hidden="1" customHeight="1" outlineLevel="1" thickBot="1" x14ac:dyDescent="0.25">
      <c r="A120" s="86"/>
      <c r="B120" s="135"/>
      <c r="C120" s="76"/>
      <c r="D120" s="1214"/>
      <c r="E120" s="1215"/>
      <c r="F120" s="472"/>
      <c r="G120" s="1214"/>
      <c r="H120" s="1215"/>
      <c r="I120" s="472"/>
      <c r="J120" s="1214"/>
      <c r="K120" s="1215"/>
      <c r="L120" s="472"/>
      <c r="M120" s="1214"/>
      <c r="N120" s="1215"/>
      <c r="O120" s="472"/>
      <c r="P120" s="1214"/>
      <c r="Q120" s="1215"/>
      <c r="R120" s="472"/>
      <c r="S120" s="1214"/>
      <c r="T120" s="1215"/>
      <c r="U120" s="472"/>
      <c r="V120" s="1214"/>
      <c r="W120" s="1215"/>
      <c r="X120" s="472"/>
      <c r="Y120" s="1214"/>
      <c r="Z120" s="1215"/>
      <c r="AA120" s="472"/>
      <c r="AB120" s="1214"/>
      <c r="AC120" s="1215"/>
      <c r="AD120" s="472"/>
      <c r="AE120" s="1214"/>
      <c r="AF120" s="1215"/>
      <c r="AG120" s="472"/>
      <c r="AH120" s="1214"/>
      <c r="AI120" s="1215"/>
      <c r="AJ120" s="472"/>
      <c r="AK120" s="1214"/>
      <c r="AL120" s="1215"/>
      <c r="AM120" s="472"/>
      <c r="AN120" s="1214"/>
      <c r="AO120" s="1215"/>
      <c r="AP120" s="472"/>
      <c r="AQ120" s="1214"/>
      <c r="AR120" s="1215"/>
      <c r="AS120" s="472"/>
      <c r="AT120" s="1214"/>
      <c r="AU120" s="1215"/>
      <c r="AV120" s="472"/>
      <c r="AW120" s="1214"/>
      <c r="AX120" s="1215"/>
      <c r="AY120" s="472"/>
      <c r="AZ120" s="1214"/>
      <c r="BA120" s="1215"/>
      <c r="BB120" s="472"/>
      <c r="BC120" s="1214"/>
      <c r="BD120" s="1215"/>
      <c r="BE120" s="472"/>
      <c r="BF120" s="1214"/>
      <c r="BG120" s="1215"/>
      <c r="BH120" s="472"/>
      <c r="BI120" s="1214"/>
      <c r="BJ120" s="1215"/>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81"/>
      <c r="FK120" s="181"/>
      <c r="FL120" s="181"/>
      <c r="FM120" s="181"/>
      <c r="FN120" s="181"/>
      <c r="FO120" s="181"/>
      <c r="FP120" s="181"/>
      <c r="FQ120" s="181"/>
      <c r="FR120" s="181"/>
      <c r="FS120" s="181"/>
      <c r="FT120" s="181"/>
      <c r="FU120" s="181"/>
      <c r="FV120" s="181"/>
      <c r="FW120" s="181"/>
      <c r="FX120" s="181"/>
      <c r="FY120" s="181"/>
      <c r="FZ120" s="181"/>
      <c r="GA120" s="181"/>
      <c r="GB120" s="181"/>
      <c r="GC120" s="181"/>
      <c r="GD120" s="181"/>
      <c r="GE120" s="181"/>
      <c r="GF120" s="181"/>
      <c r="GG120" s="181"/>
      <c r="GH120" s="181"/>
      <c r="GI120" s="181"/>
      <c r="GJ120" s="181"/>
      <c r="GK120" s="181"/>
      <c r="GL120" s="181"/>
      <c r="GM120" s="181"/>
      <c r="GN120" s="181"/>
      <c r="GO120" s="181"/>
      <c r="GP120" s="181"/>
      <c r="GQ120" s="181"/>
      <c r="GR120" s="181"/>
      <c r="GS120" s="181"/>
      <c r="GT120" s="181"/>
      <c r="GU120" s="181"/>
      <c r="GV120" s="181"/>
      <c r="GW120" s="181"/>
      <c r="GX120" s="181"/>
      <c r="GY120" s="181"/>
      <c r="GZ120" s="181"/>
      <c r="HA120" s="181"/>
      <c r="HB120" s="181"/>
      <c r="HC120" s="181"/>
      <c r="HD120" s="181"/>
      <c r="HE120" s="181"/>
      <c r="HF120" s="181"/>
      <c r="HG120" s="181"/>
      <c r="HH120" s="181"/>
      <c r="HI120" s="181"/>
      <c r="HJ120" s="181"/>
      <c r="HK120" s="181"/>
      <c r="HL120" s="181"/>
      <c r="HM120" s="181"/>
      <c r="HN120" s="181"/>
      <c r="HO120" s="181"/>
      <c r="HP120" s="181"/>
      <c r="HQ120" s="181"/>
      <c r="HR120" s="181"/>
      <c r="HS120" s="181"/>
      <c r="HT120" s="181"/>
      <c r="HU120" s="181"/>
      <c r="HV120" s="181"/>
      <c r="HW120" s="181"/>
      <c r="HX120" s="181"/>
      <c r="HY120" s="181"/>
      <c r="HZ120" s="181"/>
      <c r="IA120" s="181"/>
      <c r="IB120" s="181"/>
      <c r="IC120" s="181"/>
      <c r="ID120" s="181"/>
      <c r="IE120" s="181"/>
      <c r="IF120" s="181"/>
      <c r="IG120" s="181"/>
      <c r="IH120" s="181"/>
      <c r="II120" s="181"/>
      <c r="IJ120" s="181"/>
      <c r="IK120" s="181"/>
      <c r="IL120" s="181"/>
      <c r="IM120" s="181"/>
      <c r="IN120" s="181"/>
    </row>
    <row r="121" spans="1:248" s="181" customFormat="1" ht="18" hidden="1" customHeight="1" outlineLevel="1" x14ac:dyDescent="0.2">
      <c r="A121" s="55"/>
      <c r="B121" s="131"/>
      <c r="C121" s="132"/>
      <c r="D121" s="1176"/>
      <c r="E121" s="1177"/>
      <c r="F121" s="471"/>
      <c r="G121" s="1176"/>
      <c r="H121" s="1177"/>
      <c r="I121" s="471"/>
      <c r="J121" s="1176"/>
      <c r="K121" s="1177"/>
      <c r="L121" s="471"/>
      <c r="M121" s="1176"/>
      <c r="N121" s="1177"/>
      <c r="O121" s="471"/>
      <c r="P121" s="1176"/>
      <c r="Q121" s="1177"/>
      <c r="R121" s="471"/>
      <c r="S121" s="1176"/>
      <c r="T121" s="1177"/>
      <c r="U121" s="471"/>
      <c r="V121" s="1176"/>
      <c r="W121" s="1177"/>
      <c r="X121" s="471"/>
      <c r="Y121" s="1176"/>
      <c r="Z121" s="1177"/>
      <c r="AA121" s="471"/>
      <c r="AB121" s="1176"/>
      <c r="AC121" s="1177"/>
      <c r="AD121" s="471"/>
      <c r="AE121" s="1176"/>
      <c r="AF121" s="1177"/>
      <c r="AG121" s="471"/>
      <c r="AH121" s="1176"/>
      <c r="AI121" s="1177"/>
      <c r="AJ121" s="471"/>
      <c r="AK121" s="1176"/>
      <c r="AL121" s="1177"/>
      <c r="AM121" s="471"/>
      <c r="AN121" s="1176"/>
      <c r="AO121" s="1177"/>
      <c r="AP121" s="471"/>
      <c r="AQ121" s="1176"/>
      <c r="AR121" s="1177"/>
      <c r="AS121" s="471"/>
      <c r="AT121" s="1176"/>
      <c r="AU121" s="1177"/>
      <c r="AV121" s="471"/>
      <c r="AW121" s="1176"/>
      <c r="AX121" s="1177"/>
      <c r="AY121" s="471"/>
      <c r="AZ121" s="1176"/>
      <c r="BA121" s="1177"/>
      <c r="BB121" s="471"/>
      <c r="BC121" s="1176"/>
      <c r="BD121" s="1177"/>
      <c r="BE121" s="471"/>
      <c r="BF121" s="1176"/>
      <c r="BG121" s="1177"/>
      <c r="BH121" s="471"/>
      <c r="BI121" s="1176"/>
      <c r="BJ121" s="1177"/>
      <c r="BK121" s="179"/>
      <c r="BL121" s="31"/>
      <c r="BM121" s="31"/>
      <c r="BN121" s="31"/>
      <c r="BO121" s="31"/>
      <c r="BP121" s="31"/>
      <c r="BQ121" s="31"/>
      <c r="BR121" s="31"/>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row>
    <row r="122" spans="1:248" s="181" customFormat="1" ht="18" hidden="1" customHeight="1" outlineLevel="1" x14ac:dyDescent="0.2">
      <c r="A122" s="194"/>
      <c r="B122" s="92"/>
      <c r="C122" s="132"/>
      <c r="D122" s="1176"/>
      <c r="E122" s="1177"/>
      <c r="F122" s="474"/>
      <c r="G122" s="1176"/>
      <c r="H122" s="1177"/>
      <c r="I122" s="474"/>
      <c r="J122" s="1176"/>
      <c r="K122" s="1177"/>
      <c r="L122" s="474"/>
      <c r="M122" s="1176"/>
      <c r="N122" s="1177"/>
      <c r="O122" s="474"/>
      <c r="P122" s="1176"/>
      <c r="Q122" s="1177"/>
      <c r="R122" s="474"/>
      <c r="S122" s="1176"/>
      <c r="T122" s="1177"/>
      <c r="U122" s="474"/>
      <c r="V122" s="1176"/>
      <c r="W122" s="1177"/>
      <c r="X122" s="474"/>
      <c r="Y122" s="1176"/>
      <c r="Z122" s="1177"/>
      <c r="AA122" s="474"/>
      <c r="AB122" s="1176"/>
      <c r="AC122" s="1177"/>
      <c r="AD122" s="474"/>
      <c r="AE122" s="1176"/>
      <c r="AF122" s="1177"/>
      <c r="AG122" s="474"/>
      <c r="AH122" s="1176"/>
      <c r="AI122" s="1177"/>
      <c r="AJ122" s="474"/>
      <c r="AK122" s="1176"/>
      <c r="AL122" s="1177"/>
      <c r="AM122" s="474"/>
      <c r="AN122" s="1176"/>
      <c r="AO122" s="1177"/>
      <c r="AP122" s="474"/>
      <c r="AQ122" s="1176"/>
      <c r="AR122" s="1177"/>
      <c r="AS122" s="474"/>
      <c r="AT122" s="1176"/>
      <c r="AU122" s="1177"/>
      <c r="AV122" s="474"/>
      <c r="AW122" s="1176"/>
      <c r="AX122" s="1177"/>
      <c r="AY122" s="474"/>
      <c r="AZ122" s="1176"/>
      <c r="BA122" s="1177"/>
      <c r="BB122" s="474"/>
      <c r="BC122" s="1176"/>
      <c r="BD122" s="1177"/>
      <c r="BE122" s="474"/>
      <c r="BF122" s="1176"/>
      <c r="BG122" s="1177"/>
      <c r="BH122" s="474"/>
      <c r="BI122" s="1176"/>
      <c r="BJ122" s="1177"/>
      <c r="BK122" s="179"/>
      <c r="BL122" s="31"/>
      <c r="BM122" s="31"/>
      <c r="BN122" s="31"/>
      <c r="BO122" s="31"/>
      <c r="BP122" s="31"/>
      <c r="BQ122" s="31"/>
      <c r="BR122" s="31"/>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row>
    <row r="123" spans="1:248" ht="18" hidden="1" customHeight="1" outlineLevel="1" x14ac:dyDescent="0.2">
      <c r="A123" s="194"/>
      <c r="B123" s="92"/>
      <c r="C123" s="132"/>
      <c r="D123" s="1176"/>
      <c r="E123" s="1177"/>
      <c r="F123" s="168"/>
      <c r="G123" s="1176"/>
      <c r="H123" s="1177"/>
      <c r="I123" s="168"/>
      <c r="J123" s="1176"/>
      <c r="K123" s="1177"/>
      <c r="L123" s="168"/>
      <c r="M123" s="1176"/>
      <c r="N123" s="1177"/>
      <c r="O123" s="168"/>
      <c r="P123" s="1176"/>
      <c r="Q123" s="1177"/>
      <c r="R123" s="168"/>
      <c r="S123" s="1176"/>
      <c r="T123" s="1177"/>
      <c r="U123" s="168"/>
      <c r="V123" s="1176"/>
      <c r="W123" s="1177"/>
      <c r="X123" s="168"/>
      <c r="Y123" s="1176"/>
      <c r="Z123" s="1177"/>
      <c r="AA123" s="168"/>
      <c r="AB123" s="1176"/>
      <c r="AC123" s="1177"/>
      <c r="AD123" s="168"/>
      <c r="AE123" s="1176"/>
      <c r="AF123" s="1177"/>
      <c r="AG123" s="168"/>
      <c r="AH123" s="1176"/>
      <c r="AI123" s="1177"/>
      <c r="AJ123" s="168"/>
      <c r="AK123" s="1176"/>
      <c r="AL123" s="1177"/>
      <c r="AM123" s="168"/>
      <c r="AN123" s="1176"/>
      <c r="AO123" s="1177"/>
      <c r="AP123" s="168"/>
      <c r="AQ123" s="1176"/>
      <c r="AR123" s="1177"/>
      <c r="AS123" s="168"/>
      <c r="AT123" s="1176"/>
      <c r="AU123" s="1177"/>
      <c r="AV123" s="168"/>
      <c r="AW123" s="1176"/>
      <c r="AX123" s="1177"/>
      <c r="AY123" s="168"/>
      <c r="AZ123" s="1176"/>
      <c r="BA123" s="1177"/>
      <c r="BB123" s="168"/>
      <c r="BC123" s="1176"/>
      <c r="BD123" s="1177"/>
      <c r="BE123" s="168"/>
      <c r="BF123" s="1176"/>
      <c r="BG123" s="1177"/>
      <c r="BH123" s="168"/>
      <c r="BI123" s="1176"/>
      <c r="BJ123" s="1177"/>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81"/>
      <c r="FK123" s="181"/>
      <c r="FL123" s="181"/>
      <c r="FM123" s="181"/>
      <c r="FN123" s="181"/>
      <c r="FO123" s="181"/>
      <c r="FP123" s="181"/>
      <c r="FQ123" s="181"/>
      <c r="FR123" s="181"/>
      <c r="FS123" s="181"/>
      <c r="FT123" s="181"/>
      <c r="FU123" s="181"/>
      <c r="FV123" s="181"/>
      <c r="FW123" s="181"/>
      <c r="FX123" s="181"/>
      <c r="FY123" s="181"/>
      <c r="FZ123" s="181"/>
      <c r="GA123" s="181"/>
      <c r="GB123" s="181"/>
      <c r="GC123" s="181"/>
      <c r="GD123" s="181"/>
      <c r="GE123" s="181"/>
      <c r="GF123" s="181"/>
      <c r="GG123" s="181"/>
      <c r="GH123" s="181"/>
      <c r="GI123" s="181"/>
      <c r="GJ123" s="181"/>
      <c r="GK123" s="181"/>
      <c r="GL123" s="181"/>
      <c r="GM123" s="181"/>
      <c r="GN123" s="181"/>
      <c r="GO123" s="181"/>
      <c r="GP123" s="181"/>
      <c r="GQ123" s="181"/>
      <c r="GR123" s="181"/>
      <c r="GS123" s="181"/>
      <c r="GT123" s="181"/>
      <c r="GU123" s="181"/>
      <c r="GV123" s="181"/>
      <c r="GW123" s="181"/>
      <c r="GX123" s="181"/>
      <c r="GY123" s="181"/>
      <c r="GZ123" s="181"/>
      <c r="HA123" s="181"/>
      <c r="HB123" s="181"/>
      <c r="HC123" s="181"/>
      <c r="HD123" s="181"/>
      <c r="HE123" s="181"/>
      <c r="HF123" s="181"/>
      <c r="HG123" s="181"/>
      <c r="HH123" s="181"/>
      <c r="HI123" s="181"/>
      <c r="HJ123" s="181"/>
      <c r="HK123" s="181"/>
      <c r="HL123" s="181"/>
      <c r="HM123" s="181"/>
      <c r="HN123" s="181"/>
      <c r="HO123" s="181"/>
      <c r="HP123" s="181"/>
      <c r="HQ123" s="181"/>
      <c r="HR123" s="181"/>
      <c r="HS123" s="181"/>
      <c r="HT123" s="181"/>
      <c r="HU123" s="181"/>
      <c r="HV123" s="181"/>
      <c r="HW123" s="181"/>
      <c r="HX123" s="181"/>
      <c r="HY123" s="181"/>
      <c r="HZ123" s="181"/>
      <c r="IA123" s="181"/>
      <c r="IB123" s="181"/>
      <c r="IC123" s="181"/>
      <c r="ID123" s="181"/>
      <c r="IE123" s="181"/>
      <c r="IF123" s="181"/>
      <c r="IG123" s="181"/>
      <c r="IH123" s="181"/>
      <c r="II123" s="181"/>
      <c r="IJ123" s="181"/>
      <c r="IK123" s="181"/>
      <c r="IL123" s="181"/>
      <c r="IM123" s="181"/>
      <c r="IN123" s="181"/>
    </row>
    <row r="124" spans="1:248" ht="18" hidden="1" customHeight="1" outlineLevel="1" x14ac:dyDescent="0.2">
      <c r="A124" s="194"/>
      <c r="B124" s="92"/>
      <c r="C124" s="132"/>
      <c r="D124" s="1176"/>
      <c r="E124" s="1177"/>
      <c r="F124" s="168"/>
      <c r="G124" s="1176"/>
      <c r="H124" s="1177"/>
      <c r="I124" s="168"/>
      <c r="J124" s="1176"/>
      <c r="K124" s="1177"/>
      <c r="L124" s="168"/>
      <c r="M124" s="1176"/>
      <c r="N124" s="1177"/>
      <c r="O124" s="168"/>
      <c r="P124" s="1176"/>
      <c r="Q124" s="1177"/>
      <c r="R124" s="168"/>
      <c r="S124" s="1176"/>
      <c r="T124" s="1177"/>
      <c r="U124" s="168"/>
      <c r="V124" s="1176"/>
      <c r="W124" s="1177"/>
      <c r="X124" s="168"/>
      <c r="Y124" s="1176"/>
      <c r="Z124" s="1177"/>
      <c r="AA124" s="168"/>
      <c r="AB124" s="1176"/>
      <c r="AC124" s="1177"/>
      <c r="AD124" s="168"/>
      <c r="AE124" s="1176"/>
      <c r="AF124" s="1177"/>
      <c r="AG124" s="168"/>
      <c r="AH124" s="1176"/>
      <c r="AI124" s="1177"/>
      <c r="AJ124" s="168"/>
      <c r="AK124" s="1176"/>
      <c r="AL124" s="1177"/>
      <c r="AM124" s="168"/>
      <c r="AN124" s="1176"/>
      <c r="AO124" s="1177"/>
      <c r="AP124" s="168"/>
      <c r="AQ124" s="1176"/>
      <c r="AR124" s="1177"/>
      <c r="AS124" s="168"/>
      <c r="AT124" s="1176"/>
      <c r="AU124" s="1177"/>
      <c r="AV124" s="168"/>
      <c r="AW124" s="1176"/>
      <c r="AX124" s="1177"/>
      <c r="AY124" s="168"/>
      <c r="AZ124" s="1176"/>
      <c r="BA124" s="1177"/>
      <c r="BB124" s="168"/>
      <c r="BC124" s="1176"/>
      <c r="BD124" s="1177"/>
      <c r="BE124" s="168"/>
      <c r="BF124" s="1176"/>
      <c r="BG124" s="1177"/>
      <c r="BH124" s="168"/>
      <c r="BI124" s="1176"/>
      <c r="BJ124" s="1177"/>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c r="DD124" s="180"/>
      <c r="DE124" s="180"/>
      <c r="DF124" s="180"/>
      <c r="DG124" s="180"/>
      <c r="DH124" s="180"/>
      <c r="DI124" s="180"/>
      <c r="DJ124" s="180"/>
      <c r="DK124" s="180"/>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81"/>
      <c r="FK124" s="181"/>
      <c r="FL124" s="181"/>
      <c r="FM124" s="181"/>
      <c r="FN124" s="181"/>
      <c r="FO124" s="181"/>
      <c r="FP124" s="181"/>
      <c r="FQ124" s="181"/>
      <c r="FR124" s="181"/>
      <c r="FS124" s="181"/>
      <c r="FT124" s="181"/>
      <c r="FU124" s="181"/>
      <c r="FV124" s="181"/>
      <c r="FW124" s="181"/>
      <c r="FX124" s="181"/>
      <c r="FY124" s="181"/>
      <c r="FZ124" s="181"/>
      <c r="GA124" s="181"/>
      <c r="GB124" s="181"/>
      <c r="GC124" s="181"/>
      <c r="GD124" s="181"/>
      <c r="GE124" s="181"/>
      <c r="GF124" s="181"/>
      <c r="GG124" s="181"/>
      <c r="GH124" s="181"/>
      <c r="GI124" s="181"/>
      <c r="GJ124" s="181"/>
      <c r="GK124" s="181"/>
      <c r="GL124" s="181"/>
      <c r="GM124" s="181"/>
      <c r="GN124" s="181"/>
      <c r="GO124" s="181"/>
      <c r="GP124" s="181"/>
      <c r="GQ124" s="181"/>
      <c r="GR124" s="181"/>
      <c r="GS124" s="181"/>
      <c r="GT124" s="181"/>
      <c r="GU124" s="181"/>
      <c r="GV124" s="181"/>
      <c r="GW124" s="181"/>
      <c r="GX124" s="181"/>
      <c r="GY124" s="181"/>
      <c r="GZ124" s="181"/>
      <c r="HA124" s="181"/>
      <c r="HB124" s="181"/>
      <c r="HC124" s="181"/>
      <c r="HD124" s="181"/>
      <c r="HE124" s="181"/>
      <c r="HF124" s="181"/>
      <c r="HG124" s="181"/>
      <c r="HH124" s="181"/>
      <c r="HI124" s="181"/>
      <c r="HJ124" s="181"/>
      <c r="HK124" s="181"/>
      <c r="HL124" s="181"/>
      <c r="HM124" s="181"/>
      <c r="HN124" s="181"/>
      <c r="HO124" s="181"/>
      <c r="HP124" s="181"/>
      <c r="HQ124" s="181"/>
      <c r="HR124" s="181"/>
      <c r="HS124" s="181"/>
      <c r="HT124" s="181"/>
      <c r="HU124" s="181"/>
      <c r="HV124" s="181"/>
      <c r="HW124" s="181"/>
      <c r="HX124" s="181"/>
      <c r="HY124" s="181"/>
      <c r="HZ124" s="181"/>
      <c r="IA124" s="181"/>
      <c r="IB124" s="181"/>
      <c r="IC124" s="181"/>
      <c r="ID124" s="181"/>
      <c r="IE124" s="181"/>
      <c r="IF124" s="181"/>
      <c r="IG124" s="181"/>
      <c r="IH124" s="181"/>
      <c r="II124" s="181"/>
      <c r="IJ124" s="181"/>
      <c r="IK124" s="181"/>
      <c r="IL124" s="181"/>
      <c r="IM124" s="181"/>
      <c r="IN124" s="181"/>
    </row>
    <row r="125" spans="1:248" ht="18" hidden="1" customHeight="1" outlineLevel="1" x14ac:dyDescent="0.2">
      <c r="A125" s="194"/>
      <c r="B125" s="92"/>
      <c r="C125" s="132"/>
      <c r="D125" s="1176"/>
      <c r="E125" s="1177"/>
      <c r="F125" s="168"/>
      <c r="G125" s="1176"/>
      <c r="H125" s="1177"/>
      <c r="I125" s="168"/>
      <c r="J125" s="1176"/>
      <c r="K125" s="1177"/>
      <c r="L125" s="168"/>
      <c r="M125" s="1176"/>
      <c r="N125" s="1177"/>
      <c r="O125" s="168"/>
      <c r="P125" s="1176"/>
      <c r="Q125" s="1177"/>
      <c r="R125" s="168"/>
      <c r="S125" s="1176"/>
      <c r="T125" s="1177"/>
      <c r="U125" s="168"/>
      <c r="V125" s="1176"/>
      <c r="W125" s="1177"/>
      <c r="X125" s="168"/>
      <c r="Y125" s="1176"/>
      <c r="Z125" s="1177"/>
      <c r="AA125" s="168"/>
      <c r="AB125" s="1176"/>
      <c r="AC125" s="1177"/>
      <c r="AD125" s="168"/>
      <c r="AE125" s="1176"/>
      <c r="AF125" s="1177"/>
      <c r="AG125" s="168"/>
      <c r="AH125" s="1176"/>
      <c r="AI125" s="1177"/>
      <c r="AJ125" s="168"/>
      <c r="AK125" s="1176"/>
      <c r="AL125" s="1177"/>
      <c r="AM125" s="168"/>
      <c r="AN125" s="1176"/>
      <c r="AO125" s="1177"/>
      <c r="AP125" s="168"/>
      <c r="AQ125" s="1176"/>
      <c r="AR125" s="1177"/>
      <c r="AS125" s="168"/>
      <c r="AT125" s="1176"/>
      <c r="AU125" s="1177"/>
      <c r="AV125" s="168"/>
      <c r="AW125" s="1176"/>
      <c r="AX125" s="1177"/>
      <c r="AY125" s="168"/>
      <c r="AZ125" s="1176"/>
      <c r="BA125" s="1177"/>
      <c r="BB125" s="168"/>
      <c r="BC125" s="1176"/>
      <c r="BD125" s="1177"/>
      <c r="BE125" s="168"/>
      <c r="BF125" s="1176"/>
      <c r="BG125" s="1177"/>
      <c r="BH125" s="168"/>
      <c r="BI125" s="1176"/>
      <c r="BJ125" s="1177"/>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81"/>
      <c r="FK125" s="181"/>
      <c r="FL125" s="181"/>
      <c r="FM125" s="181"/>
      <c r="FN125" s="181"/>
      <c r="FO125" s="181"/>
      <c r="FP125" s="181"/>
      <c r="FQ125" s="181"/>
      <c r="FR125" s="181"/>
      <c r="FS125" s="181"/>
      <c r="FT125" s="181"/>
      <c r="FU125" s="181"/>
      <c r="FV125" s="181"/>
      <c r="FW125" s="181"/>
      <c r="FX125" s="181"/>
      <c r="FY125" s="181"/>
      <c r="FZ125" s="181"/>
      <c r="GA125" s="181"/>
      <c r="GB125" s="181"/>
      <c r="GC125" s="181"/>
      <c r="GD125" s="181"/>
      <c r="GE125" s="181"/>
      <c r="GF125" s="181"/>
      <c r="GG125" s="181"/>
      <c r="GH125" s="181"/>
      <c r="GI125" s="181"/>
      <c r="GJ125" s="181"/>
      <c r="GK125" s="181"/>
      <c r="GL125" s="181"/>
      <c r="GM125" s="181"/>
      <c r="GN125" s="181"/>
      <c r="GO125" s="181"/>
      <c r="GP125" s="181"/>
      <c r="GQ125" s="181"/>
      <c r="GR125" s="181"/>
      <c r="GS125" s="181"/>
      <c r="GT125" s="181"/>
      <c r="GU125" s="181"/>
      <c r="GV125" s="181"/>
      <c r="GW125" s="181"/>
      <c r="GX125" s="181"/>
      <c r="GY125" s="181"/>
      <c r="GZ125" s="181"/>
      <c r="HA125" s="181"/>
      <c r="HB125" s="181"/>
      <c r="HC125" s="181"/>
      <c r="HD125" s="181"/>
      <c r="HE125" s="181"/>
      <c r="HF125" s="181"/>
      <c r="HG125" s="181"/>
      <c r="HH125" s="181"/>
      <c r="HI125" s="181"/>
      <c r="HJ125" s="181"/>
      <c r="HK125" s="181"/>
      <c r="HL125" s="181"/>
      <c r="HM125" s="181"/>
      <c r="HN125" s="181"/>
      <c r="HO125" s="181"/>
      <c r="HP125" s="181"/>
      <c r="HQ125" s="181"/>
      <c r="HR125" s="181"/>
      <c r="HS125" s="181"/>
      <c r="HT125" s="181"/>
      <c r="HU125" s="181"/>
      <c r="HV125" s="181"/>
      <c r="HW125" s="181"/>
      <c r="HX125" s="181"/>
      <c r="HY125" s="181"/>
      <c r="HZ125" s="181"/>
      <c r="IA125" s="181"/>
      <c r="IB125" s="181"/>
      <c r="IC125" s="181"/>
      <c r="ID125" s="181"/>
      <c r="IE125" s="181"/>
      <c r="IF125" s="181"/>
      <c r="IG125" s="181"/>
      <c r="IH125" s="181"/>
      <c r="II125" s="181"/>
      <c r="IJ125" s="181"/>
      <c r="IK125" s="181"/>
      <c r="IL125" s="181"/>
      <c r="IM125" s="181"/>
      <c r="IN125" s="181"/>
    </row>
    <row r="126" spans="1:248" s="183" customFormat="1" ht="18" hidden="1" customHeight="1" outlineLevel="1" x14ac:dyDescent="0.2">
      <c r="A126" s="185"/>
      <c r="B126" s="319" t="s">
        <v>161</v>
      </c>
      <c r="C126" s="132"/>
      <c r="D126" s="1219"/>
      <c r="E126" s="1220"/>
      <c r="F126" s="168"/>
      <c r="G126" s="1219"/>
      <c r="H126" s="1220"/>
      <c r="I126" s="168"/>
      <c r="J126" s="1219"/>
      <c r="K126" s="1220"/>
      <c r="L126" s="168"/>
      <c r="M126" s="1219"/>
      <c r="N126" s="1220"/>
      <c r="O126" s="168"/>
      <c r="P126" s="1219"/>
      <c r="Q126" s="1220"/>
      <c r="R126" s="168"/>
      <c r="S126" s="1219"/>
      <c r="T126" s="1220"/>
      <c r="U126" s="168"/>
      <c r="V126" s="1219"/>
      <c r="W126" s="1220"/>
      <c r="X126" s="168"/>
      <c r="Y126" s="1219"/>
      <c r="Z126" s="1220"/>
      <c r="AA126" s="168"/>
      <c r="AB126" s="1219"/>
      <c r="AC126" s="1220"/>
      <c r="AD126" s="168"/>
      <c r="AE126" s="1219"/>
      <c r="AF126" s="1220"/>
      <c r="AG126" s="168"/>
      <c r="AH126" s="1219"/>
      <c r="AI126" s="1220"/>
      <c r="AJ126" s="168"/>
      <c r="AK126" s="1219"/>
      <c r="AL126" s="1220"/>
      <c r="AM126" s="168"/>
      <c r="AN126" s="1219"/>
      <c r="AO126" s="1220"/>
      <c r="AP126" s="168"/>
      <c r="AQ126" s="1219"/>
      <c r="AR126" s="1220"/>
      <c r="AS126" s="168"/>
      <c r="AT126" s="1219"/>
      <c r="AU126" s="1220"/>
      <c r="AV126" s="168"/>
      <c r="AW126" s="1219"/>
      <c r="AX126" s="1220"/>
      <c r="AY126" s="168"/>
      <c r="AZ126" s="1219"/>
      <c r="BA126" s="1220"/>
      <c r="BB126" s="168"/>
      <c r="BC126" s="1219"/>
      <c r="BD126" s="1220"/>
      <c r="BE126" s="168"/>
      <c r="BF126" s="1219"/>
      <c r="BG126" s="1220"/>
      <c r="BH126" s="168"/>
      <c r="BI126" s="1219"/>
      <c r="BJ126" s="1220"/>
      <c r="BK126" s="179"/>
      <c r="BL126" s="31"/>
      <c r="BM126" s="31"/>
      <c r="BN126" s="31"/>
      <c r="BO126" s="31"/>
      <c r="BP126" s="31"/>
      <c r="BQ126" s="31"/>
      <c r="BR126" s="31"/>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row>
    <row r="127" spans="1:248" s="183" customFormat="1" ht="18" customHeight="1" collapsed="1" x14ac:dyDescent="0.2">
      <c r="A127" s="334"/>
      <c r="B127" s="335"/>
      <c r="C127" s="132"/>
      <c r="D127" s="372"/>
      <c r="E127" s="373"/>
      <c r="F127" s="168"/>
      <c r="G127" s="372"/>
      <c r="H127" s="373"/>
      <c r="I127" s="168"/>
      <c r="J127" s="372"/>
      <c r="K127" s="373"/>
      <c r="L127" s="168"/>
      <c r="M127" s="372"/>
      <c r="N127" s="373"/>
      <c r="O127" s="168"/>
      <c r="P127" s="372"/>
      <c r="Q127" s="373"/>
      <c r="R127" s="168"/>
      <c r="S127" s="372"/>
      <c r="T127" s="373"/>
      <c r="U127" s="168"/>
      <c r="V127" s="372"/>
      <c r="W127" s="373"/>
      <c r="X127" s="168"/>
      <c r="Y127" s="372"/>
      <c r="Z127" s="373"/>
      <c r="AA127" s="168"/>
      <c r="AB127" s="372"/>
      <c r="AC127" s="373"/>
      <c r="AD127" s="168"/>
      <c r="AE127" s="372"/>
      <c r="AF127" s="373"/>
      <c r="AG127" s="168"/>
      <c r="AH127" s="372"/>
      <c r="AI127" s="373"/>
      <c r="AJ127" s="168"/>
      <c r="AK127" s="372"/>
      <c r="AL127" s="373"/>
      <c r="AM127" s="168"/>
      <c r="AN127" s="372"/>
      <c r="AO127" s="373"/>
      <c r="AP127" s="168"/>
      <c r="AQ127" s="372"/>
      <c r="AR127" s="373"/>
      <c r="AS127" s="168"/>
      <c r="AT127" s="372"/>
      <c r="AU127" s="373"/>
      <c r="AV127" s="168"/>
      <c r="AW127" s="372"/>
      <c r="AX127" s="373"/>
      <c r="AY127" s="168"/>
      <c r="AZ127" s="372"/>
      <c r="BA127" s="373"/>
      <c r="BB127" s="168"/>
      <c r="BC127" s="372"/>
      <c r="BD127" s="373"/>
      <c r="BE127" s="168"/>
      <c r="BF127" s="372"/>
      <c r="BG127" s="373"/>
      <c r="BH127" s="168"/>
      <c r="BI127" s="372"/>
      <c r="BJ127" s="373"/>
      <c r="BK127" s="179"/>
      <c r="BL127" s="31"/>
      <c r="BM127" s="31"/>
      <c r="BN127" s="31"/>
      <c r="BO127" s="31"/>
      <c r="BP127" s="31"/>
      <c r="BQ127" s="31"/>
      <c r="BR127" s="31"/>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row>
    <row r="128" spans="1:248" ht="18" hidden="1" customHeight="1" outlineLevel="1" thickBot="1" x14ac:dyDescent="0.25">
      <c r="A128" s="86"/>
      <c r="B128" s="135"/>
      <c r="C128" s="76"/>
      <c r="D128" s="1214"/>
      <c r="E128" s="1215"/>
      <c r="F128" s="168"/>
      <c r="G128" s="1214"/>
      <c r="H128" s="1215"/>
      <c r="I128" s="168"/>
      <c r="J128" s="1214"/>
      <c r="K128" s="1215"/>
      <c r="L128" s="168"/>
      <c r="M128" s="1214"/>
      <c r="N128" s="1215"/>
      <c r="O128" s="168"/>
      <c r="P128" s="1214"/>
      <c r="Q128" s="1215"/>
      <c r="R128" s="168"/>
      <c r="S128" s="1214"/>
      <c r="T128" s="1215"/>
      <c r="U128" s="168"/>
      <c r="V128" s="1214"/>
      <c r="W128" s="1215"/>
      <c r="X128" s="168"/>
      <c r="Y128" s="1214"/>
      <c r="Z128" s="1215"/>
      <c r="AA128" s="168"/>
      <c r="AB128" s="1214"/>
      <c r="AC128" s="1215"/>
      <c r="AD128" s="168"/>
      <c r="AE128" s="1214"/>
      <c r="AF128" s="1215"/>
      <c r="AG128" s="168"/>
      <c r="AH128" s="1214"/>
      <c r="AI128" s="1215"/>
      <c r="AJ128" s="168"/>
      <c r="AK128" s="1214"/>
      <c r="AL128" s="1215"/>
      <c r="AM128" s="168"/>
      <c r="AN128" s="1214"/>
      <c r="AO128" s="1215"/>
      <c r="AP128" s="168"/>
      <c r="AQ128" s="1214"/>
      <c r="AR128" s="1215"/>
      <c r="AS128" s="168"/>
      <c r="AT128" s="1214"/>
      <c r="AU128" s="1215"/>
      <c r="AV128" s="168"/>
      <c r="AW128" s="1214"/>
      <c r="AX128" s="1215"/>
      <c r="AY128" s="168"/>
      <c r="AZ128" s="1214"/>
      <c r="BA128" s="1215"/>
      <c r="BB128" s="168"/>
      <c r="BC128" s="1214"/>
      <c r="BD128" s="1215"/>
      <c r="BE128" s="168"/>
      <c r="BF128" s="1214"/>
      <c r="BG128" s="1215"/>
      <c r="BH128" s="168"/>
      <c r="BI128" s="1214"/>
      <c r="BJ128" s="1215"/>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81"/>
      <c r="FK128" s="181"/>
      <c r="FL128" s="181"/>
      <c r="FM128" s="181"/>
      <c r="FN128" s="181"/>
      <c r="FO128" s="181"/>
      <c r="FP128" s="181"/>
      <c r="FQ128" s="181"/>
      <c r="FR128" s="181"/>
      <c r="FS128" s="181"/>
      <c r="FT128" s="181"/>
      <c r="FU128" s="181"/>
      <c r="FV128" s="181"/>
      <c r="FW128" s="181"/>
      <c r="FX128" s="181"/>
      <c r="FY128" s="181"/>
      <c r="FZ128" s="181"/>
      <c r="GA128" s="181"/>
      <c r="GB128" s="181"/>
      <c r="GC128" s="181"/>
      <c r="GD128" s="181"/>
      <c r="GE128" s="181"/>
      <c r="GF128" s="181"/>
      <c r="GG128" s="181"/>
      <c r="GH128" s="181"/>
      <c r="GI128" s="181"/>
      <c r="GJ128" s="181"/>
      <c r="GK128" s="181"/>
      <c r="GL128" s="181"/>
      <c r="GM128" s="181"/>
      <c r="GN128" s="181"/>
      <c r="GO128" s="181"/>
      <c r="GP128" s="181"/>
      <c r="GQ128" s="181"/>
      <c r="GR128" s="181"/>
      <c r="GS128" s="181"/>
      <c r="GT128" s="181"/>
      <c r="GU128" s="181"/>
      <c r="GV128" s="181"/>
      <c r="GW128" s="181"/>
      <c r="GX128" s="181"/>
      <c r="GY128" s="181"/>
      <c r="GZ128" s="181"/>
      <c r="HA128" s="181"/>
      <c r="HB128" s="181"/>
      <c r="HC128" s="181"/>
      <c r="HD128" s="181"/>
      <c r="HE128" s="181"/>
      <c r="HF128" s="181"/>
      <c r="HG128" s="181"/>
      <c r="HH128" s="181"/>
      <c r="HI128" s="181"/>
      <c r="HJ128" s="181"/>
      <c r="HK128" s="181"/>
      <c r="HL128" s="181"/>
      <c r="HM128" s="181"/>
      <c r="HN128" s="181"/>
      <c r="HO128" s="181"/>
      <c r="HP128" s="181"/>
      <c r="HQ128" s="181"/>
      <c r="HR128" s="181"/>
      <c r="HS128" s="181"/>
      <c r="HT128" s="181"/>
      <c r="HU128" s="181"/>
      <c r="HV128" s="181"/>
      <c r="HW128" s="181"/>
      <c r="HX128" s="181"/>
      <c r="HY128" s="181"/>
      <c r="HZ128" s="181"/>
      <c r="IA128" s="181"/>
      <c r="IB128" s="181"/>
      <c r="IC128" s="181"/>
      <c r="ID128" s="181"/>
      <c r="IE128" s="181"/>
      <c r="IF128" s="181"/>
      <c r="IG128" s="181"/>
      <c r="IH128" s="181"/>
      <c r="II128" s="181"/>
      <c r="IJ128" s="181"/>
      <c r="IK128" s="181"/>
      <c r="IL128" s="181"/>
      <c r="IM128" s="181"/>
      <c r="IN128" s="181"/>
    </row>
    <row r="129" spans="1:248" s="181" customFormat="1" ht="18" hidden="1" customHeight="1" outlineLevel="1" x14ac:dyDescent="0.2">
      <c r="A129" s="55"/>
      <c r="B129" s="131"/>
      <c r="C129" s="132"/>
      <c r="D129" s="1176"/>
      <c r="E129" s="1177"/>
      <c r="F129" s="168"/>
      <c r="G129" s="1176"/>
      <c r="H129" s="1177"/>
      <c r="I129" s="168"/>
      <c r="J129" s="1176"/>
      <c r="K129" s="1177"/>
      <c r="L129" s="168"/>
      <c r="M129" s="1176"/>
      <c r="N129" s="1177"/>
      <c r="O129" s="168"/>
      <c r="P129" s="1176"/>
      <c r="Q129" s="1177"/>
      <c r="R129" s="168"/>
      <c r="S129" s="1176"/>
      <c r="T129" s="1177"/>
      <c r="U129" s="168"/>
      <c r="V129" s="1176"/>
      <c r="W129" s="1177"/>
      <c r="X129" s="168"/>
      <c r="Y129" s="1176"/>
      <c r="Z129" s="1177"/>
      <c r="AA129" s="168"/>
      <c r="AB129" s="1176"/>
      <c r="AC129" s="1177"/>
      <c r="AD129" s="168"/>
      <c r="AE129" s="1176"/>
      <c r="AF129" s="1177"/>
      <c r="AG129" s="168"/>
      <c r="AH129" s="1176"/>
      <c r="AI129" s="1177"/>
      <c r="AJ129" s="168"/>
      <c r="AK129" s="1176"/>
      <c r="AL129" s="1177"/>
      <c r="AM129" s="168"/>
      <c r="AN129" s="1176"/>
      <c r="AO129" s="1177"/>
      <c r="AP129" s="168"/>
      <c r="AQ129" s="1176"/>
      <c r="AR129" s="1177"/>
      <c r="AS129" s="168"/>
      <c r="AT129" s="1176"/>
      <c r="AU129" s="1177"/>
      <c r="AV129" s="168"/>
      <c r="AW129" s="1176"/>
      <c r="AX129" s="1177"/>
      <c r="AY129" s="168"/>
      <c r="AZ129" s="1176"/>
      <c r="BA129" s="1177"/>
      <c r="BB129" s="168"/>
      <c r="BC129" s="1176"/>
      <c r="BD129" s="1177"/>
      <c r="BE129" s="168"/>
      <c r="BF129" s="1176"/>
      <c r="BG129" s="1177"/>
      <c r="BH129" s="168"/>
      <c r="BI129" s="1176"/>
      <c r="BJ129" s="1177"/>
      <c r="BK129" s="179"/>
      <c r="BL129" s="31"/>
      <c r="BM129" s="31"/>
      <c r="BN129" s="31"/>
      <c r="BO129" s="31"/>
      <c r="BP129" s="31"/>
      <c r="BQ129" s="31"/>
      <c r="BR129" s="31"/>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row>
    <row r="130" spans="1:248" s="181" customFormat="1" ht="18" hidden="1" customHeight="1" outlineLevel="1" x14ac:dyDescent="0.2">
      <c r="A130" s="194"/>
      <c r="B130" s="92"/>
      <c r="C130" s="132"/>
      <c r="D130" s="1176"/>
      <c r="E130" s="1177"/>
      <c r="F130" s="168"/>
      <c r="G130" s="1176"/>
      <c r="H130" s="1177"/>
      <c r="I130" s="168"/>
      <c r="J130" s="1176"/>
      <c r="K130" s="1177"/>
      <c r="L130" s="168"/>
      <c r="M130" s="1176"/>
      <c r="N130" s="1177"/>
      <c r="O130" s="168"/>
      <c r="P130" s="1176"/>
      <c r="Q130" s="1177"/>
      <c r="R130" s="168"/>
      <c r="S130" s="1176"/>
      <c r="T130" s="1177"/>
      <c r="U130" s="168"/>
      <c r="V130" s="1176"/>
      <c r="W130" s="1177"/>
      <c r="X130" s="168"/>
      <c r="Y130" s="1176"/>
      <c r="Z130" s="1177"/>
      <c r="AA130" s="168"/>
      <c r="AB130" s="1176"/>
      <c r="AC130" s="1177"/>
      <c r="AD130" s="168"/>
      <c r="AE130" s="1176"/>
      <c r="AF130" s="1177"/>
      <c r="AG130" s="168"/>
      <c r="AH130" s="1176"/>
      <c r="AI130" s="1177"/>
      <c r="AJ130" s="168"/>
      <c r="AK130" s="1176"/>
      <c r="AL130" s="1177"/>
      <c r="AM130" s="168"/>
      <c r="AN130" s="1176"/>
      <c r="AO130" s="1177"/>
      <c r="AP130" s="168"/>
      <c r="AQ130" s="1176"/>
      <c r="AR130" s="1177"/>
      <c r="AS130" s="168"/>
      <c r="AT130" s="1176"/>
      <c r="AU130" s="1177"/>
      <c r="AV130" s="168"/>
      <c r="AW130" s="1176"/>
      <c r="AX130" s="1177"/>
      <c r="AY130" s="168"/>
      <c r="AZ130" s="1176"/>
      <c r="BA130" s="1177"/>
      <c r="BB130" s="168"/>
      <c r="BC130" s="1176"/>
      <c r="BD130" s="1177"/>
      <c r="BE130" s="168"/>
      <c r="BF130" s="1176"/>
      <c r="BG130" s="1177"/>
      <c r="BH130" s="168"/>
      <c r="BI130" s="1176"/>
      <c r="BJ130" s="1177"/>
      <c r="BK130" s="179"/>
      <c r="BL130" s="31"/>
      <c r="BM130" s="31"/>
      <c r="BN130" s="31"/>
      <c r="BO130" s="31"/>
      <c r="BP130" s="31"/>
      <c r="BQ130" s="31"/>
      <c r="BR130" s="31"/>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row>
    <row r="131" spans="1:248" ht="18" hidden="1" customHeight="1" outlineLevel="1" x14ac:dyDescent="0.2">
      <c r="A131" s="194"/>
      <c r="B131" s="92"/>
      <c r="C131" s="132"/>
      <c r="D131" s="1176"/>
      <c r="E131" s="1177"/>
      <c r="F131" s="168"/>
      <c r="G131" s="1176"/>
      <c r="H131" s="1177"/>
      <c r="I131" s="168"/>
      <c r="J131" s="1176"/>
      <c r="K131" s="1177"/>
      <c r="L131" s="168"/>
      <c r="M131" s="1176"/>
      <c r="N131" s="1177"/>
      <c r="O131" s="168"/>
      <c r="P131" s="1176"/>
      <c r="Q131" s="1177"/>
      <c r="R131" s="168"/>
      <c r="S131" s="1176"/>
      <c r="T131" s="1177"/>
      <c r="U131" s="168"/>
      <c r="V131" s="1176"/>
      <c r="W131" s="1177"/>
      <c r="X131" s="168"/>
      <c r="Y131" s="1176"/>
      <c r="Z131" s="1177"/>
      <c r="AA131" s="168"/>
      <c r="AB131" s="1176"/>
      <c r="AC131" s="1177"/>
      <c r="AD131" s="168"/>
      <c r="AE131" s="1176"/>
      <c r="AF131" s="1177"/>
      <c r="AG131" s="168"/>
      <c r="AH131" s="1176"/>
      <c r="AI131" s="1177"/>
      <c r="AJ131" s="168"/>
      <c r="AK131" s="1176"/>
      <c r="AL131" s="1177"/>
      <c r="AM131" s="168"/>
      <c r="AN131" s="1176"/>
      <c r="AO131" s="1177"/>
      <c r="AP131" s="168"/>
      <c r="AQ131" s="1176"/>
      <c r="AR131" s="1177"/>
      <c r="AS131" s="168"/>
      <c r="AT131" s="1176"/>
      <c r="AU131" s="1177"/>
      <c r="AV131" s="168"/>
      <c r="AW131" s="1176"/>
      <c r="AX131" s="1177"/>
      <c r="AY131" s="168"/>
      <c r="AZ131" s="1176"/>
      <c r="BA131" s="1177"/>
      <c r="BB131" s="168"/>
      <c r="BC131" s="1176"/>
      <c r="BD131" s="1177"/>
      <c r="BE131" s="168"/>
      <c r="BF131" s="1176"/>
      <c r="BG131" s="1177"/>
      <c r="BH131" s="168"/>
      <c r="BI131" s="1176"/>
      <c r="BJ131" s="1177"/>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81"/>
      <c r="FK131" s="181"/>
      <c r="FL131" s="181"/>
      <c r="FM131" s="181"/>
      <c r="FN131" s="181"/>
      <c r="FO131" s="181"/>
      <c r="FP131" s="181"/>
      <c r="FQ131" s="181"/>
      <c r="FR131" s="181"/>
      <c r="FS131" s="181"/>
      <c r="FT131" s="181"/>
      <c r="FU131" s="181"/>
      <c r="FV131" s="181"/>
      <c r="FW131" s="181"/>
      <c r="FX131" s="181"/>
      <c r="FY131" s="181"/>
      <c r="FZ131" s="181"/>
      <c r="GA131" s="181"/>
      <c r="GB131" s="181"/>
      <c r="GC131" s="181"/>
      <c r="GD131" s="181"/>
      <c r="GE131" s="181"/>
      <c r="GF131" s="181"/>
      <c r="GG131" s="181"/>
      <c r="GH131" s="181"/>
      <c r="GI131" s="181"/>
      <c r="GJ131" s="181"/>
      <c r="GK131" s="181"/>
      <c r="GL131" s="181"/>
      <c r="GM131" s="181"/>
      <c r="GN131" s="181"/>
      <c r="GO131" s="181"/>
      <c r="GP131" s="181"/>
      <c r="GQ131" s="181"/>
      <c r="GR131" s="181"/>
      <c r="GS131" s="181"/>
      <c r="GT131" s="181"/>
      <c r="GU131" s="181"/>
      <c r="GV131" s="181"/>
      <c r="GW131" s="181"/>
      <c r="GX131" s="181"/>
      <c r="GY131" s="181"/>
      <c r="GZ131" s="181"/>
      <c r="HA131" s="181"/>
      <c r="HB131" s="181"/>
      <c r="HC131" s="181"/>
      <c r="HD131" s="181"/>
      <c r="HE131" s="181"/>
      <c r="HF131" s="181"/>
      <c r="HG131" s="181"/>
      <c r="HH131" s="181"/>
      <c r="HI131" s="181"/>
      <c r="HJ131" s="181"/>
      <c r="HK131" s="181"/>
      <c r="HL131" s="181"/>
      <c r="HM131" s="181"/>
      <c r="HN131" s="181"/>
      <c r="HO131" s="181"/>
      <c r="HP131" s="181"/>
      <c r="HQ131" s="181"/>
      <c r="HR131" s="181"/>
      <c r="HS131" s="181"/>
      <c r="HT131" s="181"/>
      <c r="HU131" s="181"/>
      <c r="HV131" s="181"/>
      <c r="HW131" s="181"/>
      <c r="HX131" s="181"/>
      <c r="HY131" s="181"/>
      <c r="HZ131" s="181"/>
      <c r="IA131" s="181"/>
      <c r="IB131" s="181"/>
      <c r="IC131" s="181"/>
      <c r="ID131" s="181"/>
      <c r="IE131" s="181"/>
      <c r="IF131" s="181"/>
      <c r="IG131" s="181"/>
      <c r="IH131" s="181"/>
      <c r="II131" s="181"/>
      <c r="IJ131" s="181"/>
      <c r="IK131" s="181"/>
      <c r="IL131" s="181"/>
      <c r="IM131" s="181"/>
      <c r="IN131" s="181"/>
    </row>
    <row r="132" spans="1:248" ht="18" hidden="1" customHeight="1" outlineLevel="1" x14ac:dyDescent="0.2">
      <c r="A132" s="194"/>
      <c r="B132" s="92"/>
      <c r="C132" s="132"/>
      <c r="D132" s="1176"/>
      <c r="E132" s="1177"/>
      <c r="F132" s="168"/>
      <c r="G132" s="1176"/>
      <c r="H132" s="1177"/>
      <c r="I132" s="168"/>
      <c r="J132" s="1176"/>
      <c r="K132" s="1177"/>
      <c r="L132" s="168"/>
      <c r="M132" s="1176"/>
      <c r="N132" s="1177"/>
      <c r="O132" s="168"/>
      <c r="P132" s="1176"/>
      <c r="Q132" s="1177"/>
      <c r="R132" s="168"/>
      <c r="S132" s="1176"/>
      <c r="T132" s="1177"/>
      <c r="U132" s="168"/>
      <c r="V132" s="1176"/>
      <c r="W132" s="1177"/>
      <c r="X132" s="168"/>
      <c r="Y132" s="1176"/>
      <c r="Z132" s="1177"/>
      <c r="AA132" s="168"/>
      <c r="AB132" s="1176"/>
      <c r="AC132" s="1177"/>
      <c r="AD132" s="168"/>
      <c r="AE132" s="1176"/>
      <c r="AF132" s="1177"/>
      <c r="AG132" s="168"/>
      <c r="AH132" s="1176"/>
      <c r="AI132" s="1177"/>
      <c r="AJ132" s="168"/>
      <c r="AK132" s="1176"/>
      <c r="AL132" s="1177"/>
      <c r="AM132" s="168"/>
      <c r="AN132" s="1176"/>
      <c r="AO132" s="1177"/>
      <c r="AP132" s="168"/>
      <c r="AQ132" s="1176"/>
      <c r="AR132" s="1177"/>
      <c r="AS132" s="168"/>
      <c r="AT132" s="1176"/>
      <c r="AU132" s="1177"/>
      <c r="AV132" s="168"/>
      <c r="AW132" s="1176"/>
      <c r="AX132" s="1177"/>
      <c r="AY132" s="168"/>
      <c r="AZ132" s="1176"/>
      <c r="BA132" s="1177"/>
      <c r="BB132" s="168"/>
      <c r="BC132" s="1176"/>
      <c r="BD132" s="1177"/>
      <c r="BE132" s="168"/>
      <c r="BF132" s="1176"/>
      <c r="BG132" s="1177"/>
      <c r="BH132" s="168"/>
      <c r="BI132" s="1176"/>
      <c r="BJ132" s="1177"/>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81"/>
      <c r="FK132" s="181"/>
      <c r="FL132" s="181"/>
      <c r="FM132" s="181"/>
      <c r="FN132" s="181"/>
      <c r="FO132" s="181"/>
      <c r="FP132" s="181"/>
      <c r="FQ132" s="181"/>
      <c r="FR132" s="181"/>
      <c r="FS132" s="181"/>
      <c r="FT132" s="181"/>
      <c r="FU132" s="181"/>
      <c r="FV132" s="181"/>
      <c r="FW132" s="181"/>
      <c r="FX132" s="181"/>
      <c r="FY132" s="181"/>
      <c r="FZ132" s="181"/>
      <c r="GA132" s="181"/>
      <c r="GB132" s="181"/>
      <c r="GC132" s="181"/>
      <c r="GD132" s="181"/>
      <c r="GE132" s="181"/>
      <c r="GF132" s="181"/>
      <c r="GG132" s="181"/>
      <c r="GH132" s="181"/>
      <c r="GI132" s="181"/>
      <c r="GJ132" s="181"/>
      <c r="GK132" s="181"/>
      <c r="GL132" s="181"/>
      <c r="GM132" s="181"/>
      <c r="GN132" s="181"/>
      <c r="GO132" s="181"/>
      <c r="GP132" s="181"/>
      <c r="GQ132" s="181"/>
      <c r="GR132" s="181"/>
      <c r="GS132" s="181"/>
      <c r="GT132" s="181"/>
      <c r="GU132" s="181"/>
      <c r="GV132" s="181"/>
      <c r="GW132" s="181"/>
      <c r="GX132" s="181"/>
      <c r="GY132" s="181"/>
      <c r="GZ132" s="181"/>
      <c r="HA132" s="181"/>
      <c r="HB132" s="181"/>
      <c r="HC132" s="181"/>
      <c r="HD132" s="181"/>
      <c r="HE132" s="181"/>
      <c r="HF132" s="181"/>
      <c r="HG132" s="181"/>
      <c r="HH132" s="181"/>
      <c r="HI132" s="181"/>
      <c r="HJ132" s="181"/>
      <c r="HK132" s="181"/>
      <c r="HL132" s="181"/>
      <c r="HM132" s="181"/>
      <c r="HN132" s="181"/>
      <c r="HO132" s="181"/>
      <c r="HP132" s="181"/>
      <c r="HQ132" s="181"/>
      <c r="HR132" s="181"/>
      <c r="HS132" s="181"/>
      <c r="HT132" s="181"/>
      <c r="HU132" s="181"/>
      <c r="HV132" s="181"/>
      <c r="HW132" s="181"/>
      <c r="HX132" s="181"/>
      <c r="HY132" s="181"/>
      <c r="HZ132" s="181"/>
      <c r="IA132" s="181"/>
      <c r="IB132" s="181"/>
      <c r="IC132" s="181"/>
      <c r="ID132" s="181"/>
      <c r="IE132" s="181"/>
      <c r="IF132" s="181"/>
      <c r="IG132" s="181"/>
      <c r="IH132" s="181"/>
      <c r="II132" s="181"/>
      <c r="IJ132" s="181"/>
      <c r="IK132" s="181"/>
      <c r="IL132" s="181"/>
      <c r="IM132" s="181"/>
      <c r="IN132" s="181"/>
    </row>
    <row r="133" spans="1:248" ht="18" hidden="1" customHeight="1" outlineLevel="1" x14ac:dyDescent="0.2">
      <c r="A133" s="194"/>
      <c r="B133" s="92"/>
      <c r="C133" s="132"/>
      <c r="D133" s="1176"/>
      <c r="E133" s="1177"/>
      <c r="F133" s="168"/>
      <c r="G133" s="1176"/>
      <c r="H133" s="1177"/>
      <c r="I133" s="168"/>
      <c r="J133" s="1176"/>
      <c r="K133" s="1177"/>
      <c r="L133" s="168"/>
      <c r="M133" s="1176"/>
      <c r="N133" s="1177"/>
      <c r="O133" s="168"/>
      <c r="P133" s="1176"/>
      <c r="Q133" s="1177"/>
      <c r="R133" s="168"/>
      <c r="S133" s="1176"/>
      <c r="T133" s="1177"/>
      <c r="U133" s="168"/>
      <c r="V133" s="1176"/>
      <c r="W133" s="1177"/>
      <c r="X133" s="168"/>
      <c r="Y133" s="1176"/>
      <c r="Z133" s="1177"/>
      <c r="AA133" s="168"/>
      <c r="AB133" s="1176"/>
      <c r="AC133" s="1177"/>
      <c r="AD133" s="168"/>
      <c r="AE133" s="1176"/>
      <c r="AF133" s="1177"/>
      <c r="AG133" s="168"/>
      <c r="AH133" s="1176"/>
      <c r="AI133" s="1177"/>
      <c r="AJ133" s="168"/>
      <c r="AK133" s="1176"/>
      <c r="AL133" s="1177"/>
      <c r="AM133" s="168"/>
      <c r="AN133" s="1176"/>
      <c r="AO133" s="1177"/>
      <c r="AP133" s="168"/>
      <c r="AQ133" s="1176"/>
      <c r="AR133" s="1177"/>
      <c r="AS133" s="168"/>
      <c r="AT133" s="1176"/>
      <c r="AU133" s="1177"/>
      <c r="AV133" s="168"/>
      <c r="AW133" s="1176"/>
      <c r="AX133" s="1177"/>
      <c r="AY133" s="168"/>
      <c r="AZ133" s="1176"/>
      <c r="BA133" s="1177"/>
      <c r="BB133" s="168"/>
      <c r="BC133" s="1176"/>
      <c r="BD133" s="1177"/>
      <c r="BE133" s="168"/>
      <c r="BF133" s="1176"/>
      <c r="BG133" s="1177"/>
      <c r="BH133" s="168"/>
      <c r="BI133" s="1176"/>
      <c r="BJ133" s="1177"/>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81"/>
      <c r="FK133" s="181"/>
      <c r="FL133" s="181"/>
      <c r="FM133" s="181"/>
      <c r="FN133" s="181"/>
      <c r="FO133" s="181"/>
      <c r="FP133" s="181"/>
      <c r="FQ133" s="181"/>
      <c r="FR133" s="181"/>
      <c r="FS133" s="181"/>
      <c r="FT133" s="181"/>
      <c r="FU133" s="181"/>
      <c r="FV133" s="181"/>
      <c r="FW133" s="181"/>
      <c r="FX133" s="181"/>
      <c r="FY133" s="181"/>
      <c r="FZ133" s="181"/>
      <c r="GA133" s="181"/>
      <c r="GB133" s="181"/>
      <c r="GC133" s="181"/>
      <c r="GD133" s="181"/>
      <c r="GE133" s="181"/>
      <c r="GF133" s="181"/>
      <c r="GG133" s="181"/>
      <c r="GH133" s="181"/>
      <c r="GI133" s="181"/>
      <c r="GJ133" s="181"/>
      <c r="GK133" s="181"/>
      <c r="GL133" s="181"/>
      <c r="GM133" s="181"/>
      <c r="GN133" s="181"/>
      <c r="GO133" s="181"/>
      <c r="GP133" s="181"/>
      <c r="GQ133" s="181"/>
      <c r="GR133" s="181"/>
      <c r="GS133" s="181"/>
      <c r="GT133" s="181"/>
      <c r="GU133" s="181"/>
      <c r="GV133" s="181"/>
      <c r="GW133" s="181"/>
      <c r="GX133" s="181"/>
      <c r="GY133" s="181"/>
      <c r="GZ133" s="181"/>
      <c r="HA133" s="181"/>
      <c r="HB133" s="181"/>
      <c r="HC133" s="181"/>
      <c r="HD133" s="181"/>
      <c r="HE133" s="181"/>
      <c r="HF133" s="181"/>
      <c r="HG133" s="181"/>
      <c r="HH133" s="181"/>
      <c r="HI133" s="181"/>
      <c r="HJ133" s="181"/>
      <c r="HK133" s="181"/>
      <c r="HL133" s="181"/>
      <c r="HM133" s="181"/>
      <c r="HN133" s="181"/>
      <c r="HO133" s="181"/>
      <c r="HP133" s="181"/>
      <c r="HQ133" s="181"/>
      <c r="HR133" s="181"/>
      <c r="HS133" s="181"/>
      <c r="HT133" s="181"/>
      <c r="HU133" s="181"/>
      <c r="HV133" s="181"/>
      <c r="HW133" s="181"/>
      <c r="HX133" s="181"/>
      <c r="HY133" s="181"/>
      <c r="HZ133" s="181"/>
      <c r="IA133" s="181"/>
      <c r="IB133" s="181"/>
      <c r="IC133" s="181"/>
      <c r="ID133" s="181"/>
      <c r="IE133" s="181"/>
      <c r="IF133" s="181"/>
      <c r="IG133" s="181"/>
      <c r="IH133" s="181"/>
      <c r="II133" s="181"/>
      <c r="IJ133" s="181"/>
      <c r="IK133" s="181"/>
      <c r="IL133" s="181"/>
      <c r="IM133" s="181"/>
      <c r="IN133" s="181"/>
    </row>
    <row r="134" spans="1:248" s="183" customFormat="1" ht="18" hidden="1" customHeight="1" outlineLevel="1" x14ac:dyDescent="0.2">
      <c r="A134" s="185"/>
      <c r="B134" s="319" t="s">
        <v>161</v>
      </c>
      <c r="C134" s="132"/>
      <c r="D134" s="1219"/>
      <c r="E134" s="1220"/>
      <c r="F134" s="168"/>
      <c r="G134" s="1219"/>
      <c r="H134" s="1220"/>
      <c r="I134" s="168"/>
      <c r="J134" s="1219"/>
      <c r="K134" s="1220"/>
      <c r="L134" s="168"/>
      <c r="M134" s="1219"/>
      <c r="N134" s="1220"/>
      <c r="O134" s="168"/>
      <c r="P134" s="1219"/>
      <c r="Q134" s="1220"/>
      <c r="R134" s="168"/>
      <c r="S134" s="1219"/>
      <c r="T134" s="1220"/>
      <c r="U134" s="168"/>
      <c r="V134" s="1219"/>
      <c r="W134" s="1220"/>
      <c r="X134" s="168"/>
      <c r="Y134" s="1219"/>
      <c r="Z134" s="1220"/>
      <c r="AA134" s="168"/>
      <c r="AB134" s="1219"/>
      <c r="AC134" s="1220"/>
      <c r="AD134" s="168"/>
      <c r="AE134" s="1219"/>
      <c r="AF134" s="1220"/>
      <c r="AG134" s="168"/>
      <c r="AH134" s="1219"/>
      <c r="AI134" s="1220"/>
      <c r="AJ134" s="168"/>
      <c r="AK134" s="1219"/>
      <c r="AL134" s="1220"/>
      <c r="AM134" s="168"/>
      <c r="AN134" s="1219"/>
      <c r="AO134" s="1220"/>
      <c r="AP134" s="168"/>
      <c r="AQ134" s="1219"/>
      <c r="AR134" s="1220"/>
      <c r="AS134" s="168"/>
      <c r="AT134" s="1219"/>
      <c r="AU134" s="1220"/>
      <c r="AV134" s="168"/>
      <c r="AW134" s="1219"/>
      <c r="AX134" s="1220"/>
      <c r="AY134" s="168"/>
      <c r="AZ134" s="1219"/>
      <c r="BA134" s="1220"/>
      <c r="BB134" s="168"/>
      <c r="BC134" s="1219"/>
      <c r="BD134" s="1220"/>
      <c r="BE134" s="168"/>
      <c r="BF134" s="1219"/>
      <c r="BG134" s="1220"/>
      <c r="BH134" s="168"/>
      <c r="BI134" s="1219"/>
      <c r="BJ134" s="1220"/>
      <c r="BK134" s="179"/>
      <c r="BL134" s="31"/>
      <c r="BM134" s="31"/>
      <c r="BN134" s="31"/>
      <c r="BO134" s="31"/>
      <c r="BP134" s="31"/>
      <c r="BQ134" s="31"/>
      <c r="BR134" s="31"/>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row>
    <row r="135" spans="1:248" s="183" customFormat="1" ht="18" customHeight="1" collapsed="1" x14ac:dyDescent="0.2">
      <c r="A135" s="334"/>
      <c r="B135" s="335"/>
      <c r="C135" s="132"/>
      <c r="D135" s="372"/>
      <c r="E135" s="373"/>
      <c r="F135" s="168"/>
      <c r="G135" s="372"/>
      <c r="H135" s="373"/>
      <c r="I135" s="168"/>
      <c r="J135" s="372"/>
      <c r="K135" s="373"/>
      <c r="L135" s="168"/>
      <c r="M135" s="372"/>
      <c r="N135" s="373"/>
      <c r="O135" s="168"/>
      <c r="P135" s="372"/>
      <c r="Q135" s="373"/>
      <c r="R135" s="168"/>
      <c r="S135" s="372"/>
      <c r="T135" s="373"/>
      <c r="U135" s="168"/>
      <c r="V135" s="372"/>
      <c r="W135" s="373"/>
      <c r="X135" s="168"/>
      <c r="Y135" s="372"/>
      <c r="Z135" s="373"/>
      <c r="AA135" s="168"/>
      <c r="AB135" s="372"/>
      <c r="AC135" s="373"/>
      <c r="AD135" s="168"/>
      <c r="AE135" s="372"/>
      <c r="AF135" s="373"/>
      <c r="AG135" s="168"/>
      <c r="AH135" s="372"/>
      <c r="AI135" s="373"/>
      <c r="AJ135" s="168"/>
      <c r="AK135" s="372"/>
      <c r="AL135" s="373"/>
      <c r="AM135" s="168"/>
      <c r="AN135" s="372"/>
      <c r="AO135" s="373"/>
      <c r="AP135" s="168"/>
      <c r="AQ135" s="372"/>
      <c r="AR135" s="373"/>
      <c r="AS135" s="168"/>
      <c r="AT135" s="372"/>
      <c r="AU135" s="373"/>
      <c r="AV135" s="168"/>
      <c r="AW135" s="372"/>
      <c r="AX135" s="373"/>
      <c r="AY135" s="168"/>
      <c r="AZ135" s="372"/>
      <c r="BA135" s="373"/>
      <c r="BB135" s="168"/>
      <c r="BC135" s="372"/>
      <c r="BD135" s="373"/>
      <c r="BE135" s="168"/>
      <c r="BF135" s="372"/>
      <c r="BG135" s="373"/>
      <c r="BH135" s="168"/>
      <c r="BI135" s="372"/>
      <c r="BJ135" s="373"/>
      <c r="BK135" s="179"/>
      <c r="BL135" s="31"/>
      <c r="BM135" s="31"/>
      <c r="BN135" s="31"/>
      <c r="BO135" s="31"/>
      <c r="BP135" s="31"/>
      <c r="BQ135" s="31"/>
      <c r="BR135" s="31"/>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row>
    <row r="136" spans="1:248" ht="18" hidden="1" customHeight="1" outlineLevel="1" thickBot="1" x14ac:dyDescent="0.25">
      <c r="A136" s="86"/>
      <c r="B136" s="135"/>
      <c r="C136" s="76"/>
      <c r="D136" s="1214"/>
      <c r="E136" s="1215"/>
      <c r="F136" s="168"/>
      <c r="G136" s="1214"/>
      <c r="H136" s="1215"/>
      <c r="I136" s="168"/>
      <c r="J136" s="1214"/>
      <c r="K136" s="1215"/>
      <c r="L136" s="168"/>
      <c r="M136" s="1214"/>
      <c r="N136" s="1215"/>
      <c r="O136" s="168"/>
      <c r="P136" s="1214"/>
      <c r="Q136" s="1215"/>
      <c r="R136" s="168"/>
      <c r="S136" s="1214"/>
      <c r="T136" s="1215"/>
      <c r="U136" s="168"/>
      <c r="V136" s="1214"/>
      <c r="W136" s="1215"/>
      <c r="X136" s="168"/>
      <c r="Y136" s="1214"/>
      <c r="Z136" s="1215"/>
      <c r="AA136" s="168"/>
      <c r="AB136" s="1214"/>
      <c r="AC136" s="1215"/>
      <c r="AD136" s="168"/>
      <c r="AE136" s="1214"/>
      <c r="AF136" s="1215"/>
      <c r="AG136" s="168"/>
      <c r="AH136" s="1214"/>
      <c r="AI136" s="1215"/>
      <c r="AJ136" s="168"/>
      <c r="AK136" s="1214"/>
      <c r="AL136" s="1215"/>
      <c r="AM136" s="168"/>
      <c r="AN136" s="1214"/>
      <c r="AO136" s="1215"/>
      <c r="AP136" s="168"/>
      <c r="AQ136" s="1214"/>
      <c r="AR136" s="1215"/>
      <c r="AS136" s="168"/>
      <c r="AT136" s="1214"/>
      <c r="AU136" s="1215"/>
      <c r="AV136" s="168"/>
      <c r="AW136" s="1214"/>
      <c r="AX136" s="1215"/>
      <c r="AY136" s="168"/>
      <c r="AZ136" s="1214"/>
      <c r="BA136" s="1215"/>
      <c r="BB136" s="168"/>
      <c r="BC136" s="1214"/>
      <c r="BD136" s="1215"/>
      <c r="BE136" s="168"/>
      <c r="BF136" s="1214"/>
      <c r="BG136" s="1215"/>
      <c r="BH136" s="168"/>
      <c r="BI136" s="1214"/>
      <c r="BJ136" s="1215"/>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81"/>
      <c r="FK136" s="181"/>
      <c r="FL136" s="181"/>
      <c r="FM136" s="181"/>
      <c r="FN136" s="181"/>
      <c r="FO136" s="181"/>
      <c r="FP136" s="181"/>
      <c r="FQ136" s="181"/>
      <c r="FR136" s="181"/>
      <c r="FS136" s="181"/>
      <c r="FT136" s="181"/>
      <c r="FU136" s="181"/>
      <c r="FV136" s="181"/>
      <c r="FW136" s="181"/>
      <c r="FX136" s="181"/>
      <c r="FY136" s="181"/>
      <c r="FZ136" s="181"/>
      <c r="GA136" s="181"/>
      <c r="GB136" s="181"/>
      <c r="GC136" s="181"/>
      <c r="GD136" s="181"/>
      <c r="GE136" s="181"/>
      <c r="GF136" s="181"/>
      <c r="GG136" s="181"/>
      <c r="GH136" s="181"/>
      <c r="GI136" s="181"/>
      <c r="GJ136" s="181"/>
      <c r="GK136" s="181"/>
      <c r="GL136" s="181"/>
      <c r="GM136" s="181"/>
      <c r="GN136" s="181"/>
      <c r="GO136" s="181"/>
      <c r="GP136" s="181"/>
      <c r="GQ136" s="181"/>
      <c r="GR136" s="181"/>
      <c r="GS136" s="181"/>
      <c r="GT136" s="181"/>
      <c r="GU136" s="181"/>
      <c r="GV136" s="181"/>
      <c r="GW136" s="181"/>
      <c r="GX136" s="181"/>
      <c r="GY136" s="181"/>
      <c r="GZ136" s="181"/>
      <c r="HA136" s="181"/>
      <c r="HB136" s="181"/>
      <c r="HC136" s="181"/>
      <c r="HD136" s="181"/>
      <c r="HE136" s="181"/>
      <c r="HF136" s="181"/>
      <c r="HG136" s="181"/>
      <c r="HH136" s="181"/>
      <c r="HI136" s="181"/>
      <c r="HJ136" s="181"/>
      <c r="HK136" s="181"/>
      <c r="HL136" s="181"/>
      <c r="HM136" s="181"/>
      <c r="HN136" s="181"/>
      <c r="HO136" s="181"/>
      <c r="HP136" s="181"/>
      <c r="HQ136" s="181"/>
      <c r="HR136" s="181"/>
      <c r="HS136" s="181"/>
      <c r="HT136" s="181"/>
      <c r="HU136" s="181"/>
      <c r="HV136" s="181"/>
      <c r="HW136" s="181"/>
      <c r="HX136" s="181"/>
      <c r="HY136" s="181"/>
      <c r="HZ136" s="181"/>
      <c r="IA136" s="181"/>
      <c r="IB136" s="181"/>
      <c r="IC136" s="181"/>
      <c r="ID136" s="181"/>
      <c r="IE136" s="181"/>
      <c r="IF136" s="181"/>
      <c r="IG136" s="181"/>
      <c r="IH136" s="181"/>
      <c r="II136" s="181"/>
      <c r="IJ136" s="181"/>
      <c r="IK136" s="181"/>
      <c r="IL136" s="181"/>
      <c r="IM136" s="181"/>
      <c r="IN136" s="181"/>
    </row>
    <row r="137" spans="1:248" s="181" customFormat="1" ht="18" hidden="1" customHeight="1" outlineLevel="1" x14ac:dyDescent="0.2">
      <c r="A137" s="55"/>
      <c r="B137" s="131"/>
      <c r="C137" s="132"/>
      <c r="D137" s="1176"/>
      <c r="E137" s="1177"/>
      <c r="F137" s="168"/>
      <c r="G137" s="1176"/>
      <c r="H137" s="1177"/>
      <c r="I137" s="168"/>
      <c r="J137" s="1176"/>
      <c r="K137" s="1177"/>
      <c r="L137" s="168"/>
      <c r="M137" s="1176"/>
      <c r="N137" s="1177"/>
      <c r="O137" s="168"/>
      <c r="P137" s="1176"/>
      <c r="Q137" s="1177"/>
      <c r="R137" s="168"/>
      <c r="S137" s="1176"/>
      <c r="T137" s="1177"/>
      <c r="U137" s="168"/>
      <c r="V137" s="1176"/>
      <c r="W137" s="1177"/>
      <c r="X137" s="168"/>
      <c r="Y137" s="1176"/>
      <c r="Z137" s="1177"/>
      <c r="AA137" s="168"/>
      <c r="AB137" s="1176"/>
      <c r="AC137" s="1177"/>
      <c r="AD137" s="168"/>
      <c r="AE137" s="1176"/>
      <c r="AF137" s="1177"/>
      <c r="AG137" s="168"/>
      <c r="AH137" s="1176"/>
      <c r="AI137" s="1177"/>
      <c r="AJ137" s="168"/>
      <c r="AK137" s="1176"/>
      <c r="AL137" s="1177"/>
      <c r="AM137" s="168"/>
      <c r="AN137" s="1176"/>
      <c r="AO137" s="1177"/>
      <c r="AP137" s="168"/>
      <c r="AQ137" s="1176"/>
      <c r="AR137" s="1177"/>
      <c r="AS137" s="168"/>
      <c r="AT137" s="1176"/>
      <c r="AU137" s="1177"/>
      <c r="AV137" s="168"/>
      <c r="AW137" s="1176"/>
      <c r="AX137" s="1177"/>
      <c r="AY137" s="168"/>
      <c r="AZ137" s="1176"/>
      <c r="BA137" s="1177"/>
      <c r="BB137" s="168"/>
      <c r="BC137" s="1176"/>
      <c r="BD137" s="1177"/>
      <c r="BE137" s="168"/>
      <c r="BF137" s="1176"/>
      <c r="BG137" s="1177"/>
      <c r="BH137" s="168"/>
      <c r="BI137" s="1176"/>
      <c r="BJ137" s="1177"/>
      <c r="BK137" s="179"/>
      <c r="BL137" s="31"/>
      <c r="BM137" s="31"/>
      <c r="BN137" s="31"/>
      <c r="BO137" s="31"/>
      <c r="BP137" s="31"/>
      <c r="BQ137" s="31"/>
      <c r="BR137" s="31"/>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row>
    <row r="138" spans="1:248" s="181" customFormat="1" ht="18" hidden="1" customHeight="1" outlineLevel="1" x14ac:dyDescent="0.2">
      <c r="A138" s="194"/>
      <c r="B138" s="92"/>
      <c r="C138" s="132"/>
      <c r="D138" s="1176"/>
      <c r="E138" s="1177"/>
      <c r="F138" s="168"/>
      <c r="G138" s="1176"/>
      <c r="H138" s="1177"/>
      <c r="I138" s="168"/>
      <c r="J138" s="1176"/>
      <c r="K138" s="1177"/>
      <c r="L138" s="168"/>
      <c r="M138" s="1176"/>
      <c r="N138" s="1177"/>
      <c r="O138" s="168"/>
      <c r="P138" s="1176"/>
      <c r="Q138" s="1177"/>
      <c r="R138" s="168"/>
      <c r="S138" s="1176"/>
      <c r="T138" s="1177"/>
      <c r="U138" s="168"/>
      <c r="V138" s="1176"/>
      <c r="W138" s="1177"/>
      <c r="X138" s="168"/>
      <c r="Y138" s="1176"/>
      <c r="Z138" s="1177"/>
      <c r="AA138" s="168"/>
      <c r="AB138" s="1176"/>
      <c r="AC138" s="1177"/>
      <c r="AD138" s="168"/>
      <c r="AE138" s="1176"/>
      <c r="AF138" s="1177"/>
      <c r="AG138" s="168"/>
      <c r="AH138" s="1176"/>
      <c r="AI138" s="1177"/>
      <c r="AJ138" s="168"/>
      <c r="AK138" s="1176"/>
      <c r="AL138" s="1177"/>
      <c r="AM138" s="168"/>
      <c r="AN138" s="1176"/>
      <c r="AO138" s="1177"/>
      <c r="AP138" s="168"/>
      <c r="AQ138" s="1176"/>
      <c r="AR138" s="1177"/>
      <c r="AS138" s="168"/>
      <c r="AT138" s="1176"/>
      <c r="AU138" s="1177"/>
      <c r="AV138" s="168"/>
      <c r="AW138" s="1176"/>
      <c r="AX138" s="1177"/>
      <c r="AY138" s="168"/>
      <c r="AZ138" s="1176"/>
      <c r="BA138" s="1177"/>
      <c r="BB138" s="168"/>
      <c r="BC138" s="1176"/>
      <c r="BD138" s="1177"/>
      <c r="BE138" s="168"/>
      <c r="BF138" s="1176"/>
      <c r="BG138" s="1177"/>
      <c r="BH138" s="168"/>
      <c r="BI138" s="1176"/>
      <c r="BJ138" s="1177"/>
      <c r="BK138" s="179"/>
      <c r="BL138" s="31"/>
      <c r="BM138" s="31"/>
      <c r="BN138" s="31"/>
      <c r="BO138" s="31"/>
      <c r="BP138" s="31"/>
      <c r="BQ138" s="31"/>
      <c r="BR138" s="31"/>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row>
    <row r="139" spans="1:248" ht="18" hidden="1" customHeight="1" outlineLevel="1" x14ac:dyDescent="0.2">
      <c r="A139" s="194"/>
      <c r="B139" s="92"/>
      <c r="C139" s="132"/>
      <c r="D139" s="1176"/>
      <c r="E139" s="1177"/>
      <c r="F139" s="168"/>
      <c r="G139" s="1176"/>
      <c r="H139" s="1177"/>
      <c r="I139" s="168"/>
      <c r="J139" s="1176"/>
      <c r="K139" s="1177"/>
      <c r="L139" s="168"/>
      <c r="M139" s="1176"/>
      <c r="N139" s="1177"/>
      <c r="O139" s="168"/>
      <c r="P139" s="1176"/>
      <c r="Q139" s="1177"/>
      <c r="R139" s="168"/>
      <c r="S139" s="1176"/>
      <c r="T139" s="1177"/>
      <c r="U139" s="168"/>
      <c r="V139" s="1176"/>
      <c r="W139" s="1177"/>
      <c r="X139" s="168"/>
      <c r="Y139" s="1176"/>
      <c r="Z139" s="1177"/>
      <c r="AA139" s="168"/>
      <c r="AB139" s="1176"/>
      <c r="AC139" s="1177"/>
      <c r="AD139" s="168"/>
      <c r="AE139" s="1176"/>
      <c r="AF139" s="1177"/>
      <c r="AG139" s="168"/>
      <c r="AH139" s="1176"/>
      <c r="AI139" s="1177"/>
      <c r="AJ139" s="168"/>
      <c r="AK139" s="1176"/>
      <c r="AL139" s="1177"/>
      <c r="AM139" s="168"/>
      <c r="AN139" s="1176"/>
      <c r="AO139" s="1177"/>
      <c r="AP139" s="168"/>
      <c r="AQ139" s="1176"/>
      <c r="AR139" s="1177"/>
      <c r="AS139" s="168"/>
      <c r="AT139" s="1176"/>
      <c r="AU139" s="1177"/>
      <c r="AV139" s="168"/>
      <c r="AW139" s="1176"/>
      <c r="AX139" s="1177"/>
      <c r="AY139" s="168"/>
      <c r="AZ139" s="1176"/>
      <c r="BA139" s="1177"/>
      <c r="BB139" s="168"/>
      <c r="BC139" s="1176"/>
      <c r="BD139" s="1177"/>
      <c r="BE139" s="168"/>
      <c r="BF139" s="1176"/>
      <c r="BG139" s="1177"/>
      <c r="BH139" s="168"/>
      <c r="BI139" s="1176"/>
      <c r="BJ139" s="1177"/>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81"/>
      <c r="FK139" s="181"/>
      <c r="FL139" s="181"/>
      <c r="FM139" s="181"/>
      <c r="FN139" s="181"/>
      <c r="FO139" s="181"/>
      <c r="FP139" s="181"/>
      <c r="FQ139" s="181"/>
      <c r="FR139" s="181"/>
      <c r="FS139" s="181"/>
      <c r="FT139" s="181"/>
      <c r="FU139" s="181"/>
      <c r="FV139" s="181"/>
      <c r="FW139" s="181"/>
      <c r="FX139" s="181"/>
      <c r="FY139" s="181"/>
      <c r="FZ139" s="181"/>
      <c r="GA139" s="181"/>
      <c r="GB139" s="181"/>
      <c r="GC139" s="181"/>
      <c r="GD139" s="181"/>
      <c r="GE139" s="181"/>
      <c r="GF139" s="181"/>
      <c r="GG139" s="181"/>
      <c r="GH139" s="181"/>
      <c r="GI139" s="181"/>
      <c r="GJ139" s="181"/>
      <c r="GK139" s="181"/>
      <c r="GL139" s="181"/>
      <c r="GM139" s="181"/>
      <c r="GN139" s="181"/>
      <c r="GO139" s="181"/>
      <c r="GP139" s="181"/>
      <c r="GQ139" s="181"/>
      <c r="GR139" s="181"/>
      <c r="GS139" s="181"/>
      <c r="GT139" s="181"/>
      <c r="GU139" s="181"/>
      <c r="GV139" s="181"/>
      <c r="GW139" s="181"/>
      <c r="GX139" s="181"/>
      <c r="GY139" s="181"/>
      <c r="GZ139" s="181"/>
      <c r="HA139" s="181"/>
      <c r="HB139" s="181"/>
      <c r="HC139" s="181"/>
      <c r="HD139" s="181"/>
      <c r="HE139" s="181"/>
      <c r="HF139" s="181"/>
      <c r="HG139" s="181"/>
      <c r="HH139" s="181"/>
      <c r="HI139" s="181"/>
      <c r="HJ139" s="181"/>
      <c r="HK139" s="181"/>
      <c r="HL139" s="181"/>
      <c r="HM139" s="181"/>
      <c r="HN139" s="181"/>
      <c r="HO139" s="181"/>
      <c r="HP139" s="181"/>
      <c r="HQ139" s="181"/>
      <c r="HR139" s="181"/>
      <c r="HS139" s="181"/>
      <c r="HT139" s="181"/>
      <c r="HU139" s="181"/>
      <c r="HV139" s="181"/>
      <c r="HW139" s="181"/>
      <c r="HX139" s="181"/>
      <c r="HY139" s="181"/>
      <c r="HZ139" s="181"/>
      <c r="IA139" s="181"/>
      <c r="IB139" s="181"/>
      <c r="IC139" s="181"/>
      <c r="ID139" s="181"/>
      <c r="IE139" s="181"/>
      <c r="IF139" s="181"/>
      <c r="IG139" s="181"/>
      <c r="IH139" s="181"/>
      <c r="II139" s="181"/>
      <c r="IJ139" s="181"/>
      <c r="IK139" s="181"/>
      <c r="IL139" s="181"/>
      <c r="IM139" s="181"/>
      <c r="IN139" s="181"/>
    </row>
    <row r="140" spans="1:248" ht="18" hidden="1" customHeight="1" outlineLevel="1" x14ac:dyDescent="0.2">
      <c r="A140" s="194"/>
      <c r="B140" s="92"/>
      <c r="C140" s="132"/>
      <c r="D140" s="1176"/>
      <c r="E140" s="1177"/>
      <c r="F140" s="168"/>
      <c r="G140" s="1176"/>
      <c r="H140" s="1177"/>
      <c r="I140" s="168"/>
      <c r="J140" s="1176"/>
      <c r="K140" s="1177"/>
      <c r="L140" s="168"/>
      <c r="M140" s="1176"/>
      <c r="N140" s="1177"/>
      <c r="O140" s="168"/>
      <c r="P140" s="1176"/>
      <c r="Q140" s="1177"/>
      <c r="R140" s="168"/>
      <c r="S140" s="1176"/>
      <c r="T140" s="1177"/>
      <c r="U140" s="168"/>
      <c r="V140" s="1176"/>
      <c r="W140" s="1177"/>
      <c r="X140" s="168"/>
      <c r="Y140" s="1176"/>
      <c r="Z140" s="1177"/>
      <c r="AA140" s="168"/>
      <c r="AB140" s="1176"/>
      <c r="AC140" s="1177"/>
      <c r="AD140" s="168"/>
      <c r="AE140" s="1176"/>
      <c r="AF140" s="1177"/>
      <c r="AG140" s="168"/>
      <c r="AH140" s="1176"/>
      <c r="AI140" s="1177"/>
      <c r="AJ140" s="168"/>
      <c r="AK140" s="1176"/>
      <c r="AL140" s="1177"/>
      <c r="AM140" s="168"/>
      <c r="AN140" s="1176"/>
      <c r="AO140" s="1177"/>
      <c r="AP140" s="168"/>
      <c r="AQ140" s="1176"/>
      <c r="AR140" s="1177"/>
      <c r="AS140" s="168"/>
      <c r="AT140" s="1176"/>
      <c r="AU140" s="1177"/>
      <c r="AV140" s="168"/>
      <c r="AW140" s="1176"/>
      <c r="AX140" s="1177"/>
      <c r="AY140" s="168"/>
      <c r="AZ140" s="1176"/>
      <c r="BA140" s="1177"/>
      <c r="BB140" s="168"/>
      <c r="BC140" s="1176"/>
      <c r="BD140" s="1177"/>
      <c r="BE140" s="168"/>
      <c r="BF140" s="1176"/>
      <c r="BG140" s="1177"/>
      <c r="BH140" s="168"/>
      <c r="BI140" s="1176"/>
      <c r="BJ140" s="1177"/>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row>
    <row r="141" spans="1:248" ht="18" hidden="1" customHeight="1" outlineLevel="1" x14ac:dyDescent="0.2">
      <c r="A141" s="194"/>
      <c r="B141" s="92"/>
      <c r="C141" s="132"/>
      <c r="D141" s="1176"/>
      <c r="E141" s="1177"/>
      <c r="F141" s="168"/>
      <c r="G141" s="1176"/>
      <c r="H141" s="1177"/>
      <c r="I141" s="168"/>
      <c r="J141" s="1176"/>
      <c r="K141" s="1177"/>
      <c r="L141" s="168"/>
      <c r="M141" s="1176"/>
      <c r="N141" s="1177"/>
      <c r="O141" s="168"/>
      <c r="P141" s="1176"/>
      <c r="Q141" s="1177"/>
      <c r="R141" s="168"/>
      <c r="S141" s="1176"/>
      <c r="T141" s="1177"/>
      <c r="U141" s="168"/>
      <c r="V141" s="1176"/>
      <c r="W141" s="1177"/>
      <c r="X141" s="168"/>
      <c r="Y141" s="1176"/>
      <c r="Z141" s="1177"/>
      <c r="AA141" s="168"/>
      <c r="AB141" s="1176"/>
      <c r="AC141" s="1177"/>
      <c r="AD141" s="168"/>
      <c r="AE141" s="1176"/>
      <c r="AF141" s="1177"/>
      <c r="AG141" s="168"/>
      <c r="AH141" s="1176"/>
      <c r="AI141" s="1177"/>
      <c r="AJ141" s="168"/>
      <c r="AK141" s="1176"/>
      <c r="AL141" s="1177"/>
      <c r="AM141" s="168"/>
      <c r="AN141" s="1176"/>
      <c r="AO141" s="1177"/>
      <c r="AP141" s="168"/>
      <c r="AQ141" s="1176"/>
      <c r="AR141" s="1177"/>
      <c r="AS141" s="168"/>
      <c r="AT141" s="1176"/>
      <c r="AU141" s="1177"/>
      <c r="AV141" s="168"/>
      <c r="AW141" s="1176"/>
      <c r="AX141" s="1177"/>
      <c r="AY141" s="168"/>
      <c r="AZ141" s="1176"/>
      <c r="BA141" s="1177"/>
      <c r="BB141" s="168"/>
      <c r="BC141" s="1176"/>
      <c r="BD141" s="1177"/>
      <c r="BE141" s="168"/>
      <c r="BF141" s="1176"/>
      <c r="BG141" s="1177"/>
      <c r="BH141" s="168"/>
      <c r="BI141" s="1176"/>
      <c r="BJ141" s="1177"/>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81"/>
      <c r="FK141" s="181"/>
      <c r="FL141" s="181"/>
      <c r="FM141" s="181"/>
      <c r="FN141" s="181"/>
      <c r="FO141" s="181"/>
      <c r="FP141" s="181"/>
      <c r="FQ141" s="181"/>
      <c r="FR141" s="181"/>
      <c r="FS141" s="181"/>
      <c r="FT141" s="181"/>
      <c r="FU141" s="181"/>
      <c r="FV141" s="181"/>
      <c r="FW141" s="181"/>
      <c r="FX141" s="181"/>
      <c r="FY141" s="181"/>
      <c r="FZ141" s="181"/>
      <c r="GA141" s="181"/>
      <c r="GB141" s="181"/>
      <c r="GC141" s="181"/>
      <c r="GD141" s="181"/>
      <c r="GE141" s="181"/>
      <c r="GF141" s="181"/>
      <c r="GG141" s="181"/>
      <c r="GH141" s="181"/>
      <c r="GI141" s="181"/>
      <c r="GJ141" s="181"/>
      <c r="GK141" s="181"/>
      <c r="GL141" s="181"/>
      <c r="GM141" s="181"/>
      <c r="GN141" s="181"/>
      <c r="GO141" s="181"/>
      <c r="GP141" s="181"/>
      <c r="GQ141" s="181"/>
      <c r="GR141" s="181"/>
      <c r="GS141" s="181"/>
      <c r="GT141" s="181"/>
      <c r="GU141" s="181"/>
      <c r="GV141" s="181"/>
      <c r="GW141" s="181"/>
      <c r="GX141" s="181"/>
      <c r="GY141" s="181"/>
      <c r="GZ141" s="181"/>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row>
    <row r="142" spans="1:248" s="183" customFormat="1" ht="18" hidden="1" customHeight="1" outlineLevel="1" x14ac:dyDescent="0.2">
      <c r="A142" s="185"/>
      <c r="B142" s="319" t="s">
        <v>161</v>
      </c>
      <c r="C142" s="132"/>
      <c r="D142" s="1219"/>
      <c r="E142" s="1220"/>
      <c r="F142" s="168"/>
      <c r="G142" s="1219"/>
      <c r="H142" s="1220"/>
      <c r="I142" s="168"/>
      <c r="J142" s="1219"/>
      <c r="K142" s="1220"/>
      <c r="L142" s="168"/>
      <c r="M142" s="1219"/>
      <c r="N142" s="1220"/>
      <c r="O142" s="168"/>
      <c r="P142" s="1219"/>
      <c r="Q142" s="1220"/>
      <c r="R142" s="168"/>
      <c r="S142" s="1219"/>
      <c r="T142" s="1220"/>
      <c r="U142" s="168"/>
      <c r="V142" s="1219"/>
      <c r="W142" s="1220"/>
      <c r="X142" s="168"/>
      <c r="Y142" s="1219"/>
      <c r="Z142" s="1220"/>
      <c r="AA142" s="168"/>
      <c r="AB142" s="1219"/>
      <c r="AC142" s="1220"/>
      <c r="AD142" s="168"/>
      <c r="AE142" s="1219"/>
      <c r="AF142" s="1220"/>
      <c r="AG142" s="168"/>
      <c r="AH142" s="1219"/>
      <c r="AI142" s="1220"/>
      <c r="AJ142" s="168"/>
      <c r="AK142" s="1219"/>
      <c r="AL142" s="1220"/>
      <c r="AM142" s="168"/>
      <c r="AN142" s="1219"/>
      <c r="AO142" s="1220"/>
      <c r="AP142" s="168"/>
      <c r="AQ142" s="1219"/>
      <c r="AR142" s="1220"/>
      <c r="AS142" s="168"/>
      <c r="AT142" s="1219"/>
      <c r="AU142" s="1220"/>
      <c r="AV142" s="168"/>
      <c r="AW142" s="1219"/>
      <c r="AX142" s="1220"/>
      <c r="AY142" s="168"/>
      <c r="AZ142" s="1219"/>
      <c r="BA142" s="1220"/>
      <c r="BB142" s="168"/>
      <c r="BC142" s="1219"/>
      <c r="BD142" s="1220"/>
      <c r="BE142" s="168"/>
      <c r="BF142" s="1219"/>
      <c r="BG142" s="1220"/>
      <c r="BH142" s="168"/>
      <c r="BI142" s="1219"/>
      <c r="BJ142" s="1220"/>
      <c r="BK142" s="179"/>
      <c r="BL142" s="31"/>
      <c r="BM142" s="31"/>
      <c r="BN142" s="31"/>
      <c r="BO142" s="31"/>
      <c r="BP142" s="31"/>
      <c r="BQ142" s="31"/>
      <c r="BR142" s="31"/>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row>
    <row r="143" spans="1:248" s="183" customFormat="1" ht="18" customHeight="1" collapsed="1" x14ac:dyDescent="0.2">
      <c r="A143" s="334"/>
      <c r="B143" s="335"/>
      <c r="C143" s="132"/>
      <c r="D143" s="372"/>
      <c r="E143" s="373"/>
      <c r="F143" s="168"/>
      <c r="G143" s="372"/>
      <c r="H143" s="373"/>
      <c r="I143" s="168"/>
      <c r="J143" s="372"/>
      <c r="K143" s="373"/>
      <c r="L143" s="168"/>
      <c r="M143" s="372"/>
      <c r="N143" s="373"/>
      <c r="O143" s="168"/>
      <c r="P143" s="372"/>
      <c r="Q143" s="373"/>
      <c r="R143" s="168"/>
      <c r="S143" s="372"/>
      <c r="T143" s="373"/>
      <c r="U143" s="168"/>
      <c r="V143" s="372"/>
      <c r="W143" s="373"/>
      <c r="X143" s="168"/>
      <c r="Y143" s="372"/>
      <c r="Z143" s="373"/>
      <c r="AA143" s="168"/>
      <c r="AB143" s="372"/>
      <c r="AC143" s="373"/>
      <c r="AD143" s="168"/>
      <c r="AE143" s="372"/>
      <c r="AF143" s="373"/>
      <c r="AG143" s="168"/>
      <c r="AH143" s="372"/>
      <c r="AI143" s="373"/>
      <c r="AJ143" s="168"/>
      <c r="AK143" s="372"/>
      <c r="AL143" s="373"/>
      <c r="AM143" s="168"/>
      <c r="AN143" s="372"/>
      <c r="AO143" s="373"/>
      <c r="AP143" s="168"/>
      <c r="AQ143" s="372"/>
      <c r="AR143" s="373"/>
      <c r="AS143" s="168"/>
      <c r="AT143" s="372"/>
      <c r="AU143" s="373"/>
      <c r="AV143" s="168"/>
      <c r="AW143" s="372"/>
      <c r="AX143" s="373"/>
      <c r="AY143" s="168"/>
      <c r="AZ143" s="372"/>
      <c r="BA143" s="373"/>
      <c r="BB143" s="168"/>
      <c r="BC143" s="372"/>
      <c r="BD143" s="373"/>
      <c r="BE143" s="168"/>
      <c r="BF143" s="372"/>
      <c r="BG143" s="373"/>
      <c r="BH143" s="168"/>
      <c r="BI143" s="372"/>
      <c r="BJ143" s="373"/>
      <c r="BK143" s="179"/>
      <c r="BL143" s="31"/>
      <c r="BM143" s="31"/>
      <c r="BN143" s="31"/>
      <c r="BO143" s="31"/>
      <c r="BP143" s="31"/>
      <c r="BQ143" s="31"/>
      <c r="BR143" s="31"/>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row>
    <row r="144" spans="1:248" ht="18" hidden="1" customHeight="1" outlineLevel="1" thickBot="1" x14ac:dyDescent="0.25">
      <c r="A144" s="86"/>
      <c r="B144" s="135"/>
      <c r="C144" s="76"/>
      <c r="D144" s="1214"/>
      <c r="E144" s="1215"/>
      <c r="F144" s="168"/>
      <c r="G144" s="1214"/>
      <c r="H144" s="1215"/>
      <c r="I144" s="168"/>
      <c r="J144" s="1214"/>
      <c r="K144" s="1215"/>
      <c r="L144" s="168"/>
      <c r="M144" s="1214"/>
      <c r="N144" s="1215"/>
      <c r="O144" s="168"/>
      <c r="P144" s="1214"/>
      <c r="Q144" s="1215"/>
      <c r="R144" s="168"/>
      <c r="S144" s="1214"/>
      <c r="T144" s="1215"/>
      <c r="U144" s="168"/>
      <c r="V144" s="1214"/>
      <c r="W144" s="1215"/>
      <c r="X144" s="168"/>
      <c r="Y144" s="1214"/>
      <c r="Z144" s="1215"/>
      <c r="AA144" s="168"/>
      <c r="AB144" s="1214"/>
      <c r="AC144" s="1215"/>
      <c r="AD144" s="168"/>
      <c r="AE144" s="1214"/>
      <c r="AF144" s="1215"/>
      <c r="AG144" s="168"/>
      <c r="AH144" s="1214"/>
      <c r="AI144" s="1215"/>
      <c r="AJ144" s="168"/>
      <c r="AK144" s="1214"/>
      <c r="AL144" s="1215"/>
      <c r="AM144" s="168"/>
      <c r="AN144" s="1214"/>
      <c r="AO144" s="1215"/>
      <c r="AP144" s="168"/>
      <c r="AQ144" s="1214"/>
      <c r="AR144" s="1215"/>
      <c r="AS144" s="168"/>
      <c r="AT144" s="1214"/>
      <c r="AU144" s="1215"/>
      <c r="AV144" s="168"/>
      <c r="AW144" s="1214"/>
      <c r="AX144" s="1215"/>
      <c r="AY144" s="168"/>
      <c r="AZ144" s="1214"/>
      <c r="BA144" s="1215"/>
      <c r="BB144" s="168"/>
      <c r="BC144" s="1214"/>
      <c r="BD144" s="1215"/>
      <c r="BE144" s="168"/>
      <c r="BF144" s="1214"/>
      <c r="BG144" s="1215"/>
      <c r="BH144" s="168"/>
      <c r="BI144" s="1214"/>
      <c r="BJ144" s="1215"/>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81"/>
      <c r="FK144" s="181"/>
      <c r="FL144" s="181"/>
      <c r="FM144" s="181"/>
      <c r="FN144" s="181"/>
      <c r="FO144" s="181"/>
      <c r="FP144" s="181"/>
      <c r="FQ144" s="181"/>
      <c r="FR144" s="181"/>
      <c r="FS144" s="181"/>
      <c r="FT144" s="181"/>
      <c r="FU144" s="181"/>
      <c r="FV144" s="181"/>
      <c r="FW144" s="181"/>
      <c r="FX144" s="181"/>
      <c r="FY144" s="181"/>
      <c r="FZ144" s="181"/>
      <c r="GA144" s="181"/>
      <c r="GB144" s="181"/>
      <c r="GC144" s="181"/>
      <c r="GD144" s="181"/>
      <c r="GE144" s="181"/>
      <c r="GF144" s="181"/>
      <c r="GG144" s="181"/>
      <c r="GH144" s="181"/>
      <c r="GI144" s="181"/>
      <c r="GJ144" s="181"/>
      <c r="GK144" s="181"/>
      <c r="GL144" s="181"/>
      <c r="GM144" s="181"/>
      <c r="GN144" s="181"/>
      <c r="GO144" s="181"/>
      <c r="GP144" s="181"/>
      <c r="GQ144" s="181"/>
      <c r="GR144" s="181"/>
      <c r="GS144" s="181"/>
      <c r="GT144" s="181"/>
      <c r="GU144" s="181"/>
      <c r="GV144" s="181"/>
      <c r="GW144" s="181"/>
      <c r="GX144" s="181"/>
      <c r="GY144" s="181"/>
      <c r="GZ144" s="181"/>
      <c r="HA144" s="181"/>
      <c r="HB144" s="181"/>
      <c r="HC144" s="181"/>
      <c r="HD144" s="181"/>
      <c r="HE144" s="181"/>
      <c r="HF144" s="181"/>
      <c r="HG144" s="181"/>
      <c r="HH144" s="181"/>
      <c r="HI144" s="181"/>
      <c r="HJ144" s="181"/>
      <c r="HK144" s="181"/>
      <c r="HL144" s="181"/>
      <c r="HM144" s="181"/>
      <c r="HN144" s="181"/>
      <c r="HO144" s="181"/>
      <c r="HP144" s="181"/>
      <c r="HQ144" s="181"/>
      <c r="HR144" s="181"/>
      <c r="HS144" s="181"/>
      <c r="HT144" s="181"/>
      <c r="HU144" s="181"/>
      <c r="HV144" s="181"/>
      <c r="HW144" s="181"/>
      <c r="HX144" s="181"/>
      <c r="HY144" s="181"/>
      <c r="HZ144" s="181"/>
      <c r="IA144" s="181"/>
      <c r="IB144" s="181"/>
      <c r="IC144" s="181"/>
      <c r="ID144" s="181"/>
      <c r="IE144" s="181"/>
      <c r="IF144" s="181"/>
      <c r="IG144" s="181"/>
      <c r="IH144" s="181"/>
      <c r="II144" s="181"/>
      <c r="IJ144" s="181"/>
      <c r="IK144" s="181"/>
      <c r="IL144" s="181"/>
      <c r="IM144" s="181"/>
      <c r="IN144" s="181"/>
    </row>
    <row r="145" spans="1:248" s="181" customFormat="1" ht="18" hidden="1" customHeight="1" outlineLevel="1" x14ac:dyDescent="0.2">
      <c r="A145" s="55"/>
      <c r="B145" s="131"/>
      <c r="C145" s="132"/>
      <c r="D145" s="1176"/>
      <c r="E145" s="1177"/>
      <c r="F145" s="168"/>
      <c r="G145" s="1176"/>
      <c r="H145" s="1177"/>
      <c r="I145" s="168"/>
      <c r="J145" s="1176"/>
      <c r="K145" s="1177"/>
      <c r="L145" s="168"/>
      <c r="M145" s="1176"/>
      <c r="N145" s="1177"/>
      <c r="O145" s="168"/>
      <c r="P145" s="1176"/>
      <c r="Q145" s="1177"/>
      <c r="R145" s="168"/>
      <c r="S145" s="1176"/>
      <c r="T145" s="1177"/>
      <c r="U145" s="168"/>
      <c r="V145" s="1176"/>
      <c r="W145" s="1177"/>
      <c r="X145" s="168"/>
      <c r="Y145" s="1176"/>
      <c r="Z145" s="1177"/>
      <c r="AA145" s="168"/>
      <c r="AB145" s="1176"/>
      <c r="AC145" s="1177"/>
      <c r="AD145" s="168"/>
      <c r="AE145" s="1176"/>
      <c r="AF145" s="1177"/>
      <c r="AG145" s="168"/>
      <c r="AH145" s="1176"/>
      <c r="AI145" s="1177"/>
      <c r="AJ145" s="168"/>
      <c r="AK145" s="1176"/>
      <c r="AL145" s="1177"/>
      <c r="AM145" s="168"/>
      <c r="AN145" s="1176"/>
      <c r="AO145" s="1177"/>
      <c r="AP145" s="168"/>
      <c r="AQ145" s="1176"/>
      <c r="AR145" s="1177"/>
      <c r="AS145" s="168"/>
      <c r="AT145" s="1176"/>
      <c r="AU145" s="1177"/>
      <c r="AV145" s="168"/>
      <c r="AW145" s="1176"/>
      <c r="AX145" s="1177"/>
      <c r="AY145" s="168"/>
      <c r="AZ145" s="1176"/>
      <c r="BA145" s="1177"/>
      <c r="BB145" s="168"/>
      <c r="BC145" s="1176"/>
      <c r="BD145" s="1177"/>
      <c r="BE145" s="168"/>
      <c r="BF145" s="1176"/>
      <c r="BG145" s="1177"/>
      <c r="BH145" s="168"/>
      <c r="BI145" s="1176"/>
      <c r="BJ145" s="1177"/>
      <c r="BK145" s="179"/>
      <c r="BL145" s="31"/>
      <c r="BM145" s="31"/>
      <c r="BN145" s="31"/>
      <c r="BO145" s="31"/>
      <c r="BP145" s="31"/>
      <c r="BQ145" s="31"/>
      <c r="BR145" s="31"/>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row>
    <row r="146" spans="1:248" s="181" customFormat="1" ht="18" hidden="1" customHeight="1" outlineLevel="1" x14ac:dyDescent="0.2">
      <c r="A146" s="194"/>
      <c r="B146" s="92"/>
      <c r="C146" s="132"/>
      <c r="D146" s="1176"/>
      <c r="E146" s="1177"/>
      <c r="F146" s="168"/>
      <c r="G146" s="1176"/>
      <c r="H146" s="1177"/>
      <c r="I146" s="168"/>
      <c r="J146" s="1176"/>
      <c r="K146" s="1177"/>
      <c r="L146" s="168"/>
      <c r="M146" s="1176"/>
      <c r="N146" s="1177"/>
      <c r="O146" s="168"/>
      <c r="P146" s="1176"/>
      <c r="Q146" s="1177"/>
      <c r="R146" s="168"/>
      <c r="S146" s="1176"/>
      <c r="T146" s="1177"/>
      <c r="U146" s="168"/>
      <c r="V146" s="1176"/>
      <c r="W146" s="1177"/>
      <c r="X146" s="168"/>
      <c r="Y146" s="1176"/>
      <c r="Z146" s="1177"/>
      <c r="AA146" s="168"/>
      <c r="AB146" s="1176"/>
      <c r="AC146" s="1177"/>
      <c r="AD146" s="168"/>
      <c r="AE146" s="1176"/>
      <c r="AF146" s="1177"/>
      <c r="AG146" s="168"/>
      <c r="AH146" s="1176"/>
      <c r="AI146" s="1177"/>
      <c r="AJ146" s="168"/>
      <c r="AK146" s="1176"/>
      <c r="AL146" s="1177"/>
      <c r="AM146" s="168"/>
      <c r="AN146" s="1176"/>
      <c r="AO146" s="1177"/>
      <c r="AP146" s="168"/>
      <c r="AQ146" s="1176"/>
      <c r="AR146" s="1177"/>
      <c r="AS146" s="168"/>
      <c r="AT146" s="1176"/>
      <c r="AU146" s="1177"/>
      <c r="AV146" s="168"/>
      <c r="AW146" s="1176"/>
      <c r="AX146" s="1177"/>
      <c r="AY146" s="168"/>
      <c r="AZ146" s="1176"/>
      <c r="BA146" s="1177"/>
      <c r="BB146" s="168"/>
      <c r="BC146" s="1176"/>
      <c r="BD146" s="1177"/>
      <c r="BE146" s="168"/>
      <c r="BF146" s="1176"/>
      <c r="BG146" s="1177"/>
      <c r="BH146" s="168"/>
      <c r="BI146" s="1176"/>
      <c r="BJ146" s="1177"/>
      <c r="BK146" s="179"/>
      <c r="BL146" s="31"/>
      <c r="BM146" s="31"/>
      <c r="BN146" s="31"/>
      <c r="BO146" s="31"/>
      <c r="BP146" s="31"/>
      <c r="BQ146" s="31"/>
      <c r="BR146" s="31"/>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row>
    <row r="147" spans="1:248" ht="18" hidden="1" customHeight="1" outlineLevel="1" x14ac:dyDescent="0.2">
      <c r="A147" s="194"/>
      <c r="B147" s="92"/>
      <c r="C147" s="132"/>
      <c r="D147" s="1176"/>
      <c r="E147" s="1177"/>
      <c r="F147" s="168"/>
      <c r="G147" s="1176"/>
      <c r="H147" s="1177"/>
      <c r="I147" s="168"/>
      <c r="J147" s="1176"/>
      <c r="K147" s="1177"/>
      <c r="L147" s="168"/>
      <c r="M147" s="1176"/>
      <c r="N147" s="1177"/>
      <c r="O147" s="168"/>
      <c r="P147" s="1176"/>
      <c r="Q147" s="1177"/>
      <c r="R147" s="168"/>
      <c r="S147" s="1176"/>
      <c r="T147" s="1177"/>
      <c r="U147" s="168"/>
      <c r="V147" s="1176"/>
      <c r="W147" s="1177"/>
      <c r="X147" s="168"/>
      <c r="Y147" s="1176"/>
      <c r="Z147" s="1177"/>
      <c r="AA147" s="168"/>
      <c r="AB147" s="1176"/>
      <c r="AC147" s="1177"/>
      <c r="AD147" s="168"/>
      <c r="AE147" s="1176"/>
      <c r="AF147" s="1177"/>
      <c r="AG147" s="168"/>
      <c r="AH147" s="1176"/>
      <c r="AI147" s="1177"/>
      <c r="AJ147" s="168"/>
      <c r="AK147" s="1176"/>
      <c r="AL147" s="1177"/>
      <c r="AM147" s="168"/>
      <c r="AN147" s="1176"/>
      <c r="AO147" s="1177"/>
      <c r="AP147" s="168"/>
      <c r="AQ147" s="1176"/>
      <c r="AR147" s="1177"/>
      <c r="AS147" s="168"/>
      <c r="AT147" s="1176"/>
      <c r="AU147" s="1177"/>
      <c r="AV147" s="168"/>
      <c r="AW147" s="1176"/>
      <c r="AX147" s="1177"/>
      <c r="AY147" s="168"/>
      <c r="AZ147" s="1176"/>
      <c r="BA147" s="1177"/>
      <c r="BB147" s="168"/>
      <c r="BC147" s="1176"/>
      <c r="BD147" s="1177"/>
      <c r="BE147" s="168"/>
      <c r="BF147" s="1176"/>
      <c r="BG147" s="1177"/>
      <c r="BH147" s="168"/>
      <c r="BI147" s="1176"/>
      <c r="BJ147" s="1177"/>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81"/>
      <c r="FK147" s="181"/>
      <c r="FL147" s="181"/>
      <c r="FM147" s="181"/>
      <c r="FN147" s="181"/>
      <c r="FO147" s="181"/>
      <c r="FP147" s="181"/>
      <c r="FQ147" s="181"/>
      <c r="FR147" s="181"/>
      <c r="FS147" s="181"/>
      <c r="FT147" s="181"/>
      <c r="FU147" s="181"/>
      <c r="FV147" s="181"/>
      <c r="FW147" s="181"/>
      <c r="FX147" s="181"/>
      <c r="FY147" s="181"/>
      <c r="FZ147" s="181"/>
      <c r="GA147" s="181"/>
      <c r="GB147" s="181"/>
      <c r="GC147" s="181"/>
      <c r="GD147" s="181"/>
      <c r="GE147" s="181"/>
      <c r="GF147" s="181"/>
      <c r="GG147" s="181"/>
      <c r="GH147" s="181"/>
      <c r="GI147" s="181"/>
      <c r="GJ147" s="181"/>
      <c r="GK147" s="181"/>
      <c r="GL147" s="181"/>
      <c r="GM147" s="181"/>
      <c r="GN147" s="181"/>
      <c r="GO147" s="181"/>
      <c r="GP147" s="181"/>
      <c r="GQ147" s="181"/>
      <c r="GR147" s="181"/>
      <c r="GS147" s="181"/>
      <c r="GT147" s="181"/>
      <c r="GU147" s="181"/>
      <c r="GV147" s="181"/>
      <c r="GW147" s="181"/>
      <c r="GX147" s="181"/>
      <c r="GY147" s="181"/>
      <c r="GZ147" s="181"/>
      <c r="HA147" s="181"/>
      <c r="HB147" s="181"/>
      <c r="HC147" s="181"/>
      <c r="HD147" s="181"/>
      <c r="HE147" s="181"/>
      <c r="HF147" s="181"/>
      <c r="HG147" s="181"/>
      <c r="HH147" s="181"/>
      <c r="HI147" s="181"/>
      <c r="HJ147" s="181"/>
      <c r="HK147" s="181"/>
      <c r="HL147" s="181"/>
      <c r="HM147" s="181"/>
      <c r="HN147" s="181"/>
      <c r="HO147" s="181"/>
      <c r="HP147" s="181"/>
      <c r="HQ147" s="181"/>
      <c r="HR147" s="181"/>
      <c r="HS147" s="181"/>
      <c r="HT147" s="181"/>
      <c r="HU147" s="181"/>
      <c r="HV147" s="181"/>
      <c r="HW147" s="181"/>
      <c r="HX147" s="181"/>
      <c r="HY147" s="181"/>
      <c r="HZ147" s="181"/>
      <c r="IA147" s="181"/>
      <c r="IB147" s="181"/>
      <c r="IC147" s="181"/>
      <c r="ID147" s="181"/>
      <c r="IE147" s="181"/>
      <c r="IF147" s="181"/>
      <c r="IG147" s="181"/>
      <c r="IH147" s="181"/>
      <c r="II147" s="181"/>
      <c r="IJ147" s="181"/>
      <c r="IK147" s="181"/>
      <c r="IL147" s="181"/>
      <c r="IM147" s="181"/>
      <c r="IN147" s="181"/>
    </row>
    <row r="148" spans="1:248" ht="18" hidden="1" customHeight="1" outlineLevel="1" x14ac:dyDescent="0.2">
      <c r="A148" s="194"/>
      <c r="B148" s="92"/>
      <c r="C148" s="132"/>
      <c r="D148" s="1176"/>
      <c r="E148" s="1177"/>
      <c r="F148" s="168"/>
      <c r="G148" s="1176"/>
      <c r="H148" s="1177"/>
      <c r="I148" s="168"/>
      <c r="J148" s="1176"/>
      <c r="K148" s="1177"/>
      <c r="L148" s="168"/>
      <c r="M148" s="1176"/>
      <c r="N148" s="1177"/>
      <c r="O148" s="168"/>
      <c r="P148" s="1176"/>
      <c r="Q148" s="1177"/>
      <c r="R148" s="168"/>
      <c r="S148" s="1176"/>
      <c r="T148" s="1177"/>
      <c r="U148" s="168"/>
      <c r="V148" s="1176"/>
      <c r="W148" s="1177"/>
      <c r="X148" s="168"/>
      <c r="Y148" s="1176"/>
      <c r="Z148" s="1177"/>
      <c r="AA148" s="168"/>
      <c r="AB148" s="1176"/>
      <c r="AC148" s="1177"/>
      <c r="AD148" s="168"/>
      <c r="AE148" s="1176"/>
      <c r="AF148" s="1177"/>
      <c r="AG148" s="168"/>
      <c r="AH148" s="1176"/>
      <c r="AI148" s="1177"/>
      <c r="AJ148" s="168"/>
      <c r="AK148" s="1176"/>
      <c r="AL148" s="1177"/>
      <c r="AM148" s="168"/>
      <c r="AN148" s="1176"/>
      <c r="AO148" s="1177"/>
      <c r="AP148" s="168"/>
      <c r="AQ148" s="1176"/>
      <c r="AR148" s="1177"/>
      <c r="AS148" s="168"/>
      <c r="AT148" s="1176"/>
      <c r="AU148" s="1177"/>
      <c r="AV148" s="168"/>
      <c r="AW148" s="1176"/>
      <c r="AX148" s="1177"/>
      <c r="AY148" s="168"/>
      <c r="AZ148" s="1176"/>
      <c r="BA148" s="1177"/>
      <c r="BB148" s="168"/>
      <c r="BC148" s="1176"/>
      <c r="BD148" s="1177"/>
      <c r="BE148" s="168"/>
      <c r="BF148" s="1176"/>
      <c r="BG148" s="1177"/>
      <c r="BH148" s="168"/>
      <c r="BI148" s="1176"/>
      <c r="BJ148" s="1177"/>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81"/>
      <c r="FK148" s="181"/>
      <c r="FL148" s="181"/>
      <c r="FM148" s="181"/>
      <c r="FN148" s="181"/>
      <c r="FO148" s="181"/>
      <c r="FP148" s="181"/>
      <c r="FQ148" s="181"/>
      <c r="FR148" s="181"/>
      <c r="FS148" s="181"/>
      <c r="FT148" s="181"/>
      <c r="FU148" s="181"/>
      <c r="FV148" s="181"/>
      <c r="FW148" s="181"/>
      <c r="FX148" s="181"/>
      <c r="FY148" s="181"/>
      <c r="FZ148" s="181"/>
      <c r="GA148" s="181"/>
      <c r="GB148" s="181"/>
      <c r="GC148" s="181"/>
      <c r="GD148" s="181"/>
      <c r="GE148" s="181"/>
      <c r="GF148" s="181"/>
      <c r="GG148" s="181"/>
      <c r="GH148" s="181"/>
      <c r="GI148" s="181"/>
      <c r="GJ148" s="181"/>
      <c r="GK148" s="181"/>
      <c r="GL148" s="181"/>
      <c r="GM148" s="181"/>
      <c r="GN148" s="181"/>
      <c r="GO148" s="181"/>
      <c r="GP148" s="181"/>
      <c r="GQ148" s="181"/>
      <c r="GR148" s="181"/>
      <c r="GS148" s="181"/>
      <c r="GT148" s="181"/>
      <c r="GU148" s="181"/>
      <c r="GV148" s="181"/>
      <c r="GW148" s="181"/>
      <c r="GX148" s="181"/>
      <c r="GY148" s="181"/>
      <c r="GZ148" s="181"/>
      <c r="HA148" s="181"/>
      <c r="HB148" s="181"/>
      <c r="HC148" s="181"/>
      <c r="HD148" s="181"/>
      <c r="HE148" s="181"/>
      <c r="HF148" s="181"/>
      <c r="HG148" s="181"/>
      <c r="HH148" s="181"/>
      <c r="HI148" s="181"/>
      <c r="HJ148" s="181"/>
      <c r="HK148" s="181"/>
      <c r="HL148" s="181"/>
      <c r="HM148" s="181"/>
      <c r="HN148" s="181"/>
      <c r="HO148" s="181"/>
      <c r="HP148" s="181"/>
      <c r="HQ148" s="181"/>
      <c r="HR148" s="181"/>
      <c r="HS148" s="181"/>
      <c r="HT148" s="181"/>
      <c r="HU148" s="181"/>
      <c r="HV148" s="181"/>
      <c r="HW148" s="181"/>
      <c r="HX148" s="181"/>
      <c r="HY148" s="181"/>
      <c r="HZ148" s="181"/>
      <c r="IA148" s="181"/>
      <c r="IB148" s="181"/>
      <c r="IC148" s="181"/>
      <c r="ID148" s="181"/>
      <c r="IE148" s="181"/>
      <c r="IF148" s="181"/>
      <c r="IG148" s="181"/>
      <c r="IH148" s="181"/>
      <c r="II148" s="181"/>
      <c r="IJ148" s="181"/>
      <c r="IK148" s="181"/>
      <c r="IL148" s="181"/>
      <c r="IM148" s="181"/>
      <c r="IN148" s="181"/>
    </row>
    <row r="149" spans="1:248" ht="18" hidden="1" customHeight="1" outlineLevel="1" x14ac:dyDescent="0.2">
      <c r="A149" s="194"/>
      <c r="B149" s="92"/>
      <c r="C149" s="132"/>
      <c r="D149" s="1176"/>
      <c r="E149" s="1177"/>
      <c r="F149" s="2"/>
      <c r="G149" s="1176"/>
      <c r="H149" s="1177"/>
      <c r="I149" s="2"/>
      <c r="J149" s="1176"/>
      <c r="K149" s="1177"/>
      <c r="L149" s="2"/>
      <c r="M149" s="1176"/>
      <c r="N149" s="1177"/>
      <c r="O149" s="2"/>
      <c r="P149" s="1176"/>
      <c r="Q149" s="1177"/>
      <c r="R149" s="2"/>
      <c r="S149" s="1176"/>
      <c r="T149" s="1177"/>
      <c r="U149" s="2"/>
      <c r="V149" s="1176"/>
      <c r="W149" s="1177"/>
      <c r="X149" s="2"/>
      <c r="Y149" s="1176"/>
      <c r="Z149" s="1177"/>
      <c r="AA149" s="2"/>
      <c r="AB149" s="1176"/>
      <c r="AC149" s="1177"/>
      <c r="AD149" s="2"/>
      <c r="AE149" s="1176"/>
      <c r="AF149" s="1177"/>
      <c r="AG149" s="2"/>
      <c r="AH149" s="1176"/>
      <c r="AI149" s="1177"/>
      <c r="AJ149" s="2"/>
      <c r="AK149" s="1176"/>
      <c r="AL149" s="1177"/>
      <c r="AM149" s="2"/>
      <c r="AN149" s="1176"/>
      <c r="AO149" s="1177"/>
      <c r="AP149" s="2"/>
      <c r="AQ149" s="1176"/>
      <c r="AR149" s="1177"/>
      <c r="AS149" s="2"/>
      <c r="AT149" s="1176"/>
      <c r="AU149" s="1177"/>
      <c r="AV149" s="2"/>
      <c r="AW149" s="1176"/>
      <c r="AX149" s="1177"/>
      <c r="AY149" s="2"/>
      <c r="AZ149" s="1176"/>
      <c r="BA149" s="1177"/>
      <c r="BB149" s="2"/>
      <c r="BC149" s="1176"/>
      <c r="BD149" s="1177"/>
      <c r="BE149" s="2"/>
      <c r="BF149" s="1176"/>
      <c r="BG149" s="1177"/>
      <c r="BH149" s="2"/>
      <c r="BI149" s="1176"/>
      <c r="BJ149" s="1177"/>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81"/>
      <c r="FK149" s="181"/>
      <c r="FL149" s="181"/>
      <c r="FM149" s="181"/>
      <c r="FN149" s="181"/>
      <c r="FO149" s="181"/>
      <c r="FP149" s="181"/>
      <c r="FQ149" s="181"/>
      <c r="FR149" s="181"/>
      <c r="FS149" s="181"/>
      <c r="FT149" s="181"/>
      <c r="FU149" s="181"/>
      <c r="FV149" s="181"/>
      <c r="FW149" s="181"/>
      <c r="FX149" s="181"/>
      <c r="FY149" s="181"/>
      <c r="FZ149" s="181"/>
      <c r="GA149" s="181"/>
      <c r="GB149" s="181"/>
      <c r="GC149" s="181"/>
      <c r="GD149" s="181"/>
      <c r="GE149" s="181"/>
      <c r="GF149" s="181"/>
      <c r="GG149" s="181"/>
      <c r="GH149" s="181"/>
      <c r="GI149" s="181"/>
      <c r="GJ149" s="181"/>
      <c r="GK149" s="181"/>
      <c r="GL149" s="181"/>
      <c r="GM149" s="181"/>
      <c r="GN149" s="181"/>
      <c r="GO149" s="181"/>
      <c r="GP149" s="181"/>
      <c r="GQ149" s="181"/>
      <c r="GR149" s="181"/>
      <c r="GS149" s="181"/>
      <c r="GT149" s="181"/>
      <c r="GU149" s="181"/>
      <c r="GV149" s="181"/>
      <c r="GW149" s="181"/>
      <c r="GX149" s="181"/>
      <c r="GY149" s="181"/>
      <c r="GZ149" s="181"/>
      <c r="HA149" s="181"/>
      <c r="HB149" s="181"/>
      <c r="HC149" s="181"/>
      <c r="HD149" s="181"/>
      <c r="HE149" s="181"/>
      <c r="HF149" s="181"/>
      <c r="HG149" s="181"/>
      <c r="HH149" s="181"/>
      <c r="HI149" s="181"/>
      <c r="HJ149" s="181"/>
      <c r="HK149" s="181"/>
      <c r="HL149" s="181"/>
      <c r="HM149" s="181"/>
      <c r="HN149" s="181"/>
      <c r="HO149" s="181"/>
      <c r="HP149" s="181"/>
      <c r="HQ149" s="181"/>
      <c r="HR149" s="181"/>
      <c r="HS149" s="181"/>
      <c r="HT149" s="181"/>
      <c r="HU149" s="181"/>
      <c r="HV149" s="181"/>
      <c r="HW149" s="181"/>
      <c r="HX149" s="181"/>
      <c r="HY149" s="181"/>
      <c r="HZ149" s="181"/>
      <c r="IA149" s="181"/>
      <c r="IB149" s="181"/>
      <c r="IC149" s="181"/>
      <c r="ID149" s="181"/>
      <c r="IE149" s="181"/>
      <c r="IF149" s="181"/>
      <c r="IG149" s="181"/>
      <c r="IH149" s="181"/>
      <c r="II149" s="181"/>
      <c r="IJ149" s="181"/>
      <c r="IK149" s="181"/>
      <c r="IL149" s="181"/>
      <c r="IM149" s="181"/>
      <c r="IN149" s="181"/>
    </row>
    <row r="150" spans="1:248" s="183" customFormat="1" ht="18" hidden="1" customHeight="1" outlineLevel="1" x14ac:dyDescent="0.2">
      <c r="A150" s="185"/>
      <c r="B150" s="319" t="s">
        <v>161</v>
      </c>
      <c r="C150" s="132"/>
      <c r="D150" s="1219"/>
      <c r="E150" s="1220"/>
      <c r="F150" s="2"/>
      <c r="G150" s="1219"/>
      <c r="H150" s="1220"/>
      <c r="I150" s="2"/>
      <c r="J150" s="1219"/>
      <c r="K150" s="1220"/>
      <c r="L150" s="2"/>
      <c r="M150" s="1219"/>
      <c r="N150" s="1220"/>
      <c r="O150" s="2"/>
      <c r="P150" s="1219"/>
      <c r="Q150" s="1220"/>
      <c r="R150" s="2"/>
      <c r="S150" s="1219"/>
      <c r="T150" s="1220"/>
      <c r="U150" s="2"/>
      <c r="V150" s="1219"/>
      <c r="W150" s="1220"/>
      <c r="X150" s="2"/>
      <c r="Y150" s="1219"/>
      <c r="Z150" s="1220"/>
      <c r="AA150" s="2"/>
      <c r="AB150" s="1219"/>
      <c r="AC150" s="1220"/>
      <c r="AD150" s="2"/>
      <c r="AE150" s="1219"/>
      <c r="AF150" s="1220"/>
      <c r="AG150" s="2"/>
      <c r="AH150" s="1219"/>
      <c r="AI150" s="1220"/>
      <c r="AJ150" s="2"/>
      <c r="AK150" s="1219"/>
      <c r="AL150" s="1220"/>
      <c r="AM150" s="2"/>
      <c r="AN150" s="1219"/>
      <c r="AO150" s="1220"/>
      <c r="AP150" s="2"/>
      <c r="AQ150" s="1219"/>
      <c r="AR150" s="1220"/>
      <c r="AS150" s="2"/>
      <c r="AT150" s="1219"/>
      <c r="AU150" s="1220"/>
      <c r="AV150" s="2"/>
      <c r="AW150" s="1219"/>
      <c r="AX150" s="1220"/>
      <c r="AY150" s="2"/>
      <c r="AZ150" s="1219"/>
      <c r="BA150" s="1220"/>
      <c r="BB150" s="2"/>
      <c r="BC150" s="1219"/>
      <c r="BD150" s="1220"/>
      <c r="BE150" s="2"/>
      <c r="BF150" s="1219"/>
      <c r="BG150" s="1220"/>
      <c r="BH150" s="2"/>
      <c r="BI150" s="1219"/>
      <c r="BJ150" s="1220"/>
      <c r="BK150" s="179"/>
      <c r="BL150" s="31"/>
      <c r="BM150" s="31"/>
      <c r="BN150" s="31"/>
      <c r="BO150" s="31"/>
      <c r="BP150" s="31"/>
      <c r="BQ150" s="31"/>
      <c r="BR150" s="31"/>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row>
    <row r="151" spans="1:248" s="183" customFormat="1" ht="18" customHeight="1" collapsed="1" x14ac:dyDescent="0.2">
      <c r="A151" s="334"/>
      <c r="B151" s="335"/>
      <c r="C151" s="132"/>
      <c r="D151" s="372"/>
      <c r="E151" s="373"/>
      <c r="F151" s="2"/>
      <c r="G151" s="372"/>
      <c r="H151" s="373"/>
      <c r="I151" s="2"/>
      <c r="J151" s="372"/>
      <c r="K151" s="373"/>
      <c r="L151" s="2"/>
      <c r="M151" s="372"/>
      <c r="N151" s="373"/>
      <c r="O151" s="2"/>
      <c r="P151" s="372"/>
      <c r="Q151" s="373"/>
      <c r="R151" s="2"/>
      <c r="S151" s="372"/>
      <c r="T151" s="373"/>
      <c r="U151" s="2"/>
      <c r="V151" s="372"/>
      <c r="W151" s="373"/>
      <c r="X151" s="2"/>
      <c r="Y151" s="372"/>
      <c r="Z151" s="373"/>
      <c r="AA151" s="2"/>
      <c r="AB151" s="372"/>
      <c r="AC151" s="373"/>
      <c r="AD151" s="2"/>
      <c r="AE151" s="372"/>
      <c r="AF151" s="373"/>
      <c r="AG151" s="2"/>
      <c r="AH151" s="372"/>
      <c r="AI151" s="373"/>
      <c r="AJ151" s="2"/>
      <c r="AK151" s="372"/>
      <c r="AL151" s="373"/>
      <c r="AM151" s="2"/>
      <c r="AN151" s="372"/>
      <c r="AO151" s="373"/>
      <c r="AP151" s="2"/>
      <c r="AQ151" s="372"/>
      <c r="AR151" s="373"/>
      <c r="AS151" s="2"/>
      <c r="AT151" s="372"/>
      <c r="AU151" s="373"/>
      <c r="AV151" s="2"/>
      <c r="AW151" s="372"/>
      <c r="AX151" s="373"/>
      <c r="AY151" s="2"/>
      <c r="AZ151" s="372"/>
      <c r="BA151" s="373"/>
      <c r="BB151" s="2"/>
      <c r="BC151" s="372"/>
      <c r="BD151" s="373"/>
      <c r="BE151" s="2"/>
      <c r="BF151" s="372"/>
      <c r="BG151" s="373"/>
      <c r="BH151" s="2"/>
      <c r="BI151" s="372"/>
      <c r="BJ151" s="373"/>
      <c r="BK151" s="179"/>
      <c r="BL151" s="31"/>
      <c r="BM151" s="31"/>
      <c r="BN151" s="31"/>
      <c r="BO151" s="31"/>
      <c r="BP151" s="31"/>
      <c r="BQ151" s="31"/>
      <c r="BR151" s="31"/>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row>
    <row r="152" spans="1:248" ht="18" hidden="1" customHeight="1" outlineLevel="1" thickBot="1" x14ac:dyDescent="0.25">
      <c r="A152" s="86"/>
      <c r="B152" s="135"/>
      <c r="C152" s="76"/>
      <c r="D152" s="1214"/>
      <c r="E152" s="1215"/>
      <c r="F152" s="2"/>
      <c r="G152" s="1214"/>
      <c r="H152" s="1215"/>
      <c r="I152" s="2"/>
      <c r="J152" s="1214"/>
      <c r="K152" s="1215"/>
      <c r="L152" s="2"/>
      <c r="M152" s="1214"/>
      <c r="N152" s="1215"/>
      <c r="O152" s="2"/>
      <c r="P152" s="1214"/>
      <c r="Q152" s="1215"/>
      <c r="R152" s="2"/>
      <c r="S152" s="1214"/>
      <c r="T152" s="1215"/>
      <c r="U152" s="2"/>
      <c r="V152" s="1214"/>
      <c r="W152" s="1215"/>
      <c r="X152" s="2"/>
      <c r="Y152" s="1214"/>
      <c r="Z152" s="1215"/>
      <c r="AA152" s="2"/>
      <c r="AB152" s="1214"/>
      <c r="AC152" s="1215"/>
      <c r="AD152" s="2"/>
      <c r="AE152" s="1214"/>
      <c r="AF152" s="1215"/>
      <c r="AG152" s="2"/>
      <c r="AH152" s="1214"/>
      <c r="AI152" s="1215"/>
      <c r="AJ152" s="2"/>
      <c r="AK152" s="1214"/>
      <c r="AL152" s="1215"/>
      <c r="AM152" s="2"/>
      <c r="AN152" s="1214"/>
      <c r="AO152" s="1215"/>
      <c r="AP152" s="2"/>
      <c r="AQ152" s="1214"/>
      <c r="AR152" s="1215"/>
      <c r="AS152" s="2"/>
      <c r="AT152" s="1214"/>
      <c r="AU152" s="1215"/>
      <c r="AV152" s="2"/>
      <c r="AW152" s="1214"/>
      <c r="AX152" s="1215"/>
      <c r="AY152" s="2"/>
      <c r="AZ152" s="1214"/>
      <c r="BA152" s="1215"/>
      <c r="BB152" s="2"/>
      <c r="BC152" s="1214"/>
      <c r="BD152" s="1215"/>
      <c r="BE152" s="2"/>
      <c r="BF152" s="1214"/>
      <c r="BG152" s="1215"/>
      <c r="BH152" s="2"/>
      <c r="BI152" s="1214"/>
      <c r="BJ152" s="1215"/>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81"/>
      <c r="FK152" s="181"/>
      <c r="FL152" s="181"/>
      <c r="FM152" s="181"/>
      <c r="FN152" s="181"/>
      <c r="FO152" s="181"/>
      <c r="FP152" s="181"/>
      <c r="FQ152" s="181"/>
      <c r="FR152" s="181"/>
      <c r="FS152" s="181"/>
      <c r="FT152" s="181"/>
      <c r="FU152" s="181"/>
      <c r="FV152" s="181"/>
      <c r="FW152" s="181"/>
      <c r="FX152" s="181"/>
      <c r="FY152" s="181"/>
      <c r="FZ152" s="181"/>
      <c r="GA152" s="181"/>
      <c r="GB152" s="181"/>
      <c r="GC152" s="181"/>
      <c r="GD152" s="181"/>
      <c r="GE152" s="181"/>
      <c r="GF152" s="181"/>
      <c r="GG152" s="181"/>
      <c r="GH152" s="181"/>
      <c r="GI152" s="181"/>
      <c r="GJ152" s="181"/>
      <c r="GK152" s="181"/>
      <c r="GL152" s="181"/>
      <c r="GM152" s="181"/>
      <c r="GN152" s="181"/>
      <c r="GO152" s="181"/>
      <c r="GP152" s="181"/>
      <c r="GQ152" s="181"/>
      <c r="GR152" s="181"/>
      <c r="GS152" s="181"/>
      <c r="GT152" s="181"/>
      <c r="GU152" s="181"/>
      <c r="GV152" s="181"/>
      <c r="GW152" s="181"/>
      <c r="GX152" s="181"/>
      <c r="GY152" s="181"/>
      <c r="GZ152" s="181"/>
      <c r="HA152" s="181"/>
      <c r="HB152" s="181"/>
      <c r="HC152" s="181"/>
      <c r="HD152" s="181"/>
      <c r="HE152" s="181"/>
      <c r="HF152" s="181"/>
      <c r="HG152" s="181"/>
      <c r="HH152" s="181"/>
      <c r="HI152" s="181"/>
      <c r="HJ152" s="181"/>
      <c r="HK152" s="181"/>
      <c r="HL152" s="181"/>
      <c r="HM152" s="181"/>
      <c r="HN152" s="181"/>
      <c r="HO152" s="181"/>
      <c r="HP152" s="181"/>
      <c r="HQ152" s="181"/>
      <c r="HR152" s="181"/>
      <c r="HS152" s="181"/>
      <c r="HT152" s="181"/>
      <c r="HU152" s="181"/>
      <c r="HV152" s="181"/>
      <c r="HW152" s="181"/>
      <c r="HX152" s="181"/>
      <c r="HY152" s="181"/>
      <c r="HZ152" s="181"/>
      <c r="IA152" s="181"/>
      <c r="IB152" s="181"/>
      <c r="IC152" s="181"/>
      <c r="ID152" s="181"/>
      <c r="IE152" s="181"/>
      <c r="IF152" s="181"/>
      <c r="IG152" s="181"/>
      <c r="IH152" s="181"/>
      <c r="II152" s="181"/>
      <c r="IJ152" s="181"/>
      <c r="IK152" s="181"/>
      <c r="IL152" s="181"/>
      <c r="IM152" s="181"/>
      <c r="IN152" s="181"/>
    </row>
    <row r="153" spans="1:248" s="181" customFormat="1" ht="18" hidden="1" customHeight="1" outlineLevel="1" x14ac:dyDescent="0.2">
      <c r="A153" s="55"/>
      <c r="B153" s="131"/>
      <c r="C153" s="132"/>
      <c r="D153" s="1176"/>
      <c r="E153" s="1177"/>
      <c r="F153" s="2"/>
      <c r="G153" s="1176"/>
      <c r="H153" s="1177"/>
      <c r="I153" s="2"/>
      <c r="J153" s="1176"/>
      <c r="K153" s="1177"/>
      <c r="L153" s="2"/>
      <c r="M153" s="1176"/>
      <c r="N153" s="1177"/>
      <c r="O153" s="2"/>
      <c r="P153" s="1176"/>
      <c r="Q153" s="1177"/>
      <c r="R153" s="2"/>
      <c r="S153" s="1176"/>
      <c r="T153" s="1177"/>
      <c r="U153" s="2"/>
      <c r="V153" s="1176"/>
      <c r="W153" s="1177"/>
      <c r="X153" s="2"/>
      <c r="Y153" s="1176"/>
      <c r="Z153" s="1177"/>
      <c r="AA153" s="2"/>
      <c r="AB153" s="1176"/>
      <c r="AC153" s="1177"/>
      <c r="AD153" s="2"/>
      <c r="AE153" s="1176"/>
      <c r="AF153" s="1177"/>
      <c r="AG153" s="2"/>
      <c r="AH153" s="1176"/>
      <c r="AI153" s="1177"/>
      <c r="AJ153" s="2"/>
      <c r="AK153" s="1176"/>
      <c r="AL153" s="1177"/>
      <c r="AM153" s="2"/>
      <c r="AN153" s="1176"/>
      <c r="AO153" s="1177"/>
      <c r="AP153" s="2"/>
      <c r="AQ153" s="1176"/>
      <c r="AR153" s="1177"/>
      <c r="AS153" s="2"/>
      <c r="AT153" s="1176"/>
      <c r="AU153" s="1177"/>
      <c r="AV153" s="2"/>
      <c r="AW153" s="1176"/>
      <c r="AX153" s="1177"/>
      <c r="AY153" s="2"/>
      <c r="AZ153" s="1176"/>
      <c r="BA153" s="1177"/>
      <c r="BB153" s="2"/>
      <c r="BC153" s="1176"/>
      <c r="BD153" s="1177"/>
      <c r="BE153" s="2"/>
      <c r="BF153" s="1176"/>
      <c r="BG153" s="1177"/>
      <c r="BH153" s="2"/>
      <c r="BI153" s="1176"/>
      <c r="BJ153" s="1177"/>
      <c r="BK153" s="179"/>
      <c r="BL153" s="31"/>
      <c r="BM153" s="31"/>
      <c r="BN153" s="31"/>
      <c r="BO153" s="31"/>
      <c r="BP153" s="31"/>
      <c r="BQ153" s="31"/>
      <c r="BR153" s="31"/>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row>
    <row r="154" spans="1:248" s="181" customFormat="1" ht="18" hidden="1" customHeight="1" outlineLevel="1" x14ac:dyDescent="0.2">
      <c r="A154" s="194"/>
      <c r="B154" s="92"/>
      <c r="C154" s="132"/>
      <c r="D154" s="1176"/>
      <c r="E154" s="1177"/>
      <c r="F154" s="2"/>
      <c r="G154" s="1176"/>
      <c r="H154" s="1177"/>
      <c r="I154" s="2"/>
      <c r="J154" s="1176"/>
      <c r="K154" s="1177"/>
      <c r="L154" s="2"/>
      <c r="M154" s="1176"/>
      <c r="N154" s="1177"/>
      <c r="O154" s="2"/>
      <c r="P154" s="1176"/>
      <c r="Q154" s="1177"/>
      <c r="R154" s="2"/>
      <c r="S154" s="1176"/>
      <c r="T154" s="1177"/>
      <c r="U154" s="2"/>
      <c r="V154" s="1176"/>
      <c r="W154" s="1177"/>
      <c r="X154" s="2"/>
      <c r="Y154" s="1176"/>
      <c r="Z154" s="1177"/>
      <c r="AA154" s="2"/>
      <c r="AB154" s="1176"/>
      <c r="AC154" s="1177"/>
      <c r="AD154" s="2"/>
      <c r="AE154" s="1176"/>
      <c r="AF154" s="1177"/>
      <c r="AG154" s="2"/>
      <c r="AH154" s="1176"/>
      <c r="AI154" s="1177"/>
      <c r="AJ154" s="2"/>
      <c r="AK154" s="1176"/>
      <c r="AL154" s="1177"/>
      <c r="AM154" s="2"/>
      <c r="AN154" s="1176"/>
      <c r="AO154" s="1177"/>
      <c r="AP154" s="2"/>
      <c r="AQ154" s="1176"/>
      <c r="AR154" s="1177"/>
      <c r="AS154" s="2"/>
      <c r="AT154" s="1176"/>
      <c r="AU154" s="1177"/>
      <c r="AV154" s="2"/>
      <c r="AW154" s="1176"/>
      <c r="AX154" s="1177"/>
      <c r="AY154" s="2"/>
      <c r="AZ154" s="1176"/>
      <c r="BA154" s="1177"/>
      <c r="BB154" s="2"/>
      <c r="BC154" s="1176"/>
      <c r="BD154" s="1177"/>
      <c r="BE154" s="2"/>
      <c r="BF154" s="1176"/>
      <c r="BG154" s="1177"/>
      <c r="BH154" s="2"/>
      <c r="BI154" s="1176"/>
      <c r="BJ154" s="1177"/>
      <c r="BK154" s="179"/>
      <c r="BL154" s="31"/>
      <c r="BM154" s="31"/>
      <c r="BN154" s="31"/>
      <c r="BO154" s="31"/>
      <c r="BP154" s="31"/>
      <c r="BQ154" s="31"/>
      <c r="BR154" s="31"/>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row>
    <row r="155" spans="1:248" ht="18" hidden="1" customHeight="1" outlineLevel="1" x14ac:dyDescent="0.2">
      <c r="A155" s="194"/>
      <c r="B155" s="92"/>
      <c r="C155" s="132"/>
      <c r="D155" s="1176"/>
      <c r="E155" s="1177"/>
      <c r="F155" s="2"/>
      <c r="G155" s="1176"/>
      <c r="H155" s="1177"/>
      <c r="I155" s="2"/>
      <c r="J155" s="1176"/>
      <c r="K155" s="1177"/>
      <c r="L155" s="2"/>
      <c r="M155" s="1176"/>
      <c r="N155" s="1177"/>
      <c r="O155" s="2"/>
      <c r="P155" s="1176"/>
      <c r="Q155" s="1177"/>
      <c r="R155" s="2"/>
      <c r="S155" s="1176"/>
      <c r="T155" s="1177"/>
      <c r="U155" s="2"/>
      <c r="V155" s="1176"/>
      <c r="W155" s="1177"/>
      <c r="X155" s="2"/>
      <c r="Y155" s="1176"/>
      <c r="Z155" s="1177"/>
      <c r="AA155" s="2"/>
      <c r="AB155" s="1176"/>
      <c r="AC155" s="1177"/>
      <c r="AD155" s="2"/>
      <c r="AE155" s="1176"/>
      <c r="AF155" s="1177"/>
      <c r="AG155" s="2"/>
      <c r="AH155" s="1176"/>
      <c r="AI155" s="1177"/>
      <c r="AJ155" s="2"/>
      <c r="AK155" s="1176"/>
      <c r="AL155" s="1177"/>
      <c r="AM155" s="2"/>
      <c r="AN155" s="1176"/>
      <c r="AO155" s="1177"/>
      <c r="AP155" s="2"/>
      <c r="AQ155" s="1176"/>
      <c r="AR155" s="1177"/>
      <c r="AS155" s="2"/>
      <c r="AT155" s="1176"/>
      <c r="AU155" s="1177"/>
      <c r="AV155" s="2"/>
      <c r="AW155" s="1176"/>
      <c r="AX155" s="1177"/>
      <c r="AY155" s="2"/>
      <c r="AZ155" s="1176"/>
      <c r="BA155" s="1177"/>
      <c r="BB155" s="2"/>
      <c r="BC155" s="1176"/>
      <c r="BD155" s="1177"/>
      <c r="BE155" s="2"/>
      <c r="BF155" s="1176"/>
      <c r="BG155" s="1177"/>
      <c r="BH155" s="2"/>
      <c r="BI155" s="1176"/>
      <c r="BJ155" s="1177"/>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81"/>
      <c r="FK155" s="181"/>
      <c r="FL155" s="181"/>
      <c r="FM155" s="181"/>
      <c r="FN155" s="181"/>
      <c r="FO155" s="181"/>
      <c r="FP155" s="181"/>
      <c r="FQ155" s="181"/>
      <c r="FR155" s="181"/>
      <c r="FS155" s="181"/>
      <c r="FT155" s="181"/>
      <c r="FU155" s="181"/>
      <c r="FV155" s="181"/>
      <c r="FW155" s="181"/>
      <c r="FX155" s="181"/>
      <c r="FY155" s="181"/>
      <c r="FZ155" s="181"/>
      <c r="GA155" s="181"/>
      <c r="GB155" s="181"/>
      <c r="GC155" s="181"/>
      <c r="GD155" s="181"/>
      <c r="GE155" s="181"/>
      <c r="GF155" s="181"/>
      <c r="GG155" s="181"/>
      <c r="GH155" s="181"/>
      <c r="GI155" s="181"/>
      <c r="GJ155" s="181"/>
      <c r="GK155" s="181"/>
      <c r="GL155" s="181"/>
      <c r="GM155" s="181"/>
      <c r="GN155" s="181"/>
      <c r="GO155" s="181"/>
      <c r="GP155" s="181"/>
      <c r="GQ155" s="181"/>
      <c r="GR155" s="181"/>
      <c r="GS155" s="181"/>
      <c r="GT155" s="181"/>
      <c r="GU155" s="181"/>
      <c r="GV155" s="181"/>
      <c r="GW155" s="181"/>
      <c r="GX155" s="181"/>
      <c r="GY155" s="181"/>
      <c r="GZ155" s="181"/>
      <c r="HA155" s="181"/>
      <c r="HB155" s="181"/>
      <c r="HC155" s="181"/>
      <c r="HD155" s="181"/>
      <c r="HE155" s="181"/>
      <c r="HF155" s="181"/>
      <c r="HG155" s="181"/>
      <c r="HH155" s="181"/>
      <c r="HI155" s="181"/>
      <c r="HJ155" s="181"/>
      <c r="HK155" s="181"/>
      <c r="HL155" s="181"/>
      <c r="HM155" s="181"/>
      <c r="HN155" s="181"/>
      <c r="HO155" s="181"/>
      <c r="HP155" s="181"/>
      <c r="HQ155" s="181"/>
      <c r="HR155" s="181"/>
      <c r="HS155" s="181"/>
      <c r="HT155" s="181"/>
      <c r="HU155" s="181"/>
      <c r="HV155" s="181"/>
      <c r="HW155" s="181"/>
      <c r="HX155" s="181"/>
      <c r="HY155" s="181"/>
      <c r="HZ155" s="181"/>
      <c r="IA155" s="181"/>
      <c r="IB155" s="181"/>
      <c r="IC155" s="181"/>
      <c r="ID155" s="181"/>
      <c r="IE155" s="181"/>
      <c r="IF155" s="181"/>
      <c r="IG155" s="181"/>
      <c r="IH155" s="181"/>
      <c r="II155" s="181"/>
      <c r="IJ155" s="181"/>
      <c r="IK155" s="181"/>
      <c r="IL155" s="181"/>
      <c r="IM155" s="181"/>
      <c r="IN155" s="181"/>
    </row>
    <row r="156" spans="1:248" ht="18" hidden="1" customHeight="1" outlineLevel="1" x14ac:dyDescent="0.2">
      <c r="A156" s="194"/>
      <c r="B156" s="92"/>
      <c r="C156" s="132"/>
      <c r="D156" s="1176"/>
      <c r="E156" s="1177"/>
      <c r="F156" s="2"/>
      <c r="G156" s="1176"/>
      <c r="H156" s="1177"/>
      <c r="I156" s="2"/>
      <c r="J156" s="1176"/>
      <c r="K156" s="1177"/>
      <c r="L156" s="2"/>
      <c r="M156" s="1176"/>
      <c r="N156" s="1177"/>
      <c r="O156" s="2"/>
      <c r="P156" s="1176"/>
      <c r="Q156" s="1177"/>
      <c r="R156" s="2"/>
      <c r="S156" s="1176"/>
      <c r="T156" s="1177"/>
      <c r="U156" s="2"/>
      <c r="V156" s="1176"/>
      <c r="W156" s="1177"/>
      <c r="X156" s="2"/>
      <c r="Y156" s="1176"/>
      <c r="Z156" s="1177"/>
      <c r="AA156" s="2"/>
      <c r="AB156" s="1176"/>
      <c r="AC156" s="1177"/>
      <c r="AD156" s="2"/>
      <c r="AE156" s="1176"/>
      <c r="AF156" s="1177"/>
      <c r="AG156" s="2"/>
      <c r="AH156" s="1176"/>
      <c r="AI156" s="1177"/>
      <c r="AJ156" s="2"/>
      <c r="AK156" s="1176"/>
      <c r="AL156" s="1177"/>
      <c r="AM156" s="2"/>
      <c r="AN156" s="1176"/>
      <c r="AO156" s="1177"/>
      <c r="AP156" s="2"/>
      <c r="AQ156" s="1176"/>
      <c r="AR156" s="1177"/>
      <c r="AS156" s="2"/>
      <c r="AT156" s="1176"/>
      <c r="AU156" s="1177"/>
      <c r="AV156" s="2"/>
      <c r="AW156" s="1176"/>
      <c r="AX156" s="1177"/>
      <c r="AY156" s="2"/>
      <c r="AZ156" s="1176"/>
      <c r="BA156" s="1177"/>
      <c r="BB156" s="2"/>
      <c r="BC156" s="1176"/>
      <c r="BD156" s="1177"/>
      <c r="BE156" s="2"/>
      <c r="BF156" s="1176"/>
      <c r="BG156" s="1177"/>
      <c r="BH156" s="2"/>
      <c r="BI156" s="1176"/>
      <c r="BJ156" s="1177"/>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81"/>
      <c r="FK156" s="181"/>
      <c r="FL156" s="181"/>
      <c r="FM156" s="181"/>
      <c r="FN156" s="181"/>
      <c r="FO156" s="181"/>
      <c r="FP156" s="181"/>
      <c r="FQ156" s="181"/>
      <c r="FR156" s="181"/>
      <c r="FS156" s="181"/>
      <c r="FT156" s="181"/>
      <c r="FU156" s="181"/>
      <c r="FV156" s="181"/>
      <c r="FW156" s="181"/>
      <c r="FX156" s="181"/>
      <c r="FY156" s="181"/>
      <c r="FZ156" s="181"/>
      <c r="GA156" s="181"/>
      <c r="GB156" s="181"/>
      <c r="GC156" s="181"/>
      <c r="GD156" s="181"/>
      <c r="GE156" s="181"/>
      <c r="GF156" s="181"/>
      <c r="GG156" s="181"/>
      <c r="GH156" s="181"/>
      <c r="GI156" s="181"/>
      <c r="GJ156" s="181"/>
      <c r="GK156" s="181"/>
      <c r="GL156" s="181"/>
      <c r="GM156" s="181"/>
      <c r="GN156" s="181"/>
      <c r="GO156" s="181"/>
      <c r="GP156" s="181"/>
      <c r="GQ156" s="181"/>
      <c r="GR156" s="181"/>
      <c r="GS156" s="181"/>
      <c r="GT156" s="181"/>
      <c r="GU156" s="181"/>
      <c r="GV156" s="181"/>
      <c r="GW156" s="181"/>
      <c r="GX156" s="181"/>
      <c r="GY156" s="181"/>
      <c r="GZ156" s="181"/>
      <c r="HA156" s="181"/>
      <c r="HB156" s="181"/>
      <c r="HC156" s="181"/>
      <c r="HD156" s="181"/>
      <c r="HE156" s="181"/>
      <c r="HF156" s="181"/>
      <c r="HG156" s="181"/>
      <c r="HH156" s="181"/>
      <c r="HI156" s="181"/>
      <c r="HJ156" s="181"/>
      <c r="HK156" s="181"/>
      <c r="HL156" s="181"/>
      <c r="HM156" s="181"/>
      <c r="HN156" s="181"/>
      <c r="HO156" s="181"/>
      <c r="HP156" s="181"/>
      <c r="HQ156" s="181"/>
      <c r="HR156" s="181"/>
      <c r="HS156" s="181"/>
      <c r="HT156" s="181"/>
      <c r="HU156" s="181"/>
      <c r="HV156" s="181"/>
      <c r="HW156" s="181"/>
      <c r="HX156" s="181"/>
      <c r="HY156" s="181"/>
      <c r="HZ156" s="181"/>
      <c r="IA156" s="181"/>
      <c r="IB156" s="181"/>
      <c r="IC156" s="181"/>
      <c r="ID156" s="181"/>
      <c r="IE156" s="181"/>
      <c r="IF156" s="181"/>
      <c r="IG156" s="181"/>
      <c r="IH156" s="181"/>
      <c r="II156" s="181"/>
      <c r="IJ156" s="181"/>
      <c r="IK156" s="181"/>
      <c r="IL156" s="181"/>
      <c r="IM156" s="181"/>
      <c r="IN156" s="181"/>
    </row>
    <row r="157" spans="1:248" ht="18" hidden="1" customHeight="1" outlineLevel="1" x14ac:dyDescent="0.2">
      <c r="A157" s="194"/>
      <c r="B157" s="92"/>
      <c r="C157" s="132"/>
      <c r="D157" s="1176"/>
      <c r="E157" s="1177"/>
      <c r="F157" s="377"/>
      <c r="G157" s="1176"/>
      <c r="H157" s="1177"/>
      <c r="I157" s="377"/>
      <c r="J157" s="1176"/>
      <c r="K157" s="1177"/>
      <c r="L157" s="377"/>
      <c r="M157" s="1176"/>
      <c r="N157" s="1177"/>
      <c r="O157" s="377"/>
      <c r="P157" s="1176"/>
      <c r="Q157" s="1177"/>
      <c r="R157" s="2"/>
      <c r="S157" s="1176"/>
      <c r="T157" s="1177"/>
      <c r="U157" s="377"/>
      <c r="V157" s="1176"/>
      <c r="W157" s="1177"/>
      <c r="X157" s="377"/>
      <c r="Y157" s="1176"/>
      <c r="Z157" s="1177"/>
      <c r="AA157" s="377"/>
      <c r="AB157" s="1176"/>
      <c r="AC157" s="1177"/>
      <c r="AD157" s="377"/>
      <c r="AE157" s="1176"/>
      <c r="AF157" s="1177"/>
      <c r="AG157" s="377"/>
      <c r="AH157" s="1176"/>
      <c r="AI157" s="1177"/>
      <c r="AJ157" s="377"/>
      <c r="AK157" s="1176"/>
      <c r="AL157" s="1177"/>
      <c r="AM157" s="377"/>
      <c r="AN157" s="1176"/>
      <c r="AO157" s="1177"/>
      <c r="AP157" s="377"/>
      <c r="AQ157" s="1176"/>
      <c r="AR157" s="1177"/>
      <c r="AS157" s="377"/>
      <c r="AT157" s="1176"/>
      <c r="AU157" s="1177"/>
      <c r="AV157" s="377"/>
      <c r="AW157" s="1176"/>
      <c r="AX157" s="1177"/>
      <c r="AY157" s="377"/>
      <c r="AZ157" s="1176"/>
      <c r="BA157" s="1177"/>
      <c r="BB157" s="377"/>
      <c r="BC157" s="1176"/>
      <c r="BD157" s="1177"/>
      <c r="BE157" s="377"/>
      <c r="BF157" s="1176"/>
      <c r="BG157" s="1177"/>
      <c r="BH157" s="377"/>
      <c r="BI157" s="1176"/>
      <c r="BJ157" s="1177"/>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81"/>
      <c r="FK157" s="181"/>
      <c r="FL157" s="181"/>
      <c r="FM157" s="181"/>
      <c r="FN157" s="181"/>
      <c r="FO157" s="181"/>
      <c r="FP157" s="181"/>
      <c r="FQ157" s="181"/>
      <c r="FR157" s="181"/>
      <c r="FS157" s="181"/>
      <c r="FT157" s="181"/>
      <c r="FU157" s="181"/>
      <c r="FV157" s="181"/>
      <c r="FW157" s="181"/>
      <c r="FX157" s="181"/>
      <c r="FY157" s="181"/>
      <c r="FZ157" s="181"/>
      <c r="GA157" s="181"/>
      <c r="GB157" s="181"/>
      <c r="GC157" s="181"/>
      <c r="GD157" s="181"/>
      <c r="GE157" s="181"/>
      <c r="GF157" s="181"/>
      <c r="GG157" s="181"/>
      <c r="GH157" s="181"/>
      <c r="GI157" s="181"/>
      <c r="GJ157" s="181"/>
      <c r="GK157" s="181"/>
      <c r="GL157" s="181"/>
      <c r="GM157" s="181"/>
      <c r="GN157" s="181"/>
      <c r="GO157" s="181"/>
      <c r="GP157" s="181"/>
      <c r="GQ157" s="181"/>
      <c r="GR157" s="181"/>
      <c r="GS157" s="181"/>
      <c r="GT157" s="181"/>
      <c r="GU157" s="181"/>
      <c r="GV157" s="181"/>
      <c r="GW157" s="181"/>
      <c r="GX157" s="181"/>
      <c r="GY157" s="181"/>
      <c r="GZ157" s="181"/>
      <c r="HA157" s="181"/>
      <c r="HB157" s="181"/>
      <c r="HC157" s="181"/>
      <c r="HD157" s="181"/>
      <c r="HE157" s="181"/>
      <c r="HF157" s="181"/>
      <c r="HG157" s="181"/>
      <c r="HH157" s="181"/>
      <c r="HI157" s="181"/>
      <c r="HJ157" s="181"/>
      <c r="HK157" s="181"/>
      <c r="HL157" s="181"/>
      <c r="HM157" s="181"/>
      <c r="HN157" s="181"/>
      <c r="HO157" s="181"/>
      <c r="HP157" s="181"/>
      <c r="HQ157" s="181"/>
      <c r="HR157" s="181"/>
      <c r="HS157" s="181"/>
      <c r="HT157" s="181"/>
      <c r="HU157" s="181"/>
      <c r="HV157" s="181"/>
      <c r="HW157" s="181"/>
      <c r="HX157" s="181"/>
      <c r="HY157" s="181"/>
      <c r="HZ157" s="181"/>
      <c r="IA157" s="181"/>
      <c r="IB157" s="181"/>
      <c r="IC157" s="181"/>
      <c r="ID157" s="181"/>
      <c r="IE157" s="181"/>
      <c r="IF157" s="181"/>
      <c r="IG157" s="181"/>
      <c r="IH157" s="181"/>
      <c r="II157" s="181"/>
      <c r="IJ157" s="181"/>
      <c r="IK157" s="181"/>
      <c r="IL157" s="181"/>
      <c r="IM157" s="181"/>
      <c r="IN157" s="181"/>
    </row>
    <row r="158" spans="1:248" s="183" customFormat="1" ht="18" hidden="1" customHeight="1" outlineLevel="1" x14ac:dyDescent="0.2">
      <c r="A158" s="185"/>
      <c r="B158" s="319" t="s">
        <v>161</v>
      </c>
      <c r="C158" s="132"/>
      <c r="D158" s="1219"/>
      <c r="E158" s="1220"/>
      <c r="F158" s="378"/>
      <c r="G158" s="1219"/>
      <c r="H158" s="1220"/>
      <c r="I158" s="378"/>
      <c r="J158" s="1219"/>
      <c r="K158" s="1220"/>
      <c r="L158" s="378"/>
      <c r="M158" s="1219"/>
      <c r="N158" s="1220"/>
      <c r="O158" s="378"/>
      <c r="P158" s="1219"/>
      <c r="Q158" s="1220"/>
      <c r="R158" s="2"/>
      <c r="S158" s="1219"/>
      <c r="T158" s="1220"/>
      <c r="U158" s="378"/>
      <c r="V158" s="1219"/>
      <c r="W158" s="1220"/>
      <c r="X158" s="378"/>
      <c r="Y158" s="1219"/>
      <c r="Z158" s="1220"/>
      <c r="AA158" s="378"/>
      <c r="AB158" s="1219"/>
      <c r="AC158" s="1220"/>
      <c r="AD158" s="378"/>
      <c r="AE158" s="1219"/>
      <c r="AF158" s="1220"/>
      <c r="AG158" s="378"/>
      <c r="AH158" s="1219"/>
      <c r="AI158" s="1220"/>
      <c r="AJ158" s="378"/>
      <c r="AK158" s="1219"/>
      <c r="AL158" s="1220"/>
      <c r="AM158" s="378"/>
      <c r="AN158" s="1219"/>
      <c r="AO158" s="1220"/>
      <c r="AP158" s="378"/>
      <c r="AQ158" s="1219"/>
      <c r="AR158" s="1220"/>
      <c r="AS158" s="378"/>
      <c r="AT158" s="1219"/>
      <c r="AU158" s="1220"/>
      <c r="AV158" s="378"/>
      <c r="AW158" s="1219"/>
      <c r="AX158" s="1220"/>
      <c r="AY158" s="378"/>
      <c r="AZ158" s="1219"/>
      <c r="BA158" s="1220"/>
      <c r="BB158" s="378"/>
      <c r="BC158" s="1219"/>
      <c r="BD158" s="1220"/>
      <c r="BE158" s="378"/>
      <c r="BF158" s="1219"/>
      <c r="BG158" s="1220"/>
      <c r="BH158" s="378"/>
      <c r="BI158" s="1219"/>
      <c r="BJ158" s="1220"/>
      <c r="BK158" s="179"/>
      <c r="BL158" s="31"/>
      <c r="BM158" s="31"/>
      <c r="BN158" s="31"/>
      <c r="BO158" s="31"/>
      <c r="BP158" s="31"/>
      <c r="BQ158" s="31"/>
      <c r="BR158" s="31"/>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row>
    <row r="159" spans="1:248" s="183" customFormat="1" ht="18" customHeight="1" collapsed="1" x14ac:dyDescent="0.2">
      <c r="A159" s="334"/>
      <c r="B159" s="335"/>
      <c r="C159" s="132"/>
      <c r="D159" s="372"/>
      <c r="E159" s="373"/>
      <c r="F159" s="378"/>
      <c r="G159" s="372"/>
      <c r="H159" s="373"/>
      <c r="I159" s="378"/>
      <c r="J159" s="372"/>
      <c r="K159" s="373"/>
      <c r="L159" s="378"/>
      <c r="M159" s="372"/>
      <c r="N159" s="373"/>
      <c r="O159" s="378"/>
      <c r="P159" s="372"/>
      <c r="Q159" s="373"/>
      <c r="R159" s="2"/>
      <c r="S159" s="372"/>
      <c r="T159" s="373"/>
      <c r="U159" s="378"/>
      <c r="V159" s="372"/>
      <c r="W159" s="373"/>
      <c r="X159" s="378"/>
      <c r="Y159" s="372"/>
      <c r="Z159" s="373"/>
      <c r="AA159" s="378"/>
      <c r="AB159" s="372"/>
      <c r="AC159" s="373"/>
      <c r="AD159" s="378"/>
      <c r="AE159" s="372"/>
      <c r="AF159" s="373"/>
      <c r="AG159" s="378"/>
      <c r="AH159" s="372"/>
      <c r="AI159" s="373"/>
      <c r="AJ159" s="378"/>
      <c r="AK159" s="372"/>
      <c r="AL159" s="373"/>
      <c r="AM159" s="378"/>
      <c r="AN159" s="372"/>
      <c r="AO159" s="373"/>
      <c r="AP159" s="378"/>
      <c r="AQ159" s="372"/>
      <c r="AR159" s="373"/>
      <c r="AS159" s="378"/>
      <c r="AT159" s="372"/>
      <c r="AU159" s="373"/>
      <c r="AV159" s="378"/>
      <c r="AW159" s="372"/>
      <c r="AX159" s="373"/>
      <c r="AY159" s="378"/>
      <c r="AZ159" s="372"/>
      <c r="BA159" s="373"/>
      <c r="BB159" s="378"/>
      <c r="BC159" s="372"/>
      <c r="BD159" s="373"/>
      <c r="BE159" s="378"/>
      <c r="BF159" s="372"/>
      <c r="BG159" s="373"/>
      <c r="BH159" s="378"/>
      <c r="BI159" s="372"/>
      <c r="BJ159" s="373"/>
      <c r="BK159" s="179"/>
      <c r="BL159" s="31"/>
      <c r="BM159" s="31"/>
      <c r="BN159" s="31"/>
      <c r="BO159" s="31"/>
      <c r="BP159" s="31"/>
      <c r="BQ159" s="31"/>
      <c r="BR159" s="31"/>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row>
    <row r="160" spans="1:248" ht="18" hidden="1" customHeight="1" outlineLevel="1" thickBot="1" x14ac:dyDescent="0.25">
      <c r="A160" s="86"/>
      <c r="B160" s="135"/>
      <c r="C160" s="76"/>
      <c r="D160" s="1214"/>
      <c r="E160" s="1215"/>
      <c r="F160" s="376"/>
      <c r="G160" s="1214"/>
      <c r="H160" s="1215"/>
      <c r="I160" s="376"/>
      <c r="J160" s="1214"/>
      <c r="K160" s="1215"/>
      <c r="L160" s="376"/>
      <c r="M160" s="1214"/>
      <c r="N160" s="1215"/>
      <c r="O160" s="376"/>
      <c r="P160" s="1214"/>
      <c r="Q160" s="1215"/>
      <c r="R160" s="2"/>
      <c r="S160" s="1214"/>
      <c r="T160" s="1215"/>
      <c r="U160" s="376"/>
      <c r="V160" s="1214"/>
      <c r="W160" s="1215"/>
      <c r="X160" s="376"/>
      <c r="Y160" s="1214"/>
      <c r="Z160" s="1215"/>
      <c r="AA160" s="376"/>
      <c r="AB160" s="1214"/>
      <c r="AC160" s="1215"/>
      <c r="AD160" s="376"/>
      <c r="AE160" s="1214"/>
      <c r="AF160" s="1215"/>
      <c r="AG160" s="376"/>
      <c r="AH160" s="1214"/>
      <c r="AI160" s="1215"/>
      <c r="AJ160" s="376"/>
      <c r="AK160" s="1214"/>
      <c r="AL160" s="1215"/>
      <c r="AM160" s="376"/>
      <c r="AN160" s="1214"/>
      <c r="AO160" s="1215"/>
      <c r="AP160" s="376"/>
      <c r="AQ160" s="1214"/>
      <c r="AR160" s="1215"/>
      <c r="AS160" s="376"/>
      <c r="AT160" s="1214"/>
      <c r="AU160" s="1215"/>
      <c r="AV160" s="376"/>
      <c r="AW160" s="1214"/>
      <c r="AX160" s="1215"/>
      <c r="AY160" s="376"/>
      <c r="AZ160" s="1214"/>
      <c r="BA160" s="1215"/>
      <c r="BB160" s="376"/>
      <c r="BC160" s="1214"/>
      <c r="BD160" s="1215"/>
      <c r="BE160" s="376"/>
      <c r="BF160" s="1214"/>
      <c r="BG160" s="1215"/>
      <c r="BH160" s="376"/>
      <c r="BI160" s="1214"/>
      <c r="BJ160" s="1215"/>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81"/>
      <c r="FK160" s="181"/>
      <c r="FL160" s="181"/>
      <c r="FM160" s="181"/>
      <c r="FN160" s="181"/>
      <c r="FO160" s="181"/>
      <c r="FP160" s="181"/>
      <c r="FQ160" s="181"/>
      <c r="FR160" s="181"/>
      <c r="FS160" s="181"/>
      <c r="FT160" s="181"/>
      <c r="FU160" s="181"/>
      <c r="FV160" s="181"/>
      <c r="FW160" s="181"/>
      <c r="FX160" s="181"/>
      <c r="FY160" s="181"/>
      <c r="FZ160" s="181"/>
      <c r="GA160" s="181"/>
      <c r="GB160" s="181"/>
      <c r="GC160" s="181"/>
      <c r="GD160" s="181"/>
      <c r="GE160" s="181"/>
      <c r="GF160" s="181"/>
      <c r="GG160" s="181"/>
      <c r="GH160" s="181"/>
      <c r="GI160" s="181"/>
      <c r="GJ160" s="181"/>
      <c r="GK160" s="181"/>
      <c r="GL160" s="181"/>
      <c r="GM160" s="181"/>
      <c r="GN160" s="181"/>
      <c r="GO160" s="181"/>
      <c r="GP160" s="181"/>
      <c r="GQ160" s="181"/>
      <c r="GR160" s="181"/>
      <c r="GS160" s="181"/>
      <c r="GT160" s="181"/>
      <c r="GU160" s="181"/>
      <c r="GV160" s="181"/>
      <c r="GW160" s="181"/>
      <c r="GX160" s="181"/>
      <c r="GY160" s="181"/>
      <c r="GZ160" s="181"/>
      <c r="HA160" s="181"/>
      <c r="HB160" s="181"/>
      <c r="HC160" s="181"/>
      <c r="HD160" s="181"/>
      <c r="HE160" s="181"/>
      <c r="HF160" s="181"/>
      <c r="HG160" s="181"/>
      <c r="HH160" s="181"/>
      <c r="HI160" s="181"/>
      <c r="HJ160" s="181"/>
      <c r="HK160" s="181"/>
      <c r="HL160" s="181"/>
      <c r="HM160" s="181"/>
      <c r="HN160" s="181"/>
      <c r="HO160" s="181"/>
      <c r="HP160" s="181"/>
      <c r="HQ160" s="181"/>
      <c r="HR160" s="181"/>
      <c r="HS160" s="181"/>
      <c r="HT160" s="181"/>
      <c r="HU160" s="181"/>
      <c r="HV160" s="181"/>
      <c r="HW160" s="181"/>
      <c r="HX160" s="181"/>
      <c r="HY160" s="181"/>
      <c r="HZ160" s="181"/>
      <c r="IA160" s="181"/>
      <c r="IB160" s="181"/>
      <c r="IC160" s="181"/>
      <c r="ID160" s="181"/>
      <c r="IE160" s="181"/>
      <c r="IF160" s="181"/>
      <c r="IG160" s="181"/>
      <c r="IH160" s="181"/>
      <c r="II160" s="181"/>
      <c r="IJ160" s="181"/>
      <c r="IK160" s="181"/>
      <c r="IL160" s="181"/>
      <c r="IM160" s="181"/>
      <c r="IN160" s="181"/>
    </row>
    <row r="161" spans="1:248" s="181" customFormat="1" ht="18" hidden="1" customHeight="1" outlineLevel="1" x14ac:dyDescent="0.2">
      <c r="A161" s="55"/>
      <c r="B161" s="131"/>
      <c r="C161" s="132"/>
      <c r="D161" s="1176"/>
      <c r="E161" s="1177"/>
      <c r="F161" s="2"/>
      <c r="G161" s="1176"/>
      <c r="H161" s="1177"/>
      <c r="I161" s="2"/>
      <c r="J161" s="1176"/>
      <c r="K161" s="1177"/>
      <c r="L161" s="2"/>
      <c r="M161" s="1176"/>
      <c r="N161" s="1177"/>
      <c r="O161" s="2"/>
      <c r="P161" s="1176"/>
      <c r="Q161" s="1177"/>
      <c r="R161" s="2"/>
      <c r="S161" s="1176"/>
      <c r="T161" s="1177"/>
      <c r="U161" s="2"/>
      <c r="V161" s="1176"/>
      <c r="W161" s="1177"/>
      <c r="X161" s="2"/>
      <c r="Y161" s="1176"/>
      <c r="Z161" s="1177"/>
      <c r="AA161" s="2"/>
      <c r="AB161" s="1176"/>
      <c r="AC161" s="1177"/>
      <c r="AD161" s="2"/>
      <c r="AE161" s="1176"/>
      <c r="AF161" s="1177"/>
      <c r="AG161" s="2"/>
      <c r="AH161" s="1176"/>
      <c r="AI161" s="1177"/>
      <c r="AJ161" s="2"/>
      <c r="AK161" s="1176"/>
      <c r="AL161" s="1177"/>
      <c r="AM161" s="2"/>
      <c r="AN161" s="1176"/>
      <c r="AO161" s="1177"/>
      <c r="AP161" s="2"/>
      <c r="AQ161" s="1176"/>
      <c r="AR161" s="1177"/>
      <c r="AS161" s="2"/>
      <c r="AT161" s="1176"/>
      <c r="AU161" s="1177"/>
      <c r="AV161" s="2"/>
      <c r="AW161" s="1176"/>
      <c r="AX161" s="1177"/>
      <c r="AY161" s="2"/>
      <c r="AZ161" s="1176"/>
      <c r="BA161" s="1177"/>
      <c r="BB161" s="2"/>
      <c r="BC161" s="1176"/>
      <c r="BD161" s="1177"/>
      <c r="BE161" s="2"/>
      <c r="BF161" s="1176"/>
      <c r="BG161" s="1177"/>
      <c r="BH161" s="2"/>
      <c r="BI161" s="1176"/>
      <c r="BJ161" s="1177"/>
      <c r="BK161" s="179"/>
      <c r="BL161" s="31"/>
      <c r="BM161" s="31"/>
      <c r="BN161" s="31"/>
      <c r="BO161" s="31"/>
      <c r="BP161" s="31"/>
      <c r="BQ161" s="31"/>
      <c r="BR161" s="31"/>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row>
    <row r="162" spans="1:248" s="181" customFormat="1" ht="18" hidden="1" customHeight="1" outlineLevel="1" x14ac:dyDescent="0.2">
      <c r="A162" s="194"/>
      <c r="B162" s="92"/>
      <c r="C162" s="132"/>
      <c r="D162" s="1176"/>
      <c r="E162" s="1177"/>
      <c r="F162" s="2"/>
      <c r="G162" s="1176"/>
      <c r="H162" s="1177"/>
      <c r="I162" s="2"/>
      <c r="J162" s="1176"/>
      <c r="K162" s="1177"/>
      <c r="L162" s="2"/>
      <c r="M162" s="1176"/>
      <c r="N162" s="1177"/>
      <c r="O162" s="2"/>
      <c r="P162" s="1176"/>
      <c r="Q162" s="1177"/>
      <c r="R162" s="2"/>
      <c r="S162" s="1176"/>
      <c r="T162" s="1177"/>
      <c r="U162" s="2"/>
      <c r="V162" s="1176"/>
      <c r="W162" s="1177"/>
      <c r="X162" s="2"/>
      <c r="Y162" s="1176"/>
      <c r="Z162" s="1177"/>
      <c r="AA162" s="2"/>
      <c r="AB162" s="1176"/>
      <c r="AC162" s="1177"/>
      <c r="AD162" s="2"/>
      <c r="AE162" s="1176"/>
      <c r="AF162" s="1177"/>
      <c r="AG162" s="2"/>
      <c r="AH162" s="1176"/>
      <c r="AI162" s="1177"/>
      <c r="AJ162" s="2"/>
      <c r="AK162" s="1176"/>
      <c r="AL162" s="1177"/>
      <c r="AM162" s="2"/>
      <c r="AN162" s="1176"/>
      <c r="AO162" s="1177"/>
      <c r="AP162" s="2"/>
      <c r="AQ162" s="1176"/>
      <c r="AR162" s="1177"/>
      <c r="AS162" s="2"/>
      <c r="AT162" s="1176"/>
      <c r="AU162" s="1177"/>
      <c r="AV162" s="2"/>
      <c r="AW162" s="1176"/>
      <c r="AX162" s="1177"/>
      <c r="AY162" s="2"/>
      <c r="AZ162" s="1176"/>
      <c r="BA162" s="1177"/>
      <c r="BB162" s="2"/>
      <c r="BC162" s="1176"/>
      <c r="BD162" s="1177"/>
      <c r="BE162" s="2"/>
      <c r="BF162" s="1176"/>
      <c r="BG162" s="1177"/>
      <c r="BH162" s="2"/>
      <c r="BI162" s="1176"/>
      <c r="BJ162" s="1177"/>
      <c r="BK162" s="179"/>
      <c r="BL162" s="31"/>
      <c r="BM162" s="31"/>
      <c r="BN162" s="31"/>
      <c r="BO162" s="31"/>
      <c r="BP162" s="31"/>
      <c r="BQ162" s="31"/>
      <c r="BR162" s="31"/>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row>
    <row r="163" spans="1:248" ht="18" hidden="1" customHeight="1" outlineLevel="1" x14ac:dyDescent="0.2">
      <c r="A163" s="194"/>
      <c r="B163" s="92"/>
      <c r="C163" s="132"/>
      <c r="D163" s="1176"/>
      <c r="E163" s="1177"/>
      <c r="F163" s="2"/>
      <c r="G163" s="1176"/>
      <c r="H163" s="1177"/>
      <c r="I163" s="2"/>
      <c r="J163" s="1176"/>
      <c r="K163" s="1177"/>
      <c r="L163" s="2"/>
      <c r="M163" s="1176"/>
      <c r="N163" s="1177"/>
      <c r="O163" s="2"/>
      <c r="P163" s="1176"/>
      <c r="Q163" s="1177"/>
      <c r="R163" s="2"/>
      <c r="S163" s="1176"/>
      <c r="T163" s="1177"/>
      <c r="U163" s="2"/>
      <c r="V163" s="1176"/>
      <c r="W163" s="1177"/>
      <c r="X163" s="2"/>
      <c r="Y163" s="1176"/>
      <c r="Z163" s="1177"/>
      <c r="AA163" s="2"/>
      <c r="AB163" s="1176"/>
      <c r="AC163" s="1177"/>
      <c r="AD163" s="2"/>
      <c r="AE163" s="1176"/>
      <c r="AF163" s="1177"/>
      <c r="AG163" s="2"/>
      <c r="AH163" s="1176"/>
      <c r="AI163" s="1177"/>
      <c r="AJ163" s="2"/>
      <c r="AK163" s="1176"/>
      <c r="AL163" s="1177"/>
      <c r="AM163" s="2"/>
      <c r="AN163" s="1176"/>
      <c r="AO163" s="1177"/>
      <c r="AP163" s="2"/>
      <c r="AQ163" s="1176"/>
      <c r="AR163" s="1177"/>
      <c r="AS163" s="2"/>
      <c r="AT163" s="1176"/>
      <c r="AU163" s="1177"/>
      <c r="AV163" s="2"/>
      <c r="AW163" s="1176"/>
      <c r="AX163" s="1177"/>
      <c r="AY163" s="2"/>
      <c r="AZ163" s="1176"/>
      <c r="BA163" s="1177"/>
      <c r="BB163" s="2"/>
      <c r="BC163" s="1176"/>
      <c r="BD163" s="1177"/>
      <c r="BE163" s="2"/>
      <c r="BF163" s="1176"/>
      <c r="BG163" s="1177"/>
      <c r="BH163" s="2"/>
      <c r="BI163" s="1176"/>
      <c r="BJ163" s="1177"/>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81"/>
      <c r="FK163" s="181"/>
      <c r="FL163" s="181"/>
      <c r="FM163" s="181"/>
      <c r="FN163" s="181"/>
      <c r="FO163" s="181"/>
      <c r="FP163" s="181"/>
      <c r="FQ163" s="181"/>
      <c r="FR163" s="181"/>
      <c r="FS163" s="181"/>
      <c r="FT163" s="181"/>
      <c r="FU163" s="181"/>
      <c r="FV163" s="181"/>
      <c r="FW163" s="181"/>
      <c r="FX163" s="181"/>
      <c r="FY163" s="181"/>
      <c r="FZ163" s="181"/>
      <c r="GA163" s="181"/>
      <c r="GB163" s="181"/>
      <c r="GC163" s="181"/>
      <c r="GD163" s="181"/>
      <c r="GE163" s="181"/>
      <c r="GF163" s="181"/>
      <c r="GG163" s="181"/>
      <c r="GH163" s="181"/>
      <c r="GI163" s="181"/>
      <c r="GJ163" s="181"/>
      <c r="GK163" s="181"/>
      <c r="GL163" s="181"/>
      <c r="GM163" s="181"/>
      <c r="GN163" s="181"/>
      <c r="GO163" s="181"/>
      <c r="GP163" s="181"/>
      <c r="GQ163" s="181"/>
      <c r="GR163" s="181"/>
      <c r="GS163" s="181"/>
      <c r="GT163" s="181"/>
      <c r="GU163" s="181"/>
      <c r="GV163" s="181"/>
      <c r="GW163" s="181"/>
      <c r="GX163" s="181"/>
      <c r="GY163" s="181"/>
      <c r="GZ163" s="181"/>
      <c r="HA163" s="181"/>
      <c r="HB163" s="181"/>
      <c r="HC163" s="181"/>
      <c r="HD163" s="181"/>
      <c r="HE163" s="181"/>
      <c r="HF163" s="181"/>
      <c r="HG163" s="181"/>
      <c r="HH163" s="181"/>
      <c r="HI163" s="181"/>
      <c r="HJ163" s="181"/>
      <c r="HK163" s="181"/>
      <c r="HL163" s="181"/>
      <c r="HM163" s="181"/>
      <c r="HN163" s="181"/>
      <c r="HO163" s="181"/>
      <c r="HP163" s="181"/>
      <c r="HQ163" s="181"/>
      <c r="HR163" s="181"/>
      <c r="HS163" s="181"/>
      <c r="HT163" s="181"/>
      <c r="HU163" s="181"/>
      <c r="HV163" s="181"/>
      <c r="HW163" s="181"/>
      <c r="HX163" s="181"/>
      <c r="HY163" s="181"/>
      <c r="HZ163" s="181"/>
      <c r="IA163" s="181"/>
      <c r="IB163" s="181"/>
      <c r="IC163" s="181"/>
      <c r="ID163" s="181"/>
      <c r="IE163" s="181"/>
      <c r="IF163" s="181"/>
      <c r="IG163" s="181"/>
      <c r="IH163" s="181"/>
      <c r="II163" s="181"/>
      <c r="IJ163" s="181"/>
      <c r="IK163" s="181"/>
      <c r="IL163" s="181"/>
      <c r="IM163" s="181"/>
      <c r="IN163" s="181"/>
    </row>
    <row r="164" spans="1:248" ht="18" hidden="1" customHeight="1" outlineLevel="1" x14ac:dyDescent="0.2">
      <c r="A164" s="194"/>
      <c r="B164" s="92"/>
      <c r="C164" s="132"/>
      <c r="D164" s="1176"/>
      <c r="E164" s="1177"/>
      <c r="F164" s="2"/>
      <c r="G164" s="1176"/>
      <c r="H164" s="1177"/>
      <c r="I164" s="2"/>
      <c r="J164" s="1176"/>
      <c r="K164" s="1177"/>
      <c r="L164" s="2"/>
      <c r="M164" s="1176"/>
      <c r="N164" s="1177"/>
      <c r="O164" s="2"/>
      <c r="P164" s="1176"/>
      <c r="Q164" s="1177"/>
      <c r="R164" s="2"/>
      <c r="S164" s="1176"/>
      <c r="T164" s="1177"/>
      <c r="U164" s="2"/>
      <c r="V164" s="1176"/>
      <c r="W164" s="1177"/>
      <c r="X164" s="2"/>
      <c r="Y164" s="1176"/>
      <c r="Z164" s="1177"/>
      <c r="AA164" s="2"/>
      <c r="AB164" s="1176"/>
      <c r="AC164" s="1177"/>
      <c r="AD164" s="2"/>
      <c r="AE164" s="1176"/>
      <c r="AF164" s="1177"/>
      <c r="AG164" s="2"/>
      <c r="AH164" s="1176"/>
      <c r="AI164" s="1177"/>
      <c r="AJ164" s="2"/>
      <c r="AK164" s="1176"/>
      <c r="AL164" s="1177"/>
      <c r="AM164" s="2"/>
      <c r="AN164" s="1176"/>
      <c r="AO164" s="1177"/>
      <c r="AP164" s="2"/>
      <c r="AQ164" s="1176"/>
      <c r="AR164" s="1177"/>
      <c r="AS164" s="2"/>
      <c r="AT164" s="1176"/>
      <c r="AU164" s="1177"/>
      <c r="AV164" s="2"/>
      <c r="AW164" s="1176"/>
      <c r="AX164" s="1177"/>
      <c r="AY164" s="2"/>
      <c r="AZ164" s="1176"/>
      <c r="BA164" s="1177"/>
      <c r="BB164" s="2"/>
      <c r="BC164" s="1176"/>
      <c r="BD164" s="1177"/>
      <c r="BE164" s="2"/>
      <c r="BF164" s="1176"/>
      <c r="BG164" s="1177"/>
      <c r="BH164" s="2"/>
      <c r="BI164" s="1176"/>
      <c r="BJ164" s="1177"/>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81"/>
      <c r="FK164" s="181"/>
      <c r="FL164" s="181"/>
      <c r="FM164" s="181"/>
      <c r="FN164" s="181"/>
      <c r="FO164" s="181"/>
      <c r="FP164" s="181"/>
      <c r="FQ164" s="181"/>
      <c r="FR164" s="181"/>
      <c r="FS164" s="181"/>
      <c r="FT164" s="181"/>
      <c r="FU164" s="181"/>
      <c r="FV164" s="181"/>
      <c r="FW164" s="181"/>
      <c r="FX164" s="181"/>
      <c r="FY164" s="181"/>
      <c r="FZ164" s="181"/>
      <c r="GA164" s="181"/>
      <c r="GB164" s="181"/>
      <c r="GC164" s="181"/>
      <c r="GD164" s="181"/>
      <c r="GE164" s="181"/>
      <c r="GF164" s="181"/>
      <c r="GG164" s="181"/>
      <c r="GH164" s="181"/>
      <c r="GI164" s="181"/>
      <c r="GJ164" s="181"/>
      <c r="GK164" s="181"/>
      <c r="GL164" s="181"/>
      <c r="GM164" s="181"/>
      <c r="GN164" s="181"/>
      <c r="GO164" s="181"/>
      <c r="GP164" s="181"/>
      <c r="GQ164" s="181"/>
      <c r="GR164" s="181"/>
      <c r="GS164" s="181"/>
      <c r="GT164" s="181"/>
      <c r="GU164" s="181"/>
      <c r="GV164" s="181"/>
      <c r="GW164" s="181"/>
      <c r="GX164" s="181"/>
      <c r="GY164" s="181"/>
      <c r="GZ164" s="181"/>
      <c r="HA164" s="181"/>
      <c r="HB164" s="181"/>
      <c r="HC164" s="181"/>
      <c r="HD164" s="181"/>
      <c r="HE164" s="181"/>
      <c r="HF164" s="181"/>
      <c r="HG164" s="181"/>
      <c r="HH164" s="181"/>
      <c r="HI164" s="181"/>
      <c r="HJ164" s="181"/>
      <c r="HK164" s="181"/>
      <c r="HL164" s="181"/>
      <c r="HM164" s="181"/>
      <c r="HN164" s="181"/>
      <c r="HO164" s="181"/>
      <c r="HP164" s="181"/>
      <c r="HQ164" s="181"/>
      <c r="HR164" s="181"/>
      <c r="HS164" s="181"/>
      <c r="HT164" s="181"/>
      <c r="HU164" s="181"/>
      <c r="HV164" s="181"/>
      <c r="HW164" s="181"/>
      <c r="HX164" s="181"/>
      <c r="HY164" s="181"/>
      <c r="HZ164" s="181"/>
      <c r="IA164" s="181"/>
      <c r="IB164" s="181"/>
      <c r="IC164" s="181"/>
      <c r="ID164" s="181"/>
      <c r="IE164" s="181"/>
      <c r="IF164" s="181"/>
      <c r="IG164" s="181"/>
      <c r="IH164" s="181"/>
      <c r="II164" s="181"/>
      <c r="IJ164" s="181"/>
      <c r="IK164" s="181"/>
      <c r="IL164" s="181"/>
      <c r="IM164" s="181"/>
      <c r="IN164" s="181"/>
    </row>
    <row r="165" spans="1:248" ht="18" hidden="1" customHeight="1" outlineLevel="1" x14ac:dyDescent="0.2">
      <c r="A165" s="194"/>
      <c r="B165" s="92"/>
      <c r="C165" s="132"/>
      <c r="D165" s="1176"/>
      <c r="E165" s="1177"/>
      <c r="F165" s="2"/>
      <c r="G165" s="1176"/>
      <c r="H165" s="1177"/>
      <c r="I165" s="2"/>
      <c r="J165" s="1176"/>
      <c r="K165" s="1177"/>
      <c r="L165" s="2"/>
      <c r="M165" s="1176"/>
      <c r="N165" s="1177"/>
      <c r="O165" s="2"/>
      <c r="P165" s="1176"/>
      <c r="Q165" s="1177"/>
      <c r="R165" s="2"/>
      <c r="S165" s="1176"/>
      <c r="T165" s="1177"/>
      <c r="U165" s="2"/>
      <c r="V165" s="1176"/>
      <c r="W165" s="1177"/>
      <c r="X165" s="2"/>
      <c r="Y165" s="1176"/>
      <c r="Z165" s="1177"/>
      <c r="AA165" s="2"/>
      <c r="AB165" s="1176"/>
      <c r="AC165" s="1177"/>
      <c r="AD165" s="2"/>
      <c r="AE165" s="1176"/>
      <c r="AF165" s="1177"/>
      <c r="AG165" s="2"/>
      <c r="AH165" s="1176"/>
      <c r="AI165" s="1177"/>
      <c r="AJ165" s="2"/>
      <c r="AK165" s="1176"/>
      <c r="AL165" s="1177"/>
      <c r="AM165" s="2"/>
      <c r="AN165" s="1176"/>
      <c r="AO165" s="1177"/>
      <c r="AP165" s="2"/>
      <c r="AQ165" s="1176"/>
      <c r="AR165" s="1177"/>
      <c r="AS165" s="2"/>
      <c r="AT165" s="1176"/>
      <c r="AU165" s="1177"/>
      <c r="AV165" s="2"/>
      <c r="AW165" s="1176"/>
      <c r="AX165" s="1177"/>
      <c r="AY165" s="2"/>
      <c r="AZ165" s="1176"/>
      <c r="BA165" s="1177"/>
      <c r="BB165" s="2"/>
      <c r="BC165" s="1176"/>
      <c r="BD165" s="1177"/>
      <c r="BE165" s="2"/>
      <c r="BF165" s="1176"/>
      <c r="BG165" s="1177"/>
      <c r="BH165" s="2"/>
      <c r="BI165" s="1176"/>
      <c r="BJ165" s="1177"/>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81"/>
      <c r="FK165" s="181"/>
      <c r="FL165" s="181"/>
      <c r="FM165" s="181"/>
      <c r="FN165" s="181"/>
      <c r="FO165" s="181"/>
      <c r="FP165" s="181"/>
      <c r="FQ165" s="181"/>
      <c r="FR165" s="181"/>
      <c r="FS165" s="181"/>
      <c r="FT165" s="181"/>
      <c r="FU165" s="181"/>
      <c r="FV165" s="181"/>
      <c r="FW165" s="181"/>
      <c r="FX165" s="181"/>
      <c r="FY165" s="181"/>
      <c r="FZ165" s="181"/>
      <c r="GA165" s="181"/>
      <c r="GB165" s="181"/>
      <c r="GC165" s="181"/>
      <c r="GD165" s="181"/>
      <c r="GE165" s="181"/>
      <c r="GF165" s="181"/>
      <c r="GG165" s="181"/>
      <c r="GH165" s="181"/>
      <c r="GI165" s="181"/>
      <c r="GJ165" s="181"/>
      <c r="GK165" s="181"/>
      <c r="GL165" s="181"/>
      <c r="GM165" s="181"/>
      <c r="GN165" s="181"/>
      <c r="GO165" s="181"/>
      <c r="GP165" s="181"/>
      <c r="GQ165" s="181"/>
      <c r="GR165" s="181"/>
      <c r="GS165" s="181"/>
      <c r="GT165" s="181"/>
      <c r="GU165" s="181"/>
      <c r="GV165" s="181"/>
      <c r="GW165" s="181"/>
      <c r="GX165" s="181"/>
      <c r="GY165" s="181"/>
      <c r="GZ165" s="181"/>
      <c r="HA165" s="181"/>
      <c r="HB165" s="181"/>
      <c r="HC165" s="181"/>
      <c r="HD165" s="181"/>
      <c r="HE165" s="181"/>
      <c r="HF165" s="181"/>
      <c r="HG165" s="181"/>
      <c r="HH165" s="181"/>
      <c r="HI165" s="181"/>
      <c r="HJ165" s="181"/>
      <c r="HK165" s="181"/>
      <c r="HL165" s="181"/>
      <c r="HM165" s="181"/>
      <c r="HN165" s="181"/>
      <c r="HO165" s="181"/>
      <c r="HP165" s="181"/>
      <c r="HQ165" s="181"/>
      <c r="HR165" s="181"/>
      <c r="HS165" s="181"/>
      <c r="HT165" s="181"/>
      <c r="HU165" s="181"/>
      <c r="HV165" s="181"/>
      <c r="HW165" s="181"/>
      <c r="HX165" s="181"/>
      <c r="HY165" s="181"/>
      <c r="HZ165" s="181"/>
      <c r="IA165" s="181"/>
      <c r="IB165" s="181"/>
      <c r="IC165" s="181"/>
      <c r="ID165" s="181"/>
      <c r="IE165" s="181"/>
      <c r="IF165" s="181"/>
      <c r="IG165" s="181"/>
      <c r="IH165" s="181"/>
      <c r="II165" s="181"/>
      <c r="IJ165" s="181"/>
      <c r="IK165" s="181"/>
      <c r="IL165" s="181"/>
      <c r="IM165" s="181"/>
      <c r="IN165" s="181"/>
    </row>
    <row r="166" spans="1:248" s="183" customFormat="1" ht="18" hidden="1" customHeight="1" outlineLevel="1" x14ac:dyDescent="0.2">
      <c r="A166" s="185"/>
      <c r="B166" s="319" t="s">
        <v>161</v>
      </c>
      <c r="C166" s="132"/>
      <c r="D166" s="1219"/>
      <c r="E166" s="1220"/>
      <c r="F166" s="2"/>
      <c r="G166" s="1219"/>
      <c r="H166" s="1220"/>
      <c r="I166" s="2"/>
      <c r="J166" s="1219"/>
      <c r="K166" s="1220"/>
      <c r="L166" s="2"/>
      <c r="M166" s="1219"/>
      <c r="N166" s="1220"/>
      <c r="O166" s="2"/>
      <c r="P166" s="1219"/>
      <c r="Q166" s="1220"/>
      <c r="R166" s="2"/>
      <c r="S166" s="1219"/>
      <c r="T166" s="1220"/>
      <c r="U166" s="2"/>
      <c r="V166" s="1219"/>
      <c r="W166" s="1220"/>
      <c r="X166" s="2"/>
      <c r="Y166" s="1219"/>
      <c r="Z166" s="1220"/>
      <c r="AA166" s="2"/>
      <c r="AB166" s="1219"/>
      <c r="AC166" s="1220"/>
      <c r="AD166" s="2"/>
      <c r="AE166" s="1219"/>
      <c r="AF166" s="1220"/>
      <c r="AG166" s="2"/>
      <c r="AH166" s="1219"/>
      <c r="AI166" s="1220"/>
      <c r="AJ166" s="2"/>
      <c r="AK166" s="1219"/>
      <c r="AL166" s="1220"/>
      <c r="AM166" s="2"/>
      <c r="AN166" s="1219"/>
      <c r="AO166" s="1220"/>
      <c r="AP166" s="2"/>
      <c r="AQ166" s="1219"/>
      <c r="AR166" s="1220"/>
      <c r="AS166" s="2"/>
      <c r="AT166" s="1219"/>
      <c r="AU166" s="1220"/>
      <c r="AV166" s="2"/>
      <c r="AW166" s="1219"/>
      <c r="AX166" s="1220"/>
      <c r="AY166" s="2"/>
      <c r="AZ166" s="1219"/>
      <c r="BA166" s="1220"/>
      <c r="BB166" s="2"/>
      <c r="BC166" s="1219"/>
      <c r="BD166" s="1220"/>
      <c r="BE166" s="2"/>
      <c r="BF166" s="1219"/>
      <c r="BG166" s="1220"/>
      <c r="BH166" s="2"/>
      <c r="BI166" s="1219"/>
      <c r="BJ166" s="1220"/>
      <c r="BK166" s="179"/>
      <c r="BL166" s="31"/>
      <c r="BM166" s="31"/>
      <c r="BN166" s="31"/>
      <c r="BO166" s="31"/>
      <c r="BP166" s="31"/>
      <c r="BQ166" s="31"/>
      <c r="BR166" s="31"/>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row>
    <row r="167" spans="1:248" s="183" customFormat="1" ht="18" customHeight="1" collapsed="1" x14ac:dyDescent="0.2">
      <c r="A167" s="334"/>
      <c r="B167" s="335"/>
      <c r="C167" s="132"/>
      <c r="D167" s="372"/>
      <c r="E167" s="373"/>
      <c r="F167" s="2"/>
      <c r="G167" s="372"/>
      <c r="H167" s="373"/>
      <c r="I167" s="2"/>
      <c r="J167" s="372"/>
      <c r="K167" s="373"/>
      <c r="L167" s="2"/>
      <c r="M167" s="372"/>
      <c r="N167" s="373"/>
      <c r="O167" s="2"/>
      <c r="P167" s="372"/>
      <c r="Q167" s="373"/>
      <c r="R167" s="2"/>
      <c r="S167" s="372"/>
      <c r="T167" s="373"/>
      <c r="U167" s="2"/>
      <c r="V167" s="372"/>
      <c r="W167" s="373"/>
      <c r="X167" s="2"/>
      <c r="Y167" s="372"/>
      <c r="Z167" s="373"/>
      <c r="AA167" s="2"/>
      <c r="AB167" s="372"/>
      <c r="AC167" s="373"/>
      <c r="AD167" s="2"/>
      <c r="AE167" s="372"/>
      <c r="AF167" s="373"/>
      <c r="AG167" s="2"/>
      <c r="AH167" s="372"/>
      <c r="AI167" s="373"/>
      <c r="AJ167" s="2"/>
      <c r="AK167" s="372"/>
      <c r="AL167" s="373"/>
      <c r="AM167" s="2"/>
      <c r="AN167" s="372"/>
      <c r="AO167" s="373"/>
      <c r="AP167" s="2"/>
      <c r="AQ167" s="372"/>
      <c r="AR167" s="373"/>
      <c r="AS167" s="2"/>
      <c r="AT167" s="372"/>
      <c r="AU167" s="373"/>
      <c r="AV167" s="2"/>
      <c r="AW167" s="372"/>
      <c r="AX167" s="373"/>
      <c r="AY167" s="2"/>
      <c r="AZ167" s="372"/>
      <c r="BA167" s="373"/>
      <c r="BB167" s="2"/>
      <c r="BC167" s="372"/>
      <c r="BD167" s="373"/>
      <c r="BE167" s="2"/>
      <c r="BF167" s="372"/>
      <c r="BG167" s="373"/>
      <c r="BH167" s="2"/>
      <c r="BI167" s="372"/>
      <c r="BJ167" s="373"/>
      <c r="BK167" s="179"/>
      <c r="BL167" s="31"/>
      <c r="BM167" s="31"/>
      <c r="BN167" s="31"/>
      <c r="BO167" s="31"/>
      <c r="BP167" s="31"/>
      <c r="BQ167" s="31"/>
      <c r="BR167" s="31"/>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row>
    <row r="168" spans="1:248" ht="18" hidden="1" customHeight="1" outlineLevel="1" thickBot="1" x14ac:dyDescent="0.25">
      <c r="A168" s="86"/>
      <c r="B168" s="135"/>
      <c r="C168" s="76"/>
      <c r="D168" s="1214"/>
      <c r="E168" s="1215"/>
      <c r="F168" s="2"/>
      <c r="G168" s="1214"/>
      <c r="H168" s="1215"/>
      <c r="I168" s="2"/>
      <c r="J168" s="1214"/>
      <c r="K168" s="1215"/>
      <c r="L168" s="2"/>
      <c r="M168" s="1214"/>
      <c r="N168" s="1215"/>
      <c r="O168" s="2"/>
      <c r="P168" s="1214"/>
      <c r="Q168" s="1215"/>
      <c r="R168" s="2"/>
      <c r="S168" s="1214"/>
      <c r="T168" s="1215"/>
      <c r="U168" s="2"/>
      <c r="V168" s="1214"/>
      <c r="W168" s="1215"/>
      <c r="X168" s="2"/>
      <c r="Y168" s="1214"/>
      <c r="Z168" s="1215"/>
      <c r="AA168" s="2"/>
      <c r="AB168" s="1214"/>
      <c r="AC168" s="1215"/>
      <c r="AD168" s="2"/>
      <c r="AE168" s="1214"/>
      <c r="AF168" s="1215"/>
      <c r="AG168" s="2"/>
      <c r="AH168" s="1214"/>
      <c r="AI168" s="1215"/>
      <c r="AJ168" s="2"/>
      <c r="AK168" s="1214"/>
      <c r="AL168" s="1215"/>
      <c r="AM168" s="2"/>
      <c r="AN168" s="1214"/>
      <c r="AO168" s="1215"/>
      <c r="AP168" s="2"/>
      <c r="AQ168" s="1214"/>
      <c r="AR168" s="1215"/>
      <c r="AS168" s="2"/>
      <c r="AT168" s="1214"/>
      <c r="AU168" s="1215"/>
      <c r="AV168" s="2"/>
      <c r="AW168" s="1214"/>
      <c r="AX168" s="1215"/>
      <c r="AY168" s="2"/>
      <c r="AZ168" s="1214"/>
      <c r="BA168" s="1215"/>
      <c r="BB168" s="2"/>
      <c r="BC168" s="1214"/>
      <c r="BD168" s="1215"/>
      <c r="BE168" s="2"/>
      <c r="BF168" s="1214"/>
      <c r="BG168" s="1215"/>
      <c r="BH168" s="2"/>
      <c r="BI168" s="1214"/>
      <c r="BJ168" s="1215"/>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81"/>
      <c r="FK168" s="181"/>
      <c r="FL168" s="181"/>
      <c r="FM168" s="181"/>
      <c r="FN168" s="181"/>
      <c r="FO168" s="181"/>
      <c r="FP168" s="181"/>
      <c r="FQ168" s="181"/>
      <c r="FR168" s="181"/>
      <c r="FS168" s="181"/>
      <c r="FT168" s="181"/>
      <c r="FU168" s="181"/>
      <c r="FV168" s="181"/>
      <c r="FW168" s="181"/>
      <c r="FX168" s="181"/>
      <c r="FY168" s="181"/>
      <c r="FZ168" s="181"/>
      <c r="GA168" s="181"/>
      <c r="GB168" s="181"/>
      <c r="GC168" s="181"/>
      <c r="GD168" s="181"/>
      <c r="GE168" s="181"/>
      <c r="GF168" s="181"/>
      <c r="GG168" s="181"/>
      <c r="GH168" s="181"/>
      <c r="GI168" s="181"/>
      <c r="GJ168" s="181"/>
      <c r="GK168" s="181"/>
      <c r="GL168" s="181"/>
      <c r="GM168" s="181"/>
      <c r="GN168" s="181"/>
      <c r="GO168" s="181"/>
      <c r="GP168" s="181"/>
      <c r="GQ168" s="181"/>
      <c r="GR168" s="181"/>
      <c r="GS168" s="181"/>
      <c r="GT168" s="181"/>
      <c r="GU168" s="181"/>
      <c r="GV168" s="181"/>
      <c r="GW168" s="181"/>
      <c r="GX168" s="181"/>
      <c r="GY168" s="181"/>
      <c r="GZ168" s="181"/>
      <c r="HA168" s="181"/>
      <c r="HB168" s="181"/>
      <c r="HC168" s="181"/>
      <c r="HD168" s="181"/>
      <c r="HE168" s="181"/>
      <c r="HF168" s="181"/>
      <c r="HG168" s="181"/>
      <c r="HH168" s="181"/>
      <c r="HI168" s="181"/>
      <c r="HJ168" s="181"/>
      <c r="HK168" s="181"/>
      <c r="HL168" s="181"/>
      <c r="HM168" s="181"/>
      <c r="HN168" s="181"/>
      <c r="HO168" s="181"/>
      <c r="HP168" s="181"/>
      <c r="HQ168" s="181"/>
      <c r="HR168" s="181"/>
      <c r="HS168" s="181"/>
      <c r="HT168" s="181"/>
      <c r="HU168" s="181"/>
      <c r="HV168" s="181"/>
      <c r="HW168" s="181"/>
      <c r="HX168" s="181"/>
      <c r="HY168" s="181"/>
      <c r="HZ168" s="181"/>
      <c r="IA168" s="181"/>
      <c r="IB168" s="181"/>
      <c r="IC168" s="181"/>
      <c r="ID168" s="181"/>
      <c r="IE168" s="181"/>
      <c r="IF168" s="181"/>
      <c r="IG168" s="181"/>
      <c r="IH168" s="181"/>
      <c r="II168" s="181"/>
      <c r="IJ168" s="181"/>
      <c r="IK168" s="181"/>
      <c r="IL168" s="181"/>
      <c r="IM168" s="181"/>
      <c r="IN168" s="181"/>
    </row>
    <row r="169" spans="1:248" s="181" customFormat="1" ht="18" hidden="1" customHeight="1" outlineLevel="1" x14ac:dyDescent="0.2">
      <c r="A169" s="55"/>
      <c r="B169" s="131"/>
      <c r="C169" s="132"/>
      <c r="D169" s="1176"/>
      <c r="E169" s="1177"/>
      <c r="F169" s="2"/>
      <c r="G169" s="1176"/>
      <c r="H169" s="1177"/>
      <c r="I169" s="2"/>
      <c r="J169" s="1176"/>
      <c r="K169" s="1177"/>
      <c r="L169" s="2"/>
      <c r="M169" s="1176"/>
      <c r="N169" s="1177"/>
      <c r="O169" s="2"/>
      <c r="P169" s="1176"/>
      <c r="Q169" s="1177"/>
      <c r="R169" s="2"/>
      <c r="S169" s="1176"/>
      <c r="T169" s="1177"/>
      <c r="U169" s="2"/>
      <c r="V169" s="1176"/>
      <c r="W169" s="1177"/>
      <c r="X169" s="2"/>
      <c r="Y169" s="1176"/>
      <c r="Z169" s="1177"/>
      <c r="AA169" s="2"/>
      <c r="AB169" s="1176"/>
      <c r="AC169" s="1177"/>
      <c r="AD169" s="2"/>
      <c r="AE169" s="1176"/>
      <c r="AF169" s="1177"/>
      <c r="AG169" s="2"/>
      <c r="AH169" s="1176"/>
      <c r="AI169" s="1177"/>
      <c r="AJ169" s="2"/>
      <c r="AK169" s="1176"/>
      <c r="AL169" s="1177"/>
      <c r="AM169" s="2"/>
      <c r="AN169" s="1176"/>
      <c r="AO169" s="1177"/>
      <c r="AP169" s="2"/>
      <c r="AQ169" s="1176"/>
      <c r="AR169" s="1177"/>
      <c r="AS169" s="2"/>
      <c r="AT169" s="1176"/>
      <c r="AU169" s="1177"/>
      <c r="AV169" s="2"/>
      <c r="AW169" s="1176"/>
      <c r="AX169" s="1177"/>
      <c r="AY169" s="2"/>
      <c r="AZ169" s="1176"/>
      <c r="BA169" s="1177"/>
      <c r="BB169" s="2"/>
      <c r="BC169" s="1176"/>
      <c r="BD169" s="1177"/>
      <c r="BE169" s="2"/>
      <c r="BF169" s="1176"/>
      <c r="BG169" s="1177"/>
      <c r="BH169" s="2"/>
      <c r="BI169" s="1176"/>
      <c r="BJ169" s="1177"/>
      <c r="BK169" s="179"/>
      <c r="BL169" s="31"/>
      <c r="BM169" s="31"/>
      <c r="BN169" s="31"/>
      <c r="BO169" s="31"/>
      <c r="BP169" s="31"/>
      <c r="BQ169" s="31"/>
      <c r="BR169" s="31"/>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row>
    <row r="170" spans="1:248" s="181" customFormat="1" ht="18" hidden="1" customHeight="1" outlineLevel="1" x14ac:dyDescent="0.2">
      <c r="A170" s="194"/>
      <c r="B170" s="92"/>
      <c r="C170" s="132"/>
      <c r="D170" s="1176"/>
      <c r="E170" s="1177"/>
      <c r="F170" s="2"/>
      <c r="G170" s="1176"/>
      <c r="H170" s="1177"/>
      <c r="I170" s="2"/>
      <c r="J170" s="1176"/>
      <c r="K170" s="1177"/>
      <c r="L170" s="2"/>
      <c r="M170" s="1176"/>
      <c r="N170" s="1177"/>
      <c r="O170" s="2"/>
      <c r="P170" s="1176"/>
      <c r="Q170" s="1177"/>
      <c r="R170" s="2"/>
      <c r="S170" s="1176"/>
      <c r="T170" s="1177"/>
      <c r="U170" s="2"/>
      <c r="V170" s="1176"/>
      <c r="W170" s="1177"/>
      <c r="X170" s="2"/>
      <c r="Y170" s="1176"/>
      <c r="Z170" s="1177"/>
      <c r="AA170" s="2"/>
      <c r="AB170" s="1176"/>
      <c r="AC170" s="1177"/>
      <c r="AD170" s="2"/>
      <c r="AE170" s="1176"/>
      <c r="AF170" s="1177"/>
      <c r="AG170" s="2"/>
      <c r="AH170" s="1176"/>
      <c r="AI170" s="1177"/>
      <c r="AJ170" s="2"/>
      <c r="AK170" s="1176"/>
      <c r="AL170" s="1177"/>
      <c r="AM170" s="2"/>
      <c r="AN170" s="1176"/>
      <c r="AO170" s="1177"/>
      <c r="AP170" s="2"/>
      <c r="AQ170" s="1176"/>
      <c r="AR170" s="1177"/>
      <c r="AS170" s="2"/>
      <c r="AT170" s="1176"/>
      <c r="AU170" s="1177"/>
      <c r="AV170" s="2"/>
      <c r="AW170" s="1176"/>
      <c r="AX170" s="1177"/>
      <c r="AY170" s="2"/>
      <c r="AZ170" s="1176"/>
      <c r="BA170" s="1177"/>
      <c r="BB170" s="2"/>
      <c r="BC170" s="1176"/>
      <c r="BD170" s="1177"/>
      <c r="BE170" s="2"/>
      <c r="BF170" s="1176"/>
      <c r="BG170" s="1177"/>
      <c r="BH170" s="2"/>
      <c r="BI170" s="1176"/>
      <c r="BJ170" s="1177"/>
      <c r="BK170" s="179"/>
      <c r="BL170" s="31"/>
      <c r="BM170" s="31"/>
      <c r="BN170" s="31"/>
      <c r="BO170" s="31"/>
      <c r="BP170" s="31"/>
      <c r="BQ170" s="31"/>
      <c r="BR170" s="31"/>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row>
    <row r="171" spans="1:248" ht="18" hidden="1" customHeight="1" outlineLevel="1" x14ac:dyDescent="0.2">
      <c r="A171" s="194"/>
      <c r="B171" s="92"/>
      <c r="C171" s="132"/>
      <c r="D171" s="1176"/>
      <c r="E171" s="1177"/>
      <c r="F171" s="2"/>
      <c r="G171" s="1176"/>
      <c r="H171" s="1177"/>
      <c r="I171" s="2"/>
      <c r="J171" s="1176"/>
      <c r="K171" s="1177"/>
      <c r="L171" s="2"/>
      <c r="M171" s="1176"/>
      <c r="N171" s="1177"/>
      <c r="O171" s="2"/>
      <c r="P171" s="1176"/>
      <c r="Q171" s="1177"/>
      <c r="R171" s="2"/>
      <c r="S171" s="1176"/>
      <c r="T171" s="1177"/>
      <c r="U171" s="2"/>
      <c r="V171" s="1176"/>
      <c r="W171" s="1177"/>
      <c r="X171" s="2"/>
      <c r="Y171" s="1176"/>
      <c r="Z171" s="1177"/>
      <c r="AA171" s="2"/>
      <c r="AB171" s="1176"/>
      <c r="AC171" s="1177"/>
      <c r="AD171" s="2"/>
      <c r="AE171" s="1176"/>
      <c r="AF171" s="1177"/>
      <c r="AG171" s="2"/>
      <c r="AH171" s="1176"/>
      <c r="AI171" s="1177"/>
      <c r="AJ171" s="2"/>
      <c r="AK171" s="1176"/>
      <c r="AL171" s="1177"/>
      <c r="AM171" s="2"/>
      <c r="AN171" s="1176"/>
      <c r="AO171" s="1177"/>
      <c r="AP171" s="2"/>
      <c r="AQ171" s="1176"/>
      <c r="AR171" s="1177"/>
      <c r="AS171" s="2"/>
      <c r="AT171" s="1176"/>
      <c r="AU171" s="1177"/>
      <c r="AV171" s="2"/>
      <c r="AW171" s="1176"/>
      <c r="AX171" s="1177"/>
      <c r="AY171" s="2"/>
      <c r="AZ171" s="1176"/>
      <c r="BA171" s="1177"/>
      <c r="BB171" s="2"/>
      <c r="BC171" s="1176"/>
      <c r="BD171" s="1177"/>
      <c r="BE171" s="2"/>
      <c r="BF171" s="1176"/>
      <c r="BG171" s="1177"/>
      <c r="BH171" s="2"/>
      <c r="BI171" s="1176"/>
      <c r="BJ171" s="1177"/>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81"/>
      <c r="FK171" s="181"/>
      <c r="FL171" s="181"/>
      <c r="FM171" s="181"/>
      <c r="FN171" s="181"/>
      <c r="FO171" s="181"/>
      <c r="FP171" s="181"/>
      <c r="FQ171" s="181"/>
      <c r="FR171" s="181"/>
      <c r="FS171" s="181"/>
      <c r="FT171" s="181"/>
      <c r="FU171" s="181"/>
      <c r="FV171" s="181"/>
      <c r="FW171" s="181"/>
      <c r="FX171" s="181"/>
      <c r="FY171" s="181"/>
      <c r="FZ171" s="181"/>
      <c r="GA171" s="181"/>
      <c r="GB171" s="181"/>
      <c r="GC171" s="181"/>
      <c r="GD171" s="181"/>
      <c r="GE171" s="181"/>
      <c r="GF171" s="181"/>
      <c r="GG171" s="181"/>
      <c r="GH171" s="181"/>
      <c r="GI171" s="181"/>
      <c r="GJ171" s="181"/>
      <c r="GK171" s="181"/>
      <c r="GL171" s="181"/>
      <c r="GM171" s="181"/>
      <c r="GN171" s="181"/>
      <c r="GO171" s="181"/>
      <c r="GP171" s="181"/>
      <c r="GQ171" s="181"/>
      <c r="GR171" s="181"/>
      <c r="GS171" s="181"/>
      <c r="GT171" s="181"/>
      <c r="GU171" s="181"/>
      <c r="GV171" s="181"/>
      <c r="GW171" s="181"/>
      <c r="GX171" s="181"/>
      <c r="GY171" s="181"/>
      <c r="GZ171" s="181"/>
      <c r="HA171" s="181"/>
      <c r="HB171" s="181"/>
      <c r="HC171" s="181"/>
      <c r="HD171" s="181"/>
      <c r="HE171" s="181"/>
      <c r="HF171" s="181"/>
      <c r="HG171" s="181"/>
      <c r="HH171" s="181"/>
      <c r="HI171" s="181"/>
      <c r="HJ171" s="181"/>
      <c r="HK171" s="181"/>
      <c r="HL171" s="181"/>
      <c r="HM171" s="181"/>
      <c r="HN171" s="181"/>
      <c r="HO171" s="181"/>
      <c r="HP171" s="181"/>
      <c r="HQ171" s="181"/>
      <c r="HR171" s="181"/>
      <c r="HS171" s="181"/>
      <c r="HT171" s="181"/>
      <c r="HU171" s="181"/>
      <c r="HV171" s="181"/>
      <c r="HW171" s="181"/>
      <c r="HX171" s="181"/>
      <c r="HY171" s="181"/>
      <c r="HZ171" s="181"/>
      <c r="IA171" s="181"/>
      <c r="IB171" s="181"/>
      <c r="IC171" s="181"/>
      <c r="ID171" s="181"/>
      <c r="IE171" s="181"/>
      <c r="IF171" s="181"/>
      <c r="IG171" s="181"/>
      <c r="IH171" s="181"/>
      <c r="II171" s="181"/>
      <c r="IJ171" s="181"/>
      <c r="IK171" s="181"/>
      <c r="IL171" s="181"/>
      <c r="IM171" s="181"/>
      <c r="IN171" s="181"/>
    </row>
    <row r="172" spans="1:248" ht="18" hidden="1" customHeight="1" outlineLevel="1" x14ac:dyDescent="0.2">
      <c r="A172" s="194"/>
      <c r="B172" s="92"/>
      <c r="C172" s="132"/>
      <c r="D172" s="1176"/>
      <c r="E172" s="1177"/>
      <c r="F172" s="2"/>
      <c r="G172" s="1176"/>
      <c r="H172" s="1177"/>
      <c r="I172" s="2"/>
      <c r="J172" s="1176"/>
      <c r="K172" s="1177"/>
      <c r="L172" s="2"/>
      <c r="M172" s="1176"/>
      <c r="N172" s="1177"/>
      <c r="O172" s="2"/>
      <c r="P172" s="1176"/>
      <c r="Q172" s="1177"/>
      <c r="R172" s="2"/>
      <c r="S172" s="1176"/>
      <c r="T172" s="1177"/>
      <c r="U172" s="2"/>
      <c r="V172" s="1176"/>
      <c r="W172" s="1177"/>
      <c r="X172" s="2"/>
      <c r="Y172" s="1176"/>
      <c r="Z172" s="1177"/>
      <c r="AA172" s="2"/>
      <c r="AB172" s="1176"/>
      <c r="AC172" s="1177"/>
      <c r="AD172" s="2"/>
      <c r="AE172" s="1176"/>
      <c r="AF172" s="1177"/>
      <c r="AG172" s="2"/>
      <c r="AH172" s="1176"/>
      <c r="AI172" s="1177"/>
      <c r="AJ172" s="2"/>
      <c r="AK172" s="1176"/>
      <c r="AL172" s="1177"/>
      <c r="AM172" s="2"/>
      <c r="AN172" s="1176"/>
      <c r="AO172" s="1177"/>
      <c r="AP172" s="2"/>
      <c r="AQ172" s="1176"/>
      <c r="AR172" s="1177"/>
      <c r="AS172" s="2"/>
      <c r="AT172" s="1176"/>
      <c r="AU172" s="1177"/>
      <c r="AV172" s="2"/>
      <c r="AW172" s="1176"/>
      <c r="AX172" s="1177"/>
      <c r="AY172" s="2"/>
      <c r="AZ172" s="1176"/>
      <c r="BA172" s="1177"/>
      <c r="BB172" s="2"/>
      <c r="BC172" s="1176"/>
      <c r="BD172" s="1177"/>
      <c r="BE172" s="2"/>
      <c r="BF172" s="1176"/>
      <c r="BG172" s="1177"/>
      <c r="BH172" s="2"/>
      <c r="BI172" s="1176"/>
      <c r="BJ172" s="1177"/>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81"/>
      <c r="FK172" s="181"/>
      <c r="FL172" s="181"/>
      <c r="FM172" s="181"/>
      <c r="FN172" s="181"/>
      <c r="FO172" s="181"/>
      <c r="FP172" s="181"/>
      <c r="FQ172" s="181"/>
      <c r="FR172" s="181"/>
      <c r="FS172" s="181"/>
      <c r="FT172" s="181"/>
      <c r="FU172" s="181"/>
      <c r="FV172" s="181"/>
      <c r="FW172" s="181"/>
      <c r="FX172" s="181"/>
      <c r="FY172" s="181"/>
      <c r="FZ172" s="181"/>
      <c r="GA172" s="181"/>
      <c r="GB172" s="181"/>
      <c r="GC172" s="181"/>
      <c r="GD172" s="181"/>
      <c r="GE172" s="181"/>
      <c r="GF172" s="181"/>
      <c r="GG172" s="181"/>
      <c r="GH172" s="181"/>
      <c r="GI172" s="181"/>
      <c r="GJ172" s="181"/>
      <c r="GK172" s="181"/>
      <c r="GL172" s="181"/>
      <c r="GM172" s="181"/>
      <c r="GN172" s="181"/>
      <c r="GO172" s="181"/>
      <c r="GP172" s="181"/>
      <c r="GQ172" s="181"/>
      <c r="GR172" s="181"/>
      <c r="GS172" s="181"/>
      <c r="GT172" s="181"/>
      <c r="GU172" s="181"/>
      <c r="GV172" s="181"/>
      <c r="GW172" s="181"/>
      <c r="GX172" s="181"/>
      <c r="GY172" s="181"/>
      <c r="GZ172" s="181"/>
      <c r="HA172" s="181"/>
      <c r="HB172" s="181"/>
      <c r="HC172" s="181"/>
      <c r="HD172" s="181"/>
      <c r="HE172" s="181"/>
      <c r="HF172" s="181"/>
      <c r="HG172" s="181"/>
      <c r="HH172" s="181"/>
      <c r="HI172" s="181"/>
      <c r="HJ172" s="181"/>
      <c r="HK172" s="181"/>
      <c r="HL172" s="181"/>
      <c r="HM172" s="181"/>
      <c r="HN172" s="181"/>
      <c r="HO172" s="181"/>
      <c r="HP172" s="181"/>
      <c r="HQ172" s="181"/>
      <c r="HR172" s="181"/>
      <c r="HS172" s="181"/>
      <c r="HT172" s="181"/>
      <c r="HU172" s="181"/>
      <c r="HV172" s="181"/>
      <c r="HW172" s="181"/>
      <c r="HX172" s="181"/>
      <c r="HY172" s="181"/>
      <c r="HZ172" s="181"/>
      <c r="IA172" s="181"/>
      <c r="IB172" s="181"/>
      <c r="IC172" s="181"/>
      <c r="ID172" s="181"/>
      <c r="IE172" s="181"/>
      <c r="IF172" s="181"/>
      <c r="IG172" s="181"/>
      <c r="IH172" s="181"/>
      <c r="II172" s="181"/>
      <c r="IJ172" s="181"/>
      <c r="IK172" s="181"/>
      <c r="IL172" s="181"/>
      <c r="IM172" s="181"/>
      <c r="IN172" s="181"/>
    </row>
    <row r="173" spans="1:248" ht="18" hidden="1" customHeight="1" outlineLevel="1" x14ac:dyDescent="0.2">
      <c r="A173" s="194"/>
      <c r="B173" s="92"/>
      <c r="C173" s="132"/>
      <c r="D173" s="1176"/>
      <c r="E173" s="1177"/>
      <c r="F173" s="2"/>
      <c r="G173" s="1176"/>
      <c r="H173" s="1177"/>
      <c r="I173" s="2"/>
      <c r="J173" s="1176"/>
      <c r="K173" s="1177"/>
      <c r="L173" s="2"/>
      <c r="M173" s="1176"/>
      <c r="N173" s="1177"/>
      <c r="O173" s="2"/>
      <c r="P173" s="1176"/>
      <c r="Q173" s="1177"/>
      <c r="R173" s="2"/>
      <c r="S173" s="1176"/>
      <c r="T173" s="1177"/>
      <c r="U173" s="2"/>
      <c r="V173" s="1176"/>
      <c r="W173" s="1177"/>
      <c r="X173" s="2"/>
      <c r="Y173" s="1176"/>
      <c r="Z173" s="1177"/>
      <c r="AA173" s="2"/>
      <c r="AB173" s="1176"/>
      <c r="AC173" s="1177"/>
      <c r="AD173" s="2"/>
      <c r="AE173" s="1176"/>
      <c r="AF173" s="1177"/>
      <c r="AG173" s="2"/>
      <c r="AH173" s="1176"/>
      <c r="AI173" s="1177"/>
      <c r="AJ173" s="2"/>
      <c r="AK173" s="1176"/>
      <c r="AL173" s="1177"/>
      <c r="AM173" s="2"/>
      <c r="AN173" s="1176"/>
      <c r="AO173" s="1177"/>
      <c r="AP173" s="2"/>
      <c r="AQ173" s="1176"/>
      <c r="AR173" s="1177"/>
      <c r="AS173" s="2"/>
      <c r="AT173" s="1176"/>
      <c r="AU173" s="1177"/>
      <c r="AV173" s="2"/>
      <c r="AW173" s="1176"/>
      <c r="AX173" s="1177"/>
      <c r="AY173" s="2"/>
      <c r="AZ173" s="1176"/>
      <c r="BA173" s="1177"/>
      <c r="BB173" s="2"/>
      <c r="BC173" s="1176"/>
      <c r="BD173" s="1177"/>
      <c r="BE173" s="2"/>
      <c r="BF173" s="1176"/>
      <c r="BG173" s="1177"/>
      <c r="BH173" s="2"/>
      <c r="BI173" s="1176"/>
      <c r="BJ173" s="1177"/>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81"/>
      <c r="FK173" s="181"/>
      <c r="FL173" s="181"/>
      <c r="FM173" s="181"/>
      <c r="FN173" s="181"/>
      <c r="FO173" s="181"/>
      <c r="FP173" s="181"/>
      <c r="FQ173" s="181"/>
      <c r="FR173" s="181"/>
      <c r="FS173" s="181"/>
      <c r="FT173" s="181"/>
      <c r="FU173" s="181"/>
      <c r="FV173" s="181"/>
      <c r="FW173" s="181"/>
      <c r="FX173" s="181"/>
      <c r="FY173" s="181"/>
      <c r="FZ173" s="181"/>
      <c r="GA173" s="181"/>
      <c r="GB173" s="181"/>
      <c r="GC173" s="181"/>
      <c r="GD173" s="181"/>
      <c r="GE173" s="181"/>
      <c r="GF173" s="181"/>
      <c r="GG173" s="181"/>
      <c r="GH173" s="181"/>
      <c r="GI173" s="181"/>
      <c r="GJ173" s="181"/>
      <c r="GK173" s="181"/>
      <c r="GL173" s="181"/>
      <c r="GM173" s="181"/>
      <c r="GN173" s="181"/>
      <c r="GO173" s="181"/>
      <c r="GP173" s="181"/>
      <c r="GQ173" s="181"/>
      <c r="GR173" s="181"/>
      <c r="GS173" s="181"/>
      <c r="GT173" s="181"/>
      <c r="GU173" s="181"/>
      <c r="GV173" s="181"/>
      <c r="GW173" s="181"/>
      <c r="GX173" s="181"/>
      <c r="GY173" s="181"/>
      <c r="GZ173" s="181"/>
      <c r="HA173" s="181"/>
      <c r="HB173" s="181"/>
      <c r="HC173" s="181"/>
      <c r="HD173" s="181"/>
      <c r="HE173" s="181"/>
      <c r="HF173" s="181"/>
      <c r="HG173" s="181"/>
      <c r="HH173" s="181"/>
      <c r="HI173" s="181"/>
      <c r="HJ173" s="181"/>
      <c r="HK173" s="181"/>
      <c r="HL173" s="181"/>
      <c r="HM173" s="181"/>
      <c r="HN173" s="181"/>
      <c r="HO173" s="181"/>
      <c r="HP173" s="181"/>
      <c r="HQ173" s="181"/>
      <c r="HR173" s="181"/>
      <c r="HS173" s="181"/>
      <c r="HT173" s="181"/>
      <c r="HU173" s="181"/>
      <c r="HV173" s="181"/>
      <c r="HW173" s="181"/>
      <c r="HX173" s="181"/>
      <c r="HY173" s="181"/>
      <c r="HZ173" s="181"/>
      <c r="IA173" s="181"/>
      <c r="IB173" s="181"/>
      <c r="IC173" s="181"/>
      <c r="ID173" s="181"/>
      <c r="IE173" s="181"/>
      <c r="IF173" s="181"/>
      <c r="IG173" s="181"/>
      <c r="IH173" s="181"/>
      <c r="II173" s="181"/>
      <c r="IJ173" s="181"/>
      <c r="IK173" s="181"/>
      <c r="IL173" s="181"/>
      <c r="IM173" s="181"/>
      <c r="IN173" s="181"/>
    </row>
    <row r="174" spans="1:248" s="183" customFormat="1" ht="18" hidden="1" customHeight="1" outlineLevel="1" x14ac:dyDescent="0.2">
      <c r="A174" s="185"/>
      <c r="B174" s="319" t="s">
        <v>161</v>
      </c>
      <c r="C174" s="132"/>
      <c r="D174" s="1219"/>
      <c r="E174" s="1220"/>
      <c r="F174" s="2"/>
      <c r="G174" s="1219"/>
      <c r="H174" s="1220"/>
      <c r="I174" s="2"/>
      <c r="J174" s="1219"/>
      <c r="K174" s="1220"/>
      <c r="L174" s="2"/>
      <c r="M174" s="1219"/>
      <c r="N174" s="1220"/>
      <c r="O174" s="2"/>
      <c r="P174" s="1219"/>
      <c r="Q174" s="1220"/>
      <c r="R174" s="2"/>
      <c r="S174" s="1219"/>
      <c r="T174" s="1220"/>
      <c r="U174" s="2"/>
      <c r="V174" s="1219"/>
      <c r="W174" s="1220"/>
      <c r="X174" s="2"/>
      <c r="Y174" s="1219"/>
      <c r="Z174" s="1220"/>
      <c r="AA174" s="2"/>
      <c r="AB174" s="1219"/>
      <c r="AC174" s="1220"/>
      <c r="AD174" s="2"/>
      <c r="AE174" s="1219"/>
      <c r="AF174" s="1220"/>
      <c r="AG174" s="2"/>
      <c r="AH174" s="1219"/>
      <c r="AI174" s="1220"/>
      <c r="AJ174" s="2"/>
      <c r="AK174" s="1219"/>
      <c r="AL174" s="1220"/>
      <c r="AM174" s="2"/>
      <c r="AN174" s="1219"/>
      <c r="AO174" s="1220"/>
      <c r="AP174" s="2"/>
      <c r="AQ174" s="1219"/>
      <c r="AR174" s="1220"/>
      <c r="AS174" s="2"/>
      <c r="AT174" s="1219"/>
      <c r="AU174" s="1220"/>
      <c r="AV174" s="2"/>
      <c r="AW174" s="1219"/>
      <c r="AX174" s="1220"/>
      <c r="AY174" s="2"/>
      <c r="AZ174" s="1219"/>
      <c r="BA174" s="1220"/>
      <c r="BB174" s="2"/>
      <c r="BC174" s="1219"/>
      <c r="BD174" s="1220"/>
      <c r="BE174" s="2"/>
      <c r="BF174" s="1219"/>
      <c r="BG174" s="1220"/>
      <c r="BH174" s="2"/>
      <c r="BI174" s="1219"/>
      <c r="BJ174" s="1220"/>
      <c r="BK174" s="179"/>
      <c r="BL174" s="31"/>
      <c r="BM174" s="31"/>
      <c r="BN174" s="31"/>
      <c r="BO174" s="31"/>
      <c r="BP174" s="31"/>
      <c r="BQ174" s="31"/>
      <c r="BR174" s="31"/>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row>
    <row r="175" spans="1:248" s="183" customFormat="1" ht="18" customHeight="1" collapsed="1" x14ac:dyDescent="0.2">
      <c r="A175" s="334"/>
      <c r="B175" s="335"/>
      <c r="C175" s="132"/>
      <c r="D175" s="372"/>
      <c r="E175" s="373"/>
      <c r="F175" s="2"/>
      <c r="G175" s="372"/>
      <c r="H175" s="373"/>
      <c r="I175" s="2"/>
      <c r="J175" s="372"/>
      <c r="K175" s="373"/>
      <c r="L175" s="2"/>
      <c r="M175" s="372"/>
      <c r="N175" s="373"/>
      <c r="O175" s="2"/>
      <c r="P175" s="372"/>
      <c r="Q175" s="373"/>
      <c r="R175" s="2"/>
      <c r="S175" s="372"/>
      <c r="T175" s="373"/>
      <c r="U175" s="2"/>
      <c r="V175" s="372"/>
      <c r="W175" s="373"/>
      <c r="X175" s="2"/>
      <c r="Y175" s="372"/>
      <c r="Z175" s="373"/>
      <c r="AA175" s="2"/>
      <c r="AB175" s="372"/>
      <c r="AC175" s="373"/>
      <c r="AD175" s="2"/>
      <c r="AE175" s="372"/>
      <c r="AF175" s="373"/>
      <c r="AG175" s="2"/>
      <c r="AH175" s="372"/>
      <c r="AI175" s="373"/>
      <c r="AJ175" s="2"/>
      <c r="AK175" s="372"/>
      <c r="AL175" s="373"/>
      <c r="AM175" s="2"/>
      <c r="AN175" s="372"/>
      <c r="AO175" s="373"/>
      <c r="AP175" s="2"/>
      <c r="AQ175" s="372"/>
      <c r="AR175" s="373"/>
      <c r="AS175" s="2"/>
      <c r="AT175" s="372"/>
      <c r="AU175" s="373"/>
      <c r="AV175" s="2"/>
      <c r="AW175" s="372"/>
      <c r="AX175" s="373"/>
      <c r="AY175" s="2"/>
      <c r="AZ175" s="372"/>
      <c r="BA175" s="373"/>
      <c r="BB175" s="2"/>
      <c r="BC175" s="372"/>
      <c r="BD175" s="373"/>
      <c r="BE175" s="2"/>
      <c r="BF175" s="372"/>
      <c r="BG175" s="373"/>
      <c r="BH175" s="2"/>
      <c r="BI175" s="372"/>
      <c r="BJ175" s="373"/>
      <c r="BK175" s="179"/>
      <c r="BL175" s="31"/>
      <c r="BM175" s="31"/>
      <c r="BN175" s="31"/>
      <c r="BO175" s="31"/>
      <c r="BP175" s="31"/>
      <c r="BQ175" s="31"/>
      <c r="BR175" s="31"/>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row>
    <row r="176" spans="1:248" ht="18" hidden="1" customHeight="1" outlineLevel="1" thickBot="1" x14ac:dyDescent="0.25">
      <c r="A176" s="86"/>
      <c r="B176" s="135"/>
      <c r="C176" s="76"/>
      <c r="D176" s="1214"/>
      <c r="E176" s="1215"/>
      <c r="F176" s="2"/>
      <c r="G176" s="1214"/>
      <c r="H176" s="1215"/>
      <c r="I176" s="2"/>
      <c r="J176" s="1214"/>
      <c r="K176" s="1215"/>
      <c r="L176" s="2"/>
      <c r="M176" s="1214"/>
      <c r="N176" s="1215"/>
      <c r="O176" s="2"/>
      <c r="P176" s="1214"/>
      <c r="Q176" s="1215"/>
      <c r="R176" s="2"/>
      <c r="S176" s="1214"/>
      <c r="T176" s="1215"/>
      <c r="U176" s="2"/>
      <c r="V176" s="1214"/>
      <c r="W176" s="1215"/>
      <c r="X176" s="2"/>
      <c r="Y176" s="1214"/>
      <c r="Z176" s="1215"/>
      <c r="AA176" s="2"/>
      <c r="AB176" s="1214"/>
      <c r="AC176" s="1215"/>
      <c r="AD176" s="2"/>
      <c r="AE176" s="1214"/>
      <c r="AF176" s="1215"/>
      <c r="AG176" s="2"/>
      <c r="AH176" s="1214"/>
      <c r="AI176" s="1215"/>
      <c r="AJ176" s="2"/>
      <c r="AK176" s="1214"/>
      <c r="AL176" s="1215"/>
      <c r="AM176" s="2"/>
      <c r="AN176" s="1214"/>
      <c r="AO176" s="1215"/>
      <c r="AP176" s="2"/>
      <c r="AQ176" s="1214"/>
      <c r="AR176" s="1215"/>
      <c r="AS176" s="2"/>
      <c r="AT176" s="1214"/>
      <c r="AU176" s="1215"/>
      <c r="AV176" s="2"/>
      <c r="AW176" s="1214"/>
      <c r="AX176" s="1215"/>
      <c r="AY176" s="2"/>
      <c r="AZ176" s="1214"/>
      <c r="BA176" s="1215"/>
      <c r="BB176" s="2"/>
      <c r="BC176" s="1214"/>
      <c r="BD176" s="1215"/>
      <c r="BE176" s="2"/>
      <c r="BF176" s="1214"/>
      <c r="BG176" s="1215"/>
      <c r="BH176" s="2"/>
      <c r="BI176" s="1214"/>
      <c r="BJ176" s="1215"/>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81"/>
      <c r="FK176" s="181"/>
      <c r="FL176" s="181"/>
      <c r="FM176" s="181"/>
      <c r="FN176" s="181"/>
      <c r="FO176" s="181"/>
      <c r="FP176" s="181"/>
      <c r="FQ176" s="181"/>
      <c r="FR176" s="181"/>
      <c r="FS176" s="181"/>
      <c r="FT176" s="181"/>
      <c r="FU176" s="181"/>
      <c r="FV176" s="181"/>
      <c r="FW176" s="181"/>
      <c r="FX176" s="181"/>
      <c r="FY176" s="181"/>
      <c r="FZ176" s="181"/>
      <c r="GA176" s="181"/>
      <c r="GB176" s="181"/>
      <c r="GC176" s="181"/>
      <c r="GD176" s="181"/>
      <c r="GE176" s="181"/>
      <c r="GF176" s="181"/>
      <c r="GG176" s="181"/>
      <c r="GH176" s="181"/>
      <c r="GI176" s="181"/>
      <c r="GJ176" s="181"/>
      <c r="GK176" s="181"/>
      <c r="GL176" s="181"/>
      <c r="GM176" s="181"/>
      <c r="GN176" s="181"/>
      <c r="GO176" s="181"/>
      <c r="GP176" s="181"/>
      <c r="GQ176" s="181"/>
      <c r="GR176" s="181"/>
      <c r="GS176" s="181"/>
      <c r="GT176" s="181"/>
      <c r="GU176" s="181"/>
      <c r="GV176" s="181"/>
      <c r="GW176" s="181"/>
      <c r="GX176" s="181"/>
      <c r="GY176" s="181"/>
      <c r="GZ176" s="181"/>
      <c r="HA176" s="181"/>
      <c r="HB176" s="181"/>
      <c r="HC176" s="181"/>
      <c r="HD176" s="181"/>
      <c r="HE176" s="181"/>
      <c r="HF176" s="181"/>
      <c r="HG176" s="181"/>
      <c r="HH176" s="181"/>
      <c r="HI176" s="181"/>
      <c r="HJ176" s="181"/>
      <c r="HK176" s="181"/>
      <c r="HL176" s="181"/>
      <c r="HM176" s="181"/>
      <c r="HN176" s="181"/>
      <c r="HO176" s="181"/>
      <c r="HP176" s="181"/>
      <c r="HQ176" s="181"/>
      <c r="HR176" s="181"/>
      <c r="HS176" s="181"/>
      <c r="HT176" s="181"/>
      <c r="HU176" s="181"/>
      <c r="HV176" s="181"/>
      <c r="HW176" s="181"/>
      <c r="HX176" s="181"/>
      <c r="HY176" s="181"/>
      <c r="HZ176" s="181"/>
      <c r="IA176" s="181"/>
      <c r="IB176" s="181"/>
      <c r="IC176" s="181"/>
      <c r="ID176" s="181"/>
      <c r="IE176" s="181"/>
      <c r="IF176" s="181"/>
      <c r="IG176" s="181"/>
      <c r="IH176" s="181"/>
      <c r="II176" s="181"/>
      <c r="IJ176" s="181"/>
      <c r="IK176" s="181"/>
      <c r="IL176" s="181"/>
      <c r="IM176" s="181"/>
      <c r="IN176" s="181"/>
    </row>
    <row r="177" spans="1:248" s="181" customFormat="1" ht="18" hidden="1" customHeight="1" outlineLevel="1" x14ac:dyDescent="0.2">
      <c r="A177" s="55"/>
      <c r="B177" s="131"/>
      <c r="C177" s="132"/>
      <c r="D177" s="1176"/>
      <c r="E177" s="1177"/>
      <c r="F177" s="2"/>
      <c r="G177" s="1176"/>
      <c r="H177" s="1177"/>
      <c r="I177" s="2"/>
      <c r="J177" s="1176"/>
      <c r="K177" s="1177"/>
      <c r="L177" s="2"/>
      <c r="M177" s="1176"/>
      <c r="N177" s="1177"/>
      <c r="O177" s="2"/>
      <c r="P177" s="1176"/>
      <c r="Q177" s="1177"/>
      <c r="R177" s="2"/>
      <c r="S177" s="1176"/>
      <c r="T177" s="1177"/>
      <c r="U177" s="2"/>
      <c r="V177" s="1176"/>
      <c r="W177" s="1177"/>
      <c r="X177" s="2"/>
      <c r="Y177" s="1176"/>
      <c r="Z177" s="1177"/>
      <c r="AA177" s="2"/>
      <c r="AB177" s="1176"/>
      <c r="AC177" s="1177"/>
      <c r="AD177" s="2"/>
      <c r="AE177" s="1176"/>
      <c r="AF177" s="1177"/>
      <c r="AG177" s="2"/>
      <c r="AH177" s="1176"/>
      <c r="AI177" s="1177"/>
      <c r="AJ177" s="2"/>
      <c r="AK177" s="1176"/>
      <c r="AL177" s="1177"/>
      <c r="AM177" s="2"/>
      <c r="AN177" s="1176"/>
      <c r="AO177" s="1177"/>
      <c r="AP177" s="2"/>
      <c r="AQ177" s="1176"/>
      <c r="AR177" s="1177"/>
      <c r="AS177" s="2"/>
      <c r="AT177" s="1176"/>
      <c r="AU177" s="1177"/>
      <c r="AV177" s="2"/>
      <c r="AW177" s="1176"/>
      <c r="AX177" s="1177"/>
      <c r="AY177" s="2"/>
      <c r="AZ177" s="1176"/>
      <c r="BA177" s="1177"/>
      <c r="BB177" s="2"/>
      <c r="BC177" s="1176"/>
      <c r="BD177" s="1177"/>
      <c r="BE177" s="2"/>
      <c r="BF177" s="1176"/>
      <c r="BG177" s="1177"/>
      <c r="BH177" s="2"/>
      <c r="BI177" s="1176"/>
      <c r="BJ177" s="1177"/>
      <c r="BK177" s="179"/>
      <c r="BL177" s="31"/>
      <c r="BM177" s="31"/>
      <c r="BN177" s="31"/>
      <c r="BO177" s="31"/>
      <c r="BP177" s="31"/>
      <c r="BQ177" s="31"/>
      <c r="BR177" s="31"/>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row>
    <row r="178" spans="1:248" s="181" customFormat="1" ht="18" hidden="1" customHeight="1" outlineLevel="1" x14ac:dyDescent="0.2">
      <c r="A178" s="194"/>
      <c r="B178" s="92"/>
      <c r="C178" s="132"/>
      <c r="D178" s="1176"/>
      <c r="E178" s="1177"/>
      <c r="F178" s="2"/>
      <c r="G178" s="1176"/>
      <c r="H178" s="1177"/>
      <c r="I178" s="2"/>
      <c r="J178" s="1176"/>
      <c r="K178" s="1177"/>
      <c r="L178" s="2"/>
      <c r="M178" s="1176"/>
      <c r="N178" s="1177"/>
      <c r="O178" s="2"/>
      <c r="P178" s="1176"/>
      <c r="Q178" s="1177"/>
      <c r="R178" s="2"/>
      <c r="S178" s="1176"/>
      <c r="T178" s="1177"/>
      <c r="U178" s="2"/>
      <c r="V178" s="1176"/>
      <c r="W178" s="1177"/>
      <c r="X178" s="2"/>
      <c r="Y178" s="1176"/>
      <c r="Z178" s="1177"/>
      <c r="AA178" s="2"/>
      <c r="AB178" s="1176"/>
      <c r="AC178" s="1177"/>
      <c r="AD178" s="2"/>
      <c r="AE178" s="1176"/>
      <c r="AF178" s="1177"/>
      <c r="AG178" s="2"/>
      <c r="AH178" s="1176"/>
      <c r="AI178" s="1177"/>
      <c r="AJ178" s="2"/>
      <c r="AK178" s="1176"/>
      <c r="AL178" s="1177"/>
      <c r="AM178" s="2"/>
      <c r="AN178" s="1176"/>
      <c r="AO178" s="1177"/>
      <c r="AP178" s="2"/>
      <c r="AQ178" s="1176"/>
      <c r="AR178" s="1177"/>
      <c r="AS178" s="2"/>
      <c r="AT178" s="1176"/>
      <c r="AU178" s="1177"/>
      <c r="AV178" s="2"/>
      <c r="AW178" s="1176"/>
      <c r="AX178" s="1177"/>
      <c r="AY178" s="2"/>
      <c r="AZ178" s="1176"/>
      <c r="BA178" s="1177"/>
      <c r="BB178" s="2"/>
      <c r="BC178" s="1176"/>
      <c r="BD178" s="1177"/>
      <c r="BE178" s="2"/>
      <c r="BF178" s="1176"/>
      <c r="BG178" s="1177"/>
      <c r="BH178" s="2"/>
      <c r="BI178" s="1176"/>
      <c r="BJ178" s="1177"/>
      <c r="BK178" s="179"/>
      <c r="BL178" s="31"/>
      <c r="BM178" s="31"/>
      <c r="BN178" s="31"/>
      <c r="BO178" s="31"/>
      <c r="BP178" s="31"/>
      <c r="BQ178" s="31"/>
      <c r="BR178" s="31"/>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row>
    <row r="179" spans="1:248" ht="18" hidden="1" customHeight="1" outlineLevel="1" x14ac:dyDescent="0.2">
      <c r="A179" s="194"/>
      <c r="B179" s="92"/>
      <c r="C179" s="132"/>
      <c r="D179" s="1176"/>
      <c r="E179" s="1177"/>
      <c r="F179" s="2"/>
      <c r="G179" s="1176"/>
      <c r="H179" s="1177"/>
      <c r="I179" s="2"/>
      <c r="J179" s="1176"/>
      <c r="K179" s="1177"/>
      <c r="L179" s="2"/>
      <c r="M179" s="1176"/>
      <c r="N179" s="1177"/>
      <c r="O179" s="2"/>
      <c r="P179" s="1176"/>
      <c r="Q179" s="1177"/>
      <c r="R179" s="2"/>
      <c r="S179" s="1176"/>
      <c r="T179" s="1177"/>
      <c r="U179" s="2"/>
      <c r="V179" s="1176"/>
      <c r="W179" s="1177"/>
      <c r="X179" s="2"/>
      <c r="Y179" s="1176"/>
      <c r="Z179" s="1177"/>
      <c r="AA179" s="2"/>
      <c r="AB179" s="1176"/>
      <c r="AC179" s="1177"/>
      <c r="AD179" s="2"/>
      <c r="AE179" s="1176"/>
      <c r="AF179" s="1177"/>
      <c r="AG179" s="2"/>
      <c r="AH179" s="1176"/>
      <c r="AI179" s="1177"/>
      <c r="AJ179" s="2"/>
      <c r="AK179" s="1176"/>
      <c r="AL179" s="1177"/>
      <c r="AM179" s="2"/>
      <c r="AN179" s="1176"/>
      <c r="AO179" s="1177"/>
      <c r="AP179" s="2"/>
      <c r="AQ179" s="1176"/>
      <c r="AR179" s="1177"/>
      <c r="AS179" s="2"/>
      <c r="AT179" s="1176"/>
      <c r="AU179" s="1177"/>
      <c r="AV179" s="2"/>
      <c r="AW179" s="1176"/>
      <c r="AX179" s="1177"/>
      <c r="AY179" s="2"/>
      <c r="AZ179" s="1176"/>
      <c r="BA179" s="1177"/>
      <c r="BB179" s="2"/>
      <c r="BC179" s="1176"/>
      <c r="BD179" s="1177"/>
      <c r="BE179" s="2"/>
      <c r="BF179" s="1176"/>
      <c r="BG179" s="1177"/>
      <c r="BH179" s="2"/>
      <c r="BI179" s="1176"/>
      <c r="BJ179" s="1177"/>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81"/>
      <c r="FK179" s="181"/>
      <c r="FL179" s="181"/>
      <c r="FM179" s="181"/>
      <c r="FN179" s="181"/>
      <c r="FO179" s="181"/>
      <c r="FP179" s="181"/>
      <c r="FQ179" s="181"/>
      <c r="FR179" s="181"/>
      <c r="FS179" s="181"/>
      <c r="FT179" s="181"/>
      <c r="FU179" s="181"/>
      <c r="FV179" s="181"/>
      <c r="FW179" s="181"/>
      <c r="FX179" s="181"/>
      <c r="FY179" s="181"/>
      <c r="FZ179" s="181"/>
      <c r="GA179" s="181"/>
      <c r="GB179" s="181"/>
      <c r="GC179" s="181"/>
      <c r="GD179" s="181"/>
      <c r="GE179" s="181"/>
      <c r="GF179" s="181"/>
      <c r="GG179" s="181"/>
      <c r="GH179" s="181"/>
      <c r="GI179" s="181"/>
      <c r="GJ179" s="181"/>
      <c r="GK179" s="181"/>
      <c r="GL179" s="181"/>
      <c r="GM179" s="181"/>
      <c r="GN179" s="181"/>
      <c r="GO179" s="181"/>
      <c r="GP179" s="181"/>
      <c r="GQ179" s="181"/>
      <c r="GR179" s="181"/>
      <c r="GS179" s="181"/>
      <c r="GT179" s="181"/>
      <c r="GU179" s="181"/>
      <c r="GV179" s="181"/>
      <c r="GW179" s="181"/>
      <c r="GX179" s="181"/>
      <c r="GY179" s="181"/>
      <c r="GZ179" s="181"/>
      <c r="HA179" s="181"/>
      <c r="HB179" s="181"/>
      <c r="HC179" s="181"/>
      <c r="HD179" s="181"/>
      <c r="HE179" s="181"/>
      <c r="HF179" s="181"/>
      <c r="HG179" s="181"/>
      <c r="HH179" s="181"/>
      <c r="HI179" s="181"/>
      <c r="HJ179" s="181"/>
      <c r="HK179" s="181"/>
      <c r="HL179" s="181"/>
      <c r="HM179" s="181"/>
      <c r="HN179" s="181"/>
      <c r="HO179" s="181"/>
      <c r="HP179" s="181"/>
      <c r="HQ179" s="181"/>
      <c r="HR179" s="181"/>
      <c r="HS179" s="181"/>
      <c r="HT179" s="181"/>
      <c r="HU179" s="181"/>
      <c r="HV179" s="181"/>
      <c r="HW179" s="181"/>
      <c r="HX179" s="181"/>
      <c r="HY179" s="181"/>
      <c r="HZ179" s="181"/>
      <c r="IA179" s="181"/>
      <c r="IB179" s="181"/>
      <c r="IC179" s="181"/>
      <c r="ID179" s="181"/>
      <c r="IE179" s="181"/>
      <c r="IF179" s="181"/>
      <c r="IG179" s="181"/>
      <c r="IH179" s="181"/>
      <c r="II179" s="181"/>
      <c r="IJ179" s="181"/>
      <c r="IK179" s="181"/>
      <c r="IL179" s="181"/>
      <c r="IM179" s="181"/>
      <c r="IN179" s="181"/>
    </row>
    <row r="180" spans="1:248" ht="18" hidden="1" customHeight="1" outlineLevel="1" x14ac:dyDescent="0.2">
      <c r="A180" s="194"/>
      <c r="B180" s="92"/>
      <c r="C180" s="132"/>
      <c r="D180" s="1176"/>
      <c r="E180" s="1177"/>
      <c r="F180" s="2"/>
      <c r="G180" s="1176"/>
      <c r="H180" s="1177"/>
      <c r="I180" s="2"/>
      <c r="J180" s="1176"/>
      <c r="K180" s="1177"/>
      <c r="L180" s="2"/>
      <c r="M180" s="1176"/>
      <c r="N180" s="1177"/>
      <c r="O180" s="2"/>
      <c r="P180" s="1176"/>
      <c r="Q180" s="1177"/>
      <c r="R180" s="2"/>
      <c r="S180" s="1176"/>
      <c r="T180" s="1177"/>
      <c r="U180" s="2"/>
      <c r="V180" s="1176"/>
      <c r="W180" s="1177"/>
      <c r="X180" s="2"/>
      <c r="Y180" s="1176"/>
      <c r="Z180" s="1177"/>
      <c r="AA180" s="2"/>
      <c r="AB180" s="1176"/>
      <c r="AC180" s="1177"/>
      <c r="AD180" s="2"/>
      <c r="AE180" s="1176"/>
      <c r="AF180" s="1177"/>
      <c r="AG180" s="2"/>
      <c r="AH180" s="1176"/>
      <c r="AI180" s="1177"/>
      <c r="AJ180" s="2"/>
      <c r="AK180" s="1176"/>
      <c r="AL180" s="1177"/>
      <c r="AM180" s="2"/>
      <c r="AN180" s="1176"/>
      <c r="AO180" s="1177"/>
      <c r="AP180" s="2"/>
      <c r="AQ180" s="1176"/>
      <c r="AR180" s="1177"/>
      <c r="AS180" s="2"/>
      <c r="AT180" s="1176"/>
      <c r="AU180" s="1177"/>
      <c r="AV180" s="2"/>
      <c r="AW180" s="1176"/>
      <c r="AX180" s="1177"/>
      <c r="AY180" s="2"/>
      <c r="AZ180" s="1176"/>
      <c r="BA180" s="1177"/>
      <c r="BB180" s="2"/>
      <c r="BC180" s="1176"/>
      <c r="BD180" s="1177"/>
      <c r="BE180" s="2"/>
      <c r="BF180" s="1176"/>
      <c r="BG180" s="1177"/>
      <c r="BH180" s="2"/>
      <c r="BI180" s="1176"/>
      <c r="BJ180" s="1177"/>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81"/>
      <c r="FK180" s="181"/>
      <c r="FL180" s="181"/>
      <c r="FM180" s="181"/>
      <c r="FN180" s="181"/>
      <c r="FO180" s="181"/>
      <c r="FP180" s="181"/>
      <c r="FQ180" s="181"/>
      <c r="FR180" s="181"/>
      <c r="FS180" s="181"/>
      <c r="FT180" s="181"/>
      <c r="FU180" s="181"/>
      <c r="FV180" s="181"/>
      <c r="FW180" s="181"/>
      <c r="FX180" s="181"/>
      <c r="FY180" s="181"/>
      <c r="FZ180" s="181"/>
      <c r="GA180" s="181"/>
      <c r="GB180" s="181"/>
      <c r="GC180" s="181"/>
      <c r="GD180" s="181"/>
      <c r="GE180" s="181"/>
      <c r="GF180" s="181"/>
      <c r="GG180" s="181"/>
      <c r="GH180" s="181"/>
      <c r="GI180" s="181"/>
      <c r="GJ180" s="181"/>
      <c r="GK180" s="181"/>
      <c r="GL180" s="181"/>
      <c r="GM180" s="181"/>
      <c r="GN180" s="181"/>
      <c r="GO180" s="181"/>
      <c r="GP180" s="181"/>
      <c r="GQ180" s="181"/>
      <c r="GR180" s="181"/>
      <c r="GS180" s="181"/>
      <c r="GT180" s="181"/>
      <c r="GU180" s="181"/>
      <c r="GV180" s="181"/>
      <c r="GW180" s="181"/>
      <c r="GX180" s="181"/>
      <c r="GY180" s="181"/>
      <c r="GZ180" s="181"/>
      <c r="HA180" s="181"/>
      <c r="HB180" s="181"/>
      <c r="HC180" s="181"/>
      <c r="HD180" s="181"/>
      <c r="HE180" s="181"/>
      <c r="HF180" s="181"/>
      <c r="HG180" s="181"/>
      <c r="HH180" s="181"/>
      <c r="HI180" s="181"/>
      <c r="HJ180" s="181"/>
      <c r="HK180" s="181"/>
      <c r="HL180" s="181"/>
      <c r="HM180" s="181"/>
      <c r="HN180" s="181"/>
      <c r="HO180" s="181"/>
      <c r="HP180" s="181"/>
      <c r="HQ180" s="181"/>
      <c r="HR180" s="181"/>
      <c r="HS180" s="181"/>
      <c r="HT180" s="181"/>
      <c r="HU180" s="181"/>
      <c r="HV180" s="181"/>
      <c r="HW180" s="181"/>
      <c r="HX180" s="181"/>
      <c r="HY180" s="181"/>
      <c r="HZ180" s="181"/>
      <c r="IA180" s="181"/>
      <c r="IB180" s="181"/>
      <c r="IC180" s="181"/>
      <c r="ID180" s="181"/>
      <c r="IE180" s="181"/>
      <c r="IF180" s="181"/>
      <c r="IG180" s="181"/>
      <c r="IH180" s="181"/>
      <c r="II180" s="181"/>
      <c r="IJ180" s="181"/>
      <c r="IK180" s="181"/>
      <c r="IL180" s="181"/>
      <c r="IM180" s="181"/>
      <c r="IN180" s="181"/>
    </row>
    <row r="181" spans="1:248" ht="18" hidden="1" customHeight="1" outlineLevel="1" x14ac:dyDescent="0.2">
      <c r="A181" s="194"/>
      <c r="B181" s="92"/>
      <c r="C181" s="132"/>
      <c r="D181" s="1176"/>
      <c r="E181" s="1177"/>
      <c r="F181" s="2"/>
      <c r="G181" s="1176"/>
      <c r="H181" s="1177"/>
      <c r="I181" s="2"/>
      <c r="J181" s="1176"/>
      <c r="K181" s="1177"/>
      <c r="L181" s="2"/>
      <c r="M181" s="1176"/>
      <c r="N181" s="1177"/>
      <c r="O181" s="2"/>
      <c r="P181" s="1176"/>
      <c r="Q181" s="1177"/>
      <c r="R181" s="2"/>
      <c r="S181" s="1176"/>
      <c r="T181" s="1177"/>
      <c r="U181" s="2"/>
      <c r="V181" s="1176"/>
      <c r="W181" s="1177"/>
      <c r="X181" s="2"/>
      <c r="Y181" s="1176"/>
      <c r="Z181" s="1177"/>
      <c r="AA181" s="2"/>
      <c r="AB181" s="1176"/>
      <c r="AC181" s="1177"/>
      <c r="AD181" s="2"/>
      <c r="AE181" s="1176"/>
      <c r="AF181" s="1177"/>
      <c r="AG181" s="2"/>
      <c r="AH181" s="1176"/>
      <c r="AI181" s="1177"/>
      <c r="AJ181" s="2"/>
      <c r="AK181" s="1176"/>
      <c r="AL181" s="1177"/>
      <c r="AM181" s="2"/>
      <c r="AN181" s="1176"/>
      <c r="AO181" s="1177"/>
      <c r="AP181" s="2"/>
      <c r="AQ181" s="1176"/>
      <c r="AR181" s="1177"/>
      <c r="AS181" s="2"/>
      <c r="AT181" s="1176"/>
      <c r="AU181" s="1177"/>
      <c r="AV181" s="2"/>
      <c r="AW181" s="1176"/>
      <c r="AX181" s="1177"/>
      <c r="AY181" s="2"/>
      <c r="AZ181" s="1176"/>
      <c r="BA181" s="1177"/>
      <c r="BB181" s="2"/>
      <c r="BC181" s="1176"/>
      <c r="BD181" s="1177"/>
      <c r="BE181" s="2"/>
      <c r="BF181" s="1176"/>
      <c r="BG181" s="1177"/>
      <c r="BH181" s="2"/>
      <c r="BI181" s="1176"/>
      <c r="BJ181" s="1177"/>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81"/>
      <c r="FK181" s="181"/>
      <c r="FL181" s="181"/>
      <c r="FM181" s="181"/>
      <c r="FN181" s="181"/>
      <c r="FO181" s="181"/>
      <c r="FP181" s="181"/>
      <c r="FQ181" s="181"/>
      <c r="FR181" s="181"/>
      <c r="FS181" s="181"/>
      <c r="FT181" s="181"/>
      <c r="FU181" s="181"/>
      <c r="FV181" s="181"/>
      <c r="FW181" s="181"/>
      <c r="FX181" s="181"/>
      <c r="FY181" s="181"/>
      <c r="FZ181" s="181"/>
      <c r="GA181" s="181"/>
      <c r="GB181" s="181"/>
      <c r="GC181" s="181"/>
      <c r="GD181" s="181"/>
      <c r="GE181" s="181"/>
      <c r="GF181" s="181"/>
      <c r="GG181" s="181"/>
      <c r="GH181" s="181"/>
      <c r="GI181" s="181"/>
      <c r="GJ181" s="181"/>
      <c r="GK181" s="181"/>
      <c r="GL181" s="181"/>
      <c r="GM181" s="181"/>
      <c r="GN181" s="181"/>
      <c r="GO181" s="181"/>
      <c r="GP181" s="181"/>
      <c r="GQ181" s="181"/>
      <c r="GR181" s="181"/>
      <c r="GS181" s="181"/>
      <c r="GT181" s="181"/>
      <c r="GU181" s="181"/>
      <c r="GV181" s="181"/>
      <c r="GW181" s="181"/>
      <c r="GX181" s="181"/>
      <c r="GY181" s="181"/>
      <c r="GZ181" s="181"/>
      <c r="HA181" s="181"/>
      <c r="HB181" s="181"/>
      <c r="HC181" s="181"/>
      <c r="HD181" s="181"/>
      <c r="HE181" s="181"/>
      <c r="HF181" s="181"/>
      <c r="HG181" s="181"/>
      <c r="HH181" s="181"/>
      <c r="HI181" s="181"/>
      <c r="HJ181" s="181"/>
      <c r="HK181" s="181"/>
      <c r="HL181" s="181"/>
      <c r="HM181" s="181"/>
      <c r="HN181" s="181"/>
      <c r="HO181" s="181"/>
      <c r="HP181" s="181"/>
      <c r="HQ181" s="181"/>
      <c r="HR181" s="181"/>
      <c r="HS181" s="181"/>
      <c r="HT181" s="181"/>
      <c r="HU181" s="181"/>
      <c r="HV181" s="181"/>
      <c r="HW181" s="181"/>
      <c r="HX181" s="181"/>
      <c r="HY181" s="181"/>
      <c r="HZ181" s="181"/>
      <c r="IA181" s="181"/>
      <c r="IB181" s="181"/>
      <c r="IC181" s="181"/>
      <c r="ID181" s="181"/>
      <c r="IE181" s="181"/>
      <c r="IF181" s="181"/>
      <c r="IG181" s="181"/>
      <c r="IH181" s="181"/>
      <c r="II181" s="181"/>
      <c r="IJ181" s="181"/>
      <c r="IK181" s="181"/>
      <c r="IL181" s="181"/>
      <c r="IM181" s="181"/>
      <c r="IN181" s="181"/>
    </row>
    <row r="182" spans="1:248" s="183" customFormat="1" ht="18" hidden="1" customHeight="1" outlineLevel="1" x14ac:dyDescent="0.2">
      <c r="A182" s="185"/>
      <c r="B182" s="319" t="s">
        <v>161</v>
      </c>
      <c r="C182" s="132"/>
      <c r="D182" s="1219"/>
      <c r="E182" s="1220"/>
      <c r="F182" s="2"/>
      <c r="G182" s="1219"/>
      <c r="H182" s="1220"/>
      <c r="I182" s="2"/>
      <c r="J182" s="1219"/>
      <c r="K182" s="1220"/>
      <c r="L182" s="2"/>
      <c r="M182" s="1219"/>
      <c r="N182" s="1220"/>
      <c r="O182" s="2"/>
      <c r="P182" s="1219"/>
      <c r="Q182" s="1220"/>
      <c r="R182" s="2"/>
      <c r="S182" s="1219"/>
      <c r="T182" s="1220"/>
      <c r="U182" s="2"/>
      <c r="V182" s="1219"/>
      <c r="W182" s="1220"/>
      <c r="X182" s="2"/>
      <c r="Y182" s="1219"/>
      <c r="Z182" s="1220"/>
      <c r="AA182" s="2"/>
      <c r="AB182" s="1219"/>
      <c r="AC182" s="1220"/>
      <c r="AD182" s="2"/>
      <c r="AE182" s="1219"/>
      <c r="AF182" s="1220"/>
      <c r="AG182" s="2"/>
      <c r="AH182" s="1219"/>
      <c r="AI182" s="1220"/>
      <c r="AJ182" s="2"/>
      <c r="AK182" s="1219"/>
      <c r="AL182" s="1220"/>
      <c r="AM182" s="2"/>
      <c r="AN182" s="1219"/>
      <c r="AO182" s="1220"/>
      <c r="AP182" s="2"/>
      <c r="AQ182" s="1219"/>
      <c r="AR182" s="1220"/>
      <c r="AS182" s="2"/>
      <c r="AT182" s="1219"/>
      <c r="AU182" s="1220"/>
      <c r="AV182" s="2"/>
      <c r="AW182" s="1219"/>
      <c r="AX182" s="1220"/>
      <c r="AY182" s="2"/>
      <c r="AZ182" s="1219"/>
      <c r="BA182" s="1220"/>
      <c r="BB182" s="2"/>
      <c r="BC182" s="1219"/>
      <c r="BD182" s="1220"/>
      <c r="BE182" s="2"/>
      <c r="BF182" s="1219"/>
      <c r="BG182" s="1220"/>
      <c r="BH182" s="2"/>
      <c r="BI182" s="1219"/>
      <c r="BJ182" s="1220"/>
      <c r="BK182" s="179"/>
      <c r="BL182" s="31"/>
      <c r="BM182" s="31"/>
      <c r="BN182" s="31"/>
      <c r="BO182" s="31"/>
      <c r="BP182" s="31"/>
      <c r="BQ182" s="31"/>
      <c r="BR182" s="31"/>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row>
    <row r="183" spans="1:248" s="183" customFormat="1" ht="18" customHeight="1" collapsed="1" x14ac:dyDescent="0.2">
      <c r="A183" s="334"/>
      <c r="B183" s="335"/>
      <c r="C183" s="132"/>
      <c r="D183" s="372"/>
      <c r="E183" s="373"/>
      <c r="F183" s="2"/>
      <c r="G183" s="372"/>
      <c r="H183" s="373"/>
      <c r="I183" s="2"/>
      <c r="J183" s="372"/>
      <c r="K183" s="373"/>
      <c r="L183" s="2"/>
      <c r="M183" s="372"/>
      <c r="N183" s="373"/>
      <c r="O183" s="2"/>
      <c r="P183" s="372"/>
      <c r="Q183" s="373"/>
      <c r="R183" s="2"/>
      <c r="S183" s="372"/>
      <c r="T183" s="373"/>
      <c r="U183" s="2"/>
      <c r="V183" s="372"/>
      <c r="W183" s="373"/>
      <c r="X183" s="2"/>
      <c r="Y183" s="372"/>
      <c r="Z183" s="373"/>
      <c r="AA183" s="2"/>
      <c r="AB183" s="372"/>
      <c r="AC183" s="373"/>
      <c r="AD183" s="2"/>
      <c r="AE183" s="372"/>
      <c r="AF183" s="373"/>
      <c r="AG183" s="2"/>
      <c r="AH183" s="372"/>
      <c r="AI183" s="373"/>
      <c r="AJ183" s="2"/>
      <c r="AK183" s="372"/>
      <c r="AL183" s="373"/>
      <c r="AM183" s="2"/>
      <c r="AN183" s="372"/>
      <c r="AO183" s="373"/>
      <c r="AP183" s="2"/>
      <c r="AQ183" s="372"/>
      <c r="AR183" s="373"/>
      <c r="AS183" s="2"/>
      <c r="AT183" s="372"/>
      <c r="AU183" s="373"/>
      <c r="AV183" s="2"/>
      <c r="AW183" s="372"/>
      <c r="AX183" s="373"/>
      <c r="AY183" s="2"/>
      <c r="AZ183" s="372"/>
      <c r="BA183" s="373"/>
      <c r="BB183" s="2"/>
      <c r="BC183" s="372"/>
      <c r="BD183" s="373"/>
      <c r="BE183" s="2"/>
      <c r="BF183" s="372"/>
      <c r="BG183" s="373"/>
      <c r="BH183" s="2"/>
      <c r="BI183" s="372"/>
      <c r="BJ183" s="373"/>
      <c r="BK183" s="179"/>
      <c r="BL183" s="31"/>
      <c r="BM183" s="31"/>
      <c r="BN183" s="31"/>
      <c r="BO183" s="31"/>
      <c r="BP183" s="31"/>
      <c r="BQ183" s="31"/>
      <c r="BR183" s="31"/>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row>
    <row r="184" spans="1:248" ht="18" hidden="1" customHeight="1" outlineLevel="1" thickBot="1" x14ac:dyDescent="0.25">
      <c r="A184" s="86"/>
      <c r="B184" s="135"/>
      <c r="C184" s="76"/>
      <c r="D184" s="1214"/>
      <c r="E184" s="1215"/>
      <c r="F184" s="2"/>
      <c r="G184" s="1214"/>
      <c r="H184" s="1215"/>
      <c r="I184" s="2"/>
      <c r="J184" s="1214"/>
      <c r="K184" s="1215"/>
      <c r="L184" s="2"/>
      <c r="M184" s="1214"/>
      <c r="N184" s="1215"/>
      <c r="O184" s="2"/>
      <c r="P184" s="1214"/>
      <c r="Q184" s="1215"/>
      <c r="R184" s="2"/>
      <c r="S184" s="1214"/>
      <c r="T184" s="1215"/>
      <c r="U184" s="2"/>
      <c r="V184" s="1214"/>
      <c r="W184" s="1215"/>
      <c r="X184" s="2"/>
      <c r="Y184" s="1214"/>
      <c r="Z184" s="1215"/>
      <c r="AA184" s="2"/>
      <c r="AB184" s="1214"/>
      <c r="AC184" s="1215"/>
      <c r="AD184" s="2"/>
      <c r="AE184" s="1214"/>
      <c r="AF184" s="1215"/>
      <c r="AG184" s="2"/>
      <c r="AH184" s="1214"/>
      <c r="AI184" s="1215"/>
      <c r="AJ184" s="2"/>
      <c r="AK184" s="1214"/>
      <c r="AL184" s="1215"/>
      <c r="AM184" s="2"/>
      <c r="AN184" s="1214"/>
      <c r="AO184" s="1215"/>
      <c r="AP184" s="2"/>
      <c r="AQ184" s="1214"/>
      <c r="AR184" s="1215"/>
      <c r="AS184" s="2"/>
      <c r="AT184" s="1214"/>
      <c r="AU184" s="1215"/>
      <c r="AV184" s="2"/>
      <c r="AW184" s="1214"/>
      <c r="AX184" s="1215"/>
      <c r="AY184" s="2"/>
      <c r="AZ184" s="1214"/>
      <c r="BA184" s="1215"/>
      <c r="BB184" s="2"/>
      <c r="BC184" s="1214"/>
      <c r="BD184" s="1215"/>
      <c r="BE184" s="2"/>
      <c r="BF184" s="1214"/>
      <c r="BG184" s="1215"/>
      <c r="BH184" s="2"/>
      <c r="BI184" s="1214"/>
      <c r="BJ184" s="1215"/>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81"/>
      <c r="FK184" s="181"/>
      <c r="FL184" s="181"/>
      <c r="FM184" s="181"/>
      <c r="FN184" s="181"/>
      <c r="FO184" s="181"/>
      <c r="FP184" s="181"/>
      <c r="FQ184" s="181"/>
      <c r="FR184" s="181"/>
      <c r="FS184" s="181"/>
      <c r="FT184" s="181"/>
      <c r="FU184" s="181"/>
      <c r="FV184" s="181"/>
      <c r="FW184" s="181"/>
      <c r="FX184" s="181"/>
      <c r="FY184" s="181"/>
      <c r="FZ184" s="181"/>
      <c r="GA184" s="181"/>
      <c r="GB184" s="181"/>
      <c r="GC184" s="181"/>
      <c r="GD184" s="181"/>
      <c r="GE184" s="181"/>
      <c r="GF184" s="181"/>
      <c r="GG184" s="181"/>
      <c r="GH184" s="181"/>
      <c r="GI184" s="181"/>
      <c r="GJ184" s="181"/>
      <c r="GK184" s="181"/>
      <c r="GL184" s="181"/>
      <c r="GM184" s="181"/>
      <c r="GN184" s="181"/>
      <c r="GO184" s="181"/>
      <c r="GP184" s="181"/>
      <c r="GQ184" s="181"/>
      <c r="GR184" s="181"/>
      <c r="GS184" s="181"/>
      <c r="GT184" s="181"/>
      <c r="GU184" s="181"/>
      <c r="GV184" s="181"/>
      <c r="GW184" s="181"/>
      <c r="GX184" s="181"/>
      <c r="GY184" s="181"/>
      <c r="GZ184" s="181"/>
      <c r="HA184" s="181"/>
      <c r="HB184" s="181"/>
      <c r="HC184" s="181"/>
      <c r="HD184" s="181"/>
      <c r="HE184" s="181"/>
      <c r="HF184" s="181"/>
      <c r="HG184" s="181"/>
      <c r="HH184" s="181"/>
      <c r="HI184" s="181"/>
      <c r="HJ184" s="181"/>
      <c r="HK184" s="181"/>
      <c r="HL184" s="181"/>
      <c r="HM184" s="181"/>
      <c r="HN184" s="181"/>
      <c r="HO184" s="181"/>
      <c r="HP184" s="181"/>
      <c r="HQ184" s="181"/>
      <c r="HR184" s="181"/>
      <c r="HS184" s="181"/>
      <c r="HT184" s="181"/>
      <c r="HU184" s="181"/>
      <c r="HV184" s="181"/>
      <c r="HW184" s="181"/>
      <c r="HX184" s="181"/>
      <c r="HY184" s="181"/>
      <c r="HZ184" s="181"/>
      <c r="IA184" s="181"/>
      <c r="IB184" s="181"/>
      <c r="IC184" s="181"/>
      <c r="ID184" s="181"/>
      <c r="IE184" s="181"/>
      <c r="IF184" s="181"/>
      <c r="IG184" s="181"/>
      <c r="IH184" s="181"/>
      <c r="II184" s="181"/>
      <c r="IJ184" s="181"/>
      <c r="IK184" s="181"/>
      <c r="IL184" s="181"/>
      <c r="IM184" s="181"/>
      <c r="IN184" s="181"/>
    </row>
    <row r="185" spans="1:248" s="181" customFormat="1" ht="18" hidden="1" customHeight="1" outlineLevel="1" x14ac:dyDescent="0.2">
      <c r="A185" s="55"/>
      <c r="B185" s="131"/>
      <c r="C185" s="132"/>
      <c r="D185" s="1176"/>
      <c r="E185" s="1177"/>
      <c r="F185" s="2"/>
      <c r="G185" s="1176"/>
      <c r="H185" s="1177"/>
      <c r="I185" s="2"/>
      <c r="J185" s="1176"/>
      <c r="K185" s="1177"/>
      <c r="L185" s="2"/>
      <c r="M185" s="1176"/>
      <c r="N185" s="1177"/>
      <c r="O185" s="2"/>
      <c r="P185" s="1176"/>
      <c r="Q185" s="1177"/>
      <c r="R185" s="2"/>
      <c r="S185" s="1176"/>
      <c r="T185" s="1177"/>
      <c r="U185" s="2"/>
      <c r="V185" s="1176"/>
      <c r="W185" s="1177"/>
      <c r="X185" s="2"/>
      <c r="Y185" s="1176"/>
      <c r="Z185" s="1177"/>
      <c r="AA185" s="2"/>
      <c r="AB185" s="1176"/>
      <c r="AC185" s="1177"/>
      <c r="AD185" s="2"/>
      <c r="AE185" s="1176"/>
      <c r="AF185" s="1177"/>
      <c r="AG185" s="2"/>
      <c r="AH185" s="1176"/>
      <c r="AI185" s="1177"/>
      <c r="AJ185" s="2"/>
      <c r="AK185" s="1176"/>
      <c r="AL185" s="1177"/>
      <c r="AM185" s="2"/>
      <c r="AN185" s="1176"/>
      <c r="AO185" s="1177"/>
      <c r="AP185" s="2"/>
      <c r="AQ185" s="1176"/>
      <c r="AR185" s="1177"/>
      <c r="AS185" s="2"/>
      <c r="AT185" s="1176"/>
      <c r="AU185" s="1177"/>
      <c r="AV185" s="2"/>
      <c r="AW185" s="1176"/>
      <c r="AX185" s="1177"/>
      <c r="AY185" s="2"/>
      <c r="AZ185" s="1176"/>
      <c r="BA185" s="1177"/>
      <c r="BB185" s="2"/>
      <c r="BC185" s="1176"/>
      <c r="BD185" s="1177"/>
      <c r="BE185" s="2"/>
      <c r="BF185" s="1176"/>
      <c r="BG185" s="1177"/>
      <c r="BH185" s="2"/>
      <c r="BI185" s="1176"/>
      <c r="BJ185" s="1177"/>
      <c r="BK185" s="179"/>
      <c r="BL185" s="31"/>
      <c r="BM185" s="31"/>
      <c r="BN185" s="31"/>
      <c r="BO185" s="31"/>
      <c r="BP185" s="31"/>
      <c r="BQ185" s="31"/>
      <c r="BR185" s="31"/>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row>
    <row r="186" spans="1:248" s="181" customFormat="1" ht="18" hidden="1" customHeight="1" outlineLevel="1" x14ac:dyDescent="0.2">
      <c r="A186" s="194"/>
      <c r="B186" s="92"/>
      <c r="C186" s="132"/>
      <c r="D186" s="1176"/>
      <c r="E186" s="1177"/>
      <c r="F186" s="2"/>
      <c r="G186" s="1176"/>
      <c r="H186" s="1177"/>
      <c r="I186" s="2"/>
      <c r="J186" s="1176"/>
      <c r="K186" s="1177"/>
      <c r="L186" s="2"/>
      <c r="M186" s="1176"/>
      <c r="N186" s="1177"/>
      <c r="O186" s="2"/>
      <c r="P186" s="1176"/>
      <c r="Q186" s="1177"/>
      <c r="R186" s="2"/>
      <c r="S186" s="1176"/>
      <c r="T186" s="1177"/>
      <c r="U186" s="2"/>
      <c r="V186" s="1176"/>
      <c r="W186" s="1177"/>
      <c r="X186" s="2"/>
      <c r="Y186" s="1176"/>
      <c r="Z186" s="1177"/>
      <c r="AA186" s="2"/>
      <c r="AB186" s="1176"/>
      <c r="AC186" s="1177"/>
      <c r="AD186" s="2"/>
      <c r="AE186" s="1176"/>
      <c r="AF186" s="1177"/>
      <c r="AG186" s="2"/>
      <c r="AH186" s="1176"/>
      <c r="AI186" s="1177"/>
      <c r="AJ186" s="2"/>
      <c r="AK186" s="1176"/>
      <c r="AL186" s="1177"/>
      <c r="AM186" s="2"/>
      <c r="AN186" s="1176"/>
      <c r="AO186" s="1177"/>
      <c r="AP186" s="2"/>
      <c r="AQ186" s="1176"/>
      <c r="AR186" s="1177"/>
      <c r="AS186" s="2"/>
      <c r="AT186" s="1176"/>
      <c r="AU186" s="1177"/>
      <c r="AV186" s="2"/>
      <c r="AW186" s="1176"/>
      <c r="AX186" s="1177"/>
      <c r="AY186" s="2"/>
      <c r="AZ186" s="1176"/>
      <c r="BA186" s="1177"/>
      <c r="BB186" s="2"/>
      <c r="BC186" s="1176"/>
      <c r="BD186" s="1177"/>
      <c r="BE186" s="2"/>
      <c r="BF186" s="1176"/>
      <c r="BG186" s="1177"/>
      <c r="BH186" s="2"/>
      <c r="BI186" s="1176"/>
      <c r="BJ186" s="1177"/>
      <c r="BK186" s="179"/>
      <c r="BL186" s="31"/>
      <c r="BM186" s="31"/>
      <c r="BN186" s="31"/>
      <c r="BO186" s="31"/>
      <c r="BP186" s="31"/>
      <c r="BQ186" s="31"/>
      <c r="BR186" s="31"/>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row>
    <row r="187" spans="1:248" ht="18" hidden="1" customHeight="1" outlineLevel="1" x14ac:dyDescent="0.2">
      <c r="A187" s="194"/>
      <c r="B187" s="92"/>
      <c r="C187" s="132"/>
      <c r="D187" s="1176"/>
      <c r="E187" s="1177"/>
      <c r="F187" s="2"/>
      <c r="G187" s="1176"/>
      <c r="H187" s="1177"/>
      <c r="I187" s="2"/>
      <c r="J187" s="1176"/>
      <c r="K187" s="1177"/>
      <c r="L187" s="2"/>
      <c r="M187" s="1176"/>
      <c r="N187" s="1177"/>
      <c r="O187" s="2"/>
      <c r="P187" s="1176"/>
      <c r="Q187" s="1177"/>
      <c r="R187" s="2"/>
      <c r="S187" s="1176"/>
      <c r="T187" s="1177"/>
      <c r="U187" s="2"/>
      <c r="V187" s="1176"/>
      <c r="W187" s="1177"/>
      <c r="X187" s="2"/>
      <c r="Y187" s="1176"/>
      <c r="Z187" s="1177"/>
      <c r="AA187" s="2"/>
      <c r="AB187" s="1176"/>
      <c r="AC187" s="1177"/>
      <c r="AD187" s="2"/>
      <c r="AE187" s="1176"/>
      <c r="AF187" s="1177"/>
      <c r="AG187" s="2"/>
      <c r="AH187" s="1176"/>
      <c r="AI187" s="1177"/>
      <c r="AJ187" s="2"/>
      <c r="AK187" s="1176"/>
      <c r="AL187" s="1177"/>
      <c r="AM187" s="2"/>
      <c r="AN187" s="1176"/>
      <c r="AO187" s="1177"/>
      <c r="AP187" s="2"/>
      <c r="AQ187" s="1176"/>
      <c r="AR187" s="1177"/>
      <c r="AS187" s="2"/>
      <c r="AT187" s="1176"/>
      <c r="AU187" s="1177"/>
      <c r="AV187" s="2"/>
      <c r="AW187" s="1176"/>
      <c r="AX187" s="1177"/>
      <c r="AY187" s="2"/>
      <c r="AZ187" s="1176"/>
      <c r="BA187" s="1177"/>
      <c r="BB187" s="2"/>
      <c r="BC187" s="1176"/>
      <c r="BD187" s="1177"/>
      <c r="BE187" s="2"/>
      <c r="BF187" s="1176"/>
      <c r="BG187" s="1177"/>
      <c r="BH187" s="2"/>
      <c r="BI187" s="1176"/>
      <c r="BJ187" s="1177"/>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81"/>
      <c r="FK187" s="181"/>
      <c r="FL187" s="181"/>
      <c r="FM187" s="181"/>
      <c r="FN187" s="181"/>
      <c r="FO187" s="181"/>
      <c r="FP187" s="181"/>
      <c r="FQ187" s="181"/>
      <c r="FR187" s="181"/>
      <c r="FS187" s="181"/>
      <c r="FT187" s="181"/>
      <c r="FU187" s="181"/>
      <c r="FV187" s="181"/>
      <c r="FW187" s="181"/>
      <c r="FX187" s="181"/>
      <c r="FY187" s="181"/>
      <c r="FZ187" s="181"/>
      <c r="GA187" s="181"/>
      <c r="GB187" s="181"/>
      <c r="GC187" s="181"/>
      <c r="GD187" s="181"/>
      <c r="GE187" s="181"/>
      <c r="GF187" s="181"/>
      <c r="GG187" s="181"/>
      <c r="GH187" s="181"/>
      <c r="GI187" s="181"/>
      <c r="GJ187" s="181"/>
      <c r="GK187" s="181"/>
      <c r="GL187" s="181"/>
      <c r="GM187" s="181"/>
      <c r="GN187" s="181"/>
      <c r="GO187" s="181"/>
      <c r="GP187" s="181"/>
      <c r="GQ187" s="181"/>
      <c r="GR187" s="181"/>
      <c r="GS187" s="181"/>
      <c r="GT187" s="181"/>
      <c r="GU187" s="181"/>
      <c r="GV187" s="181"/>
      <c r="GW187" s="181"/>
      <c r="GX187" s="181"/>
      <c r="GY187" s="181"/>
      <c r="GZ187" s="181"/>
      <c r="HA187" s="181"/>
      <c r="HB187" s="181"/>
      <c r="HC187" s="181"/>
      <c r="HD187" s="181"/>
      <c r="HE187" s="181"/>
      <c r="HF187" s="181"/>
      <c r="HG187" s="181"/>
      <c r="HH187" s="181"/>
      <c r="HI187" s="181"/>
      <c r="HJ187" s="181"/>
      <c r="HK187" s="181"/>
      <c r="HL187" s="181"/>
      <c r="HM187" s="181"/>
      <c r="HN187" s="181"/>
      <c r="HO187" s="181"/>
      <c r="HP187" s="181"/>
      <c r="HQ187" s="181"/>
      <c r="HR187" s="181"/>
      <c r="HS187" s="181"/>
      <c r="HT187" s="181"/>
      <c r="HU187" s="181"/>
      <c r="HV187" s="181"/>
      <c r="HW187" s="181"/>
      <c r="HX187" s="181"/>
      <c r="HY187" s="181"/>
      <c r="HZ187" s="181"/>
      <c r="IA187" s="181"/>
      <c r="IB187" s="181"/>
      <c r="IC187" s="181"/>
      <c r="ID187" s="181"/>
      <c r="IE187" s="181"/>
      <c r="IF187" s="181"/>
      <c r="IG187" s="181"/>
      <c r="IH187" s="181"/>
      <c r="II187" s="181"/>
      <c r="IJ187" s="181"/>
      <c r="IK187" s="181"/>
      <c r="IL187" s="181"/>
      <c r="IM187" s="181"/>
      <c r="IN187" s="181"/>
    </row>
    <row r="188" spans="1:248" ht="18" hidden="1" customHeight="1" outlineLevel="1" x14ac:dyDescent="0.2">
      <c r="A188" s="194"/>
      <c r="B188" s="92"/>
      <c r="C188" s="132"/>
      <c r="D188" s="1176"/>
      <c r="E188" s="1177"/>
      <c r="F188" s="2"/>
      <c r="G188" s="1176"/>
      <c r="H188" s="1177"/>
      <c r="I188" s="2"/>
      <c r="J188" s="1176"/>
      <c r="K188" s="1177"/>
      <c r="L188" s="2"/>
      <c r="M188" s="1176"/>
      <c r="N188" s="1177"/>
      <c r="O188" s="2"/>
      <c r="P188" s="1176"/>
      <c r="Q188" s="1177"/>
      <c r="R188" s="2"/>
      <c r="S188" s="1176"/>
      <c r="T188" s="1177"/>
      <c r="U188" s="2"/>
      <c r="V188" s="1176"/>
      <c r="W188" s="1177"/>
      <c r="X188" s="2"/>
      <c r="Y188" s="1176"/>
      <c r="Z188" s="1177"/>
      <c r="AA188" s="2"/>
      <c r="AB188" s="1176"/>
      <c r="AC188" s="1177"/>
      <c r="AD188" s="2"/>
      <c r="AE188" s="1176"/>
      <c r="AF188" s="1177"/>
      <c r="AG188" s="2"/>
      <c r="AH188" s="1176"/>
      <c r="AI188" s="1177"/>
      <c r="AJ188" s="2"/>
      <c r="AK188" s="1176"/>
      <c r="AL188" s="1177"/>
      <c r="AM188" s="2"/>
      <c r="AN188" s="1176"/>
      <c r="AO188" s="1177"/>
      <c r="AP188" s="2"/>
      <c r="AQ188" s="1176"/>
      <c r="AR188" s="1177"/>
      <c r="AS188" s="2"/>
      <c r="AT188" s="1176"/>
      <c r="AU188" s="1177"/>
      <c r="AV188" s="2"/>
      <c r="AW188" s="1176"/>
      <c r="AX188" s="1177"/>
      <c r="AY188" s="2"/>
      <c r="AZ188" s="1176"/>
      <c r="BA188" s="1177"/>
      <c r="BB188" s="2"/>
      <c r="BC188" s="1176"/>
      <c r="BD188" s="1177"/>
      <c r="BE188" s="2"/>
      <c r="BF188" s="1176"/>
      <c r="BG188" s="1177"/>
      <c r="BH188" s="2"/>
      <c r="BI188" s="1176"/>
      <c r="BJ188" s="1177"/>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81"/>
      <c r="FK188" s="181"/>
      <c r="FL188" s="181"/>
      <c r="FM188" s="181"/>
      <c r="FN188" s="181"/>
      <c r="FO188" s="181"/>
      <c r="FP188" s="181"/>
      <c r="FQ188" s="181"/>
      <c r="FR188" s="181"/>
      <c r="FS188" s="181"/>
      <c r="FT188" s="181"/>
      <c r="FU188" s="181"/>
      <c r="FV188" s="181"/>
      <c r="FW188" s="181"/>
      <c r="FX188" s="181"/>
      <c r="FY188" s="181"/>
      <c r="FZ188" s="181"/>
      <c r="GA188" s="181"/>
      <c r="GB188" s="181"/>
      <c r="GC188" s="181"/>
      <c r="GD188" s="181"/>
      <c r="GE188" s="181"/>
      <c r="GF188" s="181"/>
      <c r="GG188" s="181"/>
      <c r="GH188" s="181"/>
      <c r="GI188" s="181"/>
      <c r="GJ188" s="181"/>
      <c r="GK188" s="181"/>
      <c r="GL188" s="181"/>
      <c r="GM188" s="181"/>
      <c r="GN188" s="181"/>
      <c r="GO188" s="181"/>
      <c r="GP188" s="181"/>
      <c r="GQ188" s="181"/>
      <c r="GR188" s="181"/>
      <c r="GS188" s="181"/>
      <c r="GT188" s="181"/>
      <c r="GU188" s="181"/>
      <c r="GV188" s="181"/>
      <c r="GW188" s="181"/>
      <c r="GX188" s="181"/>
      <c r="GY188" s="181"/>
      <c r="GZ188" s="181"/>
      <c r="HA188" s="181"/>
      <c r="HB188" s="181"/>
      <c r="HC188" s="181"/>
      <c r="HD188" s="181"/>
      <c r="HE188" s="181"/>
      <c r="HF188" s="181"/>
      <c r="HG188" s="181"/>
      <c r="HH188" s="181"/>
      <c r="HI188" s="181"/>
      <c r="HJ188" s="181"/>
      <c r="HK188" s="181"/>
      <c r="HL188" s="181"/>
      <c r="HM188" s="181"/>
      <c r="HN188" s="181"/>
      <c r="HO188" s="181"/>
      <c r="HP188" s="181"/>
      <c r="HQ188" s="181"/>
      <c r="HR188" s="181"/>
      <c r="HS188" s="181"/>
      <c r="HT188" s="181"/>
      <c r="HU188" s="181"/>
      <c r="HV188" s="181"/>
      <c r="HW188" s="181"/>
      <c r="HX188" s="181"/>
      <c r="HY188" s="181"/>
      <c r="HZ188" s="181"/>
      <c r="IA188" s="181"/>
      <c r="IB188" s="181"/>
      <c r="IC188" s="181"/>
      <c r="ID188" s="181"/>
      <c r="IE188" s="181"/>
      <c r="IF188" s="181"/>
      <c r="IG188" s="181"/>
      <c r="IH188" s="181"/>
      <c r="II188" s="181"/>
      <c r="IJ188" s="181"/>
      <c r="IK188" s="181"/>
      <c r="IL188" s="181"/>
      <c r="IM188" s="181"/>
      <c r="IN188" s="181"/>
    </row>
    <row r="189" spans="1:248" ht="18" hidden="1" customHeight="1" outlineLevel="1" x14ac:dyDescent="0.2">
      <c r="A189" s="194"/>
      <c r="B189" s="92"/>
      <c r="C189" s="132"/>
      <c r="D189" s="1176"/>
      <c r="E189" s="1177"/>
      <c r="F189" s="2"/>
      <c r="G189" s="1176"/>
      <c r="H189" s="1177"/>
      <c r="I189" s="2"/>
      <c r="J189" s="1176"/>
      <c r="K189" s="1177"/>
      <c r="L189" s="2"/>
      <c r="M189" s="1176"/>
      <c r="N189" s="1177"/>
      <c r="O189" s="2"/>
      <c r="P189" s="1176"/>
      <c r="Q189" s="1177"/>
      <c r="R189" s="2"/>
      <c r="S189" s="1176"/>
      <c r="T189" s="1177"/>
      <c r="U189" s="2"/>
      <c r="V189" s="1176"/>
      <c r="W189" s="1177"/>
      <c r="X189" s="2"/>
      <c r="Y189" s="1176"/>
      <c r="Z189" s="1177"/>
      <c r="AA189" s="2"/>
      <c r="AB189" s="1176"/>
      <c r="AC189" s="1177"/>
      <c r="AD189" s="2"/>
      <c r="AE189" s="1176"/>
      <c r="AF189" s="1177"/>
      <c r="AG189" s="2"/>
      <c r="AH189" s="1176"/>
      <c r="AI189" s="1177"/>
      <c r="AJ189" s="2"/>
      <c r="AK189" s="1176"/>
      <c r="AL189" s="1177"/>
      <c r="AM189" s="2"/>
      <c r="AN189" s="1176"/>
      <c r="AO189" s="1177"/>
      <c r="AP189" s="2"/>
      <c r="AQ189" s="1176"/>
      <c r="AR189" s="1177"/>
      <c r="AS189" s="2"/>
      <c r="AT189" s="1176"/>
      <c r="AU189" s="1177"/>
      <c r="AV189" s="2"/>
      <c r="AW189" s="1176"/>
      <c r="AX189" s="1177"/>
      <c r="AY189" s="2"/>
      <c r="AZ189" s="1176"/>
      <c r="BA189" s="1177"/>
      <c r="BB189" s="2"/>
      <c r="BC189" s="1176"/>
      <c r="BD189" s="1177"/>
      <c r="BE189" s="2"/>
      <c r="BF189" s="1176"/>
      <c r="BG189" s="1177"/>
      <c r="BH189" s="2"/>
      <c r="BI189" s="1176"/>
      <c r="BJ189" s="1177"/>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0"/>
      <c r="DK189" s="180"/>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81"/>
      <c r="FK189" s="181"/>
      <c r="FL189" s="181"/>
      <c r="FM189" s="181"/>
      <c r="FN189" s="181"/>
      <c r="FO189" s="181"/>
      <c r="FP189" s="181"/>
      <c r="FQ189" s="181"/>
      <c r="FR189" s="181"/>
      <c r="FS189" s="181"/>
      <c r="FT189" s="181"/>
      <c r="FU189" s="181"/>
      <c r="FV189" s="181"/>
      <c r="FW189" s="181"/>
      <c r="FX189" s="181"/>
      <c r="FY189" s="181"/>
      <c r="FZ189" s="181"/>
      <c r="GA189" s="181"/>
      <c r="GB189" s="181"/>
      <c r="GC189" s="181"/>
      <c r="GD189" s="181"/>
      <c r="GE189" s="181"/>
      <c r="GF189" s="181"/>
      <c r="GG189" s="181"/>
      <c r="GH189" s="181"/>
      <c r="GI189" s="181"/>
      <c r="GJ189" s="181"/>
      <c r="GK189" s="181"/>
      <c r="GL189" s="181"/>
      <c r="GM189" s="181"/>
      <c r="GN189" s="181"/>
      <c r="GO189" s="181"/>
      <c r="GP189" s="181"/>
      <c r="GQ189" s="181"/>
      <c r="GR189" s="181"/>
      <c r="GS189" s="181"/>
      <c r="GT189" s="181"/>
      <c r="GU189" s="181"/>
      <c r="GV189" s="181"/>
      <c r="GW189" s="181"/>
      <c r="GX189" s="181"/>
      <c r="GY189" s="181"/>
      <c r="GZ189" s="181"/>
      <c r="HA189" s="181"/>
      <c r="HB189" s="181"/>
      <c r="HC189" s="181"/>
      <c r="HD189" s="181"/>
      <c r="HE189" s="181"/>
      <c r="HF189" s="181"/>
      <c r="HG189" s="181"/>
      <c r="HH189" s="181"/>
      <c r="HI189" s="181"/>
      <c r="HJ189" s="181"/>
      <c r="HK189" s="181"/>
      <c r="HL189" s="181"/>
      <c r="HM189" s="181"/>
      <c r="HN189" s="181"/>
      <c r="HO189" s="181"/>
      <c r="HP189" s="181"/>
      <c r="HQ189" s="181"/>
      <c r="HR189" s="181"/>
      <c r="HS189" s="181"/>
      <c r="HT189" s="181"/>
      <c r="HU189" s="181"/>
      <c r="HV189" s="181"/>
      <c r="HW189" s="181"/>
      <c r="HX189" s="181"/>
      <c r="HY189" s="181"/>
      <c r="HZ189" s="181"/>
      <c r="IA189" s="181"/>
      <c r="IB189" s="181"/>
      <c r="IC189" s="181"/>
      <c r="ID189" s="181"/>
      <c r="IE189" s="181"/>
      <c r="IF189" s="181"/>
      <c r="IG189" s="181"/>
      <c r="IH189" s="181"/>
      <c r="II189" s="181"/>
      <c r="IJ189" s="181"/>
      <c r="IK189" s="181"/>
      <c r="IL189" s="181"/>
      <c r="IM189" s="181"/>
      <c r="IN189" s="181"/>
    </row>
    <row r="190" spans="1:248" s="183" customFormat="1" ht="18" hidden="1" customHeight="1" outlineLevel="1" x14ac:dyDescent="0.2">
      <c r="A190" s="185"/>
      <c r="B190" s="319" t="s">
        <v>161</v>
      </c>
      <c r="C190" s="132"/>
      <c r="D190" s="1219"/>
      <c r="E190" s="1220"/>
      <c r="F190" s="2"/>
      <c r="G190" s="1219"/>
      <c r="H190" s="1220"/>
      <c r="I190" s="2"/>
      <c r="J190" s="1219"/>
      <c r="K190" s="1220"/>
      <c r="L190" s="2"/>
      <c r="M190" s="1219"/>
      <c r="N190" s="1220"/>
      <c r="O190" s="2"/>
      <c r="P190" s="1219"/>
      <c r="Q190" s="1220"/>
      <c r="R190" s="2"/>
      <c r="S190" s="1219"/>
      <c r="T190" s="1220"/>
      <c r="U190" s="2"/>
      <c r="V190" s="1219"/>
      <c r="W190" s="1220"/>
      <c r="X190" s="2"/>
      <c r="Y190" s="1219"/>
      <c r="Z190" s="1220"/>
      <c r="AA190" s="2"/>
      <c r="AB190" s="1219"/>
      <c r="AC190" s="1220"/>
      <c r="AD190" s="2"/>
      <c r="AE190" s="1219"/>
      <c r="AF190" s="1220"/>
      <c r="AG190" s="2"/>
      <c r="AH190" s="1219"/>
      <c r="AI190" s="1220"/>
      <c r="AJ190" s="2"/>
      <c r="AK190" s="1219"/>
      <c r="AL190" s="1220"/>
      <c r="AM190" s="2"/>
      <c r="AN190" s="1219"/>
      <c r="AO190" s="1220"/>
      <c r="AP190" s="2"/>
      <c r="AQ190" s="1219"/>
      <c r="AR190" s="1220"/>
      <c r="AS190" s="2"/>
      <c r="AT190" s="1219"/>
      <c r="AU190" s="1220"/>
      <c r="AV190" s="2"/>
      <c r="AW190" s="1219"/>
      <c r="AX190" s="1220"/>
      <c r="AY190" s="2"/>
      <c r="AZ190" s="1219"/>
      <c r="BA190" s="1220"/>
      <c r="BB190" s="2"/>
      <c r="BC190" s="1219"/>
      <c r="BD190" s="1220"/>
      <c r="BE190" s="2"/>
      <c r="BF190" s="1219"/>
      <c r="BG190" s="1220"/>
      <c r="BH190" s="2"/>
      <c r="BI190" s="1219"/>
      <c r="BJ190" s="1220"/>
      <c r="BK190" s="179"/>
      <c r="BL190" s="31"/>
      <c r="BM190" s="31"/>
      <c r="BN190" s="31"/>
      <c r="BO190" s="31"/>
      <c r="BP190" s="31"/>
      <c r="BQ190" s="31"/>
      <c r="BR190" s="31"/>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row>
    <row r="191" spans="1:248" s="183" customFormat="1" ht="18" customHeight="1" collapsed="1" x14ac:dyDescent="0.2">
      <c r="A191" s="334"/>
      <c r="B191" s="335"/>
      <c r="C191" s="132"/>
      <c r="D191" s="372"/>
      <c r="E191" s="373"/>
      <c r="F191" s="2"/>
      <c r="G191" s="372"/>
      <c r="H191" s="373"/>
      <c r="I191" s="2"/>
      <c r="J191" s="372"/>
      <c r="K191" s="373"/>
      <c r="L191" s="2"/>
      <c r="M191" s="372"/>
      <c r="N191" s="373"/>
      <c r="O191" s="2"/>
      <c r="P191" s="372"/>
      <c r="Q191" s="373"/>
      <c r="R191" s="2"/>
      <c r="S191" s="372"/>
      <c r="T191" s="373"/>
      <c r="U191" s="2"/>
      <c r="V191" s="372"/>
      <c r="W191" s="373"/>
      <c r="X191" s="2"/>
      <c r="Y191" s="372"/>
      <c r="Z191" s="373"/>
      <c r="AA191" s="2"/>
      <c r="AB191" s="372"/>
      <c r="AC191" s="373"/>
      <c r="AD191" s="2"/>
      <c r="AE191" s="372"/>
      <c r="AF191" s="373"/>
      <c r="AG191" s="2"/>
      <c r="AH191" s="372"/>
      <c r="AI191" s="373"/>
      <c r="AJ191" s="2"/>
      <c r="AK191" s="372"/>
      <c r="AL191" s="373"/>
      <c r="AM191" s="2"/>
      <c r="AN191" s="372"/>
      <c r="AO191" s="373"/>
      <c r="AP191" s="2"/>
      <c r="AQ191" s="372"/>
      <c r="AR191" s="373"/>
      <c r="AS191" s="2"/>
      <c r="AT191" s="372"/>
      <c r="AU191" s="373"/>
      <c r="AV191" s="2"/>
      <c r="AW191" s="372"/>
      <c r="AX191" s="373"/>
      <c r="AY191" s="2"/>
      <c r="AZ191" s="372"/>
      <c r="BA191" s="373"/>
      <c r="BB191" s="2"/>
      <c r="BC191" s="372"/>
      <c r="BD191" s="373"/>
      <c r="BE191" s="2"/>
      <c r="BF191" s="372"/>
      <c r="BG191" s="373"/>
      <c r="BH191" s="2"/>
      <c r="BI191" s="372"/>
      <c r="BJ191" s="373"/>
      <c r="BK191" s="179"/>
      <c r="BL191" s="31"/>
      <c r="BM191" s="31"/>
      <c r="BN191" s="31"/>
      <c r="BO191" s="31"/>
      <c r="BP191" s="31"/>
      <c r="BQ191" s="31"/>
      <c r="BR191" s="31"/>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c r="DD191" s="180"/>
      <c r="DE191" s="180"/>
      <c r="DF191" s="180"/>
      <c r="DG191" s="180"/>
      <c r="DH191" s="180"/>
      <c r="DI191" s="180"/>
      <c r="DJ191" s="180"/>
      <c r="DK191" s="180"/>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row>
    <row r="192" spans="1:248" ht="18" hidden="1" customHeight="1" outlineLevel="1" thickBot="1" x14ac:dyDescent="0.25">
      <c r="A192" s="86"/>
      <c r="B192" s="135"/>
      <c r="C192" s="76"/>
      <c r="D192" s="1214"/>
      <c r="E192" s="1215"/>
      <c r="F192" s="2"/>
      <c r="G192" s="1214"/>
      <c r="H192" s="1215"/>
      <c r="I192" s="2"/>
      <c r="J192" s="1214"/>
      <c r="K192" s="1215"/>
      <c r="L192" s="2"/>
      <c r="M192" s="1214"/>
      <c r="N192" s="1215"/>
      <c r="O192" s="2"/>
      <c r="P192" s="1214"/>
      <c r="Q192" s="1215"/>
      <c r="R192" s="2"/>
      <c r="S192" s="1214"/>
      <c r="T192" s="1215"/>
      <c r="U192" s="2"/>
      <c r="V192" s="1214"/>
      <c r="W192" s="1215"/>
      <c r="X192" s="2"/>
      <c r="Y192" s="1214"/>
      <c r="Z192" s="1215"/>
      <c r="AA192" s="2"/>
      <c r="AB192" s="1214"/>
      <c r="AC192" s="1215"/>
      <c r="AD192" s="2"/>
      <c r="AE192" s="1214"/>
      <c r="AF192" s="1215"/>
      <c r="AG192" s="2"/>
      <c r="AH192" s="1214"/>
      <c r="AI192" s="1215"/>
      <c r="AJ192" s="2"/>
      <c r="AK192" s="1214"/>
      <c r="AL192" s="1215"/>
      <c r="AM192" s="2"/>
      <c r="AN192" s="1214"/>
      <c r="AO192" s="1215"/>
      <c r="AP192" s="2"/>
      <c r="AQ192" s="1214"/>
      <c r="AR192" s="1215"/>
      <c r="AS192" s="2"/>
      <c r="AT192" s="1214"/>
      <c r="AU192" s="1215"/>
      <c r="AV192" s="2"/>
      <c r="AW192" s="1214"/>
      <c r="AX192" s="1215"/>
      <c r="AY192" s="2"/>
      <c r="AZ192" s="1214"/>
      <c r="BA192" s="1215"/>
      <c r="BB192" s="2"/>
      <c r="BC192" s="1214"/>
      <c r="BD192" s="1215"/>
      <c r="BE192" s="2"/>
      <c r="BF192" s="1214"/>
      <c r="BG192" s="1215"/>
      <c r="BH192" s="2"/>
      <c r="BI192" s="1214"/>
      <c r="BJ192" s="1215"/>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81"/>
      <c r="FK192" s="181"/>
      <c r="FL192" s="181"/>
      <c r="FM192" s="181"/>
      <c r="FN192" s="181"/>
      <c r="FO192" s="181"/>
      <c r="FP192" s="181"/>
      <c r="FQ192" s="181"/>
      <c r="FR192" s="181"/>
      <c r="FS192" s="181"/>
      <c r="FT192" s="181"/>
      <c r="FU192" s="181"/>
      <c r="FV192" s="181"/>
      <c r="FW192" s="181"/>
      <c r="FX192" s="181"/>
      <c r="FY192" s="181"/>
      <c r="FZ192" s="181"/>
      <c r="GA192" s="181"/>
      <c r="GB192" s="181"/>
      <c r="GC192" s="181"/>
      <c r="GD192" s="181"/>
      <c r="GE192" s="181"/>
      <c r="GF192" s="181"/>
      <c r="GG192" s="181"/>
      <c r="GH192" s="181"/>
      <c r="GI192" s="181"/>
      <c r="GJ192" s="181"/>
      <c r="GK192" s="181"/>
      <c r="GL192" s="181"/>
      <c r="GM192" s="181"/>
      <c r="GN192" s="181"/>
      <c r="GO192" s="181"/>
      <c r="GP192" s="181"/>
      <c r="GQ192" s="181"/>
      <c r="GR192" s="181"/>
      <c r="GS192" s="181"/>
      <c r="GT192" s="181"/>
      <c r="GU192" s="181"/>
      <c r="GV192" s="181"/>
      <c r="GW192" s="181"/>
      <c r="GX192" s="181"/>
      <c r="GY192" s="181"/>
      <c r="GZ192" s="181"/>
      <c r="HA192" s="181"/>
      <c r="HB192" s="181"/>
      <c r="HC192" s="181"/>
      <c r="HD192" s="181"/>
      <c r="HE192" s="181"/>
      <c r="HF192" s="181"/>
      <c r="HG192" s="181"/>
      <c r="HH192" s="181"/>
      <c r="HI192" s="181"/>
      <c r="HJ192" s="181"/>
      <c r="HK192" s="181"/>
      <c r="HL192" s="181"/>
      <c r="HM192" s="181"/>
      <c r="HN192" s="181"/>
      <c r="HO192" s="181"/>
      <c r="HP192" s="181"/>
      <c r="HQ192" s="181"/>
      <c r="HR192" s="181"/>
      <c r="HS192" s="181"/>
      <c r="HT192" s="181"/>
      <c r="HU192" s="181"/>
      <c r="HV192" s="181"/>
      <c r="HW192" s="181"/>
      <c r="HX192" s="181"/>
      <c r="HY192" s="181"/>
      <c r="HZ192" s="181"/>
      <c r="IA192" s="181"/>
      <c r="IB192" s="181"/>
      <c r="IC192" s="181"/>
      <c r="ID192" s="181"/>
      <c r="IE192" s="181"/>
      <c r="IF192" s="181"/>
      <c r="IG192" s="181"/>
      <c r="IH192" s="181"/>
      <c r="II192" s="181"/>
      <c r="IJ192" s="181"/>
      <c r="IK192" s="181"/>
      <c r="IL192" s="181"/>
      <c r="IM192" s="181"/>
      <c r="IN192" s="181"/>
    </row>
    <row r="193" spans="1:248" s="181" customFormat="1" ht="18" hidden="1" customHeight="1" outlineLevel="1" x14ac:dyDescent="0.2">
      <c r="A193" s="55"/>
      <c r="B193" s="131"/>
      <c r="C193" s="132"/>
      <c r="D193" s="1176"/>
      <c r="E193" s="1177"/>
      <c r="F193" s="2"/>
      <c r="G193" s="1176"/>
      <c r="H193" s="1177"/>
      <c r="I193" s="2"/>
      <c r="J193" s="1176"/>
      <c r="K193" s="1177"/>
      <c r="L193" s="2"/>
      <c r="M193" s="1176"/>
      <c r="N193" s="1177"/>
      <c r="O193" s="2"/>
      <c r="P193" s="1176"/>
      <c r="Q193" s="1177"/>
      <c r="R193" s="2"/>
      <c r="S193" s="1176"/>
      <c r="T193" s="1177"/>
      <c r="U193" s="2"/>
      <c r="V193" s="1176"/>
      <c r="W193" s="1177"/>
      <c r="X193" s="2"/>
      <c r="Y193" s="1176"/>
      <c r="Z193" s="1177"/>
      <c r="AA193" s="2"/>
      <c r="AB193" s="1176"/>
      <c r="AC193" s="1177"/>
      <c r="AD193" s="2"/>
      <c r="AE193" s="1176"/>
      <c r="AF193" s="1177"/>
      <c r="AG193" s="2"/>
      <c r="AH193" s="1176"/>
      <c r="AI193" s="1177"/>
      <c r="AJ193" s="2"/>
      <c r="AK193" s="1176"/>
      <c r="AL193" s="1177"/>
      <c r="AM193" s="2"/>
      <c r="AN193" s="1176"/>
      <c r="AO193" s="1177"/>
      <c r="AP193" s="2"/>
      <c r="AQ193" s="1176"/>
      <c r="AR193" s="1177"/>
      <c r="AS193" s="2"/>
      <c r="AT193" s="1176"/>
      <c r="AU193" s="1177"/>
      <c r="AV193" s="2"/>
      <c r="AW193" s="1176"/>
      <c r="AX193" s="1177"/>
      <c r="AY193" s="2"/>
      <c r="AZ193" s="1176"/>
      <c r="BA193" s="1177"/>
      <c r="BB193" s="2"/>
      <c r="BC193" s="1176"/>
      <c r="BD193" s="1177"/>
      <c r="BE193" s="2"/>
      <c r="BF193" s="1176"/>
      <c r="BG193" s="1177"/>
      <c r="BH193" s="2"/>
      <c r="BI193" s="1176"/>
      <c r="BJ193" s="1177"/>
      <c r="BK193" s="179"/>
      <c r="BL193" s="31"/>
      <c r="BM193" s="31"/>
      <c r="BN193" s="31"/>
      <c r="BO193" s="31"/>
      <c r="BP193" s="31"/>
      <c r="BQ193" s="31"/>
      <c r="BR193" s="31"/>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c r="DD193" s="180"/>
      <c r="DE193" s="180"/>
      <c r="DF193" s="180"/>
      <c r="DG193" s="180"/>
      <c r="DH193" s="180"/>
      <c r="DI193" s="180"/>
      <c r="DJ193" s="180"/>
      <c r="DK193" s="180"/>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row>
    <row r="194" spans="1:248" s="181" customFormat="1" ht="18" hidden="1" customHeight="1" outlineLevel="1" x14ac:dyDescent="0.2">
      <c r="A194" s="194"/>
      <c r="B194" s="92"/>
      <c r="C194" s="132"/>
      <c r="D194" s="1176"/>
      <c r="E194" s="1177"/>
      <c r="F194" s="2"/>
      <c r="G194" s="1176"/>
      <c r="H194" s="1177"/>
      <c r="I194" s="2"/>
      <c r="J194" s="1176"/>
      <c r="K194" s="1177"/>
      <c r="L194" s="2"/>
      <c r="M194" s="1176"/>
      <c r="N194" s="1177"/>
      <c r="O194" s="2"/>
      <c r="P194" s="1176"/>
      <c r="Q194" s="1177"/>
      <c r="R194" s="2"/>
      <c r="S194" s="1176"/>
      <c r="T194" s="1177"/>
      <c r="U194" s="2"/>
      <c r="V194" s="1176"/>
      <c r="W194" s="1177"/>
      <c r="X194" s="2"/>
      <c r="Y194" s="1176"/>
      <c r="Z194" s="1177"/>
      <c r="AA194" s="2"/>
      <c r="AB194" s="1176"/>
      <c r="AC194" s="1177"/>
      <c r="AD194" s="2"/>
      <c r="AE194" s="1176"/>
      <c r="AF194" s="1177"/>
      <c r="AG194" s="2"/>
      <c r="AH194" s="1176"/>
      <c r="AI194" s="1177"/>
      <c r="AJ194" s="2"/>
      <c r="AK194" s="1176"/>
      <c r="AL194" s="1177"/>
      <c r="AM194" s="2"/>
      <c r="AN194" s="1176"/>
      <c r="AO194" s="1177"/>
      <c r="AP194" s="2"/>
      <c r="AQ194" s="1176"/>
      <c r="AR194" s="1177"/>
      <c r="AS194" s="2"/>
      <c r="AT194" s="1176"/>
      <c r="AU194" s="1177"/>
      <c r="AV194" s="2"/>
      <c r="AW194" s="1176"/>
      <c r="AX194" s="1177"/>
      <c r="AY194" s="2"/>
      <c r="AZ194" s="1176"/>
      <c r="BA194" s="1177"/>
      <c r="BB194" s="2"/>
      <c r="BC194" s="1176"/>
      <c r="BD194" s="1177"/>
      <c r="BE194" s="2"/>
      <c r="BF194" s="1176"/>
      <c r="BG194" s="1177"/>
      <c r="BH194" s="2"/>
      <c r="BI194" s="1176"/>
      <c r="BJ194" s="1177"/>
      <c r="BK194" s="179"/>
      <c r="BL194" s="31"/>
      <c r="BM194" s="31"/>
      <c r="BN194" s="31"/>
      <c r="BO194" s="31"/>
      <c r="BP194" s="31"/>
      <c r="BQ194" s="31"/>
      <c r="BR194" s="31"/>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c r="DD194" s="180"/>
      <c r="DE194" s="180"/>
      <c r="DF194" s="180"/>
      <c r="DG194" s="180"/>
      <c r="DH194" s="180"/>
      <c r="DI194" s="180"/>
      <c r="DJ194" s="180"/>
      <c r="DK194" s="180"/>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row>
    <row r="195" spans="1:248" ht="18" hidden="1" customHeight="1" outlineLevel="1" x14ac:dyDescent="0.2">
      <c r="A195" s="194"/>
      <c r="B195" s="92"/>
      <c r="C195" s="132"/>
      <c r="D195" s="1176"/>
      <c r="E195" s="1177"/>
      <c r="F195" s="2"/>
      <c r="G195" s="1176"/>
      <c r="H195" s="1177"/>
      <c r="I195" s="2"/>
      <c r="J195" s="1176"/>
      <c r="K195" s="1177"/>
      <c r="L195" s="2"/>
      <c r="M195" s="1176"/>
      <c r="N195" s="1177"/>
      <c r="O195" s="2"/>
      <c r="P195" s="1176"/>
      <c r="Q195" s="1177"/>
      <c r="R195" s="2"/>
      <c r="S195" s="1176"/>
      <c r="T195" s="1177"/>
      <c r="U195" s="2"/>
      <c r="V195" s="1176"/>
      <c r="W195" s="1177"/>
      <c r="X195" s="2"/>
      <c r="Y195" s="1176"/>
      <c r="Z195" s="1177"/>
      <c r="AA195" s="2"/>
      <c r="AB195" s="1176"/>
      <c r="AC195" s="1177"/>
      <c r="AD195" s="2"/>
      <c r="AE195" s="1176"/>
      <c r="AF195" s="1177"/>
      <c r="AG195" s="2"/>
      <c r="AH195" s="1176"/>
      <c r="AI195" s="1177"/>
      <c r="AJ195" s="2"/>
      <c r="AK195" s="1176"/>
      <c r="AL195" s="1177"/>
      <c r="AM195" s="2"/>
      <c r="AN195" s="1176"/>
      <c r="AO195" s="1177"/>
      <c r="AP195" s="2"/>
      <c r="AQ195" s="1176"/>
      <c r="AR195" s="1177"/>
      <c r="AS195" s="2"/>
      <c r="AT195" s="1176"/>
      <c r="AU195" s="1177"/>
      <c r="AV195" s="2"/>
      <c r="AW195" s="1176"/>
      <c r="AX195" s="1177"/>
      <c r="AY195" s="2"/>
      <c r="AZ195" s="1176"/>
      <c r="BA195" s="1177"/>
      <c r="BB195" s="2"/>
      <c r="BC195" s="1176"/>
      <c r="BD195" s="1177"/>
      <c r="BE195" s="2"/>
      <c r="BF195" s="1176"/>
      <c r="BG195" s="1177"/>
      <c r="BH195" s="2"/>
      <c r="BI195" s="1176"/>
      <c r="BJ195" s="1177"/>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81"/>
      <c r="FK195" s="181"/>
      <c r="FL195" s="181"/>
      <c r="FM195" s="181"/>
      <c r="FN195" s="181"/>
      <c r="FO195" s="181"/>
      <c r="FP195" s="181"/>
      <c r="FQ195" s="181"/>
      <c r="FR195" s="181"/>
      <c r="FS195" s="181"/>
      <c r="FT195" s="181"/>
      <c r="FU195" s="181"/>
      <c r="FV195" s="181"/>
      <c r="FW195" s="181"/>
      <c r="FX195" s="181"/>
      <c r="FY195" s="181"/>
      <c r="FZ195" s="181"/>
      <c r="GA195" s="181"/>
      <c r="GB195" s="181"/>
      <c r="GC195" s="181"/>
      <c r="GD195" s="181"/>
      <c r="GE195" s="181"/>
      <c r="GF195" s="181"/>
      <c r="GG195" s="181"/>
      <c r="GH195" s="181"/>
      <c r="GI195" s="181"/>
      <c r="GJ195" s="181"/>
      <c r="GK195" s="181"/>
      <c r="GL195" s="181"/>
      <c r="GM195" s="181"/>
      <c r="GN195" s="181"/>
      <c r="GO195" s="181"/>
      <c r="GP195" s="181"/>
      <c r="GQ195" s="181"/>
      <c r="GR195" s="181"/>
      <c r="GS195" s="181"/>
      <c r="GT195" s="181"/>
      <c r="GU195" s="181"/>
      <c r="GV195" s="181"/>
      <c r="GW195" s="181"/>
      <c r="GX195" s="181"/>
      <c r="GY195" s="181"/>
      <c r="GZ195" s="181"/>
      <c r="HA195" s="181"/>
      <c r="HB195" s="181"/>
      <c r="HC195" s="181"/>
      <c r="HD195" s="181"/>
      <c r="HE195" s="181"/>
      <c r="HF195" s="181"/>
      <c r="HG195" s="181"/>
      <c r="HH195" s="181"/>
      <c r="HI195" s="181"/>
      <c r="HJ195" s="181"/>
      <c r="HK195" s="181"/>
      <c r="HL195" s="181"/>
      <c r="HM195" s="181"/>
      <c r="HN195" s="181"/>
      <c r="HO195" s="181"/>
      <c r="HP195" s="181"/>
      <c r="HQ195" s="181"/>
      <c r="HR195" s="181"/>
      <c r="HS195" s="181"/>
      <c r="HT195" s="181"/>
      <c r="HU195" s="181"/>
      <c r="HV195" s="181"/>
      <c r="HW195" s="181"/>
      <c r="HX195" s="181"/>
      <c r="HY195" s="181"/>
      <c r="HZ195" s="181"/>
      <c r="IA195" s="181"/>
      <c r="IB195" s="181"/>
      <c r="IC195" s="181"/>
      <c r="ID195" s="181"/>
      <c r="IE195" s="181"/>
      <c r="IF195" s="181"/>
      <c r="IG195" s="181"/>
      <c r="IH195" s="181"/>
      <c r="II195" s="181"/>
      <c r="IJ195" s="181"/>
      <c r="IK195" s="181"/>
      <c r="IL195" s="181"/>
      <c r="IM195" s="181"/>
      <c r="IN195" s="181"/>
    </row>
    <row r="196" spans="1:248" ht="18" hidden="1" customHeight="1" outlineLevel="1" x14ac:dyDescent="0.2">
      <c r="A196" s="194"/>
      <c r="B196" s="92"/>
      <c r="C196" s="132"/>
      <c r="D196" s="1176"/>
      <c r="E196" s="1177"/>
      <c r="F196" s="2"/>
      <c r="G196" s="1176"/>
      <c r="H196" s="1177"/>
      <c r="I196" s="2"/>
      <c r="J196" s="1176"/>
      <c r="K196" s="1177"/>
      <c r="L196" s="2"/>
      <c r="M196" s="1176"/>
      <c r="N196" s="1177"/>
      <c r="O196" s="2"/>
      <c r="P196" s="1176"/>
      <c r="Q196" s="1177"/>
      <c r="R196" s="2"/>
      <c r="S196" s="1176"/>
      <c r="T196" s="1177"/>
      <c r="U196" s="2"/>
      <c r="V196" s="1176"/>
      <c r="W196" s="1177"/>
      <c r="X196" s="2"/>
      <c r="Y196" s="1176"/>
      <c r="Z196" s="1177"/>
      <c r="AA196" s="2"/>
      <c r="AB196" s="1176"/>
      <c r="AC196" s="1177"/>
      <c r="AD196" s="2"/>
      <c r="AE196" s="1176"/>
      <c r="AF196" s="1177"/>
      <c r="AG196" s="2"/>
      <c r="AH196" s="1176"/>
      <c r="AI196" s="1177"/>
      <c r="AJ196" s="2"/>
      <c r="AK196" s="1176"/>
      <c r="AL196" s="1177"/>
      <c r="AM196" s="2"/>
      <c r="AN196" s="1176"/>
      <c r="AO196" s="1177"/>
      <c r="AP196" s="2"/>
      <c r="AQ196" s="1176"/>
      <c r="AR196" s="1177"/>
      <c r="AS196" s="2"/>
      <c r="AT196" s="1176"/>
      <c r="AU196" s="1177"/>
      <c r="AV196" s="2"/>
      <c r="AW196" s="1176"/>
      <c r="AX196" s="1177"/>
      <c r="AY196" s="2"/>
      <c r="AZ196" s="1176"/>
      <c r="BA196" s="1177"/>
      <c r="BB196" s="2"/>
      <c r="BC196" s="1176"/>
      <c r="BD196" s="1177"/>
      <c r="BE196" s="2"/>
      <c r="BF196" s="1176"/>
      <c r="BG196" s="1177"/>
      <c r="BH196" s="2"/>
      <c r="BI196" s="1176"/>
      <c r="BJ196" s="1177"/>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c r="DD196" s="180"/>
      <c r="DE196" s="180"/>
      <c r="DF196" s="180"/>
      <c r="DG196" s="180"/>
      <c r="DH196" s="180"/>
      <c r="DI196" s="180"/>
      <c r="DJ196" s="180"/>
      <c r="DK196" s="180"/>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81"/>
      <c r="FK196" s="181"/>
      <c r="FL196" s="181"/>
      <c r="FM196" s="181"/>
      <c r="FN196" s="181"/>
      <c r="FO196" s="181"/>
      <c r="FP196" s="181"/>
      <c r="FQ196" s="181"/>
      <c r="FR196" s="181"/>
      <c r="FS196" s="181"/>
      <c r="FT196" s="181"/>
      <c r="FU196" s="181"/>
      <c r="FV196" s="181"/>
      <c r="FW196" s="181"/>
      <c r="FX196" s="181"/>
      <c r="FY196" s="181"/>
      <c r="FZ196" s="181"/>
      <c r="GA196" s="181"/>
      <c r="GB196" s="181"/>
      <c r="GC196" s="181"/>
      <c r="GD196" s="181"/>
      <c r="GE196" s="181"/>
      <c r="GF196" s="181"/>
      <c r="GG196" s="181"/>
      <c r="GH196" s="181"/>
      <c r="GI196" s="181"/>
      <c r="GJ196" s="181"/>
      <c r="GK196" s="181"/>
      <c r="GL196" s="181"/>
      <c r="GM196" s="181"/>
      <c r="GN196" s="181"/>
      <c r="GO196" s="181"/>
      <c r="GP196" s="181"/>
      <c r="GQ196" s="181"/>
      <c r="GR196" s="181"/>
      <c r="GS196" s="181"/>
      <c r="GT196" s="181"/>
      <c r="GU196" s="181"/>
      <c r="GV196" s="181"/>
      <c r="GW196" s="181"/>
      <c r="GX196" s="181"/>
      <c r="GY196" s="181"/>
      <c r="GZ196" s="181"/>
      <c r="HA196" s="181"/>
      <c r="HB196" s="181"/>
      <c r="HC196" s="181"/>
      <c r="HD196" s="181"/>
      <c r="HE196" s="181"/>
      <c r="HF196" s="181"/>
      <c r="HG196" s="181"/>
      <c r="HH196" s="181"/>
      <c r="HI196" s="181"/>
      <c r="HJ196" s="181"/>
      <c r="HK196" s="181"/>
      <c r="HL196" s="181"/>
      <c r="HM196" s="181"/>
      <c r="HN196" s="181"/>
      <c r="HO196" s="181"/>
      <c r="HP196" s="181"/>
      <c r="HQ196" s="181"/>
      <c r="HR196" s="181"/>
      <c r="HS196" s="181"/>
      <c r="HT196" s="181"/>
      <c r="HU196" s="181"/>
      <c r="HV196" s="181"/>
      <c r="HW196" s="181"/>
      <c r="HX196" s="181"/>
      <c r="HY196" s="181"/>
      <c r="HZ196" s="181"/>
      <c r="IA196" s="181"/>
      <c r="IB196" s="181"/>
      <c r="IC196" s="181"/>
      <c r="ID196" s="181"/>
      <c r="IE196" s="181"/>
      <c r="IF196" s="181"/>
      <c r="IG196" s="181"/>
      <c r="IH196" s="181"/>
      <c r="II196" s="181"/>
      <c r="IJ196" s="181"/>
      <c r="IK196" s="181"/>
      <c r="IL196" s="181"/>
      <c r="IM196" s="181"/>
      <c r="IN196" s="181"/>
    </row>
    <row r="197" spans="1:248" ht="18" hidden="1" customHeight="1" outlineLevel="1" x14ac:dyDescent="0.2">
      <c r="A197" s="194"/>
      <c r="B197" s="92"/>
      <c r="C197" s="132"/>
      <c r="D197" s="1176"/>
      <c r="E197" s="1177"/>
      <c r="F197" s="2"/>
      <c r="G197" s="1176"/>
      <c r="H197" s="1177"/>
      <c r="I197" s="2"/>
      <c r="J197" s="1176"/>
      <c r="K197" s="1177"/>
      <c r="L197" s="2"/>
      <c r="M197" s="1176"/>
      <c r="N197" s="1177"/>
      <c r="O197" s="2"/>
      <c r="P197" s="1176"/>
      <c r="Q197" s="1177"/>
      <c r="R197" s="2"/>
      <c r="S197" s="1176"/>
      <c r="T197" s="1177"/>
      <c r="U197" s="2"/>
      <c r="V197" s="1176"/>
      <c r="W197" s="1177"/>
      <c r="X197" s="2"/>
      <c r="Y197" s="1176"/>
      <c r="Z197" s="1177"/>
      <c r="AA197" s="2"/>
      <c r="AB197" s="1176"/>
      <c r="AC197" s="1177"/>
      <c r="AD197" s="2"/>
      <c r="AE197" s="1176"/>
      <c r="AF197" s="1177"/>
      <c r="AG197" s="2"/>
      <c r="AH197" s="1176"/>
      <c r="AI197" s="1177"/>
      <c r="AJ197" s="2"/>
      <c r="AK197" s="1176"/>
      <c r="AL197" s="1177"/>
      <c r="AM197" s="2"/>
      <c r="AN197" s="1176"/>
      <c r="AO197" s="1177"/>
      <c r="AP197" s="2"/>
      <c r="AQ197" s="1176"/>
      <c r="AR197" s="1177"/>
      <c r="AS197" s="2"/>
      <c r="AT197" s="1176"/>
      <c r="AU197" s="1177"/>
      <c r="AV197" s="2"/>
      <c r="AW197" s="1176"/>
      <c r="AX197" s="1177"/>
      <c r="AY197" s="2"/>
      <c r="AZ197" s="1176"/>
      <c r="BA197" s="1177"/>
      <c r="BB197" s="2"/>
      <c r="BC197" s="1176"/>
      <c r="BD197" s="1177"/>
      <c r="BE197" s="2"/>
      <c r="BF197" s="1176"/>
      <c r="BG197" s="1177"/>
      <c r="BH197" s="2"/>
      <c r="BI197" s="1176"/>
      <c r="BJ197" s="1177"/>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81"/>
      <c r="FK197" s="181"/>
      <c r="FL197" s="181"/>
      <c r="FM197" s="181"/>
      <c r="FN197" s="181"/>
      <c r="FO197" s="181"/>
      <c r="FP197" s="181"/>
      <c r="FQ197" s="181"/>
      <c r="FR197" s="181"/>
      <c r="FS197" s="181"/>
      <c r="FT197" s="181"/>
      <c r="FU197" s="181"/>
      <c r="FV197" s="181"/>
      <c r="FW197" s="181"/>
      <c r="FX197" s="181"/>
      <c r="FY197" s="181"/>
      <c r="FZ197" s="181"/>
      <c r="GA197" s="181"/>
      <c r="GB197" s="181"/>
      <c r="GC197" s="181"/>
      <c r="GD197" s="181"/>
      <c r="GE197" s="181"/>
      <c r="GF197" s="181"/>
      <c r="GG197" s="181"/>
      <c r="GH197" s="181"/>
      <c r="GI197" s="181"/>
      <c r="GJ197" s="181"/>
      <c r="GK197" s="181"/>
      <c r="GL197" s="181"/>
      <c r="GM197" s="181"/>
      <c r="GN197" s="181"/>
      <c r="GO197" s="181"/>
      <c r="GP197" s="181"/>
      <c r="GQ197" s="181"/>
      <c r="GR197" s="181"/>
      <c r="GS197" s="181"/>
      <c r="GT197" s="181"/>
      <c r="GU197" s="181"/>
      <c r="GV197" s="181"/>
      <c r="GW197" s="181"/>
      <c r="GX197" s="181"/>
      <c r="GY197" s="181"/>
      <c r="GZ197" s="181"/>
      <c r="HA197" s="181"/>
      <c r="HB197" s="181"/>
      <c r="HC197" s="181"/>
      <c r="HD197" s="181"/>
      <c r="HE197" s="181"/>
      <c r="HF197" s="181"/>
      <c r="HG197" s="181"/>
      <c r="HH197" s="181"/>
      <c r="HI197" s="181"/>
      <c r="HJ197" s="181"/>
      <c r="HK197" s="181"/>
      <c r="HL197" s="181"/>
      <c r="HM197" s="181"/>
      <c r="HN197" s="181"/>
      <c r="HO197" s="181"/>
      <c r="HP197" s="181"/>
      <c r="HQ197" s="181"/>
      <c r="HR197" s="181"/>
      <c r="HS197" s="181"/>
      <c r="HT197" s="181"/>
      <c r="HU197" s="181"/>
      <c r="HV197" s="181"/>
      <c r="HW197" s="181"/>
      <c r="HX197" s="181"/>
      <c r="HY197" s="181"/>
      <c r="HZ197" s="181"/>
      <c r="IA197" s="181"/>
      <c r="IB197" s="181"/>
      <c r="IC197" s="181"/>
      <c r="ID197" s="181"/>
      <c r="IE197" s="181"/>
      <c r="IF197" s="181"/>
      <c r="IG197" s="181"/>
      <c r="IH197" s="181"/>
      <c r="II197" s="181"/>
      <c r="IJ197" s="181"/>
      <c r="IK197" s="181"/>
      <c r="IL197" s="181"/>
      <c r="IM197" s="181"/>
      <c r="IN197" s="181"/>
    </row>
    <row r="198" spans="1:248" s="183" customFormat="1" ht="18" hidden="1" customHeight="1" outlineLevel="1" x14ac:dyDescent="0.2">
      <c r="A198" s="185"/>
      <c r="B198" s="319" t="s">
        <v>161</v>
      </c>
      <c r="C198" s="132"/>
      <c r="D198" s="1219"/>
      <c r="E198" s="1220"/>
      <c r="F198" s="2"/>
      <c r="G198" s="1219"/>
      <c r="H198" s="1220"/>
      <c r="I198" s="2"/>
      <c r="J198" s="1219"/>
      <c r="K198" s="1220"/>
      <c r="L198" s="2"/>
      <c r="M198" s="1219"/>
      <c r="N198" s="1220"/>
      <c r="O198" s="2"/>
      <c r="P198" s="1219"/>
      <c r="Q198" s="1220"/>
      <c r="R198" s="2"/>
      <c r="S198" s="1219"/>
      <c r="T198" s="1220"/>
      <c r="U198" s="2"/>
      <c r="V198" s="1219"/>
      <c r="W198" s="1220"/>
      <c r="X198" s="2"/>
      <c r="Y198" s="1219"/>
      <c r="Z198" s="1220"/>
      <c r="AA198" s="2"/>
      <c r="AB198" s="1219"/>
      <c r="AC198" s="1220"/>
      <c r="AD198" s="2"/>
      <c r="AE198" s="1219"/>
      <c r="AF198" s="1220"/>
      <c r="AG198" s="2"/>
      <c r="AH198" s="1219"/>
      <c r="AI198" s="1220"/>
      <c r="AJ198" s="2"/>
      <c r="AK198" s="1219"/>
      <c r="AL198" s="1220"/>
      <c r="AM198" s="2"/>
      <c r="AN198" s="1219"/>
      <c r="AO198" s="1220"/>
      <c r="AP198" s="2"/>
      <c r="AQ198" s="1219"/>
      <c r="AR198" s="1220"/>
      <c r="AS198" s="2"/>
      <c r="AT198" s="1219"/>
      <c r="AU198" s="1220"/>
      <c r="AV198" s="2"/>
      <c r="AW198" s="1219"/>
      <c r="AX198" s="1220"/>
      <c r="AY198" s="2"/>
      <c r="AZ198" s="1219"/>
      <c r="BA198" s="1220"/>
      <c r="BB198" s="2"/>
      <c r="BC198" s="1219"/>
      <c r="BD198" s="1220"/>
      <c r="BE198" s="2"/>
      <c r="BF198" s="1219"/>
      <c r="BG198" s="1220"/>
      <c r="BH198" s="2"/>
      <c r="BI198" s="1219"/>
      <c r="BJ198" s="1220"/>
      <c r="BK198" s="179"/>
      <c r="BL198" s="31"/>
      <c r="BM198" s="31"/>
      <c r="BN198" s="31"/>
      <c r="BO198" s="31"/>
      <c r="BP198" s="31"/>
      <c r="BQ198" s="31"/>
      <c r="BR198" s="31"/>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row>
    <row r="199" spans="1:248" s="183" customFormat="1" ht="18" customHeight="1" collapsed="1" x14ac:dyDescent="0.2">
      <c r="A199" s="334"/>
      <c r="B199" s="335"/>
      <c r="C199" s="132"/>
      <c r="D199" s="372"/>
      <c r="E199" s="373"/>
      <c r="F199" s="2"/>
      <c r="G199" s="372"/>
      <c r="H199" s="373"/>
      <c r="I199" s="2"/>
      <c r="J199" s="372"/>
      <c r="K199" s="373"/>
      <c r="L199" s="2"/>
      <c r="M199" s="372"/>
      <c r="N199" s="373"/>
      <c r="O199" s="2"/>
      <c r="P199" s="372"/>
      <c r="Q199" s="373"/>
      <c r="R199" s="2"/>
      <c r="S199" s="372"/>
      <c r="T199" s="373"/>
      <c r="U199" s="2"/>
      <c r="V199" s="372"/>
      <c r="W199" s="373"/>
      <c r="X199" s="2"/>
      <c r="Y199" s="372"/>
      <c r="Z199" s="373"/>
      <c r="AA199" s="2"/>
      <c r="AB199" s="372"/>
      <c r="AC199" s="373"/>
      <c r="AD199" s="2"/>
      <c r="AE199" s="372"/>
      <c r="AF199" s="373"/>
      <c r="AG199" s="2"/>
      <c r="AH199" s="372"/>
      <c r="AI199" s="373"/>
      <c r="AJ199" s="2"/>
      <c r="AK199" s="372"/>
      <c r="AL199" s="373"/>
      <c r="AM199" s="2"/>
      <c r="AN199" s="372"/>
      <c r="AO199" s="373"/>
      <c r="AP199" s="2"/>
      <c r="AQ199" s="372"/>
      <c r="AR199" s="373"/>
      <c r="AS199" s="2"/>
      <c r="AT199" s="372"/>
      <c r="AU199" s="373"/>
      <c r="AV199" s="2"/>
      <c r="AW199" s="372"/>
      <c r="AX199" s="373"/>
      <c r="AY199" s="2"/>
      <c r="AZ199" s="372"/>
      <c r="BA199" s="373"/>
      <c r="BB199" s="2"/>
      <c r="BC199" s="372"/>
      <c r="BD199" s="373"/>
      <c r="BE199" s="2"/>
      <c r="BF199" s="372"/>
      <c r="BG199" s="373"/>
      <c r="BH199" s="2"/>
      <c r="BI199" s="372"/>
      <c r="BJ199" s="373"/>
      <c r="BK199" s="179"/>
      <c r="BL199" s="31"/>
      <c r="BM199" s="31"/>
      <c r="BN199" s="31"/>
      <c r="BO199" s="31"/>
      <c r="BP199" s="31"/>
      <c r="BQ199" s="31"/>
      <c r="BR199" s="31"/>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row>
    <row r="200" spans="1:248" ht="18" hidden="1" customHeight="1" outlineLevel="1" thickBot="1" x14ac:dyDescent="0.25">
      <c r="A200" s="86"/>
      <c r="B200" s="135"/>
      <c r="C200" s="76"/>
      <c r="D200" s="1214"/>
      <c r="E200" s="1215"/>
      <c r="F200" s="2"/>
      <c r="G200" s="1214"/>
      <c r="H200" s="1215"/>
      <c r="I200" s="2"/>
      <c r="J200" s="1214"/>
      <c r="K200" s="1215"/>
      <c r="L200" s="2"/>
      <c r="M200" s="1214"/>
      <c r="N200" s="1215"/>
      <c r="O200" s="2"/>
      <c r="P200" s="1214"/>
      <c r="Q200" s="1215"/>
      <c r="R200" s="2"/>
      <c r="S200" s="1214"/>
      <c r="T200" s="1215"/>
      <c r="U200" s="2"/>
      <c r="V200" s="1214"/>
      <c r="W200" s="1215"/>
      <c r="X200" s="2"/>
      <c r="Y200" s="1214"/>
      <c r="Z200" s="1215"/>
      <c r="AA200" s="2"/>
      <c r="AB200" s="1214"/>
      <c r="AC200" s="1215"/>
      <c r="AD200" s="2"/>
      <c r="AE200" s="1214"/>
      <c r="AF200" s="1215"/>
      <c r="AG200" s="2"/>
      <c r="AH200" s="1214"/>
      <c r="AI200" s="1215"/>
      <c r="AJ200" s="2"/>
      <c r="AK200" s="1214"/>
      <c r="AL200" s="1215"/>
      <c r="AM200" s="2"/>
      <c r="AN200" s="1214"/>
      <c r="AO200" s="1215"/>
      <c r="AP200" s="2"/>
      <c r="AQ200" s="1214"/>
      <c r="AR200" s="1215"/>
      <c r="AS200" s="2"/>
      <c r="AT200" s="1214"/>
      <c r="AU200" s="1215"/>
      <c r="AV200" s="2"/>
      <c r="AW200" s="1214"/>
      <c r="AX200" s="1215"/>
      <c r="AY200" s="2"/>
      <c r="AZ200" s="1214"/>
      <c r="BA200" s="1215"/>
      <c r="BB200" s="2"/>
      <c r="BC200" s="1214"/>
      <c r="BD200" s="1215"/>
      <c r="BE200" s="2"/>
      <c r="BF200" s="1214"/>
      <c r="BG200" s="1215"/>
      <c r="BH200" s="2"/>
      <c r="BI200" s="1214"/>
      <c r="BJ200" s="1215"/>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81"/>
      <c r="FK200" s="181"/>
      <c r="FL200" s="181"/>
      <c r="FM200" s="181"/>
      <c r="FN200" s="181"/>
      <c r="FO200" s="181"/>
      <c r="FP200" s="181"/>
      <c r="FQ200" s="181"/>
      <c r="FR200" s="181"/>
      <c r="FS200" s="181"/>
      <c r="FT200" s="181"/>
      <c r="FU200" s="181"/>
      <c r="FV200" s="181"/>
      <c r="FW200" s="181"/>
      <c r="FX200" s="181"/>
      <c r="FY200" s="181"/>
      <c r="FZ200" s="181"/>
      <c r="GA200" s="181"/>
      <c r="GB200" s="181"/>
      <c r="GC200" s="181"/>
      <c r="GD200" s="181"/>
      <c r="GE200" s="181"/>
      <c r="GF200" s="181"/>
      <c r="GG200" s="181"/>
      <c r="GH200" s="181"/>
      <c r="GI200" s="181"/>
      <c r="GJ200" s="181"/>
      <c r="GK200" s="181"/>
      <c r="GL200" s="181"/>
      <c r="GM200" s="181"/>
      <c r="GN200" s="181"/>
      <c r="GO200" s="181"/>
      <c r="GP200" s="181"/>
      <c r="GQ200" s="181"/>
      <c r="GR200" s="181"/>
      <c r="GS200" s="181"/>
      <c r="GT200" s="181"/>
      <c r="GU200" s="181"/>
      <c r="GV200" s="181"/>
      <c r="GW200" s="181"/>
      <c r="GX200" s="181"/>
      <c r="GY200" s="181"/>
      <c r="GZ200" s="181"/>
      <c r="HA200" s="181"/>
      <c r="HB200" s="181"/>
      <c r="HC200" s="181"/>
      <c r="HD200" s="181"/>
      <c r="HE200" s="181"/>
      <c r="HF200" s="181"/>
      <c r="HG200" s="181"/>
      <c r="HH200" s="181"/>
      <c r="HI200" s="181"/>
      <c r="HJ200" s="181"/>
      <c r="HK200" s="181"/>
      <c r="HL200" s="181"/>
      <c r="HM200" s="181"/>
      <c r="HN200" s="181"/>
      <c r="HO200" s="181"/>
      <c r="HP200" s="181"/>
      <c r="HQ200" s="181"/>
      <c r="HR200" s="181"/>
      <c r="HS200" s="181"/>
      <c r="HT200" s="181"/>
      <c r="HU200" s="181"/>
      <c r="HV200" s="181"/>
      <c r="HW200" s="181"/>
      <c r="HX200" s="181"/>
      <c r="HY200" s="181"/>
      <c r="HZ200" s="181"/>
      <c r="IA200" s="181"/>
      <c r="IB200" s="181"/>
      <c r="IC200" s="181"/>
      <c r="ID200" s="181"/>
      <c r="IE200" s="181"/>
      <c r="IF200" s="181"/>
      <c r="IG200" s="181"/>
      <c r="IH200" s="181"/>
      <c r="II200" s="181"/>
      <c r="IJ200" s="181"/>
      <c r="IK200" s="181"/>
      <c r="IL200" s="181"/>
      <c r="IM200" s="181"/>
      <c r="IN200" s="181"/>
    </row>
    <row r="201" spans="1:248" s="181" customFormat="1" ht="18" hidden="1" customHeight="1" outlineLevel="1" x14ac:dyDescent="0.2">
      <c r="A201" s="55"/>
      <c r="B201" s="131"/>
      <c r="C201" s="132"/>
      <c r="D201" s="1176"/>
      <c r="E201" s="1177"/>
      <c r="F201" s="2"/>
      <c r="G201" s="1176"/>
      <c r="H201" s="1177"/>
      <c r="I201" s="2"/>
      <c r="J201" s="1176"/>
      <c r="K201" s="1177"/>
      <c r="L201" s="2"/>
      <c r="M201" s="1176"/>
      <c r="N201" s="1177"/>
      <c r="O201" s="2"/>
      <c r="P201" s="1176"/>
      <c r="Q201" s="1177"/>
      <c r="R201" s="2"/>
      <c r="S201" s="1176"/>
      <c r="T201" s="1177"/>
      <c r="U201" s="2"/>
      <c r="V201" s="1176"/>
      <c r="W201" s="1177"/>
      <c r="X201" s="2"/>
      <c r="Y201" s="1176"/>
      <c r="Z201" s="1177"/>
      <c r="AA201" s="2"/>
      <c r="AB201" s="1176"/>
      <c r="AC201" s="1177"/>
      <c r="AD201" s="2"/>
      <c r="AE201" s="1176"/>
      <c r="AF201" s="1177"/>
      <c r="AG201" s="2"/>
      <c r="AH201" s="1176"/>
      <c r="AI201" s="1177"/>
      <c r="AJ201" s="2"/>
      <c r="AK201" s="1176"/>
      <c r="AL201" s="1177"/>
      <c r="AM201" s="2"/>
      <c r="AN201" s="1176"/>
      <c r="AO201" s="1177"/>
      <c r="AP201" s="2"/>
      <c r="AQ201" s="1176"/>
      <c r="AR201" s="1177"/>
      <c r="AS201" s="2"/>
      <c r="AT201" s="1176"/>
      <c r="AU201" s="1177"/>
      <c r="AV201" s="2"/>
      <c r="AW201" s="1176"/>
      <c r="AX201" s="1177"/>
      <c r="AY201" s="2"/>
      <c r="AZ201" s="1176"/>
      <c r="BA201" s="1177"/>
      <c r="BB201" s="2"/>
      <c r="BC201" s="1176"/>
      <c r="BD201" s="1177"/>
      <c r="BE201" s="2"/>
      <c r="BF201" s="1176"/>
      <c r="BG201" s="1177"/>
      <c r="BH201" s="2"/>
      <c r="BI201" s="1176"/>
      <c r="BJ201" s="1177"/>
      <c r="BK201" s="179"/>
      <c r="BL201" s="31"/>
      <c r="BM201" s="31"/>
      <c r="BN201" s="31"/>
      <c r="BO201" s="31"/>
      <c r="BP201" s="31"/>
      <c r="BQ201" s="31"/>
      <c r="BR201" s="31"/>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c r="DD201" s="180"/>
      <c r="DE201" s="180"/>
      <c r="DF201" s="180"/>
      <c r="DG201" s="180"/>
      <c r="DH201" s="180"/>
      <c r="DI201" s="180"/>
      <c r="DJ201" s="180"/>
      <c r="DK201" s="180"/>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row>
    <row r="202" spans="1:248" s="181" customFormat="1" ht="18" hidden="1" customHeight="1" outlineLevel="1" x14ac:dyDescent="0.2">
      <c r="A202" s="194"/>
      <c r="B202" s="92"/>
      <c r="C202" s="132"/>
      <c r="D202" s="1176"/>
      <c r="E202" s="1177"/>
      <c r="F202" s="2"/>
      <c r="G202" s="1176"/>
      <c r="H202" s="1177"/>
      <c r="I202" s="2"/>
      <c r="J202" s="1176"/>
      <c r="K202" s="1177"/>
      <c r="L202" s="2"/>
      <c r="M202" s="1176"/>
      <c r="N202" s="1177"/>
      <c r="O202" s="2"/>
      <c r="P202" s="1176"/>
      <c r="Q202" s="1177"/>
      <c r="R202" s="2"/>
      <c r="S202" s="1176"/>
      <c r="T202" s="1177"/>
      <c r="U202" s="2"/>
      <c r="V202" s="1176"/>
      <c r="W202" s="1177"/>
      <c r="X202" s="2"/>
      <c r="Y202" s="1176"/>
      <c r="Z202" s="1177"/>
      <c r="AA202" s="2"/>
      <c r="AB202" s="1176"/>
      <c r="AC202" s="1177"/>
      <c r="AD202" s="2"/>
      <c r="AE202" s="1176"/>
      <c r="AF202" s="1177"/>
      <c r="AG202" s="2"/>
      <c r="AH202" s="1176"/>
      <c r="AI202" s="1177"/>
      <c r="AJ202" s="2"/>
      <c r="AK202" s="1176"/>
      <c r="AL202" s="1177"/>
      <c r="AM202" s="2"/>
      <c r="AN202" s="1176"/>
      <c r="AO202" s="1177"/>
      <c r="AP202" s="2"/>
      <c r="AQ202" s="1176"/>
      <c r="AR202" s="1177"/>
      <c r="AS202" s="2"/>
      <c r="AT202" s="1176"/>
      <c r="AU202" s="1177"/>
      <c r="AV202" s="2"/>
      <c r="AW202" s="1176"/>
      <c r="AX202" s="1177"/>
      <c r="AY202" s="2"/>
      <c r="AZ202" s="1176"/>
      <c r="BA202" s="1177"/>
      <c r="BB202" s="2"/>
      <c r="BC202" s="1176"/>
      <c r="BD202" s="1177"/>
      <c r="BE202" s="2"/>
      <c r="BF202" s="1176"/>
      <c r="BG202" s="1177"/>
      <c r="BH202" s="2"/>
      <c r="BI202" s="1176"/>
      <c r="BJ202" s="1177"/>
      <c r="BK202" s="179"/>
      <c r="BL202" s="31"/>
      <c r="BM202" s="31"/>
      <c r="BN202" s="31"/>
      <c r="BO202" s="31"/>
      <c r="BP202" s="31"/>
      <c r="BQ202" s="31"/>
      <c r="BR202" s="31"/>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c r="DD202" s="180"/>
      <c r="DE202" s="180"/>
      <c r="DF202" s="180"/>
      <c r="DG202" s="180"/>
      <c r="DH202" s="180"/>
      <c r="DI202" s="180"/>
      <c r="DJ202" s="180"/>
      <c r="DK202" s="180"/>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row>
    <row r="203" spans="1:248" ht="18" hidden="1" customHeight="1" outlineLevel="1" x14ac:dyDescent="0.2">
      <c r="A203" s="194"/>
      <c r="B203" s="92"/>
      <c r="C203" s="132"/>
      <c r="D203" s="1176"/>
      <c r="E203" s="1177"/>
      <c r="F203" s="2"/>
      <c r="G203" s="1176"/>
      <c r="H203" s="1177"/>
      <c r="I203" s="2"/>
      <c r="J203" s="1176"/>
      <c r="K203" s="1177"/>
      <c r="L203" s="2"/>
      <c r="M203" s="1176"/>
      <c r="N203" s="1177"/>
      <c r="O203" s="2"/>
      <c r="P203" s="1176"/>
      <c r="Q203" s="1177"/>
      <c r="R203" s="2"/>
      <c r="S203" s="1176"/>
      <c r="T203" s="1177"/>
      <c r="U203" s="2"/>
      <c r="V203" s="1176"/>
      <c r="W203" s="1177"/>
      <c r="X203" s="2"/>
      <c r="Y203" s="1176"/>
      <c r="Z203" s="1177"/>
      <c r="AA203" s="2"/>
      <c r="AB203" s="1176"/>
      <c r="AC203" s="1177"/>
      <c r="AD203" s="2"/>
      <c r="AE203" s="1176"/>
      <c r="AF203" s="1177"/>
      <c r="AG203" s="2"/>
      <c r="AH203" s="1176"/>
      <c r="AI203" s="1177"/>
      <c r="AJ203" s="2"/>
      <c r="AK203" s="1176"/>
      <c r="AL203" s="1177"/>
      <c r="AM203" s="2"/>
      <c r="AN203" s="1176"/>
      <c r="AO203" s="1177"/>
      <c r="AP203" s="2"/>
      <c r="AQ203" s="1176"/>
      <c r="AR203" s="1177"/>
      <c r="AS203" s="2"/>
      <c r="AT203" s="1176"/>
      <c r="AU203" s="1177"/>
      <c r="AV203" s="2"/>
      <c r="AW203" s="1176"/>
      <c r="AX203" s="1177"/>
      <c r="AY203" s="2"/>
      <c r="AZ203" s="1176"/>
      <c r="BA203" s="1177"/>
      <c r="BB203" s="2"/>
      <c r="BC203" s="1176"/>
      <c r="BD203" s="1177"/>
      <c r="BE203" s="2"/>
      <c r="BF203" s="1176"/>
      <c r="BG203" s="1177"/>
      <c r="BH203" s="2"/>
      <c r="BI203" s="1176"/>
      <c r="BJ203" s="1177"/>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81"/>
      <c r="FK203" s="181"/>
      <c r="FL203" s="181"/>
      <c r="FM203" s="181"/>
      <c r="FN203" s="181"/>
      <c r="FO203" s="181"/>
      <c r="FP203" s="181"/>
      <c r="FQ203" s="181"/>
      <c r="FR203" s="181"/>
      <c r="FS203" s="181"/>
      <c r="FT203" s="181"/>
      <c r="FU203" s="181"/>
      <c r="FV203" s="181"/>
      <c r="FW203" s="181"/>
      <c r="FX203" s="181"/>
      <c r="FY203" s="181"/>
      <c r="FZ203" s="181"/>
      <c r="GA203" s="181"/>
      <c r="GB203" s="181"/>
      <c r="GC203" s="181"/>
      <c r="GD203" s="181"/>
      <c r="GE203" s="181"/>
      <c r="GF203" s="181"/>
      <c r="GG203" s="181"/>
      <c r="GH203" s="181"/>
      <c r="GI203" s="181"/>
      <c r="GJ203" s="181"/>
      <c r="GK203" s="181"/>
      <c r="GL203" s="181"/>
      <c r="GM203" s="181"/>
      <c r="GN203" s="181"/>
      <c r="GO203" s="181"/>
      <c r="GP203" s="181"/>
      <c r="GQ203" s="181"/>
      <c r="GR203" s="181"/>
      <c r="GS203" s="181"/>
      <c r="GT203" s="181"/>
      <c r="GU203" s="181"/>
      <c r="GV203" s="181"/>
      <c r="GW203" s="181"/>
      <c r="GX203" s="181"/>
      <c r="GY203" s="181"/>
      <c r="GZ203" s="181"/>
      <c r="HA203" s="181"/>
      <c r="HB203" s="181"/>
      <c r="HC203" s="181"/>
      <c r="HD203" s="181"/>
      <c r="HE203" s="181"/>
      <c r="HF203" s="181"/>
      <c r="HG203" s="181"/>
      <c r="HH203" s="181"/>
      <c r="HI203" s="181"/>
      <c r="HJ203" s="181"/>
      <c r="HK203" s="181"/>
      <c r="HL203" s="181"/>
      <c r="HM203" s="181"/>
      <c r="HN203" s="181"/>
      <c r="HO203" s="181"/>
      <c r="HP203" s="181"/>
      <c r="HQ203" s="181"/>
      <c r="HR203" s="181"/>
      <c r="HS203" s="181"/>
      <c r="HT203" s="181"/>
      <c r="HU203" s="181"/>
      <c r="HV203" s="181"/>
      <c r="HW203" s="181"/>
      <c r="HX203" s="181"/>
      <c r="HY203" s="181"/>
      <c r="HZ203" s="181"/>
      <c r="IA203" s="181"/>
      <c r="IB203" s="181"/>
      <c r="IC203" s="181"/>
      <c r="ID203" s="181"/>
      <c r="IE203" s="181"/>
      <c r="IF203" s="181"/>
      <c r="IG203" s="181"/>
      <c r="IH203" s="181"/>
      <c r="II203" s="181"/>
      <c r="IJ203" s="181"/>
      <c r="IK203" s="181"/>
      <c r="IL203" s="181"/>
      <c r="IM203" s="181"/>
      <c r="IN203" s="181"/>
    </row>
    <row r="204" spans="1:248" ht="18" hidden="1" customHeight="1" outlineLevel="1" x14ac:dyDescent="0.2">
      <c r="A204" s="194"/>
      <c r="B204" s="92"/>
      <c r="C204" s="132"/>
      <c r="D204" s="1176"/>
      <c r="E204" s="1177"/>
      <c r="F204" s="2"/>
      <c r="G204" s="1176"/>
      <c r="H204" s="1177"/>
      <c r="I204" s="2"/>
      <c r="J204" s="1176"/>
      <c r="K204" s="1177"/>
      <c r="L204" s="2"/>
      <c r="M204" s="1176"/>
      <c r="N204" s="1177"/>
      <c r="O204" s="2"/>
      <c r="P204" s="1176"/>
      <c r="Q204" s="1177"/>
      <c r="R204" s="2"/>
      <c r="S204" s="1176"/>
      <c r="T204" s="1177"/>
      <c r="U204" s="2"/>
      <c r="V204" s="1176"/>
      <c r="W204" s="1177"/>
      <c r="X204" s="2"/>
      <c r="Y204" s="1176"/>
      <c r="Z204" s="1177"/>
      <c r="AA204" s="2"/>
      <c r="AB204" s="1176"/>
      <c r="AC204" s="1177"/>
      <c r="AD204" s="2"/>
      <c r="AE204" s="1176"/>
      <c r="AF204" s="1177"/>
      <c r="AG204" s="2"/>
      <c r="AH204" s="1176"/>
      <c r="AI204" s="1177"/>
      <c r="AJ204" s="2"/>
      <c r="AK204" s="1176"/>
      <c r="AL204" s="1177"/>
      <c r="AM204" s="2"/>
      <c r="AN204" s="1176"/>
      <c r="AO204" s="1177"/>
      <c r="AP204" s="2"/>
      <c r="AQ204" s="1176"/>
      <c r="AR204" s="1177"/>
      <c r="AS204" s="2"/>
      <c r="AT204" s="1176"/>
      <c r="AU204" s="1177"/>
      <c r="AV204" s="2"/>
      <c r="AW204" s="1176"/>
      <c r="AX204" s="1177"/>
      <c r="AY204" s="2"/>
      <c r="AZ204" s="1176"/>
      <c r="BA204" s="1177"/>
      <c r="BB204" s="2"/>
      <c r="BC204" s="1176"/>
      <c r="BD204" s="1177"/>
      <c r="BE204" s="2"/>
      <c r="BF204" s="1176"/>
      <c r="BG204" s="1177"/>
      <c r="BH204" s="2"/>
      <c r="BI204" s="1176"/>
      <c r="BJ204" s="1177"/>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81"/>
      <c r="FK204" s="181"/>
      <c r="FL204" s="181"/>
      <c r="FM204" s="181"/>
      <c r="FN204" s="181"/>
      <c r="FO204" s="181"/>
      <c r="FP204" s="181"/>
      <c r="FQ204" s="181"/>
      <c r="FR204" s="181"/>
      <c r="FS204" s="181"/>
      <c r="FT204" s="181"/>
      <c r="FU204" s="181"/>
      <c r="FV204" s="181"/>
      <c r="FW204" s="181"/>
      <c r="FX204" s="181"/>
      <c r="FY204" s="181"/>
      <c r="FZ204" s="181"/>
      <c r="GA204" s="181"/>
      <c r="GB204" s="181"/>
      <c r="GC204" s="181"/>
      <c r="GD204" s="181"/>
      <c r="GE204" s="181"/>
      <c r="GF204" s="181"/>
      <c r="GG204" s="181"/>
      <c r="GH204" s="181"/>
      <c r="GI204" s="181"/>
      <c r="GJ204" s="181"/>
      <c r="GK204" s="181"/>
      <c r="GL204" s="181"/>
      <c r="GM204" s="181"/>
      <c r="GN204" s="181"/>
      <c r="GO204" s="181"/>
      <c r="GP204" s="181"/>
      <c r="GQ204" s="181"/>
      <c r="GR204" s="181"/>
      <c r="GS204" s="181"/>
      <c r="GT204" s="181"/>
      <c r="GU204" s="181"/>
      <c r="GV204" s="181"/>
      <c r="GW204" s="181"/>
      <c r="GX204" s="181"/>
      <c r="GY204" s="181"/>
      <c r="GZ204" s="181"/>
      <c r="HA204" s="181"/>
      <c r="HB204" s="181"/>
      <c r="HC204" s="181"/>
      <c r="HD204" s="181"/>
      <c r="HE204" s="181"/>
      <c r="HF204" s="181"/>
      <c r="HG204" s="181"/>
      <c r="HH204" s="181"/>
      <c r="HI204" s="181"/>
      <c r="HJ204" s="181"/>
      <c r="HK204" s="181"/>
      <c r="HL204" s="181"/>
      <c r="HM204" s="181"/>
      <c r="HN204" s="181"/>
      <c r="HO204" s="181"/>
      <c r="HP204" s="181"/>
      <c r="HQ204" s="181"/>
      <c r="HR204" s="181"/>
      <c r="HS204" s="181"/>
      <c r="HT204" s="181"/>
      <c r="HU204" s="181"/>
      <c r="HV204" s="181"/>
      <c r="HW204" s="181"/>
      <c r="HX204" s="181"/>
      <c r="HY204" s="181"/>
      <c r="HZ204" s="181"/>
      <c r="IA204" s="181"/>
      <c r="IB204" s="181"/>
      <c r="IC204" s="181"/>
      <c r="ID204" s="181"/>
      <c r="IE204" s="181"/>
      <c r="IF204" s="181"/>
      <c r="IG204" s="181"/>
      <c r="IH204" s="181"/>
      <c r="II204" s="181"/>
      <c r="IJ204" s="181"/>
      <c r="IK204" s="181"/>
      <c r="IL204" s="181"/>
      <c r="IM204" s="181"/>
      <c r="IN204" s="181"/>
    </row>
    <row r="205" spans="1:248" ht="18" hidden="1" customHeight="1" outlineLevel="1" x14ac:dyDescent="0.2">
      <c r="A205" s="194"/>
      <c r="B205" s="92"/>
      <c r="C205" s="132"/>
      <c r="D205" s="1176"/>
      <c r="E205" s="1177"/>
      <c r="F205" s="2"/>
      <c r="G205" s="1176"/>
      <c r="H205" s="1177"/>
      <c r="I205" s="2"/>
      <c r="J205" s="1176"/>
      <c r="K205" s="1177"/>
      <c r="L205" s="2"/>
      <c r="M205" s="1176"/>
      <c r="N205" s="1177"/>
      <c r="O205" s="2"/>
      <c r="P205" s="1176"/>
      <c r="Q205" s="1177"/>
      <c r="R205" s="2"/>
      <c r="S205" s="1176"/>
      <c r="T205" s="1177"/>
      <c r="U205" s="2"/>
      <c r="V205" s="1176"/>
      <c r="W205" s="1177"/>
      <c r="X205" s="2"/>
      <c r="Y205" s="1176"/>
      <c r="Z205" s="1177"/>
      <c r="AA205" s="2"/>
      <c r="AB205" s="1176"/>
      <c r="AC205" s="1177"/>
      <c r="AD205" s="2"/>
      <c r="AE205" s="1176"/>
      <c r="AF205" s="1177"/>
      <c r="AG205" s="2"/>
      <c r="AH205" s="1176"/>
      <c r="AI205" s="1177"/>
      <c r="AJ205" s="2"/>
      <c r="AK205" s="1176"/>
      <c r="AL205" s="1177"/>
      <c r="AM205" s="2"/>
      <c r="AN205" s="1176"/>
      <c r="AO205" s="1177"/>
      <c r="AP205" s="2"/>
      <c r="AQ205" s="1176"/>
      <c r="AR205" s="1177"/>
      <c r="AS205" s="2"/>
      <c r="AT205" s="1176"/>
      <c r="AU205" s="1177"/>
      <c r="AV205" s="2"/>
      <c r="AW205" s="1176"/>
      <c r="AX205" s="1177"/>
      <c r="AY205" s="2"/>
      <c r="AZ205" s="1176"/>
      <c r="BA205" s="1177"/>
      <c r="BB205" s="2"/>
      <c r="BC205" s="1176"/>
      <c r="BD205" s="1177"/>
      <c r="BE205" s="2"/>
      <c r="BF205" s="1176"/>
      <c r="BG205" s="1177"/>
      <c r="BH205" s="2"/>
      <c r="BI205" s="1176"/>
      <c r="BJ205" s="1177"/>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81"/>
      <c r="FK205" s="181"/>
      <c r="FL205" s="181"/>
      <c r="FM205" s="181"/>
      <c r="FN205" s="181"/>
      <c r="FO205" s="181"/>
      <c r="FP205" s="181"/>
      <c r="FQ205" s="181"/>
      <c r="FR205" s="181"/>
      <c r="FS205" s="181"/>
      <c r="FT205" s="181"/>
      <c r="FU205" s="181"/>
      <c r="FV205" s="181"/>
      <c r="FW205" s="181"/>
      <c r="FX205" s="181"/>
      <c r="FY205" s="181"/>
      <c r="FZ205" s="181"/>
      <c r="GA205" s="181"/>
      <c r="GB205" s="181"/>
      <c r="GC205" s="181"/>
      <c r="GD205" s="181"/>
      <c r="GE205" s="181"/>
      <c r="GF205" s="181"/>
      <c r="GG205" s="181"/>
      <c r="GH205" s="181"/>
      <c r="GI205" s="181"/>
      <c r="GJ205" s="181"/>
      <c r="GK205" s="181"/>
      <c r="GL205" s="181"/>
      <c r="GM205" s="181"/>
      <c r="GN205" s="181"/>
      <c r="GO205" s="181"/>
      <c r="GP205" s="181"/>
      <c r="GQ205" s="181"/>
      <c r="GR205" s="181"/>
      <c r="GS205" s="181"/>
      <c r="GT205" s="181"/>
      <c r="GU205" s="181"/>
      <c r="GV205" s="181"/>
      <c r="GW205" s="181"/>
      <c r="GX205" s="181"/>
      <c r="GY205" s="181"/>
      <c r="GZ205" s="181"/>
      <c r="HA205" s="181"/>
      <c r="HB205" s="181"/>
      <c r="HC205" s="181"/>
      <c r="HD205" s="181"/>
      <c r="HE205" s="181"/>
      <c r="HF205" s="181"/>
      <c r="HG205" s="181"/>
      <c r="HH205" s="181"/>
      <c r="HI205" s="181"/>
      <c r="HJ205" s="181"/>
      <c r="HK205" s="181"/>
      <c r="HL205" s="181"/>
      <c r="HM205" s="181"/>
      <c r="HN205" s="181"/>
      <c r="HO205" s="181"/>
      <c r="HP205" s="181"/>
      <c r="HQ205" s="181"/>
      <c r="HR205" s="181"/>
      <c r="HS205" s="181"/>
      <c r="HT205" s="181"/>
      <c r="HU205" s="181"/>
      <c r="HV205" s="181"/>
      <c r="HW205" s="181"/>
      <c r="HX205" s="181"/>
      <c r="HY205" s="181"/>
      <c r="HZ205" s="181"/>
      <c r="IA205" s="181"/>
      <c r="IB205" s="181"/>
      <c r="IC205" s="181"/>
      <c r="ID205" s="181"/>
      <c r="IE205" s="181"/>
      <c r="IF205" s="181"/>
      <c r="IG205" s="181"/>
      <c r="IH205" s="181"/>
      <c r="II205" s="181"/>
      <c r="IJ205" s="181"/>
      <c r="IK205" s="181"/>
      <c r="IL205" s="181"/>
      <c r="IM205" s="181"/>
      <c r="IN205" s="181"/>
    </row>
    <row r="206" spans="1:248" s="183" customFormat="1" ht="18" hidden="1" customHeight="1" outlineLevel="1" x14ac:dyDescent="0.2">
      <c r="A206" s="185"/>
      <c r="B206" s="319" t="s">
        <v>161</v>
      </c>
      <c r="C206" s="132"/>
      <c r="D206" s="1219"/>
      <c r="E206" s="1220"/>
      <c r="F206" s="2"/>
      <c r="G206" s="1219"/>
      <c r="H206" s="1220"/>
      <c r="I206" s="2"/>
      <c r="J206" s="1219"/>
      <c r="K206" s="1220"/>
      <c r="L206" s="2"/>
      <c r="M206" s="1219"/>
      <c r="N206" s="1220"/>
      <c r="O206" s="2"/>
      <c r="P206" s="1219"/>
      <c r="Q206" s="1220"/>
      <c r="R206" s="2"/>
      <c r="S206" s="1219"/>
      <c r="T206" s="1220"/>
      <c r="U206" s="2"/>
      <c r="V206" s="1219"/>
      <c r="W206" s="1220"/>
      <c r="X206" s="2"/>
      <c r="Y206" s="1219"/>
      <c r="Z206" s="1220"/>
      <c r="AA206" s="2"/>
      <c r="AB206" s="1219"/>
      <c r="AC206" s="1220"/>
      <c r="AD206" s="2"/>
      <c r="AE206" s="1219"/>
      <c r="AF206" s="1220"/>
      <c r="AG206" s="2"/>
      <c r="AH206" s="1219"/>
      <c r="AI206" s="1220"/>
      <c r="AJ206" s="2"/>
      <c r="AK206" s="1219"/>
      <c r="AL206" s="1220"/>
      <c r="AM206" s="2"/>
      <c r="AN206" s="1219"/>
      <c r="AO206" s="1220"/>
      <c r="AP206" s="2"/>
      <c r="AQ206" s="1219"/>
      <c r="AR206" s="1220"/>
      <c r="AS206" s="2"/>
      <c r="AT206" s="1219"/>
      <c r="AU206" s="1220"/>
      <c r="AV206" s="2"/>
      <c r="AW206" s="1219"/>
      <c r="AX206" s="1220"/>
      <c r="AY206" s="2"/>
      <c r="AZ206" s="1219"/>
      <c r="BA206" s="1220"/>
      <c r="BB206" s="2"/>
      <c r="BC206" s="1219"/>
      <c r="BD206" s="1220"/>
      <c r="BE206" s="2"/>
      <c r="BF206" s="1219"/>
      <c r="BG206" s="1220"/>
      <c r="BH206" s="2"/>
      <c r="BI206" s="1219"/>
      <c r="BJ206" s="1220"/>
      <c r="BK206" s="179"/>
      <c r="BL206" s="31"/>
      <c r="BM206" s="31"/>
      <c r="BN206" s="31"/>
      <c r="BO206" s="31"/>
      <c r="BP206" s="31"/>
      <c r="BQ206" s="31"/>
      <c r="BR206" s="31"/>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row>
    <row r="207" spans="1:248" s="183" customFormat="1" ht="18" customHeight="1" collapsed="1" x14ac:dyDescent="0.2">
      <c r="A207" s="334"/>
      <c r="B207" s="335"/>
      <c r="C207" s="132"/>
      <c r="D207" s="372"/>
      <c r="E207" s="373"/>
      <c r="F207" s="2"/>
      <c r="G207" s="372"/>
      <c r="H207" s="373"/>
      <c r="I207" s="2"/>
      <c r="J207" s="372"/>
      <c r="K207" s="373"/>
      <c r="L207" s="2"/>
      <c r="M207" s="372"/>
      <c r="N207" s="373"/>
      <c r="O207" s="2"/>
      <c r="P207" s="372"/>
      <c r="Q207" s="373"/>
      <c r="R207" s="2"/>
      <c r="S207" s="372"/>
      <c r="T207" s="373"/>
      <c r="U207" s="2"/>
      <c r="V207" s="372"/>
      <c r="W207" s="373"/>
      <c r="X207" s="2"/>
      <c r="Y207" s="372"/>
      <c r="Z207" s="373"/>
      <c r="AA207" s="2"/>
      <c r="AB207" s="372"/>
      <c r="AC207" s="373"/>
      <c r="AD207" s="2"/>
      <c r="AE207" s="372"/>
      <c r="AF207" s="373"/>
      <c r="AG207" s="2"/>
      <c r="AH207" s="372"/>
      <c r="AI207" s="373"/>
      <c r="AJ207" s="2"/>
      <c r="AK207" s="372"/>
      <c r="AL207" s="373"/>
      <c r="AM207" s="2"/>
      <c r="AN207" s="372"/>
      <c r="AO207" s="373"/>
      <c r="AP207" s="2"/>
      <c r="AQ207" s="372"/>
      <c r="AR207" s="373"/>
      <c r="AS207" s="2"/>
      <c r="AT207" s="372"/>
      <c r="AU207" s="373"/>
      <c r="AV207" s="2"/>
      <c r="AW207" s="372"/>
      <c r="AX207" s="373"/>
      <c r="AY207" s="2"/>
      <c r="AZ207" s="372"/>
      <c r="BA207" s="373"/>
      <c r="BB207" s="2"/>
      <c r="BC207" s="372"/>
      <c r="BD207" s="373"/>
      <c r="BE207" s="2"/>
      <c r="BF207" s="372"/>
      <c r="BG207" s="373"/>
      <c r="BH207" s="2"/>
      <c r="BI207" s="372"/>
      <c r="BJ207" s="373"/>
      <c r="BK207" s="179"/>
      <c r="BL207" s="31"/>
      <c r="BM207" s="31"/>
      <c r="BN207" s="31"/>
      <c r="BO207" s="31"/>
      <c r="BP207" s="31"/>
      <c r="BQ207" s="31"/>
      <c r="BR207" s="31"/>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row>
    <row r="208" spans="1:248" ht="18" hidden="1" customHeight="1" outlineLevel="1" thickBot="1" x14ac:dyDescent="0.25">
      <c r="A208" s="86"/>
      <c r="B208" s="135"/>
      <c r="C208" s="76"/>
      <c r="D208" s="1214"/>
      <c r="E208" s="1215"/>
      <c r="F208" s="2"/>
      <c r="G208" s="1214"/>
      <c r="H208" s="1215"/>
      <c r="I208" s="2"/>
      <c r="J208" s="1214"/>
      <c r="K208" s="1215"/>
      <c r="L208" s="2"/>
      <c r="M208" s="1214"/>
      <c r="N208" s="1215"/>
      <c r="O208" s="2"/>
      <c r="P208" s="1214"/>
      <c r="Q208" s="1215"/>
      <c r="R208" s="2"/>
      <c r="S208" s="1214"/>
      <c r="T208" s="1215"/>
      <c r="U208" s="2"/>
      <c r="V208" s="1214"/>
      <c r="W208" s="1215"/>
      <c r="X208" s="2"/>
      <c r="Y208" s="1214"/>
      <c r="Z208" s="1215"/>
      <c r="AA208" s="2"/>
      <c r="AB208" s="1214"/>
      <c r="AC208" s="1215"/>
      <c r="AD208" s="2"/>
      <c r="AE208" s="1214"/>
      <c r="AF208" s="1215"/>
      <c r="AG208" s="2"/>
      <c r="AH208" s="1214"/>
      <c r="AI208" s="1215"/>
      <c r="AJ208" s="2"/>
      <c r="AK208" s="1214"/>
      <c r="AL208" s="1215"/>
      <c r="AM208" s="2"/>
      <c r="AN208" s="1214"/>
      <c r="AO208" s="1215"/>
      <c r="AP208" s="2"/>
      <c r="AQ208" s="1214"/>
      <c r="AR208" s="1215"/>
      <c r="AS208" s="2"/>
      <c r="AT208" s="1214"/>
      <c r="AU208" s="1215"/>
      <c r="AV208" s="2"/>
      <c r="AW208" s="1214"/>
      <c r="AX208" s="1215"/>
      <c r="AY208" s="2"/>
      <c r="AZ208" s="1214"/>
      <c r="BA208" s="1215"/>
      <c r="BB208" s="2"/>
      <c r="BC208" s="1214"/>
      <c r="BD208" s="1215"/>
      <c r="BE208" s="2"/>
      <c r="BF208" s="1214"/>
      <c r="BG208" s="1215"/>
      <c r="BH208" s="2"/>
      <c r="BI208" s="1214"/>
      <c r="BJ208" s="1215"/>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81"/>
      <c r="FK208" s="181"/>
      <c r="FL208" s="181"/>
      <c r="FM208" s="181"/>
      <c r="FN208" s="181"/>
      <c r="FO208" s="181"/>
      <c r="FP208" s="181"/>
      <c r="FQ208" s="181"/>
      <c r="FR208" s="181"/>
      <c r="FS208" s="181"/>
      <c r="FT208" s="181"/>
      <c r="FU208" s="181"/>
      <c r="FV208" s="181"/>
      <c r="FW208" s="181"/>
      <c r="FX208" s="181"/>
      <c r="FY208" s="181"/>
      <c r="FZ208" s="181"/>
      <c r="GA208" s="181"/>
      <c r="GB208" s="181"/>
      <c r="GC208" s="181"/>
      <c r="GD208" s="181"/>
      <c r="GE208" s="181"/>
      <c r="GF208" s="181"/>
      <c r="GG208" s="181"/>
      <c r="GH208" s="181"/>
      <c r="GI208" s="181"/>
      <c r="GJ208" s="181"/>
      <c r="GK208" s="181"/>
      <c r="GL208" s="181"/>
      <c r="GM208" s="181"/>
      <c r="GN208" s="181"/>
      <c r="GO208" s="181"/>
      <c r="GP208" s="181"/>
      <c r="GQ208" s="181"/>
      <c r="GR208" s="181"/>
      <c r="GS208" s="181"/>
      <c r="GT208" s="181"/>
      <c r="GU208" s="181"/>
      <c r="GV208" s="181"/>
      <c r="GW208" s="181"/>
      <c r="GX208" s="181"/>
      <c r="GY208" s="181"/>
      <c r="GZ208" s="181"/>
      <c r="HA208" s="181"/>
      <c r="HB208" s="181"/>
      <c r="HC208" s="181"/>
      <c r="HD208" s="181"/>
      <c r="HE208" s="181"/>
      <c r="HF208" s="181"/>
      <c r="HG208" s="181"/>
      <c r="HH208" s="181"/>
      <c r="HI208" s="181"/>
      <c r="HJ208" s="181"/>
      <c r="HK208" s="181"/>
      <c r="HL208" s="181"/>
      <c r="HM208" s="181"/>
      <c r="HN208" s="181"/>
      <c r="HO208" s="181"/>
      <c r="HP208" s="181"/>
      <c r="HQ208" s="181"/>
      <c r="HR208" s="181"/>
      <c r="HS208" s="181"/>
      <c r="HT208" s="181"/>
      <c r="HU208" s="181"/>
      <c r="HV208" s="181"/>
      <c r="HW208" s="181"/>
      <c r="HX208" s="181"/>
      <c r="HY208" s="181"/>
      <c r="HZ208" s="181"/>
      <c r="IA208" s="181"/>
      <c r="IB208" s="181"/>
      <c r="IC208" s="181"/>
      <c r="ID208" s="181"/>
      <c r="IE208" s="181"/>
      <c r="IF208" s="181"/>
      <c r="IG208" s="181"/>
      <c r="IH208" s="181"/>
      <c r="II208" s="181"/>
      <c r="IJ208" s="181"/>
      <c r="IK208" s="181"/>
      <c r="IL208" s="181"/>
      <c r="IM208" s="181"/>
      <c r="IN208" s="181"/>
    </row>
    <row r="209" spans="1:248" s="181" customFormat="1" ht="18" hidden="1" customHeight="1" outlineLevel="1" x14ac:dyDescent="0.2">
      <c r="A209" s="55"/>
      <c r="B209" s="131"/>
      <c r="C209" s="132"/>
      <c r="D209" s="1176"/>
      <c r="E209" s="1177"/>
      <c r="F209" s="2"/>
      <c r="G209" s="1176"/>
      <c r="H209" s="1177"/>
      <c r="I209" s="2"/>
      <c r="J209" s="1176"/>
      <c r="K209" s="1177"/>
      <c r="L209" s="2"/>
      <c r="M209" s="1176"/>
      <c r="N209" s="1177"/>
      <c r="O209" s="2"/>
      <c r="P209" s="1176"/>
      <c r="Q209" s="1177"/>
      <c r="R209" s="2"/>
      <c r="S209" s="1176"/>
      <c r="T209" s="1177"/>
      <c r="U209" s="2"/>
      <c r="V209" s="1176"/>
      <c r="W209" s="1177"/>
      <c r="X209" s="2"/>
      <c r="Y209" s="1176"/>
      <c r="Z209" s="1177"/>
      <c r="AA209" s="2"/>
      <c r="AB209" s="1176"/>
      <c r="AC209" s="1177"/>
      <c r="AD209" s="2"/>
      <c r="AE209" s="1176"/>
      <c r="AF209" s="1177"/>
      <c r="AG209" s="2"/>
      <c r="AH209" s="1176"/>
      <c r="AI209" s="1177"/>
      <c r="AJ209" s="2"/>
      <c r="AK209" s="1176"/>
      <c r="AL209" s="1177"/>
      <c r="AM209" s="2"/>
      <c r="AN209" s="1176"/>
      <c r="AO209" s="1177"/>
      <c r="AP209" s="2"/>
      <c r="AQ209" s="1176"/>
      <c r="AR209" s="1177"/>
      <c r="AS209" s="2"/>
      <c r="AT209" s="1176"/>
      <c r="AU209" s="1177"/>
      <c r="AV209" s="2"/>
      <c r="AW209" s="1176"/>
      <c r="AX209" s="1177"/>
      <c r="AY209" s="2"/>
      <c r="AZ209" s="1176"/>
      <c r="BA209" s="1177"/>
      <c r="BB209" s="2"/>
      <c r="BC209" s="1176"/>
      <c r="BD209" s="1177"/>
      <c r="BE209" s="2"/>
      <c r="BF209" s="1176"/>
      <c r="BG209" s="1177"/>
      <c r="BH209" s="2"/>
      <c r="BI209" s="1176"/>
      <c r="BJ209" s="1177"/>
      <c r="BK209" s="179"/>
      <c r="BL209" s="31"/>
      <c r="BM209" s="31"/>
      <c r="BN209" s="31"/>
      <c r="BO209" s="31"/>
      <c r="BP209" s="31"/>
      <c r="BQ209" s="31"/>
      <c r="BR209" s="31"/>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row>
    <row r="210" spans="1:248" s="181" customFormat="1" ht="18" hidden="1" customHeight="1" outlineLevel="1" x14ac:dyDescent="0.2">
      <c r="A210" s="194"/>
      <c r="B210" s="92"/>
      <c r="C210" s="132"/>
      <c r="D210" s="1176"/>
      <c r="E210" s="1177"/>
      <c r="F210" s="2"/>
      <c r="G210" s="1176"/>
      <c r="H210" s="1177"/>
      <c r="I210" s="2"/>
      <c r="J210" s="1176"/>
      <c r="K210" s="1177"/>
      <c r="L210" s="2"/>
      <c r="M210" s="1176"/>
      <c r="N210" s="1177"/>
      <c r="O210" s="2"/>
      <c r="P210" s="1176"/>
      <c r="Q210" s="1177"/>
      <c r="R210" s="2"/>
      <c r="S210" s="1176"/>
      <c r="T210" s="1177"/>
      <c r="U210" s="2"/>
      <c r="V210" s="1176"/>
      <c r="W210" s="1177"/>
      <c r="X210" s="2"/>
      <c r="Y210" s="1176"/>
      <c r="Z210" s="1177"/>
      <c r="AA210" s="2"/>
      <c r="AB210" s="1176"/>
      <c r="AC210" s="1177"/>
      <c r="AD210" s="2"/>
      <c r="AE210" s="1176"/>
      <c r="AF210" s="1177"/>
      <c r="AG210" s="2"/>
      <c r="AH210" s="1176"/>
      <c r="AI210" s="1177"/>
      <c r="AJ210" s="2"/>
      <c r="AK210" s="1176"/>
      <c r="AL210" s="1177"/>
      <c r="AM210" s="2"/>
      <c r="AN210" s="1176"/>
      <c r="AO210" s="1177"/>
      <c r="AP210" s="2"/>
      <c r="AQ210" s="1176"/>
      <c r="AR210" s="1177"/>
      <c r="AS210" s="2"/>
      <c r="AT210" s="1176"/>
      <c r="AU210" s="1177"/>
      <c r="AV210" s="2"/>
      <c r="AW210" s="1176"/>
      <c r="AX210" s="1177"/>
      <c r="AY210" s="2"/>
      <c r="AZ210" s="1176"/>
      <c r="BA210" s="1177"/>
      <c r="BB210" s="2"/>
      <c r="BC210" s="1176"/>
      <c r="BD210" s="1177"/>
      <c r="BE210" s="2"/>
      <c r="BF210" s="1176"/>
      <c r="BG210" s="1177"/>
      <c r="BH210" s="2"/>
      <c r="BI210" s="1176"/>
      <c r="BJ210" s="1177"/>
      <c r="BK210" s="179"/>
      <c r="BL210" s="31"/>
      <c r="BM210" s="31"/>
      <c r="BN210" s="31"/>
      <c r="BO210" s="31"/>
      <c r="BP210" s="31"/>
      <c r="BQ210" s="31"/>
      <c r="BR210" s="31"/>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row>
    <row r="211" spans="1:248" ht="18" hidden="1" customHeight="1" outlineLevel="1" x14ac:dyDescent="0.2">
      <c r="A211" s="194"/>
      <c r="B211" s="92"/>
      <c r="C211" s="132"/>
      <c r="D211" s="1176"/>
      <c r="E211" s="1177"/>
      <c r="F211" s="2"/>
      <c r="G211" s="1176"/>
      <c r="H211" s="1177"/>
      <c r="I211" s="2"/>
      <c r="J211" s="1176"/>
      <c r="K211" s="1177"/>
      <c r="L211" s="2"/>
      <c r="M211" s="1176"/>
      <c r="N211" s="1177"/>
      <c r="O211" s="2"/>
      <c r="P211" s="1176"/>
      <c r="Q211" s="1177"/>
      <c r="R211" s="2"/>
      <c r="S211" s="1176"/>
      <c r="T211" s="1177"/>
      <c r="U211" s="2"/>
      <c r="V211" s="1176"/>
      <c r="W211" s="1177"/>
      <c r="X211" s="2"/>
      <c r="Y211" s="1176"/>
      <c r="Z211" s="1177"/>
      <c r="AA211" s="2"/>
      <c r="AB211" s="1176"/>
      <c r="AC211" s="1177"/>
      <c r="AD211" s="2"/>
      <c r="AE211" s="1176"/>
      <c r="AF211" s="1177"/>
      <c r="AG211" s="2"/>
      <c r="AH211" s="1176"/>
      <c r="AI211" s="1177"/>
      <c r="AJ211" s="2"/>
      <c r="AK211" s="1176"/>
      <c r="AL211" s="1177"/>
      <c r="AM211" s="2"/>
      <c r="AN211" s="1176"/>
      <c r="AO211" s="1177"/>
      <c r="AP211" s="2"/>
      <c r="AQ211" s="1176"/>
      <c r="AR211" s="1177"/>
      <c r="AS211" s="2"/>
      <c r="AT211" s="1176"/>
      <c r="AU211" s="1177"/>
      <c r="AV211" s="2"/>
      <c r="AW211" s="1176"/>
      <c r="AX211" s="1177"/>
      <c r="AY211" s="2"/>
      <c r="AZ211" s="1176"/>
      <c r="BA211" s="1177"/>
      <c r="BB211" s="2"/>
      <c r="BC211" s="1176"/>
      <c r="BD211" s="1177"/>
      <c r="BE211" s="2"/>
      <c r="BF211" s="1176"/>
      <c r="BG211" s="1177"/>
      <c r="BH211" s="2"/>
      <c r="BI211" s="1176"/>
      <c r="BJ211" s="1177"/>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81"/>
      <c r="FK211" s="181"/>
      <c r="FL211" s="181"/>
      <c r="FM211" s="181"/>
      <c r="FN211" s="181"/>
      <c r="FO211" s="181"/>
      <c r="FP211" s="181"/>
      <c r="FQ211" s="181"/>
      <c r="FR211" s="181"/>
      <c r="FS211" s="181"/>
      <c r="FT211" s="181"/>
      <c r="FU211" s="181"/>
      <c r="FV211" s="181"/>
      <c r="FW211" s="181"/>
      <c r="FX211" s="181"/>
      <c r="FY211" s="181"/>
      <c r="FZ211" s="181"/>
      <c r="GA211" s="181"/>
      <c r="GB211" s="181"/>
      <c r="GC211" s="181"/>
      <c r="GD211" s="181"/>
      <c r="GE211" s="181"/>
      <c r="GF211" s="181"/>
      <c r="GG211" s="181"/>
      <c r="GH211" s="181"/>
      <c r="GI211" s="181"/>
      <c r="GJ211" s="181"/>
      <c r="GK211" s="181"/>
      <c r="GL211" s="181"/>
      <c r="GM211" s="181"/>
      <c r="GN211" s="181"/>
      <c r="GO211" s="181"/>
      <c r="GP211" s="181"/>
      <c r="GQ211" s="181"/>
      <c r="GR211" s="181"/>
      <c r="GS211" s="181"/>
      <c r="GT211" s="181"/>
      <c r="GU211" s="181"/>
      <c r="GV211" s="181"/>
      <c r="GW211" s="181"/>
      <c r="GX211" s="181"/>
      <c r="GY211" s="181"/>
      <c r="GZ211" s="181"/>
      <c r="HA211" s="181"/>
      <c r="HB211" s="181"/>
      <c r="HC211" s="181"/>
      <c r="HD211" s="181"/>
      <c r="HE211" s="181"/>
      <c r="HF211" s="181"/>
      <c r="HG211" s="181"/>
      <c r="HH211" s="181"/>
      <c r="HI211" s="181"/>
      <c r="HJ211" s="181"/>
      <c r="HK211" s="181"/>
      <c r="HL211" s="181"/>
      <c r="HM211" s="181"/>
      <c r="HN211" s="181"/>
      <c r="HO211" s="181"/>
      <c r="HP211" s="181"/>
      <c r="HQ211" s="181"/>
      <c r="HR211" s="181"/>
      <c r="HS211" s="181"/>
      <c r="HT211" s="181"/>
      <c r="HU211" s="181"/>
      <c r="HV211" s="181"/>
      <c r="HW211" s="181"/>
      <c r="HX211" s="181"/>
      <c r="HY211" s="181"/>
      <c r="HZ211" s="181"/>
      <c r="IA211" s="181"/>
      <c r="IB211" s="181"/>
      <c r="IC211" s="181"/>
      <c r="ID211" s="181"/>
      <c r="IE211" s="181"/>
      <c r="IF211" s="181"/>
      <c r="IG211" s="181"/>
      <c r="IH211" s="181"/>
      <c r="II211" s="181"/>
      <c r="IJ211" s="181"/>
      <c r="IK211" s="181"/>
      <c r="IL211" s="181"/>
      <c r="IM211" s="181"/>
      <c r="IN211" s="181"/>
    </row>
    <row r="212" spans="1:248" ht="18" hidden="1" customHeight="1" outlineLevel="1" x14ac:dyDescent="0.2">
      <c r="A212" s="194"/>
      <c r="B212" s="92"/>
      <c r="C212" s="132"/>
      <c r="D212" s="1176"/>
      <c r="E212" s="1177"/>
      <c r="F212" s="2"/>
      <c r="G212" s="1176"/>
      <c r="H212" s="1177"/>
      <c r="I212" s="2"/>
      <c r="J212" s="1176"/>
      <c r="K212" s="1177"/>
      <c r="L212" s="2"/>
      <c r="M212" s="1176"/>
      <c r="N212" s="1177"/>
      <c r="O212" s="2"/>
      <c r="P212" s="1176"/>
      <c r="Q212" s="1177"/>
      <c r="R212" s="2"/>
      <c r="S212" s="1176"/>
      <c r="T212" s="1177"/>
      <c r="U212" s="2"/>
      <c r="V212" s="1176"/>
      <c r="W212" s="1177"/>
      <c r="X212" s="2"/>
      <c r="Y212" s="1176"/>
      <c r="Z212" s="1177"/>
      <c r="AA212" s="2"/>
      <c r="AB212" s="1176"/>
      <c r="AC212" s="1177"/>
      <c r="AD212" s="2"/>
      <c r="AE212" s="1176"/>
      <c r="AF212" s="1177"/>
      <c r="AG212" s="2"/>
      <c r="AH212" s="1176"/>
      <c r="AI212" s="1177"/>
      <c r="AJ212" s="2"/>
      <c r="AK212" s="1176"/>
      <c r="AL212" s="1177"/>
      <c r="AM212" s="2"/>
      <c r="AN212" s="1176"/>
      <c r="AO212" s="1177"/>
      <c r="AP212" s="2"/>
      <c r="AQ212" s="1176"/>
      <c r="AR212" s="1177"/>
      <c r="AS212" s="2"/>
      <c r="AT212" s="1176"/>
      <c r="AU212" s="1177"/>
      <c r="AV212" s="2"/>
      <c r="AW212" s="1176"/>
      <c r="AX212" s="1177"/>
      <c r="AY212" s="2"/>
      <c r="AZ212" s="1176"/>
      <c r="BA212" s="1177"/>
      <c r="BB212" s="2"/>
      <c r="BC212" s="1176"/>
      <c r="BD212" s="1177"/>
      <c r="BE212" s="2"/>
      <c r="BF212" s="1176"/>
      <c r="BG212" s="1177"/>
      <c r="BH212" s="2"/>
      <c r="BI212" s="1176"/>
      <c r="BJ212" s="1177"/>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81"/>
      <c r="FK212" s="181"/>
      <c r="FL212" s="181"/>
      <c r="FM212" s="181"/>
      <c r="FN212" s="181"/>
      <c r="FO212" s="181"/>
      <c r="FP212" s="181"/>
      <c r="FQ212" s="181"/>
      <c r="FR212" s="181"/>
      <c r="FS212" s="181"/>
      <c r="FT212" s="181"/>
      <c r="FU212" s="181"/>
      <c r="FV212" s="181"/>
      <c r="FW212" s="181"/>
      <c r="FX212" s="181"/>
      <c r="FY212" s="181"/>
      <c r="FZ212" s="181"/>
      <c r="GA212" s="181"/>
      <c r="GB212" s="181"/>
      <c r="GC212" s="181"/>
      <c r="GD212" s="181"/>
      <c r="GE212" s="181"/>
      <c r="GF212" s="181"/>
      <c r="GG212" s="181"/>
      <c r="GH212" s="181"/>
      <c r="GI212" s="181"/>
      <c r="GJ212" s="181"/>
      <c r="GK212" s="181"/>
      <c r="GL212" s="181"/>
      <c r="GM212" s="181"/>
      <c r="GN212" s="181"/>
      <c r="GO212" s="181"/>
      <c r="GP212" s="181"/>
      <c r="GQ212" s="181"/>
      <c r="GR212" s="181"/>
      <c r="GS212" s="181"/>
      <c r="GT212" s="181"/>
      <c r="GU212" s="181"/>
      <c r="GV212" s="181"/>
      <c r="GW212" s="181"/>
      <c r="GX212" s="181"/>
      <c r="GY212" s="181"/>
      <c r="GZ212" s="181"/>
      <c r="HA212" s="181"/>
      <c r="HB212" s="181"/>
      <c r="HC212" s="181"/>
      <c r="HD212" s="181"/>
      <c r="HE212" s="181"/>
      <c r="HF212" s="181"/>
      <c r="HG212" s="181"/>
      <c r="HH212" s="181"/>
      <c r="HI212" s="181"/>
      <c r="HJ212" s="181"/>
      <c r="HK212" s="181"/>
      <c r="HL212" s="181"/>
      <c r="HM212" s="181"/>
      <c r="HN212" s="181"/>
      <c r="HO212" s="181"/>
      <c r="HP212" s="181"/>
      <c r="HQ212" s="181"/>
      <c r="HR212" s="181"/>
      <c r="HS212" s="181"/>
      <c r="HT212" s="181"/>
      <c r="HU212" s="181"/>
      <c r="HV212" s="181"/>
      <c r="HW212" s="181"/>
      <c r="HX212" s="181"/>
      <c r="HY212" s="181"/>
      <c r="HZ212" s="181"/>
      <c r="IA212" s="181"/>
      <c r="IB212" s="181"/>
      <c r="IC212" s="181"/>
      <c r="ID212" s="181"/>
      <c r="IE212" s="181"/>
      <c r="IF212" s="181"/>
      <c r="IG212" s="181"/>
      <c r="IH212" s="181"/>
      <c r="II212" s="181"/>
      <c r="IJ212" s="181"/>
      <c r="IK212" s="181"/>
      <c r="IL212" s="181"/>
      <c r="IM212" s="181"/>
      <c r="IN212" s="181"/>
    </row>
    <row r="213" spans="1:248" ht="18" hidden="1" customHeight="1" outlineLevel="1" x14ac:dyDescent="0.2">
      <c r="A213" s="194"/>
      <c r="B213" s="92"/>
      <c r="C213" s="132"/>
      <c r="D213" s="1176"/>
      <c r="E213" s="1177"/>
      <c r="F213" s="2"/>
      <c r="G213" s="1176"/>
      <c r="H213" s="1177"/>
      <c r="I213" s="2"/>
      <c r="J213" s="1176"/>
      <c r="K213" s="1177"/>
      <c r="L213" s="2"/>
      <c r="M213" s="1176"/>
      <c r="N213" s="1177"/>
      <c r="O213" s="2"/>
      <c r="P213" s="1176"/>
      <c r="Q213" s="1177"/>
      <c r="R213" s="2"/>
      <c r="S213" s="1176"/>
      <c r="T213" s="1177"/>
      <c r="U213" s="2"/>
      <c r="V213" s="1176"/>
      <c r="W213" s="1177"/>
      <c r="X213" s="2"/>
      <c r="Y213" s="1176"/>
      <c r="Z213" s="1177"/>
      <c r="AA213" s="2"/>
      <c r="AB213" s="1176"/>
      <c r="AC213" s="1177"/>
      <c r="AD213" s="2"/>
      <c r="AE213" s="1176"/>
      <c r="AF213" s="1177"/>
      <c r="AG213" s="2"/>
      <c r="AH213" s="1176"/>
      <c r="AI213" s="1177"/>
      <c r="AJ213" s="2"/>
      <c r="AK213" s="1176"/>
      <c r="AL213" s="1177"/>
      <c r="AM213" s="2"/>
      <c r="AN213" s="1176"/>
      <c r="AO213" s="1177"/>
      <c r="AP213" s="2"/>
      <c r="AQ213" s="1176"/>
      <c r="AR213" s="1177"/>
      <c r="AS213" s="2"/>
      <c r="AT213" s="1176"/>
      <c r="AU213" s="1177"/>
      <c r="AV213" s="2"/>
      <c r="AW213" s="1176"/>
      <c r="AX213" s="1177"/>
      <c r="AY213" s="2"/>
      <c r="AZ213" s="1176"/>
      <c r="BA213" s="1177"/>
      <c r="BB213" s="2"/>
      <c r="BC213" s="1176"/>
      <c r="BD213" s="1177"/>
      <c r="BE213" s="2"/>
      <c r="BF213" s="1176"/>
      <c r="BG213" s="1177"/>
      <c r="BH213" s="2"/>
      <c r="BI213" s="1176"/>
      <c r="BJ213" s="1177"/>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81"/>
      <c r="FK213" s="181"/>
      <c r="FL213" s="181"/>
      <c r="FM213" s="181"/>
      <c r="FN213" s="181"/>
      <c r="FO213" s="181"/>
      <c r="FP213" s="181"/>
      <c r="FQ213" s="181"/>
      <c r="FR213" s="181"/>
      <c r="FS213" s="181"/>
      <c r="FT213" s="181"/>
      <c r="FU213" s="181"/>
      <c r="FV213" s="181"/>
      <c r="FW213" s="181"/>
      <c r="FX213" s="181"/>
      <c r="FY213" s="181"/>
      <c r="FZ213" s="181"/>
      <c r="GA213" s="181"/>
      <c r="GB213" s="181"/>
      <c r="GC213" s="181"/>
      <c r="GD213" s="181"/>
      <c r="GE213" s="181"/>
      <c r="GF213" s="181"/>
      <c r="GG213" s="181"/>
      <c r="GH213" s="181"/>
      <c r="GI213" s="181"/>
      <c r="GJ213" s="181"/>
      <c r="GK213" s="181"/>
      <c r="GL213" s="181"/>
      <c r="GM213" s="181"/>
      <c r="GN213" s="181"/>
      <c r="GO213" s="181"/>
      <c r="GP213" s="181"/>
      <c r="GQ213" s="181"/>
      <c r="GR213" s="181"/>
      <c r="GS213" s="181"/>
      <c r="GT213" s="181"/>
      <c r="GU213" s="181"/>
      <c r="GV213" s="181"/>
      <c r="GW213" s="181"/>
      <c r="GX213" s="181"/>
      <c r="GY213" s="181"/>
      <c r="GZ213" s="181"/>
      <c r="HA213" s="181"/>
      <c r="HB213" s="181"/>
      <c r="HC213" s="181"/>
      <c r="HD213" s="181"/>
      <c r="HE213" s="181"/>
      <c r="HF213" s="181"/>
      <c r="HG213" s="181"/>
      <c r="HH213" s="181"/>
      <c r="HI213" s="181"/>
      <c r="HJ213" s="181"/>
      <c r="HK213" s="181"/>
      <c r="HL213" s="181"/>
      <c r="HM213" s="181"/>
      <c r="HN213" s="181"/>
      <c r="HO213" s="181"/>
      <c r="HP213" s="181"/>
      <c r="HQ213" s="181"/>
      <c r="HR213" s="181"/>
      <c r="HS213" s="181"/>
      <c r="HT213" s="181"/>
      <c r="HU213" s="181"/>
      <c r="HV213" s="181"/>
      <c r="HW213" s="181"/>
      <c r="HX213" s="181"/>
      <c r="HY213" s="181"/>
      <c r="HZ213" s="181"/>
      <c r="IA213" s="181"/>
      <c r="IB213" s="181"/>
      <c r="IC213" s="181"/>
      <c r="ID213" s="181"/>
      <c r="IE213" s="181"/>
      <c r="IF213" s="181"/>
      <c r="IG213" s="181"/>
      <c r="IH213" s="181"/>
      <c r="II213" s="181"/>
      <c r="IJ213" s="181"/>
      <c r="IK213" s="181"/>
      <c r="IL213" s="181"/>
      <c r="IM213" s="181"/>
      <c r="IN213" s="181"/>
    </row>
    <row r="214" spans="1:248" s="183" customFormat="1" ht="18" hidden="1" customHeight="1" outlineLevel="1" x14ac:dyDescent="0.2">
      <c r="A214" s="185"/>
      <c r="B214" s="319" t="s">
        <v>161</v>
      </c>
      <c r="C214" s="132"/>
      <c r="D214" s="1219"/>
      <c r="E214" s="1220"/>
      <c r="F214" s="2"/>
      <c r="G214" s="1219"/>
      <c r="H214" s="1220"/>
      <c r="I214" s="2"/>
      <c r="J214" s="1219"/>
      <c r="K214" s="1220"/>
      <c r="L214" s="2"/>
      <c r="M214" s="1219"/>
      <c r="N214" s="1220"/>
      <c r="O214" s="2"/>
      <c r="P214" s="1219"/>
      <c r="Q214" s="1220"/>
      <c r="R214" s="2"/>
      <c r="S214" s="1219"/>
      <c r="T214" s="1220"/>
      <c r="U214" s="2"/>
      <c r="V214" s="1219"/>
      <c r="W214" s="1220"/>
      <c r="X214" s="2"/>
      <c r="Y214" s="1219"/>
      <c r="Z214" s="1220"/>
      <c r="AA214" s="2"/>
      <c r="AB214" s="1219"/>
      <c r="AC214" s="1220"/>
      <c r="AD214" s="2"/>
      <c r="AE214" s="1219"/>
      <c r="AF214" s="1220"/>
      <c r="AG214" s="2"/>
      <c r="AH214" s="1219"/>
      <c r="AI214" s="1220"/>
      <c r="AJ214" s="2"/>
      <c r="AK214" s="1219"/>
      <c r="AL214" s="1220"/>
      <c r="AM214" s="2"/>
      <c r="AN214" s="1219"/>
      <c r="AO214" s="1220"/>
      <c r="AP214" s="2"/>
      <c r="AQ214" s="1219"/>
      <c r="AR214" s="1220"/>
      <c r="AS214" s="2"/>
      <c r="AT214" s="1219"/>
      <c r="AU214" s="1220"/>
      <c r="AV214" s="2"/>
      <c r="AW214" s="1219"/>
      <c r="AX214" s="1220"/>
      <c r="AY214" s="2"/>
      <c r="AZ214" s="1219"/>
      <c r="BA214" s="1220"/>
      <c r="BB214" s="2"/>
      <c r="BC214" s="1219"/>
      <c r="BD214" s="1220"/>
      <c r="BE214" s="2"/>
      <c r="BF214" s="1219"/>
      <c r="BG214" s="1220"/>
      <c r="BH214" s="2"/>
      <c r="BI214" s="1219"/>
      <c r="BJ214" s="1220"/>
      <c r="BK214" s="179"/>
      <c r="BL214" s="31"/>
      <c r="BM214" s="31"/>
      <c r="BN214" s="31"/>
      <c r="BO214" s="31"/>
      <c r="BP214" s="31"/>
      <c r="BQ214" s="31"/>
      <c r="BR214" s="31"/>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row>
    <row r="215" spans="1:248" s="183" customFormat="1" ht="18" customHeight="1" collapsed="1" x14ac:dyDescent="0.2">
      <c r="A215" s="334"/>
      <c r="B215" s="335"/>
      <c r="C215" s="132"/>
      <c r="D215" s="372"/>
      <c r="E215" s="373"/>
      <c r="F215" s="2"/>
      <c r="G215" s="372"/>
      <c r="H215" s="373"/>
      <c r="I215" s="2"/>
      <c r="J215" s="372"/>
      <c r="K215" s="373"/>
      <c r="L215" s="2"/>
      <c r="M215" s="372"/>
      <c r="N215" s="373"/>
      <c r="O215" s="2"/>
      <c r="P215" s="372"/>
      <c r="Q215" s="373"/>
      <c r="R215" s="2"/>
      <c r="S215" s="372"/>
      <c r="T215" s="373"/>
      <c r="U215" s="2"/>
      <c r="V215" s="372"/>
      <c r="W215" s="373"/>
      <c r="X215" s="2"/>
      <c r="Y215" s="372"/>
      <c r="Z215" s="373"/>
      <c r="AA215" s="2"/>
      <c r="AB215" s="372"/>
      <c r="AC215" s="373"/>
      <c r="AD215" s="2"/>
      <c r="AE215" s="372"/>
      <c r="AF215" s="373"/>
      <c r="AG215" s="2"/>
      <c r="AH215" s="372"/>
      <c r="AI215" s="373"/>
      <c r="AJ215" s="2"/>
      <c r="AK215" s="372"/>
      <c r="AL215" s="373"/>
      <c r="AM215" s="2"/>
      <c r="AN215" s="372"/>
      <c r="AO215" s="373"/>
      <c r="AP215" s="2"/>
      <c r="AQ215" s="372"/>
      <c r="AR215" s="373"/>
      <c r="AS215" s="2"/>
      <c r="AT215" s="372"/>
      <c r="AU215" s="373"/>
      <c r="AV215" s="2"/>
      <c r="AW215" s="372"/>
      <c r="AX215" s="373"/>
      <c r="AY215" s="2"/>
      <c r="AZ215" s="372"/>
      <c r="BA215" s="373"/>
      <c r="BB215" s="2"/>
      <c r="BC215" s="372"/>
      <c r="BD215" s="373"/>
      <c r="BE215" s="2"/>
      <c r="BF215" s="372"/>
      <c r="BG215" s="373"/>
      <c r="BH215" s="2"/>
      <c r="BI215" s="372"/>
      <c r="BJ215" s="373"/>
      <c r="BK215" s="179"/>
      <c r="BL215" s="31"/>
      <c r="BM215" s="31"/>
      <c r="BN215" s="31"/>
      <c r="BO215" s="31"/>
      <c r="BP215" s="31"/>
      <c r="BQ215" s="31"/>
      <c r="BR215" s="31"/>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row>
    <row r="216" spans="1:248" ht="18" hidden="1" customHeight="1" outlineLevel="1" thickBot="1" x14ac:dyDescent="0.25">
      <c r="A216" s="86"/>
      <c r="B216" s="135"/>
      <c r="C216" s="76"/>
      <c r="D216" s="1214"/>
      <c r="E216" s="1215"/>
      <c r="F216" s="2"/>
      <c r="G216" s="1214"/>
      <c r="H216" s="1215"/>
      <c r="I216" s="2"/>
      <c r="J216" s="1214"/>
      <c r="K216" s="1215"/>
      <c r="L216" s="2"/>
      <c r="M216" s="1214"/>
      <c r="N216" s="1215"/>
      <c r="O216" s="2"/>
      <c r="P216" s="1214"/>
      <c r="Q216" s="1215"/>
      <c r="R216" s="2"/>
      <c r="S216" s="1214"/>
      <c r="T216" s="1215"/>
      <c r="U216" s="2"/>
      <c r="V216" s="1214"/>
      <c r="W216" s="1215"/>
      <c r="X216" s="2"/>
      <c r="Y216" s="1214"/>
      <c r="Z216" s="1215"/>
      <c r="AA216" s="2"/>
      <c r="AB216" s="1214"/>
      <c r="AC216" s="1215"/>
      <c r="AD216" s="2"/>
      <c r="AE216" s="1214"/>
      <c r="AF216" s="1215"/>
      <c r="AG216" s="2"/>
      <c r="AH216" s="1214"/>
      <c r="AI216" s="1215"/>
      <c r="AJ216" s="2"/>
      <c r="AK216" s="1214"/>
      <c r="AL216" s="1215"/>
      <c r="AM216" s="2"/>
      <c r="AN216" s="1214"/>
      <c r="AO216" s="1215"/>
      <c r="AP216" s="2"/>
      <c r="AQ216" s="1214"/>
      <c r="AR216" s="1215"/>
      <c r="AS216" s="2"/>
      <c r="AT216" s="1214"/>
      <c r="AU216" s="1215"/>
      <c r="AV216" s="2"/>
      <c r="AW216" s="1214"/>
      <c r="AX216" s="1215"/>
      <c r="AY216" s="2"/>
      <c r="AZ216" s="1214"/>
      <c r="BA216" s="1215"/>
      <c r="BB216" s="2"/>
      <c r="BC216" s="1214"/>
      <c r="BD216" s="1215"/>
      <c r="BE216" s="2"/>
      <c r="BF216" s="1214"/>
      <c r="BG216" s="1215"/>
      <c r="BH216" s="2"/>
      <c r="BI216" s="1214"/>
      <c r="BJ216" s="1215"/>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c r="DD216" s="180"/>
      <c r="DE216" s="180"/>
      <c r="DF216" s="180"/>
      <c r="DG216" s="180"/>
      <c r="DH216" s="180"/>
      <c r="DI216" s="180"/>
      <c r="DJ216" s="180"/>
      <c r="DK216" s="180"/>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81"/>
      <c r="FK216" s="181"/>
      <c r="FL216" s="181"/>
      <c r="FM216" s="181"/>
      <c r="FN216" s="181"/>
      <c r="FO216" s="181"/>
      <c r="FP216" s="181"/>
      <c r="FQ216" s="181"/>
      <c r="FR216" s="181"/>
      <c r="FS216" s="181"/>
      <c r="FT216" s="181"/>
      <c r="FU216" s="181"/>
      <c r="FV216" s="181"/>
      <c r="FW216" s="181"/>
      <c r="FX216" s="181"/>
      <c r="FY216" s="181"/>
      <c r="FZ216" s="181"/>
      <c r="GA216" s="181"/>
      <c r="GB216" s="181"/>
      <c r="GC216" s="181"/>
      <c r="GD216" s="181"/>
      <c r="GE216" s="181"/>
      <c r="GF216" s="181"/>
      <c r="GG216" s="181"/>
      <c r="GH216" s="181"/>
      <c r="GI216" s="181"/>
      <c r="GJ216" s="181"/>
      <c r="GK216" s="181"/>
      <c r="GL216" s="181"/>
      <c r="GM216" s="181"/>
      <c r="GN216" s="181"/>
      <c r="GO216" s="181"/>
      <c r="GP216" s="181"/>
      <c r="GQ216" s="181"/>
      <c r="GR216" s="181"/>
      <c r="GS216" s="181"/>
      <c r="GT216" s="181"/>
      <c r="GU216" s="181"/>
      <c r="GV216" s="181"/>
      <c r="GW216" s="181"/>
      <c r="GX216" s="181"/>
      <c r="GY216" s="181"/>
      <c r="GZ216" s="181"/>
      <c r="HA216" s="181"/>
      <c r="HB216" s="181"/>
      <c r="HC216" s="181"/>
      <c r="HD216" s="181"/>
      <c r="HE216" s="181"/>
      <c r="HF216" s="181"/>
      <c r="HG216" s="181"/>
      <c r="HH216" s="181"/>
      <c r="HI216" s="181"/>
      <c r="HJ216" s="181"/>
      <c r="HK216" s="181"/>
      <c r="HL216" s="181"/>
      <c r="HM216" s="181"/>
      <c r="HN216" s="181"/>
      <c r="HO216" s="181"/>
      <c r="HP216" s="181"/>
      <c r="HQ216" s="181"/>
      <c r="HR216" s="181"/>
      <c r="HS216" s="181"/>
      <c r="HT216" s="181"/>
      <c r="HU216" s="181"/>
      <c r="HV216" s="181"/>
      <c r="HW216" s="181"/>
      <c r="HX216" s="181"/>
      <c r="HY216" s="181"/>
      <c r="HZ216" s="181"/>
      <c r="IA216" s="181"/>
      <c r="IB216" s="181"/>
      <c r="IC216" s="181"/>
      <c r="ID216" s="181"/>
      <c r="IE216" s="181"/>
      <c r="IF216" s="181"/>
      <c r="IG216" s="181"/>
      <c r="IH216" s="181"/>
      <c r="II216" s="181"/>
      <c r="IJ216" s="181"/>
      <c r="IK216" s="181"/>
      <c r="IL216" s="181"/>
      <c r="IM216" s="181"/>
      <c r="IN216" s="181"/>
    </row>
    <row r="217" spans="1:248" s="181" customFormat="1" ht="18" hidden="1" customHeight="1" outlineLevel="1" x14ac:dyDescent="0.2">
      <c r="A217" s="55"/>
      <c r="B217" s="131"/>
      <c r="C217" s="132"/>
      <c r="D217" s="1176"/>
      <c r="E217" s="1177"/>
      <c r="F217" s="2"/>
      <c r="G217" s="1176"/>
      <c r="H217" s="1177"/>
      <c r="I217" s="2"/>
      <c r="J217" s="1176"/>
      <c r="K217" s="1177"/>
      <c r="L217" s="2"/>
      <c r="M217" s="1176"/>
      <c r="N217" s="1177"/>
      <c r="O217" s="2"/>
      <c r="P217" s="1176"/>
      <c r="Q217" s="1177"/>
      <c r="R217" s="2"/>
      <c r="S217" s="1176"/>
      <c r="T217" s="1177"/>
      <c r="U217" s="2"/>
      <c r="V217" s="1176"/>
      <c r="W217" s="1177"/>
      <c r="X217" s="2"/>
      <c r="Y217" s="1176"/>
      <c r="Z217" s="1177"/>
      <c r="AA217" s="2"/>
      <c r="AB217" s="1176"/>
      <c r="AC217" s="1177"/>
      <c r="AD217" s="2"/>
      <c r="AE217" s="1176"/>
      <c r="AF217" s="1177"/>
      <c r="AG217" s="2"/>
      <c r="AH217" s="1176"/>
      <c r="AI217" s="1177"/>
      <c r="AJ217" s="2"/>
      <c r="AK217" s="1176"/>
      <c r="AL217" s="1177"/>
      <c r="AM217" s="2"/>
      <c r="AN217" s="1176"/>
      <c r="AO217" s="1177"/>
      <c r="AP217" s="2"/>
      <c r="AQ217" s="1176"/>
      <c r="AR217" s="1177"/>
      <c r="AS217" s="2"/>
      <c r="AT217" s="1176"/>
      <c r="AU217" s="1177"/>
      <c r="AV217" s="2"/>
      <c r="AW217" s="1176"/>
      <c r="AX217" s="1177"/>
      <c r="AY217" s="2"/>
      <c r="AZ217" s="1176"/>
      <c r="BA217" s="1177"/>
      <c r="BB217" s="2"/>
      <c r="BC217" s="1176"/>
      <c r="BD217" s="1177"/>
      <c r="BE217" s="2"/>
      <c r="BF217" s="1176"/>
      <c r="BG217" s="1177"/>
      <c r="BH217" s="2"/>
      <c r="BI217" s="1176"/>
      <c r="BJ217" s="1177"/>
      <c r="BK217" s="179"/>
      <c r="BL217" s="31"/>
      <c r="BM217" s="31"/>
      <c r="BN217" s="31"/>
      <c r="BO217" s="31"/>
      <c r="BP217" s="31"/>
      <c r="BQ217" s="31"/>
      <c r="BR217" s="31"/>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c r="DD217" s="180"/>
      <c r="DE217" s="180"/>
      <c r="DF217" s="180"/>
      <c r="DG217" s="180"/>
      <c r="DH217" s="180"/>
      <c r="DI217" s="180"/>
      <c r="DJ217" s="180"/>
      <c r="DK217" s="180"/>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row>
    <row r="218" spans="1:248" s="181" customFormat="1" ht="18" hidden="1" customHeight="1" outlineLevel="1" x14ac:dyDescent="0.2">
      <c r="A218" s="194"/>
      <c r="B218" s="92"/>
      <c r="C218" s="132"/>
      <c r="D218" s="1176"/>
      <c r="E218" s="1177"/>
      <c r="F218" s="2"/>
      <c r="G218" s="1176"/>
      <c r="H218" s="1177"/>
      <c r="I218" s="2"/>
      <c r="J218" s="1176"/>
      <c r="K218" s="1177"/>
      <c r="L218" s="2"/>
      <c r="M218" s="1176"/>
      <c r="N218" s="1177"/>
      <c r="O218" s="2"/>
      <c r="P218" s="1176"/>
      <c r="Q218" s="1177"/>
      <c r="R218" s="2"/>
      <c r="S218" s="1176"/>
      <c r="T218" s="1177"/>
      <c r="U218" s="2"/>
      <c r="V218" s="1176"/>
      <c r="W218" s="1177"/>
      <c r="X218" s="2"/>
      <c r="Y218" s="1176"/>
      <c r="Z218" s="1177"/>
      <c r="AA218" s="2"/>
      <c r="AB218" s="1176"/>
      <c r="AC218" s="1177"/>
      <c r="AD218" s="2"/>
      <c r="AE218" s="1176"/>
      <c r="AF218" s="1177"/>
      <c r="AG218" s="2"/>
      <c r="AH218" s="1176"/>
      <c r="AI218" s="1177"/>
      <c r="AJ218" s="2"/>
      <c r="AK218" s="1176"/>
      <c r="AL218" s="1177"/>
      <c r="AM218" s="2"/>
      <c r="AN218" s="1176"/>
      <c r="AO218" s="1177"/>
      <c r="AP218" s="2"/>
      <c r="AQ218" s="1176"/>
      <c r="AR218" s="1177"/>
      <c r="AS218" s="2"/>
      <c r="AT218" s="1176"/>
      <c r="AU218" s="1177"/>
      <c r="AV218" s="2"/>
      <c r="AW218" s="1176"/>
      <c r="AX218" s="1177"/>
      <c r="AY218" s="2"/>
      <c r="AZ218" s="1176"/>
      <c r="BA218" s="1177"/>
      <c r="BB218" s="2"/>
      <c r="BC218" s="1176"/>
      <c r="BD218" s="1177"/>
      <c r="BE218" s="2"/>
      <c r="BF218" s="1176"/>
      <c r="BG218" s="1177"/>
      <c r="BH218" s="2"/>
      <c r="BI218" s="1176"/>
      <c r="BJ218" s="1177"/>
      <c r="BK218" s="179"/>
      <c r="BL218" s="31"/>
      <c r="BM218" s="31"/>
      <c r="BN218" s="31"/>
      <c r="BO218" s="31"/>
      <c r="BP218" s="31"/>
      <c r="BQ218" s="31"/>
      <c r="BR218" s="31"/>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c r="DD218" s="180"/>
      <c r="DE218" s="180"/>
      <c r="DF218" s="180"/>
      <c r="DG218" s="180"/>
      <c r="DH218" s="180"/>
      <c r="DI218" s="180"/>
      <c r="DJ218" s="180"/>
      <c r="DK218" s="180"/>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row>
    <row r="219" spans="1:248" ht="18" hidden="1" customHeight="1" outlineLevel="1" x14ac:dyDescent="0.2">
      <c r="A219" s="194"/>
      <c r="B219" s="92"/>
      <c r="C219" s="132"/>
      <c r="D219" s="1176"/>
      <c r="E219" s="1177"/>
      <c r="F219" s="2"/>
      <c r="G219" s="1176"/>
      <c r="H219" s="1177"/>
      <c r="I219" s="2"/>
      <c r="J219" s="1176"/>
      <c r="K219" s="1177"/>
      <c r="L219" s="2"/>
      <c r="M219" s="1176"/>
      <c r="N219" s="1177"/>
      <c r="O219" s="2"/>
      <c r="P219" s="1176"/>
      <c r="Q219" s="1177"/>
      <c r="R219" s="2"/>
      <c r="S219" s="1176"/>
      <c r="T219" s="1177"/>
      <c r="U219" s="2"/>
      <c r="V219" s="1176"/>
      <c r="W219" s="1177"/>
      <c r="X219" s="2"/>
      <c r="Y219" s="1176"/>
      <c r="Z219" s="1177"/>
      <c r="AA219" s="2"/>
      <c r="AB219" s="1176"/>
      <c r="AC219" s="1177"/>
      <c r="AD219" s="2"/>
      <c r="AE219" s="1176"/>
      <c r="AF219" s="1177"/>
      <c r="AG219" s="2"/>
      <c r="AH219" s="1176"/>
      <c r="AI219" s="1177"/>
      <c r="AJ219" s="2"/>
      <c r="AK219" s="1176"/>
      <c r="AL219" s="1177"/>
      <c r="AM219" s="2"/>
      <c r="AN219" s="1176"/>
      <c r="AO219" s="1177"/>
      <c r="AP219" s="2"/>
      <c r="AQ219" s="1176"/>
      <c r="AR219" s="1177"/>
      <c r="AS219" s="2"/>
      <c r="AT219" s="1176"/>
      <c r="AU219" s="1177"/>
      <c r="AV219" s="2"/>
      <c r="AW219" s="1176"/>
      <c r="AX219" s="1177"/>
      <c r="AY219" s="2"/>
      <c r="AZ219" s="1176"/>
      <c r="BA219" s="1177"/>
      <c r="BB219" s="2"/>
      <c r="BC219" s="1176"/>
      <c r="BD219" s="1177"/>
      <c r="BE219" s="2"/>
      <c r="BF219" s="1176"/>
      <c r="BG219" s="1177"/>
      <c r="BH219" s="2"/>
      <c r="BI219" s="1176"/>
      <c r="BJ219" s="1177"/>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81"/>
      <c r="FK219" s="181"/>
      <c r="FL219" s="181"/>
      <c r="FM219" s="181"/>
      <c r="FN219" s="181"/>
      <c r="FO219" s="181"/>
      <c r="FP219" s="181"/>
      <c r="FQ219" s="181"/>
      <c r="FR219" s="181"/>
      <c r="FS219" s="181"/>
      <c r="FT219" s="181"/>
      <c r="FU219" s="181"/>
      <c r="FV219" s="181"/>
      <c r="FW219" s="181"/>
      <c r="FX219" s="181"/>
      <c r="FY219" s="181"/>
      <c r="FZ219" s="181"/>
      <c r="GA219" s="181"/>
      <c r="GB219" s="181"/>
      <c r="GC219" s="181"/>
      <c r="GD219" s="181"/>
      <c r="GE219" s="181"/>
      <c r="GF219" s="181"/>
      <c r="GG219" s="181"/>
      <c r="GH219" s="181"/>
      <c r="GI219" s="181"/>
      <c r="GJ219" s="181"/>
      <c r="GK219" s="181"/>
      <c r="GL219" s="181"/>
      <c r="GM219" s="181"/>
      <c r="GN219" s="181"/>
      <c r="GO219" s="181"/>
      <c r="GP219" s="181"/>
      <c r="GQ219" s="181"/>
      <c r="GR219" s="181"/>
      <c r="GS219" s="181"/>
      <c r="GT219" s="181"/>
      <c r="GU219" s="181"/>
      <c r="GV219" s="181"/>
      <c r="GW219" s="181"/>
      <c r="GX219" s="181"/>
      <c r="GY219" s="181"/>
      <c r="GZ219" s="181"/>
      <c r="HA219" s="181"/>
      <c r="HB219" s="181"/>
      <c r="HC219" s="181"/>
      <c r="HD219" s="181"/>
      <c r="HE219" s="181"/>
      <c r="HF219" s="181"/>
      <c r="HG219" s="181"/>
      <c r="HH219" s="181"/>
      <c r="HI219" s="181"/>
      <c r="HJ219" s="181"/>
      <c r="HK219" s="181"/>
      <c r="HL219" s="181"/>
      <c r="HM219" s="181"/>
      <c r="HN219" s="181"/>
      <c r="HO219" s="181"/>
      <c r="HP219" s="181"/>
      <c r="HQ219" s="181"/>
      <c r="HR219" s="181"/>
      <c r="HS219" s="181"/>
      <c r="HT219" s="181"/>
      <c r="HU219" s="181"/>
      <c r="HV219" s="181"/>
      <c r="HW219" s="181"/>
      <c r="HX219" s="181"/>
      <c r="HY219" s="181"/>
      <c r="HZ219" s="181"/>
      <c r="IA219" s="181"/>
      <c r="IB219" s="181"/>
      <c r="IC219" s="181"/>
      <c r="ID219" s="181"/>
      <c r="IE219" s="181"/>
      <c r="IF219" s="181"/>
      <c r="IG219" s="181"/>
      <c r="IH219" s="181"/>
      <c r="II219" s="181"/>
      <c r="IJ219" s="181"/>
      <c r="IK219" s="181"/>
      <c r="IL219" s="181"/>
      <c r="IM219" s="181"/>
      <c r="IN219" s="181"/>
    </row>
    <row r="220" spans="1:248" ht="18" hidden="1" customHeight="1" outlineLevel="1" x14ac:dyDescent="0.2">
      <c r="A220" s="194"/>
      <c r="B220" s="92"/>
      <c r="C220" s="132"/>
      <c r="D220" s="1176"/>
      <c r="E220" s="1177"/>
      <c r="F220" s="2"/>
      <c r="G220" s="1176"/>
      <c r="H220" s="1177"/>
      <c r="I220" s="2"/>
      <c r="J220" s="1176"/>
      <c r="K220" s="1177"/>
      <c r="L220" s="2"/>
      <c r="M220" s="1176"/>
      <c r="N220" s="1177"/>
      <c r="O220" s="2"/>
      <c r="P220" s="1176"/>
      <c r="Q220" s="1177"/>
      <c r="R220" s="2"/>
      <c r="S220" s="1176"/>
      <c r="T220" s="1177"/>
      <c r="U220" s="2"/>
      <c r="V220" s="1176"/>
      <c r="W220" s="1177"/>
      <c r="X220" s="2"/>
      <c r="Y220" s="1176"/>
      <c r="Z220" s="1177"/>
      <c r="AA220" s="2"/>
      <c r="AB220" s="1176"/>
      <c r="AC220" s="1177"/>
      <c r="AD220" s="2"/>
      <c r="AE220" s="1176"/>
      <c r="AF220" s="1177"/>
      <c r="AG220" s="2"/>
      <c r="AH220" s="1176"/>
      <c r="AI220" s="1177"/>
      <c r="AJ220" s="2"/>
      <c r="AK220" s="1176"/>
      <c r="AL220" s="1177"/>
      <c r="AM220" s="2"/>
      <c r="AN220" s="1176"/>
      <c r="AO220" s="1177"/>
      <c r="AP220" s="2"/>
      <c r="AQ220" s="1176"/>
      <c r="AR220" s="1177"/>
      <c r="AS220" s="2"/>
      <c r="AT220" s="1176"/>
      <c r="AU220" s="1177"/>
      <c r="AV220" s="2"/>
      <c r="AW220" s="1176"/>
      <c r="AX220" s="1177"/>
      <c r="AY220" s="2"/>
      <c r="AZ220" s="1176"/>
      <c r="BA220" s="1177"/>
      <c r="BB220" s="2"/>
      <c r="BC220" s="1176"/>
      <c r="BD220" s="1177"/>
      <c r="BE220" s="2"/>
      <c r="BF220" s="1176"/>
      <c r="BG220" s="1177"/>
      <c r="BH220" s="2"/>
      <c r="BI220" s="1176"/>
      <c r="BJ220" s="1177"/>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81"/>
      <c r="FK220" s="181"/>
      <c r="FL220" s="181"/>
      <c r="FM220" s="181"/>
      <c r="FN220" s="181"/>
      <c r="FO220" s="181"/>
      <c r="FP220" s="181"/>
      <c r="FQ220" s="181"/>
      <c r="FR220" s="181"/>
      <c r="FS220" s="181"/>
      <c r="FT220" s="181"/>
      <c r="FU220" s="181"/>
      <c r="FV220" s="181"/>
      <c r="FW220" s="181"/>
      <c r="FX220" s="181"/>
      <c r="FY220" s="181"/>
      <c r="FZ220" s="181"/>
      <c r="GA220" s="181"/>
      <c r="GB220" s="181"/>
      <c r="GC220" s="181"/>
      <c r="GD220" s="181"/>
      <c r="GE220" s="181"/>
      <c r="GF220" s="181"/>
      <c r="GG220" s="181"/>
      <c r="GH220" s="181"/>
      <c r="GI220" s="181"/>
      <c r="GJ220" s="181"/>
      <c r="GK220" s="181"/>
      <c r="GL220" s="181"/>
      <c r="GM220" s="181"/>
      <c r="GN220" s="181"/>
      <c r="GO220" s="181"/>
      <c r="GP220" s="181"/>
      <c r="GQ220" s="181"/>
      <c r="GR220" s="181"/>
      <c r="GS220" s="181"/>
      <c r="GT220" s="181"/>
      <c r="GU220" s="181"/>
      <c r="GV220" s="181"/>
      <c r="GW220" s="181"/>
      <c r="GX220" s="181"/>
      <c r="GY220" s="181"/>
      <c r="GZ220" s="181"/>
      <c r="HA220" s="181"/>
      <c r="HB220" s="181"/>
      <c r="HC220" s="181"/>
      <c r="HD220" s="181"/>
      <c r="HE220" s="181"/>
      <c r="HF220" s="181"/>
      <c r="HG220" s="181"/>
      <c r="HH220" s="181"/>
      <c r="HI220" s="181"/>
      <c r="HJ220" s="181"/>
      <c r="HK220" s="181"/>
      <c r="HL220" s="181"/>
      <c r="HM220" s="181"/>
      <c r="HN220" s="181"/>
      <c r="HO220" s="181"/>
      <c r="HP220" s="181"/>
      <c r="HQ220" s="181"/>
      <c r="HR220" s="181"/>
      <c r="HS220" s="181"/>
      <c r="HT220" s="181"/>
      <c r="HU220" s="181"/>
      <c r="HV220" s="181"/>
      <c r="HW220" s="181"/>
      <c r="HX220" s="181"/>
      <c r="HY220" s="181"/>
      <c r="HZ220" s="181"/>
      <c r="IA220" s="181"/>
      <c r="IB220" s="181"/>
      <c r="IC220" s="181"/>
      <c r="ID220" s="181"/>
      <c r="IE220" s="181"/>
      <c r="IF220" s="181"/>
      <c r="IG220" s="181"/>
      <c r="IH220" s="181"/>
      <c r="II220" s="181"/>
      <c r="IJ220" s="181"/>
      <c r="IK220" s="181"/>
      <c r="IL220" s="181"/>
      <c r="IM220" s="181"/>
      <c r="IN220" s="181"/>
    </row>
    <row r="221" spans="1:248" ht="18" hidden="1" customHeight="1" outlineLevel="1" x14ac:dyDescent="0.2">
      <c r="A221" s="194"/>
      <c r="B221" s="92"/>
      <c r="C221" s="132"/>
      <c r="D221" s="1176"/>
      <c r="E221" s="1177"/>
      <c r="F221" s="2"/>
      <c r="G221" s="1176"/>
      <c r="H221" s="1177"/>
      <c r="I221" s="2"/>
      <c r="J221" s="1176"/>
      <c r="K221" s="1177"/>
      <c r="L221" s="2"/>
      <c r="M221" s="1176"/>
      <c r="N221" s="1177"/>
      <c r="O221" s="2"/>
      <c r="P221" s="1176"/>
      <c r="Q221" s="1177"/>
      <c r="R221" s="2"/>
      <c r="S221" s="1176"/>
      <c r="T221" s="1177"/>
      <c r="U221" s="2"/>
      <c r="V221" s="1176"/>
      <c r="W221" s="1177"/>
      <c r="X221" s="2"/>
      <c r="Y221" s="1176"/>
      <c r="Z221" s="1177"/>
      <c r="AA221" s="2"/>
      <c r="AB221" s="1176"/>
      <c r="AC221" s="1177"/>
      <c r="AD221" s="2"/>
      <c r="AE221" s="1176"/>
      <c r="AF221" s="1177"/>
      <c r="AG221" s="2"/>
      <c r="AH221" s="1176"/>
      <c r="AI221" s="1177"/>
      <c r="AJ221" s="2"/>
      <c r="AK221" s="1176"/>
      <c r="AL221" s="1177"/>
      <c r="AM221" s="2"/>
      <c r="AN221" s="1176"/>
      <c r="AO221" s="1177"/>
      <c r="AP221" s="2"/>
      <c r="AQ221" s="1176"/>
      <c r="AR221" s="1177"/>
      <c r="AS221" s="2"/>
      <c r="AT221" s="1176"/>
      <c r="AU221" s="1177"/>
      <c r="AV221" s="2"/>
      <c r="AW221" s="1176"/>
      <c r="AX221" s="1177"/>
      <c r="AY221" s="2"/>
      <c r="AZ221" s="1176"/>
      <c r="BA221" s="1177"/>
      <c r="BB221" s="2"/>
      <c r="BC221" s="1176"/>
      <c r="BD221" s="1177"/>
      <c r="BE221" s="2"/>
      <c r="BF221" s="1176"/>
      <c r="BG221" s="1177"/>
      <c r="BH221" s="2"/>
      <c r="BI221" s="1176"/>
      <c r="BJ221" s="1177"/>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81"/>
      <c r="FK221" s="181"/>
      <c r="FL221" s="181"/>
      <c r="FM221" s="181"/>
      <c r="FN221" s="181"/>
      <c r="FO221" s="181"/>
      <c r="FP221" s="181"/>
      <c r="FQ221" s="181"/>
      <c r="FR221" s="181"/>
      <c r="FS221" s="181"/>
      <c r="FT221" s="181"/>
      <c r="FU221" s="181"/>
      <c r="FV221" s="181"/>
      <c r="FW221" s="181"/>
      <c r="FX221" s="181"/>
      <c r="FY221" s="181"/>
      <c r="FZ221" s="181"/>
      <c r="GA221" s="181"/>
      <c r="GB221" s="181"/>
      <c r="GC221" s="181"/>
      <c r="GD221" s="181"/>
      <c r="GE221" s="181"/>
      <c r="GF221" s="181"/>
      <c r="GG221" s="181"/>
      <c r="GH221" s="181"/>
      <c r="GI221" s="181"/>
      <c r="GJ221" s="181"/>
      <c r="GK221" s="181"/>
      <c r="GL221" s="181"/>
      <c r="GM221" s="181"/>
      <c r="GN221" s="181"/>
      <c r="GO221" s="181"/>
      <c r="GP221" s="181"/>
      <c r="GQ221" s="181"/>
      <c r="GR221" s="181"/>
      <c r="GS221" s="181"/>
      <c r="GT221" s="181"/>
      <c r="GU221" s="181"/>
      <c r="GV221" s="181"/>
      <c r="GW221" s="181"/>
      <c r="GX221" s="181"/>
      <c r="GY221" s="181"/>
      <c r="GZ221" s="181"/>
      <c r="HA221" s="181"/>
      <c r="HB221" s="181"/>
      <c r="HC221" s="181"/>
      <c r="HD221" s="181"/>
      <c r="HE221" s="181"/>
      <c r="HF221" s="181"/>
      <c r="HG221" s="181"/>
      <c r="HH221" s="181"/>
      <c r="HI221" s="181"/>
      <c r="HJ221" s="181"/>
      <c r="HK221" s="181"/>
      <c r="HL221" s="181"/>
      <c r="HM221" s="181"/>
      <c r="HN221" s="181"/>
      <c r="HO221" s="181"/>
      <c r="HP221" s="181"/>
      <c r="HQ221" s="181"/>
      <c r="HR221" s="181"/>
      <c r="HS221" s="181"/>
      <c r="HT221" s="181"/>
      <c r="HU221" s="181"/>
      <c r="HV221" s="181"/>
      <c r="HW221" s="181"/>
      <c r="HX221" s="181"/>
      <c r="HY221" s="181"/>
      <c r="HZ221" s="181"/>
      <c r="IA221" s="181"/>
      <c r="IB221" s="181"/>
      <c r="IC221" s="181"/>
      <c r="ID221" s="181"/>
      <c r="IE221" s="181"/>
      <c r="IF221" s="181"/>
      <c r="IG221" s="181"/>
      <c r="IH221" s="181"/>
      <c r="II221" s="181"/>
      <c r="IJ221" s="181"/>
      <c r="IK221" s="181"/>
      <c r="IL221" s="181"/>
      <c r="IM221" s="181"/>
      <c r="IN221" s="181"/>
    </row>
    <row r="222" spans="1:248" s="183" customFormat="1" ht="18" hidden="1" customHeight="1" outlineLevel="1" x14ac:dyDescent="0.2">
      <c r="A222" s="185"/>
      <c r="B222" s="319" t="s">
        <v>161</v>
      </c>
      <c r="C222" s="132"/>
      <c r="D222" s="1219"/>
      <c r="E222" s="1220"/>
      <c r="F222" s="2"/>
      <c r="G222" s="1219"/>
      <c r="H222" s="1220"/>
      <c r="I222" s="2"/>
      <c r="J222" s="1219"/>
      <c r="K222" s="1220"/>
      <c r="L222" s="2"/>
      <c r="M222" s="1219"/>
      <c r="N222" s="1220"/>
      <c r="O222" s="2"/>
      <c r="P222" s="1219"/>
      <c r="Q222" s="1220"/>
      <c r="R222" s="2"/>
      <c r="S222" s="1219"/>
      <c r="T222" s="1220"/>
      <c r="U222" s="2"/>
      <c r="V222" s="1219"/>
      <c r="W222" s="1220"/>
      <c r="X222" s="2"/>
      <c r="Y222" s="1219"/>
      <c r="Z222" s="1220"/>
      <c r="AA222" s="2"/>
      <c r="AB222" s="1219"/>
      <c r="AC222" s="1220"/>
      <c r="AD222" s="2"/>
      <c r="AE222" s="1219"/>
      <c r="AF222" s="1220"/>
      <c r="AG222" s="2"/>
      <c r="AH222" s="1219"/>
      <c r="AI222" s="1220"/>
      <c r="AJ222" s="2"/>
      <c r="AK222" s="1219"/>
      <c r="AL222" s="1220"/>
      <c r="AM222" s="2"/>
      <c r="AN222" s="1219"/>
      <c r="AO222" s="1220"/>
      <c r="AP222" s="2"/>
      <c r="AQ222" s="1219"/>
      <c r="AR222" s="1220"/>
      <c r="AS222" s="2"/>
      <c r="AT222" s="1219"/>
      <c r="AU222" s="1220"/>
      <c r="AV222" s="2"/>
      <c r="AW222" s="1219"/>
      <c r="AX222" s="1220"/>
      <c r="AY222" s="2"/>
      <c r="AZ222" s="1219"/>
      <c r="BA222" s="1220"/>
      <c r="BB222" s="2"/>
      <c r="BC222" s="1219"/>
      <c r="BD222" s="1220"/>
      <c r="BE222" s="2"/>
      <c r="BF222" s="1219"/>
      <c r="BG222" s="1220"/>
      <c r="BH222" s="2"/>
      <c r="BI222" s="1219"/>
      <c r="BJ222" s="1220"/>
      <c r="BK222" s="179"/>
      <c r="BL222" s="31"/>
      <c r="BM222" s="31"/>
      <c r="BN222" s="31"/>
      <c r="BO222" s="31"/>
      <c r="BP222" s="31"/>
      <c r="BQ222" s="31"/>
      <c r="BR222" s="31"/>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row>
    <row r="223" spans="1:248" s="183" customFormat="1" ht="18" customHeight="1" collapsed="1" x14ac:dyDescent="0.2">
      <c r="A223" s="334"/>
      <c r="B223" s="335"/>
      <c r="C223" s="132"/>
      <c r="D223" s="372"/>
      <c r="E223" s="373"/>
      <c r="F223" s="2"/>
      <c r="G223" s="372"/>
      <c r="H223" s="373"/>
      <c r="I223" s="2"/>
      <c r="J223" s="372"/>
      <c r="K223" s="373"/>
      <c r="L223" s="2"/>
      <c r="M223" s="372"/>
      <c r="N223" s="373"/>
      <c r="O223" s="2"/>
      <c r="P223" s="372"/>
      <c r="Q223" s="373"/>
      <c r="R223" s="2"/>
      <c r="S223" s="372"/>
      <c r="T223" s="373"/>
      <c r="U223" s="2"/>
      <c r="V223" s="372"/>
      <c r="W223" s="373"/>
      <c r="X223" s="2"/>
      <c r="Y223" s="372"/>
      <c r="Z223" s="373"/>
      <c r="AA223" s="2"/>
      <c r="AB223" s="372"/>
      <c r="AC223" s="373"/>
      <c r="AD223" s="2"/>
      <c r="AE223" s="372"/>
      <c r="AF223" s="373"/>
      <c r="AG223" s="2"/>
      <c r="AH223" s="372"/>
      <c r="AI223" s="373"/>
      <c r="AJ223" s="2"/>
      <c r="AK223" s="372"/>
      <c r="AL223" s="373"/>
      <c r="AM223" s="2"/>
      <c r="AN223" s="372"/>
      <c r="AO223" s="373"/>
      <c r="AP223" s="2"/>
      <c r="AQ223" s="372"/>
      <c r="AR223" s="373"/>
      <c r="AS223" s="2"/>
      <c r="AT223" s="372"/>
      <c r="AU223" s="373"/>
      <c r="AV223" s="2"/>
      <c r="AW223" s="372"/>
      <c r="AX223" s="373"/>
      <c r="AY223" s="2"/>
      <c r="AZ223" s="372"/>
      <c r="BA223" s="373"/>
      <c r="BB223" s="2"/>
      <c r="BC223" s="372"/>
      <c r="BD223" s="373"/>
      <c r="BE223" s="2"/>
      <c r="BF223" s="372"/>
      <c r="BG223" s="373"/>
      <c r="BH223" s="2"/>
      <c r="BI223" s="372"/>
      <c r="BJ223" s="373"/>
      <c r="BK223" s="179"/>
      <c r="BL223" s="31"/>
      <c r="BM223" s="31"/>
      <c r="BN223" s="31"/>
      <c r="BO223" s="31"/>
      <c r="BP223" s="31"/>
      <c r="BQ223" s="31"/>
      <c r="BR223" s="31"/>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row>
    <row r="224" spans="1:248" ht="18" hidden="1" customHeight="1" outlineLevel="1" thickBot="1" x14ac:dyDescent="0.25">
      <c r="A224" s="86"/>
      <c r="B224" s="135"/>
      <c r="C224" s="76"/>
      <c r="D224" s="1214"/>
      <c r="E224" s="1215"/>
      <c r="F224" s="2"/>
      <c r="G224" s="1214"/>
      <c r="H224" s="1215"/>
      <c r="I224" s="2"/>
      <c r="J224" s="1214"/>
      <c r="K224" s="1215"/>
      <c r="L224" s="2"/>
      <c r="M224" s="1214"/>
      <c r="N224" s="1215"/>
      <c r="O224" s="2"/>
      <c r="P224" s="1214"/>
      <c r="Q224" s="1215"/>
      <c r="R224" s="2"/>
      <c r="S224" s="1214"/>
      <c r="T224" s="1215"/>
      <c r="U224" s="2"/>
      <c r="V224" s="1214"/>
      <c r="W224" s="1215"/>
      <c r="X224" s="2"/>
      <c r="Y224" s="1214"/>
      <c r="Z224" s="1215"/>
      <c r="AA224" s="2"/>
      <c r="AB224" s="1214"/>
      <c r="AC224" s="1215"/>
      <c r="AD224" s="2"/>
      <c r="AE224" s="1214"/>
      <c r="AF224" s="1215"/>
      <c r="AG224" s="2"/>
      <c r="AH224" s="1214"/>
      <c r="AI224" s="1215"/>
      <c r="AJ224" s="2"/>
      <c r="AK224" s="1214"/>
      <c r="AL224" s="1215"/>
      <c r="AM224" s="2"/>
      <c r="AN224" s="1214"/>
      <c r="AO224" s="1215"/>
      <c r="AP224" s="2"/>
      <c r="AQ224" s="1214"/>
      <c r="AR224" s="1215"/>
      <c r="AS224" s="2"/>
      <c r="AT224" s="1214"/>
      <c r="AU224" s="1215"/>
      <c r="AV224" s="2"/>
      <c r="AW224" s="1214"/>
      <c r="AX224" s="1215"/>
      <c r="AY224" s="2"/>
      <c r="AZ224" s="1214"/>
      <c r="BA224" s="1215"/>
      <c r="BB224" s="2"/>
      <c r="BC224" s="1214"/>
      <c r="BD224" s="1215"/>
      <c r="BE224" s="2"/>
      <c r="BF224" s="1214"/>
      <c r="BG224" s="1215"/>
      <c r="BH224" s="2"/>
      <c r="BI224" s="1214"/>
      <c r="BJ224" s="1215"/>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81"/>
      <c r="FK224" s="181"/>
      <c r="FL224" s="181"/>
      <c r="FM224" s="181"/>
      <c r="FN224" s="181"/>
      <c r="FO224" s="181"/>
      <c r="FP224" s="181"/>
      <c r="FQ224" s="181"/>
      <c r="FR224" s="181"/>
      <c r="FS224" s="181"/>
      <c r="FT224" s="181"/>
      <c r="FU224" s="181"/>
      <c r="FV224" s="181"/>
      <c r="FW224" s="181"/>
      <c r="FX224" s="181"/>
      <c r="FY224" s="181"/>
      <c r="FZ224" s="181"/>
      <c r="GA224" s="181"/>
      <c r="GB224" s="181"/>
      <c r="GC224" s="181"/>
      <c r="GD224" s="181"/>
      <c r="GE224" s="181"/>
      <c r="GF224" s="181"/>
      <c r="GG224" s="181"/>
      <c r="GH224" s="181"/>
      <c r="GI224" s="181"/>
      <c r="GJ224" s="181"/>
      <c r="GK224" s="181"/>
      <c r="GL224" s="181"/>
      <c r="GM224" s="181"/>
      <c r="GN224" s="181"/>
      <c r="GO224" s="181"/>
      <c r="GP224" s="181"/>
      <c r="GQ224" s="181"/>
      <c r="GR224" s="181"/>
      <c r="GS224" s="181"/>
      <c r="GT224" s="181"/>
      <c r="GU224" s="181"/>
      <c r="GV224" s="181"/>
      <c r="GW224" s="181"/>
      <c r="GX224" s="181"/>
      <c r="GY224" s="181"/>
      <c r="GZ224" s="181"/>
      <c r="HA224" s="181"/>
      <c r="HB224" s="181"/>
      <c r="HC224" s="181"/>
      <c r="HD224" s="181"/>
      <c r="HE224" s="181"/>
      <c r="HF224" s="181"/>
      <c r="HG224" s="181"/>
      <c r="HH224" s="181"/>
      <c r="HI224" s="181"/>
      <c r="HJ224" s="181"/>
      <c r="HK224" s="181"/>
      <c r="HL224" s="181"/>
      <c r="HM224" s="181"/>
      <c r="HN224" s="181"/>
      <c r="HO224" s="181"/>
      <c r="HP224" s="181"/>
      <c r="HQ224" s="181"/>
      <c r="HR224" s="181"/>
      <c r="HS224" s="181"/>
      <c r="HT224" s="181"/>
      <c r="HU224" s="181"/>
      <c r="HV224" s="181"/>
      <c r="HW224" s="181"/>
      <c r="HX224" s="181"/>
      <c r="HY224" s="181"/>
      <c r="HZ224" s="181"/>
      <c r="IA224" s="181"/>
      <c r="IB224" s="181"/>
      <c r="IC224" s="181"/>
      <c r="ID224" s="181"/>
      <c r="IE224" s="181"/>
      <c r="IF224" s="181"/>
      <c r="IG224" s="181"/>
      <c r="IH224" s="181"/>
      <c r="II224" s="181"/>
      <c r="IJ224" s="181"/>
      <c r="IK224" s="181"/>
      <c r="IL224" s="181"/>
      <c r="IM224" s="181"/>
      <c r="IN224" s="181"/>
    </row>
    <row r="225" spans="1:248" s="181" customFormat="1" ht="18" hidden="1" customHeight="1" outlineLevel="1" x14ac:dyDescent="0.2">
      <c r="A225" s="55"/>
      <c r="B225" s="131"/>
      <c r="C225" s="132"/>
      <c r="D225" s="1176"/>
      <c r="E225" s="1177"/>
      <c r="F225" s="2"/>
      <c r="G225" s="1176"/>
      <c r="H225" s="1177"/>
      <c r="I225" s="2"/>
      <c r="J225" s="1176"/>
      <c r="K225" s="1177"/>
      <c r="L225" s="2"/>
      <c r="M225" s="1176"/>
      <c r="N225" s="1177"/>
      <c r="O225" s="2"/>
      <c r="P225" s="1176"/>
      <c r="Q225" s="1177"/>
      <c r="R225" s="2"/>
      <c r="S225" s="1176"/>
      <c r="T225" s="1177"/>
      <c r="U225" s="2"/>
      <c r="V225" s="1176"/>
      <c r="W225" s="1177"/>
      <c r="X225" s="2"/>
      <c r="Y225" s="1176"/>
      <c r="Z225" s="1177"/>
      <c r="AA225" s="2"/>
      <c r="AB225" s="1176"/>
      <c r="AC225" s="1177"/>
      <c r="AD225" s="2"/>
      <c r="AE225" s="1176"/>
      <c r="AF225" s="1177"/>
      <c r="AG225" s="2"/>
      <c r="AH225" s="1176"/>
      <c r="AI225" s="1177"/>
      <c r="AJ225" s="2"/>
      <c r="AK225" s="1176"/>
      <c r="AL225" s="1177"/>
      <c r="AM225" s="2"/>
      <c r="AN225" s="1176"/>
      <c r="AO225" s="1177"/>
      <c r="AP225" s="2"/>
      <c r="AQ225" s="1176"/>
      <c r="AR225" s="1177"/>
      <c r="AS225" s="2"/>
      <c r="AT225" s="1176"/>
      <c r="AU225" s="1177"/>
      <c r="AV225" s="2"/>
      <c r="AW225" s="1176"/>
      <c r="AX225" s="1177"/>
      <c r="AY225" s="2"/>
      <c r="AZ225" s="1176"/>
      <c r="BA225" s="1177"/>
      <c r="BB225" s="2"/>
      <c r="BC225" s="1176"/>
      <c r="BD225" s="1177"/>
      <c r="BE225" s="2"/>
      <c r="BF225" s="1176"/>
      <c r="BG225" s="1177"/>
      <c r="BH225" s="2"/>
      <c r="BI225" s="1176"/>
      <c r="BJ225" s="1177"/>
      <c r="BK225" s="179"/>
      <c r="BL225" s="31"/>
      <c r="BM225" s="31"/>
      <c r="BN225" s="31"/>
      <c r="BO225" s="31"/>
      <c r="BP225" s="31"/>
      <c r="BQ225" s="31"/>
      <c r="BR225" s="31"/>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row>
    <row r="226" spans="1:248" s="181" customFormat="1" ht="18" hidden="1" customHeight="1" outlineLevel="1" x14ac:dyDescent="0.2">
      <c r="A226" s="194"/>
      <c r="B226" s="92"/>
      <c r="C226" s="132"/>
      <c r="D226" s="1176"/>
      <c r="E226" s="1177"/>
      <c r="F226" s="2"/>
      <c r="G226" s="1176"/>
      <c r="H226" s="1177"/>
      <c r="I226" s="2"/>
      <c r="J226" s="1176"/>
      <c r="K226" s="1177"/>
      <c r="L226" s="2"/>
      <c r="M226" s="1176"/>
      <c r="N226" s="1177"/>
      <c r="O226" s="2"/>
      <c r="P226" s="1176"/>
      <c r="Q226" s="1177"/>
      <c r="R226" s="2"/>
      <c r="S226" s="1176"/>
      <c r="T226" s="1177"/>
      <c r="U226" s="2"/>
      <c r="V226" s="1176"/>
      <c r="W226" s="1177"/>
      <c r="X226" s="2"/>
      <c r="Y226" s="1176"/>
      <c r="Z226" s="1177"/>
      <c r="AA226" s="2"/>
      <c r="AB226" s="1176"/>
      <c r="AC226" s="1177"/>
      <c r="AD226" s="2"/>
      <c r="AE226" s="1176"/>
      <c r="AF226" s="1177"/>
      <c r="AG226" s="2"/>
      <c r="AH226" s="1176"/>
      <c r="AI226" s="1177"/>
      <c r="AJ226" s="2"/>
      <c r="AK226" s="1176"/>
      <c r="AL226" s="1177"/>
      <c r="AM226" s="2"/>
      <c r="AN226" s="1176"/>
      <c r="AO226" s="1177"/>
      <c r="AP226" s="2"/>
      <c r="AQ226" s="1176"/>
      <c r="AR226" s="1177"/>
      <c r="AS226" s="2"/>
      <c r="AT226" s="1176"/>
      <c r="AU226" s="1177"/>
      <c r="AV226" s="2"/>
      <c r="AW226" s="1176"/>
      <c r="AX226" s="1177"/>
      <c r="AY226" s="2"/>
      <c r="AZ226" s="1176"/>
      <c r="BA226" s="1177"/>
      <c r="BB226" s="2"/>
      <c r="BC226" s="1176"/>
      <c r="BD226" s="1177"/>
      <c r="BE226" s="2"/>
      <c r="BF226" s="1176"/>
      <c r="BG226" s="1177"/>
      <c r="BH226" s="2"/>
      <c r="BI226" s="1176"/>
      <c r="BJ226" s="1177"/>
      <c r="BK226" s="179"/>
      <c r="BL226" s="31"/>
      <c r="BM226" s="31"/>
      <c r="BN226" s="31"/>
      <c r="BO226" s="31"/>
      <c r="BP226" s="31"/>
      <c r="BQ226" s="31"/>
      <c r="BR226" s="31"/>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c r="DD226" s="180"/>
      <c r="DE226" s="180"/>
      <c r="DF226" s="180"/>
      <c r="DG226" s="180"/>
      <c r="DH226" s="180"/>
      <c r="DI226" s="180"/>
      <c r="DJ226" s="180"/>
      <c r="DK226" s="180"/>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row>
    <row r="227" spans="1:248" ht="18" hidden="1" customHeight="1" outlineLevel="1" x14ac:dyDescent="0.2">
      <c r="A227" s="194"/>
      <c r="B227" s="92"/>
      <c r="C227" s="132"/>
      <c r="D227" s="1176"/>
      <c r="E227" s="1177"/>
      <c r="F227" s="2"/>
      <c r="G227" s="1176"/>
      <c r="H227" s="1177"/>
      <c r="I227" s="2"/>
      <c r="J227" s="1176"/>
      <c r="K227" s="1177"/>
      <c r="L227" s="2"/>
      <c r="M227" s="1176"/>
      <c r="N227" s="1177"/>
      <c r="O227" s="2"/>
      <c r="P227" s="1176"/>
      <c r="Q227" s="1177"/>
      <c r="R227" s="2"/>
      <c r="S227" s="1176"/>
      <c r="T227" s="1177"/>
      <c r="U227" s="2"/>
      <c r="V227" s="1176"/>
      <c r="W227" s="1177"/>
      <c r="X227" s="2"/>
      <c r="Y227" s="1176"/>
      <c r="Z227" s="1177"/>
      <c r="AA227" s="2"/>
      <c r="AB227" s="1176"/>
      <c r="AC227" s="1177"/>
      <c r="AD227" s="2"/>
      <c r="AE227" s="1176"/>
      <c r="AF227" s="1177"/>
      <c r="AG227" s="2"/>
      <c r="AH227" s="1176"/>
      <c r="AI227" s="1177"/>
      <c r="AJ227" s="2"/>
      <c r="AK227" s="1176"/>
      <c r="AL227" s="1177"/>
      <c r="AM227" s="2"/>
      <c r="AN227" s="1176"/>
      <c r="AO227" s="1177"/>
      <c r="AP227" s="2"/>
      <c r="AQ227" s="1176"/>
      <c r="AR227" s="1177"/>
      <c r="AS227" s="2"/>
      <c r="AT227" s="1176"/>
      <c r="AU227" s="1177"/>
      <c r="AV227" s="2"/>
      <c r="AW227" s="1176"/>
      <c r="AX227" s="1177"/>
      <c r="AY227" s="2"/>
      <c r="AZ227" s="1176"/>
      <c r="BA227" s="1177"/>
      <c r="BB227" s="2"/>
      <c r="BC227" s="1176"/>
      <c r="BD227" s="1177"/>
      <c r="BE227" s="2"/>
      <c r="BF227" s="1176"/>
      <c r="BG227" s="1177"/>
      <c r="BH227" s="2"/>
      <c r="BI227" s="1176"/>
      <c r="BJ227" s="1177"/>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81"/>
      <c r="FK227" s="181"/>
      <c r="FL227" s="181"/>
      <c r="FM227" s="181"/>
      <c r="FN227" s="181"/>
      <c r="FO227" s="181"/>
      <c r="FP227" s="181"/>
      <c r="FQ227" s="181"/>
      <c r="FR227" s="181"/>
      <c r="FS227" s="181"/>
      <c r="FT227" s="181"/>
      <c r="FU227" s="181"/>
      <c r="FV227" s="181"/>
      <c r="FW227" s="181"/>
      <c r="FX227" s="181"/>
      <c r="FY227" s="181"/>
      <c r="FZ227" s="181"/>
      <c r="GA227" s="181"/>
      <c r="GB227" s="181"/>
      <c r="GC227" s="181"/>
      <c r="GD227" s="181"/>
      <c r="GE227" s="181"/>
      <c r="GF227" s="181"/>
      <c r="GG227" s="181"/>
      <c r="GH227" s="181"/>
      <c r="GI227" s="181"/>
      <c r="GJ227" s="181"/>
      <c r="GK227" s="181"/>
      <c r="GL227" s="181"/>
      <c r="GM227" s="181"/>
      <c r="GN227" s="181"/>
      <c r="GO227" s="181"/>
      <c r="GP227" s="181"/>
      <c r="GQ227" s="181"/>
      <c r="GR227" s="181"/>
      <c r="GS227" s="181"/>
      <c r="GT227" s="181"/>
      <c r="GU227" s="181"/>
      <c r="GV227" s="181"/>
      <c r="GW227" s="181"/>
      <c r="GX227" s="181"/>
      <c r="GY227" s="181"/>
      <c r="GZ227" s="181"/>
      <c r="HA227" s="181"/>
      <c r="HB227" s="181"/>
      <c r="HC227" s="181"/>
      <c r="HD227" s="181"/>
      <c r="HE227" s="181"/>
      <c r="HF227" s="181"/>
      <c r="HG227" s="181"/>
      <c r="HH227" s="181"/>
      <c r="HI227" s="181"/>
      <c r="HJ227" s="181"/>
      <c r="HK227" s="181"/>
      <c r="HL227" s="181"/>
      <c r="HM227" s="181"/>
      <c r="HN227" s="181"/>
      <c r="HO227" s="181"/>
      <c r="HP227" s="181"/>
      <c r="HQ227" s="181"/>
      <c r="HR227" s="181"/>
      <c r="HS227" s="181"/>
      <c r="HT227" s="181"/>
      <c r="HU227" s="181"/>
      <c r="HV227" s="181"/>
      <c r="HW227" s="181"/>
      <c r="HX227" s="181"/>
      <c r="HY227" s="181"/>
      <c r="HZ227" s="181"/>
      <c r="IA227" s="181"/>
      <c r="IB227" s="181"/>
      <c r="IC227" s="181"/>
      <c r="ID227" s="181"/>
      <c r="IE227" s="181"/>
      <c r="IF227" s="181"/>
      <c r="IG227" s="181"/>
      <c r="IH227" s="181"/>
      <c r="II227" s="181"/>
      <c r="IJ227" s="181"/>
      <c r="IK227" s="181"/>
      <c r="IL227" s="181"/>
      <c r="IM227" s="181"/>
      <c r="IN227" s="181"/>
    </row>
    <row r="228" spans="1:248" ht="18" hidden="1" customHeight="1" outlineLevel="1" x14ac:dyDescent="0.2">
      <c r="A228" s="194"/>
      <c r="B228" s="92"/>
      <c r="C228" s="132"/>
      <c r="D228" s="1176"/>
      <c r="E228" s="1177"/>
      <c r="F228" s="2"/>
      <c r="G228" s="1176"/>
      <c r="H228" s="1177"/>
      <c r="I228" s="2"/>
      <c r="J228" s="1176"/>
      <c r="K228" s="1177"/>
      <c r="L228" s="2"/>
      <c r="M228" s="1176"/>
      <c r="N228" s="1177"/>
      <c r="O228" s="2"/>
      <c r="P228" s="1176"/>
      <c r="Q228" s="1177"/>
      <c r="R228" s="2"/>
      <c r="S228" s="1176"/>
      <c r="T228" s="1177"/>
      <c r="U228" s="2"/>
      <c r="V228" s="1176"/>
      <c r="W228" s="1177"/>
      <c r="X228" s="2"/>
      <c r="Y228" s="1176"/>
      <c r="Z228" s="1177"/>
      <c r="AA228" s="2"/>
      <c r="AB228" s="1176"/>
      <c r="AC228" s="1177"/>
      <c r="AD228" s="2"/>
      <c r="AE228" s="1176"/>
      <c r="AF228" s="1177"/>
      <c r="AG228" s="2"/>
      <c r="AH228" s="1176"/>
      <c r="AI228" s="1177"/>
      <c r="AJ228" s="2"/>
      <c r="AK228" s="1176"/>
      <c r="AL228" s="1177"/>
      <c r="AM228" s="2"/>
      <c r="AN228" s="1176"/>
      <c r="AO228" s="1177"/>
      <c r="AP228" s="2"/>
      <c r="AQ228" s="1176"/>
      <c r="AR228" s="1177"/>
      <c r="AS228" s="2"/>
      <c r="AT228" s="1176"/>
      <c r="AU228" s="1177"/>
      <c r="AV228" s="2"/>
      <c r="AW228" s="1176"/>
      <c r="AX228" s="1177"/>
      <c r="AY228" s="2"/>
      <c r="AZ228" s="1176"/>
      <c r="BA228" s="1177"/>
      <c r="BB228" s="2"/>
      <c r="BC228" s="1176"/>
      <c r="BD228" s="1177"/>
      <c r="BE228" s="2"/>
      <c r="BF228" s="1176"/>
      <c r="BG228" s="1177"/>
      <c r="BH228" s="2"/>
      <c r="BI228" s="1176"/>
      <c r="BJ228" s="1177"/>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81"/>
      <c r="FK228" s="181"/>
      <c r="FL228" s="181"/>
      <c r="FM228" s="181"/>
      <c r="FN228" s="181"/>
      <c r="FO228" s="181"/>
      <c r="FP228" s="181"/>
      <c r="FQ228" s="181"/>
      <c r="FR228" s="181"/>
      <c r="FS228" s="181"/>
      <c r="FT228" s="181"/>
      <c r="FU228" s="181"/>
      <c r="FV228" s="181"/>
      <c r="FW228" s="181"/>
      <c r="FX228" s="181"/>
      <c r="FY228" s="181"/>
      <c r="FZ228" s="181"/>
      <c r="GA228" s="181"/>
      <c r="GB228" s="181"/>
      <c r="GC228" s="181"/>
      <c r="GD228" s="181"/>
      <c r="GE228" s="181"/>
      <c r="GF228" s="181"/>
      <c r="GG228" s="181"/>
      <c r="GH228" s="181"/>
      <c r="GI228" s="181"/>
      <c r="GJ228" s="181"/>
      <c r="GK228" s="181"/>
      <c r="GL228" s="181"/>
      <c r="GM228" s="181"/>
      <c r="GN228" s="181"/>
      <c r="GO228" s="181"/>
      <c r="GP228" s="181"/>
      <c r="GQ228" s="181"/>
      <c r="GR228" s="181"/>
      <c r="GS228" s="181"/>
      <c r="GT228" s="181"/>
      <c r="GU228" s="181"/>
      <c r="GV228" s="181"/>
      <c r="GW228" s="181"/>
      <c r="GX228" s="181"/>
      <c r="GY228" s="181"/>
      <c r="GZ228" s="181"/>
      <c r="HA228" s="181"/>
      <c r="HB228" s="181"/>
      <c r="HC228" s="181"/>
      <c r="HD228" s="181"/>
      <c r="HE228" s="181"/>
      <c r="HF228" s="181"/>
      <c r="HG228" s="181"/>
      <c r="HH228" s="181"/>
      <c r="HI228" s="181"/>
      <c r="HJ228" s="181"/>
      <c r="HK228" s="181"/>
      <c r="HL228" s="181"/>
      <c r="HM228" s="181"/>
      <c r="HN228" s="181"/>
      <c r="HO228" s="181"/>
      <c r="HP228" s="181"/>
      <c r="HQ228" s="181"/>
      <c r="HR228" s="181"/>
      <c r="HS228" s="181"/>
      <c r="HT228" s="181"/>
      <c r="HU228" s="181"/>
      <c r="HV228" s="181"/>
      <c r="HW228" s="181"/>
      <c r="HX228" s="181"/>
      <c r="HY228" s="181"/>
      <c r="HZ228" s="181"/>
      <c r="IA228" s="181"/>
      <c r="IB228" s="181"/>
      <c r="IC228" s="181"/>
      <c r="ID228" s="181"/>
      <c r="IE228" s="181"/>
      <c r="IF228" s="181"/>
      <c r="IG228" s="181"/>
      <c r="IH228" s="181"/>
      <c r="II228" s="181"/>
      <c r="IJ228" s="181"/>
      <c r="IK228" s="181"/>
      <c r="IL228" s="181"/>
      <c r="IM228" s="181"/>
      <c r="IN228" s="181"/>
    </row>
    <row r="229" spans="1:248" ht="18" hidden="1" customHeight="1" outlineLevel="1" x14ac:dyDescent="0.2">
      <c r="A229" s="194"/>
      <c r="B229" s="92"/>
      <c r="C229" s="132"/>
      <c r="D229" s="1176"/>
      <c r="E229" s="1177"/>
      <c r="F229" s="2"/>
      <c r="G229" s="1176"/>
      <c r="H229" s="1177"/>
      <c r="I229" s="2"/>
      <c r="J229" s="1176"/>
      <c r="K229" s="1177"/>
      <c r="L229" s="2"/>
      <c r="M229" s="1176"/>
      <c r="N229" s="1177"/>
      <c r="O229" s="2"/>
      <c r="P229" s="1176"/>
      <c r="Q229" s="1177"/>
      <c r="R229" s="2"/>
      <c r="S229" s="1176"/>
      <c r="T229" s="1177"/>
      <c r="U229" s="2"/>
      <c r="V229" s="1176"/>
      <c r="W229" s="1177"/>
      <c r="X229" s="2"/>
      <c r="Y229" s="1176"/>
      <c r="Z229" s="1177"/>
      <c r="AA229" s="2"/>
      <c r="AB229" s="1176"/>
      <c r="AC229" s="1177"/>
      <c r="AD229" s="2"/>
      <c r="AE229" s="1176"/>
      <c r="AF229" s="1177"/>
      <c r="AG229" s="2"/>
      <c r="AH229" s="1176"/>
      <c r="AI229" s="1177"/>
      <c r="AJ229" s="2"/>
      <c r="AK229" s="1176"/>
      <c r="AL229" s="1177"/>
      <c r="AM229" s="2"/>
      <c r="AN229" s="1176"/>
      <c r="AO229" s="1177"/>
      <c r="AP229" s="2"/>
      <c r="AQ229" s="1176"/>
      <c r="AR229" s="1177"/>
      <c r="AS229" s="2"/>
      <c r="AT229" s="1176"/>
      <c r="AU229" s="1177"/>
      <c r="AV229" s="2"/>
      <c r="AW229" s="1176"/>
      <c r="AX229" s="1177"/>
      <c r="AY229" s="2"/>
      <c r="AZ229" s="1176"/>
      <c r="BA229" s="1177"/>
      <c r="BB229" s="2"/>
      <c r="BC229" s="1176"/>
      <c r="BD229" s="1177"/>
      <c r="BE229" s="2"/>
      <c r="BF229" s="1176"/>
      <c r="BG229" s="1177"/>
      <c r="BH229" s="2"/>
      <c r="BI229" s="1176"/>
      <c r="BJ229" s="1177"/>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81"/>
      <c r="FK229" s="181"/>
      <c r="FL229" s="181"/>
      <c r="FM229" s="181"/>
      <c r="FN229" s="181"/>
      <c r="FO229" s="181"/>
      <c r="FP229" s="181"/>
      <c r="FQ229" s="181"/>
      <c r="FR229" s="181"/>
      <c r="FS229" s="181"/>
      <c r="FT229" s="181"/>
      <c r="FU229" s="181"/>
      <c r="FV229" s="181"/>
      <c r="FW229" s="181"/>
      <c r="FX229" s="181"/>
      <c r="FY229" s="181"/>
      <c r="FZ229" s="181"/>
      <c r="GA229" s="181"/>
      <c r="GB229" s="181"/>
      <c r="GC229" s="181"/>
      <c r="GD229" s="181"/>
      <c r="GE229" s="181"/>
      <c r="GF229" s="181"/>
      <c r="GG229" s="181"/>
      <c r="GH229" s="181"/>
      <c r="GI229" s="181"/>
      <c r="GJ229" s="181"/>
      <c r="GK229" s="181"/>
      <c r="GL229" s="181"/>
      <c r="GM229" s="181"/>
      <c r="GN229" s="181"/>
      <c r="GO229" s="181"/>
      <c r="GP229" s="181"/>
      <c r="GQ229" s="181"/>
      <c r="GR229" s="181"/>
      <c r="GS229" s="181"/>
      <c r="GT229" s="181"/>
      <c r="GU229" s="181"/>
      <c r="GV229" s="181"/>
      <c r="GW229" s="181"/>
      <c r="GX229" s="181"/>
      <c r="GY229" s="181"/>
      <c r="GZ229" s="181"/>
      <c r="HA229" s="181"/>
      <c r="HB229" s="181"/>
      <c r="HC229" s="181"/>
      <c r="HD229" s="181"/>
      <c r="HE229" s="181"/>
      <c r="HF229" s="181"/>
      <c r="HG229" s="181"/>
      <c r="HH229" s="181"/>
      <c r="HI229" s="181"/>
      <c r="HJ229" s="181"/>
      <c r="HK229" s="181"/>
      <c r="HL229" s="181"/>
      <c r="HM229" s="181"/>
      <c r="HN229" s="181"/>
      <c r="HO229" s="181"/>
      <c r="HP229" s="181"/>
      <c r="HQ229" s="181"/>
      <c r="HR229" s="181"/>
      <c r="HS229" s="181"/>
      <c r="HT229" s="181"/>
      <c r="HU229" s="181"/>
      <c r="HV229" s="181"/>
      <c r="HW229" s="181"/>
      <c r="HX229" s="181"/>
      <c r="HY229" s="181"/>
      <c r="HZ229" s="181"/>
      <c r="IA229" s="181"/>
      <c r="IB229" s="181"/>
      <c r="IC229" s="181"/>
      <c r="ID229" s="181"/>
      <c r="IE229" s="181"/>
      <c r="IF229" s="181"/>
      <c r="IG229" s="181"/>
      <c r="IH229" s="181"/>
      <c r="II229" s="181"/>
      <c r="IJ229" s="181"/>
      <c r="IK229" s="181"/>
      <c r="IL229" s="181"/>
      <c r="IM229" s="181"/>
      <c r="IN229" s="181"/>
    </row>
    <row r="230" spans="1:248" s="183" customFormat="1" ht="18" hidden="1" customHeight="1" outlineLevel="1" x14ac:dyDescent="0.2">
      <c r="A230" s="185"/>
      <c r="B230" s="319" t="s">
        <v>161</v>
      </c>
      <c r="C230" s="132"/>
      <c r="D230" s="1219"/>
      <c r="E230" s="1220"/>
      <c r="F230" s="2"/>
      <c r="G230" s="1219"/>
      <c r="H230" s="1220"/>
      <c r="I230" s="2"/>
      <c r="J230" s="1219"/>
      <c r="K230" s="1220"/>
      <c r="L230" s="2"/>
      <c r="M230" s="1219"/>
      <c r="N230" s="1220"/>
      <c r="O230" s="2"/>
      <c r="P230" s="1219"/>
      <c r="Q230" s="1220"/>
      <c r="R230" s="2"/>
      <c r="S230" s="1219"/>
      <c r="T230" s="1220"/>
      <c r="U230" s="2"/>
      <c r="V230" s="1219"/>
      <c r="W230" s="1220"/>
      <c r="X230" s="2"/>
      <c r="Y230" s="1219"/>
      <c r="Z230" s="1220"/>
      <c r="AA230" s="2"/>
      <c r="AB230" s="1219"/>
      <c r="AC230" s="1220"/>
      <c r="AD230" s="2"/>
      <c r="AE230" s="1219"/>
      <c r="AF230" s="1220"/>
      <c r="AG230" s="2"/>
      <c r="AH230" s="1219"/>
      <c r="AI230" s="1220"/>
      <c r="AJ230" s="2"/>
      <c r="AK230" s="1219"/>
      <c r="AL230" s="1220"/>
      <c r="AM230" s="2"/>
      <c r="AN230" s="1219"/>
      <c r="AO230" s="1220"/>
      <c r="AP230" s="2"/>
      <c r="AQ230" s="1219"/>
      <c r="AR230" s="1220"/>
      <c r="AS230" s="2"/>
      <c r="AT230" s="1219"/>
      <c r="AU230" s="1220"/>
      <c r="AV230" s="2"/>
      <c r="AW230" s="1219"/>
      <c r="AX230" s="1220"/>
      <c r="AY230" s="2"/>
      <c r="AZ230" s="1219"/>
      <c r="BA230" s="1220"/>
      <c r="BB230" s="2"/>
      <c r="BC230" s="1219"/>
      <c r="BD230" s="1220"/>
      <c r="BE230" s="2"/>
      <c r="BF230" s="1219"/>
      <c r="BG230" s="1220"/>
      <c r="BH230" s="2"/>
      <c r="BI230" s="1219"/>
      <c r="BJ230" s="1220"/>
      <c r="BK230" s="179"/>
      <c r="BL230" s="31"/>
      <c r="BM230" s="31"/>
      <c r="BN230" s="31"/>
      <c r="BO230" s="31"/>
      <c r="BP230" s="31"/>
      <c r="BQ230" s="31"/>
      <c r="BR230" s="31"/>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c r="FM230" s="179"/>
      <c r="FN230" s="179"/>
      <c r="FO230" s="179"/>
      <c r="FP230" s="179"/>
      <c r="FQ230" s="179"/>
      <c r="FR230" s="179"/>
      <c r="FS230" s="179"/>
      <c r="FT230" s="179"/>
      <c r="FU230" s="179"/>
      <c r="FV230" s="179"/>
      <c r="FW230" s="179"/>
      <c r="FX230" s="179"/>
      <c r="FY230" s="179"/>
      <c r="FZ230" s="179"/>
      <c r="GA230" s="179"/>
      <c r="GB230" s="179"/>
      <c r="GC230" s="179"/>
      <c r="GD230" s="179"/>
      <c r="GE230" s="179"/>
      <c r="GF230" s="179"/>
      <c r="GG230" s="179"/>
      <c r="GH230" s="179"/>
      <c r="GI230" s="179"/>
      <c r="GJ230" s="179"/>
      <c r="GK230" s="179"/>
      <c r="GL230" s="179"/>
      <c r="GM230" s="179"/>
      <c r="GN230" s="179"/>
      <c r="GO230" s="179"/>
      <c r="GP230" s="179"/>
      <c r="GQ230" s="179"/>
      <c r="GR230" s="179"/>
      <c r="GS230" s="179"/>
      <c r="GT230" s="179"/>
      <c r="GU230" s="179"/>
      <c r="GV230" s="179"/>
      <c r="GW230" s="179"/>
      <c r="GX230" s="179"/>
      <c r="GY230" s="179"/>
      <c r="GZ230" s="179"/>
      <c r="HA230" s="179"/>
      <c r="HB230" s="179"/>
      <c r="HC230" s="179"/>
      <c r="HD230" s="179"/>
      <c r="HE230" s="179"/>
      <c r="HF230" s="179"/>
      <c r="HG230" s="179"/>
      <c r="HH230" s="179"/>
      <c r="HI230" s="179"/>
      <c r="HJ230" s="179"/>
      <c r="HK230" s="179"/>
      <c r="HL230" s="179"/>
      <c r="HM230" s="179"/>
      <c r="HN230" s="179"/>
      <c r="HO230" s="179"/>
      <c r="HP230" s="179"/>
      <c r="HQ230" s="179"/>
      <c r="HR230" s="179"/>
      <c r="HS230" s="179"/>
      <c r="HT230" s="179"/>
      <c r="HU230" s="179"/>
      <c r="HV230" s="179"/>
      <c r="HW230" s="179"/>
      <c r="HX230" s="179"/>
      <c r="HY230" s="179"/>
      <c r="HZ230" s="179"/>
      <c r="IA230" s="179"/>
      <c r="IB230" s="179"/>
      <c r="IC230" s="179"/>
      <c r="ID230" s="179"/>
      <c r="IE230" s="179"/>
      <c r="IF230" s="179"/>
      <c r="IG230" s="179"/>
      <c r="IH230" s="179"/>
      <c r="II230" s="179"/>
      <c r="IJ230" s="179"/>
      <c r="IK230" s="179"/>
      <c r="IL230" s="179"/>
      <c r="IM230" s="179"/>
      <c r="IN230" s="179"/>
    </row>
    <row r="231" spans="1:248" s="183" customFormat="1" ht="18" customHeight="1" collapsed="1" x14ac:dyDescent="0.2">
      <c r="A231" s="334"/>
      <c r="B231" s="335"/>
      <c r="C231" s="132"/>
      <c r="D231" s="372"/>
      <c r="E231" s="373"/>
      <c r="F231" s="2"/>
      <c r="G231" s="372"/>
      <c r="H231" s="373"/>
      <c r="I231" s="2"/>
      <c r="J231" s="372"/>
      <c r="K231" s="373"/>
      <c r="L231" s="2"/>
      <c r="M231" s="372"/>
      <c r="N231" s="373"/>
      <c r="O231" s="2"/>
      <c r="P231" s="372"/>
      <c r="Q231" s="373"/>
      <c r="R231" s="2"/>
      <c r="S231" s="372"/>
      <c r="T231" s="373"/>
      <c r="U231" s="2"/>
      <c r="V231" s="372"/>
      <c r="W231" s="373"/>
      <c r="X231" s="2"/>
      <c r="Y231" s="372"/>
      <c r="Z231" s="373"/>
      <c r="AA231" s="2"/>
      <c r="AB231" s="372"/>
      <c r="AC231" s="373"/>
      <c r="AD231" s="2"/>
      <c r="AE231" s="372"/>
      <c r="AF231" s="373"/>
      <c r="AG231" s="2"/>
      <c r="AH231" s="372"/>
      <c r="AI231" s="373"/>
      <c r="AJ231" s="2"/>
      <c r="AK231" s="372"/>
      <c r="AL231" s="373"/>
      <c r="AM231" s="2"/>
      <c r="AN231" s="372"/>
      <c r="AO231" s="373"/>
      <c r="AP231" s="2"/>
      <c r="AQ231" s="372"/>
      <c r="AR231" s="373"/>
      <c r="AS231" s="2"/>
      <c r="AT231" s="372"/>
      <c r="AU231" s="373"/>
      <c r="AV231" s="2"/>
      <c r="AW231" s="372"/>
      <c r="AX231" s="373"/>
      <c r="AY231" s="2"/>
      <c r="AZ231" s="372"/>
      <c r="BA231" s="373"/>
      <c r="BB231" s="2"/>
      <c r="BC231" s="372"/>
      <c r="BD231" s="373"/>
      <c r="BE231" s="2"/>
      <c r="BF231" s="372"/>
      <c r="BG231" s="373"/>
      <c r="BH231" s="2"/>
      <c r="BI231" s="372"/>
      <c r="BJ231" s="373"/>
      <c r="BK231" s="179"/>
      <c r="BL231" s="31"/>
      <c r="BM231" s="31"/>
      <c r="BN231" s="31"/>
      <c r="BO231" s="31"/>
      <c r="BP231" s="31"/>
      <c r="BQ231" s="31"/>
      <c r="BR231" s="31"/>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c r="FL231" s="179"/>
      <c r="FM231" s="179"/>
      <c r="FN231" s="179"/>
      <c r="FO231" s="179"/>
      <c r="FP231" s="179"/>
      <c r="FQ231" s="179"/>
      <c r="FR231" s="179"/>
      <c r="FS231" s="179"/>
      <c r="FT231" s="179"/>
      <c r="FU231" s="179"/>
      <c r="FV231" s="179"/>
      <c r="FW231" s="179"/>
      <c r="FX231" s="179"/>
      <c r="FY231" s="179"/>
      <c r="FZ231" s="179"/>
      <c r="GA231" s="179"/>
      <c r="GB231" s="179"/>
      <c r="GC231" s="179"/>
      <c r="GD231" s="179"/>
      <c r="GE231" s="179"/>
      <c r="GF231" s="179"/>
      <c r="GG231" s="179"/>
      <c r="GH231" s="179"/>
      <c r="GI231" s="179"/>
      <c r="GJ231" s="179"/>
      <c r="GK231" s="179"/>
      <c r="GL231" s="179"/>
      <c r="GM231" s="179"/>
      <c r="GN231" s="179"/>
      <c r="GO231" s="179"/>
      <c r="GP231" s="179"/>
      <c r="GQ231" s="179"/>
      <c r="GR231" s="179"/>
      <c r="GS231" s="179"/>
      <c r="GT231" s="179"/>
      <c r="GU231" s="179"/>
      <c r="GV231" s="179"/>
      <c r="GW231" s="179"/>
      <c r="GX231" s="179"/>
      <c r="GY231" s="179"/>
      <c r="GZ231" s="179"/>
      <c r="HA231" s="179"/>
      <c r="HB231" s="179"/>
      <c r="HC231" s="179"/>
      <c r="HD231" s="179"/>
      <c r="HE231" s="179"/>
      <c r="HF231" s="179"/>
      <c r="HG231" s="179"/>
      <c r="HH231" s="179"/>
      <c r="HI231" s="179"/>
      <c r="HJ231" s="179"/>
      <c r="HK231" s="179"/>
      <c r="HL231" s="179"/>
      <c r="HM231" s="179"/>
      <c r="HN231" s="179"/>
      <c r="HO231" s="179"/>
      <c r="HP231" s="179"/>
      <c r="HQ231" s="179"/>
      <c r="HR231" s="179"/>
      <c r="HS231" s="179"/>
      <c r="HT231" s="179"/>
      <c r="HU231" s="179"/>
      <c r="HV231" s="179"/>
      <c r="HW231" s="179"/>
      <c r="HX231" s="179"/>
      <c r="HY231" s="179"/>
      <c r="HZ231" s="179"/>
      <c r="IA231" s="179"/>
      <c r="IB231" s="179"/>
      <c r="IC231" s="179"/>
      <c r="ID231" s="179"/>
      <c r="IE231" s="179"/>
      <c r="IF231" s="179"/>
      <c r="IG231" s="179"/>
      <c r="IH231" s="179"/>
      <c r="II231" s="179"/>
      <c r="IJ231" s="179"/>
      <c r="IK231" s="179"/>
      <c r="IL231" s="179"/>
      <c r="IM231" s="179"/>
      <c r="IN231" s="179"/>
    </row>
    <row r="232" spans="1:248" ht="18" hidden="1" customHeight="1" outlineLevel="1" thickBot="1" x14ac:dyDescent="0.25">
      <c r="A232" s="86"/>
      <c r="B232" s="135"/>
      <c r="C232" s="76"/>
      <c r="D232" s="1214"/>
      <c r="E232" s="1215"/>
      <c r="F232" s="2"/>
      <c r="G232" s="1214"/>
      <c r="H232" s="1215"/>
      <c r="I232" s="2"/>
      <c r="J232" s="1214"/>
      <c r="K232" s="1215"/>
      <c r="L232" s="2"/>
      <c r="M232" s="1214"/>
      <c r="N232" s="1215"/>
      <c r="O232" s="2"/>
      <c r="P232" s="1214"/>
      <c r="Q232" s="1215"/>
      <c r="R232" s="2"/>
      <c r="S232" s="1214"/>
      <c r="T232" s="1215"/>
      <c r="U232" s="2"/>
      <c r="V232" s="1214"/>
      <c r="W232" s="1215"/>
      <c r="X232" s="2"/>
      <c r="Y232" s="1214"/>
      <c r="Z232" s="1215"/>
      <c r="AA232" s="2"/>
      <c r="AB232" s="1214"/>
      <c r="AC232" s="1215"/>
      <c r="AD232" s="2"/>
      <c r="AE232" s="1214"/>
      <c r="AF232" s="1215"/>
      <c r="AG232" s="2"/>
      <c r="AH232" s="1214"/>
      <c r="AI232" s="1215"/>
      <c r="AJ232" s="2"/>
      <c r="AK232" s="1214"/>
      <c r="AL232" s="1215"/>
      <c r="AM232" s="2"/>
      <c r="AN232" s="1214"/>
      <c r="AO232" s="1215"/>
      <c r="AP232" s="2"/>
      <c r="AQ232" s="1214"/>
      <c r="AR232" s="1215"/>
      <c r="AS232" s="2"/>
      <c r="AT232" s="1214"/>
      <c r="AU232" s="1215"/>
      <c r="AV232" s="2"/>
      <c r="AW232" s="1214"/>
      <c r="AX232" s="1215"/>
      <c r="AY232" s="2"/>
      <c r="AZ232" s="1214"/>
      <c r="BA232" s="1215"/>
      <c r="BB232" s="2"/>
      <c r="BC232" s="1214"/>
      <c r="BD232" s="1215"/>
      <c r="BE232" s="2"/>
      <c r="BF232" s="1214"/>
      <c r="BG232" s="1215"/>
      <c r="BH232" s="2"/>
      <c r="BI232" s="1214"/>
      <c r="BJ232" s="1215"/>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79"/>
      <c r="DM232" s="179"/>
      <c r="DN232" s="179"/>
      <c r="DO232" s="179"/>
      <c r="DP232" s="179"/>
      <c r="DQ232" s="179"/>
      <c r="DR232" s="179"/>
      <c r="DS232" s="179"/>
      <c r="DT232" s="179"/>
      <c r="DU232" s="179"/>
      <c r="DV232" s="179"/>
      <c r="DW232" s="179"/>
      <c r="DX232" s="179"/>
      <c r="DY232" s="179"/>
      <c r="DZ232" s="179"/>
      <c r="EA232" s="179"/>
      <c r="EB232" s="179"/>
      <c r="EC232" s="179"/>
      <c r="ED232" s="179"/>
      <c r="EE232" s="179"/>
      <c r="EF232" s="179"/>
      <c r="EG232" s="179"/>
      <c r="EH232" s="179"/>
      <c r="EI232" s="179"/>
      <c r="EJ232" s="179"/>
      <c r="EK232" s="179"/>
      <c r="EL232" s="179"/>
      <c r="EM232" s="179"/>
      <c r="EN232" s="179"/>
      <c r="EO232" s="179"/>
      <c r="EP232" s="179"/>
      <c r="EQ232" s="179"/>
      <c r="ER232" s="179"/>
      <c r="ES232" s="179"/>
      <c r="ET232" s="179"/>
      <c r="EU232" s="179"/>
      <c r="EV232" s="179"/>
      <c r="EW232" s="179"/>
      <c r="EX232" s="179"/>
      <c r="EY232" s="179"/>
      <c r="EZ232" s="179"/>
      <c r="FA232" s="179"/>
      <c r="FB232" s="179"/>
      <c r="FC232" s="179"/>
      <c r="FD232" s="179"/>
      <c r="FE232" s="179"/>
      <c r="FF232" s="179"/>
      <c r="FG232" s="179"/>
      <c r="FH232" s="179"/>
      <c r="FI232" s="179"/>
      <c r="FJ232" s="181"/>
      <c r="FK232" s="181"/>
      <c r="FL232" s="181"/>
      <c r="FM232" s="181"/>
      <c r="FN232" s="181"/>
      <c r="FO232" s="181"/>
      <c r="FP232" s="181"/>
      <c r="FQ232" s="181"/>
      <c r="FR232" s="181"/>
      <c r="FS232" s="181"/>
      <c r="FT232" s="181"/>
      <c r="FU232" s="181"/>
      <c r="FV232" s="181"/>
      <c r="FW232" s="181"/>
      <c r="FX232" s="181"/>
      <c r="FY232" s="181"/>
      <c r="FZ232" s="181"/>
      <c r="GA232" s="181"/>
      <c r="GB232" s="181"/>
      <c r="GC232" s="181"/>
      <c r="GD232" s="181"/>
      <c r="GE232" s="181"/>
      <c r="GF232" s="181"/>
      <c r="GG232" s="181"/>
      <c r="GH232" s="181"/>
      <c r="GI232" s="181"/>
      <c r="GJ232" s="181"/>
      <c r="GK232" s="181"/>
      <c r="GL232" s="181"/>
      <c r="GM232" s="181"/>
      <c r="GN232" s="181"/>
      <c r="GO232" s="181"/>
      <c r="GP232" s="181"/>
      <c r="GQ232" s="181"/>
      <c r="GR232" s="181"/>
      <c r="GS232" s="181"/>
      <c r="GT232" s="181"/>
      <c r="GU232" s="181"/>
      <c r="GV232" s="181"/>
      <c r="GW232" s="181"/>
      <c r="GX232" s="181"/>
      <c r="GY232" s="181"/>
      <c r="GZ232" s="181"/>
      <c r="HA232" s="181"/>
      <c r="HB232" s="181"/>
      <c r="HC232" s="181"/>
      <c r="HD232" s="181"/>
      <c r="HE232" s="181"/>
      <c r="HF232" s="181"/>
      <c r="HG232" s="181"/>
      <c r="HH232" s="181"/>
      <c r="HI232" s="181"/>
      <c r="HJ232" s="181"/>
      <c r="HK232" s="181"/>
      <c r="HL232" s="181"/>
      <c r="HM232" s="181"/>
      <c r="HN232" s="181"/>
      <c r="HO232" s="181"/>
      <c r="HP232" s="181"/>
      <c r="HQ232" s="181"/>
      <c r="HR232" s="181"/>
      <c r="HS232" s="181"/>
      <c r="HT232" s="181"/>
      <c r="HU232" s="181"/>
      <c r="HV232" s="181"/>
      <c r="HW232" s="181"/>
      <c r="HX232" s="181"/>
      <c r="HY232" s="181"/>
      <c r="HZ232" s="181"/>
      <c r="IA232" s="181"/>
      <c r="IB232" s="181"/>
      <c r="IC232" s="181"/>
      <c r="ID232" s="181"/>
      <c r="IE232" s="181"/>
      <c r="IF232" s="181"/>
      <c r="IG232" s="181"/>
      <c r="IH232" s="181"/>
      <c r="II232" s="181"/>
      <c r="IJ232" s="181"/>
      <c r="IK232" s="181"/>
      <c r="IL232" s="181"/>
      <c r="IM232" s="181"/>
      <c r="IN232" s="181"/>
    </row>
    <row r="233" spans="1:248" s="181" customFormat="1" ht="18" hidden="1" customHeight="1" outlineLevel="1" x14ac:dyDescent="0.2">
      <c r="A233" s="55"/>
      <c r="B233" s="131"/>
      <c r="C233" s="132"/>
      <c r="D233" s="1176"/>
      <c r="E233" s="1177"/>
      <c r="F233" s="2"/>
      <c r="G233" s="1176"/>
      <c r="H233" s="1177"/>
      <c r="I233" s="2"/>
      <c r="J233" s="1176"/>
      <c r="K233" s="1177"/>
      <c r="L233" s="2"/>
      <c r="M233" s="1176"/>
      <c r="N233" s="1177"/>
      <c r="O233" s="2"/>
      <c r="P233" s="1176"/>
      <c r="Q233" s="1177"/>
      <c r="R233" s="2"/>
      <c r="S233" s="1176"/>
      <c r="T233" s="1177"/>
      <c r="U233" s="2"/>
      <c r="V233" s="1176"/>
      <c r="W233" s="1177"/>
      <c r="X233" s="2"/>
      <c r="Y233" s="1176"/>
      <c r="Z233" s="1177"/>
      <c r="AA233" s="2"/>
      <c r="AB233" s="1176"/>
      <c r="AC233" s="1177"/>
      <c r="AD233" s="2"/>
      <c r="AE233" s="1176"/>
      <c r="AF233" s="1177"/>
      <c r="AG233" s="2"/>
      <c r="AH233" s="1176"/>
      <c r="AI233" s="1177"/>
      <c r="AJ233" s="2"/>
      <c r="AK233" s="1176"/>
      <c r="AL233" s="1177"/>
      <c r="AM233" s="2"/>
      <c r="AN233" s="1176"/>
      <c r="AO233" s="1177"/>
      <c r="AP233" s="2"/>
      <c r="AQ233" s="1176"/>
      <c r="AR233" s="1177"/>
      <c r="AS233" s="2"/>
      <c r="AT233" s="1176"/>
      <c r="AU233" s="1177"/>
      <c r="AV233" s="2"/>
      <c r="AW233" s="1176"/>
      <c r="AX233" s="1177"/>
      <c r="AY233" s="2"/>
      <c r="AZ233" s="1176"/>
      <c r="BA233" s="1177"/>
      <c r="BB233" s="2"/>
      <c r="BC233" s="1176"/>
      <c r="BD233" s="1177"/>
      <c r="BE233" s="2"/>
      <c r="BF233" s="1176"/>
      <c r="BG233" s="1177"/>
      <c r="BH233" s="2"/>
      <c r="BI233" s="1176"/>
      <c r="BJ233" s="1177"/>
      <c r="BK233" s="179"/>
      <c r="BL233" s="31"/>
      <c r="BM233" s="31"/>
      <c r="BN233" s="31"/>
      <c r="BO233" s="31"/>
      <c r="BP233" s="31"/>
      <c r="BQ233" s="31"/>
      <c r="BR233" s="31"/>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79"/>
      <c r="DM233" s="179"/>
      <c r="DN233" s="179"/>
      <c r="DO233" s="179"/>
      <c r="DP233" s="179"/>
      <c r="DQ233" s="179"/>
      <c r="DR233" s="179"/>
      <c r="DS233" s="179"/>
      <c r="DT233" s="179"/>
      <c r="DU233" s="179"/>
      <c r="DV233" s="179"/>
      <c r="DW233" s="179"/>
      <c r="DX233" s="179"/>
      <c r="DY233" s="179"/>
      <c r="DZ233" s="179"/>
      <c r="EA233" s="179"/>
      <c r="EB233" s="179"/>
      <c r="EC233" s="179"/>
      <c r="ED233" s="179"/>
      <c r="EE233" s="179"/>
      <c r="EF233" s="179"/>
      <c r="EG233" s="179"/>
      <c r="EH233" s="179"/>
      <c r="EI233" s="179"/>
      <c r="EJ233" s="179"/>
      <c r="EK233" s="179"/>
      <c r="EL233" s="179"/>
      <c r="EM233" s="179"/>
      <c r="EN233" s="179"/>
      <c r="EO233" s="179"/>
      <c r="EP233" s="179"/>
      <c r="EQ233" s="179"/>
      <c r="ER233" s="179"/>
      <c r="ES233" s="179"/>
      <c r="ET233" s="179"/>
      <c r="EU233" s="179"/>
      <c r="EV233" s="179"/>
      <c r="EW233" s="179"/>
      <c r="EX233" s="179"/>
      <c r="EY233" s="179"/>
      <c r="EZ233" s="179"/>
      <c r="FA233" s="179"/>
      <c r="FB233" s="179"/>
      <c r="FC233" s="179"/>
      <c r="FD233" s="179"/>
      <c r="FE233" s="179"/>
      <c r="FF233" s="179"/>
      <c r="FG233" s="179"/>
      <c r="FH233" s="179"/>
      <c r="FI233" s="179"/>
    </row>
    <row r="234" spans="1:248" s="181" customFormat="1" ht="18" hidden="1" customHeight="1" outlineLevel="1" x14ac:dyDescent="0.2">
      <c r="A234" s="194"/>
      <c r="B234" s="92"/>
      <c r="C234" s="132"/>
      <c r="D234" s="1176"/>
      <c r="E234" s="1177"/>
      <c r="F234" s="2"/>
      <c r="G234" s="1176"/>
      <c r="H234" s="1177"/>
      <c r="I234" s="2"/>
      <c r="J234" s="1176"/>
      <c r="K234" s="1177"/>
      <c r="L234" s="2"/>
      <c r="M234" s="1176"/>
      <c r="N234" s="1177"/>
      <c r="O234" s="2"/>
      <c r="P234" s="1176"/>
      <c r="Q234" s="1177"/>
      <c r="R234" s="2"/>
      <c r="S234" s="1176"/>
      <c r="T234" s="1177"/>
      <c r="U234" s="2"/>
      <c r="V234" s="1176"/>
      <c r="W234" s="1177"/>
      <c r="X234" s="2"/>
      <c r="Y234" s="1176"/>
      <c r="Z234" s="1177"/>
      <c r="AA234" s="2"/>
      <c r="AB234" s="1176"/>
      <c r="AC234" s="1177"/>
      <c r="AD234" s="2"/>
      <c r="AE234" s="1176"/>
      <c r="AF234" s="1177"/>
      <c r="AG234" s="2"/>
      <c r="AH234" s="1176"/>
      <c r="AI234" s="1177"/>
      <c r="AJ234" s="2"/>
      <c r="AK234" s="1176"/>
      <c r="AL234" s="1177"/>
      <c r="AM234" s="2"/>
      <c r="AN234" s="1176"/>
      <c r="AO234" s="1177"/>
      <c r="AP234" s="2"/>
      <c r="AQ234" s="1176"/>
      <c r="AR234" s="1177"/>
      <c r="AS234" s="2"/>
      <c r="AT234" s="1176"/>
      <c r="AU234" s="1177"/>
      <c r="AV234" s="2"/>
      <c r="AW234" s="1176"/>
      <c r="AX234" s="1177"/>
      <c r="AY234" s="2"/>
      <c r="AZ234" s="1176"/>
      <c r="BA234" s="1177"/>
      <c r="BB234" s="2"/>
      <c r="BC234" s="1176"/>
      <c r="BD234" s="1177"/>
      <c r="BE234" s="2"/>
      <c r="BF234" s="1176"/>
      <c r="BG234" s="1177"/>
      <c r="BH234" s="2"/>
      <c r="BI234" s="1176"/>
      <c r="BJ234" s="1177"/>
      <c r="BK234" s="179"/>
      <c r="BL234" s="31"/>
      <c r="BM234" s="31"/>
      <c r="BN234" s="31"/>
      <c r="BO234" s="31"/>
      <c r="BP234" s="31"/>
      <c r="BQ234" s="31"/>
      <c r="BR234" s="31"/>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c r="DD234" s="180"/>
      <c r="DE234" s="180"/>
      <c r="DF234" s="180"/>
      <c r="DG234" s="180"/>
      <c r="DH234" s="180"/>
      <c r="DI234" s="180"/>
      <c r="DJ234" s="180"/>
      <c r="DK234" s="180"/>
      <c r="DL234" s="179"/>
      <c r="DM234" s="179"/>
      <c r="DN234" s="179"/>
      <c r="DO234" s="179"/>
      <c r="DP234" s="179"/>
      <c r="DQ234" s="179"/>
      <c r="DR234" s="179"/>
      <c r="DS234" s="179"/>
      <c r="DT234" s="179"/>
      <c r="DU234" s="179"/>
      <c r="DV234" s="179"/>
      <c r="DW234" s="179"/>
      <c r="DX234" s="179"/>
      <c r="DY234" s="179"/>
      <c r="DZ234" s="179"/>
      <c r="EA234" s="179"/>
      <c r="EB234" s="179"/>
      <c r="EC234" s="179"/>
      <c r="ED234" s="179"/>
      <c r="EE234" s="179"/>
      <c r="EF234" s="179"/>
      <c r="EG234" s="179"/>
      <c r="EH234" s="179"/>
      <c r="EI234" s="179"/>
      <c r="EJ234" s="179"/>
      <c r="EK234" s="179"/>
      <c r="EL234" s="179"/>
      <c r="EM234" s="179"/>
      <c r="EN234" s="179"/>
      <c r="EO234" s="179"/>
      <c r="EP234" s="179"/>
      <c r="EQ234" s="179"/>
      <c r="ER234" s="179"/>
      <c r="ES234" s="179"/>
      <c r="ET234" s="179"/>
      <c r="EU234" s="179"/>
      <c r="EV234" s="179"/>
      <c r="EW234" s="179"/>
      <c r="EX234" s="179"/>
      <c r="EY234" s="179"/>
      <c r="EZ234" s="179"/>
      <c r="FA234" s="179"/>
      <c r="FB234" s="179"/>
      <c r="FC234" s="179"/>
      <c r="FD234" s="179"/>
      <c r="FE234" s="179"/>
      <c r="FF234" s="179"/>
      <c r="FG234" s="179"/>
      <c r="FH234" s="179"/>
      <c r="FI234" s="179"/>
    </row>
    <row r="235" spans="1:248" ht="18" hidden="1" customHeight="1" outlineLevel="1" x14ac:dyDescent="0.2">
      <c r="A235" s="194"/>
      <c r="B235" s="92"/>
      <c r="C235" s="132"/>
      <c r="D235" s="1176"/>
      <c r="E235" s="1177"/>
      <c r="F235" s="2"/>
      <c r="G235" s="1176"/>
      <c r="H235" s="1177"/>
      <c r="I235" s="2"/>
      <c r="J235" s="1176"/>
      <c r="K235" s="1177"/>
      <c r="L235" s="2"/>
      <c r="M235" s="1176"/>
      <c r="N235" s="1177"/>
      <c r="O235" s="2"/>
      <c r="P235" s="1176"/>
      <c r="Q235" s="1177"/>
      <c r="R235" s="2"/>
      <c r="S235" s="1176"/>
      <c r="T235" s="1177"/>
      <c r="U235" s="2"/>
      <c r="V235" s="1176"/>
      <c r="W235" s="1177"/>
      <c r="X235" s="2"/>
      <c r="Y235" s="1176"/>
      <c r="Z235" s="1177"/>
      <c r="AA235" s="2"/>
      <c r="AB235" s="1176"/>
      <c r="AC235" s="1177"/>
      <c r="AD235" s="2"/>
      <c r="AE235" s="1176"/>
      <c r="AF235" s="1177"/>
      <c r="AG235" s="2"/>
      <c r="AH235" s="1176"/>
      <c r="AI235" s="1177"/>
      <c r="AJ235" s="2"/>
      <c r="AK235" s="1176"/>
      <c r="AL235" s="1177"/>
      <c r="AM235" s="2"/>
      <c r="AN235" s="1176"/>
      <c r="AO235" s="1177"/>
      <c r="AP235" s="2"/>
      <c r="AQ235" s="1176"/>
      <c r="AR235" s="1177"/>
      <c r="AS235" s="2"/>
      <c r="AT235" s="1176"/>
      <c r="AU235" s="1177"/>
      <c r="AV235" s="2"/>
      <c r="AW235" s="1176"/>
      <c r="AX235" s="1177"/>
      <c r="AY235" s="2"/>
      <c r="AZ235" s="1176"/>
      <c r="BA235" s="1177"/>
      <c r="BB235" s="2"/>
      <c r="BC235" s="1176"/>
      <c r="BD235" s="1177"/>
      <c r="BE235" s="2"/>
      <c r="BF235" s="1176"/>
      <c r="BG235" s="1177"/>
      <c r="BH235" s="2"/>
      <c r="BI235" s="1176"/>
      <c r="BJ235" s="1177"/>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c r="DD235" s="180"/>
      <c r="DE235" s="180"/>
      <c r="DF235" s="180"/>
      <c r="DG235" s="180"/>
      <c r="DH235" s="180"/>
      <c r="DI235" s="180"/>
      <c r="DJ235" s="180"/>
      <c r="DK235" s="180"/>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81"/>
      <c r="FK235" s="181"/>
      <c r="FL235" s="181"/>
      <c r="FM235" s="181"/>
      <c r="FN235" s="181"/>
      <c r="FO235" s="181"/>
      <c r="FP235" s="181"/>
      <c r="FQ235" s="181"/>
      <c r="FR235" s="181"/>
      <c r="FS235" s="181"/>
      <c r="FT235" s="181"/>
      <c r="FU235" s="181"/>
      <c r="FV235" s="181"/>
      <c r="FW235" s="181"/>
      <c r="FX235" s="181"/>
      <c r="FY235" s="181"/>
      <c r="FZ235" s="181"/>
      <c r="GA235" s="181"/>
      <c r="GB235" s="181"/>
      <c r="GC235" s="181"/>
      <c r="GD235" s="181"/>
      <c r="GE235" s="181"/>
      <c r="GF235" s="181"/>
      <c r="GG235" s="181"/>
      <c r="GH235" s="181"/>
      <c r="GI235" s="181"/>
      <c r="GJ235" s="181"/>
      <c r="GK235" s="181"/>
      <c r="GL235" s="181"/>
      <c r="GM235" s="181"/>
      <c r="GN235" s="181"/>
      <c r="GO235" s="181"/>
      <c r="GP235" s="181"/>
      <c r="GQ235" s="181"/>
      <c r="GR235" s="181"/>
      <c r="GS235" s="181"/>
      <c r="GT235" s="181"/>
      <c r="GU235" s="181"/>
      <c r="GV235" s="181"/>
      <c r="GW235" s="181"/>
      <c r="GX235" s="181"/>
      <c r="GY235" s="181"/>
      <c r="GZ235" s="181"/>
      <c r="HA235" s="181"/>
      <c r="HB235" s="181"/>
      <c r="HC235" s="181"/>
      <c r="HD235" s="181"/>
      <c r="HE235" s="181"/>
      <c r="HF235" s="181"/>
      <c r="HG235" s="181"/>
      <c r="HH235" s="181"/>
      <c r="HI235" s="181"/>
      <c r="HJ235" s="181"/>
      <c r="HK235" s="181"/>
      <c r="HL235" s="181"/>
      <c r="HM235" s="181"/>
      <c r="HN235" s="181"/>
      <c r="HO235" s="181"/>
      <c r="HP235" s="181"/>
      <c r="HQ235" s="181"/>
      <c r="HR235" s="181"/>
      <c r="HS235" s="181"/>
      <c r="HT235" s="181"/>
      <c r="HU235" s="181"/>
      <c r="HV235" s="181"/>
      <c r="HW235" s="181"/>
      <c r="HX235" s="181"/>
      <c r="HY235" s="181"/>
      <c r="HZ235" s="181"/>
      <c r="IA235" s="181"/>
      <c r="IB235" s="181"/>
      <c r="IC235" s="181"/>
      <c r="ID235" s="181"/>
      <c r="IE235" s="181"/>
      <c r="IF235" s="181"/>
      <c r="IG235" s="181"/>
      <c r="IH235" s="181"/>
      <c r="II235" s="181"/>
      <c r="IJ235" s="181"/>
      <c r="IK235" s="181"/>
      <c r="IL235" s="181"/>
      <c r="IM235" s="181"/>
      <c r="IN235" s="181"/>
    </row>
    <row r="236" spans="1:248" ht="18" hidden="1" customHeight="1" outlineLevel="1" x14ac:dyDescent="0.2">
      <c r="A236" s="194"/>
      <c r="B236" s="92"/>
      <c r="C236" s="132"/>
      <c r="D236" s="1176"/>
      <c r="E236" s="1177"/>
      <c r="F236" s="2"/>
      <c r="G236" s="1176"/>
      <c r="H236" s="1177"/>
      <c r="I236" s="2"/>
      <c r="J236" s="1176"/>
      <c r="K236" s="1177"/>
      <c r="L236" s="2"/>
      <c r="M236" s="1176"/>
      <c r="N236" s="1177"/>
      <c r="O236" s="2"/>
      <c r="P236" s="1176"/>
      <c r="Q236" s="1177"/>
      <c r="R236" s="2"/>
      <c r="S236" s="1176"/>
      <c r="T236" s="1177"/>
      <c r="U236" s="2"/>
      <c r="V236" s="1176"/>
      <c r="W236" s="1177"/>
      <c r="X236" s="2"/>
      <c r="Y236" s="1176"/>
      <c r="Z236" s="1177"/>
      <c r="AA236" s="2"/>
      <c r="AB236" s="1176"/>
      <c r="AC236" s="1177"/>
      <c r="AD236" s="2"/>
      <c r="AE236" s="1176"/>
      <c r="AF236" s="1177"/>
      <c r="AG236" s="2"/>
      <c r="AH236" s="1176"/>
      <c r="AI236" s="1177"/>
      <c r="AJ236" s="2"/>
      <c r="AK236" s="1176"/>
      <c r="AL236" s="1177"/>
      <c r="AM236" s="2"/>
      <c r="AN236" s="1176"/>
      <c r="AO236" s="1177"/>
      <c r="AP236" s="2"/>
      <c r="AQ236" s="1176"/>
      <c r="AR236" s="1177"/>
      <c r="AS236" s="2"/>
      <c r="AT236" s="1176"/>
      <c r="AU236" s="1177"/>
      <c r="AV236" s="2"/>
      <c r="AW236" s="1176"/>
      <c r="AX236" s="1177"/>
      <c r="AY236" s="2"/>
      <c r="AZ236" s="1176"/>
      <c r="BA236" s="1177"/>
      <c r="BB236" s="2"/>
      <c r="BC236" s="1176"/>
      <c r="BD236" s="1177"/>
      <c r="BE236" s="2"/>
      <c r="BF236" s="1176"/>
      <c r="BG236" s="1177"/>
      <c r="BH236" s="2"/>
      <c r="BI236" s="1176"/>
      <c r="BJ236" s="1177"/>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c r="DD236" s="180"/>
      <c r="DE236" s="180"/>
      <c r="DF236" s="180"/>
      <c r="DG236" s="180"/>
      <c r="DH236" s="180"/>
      <c r="DI236" s="180"/>
      <c r="DJ236" s="180"/>
      <c r="DK236" s="180"/>
      <c r="DL236" s="179"/>
      <c r="DM236" s="179"/>
      <c r="DN236" s="179"/>
      <c r="DO236" s="179"/>
      <c r="DP236" s="179"/>
      <c r="DQ236" s="179"/>
      <c r="DR236" s="179"/>
      <c r="DS236" s="179"/>
      <c r="DT236" s="179"/>
      <c r="DU236" s="179"/>
      <c r="DV236" s="179"/>
      <c r="DW236" s="179"/>
      <c r="DX236" s="179"/>
      <c r="DY236" s="179"/>
      <c r="DZ236" s="179"/>
      <c r="EA236" s="179"/>
      <c r="EB236" s="179"/>
      <c r="EC236" s="179"/>
      <c r="ED236" s="179"/>
      <c r="EE236" s="179"/>
      <c r="EF236" s="179"/>
      <c r="EG236" s="179"/>
      <c r="EH236" s="179"/>
      <c r="EI236" s="179"/>
      <c r="EJ236" s="179"/>
      <c r="EK236" s="179"/>
      <c r="EL236" s="179"/>
      <c r="EM236" s="179"/>
      <c r="EN236" s="179"/>
      <c r="EO236" s="179"/>
      <c r="EP236" s="179"/>
      <c r="EQ236" s="179"/>
      <c r="ER236" s="179"/>
      <c r="ES236" s="179"/>
      <c r="ET236" s="179"/>
      <c r="EU236" s="179"/>
      <c r="EV236" s="179"/>
      <c r="EW236" s="179"/>
      <c r="EX236" s="179"/>
      <c r="EY236" s="179"/>
      <c r="EZ236" s="179"/>
      <c r="FA236" s="179"/>
      <c r="FB236" s="179"/>
      <c r="FC236" s="179"/>
      <c r="FD236" s="179"/>
      <c r="FE236" s="179"/>
      <c r="FF236" s="179"/>
      <c r="FG236" s="179"/>
      <c r="FH236" s="179"/>
      <c r="FI236" s="179"/>
      <c r="FJ236" s="181"/>
      <c r="FK236" s="181"/>
      <c r="FL236" s="181"/>
      <c r="FM236" s="181"/>
      <c r="FN236" s="181"/>
      <c r="FO236" s="181"/>
      <c r="FP236" s="181"/>
      <c r="FQ236" s="181"/>
      <c r="FR236" s="181"/>
      <c r="FS236" s="181"/>
      <c r="FT236" s="181"/>
      <c r="FU236" s="181"/>
      <c r="FV236" s="181"/>
      <c r="FW236" s="181"/>
      <c r="FX236" s="181"/>
      <c r="FY236" s="181"/>
      <c r="FZ236" s="181"/>
      <c r="GA236" s="181"/>
      <c r="GB236" s="181"/>
      <c r="GC236" s="181"/>
      <c r="GD236" s="181"/>
      <c r="GE236" s="181"/>
      <c r="GF236" s="181"/>
      <c r="GG236" s="181"/>
      <c r="GH236" s="181"/>
      <c r="GI236" s="181"/>
      <c r="GJ236" s="181"/>
      <c r="GK236" s="181"/>
      <c r="GL236" s="181"/>
      <c r="GM236" s="181"/>
      <c r="GN236" s="181"/>
      <c r="GO236" s="181"/>
      <c r="GP236" s="181"/>
      <c r="GQ236" s="181"/>
      <c r="GR236" s="181"/>
      <c r="GS236" s="181"/>
      <c r="GT236" s="181"/>
      <c r="GU236" s="181"/>
      <c r="GV236" s="181"/>
      <c r="GW236" s="181"/>
      <c r="GX236" s="181"/>
      <c r="GY236" s="181"/>
      <c r="GZ236" s="181"/>
      <c r="HA236" s="181"/>
      <c r="HB236" s="181"/>
      <c r="HC236" s="181"/>
      <c r="HD236" s="181"/>
      <c r="HE236" s="181"/>
      <c r="HF236" s="181"/>
      <c r="HG236" s="181"/>
      <c r="HH236" s="181"/>
      <c r="HI236" s="181"/>
      <c r="HJ236" s="181"/>
      <c r="HK236" s="181"/>
      <c r="HL236" s="181"/>
      <c r="HM236" s="181"/>
      <c r="HN236" s="181"/>
      <c r="HO236" s="181"/>
      <c r="HP236" s="181"/>
      <c r="HQ236" s="181"/>
      <c r="HR236" s="181"/>
      <c r="HS236" s="181"/>
      <c r="HT236" s="181"/>
      <c r="HU236" s="181"/>
      <c r="HV236" s="181"/>
      <c r="HW236" s="181"/>
      <c r="HX236" s="181"/>
      <c r="HY236" s="181"/>
      <c r="HZ236" s="181"/>
      <c r="IA236" s="181"/>
      <c r="IB236" s="181"/>
      <c r="IC236" s="181"/>
      <c r="ID236" s="181"/>
      <c r="IE236" s="181"/>
      <c r="IF236" s="181"/>
      <c r="IG236" s="181"/>
      <c r="IH236" s="181"/>
      <c r="II236" s="181"/>
      <c r="IJ236" s="181"/>
      <c r="IK236" s="181"/>
      <c r="IL236" s="181"/>
      <c r="IM236" s="181"/>
      <c r="IN236" s="181"/>
    </row>
    <row r="237" spans="1:248" ht="18" hidden="1" customHeight="1" outlineLevel="1" x14ac:dyDescent="0.2">
      <c r="A237" s="194"/>
      <c r="B237" s="92"/>
      <c r="C237" s="132"/>
      <c r="D237" s="1176"/>
      <c r="E237" s="1177"/>
      <c r="F237" s="2"/>
      <c r="G237" s="1176"/>
      <c r="H237" s="1177"/>
      <c r="I237" s="2"/>
      <c r="J237" s="1176"/>
      <c r="K237" s="1177"/>
      <c r="L237" s="2"/>
      <c r="M237" s="1176"/>
      <c r="N237" s="1177"/>
      <c r="O237" s="2"/>
      <c r="P237" s="1176"/>
      <c r="Q237" s="1177"/>
      <c r="R237" s="2"/>
      <c r="S237" s="1176"/>
      <c r="T237" s="1177"/>
      <c r="U237" s="2"/>
      <c r="V237" s="1176"/>
      <c r="W237" s="1177"/>
      <c r="X237" s="2"/>
      <c r="Y237" s="1176"/>
      <c r="Z237" s="1177"/>
      <c r="AA237" s="2"/>
      <c r="AB237" s="1176"/>
      <c r="AC237" s="1177"/>
      <c r="AD237" s="2"/>
      <c r="AE237" s="1176"/>
      <c r="AF237" s="1177"/>
      <c r="AG237" s="2"/>
      <c r="AH237" s="1176"/>
      <c r="AI237" s="1177"/>
      <c r="AJ237" s="2"/>
      <c r="AK237" s="1176"/>
      <c r="AL237" s="1177"/>
      <c r="AM237" s="2"/>
      <c r="AN237" s="1176"/>
      <c r="AO237" s="1177"/>
      <c r="AP237" s="2"/>
      <c r="AQ237" s="1176"/>
      <c r="AR237" s="1177"/>
      <c r="AS237" s="2"/>
      <c r="AT237" s="1176"/>
      <c r="AU237" s="1177"/>
      <c r="AV237" s="2"/>
      <c r="AW237" s="1176"/>
      <c r="AX237" s="1177"/>
      <c r="AY237" s="2"/>
      <c r="AZ237" s="1176"/>
      <c r="BA237" s="1177"/>
      <c r="BB237" s="2"/>
      <c r="BC237" s="1176"/>
      <c r="BD237" s="1177"/>
      <c r="BE237" s="2"/>
      <c r="BF237" s="1176"/>
      <c r="BG237" s="1177"/>
      <c r="BH237" s="2"/>
      <c r="BI237" s="1176"/>
      <c r="BJ237" s="1177"/>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79"/>
      <c r="DM237" s="179"/>
      <c r="DN237" s="179"/>
      <c r="DO237" s="179"/>
      <c r="DP237" s="179"/>
      <c r="DQ237" s="179"/>
      <c r="DR237" s="179"/>
      <c r="DS237" s="179"/>
      <c r="DT237" s="179"/>
      <c r="DU237" s="179"/>
      <c r="DV237" s="179"/>
      <c r="DW237" s="179"/>
      <c r="DX237" s="179"/>
      <c r="DY237" s="179"/>
      <c r="DZ237" s="179"/>
      <c r="EA237" s="179"/>
      <c r="EB237" s="179"/>
      <c r="EC237" s="179"/>
      <c r="ED237" s="179"/>
      <c r="EE237" s="179"/>
      <c r="EF237" s="179"/>
      <c r="EG237" s="179"/>
      <c r="EH237" s="179"/>
      <c r="EI237" s="179"/>
      <c r="EJ237" s="179"/>
      <c r="EK237" s="179"/>
      <c r="EL237" s="179"/>
      <c r="EM237" s="179"/>
      <c r="EN237" s="179"/>
      <c r="EO237" s="179"/>
      <c r="EP237" s="179"/>
      <c r="EQ237" s="179"/>
      <c r="ER237" s="179"/>
      <c r="ES237" s="179"/>
      <c r="ET237" s="179"/>
      <c r="EU237" s="179"/>
      <c r="EV237" s="179"/>
      <c r="EW237" s="179"/>
      <c r="EX237" s="179"/>
      <c r="EY237" s="179"/>
      <c r="EZ237" s="179"/>
      <c r="FA237" s="179"/>
      <c r="FB237" s="179"/>
      <c r="FC237" s="179"/>
      <c r="FD237" s="179"/>
      <c r="FE237" s="179"/>
      <c r="FF237" s="179"/>
      <c r="FG237" s="179"/>
      <c r="FH237" s="179"/>
      <c r="FI237" s="179"/>
      <c r="FJ237" s="181"/>
      <c r="FK237" s="181"/>
      <c r="FL237" s="181"/>
      <c r="FM237" s="181"/>
      <c r="FN237" s="181"/>
      <c r="FO237" s="181"/>
      <c r="FP237" s="181"/>
      <c r="FQ237" s="181"/>
      <c r="FR237" s="181"/>
      <c r="FS237" s="181"/>
      <c r="FT237" s="181"/>
      <c r="FU237" s="181"/>
      <c r="FV237" s="181"/>
      <c r="FW237" s="181"/>
      <c r="FX237" s="181"/>
      <c r="FY237" s="181"/>
      <c r="FZ237" s="181"/>
      <c r="GA237" s="181"/>
      <c r="GB237" s="181"/>
      <c r="GC237" s="181"/>
      <c r="GD237" s="181"/>
      <c r="GE237" s="181"/>
      <c r="GF237" s="181"/>
      <c r="GG237" s="181"/>
      <c r="GH237" s="181"/>
      <c r="GI237" s="181"/>
      <c r="GJ237" s="181"/>
      <c r="GK237" s="181"/>
      <c r="GL237" s="181"/>
      <c r="GM237" s="181"/>
      <c r="GN237" s="181"/>
      <c r="GO237" s="181"/>
      <c r="GP237" s="181"/>
      <c r="GQ237" s="181"/>
      <c r="GR237" s="181"/>
      <c r="GS237" s="181"/>
      <c r="GT237" s="181"/>
      <c r="GU237" s="181"/>
      <c r="GV237" s="181"/>
      <c r="GW237" s="181"/>
      <c r="GX237" s="181"/>
      <c r="GY237" s="181"/>
      <c r="GZ237" s="181"/>
      <c r="HA237" s="181"/>
      <c r="HB237" s="181"/>
      <c r="HC237" s="181"/>
      <c r="HD237" s="181"/>
      <c r="HE237" s="181"/>
      <c r="HF237" s="181"/>
      <c r="HG237" s="181"/>
      <c r="HH237" s="181"/>
      <c r="HI237" s="181"/>
      <c r="HJ237" s="181"/>
      <c r="HK237" s="181"/>
      <c r="HL237" s="181"/>
      <c r="HM237" s="181"/>
      <c r="HN237" s="181"/>
      <c r="HO237" s="181"/>
      <c r="HP237" s="181"/>
      <c r="HQ237" s="181"/>
      <c r="HR237" s="181"/>
      <c r="HS237" s="181"/>
      <c r="HT237" s="181"/>
      <c r="HU237" s="181"/>
      <c r="HV237" s="181"/>
      <c r="HW237" s="181"/>
      <c r="HX237" s="181"/>
      <c r="HY237" s="181"/>
      <c r="HZ237" s="181"/>
      <c r="IA237" s="181"/>
      <c r="IB237" s="181"/>
      <c r="IC237" s="181"/>
      <c r="ID237" s="181"/>
      <c r="IE237" s="181"/>
      <c r="IF237" s="181"/>
      <c r="IG237" s="181"/>
      <c r="IH237" s="181"/>
      <c r="II237" s="181"/>
      <c r="IJ237" s="181"/>
      <c r="IK237" s="181"/>
      <c r="IL237" s="181"/>
      <c r="IM237" s="181"/>
      <c r="IN237" s="181"/>
    </row>
    <row r="238" spans="1:248" s="183" customFormat="1" ht="18" hidden="1" customHeight="1" outlineLevel="1" x14ac:dyDescent="0.2">
      <c r="A238" s="185"/>
      <c r="B238" s="319" t="s">
        <v>161</v>
      </c>
      <c r="C238" s="132"/>
      <c r="D238" s="1219"/>
      <c r="E238" s="1220"/>
      <c r="F238" s="2"/>
      <c r="G238" s="1219"/>
      <c r="H238" s="1220"/>
      <c r="I238" s="2"/>
      <c r="J238" s="1219"/>
      <c r="K238" s="1220"/>
      <c r="L238" s="2"/>
      <c r="M238" s="1219"/>
      <c r="N238" s="1220"/>
      <c r="O238" s="2"/>
      <c r="P238" s="1219"/>
      <c r="Q238" s="1220"/>
      <c r="R238" s="2"/>
      <c r="S238" s="1219"/>
      <c r="T238" s="1220"/>
      <c r="U238" s="2"/>
      <c r="V238" s="1219"/>
      <c r="W238" s="1220"/>
      <c r="X238" s="2"/>
      <c r="Y238" s="1219"/>
      <c r="Z238" s="1220"/>
      <c r="AA238" s="2"/>
      <c r="AB238" s="1219"/>
      <c r="AC238" s="1220"/>
      <c r="AD238" s="2"/>
      <c r="AE238" s="1219"/>
      <c r="AF238" s="1220"/>
      <c r="AG238" s="2"/>
      <c r="AH238" s="1219"/>
      <c r="AI238" s="1220"/>
      <c r="AJ238" s="2"/>
      <c r="AK238" s="1219"/>
      <c r="AL238" s="1220"/>
      <c r="AM238" s="2"/>
      <c r="AN238" s="1219"/>
      <c r="AO238" s="1220"/>
      <c r="AP238" s="2"/>
      <c r="AQ238" s="1219"/>
      <c r="AR238" s="1220"/>
      <c r="AS238" s="2"/>
      <c r="AT238" s="1219"/>
      <c r="AU238" s="1220"/>
      <c r="AV238" s="2"/>
      <c r="AW238" s="1219"/>
      <c r="AX238" s="1220"/>
      <c r="AY238" s="2"/>
      <c r="AZ238" s="1219"/>
      <c r="BA238" s="1220"/>
      <c r="BB238" s="2"/>
      <c r="BC238" s="1219"/>
      <c r="BD238" s="1220"/>
      <c r="BE238" s="2"/>
      <c r="BF238" s="1219"/>
      <c r="BG238" s="1220"/>
      <c r="BH238" s="2"/>
      <c r="BI238" s="1219"/>
      <c r="BJ238" s="1220"/>
      <c r="BK238" s="179"/>
      <c r="BL238" s="31"/>
      <c r="BM238" s="31"/>
      <c r="BN238" s="31"/>
      <c r="BO238" s="31"/>
      <c r="BP238" s="31"/>
      <c r="BQ238" s="31"/>
      <c r="BR238" s="31"/>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79"/>
      <c r="DM238" s="179"/>
      <c r="DN238" s="179"/>
      <c r="DO238" s="179"/>
      <c r="DP238" s="179"/>
      <c r="DQ238" s="179"/>
      <c r="DR238" s="179"/>
      <c r="DS238" s="179"/>
      <c r="DT238" s="179"/>
      <c r="DU238" s="179"/>
      <c r="DV238" s="179"/>
      <c r="DW238" s="179"/>
      <c r="DX238" s="179"/>
      <c r="DY238" s="179"/>
      <c r="DZ238" s="179"/>
      <c r="EA238" s="179"/>
      <c r="EB238" s="179"/>
      <c r="EC238" s="179"/>
      <c r="ED238" s="179"/>
      <c r="EE238" s="179"/>
      <c r="EF238" s="179"/>
      <c r="EG238" s="179"/>
      <c r="EH238" s="179"/>
      <c r="EI238" s="179"/>
      <c r="EJ238" s="179"/>
      <c r="EK238" s="179"/>
      <c r="EL238" s="179"/>
      <c r="EM238" s="179"/>
      <c r="EN238" s="179"/>
      <c r="EO238" s="179"/>
      <c r="EP238" s="179"/>
      <c r="EQ238" s="179"/>
      <c r="ER238" s="179"/>
      <c r="ES238" s="179"/>
      <c r="ET238" s="179"/>
      <c r="EU238" s="179"/>
      <c r="EV238" s="179"/>
      <c r="EW238" s="179"/>
      <c r="EX238" s="179"/>
      <c r="EY238" s="179"/>
      <c r="EZ238" s="179"/>
      <c r="FA238" s="179"/>
      <c r="FB238" s="179"/>
      <c r="FC238" s="179"/>
      <c r="FD238" s="179"/>
      <c r="FE238" s="179"/>
      <c r="FF238" s="179"/>
      <c r="FG238" s="179"/>
      <c r="FH238" s="179"/>
      <c r="FI238" s="179"/>
      <c r="FJ238" s="179"/>
      <c r="FK238" s="179"/>
      <c r="FL238" s="179"/>
      <c r="FM238" s="179"/>
      <c r="FN238" s="179"/>
      <c r="FO238" s="179"/>
      <c r="FP238" s="179"/>
      <c r="FQ238" s="179"/>
      <c r="FR238" s="179"/>
      <c r="FS238" s="179"/>
      <c r="FT238" s="179"/>
      <c r="FU238" s="179"/>
      <c r="FV238" s="179"/>
      <c r="FW238" s="179"/>
      <c r="FX238" s="179"/>
      <c r="FY238" s="179"/>
      <c r="FZ238" s="179"/>
      <c r="GA238" s="179"/>
      <c r="GB238" s="179"/>
      <c r="GC238" s="179"/>
      <c r="GD238" s="179"/>
      <c r="GE238" s="179"/>
      <c r="GF238" s="179"/>
      <c r="GG238" s="179"/>
      <c r="GH238" s="179"/>
      <c r="GI238" s="179"/>
      <c r="GJ238" s="179"/>
      <c r="GK238" s="179"/>
      <c r="GL238" s="179"/>
      <c r="GM238" s="179"/>
      <c r="GN238" s="179"/>
      <c r="GO238" s="179"/>
      <c r="GP238" s="179"/>
      <c r="GQ238" s="179"/>
      <c r="GR238" s="179"/>
      <c r="GS238" s="179"/>
      <c r="GT238" s="179"/>
      <c r="GU238" s="179"/>
      <c r="GV238" s="179"/>
      <c r="GW238" s="179"/>
      <c r="GX238" s="179"/>
      <c r="GY238" s="179"/>
      <c r="GZ238" s="179"/>
      <c r="HA238" s="179"/>
      <c r="HB238" s="179"/>
      <c r="HC238" s="179"/>
      <c r="HD238" s="179"/>
      <c r="HE238" s="179"/>
      <c r="HF238" s="179"/>
      <c r="HG238" s="179"/>
      <c r="HH238" s="179"/>
      <c r="HI238" s="179"/>
      <c r="HJ238" s="179"/>
      <c r="HK238" s="179"/>
      <c r="HL238" s="179"/>
      <c r="HM238" s="179"/>
      <c r="HN238" s="179"/>
      <c r="HO238" s="179"/>
      <c r="HP238" s="179"/>
      <c r="HQ238" s="179"/>
      <c r="HR238" s="179"/>
      <c r="HS238" s="179"/>
      <c r="HT238" s="179"/>
      <c r="HU238" s="179"/>
      <c r="HV238" s="179"/>
      <c r="HW238" s="179"/>
      <c r="HX238" s="179"/>
      <c r="HY238" s="179"/>
      <c r="HZ238" s="179"/>
      <c r="IA238" s="179"/>
      <c r="IB238" s="179"/>
      <c r="IC238" s="179"/>
      <c r="ID238" s="179"/>
      <c r="IE238" s="179"/>
      <c r="IF238" s="179"/>
      <c r="IG238" s="179"/>
      <c r="IH238" s="179"/>
      <c r="II238" s="179"/>
      <c r="IJ238" s="179"/>
      <c r="IK238" s="179"/>
      <c r="IL238" s="179"/>
      <c r="IM238" s="179"/>
      <c r="IN238" s="179"/>
    </row>
    <row r="239" spans="1:248" s="183" customFormat="1" ht="18" customHeight="1" collapsed="1" x14ac:dyDescent="0.2">
      <c r="A239" s="334"/>
      <c r="B239" s="335"/>
      <c r="C239" s="132"/>
      <c r="D239" s="372"/>
      <c r="E239" s="373"/>
      <c r="F239" s="2"/>
      <c r="G239" s="372"/>
      <c r="H239" s="373"/>
      <c r="I239" s="2"/>
      <c r="J239" s="372"/>
      <c r="K239" s="373"/>
      <c r="L239" s="2"/>
      <c r="M239" s="372"/>
      <c r="N239" s="373"/>
      <c r="O239" s="2"/>
      <c r="P239" s="372"/>
      <c r="Q239" s="373"/>
      <c r="R239" s="2"/>
      <c r="S239" s="372"/>
      <c r="T239" s="373"/>
      <c r="U239" s="2"/>
      <c r="V239" s="372"/>
      <c r="W239" s="373"/>
      <c r="X239" s="2"/>
      <c r="Y239" s="372"/>
      <c r="Z239" s="373"/>
      <c r="AA239" s="2"/>
      <c r="AB239" s="372"/>
      <c r="AC239" s="373"/>
      <c r="AD239" s="2"/>
      <c r="AE239" s="372"/>
      <c r="AF239" s="373"/>
      <c r="AG239" s="2"/>
      <c r="AH239" s="372"/>
      <c r="AI239" s="373"/>
      <c r="AJ239" s="2"/>
      <c r="AK239" s="372"/>
      <c r="AL239" s="373"/>
      <c r="AM239" s="2"/>
      <c r="AN239" s="372"/>
      <c r="AO239" s="373"/>
      <c r="AP239" s="2"/>
      <c r="AQ239" s="372"/>
      <c r="AR239" s="373"/>
      <c r="AS239" s="2"/>
      <c r="AT239" s="372"/>
      <c r="AU239" s="373"/>
      <c r="AV239" s="2"/>
      <c r="AW239" s="372"/>
      <c r="AX239" s="373"/>
      <c r="AY239" s="2"/>
      <c r="AZ239" s="372"/>
      <c r="BA239" s="373"/>
      <c r="BB239" s="2"/>
      <c r="BC239" s="372"/>
      <c r="BD239" s="373"/>
      <c r="BE239" s="2"/>
      <c r="BF239" s="372"/>
      <c r="BG239" s="373"/>
      <c r="BH239" s="2"/>
      <c r="BI239" s="372"/>
      <c r="BJ239" s="373"/>
      <c r="BK239" s="179"/>
      <c r="BL239" s="31"/>
      <c r="BM239" s="31"/>
      <c r="BN239" s="31"/>
      <c r="BO239" s="31"/>
      <c r="BP239" s="31"/>
      <c r="BQ239" s="31"/>
      <c r="BR239" s="31"/>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79"/>
      <c r="DM239" s="179"/>
      <c r="DN239" s="179"/>
      <c r="DO239" s="179"/>
      <c r="DP239" s="179"/>
      <c r="DQ239" s="179"/>
      <c r="DR239" s="179"/>
      <c r="DS239" s="179"/>
      <c r="DT239" s="179"/>
      <c r="DU239" s="179"/>
      <c r="DV239" s="179"/>
      <c r="DW239" s="179"/>
      <c r="DX239" s="179"/>
      <c r="DY239" s="179"/>
      <c r="DZ239" s="179"/>
      <c r="EA239" s="179"/>
      <c r="EB239" s="179"/>
      <c r="EC239" s="179"/>
      <c r="ED239" s="179"/>
      <c r="EE239" s="179"/>
      <c r="EF239" s="179"/>
      <c r="EG239" s="179"/>
      <c r="EH239" s="179"/>
      <c r="EI239" s="179"/>
      <c r="EJ239" s="179"/>
      <c r="EK239" s="179"/>
      <c r="EL239" s="179"/>
      <c r="EM239" s="179"/>
      <c r="EN239" s="179"/>
      <c r="EO239" s="179"/>
      <c r="EP239" s="179"/>
      <c r="EQ239" s="179"/>
      <c r="ER239" s="179"/>
      <c r="ES239" s="179"/>
      <c r="ET239" s="179"/>
      <c r="EU239" s="179"/>
      <c r="EV239" s="179"/>
      <c r="EW239" s="179"/>
      <c r="EX239" s="179"/>
      <c r="EY239" s="179"/>
      <c r="EZ239" s="179"/>
      <c r="FA239" s="179"/>
      <c r="FB239" s="179"/>
      <c r="FC239" s="179"/>
      <c r="FD239" s="179"/>
      <c r="FE239" s="179"/>
      <c r="FF239" s="179"/>
      <c r="FG239" s="179"/>
      <c r="FH239" s="179"/>
      <c r="FI239" s="179"/>
      <c r="FJ239" s="179"/>
      <c r="FK239" s="179"/>
      <c r="FL239" s="179"/>
      <c r="FM239" s="179"/>
      <c r="FN239" s="179"/>
      <c r="FO239" s="179"/>
      <c r="FP239" s="179"/>
      <c r="FQ239" s="179"/>
      <c r="FR239" s="179"/>
      <c r="FS239" s="179"/>
      <c r="FT239" s="179"/>
      <c r="FU239" s="179"/>
      <c r="FV239" s="179"/>
      <c r="FW239" s="179"/>
      <c r="FX239" s="179"/>
      <c r="FY239" s="179"/>
      <c r="FZ239" s="179"/>
      <c r="GA239" s="179"/>
      <c r="GB239" s="179"/>
      <c r="GC239" s="179"/>
      <c r="GD239" s="179"/>
      <c r="GE239" s="179"/>
      <c r="GF239" s="179"/>
      <c r="GG239" s="179"/>
      <c r="GH239" s="179"/>
      <c r="GI239" s="179"/>
      <c r="GJ239" s="179"/>
      <c r="GK239" s="179"/>
      <c r="GL239" s="179"/>
      <c r="GM239" s="179"/>
      <c r="GN239" s="179"/>
      <c r="GO239" s="179"/>
      <c r="GP239" s="179"/>
      <c r="GQ239" s="179"/>
      <c r="GR239" s="179"/>
      <c r="GS239" s="179"/>
      <c r="GT239" s="179"/>
      <c r="GU239" s="179"/>
      <c r="GV239" s="179"/>
      <c r="GW239" s="179"/>
      <c r="GX239" s="179"/>
      <c r="GY239" s="179"/>
      <c r="GZ239" s="179"/>
      <c r="HA239" s="179"/>
      <c r="HB239" s="179"/>
      <c r="HC239" s="179"/>
      <c r="HD239" s="179"/>
      <c r="HE239" s="179"/>
      <c r="HF239" s="179"/>
      <c r="HG239" s="179"/>
      <c r="HH239" s="179"/>
      <c r="HI239" s="179"/>
      <c r="HJ239" s="179"/>
      <c r="HK239" s="179"/>
      <c r="HL239" s="179"/>
      <c r="HM239" s="179"/>
      <c r="HN239" s="179"/>
      <c r="HO239" s="179"/>
      <c r="HP239" s="179"/>
      <c r="HQ239" s="179"/>
      <c r="HR239" s="179"/>
      <c r="HS239" s="179"/>
      <c r="HT239" s="179"/>
      <c r="HU239" s="179"/>
      <c r="HV239" s="179"/>
      <c r="HW239" s="179"/>
      <c r="HX239" s="179"/>
      <c r="HY239" s="179"/>
      <c r="HZ239" s="179"/>
      <c r="IA239" s="179"/>
      <c r="IB239" s="179"/>
      <c r="IC239" s="179"/>
      <c r="ID239" s="179"/>
      <c r="IE239" s="179"/>
      <c r="IF239" s="179"/>
      <c r="IG239" s="179"/>
      <c r="IH239" s="179"/>
      <c r="II239" s="179"/>
      <c r="IJ239" s="179"/>
      <c r="IK239" s="179"/>
      <c r="IL239" s="179"/>
      <c r="IM239" s="179"/>
      <c r="IN239" s="179"/>
    </row>
    <row r="240" spans="1:248" ht="18" hidden="1" customHeight="1" outlineLevel="1" thickBot="1" x14ac:dyDescent="0.25">
      <c r="A240" s="86"/>
      <c r="B240" s="135"/>
      <c r="C240" s="76"/>
      <c r="D240" s="1214"/>
      <c r="E240" s="1215"/>
      <c r="F240" s="2"/>
      <c r="G240" s="1214"/>
      <c r="H240" s="1215"/>
      <c r="I240" s="2"/>
      <c r="J240" s="1214"/>
      <c r="K240" s="1215"/>
      <c r="L240" s="2"/>
      <c r="M240" s="1214"/>
      <c r="N240" s="1215"/>
      <c r="O240" s="2"/>
      <c r="P240" s="1214"/>
      <c r="Q240" s="1215"/>
      <c r="R240" s="2"/>
      <c r="S240" s="1214"/>
      <c r="T240" s="1215"/>
      <c r="U240" s="2"/>
      <c r="V240" s="1214"/>
      <c r="W240" s="1215"/>
      <c r="X240" s="2"/>
      <c r="Y240" s="1214"/>
      <c r="Z240" s="1215"/>
      <c r="AA240" s="2"/>
      <c r="AB240" s="1214"/>
      <c r="AC240" s="1215"/>
      <c r="AD240" s="2"/>
      <c r="AE240" s="1214"/>
      <c r="AF240" s="1215"/>
      <c r="AG240" s="2"/>
      <c r="AH240" s="1214"/>
      <c r="AI240" s="1215"/>
      <c r="AJ240" s="2"/>
      <c r="AK240" s="1214"/>
      <c r="AL240" s="1215"/>
      <c r="AM240" s="2"/>
      <c r="AN240" s="1214"/>
      <c r="AO240" s="1215"/>
      <c r="AP240" s="2"/>
      <c r="AQ240" s="1214"/>
      <c r="AR240" s="1215"/>
      <c r="AS240" s="2"/>
      <c r="AT240" s="1214"/>
      <c r="AU240" s="1215"/>
      <c r="AV240" s="2"/>
      <c r="AW240" s="1214"/>
      <c r="AX240" s="1215"/>
      <c r="AY240" s="2"/>
      <c r="AZ240" s="1214"/>
      <c r="BA240" s="1215"/>
      <c r="BB240" s="2"/>
      <c r="BC240" s="1214"/>
      <c r="BD240" s="1215"/>
      <c r="BE240" s="2"/>
      <c r="BF240" s="1214"/>
      <c r="BG240" s="1215"/>
      <c r="BH240" s="2"/>
      <c r="BI240" s="1214"/>
      <c r="BJ240" s="1215"/>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81"/>
      <c r="FK240" s="181"/>
      <c r="FL240" s="181"/>
      <c r="FM240" s="181"/>
      <c r="FN240" s="181"/>
      <c r="FO240" s="181"/>
      <c r="FP240" s="181"/>
      <c r="FQ240" s="181"/>
      <c r="FR240" s="181"/>
      <c r="FS240" s="181"/>
      <c r="FT240" s="181"/>
      <c r="FU240" s="181"/>
      <c r="FV240" s="181"/>
      <c r="FW240" s="181"/>
      <c r="FX240" s="181"/>
      <c r="FY240" s="181"/>
      <c r="FZ240" s="181"/>
      <c r="GA240" s="181"/>
      <c r="GB240" s="181"/>
      <c r="GC240" s="181"/>
      <c r="GD240" s="181"/>
      <c r="GE240" s="181"/>
      <c r="GF240" s="181"/>
      <c r="GG240" s="181"/>
      <c r="GH240" s="181"/>
      <c r="GI240" s="181"/>
      <c r="GJ240" s="181"/>
      <c r="GK240" s="181"/>
      <c r="GL240" s="181"/>
      <c r="GM240" s="181"/>
      <c r="GN240" s="181"/>
      <c r="GO240" s="181"/>
      <c r="GP240" s="181"/>
      <c r="GQ240" s="181"/>
      <c r="GR240" s="181"/>
      <c r="GS240" s="181"/>
      <c r="GT240" s="181"/>
      <c r="GU240" s="181"/>
      <c r="GV240" s="181"/>
      <c r="GW240" s="181"/>
      <c r="GX240" s="181"/>
      <c r="GY240" s="181"/>
      <c r="GZ240" s="181"/>
      <c r="HA240" s="181"/>
      <c r="HB240" s="181"/>
      <c r="HC240" s="181"/>
      <c r="HD240" s="181"/>
      <c r="HE240" s="181"/>
      <c r="HF240" s="181"/>
      <c r="HG240" s="181"/>
      <c r="HH240" s="181"/>
      <c r="HI240" s="181"/>
      <c r="HJ240" s="181"/>
      <c r="HK240" s="181"/>
      <c r="HL240" s="181"/>
      <c r="HM240" s="181"/>
      <c r="HN240" s="181"/>
      <c r="HO240" s="181"/>
      <c r="HP240" s="181"/>
      <c r="HQ240" s="181"/>
      <c r="HR240" s="181"/>
      <c r="HS240" s="181"/>
      <c r="HT240" s="181"/>
      <c r="HU240" s="181"/>
      <c r="HV240" s="181"/>
      <c r="HW240" s="181"/>
      <c r="HX240" s="181"/>
      <c r="HY240" s="181"/>
      <c r="HZ240" s="181"/>
      <c r="IA240" s="181"/>
      <c r="IB240" s="181"/>
      <c r="IC240" s="181"/>
      <c r="ID240" s="181"/>
      <c r="IE240" s="181"/>
      <c r="IF240" s="181"/>
      <c r="IG240" s="181"/>
      <c r="IH240" s="181"/>
      <c r="II240" s="181"/>
      <c r="IJ240" s="181"/>
      <c r="IK240" s="181"/>
      <c r="IL240" s="181"/>
      <c r="IM240" s="181"/>
      <c r="IN240" s="181"/>
    </row>
    <row r="241" spans="1:248" s="181" customFormat="1" ht="18" hidden="1" customHeight="1" outlineLevel="1" x14ac:dyDescent="0.2">
      <c r="A241" s="55"/>
      <c r="B241" s="131"/>
      <c r="C241" s="132"/>
      <c r="D241" s="1176"/>
      <c r="E241" s="1177"/>
      <c r="F241" s="2"/>
      <c r="G241" s="1176"/>
      <c r="H241" s="1177"/>
      <c r="I241" s="2"/>
      <c r="J241" s="1176"/>
      <c r="K241" s="1177"/>
      <c r="L241" s="2"/>
      <c r="M241" s="1176"/>
      <c r="N241" s="1177"/>
      <c r="O241" s="2"/>
      <c r="P241" s="1176"/>
      <c r="Q241" s="1177"/>
      <c r="R241" s="2"/>
      <c r="S241" s="1176"/>
      <c r="T241" s="1177"/>
      <c r="U241" s="2"/>
      <c r="V241" s="1176"/>
      <c r="W241" s="1177"/>
      <c r="X241" s="2"/>
      <c r="Y241" s="1176"/>
      <c r="Z241" s="1177"/>
      <c r="AA241" s="2"/>
      <c r="AB241" s="1176"/>
      <c r="AC241" s="1177"/>
      <c r="AD241" s="2"/>
      <c r="AE241" s="1176"/>
      <c r="AF241" s="1177"/>
      <c r="AG241" s="2"/>
      <c r="AH241" s="1176"/>
      <c r="AI241" s="1177"/>
      <c r="AJ241" s="2"/>
      <c r="AK241" s="1176"/>
      <c r="AL241" s="1177"/>
      <c r="AM241" s="2"/>
      <c r="AN241" s="1176"/>
      <c r="AO241" s="1177"/>
      <c r="AP241" s="2"/>
      <c r="AQ241" s="1176"/>
      <c r="AR241" s="1177"/>
      <c r="AS241" s="2"/>
      <c r="AT241" s="1176"/>
      <c r="AU241" s="1177"/>
      <c r="AV241" s="2"/>
      <c r="AW241" s="1176"/>
      <c r="AX241" s="1177"/>
      <c r="AY241" s="2"/>
      <c r="AZ241" s="1176"/>
      <c r="BA241" s="1177"/>
      <c r="BB241" s="2"/>
      <c r="BC241" s="1176"/>
      <c r="BD241" s="1177"/>
      <c r="BE241" s="2"/>
      <c r="BF241" s="1176"/>
      <c r="BG241" s="1177"/>
      <c r="BH241" s="2"/>
      <c r="BI241" s="1176"/>
      <c r="BJ241" s="1177"/>
      <c r="BK241" s="179"/>
      <c r="BL241" s="31"/>
      <c r="BM241" s="31"/>
      <c r="BN241" s="31"/>
      <c r="BO241" s="31"/>
      <c r="BP241" s="31"/>
      <c r="BQ241" s="31"/>
      <c r="BR241" s="31"/>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79"/>
      <c r="DM241" s="179"/>
      <c r="DN241" s="179"/>
      <c r="DO241" s="179"/>
      <c r="DP241" s="179"/>
      <c r="DQ241" s="179"/>
      <c r="DR241" s="179"/>
      <c r="DS241" s="179"/>
      <c r="DT241" s="179"/>
      <c r="DU241" s="179"/>
      <c r="DV241" s="179"/>
      <c r="DW241" s="179"/>
      <c r="DX241" s="179"/>
      <c r="DY241" s="179"/>
      <c r="DZ241" s="179"/>
      <c r="EA241" s="179"/>
      <c r="EB241" s="179"/>
      <c r="EC241" s="179"/>
      <c r="ED241" s="179"/>
      <c r="EE241" s="179"/>
      <c r="EF241" s="179"/>
      <c r="EG241" s="179"/>
      <c r="EH241" s="179"/>
      <c r="EI241" s="179"/>
      <c r="EJ241" s="179"/>
      <c r="EK241" s="179"/>
      <c r="EL241" s="179"/>
      <c r="EM241" s="179"/>
      <c r="EN241" s="179"/>
      <c r="EO241" s="179"/>
      <c r="EP241" s="179"/>
      <c r="EQ241" s="179"/>
      <c r="ER241" s="179"/>
      <c r="ES241" s="179"/>
      <c r="ET241" s="179"/>
      <c r="EU241" s="179"/>
      <c r="EV241" s="179"/>
      <c r="EW241" s="179"/>
      <c r="EX241" s="179"/>
      <c r="EY241" s="179"/>
      <c r="EZ241" s="179"/>
      <c r="FA241" s="179"/>
      <c r="FB241" s="179"/>
      <c r="FC241" s="179"/>
      <c r="FD241" s="179"/>
      <c r="FE241" s="179"/>
      <c r="FF241" s="179"/>
      <c r="FG241" s="179"/>
      <c r="FH241" s="179"/>
      <c r="FI241" s="179"/>
    </row>
    <row r="242" spans="1:248" s="181" customFormat="1" ht="18" hidden="1" customHeight="1" outlineLevel="1" x14ac:dyDescent="0.2">
      <c r="A242" s="194"/>
      <c r="B242" s="92"/>
      <c r="C242" s="132"/>
      <c r="D242" s="1176"/>
      <c r="E242" s="1177"/>
      <c r="F242" s="2"/>
      <c r="G242" s="1176"/>
      <c r="H242" s="1177"/>
      <c r="I242" s="2"/>
      <c r="J242" s="1176"/>
      <c r="K242" s="1177"/>
      <c r="L242" s="2"/>
      <c r="M242" s="1176"/>
      <c r="N242" s="1177"/>
      <c r="O242" s="2"/>
      <c r="P242" s="1176"/>
      <c r="Q242" s="1177"/>
      <c r="R242" s="2"/>
      <c r="S242" s="1176"/>
      <c r="T242" s="1177"/>
      <c r="U242" s="2"/>
      <c r="V242" s="1176"/>
      <c r="W242" s="1177"/>
      <c r="X242" s="2"/>
      <c r="Y242" s="1176"/>
      <c r="Z242" s="1177"/>
      <c r="AA242" s="2"/>
      <c r="AB242" s="1176"/>
      <c r="AC242" s="1177"/>
      <c r="AD242" s="2"/>
      <c r="AE242" s="1176"/>
      <c r="AF242" s="1177"/>
      <c r="AG242" s="2"/>
      <c r="AH242" s="1176"/>
      <c r="AI242" s="1177"/>
      <c r="AJ242" s="2"/>
      <c r="AK242" s="1176"/>
      <c r="AL242" s="1177"/>
      <c r="AM242" s="2"/>
      <c r="AN242" s="1176"/>
      <c r="AO242" s="1177"/>
      <c r="AP242" s="2"/>
      <c r="AQ242" s="1176"/>
      <c r="AR242" s="1177"/>
      <c r="AS242" s="2"/>
      <c r="AT242" s="1176"/>
      <c r="AU242" s="1177"/>
      <c r="AV242" s="2"/>
      <c r="AW242" s="1176"/>
      <c r="AX242" s="1177"/>
      <c r="AY242" s="2"/>
      <c r="AZ242" s="1176"/>
      <c r="BA242" s="1177"/>
      <c r="BB242" s="2"/>
      <c r="BC242" s="1176"/>
      <c r="BD242" s="1177"/>
      <c r="BE242" s="2"/>
      <c r="BF242" s="1176"/>
      <c r="BG242" s="1177"/>
      <c r="BH242" s="2"/>
      <c r="BI242" s="1176"/>
      <c r="BJ242" s="1177"/>
      <c r="BK242" s="179"/>
      <c r="BL242" s="31"/>
      <c r="BM242" s="31"/>
      <c r="BN242" s="31"/>
      <c r="BO242" s="31"/>
      <c r="BP242" s="31"/>
      <c r="BQ242" s="31"/>
      <c r="BR242" s="31"/>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79"/>
      <c r="DM242" s="179"/>
      <c r="DN242" s="179"/>
      <c r="DO242" s="179"/>
      <c r="DP242" s="179"/>
      <c r="DQ242" s="179"/>
      <c r="DR242" s="179"/>
      <c r="DS242" s="179"/>
      <c r="DT242" s="179"/>
      <c r="DU242" s="179"/>
      <c r="DV242" s="179"/>
      <c r="DW242" s="179"/>
      <c r="DX242" s="179"/>
      <c r="DY242" s="179"/>
      <c r="DZ242" s="179"/>
      <c r="EA242" s="179"/>
      <c r="EB242" s="179"/>
      <c r="EC242" s="179"/>
      <c r="ED242" s="179"/>
      <c r="EE242" s="179"/>
      <c r="EF242" s="179"/>
      <c r="EG242" s="179"/>
      <c r="EH242" s="179"/>
      <c r="EI242" s="179"/>
      <c r="EJ242" s="179"/>
      <c r="EK242" s="179"/>
      <c r="EL242" s="179"/>
      <c r="EM242" s="179"/>
      <c r="EN242" s="179"/>
      <c r="EO242" s="179"/>
      <c r="EP242" s="179"/>
      <c r="EQ242" s="179"/>
      <c r="ER242" s="179"/>
      <c r="ES242" s="179"/>
      <c r="ET242" s="179"/>
      <c r="EU242" s="179"/>
      <c r="EV242" s="179"/>
      <c r="EW242" s="179"/>
      <c r="EX242" s="179"/>
      <c r="EY242" s="179"/>
      <c r="EZ242" s="179"/>
      <c r="FA242" s="179"/>
      <c r="FB242" s="179"/>
      <c r="FC242" s="179"/>
      <c r="FD242" s="179"/>
      <c r="FE242" s="179"/>
      <c r="FF242" s="179"/>
      <c r="FG242" s="179"/>
      <c r="FH242" s="179"/>
      <c r="FI242" s="179"/>
    </row>
    <row r="243" spans="1:248" ht="18" hidden="1" customHeight="1" outlineLevel="1" x14ac:dyDescent="0.2">
      <c r="A243" s="194"/>
      <c r="B243" s="92"/>
      <c r="C243" s="132"/>
      <c r="D243" s="1176"/>
      <c r="E243" s="1177"/>
      <c r="F243" s="2"/>
      <c r="G243" s="1176"/>
      <c r="H243" s="1177"/>
      <c r="I243" s="2"/>
      <c r="J243" s="1176"/>
      <c r="K243" s="1177"/>
      <c r="L243" s="2"/>
      <c r="M243" s="1176"/>
      <c r="N243" s="1177"/>
      <c r="O243" s="2"/>
      <c r="P243" s="1176"/>
      <c r="Q243" s="1177"/>
      <c r="R243" s="2"/>
      <c r="S243" s="1176"/>
      <c r="T243" s="1177"/>
      <c r="U243" s="2"/>
      <c r="V243" s="1176"/>
      <c r="W243" s="1177"/>
      <c r="X243" s="2"/>
      <c r="Y243" s="1176"/>
      <c r="Z243" s="1177"/>
      <c r="AA243" s="2"/>
      <c r="AB243" s="1176"/>
      <c r="AC243" s="1177"/>
      <c r="AD243" s="2"/>
      <c r="AE243" s="1176"/>
      <c r="AF243" s="1177"/>
      <c r="AG243" s="2"/>
      <c r="AH243" s="1176"/>
      <c r="AI243" s="1177"/>
      <c r="AJ243" s="2"/>
      <c r="AK243" s="1176"/>
      <c r="AL243" s="1177"/>
      <c r="AM243" s="2"/>
      <c r="AN243" s="1176"/>
      <c r="AO243" s="1177"/>
      <c r="AP243" s="2"/>
      <c r="AQ243" s="1176"/>
      <c r="AR243" s="1177"/>
      <c r="AS243" s="2"/>
      <c r="AT243" s="1176"/>
      <c r="AU243" s="1177"/>
      <c r="AV243" s="2"/>
      <c r="AW243" s="1176"/>
      <c r="AX243" s="1177"/>
      <c r="AY243" s="2"/>
      <c r="AZ243" s="1176"/>
      <c r="BA243" s="1177"/>
      <c r="BB243" s="2"/>
      <c r="BC243" s="1176"/>
      <c r="BD243" s="1177"/>
      <c r="BE243" s="2"/>
      <c r="BF243" s="1176"/>
      <c r="BG243" s="1177"/>
      <c r="BH243" s="2"/>
      <c r="BI243" s="1176"/>
      <c r="BJ243" s="1177"/>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79"/>
      <c r="DM243" s="179"/>
      <c r="DN243" s="179"/>
      <c r="DO243" s="179"/>
      <c r="DP243" s="179"/>
      <c r="DQ243" s="179"/>
      <c r="DR243" s="179"/>
      <c r="DS243" s="179"/>
      <c r="DT243" s="179"/>
      <c r="DU243" s="179"/>
      <c r="DV243" s="179"/>
      <c r="DW243" s="179"/>
      <c r="DX243" s="179"/>
      <c r="DY243" s="179"/>
      <c r="DZ243" s="179"/>
      <c r="EA243" s="179"/>
      <c r="EB243" s="179"/>
      <c r="EC243" s="179"/>
      <c r="ED243" s="179"/>
      <c r="EE243" s="179"/>
      <c r="EF243" s="179"/>
      <c r="EG243" s="179"/>
      <c r="EH243" s="179"/>
      <c r="EI243" s="179"/>
      <c r="EJ243" s="179"/>
      <c r="EK243" s="179"/>
      <c r="EL243" s="179"/>
      <c r="EM243" s="179"/>
      <c r="EN243" s="179"/>
      <c r="EO243" s="179"/>
      <c r="EP243" s="179"/>
      <c r="EQ243" s="179"/>
      <c r="ER243" s="179"/>
      <c r="ES243" s="179"/>
      <c r="ET243" s="179"/>
      <c r="EU243" s="179"/>
      <c r="EV243" s="179"/>
      <c r="EW243" s="179"/>
      <c r="EX243" s="179"/>
      <c r="EY243" s="179"/>
      <c r="EZ243" s="179"/>
      <c r="FA243" s="179"/>
      <c r="FB243" s="179"/>
      <c r="FC243" s="179"/>
      <c r="FD243" s="179"/>
      <c r="FE243" s="179"/>
      <c r="FF243" s="179"/>
      <c r="FG243" s="179"/>
      <c r="FH243" s="179"/>
      <c r="FI243" s="179"/>
      <c r="FJ243" s="181"/>
      <c r="FK243" s="181"/>
      <c r="FL243" s="181"/>
      <c r="FM243" s="181"/>
      <c r="FN243" s="181"/>
      <c r="FO243" s="181"/>
      <c r="FP243" s="181"/>
      <c r="FQ243" s="181"/>
      <c r="FR243" s="181"/>
      <c r="FS243" s="181"/>
      <c r="FT243" s="181"/>
      <c r="FU243" s="181"/>
      <c r="FV243" s="181"/>
      <c r="FW243" s="181"/>
      <c r="FX243" s="181"/>
      <c r="FY243" s="181"/>
      <c r="FZ243" s="181"/>
      <c r="GA243" s="181"/>
      <c r="GB243" s="181"/>
      <c r="GC243" s="181"/>
      <c r="GD243" s="181"/>
      <c r="GE243" s="181"/>
      <c r="GF243" s="181"/>
      <c r="GG243" s="181"/>
      <c r="GH243" s="181"/>
      <c r="GI243" s="181"/>
      <c r="GJ243" s="181"/>
      <c r="GK243" s="181"/>
      <c r="GL243" s="181"/>
      <c r="GM243" s="181"/>
      <c r="GN243" s="181"/>
      <c r="GO243" s="181"/>
      <c r="GP243" s="181"/>
      <c r="GQ243" s="181"/>
      <c r="GR243" s="181"/>
      <c r="GS243" s="181"/>
      <c r="GT243" s="181"/>
      <c r="GU243" s="181"/>
      <c r="GV243" s="181"/>
      <c r="GW243" s="181"/>
      <c r="GX243" s="181"/>
      <c r="GY243" s="181"/>
      <c r="GZ243" s="181"/>
      <c r="HA243" s="181"/>
      <c r="HB243" s="181"/>
      <c r="HC243" s="181"/>
      <c r="HD243" s="181"/>
      <c r="HE243" s="181"/>
      <c r="HF243" s="181"/>
      <c r="HG243" s="181"/>
      <c r="HH243" s="181"/>
      <c r="HI243" s="181"/>
      <c r="HJ243" s="181"/>
      <c r="HK243" s="181"/>
      <c r="HL243" s="181"/>
      <c r="HM243" s="181"/>
      <c r="HN243" s="181"/>
      <c r="HO243" s="181"/>
      <c r="HP243" s="181"/>
      <c r="HQ243" s="181"/>
      <c r="HR243" s="181"/>
      <c r="HS243" s="181"/>
      <c r="HT243" s="181"/>
      <c r="HU243" s="181"/>
      <c r="HV243" s="181"/>
      <c r="HW243" s="181"/>
      <c r="HX243" s="181"/>
      <c r="HY243" s="181"/>
      <c r="HZ243" s="181"/>
      <c r="IA243" s="181"/>
      <c r="IB243" s="181"/>
      <c r="IC243" s="181"/>
      <c r="ID243" s="181"/>
      <c r="IE243" s="181"/>
      <c r="IF243" s="181"/>
      <c r="IG243" s="181"/>
      <c r="IH243" s="181"/>
      <c r="II243" s="181"/>
      <c r="IJ243" s="181"/>
      <c r="IK243" s="181"/>
      <c r="IL243" s="181"/>
      <c r="IM243" s="181"/>
      <c r="IN243" s="181"/>
    </row>
    <row r="244" spans="1:248" ht="18" hidden="1" customHeight="1" outlineLevel="1" x14ac:dyDescent="0.2">
      <c r="A244" s="194"/>
      <c r="B244" s="92"/>
      <c r="C244" s="132"/>
      <c r="D244" s="1176"/>
      <c r="E244" s="1177"/>
      <c r="F244" s="2"/>
      <c r="G244" s="1176"/>
      <c r="H244" s="1177"/>
      <c r="I244" s="2"/>
      <c r="J244" s="1176"/>
      <c r="K244" s="1177"/>
      <c r="L244" s="2"/>
      <c r="M244" s="1176"/>
      <c r="N244" s="1177"/>
      <c r="O244" s="2"/>
      <c r="P244" s="1176"/>
      <c r="Q244" s="1177"/>
      <c r="R244" s="2"/>
      <c r="S244" s="1176"/>
      <c r="T244" s="1177"/>
      <c r="U244" s="2"/>
      <c r="V244" s="1176"/>
      <c r="W244" s="1177"/>
      <c r="X244" s="2"/>
      <c r="Y244" s="1176"/>
      <c r="Z244" s="1177"/>
      <c r="AA244" s="2"/>
      <c r="AB244" s="1176"/>
      <c r="AC244" s="1177"/>
      <c r="AD244" s="2"/>
      <c r="AE244" s="1176"/>
      <c r="AF244" s="1177"/>
      <c r="AG244" s="2"/>
      <c r="AH244" s="1176"/>
      <c r="AI244" s="1177"/>
      <c r="AJ244" s="2"/>
      <c r="AK244" s="1176"/>
      <c r="AL244" s="1177"/>
      <c r="AM244" s="2"/>
      <c r="AN244" s="1176"/>
      <c r="AO244" s="1177"/>
      <c r="AP244" s="2"/>
      <c r="AQ244" s="1176"/>
      <c r="AR244" s="1177"/>
      <c r="AS244" s="2"/>
      <c r="AT244" s="1176"/>
      <c r="AU244" s="1177"/>
      <c r="AV244" s="2"/>
      <c r="AW244" s="1176"/>
      <c r="AX244" s="1177"/>
      <c r="AY244" s="2"/>
      <c r="AZ244" s="1176"/>
      <c r="BA244" s="1177"/>
      <c r="BB244" s="2"/>
      <c r="BC244" s="1176"/>
      <c r="BD244" s="1177"/>
      <c r="BE244" s="2"/>
      <c r="BF244" s="1176"/>
      <c r="BG244" s="1177"/>
      <c r="BH244" s="2"/>
      <c r="BI244" s="1176"/>
      <c r="BJ244" s="1177"/>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79"/>
      <c r="DM244" s="179"/>
      <c r="DN244" s="179"/>
      <c r="DO244" s="179"/>
      <c r="DP244" s="179"/>
      <c r="DQ244" s="179"/>
      <c r="DR244" s="179"/>
      <c r="DS244" s="179"/>
      <c r="DT244" s="179"/>
      <c r="DU244" s="179"/>
      <c r="DV244" s="179"/>
      <c r="DW244" s="179"/>
      <c r="DX244" s="179"/>
      <c r="DY244" s="179"/>
      <c r="DZ244" s="179"/>
      <c r="EA244" s="179"/>
      <c r="EB244" s="179"/>
      <c r="EC244" s="179"/>
      <c r="ED244" s="179"/>
      <c r="EE244" s="179"/>
      <c r="EF244" s="179"/>
      <c r="EG244" s="179"/>
      <c r="EH244" s="179"/>
      <c r="EI244" s="179"/>
      <c r="EJ244" s="179"/>
      <c r="EK244" s="179"/>
      <c r="EL244" s="179"/>
      <c r="EM244" s="179"/>
      <c r="EN244" s="179"/>
      <c r="EO244" s="179"/>
      <c r="EP244" s="179"/>
      <c r="EQ244" s="179"/>
      <c r="ER244" s="179"/>
      <c r="ES244" s="179"/>
      <c r="ET244" s="179"/>
      <c r="EU244" s="179"/>
      <c r="EV244" s="179"/>
      <c r="EW244" s="179"/>
      <c r="EX244" s="179"/>
      <c r="EY244" s="179"/>
      <c r="EZ244" s="179"/>
      <c r="FA244" s="179"/>
      <c r="FB244" s="179"/>
      <c r="FC244" s="179"/>
      <c r="FD244" s="179"/>
      <c r="FE244" s="179"/>
      <c r="FF244" s="179"/>
      <c r="FG244" s="179"/>
      <c r="FH244" s="179"/>
      <c r="FI244" s="179"/>
      <c r="FJ244" s="181"/>
      <c r="FK244" s="181"/>
      <c r="FL244" s="181"/>
      <c r="FM244" s="181"/>
      <c r="FN244" s="181"/>
      <c r="FO244" s="181"/>
      <c r="FP244" s="181"/>
      <c r="FQ244" s="181"/>
      <c r="FR244" s="181"/>
      <c r="FS244" s="181"/>
      <c r="FT244" s="181"/>
      <c r="FU244" s="181"/>
      <c r="FV244" s="181"/>
      <c r="FW244" s="181"/>
      <c r="FX244" s="181"/>
      <c r="FY244" s="181"/>
      <c r="FZ244" s="181"/>
      <c r="GA244" s="181"/>
      <c r="GB244" s="181"/>
      <c r="GC244" s="181"/>
      <c r="GD244" s="181"/>
      <c r="GE244" s="181"/>
      <c r="GF244" s="181"/>
      <c r="GG244" s="181"/>
      <c r="GH244" s="181"/>
      <c r="GI244" s="181"/>
      <c r="GJ244" s="181"/>
      <c r="GK244" s="181"/>
      <c r="GL244" s="181"/>
      <c r="GM244" s="181"/>
      <c r="GN244" s="181"/>
      <c r="GO244" s="181"/>
      <c r="GP244" s="181"/>
      <c r="GQ244" s="181"/>
      <c r="GR244" s="181"/>
      <c r="GS244" s="181"/>
      <c r="GT244" s="181"/>
      <c r="GU244" s="181"/>
      <c r="GV244" s="181"/>
      <c r="GW244" s="181"/>
      <c r="GX244" s="181"/>
      <c r="GY244" s="181"/>
      <c r="GZ244" s="181"/>
      <c r="HA244" s="181"/>
      <c r="HB244" s="181"/>
      <c r="HC244" s="181"/>
      <c r="HD244" s="181"/>
      <c r="HE244" s="181"/>
      <c r="HF244" s="181"/>
      <c r="HG244" s="181"/>
      <c r="HH244" s="181"/>
      <c r="HI244" s="181"/>
      <c r="HJ244" s="181"/>
      <c r="HK244" s="181"/>
      <c r="HL244" s="181"/>
      <c r="HM244" s="181"/>
      <c r="HN244" s="181"/>
      <c r="HO244" s="181"/>
      <c r="HP244" s="181"/>
      <c r="HQ244" s="181"/>
      <c r="HR244" s="181"/>
      <c r="HS244" s="181"/>
      <c r="HT244" s="181"/>
      <c r="HU244" s="181"/>
      <c r="HV244" s="181"/>
      <c r="HW244" s="181"/>
      <c r="HX244" s="181"/>
      <c r="HY244" s="181"/>
      <c r="HZ244" s="181"/>
      <c r="IA244" s="181"/>
      <c r="IB244" s="181"/>
      <c r="IC244" s="181"/>
      <c r="ID244" s="181"/>
      <c r="IE244" s="181"/>
      <c r="IF244" s="181"/>
      <c r="IG244" s="181"/>
      <c r="IH244" s="181"/>
      <c r="II244" s="181"/>
      <c r="IJ244" s="181"/>
      <c r="IK244" s="181"/>
      <c r="IL244" s="181"/>
      <c r="IM244" s="181"/>
      <c r="IN244" s="181"/>
    </row>
    <row r="245" spans="1:248" ht="18" hidden="1" customHeight="1" outlineLevel="1" x14ac:dyDescent="0.2">
      <c r="A245" s="194"/>
      <c r="B245" s="92"/>
      <c r="C245" s="132"/>
      <c r="D245" s="1176"/>
      <c r="E245" s="1177"/>
      <c r="F245" s="2"/>
      <c r="G245" s="1176"/>
      <c r="H245" s="1177"/>
      <c r="I245" s="2"/>
      <c r="J245" s="1176"/>
      <c r="K245" s="1177"/>
      <c r="L245" s="2"/>
      <c r="M245" s="1176"/>
      <c r="N245" s="1177"/>
      <c r="O245" s="2"/>
      <c r="P245" s="1176"/>
      <c r="Q245" s="1177"/>
      <c r="R245" s="2"/>
      <c r="S245" s="1176"/>
      <c r="T245" s="1177"/>
      <c r="U245" s="2"/>
      <c r="V245" s="1176"/>
      <c r="W245" s="1177"/>
      <c r="X245" s="2"/>
      <c r="Y245" s="1176"/>
      <c r="Z245" s="1177"/>
      <c r="AA245" s="2"/>
      <c r="AB245" s="1176"/>
      <c r="AC245" s="1177"/>
      <c r="AD245" s="2"/>
      <c r="AE245" s="1176"/>
      <c r="AF245" s="1177"/>
      <c r="AG245" s="2"/>
      <c r="AH245" s="1176"/>
      <c r="AI245" s="1177"/>
      <c r="AJ245" s="2"/>
      <c r="AK245" s="1176"/>
      <c r="AL245" s="1177"/>
      <c r="AM245" s="2"/>
      <c r="AN245" s="1176"/>
      <c r="AO245" s="1177"/>
      <c r="AP245" s="2"/>
      <c r="AQ245" s="1176"/>
      <c r="AR245" s="1177"/>
      <c r="AS245" s="2"/>
      <c r="AT245" s="1176"/>
      <c r="AU245" s="1177"/>
      <c r="AV245" s="2"/>
      <c r="AW245" s="1176"/>
      <c r="AX245" s="1177"/>
      <c r="AY245" s="2"/>
      <c r="AZ245" s="1176"/>
      <c r="BA245" s="1177"/>
      <c r="BB245" s="2"/>
      <c r="BC245" s="1176"/>
      <c r="BD245" s="1177"/>
      <c r="BE245" s="2"/>
      <c r="BF245" s="1176"/>
      <c r="BG245" s="1177"/>
      <c r="BH245" s="2"/>
      <c r="BI245" s="1176"/>
      <c r="BJ245" s="1177"/>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79"/>
      <c r="DM245" s="179"/>
      <c r="DN245" s="179"/>
      <c r="DO245" s="179"/>
      <c r="DP245" s="179"/>
      <c r="DQ245" s="179"/>
      <c r="DR245" s="179"/>
      <c r="DS245" s="179"/>
      <c r="DT245" s="179"/>
      <c r="DU245" s="179"/>
      <c r="DV245" s="179"/>
      <c r="DW245" s="179"/>
      <c r="DX245" s="179"/>
      <c r="DY245" s="179"/>
      <c r="DZ245" s="179"/>
      <c r="EA245" s="179"/>
      <c r="EB245" s="179"/>
      <c r="EC245" s="179"/>
      <c r="ED245" s="179"/>
      <c r="EE245" s="179"/>
      <c r="EF245" s="179"/>
      <c r="EG245" s="179"/>
      <c r="EH245" s="179"/>
      <c r="EI245" s="179"/>
      <c r="EJ245" s="179"/>
      <c r="EK245" s="179"/>
      <c r="EL245" s="179"/>
      <c r="EM245" s="179"/>
      <c r="EN245" s="179"/>
      <c r="EO245" s="179"/>
      <c r="EP245" s="179"/>
      <c r="EQ245" s="179"/>
      <c r="ER245" s="179"/>
      <c r="ES245" s="179"/>
      <c r="ET245" s="179"/>
      <c r="EU245" s="179"/>
      <c r="EV245" s="179"/>
      <c r="EW245" s="179"/>
      <c r="EX245" s="179"/>
      <c r="EY245" s="179"/>
      <c r="EZ245" s="179"/>
      <c r="FA245" s="179"/>
      <c r="FB245" s="179"/>
      <c r="FC245" s="179"/>
      <c r="FD245" s="179"/>
      <c r="FE245" s="179"/>
      <c r="FF245" s="179"/>
      <c r="FG245" s="179"/>
      <c r="FH245" s="179"/>
      <c r="FI245" s="179"/>
      <c r="FJ245" s="181"/>
      <c r="FK245" s="181"/>
      <c r="FL245" s="181"/>
      <c r="FM245" s="181"/>
      <c r="FN245" s="181"/>
      <c r="FO245" s="181"/>
      <c r="FP245" s="181"/>
      <c r="FQ245" s="181"/>
      <c r="FR245" s="181"/>
      <c r="FS245" s="181"/>
      <c r="FT245" s="181"/>
      <c r="FU245" s="181"/>
      <c r="FV245" s="181"/>
      <c r="FW245" s="181"/>
      <c r="FX245" s="181"/>
      <c r="FY245" s="181"/>
      <c r="FZ245" s="181"/>
      <c r="GA245" s="181"/>
      <c r="GB245" s="181"/>
      <c r="GC245" s="181"/>
      <c r="GD245" s="181"/>
      <c r="GE245" s="181"/>
      <c r="GF245" s="181"/>
      <c r="GG245" s="181"/>
      <c r="GH245" s="181"/>
      <c r="GI245" s="181"/>
      <c r="GJ245" s="181"/>
      <c r="GK245" s="181"/>
      <c r="GL245" s="181"/>
      <c r="GM245" s="181"/>
      <c r="GN245" s="181"/>
      <c r="GO245" s="181"/>
      <c r="GP245" s="181"/>
      <c r="GQ245" s="181"/>
      <c r="GR245" s="181"/>
      <c r="GS245" s="181"/>
      <c r="GT245" s="181"/>
      <c r="GU245" s="181"/>
      <c r="GV245" s="181"/>
      <c r="GW245" s="181"/>
      <c r="GX245" s="181"/>
      <c r="GY245" s="181"/>
      <c r="GZ245" s="181"/>
      <c r="HA245" s="181"/>
      <c r="HB245" s="181"/>
      <c r="HC245" s="181"/>
      <c r="HD245" s="181"/>
      <c r="HE245" s="181"/>
      <c r="HF245" s="181"/>
      <c r="HG245" s="181"/>
      <c r="HH245" s="181"/>
      <c r="HI245" s="181"/>
      <c r="HJ245" s="181"/>
      <c r="HK245" s="181"/>
      <c r="HL245" s="181"/>
      <c r="HM245" s="181"/>
      <c r="HN245" s="181"/>
      <c r="HO245" s="181"/>
      <c r="HP245" s="181"/>
      <c r="HQ245" s="181"/>
      <c r="HR245" s="181"/>
      <c r="HS245" s="181"/>
      <c r="HT245" s="181"/>
      <c r="HU245" s="181"/>
      <c r="HV245" s="181"/>
      <c r="HW245" s="181"/>
      <c r="HX245" s="181"/>
      <c r="HY245" s="181"/>
      <c r="HZ245" s="181"/>
      <c r="IA245" s="181"/>
      <c r="IB245" s="181"/>
      <c r="IC245" s="181"/>
      <c r="ID245" s="181"/>
      <c r="IE245" s="181"/>
      <c r="IF245" s="181"/>
      <c r="IG245" s="181"/>
      <c r="IH245" s="181"/>
      <c r="II245" s="181"/>
      <c r="IJ245" s="181"/>
      <c r="IK245" s="181"/>
      <c r="IL245" s="181"/>
      <c r="IM245" s="181"/>
      <c r="IN245" s="181"/>
    </row>
    <row r="246" spans="1:248" s="183" customFormat="1" ht="18" hidden="1" customHeight="1" outlineLevel="1" x14ac:dyDescent="0.2">
      <c r="A246" s="185"/>
      <c r="B246" s="319" t="s">
        <v>161</v>
      </c>
      <c r="C246" s="132"/>
      <c r="D246" s="1219"/>
      <c r="E246" s="1220"/>
      <c r="F246" s="2"/>
      <c r="G246" s="1219"/>
      <c r="H246" s="1220"/>
      <c r="I246" s="2"/>
      <c r="J246" s="1219"/>
      <c r="K246" s="1220"/>
      <c r="L246" s="2"/>
      <c r="M246" s="1219"/>
      <c r="N246" s="1220"/>
      <c r="O246" s="2"/>
      <c r="P246" s="1219"/>
      <c r="Q246" s="1220"/>
      <c r="R246" s="2"/>
      <c r="S246" s="1219"/>
      <c r="T246" s="1220"/>
      <c r="U246" s="2"/>
      <c r="V246" s="1219"/>
      <c r="W246" s="1220"/>
      <c r="X246" s="2"/>
      <c r="Y246" s="1219"/>
      <c r="Z246" s="1220"/>
      <c r="AA246" s="2"/>
      <c r="AB246" s="1219"/>
      <c r="AC246" s="1220"/>
      <c r="AD246" s="2"/>
      <c r="AE246" s="1219"/>
      <c r="AF246" s="1220"/>
      <c r="AG246" s="2"/>
      <c r="AH246" s="1219"/>
      <c r="AI246" s="1220"/>
      <c r="AJ246" s="2"/>
      <c r="AK246" s="1219"/>
      <c r="AL246" s="1220"/>
      <c r="AM246" s="2"/>
      <c r="AN246" s="1219"/>
      <c r="AO246" s="1220"/>
      <c r="AP246" s="2"/>
      <c r="AQ246" s="1219"/>
      <c r="AR246" s="1220"/>
      <c r="AS246" s="2"/>
      <c r="AT246" s="1219"/>
      <c r="AU246" s="1220"/>
      <c r="AV246" s="2"/>
      <c r="AW246" s="1219"/>
      <c r="AX246" s="1220"/>
      <c r="AY246" s="2"/>
      <c r="AZ246" s="1219"/>
      <c r="BA246" s="1220"/>
      <c r="BB246" s="2"/>
      <c r="BC246" s="1219"/>
      <c r="BD246" s="1220"/>
      <c r="BE246" s="2"/>
      <c r="BF246" s="1219"/>
      <c r="BG246" s="1220"/>
      <c r="BH246" s="2"/>
      <c r="BI246" s="1219"/>
      <c r="BJ246" s="1220"/>
      <c r="BK246" s="179"/>
      <c r="BL246" s="31"/>
      <c r="BM246" s="31"/>
      <c r="BN246" s="31"/>
      <c r="BO246" s="31"/>
      <c r="BP246" s="31"/>
      <c r="BQ246" s="31"/>
      <c r="BR246" s="31"/>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79"/>
      <c r="DM246" s="179"/>
      <c r="DN246" s="179"/>
      <c r="DO246" s="179"/>
      <c r="DP246" s="179"/>
      <c r="DQ246" s="179"/>
      <c r="DR246" s="179"/>
      <c r="DS246" s="179"/>
      <c r="DT246" s="179"/>
      <c r="DU246" s="179"/>
      <c r="DV246" s="179"/>
      <c r="DW246" s="179"/>
      <c r="DX246" s="179"/>
      <c r="DY246" s="179"/>
      <c r="DZ246" s="179"/>
      <c r="EA246" s="179"/>
      <c r="EB246" s="179"/>
      <c r="EC246" s="179"/>
      <c r="ED246" s="179"/>
      <c r="EE246" s="179"/>
      <c r="EF246" s="179"/>
      <c r="EG246" s="179"/>
      <c r="EH246" s="179"/>
      <c r="EI246" s="179"/>
      <c r="EJ246" s="179"/>
      <c r="EK246" s="179"/>
      <c r="EL246" s="179"/>
      <c r="EM246" s="179"/>
      <c r="EN246" s="179"/>
      <c r="EO246" s="179"/>
      <c r="EP246" s="179"/>
      <c r="EQ246" s="179"/>
      <c r="ER246" s="179"/>
      <c r="ES246" s="179"/>
      <c r="ET246" s="179"/>
      <c r="EU246" s="179"/>
      <c r="EV246" s="179"/>
      <c r="EW246" s="179"/>
      <c r="EX246" s="179"/>
      <c r="EY246" s="179"/>
      <c r="EZ246" s="179"/>
      <c r="FA246" s="179"/>
      <c r="FB246" s="179"/>
      <c r="FC246" s="179"/>
      <c r="FD246" s="179"/>
      <c r="FE246" s="179"/>
      <c r="FF246" s="179"/>
      <c r="FG246" s="179"/>
      <c r="FH246" s="179"/>
      <c r="FI246" s="179"/>
      <c r="FJ246" s="179"/>
      <c r="FK246" s="179"/>
      <c r="FL246" s="179"/>
      <c r="FM246" s="179"/>
      <c r="FN246" s="179"/>
      <c r="FO246" s="179"/>
      <c r="FP246" s="179"/>
      <c r="FQ246" s="179"/>
      <c r="FR246" s="179"/>
      <c r="FS246" s="179"/>
      <c r="FT246" s="179"/>
      <c r="FU246" s="179"/>
      <c r="FV246" s="179"/>
      <c r="FW246" s="179"/>
      <c r="FX246" s="179"/>
      <c r="FY246" s="179"/>
      <c r="FZ246" s="179"/>
      <c r="GA246" s="179"/>
      <c r="GB246" s="179"/>
      <c r="GC246" s="179"/>
      <c r="GD246" s="179"/>
      <c r="GE246" s="179"/>
      <c r="GF246" s="179"/>
      <c r="GG246" s="179"/>
      <c r="GH246" s="179"/>
      <c r="GI246" s="179"/>
      <c r="GJ246" s="179"/>
      <c r="GK246" s="179"/>
      <c r="GL246" s="179"/>
      <c r="GM246" s="179"/>
      <c r="GN246" s="179"/>
      <c r="GO246" s="179"/>
      <c r="GP246" s="179"/>
      <c r="GQ246" s="179"/>
      <c r="GR246" s="179"/>
      <c r="GS246" s="179"/>
      <c r="GT246" s="179"/>
      <c r="GU246" s="179"/>
      <c r="GV246" s="179"/>
      <c r="GW246" s="179"/>
      <c r="GX246" s="179"/>
      <c r="GY246" s="179"/>
      <c r="GZ246" s="179"/>
      <c r="HA246" s="179"/>
      <c r="HB246" s="179"/>
      <c r="HC246" s="179"/>
      <c r="HD246" s="179"/>
      <c r="HE246" s="179"/>
      <c r="HF246" s="179"/>
      <c r="HG246" s="179"/>
      <c r="HH246" s="179"/>
      <c r="HI246" s="179"/>
      <c r="HJ246" s="179"/>
      <c r="HK246" s="179"/>
      <c r="HL246" s="179"/>
      <c r="HM246" s="179"/>
      <c r="HN246" s="179"/>
      <c r="HO246" s="179"/>
      <c r="HP246" s="179"/>
      <c r="HQ246" s="179"/>
      <c r="HR246" s="179"/>
      <c r="HS246" s="179"/>
      <c r="HT246" s="179"/>
      <c r="HU246" s="179"/>
      <c r="HV246" s="179"/>
      <c r="HW246" s="179"/>
      <c r="HX246" s="179"/>
      <c r="HY246" s="179"/>
      <c r="HZ246" s="179"/>
      <c r="IA246" s="179"/>
      <c r="IB246" s="179"/>
      <c r="IC246" s="179"/>
      <c r="ID246" s="179"/>
      <c r="IE246" s="179"/>
      <c r="IF246" s="179"/>
      <c r="IG246" s="179"/>
      <c r="IH246" s="179"/>
      <c r="II246" s="179"/>
      <c r="IJ246" s="179"/>
      <c r="IK246" s="179"/>
      <c r="IL246" s="179"/>
      <c r="IM246" s="179"/>
      <c r="IN246" s="179"/>
    </row>
    <row r="247" spans="1:248" s="183" customFormat="1" ht="18" customHeight="1" collapsed="1" x14ac:dyDescent="0.2">
      <c r="A247" s="334"/>
      <c r="B247" s="335"/>
      <c r="C247" s="132"/>
      <c r="D247" s="372"/>
      <c r="E247" s="373"/>
      <c r="F247" s="2"/>
      <c r="G247" s="372"/>
      <c r="H247" s="373"/>
      <c r="I247" s="2"/>
      <c r="J247" s="372"/>
      <c r="K247" s="373"/>
      <c r="L247" s="2"/>
      <c r="M247" s="372"/>
      <c r="N247" s="373"/>
      <c r="O247" s="2"/>
      <c r="P247" s="372"/>
      <c r="Q247" s="373"/>
      <c r="R247" s="2"/>
      <c r="S247" s="372"/>
      <c r="T247" s="373"/>
      <c r="U247" s="2"/>
      <c r="V247" s="372"/>
      <c r="W247" s="373"/>
      <c r="X247" s="2"/>
      <c r="Y247" s="372"/>
      <c r="Z247" s="373"/>
      <c r="AA247" s="2"/>
      <c r="AB247" s="372"/>
      <c r="AC247" s="373"/>
      <c r="AD247" s="2"/>
      <c r="AE247" s="372"/>
      <c r="AF247" s="373"/>
      <c r="AG247" s="2"/>
      <c r="AH247" s="372"/>
      <c r="AI247" s="373"/>
      <c r="AJ247" s="2"/>
      <c r="AK247" s="372"/>
      <c r="AL247" s="373"/>
      <c r="AM247" s="2"/>
      <c r="AN247" s="372"/>
      <c r="AO247" s="373"/>
      <c r="AP247" s="2"/>
      <c r="AQ247" s="372"/>
      <c r="AR247" s="373"/>
      <c r="AS247" s="2"/>
      <c r="AT247" s="372"/>
      <c r="AU247" s="373"/>
      <c r="AV247" s="2"/>
      <c r="AW247" s="372"/>
      <c r="AX247" s="373"/>
      <c r="AY247" s="2"/>
      <c r="AZ247" s="372"/>
      <c r="BA247" s="373"/>
      <c r="BB247" s="2"/>
      <c r="BC247" s="372"/>
      <c r="BD247" s="373"/>
      <c r="BE247" s="2"/>
      <c r="BF247" s="372"/>
      <c r="BG247" s="373"/>
      <c r="BH247" s="2"/>
      <c r="BI247" s="372"/>
      <c r="BJ247" s="373"/>
      <c r="BK247" s="179"/>
      <c r="BL247" s="31"/>
      <c r="BM247" s="31"/>
      <c r="BN247" s="31"/>
      <c r="BO247" s="31"/>
      <c r="BP247" s="31"/>
      <c r="BQ247" s="31"/>
      <c r="BR247" s="31"/>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c r="DD247" s="180"/>
      <c r="DE247" s="180"/>
      <c r="DF247" s="180"/>
      <c r="DG247" s="180"/>
      <c r="DH247" s="180"/>
      <c r="DI247" s="180"/>
      <c r="DJ247" s="180"/>
      <c r="DK247" s="180"/>
      <c r="DL247" s="179"/>
      <c r="DM247" s="179"/>
      <c r="DN247" s="179"/>
      <c r="DO247" s="179"/>
      <c r="DP247" s="179"/>
      <c r="DQ247" s="179"/>
      <c r="DR247" s="179"/>
      <c r="DS247" s="179"/>
      <c r="DT247" s="179"/>
      <c r="DU247" s="179"/>
      <c r="DV247" s="179"/>
      <c r="DW247" s="179"/>
      <c r="DX247" s="179"/>
      <c r="DY247" s="179"/>
      <c r="DZ247" s="179"/>
      <c r="EA247" s="179"/>
      <c r="EB247" s="179"/>
      <c r="EC247" s="179"/>
      <c r="ED247" s="179"/>
      <c r="EE247" s="179"/>
      <c r="EF247" s="179"/>
      <c r="EG247" s="179"/>
      <c r="EH247" s="179"/>
      <c r="EI247" s="179"/>
      <c r="EJ247" s="179"/>
      <c r="EK247" s="179"/>
      <c r="EL247" s="179"/>
      <c r="EM247" s="179"/>
      <c r="EN247" s="179"/>
      <c r="EO247" s="179"/>
      <c r="EP247" s="179"/>
      <c r="EQ247" s="179"/>
      <c r="ER247" s="179"/>
      <c r="ES247" s="179"/>
      <c r="ET247" s="179"/>
      <c r="EU247" s="179"/>
      <c r="EV247" s="179"/>
      <c r="EW247" s="179"/>
      <c r="EX247" s="179"/>
      <c r="EY247" s="179"/>
      <c r="EZ247" s="179"/>
      <c r="FA247" s="179"/>
      <c r="FB247" s="179"/>
      <c r="FC247" s="179"/>
      <c r="FD247" s="179"/>
      <c r="FE247" s="179"/>
      <c r="FF247" s="179"/>
      <c r="FG247" s="179"/>
      <c r="FH247" s="179"/>
      <c r="FI247" s="179"/>
      <c r="FJ247" s="179"/>
      <c r="FK247" s="179"/>
      <c r="FL247" s="179"/>
      <c r="FM247" s="179"/>
      <c r="FN247" s="179"/>
      <c r="FO247" s="179"/>
      <c r="FP247" s="179"/>
      <c r="FQ247" s="179"/>
      <c r="FR247" s="179"/>
      <c r="FS247" s="179"/>
      <c r="FT247" s="179"/>
      <c r="FU247" s="179"/>
      <c r="FV247" s="179"/>
      <c r="FW247" s="179"/>
      <c r="FX247" s="179"/>
      <c r="FY247" s="179"/>
      <c r="FZ247" s="179"/>
      <c r="GA247" s="179"/>
      <c r="GB247" s="179"/>
      <c r="GC247" s="179"/>
      <c r="GD247" s="179"/>
      <c r="GE247" s="179"/>
      <c r="GF247" s="179"/>
      <c r="GG247" s="179"/>
      <c r="GH247" s="179"/>
      <c r="GI247" s="179"/>
      <c r="GJ247" s="179"/>
      <c r="GK247" s="179"/>
      <c r="GL247" s="179"/>
      <c r="GM247" s="179"/>
      <c r="GN247" s="179"/>
      <c r="GO247" s="179"/>
      <c r="GP247" s="179"/>
      <c r="GQ247" s="179"/>
      <c r="GR247" s="179"/>
      <c r="GS247" s="179"/>
      <c r="GT247" s="179"/>
      <c r="GU247" s="179"/>
      <c r="GV247" s="179"/>
      <c r="GW247" s="179"/>
      <c r="GX247" s="179"/>
      <c r="GY247" s="179"/>
      <c r="GZ247" s="179"/>
      <c r="HA247" s="179"/>
      <c r="HB247" s="179"/>
      <c r="HC247" s="179"/>
      <c r="HD247" s="179"/>
      <c r="HE247" s="179"/>
      <c r="HF247" s="179"/>
      <c r="HG247" s="179"/>
      <c r="HH247" s="179"/>
      <c r="HI247" s="179"/>
      <c r="HJ247" s="179"/>
      <c r="HK247" s="179"/>
      <c r="HL247" s="179"/>
      <c r="HM247" s="179"/>
      <c r="HN247" s="179"/>
      <c r="HO247" s="179"/>
      <c r="HP247" s="179"/>
      <c r="HQ247" s="179"/>
      <c r="HR247" s="179"/>
      <c r="HS247" s="179"/>
      <c r="HT247" s="179"/>
      <c r="HU247" s="179"/>
      <c r="HV247" s="179"/>
      <c r="HW247" s="179"/>
      <c r="HX247" s="179"/>
      <c r="HY247" s="179"/>
      <c r="HZ247" s="179"/>
      <c r="IA247" s="179"/>
      <c r="IB247" s="179"/>
      <c r="IC247" s="179"/>
      <c r="ID247" s="179"/>
      <c r="IE247" s="179"/>
      <c r="IF247" s="179"/>
      <c r="IG247" s="179"/>
      <c r="IH247" s="179"/>
      <c r="II247" s="179"/>
      <c r="IJ247" s="179"/>
      <c r="IK247" s="179"/>
      <c r="IL247" s="179"/>
      <c r="IM247" s="179"/>
      <c r="IN247" s="179"/>
    </row>
    <row r="248" spans="1:248" ht="18" hidden="1" customHeight="1" outlineLevel="1" thickBot="1" x14ac:dyDescent="0.25">
      <c r="A248" s="86"/>
      <c r="B248" s="135"/>
      <c r="C248" s="76"/>
      <c r="D248" s="1214"/>
      <c r="E248" s="1215"/>
      <c r="F248" s="2"/>
      <c r="G248" s="1214"/>
      <c r="H248" s="1215"/>
      <c r="I248" s="2"/>
      <c r="J248" s="1214"/>
      <c r="K248" s="1215"/>
      <c r="L248" s="2"/>
      <c r="M248" s="1214"/>
      <c r="N248" s="1215"/>
      <c r="O248" s="2"/>
      <c r="P248" s="1214"/>
      <c r="Q248" s="1215"/>
      <c r="R248" s="2"/>
      <c r="S248" s="1214"/>
      <c r="T248" s="1215"/>
      <c r="U248" s="2"/>
      <c r="V248" s="1214"/>
      <c r="W248" s="1215"/>
      <c r="X248" s="2"/>
      <c r="Y248" s="1214"/>
      <c r="Z248" s="1215"/>
      <c r="AA248" s="2"/>
      <c r="AB248" s="1214"/>
      <c r="AC248" s="1215"/>
      <c r="AD248" s="2"/>
      <c r="AE248" s="1214"/>
      <c r="AF248" s="1215"/>
      <c r="AG248" s="2"/>
      <c r="AH248" s="1214"/>
      <c r="AI248" s="1215"/>
      <c r="AJ248" s="2"/>
      <c r="AK248" s="1214"/>
      <c r="AL248" s="1215"/>
      <c r="AM248" s="2"/>
      <c r="AN248" s="1214"/>
      <c r="AO248" s="1215"/>
      <c r="AP248" s="2"/>
      <c r="AQ248" s="1214"/>
      <c r="AR248" s="1215"/>
      <c r="AS248" s="2"/>
      <c r="AT248" s="1214"/>
      <c r="AU248" s="1215"/>
      <c r="AV248" s="2"/>
      <c r="AW248" s="1214"/>
      <c r="AX248" s="1215"/>
      <c r="AY248" s="2"/>
      <c r="AZ248" s="1214"/>
      <c r="BA248" s="1215"/>
      <c r="BB248" s="2"/>
      <c r="BC248" s="1214"/>
      <c r="BD248" s="1215"/>
      <c r="BE248" s="2"/>
      <c r="BF248" s="1214"/>
      <c r="BG248" s="1215"/>
      <c r="BH248" s="2"/>
      <c r="BI248" s="1214"/>
      <c r="BJ248" s="1215"/>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c r="DD248" s="180"/>
      <c r="DE248" s="180"/>
      <c r="DF248" s="180"/>
      <c r="DG248" s="180"/>
      <c r="DH248" s="180"/>
      <c r="DI248" s="180"/>
      <c r="DJ248" s="180"/>
      <c r="DK248" s="180"/>
      <c r="DL248" s="179"/>
      <c r="DM248" s="179"/>
      <c r="DN248" s="179"/>
      <c r="DO248" s="179"/>
      <c r="DP248" s="179"/>
      <c r="DQ248" s="179"/>
      <c r="DR248" s="179"/>
      <c r="DS248" s="179"/>
      <c r="DT248" s="179"/>
      <c r="DU248" s="179"/>
      <c r="DV248" s="179"/>
      <c r="DW248" s="179"/>
      <c r="DX248" s="179"/>
      <c r="DY248" s="179"/>
      <c r="DZ248" s="179"/>
      <c r="EA248" s="179"/>
      <c r="EB248" s="179"/>
      <c r="EC248" s="179"/>
      <c r="ED248" s="179"/>
      <c r="EE248" s="179"/>
      <c r="EF248" s="179"/>
      <c r="EG248" s="179"/>
      <c r="EH248" s="179"/>
      <c r="EI248" s="179"/>
      <c r="EJ248" s="179"/>
      <c r="EK248" s="179"/>
      <c r="EL248" s="179"/>
      <c r="EM248" s="179"/>
      <c r="EN248" s="179"/>
      <c r="EO248" s="179"/>
      <c r="EP248" s="179"/>
      <c r="EQ248" s="179"/>
      <c r="ER248" s="179"/>
      <c r="ES248" s="179"/>
      <c r="ET248" s="179"/>
      <c r="EU248" s="179"/>
      <c r="EV248" s="179"/>
      <c r="EW248" s="179"/>
      <c r="EX248" s="179"/>
      <c r="EY248" s="179"/>
      <c r="EZ248" s="179"/>
      <c r="FA248" s="179"/>
      <c r="FB248" s="179"/>
      <c r="FC248" s="179"/>
      <c r="FD248" s="179"/>
      <c r="FE248" s="179"/>
      <c r="FF248" s="179"/>
      <c r="FG248" s="179"/>
      <c r="FH248" s="179"/>
      <c r="FI248" s="179"/>
      <c r="FJ248" s="181"/>
      <c r="FK248" s="181"/>
      <c r="FL248" s="181"/>
      <c r="FM248" s="181"/>
      <c r="FN248" s="181"/>
      <c r="FO248" s="181"/>
      <c r="FP248" s="181"/>
      <c r="FQ248" s="181"/>
      <c r="FR248" s="181"/>
      <c r="FS248" s="181"/>
      <c r="FT248" s="181"/>
      <c r="FU248" s="181"/>
      <c r="FV248" s="181"/>
      <c r="FW248" s="181"/>
      <c r="FX248" s="181"/>
      <c r="FY248" s="181"/>
      <c r="FZ248" s="181"/>
      <c r="GA248" s="181"/>
      <c r="GB248" s="181"/>
      <c r="GC248" s="181"/>
      <c r="GD248" s="181"/>
      <c r="GE248" s="181"/>
      <c r="GF248" s="181"/>
      <c r="GG248" s="181"/>
      <c r="GH248" s="181"/>
      <c r="GI248" s="181"/>
      <c r="GJ248" s="181"/>
      <c r="GK248" s="181"/>
      <c r="GL248" s="181"/>
      <c r="GM248" s="181"/>
      <c r="GN248" s="181"/>
      <c r="GO248" s="181"/>
      <c r="GP248" s="181"/>
      <c r="GQ248" s="181"/>
      <c r="GR248" s="181"/>
      <c r="GS248" s="181"/>
      <c r="GT248" s="181"/>
      <c r="GU248" s="181"/>
      <c r="GV248" s="181"/>
      <c r="GW248" s="181"/>
      <c r="GX248" s="181"/>
      <c r="GY248" s="181"/>
      <c r="GZ248" s="181"/>
      <c r="HA248" s="181"/>
      <c r="HB248" s="181"/>
      <c r="HC248" s="181"/>
      <c r="HD248" s="181"/>
      <c r="HE248" s="181"/>
      <c r="HF248" s="181"/>
      <c r="HG248" s="181"/>
      <c r="HH248" s="181"/>
      <c r="HI248" s="181"/>
      <c r="HJ248" s="181"/>
      <c r="HK248" s="181"/>
      <c r="HL248" s="181"/>
      <c r="HM248" s="181"/>
      <c r="HN248" s="181"/>
      <c r="HO248" s="181"/>
      <c r="HP248" s="181"/>
      <c r="HQ248" s="181"/>
      <c r="HR248" s="181"/>
      <c r="HS248" s="181"/>
      <c r="HT248" s="181"/>
      <c r="HU248" s="181"/>
      <c r="HV248" s="181"/>
      <c r="HW248" s="181"/>
      <c r="HX248" s="181"/>
      <c r="HY248" s="181"/>
      <c r="HZ248" s="181"/>
      <c r="IA248" s="181"/>
      <c r="IB248" s="181"/>
      <c r="IC248" s="181"/>
      <c r="ID248" s="181"/>
      <c r="IE248" s="181"/>
      <c r="IF248" s="181"/>
      <c r="IG248" s="181"/>
      <c r="IH248" s="181"/>
      <c r="II248" s="181"/>
      <c r="IJ248" s="181"/>
      <c r="IK248" s="181"/>
      <c r="IL248" s="181"/>
      <c r="IM248" s="181"/>
      <c r="IN248" s="181"/>
    </row>
    <row r="249" spans="1:248" s="181" customFormat="1" ht="18" hidden="1" customHeight="1" outlineLevel="1" x14ac:dyDescent="0.2">
      <c r="A249" s="55"/>
      <c r="B249" s="131"/>
      <c r="C249" s="132"/>
      <c r="D249" s="1176"/>
      <c r="E249" s="1177"/>
      <c r="F249" s="2"/>
      <c r="G249" s="1176"/>
      <c r="H249" s="1177"/>
      <c r="I249" s="2"/>
      <c r="J249" s="1176"/>
      <c r="K249" s="1177"/>
      <c r="L249" s="2"/>
      <c r="M249" s="1176"/>
      <c r="N249" s="1177"/>
      <c r="O249" s="2"/>
      <c r="P249" s="1176"/>
      <c r="Q249" s="1177"/>
      <c r="R249" s="2"/>
      <c r="S249" s="1176"/>
      <c r="T249" s="1177"/>
      <c r="U249" s="2"/>
      <c r="V249" s="1176"/>
      <c r="W249" s="1177"/>
      <c r="X249" s="2"/>
      <c r="Y249" s="1176"/>
      <c r="Z249" s="1177"/>
      <c r="AA249" s="2"/>
      <c r="AB249" s="1176"/>
      <c r="AC249" s="1177"/>
      <c r="AD249" s="2"/>
      <c r="AE249" s="1176"/>
      <c r="AF249" s="1177"/>
      <c r="AG249" s="2"/>
      <c r="AH249" s="1176"/>
      <c r="AI249" s="1177"/>
      <c r="AJ249" s="2"/>
      <c r="AK249" s="1176"/>
      <c r="AL249" s="1177"/>
      <c r="AM249" s="2"/>
      <c r="AN249" s="1176"/>
      <c r="AO249" s="1177"/>
      <c r="AP249" s="2"/>
      <c r="AQ249" s="1176"/>
      <c r="AR249" s="1177"/>
      <c r="AS249" s="2"/>
      <c r="AT249" s="1176"/>
      <c r="AU249" s="1177"/>
      <c r="AV249" s="2"/>
      <c r="AW249" s="1176"/>
      <c r="AX249" s="1177"/>
      <c r="AY249" s="2"/>
      <c r="AZ249" s="1176"/>
      <c r="BA249" s="1177"/>
      <c r="BB249" s="2"/>
      <c r="BC249" s="1176"/>
      <c r="BD249" s="1177"/>
      <c r="BE249" s="2"/>
      <c r="BF249" s="1176"/>
      <c r="BG249" s="1177"/>
      <c r="BH249" s="2"/>
      <c r="BI249" s="1176"/>
      <c r="BJ249" s="1177"/>
      <c r="BK249" s="179"/>
      <c r="BL249" s="31"/>
      <c r="BM249" s="31"/>
      <c r="BN249" s="31"/>
      <c r="BO249" s="31"/>
      <c r="BP249" s="31"/>
      <c r="BQ249" s="31"/>
      <c r="BR249" s="31"/>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c r="DD249" s="180"/>
      <c r="DE249" s="180"/>
      <c r="DF249" s="180"/>
      <c r="DG249" s="180"/>
      <c r="DH249" s="180"/>
      <c r="DI249" s="180"/>
      <c r="DJ249" s="180"/>
      <c r="DK249" s="180"/>
      <c r="DL249" s="179"/>
      <c r="DM249" s="179"/>
      <c r="DN249" s="179"/>
      <c r="DO249" s="179"/>
      <c r="DP249" s="179"/>
      <c r="DQ249" s="179"/>
      <c r="DR249" s="179"/>
      <c r="DS249" s="179"/>
      <c r="DT249" s="179"/>
      <c r="DU249" s="179"/>
      <c r="DV249" s="179"/>
      <c r="DW249" s="179"/>
      <c r="DX249" s="179"/>
      <c r="DY249" s="179"/>
      <c r="DZ249" s="179"/>
      <c r="EA249" s="179"/>
      <c r="EB249" s="179"/>
      <c r="EC249" s="179"/>
      <c r="ED249" s="179"/>
      <c r="EE249" s="179"/>
      <c r="EF249" s="179"/>
      <c r="EG249" s="179"/>
      <c r="EH249" s="179"/>
      <c r="EI249" s="179"/>
      <c r="EJ249" s="179"/>
      <c r="EK249" s="179"/>
      <c r="EL249" s="179"/>
      <c r="EM249" s="179"/>
      <c r="EN249" s="179"/>
      <c r="EO249" s="179"/>
      <c r="EP249" s="179"/>
      <c r="EQ249" s="179"/>
      <c r="ER249" s="179"/>
      <c r="ES249" s="179"/>
      <c r="ET249" s="179"/>
      <c r="EU249" s="179"/>
      <c r="EV249" s="179"/>
      <c r="EW249" s="179"/>
      <c r="EX249" s="179"/>
      <c r="EY249" s="179"/>
      <c r="EZ249" s="179"/>
      <c r="FA249" s="179"/>
      <c r="FB249" s="179"/>
      <c r="FC249" s="179"/>
      <c r="FD249" s="179"/>
      <c r="FE249" s="179"/>
      <c r="FF249" s="179"/>
      <c r="FG249" s="179"/>
      <c r="FH249" s="179"/>
      <c r="FI249" s="179"/>
    </row>
    <row r="250" spans="1:248" s="181" customFormat="1" ht="18" hidden="1" customHeight="1" outlineLevel="1" x14ac:dyDescent="0.2">
      <c r="A250" s="194"/>
      <c r="B250" s="92"/>
      <c r="C250" s="132"/>
      <c r="D250" s="1176"/>
      <c r="E250" s="1177"/>
      <c r="F250" s="2"/>
      <c r="G250" s="1176"/>
      <c r="H250" s="1177"/>
      <c r="I250" s="2"/>
      <c r="J250" s="1176"/>
      <c r="K250" s="1177"/>
      <c r="L250" s="2"/>
      <c r="M250" s="1176"/>
      <c r="N250" s="1177"/>
      <c r="O250" s="2"/>
      <c r="P250" s="1176"/>
      <c r="Q250" s="1177"/>
      <c r="R250" s="2"/>
      <c r="S250" s="1176"/>
      <c r="T250" s="1177"/>
      <c r="U250" s="2"/>
      <c r="V250" s="1176"/>
      <c r="W250" s="1177"/>
      <c r="X250" s="2"/>
      <c r="Y250" s="1176"/>
      <c r="Z250" s="1177"/>
      <c r="AA250" s="2"/>
      <c r="AB250" s="1176"/>
      <c r="AC250" s="1177"/>
      <c r="AD250" s="2"/>
      <c r="AE250" s="1176"/>
      <c r="AF250" s="1177"/>
      <c r="AG250" s="2"/>
      <c r="AH250" s="1176"/>
      <c r="AI250" s="1177"/>
      <c r="AJ250" s="2"/>
      <c r="AK250" s="1176"/>
      <c r="AL250" s="1177"/>
      <c r="AM250" s="2"/>
      <c r="AN250" s="1176"/>
      <c r="AO250" s="1177"/>
      <c r="AP250" s="2"/>
      <c r="AQ250" s="1176"/>
      <c r="AR250" s="1177"/>
      <c r="AS250" s="2"/>
      <c r="AT250" s="1176"/>
      <c r="AU250" s="1177"/>
      <c r="AV250" s="2"/>
      <c r="AW250" s="1176"/>
      <c r="AX250" s="1177"/>
      <c r="AY250" s="2"/>
      <c r="AZ250" s="1176"/>
      <c r="BA250" s="1177"/>
      <c r="BB250" s="2"/>
      <c r="BC250" s="1176"/>
      <c r="BD250" s="1177"/>
      <c r="BE250" s="2"/>
      <c r="BF250" s="1176"/>
      <c r="BG250" s="1177"/>
      <c r="BH250" s="2"/>
      <c r="BI250" s="1176"/>
      <c r="BJ250" s="1177"/>
      <c r="BK250" s="179"/>
      <c r="BL250" s="31"/>
      <c r="BM250" s="31"/>
      <c r="BN250" s="31"/>
      <c r="BO250" s="31"/>
      <c r="BP250" s="31"/>
      <c r="BQ250" s="31"/>
      <c r="BR250" s="31"/>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79"/>
      <c r="DM250" s="179"/>
      <c r="DN250" s="179"/>
      <c r="DO250" s="179"/>
      <c r="DP250" s="179"/>
      <c r="DQ250" s="179"/>
      <c r="DR250" s="179"/>
      <c r="DS250" s="179"/>
      <c r="DT250" s="179"/>
      <c r="DU250" s="179"/>
      <c r="DV250" s="179"/>
      <c r="DW250" s="179"/>
      <c r="DX250" s="179"/>
      <c r="DY250" s="179"/>
      <c r="DZ250" s="179"/>
      <c r="EA250" s="179"/>
      <c r="EB250" s="179"/>
      <c r="EC250" s="179"/>
      <c r="ED250" s="179"/>
      <c r="EE250" s="179"/>
      <c r="EF250" s="179"/>
      <c r="EG250" s="179"/>
      <c r="EH250" s="179"/>
      <c r="EI250" s="179"/>
      <c r="EJ250" s="179"/>
      <c r="EK250" s="179"/>
      <c r="EL250" s="179"/>
      <c r="EM250" s="179"/>
      <c r="EN250" s="179"/>
      <c r="EO250" s="179"/>
      <c r="EP250" s="179"/>
      <c r="EQ250" s="179"/>
      <c r="ER250" s="179"/>
      <c r="ES250" s="179"/>
      <c r="ET250" s="179"/>
      <c r="EU250" s="179"/>
      <c r="EV250" s="179"/>
      <c r="EW250" s="179"/>
      <c r="EX250" s="179"/>
      <c r="EY250" s="179"/>
      <c r="EZ250" s="179"/>
      <c r="FA250" s="179"/>
      <c r="FB250" s="179"/>
      <c r="FC250" s="179"/>
      <c r="FD250" s="179"/>
      <c r="FE250" s="179"/>
      <c r="FF250" s="179"/>
      <c r="FG250" s="179"/>
      <c r="FH250" s="179"/>
      <c r="FI250" s="179"/>
    </row>
    <row r="251" spans="1:248" ht="18" hidden="1" customHeight="1" outlineLevel="1" x14ac:dyDescent="0.2">
      <c r="A251" s="194"/>
      <c r="B251" s="92"/>
      <c r="C251" s="132"/>
      <c r="D251" s="1176"/>
      <c r="E251" s="1177"/>
      <c r="F251" s="2"/>
      <c r="G251" s="1176"/>
      <c r="H251" s="1177"/>
      <c r="I251" s="2"/>
      <c r="J251" s="1176"/>
      <c r="K251" s="1177"/>
      <c r="L251" s="2"/>
      <c r="M251" s="1176"/>
      <c r="N251" s="1177"/>
      <c r="O251" s="2"/>
      <c r="P251" s="1176"/>
      <c r="Q251" s="1177"/>
      <c r="R251" s="2"/>
      <c r="S251" s="1176"/>
      <c r="T251" s="1177"/>
      <c r="U251" s="2"/>
      <c r="V251" s="1176"/>
      <c r="W251" s="1177"/>
      <c r="X251" s="2"/>
      <c r="Y251" s="1176"/>
      <c r="Z251" s="1177"/>
      <c r="AA251" s="2"/>
      <c r="AB251" s="1176"/>
      <c r="AC251" s="1177"/>
      <c r="AD251" s="2"/>
      <c r="AE251" s="1176"/>
      <c r="AF251" s="1177"/>
      <c r="AG251" s="2"/>
      <c r="AH251" s="1176"/>
      <c r="AI251" s="1177"/>
      <c r="AJ251" s="2"/>
      <c r="AK251" s="1176"/>
      <c r="AL251" s="1177"/>
      <c r="AM251" s="2"/>
      <c r="AN251" s="1176"/>
      <c r="AO251" s="1177"/>
      <c r="AP251" s="2"/>
      <c r="AQ251" s="1176"/>
      <c r="AR251" s="1177"/>
      <c r="AS251" s="2"/>
      <c r="AT251" s="1176"/>
      <c r="AU251" s="1177"/>
      <c r="AV251" s="2"/>
      <c r="AW251" s="1176"/>
      <c r="AX251" s="1177"/>
      <c r="AY251" s="2"/>
      <c r="AZ251" s="1176"/>
      <c r="BA251" s="1177"/>
      <c r="BB251" s="2"/>
      <c r="BC251" s="1176"/>
      <c r="BD251" s="1177"/>
      <c r="BE251" s="2"/>
      <c r="BF251" s="1176"/>
      <c r="BG251" s="1177"/>
      <c r="BH251" s="2"/>
      <c r="BI251" s="1176"/>
      <c r="BJ251" s="1177"/>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79"/>
      <c r="DM251" s="179"/>
      <c r="DN251" s="179"/>
      <c r="DO251" s="179"/>
      <c r="DP251" s="179"/>
      <c r="DQ251" s="179"/>
      <c r="DR251" s="179"/>
      <c r="DS251" s="179"/>
      <c r="DT251" s="179"/>
      <c r="DU251" s="179"/>
      <c r="DV251" s="179"/>
      <c r="DW251" s="179"/>
      <c r="DX251" s="179"/>
      <c r="DY251" s="179"/>
      <c r="DZ251" s="179"/>
      <c r="EA251" s="179"/>
      <c r="EB251" s="179"/>
      <c r="EC251" s="179"/>
      <c r="ED251" s="179"/>
      <c r="EE251" s="179"/>
      <c r="EF251" s="179"/>
      <c r="EG251" s="179"/>
      <c r="EH251" s="179"/>
      <c r="EI251" s="179"/>
      <c r="EJ251" s="179"/>
      <c r="EK251" s="179"/>
      <c r="EL251" s="179"/>
      <c r="EM251" s="179"/>
      <c r="EN251" s="179"/>
      <c r="EO251" s="179"/>
      <c r="EP251" s="179"/>
      <c r="EQ251" s="179"/>
      <c r="ER251" s="179"/>
      <c r="ES251" s="179"/>
      <c r="ET251" s="179"/>
      <c r="EU251" s="179"/>
      <c r="EV251" s="179"/>
      <c r="EW251" s="179"/>
      <c r="EX251" s="179"/>
      <c r="EY251" s="179"/>
      <c r="EZ251" s="179"/>
      <c r="FA251" s="179"/>
      <c r="FB251" s="179"/>
      <c r="FC251" s="179"/>
      <c r="FD251" s="179"/>
      <c r="FE251" s="179"/>
      <c r="FF251" s="179"/>
      <c r="FG251" s="179"/>
      <c r="FH251" s="179"/>
      <c r="FI251" s="179"/>
      <c r="FJ251" s="181"/>
      <c r="FK251" s="181"/>
      <c r="FL251" s="181"/>
      <c r="FM251" s="181"/>
      <c r="FN251" s="181"/>
      <c r="FO251" s="181"/>
      <c r="FP251" s="181"/>
      <c r="FQ251" s="181"/>
      <c r="FR251" s="181"/>
      <c r="FS251" s="181"/>
      <c r="FT251" s="181"/>
      <c r="FU251" s="181"/>
      <c r="FV251" s="181"/>
      <c r="FW251" s="181"/>
      <c r="FX251" s="181"/>
      <c r="FY251" s="181"/>
      <c r="FZ251" s="181"/>
      <c r="GA251" s="181"/>
      <c r="GB251" s="181"/>
      <c r="GC251" s="181"/>
      <c r="GD251" s="181"/>
      <c r="GE251" s="181"/>
      <c r="GF251" s="181"/>
      <c r="GG251" s="181"/>
      <c r="GH251" s="181"/>
      <c r="GI251" s="181"/>
      <c r="GJ251" s="181"/>
      <c r="GK251" s="181"/>
      <c r="GL251" s="181"/>
      <c r="GM251" s="181"/>
      <c r="GN251" s="181"/>
      <c r="GO251" s="181"/>
      <c r="GP251" s="181"/>
      <c r="GQ251" s="181"/>
      <c r="GR251" s="181"/>
      <c r="GS251" s="181"/>
      <c r="GT251" s="181"/>
      <c r="GU251" s="181"/>
      <c r="GV251" s="181"/>
      <c r="GW251" s="181"/>
      <c r="GX251" s="181"/>
      <c r="GY251" s="181"/>
      <c r="GZ251" s="181"/>
      <c r="HA251" s="181"/>
      <c r="HB251" s="181"/>
      <c r="HC251" s="181"/>
      <c r="HD251" s="181"/>
      <c r="HE251" s="181"/>
      <c r="HF251" s="181"/>
      <c r="HG251" s="181"/>
      <c r="HH251" s="181"/>
      <c r="HI251" s="181"/>
      <c r="HJ251" s="181"/>
      <c r="HK251" s="181"/>
      <c r="HL251" s="181"/>
      <c r="HM251" s="181"/>
      <c r="HN251" s="181"/>
      <c r="HO251" s="181"/>
      <c r="HP251" s="181"/>
      <c r="HQ251" s="181"/>
      <c r="HR251" s="181"/>
      <c r="HS251" s="181"/>
      <c r="HT251" s="181"/>
      <c r="HU251" s="181"/>
      <c r="HV251" s="181"/>
      <c r="HW251" s="181"/>
      <c r="HX251" s="181"/>
      <c r="HY251" s="181"/>
      <c r="HZ251" s="181"/>
      <c r="IA251" s="181"/>
      <c r="IB251" s="181"/>
      <c r="IC251" s="181"/>
      <c r="ID251" s="181"/>
      <c r="IE251" s="181"/>
      <c r="IF251" s="181"/>
      <c r="IG251" s="181"/>
      <c r="IH251" s="181"/>
      <c r="II251" s="181"/>
      <c r="IJ251" s="181"/>
      <c r="IK251" s="181"/>
      <c r="IL251" s="181"/>
      <c r="IM251" s="181"/>
      <c r="IN251" s="181"/>
    </row>
    <row r="252" spans="1:248" ht="18" hidden="1" customHeight="1" outlineLevel="1" x14ac:dyDescent="0.2">
      <c r="A252" s="194"/>
      <c r="B252" s="92"/>
      <c r="C252" s="132"/>
      <c r="D252" s="1176"/>
      <c r="E252" s="1177"/>
      <c r="F252" s="2"/>
      <c r="G252" s="1176"/>
      <c r="H252" s="1177"/>
      <c r="I252" s="2"/>
      <c r="J252" s="1176"/>
      <c r="K252" s="1177"/>
      <c r="L252" s="2"/>
      <c r="M252" s="1176"/>
      <c r="N252" s="1177"/>
      <c r="O252" s="2"/>
      <c r="P252" s="1176"/>
      <c r="Q252" s="1177"/>
      <c r="R252" s="2"/>
      <c r="S252" s="1176"/>
      <c r="T252" s="1177"/>
      <c r="U252" s="2"/>
      <c r="V252" s="1176"/>
      <c r="W252" s="1177"/>
      <c r="X252" s="2"/>
      <c r="Y252" s="1176"/>
      <c r="Z252" s="1177"/>
      <c r="AA252" s="2"/>
      <c r="AB252" s="1176"/>
      <c r="AC252" s="1177"/>
      <c r="AD252" s="2"/>
      <c r="AE252" s="1176"/>
      <c r="AF252" s="1177"/>
      <c r="AG252" s="2"/>
      <c r="AH252" s="1176"/>
      <c r="AI252" s="1177"/>
      <c r="AJ252" s="2"/>
      <c r="AK252" s="1176"/>
      <c r="AL252" s="1177"/>
      <c r="AM252" s="2"/>
      <c r="AN252" s="1176"/>
      <c r="AO252" s="1177"/>
      <c r="AP252" s="2"/>
      <c r="AQ252" s="1176"/>
      <c r="AR252" s="1177"/>
      <c r="AS252" s="2"/>
      <c r="AT252" s="1176"/>
      <c r="AU252" s="1177"/>
      <c r="AV252" s="2"/>
      <c r="AW252" s="1176"/>
      <c r="AX252" s="1177"/>
      <c r="AY252" s="2"/>
      <c r="AZ252" s="1176"/>
      <c r="BA252" s="1177"/>
      <c r="BB252" s="2"/>
      <c r="BC252" s="1176"/>
      <c r="BD252" s="1177"/>
      <c r="BE252" s="2"/>
      <c r="BF252" s="1176"/>
      <c r="BG252" s="1177"/>
      <c r="BH252" s="2"/>
      <c r="BI252" s="1176"/>
      <c r="BJ252" s="1177"/>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c r="DD252" s="180"/>
      <c r="DE252" s="180"/>
      <c r="DF252" s="180"/>
      <c r="DG252" s="180"/>
      <c r="DH252" s="180"/>
      <c r="DI252" s="180"/>
      <c r="DJ252" s="180"/>
      <c r="DK252" s="180"/>
      <c r="DL252" s="179"/>
      <c r="DM252" s="179"/>
      <c r="DN252" s="179"/>
      <c r="DO252" s="179"/>
      <c r="DP252" s="179"/>
      <c r="DQ252" s="179"/>
      <c r="DR252" s="179"/>
      <c r="DS252" s="179"/>
      <c r="DT252" s="179"/>
      <c r="DU252" s="179"/>
      <c r="DV252" s="179"/>
      <c r="DW252" s="179"/>
      <c r="DX252" s="179"/>
      <c r="DY252" s="179"/>
      <c r="DZ252" s="179"/>
      <c r="EA252" s="179"/>
      <c r="EB252" s="179"/>
      <c r="EC252" s="179"/>
      <c r="ED252" s="179"/>
      <c r="EE252" s="179"/>
      <c r="EF252" s="179"/>
      <c r="EG252" s="179"/>
      <c r="EH252" s="179"/>
      <c r="EI252" s="179"/>
      <c r="EJ252" s="179"/>
      <c r="EK252" s="179"/>
      <c r="EL252" s="179"/>
      <c r="EM252" s="179"/>
      <c r="EN252" s="179"/>
      <c r="EO252" s="179"/>
      <c r="EP252" s="179"/>
      <c r="EQ252" s="179"/>
      <c r="ER252" s="179"/>
      <c r="ES252" s="179"/>
      <c r="ET252" s="179"/>
      <c r="EU252" s="179"/>
      <c r="EV252" s="179"/>
      <c r="EW252" s="179"/>
      <c r="EX252" s="179"/>
      <c r="EY252" s="179"/>
      <c r="EZ252" s="179"/>
      <c r="FA252" s="179"/>
      <c r="FB252" s="179"/>
      <c r="FC252" s="179"/>
      <c r="FD252" s="179"/>
      <c r="FE252" s="179"/>
      <c r="FF252" s="179"/>
      <c r="FG252" s="179"/>
      <c r="FH252" s="179"/>
      <c r="FI252" s="179"/>
      <c r="FJ252" s="181"/>
      <c r="FK252" s="181"/>
      <c r="FL252" s="181"/>
      <c r="FM252" s="181"/>
      <c r="FN252" s="181"/>
      <c r="FO252" s="181"/>
      <c r="FP252" s="181"/>
      <c r="FQ252" s="181"/>
      <c r="FR252" s="181"/>
      <c r="FS252" s="181"/>
      <c r="FT252" s="181"/>
      <c r="FU252" s="181"/>
      <c r="FV252" s="181"/>
      <c r="FW252" s="181"/>
      <c r="FX252" s="181"/>
      <c r="FY252" s="181"/>
      <c r="FZ252" s="181"/>
      <c r="GA252" s="181"/>
      <c r="GB252" s="181"/>
      <c r="GC252" s="181"/>
      <c r="GD252" s="181"/>
      <c r="GE252" s="181"/>
      <c r="GF252" s="181"/>
      <c r="GG252" s="181"/>
      <c r="GH252" s="181"/>
      <c r="GI252" s="181"/>
      <c r="GJ252" s="181"/>
      <c r="GK252" s="181"/>
      <c r="GL252" s="181"/>
      <c r="GM252" s="181"/>
      <c r="GN252" s="181"/>
      <c r="GO252" s="181"/>
      <c r="GP252" s="181"/>
      <c r="GQ252" s="181"/>
      <c r="GR252" s="181"/>
      <c r="GS252" s="181"/>
      <c r="GT252" s="181"/>
      <c r="GU252" s="181"/>
      <c r="GV252" s="181"/>
      <c r="GW252" s="181"/>
      <c r="GX252" s="181"/>
      <c r="GY252" s="181"/>
      <c r="GZ252" s="181"/>
      <c r="HA252" s="181"/>
      <c r="HB252" s="181"/>
      <c r="HC252" s="181"/>
      <c r="HD252" s="181"/>
      <c r="HE252" s="181"/>
      <c r="HF252" s="181"/>
      <c r="HG252" s="181"/>
      <c r="HH252" s="181"/>
      <c r="HI252" s="181"/>
      <c r="HJ252" s="181"/>
      <c r="HK252" s="181"/>
      <c r="HL252" s="181"/>
      <c r="HM252" s="181"/>
      <c r="HN252" s="181"/>
      <c r="HO252" s="181"/>
      <c r="HP252" s="181"/>
      <c r="HQ252" s="181"/>
      <c r="HR252" s="181"/>
      <c r="HS252" s="181"/>
      <c r="HT252" s="181"/>
      <c r="HU252" s="181"/>
      <c r="HV252" s="181"/>
      <c r="HW252" s="181"/>
      <c r="HX252" s="181"/>
      <c r="HY252" s="181"/>
      <c r="HZ252" s="181"/>
      <c r="IA252" s="181"/>
      <c r="IB252" s="181"/>
      <c r="IC252" s="181"/>
      <c r="ID252" s="181"/>
      <c r="IE252" s="181"/>
      <c r="IF252" s="181"/>
      <c r="IG252" s="181"/>
      <c r="IH252" s="181"/>
      <c r="II252" s="181"/>
      <c r="IJ252" s="181"/>
      <c r="IK252" s="181"/>
      <c r="IL252" s="181"/>
      <c r="IM252" s="181"/>
      <c r="IN252" s="181"/>
    </row>
    <row r="253" spans="1:248" ht="18" hidden="1" customHeight="1" outlineLevel="1" x14ac:dyDescent="0.2">
      <c r="A253" s="194"/>
      <c r="B253" s="92"/>
      <c r="C253" s="132"/>
      <c r="D253" s="1176"/>
      <c r="E253" s="1177"/>
      <c r="F253" s="2"/>
      <c r="G253" s="1176"/>
      <c r="H253" s="1177"/>
      <c r="I253" s="2"/>
      <c r="J253" s="1176"/>
      <c r="K253" s="1177"/>
      <c r="L253" s="2"/>
      <c r="M253" s="1176"/>
      <c r="N253" s="1177"/>
      <c r="O253" s="2"/>
      <c r="P253" s="1176"/>
      <c r="Q253" s="1177"/>
      <c r="R253" s="2"/>
      <c r="S253" s="1176"/>
      <c r="T253" s="1177"/>
      <c r="U253" s="2"/>
      <c r="V253" s="1176"/>
      <c r="W253" s="1177"/>
      <c r="X253" s="2"/>
      <c r="Y253" s="1176"/>
      <c r="Z253" s="1177"/>
      <c r="AA253" s="2"/>
      <c r="AB253" s="1176"/>
      <c r="AC253" s="1177"/>
      <c r="AD253" s="2"/>
      <c r="AE253" s="1176"/>
      <c r="AF253" s="1177"/>
      <c r="AG253" s="2"/>
      <c r="AH253" s="1176"/>
      <c r="AI253" s="1177"/>
      <c r="AJ253" s="2"/>
      <c r="AK253" s="1176"/>
      <c r="AL253" s="1177"/>
      <c r="AM253" s="2"/>
      <c r="AN253" s="1176"/>
      <c r="AO253" s="1177"/>
      <c r="AP253" s="2"/>
      <c r="AQ253" s="1176"/>
      <c r="AR253" s="1177"/>
      <c r="AS253" s="2"/>
      <c r="AT253" s="1176"/>
      <c r="AU253" s="1177"/>
      <c r="AV253" s="2"/>
      <c r="AW253" s="1176"/>
      <c r="AX253" s="1177"/>
      <c r="AY253" s="2"/>
      <c r="AZ253" s="1176"/>
      <c r="BA253" s="1177"/>
      <c r="BB253" s="2"/>
      <c r="BC253" s="1176"/>
      <c r="BD253" s="1177"/>
      <c r="BE253" s="2"/>
      <c r="BF253" s="1176"/>
      <c r="BG253" s="1177"/>
      <c r="BH253" s="2"/>
      <c r="BI253" s="1176"/>
      <c r="BJ253" s="1177"/>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81"/>
      <c r="FK253" s="181"/>
      <c r="FL253" s="181"/>
      <c r="FM253" s="181"/>
      <c r="FN253" s="181"/>
      <c r="FO253" s="181"/>
      <c r="FP253" s="181"/>
      <c r="FQ253" s="181"/>
      <c r="FR253" s="181"/>
      <c r="FS253" s="181"/>
      <c r="FT253" s="181"/>
      <c r="FU253" s="181"/>
      <c r="FV253" s="181"/>
      <c r="FW253" s="181"/>
      <c r="FX253" s="181"/>
      <c r="FY253" s="181"/>
      <c r="FZ253" s="181"/>
      <c r="GA253" s="181"/>
      <c r="GB253" s="181"/>
      <c r="GC253" s="181"/>
      <c r="GD253" s="181"/>
      <c r="GE253" s="181"/>
      <c r="GF253" s="181"/>
      <c r="GG253" s="181"/>
      <c r="GH253" s="181"/>
      <c r="GI253" s="181"/>
      <c r="GJ253" s="181"/>
      <c r="GK253" s="181"/>
      <c r="GL253" s="181"/>
      <c r="GM253" s="181"/>
      <c r="GN253" s="181"/>
      <c r="GO253" s="181"/>
      <c r="GP253" s="181"/>
      <c r="GQ253" s="181"/>
      <c r="GR253" s="181"/>
      <c r="GS253" s="181"/>
      <c r="GT253" s="181"/>
      <c r="GU253" s="181"/>
      <c r="GV253" s="181"/>
      <c r="GW253" s="181"/>
      <c r="GX253" s="181"/>
      <c r="GY253" s="181"/>
      <c r="GZ253" s="181"/>
      <c r="HA253" s="181"/>
      <c r="HB253" s="181"/>
      <c r="HC253" s="181"/>
      <c r="HD253" s="181"/>
      <c r="HE253" s="181"/>
      <c r="HF253" s="181"/>
      <c r="HG253" s="181"/>
      <c r="HH253" s="181"/>
      <c r="HI253" s="181"/>
      <c r="HJ253" s="181"/>
      <c r="HK253" s="181"/>
      <c r="HL253" s="181"/>
      <c r="HM253" s="181"/>
      <c r="HN253" s="181"/>
      <c r="HO253" s="181"/>
      <c r="HP253" s="181"/>
      <c r="HQ253" s="181"/>
      <c r="HR253" s="181"/>
      <c r="HS253" s="181"/>
      <c r="HT253" s="181"/>
      <c r="HU253" s="181"/>
      <c r="HV253" s="181"/>
      <c r="HW253" s="181"/>
      <c r="HX253" s="181"/>
      <c r="HY253" s="181"/>
      <c r="HZ253" s="181"/>
      <c r="IA253" s="181"/>
      <c r="IB253" s="181"/>
      <c r="IC253" s="181"/>
      <c r="ID253" s="181"/>
      <c r="IE253" s="181"/>
      <c r="IF253" s="181"/>
      <c r="IG253" s="181"/>
      <c r="IH253" s="181"/>
      <c r="II253" s="181"/>
      <c r="IJ253" s="181"/>
      <c r="IK253" s="181"/>
      <c r="IL253" s="181"/>
      <c r="IM253" s="181"/>
      <c r="IN253" s="181"/>
    </row>
    <row r="254" spans="1:248" s="183" customFormat="1" ht="18" hidden="1" customHeight="1" outlineLevel="1" x14ac:dyDescent="0.2">
      <c r="A254" s="185"/>
      <c r="B254" s="319" t="s">
        <v>161</v>
      </c>
      <c r="C254" s="132"/>
      <c r="D254" s="1219"/>
      <c r="E254" s="1220"/>
      <c r="F254" s="2"/>
      <c r="G254" s="1219"/>
      <c r="H254" s="1220"/>
      <c r="I254" s="2"/>
      <c r="J254" s="1219"/>
      <c r="K254" s="1220"/>
      <c r="L254" s="2"/>
      <c r="M254" s="1219"/>
      <c r="N254" s="1220"/>
      <c r="O254" s="2"/>
      <c r="P254" s="1219"/>
      <c r="Q254" s="1220"/>
      <c r="R254" s="2"/>
      <c r="S254" s="1219"/>
      <c r="T254" s="1220"/>
      <c r="U254" s="2"/>
      <c r="V254" s="1219"/>
      <c r="W254" s="1220"/>
      <c r="X254" s="2"/>
      <c r="Y254" s="1219"/>
      <c r="Z254" s="1220"/>
      <c r="AA254" s="2"/>
      <c r="AB254" s="1219"/>
      <c r="AC254" s="1220"/>
      <c r="AD254" s="2"/>
      <c r="AE254" s="1219"/>
      <c r="AF254" s="1220"/>
      <c r="AG254" s="2"/>
      <c r="AH254" s="1219"/>
      <c r="AI254" s="1220"/>
      <c r="AJ254" s="2"/>
      <c r="AK254" s="1219"/>
      <c r="AL254" s="1220"/>
      <c r="AM254" s="2"/>
      <c r="AN254" s="1219"/>
      <c r="AO254" s="1220"/>
      <c r="AP254" s="2"/>
      <c r="AQ254" s="1219"/>
      <c r="AR254" s="1220"/>
      <c r="AS254" s="2"/>
      <c r="AT254" s="1219"/>
      <c r="AU254" s="1220"/>
      <c r="AV254" s="2"/>
      <c r="AW254" s="1219"/>
      <c r="AX254" s="1220"/>
      <c r="AY254" s="2"/>
      <c r="AZ254" s="1219"/>
      <c r="BA254" s="1220"/>
      <c r="BB254" s="2"/>
      <c r="BC254" s="1219"/>
      <c r="BD254" s="1220"/>
      <c r="BE254" s="2"/>
      <c r="BF254" s="1219"/>
      <c r="BG254" s="1220"/>
      <c r="BH254" s="2"/>
      <c r="BI254" s="1219"/>
      <c r="BJ254" s="1220"/>
      <c r="BK254" s="179"/>
      <c r="BL254" s="31"/>
      <c r="BM254" s="31"/>
      <c r="BN254" s="31"/>
      <c r="BO254" s="31"/>
      <c r="BP254" s="31"/>
      <c r="BQ254" s="31"/>
      <c r="BR254" s="31"/>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c r="DD254" s="180"/>
      <c r="DE254" s="180"/>
      <c r="DF254" s="180"/>
      <c r="DG254" s="180"/>
      <c r="DH254" s="180"/>
      <c r="DI254" s="180"/>
      <c r="DJ254" s="180"/>
      <c r="DK254" s="180"/>
      <c r="DL254" s="179"/>
      <c r="DM254" s="179"/>
      <c r="DN254" s="179"/>
      <c r="DO254" s="179"/>
      <c r="DP254" s="179"/>
      <c r="DQ254" s="179"/>
      <c r="DR254" s="179"/>
      <c r="DS254" s="179"/>
      <c r="DT254" s="179"/>
      <c r="DU254" s="179"/>
      <c r="DV254" s="179"/>
      <c r="DW254" s="179"/>
      <c r="DX254" s="179"/>
      <c r="DY254" s="179"/>
      <c r="DZ254" s="179"/>
      <c r="EA254" s="179"/>
      <c r="EB254" s="179"/>
      <c r="EC254" s="179"/>
      <c r="ED254" s="179"/>
      <c r="EE254" s="179"/>
      <c r="EF254" s="179"/>
      <c r="EG254" s="179"/>
      <c r="EH254" s="179"/>
      <c r="EI254" s="179"/>
      <c r="EJ254" s="179"/>
      <c r="EK254" s="179"/>
      <c r="EL254" s="179"/>
      <c r="EM254" s="179"/>
      <c r="EN254" s="179"/>
      <c r="EO254" s="179"/>
      <c r="EP254" s="179"/>
      <c r="EQ254" s="179"/>
      <c r="ER254" s="179"/>
      <c r="ES254" s="179"/>
      <c r="ET254" s="179"/>
      <c r="EU254" s="179"/>
      <c r="EV254" s="179"/>
      <c r="EW254" s="179"/>
      <c r="EX254" s="179"/>
      <c r="EY254" s="179"/>
      <c r="EZ254" s="179"/>
      <c r="FA254" s="179"/>
      <c r="FB254" s="179"/>
      <c r="FC254" s="179"/>
      <c r="FD254" s="179"/>
      <c r="FE254" s="179"/>
      <c r="FF254" s="179"/>
      <c r="FG254" s="179"/>
      <c r="FH254" s="179"/>
      <c r="FI254" s="179"/>
      <c r="FJ254" s="179"/>
      <c r="FK254" s="179"/>
      <c r="FL254" s="179"/>
      <c r="FM254" s="179"/>
      <c r="FN254" s="179"/>
      <c r="FO254" s="179"/>
      <c r="FP254" s="179"/>
      <c r="FQ254" s="179"/>
      <c r="FR254" s="179"/>
      <c r="FS254" s="179"/>
      <c r="FT254" s="179"/>
      <c r="FU254" s="179"/>
      <c r="FV254" s="179"/>
      <c r="FW254" s="179"/>
      <c r="FX254" s="179"/>
      <c r="FY254" s="179"/>
      <c r="FZ254" s="179"/>
      <c r="GA254" s="179"/>
      <c r="GB254" s="179"/>
      <c r="GC254" s="179"/>
      <c r="GD254" s="179"/>
      <c r="GE254" s="179"/>
      <c r="GF254" s="179"/>
      <c r="GG254" s="179"/>
      <c r="GH254" s="179"/>
      <c r="GI254" s="179"/>
      <c r="GJ254" s="179"/>
      <c r="GK254" s="179"/>
      <c r="GL254" s="179"/>
      <c r="GM254" s="179"/>
      <c r="GN254" s="179"/>
      <c r="GO254" s="179"/>
      <c r="GP254" s="179"/>
      <c r="GQ254" s="179"/>
      <c r="GR254" s="179"/>
      <c r="GS254" s="179"/>
      <c r="GT254" s="179"/>
      <c r="GU254" s="179"/>
      <c r="GV254" s="179"/>
      <c r="GW254" s="179"/>
      <c r="GX254" s="179"/>
      <c r="GY254" s="179"/>
      <c r="GZ254" s="179"/>
      <c r="HA254" s="179"/>
      <c r="HB254" s="179"/>
      <c r="HC254" s="179"/>
      <c r="HD254" s="179"/>
      <c r="HE254" s="179"/>
      <c r="HF254" s="179"/>
      <c r="HG254" s="179"/>
      <c r="HH254" s="179"/>
      <c r="HI254" s="179"/>
      <c r="HJ254" s="179"/>
      <c r="HK254" s="179"/>
      <c r="HL254" s="179"/>
      <c r="HM254" s="179"/>
      <c r="HN254" s="179"/>
      <c r="HO254" s="179"/>
      <c r="HP254" s="179"/>
      <c r="HQ254" s="179"/>
      <c r="HR254" s="179"/>
      <c r="HS254" s="179"/>
      <c r="HT254" s="179"/>
      <c r="HU254" s="179"/>
      <c r="HV254" s="179"/>
      <c r="HW254" s="179"/>
      <c r="HX254" s="179"/>
      <c r="HY254" s="179"/>
      <c r="HZ254" s="179"/>
      <c r="IA254" s="179"/>
      <c r="IB254" s="179"/>
      <c r="IC254" s="179"/>
      <c r="ID254" s="179"/>
      <c r="IE254" s="179"/>
      <c r="IF254" s="179"/>
      <c r="IG254" s="179"/>
      <c r="IH254" s="179"/>
      <c r="II254" s="179"/>
      <c r="IJ254" s="179"/>
      <c r="IK254" s="179"/>
      <c r="IL254" s="179"/>
      <c r="IM254" s="179"/>
      <c r="IN254" s="179"/>
    </row>
    <row r="255" spans="1:248" s="183" customFormat="1" ht="18" customHeight="1" collapsed="1" x14ac:dyDescent="0.2">
      <c r="A255" s="334"/>
      <c r="B255" s="335"/>
      <c r="C255" s="132"/>
      <c r="D255" s="372"/>
      <c r="E255" s="373"/>
      <c r="F255" s="2"/>
      <c r="G255" s="372"/>
      <c r="H255" s="373"/>
      <c r="I255" s="2"/>
      <c r="J255" s="372"/>
      <c r="K255" s="373"/>
      <c r="L255" s="2"/>
      <c r="M255" s="372"/>
      <c r="N255" s="373"/>
      <c r="O255" s="2"/>
      <c r="P255" s="372"/>
      <c r="Q255" s="373"/>
      <c r="R255" s="2"/>
      <c r="S255" s="372"/>
      <c r="T255" s="373"/>
      <c r="U255" s="2"/>
      <c r="V255" s="372"/>
      <c r="W255" s="373"/>
      <c r="X255" s="2"/>
      <c r="Y255" s="372"/>
      <c r="Z255" s="373"/>
      <c r="AA255" s="2"/>
      <c r="AB255" s="372"/>
      <c r="AC255" s="373"/>
      <c r="AD255" s="2"/>
      <c r="AE255" s="372"/>
      <c r="AF255" s="373"/>
      <c r="AG255" s="2"/>
      <c r="AH255" s="372"/>
      <c r="AI255" s="373"/>
      <c r="AJ255" s="2"/>
      <c r="AK255" s="372"/>
      <c r="AL255" s="373"/>
      <c r="AM255" s="2"/>
      <c r="AN255" s="372"/>
      <c r="AO255" s="373"/>
      <c r="AP255" s="2"/>
      <c r="AQ255" s="372"/>
      <c r="AR255" s="373"/>
      <c r="AS255" s="2"/>
      <c r="AT255" s="372"/>
      <c r="AU255" s="373"/>
      <c r="AV255" s="2"/>
      <c r="AW255" s="372"/>
      <c r="AX255" s="373"/>
      <c r="AY255" s="2"/>
      <c r="AZ255" s="372"/>
      <c r="BA255" s="373"/>
      <c r="BB255" s="2"/>
      <c r="BC255" s="372"/>
      <c r="BD255" s="373"/>
      <c r="BE255" s="2"/>
      <c r="BF255" s="372"/>
      <c r="BG255" s="373"/>
      <c r="BH255" s="2"/>
      <c r="BI255" s="372"/>
      <c r="BJ255" s="373"/>
      <c r="BK255" s="179"/>
      <c r="BL255" s="31"/>
      <c r="BM255" s="31"/>
      <c r="BN255" s="31"/>
      <c r="BO255" s="31"/>
      <c r="BP255" s="31"/>
      <c r="BQ255" s="31"/>
      <c r="BR255" s="31"/>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79"/>
      <c r="DM255" s="179"/>
      <c r="DN255" s="179"/>
      <c r="DO255" s="179"/>
      <c r="DP255" s="179"/>
      <c r="DQ255" s="179"/>
      <c r="DR255" s="179"/>
      <c r="DS255" s="179"/>
      <c r="DT255" s="179"/>
      <c r="DU255" s="179"/>
      <c r="DV255" s="179"/>
      <c r="DW255" s="179"/>
      <c r="DX255" s="179"/>
      <c r="DY255" s="179"/>
      <c r="DZ255" s="179"/>
      <c r="EA255" s="179"/>
      <c r="EB255" s="179"/>
      <c r="EC255" s="179"/>
      <c r="ED255" s="179"/>
      <c r="EE255" s="179"/>
      <c r="EF255" s="179"/>
      <c r="EG255" s="179"/>
      <c r="EH255" s="179"/>
      <c r="EI255" s="179"/>
      <c r="EJ255" s="179"/>
      <c r="EK255" s="179"/>
      <c r="EL255" s="179"/>
      <c r="EM255" s="179"/>
      <c r="EN255" s="179"/>
      <c r="EO255" s="179"/>
      <c r="EP255" s="179"/>
      <c r="EQ255" s="179"/>
      <c r="ER255" s="179"/>
      <c r="ES255" s="179"/>
      <c r="ET255" s="179"/>
      <c r="EU255" s="179"/>
      <c r="EV255" s="179"/>
      <c r="EW255" s="179"/>
      <c r="EX255" s="179"/>
      <c r="EY255" s="179"/>
      <c r="EZ255" s="179"/>
      <c r="FA255" s="179"/>
      <c r="FB255" s="179"/>
      <c r="FC255" s="179"/>
      <c r="FD255" s="179"/>
      <c r="FE255" s="179"/>
      <c r="FF255" s="179"/>
      <c r="FG255" s="179"/>
      <c r="FH255" s="179"/>
      <c r="FI255" s="179"/>
      <c r="FJ255" s="179"/>
      <c r="FK255" s="179"/>
      <c r="FL255" s="179"/>
      <c r="FM255" s="179"/>
      <c r="FN255" s="179"/>
      <c r="FO255" s="179"/>
      <c r="FP255" s="179"/>
      <c r="FQ255" s="179"/>
      <c r="FR255" s="179"/>
      <c r="FS255" s="179"/>
      <c r="FT255" s="179"/>
      <c r="FU255" s="179"/>
      <c r="FV255" s="179"/>
      <c r="FW255" s="179"/>
      <c r="FX255" s="179"/>
      <c r="FY255" s="179"/>
      <c r="FZ255" s="179"/>
      <c r="GA255" s="179"/>
      <c r="GB255" s="179"/>
      <c r="GC255" s="179"/>
      <c r="GD255" s="179"/>
      <c r="GE255" s="179"/>
      <c r="GF255" s="179"/>
      <c r="GG255" s="179"/>
      <c r="GH255" s="179"/>
      <c r="GI255" s="179"/>
      <c r="GJ255" s="179"/>
      <c r="GK255" s="179"/>
      <c r="GL255" s="179"/>
      <c r="GM255" s="179"/>
      <c r="GN255" s="179"/>
      <c r="GO255" s="179"/>
      <c r="GP255" s="179"/>
      <c r="GQ255" s="179"/>
      <c r="GR255" s="179"/>
      <c r="GS255" s="179"/>
      <c r="GT255" s="179"/>
      <c r="GU255" s="179"/>
      <c r="GV255" s="179"/>
      <c r="GW255" s="179"/>
      <c r="GX255" s="179"/>
      <c r="GY255" s="179"/>
      <c r="GZ255" s="179"/>
      <c r="HA255" s="179"/>
      <c r="HB255" s="179"/>
      <c r="HC255" s="179"/>
      <c r="HD255" s="179"/>
      <c r="HE255" s="179"/>
      <c r="HF255" s="179"/>
      <c r="HG255" s="179"/>
      <c r="HH255" s="179"/>
      <c r="HI255" s="179"/>
      <c r="HJ255" s="179"/>
      <c r="HK255" s="179"/>
      <c r="HL255" s="179"/>
      <c r="HM255" s="179"/>
      <c r="HN255" s="179"/>
      <c r="HO255" s="179"/>
      <c r="HP255" s="179"/>
      <c r="HQ255" s="179"/>
      <c r="HR255" s="179"/>
      <c r="HS255" s="179"/>
      <c r="HT255" s="179"/>
      <c r="HU255" s="179"/>
      <c r="HV255" s="179"/>
      <c r="HW255" s="179"/>
      <c r="HX255" s="179"/>
      <c r="HY255" s="179"/>
      <c r="HZ255" s="179"/>
      <c r="IA255" s="179"/>
      <c r="IB255" s="179"/>
      <c r="IC255" s="179"/>
      <c r="ID255" s="179"/>
      <c r="IE255" s="179"/>
      <c r="IF255" s="179"/>
      <c r="IG255" s="179"/>
      <c r="IH255" s="179"/>
      <c r="II255" s="179"/>
      <c r="IJ255" s="179"/>
      <c r="IK255" s="179"/>
      <c r="IL255" s="179"/>
      <c r="IM255" s="179"/>
      <c r="IN255" s="179"/>
    </row>
    <row r="256" spans="1:248" ht="18" hidden="1" customHeight="1" outlineLevel="1" thickBot="1" x14ac:dyDescent="0.25">
      <c r="A256" s="86"/>
      <c r="B256" s="135"/>
      <c r="C256" s="76"/>
      <c r="D256" s="1214"/>
      <c r="E256" s="1215"/>
      <c r="F256" s="2"/>
      <c r="G256" s="1214"/>
      <c r="H256" s="1215"/>
      <c r="I256" s="2"/>
      <c r="J256" s="1214"/>
      <c r="K256" s="1215"/>
      <c r="L256" s="2"/>
      <c r="M256" s="1214"/>
      <c r="N256" s="1215"/>
      <c r="O256" s="2"/>
      <c r="P256" s="1214"/>
      <c r="Q256" s="1215"/>
      <c r="R256" s="2"/>
      <c r="S256" s="1214"/>
      <c r="T256" s="1215"/>
      <c r="U256" s="2"/>
      <c r="V256" s="1214"/>
      <c r="W256" s="1215"/>
      <c r="X256" s="2"/>
      <c r="Y256" s="1214"/>
      <c r="Z256" s="1215"/>
      <c r="AA256" s="2"/>
      <c r="AB256" s="1214"/>
      <c r="AC256" s="1215"/>
      <c r="AD256" s="2"/>
      <c r="AE256" s="1214"/>
      <c r="AF256" s="1215"/>
      <c r="AG256" s="2"/>
      <c r="AH256" s="1214"/>
      <c r="AI256" s="1215"/>
      <c r="AJ256" s="2"/>
      <c r="AK256" s="1214"/>
      <c r="AL256" s="1215"/>
      <c r="AM256" s="2"/>
      <c r="AN256" s="1214"/>
      <c r="AO256" s="1215"/>
      <c r="AP256" s="2"/>
      <c r="AQ256" s="1214"/>
      <c r="AR256" s="1215"/>
      <c r="AS256" s="2"/>
      <c r="AT256" s="1214"/>
      <c r="AU256" s="1215"/>
      <c r="AV256" s="2"/>
      <c r="AW256" s="1214"/>
      <c r="AX256" s="1215"/>
      <c r="AY256" s="2"/>
      <c r="AZ256" s="1214"/>
      <c r="BA256" s="1215"/>
      <c r="BB256" s="2"/>
      <c r="BC256" s="1214"/>
      <c r="BD256" s="1215"/>
      <c r="BE256" s="2"/>
      <c r="BF256" s="1214"/>
      <c r="BG256" s="1215"/>
      <c r="BH256" s="2"/>
      <c r="BI256" s="1214"/>
      <c r="BJ256" s="1215"/>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79"/>
      <c r="DM256" s="179"/>
      <c r="DN256" s="179"/>
      <c r="DO256" s="179"/>
      <c r="DP256" s="179"/>
      <c r="DQ256" s="179"/>
      <c r="DR256" s="179"/>
      <c r="DS256" s="179"/>
      <c r="DT256" s="179"/>
      <c r="DU256" s="179"/>
      <c r="DV256" s="179"/>
      <c r="DW256" s="179"/>
      <c r="DX256" s="179"/>
      <c r="DY256" s="179"/>
      <c r="DZ256" s="179"/>
      <c r="EA256" s="179"/>
      <c r="EB256" s="179"/>
      <c r="EC256" s="179"/>
      <c r="ED256" s="179"/>
      <c r="EE256" s="179"/>
      <c r="EF256" s="179"/>
      <c r="EG256" s="179"/>
      <c r="EH256" s="179"/>
      <c r="EI256" s="179"/>
      <c r="EJ256" s="179"/>
      <c r="EK256" s="179"/>
      <c r="EL256" s="179"/>
      <c r="EM256" s="179"/>
      <c r="EN256" s="179"/>
      <c r="EO256" s="179"/>
      <c r="EP256" s="179"/>
      <c r="EQ256" s="179"/>
      <c r="ER256" s="179"/>
      <c r="ES256" s="179"/>
      <c r="ET256" s="179"/>
      <c r="EU256" s="179"/>
      <c r="EV256" s="179"/>
      <c r="EW256" s="179"/>
      <c r="EX256" s="179"/>
      <c r="EY256" s="179"/>
      <c r="EZ256" s="179"/>
      <c r="FA256" s="179"/>
      <c r="FB256" s="179"/>
      <c r="FC256" s="179"/>
      <c r="FD256" s="179"/>
      <c r="FE256" s="179"/>
      <c r="FF256" s="179"/>
      <c r="FG256" s="179"/>
      <c r="FH256" s="179"/>
      <c r="FI256" s="179"/>
      <c r="FJ256" s="181"/>
      <c r="FK256" s="181"/>
      <c r="FL256" s="181"/>
      <c r="FM256" s="181"/>
      <c r="FN256" s="181"/>
      <c r="FO256" s="181"/>
      <c r="FP256" s="181"/>
      <c r="FQ256" s="181"/>
      <c r="FR256" s="181"/>
      <c r="FS256" s="181"/>
      <c r="FT256" s="181"/>
      <c r="FU256" s="181"/>
      <c r="FV256" s="181"/>
      <c r="FW256" s="181"/>
      <c r="FX256" s="181"/>
      <c r="FY256" s="181"/>
      <c r="FZ256" s="181"/>
      <c r="GA256" s="181"/>
      <c r="GB256" s="181"/>
      <c r="GC256" s="181"/>
      <c r="GD256" s="181"/>
      <c r="GE256" s="181"/>
      <c r="GF256" s="181"/>
      <c r="GG256" s="181"/>
      <c r="GH256" s="181"/>
      <c r="GI256" s="181"/>
      <c r="GJ256" s="181"/>
      <c r="GK256" s="181"/>
      <c r="GL256" s="181"/>
      <c r="GM256" s="181"/>
      <c r="GN256" s="181"/>
      <c r="GO256" s="181"/>
      <c r="GP256" s="181"/>
      <c r="GQ256" s="181"/>
      <c r="GR256" s="181"/>
      <c r="GS256" s="181"/>
      <c r="GT256" s="181"/>
      <c r="GU256" s="181"/>
      <c r="GV256" s="181"/>
      <c r="GW256" s="181"/>
      <c r="GX256" s="181"/>
      <c r="GY256" s="181"/>
      <c r="GZ256" s="181"/>
      <c r="HA256" s="181"/>
      <c r="HB256" s="181"/>
      <c r="HC256" s="181"/>
      <c r="HD256" s="181"/>
      <c r="HE256" s="181"/>
      <c r="HF256" s="181"/>
      <c r="HG256" s="181"/>
      <c r="HH256" s="181"/>
      <c r="HI256" s="181"/>
      <c r="HJ256" s="181"/>
      <c r="HK256" s="181"/>
      <c r="HL256" s="181"/>
      <c r="HM256" s="181"/>
      <c r="HN256" s="181"/>
      <c r="HO256" s="181"/>
      <c r="HP256" s="181"/>
      <c r="HQ256" s="181"/>
      <c r="HR256" s="181"/>
      <c r="HS256" s="181"/>
      <c r="HT256" s="181"/>
      <c r="HU256" s="181"/>
      <c r="HV256" s="181"/>
      <c r="HW256" s="181"/>
      <c r="HX256" s="181"/>
      <c r="HY256" s="181"/>
      <c r="HZ256" s="181"/>
      <c r="IA256" s="181"/>
      <c r="IB256" s="181"/>
      <c r="IC256" s="181"/>
      <c r="ID256" s="181"/>
      <c r="IE256" s="181"/>
      <c r="IF256" s="181"/>
      <c r="IG256" s="181"/>
      <c r="IH256" s="181"/>
      <c r="II256" s="181"/>
      <c r="IJ256" s="181"/>
      <c r="IK256" s="181"/>
      <c r="IL256" s="181"/>
      <c r="IM256" s="181"/>
      <c r="IN256" s="181"/>
    </row>
    <row r="257" spans="1:248" s="181" customFormat="1" ht="18" hidden="1" customHeight="1" outlineLevel="1" x14ac:dyDescent="0.2">
      <c r="A257" s="55"/>
      <c r="B257" s="131"/>
      <c r="C257" s="132"/>
      <c r="D257" s="1176"/>
      <c r="E257" s="1177"/>
      <c r="F257" s="2"/>
      <c r="G257" s="1176"/>
      <c r="H257" s="1177"/>
      <c r="I257" s="2"/>
      <c r="J257" s="1176"/>
      <c r="K257" s="1177"/>
      <c r="L257" s="2"/>
      <c r="M257" s="1176"/>
      <c r="N257" s="1177"/>
      <c r="O257" s="2"/>
      <c r="P257" s="1176"/>
      <c r="Q257" s="1177"/>
      <c r="R257" s="2"/>
      <c r="S257" s="1176"/>
      <c r="T257" s="1177"/>
      <c r="U257" s="2"/>
      <c r="V257" s="1176"/>
      <c r="W257" s="1177"/>
      <c r="X257" s="2"/>
      <c r="Y257" s="1176"/>
      <c r="Z257" s="1177"/>
      <c r="AA257" s="2"/>
      <c r="AB257" s="1176"/>
      <c r="AC257" s="1177"/>
      <c r="AD257" s="2"/>
      <c r="AE257" s="1176"/>
      <c r="AF257" s="1177"/>
      <c r="AG257" s="2"/>
      <c r="AH257" s="1176"/>
      <c r="AI257" s="1177"/>
      <c r="AJ257" s="2"/>
      <c r="AK257" s="1176"/>
      <c r="AL257" s="1177"/>
      <c r="AM257" s="2"/>
      <c r="AN257" s="1176"/>
      <c r="AO257" s="1177"/>
      <c r="AP257" s="2"/>
      <c r="AQ257" s="1176"/>
      <c r="AR257" s="1177"/>
      <c r="AS257" s="2"/>
      <c r="AT257" s="1176"/>
      <c r="AU257" s="1177"/>
      <c r="AV257" s="2"/>
      <c r="AW257" s="1176"/>
      <c r="AX257" s="1177"/>
      <c r="AY257" s="2"/>
      <c r="AZ257" s="1176"/>
      <c r="BA257" s="1177"/>
      <c r="BB257" s="2"/>
      <c r="BC257" s="1176"/>
      <c r="BD257" s="1177"/>
      <c r="BE257" s="2"/>
      <c r="BF257" s="1176"/>
      <c r="BG257" s="1177"/>
      <c r="BH257" s="2"/>
      <c r="BI257" s="1176"/>
      <c r="BJ257" s="1177"/>
      <c r="BK257" s="179"/>
      <c r="BL257" s="31"/>
      <c r="BM257" s="31"/>
      <c r="BN257" s="31"/>
      <c r="BO257" s="31"/>
      <c r="BP257" s="31"/>
      <c r="BQ257" s="31"/>
      <c r="BR257" s="31"/>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79"/>
      <c r="DM257" s="179"/>
      <c r="DN257" s="179"/>
      <c r="DO257" s="179"/>
      <c r="DP257" s="179"/>
      <c r="DQ257" s="179"/>
      <c r="DR257" s="179"/>
      <c r="DS257" s="179"/>
      <c r="DT257" s="179"/>
      <c r="DU257" s="179"/>
      <c r="DV257" s="179"/>
      <c r="DW257" s="179"/>
      <c r="DX257" s="179"/>
      <c r="DY257" s="179"/>
      <c r="DZ257" s="179"/>
      <c r="EA257" s="179"/>
      <c r="EB257" s="179"/>
      <c r="EC257" s="179"/>
      <c r="ED257" s="179"/>
      <c r="EE257" s="179"/>
      <c r="EF257" s="179"/>
      <c r="EG257" s="179"/>
      <c r="EH257" s="179"/>
      <c r="EI257" s="179"/>
      <c r="EJ257" s="179"/>
      <c r="EK257" s="179"/>
      <c r="EL257" s="179"/>
      <c r="EM257" s="179"/>
      <c r="EN257" s="179"/>
      <c r="EO257" s="179"/>
      <c r="EP257" s="179"/>
      <c r="EQ257" s="179"/>
      <c r="ER257" s="179"/>
      <c r="ES257" s="179"/>
      <c r="ET257" s="179"/>
      <c r="EU257" s="179"/>
      <c r="EV257" s="179"/>
      <c r="EW257" s="179"/>
      <c r="EX257" s="179"/>
      <c r="EY257" s="179"/>
      <c r="EZ257" s="179"/>
      <c r="FA257" s="179"/>
      <c r="FB257" s="179"/>
      <c r="FC257" s="179"/>
      <c r="FD257" s="179"/>
      <c r="FE257" s="179"/>
      <c r="FF257" s="179"/>
      <c r="FG257" s="179"/>
      <c r="FH257" s="179"/>
      <c r="FI257" s="179"/>
    </row>
    <row r="258" spans="1:248" s="181" customFormat="1" ht="18" hidden="1" customHeight="1" outlineLevel="1" x14ac:dyDescent="0.2">
      <c r="A258" s="194"/>
      <c r="B258" s="92"/>
      <c r="C258" s="132"/>
      <c r="D258" s="1176"/>
      <c r="E258" s="1177"/>
      <c r="F258" s="2"/>
      <c r="G258" s="1176"/>
      <c r="H258" s="1177"/>
      <c r="I258" s="2"/>
      <c r="J258" s="1176"/>
      <c r="K258" s="1177"/>
      <c r="L258" s="2"/>
      <c r="M258" s="1176"/>
      <c r="N258" s="1177"/>
      <c r="O258" s="2"/>
      <c r="P258" s="1176"/>
      <c r="Q258" s="1177"/>
      <c r="R258" s="2"/>
      <c r="S258" s="1176"/>
      <c r="T258" s="1177"/>
      <c r="U258" s="2"/>
      <c r="V258" s="1176"/>
      <c r="W258" s="1177"/>
      <c r="X258" s="2"/>
      <c r="Y258" s="1176"/>
      <c r="Z258" s="1177"/>
      <c r="AA258" s="2"/>
      <c r="AB258" s="1176"/>
      <c r="AC258" s="1177"/>
      <c r="AD258" s="2"/>
      <c r="AE258" s="1176"/>
      <c r="AF258" s="1177"/>
      <c r="AG258" s="2"/>
      <c r="AH258" s="1176"/>
      <c r="AI258" s="1177"/>
      <c r="AJ258" s="2"/>
      <c r="AK258" s="1176"/>
      <c r="AL258" s="1177"/>
      <c r="AM258" s="2"/>
      <c r="AN258" s="1176"/>
      <c r="AO258" s="1177"/>
      <c r="AP258" s="2"/>
      <c r="AQ258" s="1176"/>
      <c r="AR258" s="1177"/>
      <c r="AS258" s="2"/>
      <c r="AT258" s="1176"/>
      <c r="AU258" s="1177"/>
      <c r="AV258" s="2"/>
      <c r="AW258" s="1176"/>
      <c r="AX258" s="1177"/>
      <c r="AY258" s="2"/>
      <c r="AZ258" s="1176"/>
      <c r="BA258" s="1177"/>
      <c r="BB258" s="2"/>
      <c r="BC258" s="1176"/>
      <c r="BD258" s="1177"/>
      <c r="BE258" s="2"/>
      <c r="BF258" s="1176"/>
      <c r="BG258" s="1177"/>
      <c r="BH258" s="2"/>
      <c r="BI258" s="1176"/>
      <c r="BJ258" s="1177"/>
      <c r="BK258" s="179"/>
      <c r="BL258" s="31"/>
      <c r="BM258" s="31"/>
      <c r="BN258" s="31"/>
      <c r="BO258" s="31"/>
      <c r="BP258" s="31"/>
      <c r="BQ258" s="31"/>
      <c r="BR258" s="31"/>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79"/>
      <c r="DM258" s="179"/>
      <c r="DN258" s="179"/>
      <c r="DO258" s="179"/>
      <c r="DP258" s="179"/>
      <c r="DQ258" s="179"/>
      <c r="DR258" s="179"/>
      <c r="DS258" s="179"/>
      <c r="DT258" s="179"/>
      <c r="DU258" s="179"/>
      <c r="DV258" s="179"/>
      <c r="DW258" s="179"/>
      <c r="DX258" s="179"/>
      <c r="DY258" s="179"/>
      <c r="DZ258" s="179"/>
      <c r="EA258" s="179"/>
      <c r="EB258" s="179"/>
      <c r="EC258" s="179"/>
      <c r="ED258" s="179"/>
      <c r="EE258" s="179"/>
      <c r="EF258" s="179"/>
      <c r="EG258" s="179"/>
      <c r="EH258" s="179"/>
      <c r="EI258" s="179"/>
      <c r="EJ258" s="179"/>
      <c r="EK258" s="179"/>
      <c r="EL258" s="179"/>
      <c r="EM258" s="179"/>
      <c r="EN258" s="179"/>
      <c r="EO258" s="179"/>
      <c r="EP258" s="179"/>
      <c r="EQ258" s="179"/>
      <c r="ER258" s="179"/>
      <c r="ES258" s="179"/>
      <c r="ET258" s="179"/>
      <c r="EU258" s="179"/>
      <c r="EV258" s="179"/>
      <c r="EW258" s="179"/>
      <c r="EX258" s="179"/>
      <c r="EY258" s="179"/>
      <c r="EZ258" s="179"/>
      <c r="FA258" s="179"/>
      <c r="FB258" s="179"/>
      <c r="FC258" s="179"/>
      <c r="FD258" s="179"/>
      <c r="FE258" s="179"/>
      <c r="FF258" s="179"/>
      <c r="FG258" s="179"/>
      <c r="FH258" s="179"/>
      <c r="FI258" s="179"/>
    </row>
    <row r="259" spans="1:248" ht="18" hidden="1" customHeight="1" outlineLevel="1" x14ac:dyDescent="0.2">
      <c r="A259" s="194"/>
      <c r="B259" s="92"/>
      <c r="C259" s="132"/>
      <c r="D259" s="1176"/>
      <c r="E259" s="1177"/>
      <c r="F259" s="2"/>
      <c r="G259" s="1176"/>
      <c r="H259" s="1177"/>
      <c r="I259" s="2"/>
      <c r="J259" s="1176"/>
      <c r="K259" s="1177"/>
      <c r="L259" s="2"/>
      <c r="M259" s="1176"/>
      <c r="N259" s="1177"/>
      <c r="O259" s="2"/>
      <c r="P259" s="1176"/>
      <c r="Q259" s="1177"/>
      <c r="R259" s="2"/>
      <c r="S259" s="1176"/>
      <c r="T259" s="1177"/>
      <c r="U259" s="2"/>
      <c r="V259" s="1176"/>
      <c r="W259" s="1177"/>
      <c r="X259" s="2"/>
      <c r="Y259" s="1176"/>
      <c r="Z259" s="1177"/>
      <c r="AA259" s="2"/>
      <c r="AB259" s="1176"/>
      <c r="AC259" s="1177"/>
      <c r="AD259" s="2"/>
      <c r="AE259" s="1176"/>
      <c r="AF259" s="1177"/>
      <c r="AG259" s="2"/>
      <c r="AH259" s="1176"/>
      <c r="AI259" s="1177"/>
      <c r="AJ259" s="2"/>
      <c r="AK259" s="1176"/>
      <c r="AL259" s="1177"/>
      <c r="AM259" s="2"/>
      <c r="AN259" s="1176"/>
      <c r="AO259" s="1177"/>
      <c r="AP259" s="2"/>
      <c r="AQ259" s="1176"/>
      <c r="AR259" s="1177"/>
      <c r="AS259" s="2"/>
      <c r="AT259" s="1176"/>
      <c r="AU259" s="1177"/>
      <c r="AV259" s="2"/>
      <c r="AW259" s="1176"/>
      <c r="AX259" s="1177"/>
      <c r="AY259" s="2"/>
      <c r="AZ259" s="1176"/>
      <c r="BA259" s="1177"/>
      <c r="BB259" s="2"/>
      <c r="BC259" s="1176"/>
      <c r="BD259" s="1177"/>
      <c r="BE259" s="2"/>
      <c r="BF259" s="1176"/>
      <c r="BG259" s="1177"/>
      <c r="BH259" s="2"/>
      <c r="BI259" s="1176"/>
      <c r="BJ259" s="1177"/>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79"/>
      <c r="DM259" s="179"/>
      <c r="DN259" s="179"/>
      <c r="DO259" s="179"/>
      <c r="DP259" s="179"/>
      <c r="DQ259" s="179"/>
      <c r="DR259" s="179"/>
      <c r="DS259" s="179"/>
      <c r="DT259" s="179"/>
      <c r="DU259" s="179"/>
      <c r="DV259" s="179"/>
      <c r="DW259" s="179"/>
      <c r="DX259" s="179"/>
      <c r="DY259" s="179"/>
      <c r="DZ259" s="179"/>
      <c r="EA259" s="179"/>
      <c r="EB259" s="179"/>
      <c r="EC259" s="179"/>
      <c r="ED259" s="179"/>
      <c r="EE259" s="179"/>
      <c r="EF259" s="179"/>
      <c r="EG259" s="179"/>
      <c r="EH259" s="179"/>
      <c r="EI259" s="179"/>
      <c r="EJ259" s="179"/>
      <c r="EK259" s="179"/>
      <c r="EL259" s="179"/>
      <c r="EM259" s="179"/>
      <c r="EN259" s="179"/>
      <c r="EO259" s="179"/>
      <c r="EP259" s="179"/>
      <c r="EQ259" s="179"/>
      <c r="ER259" s="179"/>
      <c r="ES259" s="179"/>
      <c r="ET259" s="179"/>
      <c r="EU259" s="179"/>
      <c r="EV259" s="179"/>
      <c r="EW259" s="179"/>
      <c r="EX259" s="179"/>
      <c r="EY259" s="179"/>
      <c r="EZ259" s="179"/>
      <c r="FA259" s="179"/>
      <c r="FB259" s="179"/>
      <c r="FC259" s="179"/>
      <c r="FD259" s="179"/>
      <c r="FE259" s="179"/>
      <c r="FF259" s="179"/>
      <c r="FG259" s="179"/>
      <c r="FH259" s="179"/>
      <c r="FI259" s="179"/>
      <c r="FJ259" s="181"/>
      <c r="FK259" s="181"/>
      <c r="FL259" s="181"/>
      <c r="FM259" s="181"/>
      <c r="FN259" s="181"/>
      <c r="FO259" s="181"/>
      <c r="FP259" s="181"/>
      <c r="FQ259" s="181"/>
      <c r="FR259" s="181"/>
      <c r="FS259" s="181"/>
      <c r="FT259" s="181"/>
      <c r="FU259" s="181"/>
      <c r="FV259" s="181"/>
      <c r="FW259" s="181"/>
      <c r="FX259" s="181"/>
      <c r="FY259" s="181"/>
      <c r="FZ259" s="181"/>
      <c r="GA259" s="181"/>
      <c r="GB259" s="181"/>
      <c r="GC259" s="181"/>
      <c r="GD259" s="181"/>
      <c r="GE259" s="181"/>
      <c r="GF259" s="181"/>
      <c r="GG259" s="181"/>
      <c r="GH259" s="181"/>
      <c r="GI259" s="181"/>
      <c r="GJ259" s="181"/>
      <c r="GK259" s="181"/>
      <c r="GL259" s="181"/>
      <c r="GM259" s="181"/>
      <c r="GN259" s="181"/>
      <c r="GO259" s="181"/>
      <c r="GP259" s="181"/>
      <c r="GQ259" s="181"/>
      <c r="GR259" s="181"/>
      <c r="GS259" s="181"/>
      <c r="GT259" s="181"/>
      <c r="GU259" s="181"/>
      <c r="GV259" s="181"/>
      <c r="GW259" s="181"/>
      <c r="GX259" s="181"/>
      <c r="GY259" s="181"/>
      <c r="GZ259" s="181"/>
      <c r="HA259" s="181"/>
      <c r="HB259" s="181"/>
      <c r="HC259" s="181"/>
      <c r="HD259" s="181"/>
      <c r="HE259" s="181"/>
      <c r="HF259" s="181"/>
      <c r="HG259" s="181"/>
      <c r="HH259" s="181"/>
      <c r="HI259" s="181"/>
      <c r="HJ259" s="181"/>
      <c r="HK259" s="181"/>
      <c r="HL259" s="181"/>
      <c r="HM259" s="181"/>
      <c r="HN259" s="181"/>
      <c r="HO259" s="181"/>
      <c r="HP259" s="181"/>
      <c r="HQ259" s="181"/>
      <c r="HR259" s="181"/>
      <c r="HS259" s="181"/>
      <c r="HT259" s="181"/>
      <c r="HU259" s="181"/>
      <c r="HV259" s="181"/>
      <c r="HW259" s="181"/>
      <c r="HX259" s="181"/>
      <c r="HY259" s="181"/>
      <c r="HZ259" s="181"/>
      <c r="IA259" s="181"/>
      <c r="IB259" s="181"/>
      <c r="IC259" s="181"/>
      <c r="ID259" s="181"/>
      <c r="IE259" s="181"/>
      <c r="IF259" s="181"/>
      <c r="IG259" s="181"/>
      <c r="IH259" s="181"/>
      <c r="II259" s="181"/>
      <c r="IJ259" s="181"/>
      <c r="IK259" s="181"/>
      <c r="IL259" s="181"/>
      <c r="IM259" s="181"/>
      <c r="IN259" s="181"/>
    </row>
    <row r="260" spans="1:248" ht="18" hidden="1" customHeight="1" outlineLevel="1" x14ac:dyDescent="0.2">
      <c r="A260" s="194"/>
      <c r="B260" s="92"/>
      <c r="C260" s="132"/>
      <c r="D260" s="1176"/>
      <c r="E260" s="1177"/>
      <c r="F260" s="2"/>
      <c r="G260" s="1176"/>
      <c r="H260" s="1177"/>
      <c r="I260" s="2"/>
      <c r="J260" s="1176"/>
      <c r="K260" s="1177"/>
      <c r="L260" s="2"/>
      <c r="M260" s="1176"/>
      <c r="N260" s="1177"/>
      <c r="O260" s="2"/>
      <c r="P260" s="1176"/>
      <c r="Q260" s="1177"/>
      <c r="R260" s="2"/>
      <c r="S260" s="1176"/>
      <c r="T260" s="1177"/>
      <c r="U260" s="2"/>
      <c r="V260" s="1176"/>
      <c r="W260" s="1177"/>
      <c r="X260" s="2"/>
      <c r="Y260" s="1176"/>
      <c r="Z260" s="1177"/>
      <c r="AA260" s="2"/>
      <c r="AB260" s="1176"/>
      <c r="AC260" s="1177"/>
      <c r="AD260" s="2"/>
      <c r="AE260" s="1176"/>
      <c r="AF260" s="1177"/>
      <c r="AG260" s="2"/>
      <c r="AH260" s="1176"/>
      <c r="AI260" s="1177"/>
      <c r="AJ260" s="2"/>
      <c r="AK260" s="1176"/>
      <c r="AL260" s="1177"/>
      <c r="AM260" s="2"/>
      <c r="AN260" s="1176"/>
      <c r="AO260" s="1177"/>
      <c r="AP260" s="2"/>
      <c r="AQ260" s="1176"/>
      <c r="AR260" s="1177"/>
      <c r="AS260" s="2"/>
      <c r="AT260" s="1176"/>
      <c r="AU260" s="1177"/>
      <c r="AV260" s="2"/>
      <c r="AW260" s="1176"/>
      <c r="AX260" s="1177"/>
      <c r="AY260" s="2"/>
      <c r="AZ260" s="1176"/>
      <c r="BA260" s="1177"/>
      <c r="BB260" s="2"/>
      <c r="BC260" s="1176"/>
      <c r="BD260" s="1177"/>
      <c r="BE260" s="2"/>
      <c r="BF260" s="1176"/>
      <c r="BG260" s="1177"/>
      <c r="BH260" s="2"/>
      <c r="BI260" s="1176"/>
      <c r="BJ260" s="1177"/>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c r="DD260" s="180"/>
      <c r="DE260" s="180"/>
      <c r="DF260" s="180"/>
      <c r="DG260" s="180"/>
      <c r="DH260" s="180"/>
      <c r="DI260" s="180"/>
      <c r="DJ260" s="180"/>
      <c r="DK260" s="180"/>
      <c r="DL260" s="179"/>
      <c r="DM260" s="179"/>
      <c r="DN260" s="179"/>
      <c r="DO260" s="179"/>
      <c r="DP260" s="179"/>
      <c r="DQ260" s="179"/>
      <c r="DR260" s="179"/>
      <c r="DS260" s="179"/>
      <c r="DT260" s="179"/>
      <c r="DU260" s="179"/>
      <c r="DV260" s="179"/>
      <c r="DW260" s="179"/>
      <c r="DX260" s="179"/>
      <c r="DY260" s="179"/>
      <c r="DZ260" s="179"/>
      <c r="EA260" s="179"/>
      <c r="EB260" s="179"/>
      <c r="EC260" s="179"/>
      <c r="ED260" s="179"/>
      <c r="EE260" s="179"/>
      <c r="EF260" s="179"/>
      <c r="EG260" s="179"/>
      <c r="EH260" s="179"/>
      <c r="EI260" s="179"/>
      <c r="EJ260" s="179"/>
      <c r="EK260" s="179"/>
      <c r="EL260" s="179"/>
      <c r="EM260" s="179"/>
      <c r="EN260" s="179"/>
      <c r="EO260" s="179"/>
      <c r="EP260" s="179"/>
      <c r="EQ260" s="179"/>
      <c r="ER260" s="179"/>
      <c r="ES260" s="179"/>
      <c r="ET260" s="179"/>
      <c r="EU260" s="179"/>
      <c r="EV260" s="179"/>
      <c r="EW260" s="179"/>
      <c r="EX260" s="179"/>
      <c r="EY260" s="179"/>
      <c r="EZ260" s="179"/>
      <c r="FA260" s="179"/>
      <c r="FB260" s="179"/>
      <c r="FC260" s="179"/>
      <c r="FD260" s="179"/>
      <c r="FE260" s="179"/>
      <c r="FF260" s="179"/>
      <c r="FG260" s="179"/>
      <c r="FH260" s="179"/>
      <c r="FI260" s="179"/>
      <c r="FJ260" s="181"/>
      <c r="FK260" s="181"/>
      <c r="FL260" s="181"/>
      <c r="FM260" s="181"/>
      <c r="FN260" s="181"/>
      <c r="FO260" s="181"/>
      <c r="FP260" s="181"/>
      <c r="FQ260" s="181"/>
      <c r="FR260" s="181"/>
      <c r="FS260" s="181"/>
      <c r="FT260" s="181"/>
      <c r="FU260" s="181"/>
      <c r="FV260" s="181"/>
      <c r="FW260" s="181"/>
      <c r="FX260" s="181"/>
      <c r="FY260" s="181"/>
      <c r="FZ260" s="181"/>
      <c r="GA260" s="181"/>
      <c r="GB260" s="181"/>
      <c r="GC260" s="181"/>
      <c r="GD260" s="181"/>
      <c r="GE260" s="181"/>
      <c r="GF260" s="181"/>
      <c r="GG260" s="181"/>
      <c r="GH260" s="181"/>
      <c r="GI260" s="181"/>
      <c r="GJ260" s="181"/>
      <c r="GK260" s="181"/>
      <c r="GL260" s="181"/>
      <c r="GM260" s="181"/>
      <c r="GN260" s="181"/>
      <c r="GO260" s="181"/>
      <c r="GP260" s="181"/>
      <c r="GQ260" s="181"/>
      <c r="GR260" s="181"/>
      <c r="GS260" s="181"/>
      <c r="GT260" s="181"/>
      <c r="GU260" s="181"/>
      <c r="GV260" s="181"/>
      <c r="GW260" s="181"/>
      <c r="GX260" s="181"/>
      <c r="GY260" s="181"/>
      <c r="GZ260" s="181"/>
      <c r="HA260" s="181"/>
      <c r="HB260" s="181"/>
      <c r="HC260" s="181"/>
      <c r="HD260" s="181"/>
      <c r="HE260" s="181"/>
      <c r="HF260" s="181"/>
      <c r="HG260" s="181"/>
      <c r="HH260" s="181"/>
      <c r="HI260" s="181"/>
      <c r="HJ260" s="181"/>
      <c r="HK260" s="181"/>
      <c r="HL260" s="181"/>
      <c r="HM260" s="181"/>
      <c r="HN260" s="181"/>
      <c r="HO260" s="181"/>
      <c r="HP260" s="181"/>
      <c r="HQ260" s="181"/>
      <c r="HR260" s="181"/>
      <c r="HS260" s="181"/>
      <c r="HT260" s="181"/>
      <c r="HU260" s="181"/>
      <c r="HV260" s="181"/>
      <c r="HW260" s="181"/>
      <c r="HX260" s="181"/>
      <c r="HY260" s="181"/>
      <c r="HZ260" s="181"/>
      <c r="IA260" s="181"/>
      <c r="IB260" s="181"/>
      <c r="IC260" s="181"/>
      <c r="ID260" s="181"/>
      <c r="IE260" s="181"/>
      <c r="IF260" s="181"/>
      <c r="IG260" s="181"/>
      <c r="IH260" s="181"/>
      <c r="II260" s="181"/>
      <c r="IJ260" s="181"/>
      <c r="IK260" s="181"/>
      <c r="IL260" s="181"/>
      <c r="IM260" s="181"/>
      <c r="IN260" s="181"/>
    </row>
    <row r="261" spans="1:248" ht="18" hidden="1" customHeight="1" outlineLevel="1" x14ac:dyDescent="0.2">
      <c r="A261" s="194"/>
      <c r="B261" s="92"/>
      <c r="C261" s="132"/>
      <c r="D261" s="1176"/>
      <c r="E261" s="1177"/>
      <c r="F261" s="2"/>
      <c r="G261" s="1176"/>
      <c r="H261" s="1177"/>
      <c r="I261" s="2"/>
      <c r="J261" s="1176"/>
      <c r="K261" s="1177"/>
      <c r="L261" s="2"/>
      <c r="M261" s="1176"/>
      <c r="N261" s="1177"/>
      <c r="O261" s="2"/>
      <c r="P261" s="1176"/>
      <c r="Q261" s="1177"/>
      <c r="R261" s="2"/>
      <c r="S261" s="1176"/>
      <c r="T261" s="1177"/>
      <c r="U261" s="2"/>
      <c r="V261" s="1176"/>
      <c r="W261" s="1177"/>
      <c r="X261" s="2"/>
      <c r="Y261" s="1176"/>
      <c r="Z261" s="1177"/>
      <c r="AA261" s="2"/>
      <c r="AB261" s="1176"/>
      <c r="AC261" s="1177"/>
      <c r="AD261" s="2"/>
      <c r="AE261" s="1176"/>
      <c r="AF261" s="1177"/>
      <c r="AG261" s="2"/>
      <c r="AH261" s="1176"/>
      <c r="AI261" s="1177"/>
      <c r="AJ261" s="2"/>
      <c r="AK261" s="1176"/>
      <c r="AL261" s="1177"/>
      <c r="AM261" s="2"/>
      <c r="AN261" s="1176"/>
      <c r="AO261" s="1177"/>
      <c r="AP261" s="2"/>
      <c r="AQ261" s="1176"/>
      <c r="AR261" s="1177"/>
      <c r="AS261" s="2"/>
      <c r="AT261" s="1176"/>
      <c r="AU261" s="1177"/>
      <c r="AV261" s="2"/>
      <c r="AW261" s="1176"/>
      <c r="AX261" s="1177"/>
      <c r="AY261" s="2"/>
      <c r="AZ261" s="1176"/>
      <c r="BA261" s="1177"/>
      <c r="BB261" s="2"/>
      <c r="BC261" s="1176"/>
      <c r="BD261" s="1177"/>
      <c r="BE261" s="2"/>
      <c r="BF261" s="1176"/>
      <c r="BG261" s="1177"/>
      <c r="BH261" s="2"/>
      <c r="BI261" s="1176"/>
      <c r="BJ261" s="1177"/>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c r="DD261" s="180"/>
      <c r="DE261" s="180"/>
      <c r="DF261" s="180"/>
      <c r="DG261" s="180"/>
      <c r="DH261" s="180"/>
      <c r="DI261" s="180"/>
      <c r="DJ261" s="180"/>
      <c r="DK261" s="180"/>
      <c r="DL261" s="179"/>
      <c r="DM261" s="179"/>
      <c r="DN261" s="179"/>
      <c r="DO261" s="179"/>
      <c r="DP261" s="179"/>
      <c r="DQ261" s="179"/>
      <c r="DR261" s="179"/>
      <c r="DS261" s="179"/>
      <c r="DT261" s="179"/>
      <c r="DU261" s="179"/>
      <c r="DV261" s="179"/>
      <c r="DW261" s="179"/>
      <c r="DX261" s="179"/>
      <c r="DY261" s="179"/>
      <c r="DZ261" s="179"/>
      <c r="EA261" s="179"/>
      <c r="EB261" s="179"/>
      <c r="EC261" s="179"/>
      <c r="ED261" s="179"/>
      <c r="EE261" s="179"/>
      <c r="EF261" s="179"/>
      <c r="EG261" s="179"/>
      <c r="EH261" s="179"/>
      <c r="EI261" s="179"/>
      <c r="EJ261" s="179"/>
      <c r="EK261" s="179"/>
      <c r="EL261" s="179"/>
      <c r="EM261" s="179"/>
      <c r="EN261" s="179"/>
      <c r="EO261" s="179"/>
      <c r="EP261" s="179"/>
      <c r="EQ261" s="179"/>
      <c r="ER261" s="179"/>
      <c r="ES261" s="179"/>
      <c r="ET261" s="179"/>
      <c r="EU261" s="179"/>
      <c r="EV261" s="179"/>
      <c r="EW261" s="179"/>
      <c r="EX261" s="179"/>
      <c r="EY261" s="179"/>
      <c r="EZ261" s="179"/>
      <c r="FA261" s="179"/>
      <c r="FB261" s="179"/>
      <c r="FC261" s="179"/>
      <c r="FD261" s="179"/>
      <c r="FE261" s="179"/>
      <c r="FF261" s="179"/>
      <c r="FG261" s="179"/>
      <c r="FH261" s="179"/>
      <c r="FI261" s="179"/>
      <c r="FJ261" s="181"/>
      <c r="FK261" s="181"/>
      <c r="FL261" s="181"/>
      <c r="FM261" s="181"/>
      <c r="FN261" s="181"/>
      <c r="FO261" s="181"/>
      <c r="FP261" s="181"/>
      <c r="FQ261" s="181"/>
      <c r="FR261" s="181"/>
      <c r="FS261" s="181"/>
      <c r="FT261" s="181"/>
      <c r="FU261" s="181"/>
      <c r="FV261" s="181"/>
      <c r="FW261" s="181"/>
      <c r="FX261" s="181"/>
      <c r="FY261" s="181"/>
      <c r="FZ261" s="181"/>
      <c r="GA261" s="181"/>
      <c r="GB261" s="181"/>
      <c r="GC261" s="181"/>
      <c r="GD261" s="181"/>
      <c r="GE261" s="181"/>
      <c r="GF261" s="181"/>
      <c r="GG261" s="181"/>
      <c r="GH261" s="181"/>
      <c r="GI261" s="181"/>
      <c r="GJ261" s="181"/>
      <c r="GK261" s="181"/>
      <c r="GL261" s="181"/>
      <c r="GM261" s="181"/>
      <c r="GN261" s="181"/>
      <c r="GO261" s="181"/>
      <c r="GP261" s="181"/>
      <c r="GQ261" s="181"/>
      <c r="GR261" s="181"/>
      <c r="GS261" s="181"/>
      <c r="GT261" s="181"/>
      <c r="GU261" s="181"/>
      <c r="GV261" s="181"/>
      <c r="GW261" s="181"/>
      <c r="GX261" s="181"/>
      <c r="GY261" s="181"/>
      <c r="GZ261" s="181"/>
      <c r="HA261" s="181"/>
      <c r="HB261" s="181"/>
      <c r="HC261" s="181"/>
      <c r="HD261" s="181"/>
      <c r="HE261" s="181"/>
      <c r="HF261" s="181"/>
      <c r="HG261" s="181"/>
      <c r="HH261" s="181"/>
      <c r="HI261" s="181"/>
      <c r="HJ261" s="181"/>
      <c r="HK261" s="181"/>
      <c r="HL261" s="181"/>
      <c r="HM261" s="181"/>
      <c r="HN261" s="181"/>
      <c r="HO261" s="181"/>
      <c r="HP261" s="181"/>
      <c r="HQ261" s="181"/>
      <c r="HR261" s="181"/>
      <c r="HS261" s="181"/>
      <c r="HT261" s="181"/>
      <c r="HU261" s="181"/>
      <c r="HV261" s="181"/>
      <c r="HW261" s="181"/>
      <c r="HX261" s="181"/>
      <c r="HY261" s="181"/>
      <c r="HZ261" s="181"/>
      <c r="IA261" s="181"/>
      <c r="IB261" s="181"/>
      <c r="IC261" s="181"/>
      <c r="ID261" s="181"/>
      <c r="IE261" s="181"/>
      <c r="IF261" s="181"/>
      <c r="IG261" s="181"/>
      <c r="IH261" s="181"/>
      <c r="II261" s="181"/>
      <c r="IJ261" s="181"/>
      <c r="IK261" s="181"/>
      <c r="IL261" s="181"/>
      <c r="IM261" s="181"/>
      <c r="IN261" s="181"/>
    </row>
    <row r="262" spans="1:248" s="183" customFormat="1" ht="18" hidden="1" customHeight="1" outlineLevel="1" x14ac:dyDescent="0.2">
      <c r="A262" s="185"/>
      <c r="B262" s="319" t="s">
        <v>161</v>
      </c>
      <c r="C262" s="132"/>
      <c r="D262" s="1219"/>
      <c r="E262" s="1220"/>
      <c r="F262" s="2"/>
      <c r="G262" s="1219"/>
      <c r="H262" s="1220"/>
      <c r="I262" s="2"/>
      <c r="J262" s="1219"/>
      <c r="K262" s="1220"/>
      <c r="L262" s="2"/>
      <c r="M262" s="1219"/>
      <c r="N262" s="1220"/>
      <c r="O262" s="2"/>
      <c r="P262" s="1219"/>
      <c r="Q262" s="1220"/>
      <c r="R262" s="2"/>
      <c r="S262" s="1219"/>
      <c r="T262" s="1220"/>
      <c r="U262" s="2"/>
      <c r="V262" s="1219"/>
      <c r="W262" s="1220"/>
      <c r="X262" s="2"/>
      <c r="Y262" s="1219"/>
      <c r="Z262" s="1220"/>
      <c r="AA262" s="2"/>
      <c r="AB262" s="1219"/>
      <c r="AC262" s="1220"/>
      <c r="AD262" s="2"/>
      <c r="AE262" s="1219"/>
      <c r="AF262" s="1220"/>
      <c r="AG262" s="2"/>
      <c r="AH262" s="1219"/>
      <c r="AI262" s="1220"/>
      <c r="AJ262" s="2"/>
      <c r="AK262" s="1219"/>
      <c r="AL262" s="1220"/>
      <c r="AM262" s="2"/>
      <c r="AN262" s="1219"/>
      <c r="AO262" s="1220"/>
      <c r="AP262" s="2"/>
      <c r="AQ262" s="1219"/>
      <c r="AR262" s="1220"/>
      <c r="AS262" s="2"/>
      <c r="AT262" s="1219"/>
      <c r="AU262" s="1220"/>
      <c r="AV262" s="2"/>
      <c r="AW262" s="1219"/>
      <c r="AX262" s="1220"/>
      <c r="AY262" s="2"/>
      <c r="AZ262" s="1219"/>
      <c r="BA262" s="1220"/>
      <c r="BB262" s="2"/>
      <c r="BC262" s="1219"/>
      <c r="BD262" s="1220"/>
      <c r="BE262" s="2"/>
      <c r="BF262" s="1219"/>
      <c r="BG262" s="1220"/>
      <c r="BH262" s="2"/>
      <c r="BI262" s="1219"/>
      <c r="BJ262" s="1220"/>
      <c r="BK262" s="179"/>
      <c r="BL262" s="31"/>
      <c r="BM262" s="31"/>
      <c r="BN262" s="31"/>
      <c r="BO262" s="31"/>
      <c r="BP262" s="31"/>
      <c r="BQ262" s="31"/>
      <c r="BR262" s="31"/>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c r="DD262" s="180"/>
      <c r="DE262" s="180"/>
      <c r="DF262" s="180"/>
      <c r="DG262" s="180"/>
      <c r="DH262" s="180"/>
      <c r="DI262" s="180"/>
      <c r="DJ262" s="180"/>
      <c r="DK262" s="180"/>
      <c r="DL262" s="179"/>
      <c r="DM262" s="179"/>
      <c r="DN262" s="179"/>
      <c r="DO262" s="179"/>
      <c r="DP262" s="179"/>
      <c r="DQ262" s="179"/>
      <c r="DR262" s="179"/>
      <c r="DS262" s="179"/>
      <c r="DT262" s="179"/>
      <c r="DU262" s="179"/>
      <c r="DV262" s="179"/>
      <c r="DW262" s="179"/>
      <c r="DX262" s="179"/>
      <c r="DY262" s="179"/>
      <c r="DZ262" s="179"/>
      <c r="EA262" s="179"/>
      <c r="EB262" s="179"/>
      <c r="EC262" s="179"/>
      <c r="ED262" s="179"/>
      <c r="EE262" s="179"/>
      <c r="EF262" s="179"/>
      <c r="EG262" s="179"/>
      <c r="EH262" s="179"/>
      <c r="EI262" s="179"/>
      <c r="EJ262" s="179"/>
      <c r="EK262" s="179"/>
      <c r="EL262" s="179"/>
      <c r="EM262" s="179"/>
      <c r="EN262" s="179"/>
      <c r="EO262" s="179"/>
      <c r="EP262" s="179"/>
      <c r="EQ262" s="179"/>
      <c r="ER262" s="179"/>
      <c r="ES262" s="179"/>
      <c r="ET262" s="179"/>
      <c r="EU262" s="179"/>
      <c r="EV262" s="179"/>
      <c r="EW262" s="179"/>
      <c r="EX262" s="179"/>
      <c r="EY262" s="179"/>
      <c r="EZ262" s="179"/>
      <c r="FA262" s="179"/>
      <c r="FB262" s="179"/>
      <c r="FC262" s="179"/>
      <c r="FD262" s="179"/>
      <c r="FE262" s="179"/>
      <c r="FF262" s="179"/>
      <c r="FG262" s="179"/>
      <c r="FH262" s="179"/>
      <c r="FI262" s="179"/>
      <c r="FJ262" s="179"/>
      <c r="FK262" s="179"/>
      <c r="FL262" s="179"/>
      <c r="FM262" s="179"/>
      <c r="FN262" s="179"/>
      <c r="FO262" s="179"/>
      <c r="FP262" s="179"/>
      <c r="FQ262" s="179"/>
      <c r="FR262" s="179"/>
      <c r="FS262" s="179"/>
      <c r="FT262" s="179"/>
      <c r="FU262" s="179"/>
      <c r="FV262" s="179"/>
      <c r="FW262" s="179"/>
      <c r="FX262" s="179"/>
      <c r="FY262" s="179"/>
      <c r="FZ262" s="179"/>
      <c r="GA262" s="179"/>
      <c r="GB262" s="179"/>
      <c r="GC262" s="179"/>
      <c r="GD262" s="179"/>
      <c r="GE262" s="179"/>
      <c r="GF262" s="179"/>
      <c r="GG262" s="179"/>
      <c r="GH262" s="179"/>
      <c r="GI262" s="179"/>
      <c r="GJ262" s="179"/>
      <c r="GK262" s="179"/>
      <c r="GL262" s="179"/>
      <c r="GM262" s="179"/>
      <c r="GN262" s="179"/>
      <c r="GO262" s="179"/>
      <c r="GP262" s="179"/>
      <c r="GQ262" s="179"/>
      <c r="GR262" s="179"/>
      <c r="GS262" s="179"/>
      <c r="GT262" s="179"/>
      <c r="GU262" s="179"/>
      <c r="GV262" s="179"/>
      <c r="GW262" s="179"/>
      <c r="GX262" s="179"/>
      <c r="GY262" s="179"/>
      <c r="GZ262" s="179"/>
      <c r="HA262" s="179"/>
      <c r="HB262" s="179"/>
      <c r="HC262" s="179"/>
      <c r="HD262" s="179"/>
      <c r="HE262" s="179"/>
      <c r="HF262" s="179"/>
      <c r="HG262" s="179"/>
      <c r="HH262" s="179"/>
      <c r="HI262" s="179"/>
      <c r="HJ262" s="179"/>
      <c r="HK262" s="179"/>
      <c r="HL262" s="179"/>
      <c r="HM262" s="179"/>
      <c r="HN262" s="179"/>
      <c r="HO262" s="179"/>
      <c r="HP262" s="179"/>
      <c r="HQ262" s="179"/>
      <c r="HR262" s="179"/>
      <c r="HS262" s="179"/>
      <c r="HT262" s="179"/>
      <c r="HU262" s="179"/>
      <c r="HV262" s="179"/>
      <c r="HW262" s="179"/>
      <c r="HX262" s="179"/>
      <c r="HY262" s="179"/>
      <c r="HZ262" s="179"/>
      <c r="IA262" s="179"/>
      <c r="IB262" s="179"/>
      <c r="IC262" s="179"/>
      <c r="ID262" s="179"/>
      <c r="IE262" s="179"/>
      <c r="IF262" s="179"/>
      <c r="IG262" s="179"/>
      <c r="IH262" s="179"/>
      <c r="II262" s="179"/>
      <c r="IJ262" s="179"/>
      <c r="IK262" s="179"/>
      <c r="IL262" s="179"/>
      <c r="IM262" s="179"/>
      <c r="IN262" s="179"/>
    </row>
    <row r="263" spans="1:248" s="183" customFormat="1" ht="18" customHeight="1" collapsed="1" x14ac:dyDescent="0.2">
      <c r="A263" s="334"/>
      <c r="B263" s="335"/>
      <c r="C263" s="132"/>
      <c r="D263" s="372"/>
      <c r="E263" s="373"/>
      <c r="F263" s="2"/>
      <c r="G263" s="372"/>
      <c r="H263" s="373"/>
      <c r="I263" s="2"/>
      <c r="J263" s="372"/>
      <c r="K263" s="373"/>
      <c r="L263" s="2"/>
      <c r="M263" s="372"/>
      <c r="N263" s="373"/>
      <c r="O263" s="2"/>
      <c r="P263" s="372"/>
      <c r="Q263" s="373"/>
      <c r="R263" s="2"/>
      <c r="S263" s="372"/>
      <c r="T263" s="373"/>
      <c r="U263" s="2"/>
      <c r="V263" s="372"/>
      <c r="W263" s="373"/>
      <c r="X263" s="2"/>
      <c r="Y263" s="372"/>
      <c r="Z263" s="373"/>
      <c r="AA263" s="2"/>
      <c r="AB263" s="372"/>
      <c r="AC263" s="373"/>
      <c r="AD263" s="2"/>
      <c r="AE263" s="372"/>
      <c r="AF263" s="373"/>
      <c r="AG263" s="2"/>
      <c r="AH263" s="372"/>
      <c r="AI263" s="373"/>
      <c r="AJ263" s="2"/>
      <c r="AK263" s="372"/>
      <c r="AL263" s="373"/>
      <c r="AM263" s="2"/>
      <c r="AN263" s="372"/>
      <c r="AO263" s="373"/>
      <c r="AP263" s="2"/>
      <c r="AQ263" s="372"/>
      <c r="AR263" s="373"/>
      <c r="AS263" s="2"/>
      <c r="AT263" s="372"/>
      <c r="AU263" s="373"/>
      <c r="AV263" s="2"/>
      <c r="AW263" s="372"/>
      <c r="AX263" s="373"/>
      <c r="AY263" s="2"/>
      <c r="AZ263" s="372"/>
      <c r="BA263" s="373"/>
      <c r="BB263" s="2"/>
      <c r="BC263" s="372"/>
      <c r="BD263" s="373"/>
      <c r="BE263" s="2"/>
      <c r="BF263" s="372"/>
      <c r="BG263" s="373"/>
      <c r="BH263" s="2"/>
      <c r="BI263" s="372"/>
      <c r="BJ263" s="373"/>
      <c r="BK263" s="179"/>
      <c r="BL263" s="31"/>
      <c r="BM263" s="31"/>
      <c r="BN263" s="31"/>
      <c r="BO263" s="31"/>
      <c r="BP263" s="31"/>
      <c r="BQ263" s="31"/>
      <c r="BR263" s="31"/>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c r="DD263" s="180"/>
      <c r="DE263" s="180"/>
      <c r="DF263" s="180"/>
      <c r="DG263" s="180"/>
      <c r="DH263" s="180"/>
      <c r="DI263" s="180"/>
      <c r="DJ263" s="180"/>
      <c r="DK263" s="180"/>
      <c r="DL263" s="179"/>
      <c r="DM263" s="179"/>
      <c r="DN263" s="179"/>
      <c r="DO263" s="179"/>
      <c r="DP263" s="179"/>
      <c r="DQ263" s="179"/>
      <c r="DR263" s="179"/>
      <c r="DS263" s="179"/>
      <c r="DT263" s="179"/>
      <c r="DU263" s="179"/>
      <c r="DV263" s="179"/>
      <c r="DW263" s="179"/>
      <c r="DX263" s="179"/>
      <c r="DY263" s="179"/>
      <c r="DZ263" s="179"/>
      <c r="EA263" s="179"/>
      <c r="EB263" s="179"/>
      <c r="EC263" s="179"/>
      <c r="ED263" s="179"/>
      <c r="EE263" s="179"/>
      <c r="EF263" s="179"/>
      <c r="EG263" s="179"/>
      <c r="EH263" s="179"/>
      <c r="EI263" s="179"/>
      <c r="EJ263" s="179"/>
      <c r="EK263" s="179"/>
      <c r="EL263" s="179"/>
      <c r="EM263" s="179"/>
      <c r="EN263" s="179"/>
      <c r="EO263" s="179"/>
      <c r="EP263" s="179"/>
      <c r="EQ263" s="179"/>
      <c r="ER263" s="179"/>
      <c r="ES263" s="179"/>
      <c r="ET263" s="179"/>
      <c r="EU263" s="179"/>
      <c r="EV263" s="179"/>
      <c r="EW263" s="179"/>
      <c r="EX263" s="179"/>
      <c r="EY263" s="179"/>
      <c r="EZ263" s="179"/>
      <c r="FA263" s="179"/>
      <c r="FB263" s="179"/>
      <c r="FC263" s="179"/>
      <c r="FD263" s="179"/>
      <c r="FE263" s="179"/>
      <c r="FF263" s="179"/>
      <c r="FG263" s="179"/>
      <c r="FH263" s="179"/>
      <c r="FI263" s="179"/>
      <c r="FJ263" s="179"/>
      <c r="FK263" s="179"/>
      <c r="FL263" s="179"/>
      <c r="FM263" s="179"/>
      <c r="FN263" s="179"/>
      <c r="FO263" s="179"/>
      <c r="FP263" s="179"/>
      <c r="FQ263" s="179"/>
      <c r="FR263" s="179"/>
      <c r="FS263" s="179"/>
      <c r="FT263" s="179"/>
      <c r="FU263" s="179"/>
      <c r="FV263" s="179"/>
      <c r="FW263" s="179"/>
      <c r="FX263" s="179"/>
      <c r="FY263" s="179"/>
      <c r="FZ263" s="179"/>
      <c r="GA263" s="179"/>
      <c r="GB263" s="179"/>
      <c r="GC263" s="179"/>
      <c r="GD263" s="179"/>
      <c r="GE263" s="179"/>
      <c r="GF263" s="179"/>
      <c r="GG263" s="179"/>
      <c r="GH263" s="179"/>
      <c r="GI263" s="179"/>
      <c r="GJ263" s="179"/>
      <c r="GK263" s="179"/>
      <c r="GL263" s="179"/>
      <c r="GM263" s="179"/>
      <c r="GN263" s="179"/>
      <c r="GO263" s="179"/>
      <c r="GP263" s="179"/>
      <c r="GQ263" s="179"/>
      <c r="GR263" s="179"/>
      <c r="GS263" s="179"/>
      <c r="GT263" s="179"/>
      <c r="GU263" s="179"/>
      <c r="GV263" s="179"/>
      <c r="GW263" s="179"/>
      <c r="GX263" s="179"/>
      <c r="GY263" s="179"/>
      <c r="GZ263" s="179"/>
      <c r="HA263" s="179"/>
      <c r="HB263" s="179"/>
      <c r="HC263" s="179"/>
      <c r="HD263" s="179"/>
      <c r="HE263" s="179"/>
      <c r="HF263" s="179"/>
      <c r="HG263" s="179"/>
      <c r="HH263" s="179"/>
      <c r="HI263" s="179"/>
      <c r="HJ263" s="179"/>
      <c r="HK263" s="179"/>
      <c r="HL263" s="179"/>
      <c r="HM263" s="179"/>
      <c r="HN263" s="179"/>
      <c r="HO263" s="179"/>
      <c r="HP263" s="179"/>
      <c r="HQ263" s="179"/>
      <c r="HR263" s="179"/>
      <c r="HS263" s="179"/>
      <c r="HT263" s="179"/>
      <c r="HU263" s="179"/>
      <c r="HV263" s="179"/>
      <c r="HW263" s="179"/>
      <c r="HX263" s="179"/>
      <c r="HY263" s="179"/>
      <c r="HZ263" s="179"/>
      <c r="IA263" s="179"/>
      <c r="IB263" s="179"/>
      <c r="IC263" s="179"/>
      <c r="ID263" s="179"/>
      <c r="IE263" s="179"/>
      <c r="IF263" s="179"/>
      <c r="IG263" s="179"/>
      <c r="IH263" s="179"/>
      <c r="II263" s="179"/>
      <c r="IJ263" s="179"/>
      <c r="IK263" s="179"/>
      <c r="IL263" s="179"/>
      <c r="IM263" s="179"/>
      <c r="IN263" s="179"/>
    </row>
    <row r="264" spans="1:248" ht="18" hidden="1" customHeight="1" outlineLevel="1" thickBot="1" x14ac:dyDescent="0.25">
      <c r="A264" s="86"/>
      <c r="B264" s="135"/>
      <c r="C264" s="76"/>
      <c r="D264" s="1214"/>
      <c r="E264" s="1215"/>
      <c r="F264" s="2"/>
      <c r="G264" s="1214"/>
      <c r="H264" s="1215"/>
      <c r="I264" s="2"/>
      <c r="J264" s="1214"/>
      <c r="K264" s="1215"/>
      <c r="L264" s="2"/>
      <c r="M264" s="1214"/>
      <c r="N264" s="1215"/>
      <c r="O264" s="2"/>
      <c r="P264" s="1214"/>
      <c r="Q264" s="1215"/>
      <c r="R264" s="2"/>
      <c r="S264" s="1214"/>
      <c r="T264" s="1215"/>
      <c r="U264" s="2"/>
      <c r="V264" s="1214"/>
      <c r="W264" s="1215"/>
      <c r="X264" s="2"/>
      <c r="Y264" s="1214"/>
      <c r="Z264" s="1215"/>
      <c r="AA264" s="2"/>
      <c r="AB264" s="1214"/>
      <c r="AC264" s="1215"/>
      <c r="AD264" s="2"/>
      <c r="AE264" s="1214"/>
      <c r="AF264" s="1215"/>
      <c r="AG264" s="2"/>
      <c r="AH264" s="1214"/>
      <c r="AI264" s="1215"/>
      <c r="AJ264" s="2"/>
      <c r="AK264" s="1214"/>
      <c r="AL264" s="1215"/>
      <c r="AM264" s="2"/>
      <c r="AN264" s="1214"/>
      <c r="AO264" s="1215"/>
      <c r="AP264" s="2"/>
      <c r="AQ264" s="1214"/>
      <c r="AR264" s="1215"/>
      <c r="AS264" s="2"/>
      <c r="AT264" s="1214"/>
      <c r="AU264" s="1215"/>
      <c r="AV264" s="2"/>
      <c r="AW264" s="1214"/>
      <c r="AX264" s="1215"/>
      <c r="AY264" s="2"/>
      <c r="AZ264" s="1214"/>
      <c r="BA264" s="1215"/>
      <c r="BB264" s="2"/>
      <c r="BC264" s="1214"/>
      <c r="BD264" s="1215"/>
      <c r="BE264" s="2"/>
      <c r="BF264" s="1214"/>
      <c r="BG264" s="1215"/>
      <c r="BH264" s="2"/>
      <c r="BI264" s="1214"/>
      <c r="BJ264" s="1215"/>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c r="DD264" s="180"/>
      <c r="DE264" s="180"/>
      <c r="DF264" s="180"/>
      <c r="DG264" s="180"/>
      <c r="DH264" s="180"/>
      <c r="DI264" s="180"/>
      <c r="DJ264" s="180"/>
      <c r="DK264" s="180"/>
      <c r="DL264" s="179"/>
      <c r="DM264" s="179"/>
      <c r="DN264" s="179"/>
      <c r="DO264" s="179"/>
      <c r="DP264" s="179"/>
      <c r="DQ264" s="179"/>
      <c r="DR264" s="179"/>
      <c r="DS264" s="179"/>
      <c r="DT264" s="179"/>
      <c r="DU264" s="179"/>
      <c r="DV264" s="179"/>
      <c r="DW264" s="179"/>
      <c r="DX264" s="179"/>
      <c r="DY264" s="179"/>
      <c r="DZ264" s="179"/>
      <c r="EA264" s="179"/>
      <c r="EB264" s="179"/>
      <c r="EC264" s="179"/>
      <c r="ED264" s="179"/>
      <c r="EE264" s="179"/>
      <c r="EF264" s="179"/>
      <c r="EG264" s="179"/>
      <c r="EH264" s="179"/>
      <c r="EI264" s="179"/>
      <c r="EJ264" s="179"/>
      <c r="EK264" s="179"/>
      <c r="EL264" s="179"/>
      <c r="EM264" s="179"/>
      <c r="EN264" s="179"/>
      <c r="EO264" s="179"/>
      <c r="EP264" s="179"/>
      <c r="EQ264" s="179"/>
      <c r="ER264" s="179"/>
      <c r="ES264" s="179"/>
      <c r="ET264" s="179"/>
      <c r="EU264" s="179"/>
      <c r="EV264" s="179"/>
      <c r="EW264" s="179"/>
      <c r="EX264" s="179"/>
      <c r="EY264" s="179"/>
      <c r="EZ264" s="179"/>
      <c r="FA264" s="179"/>
      <c r="FB264" s="179"/>
      <c r="FC264" s="179"/>
      <c r="FD264" s="179"/>
      <c r="FE264" s="179"/>
      <c r="FF264" s="179"/>
      <c r="FG264" s="179"/>
      <c r="FH264" s="179"/>
      <c r="FI264" s="179"/>
      <c r="FJ264" s="181"/>
      <c r="FK264" s="181"/>
      <c r="FL264" s="181"/>
      <c r="FM264" s="181"/>
      <c r="FN264" s="181"/>
      <c r="FO264" s="181"/>
      <c r="FP264" s="181"/>
      <c r="FQ264" s="181"/>
      <c r="FR264" s="181"/>
      <c r="FS264" s="181"/>
      <c r="FT264" s="181"/>
      <c r="FU264" s="181"/>
      <c r="FV264" s="181"/>
      <c r="FW264" s="181"/>
      <c r="FX264" s="181"/>
      <c r="FY264" s="181"/>
      <c r="FZ264" s="181"/>
      <c r="GA264" s="181"/>
      <c r="GB264" s="181"/>
      <c r="GC264" s="181"/>
      <c r="GD264" s="181"/>
      <c r="GE264" s="181"/>
      <c r="GF264" s="181"/>
      <c r="GG264" s="181"/>
      <c r="GH264" s="181"/>
      <c r="GI264" s="181"/>
      <c r="GJ264" s="181"/>
      <c r="GK264" s="181"/>
      <c r="GL264" s="181"/>
      <c r="GM264" s="181"/>
      <c r="GN264" s="181"/>
      <c r="GO264" s="181"/>
      <c r="GP264" s="181"/>
      <c r="GQ264" s="181"/>
      <c r="GR264" s="181"/>
      <c r="GS264" s="181"/>
      <c r="GT264" s="181"/>
      <c r="GU264" s="181"/>
      <c r="GV264" s="181"/>
      <c r="GW264" s="181"/>
      <c r="GX264" s="181"/>
      <c r="GY264" s="181"/>
      <c r="GZ264" s="181"/>
      <c r="HA264" s="181"/>
      <c r="HB264" s="181"/>
      <c r="HC264" s="181"/>
      <c r="HD264" s="181"/>
      <c r="HE264" s="181"/>
      <c r="HF264" s="181"/>
      <c r="HG264" s="181"/>
      <c r="HH264" s="181"/>
      <c r="HI264" s="181"/>
      <c r="HJ264" s="181"/>
      <c r="HK264" s="181"/>
      <c r="HL264" s="181"/>
      <c r="HM264" s="181"/>
      <c r="HN264" s="181"/>
      <c r="HO264" s="181"/>
      <c r="HP264" s="181"/>
      <c r="HQ264" s="181"/>
      <c r="HR264" s="181"/>
      <c r="HS264" s="181"/>
      <c r="HT264" s="181"/>
      <c r="HU264" s="181"/>
      <c r="HV264" s="181"/>
      <c r="HW264" s="181"/>
      <c r="HX264" s="181"/>
      <c r="HY264" s="181"/>
      <c r="HZ264" s="181"/>
      <c r="IA264" s="181"/>
      <c r="IB264" s="181"/>
      <c r="IC264" s="181"/>
      <c r="ID264" s="181"/>
      <c r="IE264" s="181"/>
      <c r="IF264" s="181"/>
      <c r="IG264" s="181"/>
      <c r="IH264" s="181"/>
      <c r="II264" s="181"/>
      <c r="IJ264" s="181"/>
      <c r="IK264" s="181"/>
      <c r="IL264" s="181"/>
      <c r="IM264" s="181"/>
      <c r="IN264" s="181"/>
    </row>
    <row r="265" spans="1:248" s="181" customFormat="1" ht="18" hidden="1" customHeight="1" outlineLevel="1" x14ac:dyDescent="0.2">
      <c r="A265" s="55"/>
      <c r="B265" s="131"/>
      <c r="C265" s="132"/>
      <c r="D265" s="1176"/>
      <c r="E265" s="1177"/>
      <c r="F265" s="2"/>
      <c r="G265" s="1176"/>
      <c r="H265" s="1177"/>
      <c r="I265" s="2"/>
      <c r="J265" s="1176"/>
      <c r="K265" s="1177"/>
      <c r="L265" s="2"/>
      <c r="M265" s="1176"/>
      <c r="N265" s="1177"/>
      <c r="O265" s="2"/>
      <c r="P265" s="1176"/>
      <c r="Q265" s="1177"/>
      <c r="R265" s="2"/>
      <c r="S265" s="1176"/>
      <c r="T265" s="1177"/>
      <c r="U265" s="2"/>
      <c r="V265" s="1176"/>
      <c r="W265" s="1177"/>
      <c r="X265" s="2"/>
      <c r="Y265" s="1176"/>
      <c r="Z265" s="1177"/>
      <c r="AA265" s="2"/>
      <c r="AB265" s="1176"/>
      <c r="AC265" s="1177"/>
      <c r="AD265" s="2"/>
      <c r="AE265" s="1176"/>
      <c r="AF265" s="1177"/>
      <c r="AG265" s="2"/>
      <c r="AH265" s="1176"/>
      <c r="AI265" s="1177"/>
      <c r="AJ265" s="2"/>
      <c r="AK265" s="1176"/>
      <c r="AL265" s="1177"/>
      <c r="AM265" s="2"/>
      <c r="AN265" s="1176"/>
      <c r="AO265" s="1177"/>
      <c r="AP265" s="2"/>
      <c r="AQ265" s="1176"/>
      <c r="AR265" s="1177"/>
      <c r="AS265" s="2"/>
      <c r="AT265" s="1176"/>
      <c r="AU265" s="1177"/>
      <c r="AV265" s="2"/>
      <c r="AW265" s="1176"/>
      <c r="AX265" s="1177"/>
      <c r="AY265" s="2"/>
      <c r="AZ265" s="1176"/>
      <c r="BA265" s="1177"/>
      <c r="BB265" s="2"/>
      <c r="BC265" s="1176"/>
      <c r="BD265" s="1177"/>
      <c r="BE265" s="2"/>
      <c r="BF265" s="1176"/>
      <c r="BG265" s="1177"/>
      <c r="BH265" s="2"/>
      <c r="BI265" s="1176"/>
      <c r="BJ265" s="1177"/>
      <c r="BK265" s="179"/>
      <c r="BL265" s="31"/>
      <c r="BM265" s="31"/>
      <c r="BN265" s="31"/>
      <c r="BO265" s="31"/>
      <c r="BP265" s="31"/>
      <c r="BQ265" s="31"/>
      <c r="BR265" s="31"/>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row>
    <row r="266" spans="1:248" s="181" customFormat="1" ht="18" hidden="1" customHeight="1" outlineLevel="1" x14ac:dyDescent="0.2">
      <c r="A266" s="194"/>
      <c r="B266" s="92"/>
      <c r="C266" s="132"/>
      <c r="D266" s="1176"/>
      <c r="E266" s="1177"/>
      <c r="F266" s="2"/>
      <c r="G266" s="1176"/>
      <c r="H266" s="1177"/>
      <c r="I266" s="2"/>
      <c r="J266" s="1176"/>
      <c r="K266" s="1177"/>
      <c r="L266" s="2"/>
      <c r="M266" s="1176"/>
      <c r="N266" s="1177"/>
      <c r="O266" s="2"/>
      <c r="P266" s="1176"/>
      <c r="Q266" s="1177"/>
      <c r="R266" s="2"/>
      <c r="S266" s="1176"/>
      <c r="T266" s="1177"/>
      <c r="U266" s="2"/>
      <c r="V266" s="1176"/>
      <c r="W266" s="1177"/>
      <c r="X266" s="2"/>
      <c r="Y266" s="1176"/>
      <c r="Z266" s="1177"/>
      <c r="AA266" s="2"/>
      <c r="AB266" s="1176"/>
      <c r="AC266" s="1177"/>
      <c r="AD266" s="2"/>
      <c r="AE266" s="1176"/>
      <c r="AF266" s="1177"/>
      <c r="AG266" s="2"/>
      <c r="AH266" s="1176"/>
      <c r="AI266" s="1177"/>
      <c r="AJ266" s="2"/>
      <c r="AK266" s="1176"/>
      <c r="AL266" s="1177"/>
      <c r="AM266" s="2"/>
      <c r="AN266" s="1176"/>
      <c r="AO266" s="1177"/>
      <c r="AP266" s="2"/>
      <c r="AQ266" s="1176"/>
      <c r="AR266" s="1177"/>
      <c r="AS266" s="2"/>
      <c r="AT266" s="1176"/>
      <c r="AU266" s="1177"/>
      <c r="AV266" s="2"/>
      <c r="AW266" s="1176"/>
      <c r="AX266" s="1177"/>
      <c r="AY266" s="2"/>
      <c r="AZ266" s="1176"/>
      <c r="BA266" s="1177"/>
      <c r="BB266" s="2"/>
      <c r="BC266" s="1176"/>
      <c r="BD266" s="1177"/>
      <c r="BE266" s="2"/>
      <c r="BF266" s="1176"/>
      <c r="BG266" s="1177"/>
      <c r="BH266" s="2"/>
      <c r="BI266" s="1176"/>
      <c r="BJ266" s="1177"/>
      <c r="BK266" s="179"/>
      <c r="BL266" s="31"/>
      <c r="BM266" s="31"/>
      <c r="BN266" s="31"/>
      <c r="BO266" s="31"/>
      <c r="BP266" s="31"/>
      <c r="BQ266" s="31"/>
      <c r="BR266" s="31"/>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c r="DD266" s="180"/>
      <c r="DE266" s="180"/>
      <c r="DF266" s="180"/>
      <c r="DG266" s="180"/>
      <c r="DH266" s="180"/>
      <c r="DI266" s="180"/>
      <c r="DJ266" s="180"/>
      <c r="DK266" s="180"/>
      <c r="DL266" s="179"/>
      <c r="DM266" s="179"/>
      <c r="DN266" s="179"/>
      <c r="DO266" s="179"/>
      <c r="DP266" s="179"/>
      <c r="DQ266" s="179"/>
      <c r="DR266" s="179"/>
      <c r="DS266" s="179"/>
      <c r="DT266" s="179"/>
      <c r="DU266" s="179"/>
      <c r="DV266" s="179"/>
      <c r="DW266" s="179"/>
      <c r="DX266" s="179"/>
      <c r="DY266" s="179"/>
      <c r="DZ266" s="179"/>
      <c r="EA266" s="179"/>
      <c r="EB266" s="179"/>
      <c r="EC266" s="179"/>
      <c r="ED266" s="179"/>
      <c r="EE266" s="179"/>
      <c r="EF266" s="179"/>
      <c r="EG266" s="179"/>
      <c r="EH266" s="179"/>
      <c r="EI266" s="179"/>
      <c r="EJ266" s="179"/>
      <c r="EK266" s="179"/>
      <c r="EL266" s="179"/>
      <c r="EM266" s="179"/>
      <c r="EN266" s="179"/>
      <c r="EO266" s="179"/>
      <c r="EP266" s="179"/>
      <c r="EQ266" s="179"/>
      <c r="ER266" s="179"/>
      <c r="ES266" s="179"/>
      <c r="ET266" s="179"/>
      <c r="EU266" s="179"/>
      <c r="EV266" s="179"/>
      <c r="EW266" s="179"/>
      <c r="EX266" s="179"/>
      <c r="EY266" s="179"/>
      <c r="EZ266" s="179"/>
      <c r="FA266" s="179"/>
      <c r="FB266" s="179"/>
      <c r="FC266" s="179"/>
      <c r="FD266" s="179"/>
      <c r="FE266" s="179"/>
      <c r="FF266" s="179"/>
      <c r="FG266" s="179"/>
      <c r="FH266" s="179"/>
      <c r="FI266" s="179"/>
    </row>
    <row r="267" spans="1:248" ht="18" hidden="1" customHeight="1" outlineLevel="1" x14ac:dyDescent="0.2">
      <c r="A267" s="194"/>
      <c r="B267" s="92"/>
      <c r="C267" s="132"/>
      <c r="D267" s="1176"/>
      <c r="E267" s="1177"/>
      <c r="F267" s="2"/>
      <c r="G267" s="1176"/>
      <c r="H267" s="1177"/>
      <c r="I267" s="2"/>
      <c r="J267" s="1176"/>
      <c r="K267" s="1177"/>
      <c r="L267" s="2"/>
      <c r="M267" s="1176"/>
      <c r="N267" s="1177"/>
      <c r="O267" s="2"/>
      <c r="P267" s="1176"/>
      <c r="Q267" s="1177"/>
      <c r="R267" s="2"/>
      <c r="S267" s="1176"/>
      <c r="T267" s="1177"/>
      <c r="U267" s="2"/>
      <c r="V267" s="1176"/>
      <c r="W267" s="1177"/>
      <c r="X267" s="2"/>
      <c r="Y267" s="1176"/>
      <c r="Z267" s="1177"/>
      <c r="AA267" s="2"/>
      <c r="AB267" s="1176"/>
      <c r="AC267" s="1177"/>
      <c r="AD267" s="2"/>
      <c r="AE267" s="1176"/>
      <c r="AF267" s="1177"/>
      <c r="AG267" s="2"/>
      <c r="AH267" s="1176"/>
      <c r="AI267" s="1177"/>
      <c r="AJ267" s="2"/>
      <c r="AK267" s="1176"/>
      <c r="AL267" s="1177"/>
      <c r="AM267" s="2"/>
      <c r="AN267" s="1176"/>
      <c r="AO267" s="1177"/>
      <c r="AP267" s="2"/>
      <c r="AQ267" s="1176"/>
      <c r="AR267" s="1177"/>
      <c r="AS267" s="2"/>
      <c r="AT267" s="1176"/>
      <c r="AU267" s="1177"/>
      <c r="AV267" s="2"/>
      <c r="AW267" s="1176"/>
      <c r="AX267" s="1177"/>
      <c r="AY267" s="2"/>
      <c r="AZ267" s="1176"/>
      <c r="BA267" s="1177"/>
      <c r="BB267" s="2"/>
      <c r="BC267" s="1176"/>
      <c r="BD267" s="1177"/>
      <c r="BE267" s="2"/>
      <c r="BF267" s="1176"/>
      <c r="BG267" s="1177"/>
      <c r="BH267" s="2"/>
      <c r="BI267" s="1176"/>
      <c r="BJ267" s="1177"/>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79"/>
      <c r="DM267" s="179"/>
      <c r="DN267" s="179"/>
      <c r="DO267" s="179"/>
      <c r="DP267" s="179"/>
      <c r="DQ267" s="179"/>
      <c r="DR267" s="179"/>
      <c r="DS267" s="179"/>
      <c r="DT267" s="179"/>
      <c r="DU267" s="179"/>
      <c r="DV267" s="179"/>
      <c r="DW267" s="179"/>
      <c r="DX267" s="179"/>
      <c r="DY267" s="179"/>
      <c r="DZ267" s="179"/>
      <c r="EA267" s="179"/>
      <c r="EB267" s="179"/>
      <c r="EC267" s="179"/>
      <c r="ED267" s="179"/>
      <c r="EE267" s="179"/>
      <c r="EF267" s="179"/>
      <c r="EG267" s="179"/>
      <c r="EH267" s="179"/>
      <c r="EI267" s="179"/>
      <c r="EJ267" s="179"/>
      <c r="EK267" s="179"/>
      <c r="EL267" s="179"/>
      <c r="EM267" s="179"/>
      <c r="EN267" s="179"/>
      <c r="EO267" s="179"/>
      <c r="EP267" s="179"/>
      <c r="EQ267" s="179"/>
      <c r="ER267" s="179"/>
      <c r="ES267" s="179"/>
      <c r="ET267" s="179"/>
      <c r="EU267" s="179"/>
      <c r="EV267" s="179"/>
      <c r="EW267" s="179"/>
      <c r="EX267" s="179"/>
      <c r="EY267" s="179"/>
      <c r="EZ267" s="179"/>
      <c r="FA267" s="179"/>
      <c r="FB267" s="179"/>
      <c r="FC267" s="179"/>
      <c r="FD267" s="179"/>
      <c r="FE267" s="179"/>
      <c r="FF267" s="179"/>
      <c r="FG267" s="179"/>
      <c r="FH267" s="179"/>
      <c r="FI267" s="179"/>
      <c r="FJ267" s="181"/>
      <c r="FK267" s="181"/>
      <c r="FL267" s="181"/>
      <c r="FM267" s="181"/>
      <c r="FN267" s="181"/>
      <c r="FO267" s="181"/>
      <c r="FP267" s="181"/>
      <c r="FQ267" s="181"/>
      <c r="FR267" s="181"/>
      <c r="FS267" s="181"/>
      <c r="FT267" s="181"/>
      <c r="FU267" s="181"/>
      <c r="FV267" s="181"/>
      <c r="FW267" s="181"/>
      <c r="FX267" s="181"/>
      <c r="FY267" s="181"/>
      <c r="FZ267" s="181"/>
      <c r="GA267" s="181"/>
      <c r="GB267" s="181"/>
      <c r="GC267" s="181"/>
      <c r="GD267" s="181"/>
      <c r="GE267" s="181"/>
      <c r="GF267" s="181"/>
      <c r="GG267" s="181"/>
      <c r="GH267" s="181"/>
      <c r="GI267" s="181"/>
      <c r="GJ267" s="181"/>
      <c r="GK267" s="181"/>
      <c r="GL267" s="181"/>
      <c r="GM267" s="181"/>
      <c r="GN267" s="181"/>
      <c r="GO267" s="181"/>
      <c r="GP267" s="181"/>
      <c r="GQ267" s="181"/>
      <c r="GR267" s="181"/>
      <c r="GS267" s="181"/>
      <c r="GT267" s="181"/>
      <c r="GU267" s="181"/>
      <c r="GV267" s="181"/>
      <c r="GW267" s="181"/>
      <c r="GX267" s="181"/>
      <c r="GY267" s="181"/>
      <c r="GZ267" s="181"/>
      <c r="HA267" s="181"/>
      <c r="HB267" s="181"/>
      <c r="HC267" s="181"/>
      <c r="HD267" s="181"/>
      <c r="HE267" s="181"/>
      <c r="HF267" s="181"/>
      <c r="HG267" s="181"/>
      <c r="HH267" s="181"/>
      <c r="HI267" s="181"/>
      <c r="HJ267" s="181"/>
      <c r="HK267" s="181"/>
      <c r="HL267" s="181"/>
      <c r="HM267" s="181"/>
      <c r="HN267" s="181"/>
      <c r="HO267" s="181"/>
      <c r="HP267" s="181"/>
      <c r="HQ267" s="181"/>
      <c r="HR267" s="181"/>
      <c r="HS267" s="181"/>
      <c r="HT267" s="181"/>
      <c r="HU267" s="181"/>
      <c r="HV267" s="181"/>
      <c r="HW267" s="181"/>
      <c r="HX267" s="181"/>
      <c r="HY267" s="181"/>
      <c r="HZ267" s="181"/>
      <c r="IA267" s="181"/>
      <c r="IB267" s="181"/>
      <c r="IC267" s="181"/>
      <c r="ID267" s="181"/>
      <c r="IE267" s="181"/>
      <c r="IF267" s="181"/>
      <c r="IG267" s="181"/>
      <c r="IH267" s="181"/>
      <c r="II267" s="181"/>
      <c r="IJ267" s="181"/>
      <c r="IK267" s="181"/>
      <c r="IL267" s="181"/>
      <c r="IM267" s="181"/>
      <c r="IN267" s="181"/>
    </row>
    <row r="268" spans="1:248" ht="18" hidden="1" customHeight="1" outlineLevel="1" x14ac:dyDescent="0.2">
      <c r="A268" s="194"/>
      <c r="B268" s="92"/>
      <c r="C268" s="132"/>
      <c r="D268" s="1176"/>
      <c r="E268" s="1177"/>
      <c r="F268" s="2"/>
      <c r="G268" s="1176"/>
      <c r="H268" s="1177"/>
      <c r="I268" s="2"/>
      <c r="J268" s="1176"/>
      <c r="K268" s="1177"/>
      <c r="L268" s="2"/>
      <c r="M268" s="1176"/>
      <c r="N268" s="1177"/>
      <c r="O268" s="2"/>
      <c r="P268" s="1176"/>
      <c r="Q268" s="1177"/>
      <c r="R268" s="2"/>
      <c r="S268" s="1176"/>
      <c r="T268" s="1177"/>
      <c r="U268" s="2"/>
      <c r="V268" s="1176"/>
      <c r="W268" s="1177"/>
      <c r="X268" s="2"/>
      <c r="Y268" s="1176"/>
      <c r="Z268" s="1177"/>
      <c r="AA268" s="2"/>
      <c r="AB268" s="1176"/>
      <c r="AC268" s="1177"/>
      <c r="AD268" s="2"/>
      <c r="AE268" s="1176"/>
      <c r="AF268" s="1177"/>
      <c r="AG268" s="2"/>
      <c r="AH268" s="1176"/>
      <c r="AI268" s="1177"/>
      <c r="AJ268" s="2"/>
      <c r="AK268" s="1176"/>
      <c r="AL268" s="1177"/>
      <c r="AM268" s="2"/>
      <c r="AN268" s="1176"/>
      <c r="AO268" s="1177"/>
      <c r="AP268" s="2"/>
      <c r="AQ268" s="1176"/>
      <c r="AR268" s="1177"/>
      <c r="AS268" s="2"/>
      <c r="AT268" s="1176"/>
      <c r="AU268" s="1177"/>
      <c r="AV268" s="2"/>
      <c r="AW268" s="1176"/>
      <c r="AX268" s="1177"/>
      <c r="AY268" s="2"/>
      <c r="AZ268" s="1176"/>
      <c r="BA268" s="1177"/>
      <c r="BB268" s="2"/>
      <c r="BC268" s="1176"/>
      <c r="BD268" s="1177"/>
      <c r="BE268" s="2"/>
      <c r="BF268" s="1176"/>
      <c r="BG268" s="1177"/>
      <c r="BH268" s="2"/>
      <c r="BI268" s="1176"/>
      <c r="BJ268" s="1177"/>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79"/>
      <c r="DM268" s="179"/>
      <c r="DN268" s="179"/>
      <c r="DO268" s="179"/>
      <c r="DP268" s="179"/>
      <c r="DQ268" s="179"/>
      <c r="DR268" s="179"/>
      <c r="DS268" s="179"/>
      <c r="DT268" s="179"/>
      <c r="DU268" s="179"/>
      <c r="DV268" s="179"/>
      <c r="DW268" s="179"/>
      <c r="DX268" s="179"/>
      <c r="DY268" s="179"/>
      <c r="DZ268" s="179"/>
      <c r="EA268" s="179"/>
      <c r="EB268" s="179"/>
      <c r="EC268" s="179"/>
      <c r="ED268" s="179"/>
      <c r="EE268" s="179"/>
      <c r="EF268" s="179"/>
      <c r="EG268" s="179"/>
      <c r="EH268" s="179"/>
      <c r="EI268" s="179"/>
      <c r="EJ268" s="179"/>
      <c r="EK268" s="179"/>
      <c r="EL268" s="179"/>
      <c r="EM268" s="179"/>
      <c r="EN268" s="179"/>
      <c r="EO268" s="179"/>
      <c r="EP268" s="179"/>
      <c r="EQ268" s="179"/>
      <c r="ER268" s="179"/>
      <c r="ES268" s="179"/>
      <c r="ET268" s="179"/>
      <c r="EU268" s="179"/>
      <c r="EV268" s="179"/>
      <c r="EW268" s="179"/>
      <c r="EX268" s="179"/>
      <c r="EY268" s="179"/>
      <c r="EZ268" s="179"/>
      <c r="FA268" s="179"/>
      <c r="FB268" s="179"/>
      <c r="FC268" s="179"/>
      <c r="FD268" s="179"/>
      <c r="FE268" s="179"/>
      <c r="FF268" s="179"/>
      <c r="FG268" s="179"/>
      <c r="FH268" s="179"/>
      <c r="FI268" s="179"/>
      <c r="FJ268" s="181"/>
      <c r="FK268" s="181"/>
      <c r="FL268" s="181"/>
      <c r="FM268" s="181"/>
      <c r="FN268" s="181"/>
      <c r="FO268" s="181"/>
      <c r="FP268" s="181"/>
      <c r="FQ268" s="181"/>
      <c r="FR268" s="181"/>
      <c r="FS268" s="181"/>
      <c r="FT268" s="181"/>
      <c r="FU268" s="181"/>
      <c r="FV268" s="181"/>
      <c r="FW268" s="181"/>
      <c r="FX268" s="181"/>
      <c r="FY268" s="181"/>
      <c r="FZ268" s="181"/>
      <c r="GA268" s="181"/>
      <c r="GB268" s="181"/>
      <c r="GC268" s="181"/>
      <c r="GD268" s="181"/>
      <c r="GE268" s="181"/>
      <c r="GF268" s="181"/>
      <c r="GG268" s="181"/>
      <c r="GH268" s="181"/>
      <c r="GI268" s="181"/>
      <c r="GJ268" s="181"/>
      <c r="GK268" s="181"/>
      <c r="GL268" s="181"/>
      <c r="GM268" s="181"/>
      <c r="GN268" s="181"/>
      <c r="GO268" s="181"/>
      <c r="GP268" s="181"/>
      <c r="GQ268" s="181"/>
      <c r="GR268" s="181"/>
      <c r="GS268" s="181"/>
      <c r="GT268" s="181"/>
      <c r="GU268" s="181"/>
      <c r="GV268" s="181"/>
      <c r="GW268" s="181"/>
      <c r="GX268" s="181"/>
      <c r="GY268" s="181"/>
      <c r="GZ268" s="181"/>
      <c r="HA268" s="181"/>
      <c r="HB268" s="181"/>
      <c r="HC268" s="181"/>
      <c r="HD268" s="181"/>
      <c r="HE268" s="181"/>
      <c r="HF268" s="181"/>
      <c r="HG268" s="181"/>
      <c r="HH268" s="181"/>
      <c r="HI268" s="181"/>
      <c r="HJ268" s="181"/>
      <c r="HK268" s="181"/>
      <c r="HL268" s="181"/>
      <c r="HM268" s="181"/>
      <c r="HN268" s="181"/>
      <c r="HO268" s="181"/>
      <c r="HP268" s="181"/>
      <c r="HQ268" s="181"/>
      <c r="HR268" s="181"/>
      <c r="HS268" s="181"/>
      <c r="HT268" s="181"/>
      <c r="HU268" s="181"/>
      <c r="HV268" s="181"/>
      <c r="HW268" s="181"/>
      <c r="HX268" s="181"/>
      <c r="HY268" s="181"/>
      <c r="HZ268" s="181"/>
      <c r="IA268" s="181"/>
      <c r="IB268" s="181"/>
      <c r="IC268" s="181"/>
      <c r="ID268" s="181"/>
      <c r="IE268" s="181"/>
      <c r="IF268" s="181"/>
      <c r="IG268" s="181"/>
      <c r="IH268" s="181"/>
      <c r="II268" s="181"/>
      <c r="IJ268" s="181"/>
      <c r="IK268" s="181"/>
      <c r="IL268" s="181"/>
      <c r="IM268" s="181"/>
      <c r="IN268" s="181"/>
    </row>
    <row r="269" spans="1:248" ht="18" hidden="1" customHeight="1" outlineLevel="1" x14ac:dyDescent="0.2">
      <c r="A269" s="194"/>
      <c r="B269" s="92"/>
      <c r="C269" s="132"/>
      <c r="D269" s="1176"/>
      <c r="E269" s="1177"/>
      <c r="F269" s="2"/>
      <c r="G269" s="1176"/>
      <c r="H269" s="1177"/>
      <c r="I269" s="2"/>
      <c r="J269" s="1176"/>
      <c r="K269" s="1177"/>
      <c r="L269" s="2"/>
      <c r="M269" s="1176"/>
      <c r="N269" s="1177"/>
      <c r="O269" s="2"/>
      <c r="P269" s="1176"/>
      <c r="Q269" s="1177"/>
      <c r="R269" s="2"/>
      <c r="S269" s="1176"/>
      <c r="T269" s="1177"/>
      <c r="U269" s="2"/>
      <c r="V269" s="1176"/>
      <c r="W269" s="1177"/>
      <c r="X269" s="2"/>
      <c r="Y269" s="1176"/>
      <c r="Z269" s="1177"/>
      <c r="AA269" s="2"/>
      <c r="AB269" s="1176"/>
      <c r="AC269" s="1177"/>
      <c r="AD269" s="2"/>
      <c r="AE269" s="1176"/>
      <c r="AF269" s="1177"/>
      <c r="AG269" s="2"/>
      <c r="AH269" s="1176"/>
      <c r="AI269" s="1177"/>
      <c r="AJ269" s="2"/>
      <c r="AK269" s="1176"/>
      <c r="AL269" s="1177"/>
      <c r="AM269" s="2"/>
      <c r="AN269" s="1176"/>
      <c r="AO269" s="1177"/>
      <c r="AP269" s="2"/>
      <c r="AQ269" s="1176"/>
      <c r="AR269" s="1177"/>
      <c r="AS269" s="2"/>
      <c r="AT269" s="1176"/>
      <c r="AU269" s="1177"/>
      <c r="AV269" s="2"/>
      <c r="AW269" s="1176"/>
      <c r="AX269" s="1177"/>
      <c r="AY269" s="2"/>
      <c r="AZ269" s="1176"/>
      <c r="BA269" s="1177"/>
      <c r="BB269" s="2"/>
      <c r="BC269" s="1176"/>
      <c r="BD269" s="1177"/>
      <c r="BE269" s="2"/>
      <c r="BF269" s="1176"/>
      <c r="BG269" s="1177"/>
      <c r="BH269" s="2"/>
      <c r="BI269" s="1176"/>
      <c r="BJ269" s="1177"/>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c r="DD269" s="180"/>
      <c r="DE269" s="180"/>
      <c r="DF269" s="180"/>
      <c r="DG269" s="180"/>
      <c r="DH269" s="180"/>
      <c r="DI269" s="180"/>
      <c r="DJ269" s="180"/>
      <c r="DK269" s="180"/>
      <c r="DL269" s="179"/>
      <c r="DM269" s="179"/>
      <c r="DN269" s="179"/>
      <c r="DO269" s="179"/>
      <c r="DP269" s="179"/>
      <c r="DQ269" s="179"/>
      <c r="DR269" s="179"/>
      <c r="DS269" s="179"/>
      <c r="DT269" s="179"/>
      <c r="DU269" s="179"/>
      <c r="DV269" s="179"/>
      <c r="DW269" s="179"/>
      <c r="DX269" s="179"/>
      <c r="DY269" s="179"/>
      <c r="DZ269" s="179"/>
      <c r="EA269" s="179"/>
      <c r="EB269" s="179"/>
      <c r="EC269" s="179"/>
      <c r="ED269" s="179"/>
      <c r="EE269" s="179"/>
      <c r="EF269" s="179"/>
      <c r="EG269" s="179"/>
      <c r="EH269" s="179"/>
      <c r="EI269" s="179"/>
      <c r="EJ269" s="179"/>
      <c r="EK269" s="179"/>
      <c r="EL269" s="179"/>
      <c r="EM269" s="179"/>
      <c r="EN269" s="179"/>
      <c r="EO269" s="179"/>
      <c r="EP269" s="179"/>
      <c r="EQ269" s="179"/>
      <c r="ER269" s="179"/>
      <c r="ES269" s="179"/>
      <c r="ET269" s="179"/>
      <c r="EU269" s="179"/>
      <c r="EV269" s="179"/>
      <c r="EW269" s="179"/>
      <c r="EX269" s="179"/>
      <c r="EY269" s="179"/>
      <c r="EZ269" s="179"/>
      <c r="FA269" s="179"/>
      <c r="FB269" s="179"/>
      <c r="FC269" s="179"/>
      <c r="FD269" s="179"/>
      <c r="FE269" s="179"/>
      <c r="FF269" s="179"/>
      <c r="FG269" s="179"/>
      <c r="FH269" s="179"/>
      <c r="FI269" s="179"/>
      <c r="FJ269" s="181"/>
      <c r="FK269" s="181"/>
      <c r="FL269" s="181"/>
      <c r="FM269" s="181"/>
      <c r="FN269" s="181"/>
      <c r="FO269" s="181"/>
      <c r="FP269" s="181"/>
      <c r="FQ269" s="181"/>
      <c r="FR269" s="181"/>
      <c r="FS269" s="181"/>
      <c r="FT269" s="181"/>
      <c r="FU269" s="181"/>
      <c r="FV269" s="181"/>
      <c r="FW269" s="181"/>
      <c r="FX269" s="181"/>
      <c r="FY269" s="181"/>
      <c r="FZ269" s="181"/>
      <c r="GA269" s="181"/>
      <c r="GB269" s="181"/>
      <c r="GC269" s="181"/>
      <c r="GD269" s="181"/>
      <c r="GE269" s="181"/>
      <c r="GF269" s="181"/>
      <c r="GG269" s="181"/>
      <c r="GH269" s="181"/>
      <c r="GI269" s="181"/>
      <c r="GJ269" s="181"/>
      <c r="GK269" s="181"/>
      <c r="GL269" s="181"/>
      <c r="GM269" s="181"/>
      <c r="GN269" s="181"/>
      <c r="GO269" s="181"/>
      <c r="GP269" s="181"/>
      <c r="GQ269" s="181"/>
      <c r="GR269" s="181"/>
      <c r="GS269" s="181"/>
      <c r="GT269" s="181"/>
      <c r="GU269" s="181"/>
      <c r="GV269" s="181"/>
      <c r="GW269" s="181"/>
      <c r="GX269" s="181"/>
      <c r="GY269" s="181"/>
      <c r="GZ269" s="181"/>
      <c r="HA269" s="181"/>
      <c r="HB269" s="181"/>
      <c r="HC269" s="181"/>
      <c r="HD269" s="181"/>
      <c r="HE269" s="181"/>
      <c r="HF269" s="181"/>
      <c r="HG269" s="181"/>
      <c r="HH269" s="181"/>
      <c r="HI269" s="181"/>
      <c r="HJ269" s="181"/>
      <c r="HK269" s="181"/>
      <c r="HL269" s="181"/>
      <c r="HM269" s="181"/>
      <c r="HN269" s="181"/>
      <c r="HO269" s="181"/>
      <c r="HP269" s="181"/>
      <c r="HQ269" s="181"/>
      <c r="HR269" s="181"/>
      <c r="HS269" s="181"/>
      <c r="HT269" s="181"/>
      <c r="HU269" s="181"/>
      <c r="HV269" s="181"/>
      <c r="HW269" s="181"/>
      <c r="HX269" s="181"/>
      <c r="HY269" s="181"/>
      <c r="HZ269" s="181"/>
      <c r="IA269" s="181"/>
      <c r="IB269" s="181"/>
      <c r="IC269" s="181"/>
      <c r="ID269" s="181"/>
      <c r="IE269" s="181"/>
      <c r="IF269" s="181"/>
      <c r="IG269" s="181"/>
      <c r="IH269" s="181"/>
      <c r="II269" s="181"/>
      <c r="IJ269" s="181"/>
      <c r="IK269" s="181"/>
      <c r="IL269" s="181"/>
      <c r="IM269" s="181"/>
      <c r="IN269" s="181"/>
    </row>
    <row r="270" spans="1:248" s="183" customFormat="1" ht="18" hidden="1" customHeight="1" outlineLevel="1" x14ac:dyDescent="0.2">
      <c r="A270" s="185"/>
      <c r="B270" s="319" t="s">
        <v>161</v>
      </c>
      <c r="C270" s="132"/>
      <c r="D270" s="1219"/>
      <c r="E270" s="1220"/>
      <c r="F270" s="2"/>
      <c r="G270" s="1219"/>
      <c r="H270" s="1220"/>
      <c r="I270" s="2"/>
      <c r="J270" s="1219"/>
      <c r="K270" s="1220"/>
      <c r="L270" s="2"/>
      <c r="M270" s="1219"/>
      <c r="N270" s="1220"/>
      <c r="O270" s="2"/>
      <c r="P270" s="1219"/>
      <c r="Q270" s="1220"/>
      <c r="R270" s="2"/>
      <c r="S270" s="1219"/>
      <c r="T270" s="1220"/>
      <c r="U270" s="2"/>
      <c r="V270" s="1219"/>
      <c r="W270" s="1220"/>
      <c r="X270" s="2"/>
      <c r="Y270" s="1219"/>
      <c r="Z270" s="1220"/>
      <c r="AA270" s="2"/>
      <c r="AB270" s="1219"/>
      <c r="AC270" s="1220"/>
      <c r="AD270" s="2"/>
      <c r="AE270" s="1219"/>
      <c r="AF270" s="1220"/>
      <c r="AG270" s="2"/>
      <c r="AH270" s="1219"/>
      <c r="AI270" s="1220"/>
      <c r="AJ270" s="2"/>
      <c r="AK270" s="1219"/>
      <c r="AL270" s="1220"/>
      <c r="AM270" s="2"/>
      <c r="AN270" s="1219"/>
      <c r="AO270" s="1220"/>
      <c r="AP270" s="2"/>
      <c r="AQ270" s="1219"/>
      <c r="AR270" s="1220"/>
      <c r="AS270" s="2"/>
      <c r="AT270" s="1219"/>
      <c r="AU270" s="1220"/>
      <c r="AV270" s="2"/>
      <c r="AW270" s="1219"/>
      <c r="AX270" s="1220"/>
      <c r="AY270" s="2"/>
      <c r="AZ270" s="1219"/>
      <c r="BA270" s="1220"/>
      <c r="BB270" s="2"/>
      <c r="BC270" s="1219"/>
      <c r="BD270" s="1220"/>
      <c r="BE270" s="2"/>
      <c r="BF270" s="1219"/>
      <c r="BG270" s="1220"/>
      <c r="BH270" s="2"/>
      <c r="BI270" s="1219"/>
      <c r="BJ270" s="1220"/>
      <c r="BK270" s="179"/>
      <c r="BL270" s="31"/>
      <c r="BM270" s="31"/>
      <c r="BN270" s="31"/>
      <c r="BO270" s="31"/>
      <c r="BP270" s="31"/>
      <c r="BQ270" s="31"/>
      <c r="BR270" s="31"/>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c r="DD270" s="180"/>
      <c r="DE270" s="180"/>
      <c r="DF270" s="180"/>
      <c r="DG270" s="180"/>
      <c r="DH270" s="180"/>
      <c r="DI270" s="180"/>
      <c r="DJ270" s="180"/>
      <c r="DK270" s="180"/>
      <c r="DL270" s="179"/>
      <c r="DM270" s="179"/>
      <c r="DN270" s="179"/>
      <c r="DO270" s="179"/>
      <c r="DP270" s="179"/>
      <c r="DQ270" s="179"/>
      <c r="DR270" s="179"/>
      <c r="DS270" s="179"/>
      <c r="DT270" s="179"/>
      <c r="DU270" s="179"/>
      <c r="DV270" s="179"/>
      <c r="DW270" s="179"/>
      <c r="DX270" s="179"/>
      <c r="DY270" s="179"/>
      <c r="DZ270" s="179"/>
      <c r="EA270" s="179"/>
      <c r="EB270" s="179"/>
      <c r="EC270" s="179"/>
      <c r="ED270" s="179"/>
      <c r="EE270" s="179"/>
      <c r="EF270" s="179"/>
      <c r="EG270" s="179"/>
      <c r="EH270" s="179"/>
      <c r="EI270" s="179"/>
      <c r="EJ270" s="179"/>
      <c r="EK270" s="179"/>
      <c r="EL270" s="179"/>
      <c r="EM270" s="179"/>
      <c r="EN270" s="179"/>
      <c r="EO270" s="179"/>
      <c r="EP270" s="179"/>
      <c r="EQ270" s="179"/>
      <c r="ER270" s="179"/>
      <c r="ES270" s="179"/>
      <c r="ET270" s="179"/>
      <c r="EU270" s="179"/>
      <c r="EV270" s="179"/>
      <c r="EW270" s="179"/>
      <c r="EX270" s="179"/>
      <c r="EY270" s="179"/>
      <c r="EZ270" s="179"/>
      <c r="FA270" s="179"/>
      <c r="FB270" s="179"/>
      <c r="FC270" s="179"/>
      <c r="FD270" s="179"/>
      <c r="FE270" s="179"/>
      <c r="FF270" s="179"/>
      <c r="FG270" s="179"/>
      <c r="FH270" s="179"/>
      <c r="FI270" s="179"/>
      <c r="FJ270" s="179"/>
      <c r="FK270" s="179"/>
      <c r="FL270" s="179"/>
      <c r="FM270" s="179"/>
      <c r="FN270" s="179"/>
      <c r="FO270" s="179"/>
      <c r="FP270" s="179"/>
      <c r="FQ270" s="179"/>
      <c r="FR270" s="179"/>
      <c r="FS270" s="179"/>
      <c r="FT270" s="179"/>
      <c r="FU270" s="179"/>
      <c r="FV270" s="179"/>
      <c r="FW270" s="179"/>
      <c r="FX270" s="179"/>
      <c r="FY270" s="179"/>
      <c r="FZ270" s="179"/>
      <c r="GA270" s="179"/>
      <c r="GB270" s="179"/>
      <c r="GC270" s="179"/>
      <c r="GD270" s="179"/>
      <c r="GE270" s="179"/>
      <c r="GF270" s="179"/>
      <c r="GG270" s="179"/>
      <c r="GH270" s="179"/>
      <c r="GI270" s="179"/>
      <c r="GJ270" s="179"/>
      <c r="GK270" s="179"/>
      <c r="GL270" s="179"/>
      <c r="GM270" s="179"/>
      <c r="GN270" s="179"/>
      <c r="GO270" s="179"/>
      <c r="GP270" s="179"/>
      <c r="GQ270" s="179"/>
      <c r="GR270" s="179"/>
      <c r="GS270" s="179"/>
      <c r="GT270" s="179"/>
      <c r="GU270" s="179"/>
      <c r="GV270" s="179"/>
      <c r="GW270" s="179"/>
      <c r="GX270" s="179"/>
      <c r="GY270" s="179"/>
      <c r="GZ270" s="179"/>
      <c r="HA270" s="179"/>
      <c r="HB270" s="179"/>
      <c r="HC270" s="179"/>
      <c r="HD270" s="179"/>
      <c r="HE270" s="179"/>
      <c r="HF270" s="179"/>
      <c r="HG270" s="179"/>
      <c r="HH270" s="179"/>
      <c r="HI270" s="179"/>
      <c r="HJ270" s="179"/>
      <c r="HK270" s="179"/>
      <c r="HL270" s="179"/>
      <c r="HM270" s="179"/>
      <c r="HN270" s="179"/>
      <c r="HO270" s="179"/>
      <c r="HP270" s="179"/>
      <c r="HQ270" s="179"/>
      <c r="HR270" s="179"/>
      <c r="HS270" s="179"/>
      <c r="HT270" s="179"/>
      <c r="HU270" s="179"/>
      <c r="HV270" s="179"/>
      <c r="HW270" s="179"/>
      <c r="HX270" s="179"/>
      <c r="HY270" s="179"/>
      <c r="HZ270" s="179"/>
      <c r="IA270" s="179"/>
      <c r="IB270" s="179"/>
      <c r="IC270" s="179"/>
      <c r="ID270" s="179"/>
      <c r="IE270" s="179"/>
      <c r="IF270" s="179"/>
      <c r="IG270" s="179"/>
      <c r="IH270" s="179"/>
      <c r="II270" s="179"/>
      <c r="IJ270" s="179"/>
      <c r="IK270" s="179"/>
      <c r="IL270" s="179"/>
      <c r="IM270" s="179"/>
      <c r="IN270" s="179"/>
    </row>
    <row r="271" spans="1:248" s="183" customFormat="1" ht="18" customHeight="1" collapsed="1" x14ac:dyDescent="0.2">
      <c r="A271" s="185"/>
      <c r="B271" s="336"/>
      <c r="C271" s="132"/>
      <c r="D271" s="372"/>
      <c r="E271" s="373"/>
      <c r="F271" s="2"/>
      <c r="G271" s="372"/>
      <c r="H271" s="373"/>
      <c r="I271" s="2"/>
      <c r="J271" s="372"/>
      <c r="K271" s="373"/>
      <c r="L271" s="2"/>
      <c r="M271" s="372"/>
      <c r="N271" s="373"/>
      <c r="O271" s="2"/>
      <c r="P271" s="372"/>
      <c r="Q271" s="373"/>
      <c r="R271" s="2"/>
      <c r="S271" s="372"/>
      <c r="T271" s="373"/>
      <c r="U271" s="2"/>
      <c r="V271" s="372"/>
      <c r="W271" s="373"/>
      <c r="X271" s="2"/>
      <c r="Y271" s="372"/>
      <c r="Z271" s="373"/>
      <c r="AA271" s="2"/>
      <c r="AB271" s="372"/>
      <c r="AC271" s="373"/>
      <c r="AD271" s="2"/>
      <c r="AE271" s="372"/>
      <c r="AF271" s="373"/>
      <c r="AG271" s="2"/>
      <c r="AH271" s="372"/>
      <c r="AI271" s="373"/>
      <c r="AJ271" s="2"/>
      <c r="AK271" s="372"/>
      <c r="AL271" s="373"/>
      <c r="AM271" s="2"/>
      <c r="AN271" s="372"/>
      <c r="AO271" s="373"/>
      <c r="AP271" s="2"/>
      <c r="AQ271" s="372"/>
      <c r="AR271" s="373"/>
      <c r="AS271" s="2"/>
      <c r="AT271" s="372"/>
      <c r="AU271" s="373"/>
      <c r="AV271" s="2"/>
      <c r="AW271" s="372"/>
      <c r="AX271" s="373"/>
      <c r="AY271" s="2"/>
      <c r="AZ271" s="372"/>
      <c r="BA271" s="373"/>
      <c r="BB271" s="2"/>
      <c r="BC271" s="372"/>
      <c r="BD271" s="373"/>
      <c r="BE271" s="2"/>
      <c r="BF271" s="372"/>
      <c r="BG271" s="373"/>
      <c r="BH271" s="2"/>
      <c r="BI271" s="372"/>
      <c r="BJ271" s="373"/>
      <c r="BK271" s="179"/>
      <c r="BL271" s="31"/>
      <c r="BM271" s="31"/>
      <c r="BN271" s="31"/>
      <c r="BO271" s="31"/>
      <c r="BP271" s="31"/>
      <c r="BQ271" s="31"/>
      <c r="BR271" s="31"/>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c r="DD271" s="180"/>
      <c r="DE271" s="180"/>
      <c r="DF271" s="180"/>
      <c r="DG271" s="180"/>
      <c r="DH271" s="180"/>
      <c r="DI271" s="180"/>
      <c r="DJ271" s="180"/>
      <c r="DK271" s="180"/>
      <c r="DL271" s="179"/>
      <c r="DM271" s="179"/>
      <c r="DN271" s="179"/>
      <c r="DO271" s="179"/>
      <c r="DP271" s="179"/>
      <c r="DQ271" s="179"/>
      <c r="DR271" s="179"/>
      <c r="DS271" s="179"/>
      <c r="DT271" s="179"/>
      <c r="DU271" s="179"/>
      <c r="DV271" s="179"/>
      <c r="DW271" s="179"/>
      <c r="DX271" s="179"/>
      <c r="DY271" s="179"/>
      <c r="DZ271" s="179"/>
      <c r="EA271" s="179"/>
      <c r="EB271" s="179"/>
      <c r="EC271" s="179"/>
      <c r="ED271" s="179"/>
      <c r="EE271" s="179"/>
      <c r="EF271" s="179"/>
      <c r="EG271" s="179"/>
      <c r="EH271" s="179"/>
      <c r="EI271" s="179"/>
      <c r="EJ271" s="179"/>
      <c r="EK271" s="179"/>
      <c r="EL271" s="179"/>
      <c r="EM271" s="179"/>
      <c r="EN271" s="179"/>
      <c r="EO271" s="179"/>
      <c r="EP271" s="179"/>
      <c r="EQ271" s="179"/>
      <c r="ER271" s="179"/>
      <c r="ES271" s="179"/>
      <c r="ET271" s="179"/>
      <c r="EU271" s="179"/>
      <c r="EV271" s="179"/>
      <c r="EW271" s="179"/>
      <c r="EX271" s="179"/>
      <c r="EY271" s="179"/>
      <c r="EZ271" s="179"/>
      <c r="FA271" s="179"/>
      <c r="FB271" s="179"/>
      <c r="FC271" s="179"/>
      <c r="FD271" s="179"/>
      <c r="FE271" s="179"/>
      <c r="FF271" s="179"/>
      <c r="FG271" s="179"/>
      <c r="FH271" s="179"/>
      <c r="FI271" s="179"/>
      <c r="FJ271" s="179"/>
      <c r="FK271" s="179"/>
      <c r="FL271" s="179"/>
      <c r="FM271" s="179"/>
      <c r="FN271" s="179"/>
      <c r="FO271" s="179"/>
      <c r="FP271" s="179"/>
      <c r="FQ271" s="179"/>
      <c r="FR271" s="179"/>
      <c r="FS271" s="179"/>
      <c r="FT271" s="179"/>
      <c r="FU271" s="179"/>
      <c r="FV271" s="179"/>
      <c r="FW271" s="179"/>
      <c r="FX271" s="179"/>
      <c r="FY271" s="179"/>
      <c r="FZ271" s="179"/>
      <c r="GA271" s="179"/>
      <c r="GB271" s="179"/>
      <c r="GC271" s="179"/>
      <c r="GD271" s="179"/>
      <c r="GE271" s="179"/>
      <c r="GF271" s="179"/>
      <c r="GG271" s="179"/>
      <c r="GH271" s="179"/>
      <c r="GI271" s="179"/>
      <c r="GJ271" s="179"/>
      <c r="GK271" s="179"/>
      <c r="GL271" s="179"/>
      <c r="GM271" s="179"/>
      <c r="GN271" s="179"/>
      <c r="GO271" s="179"/>
      <c r="GP271" s="179"/>
      <c r="GQ271" s="179"/>
      <c r="GR271" s="179"/>
      <c r="GS271" s="179"/>
      <c r="GT271" s="179"/>
      <c r="GU271" s="179"/>
      <c r="GV271" s="179"/>
      <c r="GW271" s="179"/>
      <c r="GX271" s="179"/>
      <c r="GY271" s="179"/>
      <c r="GZ271" s="179"/>
      <c r="HA271" s="179"/>
      <c r="HB271" s="179"/>
      <c r="HC271" s="179"/>
      <c r="HD271" s="179"/>
      <c r="HE271" s="179"/>
      <c r="HF271" s="179"/>
      <c r="HG271" s="179"/>
      <c r="HH271" s="179"/>
      <c r="HI271" s="179"/>
      <c r="HJ271" s="179"/>
      <c r="HK271" s="179"/>
      <c r="HL271" s="179"/>
      <c r="HM271" s="179"/>
      <c r="HN271" s="179"/>
      <c r="HO271" s="179"/>
      <c r="HP271" s="179"/>
      <c r="HQ271" s="179"/>
      <c r="HR271" s="179"/>
      <c r="HS271" s="179"/>
      <c r="HT271" s="179"/>
      <c r="HU271" s="179"/>
      <c r="HV271" s="179"/>
      <c r="HW271" s="179"/>
      <c r="HX271" s="179"/>
      <c r="HY271" s="179"/>
      <c r="HZ271" s="179"/>
      <c r="IA271" s="179"/>
      <c r="IB271" s="179"/>
      <c r="IC271" s="179"/>
      <c r="ID271" s="179"/>
      <c r="IE271" s="179"/>
      <c r="IF271" s="179"/>
      <c r="IG271" s="179"/>
      <c r="IH271" s="179"/>
      <c r="II271" s="179"/>
      <c r="IJ271" s="179"/>
      <c r="IK271" s="179"/>
      <c r="IL271" s="179"/>
      <c r="IM271" s="179"/>
      <c r="IN271" s="179"/>
    </row>
    <row r="272" spans="1:248" ht="18" hidden="1" customHeight="1" outlineLevel="1" thickBot="1" x14ac:dyDescent="0.25">
      <c r="A272" s="86"/>
      <c r="B272" s="135"/>
      <c r="C272" s="76"/>
      <c r="D272" s="1214"/>
      <c r="E272" s="1215"/>
      <c r="F272" s="2"/>
      <c r="G272" s="1214"/>
      <c r="H272" s="1215"/>
      <c r="I272" s="2"/>
      <c r="J272" s="1214"/>
      <c r="K272" s="1215"/>
      <c r="L272" s="2"/>
      <c r="M272" s="1214"/>
      <c r="N272" s="1215"/>
      <c r="O272" s="2"/>
      <c r="P272" s="1214"/>
      <c r="Q272" s="1215"/>
      <c r="R272" s="2"/>
      <c r="S272" s="1214"/>
      <c r="T272" s="1215"/>
      <c r="U272" s="2"/>
      <c r="V272" s="1214"/>
      <c r="W272" s="1215"/>
      <c r="X272" s="2"/>
      <c r="Y272" s="1214"/>
      <c r="Z272" s="1215"/>
      <c r="AA272" s="2"/>
      <c r="AB272" s="1214"/>
      <c r="AC272" s="1215"/>
      <c r="AD272" s="2"/>
      <c r="AE272" s="1214"/>
      <c r="AF272" s="1215"/>
      <c r="AG272" s="2"/>
      <c r="AH272" s="1214"/>
      <c r="AI272" s="1215"/>
      <c r="AJ272" s="2"/>
      <c r="AK272" s="1214"/>
      <c r="AL272" s="1215"/>
      <c r="AM272" s="2"/>
      <c r="AN272" s="1214"/>
      <c r="AO272" s="1215"/>
      <c r="AP272" s="2"/>
      <c r="AQ272" s="1214"/>
      <c r="AR272" s="1215"/>
      <c r="AS272" s="2"/>
      <c r="AT272" s="1214"/>
      <c r="AU272" s="1215"/>
      <c r="AV272" s="2"/>
      <c r="AW272" s="1214"/>
      <c r="AX272" s="1215"/>
      <c r="AY272" s="2"/>
      <c r="AZ272" s="1214"/>
      <c r="BA272" s="1215"/>
      <c r="BB272" s="2"/>
      <c r="BC272" s="1214"/>
      <c r="BD272" s="1215"/>
      <c r="BE272" s="2"/>
      <c r="BF272" s="1214"/>
      <c r="BG272" s="1215"/>
      <c r="BH272" s="2"/>
      <c r="BI272" s="1214"/>
      <c r="BJ272" s="1215"/>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79"/>
      <c r="DM272" s="179"/>
      <c r="DN272" s="179"/>
      <c r="DO272" s="179"/>
      <c r="DP272" s="179"/>
      <c r="DQ272" s="179"/>
      <c r="DR272" s="179"/>
      <c r="DS272" s="179"/>
      <c r="DT272" s="179"/>
      <c r="DU272" s="179"/>
      <c r="DV272" s="179"/>
      <c r="DW272" s="179"/>
      <c r="DX272" s="179"/>
      <c r="DY272" s="179"/>
      <c r="DZ272" s="179"/>
      <c r="EA272" s="179"/>
      <c r="EB272" s="179"/>
      <c r="EC272" s="179"/>
      <c r="ED272" s="179"/>
      <c r="EE272" s="179"/>
      <c r="EF272" s="179"/>
      <c r="EG272" s="179"/>
      <c r="EH272" s="179"/>
      <c r="EI272" s="179"/>
      <c r="EJ272" s="179"/>
      <c r="EK272" s="179"/>
      <c r="EL272" s="179"/>
      <c r="EM272" s="179"/>
      <c r="EN272" s="179"/>
      <c r="EO272" s="179"/>
      <c r="EP272" s="179"/>
      <c r="EQ272" s="179"/>
      <c r="ER272" s="179"/>
      <c r="ES272" s="179"/>
      <c r="ET272" s="179"/>
      <c r="EU272" s="179"/>
      <c r="EV272" s="179"/>
      <c r="EW272" s="179"/>
      <c r="EX272" s="179"/>
      <c r="EY272" s="179"/>
      <c r="EZ272" s="179"/>
      <c r="FA272" s="179"/>
      <c r="FB272" s="179"/>
      <c r="FC272" s="179"/>
      <c r="FD272" s="179"/>
      <c r="FE272" s="179"/>
      <c r="FF272" s="179"/>
      <c r="FG272" s="179"/>
      <c r="FH272" s="179"/>
      <c r="FI272" s="179"/>
      <c r="FJ272" s="181"/>
      <c r="FK272" s="181"/>
      <c r="FL272" s="181"/>
      <c r="FM272" s="181"/>
      <c r="FN272" s="181"/>
      <c r="FO272" s="181"/>
      <c r="FP272" s="181"/>
      <c r="FQ272" s="181"/>
      <c r="FR272" s="181"/>
      <c r="FS272" s="181"/>
      <c r="FT272" s="181"/>
      <c r="FU272" s="181"/>
      <c r="FV272" s="181"/>
      <c r="FW272" s="181"/>
      <c r="FX272" s="181"/>
      <c r="FY272" s="181"/>
      <c r="FZ272" s="181"/>
      <c r="GA272" s="181"/>
      <c r="GB272" s="181"/>
      <c r="GC272" s="181"/>
      <c r="GD272" s="181"/>
      <c r="GE272" s="181"/>
      <c r="GF272" s="181"/>
      <c r="GG272" s="181"/>
      <c r="GH272" s="181"/>
      <c r="GI272" s="181"/>
      <c r="GJ272" s="181"/>
      <c r="GK272" s="181"/>
      <c r="GL272" s="181"/>
      <c r="GM272" s="181"/>
      <c r="GN272" s="181"/>
      <c r="GO272" s="181"/>
      <c r="GP272" s="181"/>
      <c r="GQ272" s="181"/>
      <c r="GR272" s="181"/>
      <c r="GS272" s="181"/>
      <c r="GT272" s="181"/>
      <c r="GU272" s="181"/>
      <c r="GV272" s="181"/>
      <c r="GW272" s="181"/>
      <c r="GX272" s="181"/>
      <c r="GY272" s="181"/>
      <c r="GZ272" s="181"/>
      <c r="HA272" s="181"/>
      <c r="HB272" s="181"/>
      <c r="HC272" s="181"/>
      <c r="HD272" s="181"/>
      <c r="HE272" s="181"/>
      <c r="HF272" s="181"/>
      <c r="HG272" s="181"/>
      <c r="HH272" s="181"/>
      <c r="HI272" s="181"/>
      <c r="HJ272" s="181"/>
      <c r="HK272" s="181"/>
      <c r="HL272" s="181"/>
      <c r="HM272" s="181"/>
      <c r="HN272" s="181"/>
      <c r="HO272" s="181"/>
      <c r="HP272" s="181"/>
      <c r="HQ272" s="181"/>
      <c r="HR272" s="181"/>
      <c r="HS272" s="181"/>
      <c r="HT272" s="181"/>
      <c r="HU272" s="181"/>
      <c r="HV272" s="181"/>
      <c r="HW272" s="181"/>
      <c r="HX272" s="181"/>
      <c r="HY272" s="181"/>
      <c r="HZ272" s="181"/>
      <c r="IA272" s="181"/>
      <c r="IB272" s="181"/>
      <c r="IC272" s="181"/>
      <c r="ID272" s="181"/>
      <c r="IE272" s="181"/>
      <c r="IF272" s="181"/>
      <c r="IG272" s="181"/>
      <c r="IH272" s="181"/>
      <c r="II272" s="181"/>
      <c r="IJ272" s="181"/>
      <c r="IK272" s="181"/>
      <c r="IL272" s="181"/>
      <c r="IM272" s="181"/>
      <c r="IN272" s="181"/>
    </row>
    <row r="273" spans="1:248" s="181" customFormat="1" ht="18" hidden="1" customHeight="1" outlineLevel="1" x14ac:dyDescent="0.2">
      <c r="A273" s="55"/>
      <c r="B273" s="131"/>
      <c r="C273" s="132"/>
      <c r="D273" s="1176"/>
      <c r="E273" s="1177"/>
      <c r="F273" s="2"/>
      <c r="G273" s="1176"/>
      <c r="H273" s="1177"/>
      <c r="I273" s="2"/>
      <c r="J273" s="1176"/>
      <c r="K273" s="1177"/>
      <c r="L273" s="2"/>
      <c r="M273" s="1176"/>
      <c r="N273" s="1177"/>
      <c r="O273" s="2"/>
      <c r="P273" s="1176"/>
      <c r="Q273" s="1177"/>
      <c r="R273" s="2"/>
      <c r="S273" s="1176"/>
      <c r="T273" s="1177"/>
      <c r="U273" s="2"/>
      <c r="V273" s="1176"/>
      <c r="W273" s="1177"/>
      <c r="X273" s="2"/>
      <c r="Y273" s="1176"/>
      <c r="Z273" s="1177"/>
      <c r="AA273" s="2"/>
      <c r="AB273" s="1176"/>
      <c r="AC273" s="1177"/>
      <c r="AD273" s="2"/>
      <c r="AE273" s="1176"/>
      <c r="AF273" s="1177"/>
      <c r="AG273" s="2"/>
      <c r="AH273" s="1176"/>
      <c r="AI273" s="1177"/>
      <c r="AJ273" s="2"/>
      <c r="AK273" s="1176"/>
      <c r="AL273" s="1177"/>
      <c r="AM273" s="2"/>
      <c r="AN273" s="1176"/>
      <c r="AO273" s="1177"/>
      <c r="AP273" s="2"/>
      <c r="AQ273" s="1176"/>
      <c r="AR273" s="1177"/>
      <c r="AS273" s="2"/>
      <c r="AT273" s="1176"/>
      <c r="AU273" s="1177"/>
      <c r="AV273" s="2"/>
      <c r="AW273" s="1176"/>
      <c r="AX273" s="1177"/>
      <c r="AY273" s="2"/>
      <c r="AZ273" s="1176"/>
      <c r="BA273" s="1177"/>
      <c r="BB273" s="2"/>
      <c r="BC273" s="1176"/>
      <c r="BD273" s="1177"/>
      <c r="BE273" s="2"/>
      <c r="BF273" s="1176"/>
      <c r="BG273" s="1177"/>
      <c r="BH273" s="2"/>
      <c r="BI273" s="1176"/>
      <c r="BJ273" s="1177"/>
      <c r="BK273" s="179"/>
      <c r="BL273" s="31"/>
      <c r="BM273" s="31"/>
      <c r="BN273" s="31"/>
      <c r="BO273" s="31"/>
      <c r="BP273" s="31"/>
      <c r="BQ273" s="31"/>
      <c r="BR273" s="31"/>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79"/>
      <c r="DM273" s="179"/>
      <c r="DN273" s="179"/>
      <c r="DO273" s="179"/>
      <c r="DP273" s="179"/>
      <c r="DQ273" s="179"/>
      <c r="DR273" s="179"/>
      <c r="DS273" s="179"/>
      <c r="DT273" s="179"/>
      <c r="DU273" s="179"/>
      <c r="DV273" s="179"/>
      <c r="DW273" s="179"/>
      <c r="DX273" s="179"/>
      <c r="DY273" s="179"/>
      <c r="DZ273" s="179"/>
      <c r="EA273" s="179"/>
      <c r="EB273" s="179"/>
      <c r="EC273" s="179"/>
      <c r="ED273" s="179"/>
      <c r="EE273" s="179"/>
      <c r="EF273" s="179"/>
      <c r="EG273" s="179"/>
      <c r="EH273" s="179"/>
      <c r="EI273" s="179"/>
      <c r="EJ273" s="179"/>
      <c r="EK273" s="179"/>
      <c r="EL273" s="179"/>
      <c r="EM273" s="179"/>
      <c r="EN273" s="179"/>
      <c r="EO273" s="179"/>
      <c r="EP273" s="179"/>
      <c r="EQ273" s="179"/>
      <c r="ER273" s="179"/>
      <c r="ES273" s="179"/>
      <c r="ET273" s="179"/>
      <c r="EU273" s="179"/>
      <c r="EV273" s="179"/>
      <c r="EW273" s="179"/>
      <c r="EX273" s="179"/>
      <c r="EY273" s="179"/>
      <c r="EZ273" s="179"/>
      <c r="FA273" s="179"/>
      <c r="FB273" s="179"/>
      <c r="FC273" s="179"/>
      <c r="FD273" s="179"/>
      <c r="FE273" s="179"/>
      <c r="FF273" s="179"/>
      <c r="FG273" s="179"/>
      <c r="FH273" s="179"/>
      <c r="FI273" s="179"/>
    </row>
    <row r="274" spans="1:248" s="181" customFormat="1" ht="18" hidden="1" customHeight="1" outlineLevel="1" x14ac:dyDescent="0.2">
      <c r="A274" s="194"/>
      <c r="B274" s="92"/>
      <c r="C274" s="132"/>
      <c r="D274" s="1176"/>
      <c r="E274" s="1177"/>
      <c r="F274" s="2"/>
      <c r="G274" s="1176"/>
      <c r="H274" s="1177"/>
      <c r="I274" s="2"/>
      <c r="J274" s="1176"/>
      <c r="K274" s="1177"/>
      <c r="L274" s="2"/>
      <c r="M274" s="1176"/>
      <c r="N274" s="1177"/>
      <c r="O274" s="2"/>
      <c r="P274" s="1176"/>
      <c r="Q274" s="1177"/>
      <c r="R274" s="2"/>
      <c r="S274" s="1176"/>
      <c r="T274" s="1177"/>
      <c r="U274" s="2"/>
      <c r="V274" s="1176"/>
      <c r="W274" s="1177"/>
      <c r="X274" s="2"/>
      <c r="Y274" s="1176"/>
      <c r="Z274" s="1177"/>
      <c r="AA274" s="2"/>
      <c r="AB274" s="1176"/>
      <c r="AC274" s="1177"/>
      <c r="AD274" s="2"/>
      <c r="AE274" s="1176"/>
      <c r="AF274" s="1177"/>
      <c r="AG274" s="2"/>
      <c r="AH274" s="1176"/>
      <c r="AI274" s="1177"/>
      <c r="AJ274" s="2"/>
      <c r="AK274" s="1176"/>
      <c r="AL274" s="1177"/>
      <c r="AM274" s="2"/>
      <c r="AN274" s="1176"/>
      <c r="AO274" s="1177"/>
      <c r="AP274" s="2"/>
      <c r="AQ274" s="1176"/>
      <c r="AR274" s="1177"/>
      <c r="AS274" s="2"/>
      <c r="AT274" s="1176"/>
      <c r="AU274" s="1177"/>
      <c r="AV274" s="2"/>
      <c r="AW274" s="1176"/>
      <c r="AX274" s="1177"/>
      <c r="AY274" s="2"/>
      <c r="AZ274" s="1176"/>
      <c r="BA274" s="1177"/>
      <c r="BB274" s="2"/>
      <c r="BC274" s="1176"/>
      <c r="BD274" s="1177"/>
      <c r="BE274" s="2"/>
      <c r="BF274" s="1176"/>
      <c r="BG274" s="1177"/>
      <c r="BH274" s="2"/>
      <c r="BI274" s="1176"/>
      <c r="BJ274" s="1177"/>
      <c r="BK274" s="179"/>
      <c r="BL274" s="31"/>
      <c r="BM274" s="31"/>
      <c r="BN274" s="31"/>
      <c r="BO274" s="31"/>
      <c r="BP274" s="31"/>
      <c r="BQ274" s="31"/>
      <c r="BR274" s="31"/>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c r="DD274" s="180"/>
      <c r="DE274" s="180"/>
      <c r="DF274" s="180"/>
      <c r="DG274" s="180"/>
      <c r="DH274" s="180"/>
      <c r="DI274" s="180"/>
      <c r="DJ274" s="180"/>
      <c r="DK274" s="180"/>
      <c r="DL274" s="179"/>
      <c r="DM274" s="179"/>
      <c r="DN274" s="179"/>
      <c r="DO274" s="179"/>
      <c r="DP274" s="179"/>
      <c r="DQ274" s="179"/>
      <c r="DR274" s="179"/>
      <c r="DS274" s="179"/>
      <c r="DT274" s="179"/>
      <c r="DU274" s="179"/>
      <c r="DV274" s="179"/>
      <c r="DW274" s="179"/>
      <c r="DX274" s="179"/>
      <c r="DY274" s="179"/>
      <c r="DZ274" s="179"/>
      <c r="EA274" s="179"/>
      <c r="EB274" s="179"/>
      <c r="EC274" s="179"/>
      <c r="ED274" s="179"/>
      <c r="EE274" s="179"/>
      <c r="EF274" s="179"/>
      <c r="EG274" s="179"/>
      <c r="EH274" s="179"/>
      <c r="EI274" s="179"/>
      <c r="EJ274" s="179"/>
      <c r="EK274" s="179"/>
      <c r="EL274" s="179"/>
      <c r="EM274" s="179"/>
      <c r="EN274" s="179"/>
      <c r="EO274" s="179"/>
      <c r="EP274" s="179"/>
      <c r="EQ274" s="179"/>
      <c r="ER274" s="179"/>
      <c r="ES274" s="179"/>
      <c r="ET274" s="179"/>
      <c r="EU274" s="179"/>
      <c r="EV274" s="179"/>
      <c r="EW274" s="179"/>
      <c r="EX274" s="179"/>
      <c r="EY274" s="179"/>
      <c r="EZ274" s="179"/>
      <c r="FA274" s="179"/>
      <c r="FB274" s="179"/>
      <c r="FC274" s="179"/>
      <c r="FD274" s="179"/>
      <c r="FE274" s="179"/>
      <c r="FF274" s="179"/>
      <c r="FG274" s="179"/>
      <c r="FH274" s="179"/>
      <c r="FI274" s="179"/>
    </row>
    <row r="275" spans="1:248" ht="18" hidden="1" customHeight="1" outlineLevel="1" x14ac:dyDescent="0.2">
      <c r="A275" s="194"/>
      <c r="B275" s="92"/>
      <c r="C275" s="132"/>
      <c r="D275" s="1176"/>
      <c r="E275" s="1177"/>
      <c r="F275" s="2"/>
      <c r="G275" s="1176"/>
      <c r="H275" s="1177"/>
      <c r="I275" s="2"/>
      <c r="J275" s="1176"/>
      <c r="K275" s="1177"/>
      <c r="L275" s="2"/>
      <c r="M275" s="1176"/>
      <c r="N275" s="1177"/>
      <c r="O275" s="2"/>
      <c r="P275" s="1176"/>
      <c r="Q275" s="1177"/>
      <c r="R275" s="2"/>
      <c r="S275" s="1176"/>
      <c r="T275" s="1177"/>
      <c r="U275" s="2"/>
      <c r="V275" s="1176"/>
      <c r="W275" s="1177"/>
      <c r="X275" s="2"/>
      <c r="Y275" s="1176"/>
      <c r="Z275" s="1177"/>
      <c r="AA275" s="2"/>
      <c r="AB275" s="1176"/>
      <c r="AC275" s="1177"/>
      <c r="AD275" s="2"/>
      <c r="AE275" s="1176"/>
      <c r="AF275" s="1177"/>
      <c r="AG275" s="2"/>
      <c r="AH275" s="1176"/>
      <c r="AI275" s="1177"/>
      <c r="AJ275" s="2"/>
      <c r="AK275" s="1176"/>
      <c r="AL275" s="1177"/>
      <c r="AM275" s="2"/>
      <c r="AN275" s="1176"/>
      <c r="AO275" s="1177"/>
      <c r="AP275" s="2"/>
      <c r="AQ275" s="1176"/>
      <c r="AR275" s="1177"/>
      <c r="AS275" s="2"/>
      <c r="AT275" s="1176"/>
      <c r="AU275" s="1177"/>
      <c r="AV275" s="2"/>
      <c r="AW275" s="1176"/>
      <c r="AX275" s="1177"/>
      <c r="AY275" s="2"/>
      <c r="AZ275" s="1176"/>
      <c r="BA275" s="1177"/>
      <c r="BB275" s="2"/>
      <c r="BC275" s="1176"/>
      <c r="BD275" s="1177"/>
      <c r="BE275" s="2"/>
      <c r="BF275" s="1176"/>
      <c r="BG275" s="1177"/>
      <c r="BH275" s="2"/>
      <c r="BI275" s="1176"/>
      <c r="BJ275" s="1177"/>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c r="DD275" s="180"/>
      <c r="DE275" s="180"/>
      <c r="DF275" s="180"/>
      <c r="DG275" s="180"/>
      <c r="DH275" s="180"/>
      <c r="DI275" s="180"/>
      <c r="DJ275" s="180"/>
      <c r="DK275" s="180"/>
      <c r="DL275" s="179"/>
      <c r="DM275" s="179"/>
      <c r="DN275" s="179"/>
      <c r="DO275" s="179"/>
      <c r="DP275" s="179"/>
      <c r="DQ275" s="179"/>
      <c r="DR275" s="179"/>
      <c r="DS275" s="179"/>
      <c r="DT275" s="179"/>
      <c r="DU275" s="179"/>
      <c r="DV275" s="179"/>
      <c r="DW275" s="179"/>
      <c r="DX275" s="179"/>
      <c r="DY275" s="179"/>
      <c r="DZ275" s="179"/>
      <c r="EA275" s="179"/>
      <c r="EB275" s="179"/>
      <c r="EC275" s="179"/>
      <c r="ED275" s="179"/>
      <c r="EE275" s="179"/>
      <c r="EF275" s="179"/>
      <c r="EG275" s="179"/>
      <c r="EH275" s="179"/>
      <c r="EI275" s="179"/>
      <c r="EJ275" s="179"/>
      <c r="EK275" s="179"/>
      <c r="EL275" s="179"/>
      <c r="EM275" s="179"/>
      <c r="EN275" s="179"/>
      <c r="EO275" s="179"/>
      <c r="EP275" s="179"/>
      <c r="EQ275" s="179"/>
      <c r="ER275" s="179"/>
      <c r="ES275" s="179"/>
      <c r="ET275" s="179"/>
      <c r="EU275" s="179"/>
      <c r="EV275" s="179"/>
      <c r="EW275" s="179"/>
      <c r="EX275" s="179"/>
      <c r="EY275" s="179"/>
      <c r="EZ275" s="179"/>
      <c r="FA275" s="179"/>
      <c r="FB275" s="179"/>
      <c r="FC275" s="179"/>
      <c r="FD275" s="179"/>
      <c r="FE275" s="179"/>
      <c r="FF275" s="179"/>
      <c r="FG275" s="179"/>
      <c r="FH275" s="179"/>
      <c r="FI275" s="179"/>
      <c r="FJ275" s="181"/>
      <c r="FK275" s="181"/>
      <c r="FL275" s="181"/>
      <c r="FM275" s="181"/>
      <c r="FN275" s="181"/>
      <c r="FO275" s="181"/>
      <c r="FP275" s="181"/>
      <c r="FQ275" s="181"/>
      <c r="FR275" s="181"/>
      <c r="FS275" s="181"/>
      <c r="FT275" s="181"/>
      <c r="FU275" s="181"/>
      <c r="FV275" s="181"/>
      <c r="FW275" s="181"/>
      <c r="FX275" s="181"/>
      <c r="FY275" s="181"/>
      <c r="FZ275" s="181"/>
      <c r="GA275" s="181"/>
      <c r="GB275" s="181"/>
      <c r="GC275" s="181"/>
      <c r="GD275" s="181"/>
      <c r="GE275" s="181"/>
      <c r="GF275" s="181"/>
      <c r="GG275" s="181"/>
      <c r="GH275" s="181"/>
      <c r="GI275" s="181"/>
      <c r="GJ275" s="181"/>
      <c r="GK275" s="181"/>
      <c r="GL275" s="181"/>
      <c r="GM275" s="181"/>
      <c r="GN275" s="181"/>
      <c r="GO275" s="181"/>
      <c r="GP275" s="181"/>
      <c r="GQ275" s="181"/>
      <c r="GR275" s="181"/>
      <c r="GS275" s="181"/>
      <c r="GT275" s="181"/>
      <c r="GU275" s="181"/>
      <c r="GV275" s="181"/>
      <c r="GW275" s="181"/>
      <c r="GX275" s="181"/>
      <c r="GY275" s="181"/>
      <c r="GZ275" s="181"/>
      <c r="HA275" s="181"/>
      <c r="HB275" s="181"/>
      <c r="HC275" s="181"/>
      <c r="HD275" s="181"/>
      <c r="HE275" s="181"/>
      <c r="HF275" s="181"/>
      <c r="HG275" s="181"/>
      <c r="HH275" s="181"/>
      <c r="HI275" s="181"/>
      <c r="HJ275" s="181"/>
      <c r="HK275" s="181"/>
      <c r="HL275" s="181"/>
      <c r="HM275" s="181"/>
      <c r="HN275" s="181"/>
      <c r="HO275" s="181"/>
      <c r="HP275" s="181"/>
      <c r="HQ275" s="181"/>
      <c r="HR275" s="181"/>
      <c r="HS275" s="181"/>
      <c r="HT275" s="181"/>
      <c r="HU275" s="181"/>
      <c r="HV275" s="181"/>
      <c r="HW275" s="181"/>
      <c r="HX275" s="181"/>
      <c r="HY275" s="181"/>
      <c r="HZ275" s="181"/>
      <c r="IA275" s="181"/>
      <c r="IB275" s="181"/>
      <c r="IC275" s="181"/>
      <c r="ID275" s="181"/>
      <c r="IE275" s="181"/>
      <c r="IF275" s="181"/>
      <c r="IG275" s="181"/>
      <c r="IH275" s="181"/>
      <c r="II275" s="181"/>
      <c r="IJ275" s="181"/>
      <c r="IK275" s="181"/>
      <c r="IL275" s="181"/>
      <c r="IM275" s="181"/>
      <c r="IN275" s="181"/>
    </row>
    <row r="276" spans="1:248" ht="18" hidden="1" customHeight="1" outlineLevel="1" x14ac:dyDescent="0.2">
      <c r="A276" s="194"/>
      <c r="B276" s="92"/>
      <c r="C276" s="132"/>
      <c r="D276" s="1176"/>
      <c r="E276" s="1177"/>
      <c r="F276" s="2"/>
      <c r="G276" s="1176"/>
      <c r="H276" s="1177"/>
      <c r="I276" s="2"/>
      <c r="J276" s="1176"/>
      <c r="K276" s="1177"/>
      <c r="L276" s="2"/>
      <c r="M276" s="1176"/>
      <c r="N276" s="1177"/>
      <c r="O276" s="2"/>
      <c r="P276" s="1176"/>
      <c r="Q276" s="1177"/>
      <c r="R276" s="2"/>
      <c r="S276" s="1176"/>
      <c r="T276" s="1177"/>
      <c r="U276" s="2"/>
      <c r="V276" s="1176"/>
      <c r="W276" s="1177"/>
      <c r="X276" s="2"/>
      <c r="Y276" s="1176"/>
      <c r="Z276" s="1177"/>
      <c r="AA276" s="2"/>
      <c r="AB276" s="1176"/>
      <c r="AC276" s="1177"/>
      <c r="AD276" s="2"/>
      <c r="AE276" s="1176"/>
      <c r="AF276" s="1177"/>
      <c r="AG276" s="2"/>
      <c r="AH276" s="1176"/>
      <c r="AI276" s="1177"/>
      <c r="AJ276" s="2"/>
      <c r="AK276" s="1176"/>
      <c r="AL276" s="1177"/>
      <c r="AM276" s="2"/>
      <c r="AN276" s="1176"/>
      <c r="AO276" s="1177"/>
      <c r="AP276" s="2"/>
      <c r="AQ276" s="1176"/>
      <c r="AR276" s="1177"/>
      <c r="AS276" s="2"/>
      <c r="AT276" s="1176"/>
      <c r="AU276" s="1177"/>
      <c r="AV276" s="2"/>
      <c r="AW276" s="1176"/>
      <c r="AX276" s="1177"/>
      <c r="AY276" s="2"/>
      <c r="AZ276" s="1176"/>
      <c r="BA276" s="1177"/>
      <c r="BB276" s="2"/>
      <c r="BC276" s="1176"/>
      <c r="BD276" s="1177"/>
      <c r="BE276" s="2"/>
      <c r="BF276" s="1176"/>
      <c r="BG276" s="1177"/>
      <c r="BH276" s="2"/>
      <c r="BI276" s="1176"/>
      <c r="BJ276" s="1177"/>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c r="DD276" s="180"/>
      <c r="DE276" s="180"/>
      <c r="DF276" s="180"/>
      <c r="DG276" s="180"/>
      <c r="DH276" s="180"/>
      <c r="DI276" s="180"/>
      <c r="DJ276" s="180"/>
      <c r="DK276" s="180"/>
      <c r="DL276" s="179"/>
      <c r="DM276" s="179"/>
      <c r="DN276" s="179"/>
      <c r="DO276" s="179"/>
      <c r="DP276" s="179"/>
      <c r="DQ276" s="179"/>
      <c r="DR276" s="179"/>
      <c r="DS276" s="179"/>
      <c r="DT276" s="179"/>
      <c r="DU276" s="179"/>
      <c r="DV276" s="179"/>
      <c r="DW276" s="179"/>
      <c r="DX276" s="179"/>
      <c r="DY276" s="179"/>
      <c r="DZ276" s="179"/>
      <c r="EA276" s="179"/>
      <c r="EB276" s="179"/>
      <c r="EC276" s="179"/>
      <c r="ED276" s="179"/>
      <c r="EE276" s="179"/>
      <c r="EF276" s="179"/>
      <c r="EG276" s="179"/>
      <c r="EH276" s="179"/>
      <c r="EI276" s="179"/>
      <c r="EJ276" s="179"/>
      <c r="EK276" s="179"/>
      <c r="EL276" s="179"/>
      <c r="EM276" s="179"/>
      <c r="EN276" s="179"/>
      <c r="EO276" s="179"/>
      <c r="EP276" s="179"/>
      <c r="EQ276" s="179"/>
      <c r="ER276" s="179"/>
      <c r="ES276" s="179"/>
      <c r="ET276" s="179"/>
      <c r="EU276" s="179"/>
      <c r="EV276" s="179"/>
      <c r="EW276" s="179"/>
      <c r="EX276" s="179"/>
      <c r="EY276" s="179"/>
      <c r="EZ276" s="179"/>
      <c r="FA276" s="179"/>
      <c r="FB276" s="179"/>
      <c r="FC276" s="179"/>
      <c r="FD276" s="179"/>
      <c r="FE276" s="179"/>
      <c r="FF276" s="179"/>
      <c r="FG276" s="179"/>
      <c r="FH276" s="179"/>
      <c r="FI276" s="179"/>
      <c r="FJ276" s="181"/>
      <c r="FK276" s="181"/>
      <c r="FL276" s="181"/>
      <c r="FM276" s="181"/>
      <c r="FN276" s="181"/>
      <c r="FO276" s="181"/>
      <c r="FP276" s="181"/>
      <c r="FQ276" s="181"/>
      <c r="FR276" s="181"/>
      <c r="FS276" s="181"/>
      <c r="FT276" s="181"/>
      <c r="FU276" s="181"/>
      <c r="FV276" s="181"/>
      <c r="FW276" s="181"/>
      <c r="FX276" s="181"/>
      <c r="FY276" s="181"/>
      <c r="FZ276" s="181"/>
      <c r="GA276" s="181"/>
      <c r="GB276" s="181"/>
      <c r="GC276" s="181"/>
      <c r="GD276" s="181"/>
      <c r="GE276" s="181"/>
      <c r="GF276" s="181"/>
      <c r="GG276" s="181"/>
      <c r="GH276" s="181"/>
      <c r="GI276" s="181"/>
      <c r="GJ276" s="181"/>
      <c r="GK276" s="181"/>
      <c r="GL276" s="181"/>
      <c r="GM276" s="181"/>
      <c r="GN276" s="181"/>
      <c r="GO276" s="181"/>
      <c r="GP276" s="181"/>
      <c r="GQ276" s="181"/>
      <c r="GR276" s="181"/>
      <c r="GS276" s="181"/>
      <c r="GT276" s="181"/>
      <c r="GU276" s="181"/>
      <c r="GV276" s="181"/>
      <c r="GW276" s="181"/>
      <c r="GX276" s="181"/>
      <c r="GY276" s="181"/>
      <c r="GZ276" s="181"/>
      <c r="HA276" s="181"/>
      <c r="HB276" s="181"/>
      <c r="HC276" s="181"/>
      <c r="HD276" s="181"/>
      <c r="HE276" s="181"/>
      <c r="HF276" s="181"/>
      <c r="HG276" s="181"/>
      <c r="HH276" s="181"/>
      <c r="HI276" s="181"/>
      <c r="HJ276" s="181"/>
      <c r="HK276" s="181"/>
      <c r="HL276" s="181"/>
      <c r="HM276" s="181"/>
      <c r="HN276" s="181"/>
      <c r="HO276" s="181"/>
      <c r="HP276" s="181"/>
      <c r="HQ276" s="181"/>
      <c r="HR276" s="181"/>
      <c r="HS276" s="181"/>
      <c r="HT276" s="181"/>
      <c r="HU276" s="181"/>
      <c r="HV276" s="181"/>
      <c r="HW276" s="181"/>
      <c r="HX276" s="181"/>
      <c r="HY276" s="181"/>
      <c r="HZ276" s="181"/>
      <c r="IA276" s="181"/>
      <c r="IB276" s="181"/>
      <c r="IC276" s="181"/>
      <c r="ID276" s="181"/>
      <c r="IE276" s="181"/>
      <c r="IF276" s="181"/>
      <c r="IG276" s="181"/>
      <c r="IH276" s="181"/>
      <c r="II276" s="181"/>
      <c r="IJ276" s="181"/>
      <c r="IK276" s="181"/>
      <c r="IL276" s="181"/>
      <c r="IM276" s="181"/>
      <c r="IN276" s="181"/>
    </row>
    <row r="277" spans="1:248" ht="18" hidden="1" customHeight="1" outlineLevel="1" x14ac:dyDescent="0.2">
      <c r="A277" s="194"/>
      <c r="B277" s="92"/>
      <c r="C277" s="132"/>
      <c r="D277" s="1176"/>
      <c r="E277" s="1177"/>
      <c r="F277" s="2"/>
      <c r="G277" s="1176"/>
      <c r="H277" s="1177"/>
      <c r="I277" s="2"/>
      <c r="J277" s="1176"/>
      <c r="K277" s="1177"/>
      <c r="L277" s="2"/>
      <c r="M277" s="1176"/>
      <c r="N277" s="1177"/>
      <c r="O277" s="2"/>
      <c r="P277" s="1176"/>
      <c r="Q277" s="1177"/>
      <c r="R277" s="2"/>
      <c r="S277" s="1176"/>
      <c r="T277" s="1177"/>
      <c r="U277" s="2"/>
      <c r="V277" s="1176"/>
      <c r="W277" s="1177"/>
      <c r="X277" s="2"/>
      <c r="Y277" s="1176"/>
      <c r="Z277" s="1177"/>
      <c r="AA277" s="2"/>
      <c r="AB277" s="1176"/>
      <c r="AC277" s="1177"/>
      <c r="AD277" s="2"/>
      <c r="AE277" s="1176"/>
      <c r="AF277" s="1177"/>
      <c r="AG277" s="2"/>
      <c r="AH277" s="1176"/>
      <c r="AI277" s="1177"/>
      <c r="AJ277" s="2"/>
      <c r="AK277" s="1176"/>
      <c r="AL277" s="1177"/>
      <c r="AM277" s="2"/>
      <c r="AN277" s="1176"/>
      <c r="AO277" s="1177"/>
      <c r="AP277" s="2"/>
      <c r="AQ277" s="1176"/>
      <c r="AR277" s="1177"/>
      <c r="AS277" s="2"/>
      <c r="AT277" s="1176"/>
      <c r="AU277" s="1177"/>
      <c r="AV277" s="2"/>
      <c r="AW277" s="1176"/>
      <c r="AX277" s="1177"/>
      <c r="AY277" s="2"/>
      <c r="AZ277" s="1176"/>
      <c r="BA277" s="1177"/>
      <c r="BB277" s="2"/>
      <c r="BC277" s="1176"/>
      <c r="BD277" s="1177"/>
      <c r="BE277" s="2"/>
      <c r="BF277" s="1176"/>
      <c r="BG277" s="1177"/>
      <c r="BH277" s="2"/>
      <c r="BI277" s="1176"/>
      <c r="BJ277" s="1177"/>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81"/>
      <c r="FK277" s="181"/>
      <c r="FL277" s="181"/>
      <c r="FM277" s="181"/>
      <c r="FN277" s="181"/>
      <c r="FO277" s="181"/>
      <c r="FP277" s="181"/>
      <c r="FQ277" s="181"/>
      <c r="FR277" s="181"/>
      <c r="FS277" s="181"/>
      <c r="FT277" s="181"/>
      <c r="FU277" s="181"/>
      <c r="FV277" s="181"/>
      <c r="FW277" s="181"/>
      <c r="FX277" s="181"/>
      <c r="FY277" s="181"/>
      <c r="FZ277" s="181"/>
      <c r="GA277" s="181"/>
      <c r="GB277" s="181"/>
      <c r="GC277" s="181"/>
      <c r="GD277" s="181"/>
      <c r="GE277" s="181"/>
      <c r="GF277" s="181"/>
      <c r="GG277" s="181"/>
      <c r="GH277" s="181"/>
      <c r="GI277" s="181"/>
      <c r="GJ277" s="181"/>
      <c r="GK277" s="181"/>
      <c r="GL277" s="181"/>
      <c r="GM277" s="181"/>
      <c r="GN277" s="181"/>
      <c r="GO277" s="181"/>
      <c r="GP277" s="181"/>
      <c r="GQ277" s="181"/>
      <c r="GR277" s="181"/>
      <c r="GS277" s="181"/>
      <c r="GT277" s="181"/>
      <c r="GU277" s="181"/>
      <c r="GV277" s="181"/>
      <c r="GW277" s="181"/>
      <c r="GX277" s="181"/>
      <c r="GY277" s="181"/>
      <c r="GZ277" s="181"/>
      <c r="HA277" s="181"/>
      <c r="HB277" s="181"/>
      <c r="HC277" s="181"/>
      <c r="HD277" s="181"/>
      <c r="HE277" s="181"/>
      <c r="HF277" s="181"/>
      <c r="HG277" s="181"/>
      <c r="HH277" s="181"/>
      <c r="HI277" s="181"/>
      <c r="HJ277" s="181"/>
      <c r="HK277" s="181"/>
      <c r="HL277" s="181"/>
      <c r="HM277" s="181"/>
      <c r="HN277" s="181"/>
      <c r="HO277" s="181"/>
      <c r="HP277" s="181"/>
      <c r="HQ277" s="181"/>
      <c r="HR277" s="181"/>
      <c r="HS277" s="181"/>
      <c r="HT277" s="181"/>
      <c r="HU277" s="181"/>
      <c r="HV277" s="181"/>
      <c r="HW277" s="181"/>
      <c r="HX277" s="181"/>
      <c r="HY277" s="181"/>
      <c r="HZ277" s="181"/>
      <c r="IA277" s="181"/>
      <c r="IB277" s="181"/>
      <c r="IC277" s="181"/>
      <c r="ID277" s="181"/>
      <c r="IE277" s="181"/>
      <c r="IF277" s="181"/>
      <c r="IG277" s="181"/>
      <c r="IH277" s="181"/>
      <c r="II277" s="181"/>
      <c r="IJ277" s="181"/>
      <c r="IK277" s="181"/>
      <c r="IL277" s="181"/>
      <c r="IM277" s="181"/>
      <c r="IN277" s="181"/>
    </row>
    <row r="278" spans="1:248" s="183" customFormat="1" ht="18" hidden="1" customHeight="1" outlineLevel="1" x14ac:dyDescent="0.2">
      <c r="A278" s="185"/>
      <c r="B278" s="319" t="s">
        <v>161</v>
      </c>
      <c r="C278" s="132"/>
      <c r="D278" s="1219"/>
      <c r="E278" s="1220"/>
      <c r="F278" s="2"/>
      <c r="G278" s="1219"/>
      <c r="H278" s="1220"/>
      <c r="I278" s="2"/>
      <c r="J278" s="1219"/>
      <c r="K278" s="1220"/>
      <c r="L278" s="2"/>
      <c r="M278" s="1219"/>
      <c r="N278" s="1220"/>
      <c r="O278" s="2"/>
      <c r="P278" s="1219"/>
      <c r="Q278" s="1220"/>
      <c r="R278" s="2"/>
      <c r="S278" s="1219"/>
      <c r="T278" s="1220"/>
      <c r="U278" s="2"/>
      <c r="V278" s="1219"/>
      <c r="W278" s="1220"/>
      <c r="X278" s="2"/>
      <c r="Y278" s="1219"/>
      <c r="Z278" s="1220"/>
      <c r="AA278" s="2"/>
      <c r="AB278" s="1219"/>
      <c r="AC278" s="1220"/>
      <c r="AD278" s="2"/>
      <c r="AE278" s="1219"/>
      <c r="AF278" s="1220"/>
      <c r="AG278" s="2"/>
      <c r="AH278" s="1219"/>
      <c r="AI278" s="1220"/>
      <c r="AJ278" s="2"/>
      <c r="AK278" s="1219"/>
      <c r="AL278" s="1220"/>
      <c r="AM278" s="2"/>
      <c r="AN278" s="1219"/>
      <c r="AO278" s="1220"/>
      <c r="AP278" s="2"/>
      <c r="AQ278" s="1219"/>
      <c r="AR278" s="1220"/>
      <c r="AS278" s="2"/>
      <c r="AT278" s="1219"/>
      <c r="AU278" s="1220"/>
      <c r="AV278" s="2"/>
      <c r="AW278" s="1219"/>
      <c r="AX278" s="1220"/>
      <c r="AY278" s="2"/>
      <c r="AZ278" s="1219"/>
      <c r="BA278" s="1220"/>
      <c r="BB278" s="2"/>
      <c r="BC278" s="1219"/>
      <c r="BD278" s="1220"/>
      <c r="BE278" s="2"/>
      <c r="BF278" s="1219"/>
      <c r="BG278" s="1220"/>
      <c r="BH278" s="2"/>
      <c r="BI278" s="1219"/>
      <c r="BJ278" s="1220"/>
      <c r="BK278" s="179"/>
      <c r="BL278" s="31"/>
      <c r="BM278" s="31"/>
      <c r="BN278" s="31"/>
      <c r="BO278" s="31"/>
      <c r="BP278" s="31"/>
      <c r="BQ278" s="31"/>
      <c r="BR278" s="31"/>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79"/>
      <c r="DM278" s="179"/>
      <c r="DN278" s="179"/>
      <c r="DO278" s="179"/>
      <c r="DP278" s="179"/>
      <c r="DQ278" s="179"/>
      <c r="DR278" s="179"/>
      <c r="DS278" s="179"/>
      <c r="DT278" s="179"/>
      <c r="DU278" s="179"/>
      <c r="DV278" s="179"/>
      <c r="DW278" s="179"/>
      <c r="DX278" s="179"/>
      <c r="DY278" s="179"/>
      <c r="DZ278" s="179"/>
      <c r="EA278" s="179"/>
      <c r="EB278" s="179"/>
      <c r="EC278" s="179"/>
      <c r="ED278" s="179"/>
      <c r="EE278" s="179"/>
      <c r="EF278" s="179"/>
      <c r="EG278" s="179"/>
      <c r="EH278" s="179"/>
      <c r="EI278" s="179"/>
      <c r="EJ278" s="179"/>
      <c r="EK278" s="179"/>
      <c r="EL278" s="179"/>
      <c r="EM278" s="179"/>
      <c r="EN278" s="179"/>
      <c r="EO278" s="179"/>
      <c r="EP278" s="179"/>
      <c r="EQ278" s="179"/>
      <c r="ER278" s="179"/>
      <c r="ES278" s="179"/>
      <c r="ET278" s="179"/>
      <c r="EU278" s="179"/>
      <c r="EV278" s="179"/>
      <c r="EW278" s="179"/>
      <c r="EX278" s="179"/>
      <c r="EY278" s="179"/>
      <c r="EZ278" s="179"/>
      <c r="FA278" s="179"/>
      <c r="FB278" s="179"/>
      <c r="FC278" s="179"/>
      <c r="FD278" s="179"/>
      <c r="FE278" s="179"/>
      <c r="FF278" s="179"/>
      <c r="FG278" s="179"/>
      <c r="FH278" s="179"/>
      <c r="FI278" s="179"/>
      <c r="FJ278" s="179"/>
      <c r="FK278" s="179"/>
      <c r="FL278" s="179"/>
      <c r="FM278" s="179"/>
      <c r="FN278" s="179"/>
      <c r="FO278" s="179"/>
      <c r="FP278" s="179"/>
      <c r="FQ278" s="179"/>
      <c r="FR278" s="179"/>
      <c r="FS278" s="179"/>
      <c r="FT278" s="179"/>
      <c r="FU278" s="179"/>
      <c r="FV278" s="179"/>
      <c r="FW278" s="179"/>
      <c r="FX278" s="179"/>
      <c r="FY278" s="179"/>
      <c r="FZ278" s="179"/>
      <c r="GA278" s="179"/>
      <c r="GB278" s="179"/>
      <c r="GC278" s="179"/>
      <c r="GD278" s="179"/>
      <c r="GE278" s="179"/>
      <c r="GF278" s="179"/>
      <c r="GG278" s="179"/>
      <c r="GH278" s="179"/>
      <c r="GI278" s="179"/>
      <c r="GJ278" s="179"/>
      <c r="GK278" s="179"/>
      <c r="GL278" s="179"/>
      <c r="GM278" s="179"/>
      <c r="GN278" s="179"/>
      <c r="GO278" s="179"/>
      <c r="GP278" s="179"/>
      <c r="GQ278" s="179"/>
      <c r="GR278" s="179"/>
      <c r="GS278" s="179"/>
      <c r="GT278" s="179"/>
      <c r="GU278" s="179"/>
      <c r="GV278" s="179"/>
      <c r="GW278" s="179"/>
      <c r="GX278" s="179"/>
      <c r="GY278" s="179"/>
      <c r="GZ278" s="179"/>
      <c r="HA278" s="179"/>
      <c r="HB278" s="179"/>
      <c r="HC278" s="179"/>
      <c r="HD278" s="179"/>
      <c r="HE278" s="179"/>
      <c r="HF278" s="179"/>
      <c r="HG278" s="179"/>
      <c r="HH278" s="179"/>
      <c r="HI278" s="179"/>
      <c r="HJ278" s="179"/>
      <c r="HK278" s="179"/>
      <c r="HL278" s="179"/>
      <c r="HM278" s="179"/>
      <c r="HN278" s="179"/>
      <c r="HO278" s="179"/>
      <c r="HP278" s="179"/>
      <c r="HQ278" s="179"/>
      <c r="HR278" s="179"/>
      <c r="HS278" s="179"/>
      <c r="HT278" s="179"/>
      <c r="HU278" s="179"/>
      <c r="HV278" s="179"/>
      <c r="HW278" s="179"/>
      <c r="HX278" s="179"/>
      <c r="HY278" s="179"/>
      <c r="HZ278" s="179"/>
      <c r="IA278" s="179"/>
      <c r="IB278" s="179"/>
      <c r="IC278" s="179"/>
      <c r="ID278" s="179"/>
      <c r="IE278" s="179"/>
      <c r="IF278" s="179"/>
      <c r="IG278" s="179"/>
      <c r="IH278" s="179"/>
      <c r="II278" s="179"/>
      <c r="IJ278" s="179"/>
      <c r="IK278" s="179"/>
      <c r="IL278" s="179"/>
      <c r="IM278" s="179"/>
      <c r="IN278" s="179"/>
    </row>
    <row r="279" spans="1:248" s="91" customFormat="1" ht="18" customHeight="1" collapsed="1" x14ac:dyDescent="0.2">
      <c r="A279" s="87"/>
      <c r="B279" s="134"/>
      <c r="C279" s="133"/>
      <c r="D279" s="133"/>
      <c r="E279" s="133"/>
      <c r="F279" s="2"/>
      <c r="G279" s="133"/>
      <c r="H279" s="133"/>
      <c r="I279" s="2"/>
      <c r="J279" s="133"/>
      <c r="K279" s="133"/>
      <c r="L279" s="2"/>
      <c r="M279" s="133"/>
      <c r="N279" s="133"/>
      <c r="O279" s="2"/>
      <c r="P279" s="133"/>
      <c r="Q279" s="133"/>
      <c r="R279" s="2"/>
      <c r="S279" s="133"/>
      <c r="T279" s="133"/>
      <c r="U279" s="2"/>
      <c r="V279" s="133"/>
      <c r="W279" s="133"/>
      <c r="X279" s="2"/>
      <c r="Y279" s="133"/>
      <c r="Z279" s="133"/>
      <c r="AA279" s="2"/>
      <c r="AB279" s="133"/>
      <c r="AC279" s="133"/>
      <c r="AD279" s="2"/>
      <c r="AE279" s="133"/>
      <c r="AF279" s="133"/>
      <c r="AG279" s="2"/>
      <c r="AH279" s="133"/>
      <c r="AI279" s="133"/>
      <c r="AJ279" s="2"/>
      <c r="AK279" s="133"/>
      <c r="AL279" s="133"/>
      <c r="AM279" s="2"/>
      <c r="AN279" s="133"/>
      <c r="AO279" s="133"/>
      <c r="AP279" s="2"/>
      <c r="AQ279" s="133"/>
      <c r="AR279" s="133"/>
      <c r="AS279" s="2"/>
      <c r="AT279" s="133"/>
      <c r="AU279" s="133"/>
      <c r="AV279" s="2"/>
      <c r="AW279" s="133"/>
      <c r="AX279" s="133"/>
      <c r="AY279" s="2"/>
      <c r="AZ279" s="133"/>
      <c r="BA279" s="133"/>
      <c r="BB279" s="2"/>
      <c r="BC279" s="133"/>
      <c r="BD279" s="133"/>
      <c r="BE279" s="2"/>
      <c r="BF279" s="133"/>
      <c r="BG279" s="133"/>
      <c r="BH279" s="2"/>
      <c r="BI279" s="133"/>
      <c r="BJ279" s="133"/>
      <c r="BL279" s="31"/>
      <c r="BM279" s="31"/>
      <c r="BN279" s="31"/>
      <c r="BO279" s="31"/>
      <c r="BP279" s="31"/>
      <c r="BQ279" s="31"/>
      <c r="BR279" s="31"/>
      <c r="BS279" s="137"/>
      <c r="BT279" s="137"/>
      <c r="BU279" s="137"/>
      <c r="BV279" s="137"/>
      <c r="BW279" s="137"/>
      <c r="BX279" s="137"/>
      <c r="BY279" s="137"/>
      <c r="BZ279" s="137"/>
      <c r="CA279" s="137"/>
      <c r="CB279" s="137"/>
      <c r="CC279" s="137"/>
      <c r="CD279" s="137"/>
      <c r="CE279" s="137"/>
      <c r="CF279" s="137"/>
      <c r="CG279" s="137"/>
      <c r="CH279" s="137"/>
      <c r="CI279" s="137"/>
      <c r="CJ279" s="137"/>
      <c r="CK279" s="137"/>
      <c r="CL279" s="137"/>
      <c r="CM279" s="137"/>
      <c r="CN279" s="137"/>
      <c r="CO279" s="137"/>
      <c r="CP279" s="137"/>
      <c r="CQ279" s="137"/>
      <c r="CR279" s="137"/>
      <c r="CS279" s="137"/>
      <c r="CT279" s="137"/>
      <c r="CU279" s="137"/>
      <c r="CV279" s="137"/>
      <c r="CW279" s="137"/>
      <c r="CX279" s="137"/>
      <c r="CY279" s="137"/>
      <c r="CZ279" s="137"/>
      <c r="DA279" s="137"/>
      <c r="DB279" s="137"/>
      <c r="DC279" s="137"/>
      <c r="DD279" s="137"/>
      <c r="DE279" s="137"/>
      <c r="DF279" s="137"/>
      <c r="DG279" s="137"/>
      <c r="DH279" s="137"/>
      <c r="DI279" s="137"/>
      <c r="DJ279" s="137"/>
      <c r="DK279" s="137"/>
    </row>
    <row r="280" spans="1:248" s="91" customFormat="1" ht="18" customHeight="1" x14ac:dyDescent="0.2">
      <c r="A280" s="87"/>
      <c r="B280" s="133"/>
      <c r="C280" s="133"/>
      <c r="D280" s="133"/>
      <c r="E280" s="133"/>
      <c r="F280" s="2"/>
      <c r="G280" s="133"/>
      <c r="H280" s="133"/>
      <c r="I280" s="2"/>
      <c r="J280" s="133"/>
      <c r="K280" s="133"/>
      <c r="L280" s="2"/>
      <c r="M280" s="133"/>
      <c r="N280" s="133"/>
      <c r="O280" s="2"/>
      <c r="P280" s="133"/>
      <c r="Q280" s="133"/>
      <c r="R280" s="2"/>
      <c r="S280" s="133"/>
      <c r="T280" s="133"/>
      <c r="U280" s="2"/>
      <c r="V280" s="133"/>
      <c r="W280" s="133"/>
      <c r="X280" s="2"/>
      <c r="Y280" s="133"/>
      <c r="Z280" s="133"/>
      <c r="AA280" s="2"/>
      <c r="AB280" s="133"/>
      <c r="AC280" s="133"/>
      <c r="AD280" s="2"/>
      <c r="AE280" s="133"/>
      <c r="AF280" s="133"/>
      <c r="AG280" s="2"/>
      <c r="AH280" s="133"/>
      <c r="AI280" s="133"/>
      <c r="AJ280" s="2"/>
      <c r="AK280" s="133"/>
      <c r="AL280" s="133"/>
      <c r="AM280" s="2"/>
      <c r="AN280" s="133"/>
      <c r="AO280" s="133"/>
      <c r="AP280" s="2"/>
      <c r="AQ280" s="133"/>
      <c r="AR280" s="133"/>
      <c r="AS280" s="2"/>
      <c r="AT280" s="133"/>
      <c r="AU280" s="133"/>
      <c r="AV280" s="2"/>
      <c r="AW280" s="133"/>
      <c r="AX280" s="133"/>
      <c r="AY280" s="2"/>
      <c r="AZ280" s="133"/>
      <c r="BA280" s="133"/>
      <c r="BB280" s="2"/>
      <c r="BC280" s="133"/>
      <c r="BD280" s="133"/>
      <c r="BE280" s="2"/>
      <c r="BF280" s="133"/>
      <c r="BG280" s="133"/>
      <c r="BH280" s="2"/>
      <c r="BI280" s="133"/>
      <c r="BJ280" s="133"/>
      <c r="BL280" s="31"/>
      <c r="BM280" s="31"/>
      <c r="BN280" s="31"/>
      <c r="BO280" s="31"/>
      <c r="BP280" s="31"/>
      <c r="BQ280" s="31"/>
      <c r="BR280" s="31"/>
      <c r="BS280" s="137"/>
      <c r="BT280" s="137"/>
      <c r="BU280" s="137"/>
      <c r="BV280" s="137"/>
      <c r="BW280" s="137"/>
      <c r="BX280" s="137"/>
      <c r="BY280" s="137"/>
      <c r="BZ280" s="137"/>
      <c r="CA280" s="137"/>
      <c r="CB280" s="137"/>
      <c r="CC280" s="137"/>
      <c r="CD280" s="137"/>
      <c r="CE280" s="137"/>
      <c r="CF280" s="137"/>
      <c r="CG280" s="137"/>
      <c r="CH280" s="137"/>
      <c r="CI280" s="137"/>
      <c r="CJ280" s="137"/>
      <c r="CK280" s="137"/>
      <c r="CL280" s="137"/>
      <c r="CM280" s="137"/>
      <c r="CN280" s="137"/>
      <c r="CO280" s="137"/>
      <c r="CP280" s="137"/>
      <c r="CQ280" s="137"/>
      <c r="CR280" s="137"/>
      <c r="CS280" s="137"/>
      <c r="CT280" s="137"/>
      <c r="CU280" s="137"/>
      <c r="CV280" s="137"/>
      <c r="CW280" s="137"/>
      <c r="CX280" s="137"/>
      <c r="CY280" s="137"/>
      <c r="CZ280" s="137"/>
      <c r="DA280" s="137"/>
      <c r="DB280" s="137"/>
      <c r="DC280" s="137"/>
      <c r="DD280" s="137"/>
      <c r="DE280" s="137"/>
      <c r="DF280" s="137"/>
      <c r="DG280" s="137"/>
      <c r="DH280" s="137"/>
      <c r="DI280" s="137"/>
      <c r="DJ280" s="137"/>
      <c r="DK280" s="137"/>
    </row>
    <row r="281" spans="1:248" s="91" customFormat="1" ht="18" customHeight="1" x14ac:dyDescent="0.2">
      <c r="A281" s="87"/>
      <c r="B281" s="133"/>
      <c r="C281" s="133"/>
      <c r="D281" s="133"/>
      <c r="E281" s="133"/>
      <c r="F281" s="2"/>
      <c r="G281" s="133"/>
      <c r="H281" s="133"/>
      <c r="I281" s="2"/>
      <c r="J281" s="133"/>
      <c r="K281" s="133"/>
      <c r="L281" s="2"/>
      <c r="M281" s="133"/>
      <c r="N281" s="133"/>
      <c r="O281" s="2"/>
      <c r="P281" s="133"/>
      <c r="Q281" s="133"/>
      <c r="R281" s="2"/>
      <c r="S281" s="133"/>
      <c r="T281" s="133"/>
      <c r="U281" s="2"/>
      <c r="V281" s="133"/>
      <c r="W281" s="133"/>
      <c r="X281" s="2"/>
      <c r="Y281" s="133"/>
      <c r="Z281" s="133"/>
      <c r="AA281" s="2"/>
      <c r="AB281" s="133"/>
      <c r="AC281" s="133"/>
      <c r="AD281" s="2"/>
      <c r="AE281" s="133"/>
      <c r="AF281" s="133"/>
      <c r="AG281" s="2"/>
      <c r="AH281" s="133"/>
      <c r="AI281" s="133"/>
      <c r="AJ281" s="2"/>
      <c r="AK281" s="133"/>
      <c r="AL281" s="133"/>
      <c r="AM281" s="2"/>
      <c r="AN281" s="133"/>
      <c r="AO281" s="133"/>
      <c r="AP281" s="2"/>
      <c r="AQ281" s="133"/>
      <c r="AR281" s="133"/>
      <c r="AS281" s="2"/>
      <c r="AT281" s="133"/>
      <c r="AU281" s="133"/>
      <c r="AV281" s="2"/>
      <c r="AW281" s="133"/>
      <c r="AX281" s="133"/>
      <c r="AY281" s="2"/>
      <c r="AZ281" s="133"/>
      <c r="BA281" s="133"/>
      <c r="BB281" s="2"/>
      <c r="BC281" s="133"/>
      <c r="BD281" s="133"/>
      <c r="BE281" s="2"/>
      <c r="BF281" s="133"/>
      <c r="BG281" s="133"/>
      <c r="BH281" s="2"/>
      <c r="BI281" s="133"/>
      <c r="BJ281" s="133"/>
      <c r="BL281" s="31"/>
      <c r="BM281" s="31"/>
      <c r="BN281" s="31"/>
      <c r="BO281" s="31"/>
      <c r="BP281" s="31"/>
      <c r="BQ281" s="31"/>
      <c r="BR281" s="31"/>
      <c r="BS281" s="137"/>
      <c r="BT281" s="137"/>
      <c r="BU281" s="137"/>
      <c r="BV281" s="137"/>
      <c r="BW281" s="137"/>
      <c r="BX281" s="137"/>
      <c r="BY281" s="137"/>
      <c r="BZ281" s="137"/>
      <c r="CA281" s="137"/>
      <c r="CB281" s="137"/>
      <c r="CC281" s="137"/>
      <c r="CD281" s="137"/>
      <c r="CE281" s="137"/>
      <c r="CF281" s="137"/>
      <c r="CG281" s="137"/>
      <c r="CH281" s="137"/>
      <c r="CI281" s="137"/>
      <c r="CJ281" s="137"/>
      <c r="CK281" s="137"/>
      <c r="CL281" s="137"/>
      <c r="CM281" s="137"/>
      <c r="CN281" s="137"/>
      <c r="CO281" s="137"/>
      <c r="CP281" s="137"/>
      <c r="CQ281" s="137"/>
      <c r="CR281" s="137"/>
      <c r="CS281" s="137"/>
      <c r="CT281" s="137"/>
      <c r="CU281" s="137"/>
      <c r="CV281" s="137"/>
      <c r="CW281" s="137"/>
      <c r="CX281" s="137"/>
      <c r="CY281" s="137"/>
      <c r="CZ281" s="137"/>
      <c r="DA281" s="137"/>
      <c r="DB281" s="137"/>
      <c r="DC281" s="137"/>
      <c r="DD281" s="137"/>
      <c r="DE281" s="137"/>
      <c r="DF281" s="137"/>
      <c r="DG281" s="137"/>
      <c r="DH281" s="137"/>
      <c r="DI281" s="137"/>
      <c r="DJ281" s="137"/>
      <c r="DK281" s="137"/>
    </row>
    <row r="282" spans="1:248" s="91" customFormat="1" ht="18" customHeight="1" x14ac:dyDescent="0.2">
      <c r="A282" s="87"/>
      <c r="B282" s="130"/>
      <c r="C282" s="133"/>
      <c r="D282" s="133"/>
      <c r="E282" s="133"/>
      <c r="F282" s="2"/>
      <c r="G282" s="133"/>
      <c r="H282" s="133"/>
      <c r="I282" s="2"/>
      <c r="J282" s="133"/>
      <c r="K282" s="133"/>
      <c r="L282" s="2"/>
      <c r="M282" s="133"/>
      <c r="N282" s="133"/>
      <c r="O282" s="2"/>
      <c r="P282" s="133"/>
      <c r="Q282" s="133"/>
      <c r="R282" s="2"/>
      <c r="S282" s="133"/>
      <c r="T282" s="133"/>
      <c r="U282" s="2"/>
      <c r="V282" s="133"/>
      <c r="W282" s="133"/>
      <c r="X282" s="2"/>
      <c r="Y282" s="133"/>
      <c r="Z282" s="133"/>
      <c r="AA282" s="2"/>
      <c r="AB282" s="133"/>
      <c r="AC282" s="133"/>
      <c r="AD282" s="2"/>
      <c r="AE282" s="133"/>
      <c r="AF282" s="133"/>
      <c r="AG282" s="2"/>
      <c r="AH282" s="133"/>
      <c r="AI282" s="133"/>
      <c r="AJ282" s="2"/>
      <c r="AK282" s="133"/>
      <c r="AL282" s="133"/>
      <c r="AM282" s="2"/>
      <c r="AN282" s="133"/>
      <c r="AO282" s="133"/>
      <c r="AP282" s="2"/>
      <c r="AQ282" s="133"/>
      <c r="AR282" s="133"/>
      <c r="AS282" s="2"/>
      <c r="AT282" s="133"/>
      <c r="AU282" s="133"/>
      <c r="AV282" s="2"/>
      <c r="AW282" s="133"/>
      <c r="AX282" s="133"/>
      <c r="AY282" s="2"/>
      <c r="AZ282" s="133"/>
      <c r="BA282" s="133"/>
      <c r="BB282" s="2"/>
      <c r="BC282" s="133"/>
      <c r="BD282" s="133"/>
      <c r="BE282" s="2"/>
      <c r="BF282" s="133"/>
      <c r="BG282" s="133"/>
      <c r="BH282" s="2"/>
      <c r="BI282" s="133"/>
      <c r="BJ282" s="133"/>
      <c r="BL282" s="31"/>
      <c r="BM282" s="31"/>
      <c r="BN282" s="31"/>
      <c r="BO282" s="31"/>
      <c r="BP282" s="31"/>
      <c r="BQ282" s="31"/>
      <c r="BR282" s="31"/>
      <c r="BS282" s="137"/>
      <c r="BT282" s="137"/>
      <c r="BU282" s="137"/>
      <c r="BV282" s="137"/>
      <c r="BW282" s="137"/>
      <c r="BX282" s="137"/>
      <c r="BY282" s="137"/>
      <c r="BZ282" s="137"/>
      <c r="CA282" s="137"/>
      <c r="CB282" s="137"/>
      <c r="CC282" s="137"/>
      <c r="CD282" s="137"/>
      <c r="CE282" s="137"/>
      <c r="CF282" s="137"/>
      <c r="CG282" s="137"/>
      <c r="CH282" s="137"/>
      <c r="CI282" s="137"/>
      <c r="CJ282" s="137"/>
      <c r="CK282" s="137"/>
      <c r="CL282" s="137"/>
      <c r="CM282" s="137"/>
      <c r="CN282" s="137"/>
      <c r="CO282" s="137"/>
      <c r="CP282" s="137"/>
      <c r="CQ282" s="137"/>
      <c r="CR282" s="137"/>
      <c r="CS282" s="137"/>
      <c r="CT282" s="137"/>
      <c r="CU282" s="137"/>
      <c r="CV282" s="137"/>
      <c r="CW282" s="137"/>
      <c r="CX282" s="137"/>
      <c r="CY282" s="137"/>
      <c r="CZ282" s="137"/>
      <c r="DA282" s="137"/>
      <c r="DB282" s="137"/>
      <c r="DC282" s="137"/>
      <c r="DD282" s="137"/>
      <c r="DE282" s="137"/>
      <c r="DF282" s="137"/>
      <c r="DG282" s="137"/>
      <c r="DH282" s="137"/>
      <c r="DI282" s="137"/>
      <c r="DJ282" s="137"/>
      <c r="DK282" s="137"/>
    </row>
    <row r="283" spans="1:248" s="91" customFormat="1" ht="18" customHeight="1" x14ac:dyDescent="0.2">
      <c r="A283" s="87"/>
      <c r="B283" s="133"/>
      <c r="C283" s="133"/>
      <c r="D283" s="133"/>
      <c r="E283" s="133"/>
      <c r="F283" s="2"/>
      <c r="G283" s="133"/>
      <c r="H283" s="133"/>
      <c r="I283" s="2"/>
      <c r="J283" s="133"/>
      <c r="K283" s="133"/>
      <c r="L283" s="2"/>
      <c r="M283" s="133"/>
      <c r="N283" s="133"/>
      <c r="O283" s="2"/>
      <c r="P283" s="133"/>
      <c r="Q283" s="133"/>
      <c r="R283" s="2"/>
      <c r="S283" s="133"/>
      <c r="T283" s="133"/>
      <c r="U283" s="2"/>
      <c r="V283" s="133"/>
      <c r="W283" s="133"/>
      <c r="X283" s="2"/>
      <c r="Y283" s="133"/>
      <c r="Z283" s="133"/>
      <c r="AA283" s="2"/>
      <c r="AB283" s="133"/>
      <c r="AC283" s="133"/>
      <c r="AD283" s="2"/>
      <c r="AE283" s="133"/>
      <c r="AF283" s="133"/>
      <c r="AG283" s="2"/>
      <c r="AH283" s="133"/>
      <c r="AI283" s="133"/>
      <c r="AJ283" s="2"/>
      <c r="AK283" s="133"/>
      <c r="AL283" s="133"/>
      <c r="AM283" s="2"/>
      <c r="AN283" s="133"/>
      <c r="AO283" s="133"/>
      <c r="AP283" s="2"/>
      <c r="AQ283" s="133"/>
      <c r="AR283" s="133"/>
      <c r="AS283" s="2"/>
      <c r="AT283" s="133"/>
      <c r="AU283" s="133"/>
      <c r="AV283" s="2"/>
      <c r="AW283" s="133"/>
      <c r="AX283" s="133"/>
      <c r="AY283" s="2"/>
      <c r="AZ283" s="133"/>
      <c r="BA283" s="133"/>
      <c r="BB283" s="2"/>
      <c r="BC283" s="133"/>
      <c r="BD283" s="133"/>
      <c r="BE283" s="2"/>
      <c r="BF283" s="133"/>
      <c r="BG283" s="133"/>
      <c r="BH283" s="2"/>
      <c r="BI283" s="133"/>
      <c r="BJ283" s="133"/>
      <c r="BL283" s="31"/>
      <c r="BM283" s="31"/>
      <c r="BN283" s="31"/>
      <c r="BO283" s="31"/>
      <c r="BP283" s="31"/>
      <c r="BQ283" s="31"/>
      <c r="BR283" s="31"/>
      <c r="BS283" s="137"/>
      <c r="BT283" s="137"/>
      <c r="BU283" s="137"/>
      <c r="BV283" s="137"/>
      <c r="BW283" s="137"/>
      <c r="BX283" s="137"/>
      <c r="BY283" s="137"/>
      <c r="BZ283" s="137"/>
      <c r="CA283" s="137"/>
      <c r="CB283" s="137"/>
      <c r="CC283" s="137"/>
      <c r="CD283" s="137"/>
      <c r="CE283" s="137"/>
      <c r="CF283" s="137"/>
      <c r="CG283" s="137"/>
      <c r="CH283" s="137"/>
      <c r="CI283" s="137"/>
      <c r="CJ283" s="137"/>
      <c r="CK283" s="137"/>
      <c r="CL283" s="137"/>
      <c r="CM283" s="137"/>
      <c r="CN283" s="137"/>
      <c r="CO283" s="137"/>
      <c r="CP283" s="137"/>
      <c r="CQ283" s="137"/>
      <c r="CR283" s="137"/>
      <c r="CS283" s="137"/>
      <c r="CT283" s="137"/>
      <c r="CU283" s="137"/>
      <c r="CV283" s="137"/>
      <c r="CW283" s="137"/>
      <c r="CX283" s="137"/>
      <c r="CY283" s="137"/>
      <c r="CZ283" s="137"/>
      <c r="DA283" s="137"/>
      <c r="DB283" s="137"/>
      <c r="DC283" s="137"/>
      <c r="DD283" s="137"/>
      <c r="DE283" s="137"/>
      <c r="DF283" s="137"/>
      <c r="DG283" s="137"/>
      <c r="DH283" s="137"/>
      <c r="DI283" s="137"/>
      <c r="DJ283" s="137"/>
      <c r="DK283" s="137"/>
    </row>
    <row r="284" spans="1:248" s="91" customFormat="1" ht="18" customHeight="1" x14ac:dyDescent="0.2">
      <c r="A284" s="87"/>
      <c r="B284" s="133"/>
      <c r="C284" s="133"/>
      <c r="D284" s="133"/>
      <c r="E284" s="133"/>
      <c r="F284" s="2"/>
      <c r="G284" s="133"/>
      <c r="H284" s="133"/>
      <c r="I284" s="2"/>
      <c r="J284" s="133"/>
      <c r="K284" s="133"/>
      <c r="L284" s="2"/>
      <c r="M284" s="133"/>
      <c r="N284" s="133"/>
      <c r="O284" s="2"/>
      <c r="P284" s="133"/>
      <c r="Q284" s="133"/>
      <c r="R284" s="2"/>
      <c r="S284" s="133"/>
      <c r="T284" s="133"/>
      <c r="U284" s="2"/>
      <c r="V284" s="133"/>
      <c r="W284" s="133"/>
      <c r="X284" s="2"/>
      <c r="Y284" s="133"/>
      <c r="Z284" s="133"/>
      <c r="AA284" s="2"/>
      <c r="AB284" s="133"/>
      <c r="AC284" s="133"/>
      <c r="AD284" s="2"/>
      <c r="AE284" s="133"/>
      <c r="AF284" s="133"/>
      <c r="AG284" s="2"/>
      <c r="AH284" s="133"/>
      <c r="AI284" s="133"/>
      <c r="AJ284" s="2"/>
      <c r="AK284" s="133"/>
      <c r="AL284" s="133"/>
      <c r="AM284" s="2"/>
      <c r="AN284" s="133"/>
      <c r="AO284" s="133"/>
      <c r="AP284" s="2"/>
      <c r="AQ284" s="133"/>
      <c r="AR284" s="133"/>
      <c r="AS284" s="2"/>
      <c r="AT284" s="133"/>
      <c r="AU284" s="133"/>
      <c r="AV284" s="2"/>
      <c r="AW284" s="133"/>
      <c r="AX284" s="133"/>
      <c r="AY284" s="2"/>
      <c r="AZ284" s="133"/>
      <c r="BA284" s="133"/>
      <c r="BB284" s="2"/>
      <c r="BC284" s="133"/>
      <c r="BD284" s="133"/>
      <c r="BE284" s="2"/>
      <c r="BF284" s="133"/>
      <c r="BG284" s="133"/>
      <c r="BH284" s="2"/>
      <c r="BI284" s="133"/>
      <c r="BJ284" s="133"/>
      <c r="BL284" s="31"/>
      <c r="BM284" s="31"/>
      <c r="BN284" s="31"/>
      <c r="BO284" s="31"/>
      <c r="BP284" s="31"/>
      <c r="BQ284" s="31"/>
      <c r="BR284" s="31"/>
      <c r="BS284" s="137"/>
      <c r="BT284" s="137"/>
      <c r="BU284" s="137"/>
      <c r="BV284" s="137"/>
      <c r="BW284" s="137"/>
      <c r="BX284" s="137"/>
      <c r="BY284" s="137"/>
      <c r="BZ284" s="137"/>
      <c r="CA284" s="137"/>
      <c r="CB284" s="137"/>
      <c r="CC284" s="137"/>
      <c r="CD284" s="137"/>
      <c r="CE284" s="137"/>
      <c r="CF284" s="137"/>
      <c r="CG284" s="137"/>
      <c r="CH284" s="137"/>
      <c r="CI284" s="137"/>
      <c r="CJ284" s="137"/>
      <c r="CK284" s="137"/>
      <c r="CL284" s="137"/>
      <c r="CM284" s="137"/>
      <c r="CN284" s="137"/>
      <c r="CO284" s="137"/>
      <c r="CP284" s="137"/>
      <c r="CQ284" s="137"/>
      <c r="CR284" s="137"/>
      <c r="CS284" s="137"/>
      <c r="CT284" s="137"/>
      <c r="CU284" s="137"/>
      <c r="CV284" s="137"/>
      <c r="CW284" s="137"/>
      <c r="CX284" s="137"/>
      <c r="CY284" s="137"/>
      <c r="CZ284" s="137"/>
      <c r="DA284" s="137"/>
      <c r="DB284" s="137"/>
      <c r="DC284" s="137"/>
      <c r="DD284" s="137"/>
      <c r="DE284" s="137"/>
      <c r="DF284" s="137"/>
      <c r="DG284" s="137"/>
      <c r="DH284" s="137"/>
      <c r="DI284" s="137"/>
      <c r="DJ284" s="137"/>
      <c r="DK284" s="137"/>
    </row>
    <row r="285" spans="1:248" s="91" customFormat="1" ht="18" customHeight="1" x14ac:dyDescent="0.2">
      <c r="A285" s="88"/>
      <c r="B285" s="130"/>
      <c r="C285" s="130"/>
      <c r="D285" s="136"/>
      <c r="E285" s="136"/>
      <c r="F285" s="2"/>
      <c r="G285" s="136"/>
      <c r="H285" s="136"/>
      <c r="I285" s="2"/>
      <c r="J285" s="136"/>
      <c r="K285" s="136"/>
      <c r="L285" s="2"/>
      <c r="M285" s="136"/>
      <c r="N285" s="136"/>
      <c r="O285" s="2"/>
      <c r="P285" s="136"/>
      <c r="Q285" s="136"/>
      <c r="R285" s="2"/>
      <c r="S285" s="136"/>
      <c r="T285" s="136"/>
      <c r="U285" s="2"/>
      <c r="V285" s="136"/>
      <c r="W285" s="136"/>
      <c r="X285" s="2"/>
      <c r="Y285" s="136"/>
      <c r="Z285" s="136"/>
      <c r="AA285" s="2"/>
      <c r="AB285" s="136"/>
      <c r="AC285" s="136"/>
      <c r="AD285" s="2"/>
      <c r="AE285" s="136"/>
      <c r="AF285" s="136"/>
      <c r="AG285" s="2"/>
      <c r="AH285" s="136"/>
      <c r="AI285" s="136"/>
      <c r="AJ285" s="2"/>
      <c r="AK285" s="136"/>
      <c r="AL285" s="136"/>
      <c r="AM285" s="2"/>
      <c r="AN285" s="136"/>
      <c r="AO285" s="136"/>
      <c r="AP285" s="2"/>
      <c r="AQ285" s="136"/>
      <c r="AR285" s="136"/>
      <c r="AS285" s="2"/>
      <c r="AT285" s="136"/>
      <c r="AU285" s="136"/>
      <c r="AV285" s="2"/>
      <c r="AW285" s="136"/>
      <c r="AX285" s="136"/>
      <c r="AY285" s="2"/>
      <c r="AZ285" s="136"/>
      <c r="BA285" s="136"/>
      <c r="BB285" s="2"/>
      <c r="BC285" s="136"/>
      <c r="BD285" s="136"/>
      <c r="BE285" s="2"/>
      <c r="BF285" s="136"/>
      <c r="BG285" s="136"/>
      <c r="BH285" s="2"/>
      <c r="BI285" s="136"/>
      <c r="BJ285" s="136"/>
      <c r="BL285" s="31"/>
      <c r="BM285" s="31"/>
      <c r="BN285" s="31"/>
      <c r="BO285" s="31"/>
      <c r="BP285" s="31"/>
      <c r="BQ285" s="31"/>
      <c r="BR285" s="31"/>
      <c r="BS285" s="137"/>
      <c r="BT285" s="137"/>
      <c r="BU285" s="137"/>
      <c r="BV285" s="137"/>
      <c r="BW285" s="137"/>
      <c r="BX285" s="137"/>
      <c r="BY285" s="137"/>
      <c r="BZ285" s="137"/>
      <c r="CA285" s="137"/>
      <c r="CB285" s="137"/>
      <c r="CC285" s="137"/>
      <c r="CD285" s="137"/>
      <c r="CE285" s="137"/>
      <c r="CF285" s="137"/>
      <c r="CG285" s="137"/>
      <c r="CH285" s="137"/>
      <c r="CI285" s="137"/>
      <c r="CJ285" s="137"/>
      <c r="CK285" s="137"/>
      <c r="CL285" s="137"/>
      <c r="CM285" s="137"/>
      <c r="CN285" s="137"/>
      <c r="CO285" s="137"/>
      <c r="CP285" s="137"/>
      <c r="CQ285" s="137"/>
      <c r="CR285" s="137"/>
      <c r="CS285" s="137"/>
      <c r="CT285" s="137"/>
      <c r="CU285" s="137"/>
      <c r="CV285" s="137"/>
      <c r="CW285" s="137"/>
      <c r="CX285" s="137"/>
      <c r="CY285" s="137"/>
      <c r="CZ285" s="137"/>
      <c r="DA285" s="137"/>
      <c r="DB285" s="137"/>
      <c r="DC285" s="137"/>
      <c r="DD285" s="137"/>
      <c r="DE285" s="137"/>
      <c r="DF285" s="137"/>
      <c r="DG285" s="137"/>
      <c r="DH285" s="137"/>
      <c r="DI285" s="137"/>
      <c r="DJ285" s="137"/>
      <c r="DK285" s="137"/>
    </row>
    <row r="286" spans="1:248" s="91" customFormat="1" ht="18" customHeight="1" x14ac:dyDescent="0.2">
      <c r="A286" s="87"/>
      <c r="B286" s="134"/>
      <c r="C286" s="134"/>
      <c r="D286" s="133"/>
      <c r="E286" s="133"/>
      <c r="F286" s="2"/>
      <c r="G286" s="133"/>
      <c r="H286" s="133"/>
      <c r="I286" s="2"/>
      <c r="J286" s="133"/>
      <c r="K286" s="133"/>
      <c r="L286" s="2"/>
      <c r="M286" s="133"/>
      <c r="N286" s="133"/>
      <c r="O286" s="2"/>
      <c r="P286" s="133"/>
      <c r="Q286" s="133"/>
      <c r="R286" s="2"/>
      <c r="S286" s="133"/>
      <c r="T286" s="133"/>
      <c r="U286" s="2"/>
      <c r="V286" s="133"/>
      <c r="W286" s="133"/>
      <c r="X286" s="2"/>
      <c r="Y286" s="133"/>
      <c r="Z286" s="133"/>
      <c r="AA286" s="2"/>
      <c r="AB286" s="133"/>
      <c r="AC286" s="133"/>
      <c r="AD286" s="2"/>
      <c r="AE286" s="133"/>
      <c r="AF286" s="133"/>
      <c r="AG286" s="2"/>
      <c r="AH286" s="133"/>
      <c r="AI286" s="133"/>
      <c r="AJ286" s="2"/>
      <c r="AK286" s="133"/>
      <c r="AL286" s="133"/>
      <c r="AM286" s="2"/>
      <c r="AN286" s="133"/>
      <c r="AO286" s="133"/>
      <c r="AP286" s="2"/>
      <c r="AQ286" s="133"/>
      <c r="AR286" s="133"/>
      <c r="AS286" s="2"/>
      <c r="AT286" s="133"/>
      <c r="AU286" s="133"/>
      <c r="AV286" s="2"/>
      <c r="AW286" s="133"/>
      <c r="AX286" s="133"/>
      <c r="AY286" s="2"/>
      <c r="AZ286" s="133"/>
      <c r="BA286" s="133"/>
      <c r="BB286" s="2"/>
      <c r="BC286" s="133"/>
      <c r="BD286" s="133"/>
      <c r="BE286" s="2"/>
      <c r="BF286" s="133"/>
      <c r="BG286" s="133"/>
      <c r="BH286" s="2"/>
      <c r="BI286" s="133"/>
      <c r="BJ286" s="133"/>
      <c r="BL286" s="31"/>
      <c r="BM286" s="31"/>
      <c r="BN286" s="31"/>
      <c r="BO286" s="31"/>
      <c r="BP286" s="31"/>
      <c r="BQ286" s="31"/>
      <c r="BR286" s="31"/>
      <c r="BS286" s="137"/>
      <c r="BT286" s="137"/>
      <c r="BU286" s="137"/>
      <c r="BV286" s="137"/>
      <c r="BW286" s="137"/>
      <c r="BX286" s="137"/>
      <c r="BY286" s="137"/>
      <c r="BZ286" s="137"/>
      <c r="CA286" s="137"/>
      <c r="CB286" s="137"/>
      <c r="CC286" s="137"/>
      <c r="CD286" s="137"/>
      <c r="CE286" s="137"/>
      <c r="CF286" s="137"/>
      <c r="CG286" s="137"/>
      <c r="CH286" s="137"/>
      <c r="CI286" s="137"/>
      <c r="CJ286" s="137"/>
      <c r="CK286" s="137"/>
      <c r="CL286" s="137"/>
      <c r="CM286" s="137"/>
      <c r="CN286" s="137"/>
      <c r="CO286" s="137"/>
      <c r="CP286" s="137"/>
      <c r="CQ286" s="137"/>
      <c r="CR286" s="137"/>
      <c r="CS286" s="137"/>
      <c r="CT286" s="137"/>
      <c r="CU286" s="137"/>
      <c r="CV286" s="137"/>
      <c r="CW286" s="137"/>
      <c r="CX286" s="137"/>
      <c r="CY286" s="137"/>
      <c r="CZ286" s="137"/>
      <c r="DA286" s="137"/>
      <c r="DB286" s="137"/>
      <c r="DC286" s="137"/>
      <c r="DD286" s="137"/>
      <c r="DE286" s="137"/>
      <c r="DF286" s="137"/>
      <c r="DG286" s="137"/>
      <c r="DH286" s="137"/>
      <c r="DI286" s="137"/>
      <c r="DJ286" s="137"/>
      <c r="DK286" s="137"/>
    </row>
    <row r="287" spans="1:248" s="91" customFormat="1" ht="18" customHeight="1" x14ac:dyDescent="0.2">
      <c r="A287" s="87"/>
      <c r="B287" s="133"/>
      <c r="C287" s="133"/>
      <c r="D287" s="133"/>
      <c r="E287" s="133"/>
      <c r="F287" s="2"/>
      <c r="G287" s="133"/>
      <c r="H287" s="133"/>
      <c r="I287" s="2"/>
      <c r="J287" s="133"/>
      <c r="K287" s="133"/>
      <c r="L287" s="2"/>
      <c r="M287" s="133"/>
      <c r="N287" s="133"/>
      <c r="O287" s="2"/>
      <c r="P287" s="133"/>
      <c r="Q287" s="133"/>
      <c r="R287" s="2"/>
      <c r="S287" s="133"/>
      <c r="T287" s="133"/>
      <c r="U287" s="2"/>
      <c r="V287" s="133"/>
      <c r="W287" s="133"/>
      <c r="X287" s="2"/>
      <c r="Y287" s="133"/>
      <c r="Z287" s="133"/>
      <c r="AA287" s="2"/>
      <c r="AB287" s="133"/>
      <c r="AC287" s="133"/>
      <c r="AD287" s="2"/>
      <c r="AE287" s="133"/>
      <c r="AF287" s="133"/>
      <c r="AG287" s="2"/>
      <c r="AH287" s="133"/>
      <c r="AI287" s="133"/>
      <c r="AJ287" s="2"/>
      <c r="AK287" s="133"/>
      <c r="AL287" s="133"/>
      <c r="AM287" s="2"/>
      <c r="AN287" s="133"/>
      <c r="AO287" s="133"/>
      <c r="AP287" s="2"/>
      <c r="AQ287" s="133"/>
      <c r="AR287" s="133"/>
      <c r="AS287" s="2"/>
      <c r="AT287" s="133"/>
      <c r="AU287" s="133"/>
      <c r="AV287" s="2"/>
      <c r="AW287" s="133"/>
      <c r="AX287" s="133"/>
      <c r="AY287" s="2"/>
      <c r="AZ287" s="133"/>
      <c r="BA287" s="133"/>
      <c r="BB287" s="2"/>
      <c r="BC287" s="133"/>
      <c r="BD287" s="133"/>
      <c r="BE287" s="2"/>
      <c r="BF287" s="133"/>
      <c r="BG287" s="133"/>
      <c r="BH287" s="2"/>
      <c r="BI287" s="133"/>
      <c r="BJ287" s="133"/>
      <c r="BL287" s="31"/>
      <c r="BM287" s="31"/>
      <c r="BN287" s="31"/>
      <c r="BO287" s="31"/>
      <c r="BP287" s="31"/>
      <c r="BQ287" s="31"/>
      <c r="BR287" s="31"/>
      <c r="BS287" s="137"/>
      <c r="BT287" s="137"/>
      <c r="BU287" s="137"/>
      <c r="BV287" s="137"/>
      <c r="BW287" s="137"/>
      <c r="BX287" s="137"/>
      <c r="BY287" s="137"/>
      <c r="BZ287" s="137"/>
      <c r="CA287" s="137"/>
      <c r="CB287" s="137"/>
      <c r="CC287" s="137"/>
      <c r="CD287" s="137"/>
      <c r="CE287" s="137"/>
      <c r="CF287" s="137"/>
      <c r="CG287" s="137"/>
      <c r="CH287" s="137"/>
      <c r="CI287" s="137"/>
      <c r="CJ287" s="137"/>
      <c r="CK287" s="137"/>
      <c r="CL287" s="137"/>
      <c r="CM287" s="137"/>
      <c r="CN287" s="137"/>
      <c r="CO287" s="137"/>
      <c r="CP287" s="137"/>
      <c r="CQ287" s="137"/>
      <c r="CR287" s="137"/>
      <c r="CS287" s="137"/>
      <c r="CT287" s="137"/>
      <c r="CU287" s="137"/>
      <c r="CV287" s="137"/>
      <c r="CW287" s="137"/>
      <c r="CX287" s="137"/>
      <c r="CY287" s="137"/>
      <c r="CZ287" s="137"/>
      <c r="DA287" s="137"/>
      <c r="DB287" s="137"/>
      <c r="DC287" s="137"/>
      <c r="DD287" s="137"/>
      <c r="DE287" s="137"/>
      <c r="DF287" s="137"/>
      <c r="DG287" s="137"/>
      <c r="DH287" s="137"/>
      <c r="DI287" s="137"/>
      <c r="DJ287" s="137"/>
      <c r="DK287" s="137"/>
    </row>
    <row r="288" spans="1:248" s="91" customFormat="1" ht="18" customHeight="1" x14ac:dyDescent="0.2">
      <c r="A288" s="87"/>
      <c r="B288" s="133"/>
      <c r="C288" s="133"/>
      <c r="D288" s="133"/>
      <c r="E288" s="133"/>
      <c r="F288" s="2"/>
      <c r="G288" s="133"/>
      <c r="H288" s="133"/>
      <c r="I288" s="2"/>
      <c r="J288" s="133"/>
      <c r="K288" s="133"/>
      <c r="L288" s="2"/>
      <c r="M288" s="133"/>
      <c r="N288" s="133"/>
      <c r="O288" s="2"/>
      <c r="P288" s="133"/>
      <c r="Q288" s="133"/>
      <c r="R288" s="2"/>
      <c r="S288" s="133"/>
      <c r="T288" s="133"/>
      <c r="U288" s="2"/>
      <c r="V288" s="133"/>
      <c r="W288" s="133"/>
      <c r="X288" s="2"/>
      <c r="Y288" s="133"/>
      <c r="Z288" s="133"/>
      <c r="AA288" s="2"/>
      <c r="AB288" s="133"/>
      <c r="AC288" s="133"/>
      <c r="AD288" s="2"/>
      <c r="AE288" s="133"/>
      <c r="AF288" s="133"/>
      <c r="AG288" s="2"/>
      <c r="AH288" s="133"/>
      <c r="AI288" s="133"/>
      <c r="AJ288" s="2"/>
      <c r="AK288" s="133"/>
      <c r="AL288" s="133"/>
      <c r="AM288" s="2"/>
      <c r="AN288" s="133"/>
      <c r="AO288" s="133"/>
      <c r="AP288" s="2"/>
      <c r="AQ288" s="133"/>
      <c r="AR288" s="133"/>
      <c r="AS288" s="2"/>
      <c r="AT288" s="133"/>
      <c r="AU288" s="133"/>
      <c r="AV288" s="2"/>
      <c r="AW288" s="133"/>
      <c r="AX288" s="133"/>
      <c r="AY288" s="2"/>
      <c r="AZ288" s="133"/>
      <c r="BA288" s="133"/>
      <c r="BB288" s="2"/>
      <c r="BC288" s="133"/>
      <c r="BD288" s="133"/>
      <c r="BE288" s="2"/>
      <c r="BF288" s="133"/>
      <c r="BG288" s="133"/>
      <c r="BH288" s="2"/>
      <c r="BI288" s="133"/>
      <c r="BJ288" s="133"/>
      <c r="BL288" s="31"/>
      <c r="BM288" s="31"/>
      <c r="BN288" s="31"/>
      <c r="BO288" s="31"/>
      <c r="BP288" s="31"/>
      <c r="BQ288" s="31"/>
      <c r="BR288" s="31"/>
      <c r="BS288" s="137"/>
      <c r="BT288" s="137"/>
      <c r="BU288" s="137"/>
      <c r="BV288" s="137"/>
      <c r="BW288" s="137"/>
      <c r="BX288" s="137"/>
      <c r="BY288" s="137"/>
      <c r="BZ288" s="137"/>
      <c r="CA288" s="137"/>
      <c r="CB288" s="137"/>
      <c r="CC288" s="137"/>
      <c r="CD288" s="137"/>
      <c r="CE288" s="137"/>
      <c r="CF288" s="137"/>
      <c r="CG288" s="137"/>
      <c r="CH288" s="137"/>
      <c r="CI288" s="137"/>
      <c r="CJ288" s="137"/>
      <c r="CK288" s="137"/>
      <c r="CL288" s="137"/>
      <c r="CM288" s="137"/>
      <c r="CN288" s="137"/>
      <c r="CO288" s="137"/>
      <c r="CP288" s="137"/>
      <c r="CQ288" s="137"/>
      <c r="CR288" s="137"/>
      <c r="CS288" s="137"/>
      <c r="CT288" s="137"/>
      <c r="CU288" s="137"/>
      <c r="CV288" s="137"/>
      <c r="CW288" s="137"/>
      <c r="CX288" s="137"/>
      <c r="CY288" s="137"/>
      <c r="CZ288" s="137"/>
      <c r="DA288" s="137"/>
      <c r="DB288" s="137"/>
      <c r="DC288" s="137"/>
      <c r="DD288" s="137"/>
      <c r="DE288" s="137"/>
      <c r="DF288" s="137"/>
      <c r="DG288" s="137"/>
      <c r="DH288" s="137"/>
      <c r="DI288" s="137"/>
      <c r="DJ288" s="137"/>
      <c r="DK288" s="137"/>
    </row>
    <row r="289" spans="1:115" s="91" customFormat="1" ht="18" customHeight="1" x14ac:dyDescent="0.2">
      <c r="A289" s="87"/>
      <c r="B289" s="130"/>
      <c r="C289" s="130"/>
      <c r="D289" s="133"/>
      <c r="E289" s="133"/>
      <c r="F289" s="2"/>
      <c r="G289" s="133"/>
      <c r="H289" s="133"/>
      <c r="I289" s="2"/>
      <c r="J289" s="133"/>
      <c r="K289" s="133"/>
      <c r="L289" s="2"/>
      <c r="M289" s="133"/>
      <c r="N289" s="133"/>
      <c r="O289" s="2"/>
      <c r="P289" s="133"/>
      <c r="Q289" s="133"/>
      <c r="R289" s="2"/>
      <c r="S289" s="133"/>
      <c r="T289" s="133"/>
      <c r="U289" s="2"/>
      <c r="V289" s="133"/>
      <c r="W289" s="133"/>
      <c r="X289" s="2"/>
      <c r="Y289" s="133"/>
      <c r="Z289" s="133"/>
      <c r="AA289" s="2"/>
      <c r="AB289" s="133"/>
      <c r="AC289" s="133"/>
      <c r="AD289" s="2"/>
      <c r="AE289" s="133"/>
      <c r="AF289" s="133"/>
      <c r="AG289" s="2"/>
      <c r="AH289" s="133"/>
      <c r="AI289" s="133"/>
      <c r="AJ289" s="2"/>
      <c r="AK289" s="133"/>
      <c r="AL289" s="133"/>
      <c r="AM289" s="2"/>
      <c r="AN289" s="133"/>
      <c r="AO289" s="133"/>
      <c r="AP289" s="2"/>
      <c r="AQ289" s="133"/>
      <c r="AR289" s="133"/>
      <c r="AS289" s="2"/>
      <c r="AT289" s="133"/>
      <c r="AU289" s="133"/>
      <c r="AV289" s="2"/>
      <c r="AW289" s="133"/>
      <c r="AX289" s="133"/>
      <c r="AY289" s="2"/>
      <c r="AZ289" s="133"/>
      <c r="BA289" s="133"/>
      <c r="BB289" s="2"/>
      <c r="BC289" s="133"/>
      <c r="BD289" s="133"/>
      <c r="BE289" s="2"/>
      <c r="BF289" s="133"/>
      <c r="BG289" s="133"/>
      <c r="BH289" s="2"/>
      <c r="BI289" s="133"/>
      <c r="BJ289" s="133"/>
      <c r="BL289" s="31"/>
      <c r="BM289" s="31"/>
      <c r="BN289" s="31"/>
      <c r="BO289" s="31"/>
      <c r="BP289" s="31"/>
      <c r="BQ289" s="31"/>
      <c r="BR289" s="31"/>
      <c r="BS289" s="137"/>
      <c r="BT289" s="137"/>
      <c r="BU289" s="137"/>
      <c r="BV289" s="137"/>
      <c r="BW289" s="137"/>
      <c r="BX289" s="137"/>
      <c r="BY289" s="137"/>
      <c r="BZ289" s="137"/>
      <c r="CA289" s="137"/>
      <c r="CB289" s="137"/>
      <c r="CC289" s="137"/>
      <c r="CD289" s="137"/>
      <c r="CE289" s="137"/>
      <c r="CF289" s="137"/>
      <c r="CG289" s="137"/>
      <c r="CH289" s="137"/>
      <c r="CI289" s="137"/>
      <c r="CJ289" s="137"/>
      <c r="CK289" s="137"/>
      <c r="CL289" s="137"/>
      <c r="CM289" s="137"/>
      <c r="CN289" s="137"/>
      <c r="CO289" s="137"/>
      <c r="CP289" s="137"/>
      <c r="CQ289" s="137"/>
      <c r="CR289" s="137"/>
      <c r="CS289" s="137"/>
      <c r="CT289" s="137"/>
      <c r="CU289" s="137"/>
      <c r="CV289" s="137"/>
      <c r="CW289" s="137"/>
      <c r="CX289" s="137"/>
      <c r="CY289" s="137"/>
      <c r="CZ289" s="137"/>
      <c r="DA289" s="137"/>
      <c r="DB289" s="137"/>
      <c r="DC289" s="137"/>
      <c r="DD289" s="137"/>
      <c r="DE289" s="137"/>
      <c r="DF289" s="137"/>
      <c r="DG289" s="137"/>
      <c r="DH289" s="137"/>
      <c r="DI289" s="137"/>
      <c r="DJ289" s="137"/>
      <c r="DK289" s="137"/>
    </row>
    <row r="290" spans="1:115" s="91" customFormat="1" ht="18" customHeight="1" x14ac:dyDescent="0.2">
      <c r="A290" s="87"/>
      <c r="B290" s="133"/>
      <c r="C290" s="133"/>
      <c r="D290" s="133"/>
      <c r="E290" s="133"/>
      <c r="F290" s="2"/>
      <c r="G290" s="133"/>
      <c r="H290" s="133"/>
      <c r="I290" s="2"/>
      <c r="J290" s="133"/>
      <c r="K290" s="133"/>
      <c r="L290" s="2"/>
      <c r="M290" s="133"/>
      <c r="N290" s="133"/>
      <c r="O290" s="2"/>
      <c r="P290" s="133"/>
      <c r="Q290" s="133"/>
      <c r="R290" s="2"/>
      <c r="S290" s="133"/>
      <c r="T290" s="133"/>
      <c r="U290" s="2"/>
      <c r="V290" s="133"/>
      <c r="W290" s="133"/>
      <c r="X290" s="2"/>
      <c r="Y290" s="133"/>
      <c r="Z290" s="133"/>
      <c r="AA290" s="2"/>
      <c r="AB290" s="133"/>
      <c r="AC290" s="133"/>
      <c r="AD290" s="2"/>
      <c r="AE290" s="133"/>
      <c r="AF290" s="133"/>
      <c r="AG290" s="2"/>
      <c r="AH290" s="133"/>
      <c r="AI290" s="133"/>
      <c r="AJ290" s="2"/>
      <c r="AK290" s="133"/>
      <c r="AL290" s="133"/>
      <c r="AM290" s="2"/>
      <c r="AN290" s="133"/>
      <c r="AO290" s="133"/>
      <c r="AP290" s="2"/>
      <c r="AQ290" s="133"/>
      <c r="AR290" s="133"/>
      <c r="AS290" s="2"/>
      <c r="AT290" s="133"/>
      <c r="AU290" s="133"/>
      <c r="AV290" s="2"/>
      <c r="AW290" s="133"/>
      <c r="AX290" s="133"/>
      <c r="AY290" s="2"/>
      <c r="AZ290" s="133"/>
      <c r="BA290" s="133"/>
      <c r="BB290" s="2"/>
      <c r="BC290" s="133"/>
      <c r="BD290" s="133"/>
      <c r="BE290" s="2"/>
      <c r="BF290" s="133"/>
      <c r="BG290" s="133"/>
      <c r="BH290" s="2"/>
      <c r="BI290" s="133"/>
      <c r="BJ290" s="133"/>
      <c r="BL290" s="31"/>
      <c r="BM290" s="31"/>
      <c r="BN290" s="31"/>
      <c r="BO290" s="31"/>
      <c r="BP290" s="31"/>
      <c r="BQ290" s="31"/>
      <c r="BR290" s="31"/>
      <c r="BS290" s="137"/>
      <c r="BT290" s="137"/>
      <c r="BU290" s="137"/>
      <c r="BV290" s="137"/>
      <c r="BW290" s="137"/>
      <c r="BX290" s="137"/>
      <c r="BY290" s="137"/>
      <c r="BZ290" s="137"/>
      <c r="CA290" s="137"/>
      <c r="CB290" s="137"/>
      <c r="CC290" s="137"/>
      <c r="CD290" s="137"/>
      <c r="CE290" s="137"/>
      <c r="CF290" s="137"/>
      <c r="CG290" s="137"/>
      <c r="CH290" s="137"/>
      <c r="CI290" s="137"/>
      <c r="CJ290" s="137"/>
      <c r="CK290" s="137"/>
      <c r="CL290" s="137"/>
      <c r="CM290" s="137"/>
      <c r="CN290" s="137"/>
      <c r="CO290" s="137"/>
      <c r="CP290" s="137"/>
      <c r="CQ290" s="137"/>
      <c r="CR290" s="137"/>
      <c r="CS290" s="137"/>
      <c r="CT290" s="137"/>
      <c r="CU290" s="137"/>
      <c r="CV290" s="137"/>
      <c r="CW290" s="137"/>
      <c r="CX290" s="137"/>
      <c r="CY290" s="137"/>
      <c r="CZ290" s="137"/>
      <c r="DA290" s="137"/>
      <c r="DB290" s="137"/>
      <c r="DC290" s="137"/>
      <c r="DD290" s="137"/>
      <c r="DE290" s="137"/>
      <c r="DF290" s="137"/>
      <c r="DG290" s="137"/>
      <c r="DH290" s="137"/>
      <c r="DI290" s="137"/>
      <c r="DJ290" s="137"/>
      <c r="DK290" s="137"/>
    </row>
    <row r="291" spans="1:115" s="91" customFormat="1" ht="18" customHeight="1" x14ac:dyDescent="0.2">
      <c r="A291" s="87"/>
      <c r="B291" s="133"/>
      <c r="C291" s="133"/>
      <c r="D291" s="133"/>
      <c r="E291" s="133"/>
      <c r="F291" s="2"/>
      <c r="G291" s="133"/>
      <c r="H291" s="133"/>
      <c r="I291" s="2"/>
      <c r="J291" s="133"/>
      <c r="K291" s="133"/>
      <c r="L291" s="2"/>
      <c r="M291" s="133"/>
      <c r="N291" s="133"/>
      <c r="O291" s="2"/>
      <c r="P291" s="133"/>
      <c r="Q291" s="133"/>
      <c r="R291" s="2"/>
      <c r="S291" s="133"/>
      <c r="T291" s="133"/>
      <c r="U291" s="2"/>
      <c r="V291" s="133"/>
      <c r="W291" s="133"/>
      <c r="X291" s="2"/>
      <c r="Y291" s="133"/>
      <c r="Z291" s="133"/>
      <c r="AA291" s="2"/>
      <c r="AB291" s="133"/>
      <c r="AC291" s="133"/>
      <c r="AD291" s="2"/>
      <c r="AE291" s="133"/>
      <c r="AF291" s="133"/>
      <c r="AG291" s="2"/>
      <c r="AH291" s="133"/>
      <c r="AI291" s="133"/>
      <c r="AJ291" s="2"/>
      <c r="AK291" s="133"/>
      <c r="AL291" s="133"/>
      <c r="AM291" s="2"/>
      <c r="AN291" s="133"/>
      <c r="AO291" s="133"/>
      <c r="AP291" s="2"/>
      <c r="AQ291" s="133"/>
      <c r="AR291" s="133"/>
      <c r="AS291" s="2"/>
      <c r="AT291" s="133"/>
      <c r="AU291" s="133"/>
      <c r="AV291" s="2"/>
      <c r="AW291" s="133"/>
      <c r="AX291" s="133"/>
      <c r="AY291" s="2"/>
      <c r="AZ291" s="133"/>
      <c r="BA291" s="133"/>
      <c r="BB291" s="2"/>
      <c r="BC291" s="133"/>
      <c r="BD291" s="133"/>
      <c r="BE291" s="2"/>
      <c r="BF291" s="133"/>
      <c r="BG291" s="133"/>
      <c r="BH291" s="2"/>
      <c r="BI291" s="133"/>
      <c r="BJ291" s="133"/>
      <c r="BL291" s="31"/>
      <c r="BM291" s="31"/>
      <c r="BN291" s="31"/>
      <c r="BO291" s="31"/>
      <c r="BP291" s="31"/>
      <c r="BQ291" s="31"/>
      <c r="BR291" s="31"/>
      <c r="BS291" s="137"/>
      <c r="BT291" s="137"/>
      <c r="BU291" s="137"/>
      <c r="BV291" s="137"/>
      <c r="BW291" s="137"/>
      <c r="BX291" s="137"/>
      <c r="BY291" s="137"/>
      <c r="BZ291" s="137"/>
      <c r="CA291" s="137"/>
      <c r="CB291" s="137"/>
      <c r="CC291" s="137"/>
      <c r="CD291" s="137"/>
      <c r="CE291" s="137"/>
      <c r="CF291" s="137"/>
      <c r="CG291" s="137"/>
      <c r="CH291" s="137"/>
      <c r="CI291" s="137"/>
      <c r="CJ291" s="137"/>
      <c r="CK291" s="137"/>
      <c r="CL291" s="137"/>
      <c r="CM291" s="137"/>
      <c r="CN291" s="137"/>
      <c r="CO291" s="137"/>
      <c r="CP291" s="137"/>
      <c r="CQ291" s="137"/>
      <c r="CR291" s="137"/>
      <c r="CS291" s="137"/>
      <c r="CT291" s="137"/>
      <c r="CU291" s="137"/>
      <c r="CV291" s="137"/>
      <c r="CW291" s="137"/>
      <c r="CX291" s="137"/>
      <c r="CY291" s="137"/>
      <c r="CZ291" s="137"/>
      <c r="DA291" s="137"/>
      <c r="DB291" s="137"/>
      <c r="DC291" s="137"/>
      <c r="DD291" s="137"/>
      <c r="DE291" s="137"/>
      <c r="DF291" s="137"/>
      <c r="DG291" s="137"/>
      <c r="DH291" s="137"/>
      <c r="DI291" s="137"/>
      <c r="DJ291" s="137"/>
      <c r="DK291" s="137"/>
    </row>
    <row r="292" spans="1:115" s="91" customFormat="1" ht="18" customHeight="1" x14ac:dyDescent="0.2">
      <c r="A292" s="88"/>
      <c r="B292" s="130"/>
      <c r="C292" s="130"/>
      <c r="D292" s="136"/>
      <c r="E292" s="136"/>
      <c r="F292" s="2"/>
      <c r="G292" s="136"/>
      <c r="H292" s="136"/>
      <c r="I292" s="2"/>
      <c r="J292" s="136"/>
      <c r="K292" s="136"/>
      <c r="L292" s="2"/>
      <c r="M292" s="136"/>
      <c r="N292" s="136"/>
      <c r="O292" s="2"/>
      <c r="P292" s="136"/>
      <c r="Q292" s="136"/>
      <c r="R292" s="2"/>
      <c r="S292" s="136"/>
      <c r="T292" s="136"/>
      <c r="U292" s="2"/>
      <c r="V292" s="136"/>
      <c r="W292" s="136"/>
      <c r="X292" s="2"/>
      <c r="Y292" s="136"/>
      <c r="Z292" s="136"/>
      <c r="AA292" s="2"/>
      <c r="AB292" s="136"/>
      <c r="AC292" s="136"/>
      <c r="AD292" s="2"/>
      <c r="AE292" s="136"/>
      <c r="AF292" s="136"/>
      <c r="AG292" s="2"/>
      <c r="AH292" s="136"/>
      <c r="AI292" s="136"/>
      <c r="AJ292" s="2"/>
      <c r="AK292" s="136"/>
      <c r="AL292" s="136"/>
      <c r="AM292" s="2"/>
      <c r="AN292" s="136"/>
      <c r="AO292" s="136"/>
      <c r="AP292" s="2"/>
      <c r="AQ292" s="136"/>
      <c r="AR292" s="136"/>
      <c r="AS292" s="2"/>
      <c r="AT292" s="136"/>
      <c r="AU292" s="136"/>
      <c r="AV292" s="2"/>
      <c r="AW292" s="136"/>
      <c r="AX292" s="136"/>
      <c r="AY292" s="2"/>
      <c r="AZ292" s="136"/>
      <c r="BA292" s="136"/>
      <c r="BB292" s="2"/>
      <c r="BC292" s="136"/>
      <c r="BD292" s="136"/>
      <c r="BE292" s="2"/>
      <c r="BF292" s="136"/>
      <c r="BG292" s="136"/>
      <c r="BH292" s="2"/>
      <c r="BI292" s="136"/>
      <c r="BJ292" s="136"/>
      <c r="BL292" s="31"/>
      <c r="BM292" s="31"/>
      <c r="BN292" s="31"/>
      <c r="BO292" s="31"/>
      <c r="BP292" s="31"/>
      <c r="BQ292" s="31"/>
      <c r="BR292" s="31"/>
      <c r="BS292" s="137"/>
      <c r="BT292" s="137"/>
      <c r="BU292" s="137"/>
      <c r="BV292" s="137"/>
      <c r="BW292" s="137"/>
      <c r="BX292" s="137"/>
      <c r="BY292" s="137"/>
      <c r="BZ292" s="137"/>
      <c r="CA292" s="137"/>
      <c r="CB292" s="137"/>
      <c r="CC292" s="137"/>
      <c r="CD292" s="137"/>
      <c r="CE292" s="137"/>
      <c r="CF292" s="137"/>
      <c r="CG292" s="137"/>
      <c r="CH292" s="137"/>
      <c r="CI292" s="137"/>
      <c r="CJ292" s="137"/>
      <c r="CK292" s="137"/>
      <c r="CL292" s="137"/>
      <c r="CM292" s="137"/>
      <c r="CN292" s="137"/>
      <c r="CO292" s="137"/>
      <c r="CP292" s="137"/>
      <c r="CQ292" s="137"/>
      <c r="CR292" s="137"/>
      <c r="CS292" s="137"/>
      <c r="CT292" s="137"/>
      <c r="CU292" s="137"/>
      <c r="CV292" s="137"/>
      <c r="CW292" s="137"/>
      <c r="CX292" s="137"/>
      <c r="CY292" s="137"/>
      <c r="CZ292" s="137"/>
      <c r="DA292" s="137"/>
      <c r="DB292" s="137"/>
      <c r="DC292" s="137"/>
      <c r="DD292" s="137"/>
      <c r="DE292" s="137"/>
      <c r="DF292" s="137"/>
      <c r="DG292" s="137"/>
      <c r="DH292" s="137"/>
      <c r="DI292" s="137"/>
      <c r="DJ292" s="137"/>
      <c r="DK292" s="137"/>
    </row>
    <row r="293" spans="1:115" s="91" customFormat="1" ht="18" customHeight="1" x14ac:dyDescent="0.2">
      <c r="A293" s="87"/>
      <c r="B293" s="134"/>
      <c r="C293" s="133"/>
      <c r="D293" s="133"/>
      <c r="E293" s="133"/>
      <c r="F293" s="2"/>
      <c r="G293" s="133"/>
      <c r="H293" s="133"/>
      <c r="I293" s="2"/>
      <c r="J293" s="133"/>
      <c r="K293" s="133"/>
      <c r="L293" s="2"/>
      <c r="M293" s="133"/>
      <c r="N293" s="133"/>
      <c r="O293" s="2"/>
      <c r="P293" s="133"/>
      <c r="Q293" s="133"/>
      <c r="R293" s="2"/>
      <c r="S293" s="133"/>
      <c r="T293" s="133"/>
      <c r="U293" s="2"/>
      <c r="V293" s="133"/>
      <c r="W293" s="133"/>
      <c r="X293" s="2"/>
      <c r="Y293" s="133"/>
      <c r="Z293" s="133"/>
      <c r="AA293" s="2"/>
      <c r="AB293" s="133"/>
      <c r="AC293" s="133"/>
      <c r="AD293" s="2"/>
      <c r="AE293" s="133"/>
      <c r="AF293" s="133"/>
      <c r="AG293" s="2"/>
      <c r="AH293" s="133"/>
      <c r="AI293" s="133"/>
      <c r="AJ293" s="2"/>
      <c r="AK293" s="133"/>
      <c r="AL293" s="133"/>
      <c r="AM293" s="2"/>
      <c r="AN293" s="133"/>
      <c r="AO293" s="133"/>
      <c r="AP293" s="2"/>
      <c r="AQ293" s="133"/>
      <c r="AR293" s="133"/>
      <c r="AS293" s="2"/>
      <c r="AT293" s="133"/>
      <c r="AU293" s="133"/>
      <c r="AV293" s="2"/>
      <c r="AW293" s="133"/>
      <c r="AX293" s="133"/>
      <c r="AY293" s="2"/>
      <c r="AZ293" s="133"/>
      <c r="BA293" s="133"/>
      <c r="BB293" s="2"/>
      <c r="BC293" s="133"/>
      <c r="BD293" s="133"/>
      <c r="BE293" s="2"/>
      <c r="BF293" s="133"/>
      <c r="BG293" s="133"/>
      <c r="BH293" s="2"/>
      <c r="BI293" s="133"/>
      <c r="BJ293" s="133"/>
      <c r="BL293" s="31"/>
      <c r="BM293" s="31"/>
      <c r="BN293" s="31"/>
      <c r="BO293" s="31"/>
      <c r="BP293" s="31"/>
      <c r="BQ293" s="31"/>
      <c r="BR293" s="31"/>
      <c r="BS293" s="137"/>
      <c r="BT293" s="137"/>
      <c r="BU293" s="137"/>
      <c r="BV293" s="137"/>
      <c r="BW293" s="137"/>
      <c r="BX293" s="137"/>
      <c r="BY293" s="137"/>
      <c r="BZ293" s="137"/>
      <c r="CA293" s="137"/>
      <c r="CB293" s="137"/>
      <c r="CC293" s="137"/>
      <c r="CD293" s="137"/>
      <c r="CE293" s="137"/>
      <c r="CF293" s="137"/>
      <c r="CG293" s="137"/>
      <c r="CH293" s="137"/>
      <c r="CI293" s="137"/>
      <c r="CJ293" s="137"/>
      <c r="CK293" s="137"/>
      <c r="CL293" s="137"/>
      <c r="CM293" s="137"/>
      <c r="CN293" s="137"/>
      <c r="CO293" s="137"/>
      <c r="CP293" s="137"/>
      <c r="CQ293" s="137"/>
      <c r="CR293" s="137"/>
      <c r="CS293" s="137"/>
      <c r="CT293" s="137"/>
      <c r="CU293" s="137"/>
      <c r="CV293" s="137"/>
      <c r="CW293" s="137"/>
      <c r="CX293" s="137"/>
      <c r="CY293" s="137"/>
      <c r="CZ293" s="137"/>
      <c r="DA293" s="137"/>
      <c r="DB293" s="137"/>
      <c r="DC293" s="137"/>
      <c r="DD293" s="137"/>
      <c r="DE293" s="137"/>
      <c r="DF293" s="137"/>
      <c r="DG293" s="137"/>
      <c r="DH293" s="137"/>
      <c r="DI293" s="137"/>
      <c r="DJ293" s="137"/>
      <c r="DK293" s="137"/>
    </row>
    <row r="294" spans="1:115" s="91" customFormat="1" ht="18" customHeight="1" x14ac:dyDescent="0.2">
      <c r="A294" s="87"/>
      <c r="B294" s="133"/>
      <c r="C294" s="133"/>
      <c r="D294" s="133"/>
      <c r="E294" s="133"/>
      <c r="F294" s="2"/>
      <c r="G294" s="133"/>
      <c r="H294" s="133"/>
      <c r="I294" s="2"/>
      <c r="J294" s="133"/>
      <c r="K294" s="133"/>
      <c r="L294" s="2"/>
      <c r="M294" s="133"/>
      <c r="N294" s="133"/>
      <c r="O294" s="2"/>
      <c r="P294" s="133"/>
      <c r="Q294" s="133"/>
      <c r="R294" s="2"/>
      <c r="S294" s="133"/>
      <c r="T294" s="133"/>
      <c r="U294" s="2"/>
      <c r="V294" s="133"/>
      <c r="W294" s="133"/>
      <c r="X294" s="2"/>
      <c r="Y294" s="133"/>
      <c r="Z294" s="133"/>
      <c r="AA294" s="2"/>
      <c r="AB294" s="133"/>
      <c r="AC294" s="133"/>
      <c r="AD294" s="2"/>
      <c r="AE294" s="133"/>
      <c r="AF294" s="133"/>
      <c r="AG294" s="2"/>
      <c r="AH294" s="133"/>
      <c r="AI294" s="133"/>
      <c r="AJ294" s="2"/>
      <c r="AK294" s="133"/>
      <c r="AL294" s="133"/>
      <c r="AM294" s="2"/>
      <c r="AN294" s="133"/>
      <c r="AO294" s="133"/>
      <c r="AP294" s="2"/>
      <c r="AQ294" s="133"/>
      <c r="AR294" s="133"/>
      <c r="AS294" s="2"/>
      <c r="AT294" s="133"/>
      <c r="AU294" s="133"/>
      <c r="AV294" s="2"/>
      <c r="AW294" s="133"/>
      <c r="AX294" s="133"/>
      <c r="AY294" s="2"/>
      <c r="AZ294" s="133"/>
      <c r="BA294" s="133"/>
      <c r="BB294" s="2"/>
      <c r="BC294" s="133"/>
      <c r="BD294" s="133"/>
      <c r="BE294" s="2"/>
      <c r="BF294" s="133"/>
      <c r="BG294" s="133"/>
      <c r="BH294" s="2"/>
      <c r="BI294" s="133"/>
      <c r="BJ294" s="133"/>
      <c r="BL294" s="31"/>
      <c r="BM294" s="31"/>
      <c r="BN294" s="31"/>
      <c r="BO294" s="31"/>
      <c r="BP294" s="31"/>
      <c r="BQ294" s="31"/>
      <c r="BR294" s="31"/>
      <c r="BS294" s="137"/>
      <c r="BT294" s="137"/>
      <c r="BU294" s="137"/>
      <c r="BV294" s="137"/>
      <c r="BW294" s="137"/>
      <c r="BX294" s="137"/>
      <c r="BY294" s="137"/>
      <c r="BZ294" s="137"/>
      <c r="CA294" s="137"/>
      <c r="CB294" s="137"/>
      <c r="CC294" s="137"/>
      <c r="CD294" s="137"/>
      <c r="CE294" s="137"/>
      <c r="CF294" s="137"/>
      <c r="CG294" s="137"/>
      <c r="CH294" s="137"/>
      <c r="CI294" s="137"/>
      <c r="CJ294" s="137"/>
      <c r="CK294" s="137"/>
      <c r="CL294" s="137"/>
      <c r="CM294" s="137"/>
      <c r="CN294" s="137"/>
      <c r="CO294" s="137"/>
      <c r="CP294" s="137"/>
      <c r="CQ294" s="137"/>
      <c r="CR294" s="137"/>
      <c r="CS294" s="137"/>
      <c r="CT294" s="137"/>
      <c r="CU294" s="137"/>
      <c r="CV294" s="137"/>
      <c r="CW294" s="137"/>
      <c r="CX294" s="137"/>
      <c r="CY294" s="137"/>
      <c r="CZ294" s="137"/>
      <c r="DA294" s="137"/>
      <c r="DB294" s="137"/>
      <c r="DC294" s="137"/>
      <c r="DD294" s="137"/>
      <c r="DE294" s="137"/>
      <c r="DF294" s="137"/>
      <c r="DG294" s="137"/>
      <c r="DH294" s="137"/>
      <c r="DI294" s="137"/>
      <c r="DJ294" s="137"/>
      <c r="DK294" s="137"/>
    </row>
    <row r="295" spans="1:115" s="91" customFormat="1" ht="18" customHeight="1" x14ac:dyDescent="0.2">
      <c r="A295" s="87"/>
      <c r="B295" s="133"/>
      <c r="C295" s="133"/>
      <c r="D295" s="133"/>
      <c r="E295" s="133"/>
      <c r="F295" s="2"/>
      <c r="G295" s="133"/>
      <c r="H295" s="133"/>
      <c r="I295" s="2"/>
      <c r="J295" s="133"/>
      <c r="K295" s="133"/>
      <c r="L295" s="2"/>
      <c r="M295" s="133"/>
      <c r="N295" s="133"/>
      <c r="O295" s="2"/>
      <c r="P295" s="133"/>
      <c r="Q295" s="133"/>
      <c r="R295" s="2"/>
      <c r="S295" s="133"/>
      <c r="T295" s="133"/>
      <c r="U295" s="2"/>
      <c r="V295" s="133"/>
      <c r="W295" s="133"/>
      <c r="X295" s="2"/>
      <c r="Y295" s="133"/>
      <c r="Z295" s="133"/>
      <c r="AA295" s="2"/>
      <c r="AB295" s="133"/>
      <c r="AC295" s="133"/>
      <c r="AD295" s="2"/>
      <c r="AE295" s="133"/>
      <c r="AF295" s="133"/>
      <c r="AG295" s="2"/>
      <c r="AH295" s="133"/>
      <c r="AI295" s="133"/>
      <c r="AJ295" s="2"/>
      <c r="AK295" s="133"/>
      <c r="AL295" s="133"/>
      <c r="AM295" s="2"/>
      <c r="AN295" s="133"/>
      <c r="AO295" s="133"/>
      <c r="AP295" s="2"/>
      <c r="AQ295" s="133"/>
      <c r="AR295" s="133"/>
      <c r="AS295" s="2"/>
      <c r="AT295" s="133"/>
      <c r="AU295" s="133"/>
      <c r="AV295" s="2"/>
      <c r="AW295" s="133"/>
      <c r="AX295" s="133"/>
      <c r="AY295" s="2"/>
      <c r="AZ295" s="133"/>
      <c r="BA295" s="133"/>
      <c r="BB295" s="2"/>
      <c r="BC295" s="133"/>
      <c r="BD295" s="133"/>
      <c r="BE295" s="2"/>
      <c r="BF295" s="133"/>
      <c r="BG295" s="133"/>
      <c r="BH295" s="2"/>
      <c r="BI295" s="133"/>
      <c r="BJ295" s="133"/>
      <c r="BL295" s="31"/>
      <c r="BM295" s="31"/>
      <c r="BN295" s="31"/>
      <c r="BO295" s="31"/>
      <c r="BP295" s="31"/>
      <c r="BQ295" s="31"/>
      <c r="BR295" s="31"/>
      <c r="BS295" s="137"/>
      <c r="BT295" s="137"/>
      <c r="BU295" s="137"/>
      <c r="BV295" s="137"/>
      <c r="BW295" s="137"/>
      <c r="BX295" s="137"/>
      <c r="BY295" s="137"/>
      <c r="BZ295" s="137"/>
      <c r="CA295" s="137"/>
      <c r="CB295" s="137"/>
      <c r="CC295" s="137"/>
      <c r="CD295" s="137"/>
      <c r="CE295" s="137"/>
      <c r="CF295" s="137"/>
      <c r="CG295" s="137"/>
      <c r="CH295" s="137"/>
      <c r="CI295" s="137"/>
      <c r="CJ295" s="137"/>
      <c r="CK295" s="137"/>
      <c r="CL295" s="137"/>
      <c r="CM295" s="137"/>
      <c r="CN295" s="137"/>
      <c r="CO295" s="137"/>
      <c r="CP295" s="137"/>
      <c r="CQ295" s="137"/>
      <c r="CR295" s="137"/>
      <c r="CS295" s="137"/>
      <c r="CT295" s="137"/>
      <c r="CU295" s="137"/>
      <c r="CV295" s="137"/>
      <c r="CW295" s="137"/>
      <c r="CX295" s="137"/>
      <c r="CY295" s="137"/>
      <c r="CZ295" s="137"/>
      <c r="DA295" s="137"/>
      <c r="DB295" s="137"/>
      <c r="DC295" s="137"/>
      <c r="DD295" s="137"/>
      <c r="DE295" s="137"/>
      <c r="DF295" s="137"/>
      <c r="DG295" s="137"/>
      <c r="DH295" s="137"/>
      <c r="DI295" s="137"/>
      <c r="DJ295" s="137"/>
      <c r="DK295" s="137"/>
    </row>
    <row r="296" spans="1:115" s="91" customFormat="1" ht="18" customHeight="1" x14ac:dyDescent="0.2">
      <c r="A296" s="87"/>
      <c r="B296" s="130"/>
      <c r="C296" s="133"/>
      <c r="D296" s="133"/>
      <c r="E296" s="133"/>
      <c r="F296" s="2"/>
      <c r="G296" s="133"/>
      <c r="H296" s="133"/>
      <c r="I296" s="2"/>
      <c r="J296" s="133"/>
      <c r="K296" s="133"/>
      <c r="L296" s="2"/>
      <c r="M296" s="133"/>
      <c r="N296" s="133"/>
      <c r="O296" s="2"/>
      <c r="P296" s="133"/>
      <c r="Q296" s="133"/>
      <c r="R296" s="2"/>
      <c r="S296" s="133"/>
      <c r="T296" s="133"/>
      <c r="U296" s="2"/>
      <c r="V296" s="133"/>
      <c r="W296" s="133"/>
      <c r="X296" s="2"/>
      <c r="Y296" s="133"/>
      <c r="Z296" s="133"/>
      <c r="AA296" s="2"/>
      <c r="AB296" s="133"/>
      <c r="AC296" s="133"/>
      <c r="AD296" s="2"/>
      <c r="AE296" s="133"/>
      <c r="AF296" s="133"/>
      <c r="AG296" s="2"/>
      <c r="AH296" s="133"/>
      <c r="AI296" s="133"/>
      <c r="AJ296" s="2"/>
      <c r="AK296" s="133"/>
      <c r="AL296" s="133"/>
      <c r="AM296" s="2"/>
      <c r="AN296" s="133"/>
      <c r="AO296" s="133"/>
      <c r="AP296" s="2"/>
      <c r="AQ296" s="133"/>
      <c r="AR296" s="133"/>
      <c r="AS296" s="2"/>
      <c r="AT296" s="133"/>
      <c r="AU296" s="133"/>
      <c r="AV296" s="2"/>
      <c r="AW296" s="133"/>
      <c r="AX296" s="133"/>
      <c r="AY296" s="2"/>
      <c r="AZ296" s="133"/>
      <c r="BA296" s="133"/>
      <c r="BB296" s="2"/>
      <c r="BC296" s="133"/>
      <c r="BD296" s="133"/>
      <c r="BE296" s="2"/>
      <c r="BF296" s="133"/>
      <c r="BG296" s="133"/>
      <c r="BH296" s="2"/>
      <c r="BI296" s="133"/>
      <c r="BJ296" s="133"/>
      <c r="BL296" s="31"/>
      <c r="BM296" s="31"/>
      <c r="BN296" s="31"/>
      <c r="BO296" s="31"/>
      <c r="BP296" s="31"/>
      <c r="BQ296" s="31"/>
      <c r="BR296" s="31"/>
      <c r="BS296" s="137"/>
      <c r="BT296" s="137"/>
      <c r="BU296" s="137"/>
      <c r="BV296" s="137"/>
      <c r="BW296" s="137"/>
      <c r="BX296" s="137"/>
      <c r="BY296" s="137"/>
      <c r="BZ296" s="137"/>
      <c r="CA296" s="137"/>
      <c r="CB296" s="137"/>
      <c r="CC296" s="137"/>
      <c r="CD296" s="137"/>
      <c r="CE296" s="137"/>
      <c r="CF296" s="137"/>
      <c r="CG296" s="137"/>
      <c r="CH296" s="137"/>
      <c r="CI296" s="137"/>
      <c r="CJ296" s="137"/>
      <c r="CK296" s="137"/>
      <c r="CL296" s="137"/>
      <c r="CM296" s="137"/>
      <c r="CN296" s="137"/>
      <c r="CO296" s="137"/>
      <c r="CP296" s="137"/>
      <c r="CQ296" s="137"/>
      <c r="CR296" s="137"/>
      <c r="CS296" s="137"/>
      <c r="CT296" s="137"/>
      <c r="CU296" s="137"/>
      <c r="CV296" s="137"/>
      <c r="CW296" s="137"/>
      <c r="CX296" s="137"/>
      <c r="CY296" s="137"/>
      <c r="CZ296" s="137"/>
      <c r="DA296" s="137"/>
      <c r="DB296" s="137"/>
      <c r="DC296" s="137"/>
      <c r="DD296" s="137"/>
      <c r="DE296" s="137"/>
      <c r="DF296" s="137"/>
      <c r="DG296" s="137"/>
      <c r="DH296" s="137"/>
      <c r="DI296" s="137"/>
      <c r="DJ296" s="137"/>
      <c r="DK296" s="137"/>
    </row>
    <row r="297" spans="1:115" s="91" customFormat="1" ht="18" customHeight="1" x14ac:dyDescent="0.2">
      <c r="A297" s="87"/>
      <c r="B297" s="133"/>
      <c r="C297" s="133"/>
      <c r="D297" s="133"/>
      <c r="E297" s="133"/>
      <c r="F297" s="2"/>
      <c r="G297" s="133"/>
      <c r="H297" s="133"/>
      <c r="I297" s="2"/>
      <c r="J297" s="133"/>
      <c r="K297" s="133"/>
      <c r="L297" s="2"/>
      <c r="M297" s="133"/>
      <c r="N297" s="133"/>
      <c r="O297" s="2"/>
      <c r="P297" s="133"/>
      <c r="Q297" s="133"/>
      <c r="R297" s="2"/>
      <c r="S297" s="133"/>
      <c r="T297" s="133"/>
      <c r="U297" s="2"/>
      <c r="V297" s="133"/>
      <c r="W297" s="133"/>
      <c r="X297" s="2"/>
      <c r="Y297" s="133"/>
      <c r="Z297" s="133"/>
      <c r="AA297" s="2"/>
      <c r="AB297" s="133"/>
      <c r="AC297" s="133"/>
      <c r="AD297" s="2"/>
      <c r="AE297" s="133"/>
      <c r="AF297" s="133"/>
      <c r="AG297" s="2"/>
      <c r="AH297" s="133"/>
      <c r="AI297" s="133"/>
      <c r="AJ297" s="2"/>
      <c r="AK297" s="133"/>
      <c r="AL297" s="133"/>
      <c r="AM297" s="2"/>
      <c r="AN297" s="133"/>
      <c r="AO297" s="133"/>
      <c r="AP297" s="2"/>
      <c r="AQ297" s="133"/>
      <c r="AR297" s="133"/>
      <c r="AS297" s="2"/>
      <c r="AT297" s="133"/>
      <c r="AU297" s="133"/>
      <c r="AV297" s="2"/>
      <c r="AW297" s="133"/>
      <c r="AX297" s="133"/>
      <c r="AY297" s="2"/>
      <c r="AZ297" s="133"/>
      <c r="BA297" s="133"/>
      <c r="BB297" s="2"/>
      <c r="BC297" s="133"/>
      <c r="BD297" s="133"/>
      <c r="BE297" s="2"/>
      <c r="BF297" s="133"/>
      <c r="BG297" s="133"/>
      <c r="BH297" s="2"/>
      <c r="BI297" s="133"/>
      <c r="BJ297" s="133"/>
      <c r="BL297" s="31"/>
      <c r="BM297" s="31"/>
      <c r="BN297" s="31"/>
      <c r="BO297" s="31"/>
      <c r="BP297" s="31"/>
      <c r="BQ297" s="31"/>
      <c r="BR297" s="31"/>
      <c r="BS297" s="137"/>
      <c r="BT297" s="137"/>
      <c r="BU297" s="137"/>
      <c r="BV297" s="137"/>
      <c r="BW297" s="137"/>
      <c r="BX297" s="137"/>
      <c r="BY297" s="137"/>
      <c r="BZ297" s="137"/>
      <c r="CA297" s="137"/>
      <c r="CB297" s="137"/>
      <c r="CC297" s="137"/>
      <c r="CD297" s="137"/>
      <c r="CE297" s="137"/>
      <c r="CF297" s="137"/>
      <c r="CG297" s="137"/>
      <c r="CH297" s="137"/>
      <c r="CI297" s="137"/>
      <c r="CJ297" s="137"/>
      <c r="CK297" s="137"/>
      <c r="CL297" s="137"/>
      <c r="CM297" s="137"/>
      <c r="CN297" s="137"/>
      <c r="CO297" s="137"/>
      <c r="CP297" s="137"/>
      <c r="CQ297" s="137"/>
      <c r="CR297" s="137"/>
      <c r="CS297" s="137"/>
      <c r="CT297" s="137"/>
      <c r="CU297" s="137"/>
      <c r="CV297" s="137"/>
      <c r="CW297" s="137"/>
      <c r="CX297" s="137"/>
      <c r="CY297" s="137"/>
      <c r="CZ297" s="137"/>
      <c r="DA297" s="137"/>
      <c r="DB297" s="137"/>
      <c r="DC297" s="137"/>
      <c r="DD297" s="137"/>
      <c r="DE297" s="137"/>
      <c r="DF297" s="137"/>
      <c r="DG297" s="137"/>
      <c r="DH297" s="137"/>
      <c r="DI297" s="137"/>
      <c r="DJ297" s="137"/>
      <c r="DK297" s="137"/>
    </row>
    <row r="298" spans="1:115" s="91" customFormat="1" ht="18" customHeight="1" x14ac:dyDescent="0.2">
      <c r="A298" s="87"/>
      <c r="B298" s="133"/>
      <c r="C298" s="133"/>
      <c r="D298" s="133"/>
      <c r="E298" s="133"/>
      <c r="F298" s="2"/>
      <c r="G298" s="133"/>
      <c r="H298" s="133"/>
      <c r="I298" s="2"/>
      <c r="J298" s="133"/>
      <c r="K298" s="133"/>
      <c r="L298" s="2"/>
      <c r="M298" s="133"/>
      <c r="N298" s="133"/>
      <c r="O298" s="2"/>
      <c r="P298" s="133"/>
      <c r="Q298" s="133"/>
      <c r="R298" s="2"/>
      <c r="S298" s="133"/>
      <c r="T298" s="133"/>
      <c r="U298" s="2"/>
      <c r="V298" s="133"/>
      <c r="W298" s="133"/>
      <c r="X298" s="2"/>
      <c r="Y298" s="133"/>
      <c r="Z298" s="133"/>
      <c r="AA298" s="2"/>
      <c r="AB298" s="133"/>
      <c r="AC298" s="133"/>
      <c r="AD298" s="2"/>
      <c r="AE298" s="133"/>
      <c r="AF298" s="133"/>
      <c r="AG298" s="2"/>
      <c r="AH298" s="133"/>
      <c r="AI298" s="133"/>
      <c r="AJ298" s="2"/>
      <c r="AK298" s="133"/>
      <c r="AL298" s="133"/>
      <c r="AM298" s="2"/>
      <c r="AN298" s="133"/>
      <c r="AO298" s="133"/>
      <c r="AP298" s="2"/>
      <c r="AQ298" s="133"/>
      <c r="AR298" s="133"/>
      <c r="AS298" s="2"/>
      <c r="AT298" s="133"/>
      <c r="AU298" s="133"/>
      <c r="AV298" s="2"/>
      <c r="AW298" s="133"/>
      <c r="AX298" s="133"/>
      <c r="AY298" s="2"/>
      <c r="AZ298" s="133"/>
      <c r="BA298" s="133"/>
      <c r="BB298" s="2"/>
      <c r="BC298" s="133"/>
      <c r="BD298" s="133"/>
      <c r="BE298" s="2"/>
      <c r="BF298" s="133"/>
      <c r="BG298" s="133"/>
      <c r="BH298" s="2"/>
      <c r="BI298" s="133"/>
      <c r="BJ298" s="133"/>
      <c r="BL298" s="31"/>
      <c r="BM298" s="31"/>
      <c r="BN298" s="31"/>
      <c r="BO298" s="31"/>
      <c r="BP298" s="31"/>
      <c r="BQ298" s="31"/>
      <c r="BR298" s="31"/>
      <c r="BS298" s="137"/>
      <c r="BT298" s="137"/>
      <c r="BU298" s="137"/>
      <c r="BV298" s="137"/>
      <c r="BW298" s="137"/>
      <c r="BX298" s="137"/>
      <c r="BY298" s="137"/>
      <c r="BZ298" s="137"/>
      <c r="CA298" s="137"/>
      <c r="CB298" s="137"/>
      <c r="CC298" s="137"/>
      <c r="CD298" s="137"/>
      <c r="CE298" s="137"/>
      <c r="CF298" s="137"/>
      <c r="CG298" s="137"/>
      <c r="CH298" s="137"/>
      <c r="CI298" s="137"/>
      <c r="CJ298" s="137"/>
      <c r="CK298" s="137"/>
      <c r="CL298" s="137"/>
      <c r="CM298" s="137"/>
      <c r="CN298" s="137"/>
      <c r="CO298" s="137"/>
      <c r="CP298" s="137"/>
      <c r="CQ298" s="137"/>
      <c r="CR298" s="137"/>
      <c r="CS298" s="137"/>
      <c r="CT298" s="137"/>
      <c r="CU298" s="137"/>
      <c r="CV298" s="137"/>
      <c r="CW298" s="137"/>
      <c r="CX298" s="137"/>
      <c r="CY298" s="137"/>
      <c r="CZ298" s="137"/>
      <c r="DA298" s="137"/>
      <c r="DB298" s="137"/>
      <c r="DC298" s="137"/>
      <c r="DD298" s="137"/>
      <c r="DE298" s="137"/>
      <c r="DF298" s="137"/>
      <c r="DG298" s="137"/>
      <c r="DH298" s="137"/>
      <c r="DI298" s="137"/>
      <c r="DJ298" s="137"/>
      <c r="DK298" s="137"/>
    </row>
    <row r="299" spans="1:115" s="91" customFormat="1" ht="18" customHeight="1" x14ac:dyDescent="0.2">
      <c r="A299" s="88"/>
      <c r="B299" s="130"/>
      <c r="C299" s="130"/>
      <c r="D299" s="136"/>
      <c r="E299" s="136"/>
      <c r="F299" s="2"/>
      <c r="G299" s="136"/>
      <c r="H299" s="136"/>
      <c r="I299" s="2"/>
      <c r="J299" s="136"/>
      <c r="K299" s="136"/>
      <c r="L299" s="2"/>
      <c r="M299" s="136"/>
      <c r="N299" s="136"/>
      <c r="O299" s="2"/>
      <c r="P299" s="136"/>
      <c r="Q299" s="136"/>
      <c r="R299" s="2"/>
      <c r="S299" s="136"/>
      <c r="T299" s="136"/>
      <c r="U299" s="2"/>
      <c r="V299" s="136"/>
      <c r="W299" s="136"/>
      <c r="X299" s="2"/>
      <c r="Y299" s="136"/>
      <c r="Z299" s="136"/>
      <c r="AA299" s="2"/>
      <c r="AB299" s="136"/>
      <c r="AC299" s="136"/>
      <c r="AD299" s="2"/>
      <c r="AE299" s="136"/>
      <c r="AF299" s="136"/>
      <c r="AG299" s="2"/>
      <c r="AH299" s="136"/>
      <c r="AI299" s="136"/>
      <c r="AJ299" s="2"/>
      <c r="AK299" s="136"/>
      <c r="AL299" s="136"/>
      <c r="AM299" s="2"/>
      <c r="AN299" s="136"/>
      <c r="AO299" s="136"/>
      <c r="AP299" s="2"/>
      <c r="AQ299" s="136"/>
      <c r="AR299" s="136"/>
      <c r="AS299" s="2"/>
      <c r="AT299" s="136"/>
      <c r="AU299" s="136"/>
      <c r="AV299" s="2"/>
      <c r="AW299" s="136"/>
      <c r="AX299" s="136"/>
      <c r="AY299" s="2"/>
      <c r="AZ299" s="136"/>
      <c r="BA299" s="136"/>
      <c r="BB299" s="2"/>
      <c r="BC299" s="136"/>
      <c r="BD299" s="136"/>
      <c r="BE299" s="2"/>
      <c r="BF299" s="136"/>
      <c r="BG299" s="136"/>
      <c r="BH299" s="2"/>
      <c r="BI299" s="136"/>
      <c r="BJ299" s="136"/>
      <c r="BL299" s="31"/>
      <c r="BM299" s="31"/>
      <c r="BN299" s="31"/>
      <c r="BO299" s="31"/>
      <c r="BP299" s="31"/>
      <c r="BQ299" s="31"/>
      <c r="BR299" s="31"/>
      <c r="BS299" s="137"/>
      <c r="BT299" s="13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c r="CT299" s="137"/>
      <c r="CU299" s="137"/>
      <c r="CV299" s="137"/>
      <c r="CW299" s="137"/>
      <c r="CX299" s="137"/>
      <c r="CY299" s="137"/>
      <c r="CZ299" s="137"/>
      <c r="DA299" s="137"/>
      <c r="DB299" s="137"/>
      <c r="DC299" s="137"/>
      <c r="DD299" s="137"/>
      <c r="DE299" s="137"/>
      <c r="DF299" s="137"/>
      <c r="DG299" s="137"/>
      <c r="DH299" s="137"/>
      <c r="DI299" s="137"/>
      <c r="DJ299" s="137"/>
      <c r="DK299" s="137"/>
    </row>
    <row r="300" spans="1:115" s="91" customFormat="1" ht="18" customHeight="1" x14ac:dyDescent="0.2">
      <c r="A300" s="87"/>
      <c r="B300" s="134"/>
      <c r="C300" s="134"/>
      <c r="D300" s="133"/>
      <c r="E300" s="133"/>
      <c r="F300" s="2"/>
      <c r="G300" s="133"/>
      <c r="H300" s="133"/>
      <c r="I300" s="2"/>
      <c r="J300" s="133"/>
      <c r="K300" s="133"/>
      <c r="L300" s="2"/>
      <c r="M300" s="133"/>
      <c r="N300" s="133"/>
      <c r="O300" s="2"/>
      <c r="P300" s="133"/>
      <c r="Q300" s="133"/>
      <c r="R300" s="2"/>
      <c r="S300" s="133"/>
      <c r="T300" s="133"/>
      <c r="U300" s="2"/>
      <c r="V300" s="133"/>
      <c r="W300" s="133"/>
      <c r="X300" s="2"/>
      <c r="Y300" s="133"/>
      <c r="Z300" s="133"/>
      <c r="AA300" s="2"/>
      <c r="AB300" s="133"/>
      <c r="AC300" s="133"/>
      <c r="AD300" s="2"/>
      <c r="AE300" s="133"/>
      <c r="AF300" s="133"/>
      <c r="AG300" s="2"/>
      <c r="AH300" s="133"/>
      <c r="AI300" s="133"/>
      <c r="AJ300" s="2"/>
      <c r="AK300" s="133"/>
      <c r="AL300" s="133"/>
      <c r="AM300" s="2"/>
      <c r="AN300" s="133"/>
      <c r="AO300" s="133"/>
      <c r="AP300" s="2"/>
      <c r="AQ300" s="133"/>
      <c r="AR300" s="133"/>
      <c r="AS300" s="2"/>
      <c r="AT300" s="133"/>
      <c r="AU300" s="133"/>
      <c r="AV300" s="2"/>
      <c r="AW300" s="133"/>
      <c r="AX300" s="133"/>
      <c r="AY300" s="2"/>
      <c r="AZ300" s="133"/>
      <c r="BA300" s="133"/>
      <c r="BB300" s="2"/>
      <c r="BC300" s="133"/>
      <c r="BD300" s="133"/>
      <c r="BE300" s="2"/>
      <c r="BF300" s="133"/>
      <c r="BG300" s="133"/>
      <c r="BH300" s="2"/>
      <c r="BI300" s="133"/>
      <c r="BJ300" s="133"/>
      <c r="BL300" s="31"/>
      <c r="BM300" s="31"/>
      <c r="BN300" s="31"/>
      <c r="BO300" s="31"/>
      <c r="BP300" s="31"/>
      <c r="BQ300" s="31"/>
      <c r="BR300" s="31"/>
      <c r="BS300" s="137"/>
      <c r="BT300" s="13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c r="CT300" s="137"/>
      <c r="CU300" s="137"/>
      <c r="CV300" s="137"/>
      <c r="CW300" s="137"/>
      <c r="CX300" s="137"/>
      <c r="CY300" s="137"/>
      <c r="CZ300" s="137"/>
      <c r="DA300" s="137"/>
      <c r="DB300" s="137"/>
      <c r="DC300" s="137"/>
      <c r="DD300" s="137"/>
      <c r="DE300" s="137"/>
      <c r="DF300" s="137"/>
      <c r="DG300" s="137"/>
      <c r="DH300" s="137"/>
      <c r="DI300" s="137"/>
      <c r="DJ300" s="137"/>
      <c r="DK300" s="137"/>
    </row>
    <row r="301" spans="1:115" s="91" customFormat="1" ht="18" customHeight="1" x14ac:dyDescent="0.2">
      <c r="A301" s="87"/>
      <c r="B301" s="133"/>
      <c r="C301" s="133"/>
      <c r="D301" s="133"/>
      <c r="E301" s="133"/>
      <c r="F301" s="2"/>
      <c r="G301" s="133"/>
      <c r="H301" s="133"/>
      <c r="I301" s="2"/>
      <c r="J301" s="133"/>
      <c r="K301" s="133"/>
      <c r="L301" s="2"/>
      <c r="M301" s="133"/>
      <c r="N301" s="133"/>
      <c r="O301" s="2"/>
      <c r="P301" s="133"/>
      <c r="Q301" s="133"/>
      <c r="R301" s="2"/>
      <c r="S301" s="133"/>
      <c r="T301" s="133"/>
      <c r="U301" s="2"/>
      <c r="V301" s="133"/>
      <c r="W301" s="133"/>
      <c r="X301" s="2"/>
      <c r="Y301" s="133"/>
      <c r="Z301" s="133"/>
      <c r="AA301" s="2"/>
      <c r="AB301" s="133"/>
      <c r="AC301" s="133"/>
      <c r="AD301" s="2"/>
      <c r="AE301" s="133"/>
      <c r="AF301" s="133"/>
      <c r="AG301" s="2"/>
      <c r="AH301" s="133"/>
      <c r="AI301" s="133"/>
      <c r="AJ301" s="2"/>
      <c r="AK301" s="133"/>
      <c r="AL301" s="133"/>
      <c r="AM301" s="2"/>
      <c r="AN301" s="133"/>
      <c r="AO301" s="133"/>
      <c r="AP301" s="2"/>
      <c r="AQ301" s="133"/>
      <c r="AR301" s="133"/>
      <c r="AS301" s="2"/>
      <c r="AT301" s="133"/>
      <c r="AU301" s="133"/>
      <c r="AV301" s="2"/>
      <c r="AW301" s="133"/>
      <c r="AX301" s="133"/>
      <c r="AY301" s="2"/>
      <c r="AZ301" s="133"/>
      <c r="BA301" s="133"/>
      <c r="BB301" s="2"/>
      <c r="BC301" s="133"/>
      <c r="BD301" s="133"/>
      <c r="BE301" s="2"/>
      <c r="BF301" s="133"/>
      <c r="BG301" s="133"/>
      <c r="BH301" s="2"/>
      <c r="BI301" s="133"/>
      <c r="BJ301" s="133"/>
      <c r="BL301" s="31"/>
      <c r="BM301" s="31"/>
      <c r="BN301" s="31"/>
      <c r="BO301" s="31"/>
      <c r="BP301" s="31"/>
      <c r="BQ301" s="31"/>
      <c r="BR301" s="31"/>
      <c r="BS301" s="137"/>
      <c r="BT301" s="137"/>
      <c r="BU301" s="137"/>
      <c r="BV301" s="137"/>
      <c r="BW301" s="137"/>
      <c r="BX301" s="137"/>
      <c r="BY301" s="137"/>
      <c r="BZ301" s="137"/>
      <c r="CA301" s="137"/>
      <c r="CB301" s="137"/>
      <c r="CC301" s="137"/>
      <c r="CD301" s="137"/>
      <c r="CE301" s="137"/>
      <c r="CF301" s="137"/>
      <c r="CG301" s="137"/>
      <c r="CH301" s="137"/>
      <c r="CI301" s="137"/>
      <c r="CJ301" s="137"/>
      <c r="CK301" s="137"/>
      <c r="CL301" s="137"/>
      <c r="CM301" s="137"/>
      <c r="CN301" s="137"/>
      <c r="CO301" s="137"/>
      <c r="CP301" s="137"/>
      <c r="CQ301" s="137"/>
      <c r="CR301" s="137"/>
      <c r="CS301" s="137"/>
      <c r="CT301" s="137"/>
      <c r="CU301" s="137"/>
      <c r="CV301" s="137"/>
      <c r="CW301" s="137"/>
      <c r="CX301" s="137"/>
      <c r="CY301" s="137"/>
      <c r="CZ301" s="137"/>
      <c r="DA301" s="137"/>
      <c r="DB301" s="137"/>
      <c r="DC301" s="137"/>
      <c r="DD301" s="137"/>
      <c r="DE301" s="137"/>
      <c r="DF301" s="137"/>
      <c r="DG301" s="137"/>
      <c r="DH301" s="137"/>
      <c r="DI301" s="137"/>
      <c r="DJ301" s="137"/>
      <c r="DK301" s="137"/>
    </row>
    <row r="302" spans="1:115" s="91" customFormat="1" ht="18" customHeight="1" x14ac:dyDescent="0.2">
      <c r="A302" s="87"/>
      <c r="B302" s="133"/>
      <c r="C302" s="133"/>
      <c r="D302" s="133"/>
      <c r="E302" s="133"/>
      <c r="F302" s="2"/>
      <c r="G302" s="133"/>
      <c r="H302" s="133"/>
      <c r="I302" s="2"/>
      <c r="J302" s="133"/>
      <c r="K302" s="133"/>
      <c r="L302" s="2"/>
      <c r="M302" s="133"/>
      <c r="N302" s="133"/>
      <c r="O302" s="2"/>
      <c r="P302" s="133"/>
      <c r="Q302" s="133"/>
      <c r="R302" s="2"/>
      <c r="S302" s="133"/>
      <c r="T302" s="133"/>
      <c r="U302" s="2"/>
      <c r="V302" s="133"/>
      <c r="W302" s="133"/>
      <c r="X302" s="2"/>
      <c r="Y302" s="133"/>
      <c r="Z302" s="133"/>
      <c r="AA302" s="2"/>
      <c r="AB302" s="133"/>
      <c r="AC302" s="133"/>
      <c r="AD302" s="2"/>
      <c r="AE302" s="133"/>
      <c r="AF302" s="133"/>
      <c r="AG302" s="2"/>
      <c r="AH302" s="133"/>
      <c r="AI302" s="133"/>
      <c r="AJ302" s="2"/>
      <c r="AK302" s="133"/>
      <c r="AL302" s="133"/>
      <c r="AM302" s="2"/>
      <c r="AN302" s="133"/>
      <c r="AO302" s="133"/>
      <c r="AP302" s="2"/>
      <c r="AQ302" s="133"/>
      <c r="AR302" s="133"/>
      <c r="AS302" s="2"/>
      <c r="AT302" s="133"/>
      <c r="AU302" s="133"/>
      <c r="AV302" s="2"/>
      <c r="AW302" s="133"/>
      <c r="AX302" s="133"/>
      <c r="AY302" s="2"/>
      <c r="AZ302" s="133"/>
      <c r="BA302" s="133"/>
      <c r="BB302" s="2"/>
      <c r="BC302" s="133"/>
      <c r="BD302" s="133"/>
      <c r="BE302" s="2"/>
      <c r="BF302" s="133"/>
      <c r="BG302" s="133"/>
      <c r="BH302" s="2"/>
      <c r="BI302" s="133"/>
      <c r="BJ302" s="133"/>
      <c r="BL302" s="31"/>
      <c r="BM302" s="31"/>
      <c r="BN302" s="31"/>
      <c r="BO302" s="31"/>
      <c r="BP302" s="31"/>
      <c r="BQ302" s="31"/>
      <c r="BR302" s="31"/>
      <c r="BS302" s="137"/>
      <c r="BT302" s="137"/>
      <c r="BU302" s="137"/>
      <c r="BV302" s="137"/>
      <c r="BW302" s="137"/>
      <c r="BX302" s="137"/>
      <c r="BY302" s="137"/>
      <c r="BZ302" s="137"/>
      <c r="CA302" s="137"/>
      <c r="CB302" s="137"/>
      <c r="CC302" s="137"/>
      <c r="CD302" s="137"/>
      <c r="CE302" s="137"/>
      <c r="CF302" s="137"/>
      <c r="CG302" s="137"/>
      <c r="CH302" s="137"/>
      <c r="CI302" s="137"/>
      <c r="CJ302" s="137"/>
      <c r="CK302" s="137"/>
      <c r="CL302" s="137"/>
      <c r="CM302" s="137"/>
      <c r="CN302" s="137"/>
      <c r="CO302" s="137"/>
      <c r="CP302" s="137"/>
      <c r="CQ302" s="137"/>
      <c r="CR302" s="137"/>
      <c r="CS302" s="137"/>
      <c r="CT302" s="137"/>
      <c r="CU302" s="137"/>
      <c r="CV302" s="137"/>
      <c r="CW302" s="137"/>
      <c r="CX302" s="137"/>
      <c r="CY302" s="137"/>
      <c r="CZ302" s="137"/>
      <c r="DA302" s="137"/>
      <c r="DB302" s="137"/>
      <c r="DC302" s="137"/>
      <c r="DD302" s="137"/>
      <c r="DE302" s="137"/>
      <c r="DF302" s="137"/>
      <c r="DG302" s="137"/>
      <c r="DH302" s="137"/>
      <c r="DI302" s="137"/>
      <c r="DJ302" s="137"/>
      <c r="DK302" s="137"/>
    </row>
    <row r="303" spans="1:115" s="91" customFormat="1" ht="18" customHeight="1" x14ac:dyDescent="0.2">
      <c r="A303" s="87"/>
      <c r="B303" s="130"/>
      <c r="C303" s="130"/>
      <c r="D303" s="133"/>
      <c r="E303" s="133"/>
      <c r="F303" s="2"/>
      <c r="G303" s="133"/>
      <c r="H303" s="133"/>
      <c r="I303" s="2"/>
      <c r="J303" s="133"/>
      <c r="K303" s="133"/>
      <c r="L303" s="2"/>
      <c r="M303" s="133"/>
      <c r="N303" s="133"/>
      <c r="O303" s="2"/>
      <c r="P303" s="133"/>
      <c r="Q303" s="133"/>
      <c r="R303" s="2"/>
      <c r="S303" s="133"/>
      <c r="T303" s="133"/>
      <c r="U303" s="2"/>
      <c r="V303" s="133"/>
      <c r="W303" s="133"/>
      <c r="X303" s="2"/>
      <c r="Y303" s="133"/>
      <c r="Z303" s="133"/>
      <c r="AA303" s="2"/>
      <c r="AB303" s="133"/>
      <c r="AC303" s="133"/>
      <c r="AD303" s="2"/>
      <c r="AE303" s="133"/>
      <c r="AF303" s="133"/>
      <c r="AG303" s="2"/>
      <c r="AH303" s="133"/>
      <c r="AI303" s="133"/>
      <c r="AJ303" s="2"/>
      <c r="AK303" s="133"/>
      <c r="AL303" s="133"/>
      <c r="AM303" s="2"/>
      <c r="AN303" s="133"/>
      <c r="AO303" s="133"/>
      <c r="AP303" s="2"/>
      <c r="AQ303" s="133"/>
      <c r="AR303" s="133"/>
      <c r="AS303" s="2"/>
      <c r="AT303" s="133"/>
      <c r="AU303" s="133"/>
      <c r="AV303" s="2"/>
      <c r="AW303" s="133"/>
      <c r="AX303" s="133"/>
      <c r="AY303" s="2"/>
      <c r="AZ303" s="133"/>
      <c r="BA303" s="133"/>
      <c r="BB303" s="2"/>
      <c r="BC303" s="133"/>
      <c r="BD303" s="133"/>
      <c r="BE303" s="2"/>
      <c r="BF303" s="133"/>
      <c r="BG303" s="133"/>
      <c r="BH303" s="2"/>
      <c r="BI303" s="133"/>
      <c r="BJ303" s="133"/>
      <c r="BL303" s="31"/>
      <c r="BM303" s="31"/>
      <c r="BN303" s="31"/>
      <c r="BO303" s="31"/>
      <c r="BP303" s="31"/>
      <c r="BQ303" s="31"/>
      <c r="BR303" s="31"/>
      <c r="BS303" s="137"/>
      <c r="BT303" s="137"/>
      <c r="BU303" s="137"/>
      <c r="BV303" s="137"/>
      <c r="BW303" s="137"/>
      <c r="BX303" s="137"/>
      <c r="BY303" s="137"/>
      <c r="BZ303" s="137"/>
      <c r="CA303" s="137"/>
      <c r="CB303" s="137"/>
      <c r="CC303" s="137"/>
      <c r="CD303" s="137"/>
      <c r="CE303" s="137"/>
      <c r="CF303" s="137"/>
      <c r="CG303" s="137"/>
      <c r="CH303" s="137"/>
      <c r="CI303" s="137"/>
      <c r="CJ303" s="137"/>
      <c r="CK303" s="137"/>
      <c r="CL303" s="137"/>
      <c r="CM303" s="137"/>
      <c r="CN303" s="137"/>
      <c r="CO303" s="137"/>
      <c r="CP303" s="137"/>
      <c r="CQ303" s="137"/>
      <c r="CR303" s="137"/>
      <c r="CS303" s="137"/>
      <c r="CT303" s="137"/>
      <c r="CU303" s="137"/>
      <c r="CV303" s="137"/>
      <c r="CW303" s="137"/>
      <c r="CX303" s="137"/>
      <c r="CY303" s="137"/>
      <c r="CZ303" s="137"/>
      <c r="DA303" s="137"/>
      <c r="DB303" s="137"/>
      <c r="DC303" s="137"/>
      <c r="DD303" s="137"/>
      <c r="DE303" s="137"/>
      <c r="DF303" s="137"/>
      <c r="DG303" s="137"/>
      <c r="DH303" s="137"/>
      <c r="DI303" s="137"/>
      <c r="DJ303" s="137"/>
      <c r="DK303" s="137"/>
    </row>
    <row r="304" spans="1:115" s="91" customFormat="1" ht="18" customHeight="1" x14ac:dyDescent="0.2">
      <c r="A304" s="87"/>
      <c r="B304" s="133"/>
      <c r="C304" s="133"/>
      <c r="D304" s="133"/>
      <c r="E304" s="133"/>
      <c r="F304" s="2"/>
      <c r="G304" s="133"/>
      <c r="H304" s="133"/>
      <c r="I304" s="2"/>
      <c r="J304" s="133"/>
      <c r="K304" s="133"/>
      <c r="L304" s="2"/>
      <c r="M304" s="133"/>
      <c r="N304" s="133"/>
      <c r="O304" s="2"/>
      <c r="P304" s="133"/>
      <c r="Q304" s="133"/>
      <c r="R304" s="2"/>
      <c r="S304" s="133"/>
      <c r="T304" s="133"/>
      <c r="U304" s="2"/>
      <c r="V304" s="133"/>
      <c r="W304" s="133"/>
      <c r="X304" s="2"/>
      <c r="Y304" s="133"/>
      <c r="Z304" s="133"/>
      <c r="AA304" s="2"/>
      <c r="AB304" s="133"/>
      <c r="AC304" s="133"/>
      <c r="AD304" s="2"/>
      <c r="AE304" s="133"/>
      <c r="AF304" s="133"/>
      <c r="AG304" s="2"/>
      <c r="AH304" s="133"/>
      <c r="AI304" s="133"/>
      <c r="AJ304" s="2"/>
      <c r="AK304" s="133"/>
      <c r="AL304" s="133"/>
      <c r="AM304" s="2"/>
      <c r="AN304" s="133"/>
      <c r="AO304" s="133"/>
      <c r="AP304" s="2"/>
      <c r="AQ304" s="133"/>
      <c r="AR304" s="133"/>
      <c r="AS304" s="2"/>
      <c r="AT304" s="133"/>
      <c r="AU304" s="133"/>
      <c r="AV304" s="2"/>
      <c r="AW304" s="133"/>
      <c r="AX304" s="133"/>
      <c r="AY304" s="2"/>
      <c r="AZ304" s="133"/>
      <c r="BA304" s="133"/>
      <c r="BB304" s="2"/>
      <c r="BC304" s="133"/>
      <c r="BD304" s="133"/>
      <c r="BE304" s="2"/>
      <c r="BF304" s="133"/>
      <c r="BG304" s="133"/>
      <c r="BH304" s="2"/>
      <c r="BI304" s="133"/>
      <c r="BJ304" s="133"/>
      <c r="BL304" s="31"/>
      <c r="BM304" s="31"/>
      <c r="BN304" s="31"/>
      <c r="BO304" s="31"/>
      <c r="BP304" s="31"/>
      <c r="BQ304" s="31"/>
      <c r="BR304" s="31"/>
      <c r="BS304" s="137"/>
      <c r="BT304" s="137"/>
      <c r="BU304" s="137"/>
      <c r="BV304" s="137"/>
      <c r="BW304" s="137"/>
      <c r="BX304" s="137"/>
      <c r="BY304" s="137"/>
      <c r="BZ304" s="137"/>
      <c r="CA304" s="137"/>
      <c r="CB304" s="137"/>
      <c r="CC304" s="137"/>
      <c r="CD304" s="137"/>
      <c r="CE304" s="137"/>
      <c r="CF304" s="137"/>
      <c r="CG304" s="137"/>
      <c r="CH304" s="137"/>
      <c r="CI304" s="137"/>
      <c r="CJ304" s="137"/>
      <c r="CK304" s="137"/>
      <c r="CL304" s="137"/>
      <c r="CM304" s="137"/>
      <c r="CN304" s="137"/>
      <c r="CO304" s="137"/>
      <c r="CP304" s="137"/>
      <c r="CQ304" s="137"/>
      <c r="CR304" s="137"/>
      <c r="CS304" s="137"/>
      <c r="CT304" s="137"/>
      <c r="CU304" s="137"/>
      <c r="CV304" s="137"/>
      <c r="CW304" s="137"/>
      <c r="CX304" s="137"/>
      <c r="CY304" s="137"/>
      <c r="CZ304" s="137"/>
      <c r="DA304" s="137"/>
      <c r="DB304" s="137"/>
      <c r="DC304" s="137"/>
      <c r="DD304" s="137"/>
      <c r="DE304" s="137"/>
      <c r="DF304" s="137"/>
      <c r="DG304" s="137"/>
      <c r="DH304" s="137"/>
      <c r="DI304" s="137"/>
      <c r="DJ304" s="137"/>
      <c r="DK304" s="137"/>
    </row>
    <row r="305" spans="1:115" s="91" customFormat="1" ht="18" customHeight="1" x14ac:dyDescent="0.2">
      <c r="A305" s="87"/>
      <c r="B305" s="133"/>
      <c r="C305" s="133"/>
      <c r="D305" s="133"/>
      <c r="E305" s="133"/>
      <c r="F305" s="2"/>
      <c r="G305" s="133"/>
      <c r="H305" s="133"/>
      <c r="I305" s="2"/>
      <c r="J305" s="133"/>
      <c r="K305" s="133"/>
      <c r="L305" s="2"/>
      <c r="M305" s="133"/>
      <c r="N305" s="133"/>
      <c r="O305" s="2"/>
      <c r="P305" s="133"/>
      <c r="Q305" s="133"/>
      <c r="R305" s="2"/>
      <c r="S305" s="133"/>
      <c r="T305" s="133"/>
      <c r="U305" s="2"/>
      <c r="V305" s="133"/>
      <c r="W305" s="133"/>
      <c r="X305" s="2"/>
      <c r="Y305" s="133"/>
      <c r="Z305" s="133"/>
      <c r="AA305" s="2"/>
      <c r="AB305" s="133"/>
      <c r="AC305" s="133"/>
      <c r="AD305" s="2"/>
      <c r="AE305" s="133"/>
      <c r="AF305" s="133"/>
      <c r="AG305" s="2"/>
      <c r="AH305" s="133"/>
      <c r="AI305" s="133"/>
      <c r="AJ305" s="2"/>
      <c r="AK305" s="133"/>
      <c r="AL305" s="133"/>
      <c r="AM305" s="2"/>
      <c r="AN305" s="133"/>
      <c r="AO305" s="133"/>
      <c r="AP305" s="2"/>
      <c r="AQ305" s="133"/>
      <c r="AR305" s="133"/>
      <c r="AS305" s="2"/>
      <c r="AT305" s="133"/>
      <c r="AU305" s="133"/>
      <c r="AV305" s="2"/>
      <c r="AW305" s="133"/>
      <c r="AX305" s="133"/>
      <c r="AY305" s="2"/>
      <c r="AZ305" s="133"/>
      <c r="BA305" s="133"/>
      <c r="BB305" s="2"/>
      <c r="BC305" s="133"/>
      <c r="BD305" s="133"/>
      <c r="BE305" s="2"/>
      <c r="BF305" s="133"/>
      <c r="BG305" s="133"/>
      <c r="BH305" s="2"/>
      <c r="BI305" s="133"/>
      <c r="BJ305" s="133"/>
      <c r="BL305" s="31"/>
      <c r="BM305" s="31"/>
      <c r="BN305" s="31"/>
      <c r="BO305" s="31"/>
      <c r="BP305" s="31"/>
      <c r="BQ305" s="31"/>
      <c r="BR305" s="31"/>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c r="DD305" s="137"/>
      <c r="DE305" s="137"/>
      <c r="DF305" s="137"/>
      <c r="DG305" s="137"/>
      <c r="DH305" s="137"/>
      <c r="DI305" s="137"/>
      <c r="DJ305" s="137"/>
      <c r="DK305" s="137"/>
    </row>
    <row r="306" spans="1:115" s="91" customFormat="1" ht="18" customHeight="1" x14ac:dyDescent="0.2">
      <c r="A306" s="88"/>
      <c r="B306" s="130"/>
      <c r="C306" s="130"/>
      <c r="D306" s="136"/>
      <c r="E306" s="136"/>
      <c r="F306" s="2"/>
      <c r="G306" s="136"/>
      <c r="H306" s="136"/>
      <c r="I306" s="2"/>
      <c r="J306" s="136"/>
      <c r="K306" s="136"/>
      <c r="L306" s="2"/>
      <c r="M306" s="136"/>
      <c r="N306" s="136"/>
      <c r="O306" s="2"/>
      <c r="P306" s="136"/>
      <c r="Q306" s="136"/>
      <c r="R306" s="2"/>
      <c r="S306" s="136"/>
      <c r="T306" s="136"/>
      <c r="U306" s="2"/>
      <c r="V306" s="136"/>
      <c r="W306" s="136"/>
      <c r="X306" s="2"/>
      <c r="Y306" s="136"/>
      <c r="Z306" s="136"/>
      <c r="AA306" s="2"/>
      <c r="AB306" s="136"/>
      <c r="AC306" s="136"/>
      <c r="AD306" s="2"/>
      <c r="AE306" s="136"/>
      <c r="AF306" s="136"/>
      <c r="AG306" s="2"/>
      <c r="AH306" s="136"/>
      <c r="AI306" s="136"/>
      <c r="AJ306" s="2"/>
      <c r="AK306" s="136"/>
      <c r="AL306" s="136"/>
      <c r="AM306" s="2"/>
      <c r="AN306" s="136"/>
      <c r="AO306" s="136"/>
      <c r="AP306" s="2"/>
      <c r="AQ306" s="136"/>
      <c r="AR306" s="136"/>
      <c r="AS306" s="2"/>
      <c r="AT306" s="136"/>
      <c r="AU306" s="136"/>
      <c r="AV306" s="2"/>
      <c r="AW306" s="136"/>
      <c r="AX306" s="136"/>
      <c r="AY306" s="2"/>
      <c r="AZ306" s="136"/>
      <c r="BA306" s="136"/>
      <c r="BB306" s="2"/>
      <c r="BC306" s="136"/>
      <c r="BD306" s="136"/>
      <c r="BE306" s="2"/>
      <c r="BF306" s="136"/>
      <c r="BG306" s="136"/>
      <c r="BH306" s="2"/>
      <c r="BI306" s="136"/>
      <c r="BJ306" s="136"/>
      <c r="BL306" s="31"/>
      <c r="BM306" s="31"/>
      <c r="BN306" s="31"/>
      <c r="BO306" s="31"/>
      <c r="BP306" s="31"/>
      <c r="BQ306" s="31"/>
      <c r="BR306" s="31"/>
      <c r="BS306" s="137"/>
      <c r="BT306" s="137"/>
      <c r="BU306" s="137"/>
      <c r="BV306" s="137"/>
      <c r="BW306" s="137"/>
      <c r="BX306" s="137"/>
      <c r="BY306" s="137"/>
      <c r="BZ306" s="137"/>
      <c r="CA306" s="137"/>
      <c r="CB306" s="137"/>
      <c r="CC306" s="137"/>
      <c r="CD306" s="137"/>
      <c r="CE306" s="137"/>
      <c r="CF306" s="137"/>
      <c r="CG306" s="137"/>
      <c r="CH306" s="137"/>
      <c r="CI306" s="137"/>
      <c r="CJ306" s="137"/>
      <c r="CK306" s="137"/>
      <c r="CL306" s="137"/>
      <c r="CM306" s="137"/>
      <c r="CN306" s="137"/>
      <c r="CO306" s="137"/>
      <c r="CP306" s="137"/>
      <c r="CQ306" s="137"/>
      <c r="CR306" s="137"/>
      <c r="CS306" s="137"/>
      <c r="CT306" s="137"/>
      <c r="CU306" s="137"/>
      <c r="CV306" s="137"/>
      <c r="CW306" s="137"/>
      <c r="CX306" s="137"/>
      <c r="CY306" s="137"/>
      <c r="CZ306" s="137"/>
      <c r="DA306" s="137"/>
      <c r="DB306" s="137"/>
      <c r="DC306" s="137"/>
      <c r="DD306" s="137"/>
      <c r="DE306" s="137"/>
      <c r="DF306" s="137"/>
      <c r="DG306" s="137"/>
      <c r="DH306" s="137"/>
      <c r="DI306" s="137"/>
      <c r="DJ306" s="137"/>
      <c r="DK306" s="137"/>
    </row>
    <row r="307" spans="1:115" s="91" customFormat="1" ht="18" customHeight="1" x14ac:dyDescent="0.2">
      <c r="A307" s="87"/>
      <c r="B307" s="134"/>
      <c r="C307" s="133"/>
      <c r="D307" s="133"/>
      <c r="E307" s="133"/>
      <c r="F307" s="2"/>
      <c r="G307" s="133"/>
      <c r="H307" s="133"/>
      <c r="I307" s="2"/>
      <c r="J307" s="133"/>
      <c r="K307" s="133"/>
      <c r="L307" s="2"/>
      <c r="M307" s="133"/>
      <c r="N307" s="133"/>
      <c r="O307" s="2"/>
      <c r="P307" s="133"/>
      <c r="Q307" s="133"/>
      <c r="R307" s="2"/>
      <c r="S307" s="133"/>
      <c r="T307" s="133"/>
      <c r="U307" s="2"/>
      <c r="V307" s="133"/>
      <c r="W307" s="133"/>
      <c r="X307" s="2"/>
      <c r="Y307" s="133"/>
      <c r="Z307" s="133"/>
      <c r="AA307" s="2"/>
      <c r="AB307" s="133"/>
      <c r="AC307" s="133"/>
      <c r="AD307" s="2"/>
      <c r="AE307" s="133"/>
      <c r="AF307" s="133"/>
      <c r="AG307" s="2"/>
      <c r="AH307" s="133"/>
      <c r="AI307" s="133"/>
      <c r="AJ307" s="2"/>
      <c r="AK307" s="133"/>
      <c r="AL307" s="133"/>
      <c r="AM307" s="2"/>
      <c r="AN307" s="133"/>
      <c r="AO307" s="133"/>
      <c r="AP307" s="2"/>
      <c r="AQ307" s="133"/>
      <c r="AR307" s="133"/>
      <c r="AS307" s="2"/>
      <c r="AT307" s="133"/>
      <c r="AU307" s="133"/>
      <c r="AV307" s="2"/>
      <c r="AW307" s="133"/>
      <c r="AX307" s="133"/>
      <c r="AY307" s="2"/>
      <c r="AZ307" s="133"/>
      <c r="BA307" s="133"/>
      <c r="BB307" s="2"/>
      <c r="BC307" s="133"/>
      <c r="BD307" s="133"/>
      <c r="BE307" s="2"/>
      <c r="BF307" s="133"/>
      <c r="BG307" s="133"/>
      <c r="BH307" s="2"/>
      <c r="BI307" s="133"/>
      <c r="BJ307" s="133"/>
      <c r="BL307" s="31"/>
      <c r="BM307" s="31"/>
      <c r="BN307" s="31"/>
      <c r="BO307" s="31"/>
      <c r="BP307" s="31"/>
      <c r="BQ307" s="31"/>
      <c r="BR307" s="31"/>
      <c r="BS307" s="137"/>
      <c r="BT307" s="137"/>
      <c r="BU307" s="137"/>
      <c r="BV307" s="137"/>
      <c r="BW307" s="137"/>
      <c r="BX307" s="137"/>
      <c r="BY307" s="137"/>
      <c r="BZ307" s="137"/>
      <c r="CA307" s="137"/>
      <c r="CB307" s="137"/>
      <c r="CC307" s="137"/>
      <c r="CD307" s="137"/>
      <c r="CE307" s="137"/>
      <c r="CF307" s="137"/>
      <c r="CG307" s="137"/>
      <c r="CH307" s="137"/>
      <c r="CI307" s="137"/>
      <c r="CJ307" s="137"/>
      <c r="CK307" s="137"/>
      <c r="CL307" s="137"/>
      <c r="CM307" s="137"/>
      <c r="CN307" s="137"/>
      <c r="CO307" s="137"/>
      <c r="CP307" s="137"/>
      <c r="CQ307" s="137"/>
      <c r="CR307" s="137"/>
      <c r="CS307" s="137"/>
      <c r="CT307" s="137"/>
      <c r="CU307" s="137"/>
      <c r="CV307" s="137"/>
      <c r="CW307" s="137"/>
      <c r="CX307" s="137"/>
      <c r="CY307" s="137"/>
      <c r="CZ307" s="137"/>
      <c r="DA307" s="137"/>
      <c r="DB307" s="137"/>
      <c r="DC307" s="137"/>
      <c r="DD307" s="137"/>
      <c r="DE307" s="137"/>
      <c r="DF307" s="137"/>
      <c r="DG307" s="137"/>
      <c r="DH307" s="137"/>
      <c r="DI307" s="137"/>
      <c r="DJ307" s="137"/>
      <c r="DK307" s="137"/>
    </row>
    <row r="308" spans="1:115" s="91" customFormat="1" ht="18" customHeight="1" x14ac:dyDescent="0.2">
      <c r="A308" s="87"/>
      <c r="B308" s="133"/>
      <c r="C308" s="133"/>
      <c r="D308" s="133"/>
      <c r="E308" s="133"/>
      <c r="F308" s="2"/>
      <c r="G308" s="133"/>
      <c r="H308" s="133"/>
      <c r="I308" s="2"/>
      <c r="J308" s="133"/>
      <c r="K308" s="133"/>
      <c r="L308" s="2"/>
      <c r="M308" s="133"/>
      <c r="N308" s="133"/>
      <c r="O308" s="2"/>
      <c r="P308" s="133"/>
      <c r="Q308" s="133"/>
      <c r="R308" s="2"/>
      <c r="S308" s="133"/>
      <c r="T308" s="133"/>
      <c r="U308" s="2"/>
      <c r="V308" s="133"/>
      <c r="W308" s="133"/>
      <c r="X308" s="2"/>
      <c r="Y308" s="133"/>
      <c r="Z308" s="133"/>
      <c r="AA308" s="2"/>
      <c r="AB308" s="133"/>
      <c r="AC308" s="133"/>
      <c r="AD308" s="2"/>
      <c r="AE308" s="133"/>
      <c r="AF308" s="133"/>
      <c r="AG308" s="2"/>
      <c r="AH308" s="133"/>
      <c r="AI308" s="133"/>
      <c r="AJ308" s="2"/>
      <c r="AK308" s="133"/>
      <c r="AL308" s="133"/>
      <c r="AM308" s="2"/>
      <c r="AN308" s="133"/>
      <c r="AO308" s="133"/>
      <c r="AP308" s="2"/>
      <c r="AQ308" s="133"/>
      <c r="AR308" s="133"/>
      <c r="AS308" s="2"/>
      <c r="AT308" s="133"/>
      <c r="AU308" s="133"/>
      <c r="AV308" s="2"/>
      <c r="AW308" s="133"/>
      <c r="AX308" s="133"/>
      <c r="AY308" s="2"/>
      <c r="AZ308" s="133"/>
      <c r="BA308" s="133"/>
      <c r="BB308" s="2"/>
      <c r="BC308" s="133"/>
      <c r="BD308" s="133"/>
      <c r="BE308" s="2"/>
      <c r="BF308" s="133"/>
      <c r="BG308" s="133"/>
      <c r="BH308" s="2"/>
      <c r="BI308" s="133"/>
      <c r="BJ308" s="133"/>
      <c r="BL308" s="31"/>
      <c r="BM308" s="31"/>
      <c r="BN308" s="31"/>
      <c r="BO308" s="31"/>
      <c r="BP308" s="31"/>
      <c r="BQ308" s="31"/>
      <c r="BR308" s="31"/>
      <c r="BS308" s="137"/>
      <c r="BT308" s="137"/>
      <c r="BU308" s="137"/>
      <c r="BV308" s="137"/>
      <c r="BW308" s="137"/>
      <c r="BX308" s="137"/>
      <c r="BY308" s="137"/>
      <c r="BZ308" s="137"/>
      <c r="CA308" s="137"/>
      <c r="CB308" s="137"/>
      <c r="CC308" s="137"/>
      <c r="CD308" s="137"/>
      <c r="CE308" s="137"/>
      <c r="CF308" s="137"/>
      <c r="CG308" s="137"/>
      <c r="CH308" s="137"/>
      <c r="CI308" s="137"/>
      <c r="CJ308" s="137"/>
      <c r="CK308" s="137"/>
      <c r="CL308" s="137"/>
      <c r="CM308" s="137"/>
      <c r="CN308" s="137"/>
      <c r="CO308" s="137"/>
      <c r="CP308" s="137"/>
      <c r="CQ308" s="137"/>
      <c r="CR308" s="137"/>
      <c r="CS308" s="137"/>
      <c r="CT308" s="137"/>
      <c r="CU308" s="137"/>
      <c r="CV308" s="137"/>
      <c r="CW308" s="137"/>
      <c r="CX308" s="137"/>
      <c r="CY308" s="137"/>
      <c r="CZ308" s="137"/>
      <c r="DA308" s="137"/>
      <c r="DB308" s="137"/>
      <c r="DC308" s="137"/>
      <c r="DD308" s="137"/>
      <c r="DE308" s="137"/>
      <c r="DF308" s="137"/>
      <c r="DG308" s="137"/>
      <c r="DH308" s="137"/>
      <c r="DI308" s="137"/>
      <c r="DJ308" s="137"/>
      <c r="DK308" s="137"/>
    </row>
    <row r="309" spans="1:115" s="91" customFormat="1" ht="18" customHeight="1" x14ac:dyDescent="0.2">
      <c r="A309" s="87"/>
      <c r="B309" s="133"/>
      <c r="C309" s="133"/>
      <c r="D309" s="133"/>
      <c r="E309" s="133"/>
      <c r="F309" s="2"/>
      <c r="G309" s="133"/>
      <c r="H309" s="133"/>
      <c r="I309" s="2"/>
      <c r="J309" s="133"/>
      <c r="K309" s="133"/>
      <c r="L309" s="2"/>
      <c r="M309" s="133"/>
      <c r="N309" s="133"/>
      <c r="O309" s="2"/>
      <c r="P309" s="133"/>
      <c r="Q309" s="133"/>
      <c r="R309" s="2"/>
      <c r="S309" s="133"/>
      <c r="T309" s="133"/>
      <c r="U309" s="2"/>
      <c r="V309" s="133"/>
      <c r="W309" s="133"/>
      <c r="X309" s="2"/>
      <c r="Y309" s="133"/>
      <c r="Z309" s="133"/>
      <c r="AA309" s="2"/>
      <c r="AB309" s="133"/>
      <c r="AC309" s="133"/>
      <c r="AD309" s="2"/>
      <c r="AE309" s="133"/>
      <c r="AF309" s="133"/>
      <c r="AG309" s="2"/>
      <c r="AH309" s="133"/>
      <c r="AI309" s="133"/>
      <c r="AJ309" s="2"/>
      <c r="AK309" s="133"/>
      <c r="AL309" s="133"/>
      <c r="AM309" s="2"/>
      <c r="AN309" s="133"/>
      <c r="AO309" s="133"/>
      <c r="AP309" s="2"/>
      <c r="AQ309" s="133"/>
      <c r="AR309" s="133"/>
      <c r="AS309" s="2"/>
      <c r="AT309" s="133"/>
      <c r="AU309" s="133"/>
      <c r="AV309" s="2"/>
      <c r="AW309" s="133"/>
      <c r="AX309" s="133"/>
      <c r="AY309" s="2"/>
      <c r="AZ309" s="133"/>
      <c r="BA309" s="133"/>
      <c r="BB309" s="2"/>
      <c r="BC309" s="133"/>
      <c r="BD309" s="133"/>
      <c r="BE309" s="2"/>
      <c r="BF309" s="133"/>
      <c r="BG309" s="133"/>
      <c r="BH309" s="2"/>
      <c r="BI309" s="133"/>
      <c r="BJ309" s="133"/>
      <c r="BL309" s="31"/>
      <c r="BM309" s="31"/>
      <c r="BN309" s="31"/>
      <c r="BO309" s="31"/>
      <c r="BP309" s="31"/>
      <c r="BQ309" s="31"/>
      <c r="BR309" s="31"/>
      <c r="BS309" s="137"/>
      <c r="BT309" s="137"/>
      <c r="BU309" s="137"/>
      <c r="BV309" s="137"/>
      <c r="BW309" s="137"/>
      <c r="BX309" s="137"/>
      <c r="BY309" s="137"/>
      <c r="BZ309" s="137"/>
      <c r="CA309" s="137"/>
      <c r="CB309" s="137"/>
      <c r="CC309" s="137"/>
      <c r="CD309" s="137"/>
      <c r="CE309" s="137"/>
      <c r="CF309" s="137"/>
      <c r="CG309" s="137"/>
      <c r="CH309" s="137"/>
      <c r="CI309" s="137"/>
      <c r="CJ309" s="137"/>
      <c r="CK309" s="137"/>
      <c r="CL309" s="137"/>
      <c r="CM309" s="137"/>
      <c r="CN309" s="137"/>
      <c r="CO309" s="137"/>
      <c r="CP309" s="137"/>
      <c r="CQ309" s="137"/>
      <c r="CR309" s="137"/>
      <c r="CS309" s="137"/>
      <c r="CT309" s="137"/>
      <c r="CU309" s="137"/>
      <c r="CV309" s="137"/>
      <c r="CW309" s="137"/>
      <c r="CX309" s="137"/>
      <c r="CY309" s="137"/>
      <c r="CZ309" s="137"/>
      <c r="DA309" s="137"/>
      <c r="DB309" s="137"/>
      <c r="DC309" s="137"/>
      <c r="DD309" s="137"/>
      <c r="DE309" s="137"/>
      <c r="DF309" s="137"/>
      <c r="DG309" s="137"/>
      <c r="DH309" s="137"/>
      <c r="DI309" s="137"/>
      <c r="DJ309" s="137"/>
      <c r="DK309" s="137"/>
    </row>
    <row r="310" spans="1:115" s="91" customFormat="1" ht="18" customHeight="1" x14ac:dyDescent="0.2">
      <c r="A310" s="87"/>
      <c r="B310" s="130"/>
      <c r="C310" s="133"/>
      <c r="D310" s="133"/>
      <c r="E310" s="133"/>
      <c r="F310" s="2"/>
      <c r="G310" s="133"/>
      <c r="H310" s="133"/>
      <c r="I310" s="2"/>
      <c r="J310" s="133"/>
      <c r="K310" s="133"/>
      <c r="L310" s="2"/>
      <c r="M310" s="133"/>
      <c r="N310" s="133"/>
      <c r="O310" s="2"/>
      <c r="P310" s="133"/>
      <c r="Q310" s="133"/>
      <c r="R310" s="2"/>
      <c r="S310" s="133"/>
      <c r="T310" s="133"/>
      <c r="U310" s="2"/>
      <c r="V310" s="133"/>
      <c r="W310" s="133"/>
      <c r="X310" s="2"/>
      <c r="Y310" s="133"/>
      <c r="Z310" s="133"/>
      <c r="AA310" s="2"/>
      <c r="AB310" s="133"/>
      <c r="AC310" s="133"/>
      <c r="AD310" s="2"/>
      <c r="AE310" s="133"/>
      <c r="AF310" s="133"/>
      <c r="AG310" s="2"/>
      <c r="AH310" s="133"/>
      <c r="AI310" s="133"/>
      <c r="AJ310" s="2"/>
      <c r="AK310" s="133"/>
      <c r="AL310" s="133"/>
      <c r="AM310" s="2"/>
      <c r="AN310" s="133"/>
      <c r="AO310" s="133"/>
      <c r="AP310" s="2"/>
      <c r="AQ310" s="133"/>
      <c r="AR310" s="133"/>
      <c r="AS310" s="2"/>
      <c r="AT310" s="133"/>
      <c r="AU310" s="133"/>
      <c r="AV310" s="2"/>
      <c r="AW310" s="133"/>
      <c r="AX310" s="133"/>
      <c r="AY310" s="2"/>
      <c r="AZ310" s="133"/>
      <c r="BA310" s="133"/>
      <c r="BB310" s="2"/>
      <c r="BC310" s="133"/>
      <c r="BD310" s="133"/>
      <c r="BE310" s="2"/>
      <c r="BF310" s="133"/>
      <c r="BG310" s="133"/>
      <c r="BH310" s="2"/>
      <c r="BI310" s="133"/>
      <c r="BJ310" s="133"/>
      <c r="BL310" s="31"/>
      <c r="BM310" s="31"/>
      <c r="BN310" s="31"/>
      <c r="BO310" s="31"/>
      <c r="BP310" s="31"/>
      <c r="BQ310" s="31"/>
      <c r="BR310" s="31"/>
      <c r="BS310" s="137"/>
      <c r="BT310" s="137"/>
      <c r="BU310" s="137"/>
      <c r="BV310" s="137"/>
      <c r="BW310" s="137"/>
      <c r="BX310" s="137"/>
      <c r="BY310" s="137"/>
      <c r="BZ310" s="137"/>
      <c r="CA310" s="137"/>
      <c r="CB310" s="137"/>
      <c r="CC310" s="137"/>
      <c r="CD310" s="137"/>
      <c r="CE310" s="137"/>
      <c r="CF310" s="137"/>
      <c r="CG310" s="137"/>
      <c r="CH310" s="137"/>
      <c r="CI310" s="137"/>
      <c r="CJ310" s="137"/>
      <c r="CK310" s="137"/>
      <c r="CL310" s="137"/>
      <c r="CM310" s="137"/>
      <c r="CN310" s="137"/>
      <c r="CO310" s="137"/>
      <c r="CP310" s="137"/>
      <c r="CQ310" s="137"/>
      <c r="CR310" s="137"/>
      <c r="CS310" s="137"/>
      <c r="CT310" s="137"/>
      <c r="CU310" s="137"/>
      <c r="CV310" s="137"/>
      <c r="CW310" s="137"/>
      <c r="CX310" s="137"/>
      <c r="CY310" s="137"/>
      <c r="CZ310" s="137"/>
      <c r="DA310" s="137"/>
      <c r="DB310" s="137"/>
      <c r="DC310" s="137"/>
      <c r="DD310" s="137"/>
      <c r="DE310" s="137"/>
      <c r="DF310" s="137"/>
      <c r="DG310" s="137"/>
      <c r="DH310" s="137"/>
      <c r="DI310" s="137"/>
      <c r="DJ310" s="137"/>
      <c r="DK310" s="137"/>
    </row>
    <row r="311" spans="1:115" s="91" customFormat="1" ht="18" customHeight="1" x14ac:dyDescent="0.2">
      <c r="A311" s="87"/>
      <c r="B311" s="133"/>
      <c r="C311" s="133"/>
      <c r="D311" s="133"/>
      <c r="E311" s="133"/>
      <c r="F311" s="2"/>
      <c r="G311" s="133"/>
      <c r="H311" s="133"/>
      <c r="I311" s="2"/>
      <c r="J311" s="133"/>
      <c r="K311" s="133"/>
      <c r="L311" s="2"/>
      <c r="M311" s="133"/>
      <c r="N311" s="133"/>
      <c r="O311" s="2"/>
      <c r="P311" s="133"/>
      <c r="Q311" s="133"/>
      <c r="R311" s="2"/>
      <c r="S311" s="133"/>
      <c r="T311" s="133"/>
      <c r="U311" s="2"/>
      <c r="V311" s="133"/>
      <c r="W311" s="133"/>
      <c r="X311" s="2"/>
      <c r="Y311" s="133"/>
      <c r="Z311" s="133"/>
      <c r="AA311" s="2"/>
      <c r="AB311" s="133"/>
      <c r="AC311" s="133"/>
      <c r="AD311" s="2"/>
      <c r="AE311" s="133"/>
      <c r="AF311" s="133"/>
      <c r="AG311" s="2"/>
      <c r="AH311" s="133"/>
      <c r="AI311" s="133"/>
      <c r="AJ311" s="2"/>
      <c r="AK311" s="133"/>
      <c r="AL311" s="133"/>
      <c r="AM311" s="2"/>
      <c r="AN311" s="133"/>
      <c r="AO311" s="133"/>
      <c r="AP311" s="2"/>
      <c r="AQ311" s="133"/>
      <c r="AR311" s="133"/>
      <c r="AS311" s="2"/>
      <c r="AT311" s="133"/>
      <c r="AU311" s="133"/>
      <c r="AV311" s="2"/>
      <c r="AW311" s="133"/>
      <c r="AX311" s="133"/>
      <c r="AY311" s="2"/>
      <c r="AZ311" s="133"/>
      <c r="BA311" s="133"/>
      <c r="BB311" s="2"/>
      <c r="BC311" s="133"/>
      <c r="BD311" s="133"/>
      <c r="BE311" s="2"/>
      <c r="BF311" s="133"/>
      <c r="BG311" s="133"/>
      <c r="BH311" s="2"/>
      <c r="BI311" s="133"/>
      <c r="BJ311" s="133"/>
      <c r="BL311" s="31"/>
      <c r="BM311" s="31"/>
      <c r="BN311" s="31"/>
      <c r="BO311" s="31"/>
      <c r="BP311" s="31"/>
      <c r="BQ311" s="31"/>
      <c r="BR311" s="31"/>
      <c r="BS311" s="137"/>
      <c r="BT311" s="137"/>
      <c r="BU311" s="137"/>
      <c r="BV311" s="137"/>
      <c r="BW311" s="137"/>
      <c r="BX311" s="137"/>
      <c r="BY311" s="137"/>
      <c r="BZ311" s="137"/>
      <c r="CA311" s="137"/>
      <c r="CB311" s="137"/>
      <c r="CC311" s="137"/>
      <c r="CD311" s="137"/>
      <c r="CE311" s="137"/>
      <c r="CF311" s="137"/>
      <c r="CG311" s="137"/>
      <c r="CH311" s="137"/>
      <c r="CI311" s="137"/>
      <c r="CJ311" s="137"/>
      <c r="CK311" s="137"/>
      <c r="CL311" s="137"/>
      <c r="CM311" s="137"/>
      <c r="CN311" s="137"/>
      <c r="CO311" s="137"/>
      <c r="CP311" s="137"/>
      <c r="CQ311" s="137"/>
      <c r="CR311" s="137"/>
      <c r="CS311" s="137"/>
      <c r="CT311" s="137"/>
      <c r="CU311" s="137"/>
      <c r="CV311" s="137"/>
      <c r="CW311" s="137"/>
      <c r="CX311" s="137"/>
      <c r="CY311" s="137"/>
      <c r="CZ311" s="137"/>
      <c r="DA311" s="137"/>
      <c r="DB311" s="137"/>
      <c r="DC311" s="137"/>
      <c r="DD311" s="137"/>
      <c r="DE311" s="137"/>
      <c r="DF311" s="137"/>
      <c r="DG311" s="137"/>
      <c r="DH311" s="137"/>
      <c r="DI311" s="137"/>
      <c r="DJ311" s="137"/>
      <c r="DK311" s="137"/>
    </row>
    <row r="312" spans="1:115" s="91" customFormat="1" ht="18" customHeight="1" x14ac:dyDescent="0.2">
      <c r="A312" s="87"/>
      <c r="B312" s="133"/>
      <c r="C312" s="133"/>
      <c r="D312" s="133"/>
      <c r="E312" s="133"/>
      <c r="F312" s="2"/>
      <c r="G312" s="133"/>
      <c r="H312" s="133"/>
      <c r="I312" s="2"/>
      <c r="J312" s="133"/>
      <c r="K312" s="133"/>
      <c r="L312" s="2"/>
      <c r="M312" s="133"/>
      <c r="N312" s="133"/>
      <c r="O312" s="2"/>
      <c r="P312" s="133"/>
      <c r="Q312" s="133"/>
      <c r="R312" s="2"/>
      <c r="S312" s="133"/>
      <c r="T312" s="133"/>
      <c r="U312" s="2"/>
      <c r="V312" s="133"/>
      <c r="W312" s="133"/>
      <c r="X312" s="2"/>
      <c r="Y312" s="133"/>
      <c r="Z312" s="133"/>
      <c r="AA312" s="2"/>
      <c r="AB312" s="133"/>
      <c r="AC312" s="133"/>
      <c r="AD312" s="2"/>
      <c r="AE312" s="133"/>
      <c r="AF312" s="133"/>
      <c r="AG312" s="2"/>
      <c r="AH312" s="133"/>
      <c r="AI312" s="133"/>
      <c r="AJ312" s="2"/>
      <c r="AK312" s="133"/>
      <c r="AL312" s="133"/>
      <c r="AM312" s="2"/>
      <c r="AN312" s="133"/>
      <c r="AO312" s="133"/>
      <c r="AP312" s="2"/>
      <c r="AQ312" s="133"/>
      <c r="AR312" s="133"/>
      <c r="AS312" s="2"/>
      <c r="AT312" s="133"/>
      <c r="AU312" s="133"/>
      <c r="AV312" s="2"/>
      <c r="AW312" s="133"/>
      <c r="AX312" s="133"/>
      <c r="AY312" s="2"/>
      <c r="AZ312" s="133"/>
      <c r="BA312" s="133"/>
      <c r="BB312" s="2"/>
      <c r="BC312" s="133"/>
      <c r="BD312" s="133"/>
      <c r="BE312" s="2"/>
      <c r="BF312" s="133"/>
      <c r="BG312" s="133"/>
      <c r="BH312" s="2"/>
      <c r="BI312" s="133"/>
      <c r="BJ312" s="133"/>
      <c r="BL312" s="31"/>
      <c r="BM312" s="31"/>
      <c r="BN312" s="31"/>
      <c r="BO312" s="31"/>
      <c r="BP312" s="31"/>
      <c r="BQ312" s="31"/>
      <c r="BR312" s="31"/>
      <c r="BS312" s="137"/>
      <c r="BT312" s="137"/>
      <c r="BU312" s="137"/>
      <c r="BV312" s="137"/>
      <c r="BW312" s="137"/>
      <c r="BX312" s="137"/>
      <c r="BY312" s="137"/>
      <c r="BZ312" s="137"/>
      <c r="CA312" s="137"/>
      <c r="CB312" s="137"/>
      <c r="CC312" s="137"/>
      <c r="CD312" s="137"/>
      <c r="CE312" s="137"/>
      <c r="CF312" s="137"/>
      <c r="CG312" s="137"/>
      <c r="CH312" s="137"/>
      <c r="CI312" s="137"/>
      <c r="CJ312" s="137"/>
      <c r="CK312" s="137"/>
      <c r="CL312" s="137"/>
      <c r="CM312" s="137"/>
      <c r="CN312" s="137"/>
      <c r="CO312" s="137"/>
      <c r="CP312" s="137"/>
      <c r="CQ312" s="137"/>
      <c r="CR312" s="137"/>
      <c r="CS312" s="137"/>
      <c r="CT312" s="137"/>
      <c r="CU312" s="137"/>
      <c r="CV312" s="137"/>
      <c r="CW312" s="137"/>
      <c r="CX312" s="137"/>
      <c r="CY312" s="137"/>
      <c r="CZ312" s="137"/>
      <c r="DA312" s="137"/>
      <c r="DB312" s="137"/>
      <c r="DC312" s="137"/>
      <c r="DD312" s="137"/>
      <c r="DE312" s="137"/>
      <c r="DF312" s="137"/>
      <c r="DG312" s="137"/>
      <c r="DH312" s="137"/>
      <c r="DI312" s="137"/>
      <c r="DJ312" s="137"/>
      <c r="DK312" s="137"/>
    </row>
    <row r="313" spans="1:115" s="91" customFormat="1" ht="18" customHeight="1" x14ac:dyDescent="0.2">
      <c r="A313" s="88"/>
      <c r="B313" s="130"/>
      <c r="C313" s="130"/>
      <c r="D313" s="136"/>
      <c r="E313" s="136"/>
      <c r="F313" s="2"/>
      <c r="G313" s="136"/>
      <c r="H313" s="136"/>
      <c r="I313" s="2"/>
      <c r="J313" s="136"/>
      <c r="K313" s="136"/>
      <c r="L313" s="2"/>
      <c r="M313" s="136"/>
      <c r="N313" s="136"/>
      <c r="O313" s="2"/>
      <c r="P313" s="136"/>
      <c r="Q313" s="136"/>
      <c r="R313" s="2"/>
      <c r="S313" s="136"/>
      <c r="T313" s="136"/>
      <c r="U313" s="2"/>
      <c r="V313" s="136"/>
      <c r="W313" s="136"/>
      <c r="X313" s="2"/>
      <c r="Y313" s="136"/>
      <c r="Z313" s="136"/>
      <c r="AA313" s="2"/>
      <c r="AB313" s="136"/>
      <c r="AC313" s="136"/>
      <c r="AD313" s="2"/>
      <c r="AE313" s="136"/>
      <c r="AF313" s="136"/>
      <c r="AG313" s="2"/>
      <c r="AH313" s="136"/>
      <c r="AI313" s="136"/>
      <c r="AJ313" s="2"/>
      <c r="AK313" s="136"/>
      <c r="AL313" s="136"/>
      <c r="AM313" s="2"/>
      <c r="AN313" s="136"/>
      <c r="AO313" s="136"/>
      <c r="AP313" s="2"/>
      <c r="AQ313" s="136"/>
      <c r="AR313" s="136"/>
      <c r="AS313" s="2"/>
      <c r="AT313" s="136"/>
      <c r="AU313" s="136"/>
      <c r="AV313" s="2"/>
      <c r="AW313" s="136"/>
      <c r="AX313" s="136"/>
      <c r="AY313" s="2"/>
      <c r="AZ313" s="136"/>
      <c r="BA313" s="136"/>
      <c r="BB313" s="2"/>
      <c r="BC313" s="136"/>
      <c r="BD313" s="136"/>
      <c r="BE313" s="2"/>
      <c r="BF313" s="136"/>
      <c r="BG313" s="136"/>
      <c r="BH313" s="2"/>
      <c r="BI313" s="136"/>
      <c r="BJ313" s="136"/>
      <c r="BL313" s="31"/>
      <c r="BM313" s="31"/>
      <c r="BN313" s="31"/>
      <c r="BO313" s="31"/>
      <c r="BP313" s="31"/>
      <c r="BQ313" s="31"/>
      <c r="BR313" s="31"/>
      <c r="BS313" s="137"/>
      <c r="BT313" s="137"/>
      <c r="BU313" s="137"/>
      <c r="BV313" s="137"/>
      <c r="BW313" s="137"/>
      <c r="BX313" s="137"/>
      <c r="BY313" s="137"/>
      <c r="BZ313" s="137"/>
      <c r="CA313" s="137"/>
      <c r="CB313" s="137"/>
      <c r="CC313" s="137"/>
      <c r="CD313" s="137"/>
      <c r="CE313" s="137"/>
      <c r="CF313" s="137"/>
      <c r="CG313" s="137"/>
      <c r="CH313" s="137"/>
      <c r="CI313" s="137"/>
      <c r="CJ313" s="137"/>
      <c r="CK313" s="137"/>
      <c r="CL313" s="137"/>
      <c r="CM313" s="137"/>
      <c r="CN313" s="137"/>
      <c r="CO313" s="137"/>
      <c r="CP313" s="137"/>
      <c r="CQ313" s="137"/>
      <c r="CR313" s="137"/>
      <c r="CS313" s="137"/>
      <c r="CT313" s="137"/>
      <c r="CU313" s="137"/>
      <c r="CV313" s="137"/>
      <c r="CW313" s="137"/>
      <c r="CX313" s="137"/>
      <c r="CY313" s="137"/>
      <c r="CZ313" s="137"/>
      <c r="DA313" s="137"/>
      <c r="DB313" s="137"/>
      <c r="DC313" s="137"/>
      <c r="DD313" s="137"/>
      <c r="DE313" s="137"/>
      <c r="DF313" s="137"/>
      <c r="DG313" s="137"/>
      <c r="DH313" s="137"/>
      <c r="DI313" s="137"/>
      <c r="DJ313" s="137"/>
      <c r="DK313" s="137"/>
    </row>
    <row r="314" spans="1:115" s="91" customFormat="1" ht="18" customHeight="1" x14ac:dyDescent="0.2">
      <c r="A314" s="87"/>
      <c r="B314" s="134"/>
      <c r="C314" s="134"/>
      <c r="D314" s="133"/>
      <c r="E314" s="133"/>
      <c r="F314" s="2"/>
      <c r="G314" s="133"/>
      <c r="H314" s="133"/>
      <c r="I314" s="2"/>
      <c r="J314" s="133"/>
      <c r="K314" s="133"/>
      <c r="L314" s="2"/>
      <c r="M314" s="133"/>
      <c r="N314" s="133"/>
      <c r="O314" s="2"/>
      <c r="P314" s="133"/>
      <c r="Q314" s="133"/>
      <c r="R314" s="2"/>
      <c r="S314" s="133"/>
      <c r="T314" s="133"/>
      <c r="U314" s="2"/>
      <c r="V314" s="133"/>
      <c r="W314" s="133"/>
      <c r="X314" s="2"/>
      <c r="Y314" s="133"/>
      <c r="Z314" s="133"/>
      <c r="AA314" s="2"/>
      <c r="AB314" s="133"/>
      <c r="AC314" s="133"/>
      <c r="AD314" s="2"/>
      <c r="AE314" s="133"/>
      <c r="AF314" s="133"/>
      <c r="AG314" s="2"/>
      <c r="AH314" s="133"/>
      <c r="AI314" s="133"/>
      <c r="AJ314" s="2"/>
      <c r="AK314" s="133"/>
      <c r="AL314" s="133"/>
      <c r="AM314" s="2"/>
      <c r="AN314" s="133"/>
      <c r="AO314" s="133"/>
      <c r="AP314" s="2"/>
      <c r="AQ314" s="133"/>
      <c r="AR314" s="133"/>
      <c r="AS314" s="2"/>
      <c r="AT314" s="133"/>
      <c r="AU314" s="133"/>
      <c r="AV314" s="2"/>
      <c r="AW314" s="133"/>
      <c r="AX314" s="133"/>
      <c r="AY314" s="2"/>
      <c r="AZ314" s="133"/>
      <c r="BA314" s="133"/>
      <c r="BB314" s="2"/>
      <c r="BC314" s="133"/>
      <c r="BD314" s="133"/>
      <c r="BE314" s="2"/>
      <c r="BF314" s="133"/>
      <c r="BG314" s="133"/>
      <c r="BH314" s="2"/>
      <c r="BI314" s="133"/>
      <c r="BJ314" s="133"/>
      <c r="BL314" s="31"/>
      <c r="BM314" s="31"/>
      <c r="BN314" s="31"/>
      <c r="BO314" s="31"/>
      <c r="BP314" s="31"/>
      <c r="BQ314" s="31"/>
      <c r="BR314" s="31"/>
      <c r="BS314" s="137"/>
      <c r="BT314" s="137"/>
      <c r="BU314" s="137"/>
      <c r="BV314" s="137"/>
      <c r="BW314" s="137"/>
      <c r="BX314" s="137"/>
      <c r="BY314" s="137"/>
      <c r="BZ314" s="137"/>
      <c r="CA314" s="137"/>
      <c r="CB314" s="137"/>
      <c r="CC314" s="137"/>
      <c r="CD314" s="137"/>
      <c r="CE314" s="137"/>
      <c r="CF314" s="137"/>
      <c r="CG314" s="137"/>
      <c r="CH314" s="137"/>
      <c r="CI314" s="137"/>
      <c r="CJ314" s="137"/>
      <c r="CK314" s="137"/>
      <c r="CL314" s="137"/>
      <c r="CM314" s="137"/>
      <c r="CN314" s="137"/>
      <c r="CO314" s="137"/>
      <c r="CP314" s="137"/>
      <c r="CQ314" s="137"/>
      <c r="CR314" s="137"/>
      <c r="CS314" s="137"/>
      <c r="CT314" s="137"/>
      <c r="CU314" s="137"/>
      <c r="CV314" s="137"/>
      <c r="CW314" s="137"/>
      <c r="CX314" s="137"/>
      <c r="CY314" s="137"/>
      <c r="CZ314" s="137"/>
      <c r="DA314" s="137"/>
      <c r="DB314" s="137"/>
      <c r="DC314" s="137"/>
      <c r="DD314" s="137"/>
      <c r="DE314" s="137"/>
      <c r="DF314" s="137"/>
      <c r="DG314" s="137"/>
      <c r="DH314" s="137"/>
      <c r="DI314" s="137"/>
      <c r="DJ314" s="137"/>
      <c r="DK314" s="137"/>
    </row>
    <row r="315" spans="1:115" s="91" customFormat="1" ht="18" customHeight="1" x14ac:dyDescent="0.2">
      <c r="A315" s="87"/>
      <c r="B315" s="133"/>
      <c r="C315" s="133"/>
      <c r="D315" s="133"/>
      <c r="E315" s="133"/>
      <c r="F315" s="2"/>
      <c r="G315" s="133"/>
      <c r="H315" s="133"/>
      <c r="I315" s="2"/>
      <c r="J315" s="133"/>
      <c r="K315" s="133"/>
      <c r="L315" s="2"/>
      <c r="M315" s="133"/>
      <c r="N315" s="133"/>
      <c r="O315" s="2"/>
      <c r="P315" s="133"/>
      <c r="Q315" s="133"/>
      <c r="R315" s="2"/>
      <c r="S315" s="133"/>
      <c r="T315" s="133"/>
      <c r="U315" s="2"/>
      <c r="V315" s="133"/>
      <c r="W315" s="133"/>
      <c r="X315" s="2"/>
      <c r="Y315" s="133"/>
      <c r="Z315" s="133"/>
      <c r="AA315" s="2"/>
      <c r="AB315" s="133"/>
      <c r="AC315" s="133"/>
      <c r="AD315" s="2"/>
      <c r="AE315" s="133"/>
      <c r="AF315" s="133"/>
      <c r="AG315" s="2"/>
      <c r="AH315" s="133"/>
      <c r="AI315" s="133"/>
      <c r="AJ315" s="2"/>
      <c r="AK315" s="133"/>
      <c r="AL315" s="133"/>
      <c r="AM315" s="2"/>
      <c r="AN315" s="133"/>
      <c r="AO315" s="133"/>
      <c r="AP315" s="2"/>
      <c r="AQ315" s="133"/>
      <c r="AR315" s="133"/>
      <c r="AS315" s="2"/>
      <c r="AT315" s="133"/>
      <c r="AU315" s="133"/>
      <c r="AV315" s="2"/>
      <c r="AW315" s="133"/>
      <c r="AX315" s="133"/>
      <c r="AY315" s="2"/>
      <c r="AZ315" s="133"/>
      <c r="BA315" s="133"/>
      <c r="BB315" s="2"/>
      <c r="BC315" s="133"/>
      <c r="BD315" s="133"/>
      <c r="BE315" s="2"/>
      <c r="BF315" s="133"/>
      <c r="BG315" s="133"/>
      <c r="BH315" s="2"/>
      <c r="BI315" s="133"/>
      <c r="BJ315" s="133"/>
      <c r="BL315" s="31"/>
      <c r="BM315" s="31"/>
      <c r="BN315" s="31"/>
      <c r="BO315" s="31"/>
      <c r="BP315" s="31"/>
      <c r="BQ315" s="31"/>
      <c r="BR315" s="31"/>
      <c r="BS315" s="137"/>
      <c r="BT315" s="137"/>
      <c r="BU315" s="137"/>
      <c r="BV315" s="137"/>
      <c r="BW315" s="137"/>
      <c r="BX315" s="137"/>
      <c r="BY315" s="137"/>
      <c r="BZ315" s="137"/>
      <c r="CA315" s="137"/>
      <c r="CB315" s="137"/>
      <c r="CC315" s="137"/>
      <c r="CD315" s="137"/>
      <c r="CE315" s="137"/>
      <c r="CF315" s="137"/>
      <c r="CG315" s="137"/>
      <c r="CH315" s="137"/>
      <c r="CI315" s="137"/>
      <c r="CJ315" s="137"/>
      <c r="CK315" s="137"/>
      <c r="CL315" s="137"/>
      <c r="CM315" s="137"/>
      <c r="CN315" s="137"/>
      <c r="CO315" s="137"/>
      <c r="CP315" s="137"/>
      <c r="CQ315" s="137"/>
      <c r="CR315" s="137"/>
      <c r="CS315" s="137"/>
      <c r="CT315" s="137"/>
      <c r="CU315" s="137"/>
      <c r="CV315" s="137"/>
      <c r="CW315" s="137"/>
      <c r="CX315" s="137"/>
      <c r="CY315" s="137"/>
      <c r="CZ315" s="137"/>
      <c r="DA315" s="137"/>
      <c r="DB315" s="137"/>
      <c r="DC315" s="137"/>
      <c r="DD315" s="137"/>
      <c r="DE315" s="137"/>
      <c r="DF315" s="137"/>
      <c r="DG315" s="137"/>
      <c r="DH315" s="137"/>
      <c r="DI315" s="137"/>
      <c r="DJ315" s="137"/>
      <c r="DK315" s="137"/>
    </row>
    <row r="316" spans="1:115" s="91" customFormat="1" ht="18" customHeight="1" x14ac:dyDescent="0.2">
      <c r="A316" s="87"/>
      <c r="B316" s="133"/>
      <c r="C316" s="133"/>
      <c r="D316" s="133"/>
      <c r="E316" s="133"/>
      <c r="F316" s="2"/>
      <c r="G316" s="133"/>
      <c r="H316" s="133"/>
      <c r="I316" s="2"/>
      <c r="J316" s="133"/>
      <c r="K316" s="133"/>
      <c r="L316" s="2"/>
      <c r="M316" s="133"/>
      <c r="N316" s="133"/>
      <c r="O316" s="2"/>
      <c r="P316" s="133"/>
      <c r="Q316" s="133"/>
      <c r="R316" s="2"/>
      <c r="S316" s="133"/>
      <c r="T316" s="133"/>
      <c r="U316" s="2"/>
      <c r="V316" s="133"/>
      <c r="W316" s="133"/>
      <c r="X316" s="2"/>
      <c r="Y316" s="133"/>
      <c r="Z316" s="133"/>
      <c r="AA316" s="2"/>
      <c r="AB316" s="133"/>
      <c r="AC316" s="133"/>
      <c r="AD316" s="2"/>
      <c r="AE316" s="133"/>
      <c r="AF316" s="133"/>
      <c r="AG316" s="2"/>
      <c r="AH316" s="133"/>
      <c r="AI316" s="133"/>
      <c r="AJ316" s="2"/>
      <c r="AK316" s="133"/>
      <c r="AL316" s="133"/>
      <c r="AM316" s="2"/>
      <c r="AN316" s="133"/>
      <c r="AO316" s="133"/>
      <c r="AP316" s="2"/>
      <c r="AQ316" s="133"/>
      <c r="AR316" s="133"/>
      <c r="AS316" s="2"/>
      <c r="AT316" s="133"/>
      <c r="AU316" s="133"/>
      <c r="AV316" s="2"/>
      <c r="AW316" s="133"/>
      <c r="AX316" s="133"/>
      <c r="AY316" s="2"/>
      <c r="AZ316" s="133"/>
      <c r="BA316" s="133"/>
      <c r="BB316" s="2"/>
      <c r="BC316" s="133"/>
      <c r="BD316" s="133"/>
      <c r="BE316" s="2"/>
      <c r="BF316" s="133"/>
      <c r="BG316" s="133"/>
      <c r="BH316" s="2"/>
      <c r="BI316" s="133"/>
      <c r="BJ316" s="133"/>
      <c r="BL316" s="31"/>
      <c r="BM316" s="31"/>
      <c r="BN316" s="31"/>
      <c r="BO316" s="31"/>
      <c r="BP316" s="31"/>
      <c r="BQ316" s="31"/>
      <c r="BR316" s="31"/>
      <c r="BS316" s="137"/>
      <c r="BT316" s="137"/>
      <c r="BU316" s="137"/>
      <c r="BV316" s="137"/>
      <c r="BW316" s="137"/>
      <c r="BX316" s="137"/>
      <c r="BY316" s="137"/>
      <c r="BZ316" s="137"/>
      <c r="CA316" s="137"/>
      <c r="CB316" s="137"/>
      <c r="CC316" s="137"/>
      <c r="CD316" s="137"/>
      <c r="CE316" s="137"/>
      <c r="CF316" s="137"/>
      <c r="CG316" s="137"/>
      <c r="CH316" s="137"/>
      <c r="CI316" s="137"/>
      <c r="CJ316" s="137"/>
      <c r="CK316" s="137"/>
      <c r="CL316" s="137"/>
      <c r="CM316" s="137"/>
      <c r="CN316" s="137"/>
      <c r="CO316" s="137"/>
      <c r="CP316" s="137"/>
      <c r="CQ316" s="137"/>
      <c r="CR316" s="137"/>
      <c r="CS316" s="137"/>
      <c r="CT316" s="137"/>
      <c r="CU316" s="137"/>
      <c r="CV316" s="137"/>
      <c r="CW316" s="137"/>
      <c r="CX316" s="137"/>
      <c r="CY316" s="137"/>
      <c r="CZ316" s="137"/>
      <c r="DA316" s="137"/>
      <c r="DB316" s="137"/>
      <c r="DC316" s="137"/>
      <c r="DD316" s="137"/>
      <c r="DE316" s="137"/>
      <c r="DF316" s="137"/>
      <c r="DG316" s="137"/>
      <c r="DH316" s="137"/>
      <c r="DI316" s="137"/>
      <c r="DJ316" s="137"/>
      <c r="DK316" s="137"/>
    </row>
    <row r="317" spans="1:115" s="91" customFormat="1" ht="18" customHeight="1" x14ac:dyDescent="0.2">
      <c r="A317" s="87"/>
      <c r="B317" s="130"/>
      <c r="C317" s="130"/>
      <c r="D317" s="133"/>
      <c r="E317" s="133"/>
      <c r="F317" s="2"/>
      <c r="G317" s="133"/>
      <c r="H317" s="133"/>
      <c r="I317" s="2"/>
      <c r="J317" s="133"/>
      <c r="K317" s="133"/>
      <c r="L317" s="2"/>
      <c r="M317" s="133"/>
      <c r="N317" s="133"/>
      <c r="O317" s="2"/>
      <c r="P317" s="133"/>
      <c r="Q317" s="133"/>
      <c r="R317" s="2"/>
      <c r="S317" s="133"/>
      <c r="T317" s="133"/>
      <c r="U317" s="2"/>
      <c r="V317" s="133"/>
      <c r="W317" s="133"/>
      <c r="X317" s="2"/>
      <c r="Y317" s="133"/>
      <c r="Z317" s="133"/>
      <c r="AA317" s="2"/>
      <c r="AB317" s="133"/>
      <c r="AC317" s="133"/>
      <c r="AD317" s="2"/>
      <c r="AE317" s="133"/>
      <c r="AF317" s="133"/>
      <c r="AG317" s="2"/>
      <c r="AH317" s="133"/>
      <c r="AI317" s="133"/>
      <c r="AJ317" s="2"/>
      <c r="AK317" s="133"/>
      <c r="AL317" s="133"/>
      <c r="AM317" s="2"/>
      <c r="AN317" s="133"/>
      <c r="AO317" s="133"/>
      <c r="AP317" s="2"/>
      <c r="AQ317" s="133"/>
      <c r="AR317" s="133"/>
      <c r="AS317" s="2"/>
      <c r="AT317" s="133"/>
      <c r="AU317" s="133"/>
      <c r="AV317" s="2"/>
      <c r="AW317" s="133"/>
      <c r="AX317" s="133"/>
      <c r="AY317" s="2"/>
      <c r="AZ317" s="133"/>
      <c r="BA317" s="133"/>
      <c r="BB317" s="2"/>
      <c r="BC317" s="133"/>
      <c r="BD317" s="133"/>
      <c r="BE317" s="2"/>
      <c r="BF317" s="133"/>
      <c r="BG317" s="133"/>
      <c r="BH317" s="2"/>
      <c r="BI317" s="133"/>
      <c r="BJ317" s="133"/>
      <c r="BL317" s="31"/>
      <c r="BM317" s="31"/>
      <c r="BN317" s="31"/>
      <c r="BO317" s="31"/>
      <c r="BP317" s="31"/>
      <c r="BQ317" s="31"/>
      <c r="BR317" s="31"/>
      <c r="BS317" s="137"/>
      <c r="BT317" s="137"/>
      <c r="BU317" s="137"/>
      <c r="BV317" s="137"/>
      <c r="BW317" s="137"/>
      <c r="BX317" s="137"/>
      <c r="BY317" s="137"/>
      <c r="BZ317" s="137"/>
      <c r="CA317" s="137"/>
      <c r="CB317" s="137"/>
      <c r="CC317" s="137"/>
      <c r="CD317" s="137"/>
      <c r="CE317" s="137"/>
      <c r="CF317" s="137"/>
      <c r="CG317" s="137"/>
      <c r="CH317" s="137"/>
      <c r="CI317" s="137"/>
      <c r="CJ317" s="137"/>
      <c r="CK317" s="137"/>
      <c r="CL317" s="137"/>
      <c r="CM317" s="137"/>
      <c r="CN317" s="137"/>
      <c r="CO317" s="137"/>
      <c r="CP317" s="137"/>
      <c r="CQ317" s="137"/>
      <c r="CR317" s="137"/>
      <c r="CS317" s="137"/>
      <c r="CT317" s="137"/>
      <c r="CU317" s="137"/>
      <c r="CV317" s="137"/>
      <c r="CW317" s="137"/>
      <c r="CX317" s="137"/>
      <c r="CY317" s="137"/>
      <c r="CZ317" s="137"/>
      <c r="DA317" s="137"/>
      <c r="DB317" s="137"/>
      <c r="DC317" s="137"/>
      <c r="DD317" s="137"/>
      <c r="DE317" s="137"/>
      <c r="DF317" s="137"/>
      <c r="DG317" s="137"/>
      <c r="DH317" s="137"/>
      <c r="DI317" s="137"/>
      <c r="DJ317" s="137"/>
      <c r="DK317" s="137"/>
    </row>
    <row r="318" spans="1:115" s="91" customFormat="1" ht="18" customHeight="1" x14ac:dyDescent="0.2">
      <c r="A318" s="87"/>
      <c r="B318" s="133"/>
      <c r="C318" s="133"/>
      <c r="D318" s="133"/>
      <c r="E318" s="133"/>
      <c r="F318" s="2"/>
      <c r="G318" s="133"/>
      <c r="H318" s="133"/>
      <c r="I318" s="2"/>
      <c r="J318" s="133"/>
      <c r="K318" s="133"/>
      <c r="L318" s="2"/>
      <c r="M318" s="133"/>
      <c r="N318" s="133"/>
      <c r="O318" s="2"/>
      <c r="P318" s="133"/>
      <c r="Q318" s="133"/>
      <c r="R318" s="2"/>
      <c r="S318" s="133"/>
      <c r="T318" s="133"/>
      <c r="U318" s="2"/>
      <c r="V318" s="133"/>
      <c r="W318" s="133"/>
      <c r="X318" s="2"/>
      <c r="Y318" s="133"/>
      <c r="Z318" s="133"/>
      <c r="AA318" s="2"/>
      <c r="AB318" s="133"/>
      <c r="AC318" s="133"/>
      <c r="AD318" s="2"/>
      <c r="AE318" s="133"/>
      <c r="AF318" s="133"/>
      <c r="AG318" s="2"/>
      <c r="AH318" s="133"/>
      <c r="AI318" s="133"/>
      <c r="AJ318" s="2"/>
      <c r="AK318" s="133"/>
      <c r="AL318" s="133"/>
      <c r="AM318" s="2"/>
      <c r="AN318" s="133"/>
      <c r="AO318" s="133"/>
      <c r="AP318" s="2"/>
      <c r="AQ318" s="133"/>
      <c r="AR318" s="133"/>
      <c r="AS318" s="2"/>
      <c r="AT318" s="133"/>
      <c r="AU318" s="133"/>
      <c r="AV318" s="2"/>
      <c r="AW318" s="133"/>
      <c r="AX318" s="133"/>
      <c r="AY318" s="2"/>
      <c r="AZ318" s="133"/>
      <c r="BA318" s="133"/>
      <c r="BB318" s="2"/>
      <c r="BC318" s="133"/>
      <c r="BD318" s="133"/>
      <c r="BE318" s="2"/>
      <c r="BF318" s="133"/>
      <c r="BG318" s="133"/>
      <c r="BH318" s="2"/>
      <c r="BI318" s="133"/>
      <c r="BJ318" s="133"/>
      <c r="BL318" s="31"/>
      <c r="BM318" s="31"/>
      <c r="BN318" s="31"/>
      <c r="BO318" s="31"/>
      <c r="BP318" s="31"/>
      <c r="BQ318" s="31"/>
      <c r="BR318" s="31"/>
      <c r="BS318" s="137"/>
      <c r="BT318" s="137"/>
      <c r="BU318" s="137"/>
      <c r="BV318" s="137"/>
      <c r="BW318" s="137"/>
      <c r="BX318" s="137"/>
      <c r="BY318" s="137"/>
      <c r="BZ318" s="137"/>
      <c r="CA318" s="137"/>
      <c r="CB318" s="137"/>
      <c r="CC318" s="137"/>
      <c r="CD318" s="137"/>
      <c r="CE318" s="137"/>
      <c r="CF318" s="137"/>
      <c r="CG318" s="137"/>
      <c r="CH318" s="137"/>
      <c r="CI318" s="137"/>
      <c r="CJ318" s="137"/>
      <c r="CK318" s="137"/>
      <c r="CL318" s="137"/>
      <c r="CM318" s="137"/>
      <c r="CN318" s="137"/>
      <c r="CO318" s="137"/>
      <c r="CP318" s="137"/>
      <c r="CQ318" s="137"/>
      <c r="CR318" s="137"/>
      <c r="CS318" s="137"/>
      <c r="CT318" s="137"/>
      <c r="CU318" s="137"/>
      <c r="CV318" s="137"/>
      <c r="CW318" s="137"/>
      <c r="CX318" s="137"/>
      <c r="CY318" s="137"/>
      <c r="CZ318" s="137"/>
      <c r="DA318" s="137"/>
      <c r="DB318" s="137"/>
      <c r="DC318" s="137"/>
      <c r="DD318" s="137"/>
      <c r="DE318" s="137"/>
      <c r="DF318" s="137"/>
      <c r="DG318" s="137"/>
      <c r="DH318" s="137"/>
      <c r="DI318" s="137"/>
      <c r="DJ318" s="137"/>
      <c r="DK318" s="137"/>
    </row>
    <row r="319" spans="1:115" s="91" customFormat="1" ht="18" customHeight="1" x14ac:dyDescent="0.2">
      <c r="A319" s="87"/>
      <c r="B319" s="133"/>
      <c r="C319" s="133"/>
      <c r="D319" s="133"/>
      <c r="E319" s="133"/>
      <c r="F319" s="2"/>
      <c r="G319" s="133"/>
      <c r="H319" s="133"/>
      <c r="I319" s="2"/>
      <c r="J319" s="133"/>
      <c r="K319" s="133"/>
      <c r="L319" s="2"/>
      <c r="M319" s="133"/>
      <c r="N319" s="133"/>
      <c r="O319" s="2"/>
      <c r="P319" s="133"/>
      <c r="Q319" s="133"/>
      <c r="R319" s="2"/>
      <c r="S319" s="133"/>
      <c r="T319" s="133"/>
      <c r="U319" s="2"/>
      <c r="V319" s="133"/>
      <c r="W319" s="133"/>
      <c r="X319" s="2"/>
      <c r="Y319" s="133"/>
      <c r="Z319" s="133"/>
      <c r="AA319" s="2"/>
      <c r="AB319" s="133"/>
      <c r="AC319" s="133"/>
      <c r="AD319" s="2"/>
      <c r="AE319" s="133"/>
      <c r="AF319" s="133"/>
      <c r="AG319" s="2"/>
      <c r="AH319" s="133"/>
      <c r="AI319" s="133"/>
      <c r="AJ319" s="2"/>
      <c r="AK319" s="133"/>
      <c r="AL319" s="133"/>
      <c r="AM319" s="2"/>
      <c r="AN319" s="133"/>
      <c r="AO319" s="133"/>
      <c r="AP319" s="2"/>
      <c r="AQ319" s="133"/>
      <c r="AR319" s="133"/>
      <c r="AS319" s="2"/>
      <c r="AT319" s="133"/>
      <c r="AU319" s="133"/>
      <c r="AV319" s="2"/>
      <c r="AW319" s="133"/>
      <c r="AX319" s="133"/>
      <c r="AY319" s="2"/>
      <c r="AZ319" s="133"/>
      <c r="BA319" s="133"/>
      <c r="BB319" s="2"/>
      <c r="BC319" s="133"/>
      <c r="BD319" s="133"/>
      <c r="BE319" s="2"/>
      <c r="BF319" s="133"/>
      <c r="BG319" s="133"/>
      <c r="BH319" s="2"/>
      <c r="BI319" s="133"/>
      <c r="BJ319" s="133"/>
      <c r="BL319" s="31"/>
      <c r="BM319" s="31"/>
      <c r="BN319" s="31"/>
      <c r="BO319" s="31"/>
      <c r="BP319" s="31"/>
      <c r="BQ319" s="31"/>
      <c r="BR319" s="31"/>
      <c r="BS319" s="137"/>
      <c r="BT319" s="137"/>
      <c r="BU319" s="137"/>
      <c r="BV319" s="137"/>
      <c r="BW319" s="137"/>
      <c r="BX319" s="137"/>
      <c r="BY319" s="137"/>
      <c r="BZ319" s="137"/>
      <c r="CA319" s="137"/>
      <c r="CB319" s="137"/>
      <c r="CC319" s="137"/>
      <c r="CD319" s="137"/>
      <c r="CE319" s="137"/>
      <c r="CF319" s="137"/>
      <c r="CG319" s="137"/>
      <c r="CH319" s="137"/>
      <c r="CI319" s="137"/>
      <c r="CJ319" s="137"/>
      <c r="CK319" s="137"/>
      <c r="CL319" s="137"/>
      <c r="CM319" s="137"/>
      <c r="CN319" s="137"/>
      <c r="CO319" s="137"/>
      <c r="CP319" s="137"/>
      <c r="CQ319" s="137"/>
      <c r="CR319" s="137"/>
      <c r="CS319" s="137"/>
      <c r="CT319" s="137"/>
      <c r="CU319" s="137"/>
      <c r="CV319" s="137"/>
      <c r="CW319" s="137"/>
      <c r="CX319" s="137"/>
      <c r="CY319" s="137"/>
      <c r="CZ319" s="137"/>
      <c r="DA319" s="137"/>
      <c r="DB319" s="137"/>
      <c r="DC319" s="137"/>
      <c r="DD319" s="137"/>
      <c r="DE319" s="137"/>
      <c r="DF319" s="137"/>
      <c r="DG319" s="137"/>
      <c r="DH319" s="137"/>
      <c r="DI319" s="137"/>
      <c r="DJ319" s="137"/>
      <c r="DK319" s="137"/>
    </row>
    <row r="320" spans="1:115" s="91" customFormat="1" ht="18" customHeight="1" x14ac:dyDescent="0.2">
      <c r="A320" s="88"/>
      <c r="B320" s="130"/>
      <c r="C320" s="130"/>
      <c r="D320" s="136"/>
      <c r="E320" s="136"/>
      <c r="F320" s="2"/>
      <c r="G320" s="136"/>
      <c r="H320" s="136"/>
      <c r="I320" s="2"/>
      <c r="J320" s="136"/>
      <c r="K320" s="136"/>
      <c r="L320" s="2"/>
      <c r="M320" s="136"/>
      <c r="N320" s="136"/>
      <c r="O320" s="2"/>
      <c r="P320" s="136"/>
      <c r="Q320" s="136"/>
      <c r="R320" s="2"/>
      <c r="S320" s="136"/>
      <c r="T320" s="136"/>
      <c r="U320" s="2"/>
      <c r="V320" s="136"/>
      <c r="W320" s="136"/>
      <c r="X320" s="2"/>
      <c r="Y320" s="136"/>
      <c r="Z320" s="136"/>
      <c r="AA320" s="2"/>
      <c r="AB320" s="136"/>
      <c r="AC320" s="136"/>
      <c r="AD320" s="2"/>
      <c r="AE320" s="136"/>
      <c r="AF320" s="136"/>
      <c r="AG320" s="2"/>
      <c r="AH320" s="136"/>
      <c r="AI320" s="136"/>
      <c r="AJ320" s="2"/>
      <c r="AK320" s="136"/>
      <c r="AL320" s="136"/>
      <c r="AM320" s="2"/>
      <c r="AN320" s="136"/>
      <c r="AO320" s="136"/>
      <c r="AP320" s="2"/>
      <c r="AQ320" s="136"/>
      <c r="AR320" s="136"/>
      <c r="AS320" s="2"/>
      <c r="AT320" s="136"/>
      <c r="AU320" s="136"/>
      <c r="AV320" s="2"/>
      <c r="AW320" s="136"/>
      <c r="AX320" s="136"/>
      <c r="AY320" s="2"/>
      <c r="AZ320" s="136"/>
      <c r="BA320" s="136"/>
      <c r="BB320" s="2"/>
      <c r="BC320" s="136"/>
      <c r="BD320" s="136"/>
      <c r="BE320" s="2"/>
      <c r="BF320" s="136"/>
      <c r="BG320" s="136"/>
      <c r="BH320" s="2"/>
      <c r="BI320" s="136"/>
      <c r="BJ320" s="136"/>
      <c r="BL320" s="31"/>
      <c r="BM320" s="31"/>
      <c r="BN320" s="31"/>
      <c r="BO320" s="31"/>
      <c r="BP320" s="31"/>
      <c r="BQ320" s="31"/>
      <c r="BR320" s="31"/>
      <c r="BS320" s="137"/>
      <c r="BT320" s="137"/>
      <c r="BU320" s="137"/>
      <c r="BV320" s="137"/>
      <c r="BW320" s="137"/>
      <c r="BX320" s="137"/>
      <c r="BY320" s="137"/>
      <c r="BZ320" s="137"/>
      <c r="CA320" s="137"/>
      <c r="CB320" s="137"/>
      <c r="CC320" s="137"/>
      <c r="CD320" s="137"/>
      <c r="CE320" s="137"/>
      <c r="CF320" s="137"/>
      <c r="CG320" s="137"/>
      <c r="CH320" s="137"/>
      <c r="CI320" s="137"/>
      <c r="CJ320" s="137"/>
      <c r="CK320" s="137"/>
      <c r="CL320" s="137"/>
      <c r="CM320" s="137"/>
      <c r="CN320" s="137"/>
      <c r="CO320" s="137"/>
      <c r="CP320" s="137"/>
      <c r="CQ320" s="137"/>
      <c r="CR320" s="137"/>
      <c r="CS320" s="137"/>
      <c r="CT320" s="137"/>
      <c r="CU320" s="137"/>
      <c r="CV320" s="137"/>
      <c r="CW320" s="137"/>
      <c r="CX320" s="137"/>
      <c r="CY320" s="137"/>
      <c r="CZ320" s="137"/>
      <c r="DA320" s="137"/>
      <c r="DB320" s="137"/>
      <c r="DC320" s="137"/>
      <c r="DD320" s="137"/>
      <c r="DE320" s="137"/>
      <c r="DF320" s="137"/>
      <c r="DG320" s="137"/>
      <c r="DH320" s="137"/>
      <c r="DI320" s="137"/>
      <c r="DJ320" s="137"/>
      <c r="DK320" s="137"/>
    </row>
    <row r="321" spans="1:115" s="91" customFormat="1" ht="18" customHeight="1" x14ac:dyDescent="0.2">
      <c r="A321" s="87"/>
      <c r="B321" s="134"/>
      <c r="C321" s="133"/>
      <c r="D321" s="133"/>
      <c r="E321" s="133"/>
      <c r="F321" s="2"/>
      <c r="G321" s="133"/>
      <c r="H321" s="133"/>
      <c r="I321" s="2"/>
      <c r="J321" s="133"/>
      <c r="K321" s="133"/>
      <c r="L321" s="2"/>
      <c r="M321" s="133"/>
      <c r="N321" s="133"/>
      <c r="O321" s="2"/>
      <c r="P321" s="133"/>
      <c r="Q321" s="133"/>
      <c r="R321" s="2"/>
      <c r="S321" s="133"/>
      <c r="T321" s="133"/>
      <c r="U321" s="2"/>
      <c r="V321" s="133"/>
      <c r="W321" s="133"/>
      <c r="X321" s="2"/>
      <c r="Y321" s="133"/>
      <c r="Z321" s="133"/>
      <c r="AA321" s="2"/>
      <c r="AB321" s="133"/>
      <c r="AC321" s="133"/>
      <c r="AD321" s="2"/>
      <c r="AE321" s="133"/>
      <c r="AF321" s="133"/>
      <c r="AG321" s="2"/>
      <c r="AH321" s="133"/>
      <c r="AI321" s="133"/>
      <c r="AJ321" s="2"/>
      <c r="AK321" s="133"/>
      <c r="AL321" s="133"/>
      <c r="AM321" s="2"/>
      <c r="AN321" s="133"/>
      <c r="AO321" s="133"/>
      <c r="AP321" s="2"/>
      <c r="AQ321" s="133"/>
      <c r="AR321" s="133"/>
      <c r="AS321" s="2"/>
      <c r="AT321" s="133"/>
      <c r="AU321" s="133"/>
      <c r="AV321" s="2"/>
      <c r="AW321" s="133"/>
      <c r="AX321" s="133"/>
      <c r="AY321" s="2"/>
      <c r="AZ321" s="133"/>
      <c r="BA321" s="133"/>
      <c r="BB321" s="2"/>
      <c r="BC321" s="133"/>
      <c r="BD321" s="133"/>
      <c r="BE321" s="2"/>
      <c r="BF321" s="133"/>
      <c r="BG321" s="133"/>
      <c r="BH321" s="2"/>
      <c r="BI321" s="133"/>
      <c r="BJ321" s="133"/>
      <c r="BL321" s="31"/>
      <c r="BM321" s="31"/>
      <c r="BN321" s="31"/>
      <c r="BO321" s="31"/>
      <c r="BP321" s="31"/>
      <c r="BQ321" s="31"/>
      <c r="BR321" s="31"/>
      <c r="BS321" s="137"/>
      <c r="BT321" s="137"/>
      <c r="BU321" s="137"/>
      <c r="BV321" s="137"/>
      <c r="BW321" s="137"/>
      <c r="BX321" s="137"/>
      <c r="BY321" s="137"/>
      <c r="BZ321" s="137"/>
      <c r="CA321" s="137"/>
      <c r="CB321" s="137"/>
      <c r="CC321" s="137"/>
      <c r="CD321" s="137"/>
      <c r="CE321" s="137"/>
      <c r="CF321" s="137"/>
      <c r="CG321" s="137"/>
      <c r="CH321" s="137"/>
      <c r="CI321" s="137"/>
      <c r="CJ321" s="137"/>
      <c r="CK321" s="137"/>
      <c r="CL321" s="137"/>
      <c r="CM321" s="137"/>
      <c r="CN321" s="137"/>
      <c r="CO321" s="137"/>
      <c r="CP321" s="137"/>
      <c r="CQ321" s="137"/>
      <c r="CR321" s="137"/>
      <c r="CS321" s="137"/>
      <c r="CT321" s="137"/>
      <c r="CU321" s="137"/>
      <c r="CV321" s="137"/>
      <c r="CW321" s="137"/>
      <c r="CX321" s="137"/>
      <c r="CY321" s="137"/>
      <c r="CZ321" s="137"/>
      <c r="DA321" s="137"/>
      <c r="DB321" s="137"/>
      <c r="DC321" s="137"/>
      <c r="DD321" s="137"/>
      <c r="DE321" s="137"/>
      <c r="DF321" s="137"/>
      <c r="DG321" s="137"/>
      <c r="DH321" s="137"/>
      <c r="DI321" s="137"/>
      <c r="DJ321" s="137"/>
      <c r="DK321" s="137"/>
    </row>
    <row r="322" spans="1:115" s="91" customFormat="1" ht="18" customHeight="1" x14ac:dyDescent="0.2">
      <c r="A322" s="87"/>
      <c r="B322" s="133"/>
      <c r="C322" s="133"/>
      <c r="D322" s="133"/>
      <c r="E322" s="133"/>
      <c r="F322" s="2"/>
      <c r="G322" s="133"/>
      <c r="H322" s="133"/>
      <c r="I322" s="2"/>
      <c r="J322" s="133"/>
      <c r="K322" s="133"/>
      <c r="L322" s="2"/>
      <c r="M322" s="133"/>
      <c r="N322" s="133"/>
      <c r="O322" s="2"/>
      <c r="P322" s="133"/>
      <c r="Q322" s="133"/>
      <c r="R322" s="2"/>
      <c r="S322" s="133"/>
      <c r="T322" s="133"/>
      <c r="U322" s="2"/>
      <c r="V322" s="133"/>
      <c r="W322" s="133"/>
      <c r="X322" s="2"/>
      <c r="Y322" s="133"/>
      <c r="Z322" s="133"/>
      <c r="AA322" s="2"/>
      <c r="AB322" s="133"/>
      <c r="AC322" s="133"/>
      <c r="AD322" s="2"/>
      <c r="AE322" s="133"/>
      <c r="AF322" s="133"/>
      <c r="AG322" s="2"/>
      <c r="AH322" s="133"/>
      <c r="AI322" s="133"/>
      <c r="AJ322" s="2"/>
      <c r="AK322" s="133"/>
      <c r="AL322" s="133"/>
      <c r="AM322" s="2"/>
      <c r="AN322" s="133"/>
      <c r="AO322" s="133"/>
      <c r="AP322" s="2"/>
      <c r="AQ322" s="133"/>
      <c r="AR322" s="133"/>
      <c r="AS322" s="2"/>
      <c r="AT322" s="133"/>
      <c r="AU322" s="133"/>
      <c r="AV322" s="2"/>
      <c r="AW322" s="133"/>
      <c r="AX322" s="133"/>
      <c r="AY322" s="2"/>
      <c r="AZ322" s="133"/>
      <c r="BA322" s="133"/>
      <c r="BB322" s="2"/>
      <c r="BC322" s="133"/>
      <c r="BD322" s="133"/>
      <c r="BE322" s="2"/>
      <c r="BF322" s="133"/>
      <c r="BG322" s="133"/>
      <c r="BH322" s="2"/>
      <c r="BI322" s="133"/>
      <c r="BJ322" s="133"/>
      <c r="BL322" s="31"/>
      <c r="BM322" s="31"/>
      <c r="BN322" s="31"/>
      <c r="BO322" s="31"/>
      <c r="BP322" s="31"/>
      <c r="BQ322" s="31"/>
      <c r="BR322" s="31"/>
      <c r="BS322" s="137"/>
      <c r="BT322" s="137"/>
      <c r="BU322" s="137"/>
      <c r="BV322" s="137"/>
      <c r="BW322" s="137"/>
      <c r="BX322" s="137"/>
      <c r="BY322" s="137"/>
      <c r="BZ322" s="137"/>
      <c r="CA322" s="137"/>
      <c r="CB322" s="137"/>
      <c r="CC322" s="137"/>
      <c r="CD322" s="137"/>
      <c r="CE322" s="137"/>
      <c r="CF322" s="137"/>
      <c r="CG322" s="137"/>
      <c r="CH322" s="137"/>
      <c r="CI322" s="137"/>
      <c r="CJ322" s="137"/>
      <c r="CK322" s="137"/>
      <c r="CL322" s="137"/>
      <c r="CM322" s="137"/>
      <c r="CN322" s="137"/>
      <c r="CO322" s="137"/>
      <c r="CP322" s="137"/>
      <c r="CQ322" s="137"/>
      <c r="CR322" s="137"/>
      <c r="CS322" s="137"/>
      <c r="CT322" s="137"/>
      <c r="CU322" s="137"/>
      <c r="CV322" s="137"/>
      <c r="CW322" s="137"/>
      <c r="CX322" s="137"/>
      <c r="CY322" s="137"/>
      <c r="CZ322" s="137"/>
      <c r="DA322" s="137"/>
      <c r="DB322" s="137"/>
      <c r="DC322" s="137"/>
      <c r="DD322" s="137"/>
      <c r="DE322" s="137"/>
      <c r="DF322" s="137"/>
      <c r="DG322" s="137"/>
      <c r="DH322" s="137"/>
      <c r="DI322" s="137"/>
      <c r="DJ322" s="137"/>
      <c r="DK322" s="137"/>
    </row>
    <row r="323" spans="1:115" s="91" customFormat="1" ht="18" customHeight="1" x14ac:dyDescent="0.2">
      <c r="A323" s="87"/>
      <c r="B323" s="133"/>
      <c r="C323" s="133"/>
      <c r="D323" s="133"/>
      <c r="E323" s="133"/>
      <c r="F323" s="2"/>
      <c r="G323" s="133"/>
      <c r="H323" s="133"/>
      <c r="I323" s="2"/>
      <c r="J323" s="133"/>
      <c r="K323" s="133"/>
      <c r="L323" s="2"/>
      <c r="M323" s="133"/>
      <c r="N323" s="133"/>
      <c r="O323" s="2"/>
      <c r="P323" s="133"/>
      <c r="Q323" s="133"/>
      <c r="R323" s="2"/>
      <c r="S323" s="133"/>
      <c r="T323" s="133"/>
      <c r="U323" s="2"/>
      <c r="V323" s="133"/>
      <c r="W323" s="133"/>
      <c r="X323" s="2"/>
      <c r="Y323" s="133"/>
      <c r="Z323" s="133"/>
      <c r="AA323" s="2"/>
      <c r="AB323" s="133"/>
      <c r="AC323" s="133"/>
      <c r="AD323" s="2"/>
      <c r="AE323" s="133"/>
      <c r="AF323" s="133"/>
      <c r="AG323" s="2"/>
      <c r="AH323" s="133"/>
      <c r="AI323" s="133"/>
      <c r="AJ323" s="2"/>
      <c r="AK323" s="133"/>
      <c r="AL323" s="133"/>
      <c r="AM323" s="2"/>
      <c r="AN323" s="133"/>
      <c r="AO323" s="133"/>
      <c r="AP323" s="2"/>
      <c r="AQ323" s="133"/>
      <c r="AR323" s="133"/>
      <c r="AS323" s="2"/>
      <c r="AT323" s="133"/>
      <c r="AU323" s="133"/>
      <c r="AV323" s="2"/>
      <c r="AW323" s="133"/>
      <c r="AX323" s="133"/>
      <c r="AY323" s="2"/>
      <c r="AZ323" s="133"/>
      <c r="BA323" s="133"/>
      <c r="BB323" s="2"/>
      <c r="BC323" s="133"/>
      <c r="BD323" s="133"/>
      <c r="BE323" s="2"/>
      <c r="BF323" s="133"/>
      <c r="BG323" s="133"/>
      <c r="BH323" s="2"/>
      <c r="BI323" s="133"/>
      <c r="BJ323" s="133"/>
      <c r="BL323" s="31"/>
      <c r="BM323" s="31"/>
      <c r="BN323" s="31"/>
      <c r="BO323" s="31"/>
      <c r="BP323" s="31"/>
      <c r="BQ323" s="31"/>
      <c r="BR323" s="31"/>
      <c r="BS323" s="137"/>
      <c r="BT323" s="137"/>
      <c r="BU323" s="137"/>
      <c r="BV323" s="137"/>
      <c r="BW323" s="137"/>
      <c r="BX323" s="137"/>
      <c r="BY323" s="137"/>
      <c r="BZ323" s="137"/>
      <c r="CA323" s="137"/>
      <c r="CB323" s="137"/>
      <c r="CC323" s="137"/>
      <c r="CD323" s="137"/>
      <c r="CE323" s="137"/>
      <c r="CF323" s="137"/>
      <c r="CG323" s="137"/>
      <c r="CH323" s="137"/>
      <c r="CI323" s="137"/>
      <c r="CJ323" s="137"/>
      <c r="CK323" s="137"/>
      <c r="CL323" s="137"/>
      <c r="CM323" s="137"/>
      <c r="CN323" s="137"/>
      <c r="CO323" s="137"/>
      <c r="CP323" s="137"/>
      <c r="CQ323" s="137"/>
      <c r="CR323" s="137"/>
      <c r="CS323" s="137"/>
      <c r="CT323" s="137"/>
      <c r="CU323" s="137"/>
      <c r="CV323" s="137"/>
      <c r="CW323" s="137"/>
      <c r="CX323" s="137"/>
      <c r="CY323" s="137"/>
      <c r="CZ323" s="137"/>
      <c r="DA323" s="137"/>
      <c r="DB323" s="137"/>
      <c r="DC323" s="137"/>
      <c r="DD323" s="137"/>
      <c r="DE323" s="137"/>
      <c r="DF323" s="137"/>
      <c r="DG323" s="137"/>
      <c r="DH323" s="137"/>
      <c r="DI323" s="137"/>
      <c r="DJ323" s="137"/>
      <c r="DK323" s="137"/>
    </row>
    <row r="324" spans="1:115" s="91" customFormat="1" ht="18" customHeight="1" x14ac:dyDescent="0.2">
      <c r="A324" s="87"/>
      <c r="B324" s="130"/>
      <c r="C324" s="133"/>
      <c r="D324" s="133"/>
      <c r="E324" s="133"/>
      <c r="F324" s="2"/>
      <c r="G324" s="133"/>
      <c r="H324" s="133"/>
      <c r="I324" s="2"/>
      <c r="J324" s="133"/>
      <c r="K324" s="133"/>
      <c r="L324" s="2"/>
      <c r="M324" s="133"/>
      <c r="N324" s="133"/>
      <c r="O324" s="2"/>
      <c r="P324" s="133"/>
      <c r="Q324" s="133"/>
      <c r="R324" s="2"/>
      <c r="S324" s="133"/>
      <c r="T324" s="133"/>
      <c r="U324" s="2"/>
      <c r="V324" s="133"/>
      <c r="W324" s="133"/>
      <c r="X324" s="2"/>
      <c r="Y324" s="133"/>
      <c r="Z324" s="133"/>
      <c r="AA324" s="2"/>
      <c r="AB324" s="133"/>
      <c r="AC324" s="133"/>
      <c r="AD324" s="2"/>
      <c r="AE324" s="133"/>
      <c r="AF324" s="133"/>
      <c r="AG324" s="2"/>
      <c r="AH324" s="133"/>
      <c r="AI324" s="133"/>
      <c r="AJ324" s="2"/>
      <c r="AK324" s="133"/>
      <c r="AL324" s="133"/>
      <c r="AM324" s="2"/>
      <c r="AN324" s="133"/>
      <c r="AO324" s="133"/>
      <c r="AP324" s="2"/>
      <c r="AQ324" s="133"/>
      <c r="AR324" s="133"/>
      <c r="AS324" s="2"/>
      <c r="AT324" s="133"/>
      <c r="AU324" s="133"/>
      <c r="AV324" s="2"/>
      <c r="AW324" s="133"/>
      <c r="AX324" s="133"/>
      <c r="AY324" s="2"/>
      <c r="AZ324" s="133"/>
      <c r="BA324" s="133"/>
      <c r="BB324" s="2"/>
      <c r="BC324" s="133"/>
      <c r="BD324" s="133"/>
      <c r="BE324" s="2"/>
      <c r="BF324" s="133"/>
      <c r="BG324" s="133"/>
      <c r="BH324" s="2"/>
      <c r="BI324" s="133"/>
      <c r="BJ324" s="133"/>
      <c r="BL324" s="31"/>
      <c r="BM324" s="31"/>
      <c r="BN324" s="31"/>
      <c r="BO324" s="31"/>
      <c r="BP324" s="31"/>
      <c r="BQ324" s="31"/>
      <c r="BR324" s="31"/>
      <c r="BS324" s="137"/>
      <c r="BT324" s="137"/>
      <c r="BU324" s="137"/>
      <c r="BV324" s="137"/>
      <c r="BW324" s="137"/>
      <c r="BX324" s="137"/>
      <c r="BY324" s="137"/>
      <c r="BZ324" s="137"/>
      <c r="CA324" s="137"/>
      <c r="CB324" s="137"/>
      <c r="CC324" s="137"/>
      <c r="CD324" s="137"/>
      <c r="CE324" s="137"/>
      <c r="CF324" s="137"/>
      <c r="CG324" s="137"/>
      <c r="CH324" s="137"/>
      <c r="CI324" s="137"/>
      <c r="CJ324" s="137"/>
      <c r="CK324" s="137"/>
      <c r="CL324" s="137"/>
      <c r="CM324" s="137"/>
      <c r="CN324" s="137"/>
      <c r="CO324" s="137"/>
      <c r="CP324" s="137"/>
      <c r="CQ324" s="137"/>
      <c r="CR324" s="137"/>
      <c r="CS324" s="137"/>
      <c r="CT324" s="137"/>
      <c r="CU324" s="137"/>
      <c r="CV324" s="137"/>
      <c r="CW324" s="137"/>
      <c r="CX324" s="137"/>
      <c r="CY324" s="137"/>
      <c r="CZ324" s="137"/>
      <c r="DA324" s="137"/>
      <c r="DB324" s="137"/>
      <c r="DC324" s="137"/>
      <c r="DD324" s="137"/>
      <c r="DE324" s="137"/>
      <c r="DF324" s="137"/>
      <c r="DG324" s="137"/>
      <c r="DH324" s="137"/>
      <c r="DI324" s="137"/>
      <c r="DJ324" s="137"/>
      <c r="DK324" s="137"/>
    </row>
    <row r="325" spans="1:115" s="91" customFormat="1" ht="18" customHeight="1" x14ac:dyDescent="0.2">
      <c r="A325" s="87"/>
      <c r="B325" s="133"/>
      <c r="C325" s="133"/>
      <c r="D325" s="133"/>
      <c r="E325" s="133"/>
      <c r="F325" s="2"/>
      <c r="G325" s="133"/>
      <c r="H325" s="133"/>
      <c r="I325" s="2"/>
      <c r="J325" s="133"/>
      <c r="K325" s="133"/>
      <c r="L325" s="2"/>
      <c r="M325" s="133"/>
      <c r="N325" s="133"/>
      <c r="O325" s="2"/>
      <c r="P325" s="133"/>
      <c r="Q325" s="133"/>
      <c r="R325" s="2"/>
      <c r="S325" s="133"/>
      <c r="T325" s="133"/>
      <c r="U325" s="2"/>
      <c r="V325" s="133"/>
      <c r="W325" s="133"/>
      <c r="X325" s="2"/>
      <c r="Y325" s="133"/>
      <c r="Z325" s="133"/>
      <c r="AA325" s="2"/>
      <c r="AB325" s="133"/>
      <c r="AC325" s="133"/>
      <c r="AD325" s="2"/>
      <c r="AE325" s="133"/>
      <c r="AF325" s="133"/>
      <c r="AG325" s="2"/>
      <c r="AH325" s="133"/>
      <c r="AI325" s="133"/>
      <c r="AJ325" s="2"/>
      <c r="AK325" s="133"/>
      <c r="AL325" s="133"/>
      <c r="AM325" s="2"/>
      <c r="AN325" s="133"/>
      <c r="AO325" s="133"/>
      <c r="AP325" s="2"/>
      <c r="AQ325" s="133"/>
      <c r="AR325" s="133"/>
      <c r="AS325" s="2"/>
      <c r="AT325" s="133"/>
      <c r="AU325" s="133"/>
      <c r="AV325" s="2"/>
      <c r="AW325" s="133"/>
      <c r="AX325" s="133"/>
      <c r="AY325" s="2"/>
      <c r="AZ325" s="133"/>
      <c r="BA325" s="133"/>
      <c r="BB325" s="2"/>
      <c r="BC325" s="133"/>
      <c r="BD325" s="133"/>
      <c r="BE325" s="2"/>
      <c r="BF325" s="133"/>
      <c r="BG325" s="133"/>
      <c r="BH325" s="2"/>
      <c r="BI325" s="133"/>
      <c r="BJ325" s="133"/>
      <c r="BL325" s="31"/>
      <c r="BM325" s="31"/>
      <c r="BN325" s="31"/>
      <c r="BO325" s="31"/>
      <c r="BP325" s="31"/>
      <c r="BQ325" s="31"/>
      <c r="BR325" s="31"/>
      <c r="BS325" s="137"/>
      <c r="BT325" s="137"/>
      <c r="BU325" s="137"/>
      <c r="BV325" s="137"/>
      <c r="BW325" s="137"/>
      <c r="BX325" s="137"/>
      <c r="BY325" s="137"/>
      <c r="BZ325" s="137"/>
      <c r="CA325" s="137"/>
      <c r="CB325" s="137"/>
      <c r="CC325" s="137"/>
      <c r="CD325" s="137"/>
      <c r="CE325" s="137"/>
      <c r="CF325" s="137"/>
      <c r="CG325" s="137"/>
      <c r="CH325" s="137"/>
      <c r="CI325" s="137"/>
      <c r="CJ325" s="137"/>
      <c r="CK325" s="137"/>
      <c r="CL325" s="137"/>
      <c r="CM325" s="137"/>
      <c r="CN325" s="137"/>
      <c r="CO325" s="137"/>
      <c r="CP325" s="137"/>
      <c r="CQ325" s="137"/>
      <c r="CR325" s="137"/>
      <c r="CS325" s="137"/>
      <c r="CT325" s="137"/>
      <c r="CU325" s="137"/>
      <c r="CV325" s="137"/>
      <c r="CW325" s="137"/>
      <c r="CX325" s="137"/>
      <c r="CY325" s="137"/>
      <c r="CZ325" s="137"/>
      <c r="DA325" s="137"/>
      <c r="DB325" s="137"/>
      <c r="DC325" s="137"/>
      <c r="DD325" s="137"/>
      <c r="DE325" s="137"/>
      <c r="DF325" s="137"/>
      <c r="DG325" s="137"/>
      <c r="DH325" s="137"/>
      <c r="DI325" s="137"/>
      <c r="DJ325" s="137"/>
      <c r="DK325" s="137"/>
    </row>
    <row r="326" spans="1:115" s="91" customFormat="1" ht="18" customHeight="1" x14ac:dyDescent="0.2">
      <c r="A326" s="87"/>
      <c r="B326" s="133"/>
      <c r="C326" s="133"/>
      <c r="D326" s="133"/>
      <c r="E326" s="133"/>
      <c r="F326" s="2"/>
      <c r="G326" s="133"/>
      <c r="H326" s="133"/>
      <c r="I326" s="2"/>
      <c r="J326" s="133"/>
      <c r="K326" s="133"/>
      <c r="L326" s="2"/>
      <c r="M326" s="133"/>
      <c r="N326" s="133"/>
      <c r="O326" s="2"/>
      <c r="P326" s="133"/>
      <c r="Q326" s="133"/>
      <c r="R326" s="2"/>
      <c r="S326" s="133"/>
      <c r="T326" s="133"/>
      <c r="U326" s="2"/>
      <c r="V326" s="133"/>
      <c r="W326" s="133"/>
      <c r="X326" s="2"/>
      <c r="Y326" s="133"/>
      <c r="Z326" s="133"/>
      <c r="AA326" s="2"/>
      <c r="AB326" s="133"/>
      <c r="AC326" s="133"/>
      <c r="AD326" s="2"/>
      <c r="AE326" s="133"/>
      <c r="AF326" s="133"/>
      <c r="AG326" s="2"/>
      <c r="AH326" s="133"/>
      <c r="AI326" s="133"/>
      <c r="AJ326" s="2"/>
      <c r="AK326" s="133"/>
      <c r="AL326" s="133"/>
      <c r="AM326" s="2"/>
      <c r="AN326" s="133"/>
      <c r="AO326" s="133"/>
      <c r="AP326" s="2"/>
      <c r="AQ326" s="133"/>
      <c r="AR326" s="133"/>
      <c r="AS326" s="2"/>
      <c r="AT326" s="133"/>
      <c r="AU326" s="133"/>
      <c r="AV326" s="2"/>
      <c r="AW326" s="133"/>
      <c r="AX326" s="133"/>
      <c r="AY326" s="2"/>
      <c r="AZ326" s="133"/>
      <c r="BA326" s="133"/>
      <c r="BB326" s="2"/>
      <c r="BC326" s="133"/>
      <c r="BD326" s="133"/>
      <c r="BE326" s="2"/>
      <c r="BF326" s="133"/>
      <c r="BG326" s="133"/>
      <c r="BH326" s="2"/>
      <c r="BI326" s="133"/>
      <c r="BJ326" s="133"/>
      <c r="BL326" s="31"/>
      <c r="BM326" s="31"/>
      <c r="BN326" s="31"/>
      <c r="BO326" s="31"/>
      <c r="BP326" s="31"/>
      <c r="BQ326" s="31"/>
      <c r="BR326" s="31"/>
      <c r="BS326" s="137"/>
      <c r="BT326" s="137"/>
      <c r="BU326" s="137"/>
      <c r="BV326" s="137"/>
      <c r="BW326" s="137"/>
      <c r="BX326" s="137"/>
      <c r="BY326" s="137"/>
      <c r="BZ326" s="137"/>
      <c r="CA326" s="137"/>
      <c r="CB326" s="137"/>
      <c r="CC326" s="137"/>
      <c r="CD326" s="137"/>
      <c r="CE326" s="137"/>
      <c r="CF326" s="137"/>
      <c r="CG326" s="137"/>
      <c r="CH326" s="137"/>
      <c r="CI326" s="137"/>
      <c r="CJ326" s="137"/>
      <c r="CK326" s="137"/>
      <c r="CL326" s="137"/>
      <c r="CM326" s="137"/>
      <c r="CN326" s="137"/>
      <c r="CO326" s="137"/>
      <c r="CP326" s="137"/>
      <c r="CQ326" s="137"/>
      <c r="CR326" s="137"/>
      <c r="CS326" s="137"/>
      <c r="CT326" s="137"/>
      <c r="CU326" s="137"/>
      <c r="CV326" s="137"/>
      <c r="CW326" s="137"/>
      <c r="CX326" s="137"/>
      <c r="CY326" s="137"/>
      <c r="CZ326" s="137"/>
      <c r="DA326" s="137"/>
      <c r="DB326" s="137"/>
      <c r="DC326" s="137"/>
      <c r="DD326" s="137"/>
      <c r="DE326" s="137"/>
      <c r="DF326" s="137"/>
      <c r="DG326" s="137"/>
      <c r="DH326" s="137"/>
      <c r="DI326" s="137"/>
      <c r="DJ326" s="137"/>
      <c r="DK326" s="137"/>
    </row>
    <row r="327" spans="1:115" s="91" customFormat="1" ht="18" customHeight="1" x14ac:dyDescent="0.2">
      <c r="A327" s="88"/>
      <c r="B327" s="130"/>
      <c r="C327" s="130"/>
      <c r="D327" s="136"/>
      <c r="E327" s="136"/>
      <c r="F327" s="2"/>
      <c r="G327" s="136"/>
      <c r="H327" s="136"/>
      <c r="I327" s="2"/>
      <c r="J327" s="136"/>
      <c r="K327" s="136"/>
      <c r="L327" s="2"/>
      <c r="M327" s="136"/>
      <c r="N327" s="136"/>
      <c r="O327" s="2"/>
      <c r="P327" s="136"/>
      <c r="Q327" s="136"/>
      <c r="R327" s="2"/>
      <c r="S327" s="136"/>
      <c r="T327" s="136"/>
      <c r="U327" s="2"/>
      <c r="V327" s="136"/>
      <c r="W327" s="136"/>
      <c r="X327" s="2"/>
      <c r="Y327" s="136"/>
      <c r="Z327" s="136"/>
      <c r="AA327" s="2"/>
      <c r="AB327" s="136"/>
      <c r="AC327" s="136"/>
      <c r="AD327" s="2"/>
      <c r="AE327" s="136"/>
      <c r="AF327" s="136"/>
      <c r="AG327" s="2"/>
      <c r="AH327" s="136"/>
      <c r="AI327" s="136"/>
      <c r="AJ327" s="2"/>
      <c r="AK327" s="136"/>
      <c r="AL327" s="136"/>
      <c r="AM327" s="2"/>
      <c r="AN327" s="136"/>
      <c r="AO327" s="136"/>
      <c r="AP327" s="2"/>
      <c r="AQ327" s="136"/>
      <c r="AR327" s="136"/>
      <c r="AS327" s="2"/>
      <c r="AT327" s="136"/>
      <c r="AU327" s="136"/>
      <c r="AV327" s="2"/>
      <c r="AW327" s="136"/>
      <c r="AX327" s="136"/>
      <c r="AY327" s="2"/>
      <c r="AZ327" s="136"/>
      <c r="BA327" s="136"/>
      <c r="BB327" s="2"/>
      <c r="BC327" s="136"/>
      <c r="BD327" s="136"/>
      <c r="BE327" s="2"/>
      <c r="BF327" s="136"/>
      <c r="BG327" s="136"/>
      <c r="BH327" s="2"/>
      <c r="BI327" s="136"/>
      <c r="BJ327" s="136"/>
      <c r="BL327" s="31"/>
      <c r="BM327" s="31"/>
      <c r="BN327" s="31"/>
      <c r="BO327" s="31"/>
      <c r="BP327" s="31"/>
      <c r="BQ327" s="31"/>
      <c r="BR327" s="31"/>
      <c r="BS327" s="137"/>
      <c r="BT327" s="137"/>
      <c r="BU327" s="137"/>
      <c r="BV327" s="137"/>
      <c r="BW327" s="137"/>
      <c r="BX327" s="137"/>
      <c r="BY327" s="137"/>
      <c r="BZ327" s="137"/>
      <c r="CA327" s="137"/>
      <c r="CB327" s="137"/>
      <c r="CC327" s="137"/>
      <c r="CD327" s="137"/>
      <c r="CE327" s="137"/>
      <c r="CF327" s="137"/>
      <c r="CG327" s="137"/>
      <c r="CH327" s="137"/>
      <c r="CI327" s="137"/>
      <c r="CJ327" s="137"/>
      <c r="CK327" s="137"/>
      <c r="CL327" s="137"/>
      <c r="CM327" s="137"/>
      <c r="CN327" s="137"/>
      <c r="CO327" s="137"/>
      <c r="CP327" s="137"/>
      <c r="CQ327" s="137"/>
      <c r="CR327" s="137"/>
      <c r="CS327" s="137"/>
      <c r="CT327" s="137"/>
      <c r="CU327" s="137"/>
      <c r="CV327" s="137"/>
      <c r="CW327" s="137"/>
      <c r="CX327" s="137"/>
      <c r="CY327" s="137"/>
      <c r="CZ327" s="137"/>
      <c r="DA327" s="137"/>
      <c r="DB327" s="137"/>
      <c r="DC327" s="137"/>
      <c r="DD327" s="137"/>
      <c r="DE327" s="137"/>
      <c r="DF327" s="137"/>
      <c r="DG327" s="137"/>
      <c r="DH327" s="137"/>
      <c r="DI327" s="137"/>
      <c r="DJ327" s="137"/>
      <c r="DK327" s="137"/>
    </row>
    <row r="328" spans="1:115" s="91" customFormat="1" ht="18" customHeight="1" x14ac:dyDescent="0.2">
      <c r="A328" s="87"/>
      <c r="B328" s="134"/>
      <c r="C328" s="134"/>
      <c r="D328" s="133"/>
      <c r="E328" s="133"/>
      <c r="F328" s="2"/>
      <c r="G328" s="133"/>
      <c r="H328" s="133"/>
      <c r="I328" s="2"/>
      <c r="J328" s="133"/>
      <c r="K328" s="133"/>
      <c r="L328" s="2"/>
      <c r="M328" s="133"/>
      <c r="N328" s="133"/>
      <c r="O328" s="2"/>
      <c r="P328" s="133"/>
      <c r="Q328" s="133"/>
      <c r="R328" s="2"/>
      <c r="S328" s="133"/>
      <c r="T328" s="133"/>
      <c r="U328" s="2"/>
      <c r="V328" s="133"/>
      <c r="W328" s="133"/>
      <c r="X328" s="2"/>
      <c r="Y328" s="133"/>
      <c r="Z328" s="133"/>
      <c r="AA328" s="2"/>
      <c r="AB328" s="133"/>
      <c r="AC328" s="133"/>
      <c r="AD328" s="2"/>
      <c r="AE328" s="133"/>
      <c r="AF328" s="133"/>
      <c r="AG328" s="2"/>
      <c r="AH328" s="133"/>
      <c r="AI328" s="133"/>
      <c r="AJ328" s="2"/>
      <c r="AK328" s="133"/>
      <c r="AL328" s="133"/>
      <c r="AM328" s="2"/>
      <c r="AN328" s="133"/>
      <c r="AO328" s="133"/>
      <c r="AP328" s="2"/>
      <c r="AQ328" s="133"/>
      <c r="AR328" s="133"/>
      <c r="AS328" s="2"/>
      <c r="AT328" s="133"/>
      <c r="AU328" s="133"/>
      <c r="AV328" s="2"/>
      <c r="AW328" s="133"/>
      <c r="AX328" s="133"/>
      <c r="AY328" s="2"/>
      <c r="AZ328" s="133"/>
      <c r="BA328" s="133"/>
      <c r="BB328" s="2"/>
      <c r="BC328" s="133"/>
      <c r="BD328" s="133"/>
      <c r="BE328" s="2"/>
      <c r="BF328" s="133"/>
      <c r="BG328" s="133"/>
      <c r="BH328" s="2"/>
      <c r="BI328" s="133"/>
      <c r="BJ328" s="133"/>
      <c r="BL328" s="31"/>
      <c r="BM328" s="31"/>
      <c r="BN328" s="31"/>
      <c r="BO328" s="31"/>
      <c r="BP328" s="31"/>
      <c r="BQ328" s="31"/>
      <c r="BR328" s="31"/>
      <c r="BS328" s="137"/>
      <c r="BT328" s="137"/>
      <c r="BU328" s="137"/>
      <c r="BV328" s="137"/>
      <c r="BW328" s="137"/>
      <c r="BX328" s="137"/>
      <c r="BY328" s="137"/>
      <c r="BZ328" s="137"/>
      <c r="CA328" s="137"/>
      <c r="CB328" s="137"/>
      <c r="CC328" s="137"/>
      <c r="CD328" s="137"/>
      <c r="CE328" s="137"/>
      <c r="CF328" s="137"/>
      <c r="CG328" s="137"/>
      <c r="CH328" s="137"/>
      <c r="CI328" s="137"/>
      <c r="CJ328" s="137"/>
      <c r="CK328" s="137"/>
      <c r="CL328" s="137"/>
      <c r="CM328" s="137"/>
      <c r="CN328" s="137"/>
      <c r="CO328" s="137"/>
      <c r="CP328" s="137"/>
      <c r="CQ328" s="137"/>
      <c r="CR328" s="137"/>
      <c r="CS328" s="137"/>
      <c r="CT328" s="137"/>
      <c r="CU328" s="137"/>
      <c r="CV328" s="137"/>
      <c r="CW328" s="137"/>
      <c r="CX328" s="137"/>
      <c r="CY328" s="137"/>
      <c r="CZ328" s="137"/>
      <c r="DA328" s="137"/>
      <c r="DB328" s="137"/>
      <c r="DC328" s="137"/>
      <c r="DD328" s="137"/>
      <c r="DE328" s="137"/>
      <c r="DF328" s="137"/>
      <c r="DG328" s="137"/>
      <c r="DH328" s="137"/>
      <c r="DI328" s="137"/>
      <c r="DJ328" s="137"/>
      <c r="DK328" s="137"/>
    </row>
    <row r="329" spans="1:115" s="91" customFormat="1" ht="18" customHeight="1" x14ac:dyDescent="0.2">
      <c r="A329" s="87"/>
      <c r="B329" s="133"/>
      <c r="C329" s="133"/>
      <c r="D329" s="133"/>
      <c r="E329" s="133"/>
      <c r="F329" s="2"/>
      <c r="G329" s="133"/>
      <c r="H329" s="133"/>
      <c r="I329" s="2"/>
      <c r="J329" s="133"/>
      <c r="K329" s="133"/>
      <c r="L329" s="2"/>
      <c r="M329" s="133"/>
      <c r="N329" s="133"/>
      <c r="O329" s="2"/>
      <c r="P329" s="133"/>
      <c r="Q329" s="133"/>
      <c r="R329" s="2"/>
      <c r="S329" s="133"/>
      <c r="T329" s="133"/>
      <c r="U329" s="2"/>
      <c r="V329" s="133"/>
      <c r="W329" s="133"/>
      <c r="X329" s="2"/>
      <c r="Y329" s="133"/>
      <c r="Z329" s="133"/>
      <c r="AA329" s="2"/>
      <c r="AB329" s="133"/>
      <c r="AC329" s="133"/>
      <c r="AD329" s="2"/>
      <c r="AE329" s="133"/>
      <c r="AF329" s="133"/>
      <c r="AG329" s="2"/>
      <c r="AH329" s="133"/>
      <c r="AI329" s="133"/>
      <c r="AJ329" s="2"/>
      <c r="AK329" s="133"/>
      <c r="AL329" s="133"/>
      <c r="AM329" s="2"/>
      <c r="AN329" s="133"/>
      <c r="AO329" s="133"/>
      <c r="AP329" s="2"/>
      <c r="AQ329" s="133"/>
      <c r="AR329" s="133"/>
      <c r="AS329" s="2"/>
      <c r="AT329" s="133"/>
      <c r="AU329" s="133"/>
      <c r="AV329" s="2"/>
      <c r="AW329" s="133"/>
      <c r="AX329" s="133"/>
      <c r="AY329" s="2"/>
      <c r="AZ329" s="133"/>
      <c r="BA329" s="133"/>
      <c r="BB329" s="2"/>
      <c r="BC329" s="133"/>
      <c r="BD329" s="133"/>
      <c r="BE329" s="2"/>
      <c r="BF329" s="133"/>
      <c r="BG329" s="133"/>
      <c r="BH329" s="2"/>
      <c r="BI329" s="133"/>
      <c r="BJ329" s="133"/>
      <c r="BL329" s="31"/>
      <c r="BM329" s="31"/>
      <c r="BN329" s="31"/>
      <c r="BO329" s="31"/>
      <c r="BP329" s="31"/>
      <c r="BQ329" s="31"/>
      <c r="BR329" s="31"/>
      <c r="BS329" s="137"/>
      <c r="BT329" s="137"/>
      <c r="BU329" s="137"/>
      <c r="BV329" s="137"/>
      <c r="BW329" s="137"/>
      <c r="BX329" s="137"/>
      <c r="BY329" s="137"/>
      <c r="BZ329" s="137"/>
      <c r="CA329" s="137"/>
      <c r="CB329" s="137"/>
      <c r="CC329" s="137"/>
      <c r="CD329" s="137"/>
      <c r="CE329" s="137"/>
      <c r="CF329" s="137"/>
      <c r="CG329" s="137"/>
      <c r="CH329" s="137"/>
      <c r="CI329" s="137"/>
      <c r="CJ329" s="137"/>
      <c r="CK329" s="137"/>
      <c r="CL329" s="137"/>
      <c r="CM329" s="137"/>
      <c r="CN329" s="137"/>
      <c r="CO329" s="137"/>
      <c r="CP329" s="137"/>
      <c r="CQ329" s="137"/>
      <c r="CR329" s="137"/>
      <c r="CS329" s="137"/>
      <c r="CT329" s="137"/>
      <c r="CU329" s="137"/>
      <c r="CV329" s="137"/>
      <c r="CW329" s="137"/>
      <c r="CX329" s="137"/>
      <c r="CY329" s="137"/>
      <c r="CZ329" s="137"/>
      <c r="DA329" s="137"/>
      <c r="DB329" s="137"/>
      <c r="DC329" s="137"/>
      <c r="DD329" s="137"/>
      <c r="DE329" s="137"/>
      <c r="DF329" s="137"/>
      <c r="DG329" s="137"/>
      <c r="DH329" s="137"/>
      <c r="DI329" s="137"/>
      <c r="DJ329" s="137"/>
      <c r="DK329" s="137"/>
    </row>
    <row r="330" spans="1:115" s="91" customFormat="1" ht="18" customHeight="1" x14ac:dyDescent="0.2">
      <c r="A330" s="87"/>
      <c r="B330" s="133"/>
      <c r="C330" s="133"/>
      <c r="D330" s="133"/>
      <c r="E330" s="133"/>
      <c r="F330" s="2"/>
      <c r="G330" s="133"/>
      <c r="H330" s="133"/>
      <c r="I330" s="2"/>
      <c r="J330" s="133"/>
      <c r="K330" s="133"/>
      <c r="L330" s="2"/>
      <c r="M330" s="133"/>
      <c r="N330" s="133"/>
      <c r="O330" s="2"/>
      <c r="P330" s="133"/>
      <c r="Q330" s="133"/>
      <c r="R330" s="2"/>
      <c r="S330" s="133"/>
      <c r="T330" s="133"/>
      <c r="U330" s="2"/>
      <c r="V330" s="133"/>
      <c r="W330" s="133"/>
      <c r="X330" s="2"/>
      <c r="Y330" s="133"/>
      <c r="Z330" s="133"/>
      <c r="AA330" s="2"/>
      <c r="AB330" s="133"/>
      <c r="AC330" s="133"/>
      <c r="AD330" s="2"/>
      <c r="AE330" s="133"/>
      <c r="AF330" s="133"/>
      <c r="AG330" s="2"/>
      <c r="AH330" s="133"/>
      <c r="AI330" s="133"/>
      <c r="AJ330" s="2"/>
      <c r="AK330" s="133"/>
      <c r="AL330" s="133"/>
      <c r="AM330" s="2"/>
      <c r="AN330" s="133"/>
      <c r="AO330" s="133"/>
      <c r="AP330" s="2"/>
      <c r="AQ330" s="133"/>
      <c r="AR330" s="133"/>
      <c r="AS330" s="2"/>
      <c r="AT330" s="133"/>
      <c r="AU330" s="133"/>
      <c r="AV330" s="2"/>
      <c r="AW330" s="133"/>
      <c r="AX330" s="133"/>
      <c r="AY330" s="2"/>
      <c r="AZ330" s="133"/>
      <c r="BA330" s="133"/>
      <c r="BB330" s="2"/>
      <c r="BC330" s="133"/>
      <c r="BD330" s="133"/>
      <c r="BE330" s="2"/>
      <c r="BF330" s="133"/>
      <c r="BG330" s="133"/>
      <c r="BH330" s="2"/>
      <c r="BI330" s="133"/>
      <c r="BJ330" s="133"/>
      <c r="BL330" s="31"/>
      <c r="BM330" s="31"/>
      <c r="BN330" s="31"/>
      <c r="BO330" s="31"/>
      <c r="BP330" s="31"/>
      <c r="BQ330" s="31"/>
      <c r="BR330" s="31"/>
      <c r="BS330" s="137"/>
      <c r="BT330" s="137"/>
      <c r="BU330" s="137"/>
      <c r="BV330" s="137"/>
      <c r="BW330" s="137"/>
      <c r="BX330" s="137"/>
      <c r="BY330" s="137"/>
      <c r="BZ330" s="137"/>
      <c r="CA330" s="137"/>
      <c r="CB330" s="137"/>
      <c r="CC330" s="137"/>
      <c r="CD330" s="137"/>
      <c r="CE330" s="137"/>
      <c r="CF330" s="137"/>
      <c r="CG330" s="137"/>
      <c r="CH330" s="137"/>
      <c r="CI330" s="137"/>
      <c r="CJ330" s="137"/>
      <c r="CK330" s="137"/>
      <c r="CL330" s="137"/>
      <c r="CM330" s="137"/>
      <c r="CN330" s="137"/>
      <c r="CO330" s="137"/>
      <c r="CP330" s="137"/>
      <c r="CQ330" s="137"/>
      <c r="CR330" s="137"/>
      <c r="CS330" s="137"/>
      <c r="CT330" s="137"/>
      <c r="CU330" s="137"/>
      <c r="CV330" s="137"/>
      <c r="CW330" s="137"/>
      <c r="CX330" s="137"/>
      <c r="CY330" s="137"/>
      <c r="CZ330" s="137"/>
      <c r="DA330" s="137"/>
      <c r="DB330" s="137"/>
      <c r="DC330" s="137"/>
      <c r="DD330" s="137"/>
      <c r="DE330" s="137"/>
      <c r="DF330" s="137"/>
      <c r="DG330" s="137"/>
      <c r="DH330" s="137"/>
      <c r="DI330" s="137"/>
      <c r="DJ330" s="137"/>
      <c r="DK330" s="137"/>
    </row>
    <row r="331" spans="1:115" s="91" customFormat="1" ht="18" customHeight="1" x14ac:dyDescent="0.2">
      <c r="A331" s="87"/>
      <c r="B331" s="130"/>
      <c r="C331" s="130"/>
      <c r="D331" s="133"/>
      <c r="E331" s="133"/>
      <c r="F331" s="2"/>
      <c r="G331" s="133"/>
      <c r="H331" s="133"/>
      <c r="I331" s="2"/>
      <c r="J331" s="133"/>
      <c r="K331" s="133"/>
      <c r="L331" s="2"/>
      <c r="M331" s="133"/>
      <c r="N331" s="133"/>
      <c r="O331" s="2"/>
      <c r="P331" s="133"/>
      <c r="Q331" s="133"/>
      <c r="R331" s="2"/>
      <c r="S331" s="133"/>
      <c r="T331" s="133"/>
      <c r="U331" s="2"/>
      <c r="V331" s="133"/>
      <c r="W331" s="133"/>
      <c r="X331" s="2"/>
      <c r="Y331" s="133"/>
      <c r="Z331" s="133"/>
      <c r="AA331" s="2"/>
      <c r="AB331" s="133"/>
      <c r="AC331" s="133"/>
      <c r="AD331" s="2"/>
      <c r="AE331" s="133"/>
      <c r="AF331" s="133"/>
      <c r="AG331" s="2"/>
      <c r="AH331" s="133"/>
      <c r="AI331" s="133"/>
      <c r="AJ331" s="2"/>
      <c r="AK331" s="133"/>
      <c r="AL331" s="133"/>
      <c r="AM331" s="2"/>
      <c r="AN331" s="133"/>
      <c r="AO331" s="133"/>
      <c r="AP331" s="2"/>
      <c r="AQ331" s="133"/>
      <c r="AR331" s="133"/>
      <c r="AS331" s="2"/>
      <c r="AT331" s="133"/>
      <c r="AU331" s="133"/>
      <c r="AV331" s="2"/>
      <c r="AW331" s="133"/>
      <c r="AX331" s="133"/>
      <c r="AY331" s="2"/>
      <c r="AZ331" s="133"/>
      <c r="BA331" s="133"/>
      <c r="BB331" s="2"/>
      <c r="BC331" s="133"/>
      <c r="BD331" s="133"/>
      <c r="BE331" s="2"/>
      <c r="BF331" s="133"/>
      <c r="BG331" s="133"/>
      <c r="BH331" s="2"/>
      <c r="BI331" s="133"/>
      <c r="BJ331" s="133"/>
      <c r="BL331" s="31"/>
      <c r="BM331" s="31"/>
      <c r="BN331" s="31"/>
      <c r="BO331" s="31"/>
      <c r="BP331" s="31"/>
      <c r="BQ331" s="31"/>
      <c r="BR331" s="31"/>
      <c r="BS331" s="137"/>
      <c r="BT331" s="137"/>
      <c r="BU331" s="137"/>
      <c r="BV331" s="137"/>
      <c r="BW331" s="137"/>
      <c r="BX331" s="137"/>
      <c r="BY331" s="137"/>
      <c r="BZ331" s="137"/>
      <c r="CA331" s="137"/>
      <c r="CB331" s="137"/>
      <c r="CC331" s="137"/>
      <c r="CD331" s="137"/>
      <c r="CE331" s="137"/>
      <c r="CF331" s="137"/>
      <c r="CG331" s="137"/>
      <c r="CH331" s="137"/>
      <c r="CI331" s="137"/>
      <c r="CJ331" s="137"/>
      <c r="CK331" s="137"/>
      <c r="CL331" s="137"/>
      <c r="CM331" s="137"/>
      <c r="CN331" s="137"/>
      <c r="CO331" s="137"/>
      <c r="CP331" s="137"/>
      <c r="CQ331" s="137"/>
      <c r="CR331" s="137"/>
      <c r="CS331" s="137"/>
      <c r="CT331" s="137"/>
      <c r="CU331" s="137"/>
      <c r="CV331" s="137"/>
      <c r="CW331" s="137"/>
      <c r="CX331" s="137"/>
      <c r="CY331" s="137"/>
      <c r="CZ331" s="137"/>
      <c r="DA331" s="137"/>
      <c r="DB331" s="137"/>
      <c r="DC331" s="137"/>
      <c r="DD331" s="137"/>
      <c r="DE331" s="137"/>
      <c r="DF331" s="137"/>
      <c r="DG331" s="137"/>
      <c r="DH331" s="137"/>
      <c r="DI331" s="137"/>
      <c r="DJ331" s="137"/>
      <c r="DK331" s="137"/>
    </row>
    <row r="332" spans="1:115" s="91" customFormat="1" ht="18" customHeight="1" x14ac:dyDescent="0.2">
      <c r="A332" s="87"/>
      <c r="B332" s="133"/>
      <c r="C332" s="133"/>
      <c r="D332" s="133"/>
      <c r="E332" s="133"/>
      <c r="F332" s="2"/>
      <c r="G332" s="133"/>
      <c r="H332" s="133"/>
      <c r="I332" s="2"/>
      <c r="J332" s="133"/>
      <c r="K332" s="133"/>
      <c r="L332" s="2"/>
      <c r="M332" s="133"/>
      <c r="N332" s="133"/>
      <c r="O332" s="2"/>
      <c r="P332" s="133"/>
      <c r="Q332" s="133"/>
      <c r="R332" s="2"/>
      <c r="S332" s="133"/>
      <c r="T332" s="133"/>
      <c r="U332" s="2"/>
      <c r="V332" s="133"/>
      <c r="W332" s="133"/>
      <c r="X332" s="2"/>
      <c r="Y332" s="133"/>
      <c r="Z332" s="133"/>
      <c r="AA332" s="2"/>
      <c r="AB332" s="133"/>
      <c r="AC332" s="133"/>
      <c r="AD332" s="2"/>
      <c r="AE332" s="133"/>
      <c r="AF332" s="133"/>
      <c r="AG332" s="2"/>
      <c r="AH332" s="133"/>
      <c r="AI332" s="133"/>
      <c r="AJ332" s="2"/>
      <c r="AK332" s="133"/>
      <c r="AL332" s="133"/>
      <c r="AM332" s="2"/>
      <c r="AN332" s="133"/>
      <c r="AO332" s="133"/>
      <c r="AP332" s="2"/>
      <c r="AQ332" s="133"/>
      <c r="AR332" s="133"/>
      <c r="AS332" s="2"/>
      <c r="AT332" s="133"/>
      <c r="AU332" s="133"/>
      <c r="AV332" s="2"/>
      <c r="AW332" s="133"/>
      <c r="AX332" s="133"/>
      <c r="AY332" s="2"/>
      <c r="AZ332" s="133"/>
      <c r="BA332" s="133"/>
      <c r="BB332" s="2"/>
      <c r="BC332" s="133"/>
      <c r="BD332" s="133"/>
      <c r="BE332" s="2"/>
      <c r="BF332" s="133"/>
      <c r="BG332" s="133"/>
      <c r="BH332" s="2"/>
      <c r="BI332" s="133"/>
      <c r="BJ332" s="133"/>
      <c r="BL332" s="31"/>
      <c r="BM332" s="31"/>
      <c r="BN332" s="31"/>
      <c r="BO332" s="31"/>
      <c r="BP332" s="31"/>
      <c r="BQ332" s="31"/>
      <c r="BR332" s="31"/>
      <c r="BS332" s="137"/>
      <c r="BT332" s="137"/>
      <c r="BU332" s="137"/>
      <c r="BV332" s="137"/>
      <c r="BW332" s="137"/>
      <c r="BX332" s="137"/>
      <c r="BY332" s="137"/>
      <c r="BZ332" s="137"/>
      <c r="CA332" s="137"/>
      <c r="CB332" s="137"/>
      <c r="CC332" s="137"/>
      <c r="CD332" s="137"/>
      <c r="CE332" s="137"/>
      <c r="CF332" s="137"/>
      <c r="CG332" s="137"/>
      <c r="CH332" s="137"/>
      <c r="CI332" s="137"/>
      <c r="CJ332" s="137"/>
      <c r="CK332" s="137"/>
      <c r="CL332" s="137"/>
      <c r="CM332" s="137"/>
      <c r="CN332" s="137"/>
      <c r="CO332" s="137"/>
      <c r="CP332" s="137"/>
      <c r="CQ332" s="137"/>
      <c r="CR332" s="137"/>
      <c r="CS332" s="137"/>
      <c r="CT332" s="137"/>
      <c r="CU332" s="137"/>
      <c r="CV332" s="137"/>
      <c r="CW332" s="137"/>
      <c r="CX332" s="137"/>
      <c r="CY332" s="137"/>
      <c r="CZ332" s="137"/>
      <c r="DA332" s="137"/>
      <c r="DB332" s="137"/>
      <c r="DC332" s="137"/>
      <c r="DD332" s="137"/>
      <c r="DE332" s="137"/>
      <c r="DF332" s="137"/>
      <c r="DG332" s="137"/>
      <c r="DH332" s="137"/>
      <c r="DI332" s="137"/>
      <c r="DJ332" s="137"/>
      <c r="DK332" s="137"/>
    </row>
    <row r="333" spans="1:115" s="91" customFormat="1" ht="18" customHeight="1" x14ac:dyDescent="0.2">
      <c r="A333" s="87"/>
      <c r="B333" s="133"/>
      <c r="C333" s="133"/>
      <c r="D333" s="133"/>
      <c r="E333" s="133"/>
      <c r="F333" s="2"/>
      <c r="G333" s="133"/>
      <c r="H333" s="133"/>
      <c r="I333" s="2"/>
      <c r="J333" s="133"/>
      <c r="K333" s="133"/>
      <c r="L333" s="2"/>
      <c r="M333" s="133"/>
      <c r="N333" s="133"/>
      <c r="O333" s="2"/>
      <c r="P333" s="133"/>
      <c r="Q333" s="133"/>
      <c r="R333" s="2"/>
      <c r="S333" s="133"/>
      <c r="T333" s="133"/>
      <c r="U333" s="2"/>
      <c r="V333" s="133"/>
      <c r="W333" s="133"/>
      <c r="X333" s="2"/>
      <c r="Y333" s="133"/>
      <c r="Z333" s="133"/>
      <c r="AA333" s="2"/>
      <c r="AB333" s="133"/>
      <c r="AC333" s="133"/>
      <c r="AD333" s="2"/>
      <c r="AE333" s="133"/>
      <c r="AF333" s="133"/>
      <c r="AG333" s="2"/>
      <c r="AH333" s="133"/>
      <c r="AI333" s="133"/>
      <c r="AJ333" s="2"/>
      <c r="AK333" s="133"/>
      <c r="AL333" s="133"/>
      <c r="AM333" s="2"/>
      <c r="AN333" s="133"/>
      <c r="AO333" s="133"/>
      <c r="AP333" s="2"/>
      <c r="AQ333" s="133"/>
      <c r="AR333" s="133"/>
      <c r="AS333" s="2"/>
      <c r="AT333" s="133"/>
      <c r="AU333" s="133"/>
      <c r="AV333" s="2"/>
      <c r="AW333" s="133"/>
      <c r="AX333" s="133"/>
      <c r="AY333" s="2"/>
      <c r="AZ333" s="133"/>
      <c r="BA333" s="133"/>
      <c r="BB333" s="2"/>
      <c r="BC333" s="133"/>
      <c r="BD333" s="133"/>
      <c r="BE333" s="2"/>
      <c r="BF333" s="133"/>
      <c r="BG333" s="133"/>
      <c r="BH333" s="2"/>
      <c r="BI333" s="133"/>
      <c r="BJ333" s="133"/>
      <c r="BL333" s="31"/>
      <c r="BM333" s="31"/>
      <c r="BN333" s="31"/>
      <c r="BO333" s="31"/>
      <c r="BP333" s="31"/>
      <c r="BQ333" s="31"/>
      <c r="BR333" s="31"/>
      <c r="BS333" s="137"/>
      <c r="BT333" s="137"/>
      <c r="BU333" s="137"/>
      <c r="BV333" s="137"/>
      <c r="BW333" s="137"/>
      <c r="BX333" s="137"/>
      <c r="BY333" s="137"/>
      <c r="BZ333" s="137"/>
      <c r="CA333" s="137"/>
      <c r="CB333" s="137"/>
      <c r="CC333" s="137"/>
      <c r="CD333" s="137"/>
      <c r="CE333" s="137"/>
      <c r="CF333" s="137"/>
      <c r="CG333" s="137"/>
      <c r="CH333" s="137"/>
      <c r="CI333" s="137"/>
      <c r="CJ333" s="137"/>
      <c r="CK333" s="137"/>
      <c r="CL333" s="137"/>
      <c r="CM333" s="137"/>
      <c r="CN333" s="137"/>
      <c r="CO333" s="137"/>
      <c r="CP333" s="137"/>
      <c r="CQ333" s="137"/>
      <c r="CR333" s="137"/>
      <c r="CS333" s="137"/>
      <c r="CT333" s="137"/>
      <c r="CU333" s="137"/>
      <c r="CV333" s="137"/>
      <c r="CW333" s="137"/>
      <c r="CX333" s="137"/>
      <c r="CY333" s="137"/>
      <c r="CZ333" s="137"/>
      <c r="DA333" s="137"/>
      <c r="DB333" s="137"/>
      <c r="DC333" s="137"/>
      <c r="DD333" s="137"/>
      <c r="DE333" s="137"/>
      <c r="DF333" s="137"/>
      <c r="DG333" s="137"/>
      <c r="DH333" s="137"/>
      <c r="DI333" s="137"/>
      <c r="DJ333" s="137"/>
      <c r="DK333" s="137"/>
    </row>
    <row r="334" spans="1:115" s="91" customFormat="1" ht="18" customHeight="1" x14ac:dyDescent="0.2">
      <c r="A334" s="89"/>
      <c r="B334" s="130"/>
      <c r="C334" s="130"/>
      <c r="D334" s="136"/>
      <c r="E334" s="136"/>
      <c r="F334" s="2"/>
      <c r="G334" s="136"/>
      <c r="H334" s="136"/>
      <c r="I334" s="2"/>
      <c r="J334" s="136"/>
      <c r="K334" s="136"/>
      <c r="L334" s="2"/>
      <c r="M334" s="136"/>
      <c r="N334" s="136"/>
      <c r="O334" s="2"/>
      <c r="P334" s="136"/>
      <c r="Q334" s="136"/>
      <c r="R334" s="2"/>
      <c r="S334" s="136"/>
      <c r="T334" s="136"/>
      <c r="U334" s="2"/>
      <c r="V334" s="136"/>
      <c r="W334" s="136"/>
      <c r="X334" s="2"/>
      <c r="Y334" s="136"/>
      <c r="Z334" s="136"/>
      <c r="AA334" s="2"/>
      <c r="AB334" s="136"/>
      <c r="AC334" s="136"/>
      <c r="AD334" s="2"/>
      <c r="AE334" s="136"/>
      <c r="AF334" s="136"/>
      <c r="AG334" s="2"/>
      <c r="AH334" s="136"/>
      <c r="AI334" s="136"/>
      <c r="AJ334" s="2"/>
      <c r="AK334" s="136"/>
      <c r="AL334" s="136"/>
      <c r="AM334" s="2"/>
      <c r="AN334" s="136"/>
      <c r="AO334" s="136"/>
      <c r="AP334" s="2"/>
      <c r="AQ334" s="136"/>
      <c r="AR334" s="136"/>
      <c r="AS334" s="2"/>
      <c r="AT334" s="136"/>
      <c r="AU334" s="136"/>
      <c r="AV334" s="2"/>
      <c r="AW334" s="136"/>
      <c r="AX334" s="136"/>
      <c r="AY334" s="2"/>
      <c r="AZ334" s="136"/>
      <c r="BA334" s="136"/>
      <c r="BB334" s="2"/>
      <c r="BC334" s="136"/>
      <c r="BD334" s="136"/>
      <c r="BE334" s="2"/>
      <c r="BF334" s="136"/>
      <c r="BG334" s="136"/>
      <c r="BH334" s="2"/>
      <c r="BI334" s="136"/>
      <c r="BJ334" s="136"/>
      <c r="BL334" s="31"/>
      <c r="BM334" s="31"/>
      <c r="BN334" s="31"/>
      <c r="BO334" s="31"/>
      <c r="BP334" s="31"/>
      <c r="BQ334" s="31"/>
      <c r="BR334" s="31"/>
      <c r="BS334" s="137"/>
      <c r="BT334" s="137"/>
      <c r="BU334" s="137"/>
      <c r="BV334" s="137"/>
      <c r="BW334" s="137"/>
      <c r="BX334" s="137"/>
      <c r="BY334" s="137"/>
      <c r="BZ334" s="137"/>
      <c r="CA334" s="137"/>
      <c r="CB334" s="137"/>
      <c r="CC334" s="137"/>
      <c r="CD334" s="137"/>
      <c r="CE334" s="137"/>
      <c r="CF334" s="137"/>
      <c r="CG334" s="137"/>
      <c r="CH334" s="137"/>
      <c r="CI334" s="137"/>
      <c r="CJ334" s="137"/>
      <c r="CK334" s="137"/>
      <c r="CL334" s="137"/>
      <c r="CM334" s="137"/>
      <c r="CN334" s="137"/>
      <c r="CO334" s="137"/>
      <c r="CP334" s="137"/>
      <c r="CQ334" s="137"/>
      <c r="CR334" s="137"/>
      <c r="CS334" s="137"/>
      <c r="CT334" s="137"/>
      <c r="CU334" s="137"/>
      <c r="CV334" s="137"/>
      <c r="CW334" s="137"/>
      <c r="CX334" s="137"/>
      <c r="CY334" s="137"/>
      <c r="CZ334" s="137"/>
      <c r="DA334" s="137"/>
      <c r="DB334" s="137"/>
      <c r="DC334" s="137"/>
      <c r="DD334" s="137"/>
      <c r="DE334" s="137"/>
      <c r="DF334" s="137"/>
      <c r="DG334" s="137"/>
      <c r="DH334" s="137"/>
      <c r="DI334" s="137"/>
      <c r="DJ334" s="137"/>
      <c r="DK334" s="137"/>
    </row>
    <row r="335" spans="1:115" s="91" customFormat="1" ht="18" customHeight="1" x14ac:dyDescent="0.2">
      <c r="A335" s="90"/>
      <c r="B335" s="134"/>
      <c r="C335" s="133"/>
      <c r="D335" s="133"/>
      <c r="E335" s="133"/>
      <c r="F335" s="2"/>
      <c r="G335" s="133"/>
      <c r="H335" s="133"/>
      <c r="I335" s="2"/>
      <c r="J335" s="133"/>
      <c r="K335" s="133"/>
      <c r="L335" s="2"/>
      <c r="M335" s="133"/>
      <c r="N335" s="133"/>
      <c r="O335" s="2"/>
      <c r="P335" s="133"/>
      <c r="Q335" s="133"/>
      <c r="R335" s="2"/>
      <c r="S335" s="133"/>
      <c r="T335" s="133"/>
      <c r="U335" s="2"/>
      <c r="V335" s="133"/>
      <c r="W335" s="133"/>
      <c r="X335" s="2"/>
      <c r="Y335" s="133"/>
      <c r="Z335" s="133"/>
      <c r="AA335" s="2"/>
      <c r="AB335" s="133"/>
      <c r="AC335" s="133"/>
      <c r="AD335" s="2"/>
      <c r="AE335" s="133"/>
      <c r="AF335" s="133"/>
      <c r="AG335" s="2"/>
      <c r="AH335" s="133"/>
      <c r="AI335" s="133"/>
      <c r="AJ335" s="2"/>
      <c r="AK335" s="133"/>
      <c r="AL335" s="133"/>
      <c r="AM335" s="2"/>
      <c r="AN335" s="133"/>
      <c r="AO335" s="133"/>
      <c r="AP335" s="2"/>
      <c r="AQ335" s="133"/>
      <c r="AR335" s="133"/>
      <c r="AS335" s="2"/>
      <c r="AT335" s="133"/>
      <c r="AU335" s="133"/>
      <c r="AV335" s="2"/>
      <c r="AW335" s="133"/>
      <c r="AX335" s="133"/>
      <c r="AY335" s="2"/>
      <c r="AZ335" s="133"/>
      <c r="BA335" s="133"/>
      <c r="BB335" s="2"/>
      <c r="BC335" s="133"/>
      <c r="BD335" s="133"/>
      <c r="BE335" s="2"/>
      <c r="BF335" s="133"/>
      <c r="BG335" s="133"/>
      <c r="BH335" s="2"/>
      <c r="BI335" s="133"/>
      <c r="BJ335" s="133"/>
      <c r="BL335" s="31"/>
      <c r="BM335" s="31"/>
      <c r="BN335" s="31"/>
      <c r="BO335" s="31"/>
      <c r="BP335" s="31"/>
      <c r="BQ335" s="31"/>
      <c r="BR335" s="31"/>
      <c r="BS335" s="137"/>
      <c r="BT335" s="137"/>
      <c r="BU335" s="137"/>
      <c r="BV335" s="137"/>
      <c r="BW335" s="137"/>
      <c r="BX335" s="137"/>
      <c r="BY335" s="137"/>
      <c r="BZ335" s="137"/>
      <c r="CA335" s="137"/>
      <c r="CB335" s="137"/>
      <c r="CC335" s="137"/>
      <c r="CD335" s="137"/>
      <c r="CE335" s="137"/>
      <c r="CF335" s="137"/>
      <c r="CG335" s="137"/>
      <c r="CH335" s="137"/>
      <c r="CI335" s="137"/>
      <c r="CJ335" s="137"/>
      <c r="CK335" s="137"/>
      <c r="CL335" s="137"/>
      <c r="CM335" s="137"/>
      <c r="CN335" s="137"/>
      <c r="CO335" s="137"/>
      <c r="CP335" s="137"/>
      <c r="CQ335" s="137"/>
      <c r="CR335" s="137"/>
      <c r="CS335" s="137"/>
      <c r="CT335" s="137"/>
      <c r="CU335" s="137"/>
      <c r="CV335" s="137"/>
      <c r="CW335" s="137"/>
      <c r="CX335" s="137"/>
      <c r="CY335" s="137"/>
      <c r="CZ335" s="137"/>
      <c r="DA335" s="137"/>
      <c r="DB335" s="137"/>
      <c r="DC335" s="137"/>
      <c r="DD335" s="137"/>
      <c r="DE335" s="137"/>
      <c r="DF335" s="137"/>
      <c r="DG335" s="137"/>
      <c r="DH335" s="137"/>
      <c r="DI335" s="137"/>
      <c r="DJ335" s="137"/>
      <c r="DK335" s="137"/>
    </row>
    <row r="336" spans="1:115" s="91" customFormat="1" ht="18" customHeight="1" x14ac:dyDescent="0.2">
      <c r="A336" s="87"/>
      <c r="B336" s="133"/>
      <c r="C336" s="133"/>
      <c r="D336" s="133"/>
      <c r="E336" s="133"/>
      <c r="F336" s="2"/>
      <c r="G336" s="133"/>
      <c r="H336" s="133"/>
      <c r="I336" s="2"/>
      <c r="J336" s="133"/>
      <c r="K336" s="133"/>
      <c r="L336" s="2"/>
      <c r="M336" s="133"/>
      <c r="N336" s="133"/>
      <c r="O336" s="2"/>
      <c r="P336" s="133"/>
      <c r="Q336" s="133"/>
      <c r="R336" s="2"/>
      <c r="S336" s="133"/>
      <c r="T336" s="133"/>
      <c r="U336" s="2"/>
      <c r="V336" s="133"/>
      <c r="W336" s="133"/>
      <c r="X336" s="2"/>
      <c r="Y336" s="133"/>
      <c r="Z336" s="133"/>
      <c r="AA336" s="2"/>
      <c r="AB336" s="133"/>
      <c r="AC336" s="133"/>
      <c r="AD336" s="2"/>
      <c r="AE336" s="133"/>
      <c r="AF336" s="133"/>
      <c r="AG336" s="2"/>
      <c r="AH336" s="133"/>
      <c r="AI336" s="133"/>
      <c r="AJ336" s="2"/>
      <c r="AK336" s="133"/>
      <c r="AL336" s="133"/>
      <c r="AM336" s="2"/>
      <c r="AN336" s="133"/>
      <c r="AO336" s="133"/>
      <c r="AP336" s="2"/>
      <c r="AQ336" s="133"/>
      <c r="AR336" s="133"/>
      <c r="AS336" s="2"/>
      <c r="AT336" s="133"/>
      <c r="AU336" s="133"/>
      <c r="AV336" s="2"/>
      <c r="AW336" s="133"/>
      <c r="AX336" s="133"/>
      <c r="AY336" s="2"/>
      <c r="AZ336" s="133"/>
      <c r="BA336" s="133"/>
      <c r="BB336" s="2"/>
      <c r="BC336" s="133"/>
      <c r="BD336" s="133"/>
      <c r="BE336" s="2"/>
      <c r="BF336" s="133"/>
      <c r="BG336" s="133"/>
      <c r="BH336" s="2"/>
      <c r="BI336" s="133"/>
      <c r="BJ336" s="133"/>
      <c r="BL336" s="31"/>
      <c r="BM336" s="31"/>
      <c r="BN336" s="31"/>
      <c r="BO336" s="31"/>
      <c r="BP336" s="31"/>
      <c r="BQ336" s="31"/>
      <c r="BR336" s="31"/>
      <c r="BS336" s="137"/>
      <c r="BT336" s="137"/>
      <c r="BU336" s="137"/>
      <c r="BV336" s="137"/>
      <c r="BW336" s="137"/>
      <c r="BX336" s="137"/>
      <c r="BY336" s="137"/>
      <c r="BZ336" s="137"/>
      <c r="CA336" s="137"/>
      <c r="CB336" s="137"/>
      <c r="CC336" s="137"/>
      <c r="CD336" s="137"/>
      <c r="CE336" s="137"/>
      <c r="CF336" s="137"/>
      <c r="CG336" s="137"/>
      <c r="CH336" s="137"/>
      <c r="CI336" s="137"/>
      <c r="CJ336" s="137"/>
      <c r="CK336" s="137"/>
      <c r="CL336" s="137"/>
      <c r="CM336" s="137"/>
      <c r="CN336" s="137"/>
      <c r="CO336" s="137"/>
      <c r="CP336" s="137"/>
      <c r="CQ336" s="137"/>
      <c r="CR336" s="137"/>
      <c r="CS336" s="137"/>
      <c r="CT336" s="137"/>
      <c r="CU336" s="137"/>
      <c r="CV336" s="137"/>
      <c r="CW336" s="137"/>
      <c r="CX336" s="137"/>
      <c r="CY336" s="137"/>
      <c r="CZ336" s="137"/>
      <c r="DA336" s="137"/>
      <c r="DB336" s="137"/>
      <c r="DC336" s="137"/>
      <c r="DD336" s="137"/>
      <c r="DE336" s="137"/>
      <c r="DF336" s="137"/>
      <c r="DG336" s="137"/>
      <c r="DH336" s="137"/>
      <c r="DI336" s="137"/>
      <c r="DJ336" s="137"/>
      <c r="DK336" s="137"/>
    </row>
    <row r="337" spans="1:115" s="91" customFormat="1" ht="18" customHeight="1" x14ac:dyDescent="0.2">
      <c r="A337" s="87"/>
      <c r="B337" s="133"/>
      <c r="C337" s="133"/>
      <c r="D337" s="133"/>
      <c r="E337" s="133"/>
      <c r="F337" s="2"/>
      <c r="G337" s="133"/>
      <c r="H337" s="133"/>
      <c r="I337" s="2"/>
      <c r="J337" s="133"/>
      <c r="K337" s="133"/>
      <c r="L337" s="2"/>
      <c r="M337" s="133"/>
      <c r="N337" s="133"/>
      <c r="O337" s="2"/>
      <c r="P337" s="133"/>
      <c r="Q337" s="133"/>
      <c r="R337" s="2"/>
      <c r="S337" s="133"/>
      <c r="T337" s="133"/>
      <c r="U337" s="2"/>
      <c r="V337" s="133"/>
      <c r="W337" s="133"/>
      <c r="X337" s="2"/>
      <c r="Y337" s="133"/>
      <c r="Z337" s="133"/>
      <c r="AA337" s="2"/>
      <c r="AB337" s="133"/>
      <c r="AC337" s="133"/>
      <c r="AD337" s="2"/>
      <c r="AE337" s="133"/>
      <c r="AF337" s="133"/>
      <c r="AG337" s="2"/>
      <c r="AH337" s="133"/>
      <c r="AI337" s="133"/>
      <c r="AJ337" s="2"/>
      <c r="AK337" s="133"/>
      <c r="AL337" s="133"/>
      <c r="AM337" s="2"/>
      <c r="AN337" s="133"/>
      <c r="AO337" s="133"/>
      <c r="AP337" s="2"/>
      <c r="AQ337" s="133"/>
      <c r="AR337" s="133"/>
      <c r="AS337" s="2"/>
      <c r="AT337" s="133"/>
      <c r="AU337" s="133"/>
      <c r="AV337" s="2"/>
      <c r="AW337" s="133"/>
      <c r="AX337" s="133"/>
      <c r="AY337" s="2"/>
      <c r="AZ337" s="133"/>
      <c r="BA337" s="133"/>
      <c r="BB337" s="2"/>
      <c r="BC337" s="133"/>
      <c r="BD337" s="133"/>
      <c r="BE337" s="2"/>
      <c r="BF337" s="133"/>
      <c r="BG337" s="133"/>
      <c r="BH337" s="2"/>
      <c r="BI337" s="133"/>
      <c r="BJ337" s="133"/>
      <c r="BL337" s="31"/>
      <c r="BM337" s="31"/>
      <c r="BN337" s="31"/>
      <c r="BO337" s="31"/>
      <c r="BP337" s="31"/>
      <c r="BQ337" s="31"/>
      <c r="BR337" s="31"/>
      <c r="BS337" s="137"/>
      <c r="BT337" s="137"/>
      <c r="BU337" s="137"/>
      <c r="BV337" s="137"/>
      <c r="BW337" s="137"/>
      <c r="BX337" s="137"/>
      <c r="BY337" s="137"/>
      <c r="BZ337" s="137"/>
      <c r="CA337" s="137"/>
      <c r="CB337" s="137"/>
      <c r="CC337" s="137"/>
      <c r="CD337" s="137"/>
      <c r="CE337" s="137"/>
      <c r="CF337" s="137"/>
      <c r="CG337" s="137"/>
      <c r="CH337" s="137"/>
      <c r="CI337" s="137"/>
      <c r="CJ337" s="137"/>
      <c r="CK337" s="137"/>
      <c r="CL337" s="137"/>
      <c r="CM337" s="137"/>
      <c r="CN337" s="137"/>
      <c r="CO337" s="137"/>
      <c r="CP337" s="137"/>
      <c r="CQ337" s="137"/>
      <c r="CR337" s="137"/>
      <c r="CS337" s="137"/>
      <c r="CT337" s="137"/>
      <c r="CU337" s="137"/>
      <c r="CV337" s="137"/>
      <c r="CW337" s="137"/>
      <c r="CX337" s="137"/>
      <c r="CY337" s="137"/>
      <c r="CZ337" s="137"/>
      <c r="DA337" s="137"/>
      <c r="DB337" s="137"/>
      <c r="DC337" s="137"/>
      <c r="DD337" s="137"/>
      <c r="DE337" s="137"/>
      <c r="DF337" s="137"/>
      <c r="DG337" s="137"/>
      <c r="DH337" s="137"/>
      <c r="DI337" s="137"/>
      <c r="DJ337" s="137"/>
      <c r="DK337" s="137"/>
    </row>
    <row r="338" spans="1:115" s="91" customFormat="1" ht="18" customHeight="1" x14ac:dyDescent="0.2">
      <c r="A338" s="87"/>
      <c r="B338" s="130"/>
      <c r="C338" s="133"/>
      <c r="D338" s="133"/>
      <c r="E338" s="133"/>
      <c r="F338" s="2"/>
      <c r="G338" s="133"/>
      <c r="H338" s="133"/>
      <c r="I338" s="2"/>
      <c r="J338" s="133"/>
      <c r="K338" s="133"/>
      <c r="L338" s="2"/>
      <c r="M338" s="133"/>
      <c r="N338" s="133"/>
      <c r="O338" s="2"/>
      <c r="P338" s="133"/>
      <c r="Q338" s="133"/>
      <c r="R338" s="2"/>
      <c r="S338" s="133"/>
      <c r="T338" s="133"/>
      <c r="U338" s="2"/>
      <c r="V338" s="133"/>
      <c r="W338" s="133"/>
      <c r="X338" s="2"/>
      <c r="Y338" s="133"/>
      <c r="Z338" s="133"/>
      <c r="AA338" s="2"/>
      <c r="AB338" s="133"/>
      <c r="AC338" s="133"/>
      <c r="AD338" s="2"/>
      <c r="AE338" s="133"/>
      <c r="AF338" s="133"/>
      <c r="AG338" s="2"/>
      <c r="AH338" s="133"/>
      <c r="AI338" s="133"/>
      <c r="AJ338" s="2"/>
      <c r="AK338" s="133"/>
      <c r="AL338" s="133"/>
      <c r="AM338" s="2"/>
      <c r="AN338" s="133"/>
      <c r="AO338" s="133"/>
      <c r="AP338" s="2"/>
      <c r="AQ338" s="133"/>
      <c r="AR338" s="133"/>
      <c r="AS338" s="2"/>
      <c r="AT338" s="133"/>
      <c r="AU338" s="133"/>
      <c r="AV338" s="2"/>
      <c r="AW338" s="133"/>
      <c r="AX338" s="133"/>
      <c r="AY338" s="2"/>
      <c r="AZ338" s="133"/>
      <c r="BA338" s="133"/>
      <c r="BB338" s="2"/>
      <c r="BC338" s="133"/>
      <c r="BD338" s="133"/>
      <c r="BE338" s="2"/>
      <c r="BF338" s="133"/>
      <c r="BG338" s="133"/>
      <c r="BH338" s="2"/>
      <c r="BI338" s="133"/>
      <c r="BJ338" s="133"/>
      <c r="BL338" s="31"/>
      <c r="BM338" s="31"/>
      <c r="BN338" s="31"/>
      <c r="BO338" s="31"/>
      <c r="BP338" s="31"/>
      <c r="BQ338" s="31"/>
      <c r="BR338" s="31"/>
      <c r="BS338" s="137"/>
      <c r="BT338" s="137"/>
      <c r="BU338" s="137"/>
      <c r="BV338" s="137"/>
      <c r="BW338" s="137"/>
      <c r="BX338" s="137"/>
      <c r="BY338" s="137"/>
      <c r="BZ338" s="137"/>
      <c r="CA338" s="137"/>
      <c r="CB338" s="137"/>
      <c r="CC338" s="137"/>
      <c r="CD338" s="137"/>
      <c r="CE338" s="137"/>
      <c r="CF338" s="137"/>
      <c r="CG338" s="137"/>
      <c r="CH338" s="137"/>
      <c r="CI338" s="137"/>
      <c r="CJ338" s="137"/>
      <c r="CK338" s="137"/>
      <c r="CL338" s="137"/>
      <c r="CM338" s="137"/>
      <c r="CN338" s="137"/>
      <c r="CO338" s="137"/>
      <c r="CP338" s="137"/>
      <c r="CQ338" s="137"/>
      <c r="CR338" s="137"/>
      <c r="CS338" s="137"/>
      <c r="CT338" s="137"/>
      <c r="CU338" s="137"/>
      <c r="CV338" s="137"/>
      <c r="CW338" s="137"/>
      <c r="CX338" s="137"/>
      <c r="CY338" s="137"/>
      <c r="CZ338" s="137"/>
      <c r="DA338" s="137"/>
      <c r="DB338" s="137"/>
      <c r="DC338" s="137"/>
      <c r="DD338" s="137"/>
      <c r="DE338" s="137"/>
      <c r="DF338" s="137"/>
      <c r="DG338" s="137"/>
      <c r="DH338" s="137"/>
      <c r="DI338" s="137"/>
      <c r="DJ338" s="137"/>
      <c r="DK338" s="137"/>
    </row>
    <row r="339" spans="1:115" s="91" customFormat="1" ht="18" customHeight="1" x14ac:dyDescent="0.2">
      <c r="A339" s="87"/>
      <c r="B339" s="133"/>
      <c r="C339" s="133"/>
      <c r="F339" s="2"/>
      <c r="I339" s="2"/>
      <c r="L339" s="2"/>
      <c r="O339" s="2"/>
      <c r="R339" s="2"/>
      <c r="U339" s="2"/>
      <c r="X339" s="2"/>
      <c r="AA339" s="2"/>
      <c r="AD339" s="2"/>
      <c r="AG339" s="2"/>
      <c r="AJ339" s="2"/>
      <c r="AM339" s="2"/>
      <c r="AP339" s="2"/>
      <c r="AS339" s="2"/>
      <c r="AV339" s="2"/>
      <c r="AY339" s="2"/>
      <c r="BB339" s="2"/>
      <c r="BE339" s="2"/>
      <c r="BH339" s="2"/>
      <c r="BL339" s="31"/>
      <c r="BM339" s="31"/>
      <c r="BN339" s="31"/>
      <c r="BO339" s="31"/>
      <c r="BP339" s="31"/>
      <c r="BQ339" s="31"/>
      <c r="BR339" s="31"/>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137"/>
      <c r="CR339" s="137"/>
      <c r="CS339" s="137"/>
      <c r="CT339" s="137"/>
      <c r="CU339" s="137"/>
      <c r="CV339" s="137"/>
      <c r="CW339" s="137"/>
      <c r="CX339" s="137"/>
      <c r="CY339" s="137"/>
      <c r="CZ339" s="137"/>
      <c r="DA339" s="137"/>
      <c r="DB339" s="137"/>
      <c r="DC339" s="137"/>
      <c r="DD339" s="137"/>
      <c r="DE339" s="137"/>
      <c r="DF339" s="137"/>
      <c r="DG339" s="137"/>
      <c r="DH339" s="137"/>
      <c r="DI339" s="137"/>
      <c r="DJ339" s="137"/>
      <c r="DK339" s="137"/>
    </row>
    <row r="340" spans="1:115" s="91" customFormat="1" ht="18" customHeight="1" x14ac:dyDescent="0.2">
      <c r="A340" s="87"/>
      <c r="B340" s="133"/>
      <c r="C340" s="133"/>
      <c r="F340" s="2"/>
      <c r="I340" s="2"/>
      <c r="L340" s="2"/>
      <c r="O340" s="2"/>
      <c r="R340" s="2"/>
      <c r="U340" s="2"/>
      <c r="X340" s="2"/>
      <c r="AA340" s="2"/>
      <c r="AD340" s="2"/>
      <c r="AG340" s="2"/>
      <c r="AJ340" s="2"/>
      <c r="AM340" s="2"/>
      <c r="AP340" s="2"/>
      <c r="AS340" s="2"/>
      <c r="AV340" s="2"/>
      <c r="AY340" s="2"/>
      <c r="BB340" s="2"/>
      <c r="BE340" s="2"/>
      <c r="BH340" s="2"/>
      <c r="BL340" s="31"/>
      <c r="BM340" s="31"/>
      <c r="BN340" s="31"/>
      <c r="BO340" s="31"/>
      <c r="BP340" s="31"/>
      <c r="BQ340" s="31"/>
      <c r="BR340" s="31"/>
      <c r="BS340" s="137"/>
      <c r="BT340" s="137"/>
      <c r="BU340" s="137"/>
      <c r="BV340" s="137"/>
      <c r="BW340" s="137"/>
      <c r="BX340" s="137"/>
      <c r="BY340" s="137"/>
      <c r="BZ340" s="137"/>
      <c r="CA340" s="137"/>
      <c r="CB340" s="137"/>
      <c r="CC340" s="137"/>
      <c r="CD340" s="137"/>
      <c r="CE340" s="137"/>
      <c r="CF340" s="137"/>
      <c r="CG340" s="137"/>
      <c r="CH340" s="137"/>
      <c r="CI340" s="137"/>
      <c r="CJ340" s="137"/>
      <c r="CK340" s="137"/>
      <c r="CL340" s="137"/>
      <c r="CM340" s="137"/>
      <c r="CN340" s="137"/>
      <c r="CO340" s="137"/>
      <c r="CP340" s="137"/>
      <c r="CQ340" s="137"/>
      <c r="CR340" s="137"/>
      <c r="CS340" s="137"/>
      <c r="CT340" s="137"/>
      <c r="CU340" s="137"/>
      <c r="CV340" s="137"/>
      <c r="CW340" s="137"/>
      <c r="CX340" s="137"/>
      <c r="CY340" s="137"/>
      <c r="CZ340" s="137"/>
      <c r="DA340" s="137"/>
      <c r="DB340" s="137"/>
      <c r="DC340" s="137"/>
      <c r="DD340" s="137"/>
      <c r="DE340" s="137"/>
      <c r="DF340" s="137"/>
      <c r="DG340" s="137"/>
      <c r="DH340" s="137"/>
      <c r="DI340" s="137"/>
      <c r="DJ340" s="137"/>
      <c r="DK340" s="137"/>
    </row>
    <row r="341" spans="1:115" s="91" customFormat="1" ht="18" customHeight="1" x14ac:dyDescent="0.2">
      <c r="A341" s="89"/>
      <c r="B341" s="130"/>
      <c r="C341" s="130"/>
      <c r="D341" s="184"/>
      <c r="E341" s="184"/>
      <c r="F341" s="2"/>
      <c r="G341" s="184"/>
      <c r="H341" s="184"/>
      <c r="I341" s="2"/>
      <c r="J341" s="184"/>
      <c r="K341" s="184"/>
      <c r="L341" s="2"/>
      <c r="M341" s="184"/>
      <c r="N341" s="184"/>
      <c r="O341" s="2"/>
      <c r="P341" s="184"/>
      <c r="Q341" s="184"/>
      <c r="R341" s="2"/>
      <c r="S341" s="184"/>
      <c r="T341" s="184"/>
      <c r="U341" s="2"/>
      <c r="V341" s="184"/>
      <c r="W341" s="184"/>
      <c r="X341" s="2"/>
      <c r="Y341" s="184"/>
      <c r="Z341" s="184"/>
      <c r="AA341" s="2"/>
      <c r="AB341" s="184"/>
      <c r="AC341" s="184"/>
      <c r="AD341" s="2"/>
      <c r="AE341" s="184"/>
      <c r="AF341" s="184"/>
      <c r="AG341" s="2"/>
      <c r="AH341" s="184"/>
      <c r="AI341" s="184"/>
      <c r="AJ341" s="2"/>
      <c r="AK341" s="184"/>
      <c r="AL341" s="184"/>
      <c r="AM341" s="2"/>
      <c r="AN341" s="184"/>
      <c r="AO341" s="184"/>
      <c r="AP341" s="2"/>
      <c r="AQ341" s="184"/>
      <c r="AR341" s="184"/>
      <c r="AS341" s="2"/>
      <c r="AT341" s="184"/>
      <c r="AU341" s="184"/>
      <c r="AV341" s="2"/>
      <c r="AW341" s="184"/>
      <c r="AX341" s="184"/>
      <c r="AY341" s="2"/>
      <c r="AZ341" s="184"/>
      <c r="BA341" s="184"/>
      <c r="BB341" s="2"/>
      <c r="BC341" s="184"/>
      <c r="BD341" s="184"/>
      <c r="BE341" s="2"/>
      <c r="BF341" s="184"/>
      <c r="BG341" s="184"/>
      <c r="BH341" s="2"/>
      <c r="BI341" s="184"/>
      <c r="BJ341" s="184"/>
      <c r="BL341" s="31"/>
      <c r="BM341" s="31"/>
      <c r="BN341" s="31"/>
      <c r="BO341" s="31"/>
      <c r="BP341" s="31"/>
      <c r="BQ341" s="31"/>
      <c r="BR341" s="31"/>
      <c r="BS341" s="137"/>
      <c r="BT341" s="137"/>
      <c r="BU341" s="137"/>
      <c r="BV341" s="137"/>
      <c r="BW341" s="137"/>
      <c r="BX341" s="137"/>
      <c r="BY341" s="137"/>
      <c r="BZ341" s="137"/>
      <c r="CA341" s="137"/>
      <c r="CB341" s="137"/>
      <c r="CC341" s="137"/>
      <c r="CD341" s="137"/>
      <c r="CE341" s="137"/>
      <c r="CF341" s="137"/>
      <c r="CG341" s="137"/>
      <c r="CH341" s="137"/>
      <c r="CI341" s="137"/>
      <c r="CJ341" s="137"/>
      <c r="CK341" s="137"/>
      <c r="CL341" s="137"/>
      <c r="CM341" s="137"/>
      <c r="CN341" s="137"/>
      <c r="CO341" s="137"/>
      <c r="CP341" s="137"/>
      <c r="CQ341" s="137"/>
      <c r="CR341" s="137"/>
      <c r="CS341" s="137"/>
      <c r="CT341" s="137"/>
      <c r="CU341" s="137"/>
      <c r="CV341" s="137"/>
      <c r="CW341" s="137"/>
      <c r="CX341" s="137"/>
      <c r="CY341" s="137"/>
      <c r="CZ341" s="137"/>
      <c r="DA341" s="137"/>
      <c r="DB341" s="137"/>
      <c r="DC341" s="137"/>
      <c r="DD341" s="137"/>
      <c r="DE341" s="137"/>
      <c r="DF341" s="137"/>
      <c r="DG341" s="137"/>
      <c r="DH341" s="137"/>
      <c r="DI341" s="137"/>
      <c r="DJ341" s="137"/>
      <c r="DK341" s="137"/>
    </row>
    <row r="342" spans="1:115" s="91" customFormat="1" ht="18" customHeight="1" x14ac:dyDescent="0.2">
      <c r="A342" s="90"/>
      <c r="B342" s="134"/>
      <c r="C342" s="134"/>
      <c r="F342" s="2"/>
      <c r="I342" s="2"/>
      <c r="L342" s="2"/>
      <c r="O342" s="2"/>
      <c r="R342" s="2"/>
      <c r="U342" s="2"/>
      <c r="X342" s="2"/>
      <c r="AA342" s="2"/>
      <c r="AD342" s="2"/>
      <c r="AG342" s="2"/>
      <c r="AJ342" s="2"/>
      <c r="AM342" s="2"/>
      <c r="AP342" s="2"/>
      <c r="AS342" s="2"/>
      <c r="AV342" s="2"/>
      <c r="AY342" s="2"/>
      <c r="BB342" s="2"/>
      <c r="BE342" s="2"/>
      <c r="BH342" s="2"/>
      <c r="BL342" s="31"/>
      <c r="BM342" s="31"/>
      <c r="BN342" s="31"/>
      <c r="BO342" s="31"/>
      <c r="BP342" s="31"/>
      <c r="BQ342" s="31"/>
      <c r="BR342" s="31"/>
      <c r="BS342" s="137"/>
      <c r="BT342" s="137"/>
      <c r="BU342" s="137"/>
      <c r="BV342" s="137"/>
      <c r="BW342" s="137"/>
      <c r="BX342" s="137"/>
      <c r="BY342" s="137"/>
      <c r="BZ342" s="137"/>
      <c r="CA342" s="137"/>
      <c r="CB342" s="137"/>
      <c r="CC342" s="137"/>
      <c r="CD342" s="137"/>
      <c r="CE342" s="137"/>
      <c r="CF342" s="137"/>
      <c r="CG342" s="137"/>
      <c r="CH342" s="137"/>
      <c r="CI342" s="137"/>
      <c r="CJ342" s="137"/>
      <c r="CK342" s="137"/>
      <c r="CL342" s="137"/>
      <c r="CM342" s="137"/>
      <c r="CN342" s="137"/>
      <c r="CO342" s="137"/>
      <c r="CP342" s="137"/>
      <c r="CQ342" s="137"/>
      <c r="CR342" s="137"/>
      <c r="CS342" s="137"/>
      <c r="CT342" s="137"/>
      <c r="CU342" s="137"/>
      <c r="CV342" s="137"/>
      <c r="CW342" s="137"/>
      <c r="CX342" s="137"/>
      <c r="CY342" s="137"/>
      <c r="CZ342" s="137"/>
      <c r="DA342" s="137"/>
      <c r="DB342" s="137"/>
      <c r="DC342" s="137"/>
      <c r="DD342" s="137"/>
      <c r="DE342" s="137"/>
      <c r="DF342" s="137"/>
      <c r="DG342" s="137"/>
      <c r="DH342" s="137"/>
      <c r="DI342" s="137"/>
      <c r="DJ342" s="137"/>
      <c r="DK342" s="137"/>
    </row>
    <row r="343" spans="1:115" s="91" customFormat="1" ht="18" customHeight="1" x14ac:dyDescent="0.2">
      <c r="A343" s="87"/>
      <c r="B343" s="133"/>
      <c r="C343" s="133"/>
      <c r="F343" s="2"/>
      <c r="I343" s="2"/>
      <c r="L343" s="2"/>
      <c r="O343" s="2"/>
      <c r="R343" s="2"/>
      <c r="U343" s="2"/>
      <c r="X343" s="2"/>
      <c r="AA343" s="2"/>
      <c r="AD343" s="2"/>
      <c r="AG343" s="2"/>
      <c r="AJ343" s="2"/>
      <c r="AM343" s="2"/>
      <c r="AP343" s="2"/>
      <c r="AS343" s="2"/>
      <c r="AV343" s="2"/>
      <c r="AY343" s="2"/>
      <c r="BB343" s="2"/>
      <c r="BE343" s="2"/>
      <c r="BH343" s="2"/>
      <c r="BL343" s="31"/>
      <c r="BM343" s="31"/>
      <c r="BN343" s="31"/>
      <c r="BO343" s="31"/>
      <c r="BP343" s="31"/>
      <c r="BQ343" s="31"/>
      <c r="BR343" s="31"/>
      <c r="BS343" s="137"/>
      <c r="BT343" s="137"/>
      <c r="BU343" s="137"/>
      <c r="BV343" s="137"/>
      <c r="BW343" s="137"/>
      <c r="BX343" s="137"/>
      <c r="BY343" s="137"/>
      <c r="BZ343" s="137"/>
      <c r="CA343" s="137"/>
      <c r="CB343" s="137"/>
      <c r="CC343" s="137"/>
      <c r="CD343" s="137"/>
      <c r="CE343" s="137"/>
      <c r="CF343" s="137"/>
      <c r="CG343" s="137"/>
      <c r="CH343" s="137"/>
      <c r="CI343" s="137"/>
      <c r="CJ343" s="137"/>
      <c r="CK343" s="137"/>
      <c r="CL343" s="137"/>
      <c r="CM343" s="137"/>
      <c r="CN343" s="137"/>
      <c r="CO343" s="137"/>
      <c r="CP343" s="137"/>
      <c r="CQ343" s="137"/>
      <c r="CR343" s="137"/>
      <c r="CS343" s="137"/>
      <c r="CT343" s="137"/>
      <c r="CU343" s="137"/>
      <c r="CV343" s="137"/>
      <c r="CW343" s="137"/>
      <c r="CX343" s="137"/>
      <c r="CY343" s="137"/>
      <c r="CZ343" s="137"/>
      <c r="DA343" s="137"/>
      <c r="DB343" s="137"/>
      <c r="DC343" s="137"/>
      <c r="DD343" s="137"/>
      <c r="DE343" s="137"/>
      <c r="DF343" s="137"/>
      <c r="DG343" s="137"/>
      <c r="DH343" s="137"/>
      <c r="DI343" s="137"/>
      <c r="DJ343" s="137"/>
      <c r="DK343" s="137"/>
    </row>
    <row r="344" spans="1:115" s="91" customFormat="1" ht="18" customHeight="1" x14ac:dyDescent="0.2">
      <c r="A344" s="87"/>
      <c r="B344" s="133"/>
      <c r="C344" s="133"/>
      <c r="F344" s="2"/>
      <c r="I344" s="2"/>
      <c r="L344" s="2"/>
      <c r="O344" s="2"/>
      <c r="R344" s="2"/>
      <c r="U344" s="2"/>
      <c r="X344" s="2"/>
      <c r="AA344" s="2"/>
      <c r="AD344" s="2"/>
      <c r="AG344" s="2"/>
      <c r="AJ344" s="2"/>
      <c r="AM344" s="2"/>
      <c r="AP344" s="2"/>
      <c r="AS344" s="2"/>
      <c r="AV344" s="2"/>
      <c r="AY344" s="2"/>
      <c r="BB344" s="2"/>
      <c r="BE344" s="2"/>
      <c r="BH344" s="2"/>
      <c r="BL344" s="31"/>
      <c r="BM344" s="31"/>
      <c r="BN344" s="31"/>
      <c r="BO344" s="31"/>
      <c r="BP344" s="31"/>
      <c r="BQ344" s="31"/>
      <c r="BR344" s="31"/>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c r="DD344" s="137"/>
      <c r="DE344" s="137"/>
      <c r="DF344" s="137"/>
      <c r="DG344" s="137"/>
      <c r="DH344" s="137"/>
      <c r="DI344" s="137"/>
      <c r="DJ344" s="137"/>
      <c r="DK344" s="137"/>
    </row>
    <row r="345" spans="1:115" s="91" customFormat="1" ht="18" customHeight="1" x14ac:dyDescent="0.2">
      <c r="A345" s="87"/>
      <c r="B345" s="130"/>
      <c r="C345" s="130"/>
      <c r="F345" s="2"/>
      <c r="I345" s="2"/>
      <c r="L345" s="2"/>
      <c r="O345" s="2"/>
      <c r="R345" s="2"/>
      <c r="U345" s="2"/>
      <c r="X345" s="2"/>
      <c r="AA345" s="2"/>
      <c r="AD345" s="2"/>
      <c r="AG345" s="2"/>
      <c r="AJ345" s="2"/>
      <c r="AM345" s="2"/>
      <c r="AP345" s="2"/>
      <c r="AS345" s="2"/>
      <c r="AV345" s="2"/>
      <c r="AY345" s="2"/>
      <c r="BB345" s="2"/>
      <c r="BE345" s="2"/>
      <c r="BH345" s="2"/>
      <c r="BL345" s="31"/>
      <c r="BM345" s="31"/>
      <c r="BN345" s="31"/>
      <c r="BO345" s="31"/>
      <c r="BP345" s="31"/>
      <c r="BQ345" s="31"/>
      <c r="BR345" s="31"/>
      <c r="BS345" s="137"/>
      <c r="BT345" s="137"/>
      <c r="BU345" s="137"/>
      <c r="BV345" s="137"/>
      <c r="BW345" s="137"/>
      <c r="BX345" s="137"/>
      <c r="BY345" s="137"/>
      <c r="BZ345" s="137"/>
      <c r="CA345" s="137"/>
      <c r="CB345" s="137"/>
      <c r="CC345" s="137"/>
      <c r="CD345" s="137"/>
      <c r="CE345" s="137"/>
      <c r="CF345" s="137"/>
      <c r="CG345" s="137"/>
      <c r="CH345" s="137"/>
      <c r="CI345" s="137"/>
      <c r="CJ345" s="137"/>
      <c r="CK345" s="137"/>
      <c r="CL345" s="137"/>
      <c r="CM345" s="137"/>
      <c r="CN345" s="137"/>
      <c r="CO345" s="137"/>
      <c r="CP345" s="137"/>
      <c r="CQ345" s="137"/>
      <c r="CR345" s="137"/>
      <c r="CS345" s="137"/>
      <c r="CT345" s="137"/>
      <c r="CU345" s="137"/>
      <c r="CV345" s="137"/>
      <c r="CW345" s="137"/>
      <c r="CX345" s="137"/>
      <c r="CY345" s="137"/>
      <c r="CZ345" s="137"/>
      <c r="DA345" s="137"/>
      <c r="DB345" s="137"/>
      <c r="DC345" s="137"/>
      <c r="DD345" s="137"/>
      <c r="DE345" s="137"/>
      <c r="DF345" s="137"/>
      <c r="DG345" s="137"/>
      <c r="DH345" s="137"/>
      <c r="DI345" s="137"/>
      <c r="DJ345" s="137"/>
      <c r="DK345" s="137"/>
    </row>
    <row r="346" spans="1:115" s="91" customFormat="1" ht="18" customHeight="1" x14ac:dyDescent="0.2">
      <c r="A346" s="87"/>
      <c r="B346" s="133"/>
      <c r="C346" s="133"/>
      <c r="F346" s="2"/>
      <c r="I346" s="2"/>
      <c r="L346" s="2"/>
      <c r="O346" s="2"/>
      <c r="R346" s="2"/>
      <c r="U346" s="2"/>
      <c r="X346" s="2"/>
      <c r="AA346" s="2"/>
      <c r="AD346" s="2"/>
      <c r="AG346" s="2"/>
      <c r="AJ346" s="2"/>
      <c r="AM346" s="2"/>
      <c r="AP346" s="2"/>
      <c r="AS346" s="2"/>
      <c r="AV346" s="2"/>
      <c r="AY346" s="2"/>
      <c r="BB346" s="2"/>
      <c r="BE346" s="2"/>
      <c r="BH346" s="2"/>
      <c r="BL346" s="31"/>
      <c r="BM346" s="31"/>
      <c r="BN346" s="31"/>
      <c r="BO346" s="31"/>
      <c r="BP346" s="31"/>
      <c r="BQ346" s="31"/>
      <c r="BR346" s="31"/>
      <c r="BS346" s="137"/>
      <c r="BT346" s="137"/>
      <c r="BU346" s="137"/>
      <c r="BV346" s="137"/>
      <c r="BW346" s="137"/>
      <c r="BX346" s="137"/>
      <c r="BY346" s="137"/>
      <c r="BZ346" s="137"/>
      <c r="CA346" s="137"/>
      <c r="CB346" s="137"/>
      <c r="CC346" s="137"/>
      <c r="CD346" s="137"/>
      <c r="CE346" s="137"/>
      <c r="CF346" s="137"/>
      <c r="CG346" s="137"/>
      <c r="CH346" s="137"/>
      <c r="CI346" s="137"/>
      <c r="CJ346" s="137"/>
      <c r="CK346" s="137"/>
      <c r="CL346" s="137"/>
      <c r="CM346" s="137"/>
      <c r="CN346" s="137"/>
      <c r="CO346" s="137"/>
      <c r="CP346" s="137"/>
      <c r="CQ346" s="137"/>
      <c r="CR346" s="137"/>
      <c r="CS346" s="137"/>
      <c r="CT346" s="137"/>
      <c r="CU346" s="137"/>
      <c r="CV346" s="137"/>
      <c r="CW346" s="137"/>
      <c r="CX346" s="137"/>
      <c r="CY346" s="137"/>
      <c r="CZ346" s="137"/>
      <c r="DA346" s="137"/>
      <c r="DB346" s="137"/>
      <c r="DC346" s="137"/>
      <c r="DD346" s="137"/>
      <c r="DE346" s="137"/>
      <c r="DF346" s="137"/>
      <c r="DG346" s="137"/>
      <c r="DH346" s="137"/>
      <c r="DI346" s="137"/>
      <c r="DJ346" s="137"/>
      <c r="DK346" s="137"/>
    </row>
    <row r="347" spans="1:115" s="91" customFormat="1" ht="18" customHeight="1" x14ac:dyDescent="0.2">
      <c r="A347" s="87"/>
      <c r="B347" s="133"/>
      <c r="C347" s="133"/>
      <c r="F347" s="2"/>
      <c r="I347" s="2"/>
      <c r="L347" s="2"/>
      <c r="O347" s="2"/>
      <c r="R347" s="2"/>
      <c r="U347" s="2"/>
      <c r="X347" s="2"/>
      <c r="AA347" s="2"/>
      <c r="AD347" s="2"/>
      <c r="AG347" s="2"/>
      <c r="AJ347" s="2"/>
      <c r="AM347" s="2"/>
      <c r="AP347" s="2"/>
      <c r="AS347" s="2"/>
      <c r="AV347" s="2"/>
      <c r="AY347" s="2"/>
      <c r="BB347" s="2"/>
      <c r="BE347" s="2"/>
      <c r="BH347" s="2"/>
      <c r="BL347" s="31"/>
      <c r="BM347" s="31"/>
      <c r="BN347" s="31"/>
      <c r="BO347" s="31"/>
      <c r="BP347" s="31"/>
      <c r="BQ347" s="31"/>
      <c r="BR347" s="31"/>
      <c r="BS347" s="137"/>
      <c r="BT347" s="137"/>
      <c r="BU347" s="137"/>
      <c r="BV347" s="137"/>
      <c r="BW347" s="137"/>
      <c r="BX347" s="137"/>
      <c r="BY347" s="137"/>
      <c r="BZ347" s="137"/>
      <c r="CA347" s="137"/>
      <c r="CB347" s="137"/>
      <c r="CC347" s="137"/>
      <c r="CD347" s="137"/>
      <c r="CE347" s="137"/>
      <c r="CF347" s="137"/>
      <c r="CG347" s="137"/>
      <c r="CH347" s="137"/>
      <c r="CI347" s="137"/>
      <c r="CJ347" s="137"/>
      <c r="CK347" s="137"/>
      <c r="CL347" s="137"/>
      <c r="CM347" s="137"/>
      <c r="CN347" s="137"/>
      <c r="CO347" s="137"/>
      <c r="CP347" s="137"/>
      <c r="CQ347" s="137"/>
      <c r="CR347" s="137"/>
      <c r="CS347" s="137"/>
      <c r="CT347" s="137"/>
      <c r="CU347" s="137"/>
      <c r="CV347" s="137"/>
      <c r="CW347" s="137"/>
      <c r="CX347" s="137"/>
      <c r="CY347" s="137"/>
      <c r="CZ347" s="137"/>
      <c r="DA347" s="137"/>
      <c r="DB347" s="137"/>
      <c r="DC347" s="137"/>
      <c r="DD347" s="137"/>
      <c r="DE347" s="137"/>
      <c r="DF347" s="137"/>
      <c r="DG347" s="137"/>
      <c r="DH347" s="137"/>
      <c r="DI347" s="137"/>
      <c r="DJ347" s="137"/>
      <c r="DK347" s="137"/>
    </row>
    <row r="348" spans="1:115" s="91" customFormat="1" ht="18" customHeight="1" x14ac:dyDescent="0.2">
      <c r="A348" s="89"/>
      <c r="B348" s="130"/>
      <c r="C348" s="130"/>
      <c r="D348" s="184"/>
      <c r="E348" s="184"/>
      <c r="F348" s="2"/>
      <c r="G348" s="184"/>
      <c r="H348" s="184"/>
      <c r="I348" s="2"/>
      <c r="J348" s="184"/>
      <c r="K348" s="184"/>
      <c r="L348" s="2"/>
      <c r="M348" s="184"/>
      <c r="N348" s="184"/>
      <c r="O348" s="2"/>
      <c r="P348" s="184"/>
      <c r="Q348" s="184"/>
      <c r="R348" s="2"/>
      <c r="S348" s="184"/>
      <c r="T348" s="184"/>
      <c r="U348" s="2"/>
      <c r="V348" s="184"/>
      <c r="W348" s="184"/>
      <c r="X348" s="2"/>
      <c r="Y348" s="184"/>
      <c r="Z348" s="184"/>
      <c r="AA348" s="2"/>
      <c r="AB348" s="184"/>
      <c r="AC348" s="184"/>
      <c r="AD348" s="2"/>
      <c r="AE348" s="184"/>
      <c r="AF348" s="184"/>
      <c r="AG348" s="2"/>
      <c r="AH348" s="184"/>
      <c r="AI348" s="184"/>
      <c r="AJ348" s="2"/>
      <c r="AK348" s="184"/>
      <c r="AL348" s="184"/>
      <c r="AM348" s="2"/>
      <c r="AN348" s="184"/>
      <c r="AO348" s="184"/>
      <c r="AP348" s="2"/>
      <c r="AQ348" s="184"/>
      <c r="AR348" s="184"/>
      <c r="AS348" s="2"/>
      <c r="AT348" s="184"/>
      <c r="AU348" s="184"/>
      <c r="AV348" s="2"/>
      <c r="AW348" s="184"/>
      <c r="AX348" s="184"/>
      <c r="AY348" s="2"/>
      <c r="AZ348" s="184"/>
      <c r="BA348" s="184"/>
      <c r="BB348" s="2"/>
      <c r="BC348" s="184"/>
      <c r="BD348" s="184"/>
      <c r="BE348" s="2"/>
      <c r="BF348" s="184"/>
      <c r="BG348" s="184"/>
      <c r="BH348" s="2"/>
      <c r="BI348" s="184"/>
      <c r="BJ348" s="184"/>
      <c r="BL348" s="31"/>
      <c r="BM348" s="31"/>
      <c r="BN348" s="31"/>
      <c r="BO348" s="31"/>
      <c r="BP348" s="31"/>
      <c r="BQ348" s="31"/>
      <c r="BR348" s="31"/>
      <c r="BS348" s="137"/>
      <c r="BT348" s="137"/>
      <c r="BU348" s="137"/>
      <c r="BV348" s="137"/>
      <c r="BW348" s="137"/>
      <c r="BX348" s="137"/>
      <c r="BY348" s="137"/>
      <c r="BZ348" s="137"/>
      <c r="CA348" s="137"/>
      <c r="CB348" s="137"/>
      <c r="CC348" s="137"/>
      <c r="CD348" s="137"/>
      <c r="CE348" s="137"/>
      <c r="CF348" s="137"/>
      <c r="CG348" s="137"/>
      <c r="CH348" s="137"/>
      <c r="CI348" s="137"/>
      <c r="CJ348" s="137"/>
      <c r="CK348" s="137"/>
      <c r="CL348" s="137"/>
      <c r="CM348" s="137"/>
      <c r="CN348" s="137"/>
      <c r="CO348" s="137"/>
      <c r="CP348" s="137"/>
      <c r="CQ348" s="137"/>
      <c r="CR348" s="137"/>
      <c r="CS348" s="137"/>
      <c r="CT348" s="137"/>
      <c r="CU348" s="137"/>
      <c r="CV348" s="137"/>
      <c r="CW348" s="137"/>
      <c r="CX348" s="137"/>
      <c r="CY348" s="137"/>
      <c r="CZ348" s="137"/>
      <c r="DA348" s="137"/>
      <c r="DB348" s="137"/>
      <c r="DC348" s="137"/>
      <c r="DD348" s="137"/>
      <c r="DE348" s="137"/>
      <c r="DF348" s="137"/>
      <c r="DG348" s="137"/>
      <c r="DH348" s="137"/>
      <c r="DI348" s="137"/>
      <c r="DJ348" s="137"/>
      <c r="DK348" s="137"/>
    </row>
    <row r="349" spans="1:115" s="91" customFormat="1" ht="18" customHeight="1" x14ac:dyDescent="0.2">
      <c r="A349" s="90"/>
      <c r="B349" s="134"/>
      <c r="C349" s="133"/>
      <c r="F349" s="2"/>
      <c r="I349" s="2"/>
      <c r="L349" s="2"/>
      <c r="O349" s="2"/>
      <c r="R349" s="2"/>
      <c r="U349" s="2"/>
      <c r="X349" s="2"/>
      <c r="AA349" s="2"/>
      <c r="AD349" s="2"/>
      <c r="AG349" s="2"/>
      <c r="AJ349" s="2"/>
      <c r="AM349" s="2"/>
      <c r="AP349" s="2"/>
      <c r="AS349" s="2"/>
      <c r="AV349" s="2"/>
      <c r="AY349" s="2"/>
      <c r="BB349" s="2"/>
      <c r="BE349" s="2"/>
      <c r="BH349" s="2"/>
      <c r="BL349" s="31"/>
      <c r="BM349" s="31"/>
      <c r="BN349" s="31"/>
      <c r="BO349" s="31"/>
      <c r="BP349" s="31"/>
      <c r="BQ349" s="31"/>
      <c r="BR349" s="31"/>
      <c r="BS349" s="137"/>
      <c r="BT349" s="137"/>
      <c r="BU349" s="137"/>
      <c r="BV349" s="137"/>
      <c r="BW349" s="137"/>
      <c r="BX349" s="137"/>
      <c r="BY349" s="137"/>
      <c r="BZ349" s="137"/>
      <c r="CA349" s="137"/>
      <c r="CB349" s="137"/>
      <c r="CC349" s="137"/>
      <c r="CD349" s="137"/>
      <c r="CE349" s="137"/>
      <c r="CF349" s="137"/>
      <c r="CG349" s="137"/>
      <c r="CH349" s="137"/>
      <c r="CI349" s="137"/>
      <c r="CJ349" s="137"/>
      <c r="CK349" s="137"/>
      <c r="CL349" s="137"/>
      <c r="CM349" s="137"/>
      <c r="CN349" s="137"/>
      <c r="CO349" s="137"/>
      <c r="CP349" s="137"/>
      <c r="CQ349" s="137"/>
      <c r="CR349" s="137"/>
      <c r="CS349" s="137"/>
      <c r="CT349" s="137"/>
      <c r="CU349" s="137"/>
      <c r="CV349" s="137"/>
      <c r="CW349" s="137"/>
      <c r="CX349" s="137"/>
      <c r="CY349" s="137"/>
      <c r="CZ349" s="137"/>
      <c r="DA349" s="137"/>
      <c r="DB349" s="137"/>
      <c r="DC349" s="137"/>
      <c r="DD349" s="137"/>
      <c r="DE349" s="137"/>
      <c r="DF349" s="137"/>
      <c r="DG349" s="137"/>
      <c r="DH349" s="137"/>
      <c r="DI349" s="137"/>
      <c r="DJ349" s="137"/>
      <c r="DK349" s="137"/>
    </row>
    <row r="350" spans="1:115" s="91" customFormat="1" ht="18" customHeight="1" x14ac:dyDescent="0.2">
      <c r="A350" s="87"/>
      <c r="B350" s="133"/>
      <c r="C350" s="133"/>
      <c r="F350" s="2"/>
      <c r="I350" s="2"/>
      <c r="L350" s="2"/>
      <c r="O350" s="2"/>
      <c r="R350" s="2"/>
      <c r="U350" s="2"/>
      <c r="X350" s="2"/>
      <c r="AA350" s="2"/>
      <c r="AD350" s="2"/>
      <c r="AG350" s="2"/>
      <c r="AJ350" s="2"/>
      <c r="AM350" s="2"/>
      <c r="AP350" s="2"/>
      <c r="AS350" s="2"/>
      <c r="AV350" s="2"/>
      <c r="AY350" s="2"/>
      <c r="BB350" s="2"/>
      <c r="BE350" s="2"/>
      <c r="BH350" s="2"/>
      <c r="BL350" s="31"/>
      <c r="BM350" s="31"/>
      <c r="BN350" s="31"/>
      <c r="BO350" s="31"/>
      <c r="BP350" s="31"/>
      <c r="BQ350" s="31"/>
      <c r="BR350" s="31"/>
      <c r="BS350" s="137"/>
      <c r="BT350" s="137"/>
      <c r="BU350" s="137"/>
      <c r="BV350" s="137"/>
      <c r="BW350" s="137"/>
      <c r="BX350" s="137"/>
      <c r="BY350" s="137"/>
      <c r="BZ350" s="137"/>
      <c r="CA350" s="137"/>
      <c r="CB350" s="137"/>
      <c r="CC350" s="137"/>
      <c r="CD350" s="137"/>
      <c r="CE350" s="137"/>
      <c r="CF350" s="137"/>
      <c r="CG350" s="137"/>
      <c r="CH350" s="137"/>
      <c r="CI350" s="137"/>
      <c r="CJ350" s="137"/>
      <c r="CK350" s="137"/>
      <c r="CL350" s="137"/>
      <c r="CM350" s="137"/>
      <c r="CN350" s="137"/>
      <c r="CO350" s="137"/>
      <c r="CP350" s="137"/>
      <c r="CQ350" s="137"/>
      <c r="CR350" s="137"/>
      <c r="CS350" s="137"/>
      <c r="CT350" s="137"/>
      <c r="CU350" s="137"/>
      <c r="CV350" s="137"/>
      <c r="CW350" s="137"/>
      <c r="CX350" s="137"/>
      <c r="CY350" s="137"/>
      <c r="CZ350" s="137"/>
      <c r="DA350" s="137"/>
      <c r="DB350" s="137"/>
      <c r="DC350" s="137"/>
      <c r="DD350" s="137"/>
      <c r="DE350" s="137"/>
      <c r="DF350" s="137"/>
      <c r="DG350" s="137"/>
      <c r="DH350" s="137"/>
      <c r="DI350" s="137"/>
      <c r="DJ350" s="137"/>
      <c r="DK350" s="137"/>
    </row>
    <row r="351" spans="1:115" s="91" customFormat="1" ht="18" customHeight="1" x14ac:dyDescent="0.2">
      <c r="A351" s="87"/>
      <c r="B351" s="133"/>
      <c r="C351" s="133"/>
      <c r="F351" s="2"/>
      <c r="I351" s="2"/>
      <c r="L351" s="2"/>
      <c r="O351" s="2"/>
      <c r="R351" s="2"/>
      <c r="U351" s="2"/>
      <c r="X351" s="2"/>
      <c r="AA351" s="2"/>
      <c r="AD351" s="2"/>
      <c r="AG351" s="2"/>
      <c r="AJ351" s="2"/>
      <c r="AM351" s="2"/>
      <c r="AP351" s="2"/>
      <c r="AS351" s="2"/>
      <c r="AV351" s="2"/>
      <c r="AY351" s="2"/>
      <c r="BB351" s="2"/>
      <c r="BE351" s="2"/>
      <c r="BH351" s="2"/>
      <c r="BL351" s="31"/>
      <c r="BM351" s="31"/>
      <c r="BN351" s="31"/>
      <c r="BO351" s="31"/>
      <c r="BP351" s="31"/>
      <c r="BQ351" s="31"/>
      <c r="BR351" s="31"/>
      <c r="BS351" s="137"/>
      <c r="BT351" s="137"/>
      <c r="BU351" s="137"/>
      <c r="BV351" s="137"/>
      <c r="BW351" s="137"/>
      <c r="BX351" s="137"/>
      <c r="BY351" s="137"/>
      <c r="BZ351" s="137"/>
      <c r="CA351" s="137"/>
      <c r="CB351" s="137"/>
      <c r="CC351" s="137"/>
      <c r="CD351" s="137"/>
      <c r="CE351" s="137"/>
      <c r="CF351" s="137"/>
      <c r="CG351" s="137"/>
      <c r="CH351" s="137"/>
      <c r="CI351" s="137"/>
      <c r="CJ351" s="137"/>
      <c r="CK351" s="137"/>
      <c r="CL351" s="137"/>
      <c r="CM351" s="137"/>
      <c r="CN351" s="137"/>
      <c r="CO351" s="137"/>
      <c r="CP351" s="137"/>
      <c r="CQ351" s="137"/>
      <c r="CR351" s="137"/>
      <c r="CS351" s="137"/>
      <c r="CT351" s="137"/>
      <c r="CU351" s="137"/>
      <c r="CV351" s="137"/>
      <c r="CW351" s="137"/>
      <c r="CX351" s="137"/>
      <c r="CY351" s="137"/>
      <c r="CZ351" s="137"/>
      <c r="DA351" s="137"/>
      <c r="DB351" s="137"/>
      <c r="DC351" s="137"/>
      <c r="DD351" s="137"/>
      <c r="DE351" s="137"/>
      <c r="DF351" s="137"/>
      <c r="DG351" s="137"/>
      <c r="DH351" s="137"/>
      <c r="DI351" s="137"/>
      <c r="DJ351" s="137"/>
      <c r="DK351" s="137"/>
    </row>
    <row r="352" spans="1:115" s="91" customFormat="1" ht="18" customHeight="1" x14ac:dyDescent="0.2">
      <c r="A352" s="87"/>
      <c r="B352" s="130"/>
      <c r="C352" s="133"/>
      <c r="F352" s="2"/>
      <c r="I352" s="2"/>
      <c r="L352" s="2"/>
      <c r="O352" s="2"/>
      <c r="R352" s="2"/>
      <c r="U352" s="2"/>
      <c r="X352" s="2"/>
      <c r="AA352" s="2"/>
      <c r="AD352" s="2"/>
      <c r="AG352" s="2"/>
      <c r="AJ352" s="2"/>
      <c r="AM352" s="2"/>
      <c r="AP352" s="2"/>
      <c r="AS352" s="2"/>
      <c r="AV352" s="2"/>
      <c r="AY352" s="2"/>
      <c r="BB352" s="2"/>
      <c r="BE352" s="2"/>
      <c r="BH352" s="2"/>
      <c r="BL352" s="31"/>
      <c r="BM352" s="31"/>
      <c r="BN352" s="31"/>
      <c r="BO352" s="31"/>
      <c r="BP352" s="31"/>
      <c r="BQ352" s="31"/>
      <c r="BR352" s="31"/>
      <c r="BS352" s="137"/>
      <c r="BT352" s="137"/>
      <c r="BU352" s="137"/>
      <c r="BV352" s="137"/>
      <c r="BW352" s="137"/>
      <c r="BX352" s="137"/>
      <c r="BY352" s="137"/>
      <c r="BZ352" s="137"/>
      <c r="CA352" s="137"/>
      <c r="CB352" s="137"/>
      <c r="CC352" s="137"/>
      <c r="CD352" s="137"/>
      <c r="CE352" s="137"/>
      <c r="CF352" s="137"/>
      <c r="CG352" s="137"/>
      <c r="CH352" s="137"/>
      <c r="CI352" s="137"/>
      <c r="CJ352" s="137"/>
      <c r="CK352" s="137"/>
      <c r="CL352" s="137"/>
      <c r="CM352" s="137"/>
      <c r="CN352" s="137"/>
      <c r="CO352" s="137"/>
      <c r="CP352" s="137"/>
      <c r="CQ352" s="137"/>
      <c r="CR352" s="137"/>
      <c r="CS352" s="137"/>
      <c r="CT352" s="137"/>
      <c r="CU352" s="137"/>
      <c r="CV352" s="137"/>
      <c r="CW352" s="137"/>
      <c r="CX352" s="137"/>
      <c r="CY352" s="137"/>
      <c r="CZ352" s="137"/>
      <c r="DA352" s="137"/>
      <c r="DB352" s="137"/>
      <c r="DC352" s="137"/>
      <c r="DD352" s="137"/>
      <c r="DE352" s="137"/>
      <c r="DF352" s="137"/>
      <c r="DG352" s="137"/>
      <c r="DH352" s="137"/>
      <c r="DI352" s="137"/>
      <c r="DJ352" s="137"/>
      <c r="DK352" s="137"/>
    </row>
    <row r="353" spans="1:115" s="91" customFormat="1" ht="18" customHeight="1" x14ac:dyDescent="0.2">
      <c r="A353" s="87"/>
      <c r="B353" s="133"/>
      <c r="C353" s="133"/>
      <c r="F353" s="2"/>
      <c r="I353" s="2"/>
      <c r="L353" s="2"/>
      <c r="O353" s="2"/>
      <c r="R353" s="2"/>
      <c r="U353" s="2"/>
      <c r="X353" s="2"/>
      <c r="AA353" s="2"/>
      <c r="AD353" s="2"/>
      <c r="AG353" s="2"/>
      <c r="AJ353" s="2"/>
      <c r="AM353" s="2"/>
      <c r="AP353" s="2"/>
      <c r="AS353" s="2"/>
      <c r="AV353" s="2"/>
      <c r="AY353" s="2"/>
      <c r="BB353" s="2"/>
      <c r="BE353" s="2"/>
      <c r="BH353" s="2"/>
      <c r="BL353" s="31"/>
      <c r="BM353" s="31"/>
      <c r="BN353" s="31"/>
      <c r="BO353" s="31"/>
      <c r="BP353" s="31"/>
      <c r="BQ353" s="31"/>
      <c r="BR353" s="31"/>
      <c r="BS353" s="137"/>
      <c r="BT353" s="137"/>
      <c r="BU353" s="137"/>
      <c r="BV353" s="137"/>
      <c r="BW353" s="137"/>
      <c r="BX353" s="137"/>
      <c r="BY353" s="137"/>
      <c r="BZ353" s="137"/>
      <c r="CA353" s="137"/>
      <c r="CB353" s="137"/>
      <c r="CC353" s="137"/>
      <c r="CD353" s="137"/>
      <c r="CE353" s="137"/>
      <c r="CF353" s="137"/>
      <c r="CG353" s="137"/>
      <c r="CH353" s="137"/>
      <c r="CI353" s="137"/>
      <c r="CJ353" s="137"/>
      <c r="CK353" s="137"/>
      <c r="CL353" s="137"/>
      <c r="CM353" s="137"/>
      <c r="CN353" s="137"/>
      <c r="CO353" s="137"/>
      <c r="CP353" s="137"/>
      <c r="CQ353" s="137"/>
      <c r="CR353" s="137"/>
      <c r="CS353" s="137"/>
      <c r="CT353" s="137"/>
      <c r="CU353" s="137"/>
      <c r="CV353" s="137"/>
      <c r="CW353" s="137"/>
      <c r="CX353" s="137"/>
      <c r="CY353" s="137"/>
      <c r="CZ353" s="137"/>
      <c r="DA353" s="137"/>
      <c r="DB353" s="137"/>
      <c r="DC353" s="137"/>
      <c r="DD353" s="137"/>
      <c r="DE353" s="137"/>
      <c r="DF353" s="137"/>
      <c r="DG353" s="137"/>
      <c r="DH353" s="137"/>
      <c r="DI353" s="137"/>
      <c r="DJ353" s="137"/>
      <c r="DK353" s="137"/>
    </row>
    <row r="354" spans="1:115" s="91" customFormat="1" ht="18" customHeight="1" x14ac:dyDescent="0.2">
      <c r="A354" s="87"/>
      <c r="B354" s="133"/>
      <c r="C354" s="133"/>
      <c r="F354" s="2"/>
      <c r="I354" s="2"/>
      <c r="L354" s="2"/>
      <c r="O354" s="2"/>
      <c r="R354" s="2"/>
      <c r="U354" s="2"/>
      <c r="X354" s="2"/>
      <c r="AA354" s="2"/>
      <c r="AD354" s="2"/>
      <c r="AG354" s="2"/>
      <c r="AJ354" s="2"/>
      <c r="AM354" s="2"/>
      <c r="AP354" s="2"/>
      <c r="AS354" s="2"/>
      <c r="AV354" s="2"/>
      <c r="AY354" s="2"/>
      <c r="BB354" s="2"/>
      <c r="BE354" s="2"/>
      <c r="BH354" s="2"/>
      <c r="BL354" s="31"/>
      <c r="BM354" s="31"/>
      <c r="BN354" s="31"/>
      <c r="BO354" s="31"/>
      <c r="BP354" s="31"/>
      <c r="BQ354" s="31"/>
      <c r="BR354" s="31"/>
      <c r="BS354" s="137"/>
      <c r="BT354" s="137"/>
      <c r="BU354" s="137"/>
      <c r="BV354" s="137"/>
      <c r="BW354" s="137"/>
      <c r="BX354" s="137"/>
      <c r="BY354" s="137"/>
      <c r="BZ354" s="137"/>
      <c r="CA354" s="137"/>
      <c r="CB354" s="137"/>
      <c r="CC354" s="137"/>
      <c r="CD354" s="137"/>
      <c r="CE354" s="137"/>
      <c r="CF354" s="137"/>
      <c r="CG354" s="137"/>
      <c r="CH354" s="137"/>
      <c r="CI354" s="137"/>
      <c r="CJ354" s="137"/>
      <c r="CK354" s="137"/>
      <c r="CL354" s="137"/>
      <c r="CM354" s="137"/>
      <c r="CN354" s="137"/>
      <c r="CO354" s="137"/>
      <c r="CP354" s="137"/>
      <c r="CQ354" s="137"/>
      <c r="CR354" s="137"/>
      <c r="CS354" s="137"/>
      <c r="CT354" s="137"/>
      <c r="CU354" s="137"/>
      <c r="CV354" s="137"/>
      <c r="CW354" s="137"/>
      <c r="CX354" s="137"/>
      <c r="CY354" s="137"/>
      <c r="CZ354" s="137"/>
      <c r="DA354" s="137"/>
      <c r="DB354" s="137"/>
      <c r="DC354" s="137"/>
      <c r="DD354" s="137"/>
      <c r="DE354" s="137"/>
      <c r="DF354" s="137"/>
      <c r="DG354" s="137"/>
      <c r="DH354" s="137"/>
      <c r="DI354" s="137"/>
      <c r="DJ354" s="137"/>
      <c r="DK354" s="137"/>
    </row>
    <row r="355" spans="1:115" s="91" customFormat="1" ht="18" customHeight="1" x14ac:dyDescent="0.2">
      <c r="A355" s="89"/>
      <c r="B355" s="130"/>
      <c r="C355" s="130"/>
      <c r="D355" s="184"/>
      <c r="E355" s="184"/>
      <c r="F355" s="2"/>
      <c r="G355" s="184"/>
      <c r="H355" s="184"/>
      <c r="I355" s="2"/>
      <c r="J355" s="184"/>
      <c r="K355" s="184"/>
      <c r="L355" s="2"/>
      <c r="M355" s="184"/>
      <c r="N355" s="184"/>
      <c r="O355" s="2"/>
      <c r="P355" s="184"/>
      <c r="Q355" s="184"/>
      <c r="R355" s="2"/>
      <c r="S355" s="184"/>
      <c r="T355" s="184"/>
      <c r="U355" s="2"/>
      <c r="V355" s="184"/>
      <c r="W355" s="184"/>
      <c r="X355" s="2"/>
      <c r="Y355" s="184"/>
      <c r="Z355" s="184"/>
      <c r="AA355" s="2"/>
      <c r="AB355" s="184"/>
      <c r="AC355" s="184"/>
      <c r="AD355" s="2"/>
      <c r="AE355" s="184"/>
      <c r="AF355" s="184"/>
      <c r="AG355" s="2"/>
      <c r="AH355" s="184"/>
      <c r="AI355" s="184"/>
      <c r="AJ355" s="2"/>
      <c r="AK355" s="184"/>
      <c r="AL355" s="184"/>
      <c r="AM355" s="2"/>
      <c r="AN355" s="184"/>
      <c r="AO355" s="184"/>
      <c r="AP355" s="2"/>
      <c r="AQ355" s="184"/>
      <c r="AR355" s="184"/>
      <c r="AS355" s="2"/>
      <c r="AT355" s="184"/>
      <c r="AU355" s="184"/>
      <c r="AV355" s="2"/>
      <c r="AW355" s="184"/>
      <c r="AX355" s="184"/>
      <c r="AY355" s="2"/>
      <c r="AZ355" s="184"/>
      <c r="BA355" s="184"/>
      <c r="BB355" s="2"/>
      <c r="BC355" s="184"/>
      <c r="BD355" s="184"/>
      <c r="BE355" s="2"/>
      <c r="BF355" s="184"/>
      <c r="BG355" s="184"/>
      <c r="BH355" s="2"/>
      <c r="BI355" s="184"/>
      <c r="BJ355" s="184"/>
      <c r="BL355" s="31"/>
      <c r="BM355" s="31"/>
      <c r="BN355" s="31"/>
      <c r="BO355" s="31"/>
      <c r="BP355" s="31"/>
      <c r="BQ355" s="31"/>
      <c r="BR355" s="31"/>
      <c r="BS355" s="137"/>
      <c r="BT355" s="137"/>
      <c r="BU355" s="137"/>
      <c r="BV355" s="137"/>
      <c r="BW355" s="137"/>
      <c r="BX355" s="137"/>
      <c r="BY355" s="137"/>
      <c r="BZ355" s="137"/>
      <c r="CA355" s="137"/>
      <c r="CB355" s="137"/>
      <c r="CC355" s="137"/>
      <c r="CD355" s="137"/>
      <c r="CE355" s="137"/>
      <c r="CF355" s="137"/>
      <c r="CG355" s="137"/>
      <c r="CH355" s="137"/>
      <c r="CI355" s="137"/>
      <c r="CJ355" s="137"/>
      <c r="CK355" s="137"/>
      <c r="CL355" s="137"/>
      <c r="CM355" s="137"/>
      <c r="CN355" s="137"/>
      <c r="CO355" s="137"/>
      <c r="CP355" s="137"/>
      <c r="CQ355" s="137"/>
      <c r="CR355" s="137"/>
      <c r="CS355" s="137"/>
      <c r="CT355" s="137"/>
      <c r="CU355" s="137"/>
      <c r="CV355" s="137"/>
      <c r="CW355" s="137"/>
      <c r="CX355" s="137"/>
      <c r="CY355" s="137"/>
      <c r="CZ355" s="137"/>
      <c r="DA355" s="137"/>
      <c r="DB355" s="137"/>
      <c r="DC355" s="137"/>
      <c r="DD355" s="137"/>
      <c r="DE355" s="137"/>
      <c r="DF355" s="137"/>
      <c r="DG355" s="137"/>
      <c r="DH355" s="137"/>
      <c r="DI355" s="137"/>
      <c r="DJ355" s="137"/>
      <c r="DK355" s="137"/>
    </row>
    <row r="356" spans="1:115" s="91" customFormat="1" ht="18" customHeight="1" x14ac:dyDescent="0.2">
      <c r="A356" s="90"/>
      <c r="B356" s="134"/>
      <c r="C356" s="134"/>
      <c r="F356" s="2"/>
      <c r="I356" s="2"/>
      <c r="L356" s="2"/>
      <c r="O356" s="2"/>
      <c r="R356" s="2"/>
      <c r="U356" s="2"/>
      <c r="X356" s="2"/>
      <c r="AA356" s="2"/>
      <c r="AD356" s="2"/>
      <c r="AG356" s="2"/>
      <c r="AJ356" s="2"/>
      <c r="AM356" s="2"/>
      <c r="AP356" s="2"/>
      <c r="AS356" s="2"/>
      <c r="AV356" s="2"/>
      <c r="AY356" s="2"/>
      <c r="BB356" s="2"/>
      <c r="BE356" s="2"/>
      <c r="BH356" s="2"/>
      <c r="BL356" s="31"/>
      <c r="BM356" s="31"/>
      <c r="BN356" s="31"/>
      <c r="BO356" s="31"/>
      <c r="BP356" s="31"/>
      <c r="BQ356" s="31"/>
      <c r="BR356" s="31"/>
      <c r="BS356" s="137"/>
      <c r="BT356" s="137"/>
      <c r="BU356" s="137"/>
      <c r="BV356" s="137"/>
      <c r="BW356" s="137"/>
      <c r="BX356" s="137"/>
      <c r="BY356" s="137"/>
      <c r="BZ356" s="137"/>
      <c r="CA356" s="137"/>
      <c r="CB356" s="137"/>
      <c r="CC356" s="137"/>
      <c r="CD356" s="137"/>
      <c r="CE356" s="137"/>
      <c r="CF356" s="137"/>
      <c r="CG356" s="137"/>
      <c r="CH356" s="137"/>
      <c r="CI356" s="137"/>
      <c r="CJ356" s="137"/>
      <c r="CK356" s="137"/>
      <c r="CL356" s="137"/>
      <c r="CM356" s="137"/>
      <c r="CN356" s="137"/>
      <c r="CO356" s="137"/>
      <c r="CP356" s="137"/>
      <c r="CQ356" s="137"/>
      <c r="CR356" s="137"/>
      <c r="CS356" s="137"/>
      <c r="CT356" s="137"/>
      <c r="CU356" s="137"/>
      <c r="CV356" s="137"/>
      <c r="CW356" s="137"/>
      <c r="CX356" s="137"/>
      <c r="CY356" s="137"/>
      <c r="CZ356" s="137"/>
      <c r="DA356" s="137"/>
      <c r="DB356" s="137"/>
      <c r="DC356" s="137"/>
      <c r="DD356" s="137"/>
      <c r="DE356" s="137"/>
      <c r="DF356" s="137"/>
      <c r="DG356" s="137"/>
      <c r="DH356" s="137"/>
      <c r="DI356" s="137"/>
      <c r="DJ356" s="137"/>
      <c r="DK356" s="137"/>
    </row>
    <row r="357" spans="1:115" s="91" customFormat="1" ht="18" customHeight="1" x14ac:dyDescent="0.2">
      <c r="A357" s="87"/>
      <c r="B357" s="133"/>
      <c r="C357" s="133"/>
      <c r="F357" s="2"/>
      <c r="I357" s="2"/>
      <c r="L357" s="2"/>
      <c r="O357" s="2"/>
      <c r="R357" s="2"/>
      <c r="U357" s="2"/>
      <c r="X357" s="2"/>
      <c r="AA357" s="2"/>
      <c r="AD357" s="2"/>
      <c r="AG357" s="2"/>
      <c r="AJ357" s="2"/>
      <c r="AM357" s="2"/>
      <c r="AP357" s="2"/>
      <c r="AS357" s="2"/>
      <c r="AV357" s="2"/>
      <c r="AY357" s="2"/>
      <c r="BB357" s="2"/>
      <c r="BE357" s="2"/>
      <c r="BH357" s="2"/>
      <c r="BL357" s="31"/>
      <c r="BM357" s="31"/>
      <c r="BN357" s="31"/>
      <c r="BO357" s="31"/>
      <c r="BP357" s="31"/>
      <c r="BQ357" s="31"/>
      <c r="BR357" s="31"/>
      <c r="BS357" s="137"/>
      <c r="BT357" s="137"/>
      <c r="BU357" s="137"/>
      <c r="BV357" s="137"/>
      <c r="BW357" s="137"/>
      <c r="BX357" s="137"/>
      <c r="BY357" s="137"/>
      <c r="BZ357" s="137"/>
      <c r="CA357" s="137"/>
      <c r="CB357" s="137"/>
      <c r="CC357" s="137"/>
      <c r="CD357" s="137"/>
      <c r="CE357" s="137"/>
      <c r="CF357" s="137"/>
      <c r="CG357" s="137"/>
      <c r="CH357" s="137"/>
      <c r="CI357" s="137"/>
      <c r="CJ357" s="137"/>
      <c r="CK357" s="137"/>
      <c r="CL357" s="137"/>
      <c r="CM357" s="137"/>
      <c r="CN357" s="137"/>
      <c r="CO357" s="137"/>
      <c r="CP357" s="137"/>
      <c r="CQ357" s="137"/>
      <c r="CR357" s="137"/>
      <c r="CS357" s="137"/>
      <c r="CT357" s="137"/>
      <c r="CU357" s="137"/>
      <c r="CV357" s="137"/>
      <c r="CW357" s="137"/>
      <c r="CX357" s="137"/>
      <c r="CY357" s="137"/>
      <c r="CZ357" s="137"/>
      <c r="DA357" s="137"/>
      <c r="DB357" s="137"/>
      <c r="DC357" s="137"/>
      <c r="DD357" s="137"/>
      <c r="DE357" s="137"/>
      <c r="DF357" s="137"/>
      <c r="DG357" s="137"/>
      <c r="DH357" s="137"/>
      <c r="DI357" s="137"/>
      <c r="DJ357" s="137"/>
      <c r="DK357" s="137"/>
    </row>
    <row r="358" spans="1:115" s="91" customFormat="1" ht="18" customHeight="1" x14ac:dyDescent="0.2">
      <c r="A358" s="87"/>
      <c r="B358" s="133"/>
      <c r="C358" s="133"/>
      <c r="F358" s="2"/>
      <c r="I358" s="2"/>
      <c r="L358" s="2"/>
      <c r="O358" s="2"/>
      <c r="R358" s="2"/>
      <c r="U358" s="2"/>
      <c r="X358" s="2"/>
      <c r="AA358" s="2"/>
      <c r="AD358" s="2"/>
      <c r="AG358" s="2"/>
      <c r="AJ358" s="2"/>
      <c r="AM358" s="2"/>
      <c r="AP358" s="2"/>
      <c r="AS358" s="2"/>
      <c r="AV358" s="2"/>
      <c r="AY358" s="2"/>
      <c r="BB358" s="2"/>
      <c r="BE358" s="2"/>
      <c r="BH358" s="2"/>
      <c r="BL358" s="31"/>
      <c r="BM358" s="31"/>
      <c r="BN358" s="31"/>
      <c r="BO358" s="31"/>
      <c r="BP358" s="31"/>
      <c r="BQ358" s="31"/>
      <c r="BR358" s="31"/>
      <c r="BS358" s="137"/>
      <c r="BT358" s="137"/>
      <c r="BU358" s="137"/>
      <c r="BV358" s="137"/>
      <c r="BW358" s="137"/>
      <c r="BX358" s="137"/>
      <c r="BY358" s="137"/>
      <c r="BZ358" s="137"/>
      <c r="CA358" s="137"/>
      <c r="CB358" s="137"/>
      <c r="CC358" s="137"/>
      <c r="CD358" s="137"/>
      <c r="CE358" s="137"/>
      <c r="CF358" s="137"/>
      <c r="CG358" s="137"/>
      <c r="CH358" s="137"/>
      <c r="CI358" s="137"/>
      <c r="CJ358" s="137"/>
      <c r="CK358" s="137"/>
      <c r="CL358" s="137"/>
      <c r="CM358" s="137"/>
      <c r="CN358" s="137"/>
      <c r="CO358" s="137"/>
      <c r="CP358" s="137"/>
      <c r="CQ358" s="137"/>
      <c r="CR358" s="137"/>
      <c r="CS358" s="137"/>
      <c r="CT358" s="137"/>
      <c r="CU358" s="137"/>
      <c r="CV358" s="137"/>
      <c r="CW358" s="137"/>
      <c r="CX358" s="137"/>
      <c r="CY358" s="137"/>
      <c r="CZ358" s="137"/>
      <c r="DA358" s="137"/>
      <c r="DB358" s="137"/>
      <c r="DC358" s="137"/>
      <c r="DD358" s="137"/>
      <c r="DE358" s="137"/>
      <c r="DF358" s="137"/>
      <c r="DG358" s="137"/>
      <c r="DH358" s="137"/>
      <c r="DI358" s="137"/>
      <c r="DJ358" s="137"/>
      <c r="DK358" s="137"/>
    </row>
    <row r="359" spans="1:115" s="91" customFormat="1" ht="18" customHeight="1" x14ac:dyDescent="0.2">
      <c r="A359" s="87"/>
      <c r="B359" s="130"/>
      <c r="C359" s="130"/>
      <c r="F359" s="2"/>
      <c r="I359" s="2"/>
      <c r="L359" s="2"/>
      <c r="O359" s="2"/>
      <c r="R359" s="2"/>
      <c r="U359" s="2"/>
      <c r="X359" s="2"/>
      <c r="AA359" s="2"/>
      <c r="AD359" s="2"/>
      <c r="AG359" s="2"/>
      <c r="AJ359" s="2"/>
      <c r="AM359" s="2"/>
      <c r="AP359" s="2"/>
      <c r="AS359" s="2"/>
      <c r="AV359" s="2"/>
      <c r="AY359" s="2"/>
      <c r="BB359" s="2"/>
      <c r="BE359" s="2"/>
      <c r="BH359" s="2"/>
      <c r="BL359" s="31"/>
      <c r="BM359" s="31"/>
      <c r="BN359" s="31"/>
      <c r="BO359" s="31"/>
      <c r="BP359" s="31"/>
      <c r="BQ359" s="31"/>
      <c r="BR359" s="31"/>
      <c r="BS359" s="137"/>
      <c r="BT359" s="137"/>
      <c r="BU359" s="137"/>
      <c r="BV359" s="137"/>
      <c r="BW359" s="137"/>
      <c r="BX359" s="137"/>
      <c r="BY359" s="137"/>
      <c r="BZ359" s="137"/>
      <c r="CA359" s="137"/>
      <c r="CB359" s="137"/>
      <c r="CC359" s="137"/>
      <c r="CD359" s="137"/>
      <c r="CE359" s="137"/>
      <c r="CF359" s="137"/>
      <c r="CG359" s="137"/>
      <c r="CH359" s="137"/>
      <c r="CI359" s="137"/>
      <c r="CJ359" s="137"/>
      <c r="CK359" s="137"/>
      <c r="CL359" s="137"/>
      <c r="CM359" s="137"/>
      <c r="CN359" s="137"/>
      <c r="CO359" s="137"/>
      <c r="CP359" s="137"/>
      <c r="CQ359" s="137"/>
      <c r="CR359" s="137"/>
      <c r="CS359" s="137"/>
      <c r="CT359" s="137"/>
      <c r="CU359" s="137"/>
      <c r="CV359" s="137"/>
      <c r="CW359" s="137"/>
      <c r="CX359" s="137"/>
      <c r="CY359" s="137"/>
      <c r="CZ359" s="137"/>
      <c r="DA359" s="137"/>
      <c r="DB359" s="137"/>
      <c r="DC359" s="137"/>
      <c r="DD359" s="137"/>
      <c r="DE359" s="137"/>
      <c r="DF359" s="137"/>
      <c r="DG359" s="137"/>
      <c r="DH359" s="137"/>
      <c r="DI359" s="137"/>
      <c r="DJ359" s="137"/>
      <c r="DK359" s="137"/>
    </row>
    <row r="360" spans="1:115" s="91" customFormat="1" ht="18" customHeight="1" x14ac:dyDescent="0.2">
      <c r="A360" s="87"/>
      <c r="B360" s="133"/>
      <c r="C360" s="133"/>
      <c r="F360" s="2"/>
      <c r="I360" s="2"/>
      <c r="L360" s="2"/>
      <c r="O360" s="2"/>
      <c r="R360" s="2"/>
      <c r="U360" s="2"/>
      <c r="X360" s="2"/>
      <c r="AA360" s="2"/>
      <c r="AD360" s="2"/>
      <c r="AG360" s="2"/>
      <c r="AJ360" s="2"/>
      <c r="AM360" s="2"/>
      <c r="AP360" s="2"/>
      <c r="AS360" s="2"/>
      <c r="AV360" s="2"/>
      <c r="AY360" s="2"/>
      <c r="BB360" s="2"/>
      <c r="BE360" s="2"/>
      <c r="BH360" s="2"/>
      <c r="BL360" s="31"/>
      <c r="BM360" s="31"/>
      <c r="BN360" s="31"/>
      <c r="BO360" s="31"/>
      <c r="BP360" s="31"/>
      <c r="BQ360" s="31"/>
      <c r="BR360" s="31"/>
      <c r="BS360" s="137"/>
      <c r="BT360" s="137"/>
      <c r="BU360" s="137"/>
      <c r="BV360" s="137"/>
      <c r="BW360" s="137"/>
      <c r="BX360" s="137"/>
      <c r="BY360" s="137"/>
      <c r="BZ360" s="137"/>
      <c r="CA360" s="137"/>
      <c r="CB360" s="137"/>
      <c r="CC360" s="137"/>
      <c r="CD360" s="137"/>
      <c r="CE360" s="137"/>
      <c r="CF360" s="137"/>
      <c r="CG360" s="137"/>
      <c r="CH360" s="137"/>
      <c r="CI360" s="137"/>
      <c r="CJ360" s="137"/>
      <c r="CK360" s="137"/>
      <c r="CL360" s="137"/>
      <c r="CM360" s="137"/>
      <c r="CN360" s="137"/>
      <c r="CO360" s="137"/>
      <c r="CP360" s="137"/>
      <c r="CQ360" s="137"/>
      <c r="CR360" s="137"/>
      <c r="CS360" s="137"/>
      <c r="CT360" s="137"/>
      <c r="CU360" s="137"/>
      <c r="CV360" s="137"/>
      <c r="CW360" s="137"/>
      <c r="CX360" s="137"/>
      <c r="CY360" s="137"/>
      <c r="CZ360" s="137"/>
      <c r="DA360" s="137"/>
      <c r="DB360" s="137"/>
      <c r="DC360" s="137"/>
      <c r="DD360" s="137"/>
      <c r="DE360" s="137"/>
      <c r="DF360" s="137"/>
      <c r="DG360" s="137"/>
      <c r="DH360" s="137"/>
      <c r="DI360" s="137"/>
      <c r="DJ360" s="137"/>
      <c r="DK360" s="137"/>
    </row>
    <row r="361" spans="1:115" s="91" customFormat="1" ht="18" customHeight="1" x14ac:dyDescent="0.2">
      <c r="A361" s="87"/>
      <c r="B361" s="133"/>
      <c r="C361" s="133"/>
      <c r="F361" s="2"/>
      <c r="I361" s="2"/>
      <c r="L361" s="2"/>
      <c r="O361" s="2"/>
      <c r="R361" s="2"/>
      <c r="U361" s="2"/>
      <c r="X361" s="2"/>
      <c r="AA361" s="2"/>
      <c r="AD361" s="2"/>
      <c r="AG361" s="2"/>
      <c r="AJ361" s="2"/>
      <c r="AM361" s="2"/>
      <c r="AP361" s="2"/>
      <c r="AS361" s="2"/>
      <c r="AV361" s="2"/>
      <c r="AY361" s="2"/>
      <c r="BB361" s="2"/>
      <c r="BE361" s="2"/>
      <c r="BH361" s="2"/>
      <c r="BL361" s="31"/>
      <c r="BM361" s="31"/>
      <c r="BN361" s="31"/>
      <c r="BO361" s="31"/>
      <c r="BP361" s="31"/>
      <c r="BQ361" s="31"/>
      <c r="BR361" s="31"/>
      <c r="BS361" s="137"/>
      <c r="BT361" s="137"/>
      <c r="BU361" s="137"/>
      <c r="BV361" s="137"/>
      <c r="BW361" s="137"/>
      <c r="BX361" s="137"/>
      <c r="BY361" s="137"/>
      <c r="BZ361" s="137"/>
      <c r="CA361" s="137"/>
      <c r="CB361" s="137"/>
      <c r="CC361" s="137"/>
      <c r="CD361" s="137"/>
      <c r="CE361" s="137"/>
      <c r="CF361" s="137"/>
      <c r="CG361" s="137"/>
      <c r="CH361" s="137"/>
      <c r="CI361" s="137"/>
      <c r="CJ361" s="137"/>
      <c r="CK361" s="137"/>
      <c r="CL361" s="137"/>
      <c r="CM361" s="137"/>
      <c r="CN361" s="137"/>
      <c r="CO361" s="137"/>
      <c r="CP361" s="137"/>
      <c r="CQ361" s="137"/>
      <c r="CR361" s="137"/>
      <c r="CS361" s="137"/>
      <c r="CT361" s="137"/>
      <c r="CU361" s="137"/>
      <c r="CV361" s="137"/>
      <c r="CW361" s="137"/>
      <c r="CX361" s="137"/>
      <c r="CY361" s="137"/>
      <c r="CZ361" s="137"/>
      <c r="DA361" s="137"/>
      <c r="DB361" s="137"/>
      <c r="DC361" s="137"/>
      <c r="DD361" s="137"/>
      <c r="DE361" s="137"/>
      <c r="DF361" s="137"/>
      <c r="DG361" s="137"/>
      <c r="DH361" s="137"/>
      <c r="DI361" s="137"/>
      <c r="DJ361" s="137"/>
      <c r="DK361" s="137"/>
    </row>
    <row r="362" spans="1:115" s="91" customFormat="1" ht="18" customHeight="1" x14ac:dyDescent="0.2">
      <c r="A362" s="89"/>
      <c r="B362" s="130"/>
      <c r="C362" s="130"/>
      <c r="D362" s="184"/>
      <c r="E362" s="184"/>
      <c r="F362" s="2"/>
      <c r="G362" s="184"/>
      <c r="H362" s="184"/>
      <c r="I362" s="2"/>
      <c r="J362" s="184"/>
      <c r="K362" s="184"/>
      <c r="L362" s="2"/>
      <c r="M362" s="184"/>
      <c r="N362" s="184"/>
      <c r="O362" s="2"/>
      <c r="P362" s="184"/>
      <c r="Q362" s="184"/>
      <c r="R362" s="2"/>
      <c r="S362" s="184"/>
      <c r="T362" s="184"/>
      <c r="U362" s="2"/>
      <c r="V362" s="184"/>
      <c r="W362" s="184"/>
      <c r="X362" s="2"/>
      <c r="Y362" s="184"/>
      <c r="Z362" s="184"/>
      <c r="AA362" s="2"/>
      <c r="AB362" s="184"/>
      <c r="AC362" s="184"/>
      <c r="AD362" s="2"/>
      <c r="AE362" s="184"/>
      <c r="AF362" s="184"/>
      <c r="AG362" s="2"/>
      <c r="AH362" s="184"/>
      <c r="AI362" s="184"/>
      <c r="AJ362" s="2"/>
      <c r="AK362" s="184"/>
      <c r="AL362" s="184"/>
      <c r="AM362" s="2"/>
      <c r="AN362" s="184"/>
      <c r="AO362" s="184"/>
      <c r="AP362" s="2"/>
      <c r="AQ362" s="184"/>
      <c r="AR362" s="184"/>
      <c r="AS362" s="2"/>
      <c r="AT362" s="184"/>
      <c r="AU362" s="184"/>
      <c r="AV362" s="2"/>
      <c r="AW362" s="184"/>
      <c r="AX362" s="184"/>
      <c r="AY362" s="2"/>
      <c r="AZ362" s="184"/>
      <c r="BA362" s="184"/>
      <c r="BB362" s="2"/>
      <c r="BC362" s="184"/>
      <c r="BD362" s="184"/>
      <c r="BE362" s="2"/>
      <c r="BF362" s="184"/>
      <c r="BG362" s="184"/>
      <c r="BH362" s="2"/>
      <c r="BI362" s="184"/>
      <c r="BJ362" s="184"/>
      <c r="BL362" s="31"/>
      <c r="BM362" s="31"/>
      <c r="BN362" s="31"/>
      <c r="BO362" s="31"/>
      <c r="BP362" s="31"/>
      <c r="BQ362" s="31"/>
      <c r="BR362" s="31"/>
      <c r="BS362" s="137"/>
      <c r="BT362" s="137"/>
      <c r="BU362" s="137"/>
      <c r="BV362" s="137"/>
      <c r="BW362" s="137"/>
      <c r="BX362" s="137"/>
      <c r="BY362" s="137"/>
      <c r="BZ362" s="137"/>
      <c r="CA362" s="137"/>
      <c r="CB362" s="137"/>
      <c r="CC362" s="137"/>
      <c r="CD362" s="137"/>
      <c r="CE362" s="137"/>
      <c r="CF362" s="137"/>
      <c r="CG362" s="137"/>
      <c r="CH362" s="137"/>
      <c r="CI362" s="137"/>
      <c r="CJ362" s="137"/>
      <c r="CK362" s="137"/>
      <c r="CL362" s="137"/>
      <c r="CM362" s="137"/>
      <c r="CN362" s="137"/>
      <c r="CO362" s="137"/>
      <c r="CP362" s="137"/>
      <c r="CQ362" s="137"/>
      <c r="CR362" s="137"/>
      <c r="CS362" s="137"/>
      <c r="CT362" s="137"/>
      <c r="CU362" s="137"/>
      <c r="CV362" s="137"/>
      <c r="CW362" s="137"/>
      <c r="CX362" s="137"/>
      <c r="CY362" s="137"/>
      <c r="CZ362" s="137"/>
      <c r="DA362" s="137"/>
      <c r="DB362" s="137"/>
      <c r="DC362" s="137"/>
      <c r="DD362" s="137"/>
      <c r="DE362" s="137"/>
      <c r="DF362" s="137"/>
      <c r="DG362" s="137"/>
      <c r="DH362" s="137"/>
      <c r="DI362" s="137"/>
      <c r="DJ362" s="137"/>
      <c r="DK362" s="137"/>
    </row>
    <row r="363" spans="1:115" s="91" customFormat="1" ht="18" customHeight="1" x14ac:dyDescent="0.2">
      <c r="A363" s="90"/>
      <c r="B363" s="134"/>
      <c r="C363" s="133"/>
      <c r="F363" s="2"/>
      <c r="I363" s="2"/>
      <c r="L363" s="2"/>
      <c r="O363" s="2"/>
      <c r="R363" s="2"/>
      <c r="U363" s="2"/>
      <c r="X363" s="2"/>
      <c r="AA363" s="2"/>
      <c r="AD363" s="2"/>
      <c r="AG363" s="2"/>
      <c r="AJ363" s="2"/>
      <c r="AM363" s="2"/>
      <c r="AP363" s="2"/>
      <c r="AS363" s="2"/>
      <c r="AV363" s="2"/>
      <c r="AY363" s="2"/>
      <c r="BB363" s="2"/>
      <c r="BE363" s="2"/>
      <c r="BH363" s="2"/>
      <c r="BL363" s="31"/>
      <c r="BM363" s="31"/>
      <c r="BN363" s="31"/>
      <c r="BO363" s="31"/>
      <c r="BP363" s="31"/>
      <c r="BQ363" s="31"/>
      <c r="BR363" s="31"/>
      <c r="BS363" s="137"/>
      <c r="BT363" s="137"/>
      <c r="BU363" s="137"/>
      <c r="BV363" s="137"/>
      <c r="BW363" s="137"/>
      <c r="BX363" s="137"/>
      <c r="BY363" s="137"/>
      <c r="BZ363" s="137"/>
      <c r="CA363" s="137"/>
      <c r="CB363" s="137"/>
      <c r="CC363" s="137"/>
      <c r="CD363" s="137"/>
      <c r="CE363" s="137"/>
      <c r="CF363" s="137"/>
      <c r="CG363" s="137"/>
      <c r="CH363" s="137"/>
      <c r="CI363" s="137"/>
      <c r="CJ363" s="137"/>
      <c r="CK363" s="137"/>
      <c r="CL363" s="137"/>
      <c r="CM363" s="137"/>
      <c r="CN363" s="137"/>
      <c r="CO363" s="137"/>
      <c r="CP363" s="137"/>
      <c r="CQ363" s="137"/>
      <c r="CR363" s="137"/>
      <c r="CS363" s="137"/>
      <c r="CT363" s="137"/>
      <c r="CU363" s="137"/>
      <c r="CV363" s="137"/>
      <c r="CW363" s="137"/>
      <c r="CX363" s="137"/>
      <c r="CY363" s="137"/>
      <c r="CZ363" s="137"/>
      <c r="DA363" s="137"/>
      <c r="DB363" s="137"/>
      <c r="DC363" s="137"/>
      <c r="DD363" s="137"/>
      <c r="DE363" s="137"/>
      <c r="DF363" s="137"/>
      <c r="DG363" s="137"/>
      <c r="DH363" s="137"/>
      <c r="DI363" s="137"/>
      <c r="DJ363" s="137"/>
      <c r="DK363" s="137"/>
    </row>
    <row r="364" spans="1:115" s="91" customFormat="1" ht="18" customHeight="1" x14ac:dyDescent="0.2">
      <c r="A364" s="87"/>
      <c r="B364" s="133"/>
      <c r="C364" s="133"/>
      <c r="F364" s="2"/>
      <c r="I364" s="2"/>
      <c r="L364" s="2"/>
      <c r="O364" s="2"/>
      <c r="R364" s="2"/>
      <c r="U364" s="2"/>
      <c r="X364" s="2"/>
      <c r="AA364" s="2"/>
      <c r="AD364" s="2"/>
      <c r="AG364" s="2"/>
      <c r="AJ364" s="2"/>
      <c r="AM364" s="2"/>
      <c r="AP364" s="2"/>
      <c r="AS364" s="2"/>
      <c r="AV364" s="2"/>
      <c r="AY364" s="2"/>
      <c r="BB364" s="2"/>
      <c r="BE364" s="2"/>
      <c r="BH364" s="2"/>
      <c r="BL364" s="31"/>
      <c r="BM364" s="31"/>
      <c r="BN364" s="31"/>
      <c r="BO364" s="31"/>
      <c r="BP364" s="31"/>
      <c r="BQ364" s="31"/>
      <c r="BR364" s="31"/>
      <c r="BS364" s="137"/>
      <c r="BT364" s="137"/>
      <c r="BU364" s="137"/>
      <c r="BV364" s="137"/>
      <c r="BW364" s="137"/>
      <c r="BX364" s="137"/>
      <c r="BY364" s="137"/>
      <c r="BZ364" s="137"/>
      <c r="CA364" s="137"/>
      <c r="CB364" s="137"/>
      <c r="CC364" s="137"/>
      <c r="CD364" s="137"/>
      <c r="CE364" s="137"/>
      <c r="CF364" s="137"/>
      <c r="CG364" s="137"/>
      <c r="CH364" s="137"/>
      <c r="CI364" s="137"/>
      <c r="CJ364" s="137"/>
      <c r="CK364" s="137"/>
      <c r="CL364" s="137"/>
      <c r="CM364" s="137"/>
      <c r="CN364" s="137"/>
      <c r="CO364" s="137"/>
      <c r="CP364" s="137"/>
      <c r="CQ364" s="137"/>
      <c r="CR364" s="137"/>
      <c r="CS364" s="137"/>
      <c r="CT364" s="137"/>
      <c r="CU364" s="137"/>
      <c r="CV364" s="137"/>
      <c r="CW364" s="137"/>
      <c r="CX364" s="137"/>
      <c r="CY364" s="137"/>
      <c r="CZ364" s="137"/>
      <c r="DA364" s="137"/>
      <c r="DB364" s="137"/>
      <c r="DC364" s="137"/>
      <c r="DD364" s="137"/>
      <c r="DE364" s="137"/>
      <c r="DF364" s="137"/>
      <c r="DG364" s="137"/>
      <c r="DH364" s="137"/>
      <c r="DI364" s="137"/>
      <c r="DJ364" s="137"/>
      <c r="DK364" s="137"/>
    </row>
    <row r="365" spans="1:115" s="91" customFormat="1" ht="18" customHeight="1" x14ac:dyDescent="0.2">
      <c r="A365" s="87"/>
      <c r="B365" s="133"/>
      <c r="C365" s="133"/>
      <c r="F365" s="2"/>
      <c r="I365" s="2"/>
      <c r="L365" s="2"/>
      <c r="O365" s="2"/>
      <c r="R365" s="2"/>
      <c r="U365" s="2"/>
      <c r="X365" s="2"/>
      <c r="AA365" s="2"/>
      <c r="AD365" s="2"/>
      <c r="AG365" s="2"/>
      <c r="AJ365" s="2"/>
      <c r="AM365" s="2"/>
      <c r="AP365" s="2"/>
      <c r="AS365" s="2"/>
      <c r="AV365" s="2"/>
      <c r="AY365" s="2"/>
      <c r="BB365" s="2"/>
      <c r="BE365" s="2"/>
      <c r="BH365" s="2"/>
      <c r="BL365" s="31"/>
      <c r="BM365" s="31"/>
      <c r="BN365" s="31"/>
      <c r="BO365" s="31"/>
      <c r="BP365" s="31"/>
      <c r="BQ365" s="31"/>
      <c r="BR365" s="31"/>
      <c r="BS365" s="137"/>
      <c r="BT365" s="137"/>
      <c r="BU365" s="137"/>
      <c r="BV365" s="137"/>
      <c r="BW365" s="137"/>
      <c r="BX365" s="137"/>
      <c r="BY365" s="137"/>
      <c r="BZ365" s="137"/>
      <c r="CA365" s="137"/>
      <c r="CB365" s="137"/>
      <c r="CC365" s="137"/>
      <c r="CD365" s="137"/>
      <c r="CE365" s="137"/>
      <c r="CF365" s="137"/>
      <c r="CG365" s="137"/>
      <c r="CH365" s="137"/>
      <c r="CI365" s="137"/>
      <c r="CJ365" s="137"/>
      <c r="CK365" s="137"/>
      <c r="CL365" s="137"/>
      <c r="CM365" s="137"/>
      <c r="CN365" s="137"/>
      <c r="CO365" s="137"/>
      <c r="CP365" s="137"/>
      <c r="CQ365" s="137"/>
      <c r="CR365" s="137"/>
      <c r="CS365" s="137"/>
      <c r="CT365" s="137"/>
      <c r="CU365" s="137"/>
      <c r="CV365" s="137"/>
      <c r="CW365" s="137"/>
      <c r="CX365" s="137"/>
      <c r="CY365" s="137"/>
      <c r="CZ365" s="137"/>
      <c r="DA365" s="137"/>
      <c r="DB365" s="137"/>
      <c r="DC365" s="137"/>
      <c r="DD365" s="137"/>
      <c r="DE365" s="137"/>
      <c r="DF365" s="137"/>
      <c r="DG365" s="137"/>
      <c r="DH365" s="137"/>
      <c r="DI365" s="137"/>
      <c r="DJ365" s="137"/>
      <c r="DK365" s="137"/>
    </row>
    <row r="366" spans="1:115" s="91" customFormat="1" ht="18" customHeight="1" x14ac:dyDescent="0.2">
      <c r="A366" s="87"/>
      <c r="B366" s="130"/>
      <c r="C366" s="133"/>
      <c r="F366" s="2"/>
      <c r="I366" s="2"/>
      <c r="L366" s="2"/>
      <c r="O366" s="2"/>
      <c r="R366" s="2"/>
      <c r="U366" s="2"/>
      <c r="X366" s="2"/>
      <c r="AA366" s="2"/>
      <c r="AD366" s="2"/>
      <c r="AG366" s="2"/>
      <c r="AJ366" s="2"/>
      <c r="AM366" s="2"/>
      <c r="AP366" s="2"/>
      <c r="AS366" s="2"/>
      <c r="AV366" s="2"/>
      <c r="AY366" s="2"/>
      <c r="BB366" s="2"/>
      <c r="BE366" s="2"/>
      <c r="BH366" s="2"/>
      <c r="BL366" s="31"/>
      <c r="BM366" s="31"/>
      <c r="BN366" s="31"/>
      <c r="BO366" s="31"/>
      <c r="BP366" s="31"/>
      <c r="BQ366" s="31"/>
      <c r="BR366" s="31"/>
      <c r="BS366" s="137"/>
      <c r="BT366" s="137"/>
      <c r="BU366" s="137"/>
      <c r="BV366" s="137"/>
      <c r="BW366" s="137"/>
      <c r="BX366" s="137"/>
      <c r="BY366" s="137"/>
      <c r="BZ366" s="137"/>
      <c r="CA366" s="137"/>
      <c r="CB366" s="137"/>
      <c r="CC366" s="137"/>
      <c r="CD366" s="137"/>
      <c r="CE366" s="137"/>
      <c r="CF366" s="137"/>
      <c r="CG366" s="137"/>
      <c r="CH366" s="137"/>
      <c r="CI366" s="137"/>
      <c r="CJ366" s="137"/>
      <c r="CK366" s="137"/>
      <c r="CL366" s="137"/>
      <c r="CM366" s="137"/>
      <c r="CN366" s="137"/>
      <c r="CO366" s="137"/>
      <c r="CP366" s="137"/>
      <c r="CQ366" s="137"/>
      <c r="CR366" s="137"/>
      <c r="CS366" s="137"/>
      <c r="CT366" s="137"/>
      <c r="CU366" s="137"/>
      <c r="CV366" s="137"/>
      <c r="CW366" s="137"/>
      <c r="CX366" s="137"/>
      <c r="CY366" s="137"/>
      <c r="CZ366" s="137"/>
      <c r="DA366" s="137"/>
      <c r="DB366" s="137"/>
      <c r="DC366" s="137"/>
      <c r="DD366" s="137"/>
      <c r="DE366" s="137"/>
      <c r="DF366" s="137"/>
      <c r="DG366" s="137"/>
      <c r="DH366" s="137"/>
      <c r="DI366" s="137"/>
      <c r="DJ366" s="137"/>
      <c r="DK366" s="137"/>
    </row>
    <row r="367" spans="1:115" s="91" customFormat="1" ht="18" customHeight="1" x14ac:dyDescent="0.2">
      <c r="A367" s="87"/>
      <c r="B367" s="133"/>
      <c r="C367" s="133"/>
      <c r="F367" s="2"/>
      <c r="I367" s="2"/>
      <c r="L367" s="2"/>
      <c r="O367" s="2"/>
      <c r="R367" s="2"/>
      <c r="U367" s="2"/>
      <c r="X367" s="2"/>
      <c r="AA367" s="2"/>
      <c r="AD367" s="2"/>
      <c r="AG367" s="2"/>
      <c r="AJ367" s="2"/>
      <c r="AM367" s="2"/>
      <c r="AP367" s="2"/>
      <c r="AS367" s="2"/>
      <c r="AV367" s="2"/>
      <c r="AY367" s="2"/>
      <c r="BB367" s="2"/>
      <c r="BE367" s="2"/>
      <c r="BH367" s="2"/>
      <c r="BL367" s="31"/>
      <c r="BM367" s="31"/>
      <c r="BN367" s="31"/>
      <c r="BO367" s="31"/>
      <c r="BP367" s="31"/>
      <c r="BQ367" s="31"/>
      <c r="BR367" s="31"/>
      <c r="BS367" s="137"/>
      <c r="BT367" s="137"/>
      <c r="BU367" s="137"/>
      <c r="BV367" s="137"/>
      <c r="BW367" s="137"/>
      <c r="BX367" s="137"/>
      <c r="BY367" s="137"/>
      <c r="BZ367" s="137"/>
      <c r="CA367" s="137"/>
      <c r="CB367" s="137"/>
      <c r="CC367" s="137"/>
      <c r="CD367" s="137"/>
      <c r="CE367" s="137"/>
      <c r="CF367" s="137"/>
      <c r="CG367" s="137"/>
      <c r="CH367" s="137"/>
      <c r="CI367" s="137"/>
      <c r="CJ367" s="137"/>
      <c r="CK367" s="137"/>
      <c r="CL367" s="137"/>
      <c r="CM367" s="137"/>
      <c r="CN367" s="137"/>
      <c r="CO367" s="137"/>
      <c r="CP367" s="137"/>
      <c r="CQ367" s="137"/>
      <c r="CR367" s="137"/>
      <c r="CS367" s="137"/>
      <c r="CT367" s="137"/>
      <c r="CU367" s="137"/>
      <c r="CV367" s="137"/>
      <c r="CW367" s="137"/>
      <c r="CX367" s="137"/>
      <c r="CY367" s="137"/>
      <c r="CZ367" s="137"/>
      <c r="DA367" s="137"/>
      <c r="DB367" s="137"/>
      <c r="DC367" s="137"/>
      <c r="DD367" s="137"/>
      <c r="DE367" s="137"/>
      <c r="DF367" s="137"/>
      <c r="DG367" s="137"/>
      <c r="DH367" s="137"/>
      <c r="DI367" s="137"/>
      <c r="DJ367" s="137"/>
      <c r="DK367" s="137"/>
    </row>
    <row r="368" spans="1:115" s="91" customFormat="1" ht="18" customHeight="1" x14ac:dyDescent="0.2">
      <c r="A368" s="87"/>
      <c r="B368" s="133"/>
      <c r="C368" s="133"/>
      <c r="F368" s="2"/>
      <c r="I368" s="2"/>
      <c r="L368" s="2"/>
      <c r="O368" s="2"/>
      <c r="R368" s="2"/>
      <c r="U368" s="2"/>
      <c r="X368" s="2"/>
      <c r="AA368" s="2"/>
      <c r="AD368" s="2"/>
      <c r="AG368" s="2"/>
      <c r="AJ368" s="2"/>
      <c r="AM368" s="2"/>
      <c r="AP368" s="2"/>
      <c r="AS368" s="2"/>
      <c r="AV368" s="2"/>
      <c r="AY368" s="2"/>
      <c r="BB368" s="2"/>
      <c r="BE368" s="2"/>
      <c r="BH368" s="2"/>
      <c r="BL368" s="31"/>
      <c r="BM368" s="31"/>
      <c r="BN368" s="31"/>
      <c r="BO368" s="31"/>
      <c r="BP368" s="31"/>
      <c r="BQ368" s="31"/>
      <c r="BR368" s="31"/>
      <c r="BS368" s="137"/>
      <c r="BT368" s="137"/>
      <c r="BU368" s="137"/>
      <c r="BV368" s="137"/>
      <c r="BW368" s="137"/>
      <c r="BX368" s="137"/>
      <c r="BY368" s="137"/>
      <c r="BZ368" s="137"/>
      <c r="CA368" s="137"/>
      <c r="CB368" s="137"/>
      <c r="CC368" s="137"/>
      <c r="CD368" s="137"/>
      <c r="CE368" s="137"/>
      <c r="CF368" s="137"/>
      <c r="CG368" s="137"/>
      <c r="CH368" s="137"/>
      <c r="CI368" s="137"/>
      <c r="CJ368" s="137"/>
      <c r="CK368" s="137"/>
      <c r="CL368" s="137"/>
      <c r="CM368" s="137"/>
      <c r="CN368" s="137"/>
      <c r="CO368" s="137"/>
      <c r="CP368" s="137"/>
      <c r="CQ368" s="137"/>
      <c r="CR368" s="137"/>
      <c r="CS368" s="137"/>
      <c r="CT368" s="137"/>
      <c r="CU368" s="137"/>
      <c r="CV368" s="137"/>
      <c r="CW368" s="137"/>
      <c r="CX368" s="137"/>
      <c r="CY368" s="137"/>
      <c r="CZ368" s="137"/>
      <c r="DA368" s="137"/>
      <c r="DB368" s="137"/>
      <c r="DC368" s="137"/>
      <c r="DD368" s="137"/>
      <c r="DE368" s="137"/>
      <c r="DF368" s="137"/>
      <c r="DG368" s="137"/>
      <c r="DH368" s="137"/>
      <c r="DI368" s="137"/>
      <c r="DJ368" s="137"/>
      <c r="DK368" s="137"/>
    </row>
    <row r="369" spans="1:115" s="91" customFormat="1" ht="18" customHeight="1" x14ac:dyDescent="0.2">
      <c r="A369" s="89"/>
      <c r="B369" s="130"/>
      <c r="C369" s="130"/>
      <c r="D369" s="184"/>
      <c r="E369" s="184"/>
      <c r="F369" s="2"/>
      <c r="G369" s="184"/>
      <c r="H369" s="184"/>
      <c r="I369" s="2"/>
      <c r="J369" s="184"/>
      <c r="K369" s="184"/>
      <c r="L369" s="2"/>
      <c r="M369" s="184"/>
      <c r="N369" s="184"/>
      <c r="O369" s="2"/>
      <c r="P369" s="184"/>
      <c r="Q369" s="184"/>
      <c r="R369" s="2"/>
      <c r="S369" s="184"/>
      <c r="T369" s="184"/>
      <c r="U369" s="2"/>
      <c r="V369" s="184"/>
      <c r="W369" s="184"/>
      <c r="X369" s="2"/>
      <c r="Y369" s="184"/>
      <c r="Z369" s="184"/>
      <c r="AA369" s="2"/>
      <c r="AB369" s="184"/>
      <c r="AC369" s="184"/>
      <c r="AD369" s="2"/>
      <c r="AE369" s="184"/>
      <c r="AF369" s="184"/>
      <c r="AG369" s="2"/>
      <c r="AH369" s="184"/>
      <c r="AI369" s="184"/>
      <c r="AJ369" s="2"/>
      <c r="AK369" s="184"/>
      <c r="AL369" s="184"/>
      <c r="AM369" s="2"/>
      <c r="AN369" s="184"/>
      <c r="AO369" s="184"/>
      <c r="AP369" s="2"/>
      <c r="AQ369" s="184"/>
      <c r="AR369" s="184"/>
      <c r="AS369" s="2"/>
      <c r="AT369" s="184"/>
      <c r="AU369" s="184"/>
      <c r="AV369" s="2"/>
      <c r="AW369" s="184"/>
      <c r="AX369" s="184"/>
      <c r="AY369" s="2"/>
      <c r="AZ369" s="184"/>
      <c r="BA369" s="184"/>
      <c r="BB369" s="2"/>
      <c r="BC369" s="184"/>
      <c r="BD369" s="184"/>
      <c r="BE369" s="2"/>
      <c r="BF369" s="184"/>
      <c r="BG369" s="184"/>
      <c r="BH369" s="2"/>
      <c r="BI369" s="184"/>
      <c r="BJ369" s="184"/>
      <c r="BL369" s="31"/>
      <c r="BM369" s="31"/>
      <c r="BN369" s="31"/>
      <c r="BO369" s="31"/>
      <c r="BP369" s="31"/>
      <c r="BQ369" s="31"/>
      <c r="BR369" s="31"/>
      <c r="BS369" s="137"/>
      <c r="BT369" s="137"/>
      <c r="BU369" s="137"/>
      <c r="BV369" s="137"/>
      <c r="BW369" s="137"/>
      <c r="BX369" s="137"/>
      <c r="BY369" s="137"/>
      <c r="BZ369" s="137"/>
      <c r="CA369" s="137"/>
      <c r="CB369" s="137"/>
      <c r="CC369" s="137"/>
      <c r="CD369" s="137"/>
      <c r="CE369" s="137"/>
      <c r="CF369" s="137"/>
      <c r="CG369" s="137"/>
      <c r="CH369" s="137"/>
      <c r="CI369" s="137"/>
      <c r="CJ369" s="137"/>
      <c r="CK369" s="137"/>
      <c r="CL369" s="137"/>
      <c r="CM369" s="137"/>
      <c r="CN369" s="137"/>
      <c r="CO369" s="137"/>
      <c r="CP369" s="137"/>
      <c r="CQ369" s="137"/>
      <c r="CR369" s="137"/>
      <c r="CS369" s="137"/>
      <c r="CT369" s="137"/>
      <c r="CU369" s="137"/>
      <c r="CV369" s="137"/>
      <c r="CW369" s="137"/>
      <c r="CX369" s="137"/>
      <c r="CY369" s="137"/>
      <c r="CZ369" s="137"/>
      <c r="DA369" s="137"/>
      <c r="DB369" s="137"/>
      <c r="DC369" s="137"/>
      <c r="DD369" s="137"/>
      <c r="DE369" s="137"/>
      <c r="DF369" s="137"/>
      <c r="DG369" s="137"/>
      <c r="DH369" s="137"/>
      <c r="DI369" s="137"/>
      <c r="DJ369" s="137"/>
      <c r="DK369" s="137"/>
    </row>
    <row r="370" spans="1:115" s="91" customFormat="1" ht="18" customHeight="1" x14ac:dyDescent="0.2">
      <c r="A370" s="90"/>
      <c r="B370" s="134"/>
      <c r="C370" s="134"/>
      <c r="F370" s="2"/>
      <c r="I370" s="2"/>
      <c r="L370" s="2"/>
      <c r="O370" s="2"/>
      <c r="R370" s="2"/>
      <c r="U370" s="2"/>
      <c r="X370" s="2"/>
      <c r="AA370" s="2"/>
      <c r="AD370" s="2"/>
      <c r="AG370" s="2"/>
      <c r="AJ370" s="2"/>
      <c r="AM370" s="2"/>
      <c r="AP370" s="2"/>
      <c r="AS370" s="2"/>
      <c r="AV370" s="2"/>
      <c r="AY370" s="2"/>
      <c r="BB370" s="2"/>
      <c r="BE370" s="2"/>
      <c r="BH370" s="2"/>
      <c r="BL370" s="31"/>
      <c r="BM370" s="31"/>
      <c r="BN370" s="31"/>
      <c r="BO370" s="31"/>
      <c r="BP370" s="31"/>
      <c r="BQ370" s="31"/>
      <c r="BR370" s="31"/>
      <c r="BS370" s="137"/>
      <c r="BT370" s="137"/>
      <c r="BU370" s="137"/>
      <c r="BV370" s="137"/>
      <c r="BW370" s="137"/>
      <c r="BX370" s="137"/>
      <c r="BY370" s="137"/>
      <c r="BZ370" s="137"/>
      <c r="CA370" s="137"/>
      <c r="CB370" s="137"/>
      <c r="CC370" s="137"/>
      <c r="CD370" s="137"/>
      <c r="CE370" s="137"/>
      <c r="CF370" s="137"/>
      <c r="CG370" s="137"/>
      <c r="CH370" s="137"/>
      <c r="CI370" s="137"/>
      <c r="CJ370" s="137"/>
      <c r="CK370" s="137"/>
      <c r="CL370" s="137"/>
      <c r="CM370" s="137"/>
      <c r="CN370" s="137"/>
      <c r="CO370" s="137"/>
      <c r="CP370" s="137"/>
      <c r="CQ370" s="137"/>
      <c r="CR370" s="137"/>
      <c r="CS370" s="137"/>
      <c r="CT370" s="137"/>
      <c r="CU370" s="137"/>
      <c r="CV370" s="137"/>
      <c r="CW370" s="137"/>
      <c r="CX370" s="137"/>
      <c r="CY370" s="137"/>
      <c r="CZ370" s="137"/>
      <c r="DA370" s="137"/>
      <c r="DB370" s="137"/>
      <c r="DC370" s="137"/>
      <c r="DD370" s="137"/>
      <c r="DE370" s="137"/>
      <c r="DF370" s="137"/>
      <c r="DG370" s="137"/>
      <c r="DH370" s="137"/>
      <c r="DI370" s="137"/>
      <c r="DJ370" s="137"/>
      <c r="DK370" s="137"/>
    </row>
    <row r="371" spans="1:115" s="91" customFormat="1" ht="18" customHeight="1" x14ac:dyDescent="0.2">
      <c r="A371" s="87"/>
      <c r="B371" s="133"/>
      <c r="C371" s="133"/>
      <c r="F371" s="2"/>
      <c r="I371" s="2"/>
      <c r="L371" s="2"/>
      <c r="O371" s="2"/>
      <c r="R371" s="2"/>
      <c r="U371" s="2"/>
      <c r="X371" s="2"/>
      <c r="AA371" s="2"/>
      <c r="AD371" s="2"/>
      <c r="AG371" s="2"/>
      <c r="AJ371" s="2"/>
      <c r="AM371" s="2"/>
      <c r="AP371" s="2"/>
      <c r="AS371" s="2"/>
      <c r="AV371" s="2"/>
      <c r="AY371" s="2"/>
      <c r="BB371" s="2"/>
      <c r="BE371" s="2"/>
      <c r="BH371" s="2"/>
      <c r="BL371" s="31"/>
      <c r="BM371" s="31"/>
      <c r="BN371" s="31"/>
      <c r="BO371" s="31"/>
      <c r="BP371" s="31"/>
      <c r="BQ371" s="31"/>
      <c r="BR371" s="31"/>
      <c r="BS371" s="137"/>
      <c r="BT371" s="137"/>
      <c r="BU371" s="137"/>
      <c r="BV371" s="137"/>
      <c r="BW371" s="137"/>
      <c r="BX371" s="137"/>
      <c r="BY371" s="137"/>
      <c r="BZ371" s="137"/>
      <c r="CA371" s="137"/>
      <c r="CB371" s="137"/>
      <c r="CC371" s="137"/>
      <c r="CD371" s="137"/>
      <c r="CE371" s="137"/>
      <c r="CF371" s="137"/>
      <c r="CG371" s="137"/>
      <c r="CH371" s="137"/>
      <c r="CI371" s="137"/>
      <c r="CJ371" s="137"/>
      <c r="CK371" s="137"/>
      <c r="CL371" s="137"/>
      <c r="CM371" s="137"/>
      <c r="CN371" s="137"/>
      <c r="CO371" s="137"/>
      <c r="CP371" s="137"/>
      <c r="CQ371" s="137"/>
      <c r="CR371" s="137"/>
      <c r="CS371" s="137"/>
      <c r="CT371" s="137"/>
      <c r="CU371" s="137"/>
      <c r="CV371" s="137"/>
      <c r="CW371" s="137"/>
      <c r="CX371" s="137"/>
      <c r="CY371" s="137"/>
      <c r="CZ371" s="137"/>
      <c r="DA371" s="137"/>
      <c r="DB371" s="137"/>
      <c r="DC371" s="137"/>
      <c r="DD371" s="137"/>
      <c r="DE371" s="137"/>
      <c r="DF371" s="137"/>
      <c r="DG371" s="137"/>
      <c r="DH371" s="137"/>
      <c r="DI371" s="137"/>
      <c r="DJ371" s="137"/>
      <c r="DK371" s="137"/>
    </row>
    <row r="372" spans="1:115" s="91" customFormat="1" ht="18" customHeight="1" x14ac:dyDescent="0.2">
      <c r="A372" s="87"/>
      <c r="B372" s="133"/>
      <c r="C372" s="133"/>
      <c r="F372" s="2"/>
      <c r="I372" s="2"/>
      <c r="L372" s="2"/>
      <c r="O372" s="2"/>
      <c r="R372" s="2"/>
      <c r="U372" s="2"/>
      <c r="X372" s="2"/>
      <c r="AA372" s="2"/>
      <c r="AD372" s="2"/>
      <c r="AG372" s="2"/>
      <c r="AJ372" s="2"/>
      <c r="AM372" s="2"/>
      <c r="AP372" s="2"/>
      <c r="AS372" s="2"/>
      <c r="AV372" s="2"/>
      <c r="AY372" s="2"/>
      <c r="BB372" s="2"/>
      <c r="BE372" s="2"/>
      <c r="BH372" s="2"/>
      <c r="BL372" s="31"/>
      <c r="BM372" s="31"/>
      <c r="BN372" s="31"/>
      <c r="BO372" s="31"/>
      <c r="BP372" s="31"/>
      <c r="BQ372" s="31"/>
      <c r="BR372" s="31"/>
      <c r="BS372" s="137"/>
      <c r="BT372" s="137"/>
      <c r="BU372" s="137"/>
      <c r="BV372" s="137"/>
      <c r="BW372" s="137"/>
      <c r="BX372" s="137"/>
      <c r="BY372" s="137"/>
      <c r="BZ372" s="137"/>
      <c r="CA372" s="137"/>
      <c r="CB372" s="137"/>
      <c r="CC372" s="137"/>
      <c r="CD372" s="137"/>
      <c r="CE372" s="137"/>
      <c r="CF372" s="137"/>
      <c r="CG372" s="137"/>
      <c r="CH372" s="137"/>
      <c r="CI372" s="137"/>
      <c r="CJ372" s="137"/>
      <c r="CK372" s="137"/>
      <c r="CL372" s="137"/>
      <c r="CM372" s="137"/>
      <c r="CN372" s="137"/>
      <c r="CO372" s="137"/>
      <c r="CP372" s="137"/>
      <c r="CQ372" s="137"/>
      <c r="CR372" s="137"/>
      <c r="CS372" s="137"/>
      <c r="CT372" s="137"/>
      <c r="CU372" s="137"/>
      <c r="CV372" s="137"/>
      <c r="CW372" s="137"/>
      <c r="CX372" s="137"/>
      <c r="CY372" s="137"/>
      <c r="CZ372" s="137"/>
      <c r="DA372" s="137"/>
      <c r="DB372" s="137"/>
      <c r="DC372" s="137"/>
      <c r="DD372" s="137"/>
      <c r="DE372" s="137"/>
      <c r="DF372" s="137"/>
      <c r="DG372" s="137"/>
      <c r="DH372" s="137"/>
      <c r="DI372" s="137"/>
      <c r="DJ372" s="137"/>
      <c r="DK372" s="137"/>
    </row>
    <row r="373" spans="1:115" s="91" customFormat="1" ht="18" customHeight="1" x14ac:dyDescent="0.2">
      <c r="A373" s="87"/>
      <c r="B373" s="130"/>
      <c r="C373" s="130"/>
      <c r="F373" s="2"/>
      <c r="I373" s="2"/>
      <c r="L373" s="2"/>
      <c r="O373" s="2"/>
      <c r="R373" s="2"/>
      <c r="U373" s="2"/>
      <c r="X373" s="2"/>
      <c r="AA373" s="2"/>
      <c r="AD373" s="2"/>
      <c r="AG373" s="2"/>
      <c r="AJ373" s="2"/>
      <c r="AM373" s="2"/>
      <c r="AP373" s="2"/>
      <c r="AS373" s="2"/>
      <c r="AV373" s="2"/>
      <c r="AY373" s="2"/>
      <c r="BB373" s="2"/>
      <c r="BE373" s="2"/>
      <c r="BH373" s="2"/>
      <c r="BL373" s="31"/>
      <c r="BM373" s="31"/>
      <c r="BN373" s="31"/>
      <c r="BO373" s="31"/>
      <c r="BP373" s="31"/>
      <c r="BQ373" s="31"/>
      <c r="BR373" s="31"/>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c r="CR373" s="137"/>
      <c r="CS373" s="137"/>
      <c r="CT373" s="137"/>
      <c r="CU373" s="137"/>
      <c r="CV373" s="137"/>
      <c r="CW373" s="137"/>
      <c r="CX373" s="137"/>
      <c r="CY373" s="137"/>
      <c r="CZ373" s="137"/>
      <c r="DA373" s="137"/>
      <c r="DB373" s="137"/>
      <c r="DC373" s="137"/>
      <c r="DD373" s="137"/>
      <c r="DE373" s="137"/>
      <c r="DF373" s="137"/>
      <c r="DG373" s="137"/>
      <c r="DH373" s="137"/>
      <c r="DI373" s="137"/>
      <c r="DJ373" s="137"/>
      <c r="DK373" s="137"/>
    </row>
    <row r="374" spans="1:115" s="91" customFormat="1" ht="18" customHeight="1" x14ac:dyDescent="0.2">
      <c r="A374" s="87"/>
      <c r="B374" s="133"/>
      <c r="C374" s="133"/>
      <c r="F374" s="2"/>
      <c r="I374" s="2"/>
      <c r="L374" s="2"/>
      <c r="O374" s="2"/>
      <c r="R374" s="2"/>
      <c r="U374" s="2"/>
      <c r="X374" s="2"/>
      <c r="AA374" s="2"/>
      <c r="AD374" s="2"/>
      <c r="AG374" s="2"/>
      <c r="AJ374" s="2"/>
      <c r="AM374" s="2"/>
      <c r="AP374" s="2"/>
      <c r="AS374" s="2"/>
      <c r="AV374" s="2"/>
      <c r="AY374" s="2"/>
      <c r="BB374" s="2"/>
      <c r="BE374" s="2"/>
      <c r="BH374" s="2"/>
      <c r="BL374" s="31"/>
      <c r="BM374" s="31"/>
      <c r="BN374" s="31"/>
      <c r="BO374" s="31"/>
      <c r="BP374" s="31"/>
      <c r="BQ374" s="31"/>
      <c r="BR374" s="31"/>
      <c r="BS374" s="137"/>
      <c r="BT374" s="137"/>
      <c r="BU374" s="137"/>
      <c r="BV374" s="137"/>
      <c r="BW374" s="137"/>
      <c r="BX374" s="137"/>
      <c r="BY374" s="137"/>
      <c r="BZ374" s="137"/>
      <c r="CA374" s="137"/>
      <c r="CB374" s="137"/>
      <c r="CC374" s="137"/>
      <c r="CD374" s="137"/>
      <c r="CE374" s="137"/>
      <c r="CF374" s="137"/>
      <c r="CG374" s="137"/>
      <c r="CH374" s="137"/>
      <c r="CI374" s="137"/>
      <c r="CJ374" s="137"/>
      <c r="CK374" s="137"/>
      <c r="CL374" s="137"/>
      <c r="CM374" s="137"/>
      <c r="CN374" s="137"/>
      <c r="CO374" s="137"/>
      <c r="CP374" s="137"/>
      <c r="CQ374" s="137"/>
      <c r="CR374" s="137"/>
      <c r="CS374" s="137"/>
      <c r="CT374" s="137"/>
      <c r="CU374" s="137"/>
      <c r="CV374" s="137"/>
      <c r="CW374" s="137"/>
      <c r="CX374" s="137"/>
      <c r="CY374" s="137"/>
      <c r="CZ374" s="137"/>
      <c r="DA374" s="137"/>
      <c r="DB374" s="137"/>
      <c r="DC374" s="137"/>
      <c r="DD374" s="137"/>
      <c r="DE374" s="137"/>
      <c r="DF374" s="137"/>
      <c r="DG374" s="137"/>
      <c r="DH374" s="137"/>
      <c r="DI374" s="137"/>
      <c r="DJ374" s="137"/>
      <c r="DK374" s="137"/>
    </row>
    <row r="375" spans="1:115" s="91" customFormat="1" ht="18" customHeight="1" x14ac:dyDescent="0.2">
      <c r="A375" s="87"/>
      <c r="B375" s="133"/>
      <c r="C375" s="133"/>
      <c r="F375" s="2"/>
      <c r="I375" s="2"/>
      <c r="L375" s="2"/>
      <c r="O375" s="2"/>
      <c r="R375" s="2"/>
      <c r="U375" s="2"/>
      <c r="X375" s="2"/>
      <c r="AA375" s="2"/>
      <c r="AD375" s="2"/>
      <c r="AG375" s="2"/>
      <c r="AJ375" s="2"/>
      <c r="AM375" s="2"/>
      <c r="AP375" s="2"/>
      <c r="AS375" s="2"/>
      <c r="AV375" s="2"/>
      <c r="AY375" s="2"/>
      <c r="BB375" s="2"/>
      <c r="BE375" s="2"/>
      <c r="BH375" s="2"/>
      <c r="BL375" s="31"/>
      <c r="BM375" s="31"/>
      <c r="BN375" s="31"/>
      <c r="BO375" s="31"/>
      <c r="BP375" s="31"/>
      <c r="BQ375" s="31"/>
      <c r="BR375" s="31"/>
      <c r="BS375" s="137"/>
      <c r="BT375" s="137"/>
      <c r="BU375" s="137"/>
      <c r="BV375" s="137"/>
      <c r="BW375" s="137"/>
      <c r="BX375" s="137"/>
      <c r="BY375" s="137"/>
      <c r="BZ375" s="137"/>
      <c r="CA375" s="137"/>
      <c r="CB375" s="137"/>
      <c r="CC375" s="137"/>
      <c r="CD375" s="137"/>
      <c r="CE375" s="137"/>
      <c r="CF375" s="137"/>
      <c r="CG375" s="137"/>
      <c r="CH375" s="137"/>
      <c r="CI375" s="137"/>
      <c r="CJ375" s="137"/>
      <c r="CK375" s="137"/>
      <c r="CL375" s="137"/>
      <c r="CM375" s="137"/>
      <c r="CN375" s="137"/>
      <c r="CO375" s="137"/>
      <c r="CP375" s="137"/>
      <c r="CQ375" s="137"/>
      <c r="CR375" s="137"/>
      <c r="CS375" s="137"/>
      <c r="CT375" s="137"/>
      <c r="CU375" s="137"/>
      <c r="CV375" s="137"/>
      <c r="CW375" s="137"/>
      <c r="CX375" s="137"/>
      <c r="CY375" s="137"/>
      <c r="CZ375" s="137"/>
      <c r="DA375" s="137"/>
      <c r="DB375" s="137"/>
      <c r="DC375" s="137"/>
      <c r="DD375" s="137"/>
      <c r="DE375" s="137"/>
      <c r="DF375" s="137"/>
      <c r="DG375" s="137"/>
      <c r="DH375" s="137"/>
      <c r="DI375" s="137"/>
      <c r="DJ375" s="137"/>
      <c r="DK375" s="137"/>
    </row>
    <row r="376" spans="1:115" s="91" customFormat="1" ht="18" customHeight="1" x14ac:dyDescent="0.2">
      <c r="A376" s="89"/>
      <c r="B376" s="130"/>
      <c r="C376" s="130"/>
      <c r="D376" s="184"/>
      <c r="E376" s="184"/>
      <c r="F376" s="2"/>
      <c r="G376" s="184"/>
      <c r="H376" s="184"/>
      <c r="I376" s="2"/>
      <c r="J376" s="184"/>
      <c r="K376" s="184"/>
      <c r="L376" s="2"/>
      <c r="M376" s="184"/>
      <c r="N376" s="184"/>
      <c r="O376" s="2"/>
      <c r="P376" s="184"/>
      <c r="Q376" s="184"/>
      <c r="R376" s="2"/>
      <c r="S376" s="184"/>
      <c r="T376" s="184"/>
      <c r="U376" s="2"/>
      <c r="V376" s="184"/>
      <c r="W376" s="184"/>
      <c r="X376" s="2"/>
      <c r="Y376" s="184"/>
      <c r="Z376" s="184"/>
      <c r="AA376" s="2"/>
      <c r="AB376" s="184"/>
      <c r="AC376" s="184"/>
      <c r="AD376" s="2"/>
      <c r="AE376" s="184"/>
      <c r="AF376" s="184"/>
      <c r="AG376" s="2"/>
      <c r="AH376" s="184"/>
      <c r="AI376" s="184"/>
      <c r="AJ376" s="2"/>
      <c r="AK376" s="184"/>
      <c r="AL376" s="184"/>
      <c r="AM376" s="2"/>
      <c r="AN376" s="184"/>
      <c r="AO376" s="184"/>
      <c r="AP376" s="2"/>
      <c r="AQ376" s="184"/>
      <c r="AR376" s="184"/>
      <c r="AS376" s="2"/>
      <c r="AT376" s="184"/>
      <c r="AU376" s="184"/>
      <c r="AV376" s="2"/>
      <c r="AW376" s="184"/>
      <c r="AX376" s="184"/>
      <c r="AY376" s="2"/>
      <c r="AZ376" s="184"/>
      <c r="BA376" s="184"/>
      <c r="BB376" s="2"/>
      <c r="BC376" s="184"/>
      <c r="BD376" s="184"/>
      <c r="BE376" s="2"/>
      <c r="BF376" s="184"/>
      <c r="BG376" s="184"/>
      <c r="BH376" s="2"/>
      <c r="BI376" s="184"/>
      <c r="BJ376" s="184"/>
      <c r="BL376" s="31"/>
      <c r="BM376" s="31"/>
      <c r="BN376" s="31"/>
      <c r="BO376" s="31"/>
      <c r="BP376" s="31"/>
      <c r="BQ376" s="31"/>
      <c r="BR376" s="31"/>
      <c r="BS376" s="137"/>
      <c r="BT376" s="137"/>
      <c r="BU376" s="137"/>
      <c r="BV376" s="137"/>
      <c r="BW376" s="137"/>
      <c r="BX376" s="137"/>
      <c r="BY376" s="137"/>
      <c r="BZ376" s="137"/>
      <c r="CA376" s="137"/>
      <c r="CB376" s="137"/>
      <c r="CC376" s="137"/>
      <c r="CD376" s="137"/>
      <c r="CE376" s="137"/>
      <c r="CF376" s="137"/>
      <c r="CG376" s="137"/>
      <c r="CH376" s="137"/>
      <c r="CI376" s="137"/>
      <c r="CJ376" s="137"/>
      <c r="CK376" s="137"/>
      <c r="CL376" s="137"/>
      <c r="CM376" s="137"/>
      <c r="CN376" s="137"/>
      <c r="CO376" s="137"/>
      <c r="CP376" s="137"/>
      <c r="CQ376" s="137"/>
      <c r="CR376" s="137"/>
      <c r="CS376" s="137"/>
      <c r="CT376" s="137"/>
      <c r="CU376" s="137"/>
      <c r="CV376" s="137"/>
      <c r="CW376" s="137"/>
      <c r="CX376" s="137"/>
      <c r="CY376" s="137"/>
      <c r="CZ376" s="137"/>
      <c r="DA376" s="137"/>
      <c r="DB376" s="137"/>
      <c r="DC376" s="137"/>
      <c r="DD376" s="137"/>
      <c r="DE376" s="137"/>
      <c r="DF376" s="137"/>
      <c r="DG376" s="137"/>
      <c r="DH376" s="137"/>
      <c r="DI376" s="137"/>
      <c r="DJ376" s="137"/>
      <c r="DK376" s="137"/>
    </row>
    <row r="377" spans="1:115" s="91" customFormat="1" ht="18" customHeight="1" x14ac:dyDescent="0.2">
      <c r="A377" s="90"/>
      <c r="B377" s="134"/>
      <c r="C377" s="133"/>
      <c r="F377" s="2"/>
      <c r="I377" s="2"/>
      <c r="L377" s="2"/>
      <c r="O377" s="2"/>
      <c r="R377" s="2"/>
      <c r="U377" s="2"/>
      <c r="X377" s="2"/>
      <c r="AA377" s="2"/>
      <c r="AD377" s="2"/>
      <c r="AG377" s="2"/>
      <c r="AJ377" s="2"/>
      <c r="AM377" s="2"/>
      <c r="AP377" s="2"/>
      <c r="AS377" s="2"/>
      <c r="AV377" s="2"/>
      <c r="AY377" s="2"/>
      <c r="BB377" s="2"/>
      <c r="BE377" s="2"/>
      <c r="BH377" s="2"/>
      <c r="BL377" s="31"/>
      <c r="BM377" s="31"/>
      <c r="BN377" s="31"/>
      <c r="BO377" s="31"/>
      <c r="BP377" s="31"/>
      <c r="BQ377" s="31"/>
      <c r="BR377" s="31"/>
      <c r="BS377" s="137"/>
      <c r="BT377" s="137"/>
      <c r="BU377" s="137"/>
      <c r="BV377" s="137"/>
      <c r="BW377" s="137"/>
      <c r="BX377" s="137"/>
      <c r="BY377" s="137"/>
      <c r="BZ377" s="137"/>
      <c r="CA377" s="137"/>
      <c r="CB377" s="137"/>
      <c r="CC377" s="137"/>
      <c r="CD377" s="137"/>
      <c r="CE377" s="137"/>
      <c r="CF377" s="137"/>
      <c r="CG377" s="137"/>
      <c r="CH377" s="137"/>
      <c r="CI377" s="137"/>
      <c r="CJ377" s="137"/>
      <c r="CK377" s="137"/>
      <c r="CL377" s="137"/>
      <c r="CM377" s="137"/>
      <c r="CN377" s="137"/>
      <c r="CO377" s="137"/>
      <c r="CP377" s="137"/>
      <c r="CQ377" s="137"/>
      <c r="CR377" s="137"/>
      <c r="CS377" s="137"/>
      <c r="CT377" s="137"/>
      <c r="CU377" s="137"/>
      <c r="CV377" s="137"/>
      <c r="CW377" s="137"/>
      <c r="CX377" s="137"/>
      <c r="CY377" s="137"/>
      <c r="CZ377" s="137"/>
      <c r="DA377" s="137"/>
      <c r="DB377" s="137"/>
      <c r="DC377" s="137"/>
      <c r="DD377" s="137"/>
      <c r="DE377" s="137"/>
      <c r="DF377" s="137"/>
      <c r="DG377" s="137"/>
      <c r="DH377" s="137"/>
      <c r="DI377" s="137"/>
      <c r="DJ377" s="137"/>
      <c r="DK377" s="137"/>
    </row>
    <row r="378" spans="1:115" s="91" customFormat="1" ht="18" customHeight="1" x14ac:dyDescent="0.2">
      <c r="A378" s="87"/>
      <c r="B378" s="133"/>
      <c r="C378" s="133"/>
      <c r="F378" s="2"/>
      <c r="I378" s="2"/>
      <c r="L378" s="2"/>
      <c r="O378" s="2"/>
      <c r="R378" s="2"/>
      <c r="U378" s="2"/>
      <c r="X378" s="2"/>
      <c r="AA378" s="2"/>
      <c r="AD378" s="2"/>
      <c r="AG378" s="2"/>
      <c r="AJ378" s="2"/>
      <c r="AM378" s="2"/>
      <c r="AP378" s="2"/>
      <c r="AS378" s="2"/>
      <c r="AV378" s="2"/>
      <c r="AY378" s="2"/>
      <c r="BB378" s="2"/>
      <c r="BE378" s="2"/>
      <c r="BH378" s="2"/>
      <c r="BL378" s="31"/>
      <c r="BM378" s="31"/>
      <c r="BN378" s="31"/>
      <c r="BO378" s="31"/>
      <c r="BP378" s="31"/>
      <c r="BQ378" s="31"/>
      <c r="BR378" s="31"/>
      <c r="BS378" s="137"/>
      <c r="BT378" s="137"/>
      <c r="BU378" s="137"/>
      <c r="BV378" s="137"/>
      <c r="BW378" s="137"/>
      <c r="BX378" s="137"/>
      <c r="BY378" s="137"/>
      <c r="BZ378" s="137"/>
      <c r="CA378" s="137"/>
      <c r="CB378" s="137"/>
      <c r="CC378" s="137"/>
      <c r="CD378" s="137"/>
      <c r="CE378" s="137"/>
      <c r="CF378" s="137"/>
      <c r="CG378" s="137"/>
      <c r="CH378" s="137"/>
      <c r="CI378" s="137"/>
      <c r="CJ378" s="137"/>
      <c r="CK378" s="137"/>
      <c r="CL378" s="137"/>
      <c r="CM378" s="137"/>
      <c r="CN378" s="137"/>
      <c r="CO378" s="137"/>
      <c r="CP378" s="137"/>
      <c r="CQ378" s="137"/>
      <c r="CR378" s="137"/>
      <c r="CS378" s="137"/>
      <c r="CT378" s="137"/>
      <c r="CU378" s="137"/>
      <c r="CV378" s="137"/>
      <c r="CW378" s="137"/>
      <c r="CX378" s="137"/>
      <c r="CY378" s="137"/>
      <c r="CZ378" s="137"/>
      <c r="DA378" s="137"/>
      <c r="DB378" s="137"/>
      <c r="DC378" s="137"/>
      <c r="DD378" s="137"/>
      <c r="DE378" s="137"/>
      <c r="DF378" s="137"/>
      <c r="DG378" s="137"/>
      <c r="DH378" s="137"/>
      <c r="DI378" s="137"/>
      <c r="DJ378" s="137"/>
      <c r="DK378" s="137"/>
    </row>
    <row r="379" spans="1:115" s="91" customFormat="1" ht="18" customHeight="1" x14ac:dyDescent="0.2">
      <c r="A379" s="87"/>
      <c r="B379" s="133"/>
      <c r="C379" s="133"/>
      <c r="F379" s="2"/>
      <c r="I379" s="2"/>
      <c r="L379" s="2"/>
      <c r="O379" s="2"/>
      <c r="R379" s="2"/>
      <c r="U379" s="2"/>
      <c r="X379" s="2"/>
      <c r="AA379" s="2"/>
      <c r="AD379" s="2"/>
      <c r="AG379" s="2"/>
      <c r="AJ379" s="2"/>
      <c r="AM379" s="2"/>
      <c r="AP379" s="2"/>
      <c r="AS379" s="2"/>
      <c r="AV379" s="2"/>
      <c r="AY379" s="2"/>
      <c r="BB379" s="2"/>
      <c r="BE379" s="2"/>
      <c r="BH379" s="2"/>
      <c r="BL379" s="31"/>
      <c r="BM379" s="31"/>
      <c r="BN379" s="31"/>
      <c r="BO379" s="31"/>
      <c r="BP379" s="31"/>
      <c r="BQ379" s="31"/>
      <c r="BR379" s="31"/>
      <c r="BS379" s="137"/>
      <c r="BT379" s="137"/>
      <c r="BU379" s="137"/>
      <c r="BV379" s="137"/>
      <c r="BW379" s="137"/>
      <c r="BX379" s="137"/>
      <c r="BY379" s="137"/>
      <c r="BZ379" s="137"/>
      <c r="CA379" s="137"/>
      <c r="CB379" s="137"/>
      <c r="CC379" s="137"/>
      <c r="CD379" s="137"/>
      <c r="CE379" s="137"/>
      <c r="CF379" s="137"/>
      <c r="CG379" s="137"/>
      <c r="CH379" s="137"/>
      <c r="CI379" s="137"/>
      <c r="CJ379" s="137"/>
      <c r="CK379" s="137"/>
      <c r="CL379" s="137"/>
      <c r="CM379" s="137"/>
      <c r="CN379" s="137"/>
      <c r="CO379" s="137"/>
      <c r="CP379" s="137"/>
      <c r="CQ379" s="137"/>
      <c r="CR379" s="137"/>
      <c r="CS379" s="137"/>
      <c r="CT379" s="137"/>
      <c r="CU379" s="137"/>
      <c r="CV379" s="137"/>
      <c r="CW379" s="137"/>
      <c r="CX379" s="137"/>
      <c r="CY379" s="137"/>
      <c r="CZ379" s="137"/>
      <c r="DA379" s="137"/>
      <c r="DB379" s="137"/>
      <c r="DC379" s="137"/>
      <c r="DD379" s="137"/>
      <c r="DE379" s="137"/>
      <c r="DF379" s="137"/>
      <c r="DG379" s="137"/>
      <c r="DH379" s="137"/>
      <c r="DI379" s="137"/>
      <c r="DJ379" s="137"/>
      <c r="DK379" s="137"/>
    </row>
    <row r="380" spans="1:115" s="91" customFormat="1" ht="18" customHeight="1" x14ac:dyDescent="0.2">
      <c r="A380" s="87"/>
      <c r="B380" s="130"/>
      <c r="C380" s="133"/>
      <c r="F380" s="2"/>
      <c r="I380" s="2"/>
      <c r="L380" s="2"/>
      <c r="O380" s="2"/>
      <c r="R380" s="2"/>
      <c r="U380" s="2"/>
      <c r="X380" s="2"/>
      <c r="AA380" s="2"/>
      <c r="AD380" s="2"/>
      <c r="AG380" s="2"/>
      <c r="AJ380" s="2"/>
      <c r="AM380" s="2"/>
      <c r="AP380" s="2"/>
      <c r="AS380" s="2"/>
      <c r="AV380" s="2"/>
      <c r="AY380" s="2"/>
      <c r="BB380" s="2"/>
      <c r="BE380" s="2"/>
      <c r="BH380" s="2"/>
      <c r="BL380" s="31"/>
      <c r="BM380" s="31"/>
      <c r="BN380" s="31"/>
      <c r="BO380" s="31"/>
      <c r="BP380" s="31"/>
      <c r="BQ380" s="31"/>
      <c r="BR380" s="31"/>
      <c r="BS380" s="137"/>
      <c r="BT380" s="137"/>
      <c r="BU380" s="137"/>
      <c r="BV380" s="137"/>
      <c r="BW380" s="137"/>
      <c r="BX380" s="137"/>
      <c r="BY380" s="137"/>
      <c r="BZ380" s="137"/>
      <c r="CA380" s="137"/>
      <c r="CB380" s="137"/>
      <c r="CC380" s="137"/>
      <c r="CD380" s="137"/>
      <c r="CE380" s="137"/>
      <c r="CF380" s="137"/>
      <c r="CG380" s="137"/>
      <c r="CH380" s="137"/>
      <c r="CI380" s="137"/>
      <c r="CJ380" s="137"/>
      <c r="CK380" s="137"/>
      <c r="CL380" s="137"/>
      <c r="CM380" s="137"/>
      <c r="CN380" s="137"/>
      <c r="CO380" s="137"/>
      <c r="CP380" s="137"/>
      <c r="CQ380" s="137"/>
      <c r="CR380" s="137"/>
      <c r="CS380" s="137"/>
      <c r="CT380" s="137"/>
      <c r="CU380" s="137"/>
      <c r="CV380" s="137"/>
      <c r="CW380" s="137"/>
      <c r="CX380" s="137"/>
      <c r="CY380" s="137"/>
      <c r="CZ380" s="137"/>
      <c r="DA380" s="137"/>
      <c r="DB380" s="137"/>
      <c r="DC380" s="137"/>
      <c r="DD380" s="137"/>
      <c r="DE380" s="137"/>
      <c r="DF380" s="137"/>
      <c r="DG380" s="137"/>
      <c r="DH380" s="137"/>
      <c r="DI380" s="137"/>
      <c r="DJ380" s="137"/>
      <c r="DK380" s="137"/>
    </row>
    <row r="381" spans="1:115" s="91" customFormat="1" ht="18" customHeight="1" x14ac:dyDescent="0.2">
      <c r="A381" s="87"/>
      <c r="B381" s="133"/>
      <c r="C381" s="133"/>
      <c r="F381" s="2"/>
      <c r="I381" s="2"/>
      <c r="L381" s="2"/>
      <c r="O381" s="2"/>
      <c r="R381" s="2"/>
      <c r="U381" s="2"/>
      <c r="X381" s="2"/>
      <c r="AA381" s="2"/>
      <c r="AD381" s="2"/>
      <c r="AG381" s="2"/>
      <c r="AJ381" s="2"/>
      <c r="AM381" s="2"/>
      <c r="AP381" s="2"/>
      <c r="AS381" s="2"/>
      <c r="AV381" s="2"/>
      <c r="AY381" s="2"/>
      <c r="BB381" s="2"/>
      <c r="BE381" s="2"/>
      <c r="BH381" s="2"/>
      <c r="BL381" s="31"/>
      <c r="BM381" s="31"/>
      <c r="BN381" s="31"/>
      <c r="BO381" s="31"/>
      <c r="BP381" s="31"/>
      <c r="BQ381" s="31"/>
      <c r="BR381" s="31"/>
      <c r="BS381" s="137"/>
      <c r="BT381" s="137"/>
      <c r="BU381" s="137"/>
      <c r="BV381" s="137"/>
      <c r="BW381" s="137"/>
      <c r="BX381" s="137"/>
      <c r="BY381" s="137"/>
      <c r="BZ381" s="137"/>
      <c r="CA381" s="137"/>
      <c r="CB381" s="137"/>
      <c r="CC381" s="137"/>
      <c r="CD381" s="137"/>
      <c r="CE381" s="137"/>
      <c r="CF381" s="137"/>
      <c r="CG381" s="137"/>
      <c r="CH381" s="137"/>
      <c r="CI381" s="137"/>
      <c r="CJ381" s="137"/>
      <c r="CK381" s="137"/>
      <c r="CL381" s="137"/>
      <c r="CM381" s="137"/>
      <c r="CN381" s="137"/>
      <c r="CO381" s="137"/>
      <c r="CP381" s="137"/>
      <c r="CQ381" s="137"/>
      <c r="CR381" s="137"/>
      <c r="CS381" s="137"/>
      <c r="CT381" s="137"/>
      <c r="CU381" s="137"/>
      <c r="CV381" s="137"/>
      <c r="CW381" s="137"/>
      <c r="CX381" s="137"/>
      <c r="CY381" s="137"/>
      <c r="CZ381" s="137"/>
      <c r="DA381" s="137"/>
      <c r="DB381" s="137"/>
      <c r="DC381" s="137"/>
      <c r="DD381" s="137"/>
      <c r="DE381" s="137"/>
      <c r="DF381" s="137"/>
      <c r="DG381" s="137"/>
      <c r="DH381" s="137"/>
      <c r="DI381" s="137"/>
      <c r="DJ381" s="137"/>
      <c r="DK381" s="137"/>
    </row>
    <row r="382" spans="1:115" s="91" customFormat="1" ht="18" customHeight="1" x14ac:dyDescent="0.2">
      <c r="A382" s="87"/>
      <c r="B382" s="133"/>
      <c r="C382" s="133"/>
      <c r="F382" s="2"/>
      <c r="I382" s="2"/>
      <c r="L382" s="2"/>
      <c r="O382" s="2"/>
      <c r="R382" s="2"/>
      <c r="U382" s="2"/>
      <c r="X382" s="2"/>
      <c r="AA382" s="2"/>
      <c r="AD382" s="2"/>
      <c r="AG382" s="2"/>
      <c r="AJ382" s="2"/>
      <c r="AM382" s="2"/>
      <c r="AP382" s="2"/>
      <c r="AS382" s="2"/>
      <c r="AV382" s="2"/>
      <c r="AY382" s="2"/>
      <c r="BB382" s="2"/>
      <c r="BE382" s="2"/>
      <c r="BH382" s="2"/>
      <c r="BL382" s="31"/>
      <c r="BM382" s="31"/>
      <c r="BN382" s="31"/>
      <c r="BO382" s="31"/>
      <c r="BP382" s="31"/>
      <c r="BQ382" s="31"/>
      <c r="BR382" s="31"/>
      <c r="BS382" s="137"/>
      <c r="BT382" s="137"/>
      <c r="BU382" s="137"/>
      <c r="BV382" s="137"/>
      <c r="BW382" s="137"/>
      <c r="BX382" s="137"/>
      <c r="BY382" s="137"/>
      <c r="BZ382" s="137"/>
      <c r="CA382" s="137"/>
      <c r="CB382" s="137"/>
      <c r="CC382" s="137"/>
      <c r="CD382" s="137"/>
      <c r="CE382" s="137"/>
      <c r="CF382" s="137"/>
      <c r="CG382" s="137"/>
      <c r="CH382" s="137"/>
      <c r="CI382" s="137"/>
      <c r="CJ382" s="137"/>
      <c r="CK382" s="137"/>
      <c r="CL382" s="137"/>
      <c r="CM382" s="137"/>
      <c r="CN382" s="137"/>
      <c r="CO382" s="137"/>
      <c r="CP382" s="137"/>
      <c r="CQ382" s="137"/>
      <c r="CR382" s="137"/>
      <c r="CS382" s="137"/>
      <c r="CT382" s="137"/>
      <c r="CU382" s="137"/>
      <c r="CV382" s="137"/>
      <c r="CW382" s="137"/>
      <c r="CX382" s="137"/>
      <c r="CY382" s="137"/>
      <c r="CZ382" s="137"/>
      <c r="DA382" s="137"/>
      <c r="DB382" s="137"/>
      <c r="DC382" s="137"/>
      <c r="DD382" s="137"/>
      <c r="DE382" s="137"/>
      <c r="DF382" s="137"/>
      <c r="DG382" s="137"/>
      <c r="DH382" s="137"/>
      <c r="DI382" s="137"/>
      <c r="DJ382" s="137"/>
      <c r="DK382" s="137"/>
    </row>
    <row r="383" spans="1:115" s="91" customFormat="1" ht="18" customHeight="1" x14ac:dyDescent="0.2">
      <c r="A383" s="89"/>
      <c r="B383" s="130"/>
      <c r="C383" s="130"/>
      <c r="D383" s="184"/>
      <c r="E383" s="184"/>
      <c r="F383" s="2"/>
      <c r="G383" s="184"/>
      <c r="H383" s="184"/>
      <c r="I383" s="2"/>
      <c r="J383" s="184"/>
      <c r="K383" s="184"/>
      <c r="L383" s="2"/>
      <c r="M383" s="184"/>
      <c r="N383" s="184"/>
      <c r="O383" s="2"/>
      <c r="P383" s="184"/>
      <c r="Q383" s="184"/>
      <c r="R383" s="2"/>
      <c r="S383" s="184"/>
      <c r="T383" s="184"/>
      <c r="U383" s="2"/>
      <c r="V383" s="184"/>
      <c r="W383" s="184"/>
      <c r="X383" s="2"/>
      <c r="Y383" s="184"/>
      <c r="Z383" s="184"/>
      <c r="AA383" s="2"/>
      <c r="AB383" s="184"/>
      <c r="AC383" s="184"/>
      <c r="AD383" s="2"/>
      <c r="AE383" s="184"/>
      <c r="AF383" s="184"/>
      <c r="AG383" s="2"/>
      <c r="AH383" s="184"/>
      <c r="AI383" s="184"/>
      <c r="AJ383" s="2"/>
      <c r="AK383" s="184"/>
      <c r="AL383" s="184"/>
      <c r="AM383" s="2"/>
      <c r="AN383" s="184"/>
      <c r="AO383" s="184"/>
      <c r="AP383" s="2"/>
      <c r="AQ383" s="184"/>
      <c r="AR383" s="184"/>
      <c r="AS383" s="2"/>
      <c r="AT383" s="184"/>
      <c r="AU383" s="184"/>
      <c r="AV383" s="2"/>
      <c r="AW383" s="184"/>
      <c r="AX383" s="184"/>
      <c r="AY383" s="2"/>
      <c r="AZ383" s="184"/>
      <c r="BA383" s="184"/>
      <c r="BB383" s="2"/>
      <c r="BC383" s="184"/>
      <c r="BD383" s="184"/>
      <c r="BE383" s="2"/>
      <c r="BF383" s="184"/>
      <c r="BG383" s="184"/>
      <c r="BH383" s="2"/>
      <c r="BI383" s="184"/>
      <c r="BJ383" s="184"/>
      <c r="BL383" s="31"/>
      <c r="BM383" s="31"/>
      <c r="BN383" s="31"/>
      <c r="BO383" s="31"/>
      <c r="BP383" s="31"/>
      <c r="BQ383" s="31"/>
      <c r="BR383" s="31"/>
      <c r="BS383" s="137"/>
      <c r="BT383" s="137"/>
      <c r="BU383" s="137"/>
      <c r="BV383" s="137"/>
      <c r="BW383" s="137"/>
      <c r="BX383" s="137"/>
      <c r="BY383" s="137"/>
      <c r="BZ383" s="137"/>
      <c r="CA383" s="137"/>
      <c r="CB383" s="137"/>
      <c r="CC383" s="137"/>
      <c r="CD383" s="137"/>
      <c r="CE383" s="137"/>
      <c r="CF383" s="137"/>
      <c r="CG383" s="137"/>
      <c r="CH383" s="137"/>
      <c r="CI383" s="137"/>
      <c r="CJ383" s="137"/>
      <c r="CK383" s="137"/>
      <c r="CL383" s="137"/>
      <c r="CM383" s="137"/>
      <c r="CN383" s="137"/>
      <c r="CO383" s="137"/>
      <c r="CP383" s="137"/>
      <c r="CQ383" s="137"/>
      <c r="CR383" s="137"/>
      <c r="CS383" s="137"/>
      <c r="CT383" s="137"/>
      <c r="CU383" s="137"/>
      <c r="CV383" s="137"/>
      <c r="CW383" s="137"/>
      <c r="CX383" s="137"/>
      <c r="CY383" s="137"/>
      <c r="CZ383" s="137"/>
      <c r="DA383" s="137"/>
      <c r="DB383" s="137"/>
      <c r="DC383" s="137"/>
      <c r="DD383" s="137"/>
      <c r="DE383" s="137"/>
      <c r="DF383" s="137"/>
      <c r="DG383" s="137"/>
      <c r="DH383" s="137"/>
      <c r="DI383" s="137"/>
      <c r="DJ383" s="137"/>
      <c r="DK383" s="137"/>
    </row>
    <row r="384" spans="1:115" s="91" customFormat="1" ht="18" customHeight="1" x14ac:dyDescent="0.2">
      <c r="A384" s="90"/>
      <c r="B384" s="134"/>
      <c r="C384" s="134"/>
      <c r="F384" s="2"/>
      <c r="I384" s="2"/>
      <c r="L384" s="2"/>
      <c r="O384" s="2"/>
      <c r="R384" s="2"/>
      <c r="U384" s="2"/>
      <c r="X384" s="2"/>
      <c r="AA384" s="2"/>
      <c r="AD384" s="2"/>
      <c r="AG384" s="2"/>
      <c r="AJ384" s="2"/>
      <c r="AM384" s="2"/>
      <c r="AP384" s="2"/>
      <c r="AS384" s="2"/>
      <c r="AV384" s="2"/>
      <c r="AY384" s="2"/>
      <c r="BB384" s="2"/>
      <c r="BE384" s="2"/>
      <c r="BH384" s="2"/>
      <c r="BL384" s="31"/>
      <c r="BM384" s="31"/>
      <c r="BN384" s="31"/>
      <c r="BO384" s="31"/>
      <c r="BP384" s="31"/>
      <c r="BQ384" s="31"/>
      <c r="BR384" s="31"/>
      <c r="BS384" s="137"/>
      <c r="BT384" s="137"/>
      <c r="BU384" s="137"/>
      <c r="BV384" s="137"/>
      <c r="BW384" s="137"/>
      <c r="BX384" s="137"/>
      <c r="BY384" s="137"/>
      <c r="BZ384" s="137"/>
      <c r="CA384" s="137"/>
      <c r="CB384" s="137"/>
      <c r="CC384" s="137"/>
      <c r="CD384" s="137"/>
      <c r="CE384" s="137"/>
      <c r="CF384" s="137"/>
      <c r="CG384" s="137"/>
      <c r="CH384" s="137"/>
      <c r="CI384" s="137"/>
      <c r="CJ384" s="137"/>
      <c r="CK384" s="137"/>
      <c r="CL384" s="137"/>
      <c r="CM384" s="137"/>
      <c r="CN384" s="137"/>
      <c r="CO384" s="137"/>
      <c r="CP384" s="137"/>
      <c r="CQ384" s="137"/>
      <c r="CR384" s="137"/>
      <c r="CS384" s="137"/>
      <c r="CT384" s="137"/>
      <c r="CU384" s="137"/>
      <c r="CV384" s="137"/>
      <c r="CW384" s="137"/>
      <c r="CX384" s="137"/>
      <c r="CY384" s="137"/>
      <c r="CZ384" s="137"/>
      <c r="DA384" s="137"/>
      <c r="DB384" s="137"/>
      <c r="DC384" s="137"/>
      <c r="DD384" s="137"/>
      <c r="DE384" s="137"/>
      <c r="DF384" s="137"/>
      <c r="DG384" s="137"/>
      <c r="DH384" s="137"/>
      <c r="DI384" s="137"/>
      <c r="DJ384" s="137"/>
      <c r="DK384" s="137"/>
    </row>
    <row r="385" spans="1:115" s="91" customFormat="1" ht="18" customHeight="1" x14ac:dyDescent="0.2">
      <c r="A385" s="87"/>
      <c r="B385" s="133"/>
      <c r="C385" s="133"/>
      <c r="F385" s="2"/>
      <c r="I385" s="2"/>
      <c r="L385" s="2"/>
      <c r="O385" s="2"/>
      <c r="R385" s="2"/>
      <c r="U385" s="2"/>
      <c r="X385" s="2"/>
      <c r="AA385" s="2"/>
      <c r="AD385" s="2"/>
      <c r="AG385" s="2"/>
      <c r="AJ385" s="2"/>
      <c r="AM385" s="2"/>
      <c r="AP385" s="2"/>
      <c r="AS385" s="2"/>
      <c r="AV385" s="2"/>
      <c r="AY385" s="2"/>
      <c r="BB385" s="2"/>
      <c r="BE385" s="2"/>
      <c r="BH385" s="2"/>
      <c r="BL385" s="31"/>
      <c r="BM385" s="31"/>
      <c r="BN385" s="31"/>
      <c r="BO385" s="31"/>
      <c r="BP385" s="31"/>
      <c r="BQ385" s="31"/>
      <c r="BR385" s="31"/>
      <c r="BS385" s="137"/>
      <c r="BT385" s="137"/>
      <c r="BU385" s="137"/>
      <c r="BV385" s="137"/>
      <c r="BW385" s="137"/>
      <c r="BX385" s="137"/>
      <c r="BY385" s="137"/>
      <c r="BZ385" s="137"/>
      <c r="CA385" s="137"/>
      <c r="CB385" s="137"/>
      <c r="CC385" s="137"/>
      <c r="CD385" s="137"/>
      <c r="CE385" s="137"/>
      <c r="CF385" s="137"/>
      <c r="CG385" s="137"/>
      <c r="CH385" s="137"/>
      <c r="CI385" s="137"/>
      <c r="CJ385" s="137"/>
      <c r="CK385" s="137"/>
      <c r="CL385" s="137"/>
      <c r="CM385" s="137"/>
      <c r="CN385" s="137"/>
      <c r="CO385" s="137"/>
      <c r="CP385" s="137"/>
      <c r="CQ385" s="137"/>
      <c r="CR385" s="137"/>
      <c r="CS385" s="137"/>
      <c r="CT385" s="137"/>
      <c r="CU385" s="137"/>
      <c r="CV385" s="137"/>
      <c r="CW385" s="137"/>
      <c r="CX385" s="137"/>
      <c r="CY385" s="137"/>
      <c r="CZ385" s="137"/>
      <c r="DA385" s="137"/>
      <c r="DB385" s="137"/>
      <c r="DC385" s="137"/>
      <c r="DD385" s="137"/>
      <c r="DE385" s="137"/>
      <c r="DF385" s="137"/>
      <c r="DG385" s="137"/>
      <c r="DH385" s="137"/>
      <c r="DI385" s="137"/>
      <c r="DJ385" s="137"/>
      <c r="DK385" s="137"/>
    </row>
    <row r="386" spans="1:115" s="91" customFormat="1" ht="18" customHeight="1" x14ac:dyDescent="0.2">
      <c r="A386" s="87"/>
      <c r="B386" s="133"/>
      <c r="C386" s="133"/>
      <c r="F386" s="2"/>
      <c r="I386" s="2"/>
      <c r="L386" s="2"/>
      <c r="O386" s="2"/>
      <c r="R386" s="2"/>
      <c r="U386" s="2"/>
      <c r="X386" s="2"/>
      <c r="AA386" s="2"/>
      <c r="AD386" s="2"/>
      <c r="AG386" s="2"/>
      <c r="AJ386" s="2"/>
      <c r="AM386" s="2"/>
      <c r="AP386" s="2"/>
      <c r="AS386" s="2"/>
      <c r="AV386" s="2"/>
      <c r="AY386" s="2"/>
      <c r="BB386" s="2"/>
      <c r="BE386" s="2"/>
      <c r="BH386" s="2"/>
      <c r="BL386" s="31"/>
      <c r="BM386" s="31"/>
      <c r="BN386" s="31"/>
      <c r="BO386" s="31"/>
      <c r="BP386" s="31"/>
      <c r="BQ386" s="31"/>
      <c r="BR386" s="31"/>
      <c r="BS386" s="137"/>
      <c r="BT386" s="137"/>
      <c r="BU386" s="137"/>
      <c r="BV386" s="137"/>
      <c r="BW386" s="137"/>
      <c r="BX386" s="137"/>
      <c r="BY386" s="137"/>
      <c r="BZ386" s="137"/>
      <c r="CA386" s="137"/>
      <c r="CB386" s="137"/>
      <c r="CC386" s="137"/>
      <c r="CD386" s="137"/>
      <c r="CE386" s="137"/>
      <c r="CF386" s="137"/>
      <c r="CG386" s="137"/>
      <c r="CH386" s="137"/>
      <c r="CI386" s="137"/>
      <c r="CJ386" s="137"/>
      <c r="CK386" s="137"/>
      <c r="CL386" s="137"/>
      <c r="CM386" s="137"/>
      <c r="CN386" s="137"/>
      <c r="CO386" s="137"/>
      <c r="CP386" s="137"/>
      <c r="CQ386" s="137"/>
      <c r="CR386" s="137"/>
      <c r="CS386" s="137"/>
      <c r="CT386" s="137"/>
      <c r="CU386" s="137"/>
      <c r="CV386" s="137"/>
      <c r="CW386" s="137"/>
      <c r="CX386" s="137"/>
      <c r="CY386" s="137"/>
      <c r="CZ386" s="137"/>
      <c r="DA386" s="137"/>
      <c r="DB386" s="137"/>
      <c r="DC386" s="137"/>
      <c r="DD386" s="137"/>
      <c r="DE386" s="137"/>
      <c r="DF386" s="137"/>
      <c r="DG386" s="137"/>
      <c r="DH386" s="137"/>
      <c r="DI386" s="137"/>
      <c r="DJ386" s="137"/>
      <c r="DK386" s="137"/>
    </row>
    <row r="387" spans="1:115" s="91" customFormat="1" ht="18" customHeight="1" x14ac:dyDescent="0.2">
      <c r="A387" s="87"/>
      <c r="B387" s="130"/>
      <c r="C387" s="130"/>
      <c r="F387" s="2"/>
      <c r="I387" s="2"/>
      <c r="L387" s="2"/>
      <c r="O387" s="2"/>
      <c r="R387" s="2"/>
      <c r="U387" s="2"/>
      <c r="X387" s="2"/>
      <c r="AA387" s="2"/>
      <c r="AD387" s="2"/>
      <c r="AG387" s="2"/>
      <c r="AJ387" s="2"/>
      <c r="AM387" s="2"/>
      <c r="AP387" s="2"/>
      <c r="AS387" s="2"/>
      <c r="AV387" s="2"/>
      <c r="AY387" s="2"/>
      <c r="BB387" s="2"/>
      <c r="BE387" s="2"/>
      <c r="BH387" s="2"/>
      <c r="BL387" s="31"/>
      <c r="BM387" s="31"/>
      <c r="BN387" s="31"/>
      <c r="BO387" s="31"/>
      <c r="BP387" s="31"/>
      <c r="BQ387" s="31"/>
      <c r="BR387" s="31"/>
      <c r="BS387" s="137"/>
      <c r="BT387" s="137"/>
      <c r="BU387" s="137"/>
      <c r="BV387" s="137"/>
      <c r="BW387" s="137"/>
      <c r="BX387" s="137"/>
      <c r="BY387" s="137"/>
      <c r="BZ387" s="137"/>
      <c r="CA387" s="137"/>
      <c r="CB387" s="137"/>
      <c r="CC387" s="137"/>
      <c r="CD387" s="137"/>
      <c r="CE387" s="137"/>
      <c r="CF387" s="137"/>
      <c r="CG387" s="137"/>
      <c r="CH387" s="137"/>
      <c r="CI387" s="137"/>
      <c r="CJ387" s="137"/>
      <c r="CK387" s="137"/>
      <c r="CL387" s="137"/>
      <c r="CM387" s="137"/>
      <c r="CN387" s="137"/>
      <c r="CO387" s="137"/>
      <c r="CP387" s="137"/>
      <c r="CQ387" s="137"/>
      <c r="CR387" s="137"/>
      <c r="CS387" s="137"/>
      <c r="CT387" s="137"/>
      <c r="CU387" s="137"/>
      <c r="CV387" s="137"/>
      <c r="CW387" s="137"/>
      <c r="CX387" s="137"/>
      <c r="CY387" s="137"/>
      <c r="CZ387" s="137"/>
      <c r="DA387" s="137"/>
      <c r="DB387" s="137"/>
      <c r="DC387" s="137"/>
      <c r="DD387" s="137"/>
      <c r="DE387" s="137"/>
      <c r="DF387" s="137"/>
      <c r="DG387" s="137"/>
      <c r="DH387" s="137"/>
      <c r="DI387" s="137"/>
      <c r="DJ387" s="137"/>
      <c r="DK387" s="137"/>
    </row>
    <row r="388" spans="1:115" s="91" customFormat="1" ht="18" customHeight="1" x14ac:dyDescent="0.2">
      <c r="A388" s="87"/>
      <c r="B388" s="133"/>
      <c r="C388" s="133"/>
      <c r="F388" s="2"/>
      <c r="I388" s="2"/>
      <c r="L388" s="2"/>
      <c r="O388" s="2"/>
      <c r="R388" s="2"/>
      <c r="U388" s="2"/>
      <c r="X388" s="2"/>
      <c r="AA388" s="2"/>
      <c r="AD388" s="2"/>
      <c r="AG388" s="2"/>
      <c r="AJ388" s="2"/>
      <c r="AM388" s="2"/>
      <c r="AP388" s="2"/>
      <c r="AS388" s="2"/>
      <c r="AV388" s="2"/>
      <c r="AY388" s="2"/>
      <c r="BB388" s="2"/>
      <c r="BE388" s="2"/>
      <c r="BH388" s="2"/>
      <c r="BL388" s="31"/>
      <c r="BM388" s="31"/>
      <c r="BN388" s="31"/>
      <c r="BO388" s="31"/>
      <c r="BP388" s="31"/>
      <c r="BQ388" s="31"/>
      <c r="BR388" s="31"/>
      <c r="BS388" s="137"/>
      <c r="BT388" s="137"/>
      <c r="BU388" s="137"/>
      <c r="BV388" s="137"/>
      <c r="BW388" s="137"/>
      <c r="BX388" s="137"/>
      <c r="BY388" s="137"/>
      <c r="BZ388" s="137"/>
      <c r="CA388" s="137"/>
      <c r="CB388" s="137"/>
      <c r="CC388" s="137"/>
      <c r="CD388" s="137"/>
      <c r="CE388" s="137"/>
      <c r="CF388" s="137"/>
      <c r="CG388" s="137"/>
      <c r="CH388" s="137"/>
      <c r="CI388" s="137"/>
      <c r="CJ388" s="137"/>
      <c r="CK388" s="137"/>
      <c r="CL388" s="137"/>
      <c r="CM388" s="137"/>
      <c r="CN388" s="137"/>
      <c r="CO388" s="137"/>
      <c r="CP388" s="137"/>
      <c r="CQ388" s="137"/>
      <c r="CR388" s="137"/>
      <c r="CS388" s="137"/>
      <c r="CT388" s="137"/>
      <c r="CU388" s="137"/>
      <c r="CV388" s="137"/>
      <c r="CW388" s="137"/>
      <c r="CX388" s="137"/>
      <c r="CY388" s="137"/>
      <c r="CZ388" s="137"/>
      <c r="DA388" s="137"/>
      <c r="DB388" s="137"/>
      <c r="DC388" s="137"/>
      <c r="DD388" s="137"/>
      <c r="DE388" s="137"/>
      <c r="DF388" s="137"/>
      <c r="DG388" s="137"/>
      <c r="DH388" s="137"/>
      <c r="DI388" s="137"/>
      <c r="DJ388" s="137"/>
      <c r="DK388" s="137"/>
    </row>
    <row r="389" spans="1:115" s="91" customFormat="1" ht="18" customHeight="1" x14ac:dyDescent="0.2">
      <c r="A389" s="87"/>
      <c r="B389" s="133"/>
      <c r="C389" s="133"/>
      <c r="F389" s="2"/>
      <c r="I389" s="2"/>
      <c r="L389" s="2"/>
      <c r="O389" s="2"/>
      <c r="R389" s="2"/>
      <c r="U389" s="2"/>
      <c r="X389" s="2"/>
      <c r="AA389" s="2"/>
      <c r="AD389" s="2"/>
      <c r="AG389" s="2"/>
      <c r="AJ389" s="2"/>
      <c r="AM389" s="2"/>
      <c r="AP389" s="2"/>
      <c r="AS389" s="2"/>
      <c r="AV389" s="2"/>
      <c r="AY389" s="2"/>
      <c r="BB389" s="2"/>
      <c r="BE389" s="2"/>
      <c r="BH389" s="2"/>
      <c r="BL389" s="31"/>
      <c r="BM389" s="31"/>
      <c r="BN389" s="31"/>
      <c r="BO389" s="31"/>
      <c r="BP389" s="31"/>
      <c r="BQ389" s="31"/>
      <c r="BR389" s="31"/>
      <c r="BS389" s="137"/>
      <c r="BT389" s="137"/>
      <c r="BU389" s="137"/>
      <c r="BV389" s="137"/>
      <c r="BW389" s="137"/>
      <c r="BX389" s="137"/>
      <c r="BY389" s="137"/>
      <c r="BZ389" s="137"/>
      <c r="CA389" s="137"/>
      <c r="CB389" s="137"/>
      <c r="CC389" s="137"/>
      <c r="CD389" s="137"/>
      <c r="CE389" s="137"/>
      <c r="CF389" s="137"/>
      <c r="CG389" s="137"/>
      <c r="CH389" s="137"/>
      <c r="CI389" s="137"/>
      <c r="CJ389" s="137"/>
      <c r="CK389" s="137"/>
      <c r="CL389" s="137"/>
      <c r="CM389" s="137"/>
      <c r="CN389" s="137"/>
      <c r="CO389" s="137"/>
      <c r="CP389" s="137"/>
      <c r="CQ389" s="137"/>
      <c r="CR389" s="137"/>
      <c r="CS389" s="137"/>
      <c r="CT389" s="137"/>
      <c r="CU389" s="137"/>
      <c r="CV389" s="137"/>
      <c r="CW389" s="137"/>
      <c r="CX389" s="137"/>
      <c r="CY389" s="137"/>
      <c r="CZ389" s="137"/>
      <c r="DA389" s="137"/>
      <c r="DB389" s="137"/>
      <c r="DC389" s="137"/>
      <c r="DD389" s="137"/>
      <c r="DE389" s="137"/>
      <c r="DF389" s="137"/>
      <c r="DG389" s="137"/>
      <c r="DH389" s="137"/>
      <c r="DI389" s="137"/>
      <c r="DJ389" s="137"/>
      <c r="DK389" s="137"/>
    </row>
    <row r="390" spans="1:115" s="91" customFormat="1" ht="18" customHeight="1" x14ac:dyDescent="0.2">
      <c r="A390" s="89"/>
      <c r="B390" s="130"/>
      <c r="C390" s="130"/>
      <c r="D390" s="184"/>
      <c r="E390" s="184"/>
      <c r="F390" s="2"/>
      <c r="G390" s="184"/>
      <c r="H390" s="184"/>
      <c r="I390" s="2"/>
      <c r="J390" s="184"/>
      <c r="K390" s="184"/>
      <c r="L390" s="2"/>
      <c r="M390" s="184"/>
      <c r="N390" s="184"/>
      <c r="O390" s="2"/>
      <c r="P390" s="184"/>
      <c r="Q390" s="184"/>
      <c r="R390" s="2"/>
      <c r="S390" s="184"/>
      <c r="T390" s="184"/>
      <c r="U390" s="2"/>
      <c r="V390" s="184"/>
      <c r="W390" s="184"/>
      <c r="X390" s="2"/>
      <c r="Y390" s="184"/>
      <c r="Z390" s="184"/>
      <c r="AA390" s="2"/>
      <c r="AB390" s="184"/>
      <c r="AC390" s="184"/>
      <c r="AD390" s="2"/>
      <c r="AE390" s="184"/>
      <c r="AF390" s="184"/>
      <c r="AG390" s="2"/>
      <c r="AH390" s="184"/>
      <c r="AI390" s="184"/>
      <c r="AJ390" s="2"/>
      <c r="AK390" s="184"/>
      <c r="AL390" s="184"/>
      <c r="AM390" s="2"/>
      <c r="AN390" s="184"/>
      <c r="AO390" s="184"/>
      <c r="AP390" s="2"/>
      <c r="AQ390" s="184"/>
      <c r="AR390" s="184"/>
      <c r="AS390" s="2"/>
      <c r="AT390" s="184"/>
      <c r="AU390" s="184"/>
      <c r="AV390" s="2"/>
      <c r="AW390" s="184"/>
      <c r="AX390" s="184"/>
      <c r="AY390" s="2"/>
      <c r="AZ390" s="184"/>
      <c r="BA390" s="184"/>
      <c r="BB390" s="2"/>
      <c r="BC390" s="184"/>
      <c r="BD390" s="184"/>
      <c r="BE390" s="2"/>
      <c r="BF390" s="184"/>
      <c r="BG390" s="184"/>
      <c r="BH390" s="2"/>
      <c r="BI390" s="184"/>
      <c r="BJ390" s="184"/>
      <c r="BL390" s="31"/>
      <c r="BM390" s="31"/>
      <c r="BN390" s="31"/>
      <c r="BO390" s="31"/>
      <c r="BP390" s="31"/>
      <c r="BQ390" s="31"/>
      <c r="BR390" s="31"/>
      <c r="BS390" s="137"/>
      <c r="BT390" s="137"/>
      <c r="BU390" s="137"/>
      <c r="BV390" s="137"/>
      <c r="BW390" s="137"/>
      <c r="BX390" s="137"/>
      <c r="BY390" s="137"/>
      <c r="BZ390" s="137"/>
      <c r="CA390" s="137"/>
      <c r="CB390" s="137"/>
      <c r="CC390" s="137"/>
      <c r="CD390" s="137"/>
      <c r="CE390" s="137"/>
      <c r="CF390" s="137"/>
      <c r="CG390" s="137"/>
      <c r="CH390" s="137"/>
      <c r="CI390" s="137"/>
      <c r="CJ390" s="137"/>
      <c r="CK390" s="137"/>
      <c r="CL390" s="137"/>
      <c r="CM390" s="137"/>
      <c r="CN390" s="137"/>
      <c r="CO390" s="137"/>
      <c r="CP390" s="137"/>
      <c r="CQ390" s="137"/>
      <c r="CR390" s="137"/>
      <c r="CS390" s="137"/>
      <c r="CT390" s="137"/>
      <c r="CU390" s="137"/>
      <c r="CV390" s="137"/>
      <c r="CW390" s="137"/>
      <c r="CX390" s="137"/>
      <c r="CY390" s="137"/>
      <c r="CZ390" s="137"/>
      <c r="DA390" s="137"/>
      <c r="DB390" s="137"/>
      <c r="DC390" s="137"/>
      <c r="DD390" s="137"/>
      <c r="DE390" s="137"/>
      <c r="DF390" s="137"/>
      <c r="DG390" s="137"/>
      <c r="DH390" s="137"/>
      <c r="DI390" s="137"/>
      <c r="DJ390" s="137"/>
      <c r="DK390" s="137"/>
    </row>
    <row r="391" spans="1:115" s="91" customFormat="1" ht="18" customHeight="1" x14ac:dyDescent="0.2">
      <c r="A391" s="90"/>
      <c r="B391" s="134"/>
      <c r="C391" s="133"/>
      <c r="F391" s="2"/>
      <c r="I391" s="2"/>
      <c r="L391" s="2"/>
      <c r="O391" s="2"/>
      <c r="R391" s="2"/>
      <c r="U391" s="2"/>
      <c r="X391" s="2"/>
      <c r="AA391" s="2"/>
      <c r="AD391" s="2"/>
      <c r="AG391" s="2"/>
      <c r="AJ391" s="2"/>
      <c r="AM391" s="2"/>
      <c r="AP391" s="2"/>
      <c r="AS391" s="2"/>
      <c r="AV391" s="2"/>
      <c r="AY391" s="2"/>
      <c r="BB391" s="2"/>
      <c r="BE391" s="2"/>
      <c r="BH391" s="2"/>
      <c r="BL391" s="31"/>
      <c r="BM391" s="31"/>
      <c r="BN391" s="31"/>
      <c r="BO391" s="31"/>
      <c r="BP391" s="31"/>
      <c r="BQ391" s="31"/>
      <c r="BR391" s="31"/>
      <c r="BS391" s="137"/>
      <c r="BT391" s="137"/>
      <c r="BU391" s="137"/>
      <c r="BV391" s="137"/>
      <c r="BW391" s="137"/>
      <c r="BX391" s="137"/>
      <c r="BY391" s="137"/>
      <c r="BZ391" s="137"/>
      <c r="CA391" s="137"/>
      <c r="CB391" s="137"/>
      <c r="CC391" s="137"/>
      <c r="CD391" s="137"/>
      <c r="CE391" s="137"/>
      <c r="CF391" s="137"/>
      <c r="CG391" s="137"/>
      <c r="CH391" s="137"/>
      <c r="CI391" s="137"/>
      <c r="CJ391" s="137"/>
      <c r="CK391" s="137"/>
      <c r="CL391" s="137"/>
      <c r="CM391" s="137"/>
      <c r="CN391" s="137"/>
      <c r="CO391" s="137"/>
      <c r="CP391" s="137"/>
      <c r="CQ391" s="137"/>
      <c r="CR391" s="137"/>
      <c r="CS391" s="137"/>
      <c r="CT391" s="137"/>
      <c r="CU391" s="137"/>
      <c r="CV391" s="137"/>
      <c r="CW391" s="137"/>
      <c r="CX391" s="137"/>
      <c r="CY391" s="137"/>
      <c r="CZ391" s="137"/>
      <c r="DA391" s="137"/>
      <c r="DB391" s="137"/>
      <c r="DC391" s="137"/>
      <c r="DD391" s="137"/>
      <c r="DE391" s="137"/>
      <c r="DF391" s="137"/>
      <c r="DG391" s="137"/>
      <c r="DH391" s="137"/>
      <c r="DI391" s="137"/>
      <c r="DJ391" s="137"/>
      <c r="DK391" s="137"/>
    </row>
    <row r="392" spans="1:115" s="91" customFormat="1" ht="18" customHeight="1" x14ac:dyDescent="0.2">
      <c r="A392" s="87"/>
      <c r="B392" s="133"/>
      <c r="C392" s="133"/>
      <c r="F392" s="2"/>
      <c r="I392" s="2"/>
      <c r="L392" s="2"/>
      <c r="O392" s="2"/>
      <c r="R392" s="2"/>
      <c r="U392" s="2"/>
      <c r="X392" s="2"/>
      <c r="AA392" s="2"/>
      <c r="AD392" s="2"/>
      <c r="AG392" s="2"/>
      <c r="AJ392" s="2"/>
      <c r="AM392" s="2"/>
      <c r="AP392" s="2"/>
      <c r="AS392" s="2"/>
      <c r="AV392" s="2"/>
      <c r="AY392" s="2"/>
      <c r="BB392" s="2"/>
      <c r="BE392" s="2"/>
      <c r="BH392" s="2"/>
      <c r="BL392" s="31"/>
      <c r="BM392" s="31"/>
      <c r="BN392" s="31"/>
      <c r="BO392" s="31"/>
      <c r="BP392" s="31"/>
      <c r="BQ392" s="31"/>
      <c r="BR392" s="31"/>
      <c r="BS392" s="137"/>
      <c r="BT392" s="137"/>
      <c r="BU392" s="137"/>
      <c r="BV392" s="137"/>
      <c r="BW392" s="137"/>
      <c r="BX392" s="137"/>
      <c r="BY392" s="137"/>
      <c r="BZ392" s="137"/>
      <c r="CA392" s="137"/>
      <c r="CB392" s="137"/>
      <c r="CC392" s="137"/>
      <c r="CD392" s="137"/>
      <c r="CE392" s="137"/>
      <c r="CF392" s="137"/>
      <c r="CG392" s="137"/>
      <c r="CH392" s="137"/>
      <c r="CI392" s="137"/>
      <c r="CJ392" s="137"/>
      <c r="CK392" s="137"/>
      <c r="CL392" s="137"/>
      <c r="CM392" s="137"/>
      <c r="CN392" s="137"/>
      <c r="CO392" s="137"/>
      <c r="CP392" s="137"/>
      <c r="CQ392" s="137"/>
      <c r="CR392" s="137"/>
      <c r="CS392" s="137"/>
      <c r="CT392" s="137"/>
      <c r="CU392" s="137"/>
      <c r="CV392" s="137"/>
      <c r="CW392" s="137"/>
      <c r="CX392" s="137"/>
      <c r="CY392" s="137"/>
      <c r="CZ392" s="137"/>
      <c r="DA392" s="137"/>
      <c r="DB392" s="137"/>
      <c r="DC392" s="137"/>
      <c r="DD392" s="137"/>
      <c r="DE392" s="137"/>
      <c r="DF392" s="137"/>
      <c r="DG392" s="137"/>
      <c r="DH392" s="137"/>
      <c r="DI392" s="137"/>
      <c r="DJ392" s="137"/>
      <c r="DK392" s="137"/>
    </row>
    <row r="393" spans="1:115" s="91" customFormat="1" ht="18" customHeight="1" x14ac:dyDescent="0.2">
      <c r="A393" s="87"/>
      <c r="B393" s="133"/>
      <c r="C393" s="133"/>
      <c r="F393" s="2"/>
      <c r="I393" s="2"/>
      <c r="L393" s="2"/>
      <c r="O393" s="2"/>
      <c r="R393" s="2"/>
      <c r="U393" s="2"/>
      <c r="X393" s="2"/>
      <c r="AA393" s="2"/>
      <c r="AD393" s="2"/>
      <c r="AG393" s="2"/>
      <c r="AJ393" s="2"/>
      <c r="AM393" s="2"/>
      <c r="AP393" s="2"/>
      <c r="AS393" s="2"/>
      <c r="AV393" s="2"/>
      <c r="AY393" s="2"/>
      <c r="BB393" s="2"/>
      <c r="BE393" s="2"/>
      <c r="BH393" s="2"/>
      <c r="BL393" s="31"/>
      <c r="BM393" s="31"/>
      <c r="BN393" s="31"/>
      <c r="BO393" s="31"/>
      <c r="BP393" s="31"/>
      <c r="BQ393" s="31"/>
      <c r="BR393" s="31"/>
      <c r="BS393" s="137"/>
      <c r="BT393" s="137"/>
      <c r="BU393" s="137"/>
      <c r="BV393" s="137"/>
      <c r="BW393" s="137"/>
      <c r="BX393" s="137"/>
      <c r="BY393" s="137"/>
      <c r="BZ393" s="137"/>
      <c r="CA393" s="137"/>
      <c r="CB393" s="137"/>
      <c r="CC393" s="137"/>
      <c r="CD393" s="137"/>
      <c r="CE393" s="137"/>
      <c r="CF393" s="137"/>
      <c r="CG393" s="137"/>
      <c r="CH393" s="137"/>
      <c r="CI393" s="137"/>
      <c r="CJ393" s="137"/>
      <c r="CK393" s="137"/>
      <c r="CL393" s="137"/>
      <c r="CM393" s="137"/>
      <c r="CN393" s="137"/>
      <c r="CO393" s="137"/>
      <c r="CP393" s="137"/>
      <c r="CQ393" s="137"/>
      <c r="CR393" s="137"/>
      <c r="CS393" s="137"/>
      <c r="CT393" s="137"/>
      <c r="CU393" s="137"/>
      <c r="CV393" s="137"/>
      <c r="CW393" s="137"/>
      <c r="CX393" s="137"/>
      <c r="CY393" s="137"/>
      <c r="CZ393" s="137"/>
      <c r="DA393" s="137"/>
      <c r="DB393" s="137"/>
      <c r="DC393" s="137"/>
      <c r="DD393" s="137"/>
      <c r="DE393" s="137"/>
      <c r="DF393" s="137"/>
      <c r="DG393" s="137"/>
      <c r="DH393" s="137"/>
      <c r="DI393" s="137"/>
      <c r="DJ393" s="137"/>
      <c r="DK393" s="137"/>
    </row>
    <row r="394" spans="1:115" s="91" customFormat="1" ht="18" customHeight="1" x14ac:dyDescent="0.2">
      <c r="A394" s="87"/>
      <c r="B394" s="130"/>
      <c r="C394" s="133"/>
      <c r="F394" s="2"/>
      <c r="I394" s="2"/>
      <c r="L394" s="2"/>
      <c r="O394" s="2"/>
      <c r="R394" s="2"/>
      <c r="U394" s="2"/>
      <c r="X394" s="2"/>
      <c r="AA394" s="2"/>
      <c r="AD394" s="2"/>
      <c r="AG394" s="2"/>
      <c r="AJ394" s="2"/>
      <c r="AM394" s="2"/>
      <c r="AP394" s="2"/>
      <c r="AS394" s="2"/>
      <c r="AV394" s="2"/>
      <c r="AY394" s="2"/>
      <c r="BB394" s="2"/>
      <c r="BE394" s="2"/>
      <c r="BH394" s="2"/>
      <c r="BL394" s="31"/>
      <c r="BM394" s="31"/>
      <c r="BN394" s="31"/>
      <c r="BO394" s="31"/>
      <c r="BP394" s="31"/>
      <c r="BQ394" s="31"/>
      <c r="BR394" s="31"/>
      <c r="BS394" s="137"/>
      <c r="BT394" s="137"/>
      <c r="BU394" s="137"/>
      <c r="BV394" s="137"/>
      <c r="BW394" s="137"/>
      <c r="BX394" s="137"/>
      <c r="BY394" s="137"/>
      <c r="BZ394" s="137"/>
      <c r="CA394" s="137"/>
      <c r="CB394" s="137"/>
      <c r="CC394" s="137"/>
      <c r="CD394" s="137"/>
      <c r="CE394" s="137"/>
      <c r="CF394" s="137"/>
      <c r="CG394" s="137"/>
      <c r="CH394" s="137"/>
      <c r="CI394" s="137"/>
      <c r="CJ394" s="137"/>
      <c r="CK394" s="137"/>
      <c r="CL394" s="137"/>
      <c r="CM394" s="137"/>
      <c r="CN394" s="137"/>
      <c r="CO394" s="137"/>
      <c r="CP394" s="137"/>
      <c r="CQ394" s="137"/>
      <c r="CR394" s="137"/>
      <c r="CS394" s="137"/>
      <c r="CT394" s="137"/>
      <c r="CU394" s="137"/>
      <c r="CV394" s="137"/>
      <c r="CW394" s="137"/>
      <c r="CX394" s="137"/>
      <c r="CY394" s="137"/>
      <c r="CZ394" s="137"/>
      <c r="DA394" s="137"/>
      <c r="DB394" s="137"/>
      <c r="DC394" s="137"/>
      <c r="DD394" s="137"/>
      <c r="DE394" s="137"/>
      <c r="DF394" s="137"/>
      <c r="DG394" s="137"/>
      <c r="DH394" s="137"/>
      <c r="DI394" s="137"/>
      <c r="DJ394" s="137"/>
      <c r="DK394" s="137"/>
    </row>
    <row r="395" spans="1:115" s="91" customFormat="1" ht="18" customHeight="1" x14ac:dyDescent="0.2">
      <c r="A395" s="87"/>
      <c r="B395" s="133"/>
      <c r="C395" s="133"/>
      <c r="F395" s="2"/>
      <c r="I395" s="2"/>
      <c r="L395" s="2"/>
      <c r="O395" s="2"/>
      <c r="R395" s="2"/>
      <c r="U395" s="2"/>
      <c r="X395" s="2"/>
      <c r="AA395" s="2"/>
      <c r="AD395" s="2"/>
      <c r="AG395" s="2"/>
      <c r="AJ395" s="2"/>
      <c r="AM395" s="2"/>
      <c r="AP395" s="2"/>
      <c r="AS395" s="2"/>
      <c r="AV395" s="2"/>
      <c r="AY395" s="2"/>
      <c r="BB395" s="2"/>
      <c r="BE395" s="2"/>
      <c r="BH395" s="2"/>
      <c r="BL395" s="31"/>
      <c r="BM395" s="31"/>
      <c r="BN395" s="31"/>
      <c r="BO395" s="31"/>
      <c r="BP395" s="31"/>
      <c r="BQ395" s="31"/>
      <c r="BR395" s="31"/>
      <c r="BS395" s="137"/>
      <c r="BT395" s="137"/>
      <c r="BU395" s="137"/>
      <c r="BV395" s="137"/>
      <c r="BW395" s="137"/>
      <c r="BX395" s="137"/>
      <c r="BY395" s="137"/>
      <c r="BZ395" s="137"/>
      <c r="CA395" s="137"/>
      <c r="CB395" s="137"/>
      <c r="CC395" s="137"/>
      <c r="CD395" s="137"/>
      <c r="CE395" s="137"/>
      <c r="CF395" s="137"/>
      <c r="CG395" s="137"/>
      <c r="CH395" s="137"/>
      <c r="CI395" s="137"/>
      <c r="CJ395" s="137"/>
      <c r="CK395" s="137"/>
      <c r="CL395" s="137"/>
      <c r="CM395" s="137"/>
      <c r="CN395" s="137"/>
      <c r="CO395" s="137"/>
      <c r="CP395" s="137"/>
      <c r="CQ395" s="137"/>
      <c r="CR395" s="137"/>
      <c r="CS395" s="137"/>
      <c r="CT395" s="137"/>
      <c r="CU395" s="137"/>
      <c r="CV395" s="137"/>
      <c r="CW395" s="137"/>
      <c r="CX395" s="137"/>
      <c r="CY395" s="137"/>
      <c r="CZ395" s="137"/>
      <c r="DA395" s="137"/>
      <c r="DB395" s="137"/>
      <c r="DC395" s="137"/>
      <c r="DD395" s="137"/>
      <c r="DE395" s="137"/>
      <c r="DF395" s="137"/>
      <c r="DG395" s="137"/>
      <c r="DH395" s="137"/>
      <c r="DI395" s="137"/>
      <c r="DJ395" s="137"/>
      <c r="DK395" s="137"/>
    </row>
    <row r="396" spans="1:115" s="91" customFormat="1" ht="18" customHeight="1" x14ac:dyDescent="0.2">
      <c r="A396" s="87"/>
      <c r="B396" s="133"/>
      <c r="C396" s="133"/>
      <c r="F396" s="2"/>
      <c r="I396" s="2"/>
      <c r="L396" s="2"/>
      <c r="O396" s="2"/>
      <c r="R396" s="2"/>
      <c r="U396" s="2"/>
      <c r="X396" s="2"/>
      <c r="AA396" s="2"/>
      <c r="AD396" s="2"/>
      <c r="AG396" s="2"/>
      <c r="AJ396" s="2"/>
      <c r="AM396" s="2"/>
      <c r="AP396" s="2"/>
      <c r="AS396" s="2"/>
      <c r="AV396" s="2"/>
      <c r="AY396" s="2"/>
      <c r="BB396" s="2"/>
      <c r="BE396" s="2"/>
      <c r="BH396" s="2"/>
      <c r="BL396" s="31"/>
      <c r="BM396" s="31"/>
      <c r="BN396" s="31"/>
      <c r="BO396" s="31"/>
      <c r="BP396" s="31"/>
      <c r="BQ396" s="31"/>
      <c r="BR396" s="31"/>
      <c r="BS396" s="137"/>
      <c r="BT396" s="137"/>
      <c r="BU396" s="137"/>
      <c r="BV396" s="137"/>
      <c r="BW396" s="137"/>
      <c r="BX396" s="137"/>
      <c r="BY396" s="137"/>
      <c r="BZ396" s="137"/>
      <c r="CA396" s="137"/>
      <c r="CB396" s="137"/>
      <c r="CC396" s="137"/>
      <c r="CD396" s="137"/>
      <c r="CE396" s="137"/>
      <c r="CF396" s="137"/>
      <c r="CG396" s="137"/>
      <c r="CH396" s="137"/>
      <c r="CI396" s="137"/>
      <c r="CJ396" s="137"/>
      <c r="CK396" s="137"/>
      <c r="CL396" s="137"/>
      <c r="CM396" s="137"/>
      <c r="CN396" s="137"/>
      <c r="CO396" s="137"/>
      <c r="CP396" s="137"/>
      <c r="CQ396" s="137"/>
      <c r="CR396" s="137"/>
      <c r="CS396" s="137"/>
      <c r="CT396" s="137"/>
      <c r="CU396" s="137"/>
      <c r="CV396" s="137"/>
      <c r="CW396" s="137"/>
      <c r="CX396" s="137"/>
      <c r="CY396" s="137"/>
      <c r="CZ396" s="137"/>
      <c r="DA396" s="137"/>
      <c r="DB396" s="137"/>
      <c r="DC396" s="137"/>
      <c r="DD396" s="137"/>
      <c r="DE396" s="137"/>
      <c r="DF396" s="137"/>
      <c r="DG396" s="137"/>
      <c r="DH396" s="137"/>
      <c r="DI396" s="137"/>
      <c r="DJ396" s="137"/>
      <c r="DK396" s="137"/>
    </row>
    <row r="397" spans="1:115" s="91" customFormat="1" ht="18" customHeight="1" x14ac:dyDescent="0.2">
      <c r="A397" s="89"/>
      <c r="B397" s="130"/>
      <c r="C397" s="130"/>
      <c r="D397" s="184"/>
      <c r="E397" s="184"/>
      <c r="F397" s="2"/>
      <c r="G397" s="184"/>
      <c r="H397" s="184"/>
      <c r="I397" s="2"/>
      <c r="J397" s="184"/>
      <c r="K397" s="184"/>
      <c r="L397" s="2"/>
      <c r="M397" s="184"/>
      <c r="N397" s="184"/>
      <c r="O397" s="2"/>
      <c r="P397" s="184"/>
      <c r="Q397" s="184"/>
      <c r="R397" s="2"/>
      <c r="S397" s="184"/>
      <c r="T397" s="184"/>
      <c r="U397" s="2"/>
      <c r="V397" s="184"/>
      <c r="W397" s="184"/>
      <c r="X397" s="2"/>
      <c r="Y397" s="184"/>
      <c r="Z397" s="184"/>
      <c r="AA397" s="2"/>
      <c r="AB397" s="184"/>
      <c r="AC397" s="184"/>
      <c r="AD397" s="2"/>
      <c r="AE397" s="184"/>
      <c r="AF397" s="184"/>
      <c r="AG397" s="2"/>
      <c r="AH397" s="184"/>
      <c r="AI397" s="184"/>
      <c r="AJ397" s="2"/>
      <c r="AK397" s="184"/>
      <c r="AL397" s="184"/>
      <c r="AM397" s="2"/>
      <c r="AN397" s="184"/>
      <c r="AO397" s="184"/>
      <c r="AP397" s="2"/>
      <c r="AQ397" s="184"/>
      <c r="AR397" s="184"/>
      <c r="AS397" s="2"/>
      <c r="AT397" s="184"/>
      <c r="AU397" s="184"/>
      <c r="AV397" s="2"/>
      <c r="AW397" s="184"/>
      <c r="AX397" s="184"/>
      <c r="AY397" s="2"/>
      <c r="AZ397" s="184"/>
      <c r="BA397" s="184"/>
      <c r="BB397" s="2"/>
      <c r="BC397" s="184"/>
      <c r="BD397" s="184"/>
      <c r="BE397" s="2"/>
      <c r="BF397" s="184"/>
      <c r="BG397" s="184"/>
      <c r="BH397" s="2"/>
      <c r="BI397" s="184"/>
      <c r="BJ397" s="184"/>
      <c r="BL397" s="31"/>
      <c r="BM397" s="31"/>
      <c r="BN397" s="31"/>
      <c r="BO397" s="31"/>
      <c r="BP397" s="31"/>
      <c r="BQ397" s="31"/>
      <c r="BR397" s="31"/>
      <c r="BS397" s="137"/>
      <c r="BT397" s="137"/>
      <c r="BU397" s="137"/>
      <c r="BV397" s="137"/>
      <c r="BW397" s="137"/>
      <c r="BX397" s="137"/>
      <c r="BY397" s="137"/>
      <c r="BZ397" s="137"/>
      <c r="CA397" s="137"/>
      <c r="CB397" s="137"/>
      <c r="CC397" s="137"/>
      <c r="CD397" s="137"/>
      <c r="CE397" s="137"/>
      <c r="CF397" s="137"/>
      <c r="CG397" s="137"/>
      <c r="CH397" s="137"/>
      <c r="CI397" s="137"/>
      <c r="CJ397" s="137"/>
      <c r="CK397" s="137"/>
      <c r="CL397" s="137"/>
      <c r="CM397" s="137"/>
      <c r="CN397" s="137"/>
      <c r="CO397" s="137"/>
      <c r="CP397" s="137"/>
      <c r="CQ397" s="137"/>
      <c r="CR397" s="137"/>
      <c r="CS397" s="137"/>
      <c r="CT397" s="137"/>
      <c r="CU397" s="137"/>
      <c r="CV397" s="137"/>
      <c r="CW397" s="137"/>
      <c r="CX397" s="137"/>
      <c r="CY397" s="137"/>
      <c r="CZ397" s="137"/>
      <c r="DA397" s="137"/>
      <c r="DB397" s="137"/>
      <c r="DC397" s="137"/>
      <c r="DD397" s="137"/>
      <c r="DE397" s="137"/>
      <c r="DF397" s="137"/>
      <c r="DG397" s="137"/>
      <c r="DH397" s="137"/>
      <c r="DI397" s="137"/>
      <c r="DJ397" s="137"/>
      <c r="DK397" s="137"/>
    </row>
    <row r="398" spans="1:115" s="91" customFormat="1" ht="18" customHeight="1" x14ac:dyDescent="0.2">
      <c r="A398" s="90"/>
      <c r="B398" s="134"/>
      <c r="C398" s="134"/>
      <c r="F398" s="2"/>
      <c r="I398" s="2"/>
      <c r="L398" s="2"/>
      <c r="O398" s="2"/>
      <c r="R398" s="2"/>
      <c r="U398" s="2"/>
      <c r="X398" s="2"/>
      <c r="AA398" s="2"/>
      <c r="AD398" s="2"/>
      <c r="AG398" s="2"/>
      <c r="AJ398" s="2"/>
      <c r="AM398" s="2"/>
      <c r="AP398" s="2"/>
      <c r="AS398" s="2"/>
      <c r="AV398" s="2"/>
      <c r="AY398" s="2"/>
      <c r="BB398" s="2"/>
      <c r="BE398" s="2"/>
      <c r="BH398" s="2"/>
      <c r="BL398" s="31"/>
      <c r="BM398" s="31"/>
      <c r="BN398" s="31"/>
      <c r="BO398" s="31"/>
      <c r="BP398" s="31"/>
      <c r="BQ398" s="31"/>
      <c r="BR398" s="31"/>
      <c r="BS398" s="137"/>
      <c r="BT398" s="137"/>
      <c r="BU398" s="137"/>
      <c r="BV398" s="137"/>
      <c r="BW398" s="137"/>
      <c r="BX398" s="137"/>
      <c r="BY398" s="137"/>
      <c r="BZ398" s="137"/>
      <c r="CA398" s="137"/>
      <c r="CB398" s="137"/>
      <c r="CC398" s="137"/>
      <c r="CD398" s="137"/>
      <c r="CE398" s="137"/>
      <c r="CF398" s="137"/>
      <c r="CG398" s="137"/>
      <c r="CH398" s="137"/>
      <c r="CI398" s="137"/>
      <c r="CJ398" s="137"/>
      <c r="CK398" s="137"/>
      <c r="CL398" s="137"/>
      <c r="CM398" s="137"/>
      <c r="CN398" s="137"/>
      <c r="CO398" s="137"/>
      <c r="CP398" s="137"/>
      <c r="CQ398" s="137"/>
      <c r="CR398" s="137"/>
      <c r="CS398" s="137"/>
      <c r="CT398" s="137"/>
      <c r="CU398" s="137"/>
      <c r="CV398" s="137"/>
      <c r="CW398" s="137"/>
      <c r="CX398" s="137"/>
      <c r="CY398" s="137"/>
      <c r="CZ398" s="137"/>
      <c r="DA398" s="137"/>
      <c r="DB398" s="137"/>
      <c r="DC398" s="137"/>
      <c r="DD398" s="137"/>
      <c r="DE398" s="137"/>
      <c r="DF398" s="137"/>
      <c r="DG398" s="137"/>
      <c r="DH398" s="137"/>
      <c r="DI398" s="137"/>
      <c r="DJ398" s="137"/>
      <c r="DK398" s="137"/>
    </row>
    <row r="399" spans="1:115" s="91" customFormat="1" ht="18" customHeight="1" x14ac:dyDescent="0.2">
      <c r="A399" s="87"/>
      <c r="B399" s="133"/>
      <c r="C399" s="133"/>
      <c r="F399" s="2"/>
      <c r="I399" s="2"/>
      <c r="L399" s="2"/>
      <c r="O399" s="2"/>
      <c r="R399" s="2"/>
      <c r="U399" s="2"/>
      <c r="X399" s="2"/>
      <c r="AA399" s="2"/>
      <c r="AD399" s="2"/>
      <c r="AG399" s="2"/>
      <c r="AJ399" s="2"/>
      <c r="AM399" s="2"/>
      <c r="AP399" s="2"/>
      <c r="AS399" s="2"/>
      <c r="AV399" s="2"/>
      <c r="AY399" s="2"/>
      <c r="BB399" s="2"/>
      <c r="BE399" s="2"/>
      <c r="BH399" s="2"/>
      <c r="BL399" s="31"/>
      <c r="BM399" s="31"/>
      <c r="BN399" s="31"/>
      <c r="BO399" s="31"/>
      <c r="BP399" s="31"/>
      <c r="BQ399" s="31"/>
      <c r="BR399" s="31"/>
      <c r="BS399" s="137"/>
      <c r="BT399" s="137"/>
      <c r="BU399" s="137"/>
      <c r="BV399" s="137"/>
      <c r="BW399" s="137"/>
      <c r="BX399" s="137"/>
      <c r="BY399" s="137"/>
      <c r="BZ399" s="137"/>
      <c r="CA399" s="137"/>
      <c r="CB399" s="137"/>
      <c r="CC399" s="137"/>
      <c r="CD399" s="137"/>
      <c r="CE399" s="137"/>
      <c r="CF399" s="137"/>
      <c r="CG399" s="137"/>
      <c r="CH399" s="137"/>
      <c r="CI399" s="137"/>
      <c r="CJ399" s="137"/>
      <c r="CK399" s="137"/>
      <c r="CL399" s="137"/>
      <c r="CM399" s="137"/>
      <c r="CN399" s="137"/>
      <c r="CO399" s="137"/>
      <c r="CP399" s="137"/>
      <c r="CQ399" s="137"/>
      <c r="CR399" s="137"/>
      <c r="CS399" s="137"/>
      <c r="CT399" s="137"/>
      <c r="CU399" s="137"/>
      <c r="CV399" s="137"/>
      <c r="CW399" s="137"/>
      <c r="CX399" s="137"/>
      <c r="CY399" s="137"/>
      <c r="CZ399" s="137"/>
      <c r="DA399" s="137"/>
      <c r="DB399" s="137"/>
      <c r="DC399" s="137"/>
      <c r="DD399" s="137"/>
      <c r="DE399" s="137"/>
      <c r="DF399" s="137"/>
      <c r="DG399" s="137"/>
      <c r="DH399" s="137"/>
      <c r="DI399" s="137"/>
      <c r="DJ399" s="137"/>
      <c r="DK399" s="137"/>
    </row>
    <row r="400" spans="1:115" s="91" customFormat="1" ht="18" customHeight="1" x14ac:dyDescent="0.2">
      <c r="A400" s="87"/>
      <c r="B400" s="133"/>
      <c r="C400" s="133"/>
      <c r="F400" s="2"/>
      <c r="I400" s="2"/>
      <c r="L400" s="2"/>
      <c r="O400" s="2"/>
      <c r="R400" s="2"/>
      <c r="U400" s="2"/>
      <c r="X400" s="2"/>
      <c r="AA400" s="2"/>
      <c r="AD400" s="2"/>
      <c r="AG400" s="2"/>
      <c r="AJ400" s="2"/>
      <c r="AM400" s="2"/>
      <c r="AP400" s="2"/>
      <c r="AS400" s="2"/>
      <c r="AV400" s="2"/>
      <c r="AY400" s="2"/>
      <c r="BB400" s="2"/>
      <c r="BE400" s="2"/>
      <c r="BH400" s="2"/>
      <c r="BL400" s="31"/>
      <c r="BM400" s="31"/>
      <c r="BN400" s="31"/>
      <c r="BO400" s="31"/>
      <c r="BP400" s="31"/>
      <c r="BQ400" s="31"/>
      <c r="BR400" s="31"/>
      <c r="BS400" s="137"/>
      <c r="BT400" s="137"/>
      <c r="BU400" s="137"/>
      <c r="BV400" s="137"/>
      <c r="BW400" s="137"/>
      <c r="BX400" s="137"/>
      <c r="BY400" s="137"/>
      <c r="BZ400" s="137"/>
      <c r="CA400" s="137"/>
      <c r="CB400" s="137"/>
      <c r="CC400" s="137"/>
      <c r="CD400" s="137"/>
      <c r="CE400" s="137"/>
      <c r="CF400" s="137"/>
      <c r="CG400" s="137"/>
      <c r="CH400" s="137"/>
      <c r="CI400" s="137"/>
      <c r="CJ400" s="137"/>
      <c r="CK400" s="137"/>
      <c r="CL400" s="137"/>
      <c r="CM400" s="137"/>
      <c r="CN400" s="137"/>
      <c r="CO400" s="137"/>
      <c r="CP400" s="137"/>
      <c r="CQ400" s="137"/>
      <c r="CR400" s="137"/>
      <c r="CS400" s="137"/>
      <c r="CT400" s="137"/>
      <c r="CU400" s="137"/>
      <c r="CV400" s="137"/>
      <c r="CW400" s="137"/>
      <c r="CX400" s="137"/>
      <c r="CY400" s="137"/>
      <c r="CZ400" s="137"/>
      <c r="DA400" s="137"/>
      <c r="DB400" s="137"/>
      <c r="DC400" s="137"/>
      <c r="DD400" s="137"/>
      <c r="DE400" s="137"/>
      <c r="DF400" s="137"/>
      <c r="DG400" s="137"/>
      <c r="DH400" s="137"/>
      <c r="DI400" s="137"/>
      <c r="DJ400" s="137"/>
      <c r="DK400" s="137"/>
    </row>
    <row r="401" spans="1:115" s="91" customFormat="1" ht="18" customHeight="1" x14ac:dyDescent="0.2">
      <c r="A401" s="87"/>
      <c r="B401" s="130"/>
      <c r="C401" s="130"/>
      <c r="F401" s="2"/>
      <c r="I401" s="2"/>
      <c r="L401" s="2"/>
      <c r="O401" s="2"/>
      <c r="R401" s="2"/>
      <c r="U401" s="2"/>
      <c r="X401" s="2"/>
      <c r="AA401" s="2"/>
      <c r="AD401" s="2"/>
      <c r="AG401" s="2"/>
      <c r="AJ401" s="2"/>
      <c r="AM401" s="2"/>
      <c r="AP401" s="2"/>
      <c r="AS401" s="2"/>
      <c r="AV401" s="2"/>
      <c r="AY401" s="2"/>
      <c r="BB401" s="2"/>
      <c r="BE401" s="2"/>
      <c r="BH401" s="2"/>
      <c r="BL401" s="31"/>
      <c r="BM401" s="31"/>
      <c r="BN401" s="31"/>
      <c r="BO401" s="31"/>
      <c r="BP401" s="31"/>
      <c r="BQ401" s="31"/>
      <c r="BR401" s="31"/>
      <c r="BS401" s="137"/>
      <c r="BT401" s="137"/>
      <c r="BU401" s="137"/>
      <c r="BV401" s="137"/>
      <c r="BW401" s="137"/>
      <c r="BX401" s="137"/>
      <c r="BY401" s="137"/>
      <c r="BZ401" s="137"/>
      <c r="CA401" s="137"/>
      <c r="CB401" s="137"/>
      <c r="CC401" s="137"/>
      <c r="CD401" s="137"/>
      <c r="CE401" s="137"/>
      <c r="CF401" s="137"/>
      <c r="CG401" s="137"/>
      <c r="CH401" s="137"/>
      <c r="CI401" s="137"/>
      <c r="CJ401" s="137"/>
      <c r="CK401" s="137"/>
      <c r="CL401" s="137"/>
      <c r="CM401" s="137"/>
      <c r="CN401" s="137"/>
      <c r="CO401" s="137"/>
      <c r="CP401" s="137"/>
      <c r="CQ401" s="137"/>
      <c r="CR401" s="137"/>
      <c r="CS401" s="137"/>
      <c r="CT401" s="137"/>
      <c r="CU401" s="137"/>
      <c r="CV401" s="137"/>
      <c r="CW401" s="137"/>
      <c r="CX401" s="137"/>
      <c r="CY401" s="137"/>
      <c r="CZ401" s="137"/>
      <c r="DA401" s="137"/>
      <c r="DB401" s="137"/>
      <c r="DC401" s="137"/>
      <c r="DD401" s="137"/>
      <c r="DE401" s="137"/>
      <c r="DF401" s="137"/>
      <c r="DG401" s="137"/>
      <c r="DH401" s="137"/>
      <c r="DI401" s="137"/>
      <c r="DJ401" s="137"/>
      <c r="DK401" s="137"/>
    </row>
    <row r="402" spans="1:115" s="91" customFormat="1" ht="18" customHeight="1" x14ac:dyDescent="0.2">
      <c r="A402" s="87"/>
      <c r="B402" s="133"/>
      <c r="C402" s="133"/>
      <c r="F402" s="2"/>
      <c r="I402" s="2"/>
      <c r="L402" s="2"/>
      <c r="O402" s="2"/>
      <c r="R402" s="2"/>
      <c r="U402" s="2"/>
      <c r="X402" s="2"/>
      <c r="AA402" s="2"/>
      <c r="AD402" s="2"/>
      <c r="AG402" s="2"/>
      <c r="AJ402" s="2"/>
      <c r="AM402" s="2"/>
      <c r="AP402" s="2"/>
      <c r="AS402" s="2"/>
      <c r="AV402" s="2"/>
      <c r="AY402" s="2"/>
      <c r="BB402" s="2"/>
      <c r="BE402" s="2"/>
      <c r="BH402" s="2"/>
      <c r="BL402" s="31"/>
      <c r="BM402" s="31"/>
      <c r="BN402" s="31"/>
      <c r="BO402" s="31"/>
      <c r="BP402" s="31"/>
      <c r="BQ402" s="31"/>
      <c r="BR402" s="31"/>
      <c r="BS402" s="137"/>
      <c r="BT402" s="137"/>
      <c r="BU402" s="137"/>
      <c r="BV402" s="137"/>
      <c r="BW402" s="137"/>
      <c r="BX402" s="137"/>
      <c r="BY402" s="137"/>
      <c r="BZ402" s="137"/>
      <c r="CA402" s="137"/>
      <c r="CB402" s="137"/>
      <c r="CC402" s="137"/>
      <c r="CD402" s="137"/>
      <c r="CE402" s="137"/>
      <c r="CF402" s="137"/>
      <c r="CG402" s="137"/>
      <c r="CH402" s="137"/>
      <c r="CI402" s="137"/>
      <c r="CJ402" s="137"/>
      <c r="CK402" s="137"/>
      <c r="CL402" s="137"/>
      <c r="CM402" s="137"/>
      <c r="CN402" s="137"/>
      <c r="CO402" s="137"/>
      <c r="CP402" s="137"/>
      <c r="CQ402" s="137"/>
      <c r="CR402" s="137"/>
      <c r="CS402" s="137"/>
      <c r="CT402" s="137"/>
      <c r="CU402" s="137"/>
      <c r="CV402" s="137"/>
      <c r="CW402" s="137"/>
      <c r="CX402" s="137"/>
      <c r="CY402" s="137"/>
      <c r="CZ402" s="137"/>
      <c r="DA402" s="137"/>
      <c r="DB402" s="137"/>
      <c r="DC402" s="137"/>
      <c r="DD402" s="137"/>
      <c r="DE402" s="137"/>
      <c r="DF402" s="137"/>
      <c r="DG402" s="137"/>
      <c r="DH402" s="137"/>
      <c r="DI402" s="137"/>
      <c r="DJ402" s="137"/>
      <c r="DK402" s="137"/>
    </row>
    <row r="403" spans="1:115" s="91" customFormat="1" ht="18" customHeight="1" x14ac:dyDescent="0.2">
      <c r="A403" s="87"/>
      <c r="B403" s="133"/>
      <c r="C403" s="133"/>
      <c r="F403" s="2"/>
      <c r="I403" s="2"/>
      <c r="L403" s="2"/>
      <c r="O403" s="2"/>
      <c r="R403" s="2"/>
      <c r="U403" s="2"/>
      <c r="X403" s="2"/>
      <c r="AA403" s="2"/>
      <c r="AD403" s="2"/>
      <c r="AG403" s="2"/>
      <c r="AJ403" s="2"/>
      <c r="AM403" s="2"/>
      <c r="AP403" s="2"/>
      <c r="AS403" s="2"/>
      <c r="AV403" s="2"/>
      <c r="AY403" s="2"/>
      <c r="BB403" s="2"/>
      <c r="BE403" s="2"/>
      <c r="BH403" s="2"/>
      <c r="BL403" s="31"/>
      <c r="BM403" s="31"/>
      <c r="BN403" s="31"/>
      <c r="BO403" s="31"/>
      <c r="BP403" s="31"/>
      <c r="BQ403" s="31"/>
      <c r="BR403" s="31"/>
      <c r="BS403" s="137"/>
      <c r="BT403" s="137"/>
      <c r="BU403" s="137"/>
      <c r="BV403" s="137"/>
      <c r="BW403" s="137"/>
      <c r="BX403" s="137"/>
      <c r="BY403" s="137"/>
      <c r="BZ403" s="137"/>
      <c r="CA403" s="137"/>
      <c r="CB403" s="137"/>
      <c r="CC403" s="137"/>
      <c r="CD403" s="137"/>
      <c r="CE403" s="137"/>
      <c r="CF403" s="137"/>
      <c r="CG403" s="137"/>
      <c r="CH403" s="137"/>
      <c r="CI403" s="137"/>
      <c r="CJ403" s="137"/>
      <c r="CK403" s="137"/>
      <c r="CL403" s="137"/>
      <c r="CM403" s="137"/>
      <c r="CN403" s="137"/>
      <c r="CO403" s="137"/>
      <c r="CP403" s="137"/>
      <c r="CQ403" s="137"/>
      <c r="CR403" s="137"/>
      <c r="CS403" s="137"/>
      <c r="CT403" s="137"/>
      <c r="CU403" s="137"/>
      <c r="CV403" s="137"/>
      <c r="CW403" s="137"/>
      <c r="CX403" s="137"/>
      <c r="CY403" s="137"/>
      <c r="CZ403" s="137"/>
      <c r="DA403" s="137"/>
      <c r="DB403" s="137"/>
      <c r="DC403" s="137"/>
      <c r="DD403" s="137"/>
      <c r="DE403" s="137"/>
      <c r="DF403" s="137"/>
      <c r="DG403" s="137"/>
      <c r="DH403" s="137"/>
      <c r="DI403" s="137"/>
      <c r="DJ403" s="137"/>
      <c r="DK403" s="137"/>
    </row>
    <row r="404" spans="1:115" s="91" customFormat="1" ht="18" customHeight="1" x14ac:dyDescent="0.2">
      <c r="A404" s="89"/>
      <c r="B404" s="130"/>
      <c r="C404" s="130"/>
      <c r="D404" s="184"/>
      <c r="E404" s="184"/>
      <c r="F404" s="2"/>
      <c r="G404" s="184"/>
      <c r="H404" s="184"/>
      <c r="I404" s="2"/>
      <c r="J404" s="184"/>
      <c r="K404" s="184"/>
      <c r="L404" s="2"/>
      <c r="M404" s="184"/>
      <c r="N404" s="184"/>
      <c r="O404" s="2"/>
      <c r="P404" s="184"/>
      <c r="Q404" s="184"/>
      <c r="R404" s="2"/>
      <c r="S404" s="184"/>
      <c r="T404" s="184"/>
      <c r="U404" s="2"/>
      <c r="V404" s="184"/>
      <c r="W404" s="184"/>
      <c r="X404" s="2"/>
      <c r="Y404" s="184"/>
      <c r="Z404" s="184"/>
      <c r="AA404" s="2"/>
      <c r="AB404" s="184"/>
      <c r="AC404" s="184"/>
      <c r="AD404" s="2"/>
      <c r="AE404" s="184"/>
      <c r="AF404" s="184"/>
      <c r="AG404" s="2"/>
      <c r="AH404" s="184"/>
      <c r="AI404" s="184"/>
      <c r="AJ404" s="2"/>
      <c r="AK404" s="184"/>
      <c r="AL404" s="184"/>
      <c r="AM404" s="2"/>
      <c r="AN404" s="184"/>
      <c r="AO404" s="184"/>
      <c r="AP404" s="2"/>
      <c r="AQ404" s="184"/>
      <c r="AR404" s="184"/>
      <c r="AS404" s="2"/>
      <c r="AT404" s="184"/>
      <c r="AU404" s="184"/>
      <c r="AV404" s="2"/>
      <c r="AW404" s="184"/>
      <c r="AX404" s="184"/>
      <c r="AY404" s="2"/>
      <c r="AZ404" s="184"/>
      <c r="BA404" s="184"/>
      <c r="BB404" s="2"/>
      <c r="BC404" s="184"/>
      <c r="BD404" s="184"/>
      <c r="BE404" s="2"/>
      <c r="BF404" s="184"/>
      <c r="BG404" s="184"/>
      <c r="BH404" s="2"/>
      <c r="BI404" s="184"/>
      <c r="BJ404" s="184"/>
      <c r="BL404" s="31"/>
      <c r="BM404" s="31"/>
      <c r="BN404" s="31"/>
      <c r="BO404" s="31"/>
      <c r="BP404" s="31"/>
      <c r="BQ404" s="31"/>
      <c r="BR404" s="31"/>
      <c r="BS404" s="137"/>
      <c r="BT404" s="137"/>
      <c r="BU404" s="137"/>
      <c r="BV404" s="137"/>
      <c r="BW404" s="137"/>
      <c r="BX404" s="137"/>
      <c r="BY404" s="137"/>
      <c r="BZ404" s="137"/>
      <c r="CA404" s="137"/>
      <c r="CB404" s="137"/>
      <c r="CC404" s="137"/>
      <c r="CD404" s="137"/>
      <c r="CE404" s="137"/>
      <c r="CF404" s="137"/>
      <c r="CG404" s="137"/>
      <c r="CH404" s="137"/>
      <c r="CI404" s="137"/>
      <c r="CJ404" s="137"/>
      <c r="CK404" s="137"/>
      <c r="CL404" s="137"/>
      <c r="CM404" s="137"/>
      <c r="CN404" s="137"/>
      <c r="CO404" s="137"/>
      <c r="CP404" s="137"/>
      <c r="CQ404" s="137"/>
      <c r="CR404" s="137"/>
      <c r="CS404" s="137"/>
      <c r="CT404" s="137"/>
      <c r="CU404" s="137"/>
      <c r="CV404" s="137"/>
      <c r="CW404" s="137"/>
      <c r="CX404" s="137"/>
      <c r="CY404" s="137"/>
      <c r="CZ404" s="137"/>
      <c r="DA404" s="137"/>
      <c r="DB404" s="137"/>
      <c r="DC404" s="137"/>
      <c r="DD404" s="137"/>
      <c r="DE404" s="137"/>
      <c r="DF404" s="137"/>
      <c r="DG404" s="137"/>
      <c r="DH404" s="137"/>
      <c r="DI404" s="137"/>
      <c r="DJ404" s="137"/>
      <c r="DK404" s="137"/>
    </row>
    <row r="405" spans="1:115" s="91" customFormat="1" ht="18" customHeight="1" x14ac:dyDescent="0.2">
      <c r="A405" s="90"/>
      <c r="B405" s="134"/>
      <c r="C405" s="133"/>
      <c r="F405" s="2"/>
      <c r="I405" s="2"/>
      <c r="L405" s="2"/>
      <c r="O405" s="2"/>
      <c r="R405" s="2"/>
      <c r="U405" s="2"/>
      <c r="X405" s="2"/>
      <c r="AA405" s="2"/>
      <c r="AD405" s="2"/>
      <c r="AG405" s="2"/>
      <c r="AJ405" s="2"/>
      <c r="AM405" s="2"/>
      <c r="AP405" s="2"/>
      <c r="AS405" s="2"/>
      <c r="AV405" s="2"/>
      <c r="AY405" s="2"/>
      <c r="BB405" s="2"/>
      <c r="BE405" s="2"/>
      <c r="BH405" s="2"/>
      <c r="BL405" s="31"/>
      <c r="BM405" s="31"/>
      <c r="BN405" s="31"/>
      <c r="BO405" s="31"/>
      <c r="BP405" s="31"/>
      <c r="BQ405" s="31"/>
      <c r="BR405" s="31"/>
      <c r="BS405" s="137"/>
      <c r="BT405" s="137"/>
      <c r="BU405" s="137"/>
      <c r="BV405" s="137"/>
      <c r="BW405" s="137"/>
      <c r="BX405" s="137"/>
      <c r="BY405" s="137"/>
      <c r="BZ405" s="137"/>
      <c r="CA405" s="137"/>
      <c r="CB405" s="137"/>
      <c r="CC405" s="137"/>
      <c r="CD405" s="137"/>
      <c r="CE405" s="137"/>
      <c r="CF405" s="137"/>
      <c r="CG405" s="137"/>
      <c r="CH405" s="137"/>
      <c r="CI405" s="137"/>
      <c r="CJ405" s="137"/>
      <c r="CK405" s="137"/>
      <c r="CL405" s="137"/>
      <c r="CM405" s="137"/>
      <c r="CN405" s="137"/>
      <c r="CO405" s="137"/>
      <c r="CP405" s="137"/>
      <c r="CQ405" s="137"/>
      <c r="CR405" s="137"/>
      <c r="CS405" s="137"/>
      <c r="CT405" s="137"/>
      <c r="CU405" s="137"/>
      <c r="CV405" s="137"/>
      <c r="CW405" s="137"/>
      <c r="CX405" s="137"/>
      <c r="CY405" s="137"/>
      <c r="CZ405" s="137"/>
      <c r="DA405" s="137"/>
      <c r="DB405" s="137"/>
      <c r="DC405" s="137"/>
      <c r="DD405" s="137"/>
      <c r="DE405" s="137"/>
      <c r="DF405" s="137"/>
      <c r="DG405" s="137"/>
      <c r="DH405" s="137"/>
      <c r="DI405" s="137"/>
      <c r="DJ405" s="137"/>
      <c r="DK405" s="137"/>
    </row>
    <row r="406" spans="1:115" s="91" customFormat="1" ht="18" customHeight="1" x14ac:dyDescent="0.2">
      <c r="A406" s="87"/>
      <c r="B406" s="133"/>
      <c r="C406" s="133"/>
      <c r="F406" s="2"/>
      <c r="I406" s="2"/>
      <c r="L406" s="2"/>
      <c r="O406" s="2"/>
      <c r="R406" s="2"/>
      <c r="U406" s="2"/>
      <c r="X406" s="2"/>
      <c r="AA406" s="2"/>
      <c r="AD406" s="2"/>
      <c r="AG406" s="2"/>
      <c r="AJ406" s="2"/>
      <c r="AM406" s="2"/>
      <c r="AP406" s="2"/>
      <c r="AS406" s="2"/>
      <c r="AV406" s="2"/>
      <c r="AY406" s="2"/>
      <c r="BB406" s="2"/>
      <c r="BE406" s="2"/>
      <c r="BH406" s="2"/>
      <c r="BL406" s="31"/>
      <c r="BM406" s="31"/>
      <c r="BN406" s="31"/>
      <c r="BO406" s="31"/>
      <c r="BP406" s="31"/>
      <c r="BQ406" s="31"/>
      <c r="BR406" s="31"/>
      <c r="BS406" s="137"/>
      <c r="BT406" s="137"/>
      <c r="BU406" s="137"/>
      <c r="BV406" s="137"/>
      <c r="BW406" s="137"/>
      <c r="BX406" s="137"/>
      <c r="BY406" s="137"/>
      <c r="BZ406" s="137"/>
      <c r="CA406" s="137"/>
      <c r="CB406" s="137"/>
      <c r="CC406" s="137"/>
      <c r="CD406" s="137"/>
      <c r="CE406" s="137"/>
      <c r="CF406" s="137"/>
      <c r="CG406" s="137"/>
      <c r="CH406" s="137"/>
      <c r="CI406" s="137"/>
      <c r="CJ406" s="137"/>
      <c r="CK406" s="137"/>
      <c r="CL406" s="137"/>
      <c r="CM406" s="137"/>
      <c r="CN406" s="137"/>
      <c r="CO406" s="137"/>
      <c r="CP406" s="137"/>
      <c r="CQ406" s="137"/>
      <c r="CR406" s="137"/>
      <c r="CS406" s="137"/>
      <c r="CT406" s="137"/>
      <c r="CU406" s="137"/>
      <c r="CV406" s="137"/>
      <c r="CW406" s="137"/>
      <c r="CX406" s="137"/>
      <c r="CY406" s="137"/>
      <c r="CZ406" s="137"/>
      <c r="DA406" s="137"/>
      <c r="DB406" s="137"/>
      <c r="DC406" s="137"/>
      <c r="DD406" s="137"/>
      <c r="DE406" s="137"/>
      <c r="DF406" s="137"/>
      <c r="DG406" s="137"/>
      <c r="DH406" s="137"/>
      <c r="DI406" s="137"/>
      <c r="DJ406" s="137"/>
      <c r="DK406" s="137"/>
    </row>
    <row r="407" spans="1:115" s="91" customFormat="1" ht="18" customHeight="1" x14ac:dyDescent="0.2">
      <c r="A407" s="87"/>
      <c r="B407" s="133"/>
      <c r="C407" s="133"/>
      <c r="F407" s="2"/>
      <c r="I407" s="2"/>
      <c r="L407" s="2"/>
      <c r="O407" s="2"/>
      <c r="R407" s="2"/>
      <c r="U407" s="2"/>
      <c r="X407" s="2"/>
      <c r="AA407" s="2"/>
      <c r="AD407" s="2"/>
      <c r="AG407" s="2"/>
      <c r="AJ407" s="2"/>
      <c r="AM407" s="2"/>
      <c r="AP407" s="2"/>
      <c r="AS407" s="2"/>
      <c r="AV407" s="2"/>
      <c r="AY407" s="2"/>
      <c r="BB407" s="2"/>
      <c r="BE407" s="2"/>
      <c r="BH407" s="2"/>
      <c r="BL407" s="31"/>
      <c r="BM407" s="31"/>
      <c r="BN407" s="31"/>
      <c r="BO407" s="31"/>
      <c r="BP407" s="31"/>
      <c r="BQ407" s="31"/>
      <c r="BR407" s="31"/>
      <c r="BS407" s="137"/>
      <c r="BT407" s="137"/>
      <c r="BU407" s="137"/>
      <c r="BV407" s="137"/>
      <c r="BW407" s="137"/>
      <c r="BX407" s="137"/>
      <c r="BY407" s="137"/>
      <c r="BZ407" s="137"/>
      <c r="CA407" s="137"/>
      <c r="CB407" s="137"/>
      <c r="CC407" s="137"/>
      <c r="CD407" s="137"/>
      <c r="CE407" s="137"/>
      <c r="CF407" s="137"/>
      <c r="CG407" s="137"/>
      <c r="CH407" s="137"/>
      <c r="CI407" s="137"/>
      <c r="CJ407" s="137"/>
      <c r="CK407" s="137"/>
      <c r="CL407" s="137"/>
      <c r="CM407" s="137"/>
      <c r="CN407" s="137"/>
      <c r="CO407" s="137"/>
      <c r="CP407" s="137"/>
      <c r="CQ407" s="137"/>
      <c r="CR407" s="137"/>
      <c r="CS407" s="137"/>
      <c r="CT407" s="137"/>
      <c r="CU407" s="137"/>
      <c r="CV407" s="137"/>
      <c r="CW407" s="137"/>
      <c r="CX407" s="137"/>
      <c r="CY407" s="137"/>
      <c r="CZ407" s="137"/>
      <c r="DA407" s="137"/>
      <c r="DB407" s="137"/>
      <c r="DC407" s="137"/>
      <c r="DD407" s="137"/>
      <c r="DE407" s="137"/>
      <c r="DF407" s="137"/>
      <c r="DG407" s="137"/>
      <c r="DH407" s="137"/>
      <c r="DI407" s="137"/>
      <c r="DJ407" s="137"/>
      <c r="DK407" s="137"/>
    </row>
    <row r="408" spans="1:115" s="91" customFormat="1" ht="18" customHeight="1" x14ac:dyDescent="0.2">
      <c r="A408" s="87"/>
      <c r="B408" s="130"/>
      <c r="C408" s="133"/>
      <c r="F408" s="2"/>
      <c r="I408" s="2"/>
      <c r="L408" s="2"/>
      <c r="O408" s="2"/>
      <c r="R408" s="2"/>
      <c r="U408" s="2"/>
      <c r="X408" s="2"/>
      <c r="AA408" s="2"/>
      <c r="AD408" s="2"/>
      <c r="AG408" s="2"/>
      <c r="AJ408" s="2"/>
      <c r="AM408" s="2"/>
      <c r="AP408" s="2"/>
      <c r="AS408" s="2"/>
      <c r="AV408" s="2"/>
      <c r="AY408" s="2"/>
      <c r="BB408" s="2"/>
      <c r="BE408" s="2"/>
      <c r="BH408" s="2"/>
      <c r="BL408" s="31"/>
      <c r="BM408" s="31"/>
      <c r="BN408" s="31"/>
      <c r="BO408" s="31"/>
      <c r="BP408" s="31"/>
      <c r="BQ408" s="31"/>
      <c r="BR408" s="31"/>
      <c r="BS408" s="137"/>
      <c r="BT408" s="137"/>
      <c r="BU408" s="137"/>
      <c r="BV408" s="137"/>
      <c r="BW408" s="137"/>
      <c r="BX408" s="137"/>
      <c r="BY408" s="137"/>
      <c r="BZ408" s="137"/>
      <c r="CA408" s="137"/>
      <c r="CB408" s="137"/>
      <c r="CC408" s="137"/>
      <c r="CD408" s="137"/>
      <c r="CE408" s="137"/>
      <c r="CF408" s="137"/>
      <c r="CG408" s="137"/>
      <c r="CH408" s="137"/>
      <c r="CI408" s="137"/>
      <c r="CJ408" s="137"/>
      <c r="CK408" s="137"/>
      <c r="CL408" s="137"/>
      <c r="CM408" s="137"/>
      <c r="CN408" s="137"/>
      <c r="CO408" s="137"/>
      <c r="CP408" s="137"/>
      <c r="CQ408" s="137"/>
      <c r="CR408" s="137"/>
      <c r="CS408" s="137"/>
      <c r="CT408" s="137"/>
      <c r="CU408" s="137"/>
      <c r="CV408" s="137"/>
      <c r="CW408" s="137"/>
      <c r="CX408" s="137"/>
      <c r="CY408" s="137"/>
      <c r="CZ408" s="137"/>
      <c r="DA408" s="137"/>
      <c r="DB408" s="137"/>
      <c r="DC408" s="137"/>
      <c r="DD408" s="137"/>
      <c r="DE408" s="137"/>
      <c r="DF408" s="137"/>
      <c r="DG408" s="137"/>
      <c r="DH408" s="137"/>
      <c r="DI408" s="137"/>
      <c r="DJ408" s="137"/>
      <c r="DK408" s="137"/>
    </row>
    <row r="409" spans="1:115" s="91" customFormat="1" ht="18" customHeight="1" x14ac:dyDescent="0.2">
      <c r="A409" s="87"/>
      <c r="B409" s="133"/>
      <c r="C409" s="133"/>
      <c r="F409" s="2"/>
      <c r="I409" s="2"/>
      <c r="L409" s="2"/>
      <c r="O409" s="2"/>
      <c r="R409" s="2"/>
      <c r="U409" s="2"/>
      <c r="X409" s="2"/>
      <c r="AA409" s="2"/>
      <c r="AD409" s="2"/>
      <c r="AG409" s="2"/>
      <c r="AJ409" s="2"/>
      <c r="AM409" s="2"/>
      <c r="AP409" s="2"/>
      <c r="AS409" s="2"/>
      <c r="AV409" s="2"/>
      <c r="AY409" s="2"/>
      <c r="BB409" s="2"/>
      <c r="BE409" s="2"/>
      <c r="BH409" s="2"/>
      <c r="BL409" s="31"/>
      <c r="BM409" s="31"/>
      <c r="BN409" s="31"/>
      <c r="BO409" s="31"/>
      <c r="BP409" s="31"/>
      <c r="BQ409" s="31"/>
      <c r="BR409" s="31"/>
      <c r="BS409" s="137"/>
      <c r="BT409" s="137"/>
      <c r="BU409" s="137"/>
      <c r="BV409" s="137"/>
      <c r="BW409" s="137"/>
      <c r="BX409" s="137"/>
      <c r="BY409" s="137"/>
      <c r="BZ409" s="137"/>
      <c r="CA409" s="137"/>
      <c r="CB409" s="137"/>
      <c r="CC409" s="137"/>
      <c r="CD409" s="137"/>
      <c r="CE409" s="137"/>
      <c r="CF409" s="137"/>
      <c r="CG409" s="137"/>
      <c r="CH409" s="137"/>
      <c r="CI409" s="137"/>
      <c r="CJ409" s="137"/>
      <c r="CK409" s="137"/>
      <c r="CL409" s="137"/>
      <c r="CM409" s="137"/>
      <c r="CN409" s="137"/>
      <c r="CO409" s="137"/>
      <c r="CP409" s="137"/>
      <c r="CQ409" s="137"/>
      <c r="CR409" s="137"/>
      <c r="CS409" s="137"/>
      <c r="CT409" s="137"/>
      <c r="CU409" s="137"/>
      <c r="CV409" s="137"/>
      <c r="CW409" s="137"/>
      <c r="CX409" s="137"/>
      <c r="CY409" s="137"/>
      <c r="CZ409" s="137"/>
      <c r="DA409" s="137"/>
      <c r="DB409" s="137"/>
      <c r="DC409" s="137"/>
      <c r="DD409" s="137"/>
      <c r="DE409" s="137"/>
      <c r="DF409" s="137"/>
      <c r="DG409" s="137"/>
      <c r="DH409" s="137"/>
      <c r="DI409" s="137"/>
      <c r="DJ409" s="137"/>
      <c r="DK409" s="137"/>
    </row>
    <row r="410" spans="1:115" s="91" customFormat="1" ht="18" customHeight="1" x14ac:dyDescent="0.2">
      <c r="A410" s="87"/>
      <c r="B410" s="133"/>
      <c r="C410" s="133"/>
      <c r="F410" s="2"/>
      <c r="I410" s="2"/>
      <c r="L410" s="2"/>
      <c r="O410" s="2"/>
      <c r="R410" s="2"/>
      <c r="U410" s="2"/>
      <c r="X410" s="2"/>
      <c r="AA410" s="2"/>
      <c r="AD410" s="2"/>
      <c r="AG410" s="2"/>
      <c r="AJ410" s="2"/>
      <c r="AM410" s="2"/>
      <c r="AP410" s="2"/>
      <c r="AS410" s="2"/>
      <c r="AV410" s="2"/>
      <c r="AY410" s="2"/>
      <c r="BB410" s="2"/>
      <c r="BE410" s="2"/>
      <c r="BH410" s="2"/>
      <c r="BL410" s="31"/>
      <c r="BM410" s="31"/>
      <c r="BN410" s="31"/>
      <c r="BO410" s="31"/>
      <c r="BP410" s="31"/>
      <c r="BQ410" s="31"/>
      <c r="BR410" s="31"/>
      <c r="BS410" s="137"/>
      <c r="BT410" s="137"/>
      <c r="BU410" s="137"/>
      <c r="BV410" s="137"/>
      <c r="BW410" s="137"/>
      <c r="BX410" s="137"/>
      <c r="BY410" s="137"/>
      <c r="BZ410" s="137"/>
      <c r="CA410" s="137"/>
      <c r="CB410" s="137"/>
      <c r="CC410" s="137"/>
      <c r="CD410" s="137"/>
      <c r="CE410" s="137"/>
      <c r="CF410" s="137"/>
      <c r="CG410" s="137"/>
      <c r="CH410" s="137"/>
      <c r="CI410" s="137"/>
      <c r="CJ410" s="137"/>
      <c r="CK410" s="137"/>
      <c r="CL410" s="137"/>
      <c r="CM410" s="137"/>
      <c r="CN410" s="137"/>
      <c r="CO410" s="137"/>
      <c r="CP410" s="137"/>
      <c r="CQ410" s="137"/>
      <c r="CR410" s="137"/>
      <c r="CS410" s="137"/>
      <c r="CT410" s="137"/>
      <c r="CU410" s="137"/>
      <c r="CV410" s="137"/>
      <c r="CW410" s="137"/>
      <c r="CX410" s="137"/>
      <c r="CY410" s="137"/>
      <c r="CZ410" s="137"/>
      <c r="DA410" s="137"/>
      <c r="DB410" s="137"/>
      <c r="DC410" s="137"/>
      <c r="DD410" s="137"/>
      <c r="DE410" s="137"/>
      <c r="DF410" s="137"/>
      <c r="DG410" s="137"/>
      <c r="DH410" s="137"/>
      <c r="DI410" s="137"/>
      <c r="DJ410" s="137"/>
      <c r="DK410" s="137"/>
    </row>
    <row r="411" spans="1:115" s="91" customFormat="1" ht="18" customHeight="1" x14ac:dyDescent="0.2">
      <c r="A411" s="89"/>
      <c r="B411" s="130"/>
      <c r="C411" s="130"/>
      <c r="D411" s="184"/>
      <c r="E411" s="184"/>
      <c r="F411" s="2"/>
      <c r="G411" s="184"/>
      <c r="H411" s="184"/>
      <c r="I411" s="2"/>
      <c r="J411" s="184"/>
      <c r="K411" s="184"/>
      <c r="L411" s="2"/>
      <c r="M411" s="184"/>
      <c r="N411" s="184"/>
      <c r="O411" s="2"/>
      <c r="P411" s="184"/>
      <c r="Q411" s="184"/>
      <c r="R411" s="2"/>
      <c r="S411" s="184"/>
      <c r="T411" s="184"/>
      <c r="U411" s="2"/>
      <c r="V411" s="184"/>
      <c r="W411" s="184"/>
      <c r="X411" s="2"/>
      <c r="Y411" s="184"/>
      <c r="Z411" s="184"/>
      <c r="AA411" s="2"/>
      <c r="AB411" s="184"/>
      <c r="AC411" s="184"/>
      <c r="AD411" s="2"/>
      <c r="AE411" s="184"/>
      <c r="AF411" s="184"/>
      <c r="AG411" s="2"/>
      <c r="AH411" s="184"/>
      <c r="AI411" s="184"/>
      <c r="AJ411" s="2"/>
      <c r="AK411" s="184"/>
      <c r="AL411" s="184"/>
      <c r="AM411" s="2"/>
      <c r="AN411" s="184"/>
      <c r="AO411" s="184"/>
      <c r="AP411" s="2"/>
      <c r="AQ411" s="184"/>
      <c r="AR411" s="184"/>
      <c r="AS411" s="2"/>
      <c r="AT411" s="184"/>
      <c r="AU411" s="184"/>
      <c r="AV411" s="2"/>
      <c r="AW411" s="184"/>
      <c r="AX411" s="184"/>
      <c r="AY411" s="2"/>
      <c r="AZ411" s="184"/>
      <c r="BA411" s="184"/>
      <c r="BB411" s="2"/>
      <c r="BC411" s="184"/>
      <c r="BD411" s="184"/>
      <c r="BE411" s="2"/>
      <c r="BF411" s="184"/>
      <c r="BG411" s="184"/>
      <c r="BH411" s="2"/>
      <c r="BI411" s="184"/>
      <c r="BJ411" s="184"/>
      <c r="BL411" s="31"/>
      <c r="BM411" s="31"/>
      <c r="BN411" s="31"/>
      <c r="BO411" s="31"/>
      <c r="BP411" s="31"/>
      <c r="BQ411" s="31"/>
      <c r="BR411" s="31"/>
      <c r="BS411" s="137"/>
      <c r="BT411" s="137"/>
      <c r="BU411" s="137"/>
      <c r="BV411" s="137"/>
      <c r="BW411" s="137"/>
      <c r="BX411" s="137"/>
      <c r="BY411" s="137"/>
      <c r="BZ411" s="137"/>
      <c r="CA411" s="137"/>
      <c r="CB411" s="137"/>
      <c r="CC411" s="137"/>
      <c r="CD411" s="137"/>
      <c r="CE411" s="137"/>
      <c r="CF411" s="137"/>
      <c r="CG411" s="137"/>
      <c r="CH411" s="137"/>
      <c r="CI411" s="137"/>
      <c r="CJ411" s="137"/>
      <c r="CK411" s="137"/>
      <c r="CL411" s="137"/>
      <c r="CM411" s="137"/>
      <c r="CN411" s="137"/>
      <c r="CO411" s="137"/>
      <c r="CP411" s="137"/>
      <c r="CQ411" s="137"/>
      <c r="CR411" s="137"/>
      <c r="CS411" s="137"/>
      <c r="CT411" s="137"/>
      <c r="CU411" s="137"/>
      <c r="CV411" s="137"/>
      <c r="CW411" s="137"/>
      <c r="CX411" s="137"/>
      <c r="CY411" s="137"/>
      <c r="CZ411" s="137"/>
      <c r="DA411" s="137"/>
      <c r="DB411" s="137"/>
      <c r="DC411" s="137"/>
      <c r="DD411" s="137"/>
      <c r="DE411" s="137"/>
      <c r="DF411" s="137"/>
      <c r="DG411" s="137"/>
      <c r="DH411" s="137"/>
      <c r="DI411" s="137"/>
      <c r="DJ411" s="137"/>
      <c r="DK411" s="137"/>
    </row>
    <row r="412" spans="1:115" s="91" customFormat="1" ht="18" customHeight="1" x14ac:dyDescent="0.2">
      <c r="A412" s="90"/>
      <c r="B412" s="134"/>
      <c r="C412" s="134"/>
      <c r="F412" s="2"/>
      <c r="I412" s="2"/>
      <c r="L412" s="2"/>
      <c r="O412" s="2"/>
      <c r="R412" s="2"/>
      <c r="U412" s="2"/>
      <c r="X412" s="2"/>
      <c r="AA412" s="2"/>
      <c r="AD412" s="2"/>
      <c r="AG412" s="2"/>
      <c r="AJ412" s="2"/>
      <c r="AM412" s="2"/>
      <c r="AP412" s="2"/>
      <c r="AS412" s="2"/>
      <c r="AV412" s="2"/>
      <c r="AY412" s="2"/>
      <c r="BB412" s="2"/>
      <c r="BE412" s="2"/>
      <c r="BH412" s="2"/>
      <c r="BL412" s="31"/>
      <c r="BM412" s="31"/>
      <c r="BN412" s="31"/>
      <c r="BO412" s="31"/>
      <c r="BP412" s="31"/>
      <c r="BQ412" s="31"/>
      <c r="BR412" s="31"/>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c r="DD412" s="137"/>
      <c r="DE412" s="137"/>
      <c r="DF412" s="137"/>
      <c r="DG412" s="137"/>
      <c r="DH412" s="137"/>
      <c r="DI412" s="137"/>
      <c r="DJ412" s="137"/>
      <c r="DK412" s="137"/>
    </row>
    <row r="413" spans="1:115" s="91" customFormat="1" ht="18" customHeight="1" x14ac:dyDescent="0.2">
      <c r="A413" s="87"/>
      <c r="B413" s="133"/>
      <c r="C413" s="133"/>
      <c r="F413" s="2"/>
      <c r="I413" s="2"/>
      <c r="L413" s="2"/>
      <c r="O413" s="2"/>
      <c r="R413" s="2"/>
      <c r="U413" s="2"/>
      <c r="X413" s="2"/>
      <c r="AA413" s="2"/>
      <c r="AD413" s="2"/>
      <c r="AG413" s="2"/>
      <c r="AJ413" s="2"/>
      <c r="AM413" s="2"/>
      <c r="AP413" s="2"/>
      <c r="AS413" s="2"/>
      <c r="AV413" s="2"/>
      <c r="AY413" s="2"/>
      <c r="BB413" s="2"/>
      <c r="BE413" s="2"/>
      <c r="BH413" s="2"/>
      <c r="BL413" s="31"/>
      <c r="BM413" s="31"/>
      <c r="BN413" s="31"/>
      <c r="BO413" s="31"/>
      <c r="BP413" s="31"/>
      <c r="BQ413" s="31"/>
      <c r="BR413" s="31"/>
      <c r="BS413" s="137"/>
      <c r="BT413" s="137"/>
      <c r="BU413" s="137"/>
      <c r="BV413" s="137"/>
      <c r="BW413" s="137"/>
      <c r="BX413" s="137"/>
      <c r="BY413" s="137"/>
      <c r="BZ413" s="137"/>
      <c r="CA413" s="137"/>
      <c r="CB413" s="137"/>
      <c r="CC413" s="137"/>
      <c r="CD413" s="137"/>
      <c r="CE413" s="137"/>
      <c r="CF413" s="137"/>
      <c r="CG413" s="137"/>
      <c r="CH413" s="137"/>
      <c r="CI413" s="137"/>
      <c r="CJ413" s="137"/>
      <c r="CK413" s="137"/>
      <c r="CL413" s="137"/>
      <c r="CM413" s="137"/>
      <c r="CN413" s="137"/>
      <c r="CO413" s="137"/>
      <c r="CP413" s="137"/>
      <c r="CQ413" s="137"/>
      <c r="CR413" s="137"/>
      <c r="CS413" s="137"/>
      <c r="CT413" s="137"/>
      <c r="CU413" s="137"/>
      <c r="CV413" s="137"/>
      <c r="CW413" s="137"/>
      <c r="CX413" s="137"/>
      <c r="CY413" s="137"/>
      <c r="CZ413" s="137"/>
      <c r="DA413" s="137"/>
      <c r="DB413" s="137"/>
      <c r="DC413" s="137"/>
      <c r="DD413" s="137"/>
      <c r="DE413" s="137"/>
      <c r="DF413" s="137"/>
      <c r="DG413" s="137"/>
      <c r="DH413" s="137"/>
      <c r="DI413" s="137"/>
      <c r="DJ413" s="137"/>
      <c r="DK413" s="137"/>
    </row>
    <row r="414" spans="1:115" s="91" customFormat="1" ht="18" customHeight="1" x14ac:dyDescent="0.2">
      <c r="A414" s="87"/>
      <c r="B414" s="133"/>
      <c r="C414" s="133"/>
      <c r="F414" s="2"/>
      <c r="I414" s="2"/>
      <c r="L414" s="2"/>
      <c r="O414" s="2"/>
      <c r="R414" s="2"/>
      <c r="U414" s="2"/>
      <c r="X414" s="2"/>
      <c r="AA414" s="2"/>
      <c r="AD414" s="2"/>
      <c r="AG414" s="2"/>
      <c r="AJ414" s="2"/>
      <c r="AM414" s="2"/>
      <c r="AP414" s="2"/>
      <c r="AS414" s="2"/>
      <c r="AV414" s="2"/>
      <c r="AY414" s="2"/>
      <c r="BB414" s="2"/>
      <c r="BE414" s="2"/>
      <c r="BH414" s="2"/>
      <c r="BL414" s="31"/>
      <c r="BM414" s="31"/>
      <c r="BN414" s="31"/>
      <c r="BO414" s="31"/>
      <c r="BP414" s="31"/>
      <c r="BQ414" s="31"/>
      <c r="BR414" s="31"/>
      <c r="BS414" s="137"/>
      <c r="BT414" s="137"/>
      <c r="BU414" s="137"/>
      <c r="BV414" s="137"/>
      <c r="BW414" s="137"/>
      <c r="BX414" s="137"/>
      <c r="BY414" s="137"/>
      <c r="BZ414" s="137"/>
      <c r="CA414" s="137"/>
      <c r="CB414" s="137"/>
      <c r="CC414" s="137"/>
      <c r="CD414" s="137"/>
      <c r="CE414" s="137"/>
      <c r="CF414" s="137"/>
      <c r="CG414" s="137"/>
      <c r="CH414" s="137"/>
      <c r="CI414" s="137"/>
      <c r="CJ414" s="137"/>
      <c r="CK414" s="137"/>
      <c r="CL414" s="137"/>
      <c r="CM414" s="137"/>
      <c r="CN414" s="137"/>
      <c r="CO414" s="137"/>
      <c r="CP414" s="137"/>
      <c r="CQ414" s="137"/>
      <c r="CR414" s="137"/>
      <c r="CS414" s="137"/>
      <c r="CT414" s="137"/>
      <c r="CU414" s="137"/>
      <c r="CV414" s="137"/>
      <c r="CW414" s="137"/>
      <c r="CX414" s="137"/>
      <c r="CY414" s="137"/>
      <c r="CZ414" s="137"/>
      <c r="DA414" s="137"/>
      <c r="DB414" s="137"/>
      <c r="DC414" s="137"/>
      <c r="DD414" s="137"/>
      <c r="DE414" s="137"/>
      <c r="DF414" s="137"/>
      <c r="DG414" s="137"/>
      <c r="DH414" s="137"/>
      <c r="DI414" s="137"/>
      <c r="DJ414" s="137"/>
      <c r="DK414" s="137"/>
    </row>
    <row r="415" spans="1:115" s="91" customFormat="1" ht="18" customHeight="1" x14ac:dyDescent="0.2">
      <c r="A415" s="87"/>
      <c r="B415" s="130"/>
      <c r="C415" s="130"/>
      <c r="F415" s="2"/>
      <c r="I415" s="2"/>
      <c r="L415" s="2"/>
      <c r="O415" s="2"/>
      <c r="R415" s="2"/>
      <c r="U415" s="2"/>
      <c r="X415" s="2"/>
      <c r="AA415" s="2"/>
      <c r="AD415" s="2"/>
      <c r="AG415" s="2"/>
      <c r="AJ415" s="2"/>
      <c r="AM415" s="2"/>
      <c r="AP415" s="2"/>
      <c r="AS415" s="2"/>
      <c r="AV415" s="2"/>
      <c r="AY415" s="2"/>
      <c r="BB415" s="2"/>
      <c r="BE415" s="2"/>
      <c r="BH415" s="2"/>
      <c r="BL415" s="31"/>
      <c r="BM415" s="31"/>
      <c r="BN415" s="31"/>
      <c r="BO415" s="31"/>
      <c r="BP415" s="31"/>
      <c r="BQ415" s="31"/>
      <c r="BR415" s="31"/>
      <c r="BS415" s="137"/>
      <c r="BT415" s="137"/>
      <c r="BU415" s="137"/>
      <c r="BV415" s="137"/>
      <c r="BW415" s="137"/>
      <c r="BX415" s="137"/>
      <c r="BY415" s="137"/>
      <c r="BZ415" s="137"/>
      <c r="CA415" s="137"/>
      <c r="CB415" s="137"/>
      <c r="CC415" s="137"/>
      <c r="CD415" s="137"/>
      <c r="CE415" s="137"/>
      <c r="CF415" s="137"/>
      <c r="CG415" s="137"/>
      <c r="CH415" s="137"/>
      <c r="CI415" s="137"/>
      <c r="CJ415" s="137"/>
      <c r="CK415" s="137"/>
      <c r="CL415" s="137"/>
      <c r="CM415" s="137"/>
      <c r="CN415" s="137"/>
      <c r="CO415" s="137"/>
      <c r="CP415" s="137"/>
      <c r="CQ415" s="137"/>
      <c r="CR415" s="137"/>
      <c r="CS415" s="137"/>
      <c r="CT415" s="137"/>
      <c r="CU415" s="137"/>
      <c r="CV415" s="137"/>
      <c r="CW415" s="137"/>
      <c r="CX415" s="137"/>
      <c r="CY415" s="137"/>
      <c r="CZ415" s="137"/>
      <c r="DA415" s="137"/>
      <c r="DB415" s="137"/>
      <c r="DC415" s="137"/>
      <c r="DD415" s="137"/>
      <c r="DE415" s="137"/>
      <c r="DF415" s="137"/>
      <c r="DG415" s="137"/>
      <c r="DH415" s="137"/>
      <c r="DI415" s="137"/>
      <c r="DJ415" s="137"/>
      <c r="DK415" s="137"/>
    </row>
    <row r="416" spans="1:115" s="91" customFormat="1" ht="18" customHeight="1" x14ac:dyDescent="0.2">
      <c r="A416" s="87"/>
      <c r="B416" s="133"/>
      <c r="C416" s="133"/>
      <c r="F416" s="2"/>
      <c r="I416" s="2"/>
      <c r="L416" s="2"/>
      <c r="O416" s="2"/>
      <c r="R416" s="2"/>
      <c r="U416" s="2"/>
      <c r="X416" s="2"/>
      <c r="AA416" s="2"/>
      <c r="AD416" s="2"/>
      <c r="AG416" s="2"/>
      <c r="AJ416" s="2"/>
      <c r="AM416" s="2"/>
      <c r="AP416" s="2"/>
      <c r="AS416" s="2"/>
      <c r="AV416" s="2"/>
      <c r="AY416" s="2"/>
      <c r="BB416" s="2"/>
      <c r="BE416" s="2"/>
      <c r="BH416" s="2"/>
      <c r="BL416" s="31"/>
      <c r="BM416" s="31"/>
      <c r="BN416" s="31"/>
      <c r="BO416" s="31"/>
      <c r="BP416" s="31"/>
      <c r="BQ416" s="31"/>
      <c r="BR416" s="31"/>
      <c r="BS416" s="137"/>
      <c r="BT416" s="137"/>
      <c r="BU416" s="137"/>
      <c r="BV416" s="137"/>
      <c r="BW416" s="137"/>
      <c r="BX416" s="137"/>
      <c r="BY416" s="137"/>
      <c r="BZ416" s="137"/>
      <c r="CA416" s="137"/>
      <c r="CB416" s="137"/>
      <c r="CC416" s="137"/>
      <c r="CD416" s="137"/>
      <c r="CE416" s="137"/>
      <c r="CF416" s="137"/>
      <c r="CG416" s="137"/>
      <c r="CH416" s="137"/>
      <c r="CI416" s="137"/>
      <c r="CJ416" s="137"/>
      <c r="CK416" s="137"/>
      <c r="CL416" s="137"/>
      <c r="CM416" s="137"/>
      <c r="CN416" s="137"/>
      <c r="CO416" s="137"/>
      <c r="CP416" s="137"/>
      <c r="CQ416" s="137"/>
      <c r="CR416" s="137"/>
      <c r="CS416" s="137"/>
      <c r="CT416" s="137"/>
      <c r="CU416" s="137"/>
      <c r="CV416" s="137"/>
      <c r="CW416" s="137"/>
      <c r="CX416" s="137"/>
      <c r="CY416" s="137"/>
      <c r="CZ416" s="137"/>
      <c r="DA416" s="137"/>
      <c r="DB416" s="137"/>
      <c r="DC416" s="137"/>
      <c r="DD416" s="137"/>
      <c r="DE416" s="137"/>
      <c r="DF416" s="137"/>
      <c r="DG416" s="137"/>
      <c r="DH416" s="137"/>
      <c r="DI416" s="137"/>
      <c r="DJ416" s="137"/>
      <c r="DK416" s="137"/>
    </row>
    <row r="417" spans="1:115" s="91" customFormat="1" ht="18" customHeight="1" x14ac:dyDescent="0.2">
      <c r="A417" s="87"/>
      <c r="B417" s="133"/>
      <c r="C417" s="133"/>
      <c r="F417" s="2"/>
      <c r="I417" s="2"/>
      <c r="L417" s="2"/>
      <c r="O417" s="2"/>
      <c r="R417" s="2"/>
      <c r="U417" s="2"/>
      <c r="X417" s="2"/>
      <c r="AA417" s="2"/>
      <c r="AD417" s="2"/>
      <c r="AG417" s="2"/>
      <c r="AJ417" s="2"/>
      <c r="AM417" s="2"/>
      <c r="AP417" s="2"/>
      <c r="AS417" s="2"/>
      <c r="AV417" s="2"/>
      <c r="AY417" s="2"/>
      <c r="BB417" s="2"/>
      <c r="BE417" s="2"/>
      <c r="BH417" s="2"/>
      <c r="BL417" s="31"/>
      <c r="BM417" s="31"/>
      <c r="BN417" s="31"/>
      <c r="BO417" s="31"/>
      <c r="BP417" s="31"/>
      <c r="BQ417" s="31"/>
      <c r="BR417" s="31"/>
      <c r="BS417" s="137"/>
      <c r="BT417" s="137"/>
      <c r="BU417" s="137"/>
      <c r="BV417" s="137"/>
      <c r="BW417" s="137"/>
      <c r="BX417" s="137"/>
      <c r="BY417" s="137"/>
      <c r="BZ417" s="137"/>
      <c r="CA417" s="137"/>
      <c r="CB417" s="137"/>
      <c r="CC417" s="137"/>
      <c r="CD417" s="137"/>
      <c r="CE417" s="137"/>
      <c r="CF417" s="137"/>
      <c r="CG417" s="137"/>
      <c r="CH417" s="137"/>
      <c r="CI417" s="137"/>
      <c r="CJ417" s="137"/>
      <c r="CK417" s="137"/>
      <c r="CL417" s="137"/>
      <c r="CM417" s="137"/>
      <c r="CN417" s="137"/>
      <c r="CO417" s="137"/>
      <c r="CP417" s="137"/>
      <c r="CQ417" s="137"/>
      <c r="CR417" s="137"/>
      <c r="CS417" s="137"/>
      <c r="CT417" s="137"/>
      <c r="CU417" s="137"/>
      <c r="CV417" s="137"/>
      <c r="CW417" s="137"/>
      <c r="CX417" s="137"/>
      <c r="CY417" s="137"/>
      <c r="CZ417" s="137"/>
      <c r="DA417" s="137"/>
      <c r="DB417" s="137"/>
      <c r="DC417" s="137"/>
      <c r="DD417" s="137"/>
      <c r="DE417" s="137"/>
      <c r="DF417" s="137"/>
      <c r="DG417" s="137"/>
      <c r="DH417" s="137"/>
      <c r="DI417" s="137"/>
      <c r="DJ417" s="137"/>
      <c r="DK417" s="137"/>
    </row>
    <row r="418" spans="1:115" s="91" customFormat="1" ht="18" customHeight="1" x14ac:dyDescent="0.2">
      <c r="A418" s="89"/>
      <c r="B418" s="130"/>
      <c r="C418" s="130"/>
      <c r="D418" s="184"/>
      <c r="E418" s="184"/>
      <c r="F418" s="2"/>
      <c r="G418" s="184"/>
      <c r="H418" s="184"/>
      <c r="I418" s="2"/>
      <c r="J418" s="184"/>
      <c r="K418" s="184"/>
      <c r="L418" s="2"/>
      <c r="M418" s="184"/>
      <c r="N418" s="184"/>
      <c r="O418" s="2"/>
      <c r="P418" s="184"/>
      <c r="Q418" s="184"/>
      <c r="R418" s="2"/>
      <c r="S418" s="184"/>
      <c r="T418" s="184"/>
      <c r="U418" s="2"/>
      <c r="V418" s="184"/>
      <c r="W418" s="184"/>
      <c r="X418" s="2"/>
      <c r="Y418" s="184"/>
      <c r="Z418" s="184"/>
      <c r="AA418" s="2"/>
      <c r="AB418" s="184"/>
      <c r="AC418" s="184"/>
      <c r="AD418" s="2"/>
      <c r="AE418" s="184"/>
      <c r="AF418" s="184"/>
      <c r="AG418" s="2"/>
      <c r="AH418" s="184"/>
      <c r="AI418" s="184"/>
      <c r="AJ418" s="2"/>
      <c r="AK418" s="184"/>
      <c r="AL418" s="184"/>
      <c r="AM418" s="2"/>
      <c r="AN418" s="184"/>
      <c r="AO418" s="184"/>
      <c r="AP418" s="2"/>
      <c r="AQ418" s="184"/>
      <c r="AR418" s="184"/>
      <c r="AS418" s="2"/>
      <c r="AT418" s="184"/>
      <c r="AU418" s="184"/>
      <c r="AV418" s="2"/>
      <c r="AW418" s="184"/>
      <c r="AX418" s="184"/>
      <c r="AY418" s="2"/>
      <c r="AZ418" s="184"/>
      <c r="BA418" s="184"/>
      <c r="BB418" s="2"/>
      <c r="BC418" s="184"/>
      <c r="BD418" s="184"/>
      <c r="BE418" s="2"/>
      <c r="BF418" s="184"/>
      <c r="BG418" s="184"/>
      <c r="BH418" s="2"/>
      <c r="BI418" s="184"/>
      <c r="BJ418" s="184"/>
      <c r="BL418" s="31"/>
      <c r="BM418" s="31"/>
      <c r="BN418" s="31"/>
      <c r="BO418" s="31"/>
      <c r="BP418" s="31"/>
      <c r="BQ418" s="31"/>
      <c r="BR418" s="31"/>
      <c r="BS418" s="137"/>
      <c r="BT418" s="137"/>
      <c r="BU418" s="137"/>
      <c r="BV418" s="137"/>
      <c r="BW418" s="137"/>
      <c r="BX418" s="137"/>
      <c r="BY418" s="137"/>
      <c r="BZ418" s="137"/>
      <c r="CA418" s="137"/>
      <c r="CB418" s="137"/>
      <c r="CC418" s="137"/>
      <c r="CD418" s="137"/>
      <c r="CE418" s="137"/>
      <c r="CF418" s="137"/>
      <c r="CG418" s="137"/>
      <c r="CH418" s="137"/>
      <c r="CI418" s="137"/>
      <c r="CJ418" s="137"/>
      <c r="CK418" s="137"/>
      <c r="CL418" s="137"/>
      <c r="CM418" s="137"/>
      <c r="CN418" s="137"/>
      <c r="CO418" s="137"/>
      <c r="CP418" s="137"/>
      <c r="CQ418" s="137"/>
      <c r="CR418" s="137"/>
      <c r="CS418" s="137"/>
      <c r="CT418" s="137"/>
      <c r="CU418" s="137"/>
      <c r="CV418" s="137"/>
      <c r="CW418" s="137"/>
      <c r="CX418" s="137"/>
      <c r="CY418" s="137"/>
      <c r="CZ418" s="137"/>
      <c r="DA418" s="137"/>
      <c r="DB418" s="137"/>
      <c r="DC418" s="137"/>
      <c r="DD418" s="137"/>
      <c r="DE418" s="137"/>
      <c r="DF418" s="137"/>
      <c r="DG418" s="137"/>
      <c r="DH418" s="137"/>
      <c r="DI418" s="137"/>
      <c r="DJ418" s="137"/>
      <c r="DK418" s="137"/>
    </row>
    <row r="419" spans="1:115" s="91" customFormat="1" ht="18" customHeight="1" x14ac:dyDescent="0.2">
      <c r="A419" s="90"/>
      <c r="B419" s="134"/>
      <c r="C419" s="133"/>
      <c r="F419" s="2"/>
      <c r="I419" s="2"/>
      <c r="L419" s="2"/>
      <c r="O419" s="2"/>
      <c r="R419" s="2"/>
      <c r="U419" s="2"/>
      <c r="X419" s="2"/>
      <c r="AA419" s="2"/>
      <c r="AD419" s="2"/>
      <c r="AG419" s="2"/>
      <c r="AJ419" s="2"/>
      <c r="AM419" s="2"/>
      <c r="AP419" s="2"/>
      <c r="AS419" s="2"/>
      <c r="AV419" s="2"/>
      <c r="AY419" s="2"/>
      <c r="BB419" s="2"/>
      <c r="BE419" s="2"/>
      <c r="BH419" s="2"/>
      <c r="BL419" s="31"/>
      <c r="BM419" s="31"/>
      <c r="BN419" s="31"/>
      <c r="BO419" s="31"/>
      <c r="BP419" s="31"/>
      <c r="BQ419" s="31"/>
      <c r="BR419" s="31"/>
      <c r="BS419" s="137"/>
      <c r="BT419" s="137"/>
      <c r="BU419" s="137"/>
      <c r="BV419" s="137"/>
      <c r="BW419" s="137"/>
      <c r="BX419" s="137"/>
      <c r="BY419" s="137"/>
      <c r="BZ419" s="137"/>
      <c r="CA419" s="137"/>
      <c r="CB419" s="137"/>
      <c r="CC419" s="137"/>
      <c r="CD419" s="137"/>
      <c r="CE419" s="137"/>
      <c r="CF419" s="137"/>
      <c r="CG419" s="137"/>
      <c r="CH419" s="137"/>
      <c r="CI419" s="137"/>
      <c r="CJ419" s="137"/>
      <c r="CK419" s="137"/>
      <c r="CL419" s="137"/>
      <c r="CM419" s="137"/>
      <c r="CN419" s="137"/>
      <c r="CO419" s="137"/>
      <c r="CP419" s="137"/>
      <c r="CQ419" s="137"/>
      <c r="CR419" s="137"/>
      <c r="CS419" s="137"/>
      <c r="CT419" s="137"/>
      <c r="CU419" s="137"/>
      <c r="CV419" s="137"/>
      <c r="CW419" s="137"/>
      <c r="CX419" s="137"/>
      <c r="CY419" s="137"/>
      <c r="CZ419" s="137"/>
      <c r="DA419" s="137"/>
      <c r="DB419" s="137"/>
      <c r="DC419" s="137"/>
      <c r="DD419" s="137"/>
      <c r="DE419" s="137"/>
      <c r="DF419" s="137"/>
      <c r="DG419" s="137"/>
      <c r="DH419" s="137"/>
      <c r="DI419" s="137"/>
      <c r="DJ419" s="137"/>
      <c r="DK419" s="137"/>
    </row>
    <row r="420" spans="1:115" s="91" customFormat="1" ht="18" customHeight="1" x14ac:dyDescent="0.2">
      <c r="A420" s="87"/>
      <c r="B420" s="133"/>
      <c r="C420" s="133"/>
      <c r="F420" s="2"/>
      <c r="I420" s="2"/>
      <c r="L420" s="2"/>
      <c r="O420" s="2"/>
      <c r="R420" s="2"/>
      <c r="U420" s="2"/>
      <c r="X420" s="2"/>
      <c r="AA420" s="2"/>
      <c r="AD420" s="2"/>
      <c r="AG420" s="2"/>
      <c r="AJ420" s="2"/>
      <c r="AM420" s="2"/>
      <c r="AP420" s="2"/>
      <c r="AS420" s="2"/>
      <c r="AV420" s="2"/>
      <c r="AY420" s="2"/>
      <c r="BB420" s="2"/>
      <c r="BE420" s="2"/>
      <c r="BH420" s="2"/>
      <c r="BL420" s="31"/>
      <c r="BM420" s="31"/>
      <c r="BN420" s="31"/>
      <c r="BO420" s="31"/>
      <c r="BP420" s="31"/>
      <c r="BQ420" s="31"/>
      <c r="BR420" s="31"/>
      <c r="BS420" s="137"/>
      <c r="BT420" s="137"/>
      <c r="BU420" s="137"/>
      <c r="BV420" s="137"/>
      <c r="BW420" s="137"/>
      <c r="BX420" s="137"/>
      <c r="BY420" s="137"/>
      <c r="BZ420" s="137"/>
      <c r="CA420" s="137"/>
      <c r="CB420" s="137"/>
      <c r="CC420" s="137"/>
      <c r="CD420" s="137"/>
      <c r="CE420" s="137"/>
      <c r="CF420" s="137"/>
      <c r="CG420" s="137"/>
      <c r="CH420" s="137"/>
      <c r="CI420" s="137"/>
      <c r="CJ420" s="137"/>
      <c r="CK420" s="137"/>
      <c r="CL420" s="137"/>
      <c r="CM420" s="137"/>
      <c r="CN420" s="137"/>
      <c r="CO420" s="137"/>
      <c r="CP420" s="137"/>
      <c r="CQ420" s="137"/>
      <c r="CR420" s="137"/>
      <c r="CS420" s="137"/>
      <c r="CT420" s="137"/>
      <c r="CU420" s="137"/>
      <c r="CV420" s="137"/>
      <c r="CW420" s="137"/>
      <c r="CX420" s="137"/>
      <c r="CY420" s="137"/>
      <c r="CZ420" s="137"/>
      <c r="DA420" s="137"/>
      <c r="DB420" s="137"/>
      <c r="DC420" s="137"/>
      <c r="DD420" s="137"/>
      <c r="DE420" s="137"/>
      <c r="DF420" s="137"/>
      <c r="DG420" s="137"/>
      <c r="DH420" s="137"/>
      <c r="DI420" s="137"/>
      <c r="DJ420" s="137"/>
      <c r="DK420" s="137"/>
    </row>
    <row r="421" spans="1:115" s="91" customFormat="1" ht="18" customHeight="1" x14ac:dyDescent="0.2">
      <c r="A421" s="87"/>
      <c r="B421" s="133"/>
      <c r="C421" s="133"/>
      <c r="F421" s="2"/>
      <c r="I421" s="2"/>
      <c r="L421" s="2"/>
      <c r="O421" s="2"/>
      <c r="R421" s="2"/>
      <c r="U421" s="2"/>
      <c r="X421" s="2"/>
      <c r="AA421" s="2"/>
      <c r="AD421" s="2"/>
      <c r="AG421" s="2"/>
      <c r="AJ421" s="2"/>
      <c r="AM421" s="2"/>
      <c r="AP421" s="2"/>
      <c r="AS421" s="2"/>
      <c r="AV421" s="2"/>
      <c r="AY421" s="2"/>
      <c r="BB421" s="2"/>
      <c r="BE421" s="2"/>
      <c r="BH421" s="2"/>
      <c r="BL421" s="31"/>
      <c r="BM421" s="31"/>
      <c r="BN421" s="31"/>
      <c r="BO421" s="31"/>
      <c r="BP421" s="31"/>
      <c r="BQ421" s="31"/>
      <c r="BR421" s="31"/>
      <c r="BS421" s="137"/>
      <c r="BT421" s="137"/>
      <c r="BU421" s="137"/>
      <c r="BV421" s="137"/>
      <c r="BW421" s="137"/>
      <c r="BX421" s="137"/>
      <c r="BY421" s="137"/>
      <c r="BZ421" s="137"/>
      <c r="CA421" s="137"/>
      <c r="CB421" s="137"/>
      <c r="CC421" s="137"/>
      <c r="CD421" s="137"/>
      <c r="CE421" s="137"/>
      <c r="CF421" s="137"/>
      <c r="CG421" s="137"/>
      <c r="CH421" s="137"/>
      <c r="CI421" s="137"/>
      <c r="CJ421" s="137"/>
      <c r="CK421" s="137"/>
      <c r="CL421" s="137"/>
      <c r="CM421" s="137"/>
      <c r="CN421" s="137"/>
      <c r="CO421" s="137"/>
      <c r="CP421" s="137"/>
      <c r="CQ421" s="137"/>
      <c r="CR421" s="137"/>
      <c r="CS421" s="137"/>
      <c r="CT421" s="137"/>
      <c r="CU421" s="137"/>
      <c r="CV421" s="137"/>
      <c r="CW421" s="137"/>
      <c r="CX421" s="137"/>
      <c r="CY421" s="137"/>
      <c r="CZ421" s="137"/>
      <c r="DA421" s="137"/>
      <c r="DB421" s="137"/>
      <c r="DC421" s="137"/>
      <c r="DD421" s="137"/>
      <c r="DE421" s="137"/>
      <c r="DF421" s="137"/>
      <c r="DG421" s="137"/>
      <c r="DH421" s="137"/>
      <c r="DI421" s="137"/>
      <c r="DJ421" s="137"/>
      <c r="DK421" s="137"/>
    </row>
    <row r="422" spans="1:115" s="91" customFormat="1" ht="18" customHeight="1" x14ac:dyDescent="0.2">
      <c r="A422" s="87"/>
      <c r="B422" s="130"/>
      <c r="C422" s="133"/>
      <c r="F422" s="2"/>
      <c r="I422" s="2"/>
      <c r="L422" s="2"/>
      <c r="O422" s="2"/>
      <c r="R422" s="2"/>
      <c r="U422" s="2"/>
      <c r="X422" s="2"/>
      <c r="AA422" s="2"/>
      <c r="AD422" s="2"/>
      <c r="AG422" s="2"/>
      <c r="AJ422" s="2"/>
      <c r="AM422" s="2"/>
      <c r="AP422" s="2"/>
      <c r="AS422" s="2"/>
      <c r="AV422" s="2"/>
      <c r="AY422" s="2"/>
      <c r="BB422" s="2"/>
      <c r="BE422" s="2"/>
      <c r="BH422" s="2"/>
      <c r="BL422" s="31"/>
      <c r="BM422" s="31"/>
      <c r="BN422" s="31"/>
      <c r="BO422" s="31"/>
      <c r="BP422" s="31"/>
      <c r="BQ422" s="31"/>
      <c r="BR422" s="31"/>
      <c r="BS422" s="137"/>
      <c r="BT422" s="137"/>
      <c r="BU422" s="137"/>
      <c r="BV422" s="137"/>
      <c r="BW422" s="137"/>
      <c r="BX422" s="137"/>
      <c r="BY422" s="137"/>
      <c r="BZ422" s="137"/>
      <c r="CA422" s="137"/>
      <c r="CB422" s="137"/>
      <c r="CC422" s="137"/>
      <c r="CD422" s="137"/>
      <c r="CE422" s="137"/>
      <c r="CF422" s="137"/>
      <c r="CG422" s="137"/>
      <c r="CH422" s="137"/>
      <c r="CI422" s="137"/>
      <c r="CJ422" s="137"/>
      <c r="CK422" s="137"/>
      <c r="CL422" s="137"/>
      <c r="CM422" s="137"/>
      <c r="CN422" s="137"/>
      <c r="CO422" s="137"/>
      <c r="CP422" s="137"/>
      <c r="CQ422" s="137"/>
      <c r="CR422" s="137"/>
      <c r="CS422" s="137"/>
      <c r="CT422" s="137"/>
      <c r="CU422" s="137"/>
      <c r="CV422" s="137"/>
      <c r="CW422" s="137"/>
      <c r="CX422" s="137"/>
      <c r="CY422" s="137"/>
      <c r="CZ422" s="137"/>
      <c r="DA422" s="137"/>
      <c r="DB422" s="137"/>
      <c r="DC422" s="137"/>
      <c r="DD422" s="137"/>
      <c r="DE422" s="137"/>
      <c r="DF422" s="137"/>
      <c r="DG422" s="137"/>
      <c r="DH422" s="137"/>
      <c r="DI422" s="137"/>
      <c r="DJ422" s="137"/>
      <c r="DK422" s="137"/>
    </row>
    <row r="423" spans="1:115" s="91" customFormat="1" ht="18" customHeight="1" x14ac:dyDescent="0.2">
      <c r="A423" s="87"/>
      <c r="B423" s="133"/>
      <c r="C423" s="133"/>
      <c r="F423" s="2"/>
      <c r="I423" s="2"/>
      <c r="L423" s="2"/>
      <c r="O423" s="2"/>
      <c r="R423" s="2"/>
      <c r="U423" s="2"/>
      <c r="X423" s="2"/>
      <c r="AA423" s="2"/>
      <c r="AD423" s="2"/>
      <c r="AG423" s="2"/>
      <c r="AJ423" s="2"/>
      <c r="AM423" s="2"/>
      <c r="AP423" s="2"/>
      <c r="AS423" s="2"/>
      <c r="AV423" s="2"/>
      <c r="AY423" s="2"/>
      <c r="BB423" s="2"/>
      <c r="BE423" s="2"/>
      <c r="BH423" s="2"/>
      <c r="BL423" s="31"/>
      <c r="BM423" s="31"/>
      <c r="BN423" s="31"/>
      <c r="BO423" s="31"/>
      <c r="BP423" s="31"/>
      <c r="BQ423" s="31"/>
      <c r="BR423" s="31"/>
      <c r="BS423" s="137"/>
      <c r="BT423" s="137"/>
      <c r="BU423" s="137"/>
      <c r="BV423" s="137"/>
      <c r="BW423" s="137"/>
      <c r="BX423" s="137"/>
      <c r="BY423" s="137"/>
      <c r="BZ423" s="137"/>
      <c r="CA423" s="137"/>
      <c r="CB423" s="137"/>
      <c r="CC423" s="137"/>
      <c r="CD423" s="137"/>
      <c r="CE423" s="137"/>
      <c r="CF423" s="137"/>
      <c r="CG423" s="137"/>
      <c r="CH423" s="137"/>
      <c r="CI423" s="137"/>
      <c r="CJ423" s="137"/>
      <c r="CK423" s="137"/>
      <c r="CL423" s="137"/>
      <c r="CM423" s="137"/>
      <c r="CN423" s="137"/>
      <c r="CO423" s="137"/>
      <c r="CP423" s="137"/>
      <c r="CQ423" s="137"/>
      <c r="CR423" s="137"/>
      <c r="CS423" s="137"/>
      <c r="CT423" s="137"/>
      <c r="CU423" s="137"/>
      <c r="CV423" s="137"/>
      <c r="CW423" s="137"/>
      <c r="CX423" s="137"/>
      <c r="CY423" s="137"/>
      <c r="CZ423" s="137"/>
      <c r="DA423" s="137"/>
      <c r="DB423" s="137"/>
      <c r="DC423" s="137"/>
      <c r="DD423" s="137"/>
      <c r="DE423" s="137"/>
      <c r="DF423" s="137"/>
      <c r="DG423" s="137"/>
      <c r="DH423" s="137"/>
      <c r="DI423" s="137"/>
      <c r="DJ423" s="137"/>
      <c r="DK423" s="137"/>
    </row>
    <row r="424" spans="1:115" s="91" customFormat="1" ht="18" customHeight="1" x14ac:dyDescent="0.2">
      <c r="A424" s="87"/>
      <c r="B424" s="133"/>
      <c r="C424" s="133"/>
      <c r="F424" s="2"/>
      <c r="I424" s="2"/>
      <c r="L424" s="2"/>
      <c r="O424" s="2"/>
      <c r="R424" s="2"/>
      <c r="U424" s="2"/>
      <c r="X424" s="2"/>
      <c r="AA424" s="2"/>
      <c r="AD424" s="2"/>
      <c r="AG424" s="2"/>
      <c r="AJ424" s="2"/>
      <c r="AM424" s="2"/>
      <c r="AP424" s="2"/>
      <c r="AS424" s="2"/>
      <c r="AV424" s="2"/>
      <c r="AY424" s="2"/>
      <c r="BB424" s="2"/>
      <c r="BE424" s="2"/>
      <c r="BH424" s="2"/>
      <c r="BL424" s="31"/>
      <c r="BM424" s="31"/>
      <c r="BN424" s="31"/>
      <c r="BO424" s="31"/>
      <c r="BP424" s="31"/>
      <c r="BQ424" s="31"/>
      <c r="BR424" s="31"/>
      <c r="BS424" s="137"/>
      <c r="BT424" s="137"/>
      <c r="BU424" s="137"/>
      <c r="BV424" s="137"/>
      <c r="BW424" s="137"/>
      <c r="BX424" s="137"/>
      <c r="BY424" s="137"/>
      <c r="BZ424" s="137"/>
      <c r="CA424" s="137"/>
      <c r="CB424" s="137"/>
      <c r="CC424" s="137"/>
      <c r="CD424" s="137"/>
      <c r="CE424" s="137"/>
      <c r="CF424" s="137"/>
      <c r="CG424" s="137"/>
      <c r="CH424" s="137"/>
      <c r="CI424" s="137"/>
      <c r="CJ424" s="137"/>
      <c r="CK424" s="137"/>
      <c r="CL424" s="137"/>
      <c r="CM424" s="137"/>
      <c r="CN424" s="137"/>
      <c r="CO424" s="137"/>
      <c r="CP424" s="137"/>
      <c r="CQ424" s="137"/>
      <c r="CR424" s="137"/>
      <c r="CS424" s="137"/>
      <c r="CT424" s="137"/>
      <c r="CU424" s="137"/>
      <c r="CV424" s="137"/>
      <c r="CW424" s="137"/>
      <c r="CX424" s="137"/>
      <c r="CY424" s="137"/>
      <c r="CZ424" s="137"/>
      <c r="DA424" s="137"/>
      <c r="DB424" s="137"/>
      <c r="DC424" s="137"/>
      <c r="DD424" s="137"/>
      <c r="DE424" s="137"/>
      <c r="DF424" s="137"/>
      <c r="DG424" s="137"/>
      <c r="DH424" s="137"/>
      <c r="DI424" s="137"/>
      <c r="DJ424" s="137"/>
      <c r="DK424" s="137"/>
    </row>
    <row r="425" spans="1:115" s="91" customFormat="1" ht="18" customHeight="1" x14ac:dyDescent="0.2">
      <c r="A425" s="89"/>
      <c r="B425" s="130"/>
      <c r="C425" s="130"/>
      <c r="D425" s="184"/>
      <c r="E425" s="184"/>
      <c r="F425" s="2"/>
      <c r="G425" s="184"/>
      <c r="H425" s="184"/>
      <c r="I425" s="2"/>
      <c r="J425" s="184"/>
      <c r="K425" s="184"/>
      <c r="L425" s="2"/>
      <c r="M425" s="184"/>
      <c r="N425" s="184"/>
      <c r="O425" s="2"/>
      <c r="P425" s="184"/>
      <c r="Q425" s="184"/>
      <c r="R425" s="2"/>
      <c r="S425" s="184"/>
      <c r="T425" s="184"/>
      <c r="U425" s="2"/>
      <c r="V425" s="184"/>
      <c r="W425" s="184"/>
      <c r="X425" s="2"/>
      <c r="Y425" s="184"/>
      <c r="Z425" s="184"/>
      <c r="AA425" s="2"/>
      <c r="AB425" s="184"/>
      <c r="AC425" s="184"/>
      <c r="AD425" s="2"/>
      <c r="AE425" s="184"/>
      <c r="AF425" s="184"/>
      <c r="AG425" s="2"/>
      <c r="AH425" s="184"/>
      <c r="AI425" s="184"/>
      <c r="AJ425" s="2"/>
      <c r="AK425" s="184"/>
      <c r="AL425" s="184"/>
      <c r="AM425" s="2"/>
      <c r="AN425" s="184"/>
      <c r="AO425" s="184"/>
      <c r="AP425" s="2"/>
      <c r="AQ425" s="184"/>
      <c r="AR425" s="184"/>
      <c r="AS425" s="2"/>
      <c r="AT425" s="184"/>
      <c r="AU425" s="184"/>
      <c r="AV425" s="2"/>
      <c r="AW425" s="184"/>
      <c r="AX425" s="184"/>
      <c r="AY425" s="2"/>
      <c r="AZ425" s="184"/>
      <c r="BA425" s="184"/>
      <c r="BB425" s="2"/>
      <c r="BC425" s="184"/>
      <c r="BD425" s="184"/>
      <c r="BE425" s="2"/>
      <c r="BF425" s="184"/>
      <c r="BG425" s="184"/>
      <c r="BH425" s="2"/>
      <c r="BI425" s="184"/>
      <c r="BJ425" s="184"/>
      <c r="BL425" s="31"/>
      <c r="BM425" s="31"/>
      <c r="BN425" s="31"/>
      <c r="BO425" s="31"/>
      <c r="BP425" s="31"/>
      <c r="BQ425" s="31"/>
      <c r="BR425" s="31"/>
      <c r="BS425" s="137"/>
      <c r="BT425" s="137"/>
      <c r="BU425" s="137"/>
      <c r="BV425" s="137"/>
      <c r="BW425" s="137"/>
      <c r="BX425" s="137"/>
      <c r="BY425" s="137"/>
      <c r="BZ425" s="137"/>
      <c r="CA425" s="137"/>
      <c r="CB425" s="137"/>
      <c r="CC425" s="137"/>
      <c r="CD425" s="137"/>
      <c r="CE425" s="137"/>
      <c r="CF425" s="137"/>
      <c r="CG425" s="137"/>
      <c r="CH425" s="137"/>
      <c r="CI425" s="137"/>
      <c r="CJ425" s="137"/>
      <c r="CK425" s="137"/>
      <c r="CL425" s="137"/>
      <c r="CM425" s="137"/>
      <c r="CN425" s="137"/>
      <c r="CO425" s="137"/>
      <c r="CP425" s="137"/>
      <c r="CQ425" s="137"/>
      <c r="CR425" s="137"/>
      <c r="CS425" s="137"/>
      <c r="CT425" s="137"/>
      <c r="CU425" s="137"/>
      <c r="CV425" s="137"/>
      <c r="CW425" s="137"/>
      <c r="CX425" s="137"/>
      <c r="CY425" s="137"/>
      <c r="CZ425" s="137"/>
      <c r="DA425" s="137"/>
      <c r="DB425" s="137"/>
      <c r="DC425" s="137"/>
      <c r="DD425" s="137"/>
      <c r="DE425" s="137"/>
      <c r="DF425" s="137"/>
      <c r="DG425" s="137"/>
      <c r="DH425" s="137"/>
      <c r="DI425" s="137"/>
      <c r="DJ425" s="137"/>
      <c r="DK425" s="137"/>
    </row>
    <row r="426" spans="1:115" s="91" customFormat="1" ht="18" customHeight="1" x14ac:dyDescent="0.2">
      <c r="A426" s="90"/>
      <c r="B426" s="134"/>
      <c r="C426" s="134"/>
      <c r="F426" s="2"/>
      <c r="I426" s="2"/>
      <c r="L426" s="2"/>
      <c r="O426" s="2"/>
      <c r="R426" s="2"/>
      <c r="U426" s="2"/>
      <c r="X426" s="2"/>
      <c r="AA426" s="2"/>
      <c r="AD426" s="2"/>
      <c r="AG426" s="2"/>
      <c r="AJ426" s="2"/>
      <c r="AM426" s="2"/>
      <c r="AP426" s="2"/>
      <c r="AS426" s="2"/>
      <c r="AV426" s="2"/>
      <c r="AY426" s="2"/>
      <c r="BB426" s="2"/>
      <c r="BE426" s="2"/>
      <c r="BH426" s="2"/>
      <c r="BL426" s="31"/>
      <c r="BM426" s="31"/>
      <c r="BN426" s="31"/>
      <c r="BO426" s="31"/>
      <c r="BP426" s="31"/>
      <c r="BQ426" s="31"/>
      <c r="BR426" s="31"/>
      <c r="BS426" s="137"/>
      <c r="BT426" s="137"/>
      <c r="BU426" s="137"/>
      <c r="BV426" s="137"/>
      <c r="BW426" s="137"/>
      <c r="BX426" s="137"/>
      <c r="BY426" s="137"/>
      <c r="BZ426" s="137"/>
      <c r="CA426" s="137"/>
      <c r="CB426" s="137"/>
      <c r="CC426" s="137"/>
      <c r="CD426" s="137"/>
      <c r="CE426" s="137"/>
      <c r="CF426" s="137"/>
      <c r="CG426" s="137"/>
      <c r="CH426" s="137"/>
      <c r="CI426" s="137"/>
      <c r="CJ426" s="137"/>
      <c r="CK426" s="137"/>
      <c r="CL426" s="137"/>
      <c r="CM426" s="137"/>
      <c r="CN426" s="137"/>
      <c r="CO426" s="137"/>
      <c r="CP426" s="137"/>
      <c r="CQ426" s="137"/>
      <c r="CR426" s="137"/>
      <c r="CS426" s="137"/>
      <c r="CT426" s="137"/>
      <c r="CU426" s="137"/>
      <c r="CV426" s="137"/>
      <c r="CW426" s="137"/>
      <c r="CX426" s="137"/>
      <c r="CY426" s="137"/>
      <c r="CZ426" s="137"/>
      <c r="DA426" s="137"/>
      <c r="DB426" s="137"/>
      <c r="DC426" s="137"/>
      <c r="DD426" s="137"/>
      <c r="DE426" s="137"/>
      <c r="DF426" s="137"/>
      <c r="DG426" s="137"/>
      <c r="DH426" s="137"/>
      <c r="DI426" s="137"/>
      <c r="DJ426" s="137"/>
      <c r="DK426" s="137"/>
    </row>
    <row r="427" spans="1:115" s="91" customFormat="1" ht="18" customHeight="1" x14ac:dyDescent="0.2">
      <c r="A427" s="87"/>
      <c r="B427" s="133"/>
      <c r="C427" s="133"/>
      <c r="F427" s="2"/>
      <c r="I427" s="2"/>
      <c r="L427" s="2"/>
      <c r="O427" s="2"/>
      <c r="R427" s="2"/>
      <c r="U427" s="2"/>
      <c r="X427" s="2"/>
      <c r="AA427" s="2"/>
      <c r="AD427" s="2"/>
      <c r="AG427" s="2"/>
      <c r="AJ427" s="2"/>
      <c r="AM427" s="2"/>
      <c r="AP427" s="2"/>
      <c r="AS427" s="2"/>
      <c r="AV427" s="2"/>
      <c r="AY427" s="2"/>
      <c r="BB427" s="2"/>
      <c r="BE427" s="2"/>
      <c r="BH427" s="2"/>
      <c r="BL427" s="31"/>
      <c r="BM427" s="31"/>
      <c r="BN427" s="31"/>
      <c r="BO427" s="31"/>
      <c r="BP427" s="31"/>
      <c r="BQ427" s="31"/>
      <c r="BR427" s="31"/>
      <c r="BS427" s="137"/>
      <c r="BT427" s="137"/>
      <c r="BU427" s="137"/>
      <c r="BV427" s="137"/>
      <c r="BW427" s="137"/>
      <c r="BX427" s="137"/>
      <c r="BY427" s="137"/>
      <c r="BZ427" s="137"/>
      <c r="CA427" s="137"/>
      <c r="CB427" s="137"/>
      <c r="CC427" s="137"/>
      <c r="CD427" s="137"/>
      <c r="CE427" s="137"/>
      <c r="CF427" s="137"/>
      <c r="CG427" s="137"/>
      <c r="CH427" s="137"/>
      <c r="CI427" s="137"/>
      <c r="CJ427" s="137"/>
      <c r="CK427" s="137"/>
      <c r="CL427" s="137"/>
      <c r="CM427" s="137"/>
      <c r="CN427" s="137"/>
      <c r="CO427" s="137"/>
      <c r="CP427" s="137"/>
      <c r="CQ427" s="137"/>
      <c r="CR427" s="137"/>
      <c r="CS427" s="137"/>
      <c r="CT427" s="137"/>
      <c r="CU427" s="137"/>
      <c r="CV427" s="137"/>
      <c r="CW427" s="137"/>
      <c r="CX427" s="137"/>
      <c r="CY427" s="137"/>
      <c r="CZ427" s="137"/>
      <c r="DA427" s="137"/>
      <c r="DB427" s="137"/>
      <c r="DC427" s="137"/>
      <c r="DD427" s="137"/>
      <c r="DE427" s="137"/>
      <c r="DF427" s="137"/>
      <c r="DG427" s="137"/>
      <c r="DH427" s="137"/>
      <c r="DI427" s="137"/>
      <c r="DJ427" s="137"/>
      <c r="DK427" s="137"/>
    </row>
    <row r="428" spans="1:115" s="91" customFormat="1" ht="18" customHeight="1" x14ac:dyDescent="0.2">
      <c r="A428" s="87"/>
      <c r="B428" s="133"/>
      <c r="C428" s="133"/>
      <c r="F428" s="2"/>
      <c r="I428" s="2"/>
      <c r="L428" s="2"/>
      <c r="O428" s="2"/>
      <c r="R428" s="2"/>
      <c r="U428" s="2"/>
      <c r="X428" s="2"/>
      <c r="AA428" s="2"/>
      <c r="AD428" s="2"/>
      <c r="AG428" s="2"/>
      <c r="AJ428" s="2"/>
      <c r="AM428" s="2"/>
      <c r="AP428" s="2"/>
      <c r="AS428" s="2"/>
      <c r="AV428" s="2"/>
      <c r="AY428" s="2"/>
      <c r="BB428" s="2"/>
      <c r="BE428" s="2"/>
      <c r="BH428" s="2"/>
      <c r="BL428" s="31"/>
      <c r="BM428" s="31"/>
      <c r="BN428" s="31"/>
      <c r="BO428" s="31"/>
      <c r="BP428" s="31"/>
      <c r="BQ428" s="31"/>
      <c r="BR428" s="31"/>
      <c r="BS428" s="137"/>
      <c r="BT428" s="137"/>
      <c r="BU428" s="137"/>
      <c r="BV428" s="137"/>
      <c r="BW428" s="137"/>
      <c r="BX428" s="137"/>
      <c r="BY428" s="137"/>
      <c r="BZ428" s="137"/>
      <c r="CA428" s="137"/>
      <c r="CB428" s="137"/>
      <c r="CC428" s="137"/>
      <c r="CD428" s="137"/>
      <c r="CE428" s="137"/>
      <c r="CF428" s="137"/>
      <c r="CG428" s="137"/>
      <c r="CH428" s="137"/>
      <c r="CI428" s="137"/>
      <c r="CJ428" s="137"/>
      <c r="CK428" s="137"/>
      <c r="CL428" s="137"/>
      <c r="CM428" s="137"/>
      <c r="CN428" s="137"/>
      <c r="CO428" s="137"/>
      <c r="CP428" s="137"/>
      <c r="CQ428" s="137"/>
      <c r="CR428" s="137"/>
      <c r="CS428" s="137"/>
      <c r="CT428" s="137"/>
      <c r="CU428" s="137"/>
      <c r="CV428" s="137"/>
      <c r="CW428" s="137"/>
      <c r="CX428" s="137"/>
      <c r="CY428" s="137"/>
      <c r="CZ428" s="137"/>
      <c r="DA428" s="137"/>
      <c r="DB428" s="137"/>
      <c r="DC428" s="137"/>
      <c r="DD428" s="137"/>
      <c r="DE428" s="137"/>
      <c r="DF428" s="137"/>
      <c r="DG428" s="137"/>
      <c r="DH428" s="137"/>
      <c r="DI428" s="137"/>
      <c r="DJ428" s="137"/>
      <c r="DK428" s="137"/>
    </row>
    <row r="429" spans="1:115" s="91" customFormat="1" ht="18" customHeight="1" x14ac:dyDescent="0.2">
      <c r="A429" s="87"/>
      <c r="B429" s="130"/>
      <c r="C429" s="130"/>
      <c r="F429" s="2"/>
      <c r="I429" s="2"/>
      <c r="L429" s="2"/>
      <c r="O429" s="2"/>
      <c r="R429" s="2"/>
      <c r="U429" s="2"/>
      <c r="X429" s="2"/>
      <c r="AA429" s="2"/>
      <c r="AD429" s="2"/>
      <c r="AG429" s="2"/>
      <c r="AJ429" s="2"/>
      <c r="AM429" s="2"/>
      <c r="AP429" s="2"/>
      <c r="AS429" s="2"/>
      <c r="AV429" s="2"/>
      <c r="AY429" s="2"/>
      <c r="BB429" s="2"/>
      <c r="BE429" s="2"/>
      <c r="BH429" s="2"/>
      <c r="BL429" s="31"/>
      <c r="BM429" s="31"/>
      <c r="BN429" s="31"/>
      <c r="BO429" s="31"/>
      <c r="BP429" s="31"/>
      <c r="BQ429" s="31"/>
      <c r="BR429" s="31"/>
      <c r="BS429" s="137"/>
      <c r="BT429" s="137"/>
      <c r="BU429" s="137"/>
      <c r="BV429" s="137"/>
      <c r="BW429" s="137"/>
      <c r="BX429" s="137"/>
      <c r="BY429" s="137"/>
      <c r="BZ429" s="137"/>
      <c r="CA429" s="137"/>
      <c r="CB429" s="137"/>
      <c r="CC429" s="137"/>
      <c r="CD429" s="137"/>
      <c r="CE429" s="137"/>
      <c r="CF429" s="137"/>
      <c r="CG429" s="137"/>
      <c r="CH429" s="137"/>
      <c r="CI429" s="137"/>
      <c r="CJ429" s="137"/>
      <c r="CK429" s="137"/>
      <c r="CL429" s="137"/>
      <c r="CM429" s="137"/>
      <c r="CN429" s="137"/>
      <c r="CO429" s="137"/>
      <c r="CP429" s="137"/>
      <c r="CQ429" s="137"/>
      <c r="CR429" s="137"/>
      <c r="CS429" s="137"/>
      <c r="CT429" s="137"/>
      <c r="CU429" s="137"/>
      <c r="CV429" s="137"/>
      <c r="CW429" s="137"/>
      <c r="CX429" s="137"/>
      <c r="CY429" s="137"/>
      <c r="CZ429" s="137"/>
      <c r="DA429" s="137"/>
      <c r="DB429" s="137"/>
      <c r="DC429" s="137"/>
      <c r="DD429" s="137"/>
      <c r="DE429" s="137"/>
      <c r="DF429" s="137"/>
      <c r="DG429" s="137"/>
      <c r="DH429" s="137"/>
      <c r="DI429" s="137"/>
      <c r="DJ429" s="137"/>
      <c r="DK429" s="137"/>
    </row>
    <row r="430" spans="1:115" s="91" customFormat="1" ht="18" customHeight="1" x14ac:dyDescent="0.2">
      <c r="A430" s="87"/>
      <c r="B430" s="133"/>
      <c r="C430" s="133"/>
      <c r="F430" s="2"/>
      <c r="I430" s="2"/>
      <c r="L430" s="2"/>
      <c r="O430" s="2"/>
      <c r="R430" s="2"/>
      <c r="U430" s="2"/>
      <c r="X430" s="2"/>
      <c r="AA430" s="2"/>
      <c r="AD430" s="2"/>
      <c r="AG430" s="2"/>
      <c r="AJ430" s="2"/>
      <c r="AM430" s="2"/>
      <c r="AP430" s="2"/>
      <c r="AS430" s="2"/>
      <c r="AV430" s="2"/>
      <c r="AY430" s="2"/>
      <c r="BB430" s="2"/>
      <c r="BE430" s="2"/>
      <c r="BH430" s="2"/>
      <c r="BL430" s="31"/>
      <c r="BM430" s="31"/>
      <c r="BN430" s="31"/>
      <c r="BO430" s="31"/>
      <c r="BP430" s="31"/>
      <c r="BQ430" s="31"/>
      <c r="BR430" s="31"/>
      <c r="BS430" s="137"/>
      <c r="BT430" s="137"/>
      <c r="BU430" s="137"/>
      <c r="BV430" s="137"/>
      <c r="BW430" s="137"/>
      <c r="BX430" s="137"/>
      <c r="BY430" s="137"/>
      <c r="BZ430" s="137"/>
      <c r="CA430" s="137"/>
      <c r="CB430" s="137"/>
      <c r="CC430" s="137"/>
      <c r="CD430" s="137"/>
      <c r="CE430" s="137"/>
      <c r="CF430" s="137"/>
      <c r="CG430" s="137"/>
      <c r="CH430" s="137"/>
      <c r="CI430" s="137"/>
      <c r="CJ430" s="137"/>
      <c r="CK430" s="137"/>
      <c r="CL430" s="137"/>
      <c r="CM430" s="137"/>
      <c r="CN430" s="137"/>
      <c r="CO430" s="137"/>
      <c r="CP430" s="137"/>
      <c r="CQ430" s="137"/>
      <c r="CR430" s="137"/>
      <c r="CS430" s="137"/>
      <c r="CT430" s="137"/>
      <c r="CU430" s="137"/>
      <c r="CV430" s="137"/>
      <c r="CW430" s="137"/>
      <c r="CX430" s="137"/>
      <c r="CY430" s="137"/>
      <c r="CZ430" s="137"/>
      <c r="DA430" s="137"/>
      <c r="DB430" s="137"/>
      <c r="DC430" s="137"/>
      <c r="DD430" s="137"/>
      <c r="DE430" s="137"/>
      <c r="DF430" s="137"/>
      <c r="DG430" s="137"/>
      <c r="DH430" s="137"/>
      <c r="DI430" s="137"/>
      <c r="DJ430" s="137"/>
      <c r="DK430" s="137"/>
    </row>
    <row r="431" spans="1:115" s="91" customFormat="1" ht="18" customHeight="1" x14ac:dyDescent="0.2">
      <c r="A431" s="87"/>
      <c r="B431" s="133"/>
      <c r="C431" s="133"/>
      <c r="F431" s="2"/>
      <c r="I431" s="2"/>
      <c r="L431" s="2"/>
      <c r="O431" s="2"/>
      <c r="R431" s="2"/>
      <c r="U431" s="2"/>
      <c r="X431" s="2"/>
      <c r="AA431" s="2"/>
      <c r="AD431" s="2"/>
      <c r="AG431" s="2"/>
      <c r="AJ431" s="2"/>
      <c r="AM431" s="2"/>
      <c r="AP431" s="2"/>
      <c r="AS431" s="2"/>
      <c r="AV431" s="2"/>
      <c r="AY431" s="2"/>
      <c r="BB431" s="2"/>
      <c r="BE431" s="2"/>
      <c r="BH431" s="2"/>
      <c r="BL431" s="31"/>
      <c r="BM431" s="31"/>
      <c r="BN431" s="31"/>
      <c r="BO431" s="31"/>
      <c r="BP431" s="31"/>
      <c r="BQ431" s="31"/>
      <c r="BR431" s="31"/>
      <c r="BS431" s="137"/>
      <c r="BT431" s="137"/>
      <c r="BU431" s="137"/>
      <c r="BV431" s="137"/>
      <c r="BW431" s="137"/>
      <c r="BX431" s="137"/>
      <c r="BY431" s="137"/>
      <c r="BZ431" s="137"/>
      <c r="CA431" s="137"/>
      <c r="CB431" s="137"/>
      <c r="CC431" s="137"/>
      <c r="CD431" s="137"/>
      <c r="CE431" s="137"/>
      <c r="CF431" s="137"/>
      <c r="CG431" s="137"/>
      <c r="CH431" s="137"/>
      <c r="CI431" s="137"/>
      <c r="CJ431" s="137"/>
      <c r="CK431" s="137"/>
      <c r="CL431" s="137"/>
      <c r="CM431" s="137"/>
      <c r="CN431" s="137"/>
      <c r="CO431" s="137"/>
      <c r="CP431" s="137"/>
      <c r="CQ431" s="137"/>
      <c r="CR431" s="137"/>
      <c r="CS431" s="137"/>
      <c r="CT431" s="137"/>
      <c r="CU431" s="137"/>
      <c r="CV431" s="137"/>
      <c r="CW431" s="137"/>
      <c r="CX431" s="137"/>
      <c r="CY431" s="137"/>
      <c r="CZ431" s="137"/>
      <c r="DA431" s="137"/>
      <c r="DB431" s="137"/>
      <c r="DC431" s="137"/>
      <c r="DD431" s="137"/>
      <c r="DE431" s="137"/>
      <c r="DF431" s="137"/>
      <c r="DG431" s="137"/>
      <c r="DH431" s="137"/>
      <c r="DI431" s="137"/>
      <c r="DJ431" s="137"/>
      <c r="DK431" s="137"/>
    </row>
    <row r="432" spans="1:115" s="91" customFormat="1" ht="18" customHeight="1" x14ac:dyDescent="0.2">
      <c r="A432" s="89"/>
      <c r="B432" s="130"/>
      <c r="C432" s="130"/>
      <c r="D432" s="184"/>
      <c r="E432" s="184"/>
      <c r="F432" s="2"/>
      <c r="G432" s="184"/>
      <c r="H432" s="184"/>
      <c r="I432" s="2"/>
      <c r="J432" s="184"/>
      <c r="K432" s="184"/>
      <c r="L432" s="2"/>
      <c r="M432" s="184"/>
      <c r="N432" s="184"/>
      <c r="O432" s="2"/>
      <c r="P432" s="184"/>
      <c r="Q432" s="184"/>
      <c r="R432" s="2"/>
      <c r="S432" s="184"/>
      <c r="T432" s="184"/>
      <c r="U432" s="2"/>
      <c r="V432" s="184"/>
      <c r="W432" s="184"/>
      <c r="X432" s="2"/>
      <c r="Y432" s="184"/>
      <c r="Z432" s="184"/>
      <c r="AA432" s="2"/>
      <c r="AB432" s="184"/>
      <c r="AC432" s="184"/>
      <c r="AD432" s="2"/>
      <c r="AE432" s="184"/>
      <c r="AF432" s="184"/>
      <c r="AG432" s="2"/>
      <c r="AH432" s="184"/>
      <c r="AI432" s="184"/>
      <c r="AJ432" s="2"/>
      <c r="AK432" s="184"/>
      <c r="AL432" s="184"/>
      <c r="AM432" s="2"/>
      <c r="AN432" s="184"/>
      <c r="AO432" s="184"/>
      <c r="AP432" s="2"/>
      <c r="AQ432" s="184"/>
      <c r="AR432" s="184"/>
      <c r="AS432" s="2"/>
      <c r="AT432" s="184"/>
      <c r="AU432" s="184"/>
      <c r="AV432" s="2"/>
      <c r="AW432" s="184"/>
      <c r="AX432" s="184"/>
      <c r="AY432" s="2"/>
      <c r="AZ432" s="184"/>
      <c r="BA432" s="184"/>
      <c r="BB432" s="2"/>
      <c r="BC432" s="184"/>
      <c r="BD432" s="184"/>
      <c r="BE432" s="2"/>
      <c r="BF432" s="184"/>
      <c r="BG432" s="184"/>
      <c r="BH432" s="2"/>
      <c r="BI432" s="184"/>
      <c r="BJ432" s="184"/>
      <c r="BL432" s="31"/>
      <c r="BM432" s="31"/>
      <c r="BN432" s="31"/>
      <c r="BO432" s="31"/>
      <c r="BP432" s="31"/>
      <c r="BQ432" s="31"/>
      <c r="BR432" s="31"/>
      <c r="BS432" s="137"/>
      <c r="BT432" s="137"/>
      <c r="BU432" s="137"/>
      <c r="BV432" s="137"/>
      <c r="BW432" s="137"/>
      <c r="BX432" s="137"/>
      <c r="BY432" s="137"/>
      <c r="BZ432" s="137"/>
      <c r="CA432" s="137"/>
      <c r="CB432" s="137"/>
      <c r="CC432" s="137"/>
      <c r="CD432" s="137"/>
      <c r="CE432" s="137"/>
      <c r="CF432" s="137"/>
      <c r="CG432" s="137"/>
      <c r="CH432" s="137"/>
      <c r="CI432" s="137"/>
      <c r="CJ432" s="137"/>
      <c r="CK432" s="137"/>
      <c r="CL432" s="137"/>
      <c r="CM432" s="137"/>
      <c r="CN432" s="137"/>
      <c r="CO432" s="137"/>
      <c r="CP432" s="137"/>
      <c r="CQ432" s="137"/>
      <c r="CR432" s="137"/>
      <c r="CS432" s="137"/>
      <c r="CT432" s="137"/>
      <c r="CU432" s="137"/>
      <c r="CV432" s="137"/>
      <c r="CW432" s="137"/>
      <c r="CX432" s="137"/>
      <c r="CY432" s="137"/>
      <c r="CZ432" s="137"/>
      <c r="DA432" s="137"/>
      <c r="DB432" s="137"/>
      <c r="DC432" s="137"/>
      <c r="DD432" s="137"/>
      <c r="DE432" s="137"/>
      <c r="DF432" s="137"/>
      <c r="DG432" s="137"/>
      <c r="DH432" s="137"/>
      <c r="DI432" s="137"/>
      <c r="DJ432" s="137"/>
      <c r="DK432" s="137"/>
    </row>
    <row r="433" spans="1:115" s="91" customFormat="1" ht="18" customHeight="1" x14ac:dyDescent="0.2">
      <c r="A433" s="90"/>
      <c r="B433" s="134"/>
      <c r="C433" s="133"/>
      <c r="F433" s="2"/>
      <c r="I433" s="2"/>
      <c r="L433" s="2"/>
      <c r="O433" s="2"/>
      <c r="R433" s="2"/>
      <c r="U433" s="2"/>
      <c r="X433" s="2"/>
      <c r="AA433" s="2"/>
      <c r="AD433" s="2"/>
      <c r="AG433" s="2"/>
      <c r="AJ433" s="2"/>
      <c r="AM433" s="2"/>
      <c r="AP433" s="2"/>
      <c r="AS433" s="2"/>
      <c r="AV433" s="2"/>
      <c r="AY433" s="2"/>
      <c r="BB433" s="2"/>
      <c r="BE433" s="2"/>
      <c r="BH433" s="2"/>
      <c r="BL433" s="31"/>
      <c r="BM433" s="31"/>
      <c r="BN433" s="31"/>
      <c r="BO433" s="31"/>
      <c r="BP433" s="31"/>
      <c r="BQ433" s="31"/>
      <c r="BR433" s="31"/>
      <c r="BS433" s="137"/>
      <c r="BT433" s="137"/>
      <c r="BU433" s="137"/>
      <c r="BV433" s="137"/>
      <c r="BW433" s="137"/>
      <c r="BX433" s="137"/>
      <c r="BY433" s="137"/>
      <c r="BZ433" s="137"/>
      <c r="CA433" s="137"/>
      <c r="CB433" s="137"/>
      <c r="CC433" s="137"/>
      <c r="CD433" s="137"/>
      <c r="CE433" s="137"/>
      <c r="CF433" s="137"/>
      <c r="CG433" s="137"/>
      <c r="CH433" s="137"/>
      <c r="CI433" s="137"/>
      <c r="CJ433" s="137"/>
      <c r="CK433" s="137"/>
      <c r="CL433" s="137"/>
      <c r="CM433" s="137"/>
      <c r="CN433" s="137"/>
      <c r="CO433" s="137"/>
      <c r="CP433" s="137"/>
      <c r="CQ433" s="137"/>
      <c r="CR433" s="137"/>
      <c r="CS433" s="137"/>
      <c r="CT433" s="137"/>
      <c r="CU433" s="137"/>
      <c r="CV433" s="137"/>
      <c r="CW433" s="137"/>
      <c r="CX433" s="137"/>
      <c r="CY433" s="137"/>
      <c r="CZ433" s="137"/>
      <c r="DA433" s="137"/>
      <c r="DB433" s="137"/>
      <c r="DC433" s="137"/>
      <c r="DD433" s="137"/>
      <c r="DE433" s="137"/>
      <c r="DF433" s="137"/>
      <c r="DG433" s="137"/>
      <c r="DH433" s="137"/>
      <c r="DI433" s="137"/>
      <c r="DJ433" s="137"/>
      <c r="DK433" s="137"/>
    </row>
    <row r="434" spans="1:115" s="91" customFormat="1" ht="18" customHeight="1" x14ac:dyDescent="0.2">
      <c r="A434" s="87"/>
      <c r="B434" s="133"/>
      <c r="C434" s="133"/>
      <c r="F434" s="2"/>
      <c r="I434" s="2"/>
      <c r="L434" s="2"/>
      <c r="O434" s="2"/>
      <c r="R434" s="2"/>
      <c r="U434" s="2"/>
      <c r="X434" s="2"/>
      <c r="AA434" s="2"/>
      <c r="AD434" s="2"/>
      <c r="AG434" s="2"/>
      <c r="AJ434" s="2"/>
      <c r="AM434" s="2"/>
      <c r="AP434" s="2"/>
      <c r="AS434" s="2"/>
      <c r="AV434" s="2"/>
      <c r="AY434" s="2"/>
      <c r="BB434" s="2"/>
      <c r="BE434" s="2"/>
      <c r="BH434" s="2"/>
      <c r="BL434" s="31"/>
      <c r="BM434" s="31"/>
      <c r="BN434" s="31"/>
      <c r="BO434" s="31"/>
      <c r="BP434" s="31"/>
      <c r="BQ434" s="31"/>
      <c r="BR434" s="31"/>
      <c r="BS434" s="137"/>
      <c r="BT434" s="137"/>
      <c r="BU434" s="137"/>
      <c r="BV434" s="137"/>
      <c r="BW434" s="137"/>
      <c r="BX434" s="137"/>
      <c r="BY434" s="137"/>
      <c r="BZ434" s="137"/>
      <c r="CA434" s="137"/>
      <c r="CB434" s="137"/>
      <c r="CC434" s="137"/>
      <c r="CD434" s="137"/>
      <c r="CE434" s="137"/>
      <c r="CF434" s="137"/>
      <c r="CG434" s="137"/>
      <c r="CH434" s="137"/>
      <c r="CI434" s="137"/>
      <c r="CJ434" s="137"/>
      <c r="CK434" s="137"/>
      <c r="CL434" s="137"/>
      <c r="CM434" s="137"/>
      <c r="CN434" s="137"/>
      <c r="CO434" s="137"/>
      <c r="CP434" s="137"/>
      <c r="CQ434" s="137"/>
      <c r="CR434" s="137"/>
      <c r="CS434" s="137"/>
      <c r="CT434" s="137"/>
      <c r="CU434" s="137"/>
      <c r="CV434" s="137"/>
      <c r="CW434" s="137"/>
      <c r="CX434" s="137"/>
      <c r="CY434" s="137"/>
      <c r="CZ434" s="137"/>
      <c r="DA434" s="137"/>
      <c r="DB434" s="137"/>
      <c r="DC434" s="137"/>
      <c r="DD434" s="137"/>
      <c r="DE434" s="137"/>
      <c r="DF434" s="137"/>
      <c r="DG434" s="137"/>
      <c r="DH434" s="137"/>
      <c r="DI434" s="137"/>
      <c r="DJ434" s="137"/>
      <c r="DK434" s="137"/>
    </row>
    <row r="435" spans="1:115" s="91" customFormat="1" ht="18" customHeight="1" x14ac:dyDescent="0.2">
      <c r="A435" s="87"/>
      <c r="B435" s="133"/>
      <c r="C435" s="133"/>
      <c r="F435" s="2"/>
      <c r="I435" s="2"/>
      <c r="L435" s="2"/>
      <c r="O435" s="2"/>
      <c r="R435" s="2"/>
      <c r="U435" s="2"/>
      <c r="X435" s="2"/>
      <c r="AA435" s="2"/>
      <c r="AD435" s="2"/>
      <c r="AG435" s="2"/>
      <c r="AJ435" s="2"/>
      <c r="AM435" s="2"/>
      <c r="AP435" s="2"/>
      <c r="AS435" s="2"/>
      <c r="AV435" s="2"/>
      <c r="AY435" s="2"/>
      <c r="BB435" s="2"/>
      <c r="BE435" s="2"/>
      <c r="BH435" s="2"/>
      <c r="BL435" s="31"/>
      <c r="BM435" s="31"/>
      <c r="BN435" s="31"/>
      <c r="BO435" s="31"/>
      <c r="BP435" s="31"/>
      <c r="BQ435" s="31"/>
      <c r="BR435" s="31"/>
      <c r="BS435" s="137"/>
      <c r="BT435" s="137"/>
      <c r="BU435" s="137"/>
      <c r="BV435" s="137"/>
      <c r="BW435" s="137"/>
      <c r="BX435" s="137"/>
      <c r="BY435" s="137"/>
      <c r="BZ435" s="137"/>
      <c r="CA435" s="137"/>
      <c r="CB435" s="137"/>
      <c r="CC435" s="137"/>
      <c r="CD435" s="137"/>
      <c r="CE435" s="137"/>
      <c r="CF435" s="137"/>
      <c r="CG435" s="137"/>
      <c r="CH435" s="137"/>
      <c r="CI435" s="137"/>
      <c r="CJ435" s="137"/>
      <c r="CK435" s="137"/>
      <c r="CL435" s="137"/>
      <c r="CM435" s="137"/>
      <c r="CN435" s="137"/>
      <c r="CO435" s="137"/>
      <c r="CP435" s="137"/>
      <c r="CQ435" s="137"/>
      <c r="CR435" s="137"/>
      <c r="CS435" s="137"/>
      <c r="CT435" s="137"/>
      <c r="CU435" s="137"/>
      <c r="CV435" s="137"/>
      <c r="CW435" s="137"/>
      <c r="CX435" s="137"/>
      <c r="CY435" s="137"/>
      <c r="CZ435" s="137"/>
      <c r="DA435" s="137"/>
      <c r="DB435" s="137"/>
      <c r="DC435" s="137"/>
      <c r="DD435" s="137"/>
      <c r="DE435" s="137"/>
      <c r="DF435" s="137"/>
      <c r="DG435" s="137"/>
      <c r="DH435" s="137"/>
      <c r="DI435" s="137"/>
      <c r="DJ435" s="137"/>
      <c r="DK435" s="137"/>
    </row>
    <row r="436" spans="1:115" s="91" customFormat="1" ht="18" customHeight="1" x14ac:dyDescent="0.2">
      <c r="A436" s="87"/>
      <c r="B436" s="130"/>
      <c r="C436" s="133"/>
      <c r="F436" s="2"/>
      <c r="I436" s="2"/>
      <c r="L436" s="2"/>
      <c r="O436" s="2"/>
      <c r="R436" s="2"/>
      <c r="U436" s="2"/>
      <c r="X436" s="2"/>
      <c r="AA436" s="2"/>
      <c r="AD436" s="2"/>
      <c r="AG436" s="2"/>
      <c r="AJ436" s="2"/>
      <c r="AM436" s="2"/>
      <c r="AP436" s="2"/>
      <c r="AS436" s="2"/>
      <c r="AV436" s="2"/>
      <c r="AY436" s="2"/>
      <c r="BB436" s="2"/>
      <c r="BE436" s="2"/>
      <c r="BH436" s="2"/>
      <c r="BL436" s="31"/>
      <c r="BM436" s="31"/>
      <c r="BN436" s="31"/>
      <c r="BO436" s="31"/>
      <c r="BP436" s="31"/>
      <c r="BQ436" s="31"/>
      <c r="BR436" s="31"/>
      <c r="BS436" s="137"/>
      <c r="BT436" s="137"/>
      <c r="BU436" s="137"/>
      <c r="BV436" s="137"/>
      <c r="BW436" s="137"/>
      <c r="BX436" s="137"/>
      <c r="BY436" s="137"/>
      <c r="BZ436" s="137"/>
      <c r="CA436" s="137"/>
      <c r="CB436" s="137"/>
      <c r="CC436" s="137"/>
      <c r="CD436" s="137"/>
      <c r="CE436" s="137"/>
      <c r="CF436" s="137"/>
      <c r="CG436" s="137"/>
      <c r="CH436" s="137"/>
      <c r="CI436" s="137"/>
      <c r="CJ436" s="137"/>
      <c r="CK436" s="137"/>
      <c r="CL436" s="137"/>
      <c r="CM436" s="137"/>
      <c r="CN436" s="137"/>
      <c r="CO436" s="137"/>
      <c r="CP436" s="137"/>
      <c r="CQ436" s="137"/>
      <c r="CR436" s="137"/>
      <c r="CS436" s="137"/>
      <c r="CT436" s="137"/>
      <c r="CU436" s="137"/>
      <c r="CV436" s="137"/>
      <c r="CW436" s="137"/>
      <c r="CX436" s="137"/>
      <c r="CY436" s="137"/>
      <c r="CZ436" s="137"/>
      <c r="DA436" s="137"/>
      <c r="DB436" s="137"/>
      <c r="DC436" s="137"/>
      <c r="DD436" s="137"/>
      <c r="DE436" s="137"/>
      <c r="DF436" s="137"/>
      <c r="DG436" s="137"/>
      <c r="DH436" s="137"/>
      <c r="DI436" s="137"/>
      <c r="DJ436" s="137"/>
      <c r="DK436" s="137"/>
    </row>
    <row r="437" spans="1:115" s="91" customFormat="1" ht="18" customHeight="1" x14ac:dyDescent="0.2">
      <c r="A437" s="87"/>
      <c r="B437" s="133"/>
      <c r="C437" s="133"/>
      <c r="F437" s="2"/>
      <c r="I437" s="2"/>
      <c r="L437" s="2"/>
      <c r="O437" s="2"/>
      <c r="R437" s="2"/>
      <c r="U437" s="2"/>
      <c r="X437" s="2"/>
      <c r="AA437" s="2"/>
      <c r="AD437" s="2"/>
      <c r="AG437" s="2"/>
      <c r="AJ437" s="2"/>
      <c r="AM437" s="2"/>
      <c r="AP437" s="2"/>
      <c r="AS437" s="2"/>
      <c r="AV437" s="2"/>
      <c r="AY437" s="2"/>
      <c r="BB437" s="2"/>
      <c r="BE437" s="2"/>
      <c r="BH437" s="2"/>
      <c r="BL437" s="31"/>
      <c r="BM437" s="31"/>
      <c r="BN437" s="31"/>
      <c r="BO437" s="31"/>
      <c r="BP437" s="31"/>
      <c r="BQ437" s="31"/>
      <c r="BR437" s="31"/>
      <c r="BS437" s="137"/>
      <c r="BT437" s="137"/>
      <c r="BU437" s="137"/>
      <c r="BV437" s="137"/>
      <c r="BW437" s="137"/>
      <c r="BX437" s="137"/>
      <c r="BY437" s="137"/>
      <c r="BZ437" s="137"/>
      <c r="CA437" s="137"/>
      <c r="CB437" s="137"/>
      <c r="CC437" s="137"/>
      <c r="CD437" s="137"/>
      <c r="CE437" s="137"/>
      <c r="CF437" s="137"/>
      <c r="CG437" s="137"/>
      <c r="CH437" s="137"/>
      <c r="CI437" s="137"/>
      <c r="CJ437" s="137"/>
      <c r="CK437" s="137"/>
      <c r="CL437" s="137"/>
      <c r="CM437" s="137"/>
      <c r="CN437" s="137"/>
      <c r="CO437" s="137"/>
      <c r="CP437" s="137"/>
      <c r="CQ437" s="137"/>
      <c r="CR437" s="137"/>
      <c r="CS437" s="137"/>
      <c r="CT437" s="137"/>
      <c r="CU437" s="137"/>
      <c r="CV437" s="137"/>
      <c r="CW437" s="137"/>
      <c r="CX437" s="137"/>
      <c r="CY437" s="137"/>
      <c r="CZ437" s="137"/>
      <c r="DA437" s="137"/>
      <c r="DB437" s="137"/>
      <c r="DC437" s="137"/>
      <c r="DD437" s="137"/>
      <c r="DE437" s="137"/>
      <c r="DF437" s="137"/>
      <c r="DG437" s="137"/>
      <c r="DH437" s="137"/>
      <c r="DI437" s="137"/>
      <c r="DJ437" s="137"/>
      <c r="DK437" s="137"/>
    </row>
    <row r="438" spans="1:115" s="91" customFormat="1" ht="18" customHeight="1" x14ac:dyDescent="0.2">
      <c r="A438" s="87"/>
      <c r="B438" s="133"/>
      <c r="C438" s="133"/>
      <c r="F438" s="2"/>
      <c r="I438" s="2"/>
      <c r="L438" s="2"/>
      <c r="O438" s="2"/>
      <c r="R438" s="2"/>
      <c r="U438" s="2"/>
      <c r="X438" s="2"/>
      <c r="AA438" s="2"/>
      <c r="AD438" s="2"/>
      <c r="AG438" s="2"/>
      <c r="AJ438" s="2"/>
      <c r="AM438" s="2"/>
      <c r="AP438" s="2"/>
      <c r="AS438" s="2"/>
      <c r="AV438" s="2"/>
      <c r="AY438" s="2"/>
      <c r="BB438" s="2"/>
      <c r="BE438" s="2"/>
      <c r="BH438" s="2"/>
      <c r="BL438" s="31"/>
      <c r="BM438" s="31"/>
      <c r="BN438" s="31"/>
      <c r="BO438" s="31"/>
      <c r="BP438" s="31"/>
      <c r="BQ438" s="31"/>
      <c r="BR438" s="31"/>
      <c r="BS438" s="137"/>
      <c r="BT438" s="137"/>
      <c r="BU438" s="137"/>
      <c r="BV438" s="137"/>
      <c r="BW438" s="137"/>
      <c r="BX438" s="137"/>
      <c r="BY438" s="137"/>
      <c r="BZ438" s="137"/>
      <c r="CA438" s="137"/>
      <c r="CB438" s="137"/>
      <c r="CC438" s="137"/>
      <c r="CD438" s="137"/>
      <c r="CE438" s="137"/>
      <c r="CF438" s="137"/>
      <c r="CG438" s="137"/>
      <c r="CH438" s="137"/>
      <c r="CI438" s="137"/>
      <c r="CJ438" s="137"/>
      <c r="CK438" s="137"/>
      <c r="CL438" s="137"/>
      <c r="CM438" s="137"/>
      <c r="CN438" s="137"/>
      <c r="CO438" s="137"/>
      <c r="CP438" s="137"/>
      <c r="CQ438" s="137"/>
      <c r="CR438" s="137"/>
      <c r="CS438" s="137"/>
      <c r="CT438" s="137"/>
      <c r="CU438" s="137"/>
      <c r="CV438" s="137"/>
      <c r="CW438" s="137"/>
      <c r="CX438" s="137"/>
      <c r="CY438" s="137"/>
      <c r="CZ438" s="137"/>
      <c r="DA438" s="137"/>
      <c r="DB438" s="137"/>
      <c r="DC438" s="137"/>
      <c r="DD438" s="137"/>
      <c r="DE438" s="137"/>
      <c r="DF438" s="137"/>
      <c r="DG438" s="137"/>
      <c r="DH438" s="137"/>
      <c r="DI438" s="137"/>
      <c r="DJ438" s="137"/>
      <c r="DK438" s="137"/>
    </row>
    <row r="439" spans="1:115" s="91" customFormat="1" ht="18" customHeight="1" x14ac:dyDescent="0.2">
      <c r="A439" s="89"/>
      <c r="B439" s="130"/>
      <c r="C439" s="130"/>
      <c r="D439" s="184"/>
      <c r="E439" s="184"/>
      <c r="F439" s="2"/>
      <c r="G439" s="184"/>
      <c r="H439" s="184"/>
      <c r="I439" s="2"/>
      <c r="J439" s="184"/>
      <c r="K439" s="184"/>
      <c r="L439" s="2"/>
      <c r="M439" s="184"/>
      <c r="N439" s="184"/>
      <c r="O439" s="2"/>
      <c r="P439" s="184"/>
      <c r="Q439" s="184"/>
      <c r="R439" s="2"/>
      <c r="S439" s="184"/>
      <c r="T439" s="184"/>
      <c r="U439" s="2"/>
      <c r="V439" s="184"/>
      <c r="W439" s="184"/>
      <c r="X439" s="2"/>
      <c r="Y439" s="184"/>
      <c r="Z439" s="184"/>
      <c r="AA439" s="2"/>
      <c r="AB439" s="184"/>
      <c r="AC439" s="184"/>
      <c r="AD439" s="2"/>
      <c r="AE439" s="184"/>
      <c r="AF439" s="184"/>
      <c r="AG439" s="2"/>
      <c r="AH439" s="184"/>
      <c r="AI439" s="184"/>
      <c r="AJ439" s="2"/>
      <c r="AK439" s="184"/>
      <c r="AL439" s="184"/>
      <c r="AM439" s="2"/>
      <c r="AN439" s="184"/>
      <c r="AO439" s="184"/>
      <c r="AP439" s="2"/>
      <c r="AQ439" s="184"/>
      <c r="AR439" s="184"/>
      <c r="AS439" s="2"/>
      <c r="AT439" s="184"/>
      <c r="AU439" s="184"/>
      <c r="AV439" s="2"/>
      <c r="AW439" s="184"/>
      <c r="AX439" s="184"/>
      <c r="AY439" s="2"/>
      <c r="AZ439" s="184"/>
      <c r="BA439" s="184"/>
      <c r="BB439" s="2"/>
      <c r="BC439" s="184"/>
      <c r="BD439" s="184"/>
      <c r="BE439" s="2"/>
      <c r="BF439" s="184"/>
      <c r="BG439" s="184"/>
      <c r="BH439" s="2"/>
      <c r="BI439" s="184"/>
      <c r="BJ439" s="184"/>
      <c r="BL439" s="31"/>
      <c r="BM439" s="31"/>
      <c r="BN439" s="31"/>
      <c r="BO439" s="31"/>
      <c r="BP439" s="31"/>
      <c r="BQ439" s="31"/>
      <c r="BR439" s="31"/>
      <c r="BS439" s="137"/>
      <c r="BT439" s="137"/>
      <c r="BU439" s="137"/>
      <c r="BV439" s="137"/>
      <c r="BW439" s="137"/>
      <c r="BX439" s="137"/>
      <c r="BY439" s="137"/>
      <c r="BZ439" s="137"/>
      <c r="CA439" s="137"/>
      <c r="CB439" s="137"/>
      <c r="CC439" s="137"/>
      <c r="CD439" s="137"/>
      <c r="CE439" s="137"/>
      <c r="CF439" s="137"/>
      <c r="CG439" s="137"/>
      <c r="CH439" s="137"/>
      <c r="CI439" s="137"/>
      <c r="CJ439" s="137"/>
      <c r="CK439" s="137"/>
      <c r="CL439" s="137"/>
      <c r="CM439" s="137"/>
      <c r="CN439" s="137"/>
      <c r="CO439" s="137"/>
      <c r="CP439" s="137"/>
      <c r="CQ439" s="137"/>
      <c r="CR439" s="137"/>
      <c r="CS439" s="137"/>
      <c r="CT439" s="137"/>
      <c r="CU439" s="137"/>
      <c r="CV439" s="137"/>
      <c r="CW439" s="137"/>
      <c r="CX439" s="137"/>
      <c r="CY439" s="137"/>
      <c r="CZ439" s="137"/>
      <c r="DA439" s="137"/>
      <c r="DB439" s="137"/>
      <c r="DC439" s="137"/>
      <c r="DD439" s="137"/>
      <c r="DE439" s="137"/>
      <c r="DF439" s="137"/>
      <c r="DG439" s="137"/>
      <c r="DH439" s="137"/>
      <c r="DI439" s="137"/>
      <c r="DJ439" s="137"/>
      <c r="DK439" s="137"/>
    </row>
    <row r="440" spans="1:115" s="91" customFormat="1" ht="18" customHeight="1" x14ac:dyDescent="0.2">
      <c r="A440" s="90"/>
      <c r="B440" s="134"/>
      <c r="C440" s="134"/>
      <c r="F440" s="2"/>
      <c r="I440" s="2"/>
      <c r="L440" s="2"/>
      <c r="O440" s="2"/>
      <c r="R440" s="2"/>
      <c r="U440" s="2"/>
      <c r="X440" s="2"/>
      <c r="AA440" s="2"/>
      <c r="AD440" s="2"/>
      <c r="AG440" s="2"/>
      <c r="AJ440" s="2"/>
      <c r="AM440" s="2"/>
      <c r="AP440" s="2"/>
      <c r="AS440" s="2"/>
      <c r="AV440" s="2"/>
      <c r="AY440" s="2"/>
      <c r="BB440" s="2"/>
      <c r="BE440" s="2"/>
      <c r="BH440" s="2"/>
      <c r="BL440" s="31"/>
      <c r="BM440" s="31"/>
      <c r="BN440" s="31"/>
      <c r="BO440" s="31"/>
      <c r="BP440" s="31"/>
      <c r="BQ440" s="31"/>
      <c r="BR440" s="31"/>
      <c r="BS440" s="137"/>
      <c r="BT440" s="137"/>
      <c r="BU440" s="137"/>
      <c r="BV440" s="137"/>
      <c r="BW440" s="137"/>
      <c r="BX440" s="137"/>
      <c r="BY440" s="137"/>
      <c r="BZ440" s="137"/>
      <c r="CA440" s="137"/>
      <c r="CB440" s="137"/>
      <c r="CC440" s="137"/>
      <c r="CD440" s="137"/>
      <c r="CE440" s="137"/>
      <c r="CF440" s="137"/>
      <c r="CG440" s="137"/>
      <c r="CH440" s="137"/>
      <c r="CI440" s="137"/>
      <c r="CJ440" s="137"/>
      <c r="CK440" s="137"/>
      <c r="CL440" s="137"/>
      <c r="CM440" s="137"/>
      <c r="CN440" s="137"/>
      <c r="CO440" s="137"/>
      <c r="CP440" s="137"/>
      <c r="CQ440" s="137"/>
      <c r="CR440" s="137"/>
      <c r="CS440" s="137"/>
      <c r="CT440" s="137"/>
      <c r="CU440" s="137"/>
      <c r="CV440" s="137"/>
      <c r="CW440" s="137"/>
      <c r="CX440" s="137"/>
      <c r="CY440" s="137"/>
      <c r="CZ440" s="137"/>
      <c r="DA440" s="137"/>
      <c r="DB440" s="137"/>
      <c r="DC440" s="137"/>
      <c r="DD440" s="137"/>
      <c r="DE440" s="137"/>
      <c r="DF440" s="137"/>
      <c r="DG440" s="137"/>
      <c r="DH440" s="137"/>
      <c r="DI440" s="137"/>
      <c r="DJ440" s="137"/>
      <c r="DK440" s="137"/>
    </row>
    <row r="441" spans="1:115" s="91" customFormat="1" ht="18" customHeight="1" x14ac:dyDescent="0.2">
      <c r="A441" s="87"/>
      <c r="B441" s="133"/>
      <c r="C441" s="133"/>
      <c r="F441" s="2"/>
      <c r="I441" s="2"/>
      <c r="L441" s="2"/>
      <c r="O441" s="2"/>
      <c r="R441" s="2"/>
      <c r="U441" s="2"/>
      <c r="X441" s="2"/>
      <c r="AA441" s="2"/>
      <c r="AD441" s="2"/>
      <c r="AG441" s="2"/>
      <c r="AJ441" s="2"/>
      <c r="AM441" s="2"/>
      <c r="AP441" s="2"/>
      <c r="AS441" s="2"/>
      <c r="AV441" s="2"/>
      <c r="AY441" s="2"/>
      <c r="BB441" s="2"/>
      <c r="BE441" s="2"/>
      <c r="BH441" s="2"/>
      <c r="BL441" s="31"/>
      <c r="BM441" s="31"/>
      <c r="BN441" s="31"/>
      <c r="BO441" s="31"/>
      <c r="BP441" s="31"/>
      <c r="BQ441" s="31"/>
      <c r="BR441" s="31"/>
      <c r="BS441" s="137"/>
      <c r="BT441" s="137"/>
      <c r="BU441" s="137"/>
      <c r="BV441" s="137"/>
      <c r="BW441" s="137"/>
      <c r="BX441" s="137"/>
      <c r="BY441" s="137"/>
      <c r="BZ441" s="137"/>
      <c r="CA441" s="137"/>
      <c r="CB441" s="137"/>
      <c r="CC441" s="137"/>
      <c r="CD441" s="137"/>
      <c r="CE441" s="137"/>
      <c r="CF441" s="137"/>
      <c r="CG441" s="137"/>
      <c r="CH441" s="137"/>
      <c r="CI441" s="137"/>
      <c r="CJ441" s="137"/>
      <c r="CK441" s="137"/>
      <c r="CL441" s="137"/>
      <c r="CM441" s="137"/>
      <c r="CN441" s="137"/>
      <c r="CO441" s="137"/>
      <c r="CP441" s="137"/>
      <c r="CQ441" s="137"/>
      <c r="CR441" s="137"/>
      <c r="CS441" s="137"/>
      <c r="CT441" s="137"/>
      <c r="CU441" s="137"/>
      <c r="CV441" s="137"/>
      <c r="CW441" s="137"/>
      <c r="CX441" s="137"/>
      <c r="CY441" s="137"/>
      <c r="CZ441" s="137"/>
      <c r="DA441" s="137"/>
      <c r="DB441" s="137"/>
      <c r="DC441" s="137"/>
      <c r="DD441" s="137"/>
      <c r="DE441" s="137"/>
      <c r="DF441" s="137"/>
      <c r="DG441" s="137"/>
      <c r="DH441" s="137"/>
      <c r="DI441" s="137"/>
      <c r="DJ441" s="137"/>
      <c r="DK441" s="137"/>
    </row>
    <row r="442" spans="1:115" s="91" customFormat="1" ht="18" customHeight="1" x14ac:dyDescent="0.2">
      <c r="A442" s="87"/>
      <c r="B442" s="133"/>
      <c r="C442" s="133"/>
      <c r="F442" s="2"/>
      <c r="I442" s="2"/>
      <c r="L442" s="2"/>
      <c r="O442" s="2"/>
      <c r="R442" s="2"/>
      <c r="U442" s="2"/>
      <c r="X442" s="2"/>
      <c r="AA442" s="2"/>
      <c r="AD442" s="2"/>
      <c r="AG442" s="2"/>
      <c r="AJ442" s="2"/>
      <c r="AM442" s="2"/>
      <c r="AP442" s="2"/>
      <c r="AS442" s="2"/>
      <c r="AV442" s="2"/>
      <c r="AY442" s="2"/>
      <c r="BB442" s="2"/>
      <c r="BE442" s="2"/>
      <c r="BH442" s="2"/>
      <c r="BL442" s="31"/>
      <c r="BM442" s="31"/>
      <c r="BN442" s="31"/>
      <c r="BO442" s="31"/>
      <c r="BP442" s="31"/>
      <c r="BQ442" s="31"/>
      <c r="BR442" s="31"/>
      <c r="BS442" s="137"/>
      <c r="BT442" s="137"/>
      <c r="BU442" s="137"/>
      <c r="BV442" s="137"/>
      <c r="BW442" s="137"/>
      <c r="BX442" s="137"/>
      <c r="BY442" s="137"/>
      <c r="BZ442" s="137"/>
      <c r="CA442" s="137"/>
      <c r="CB442" s="137"/>
      <c r="CC442" s="137"/>
      <c r="CD442" s="137"/>
      <c r="CE442" s="137"/>
      <c r="CF442" s="137"/>
      <c r="CG442" s="137"/>
      <c r="CH442" s="137"/>
      <c r="CI442" s="137"/>
      <c r="CJ442" s="137"/>
      <c r="CK442" s="137"/>
      <c r="CL442" s="137"/>
      <c r="CM442" s="137"/>
      <c r="CN442" s="137"/>
      <c r="CO442" s="137"/>
      <c r="CP442" s="137"/>
      <c r="CQ442" s="137"/>
      <c r="CR442" s="137"/>
      <c r="CS442" s="137"/>
      <c r="CT442" s="137"/>
      <c r="CU442" s="137"/>
      <c r="CV442" s="137"/>
      <c r="CW442" s="137"/>
      <c r="CX442" s="137"/>
      <c r="CY442" s="137"/>
      <c r="CZ442" s="137"/>
      <c r="DA442" s="137"/>
      <c r="DB442" s="137"/>
      <c r="DC442" s="137"/>
      <c r="DD442" s="137"/>
      <c r="DE442" s="137"/>
      <c r="DF442" s="137"/>
      <c r="DG442" s="137"/>
      <c r="DH442" s="137"/>
      <c r="DI442" s="137"/>
      <c r="DJ442" s="137"/>
      <c r="DK442" s="137"/>
    </row>
    <row r="443" spans="1:115" s="91" customFormat="1" ht="18" customHeight="1" x14ac:dyDescent="0.2">
      <c r="A443" s="87"/>
      <c r="B443" s="130"/>
      <c r="C443" s="130"/>
      <c r="F443" s="30"/>
      <c r="I443" s="30"/>
      <c r="L443" s="30"/>
      <c r="O443" s="30"/>
      <c r="R443" s="30"/>
      <c r="U443" s="30"/>
      <c r="X443" s="30"/>
      <c r="AA443" s="30"/>
      <c r="AD443" s="30"/>
      <c r="AG443" s="30"/>
      <c r="AJ443" s="30"/>
      <c r="AM443" s="30"/>
      <c r="AP443" s="30"/>
      <c r="AS443" s="30"/>
      <c r="AV443" s="30"/>
      <c r="AY443" s="30"/>
      <c r="BB443" s="30"/>
      <c r="BE443" s="30"/>
      <c r="BH443" s="30"/>
      <c r="BL443" s="31"/>
      <c r="BM443" s="31"/>
      <c r="BN443" s="31"/>
      <c r="BO443" s="31"/>
      <c r="BP443" s="31"/>
      <c r="BQ443" s="31"/>
      <c r="BR443" s="31"/>
      <c r="BS443" s="137"/>
      <c r="BT443" s="137"/>
      <c r="BU443" s="137"/>
      <c r="BV443" s="137"/>
      <c r="BW443" s="137"/>
      <c r="BX443" s="137"/>
      <c r="BY443" s="137"/>
      <c r="BZ443" s="137"/>
      <c r="CA443" s="137"/>
      <c r="CB443" s="137"/>
      <c r="CC443" s="137"/>
      <c r="CD443" s="137"/>
      <c r="CE443" s="137"/>
      <c r="CF443" s="137"/>
      <c r="CG443" s="137"/>
      <c r="CH443" s="137"/>
      <c r="CI443" s="137"/>
      <c r="CJ443" s="137"/>
      <c r="CK443" s="137"/>
      <c r="CL443" s="137"/>
      <c r="CM443" s="137"/>
      <c r="CN443" s="137"/>
      <c r="CO443" s="137"/>
      <c r="CP443" s="137"/>
      <c r="CQ443" s="137"/>
      <c r="CR443" s="137"/>
      <c r="CS443" s="137"/>
      <c r="CT443" s="137"/>
      <c r="CU443" s="137"/>
      <c r="CV443" s="137"/>
      <c r="CW443" s="137"/>
      <c r="CX443" s="137"/>
      <c r="CY443" s="137"/>
      <c r="CZ443" s="137"/>
      <c r="DA443" s="137"/>
      <c r="DB443" s="137"/>
      <c r="DC443" s="137"/>
      <c r="DD443" s="137"/>
      <c r="DE443" s="137"/>
      <c r="DF443" s="137"/>
      <c r="DG443" s="137"/>
      <c r="DH443" s="137"/>
      <c r="DI443" s="137"/>
      <c r="DJ443" s="137"/>
      <c r="DK443" s="137"/>
    </row>
    <row r="444" spans="1:115" s="91" customFormat="1" ht="18" customHeight="1" x14ac:dyDescent="0.2">
      <c r="A444" s="87"/>
      <c r="B444" s="133"/>
      <c r="C444" s="133"/>
      <c r="F444" s="30"/>
      <c r="I444" s="30"/>
      <c r="L444" s="30"/>
      <c r="O444" s="30"/>
      <c r="R444" s="30"/>
      <c r="U444" s="30"/>
      <c r="X444" s="30"/>
      <c r="AA444" s="30"/>
      <c r="AD444" s="30"/>
      <c r="AG444" s="30"/>
      <c r="AJ444" s="30"/>
      <c r="AM444" s="30"/>
      <c r="AP444" s="30"/>
      <c r="AS444" s="30"/>
      <c r="AV444" s="30"/>
      <c r="AY444" s="30"/>
      <c r="BB444" s="30"/>
      <c r="BE444" s="30"/>
      <c r="BH444" s="30"/>
      <c r="BL444" s="31"/>
      <c r="BM444" s="31"/>
      <c r="BN444" s="31"/>
      <c r="BO444" s="31"/>
      <c r="BP444" s="31"/>
      <c r="BQ444" s="31"/>
      <c r="BR444" s="31"/>
      <c r="BS444" s="137"/>
      <c r="BT444" s="137"/>
      <c r="BU444" s="137"/>
      <c r="BV444" s="137"/>
      <c r="BW444" s="137"/>
      <c r="BX444" s="137"/>
      <c r="BY444" s="137"/>
      <c r="BZ444" s="137"/>
      <c r="CA444" s="137"/>
      <c r="CB444" s="137"/>
      <c r="CC444" s="137"/>
      <c r="CD444" s="137"/>
      <c r="CE444" s="137"/>
      <c r="CF444" s="137"/>
      <c r="CG444" s="137"/>
      <c r="CH444" s="137"/>
      <c r="CI444" s="137"/>
      <c r="CJ444" s="137"/>
      <c r="CK444" s="137"/>
      <c r="CL444" s="137"/>
      <c r="CM444" s="137"/>
      <c r="CN444" s="137"/>
      <c r="CO444" s="137"/>
      <c r="CP444" s="137"/>
      <c r="CQ444" s="137"/>
      <c r="CR444" s="137"/>
      <c r="CS444" s="137"/>
      <c r="CT444" s="137"/>
      <c r="CU444" s="137"/>
      <c r="CV444" s="137"/>
      <c r="CW444" s="137"/>
      <c r="CX444" s="137"/>
      <c r="CY444" s="137"/>
      <c r="CZ444" s="137"/>
      <c r="DA444" s="137"/>
      <c r="DB444" s="137"/>
      <c r="DC444" s="137"/>
      <c r="DD444" s="137"/>
      <c r="DE444" s="137"/>
      <c r="DF444" s="137"/>
      <c r="DG444" s="137"/>
      <c r="DH444" s="137"/>
      <c r="DI444" s="137"/>
      <c r="DJ444" s="137"/>
      <c r="DK444" s="137"/>
    </row>
    <row r="445" spans="1:115" s="91" customFormat="1" ht="18" customHeight="1" x14ac:dyDescent="0.2">
      <c r="A445" s="87"/>
      <c r="B445" s="133"/>
      <c r="C445" s="133"/>
      <c r="F445" s="30"/>
      <c r="I445" s="30"/>
      <c r="L445" s="30"/>
      <c r="O445" s="30"/>
      <c r="R445" s="30"/>
      <c r="U445" s="30"/>
      <c r="X445" s="30"/>
      <c r="AA445" s="30"/>
      <c r="AD445" s="30"/>
      <c r="AG445" s="30"/>
      <c r="AJ445" s="30"/>
      <c r="AM445" s="30"/>
      <c r="AP445" s="30"/>
      <c r="AS445" s="30"/>
      <c r="AV445" s="30"/>
      <c r="AY445" s="30"/>
      <c r="BB445" s="30"/>
      <c r="BE445" s="30"/>
      <c r="BH445" s="30"/>
      <c r="BL445" s="31"/>
      <c r="BM445" s="31"/>
      <c r="BN445" s="31"/>
      <c r="BO445" s="31"/>
      <c r="BP445" s="31"/>
      <c r="BQ445" s="31"/>
      <c r="BR445" s="31"/>
      <c r="BS445" s="137"/>
      <c r="BT445" s="137"/>
      <c r="BU445" s="137"/>
      <c r="BV445" s="137"/>
      <c r="BW445" s="137"/>
      <c r="BX445" s="137"/>
      <c r="BY445" s="137"/>
      <c r="BZ445" s="137"/>
      <c r="CA445" s="137"/>
      <c r="CB445" s="137"/>
      <c r="CC445" s="137"/>
      <c r="CD445" s="137"/>
      <c r="CE445" s="137"/>
      <c r="CF445" s="137"/>
      <c r="CG445" s="137"/>
      <c r="CH445" s="137"/>
      <c r="CI445" s="137"/>
      <c r="CJ445" s="137"/>
      <c r="CK445" s="137"/>
      <c r="CL445" s="137"/>
      <c r="CM445" s="137"/>
      <c r="CN445" s="137"/>
      <c r="CO445" s="137"/>
      <c r="CP445" s="137"/>
      <c r="CQ445" s="137"/>
      <c r="CR445" s="137"/>
      <c r="CS445" s="137"/>
      <c r="CT445" s="137"/>
      <c r="CU445" s="137"/>
      <c r="CV445" s="137"/>
      <c r="CW445" s="137"/>
      <c r="CX445" s="137"/>
      <c r="CY445" s="137"/>
      <c r="CZ445" s="137"/>
      <c r="DA445" s="137"/>
      <c r="DB445" s="137"/>
      <c r="DC445" s="137"/>
      <c r="DD445" s="137"/>
      <c r="DE445" s="137"/>
      <c r="DF445" s="137"/>
      <c r="DG445" s="137"/>
      <c r="DH445" s="137"/>
      <c r="DI445" s="137"/>
      <c r="DJ445" s="137"/>
      <c r="DK445" s="137"/>
    </row>
    <row r="446" spans="1:115" s="91" customFormat="1" ht="18" customHeight="1" x14ac:dyDescent="0.2">
      <c r="A446" s="89"/>
      <c r="B446" s="130"/>
      <c r="C446" s="130"/>
      <c r="D446" s="184"/>
      <c r="E446" s="184"/>
      <c r="F446" s="30"/>
      <c r="G446" s="184"/>
      <c r="H446" s="184"/>
      <c r="I446" s="30"/>
      <c r="J446" s="184"/>
      <c r="K446" s="184"/>
      <c r="L446" s="30"/>
      <c r="M446" s="184"/>
      <c r="N446" s="184"/>
      <c r="O446" s="30"/>
      <c r="P446" s="184"/>
      <c r="Q446" s="184"/>
      <c r="R446" s="30"/>
      <c r="S446" s="184"/>
      <c r="T446" s="184"/>
      <c r="U446" s="30"/>
      <c r="V446" s="184"/>
      <c r="W446" s="184"/>
      <c r="X446" s="30"/>
      <c r="Y446" s="184"/>
      <c r="Z446" s="184"/>
      <c r="AA446" s="30"/>
      <c r="AB446" s="184"/>
      <c r="AC446" s="184"/>
      <c r="AD446" s="30"/>
      <c r="AE446" s="184"/>
      <c r="AF446" s="184"/>
      <c r="AG446" s="30"/>
      <c r="AH446" s="184"/>
      <c r="AI446" s="184"/>
      <c r="AJ446" s="30"/>
      <c r="AK446" s="184"/>
      <c r="AL446" s="184"/>
      <c r="AM446" s="30"/>
      <c r="AN446" s="184"/>
      <c r="AO446" s="184"/>
      <c r="AP446" s="30"/>
      <c r="AQ446" s="184"/>
      <c r="AR446" s="184"/>
      <c r="AS446" s="30"/>
      <c r="AT446" s="184"/>
      <c r="AU446" s="184"/>
      <c r="AV446" s="30"/>
      <c r="AW446" s="184"/>
      <c r="AX446" s="184"/>
      <c r="AY446" s="30"/>
      <c r="AZ446" s="184"/>
      <c r="BA446" s="184"/>
      <c r="BB446" s="30"/>
      <c r="BC446" s="184"/>
      <c r="BD446" s="184"/>
      <c r="BE446" s="30"/>
      <c r="BF446" s="184"/>
      <c r="BG446" s="184"/>
      <c r="BH446" s="30"/>
      <c r="BI446" s="184"/>
      <c r="BJ446" s="184"/>
      <c r="BL446" s="31"/>
      <c r="BM446" s="31"/>
      <c r="BN446" s="31"/>
      <c r="BO446" s="31"/>
      <c r="BP446" s="31"/>
      <c r="BQ446" s="31"/>
      <c r="BR446" s="31"/>
      <c r="BS446" s="137"/>
      <c r="BT446" s="137"/>
      <c r="BU446" s="137"/>
      <c r="BV446" s="137"/>
      <c r="BW446" s="137"/>
      <c r="BX446" s="137"/>
      <c r="BY446" s="137"/>
      <c r="BZ446" s="137"/>
      <c r="CA446" s="137"/>
      <c r="CB446" s="137"/>
      <c r="CC446" s="137"/>
      <c r="CD446" s="137"/>
      <c r="CE446" s="137"/>
      <c r="CF446" s="137"/>
      <c r="CG446" s="137"/>
      <c r="CH446" s="137"/>
      <c r="CI446" s="137"/>
      <c r="CJ446" s="137"/>
      <c r="CK446" s="137"/>
      <c r="CL446" s="137"/>
      <c r="CM446" s="137"/>
      <c r="CN446" s="137"/>
      <c r="CO446" s="137"/>
      <c r="CP446" s="137"/>
      <c r="CQ446" s="137"/>
      <c r="CR446" s="137"/>
      <c r="CS446" s="137"/>
      <c r="CT446" s="137"/>
      <c r="CU446" s="137"/>
      <c r="CV446" s="137"/>
      <c r="CW446" s="137"/>
      <c r="CX446" s="137"/>
      <c r="CY446" s="137"/>
      <c r="CZ446" s="137"/>
      <c r="DA446" s="137"/>
      <c r="DB446" s="137"/>
      <c r="DC446" s="137"/>
      <c r="DD446" s="137"/>
      <c r="DE446" s="137"/>
      <c r="DF446" s="137"/>
      <c r="DG446" s="137"/>
      <c r="DH446" s="137"/>
      <c r="DI446" s="137"/>
      <c r="DJ446" s="137"/>
      <c r="DK446" s="137"/>
    </row>
    <row r="447" spans="1:115" s="91" customFormat="1" ht="18" customHeight="1" x14ac:dyDescent="0.2">
      <c r="A447" s="90"/>
      <c r="B447" s="134"/>
      <c r="C447" s="133"/>
      <c r="F447" s="30"/>
      <c r="I447" s="30"/>
      <c r="L447" s="30"/>
      <c r="O447" s="30"/>
      <c r="R447" s="30"/>
      <c r="U447" s="30"/>
      <c r="X447" s="30"/>
      <c r="AA447" s="30"/>
      <c r="AD447" s="30"/>
      <c r="AG447" s="30"/>
      <c r="AJ447" s="30"/>
      <c r="AM447" s="30"/>
      <c r="AP447" s="30"/>
      <c r="AS447" s="30"/>
      <c r="AV447" s="30"/>
      <c r="AY447" s="30"/>
      <c r="BB447" s="30"/>
      <c r="BE447" s="30"/>
      <c r="BH447" s="30"/>
      <c r="BL447" s="31"/>
      <c r="BM447" s="31"/>
      <c r="BN447" s="31"/>
      <c r="BO447" s="31"/>
      <c r="BP447" s="31"/>
      <c r="BQ447" s="31"/>
      <c r="BR447" s="31"/>
      <c r="BS447" s="137"/>
      <c r="BT447" s="137"/>
      <c r="BU447" s="137"/>
      <c r="BV447" s="137"/>
      <c r="BW447" s="137"/>
      <c r="BX447" s="137"/>
      <c r="BY447" s="137"/>
      <c r="BZ447" s="137"/>
      <c r="CA447" s="137"/>
      <c r="CB447" s="137"/>
      <c r="CC447" s="137"/>
      <c r="CD447" s="137"/>
      <c r="CE447" s="137"/>
      <c r="CF447" s="137"/>
      <c r="CG447" s="137"/>
      <c r="CH447" s="137"/>
      <c r="CI447" s="137"/>
      <c r="CJ447" s="137"/>
      <c r="CK447" s="137"/>
      <c r="CL447" s="137"/>
      <c r="CM447" s="137"/>
      <c r="CN447" s="137"/>
      <c r="CO447" s="137"/>
      <c r="CP447" s="137"/>
      <c r="CQ447" s="137"/>
      <c r="CR447" s="137"/>
      <c r="CS447" s="137"/>
      <c r="CT447" s="137"/>
      <c r="CU447" s="137"/>
      <c r="CV447" s="137"/>
      <c r="CW447" s="137"/>
      <c r="CX447" s="137"/>
      <c r="CY447" s="137"/>
      <c r="CZ447" s="137"/>
      <c r="DA447" s="137"/>
      <c r="DB447" s="137"/>
      <c r="DC447" s="137"/>
      <c r="DD447" s="137"/>
      <c r="DE447" s="137"/>
      <c r="DF447" s="137"/>
      <c r="DG447" s="137"/>
      <c r="DH447" s="137"/>
      <c r="DI447" s="137"/>
      <c r="DJ447" s="137"/>
      <c r="DK447" s="137"/>
    </row>
    <row r="448" spans="1:115" s="91" customFormat="1" ht="18" customHeight="1" x14ac:dyDescent="0.2">
      <c r="A448" s="87"/>
      <c r="B448" s="133"/>
      <c r="C448" s="133"/>
      <c r="F448" s="30"/>
      <c r="I448" s="30"/>
      <c r="L448" s="30"/>
      <c r="O448" s="30"/>
      <c r="R448" s="30"/>
      <c r="U448" s="30"/>
      <c r="X448" s="30"/>
      <c r="AA448" s="30"/>
      <c r="AD448" s="30"/>
      <c r="AG448" s="30"/>
      <c r="AJ448" s="30"/>
      <c r="AM448" s="30"/>
      <c r="AP448" s="30"/>
      <c r="AS448" s="30"/>
      <c r="AV448" s="30"/>
      <c r="AY448" s="30"/>
      <c r="BB448" s="30"/>
      <c r="BE448" s="30"/>
      <c r="BH448" s="30"/>
      <c r="BL448" s="31"/>
      <c r="BM448" s="31"/>
      <c r="BN448" s="31"/>
      <c r="BO448" s="31"/>
      <c r="BP448" s="31"/>
      <c r="BQ448" s="31"/>
      <c r="BR448" s="31"/>
      <c r="BS448" s="137"/>
      <c r="BT448" s="137"/>
      <c r="BU448" s="137"/>
      <c r="BV448" s="137"/>
      <c r="BW448" s="137"/>
      <c r="BX448" s="137"/>
      <c r="BY448" s="137"/>
      <c r="BZ448" s="137"/>
      <c r="CA448" s="137"/>
      <c r="CB448" s="137"/>
      <c r="CC448" s="137"/>
      <c r="CD448" s="137"/>
      <c r="CE448" s="137"/>
      <c r="CF448" s="137"/>
      <c r="CG448" s="137"/>
      <c r="CH448" s="137"/>
      <c r="CI448" s="137"/>
      <c r="CJ448" s="137"/>
      <c r="CK448" s="137"/>
      <c r="CL448" s="137"/>
      <c r="CM448" s="137"/>
      <c r="CN448" s="137"/>
      <c r="CO448" s="137"/>
      <c r="CP448" s="137"/>
      <c r="CQ448" s="137"/>
      <c r="CR448" s="137"/>
      <c r="CS448" s="137"/>
      <c r="CT448" s="137"/>
      <c r="CU448" s="137"/>
      <c r="CV448" s="137"/>
      <c r="CW448" s="137"/>
      <c r="CX448" s="137"/>
      <c r="CY448" s="137"/>
      <c r="CZ448" s="137"/>
      <c r="DA448" s="137"/>
      <c r="DB448" s="137"/>
      <c r="DC448" s="137"/>
      <c r="DD448" s="137"/>
      <c r="DE448" s="137"/>
      <c r="DF448" s="137"/>
      <c r="DG448" s="137"/>
      <c r="DH448" s="137"/>
      <c r="DI448" s="137"/>
      <c r="DJ448" s="137"/>
      <c r="DK448" s="137"/>
    </row>
    <row r="449" spans="1:115" s="91" customFormat="1" ht="18" customHeight="1" x14ac:dyDescent="0.2">
      <c r="A449" s="87"/>
      <c r="B449" s="133"/>
      <c r="C449" s="133"/>
      <c r="F449" s="30"/>
      <c r="I449" s="30"/>
      <c r="L449" s="30"/>
      <c r="O449" s="30"/>
      <c r="R449" s="30"/>
      <c r="U449" s="30"/>
      <c r="X449" s="30"/>
      <c r="AA449" s="30"/>
      <c r="AD449" s="30"/>
      <c r="AG449" s="30"/>
      <c r="AJ449" s="30"/>
      <c r="AM449" s="30"/>
      <c r="AP449" s="30"/>
      <c r="AS449" s="30"/>
      <c r="AV449" s="30"/>
      <c r="AY449" s="30"/>
      <c r="BB449" s="30"/>
      <c r="BE449" s="30"/>
      <c r="BH449" s="30"/>
      <c r="BL449" s="31"/>
      <c r="BM449" s="31"/>
      <c r="BN449" s="31"/>
      <c r="BO449" s="31"/>
      <c r="BP449" s="31"/>
      <c r="BQ449" s="31"/>
      <c r="BR449" s="31"/>
      <c r="BS449" s="137"/>
      <c r="BT449" s="137"/>
      <c r="BU449" s="137"/>
      <c r="BV449" s="137"/>
      <c r="BW449" s="137"/>
      <c r="BX449" s="137"/>
      <c r="BY449" s="137"/>
      <c r="BZ449" s="137"/>
      <c r="CA449" s="137"/>
      <c r="CB449" s="137"/>
      <c r="CC449" s="137"/>
      <c r="CD449" s="137"/>
      <c r="CE449" s="137"/>
      <c r="CF449" s="137"/>
      <c r="CG449" s="137"/>
      <c r="CH449" s="137"/>
      <c r="CI449" s="137"/>
      <c r="CJ449" s="137"/>
      <c r="CK449" s="137"/>
      <c r="CL449" s="137"/>
      <c r="CM449" s="137"/>
      <c r="CN449" s="137"/>
      <c r="CO449" s="137"/>
      <c r="CP449" s="137"/>
      <c r="CQ449" s="137"/>
      <c r="CR449" s="137"/>
      <c r="CS449" s="137"/>
      <c r="CT449" s="137"/>
      <c r="CU449" s="137"/>
      <c r="CV449" s="137"/>
      <c r="CW449" s="137"/>
      <c r="CX449" s="137"/>
      <c r="CY449" s="137"/>
      <c r="CZ449" s="137"/>
      <c r="DA449" s="137"/>
      <c r="DB449" s="137"/>
      <c r="DC449" s="137"/>
      <c r="DD449" s="137"/>
      <c r="DE449" s="137"/>
      <c r="DF449" s="137"/>
      <c r="DG449" s="137"/>
      <c r="DH449" s="137"/>
      <c r="DI449" s="137"/>
      <c r="DJ449" s="137"/>
      <c r="DK449" s="137"/>
    </row>
    <row r="450" spans="1:115" s="91" customFormat="1" ht="18" customHeight="1" x14ac:dyDescent="0.2">
      <c r="A450" s="87"/>
      <c r="B450" s="130"/>
      <c r="C450" s="133"/>
      <c r="F450" s="30"/>
      <c r="I450" s="30"/>
      <c r="L450" s="30"/>
      <c r="O450" s="30"/>
      <c r="R450" s="30"/>
      <c r="U450" s="30"/>
      <c r="X450" s="30"/>
      <c r="AA450" s="30"/>
      <c r="AD450" s="30"/>
      <c r="AG450" s="30"/>
      <c r="AJ450" s="30"/>
      <c r="AM450" s="30"/>
      <c r="AP450" s="30"/>
      <c r="AS450" s="30"/>
      <c r="AV450" s="30"/>
      <c r="AY450" s="30"/>
      <c r="BB450" s="30"/>
      <c r="BE450" s="30"/>
      <c r="BH450" s="30"/>
      <c r="BL450" s="31"/>
      <c r="BM450" s="31"/>
      <c r="BN450" s="31"/>
      <c r="BO450" s="31"/>
      <c r="BP450" s="31"/>
      <c r="BQ450" s="31"/>
      <c r="BR450" s="31"/>
      <c r="BS450" s="137"/>
      <c r="BT450" s="137"/>
      <c r="BU450" s="137"/>
      <c r="BV450" s="137"/>
      <c r="BW450" s="137"/>
      <c r="BX450" s="137"/>
      <c r="BY450" s="137"/>
      <c r="BZ450" s="137"/>
      <c r="CA450" s="137"/>
      <c r="CB450" s="137"/>
      <c r="CC450" s="137"/>
      <c r="CD450" s="137"/>
      <c r="CE450" s="137"/>
      <c r="CF450" s="137"/>
      <c r="CG450" s="137"/>
      <c r="CH450" s="137"/>
      <c r="CI450" s="137"/>
      <c r="CJ450" s="137"/>
      <c r="CK450" s="137"/>
      <c r="CL450" s="137"/>
      <c r="CM450" s="137"/>
      <c r="CN450" s="137"/>
      <c r="CO450" s="137"/>
      <c r="CP450" s="137"/>
      <c r="CQ450" s="137"/>
      <c r="CR450" s="137"/>
      <c r="CS450" s="137"/>
      <c r="CT450" s="137"/>
      <c r="CU450" s="137"/>
      <c r="CV450" s="137"/>
      <c r="CW450" s="137"/>
      <c r="CX450" s="137"/>
      <c r="CY450" s="137"/>
      <c r="CZ450" s="137"/>
      <c r="DA450" s="137"/>
      <c r="DB450" s="137"/>
      <c r="DC450" s="137"/>
      <c r="DD450" s="137"/>
      <c r="DE450" s="137"/>
      <c r="DF450" s="137"/>
      <c r="DG450" s="137"/>
      <c r="DH450" s="137"/>
      <c r="DI450" s="137"/>
      <c r="DJ450" s="137"/>
      <c r="DK450" s="137"/>
    </row>
    <row r="451" spans="1:115" s="91" customFormat="1" ht="18" customHeight="1" x14ac:dyDescent="0.2">
      <c r="A451" s="87"/>
      <c r="B451" s="133"/>
      <c r="C451" s="133"/>
      <c r="F451" s="30"/>
      <c r="I451" s="30"/>
      <c r="L451" s="30"/>
      <c r="O451" s="30"/>
      <c r="R451" s="30"/>
      <c r="U451" s="30"/>
      <c r="X451" s="30"/>
      <c r="AA451" s="30"/>
      <c r="AD451" s="30"/>
      <c r="AG451" s="30"/>
      <c r="AJ451" s="30"/>
      <c r="AM451" s="30"/>
      <c r="AP451" s="30"/>
      <c r="AS451" s="30"/>
      <c r="AV451" s="30"/>
      <c r="AY451" s="30"/>
      <c r="BB451" s="30"/>
      <c r="BE451" s="30"/>
      <c r="BH451" s="30"/>
      <c r="BL451" s="31"/>
      <c r="BM451" s="31"/>
      <c r="BN451" s="31"/>
      <c r="BO451" s="31"/>
      <c r="BP451" s="31"/>
      <c r="BQ451" s="31"/>
      <c r="BR451" s="31"/>
      <c r="BS451" s="137"/>
      <c r="BT451" s="137"/>
      <c r="BU451" s="137"/>
      <c r="BV451" s="137"/>
      <c r="BW451" s="137"/>
      <c r="BX451" s="137"/>
      <c r="BY451" s="137"/>
      <c r="BZ451" s="137"/>
      <c r="CA451" s="137"/>
      <c r="CB451" s="137"/>
      <c r="CC451" s="137"/>
      <c r="CD451" s="137"/>
      <c r="CE451" s="137"/>
      <c r="CF451" s="137"/>
      <c r="CG451" s="137"/>
      <c r="CH451" s="137"/>
      <c r="CI451" s="137"/>
      <c r="CJ451" s="137"/>
      <c r="CK451" s="137"/>
      <c r="CL451" s="137"/>
      <c r="CM451" s="137"/>
      <c r="CN451" s="137"/>
      <c r="CO451" s="137"/>
      <c r="CP451" s="137"/>
      <c r="CQ451" s="137"/>
      <c r="CR451" s="137"/>
      <c r="CS451" s="137"/>
      <c r="CT451" s="137"/>
      <c r="CU451" s="137"/>
      <c r="CV451" s="137"/>
      <c r="CW451" s="137"/>
      <c r="CX451" s="137"/>
      <c r="CY451" s="137"/>
      <c r="CZ451" s="137"/>
      <c r="DA451" s="137"/>
      <c r="DB451" s="137"/>
      <c r="DC451" s="137"/>
      <c r="DD451" s="137"/>
      <c r="DE451" s="137"/>
      <c r="DF451" s="137"/>
      <c r="DG451" s="137"/>
      <c r="DH451" s="137"/>
      <c r="DI451" s="137"/>
      <c r="DJ451" s="137"/>
      <c r="DK451" s="137"/>
    </row>
    <row r="452" spans="1:115" s="91" customFormat="1" ht="18" customHeight="1" x14ac:dyDescent="0.2">
      <c r="A452" s="87"/>
      <c r="B452" s="133"/>
      <c r="C452" s="133"/>
      <c r="F452" s="30"/>
      <c r="I452" s="30"/>
      <c r="L452" s="30"/>
      <c r="O452" s="30"/>
      <c r="R452" s="30"/>
      <c r="U452" s="30"/>
      <c r="X452" s="30"/>
      <c r="AA452" s="30"/>
      <c r="AD452" s="30"/>
      <c r="AG452" s="30"/>
      <c r="AJ452" s="30"/>
      <c r="AM452" s="30"/>
      <c r="AP452" s="30"/>
      <c r="AS452" s="30"/>
      <c r="AV452" s="30"/>
      <c r="AY452" s="30"/>
      <c r="BB452" s="30"/>
      <c r="BE452" s="30"/>
      <c r="BH452" s="30"/>
      <c r="BL452" s="31"/>
      <c r="BM452" s="31"/>
      <c r="BN452" s="31"/>
      <c r="BO452" s="31"/>
      <c r="BP452" s="31"/>
      <c r="BQ452" s="31"/>
      <c r="BR452" s="31"/>
      <c r="BS452" s="137"/>
      <c r="BT452" s="137"/>
      <c r="BU452" s="137"/>
      <c r="BV452" s="137"/>
      <c r="BW452" s="137"/>
      <c r="BX452" s="137"/>
      <c r="BY452" s="137"/>
      <c r="BZ452" s="137"/>
      <c r="CA452" s="137"/>
      <c r="CB452" s="137"/>
      <c r="CC452" s="137"/>
      <c r="CD452" s="137"/>
      <c r="CE452" s="137"/>
      <c r="CF452" s="137"/>
      <c r="CG452" s="137"/>
      <c r="CH452" s="137"/>
      <c r="CI452" s="137"/>
      <c r="CJ452" s="137"/>
      <c r="CK452" s="137"/>
      <c r="CL452" s="137"/>
      <c r="CM452" s="137"/>
      <c r="CN452" s="137"/>
      <c r="CO452" s="137"/>
      <c r="CP452" s="137"/>
      <c r="CQ452" s="137"/>
      <c r="CR452" s="137"/>
      <c r="CS452" s="137"/>
      <c r="CT452" s="137"/>
      <c r="CU452" s="137"/>
      <c r="CV452" s="137"/>
      <c r="CW452" s="137"/>
      <c r="CX452" s="137"/>
      <c r="CY452" s="137"/>
      <c r="CZ452" s="137"/>
      <c r="DA452" s="137"/>
      <c r="DB452" s="137"/>
      <c r="DC452" s="137"/>
      <c r="DD452" s="137"/>
      <c r="DE452" s="137"/>
      <c r="DF452" s="137"/>
      <c r="DG452" s="137"/>
      <c r="DH452" s="137"/>
      <c r="DI452" s="137"/>
      <c r="DJ452" s="137"/>
      <c r="DK452" s="137"/>
    </row>
    <row r="453" spans="1:115" s="91" customFormat="1" ht="18" customHeight="1" x14ac:dyDescent="0.2">
      <c r="A453" s="89"/>
      <c r="B453" s="130"/>
      <c r="C453" s="130"/>
      <c r="D453" s="184"/>
      <c r="E453" s="184"/>
      <c r="F453" s="30"/>
      <c r="G453" s="184"/>
      <c r="H453" s="184"/>
      <c r="I453" s="30"/>
      <c r="J453" s="184"/>
      <c r="K453" s="184"/>
      <c r="L453" s="30"/>
      <c r="M453" s="184"/>
      <c r="N453" s="184"/>
      <c r="O453" s="30"/>
      <c r="P453" s="184"/>
      <c r="Q453" s="184"/>
      <c r="R453" s="30"/>
      <c r="S453" s="184"/>
      <c r="T453" s="184"/>
      <c r="U453" s="30"/>
      <c r="V453" s="184"/>
      <c r="W453" s="184"/>
      <c r="X453" s="30"/>
      <c r="Y453" s="184"/>
      <c r="Z453" s="184"/>
      <c r="AA453" s="30"/>
      <c r="AB453" s="184"/>
      <c r="AC453" s="184"/>
      <c r="AD453" s="30"/>
      <c r="AE453" s="184"/>
      <c r="AF453" s="184"/>
      <c r="AG453" s="30"/>
      <c r="AH453" s="184"/>
      <c r="AI453" s="184"/>
      <c r="AJ453" s="30"/>
      <c r="AK453" s="184"/>
      <c r="AL453" s="184"/>
      <c r="AM453" s="30"/>
      <c r="AN453" s="184"/>
      <c r="AO453" s="184"/>
      <c r="AP453" s="30"/>
      <c r="AQ453" s="184"/>
      <c r="AR453" s="184"/>
      <c r="AS453" s="30"/>
      <c r="AT453" s="184"/>
      <c r="AU453" s="184"/>
      <c r="AV453" s="30"/>
      <c r="AW453" s="184"/>
      <c r="AX453" s="184"/>
      <c r="AY453" s="30"/>
      <c r="AZ453" s="184"/>
      <c r="BA453" s="184"/>
      <c r="BB453" s="30"/>
      <c r="BC453" s="184"/>
      <c r="BD453" s="184"/>
      <c r="BE453" s="30"/>
      <c r="BF453" s="184"/>
      <c r="BG453" s="184"/>
      <c r="BH453" s="30"/>
      <c r="BI453" s="184"/>
      <c r="BJ453" s="184"/>
      <c r="BL453" s="31"/>
      <c r="BM453" s="31"/>
      <c r="BN453" s="31"/>
      <c r="BO453" s="31"/>
      <c r="BP453" s="31"/>
      <c r="BQ453" s="31"/>
      <c r="BR453" s="31"/>
      <c r="BS453" s="137"/>
      <c r="BT453" s="137"/>
      <c r="BU453" s="137"/>
      <c r="BV453" s="137"/>
      <c r="BW453" s="137"/>
      <c r="BX453" s="137"/>
      <c r="BY453" s="137"/>
      <c r="BZ453" s="137"/>
      <c r="CA453" s="137"/>
      <c r="CB453" s="137"/>
      <c r="CC453" s="137"/>
      <c r="CD453" s="137"/>
      <c r="CE453" s="137"/>
      <c r="CF453" s="137"/>
      <c r="CG453" s="137"/>
      <c r="CH453" s="137"/>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137"/>
      <c r="DG453" s="137"/>
      <c r="DH453" s="137"/>
      <c r="DI453" s="137"/>
      <c r="DJ453" s="137"/>
      <c r="DK453" s="137"/>
    </row>
    <row r="454" spans="1:115" s="91" customFormat="1" ht="18" customHeight="1" x14ac:dyDescent="0.2">
      <c r="A454" s="90"/>
      <c r="B454" s="134"/>
      <c r="C454" s="134"/>
      <c r="F454" s="30"/>
      <c r="I454" s="30"/>
      <c r="L454" s="30"/>
      <c r="O454" s="30"/>
      <c r="R454" s="30"/>
      <c r="U454" s="30"/>
      <c r="X454" s="30"/>
      <c r="AA454" s="30"/>
      <c r="AD454" s="30"/>
      <c r="AG454" s="30"/>
      <c r="AJ454" s="30"/>
      <c r="AM454" s="30"/>
      <c r="AP454" s="30"/>
      <c r="AS454" s="30"/>
      <c r="AV454" s="30"/>
      <c r="AY454" s="30"/>
      <c r="BB454" s="30"/>
      <c r="BE454" s="30"/>
      <c r="BH454" s="30"/>
      <c r="BL454" s="31"/>
      <c r="BM454" s="31"/>
      <c r="BN454" s="31"/>
      <c r="BO454" s="31"/>
      <c r="BP454" s="31"/>
      <c r="BQ454" s="31"/>
      <c r="BR454" s="31"/>
      <c r="BS454" s="137"/>
      <c r="BT454" s="137"/>
      <c r="BU454" s="137"/>
      <c r="BV454" s="137"/>
      <c r="BW454" s="137"/>
      <c r="BX454" s="137"/>
      <c r="BY454" s="137"/>
      <c r="BZ454" s="137"/>
      <c r="CA454" s="137"/>
      <c r="CB454" s="137"/>
      <c r="CC454" s="137"/>
      <c r="CD454" s="137"/>
      <c r="CE454" s="137"/>
      <c r="CF454" s="137"/>
      <c r="CG454" s="137"/>
      <c r="CH454" s="137"/>
      <c r="CI454" s="137"/>
      <c r="CJ454" s="137"/>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37"/>
      <c r="DH454" s="137"/>
      <c r="DI454" s="137"/>
      <c r="DJ454" s="137"/>
      <c r="DK454" s="137"/>
    </row>
    <row r="455" spans="1:115" s="91" customFormat="1" ht="18" customHeight="1" x14ac:dyDescent="0.2">
      <c r="A455" s="87"/>
      <c r="B455" s="133"/>
      <c r="C455" s="133"/>
      <c r="F455" s="30"/>
      <c r="I455" s="30"/>
      <c r="L455" s="30"/>
      <c r="O455" s="30"/>
      <c r="R455" s="30"/>
      <c r="U455" s="30"/>
      <c r="X455" s="30"/>
      <c r="AA455" s="30"/>
      <c r="AD455" s="30"/>
      <c r="AG455" s="30"/>
      <c r="AJ455" s="30"/>
      <c r="AM455" s="30"/>
      <c r="AP455" s="30"/>
      <c r="AS455" s="30"/>
      <c r="AV455" s="30"/>
      <c r="AY455" s="30"/>
      <c r="BB455" s="30"/>
      <c r="BE455" s="30"/>
      <c r="BH455" s="30"/>
      <c r="BL455" s="31"/>
      <c r="BM455" s="31"/>
      <c r="BN455" s="31"/>
      <c r="BO455" s="31"/>
      <c r="BP455" s="31"/>
      <c r="BQ455" s="31"/>
      <c r="BR455" s="31"/>
      <c r="BS455" s="137"/>
      <c r="BT455" s="137"/>
      <c r="BU455" s="137"/>
      <c r="BV455" s="137"/>
      <c r="BW455" s="137"/>
      <c r="BX455" s="137"/>
      <c r="BY455" s="137"/>
      <c r="BZ455" s="137"/>
      <c r="CA455" s="137"/>
      <c r="CB455" s="137"/>
      <c r="CC455" s="137"/>
      <c r="CD455" s="137"/>
      <c r="CE455" s="137"/>
      <c r="CF455" s="137"/>
      <c r="CG455" s="137"/>
      <c r="CH455" s="137"/>
      <c r="CI455" s="137"/>
      <c r="CJ455" s="137"/>
      <c r="CK455" s="137"/>
      <c r="CL455" s="137"/>
      <c r="CM455" s="137"/>
      <c r="CN455" s="137"/>
      <c r="CO455" s="137"/>
      <c r="CP455" s="137"/>
      <c r="CQ455" s="137"/>
      <c r="CR455" s="137"/>
      <c r="CS455" s="137"/>
      <c r="CT455" s="137"/>
      <c r="CU455" s="137"/>
      <c r="CV455" s="137"/>
      <c r="CW455" s="137"/>
      <c r="CX455" s="137"/>
      <c r="CY455" s="137"/>
      <c r="CZ455" s="137"/>
      <c r="DA455" s="137"/>
      <c r="DB455" s="137"/>
      <c r="DC455" s="137"/>
      <c r="DD455" s="137"/>
      <c r="DE455" s="137"/>
      <c r="DF455" s="137"/>
      <c r="DG455" s="137"/>
      <c r="DH455" s="137"/>
      <c r="DI455" s="137"/>
      <c r="DJ455" s="137"/>
      <c r="DK455" s="137"/>
    </row>
    <row r="456" spans="1:115" s="91" customFormat="1" ht="18" customHeight="1" x14ac:dyDescent="0.2">
      <c r="A456" s="87"/>
      <c r="B456" s="133"/>
      <c r="C456" s="133"/>
      <c r="F456" s="30"/>
      <c r="I456" s="30"/>
      <c r="L456" s="30"/>
      <c r="O456" s="30"/>
      <c r="R456" s="30"/>
      <c r="U456" s="30"/>
      <c r="X456" s="30"/>
      <c r="AA456" s="30"/>
      <c r="AD456" s="30"/>
      <c r="AG456" s="30"/>
      <c r="AJ456" s="30"/>
      <c r="AM456" s="30"/>
      <c r="AP456" s="30"/>
      <c r="AS456" s="30"/>
      <c r="AV456" s="30"/>
      <c r="AY456" s="30"/>
      <c r="BB456" s="30"/>
      <c r="BE456" s="30"/>
      <c r="BH456" s="30"/>
      <c r="BL456" s="31"/>
      <c r="BM456" s="31"/>
      <c r="BN456" s="31"/>
      <c r="BO456" s="31"/>
      <c r="BP456" s="31"/>
      <c r="BQ456" s="31"/>
      <c r="BR456" s="31"/>
      <c r="BS456" s="137"/>
      <c r="BT456" s="137"/>
      <c r="BU456" s="137"/>
      <c r="BV456" s="137"/>
      <c r="BW456" s="137"/>
      <c r="BX456" s="137"/>
      <c r="BY456" s="137"/>
      <c r="BZ456" s="137"/>
      <c r="CA456" s="137"/>
      <c r="CB456" s="137"/>
      <c r="CC456" s="137"/>
      <c r="CD456" s="137"/>
      <c r="CE456" s="137"/>
      <c r="CF456" s="137"/>
      <c r="CG456" s="137"/>
      <c r="CH456" s="137"/>
      <c r="CI456" s="137"/>
      <c r="CJ456" s="137"/>
      <c r="CK456" s="137"/>
      <c r="CL456" s="137"/>
      <c r="CM456" s="137"/>
      <c r="CN456" s="137"/>
      <c r="CO456" s="137"/>
      <c r="CP456" s="137"/>
      <c r="CQ456" s="137"/>
      <c r="CR456" s="137"/>
      <c r="CS456" s="137"/>
      <c r="CT456" s="137"/>
      <c r="CU456" s="137"/>
      <c r="CV456" s="137"/>
      <c r="CW456" s="137"/>
      <c r="CX456" s="137"/>
      <c r="CY456" s="137"/>
      <c r="CZ456" s="137"/>
      <c r="DA456" s="137"/>
      <c r="DB456" s="137"/>
      <c r="DC456" s="137"/>
      <c r="DD456" s="137"/>
      <c r="DE456" s="137"/>
      <c r="DF456" s="137"/>
      <c r="DG456" s="137"/>
      <c r="DH456" s="137"/>
      <c r="DI456" s="137"/>
      <c r="DJ456" s="137"/>
      <c r="DK456" s="137"/>
    </row>
    <row r="457" spans="1:115" s="91" customFormat="1" ht="18" customHeight="1" x14ac:dyDescent="0.2">
      <c r="A457" s="87"/>
      <c r="B457" s="130"/>
      <c r="C457" s="130"/>
      <c r="F457" s="30"/>
      <c r="I457" s="30"/>
      <c r="L457" s="30"/>
      <c r="O457" s="30"/>
      <c r="R457" s="30"/>
      <c r="U457" s="30"/>
      <c r="X457" s="30"/>
      <c r="AA457" s="30"/>
      <c r="AD457" s="30"/>
      <c r="AG457" s="30"/>
      <c r="AJ457" s="30"/>
      <c r="AM457" s="30"/>
      <c r="AP457" s="30"/>
      <c r="AS457" s="30"/>
      <c r="AV457" s="30"/>
      <c r="AY457" s="30"/>
      <c r="BB457" s="30"/>
      <c r="BE457" s="30"/>
      <c r="BH457" s="30"/>
      <c r="BL457" s="31"/>
      <c r="BM457" s="31"/>
      <c r="BN457" s="31"/>
      <c r="BO457" s="31"/>
      <c r="BP457" s="31"/>
      <c r="BQ457" s="31"/>
      <c r="BR457" s="31"/>
      <c r="BS457" s="137"/>
      <c r="BT457" s="137"/>
      <c r="BU457" s="137"/>
      <c r="BV457" s="137"/>
      <c r="BW457" s="137"/>
      <c r="BX457" s="137"/>
      <c r="BY457" s="137"/>
      <c r="BZ457" s="137"/>
      <c r="CA457" s="137"/>
      <c r="CB457" s="137"/>
      <c r="CC457" s="137"/>
      <c r="CD457" s="137"/>
      <c r="CE457" s="137"/>
      <c r="CF457" s="137"/>
      <c r="CG457" s="137"/>
      <c r="CH457" s="137"/>
      <c r="CI457" s="137"/>
      <c r="CJ457" s="137"/>
      <c r="CK457" s="137"/>
      <c r="CL457" s="137"/>
      <c r="CM457" s="137"/>
      <c r="CN457" s="137"/>
      <c r="CO457" s="137"/>
      <c r="CP457" s="137"/>
      <c r="CQ457" s="137"/>
      <c r="CR457" s="137"/>
      <c r="CS457" s="137"/>
      <c r="CT457" s="137"/>
      <c r="CU457" s="137"/>
      <c r="CV457" s="137"/>
      <c r="CW457" s="137"/>
      <c r="CX457" s="137"/>
      <c r="CY457" s="137"/>
      <c r="CZ457" s="137"/>
      <c r="DA457" s="137"/>
      <c r="DB457" s="137"/>
      <c r="DC457" s="137"/>
      <c r="DD457" s="137"/>
      <c r="DE457" s="137"/>
      <c r="DF457" s="137"/>
      <c r="DG457" s="137"/>
      <c r="DH457" s="137"/>
      <c r="DI457" s="137"/>
      <c r="DJ457" s="137"/>
      <c r="DK457" s="137"/>
    </row>
    <row r="458" spans="1:115" s="91" customFormat="1" ht="18" customHeight="1" x14ac:dyDescent="0.2">
      <c r="A458" s="87"/>
      <c r="B458" s="133"/>
      <c r="C458" s="133"/>
      <c r="F458" s="30"/>
      <c r="I458" s="30"/>
      <c r="L458" s="30"/>
      <c r="O458" s="30"/>
      <c r="R458" s="30"/>
      <c r="U458" s="30"/>
      <c r="X458" s="30"/>
      <c r="AA458" s="30"/>
      <c r="AD458" s="30"/>
      <c r="AG458" s="30"/>
      <c r="AJ458" s="30"/>
      <c r="AM458" s="30"/>
      <c r="AP458" s="30"/>
      <c r="AS458" s="30"/>
      <c r="AV458" s="30"/>
      <c r="AY458" s="30"/>
      <c r="BB458" s="30"/>
      <c r="BE458" s="30"/>
      <c r="BH458" s="30"/>
      <c r="BL458" s="31"/>
      <c r="BM458" s="31"/>
      <c r="BN458" s="31"/>
      <c r="BO458" s="31"/>
      <c r="BP458" s="31"/>
      <c r="BQ458" s="31"/>
      <c r="BR458" s="31"/>
      <c r="BS458" s="137"/>
      <c r="BT458" s="137"/>
      <c r="BU458" s="137"/>
      <c r="BV458" s="137"/>
      <c r="BW458" s="137"/>
      <c r="BX458" s="137"/>
      <c r="BY458" s="137"/>
      <c r="BZ458" s="137"/>
      <c r="CA458" s="137"/>
      <c r="CB458" s="137"/>
      <c r="CC458" s="137"/>
      <c r="CD458" s="137"/>
      <c r="CE458" s="137"/>
      <c r="CF458" s="137"/>
      <c r="CG458" s="137"/>
      <c r="CH458" s="137"/>
      <c r="CI458" s="137"/>
      <c r="CJ458" s="137"/>
      <c r="CK458" s="137"/>
      <c r="CL458" s="137"/>
      <c r="CM458" s="137"/>
      <c r="CN458" s="137"/>
      <c r="CO458" s="137"/>
      <c r="CP458" s="137"/>
      <c r="CQ458" s="137"/>
      <c r="CR458" s="137"/>
      <c r="CS458" s="137"/>
      <c r="CT458" s="137"/>
      <c r="CU458" s="137"/>
      <c r="CV458" s="137"/>
      <c r="CW458" s="137"/>
      <c r="CX458" s="137"/>
      <c r="CY458" s="137"/>
      <c r="CZ458" s="137"/>
      <c r="DA458" s="137"/>
      <c r="DB458" s="137"/>
      <c r="DC458" s="137"/>
      <c r="DD458" s="137"/>
      <c r="DE458" s="137"/>
      <c r="DF458" s="137"/>
      <c r="DG458" s="137"/>
      <c r="DH458" s="137"/>
      <c r="DI458" s="137"/>
      <c r="DJ458" s="137"/>
      <c r="DK458" s="137"/>
    </row>
    <row r="459" spans="1:115" s="91" customFormat="1" ht="18" customHeight="1" x14ac:dyDescent="0.2">
      <c r="A459" s="87"/>
      <c r="B459" s="133"/>
      <c r="C459" s="133"/>
      <c r="F459" s="30"/>
      <c r="I459" s="30"/>
      <c r="L459" s="30"/>
      <c r="O459" s="30"/>
      <c r="R459" s="30"/>
      <c r="U459" s="30"/>
      <c r="X459" s="30"/>
      <c r="AA459" s="30"/>
      <c r="AD459" s="30"/>
      <c r="AG459" s="30"/>
      <c r="AJ459" s="30"/>
      <c r="AM459" s="30"/>
      <c r="AP459" s="30"/>
      <c r="AS459" s="30"/>
      <c r="AV459" s="30"/>
      <c r="AY459" s="30"/>
      <c r="BB459" s="30"/>
      <c r="BE459" s="30"/>
      <c r="BH459" s="30"/>
      <c r="BL459" s="31"/>
      <c r="BM459" s="31"/>
      <c r="BN459" s="31"/>
      <c r="BO459" s="31"/>
      <c r="BP459" s="31"/>
      <c r="BQ459" s="31"/>
      <c r="BR459" s="31"/>
      <c r="BS459" s="137"/>
      <c r="BT459" s="137"/>
      <c r="BU459" s="137"/>
      <c r="BV459" s="137"/>
      <c r="BW459" s="137"/>
      <c r="BX459" s="137"/>
      <c r="BY459" s="137"/>
      <c r="BZ459" s="137"/>
      <c r="CA459" s="137"/>
      <c r="CB459" s="137"/>
      <c r="CC459" s="137"/>
      <c r="CD459" s="137"/>
      <c r="CE459" s="137"/>
      <c r="CF459" s="137"/>
      <c r="CG459" s="137"/>
      <c r="CH459" s="137"/>
      <c r="CI459" s="137"/>
      <c r="CJ459" s="137"/>
      <c r="CK459" s="137"/>
      <c r="CL459" s="137"/>
      <c r="CM459" s="137"/>
      <c r="CN459" s="137"/>
      <c r="CO459" s="137"/>
      <c r="CP459" s="137"/>
      <c r="CQ459" s="137"/>
      <c r="CR459" s="137"/>
      <c r="CS459" s="137"/>
      <c r="CT459" s="137"/>
      <c r="CU459" s="137"/>
      <c r="CV459" s="137"/>
      <c r="CW459" s="137"/>
      <c r="CX459" s="137"/>
      <c r="CY459" s="137"/>
      <c r="CZ459" s="137"/>
      <c r="DA459" s="137"/>
      <c r="DB459" s="137"/>
      <c r="DC459" s="137"/>
      <c r="DD459" s="137"/>
      <c r="DE459" s="137"/>
      <c r="DF459" s="137"/>
      <c r="DG459" s="137"/>
      <c r="DH459" s="137"/>
      <c r="DI459" s="137"/>
      <c r="DJ459" s="137"/>
      <c r="DK459" s="137"/>
    </row>
    <row r="460" spans="1:115" s="91" customFormat="1" ht="18" customHeight="1" x14ac:dyDescent="0.2">
      <c r="A460" s="89"/>
      <c r="B460" s="130"/>
      <c r="C460" s="130"/>
      <c r="D460" s="184"/>
      <c r="E460" s="184"/>
      <c r="F460" s="30"/>
      <c r="G460" s="184"/>
      <c r="H460" s="184"/>
      <c r="I460" s="30"/>
      <c r="J460" s="184"/>
      <c r="K460" s="184"/>
      <c r="L460" s="30"/>
      <c r="M460" s="184"/>
      <c r="N460" s="184"/>
      <c r="O460" s="30"/>
      <c r="P460" s="184"/>
      <c r="Q460" s="184"/>
      <c r="R460" s="30"/>
      <c r="S460" s="184"/>
      <c r="T460" s="184"/>
      <c r="U460" s="30"/>
      <c r="V460" s="184"/>
      <c r="W460" s="184"/>
      <c r="X460" s="30"/>
      <c r="Y460" s="184"/>
      <c r="Z460" s="184"/>
      <c r="AA460" s="30"/>
      <c r="AB460" s="184"/>
      <c r="AC460" s="184"/>
      <c r="AD460" s="30"/>
      <c r="AE460" s="184"/>
      <c r="AF460" s="184"/>
      <c r="AG460" s="30"/>
      <c r="AH460" s="184"/>
      <c r="AI460" s="184"/>
      <c r="AJ460" s="30"/>
      <c r="AK460" s="184"/>
      <c r="AL460" s="184"/>
      <c r="AM460" s="30"/>
      <c r="AN460" s="184"/>
      <c r="AO460" s="184"/>
      <c r="AP460" s="30"/>
      <c r="AQ460" s="184"/>
      <c r="AR460" s="184"/>
      <c r="AS460" s="30"/>
      <c r="AT460" s="184"/>
      <c r="AU460" s="184"/>
      <c r="AV460" s="30"/>
      <c r="AW460" s="184"/>
      <c r="AX460" s="184"/>
      <c r="AY460" s="30"/>
      <c r="AZ460" s="184"/>
      <c r="BA460" s="184"/>
      <c r="BB460" s="30"/>
      <c r="BC460" s="184"/>
      <c r="BD460" s="184"/>
      <c r="BE460" s="30"/>
      <c r="BF460" s="184"/>
      <c r="BG460" s="184"/>
      <c r="BH460" s="30"/>
      <c r="BI460" s="184"/>
      <c r="BJ460" s="184"/>
      <c r="BL460" s="31"/>
      <c r="BM460" s="31"/>
      <c r="BN460" s="31"/>
      <c r="BO460" s="31"/>
      <c r="BP460" s="31"/>
      <c r="BQ460" s="31"/>
      <c r="BR460" s="31"/>
      <c r="BS460" s="137"/>
      <c r="BT460" s="137"/>
      <c r="BU460" s="137"/>
      <c r="BV460" s="137"/>
      <c r="BW460" s="137"/>
      <c r="BX460" s="137"/>
      <c r="BY460" s="137"/>
      <c r="BZ460" s="137"/>
      <c r="CA460" s="137"/>
      <c r="CB460" s="137"/>
      <c r="CC460" s="137"/>
      <c r="CD460" s="137"/>
      <c r="CE460" s="137"/>
      <c r="CF460" s="137"/>
      <c r="CG460" s="137"/>
      <c r="CH460" s="137"/>
      <c r="CI460" s="137"/>
      <c r="CJ460" s="137"/>
      <c r="CK460" s="137"/>
      <c r="CL460" s="137"/>
      <c r="CM460" s="137"/>
      <c r="CN460" s="137"/>
      <c r="CO460" s="137"/>
      <c r="CP460" s="137"/>
      <c r="CQ460" s="137"/>
      <c r="CR460" s="137"/>
      <c r="CS460" s="137"/>
      <c r="CT460" s="137"/>
      <c r="CU460" s="137"/>
      <c r="CV460" s="137"/>
      <c r="CW460" s="137"/>
      <c r="CX460" s="137"/>
      <c r="CY460" s="137"/>
      <c r="CZ460" s="137"/>
      <c r="DA460" s="137"/>
      <c r="DB460" s="137"/>
      <c r="DC460" s="137"/>
      <c r="DD460" s="137"/>
      <c r="DE460" s="137"/>
      <c r="DF460" s="137"/>
      <c r="DG460" s="137"/>
      <c r="DH460" s="137"/>
      <c r="DI460" s="137"/>
      <c r="DJ460" s="137"/>
      <c r="DK460" s="137"/>
    </row>
    <row r="461" spans="1:115" s="91" customFormat="1" ht="18" customHeight="1" x14ac:dyDescent="0.2">
      <c r="A461" s="90"/>
      <c r="B461" s="134"/>
      <c r="C461" s="133"/>
      <c r="F461" s="30"/>
      <c r="I461" s="30"/>
      <c r="L461" s="30"/>
      <c r="O461" s="30"/>
      <c r="R461" s="30"/>
      <c r="U461" s="30"/>
      <c r="X461" s="30"/>
      <c r="AA461" s="30"/>
      <c r="AD461" s="30"/>
      <c r="AG461" s="30"/>
      <c r="AJ461" s="30"/>
      <c r="AM461" s="30"/>
      <c r="AP461" s="30"/>
      <c r="AS461" s="30"/>
      <c r="AV461" s="30"/>
      <c r="AY461" s="30"/>
      <c r="BB461" s="30"/>
      <c r="BE461" s="30"/>
      <c r="BH461" s="30"/>
      <c r="BL461" s="31"/>
      <c r="BM461" s="31"/>
      <c r="BN461" s="31"/>
      <c r="BO461" s="31"/>
      <c r="BP461" s="31"/>
      <c r="BQ461" s="31"/>
      <c r="BR461" s="31"/>
      <c r="BS461" s="137"/>
      <c r="BT461" s="137"/>
      <c r="BU461" s="137"/>
      <c r="BV461" s="137"/>
      <c r="BW461" s="137"/>
      <c r="BX461" s="137"/>
      <c r="BY461" s="137"/>
      <c r="BZ461" s="137"/>
      <c r="CA461" s="137"/>
      <c r="CB461" s="137"/>
      <c r="CC461" s="137"/>
      <c r="CD461" s="137"/>
      <c r="CE461" s="137"/>
      <c r="CF461" s="137"/>
      <c r="CG461" s="137"/>
      <c r="CH461" s="137"/>
      <c r="CI461" s="137"/>
      <c r="CJ461" s="137"/>
      <c r="CK461" s="137"/>
      <c r="CL461" s="137"/>
      <c r="CM461" s="137"/>
      <c r="CN461" s="137"/>
      <c r="CO461" s="137"/>
      <c r="CP461" s="137"/>
      <c r="CQ461" s="137"/>
      <c r="CR461" s="137"/>
      <c r="CS461" s="137"/>
      <c r="CT461" s="137"/>
      <c r="CU461" s="137"/>
      <c r="CV461" s="137"/>
      <c r="CW461" s="137"/>
      <c r="CX461" s="137"/>
      <c r="CY461" s="137"/>
      <c r="CZ461" s="137"/>
      <c r="DA461" s="137"/>
      <c r="DB461" s="137"/>
      <c r="DC461" s="137"/>
      <c r="DD461" s="137"/>
      <c r="DE461" s="137"/>
      <c r="DF461" s="137"/>
      <c r="DG461" s="137"/>
      <c r="DH461" s="137"/>
      <c r="DI461" s="137"/>
      <c r="DJ461" s="137"/>
      <c r="DK461" s="137"/>
    </row>
    <row r="462" spans="1:115" s="91" customFormat="1" ht="18" customHeight="1" x14ac:dyDescent="0.2">
      <c r="A462" s="87"/>
      <c r="B462" s="133"/>
      <c r="C462" s="133"/>
      <c r="F462" s="30"/>
      <c r="I462" s="30"/>
      <c r="L462" s="30"/>
      <c r="O462" s="30"/>
      <c r="R462" s="30"/>
      <c r="U462" s="30"/>
      <c r="X462" s="30"/>
      <c r="AA462" s="30"/>
      <c r="AD462" s="30"/>
      <c r="AG462" s="30"/>
      <c r="AJ462" s="30"/>
      <c r="AM462" s="30"/>
      <c r="AP462" s="30"/>
      <c r="AS462" s="30"/>
      <c r="AV462" s="30"/>
      <c r="AY462" s="30"/>
      <c r="BB462" s="30"/>
      <c r="BE462" s="30"/>
      <c r="BH462" s="30"/>
      <c r="BL462" s="31"/>
      <c r="BM462" s="31"/>
      <c r="BN462" s="31"/>
      <c r="BO462" s="31"/>
      <c r="BP462" s="31"/>
      <c r="BQ462" s="31"/>
      <c r="BR462" s="31"/>
      <c r="BS462" s="137"/>
      <c r="BT462" s="137"/>
      <c r="BU462" s="137"/>
      <c r="BV462" s="137"/>
      <c r="BW462" s="137"/>
      <c r="BX462" s="137"/>
      <c r="BY462" s="137"/>
      <c r="BZ462" s="137"/>
      <c r="CA462" s="137"/>
      <c r="CB462" s="137"/>
      <c r="CC462" s="137"/>
      <c r="CD462" s="137"/>
      <c r="CE462" s="137"/>
      <c r="CF462" s="137"/>
      <c r="CG462" s="137"/>
      <c r="CH462" s="137"/>
      <c r="CI462" s="137"/>
      <c r="CJ462" s="137"/>
      <c r="CK462" s="137"/>
      <c r="CL462" s="137"/>
      <c r="CM462" s="137"/>
      <c r="CN462" s="137"/>
      <c r="CO462" s="137"/>
      <c r="CP462" s="137"/>
      <c r="CQ462" s="137"/>
      <c r="CR462" s="137"/>
      <c r="CS462" s="137"/>
      <c r="CT462" s="137"/>
      <c r="CU462" s="137"/>
      <c r="CV462" s="137"/>
      <c r="CW462" s="137"/>
      <c r="CX462" s="137"/>
      <c r="CY462" s="137"/>
      <c r="CZ462" s="137"/>
      <c r="DA462" s="137"/>
      <c r="DB462" s="137"/>
      <c r="DC462" s="137"/>
      <c r="DD462" s="137"/>
      <c r="DE462" s="137"/>
      <c r="DF462" s="137"/>
      <c r="DG462" s="137"/>
      <c r="DH462" s="137"/>
      <c r="DI462" s="137"/>
      <c r="DJ462" s="137"/>
      <c r="DK462" s="137"/>
    </row>
    <row r="463" spans="1:115" s="91" customFormat="1" ht="18" customHeight="1" x14ac:dyDescent="0.2">
      <c r="A463" s="87"/>
      <c r="B463" s="133"/>
      <c r="C463" s="133"/>
      <c r="F463" s="30"/>
      <c r="I463" s="30"/>
      <c r="L463" s="30"/>
      <c r="O463" s="30"/>
      <c r="R463" s="30"/>
      <c r="U463" s="30"/>
      <c r="X463" s="30"/>
      <c r="AA463" s="30"/>
      <c r="AD463" s="30"/>
      <c r="AG463" s="30"/>
      <c r="AJ463" s="30"/>
      <c r="AM463" s="30"/>
      <c r="AP463" s="30"/>
      <c r="AS463" s="30"/>
      <c r="AV463" s="30"/>
      <c r="AY463" s="30"/>
      <c r="BB463" s="30"/>
      <c r="BE463" s="30"/>
      <c r="BH463" s="30"/>
      <c r="BL463" s="31"/>
      <c r="BM463" s="31"/>
      <c r="BN463" s="31"/>
      <c r="BO463" s="31"/>
      <c r="BP463" s="31"/>
      <c r="BQ463" s="31"/>
      <c r="BR463" s="31"/>
      <c r="BS463" s="137"/>
      <c r="BT463" s="137"/>
      <c r="BU463" s="137"/>
      <c r="BV463" s="137"/>
      <c r="BW463" s="137"/>
      <c r="BX463" s="137"/>
      <c r="BY463" s="137"/>
      <c r="BZ463" s="137"/>
      <c r="CA463" s="137"/>
      <c r="CB463" s="137"/>
      <c r="CC463" s="137"/>
      <c r="CD463" s="137"/>
      <c r="CE463" s="137"/>
      <c r="CF463" s="137"/>
      <c r="CG463" s="137"/>
      <c r="CH463" s="137"/>
      <c r="CI463" s="137"/>
      <c r="CJ463" s="137"/>
      <c r="CK463" s="137"/>
      <c r="CL463" s="137"/>
      <c r="CM463" s="137"/>
      <c r="CN463" s="137"/>
      <c r="CO463" s="137"/>
      <c r="CP463" s="137"/>
      <c r="CQ463" s="137"/>
      <c r="CR463" s="137"/>
      <c r="CS463" s="137"/>
      <c r="CT463" s="137"/>
      <c r="CU463" s="137"/>
      <c r="CV463" s="137"/>
      <c r="CW463" s="137"/>
      <c r="CX463" s="137"/>
      <c r="CY463" s="137"/>
      <c r="CZ463" s="137"/>
      <c r="DA463" s="137"/>
      <c r="DB463" s="137"/>
      <c r="DC463" s="137"/>
      <c r="DD463" s="137"/>
      <c r="DE463" s="137"/>
      <c r="DF463" s="137"/>
      <c r="DG463" s="137"/>
      <c r="DH463" s="137"/>
      <c r="DI463" s="137"/>
      <c r="DJ463" s="137"/>
      <c r="DK463" s="137"/>
    </row>
    <row r="464" spans="1:115" s="91" customFormat="1" ht="18" customHeight="1" x14ac:dyDescent="0.2">
      <c r="A464" s="87"/>
      <c r="B464" s="130"/>
      <c r="C464" s="133"/>
      <c r="F464" s="30"/>
      <c r="I464" s="30"/>
      <c r="L464" s="30"/>
      <c r="O464" s="30"/>
      <c r="R464" s="30"/>
      <c r="U464" s="30"/>
      <c r="X464" s="30"/>
      <c r="AA464" s="30"/>
      <c r="AD464" s="30"/>
      <c r="AG464" s="30"/>
      <c r="AJ464" s="30"/>
      <c r="AM464" s="30"/>
      <c r="AP464" s="30"/>
      <c r="AS464" s="30"/>
      <c r="AV464" s="30"/>
      <c r="AY464" s="30"/>
      <c r="BB464" s="30"/>
      <c r="BE464" s="30"/>
      <c r="BH464" s="30"/>
      <c r="BL464" s="31"/>
      <c r="BM464" s="31"/>
      <c r="BN464" s="31"/>
      <c r="BO464" s="31"/>
      <c r="BP464" s="31"/>
      <c r="BQ464" s="31"/>
      <c r="BR464" s="31"/>
      <c r="BS464" s="137"/>
      <c r="BT464" s="137"/>
      <c r="BU464" s="137"/>
      <c r="BV464" s="137"/>
      <c r="BW464" s="137"/>
      <c r="BX464" s="137"/>
      <c r="BY464" s="137"/>
      <c r="BZ464" s="137"/>
      <c r="CA464" s="137"/>
      <c r="CB464" s="137"/>
      <c r="CC464" s="137"/>
      <c r="CD464" s="137"/>
      <c r="CE464" s="137"/>
      <c r="CF464" s="137"/>
      <c r="CG464" s="137"/>
      <c r="CH464" s="137"/>
      <c r="CI464" s="137"/>
      <c r="CJ464" s="137"/>
      <c r="CK464" s="137"/>
      <c r="CL464" s="137"/>
      <c r="CM464" s="137"/>
      <c r="CN464" s="137"/>
      <c r="CO464" s="137"/>
      <c r="CP464" s="137"/>
      <c r="CQ464" s="137"/>
      <c r="CR464" s="137"/>
      <c r="CS464" s="137"/>
      <c r="CT464" s="137"/>
      <c r="CU464" s="137"/>
      <c r="CV464" s="137"/>
      <c r="CW464" s="137"/>
      <c r="CX464" s="137"/>
      <c r="CY464" s="137"/>
      <c r="CZ464" s="137"/>
      <c r="DA464" s="137"/>
      <c r="DB464" s="137"/>
      <c r="DC464" s="137"/>
      <c r="DD464" s="137"/>
      <c r="DE464" s="137"/>
      <c r="DF464" s="137"/>
      <c r="DG464" s="137"/>
      <c r="DH464" s="137"/>
      <c r="DI464" s="137"/>
      <c r="DJ464" s="137"/>
      <c r="DK464" s="137"/>
    </row>
    <row r="465" spans="1:115" s="91" customFormat="1" ht="18" customHeight="1" x14ac:dyDescent="0.2">
      <c r="A465" s="87"/>
      <c r="B465" s="133"/>
      <c r="C465" s="133"/>
      <c r="F465" s="30"/>
      <c r="I465" s="30"/>
      <c r="L465" s="30"/>
      <c r="O465" s="30"/>
      <c r="R465" s="30"/>
      <c r="U465" s="30"/>
      <c r="X465" s="30"/>
      <c r="AA465" s="30"/>
      <c r="AD465" s="30"/>
      <c r="AG465" s="30"/>
      <c r="AJ465" s="30"/>
      <c r="AM465" s="30"/>
      <c r="AP465" s="30"/>
      <c r="AS465" s="30"/>
      <c r="AV465" s="30"/>
      <c r="AY465" s="30"/>
      <c r="BB465" s="30"/>
      <c r="BE465" s="30"/>
      <c r="BH465" s="30"/>
      <c r="BL465" s="31"/>
      <c r="BM465" s="31"/>
      <c r="BN465" s="31"/>
      <c r="BO465" s="31"/>
      <c r="BP465" s="31"/>
      <c r="BQ465" s="31"/>
      <c r="BR465" s="31"/>
      <c r="BS465" s="137"/>
      <c r="BT465" s="137"/>
      <c r="BU465" s="137"/>
      <c r="BV465" s="137"/>
      <c r="BW465" s="137"/>
      <c r="BX465" s="137"/>
      <c r="BY465" s="137"/>
      <c r="BZ465" s="137"/>
      <c r="CA465" s="137"/>
      <c r="CB465" s="137"/>
      <c r="CC465" s="137"/>
      <c r="CD465" s="137"/>
      <c r="CE465" s="137"/>
      <c r="CF465" s="137"/>
      <c r="CG465" s="137"/>
      <c r="CH465" s="137"/>
      <c r="CI465" s="137"/>
      <c r="CJ465" s="137"/>
      <c r="CK465" s="137"/>
      <c r="CL465" s="137"/>
      <c r="CM465" s="137"/>
      <c r="CN465" s="137"/>
      <c r="CO465" s="137"/>
      <c r="CP465" s="137"/>
      <c r="CQ465" s="137"/>
      <c r="CR465" s="137"/>
      <c r="CS465" s="137"/>
      <c r="CT465" s="137"/>
      <c r="CU465" s="137"/>
      <c r="CV465" s="137"/>
      <c r="CW465" s="137"/>
      <c r="CX465" s="137"/>
      <c r="CY465" s="137"/>
      <c r="CZ465" s="137"/>
      <c r="DA465" s="137"/>
      <c r="DB465" s="137"/>
      <c r="DC465" s="137"/>
      <c r="DD465" s="137"/>
      <c r="DE465" s="137"/>
      <c r="DF465" s="137"/>
      <c r="DG465" s="137"/>
      <c r="DH465" s="137"/>
      <c r="DI465" s="137"/>
      <c r="DJ465" s="137"/>
      <c r="DK465" s="137"/>
    </row>
    <row r="466" spans="1:115" s="91" customFormat="1" ht="18" customHeight="1" x14ac:dyDescent="0.2">
      <c r="A466" s="87"/>
      <c r="B466" s="133"/>
      <c r="C466" s="133"/>
      <c r="F466" s="30"/>
      <c r="I466" s="30"/>
      <c r="L466" s="30"/>
      <c r="O466" s="30"/>
      <c r="R466" s="30"/>
      <c r="U466" s="30"/>
      <c r="X466" s="30"/>
      <c r="AA466" s="30"/>
      <c r="AD466" s="30"/>
      <c r="AG466" s="30"/>
      <c r="AJ466" s="30"/>
      <c r="AM466" s="30"/>
      <c r="AP466" s="30"/>
      <c r="AS466" s="30"/>
      <c r="AV466" s="30"/>
      <c r="AY466" s="30"/>
      <c r="BB466" s="30"/>
      <c r="BE466" s="30"/>
      <c r="BH466" s="30"/>
      <c r="BL466" s="31"/>
      <c r="BM466" s="31"/>
      <c r="BN466" s="31"/>
      <c r="BO466" s="31"/>
      <c r="BP466" s="31"/>
      <c r="BQ466" s="31"/>
      <c r="BR466" s="31"/>
      <c r="BS466" s="137"/>
      <c r="BT466" s="137"/>
      <c r="BU466" s="137"/>
      <c r="BV466" s="137"/>
      <c r="BW466" s="137"/>
      <c r="BX466" s="137"/>
      <c r="BY466" s="137"/>
      <c r="BZ466" s="137"/>
      <c r="CA466" s="137"/>
      <c r="CB466" s="137"/>
      <c r="CC466" s="137"/>
      <c r="CD466" s="137"/>
      <c r="CE466" s="137"/>
      <c r="CF466" s="137"/>
      <c r="CG466" s="137"/>
      <c r="CH466" s="137"/>
      <c r="CI466" s="137"/>
      <c r="CJ466" s="137"/>
      <c r="CK466" s="137"/>
      <c r="CL466" s="137"/>
      <c r="CM466" s="137"/>
      <c r="CN466" s="137"/>
      <c r="CO466" s="137"/>
      <c r="CP466" s="137"/>
      <c r="CQ466" s="137"/>
      <c r="CR466" s="137"/>
      <c r="CS466" s="137"/>
      <c r="CT466" s="137"/>
      <c r="CU466" s="137"/>
      <c r="CV466" s="137"/>
      <c r="CW466" s="137"/>
      <c r="CX466" s="137"/>
      <c r="CY466" s="137"/>
      <c r="CZ466" s="137"/>
      <c r="DA466" s="137"/>
      <c r="DB466" s="137"/>
      <c r="DC466" s="137"/>
      <c r="DD466" s="137"/>
      <c r="DE466" s="137"/>
      <c r="DF466" s="137"/>
      <c r="DG466" s="137"/>
      <c r="DH466" s="137"/>
      <c r="DI466" s="137"/>
      <c r="DJ466" s="137"/>
      <c r="DK466" s="137"/>
    </row>
    <row r="467" spans="1:115" s="91" customFormat="1" ht="18" customHeight="1" x14ac:dyDescent="0.2">
      <c r="A467" s="89"/>
      <c r="B467" s="130"/>
      <c r="C467" s="130"/>
      <c r="D467" s="184"/>
      <c r="E467" s="184"/>
      <c r="F467" s="30"/>
      <c r="G467" s="184"/>
      <c r="H467" s="184"/>
      <c r="I467" s="30"/>
      <c r="J467" s="184"/>
      <c r="K467" s="184"/>
      <c r="L467" s="30"/>
      <c r="M467" s="184"/>
      <c r="N467" s="184"/>
      <c r="O467" s="30"/>
      <c r="P467" s="184"/>
      <c r="Q467" s="184"/>
      <c r="R467" s="30"/>
      <c r="S467" s="184"/>
      <c r="T467" s="184"/>
      <c r="U467" s="30"/>
      <c r="V467" s="184"/>
      <c r="W467" s="184"/>
      <c r="X467" s="30"/>
      <c r="Y467" s="184"/>
      <c r="Z467" s="184"/>
      <c r="AA467" s="30"/>
      <c r="AB467" s="184"/>
      <c r="AC467" s="184"/>
      <c r="AD467" s="30"/>
      <c r="AE467" s="184"/>
      <c r="AF467" s="184"/>
      <c r="AG467" s="30"/>
      <c r="AH467" s="184"/>
      <c r="AI467" s="184"/>
      <c r="AJ467" s="30"/>
      <c r="AK467" s="184"/>
      <c r="AL467" s="184"/>
      <c r="AM467" s="30"/>
      <c r="AN467" s="184"/>
      <c r="AO467" s="184"/>
      <c r="AP467" s="30"/>
      <c r="AQ467" s="184"/>
      <c r="AR467" s="184"/>
      <c r="AS467" s="30"/>
      <c r="AT467" s="184"/>
      <c r="AU467" s="184"/>
      <c r="AV467" s="30"/>
      <c r="AW467" s="184"/>
      <c r="AX467" s="184"/>
      <c r="AY467" s="30"/>
      <c r="AZ467" s="184"/>
      <c r="BA467" s="184"/>
      <c r="BB467" s="30"/>
      <c r="BC467" s="184"/>
      <c r="BD467" s="184"/>
      <c r="BE467" s="30"/>
      <c r="BF467" s="184"/>
      <c r="BG467" s="184"/>
      <c r="BH467" s="30"/>
      <c r="BI467" s="184"/>
      <c r="BJ467" s="184"/>
      <c r="BL467" s="31"/>
      <c r="BM467" s="31"/>
      <c r="BN467" s="31"/>
      <c r="BO467" s="31"/>
      <c r="BP467" s="31"/>
      <c r="BQ467" s="31"/>
      <c r="BR467" s="31"/>
      <c r="BS467" s="137"/>
      <c r="BT467" s="137"/>
      <c r="BU467" s="137"/>
      <c r="BV467" s="137"/>
      <c r="BW467" s="137"/>
      <c r="BX467" s="137"/>
      <c r="BY467" s="137"/>
      <c r="BZ467" s="137"/>
      <c r="CA467" s="137"/>
      <c r="CB467" s="137"/>
      <c r="CC467" s="137"/>
      <c r="CD467" s="137"/>
      <c r="CE467" s="137"/>
      <c r="CF467" s="137"/>
      <c r="CG467" s="137"/>
      <c r="CH467" s="137"/>
      <c r="CI467" s="137"/>
      <c r="CJ467" s="137"/>
      <c r="CK467" s="137"/>
      <c r="CL467" s="137"/>
      <c r="CM467" s="137"/>
      <c r="CN467" s="137"/>
      <c r="CO467" s="137"/>
      <c r="CP467" s="137"/>
      <c r="CQ467" s="137"/>
      <c r="CR467" s="137"/>
      <c r="CS467" s="137"/>
      <c r="CT467" s="137"/>
      <c r="CU467" s="137"/>
      <c r="CV467" s="137"/>
      <c r="CW467" s="137"/>
      <c r="CX467" s="137"/>
      <c r="CY467" s="137"/>
      <c r="CZ467" s="137"/>
      <c r="DA467" s="137"/>
      <c r="DB467" s="137"/>
      <c r="DC467" s="137"/>
      <c r="DD467" s="137"/>
      <c r="DE467" s="137"/>
      <c r="DF467" s="137"/>
      <c r="DG467" s="137"/>
      <c r="DH467" s="137"/>
      <c r="DI467" s="137"/>
      <c r="DJ467" s="137"/>
      <c r="DK467" s="137"/>
    </row>
    <row r="468" spans="1:115" s="91" customFormat="1" ht="18" customHeight="1" x14ac:dyDescent="0.2">
      <c r="A468" s="90"/>
      <c r="B468" s="134"/>
      <c r="C468" s="134"/>
      <c r="F468" s="30"/>
      <c r="I468" s="30"/>
      <c r="L468" s="30"/>
      <c r="O468" s="30"/>
      <c r="R468" s="30"/>
      <c r="U468" s="30"/>
      <c r="X468" s="30"/>
      <c r="AA468" s="30"/>
      <c r="AD468" s="30"/>
      <c r="AG468" s="30"/>
      <c r="AJ468" s="30"/>
      <c r="AM468" s="30"/>
      <c r="AP468" s="30"/>
      <c r="AS468" s="30"/>
      <c r="AV468" s="30"/>
      <c r="AY468" s="30"/>
      <c r="BB468" s="30"/>
      <c r="BE468" s="30"/>
      <c r="BH468" s="30"/>
      <c r="BL468" s="31"/>
      <c r="BM468" s="31"/>
      <c r="BN468" s="31"/>
      <c r="BO468" s="31"/>
      <c r="BP468" s="31"/>
      <c r="BQ468" s="31"/>
      <c r="BR468" s="31"/>
      <c r="BS468" s="137"/>
      <c r="BT468" s="137"/>
      <c r="BU468" s="137"/>
      <c r="BV468" s="137"/>
      <c r="BW468" s="137"/>
      <c r="BX468" s="137"/>
      <c r="BY468" s="137"/>
      <c r="BZ468" s="137"/>
      <c r="CA468" s="137"/>
      <c r="CB468" s="137"/>
      <c r="CC468" s="137"/>
      <c r="CD468" s="137"/>
      <c r="CE468" s="137"/>
      <c r="CF468" s="137"/>
      <c r="CG468" s="137"/>
      <c r="CH468" s="137"/>
      <c r="CI468" s="137"/>
      <c r="CJ468" s="137"/>
      <c r="CK468" s="137"/>
      <c r="CL468" s="137"/>
      <c r="CM468" s="137"/>
      <c r="CN468" s="137"/>
      <c r="CO468" s="137"/>
      <c r="CP468" s="137"/>
      <c r="CQ468" s="137"/>
      <c r="CR468" s="137"/>
      <c r="CS468" s="137"/>
      <c r="CT468" s="137"/>
      <c r="CU468" s="137"/>
      <c r="CV468" s="137"/>
      <c r="CW468" s="137"/>
      <c r="CX468" s="137"/>
      <c r="CY468" s="137"/>
      <c r="CZ468" s="137"/>
      <c r="DA468" s="137"/>
      <c r="DB468" s="137"/>
      <c r="DC468" s="137"/>
      <c r="DD468" s="137"/>
      <c r="DE468" s="137"/>
      <c r="DF468" s="137"/>
      <c r="DG468" s="137"/>
      <c r="DH468" s="137"/>
      <c r="DI468" s="137"/>
      <c r="DJ468" s="137"/>
      <c r="DK468" s="137"/>
    </row>
    <row r="469" spans="1:115" s="91" customFormat="1" ht="18" customHeight="1" x14ac:dyDescent="0.2">
      <c r="A469" s="87"/>
      <c r="B469" s="133"/>
      <c r="C469" s="133"/>
      <c r="F469" s="30"/>
      <c r="I469" s="30"/>
      <c r="L469" s="30"/>
      <c r="O469" s="30"/>
      <c r="R469" s="30"/>
      <c r="U469" s="30"/>
      <c r="X469" s="30"/>
      <c r="AA469" s="30"/>
      <c r="AD469" s="30"/>
      <c r="AG469" s="30"/>
      <c r="AJ469" s="30"/>
      <c r="AM469" s="30"/>
      <c r="AP469" s="30"/>
      <c r="AS469" s="30"/>
      <c r="AV469" s="30"/>
      <c r="AY469" s="30"/>
      <c r="BB469" s="30"/>
      <c r="BE469" s="30"/>
      <c r="BH469" s="30"/>
      <c r="BL469" s="31"/>
      <c r="BM469" s="31"/>
      <c r="BN469" s="31"/>
      <c r="BO469" s="31"/>
      <c r="BP469" s="31"/>
      <c r="BQ469" s="31"/>
      <c r="BR469" s="31"/>
      <c r="BS469" s="137"/>
      <c r="BT469" s="137"/>
      <c r="BU469" s="137"/>
      <c r="BV469" s="137"/>
      <c r="BW469" s="137"/>
      <c r="BX469" s="137"/>
      <c r="BY469" s="137"/>
      <c r="BZ469" s="137"/>
      <c r="CA469" s="137"/>
      <c r="CB469" s="137"/>
      <c r="CC469" s="137"/>
      <c r="CD469" s="137"/>
      <c r="CE469" s="137"/>
      <c r="CF469" s="137"/>
      <c r="CG469" s="137"/>
      <c r="CH469" s="137"/>
      <c r="CI469" s="137"/>
      <c r="CJ469" s="137"/>
      <c r="CK469" s="137"/>
      <c r="CL469" s="137"/>
      <c r="CM469" s="137"/>
      <c r="CN469" s="137"/>
      <c r="CO469" s="137"/>
      <c r="CP469" s="137"/>
      <c r="CQ469" s="137"/>
      <c r="CR469" s="137"/>
      <c r="CS469" s="137"/>
      <c r="CT469" s="137"/>
      <c r="CU469" s="137"/>
      <c r="CV469" s="137"/>
      <c r="CW469" s="137"/>
      <c r="CX469" s="137"/>
      <c r="CY469" s="137"/>
      <c r="CZ469" s="137"/>
      <c r="DA469" s="137"/>
      <c r="DB469" s="137"/>
      <c r="DC469" s="137"/>
      <c r="DD469" s="137"/>
      <c r="DE469" s="137"/>
      <c r="DF469" s="137"/>
      <c r="DG469" s="137"/>
      <c r="DH469" s="137"/>
      <c r="DI469" s="137"/>
      <c r="DJ469" s="137"/>
      <c r="DK469" s="137"/>
    </row>
    <row r="470" spans="1:115" s="91" customFormat="1" ht="18" customHeight="1" x14ac:dyDescent="0.2">
      <c r="A470" s="87"/>
      <c r="B470" s="133"/>
      <c r="C470" s="133"/>
      <c r="F470" s="30"/>
      <c r="I470" s="30"/>
      <c r="L470" s="30"/>
      <c r="O470" s="30"/>
      <c r="R470" s="30"/>
      <c r="U470" s="30"/>
      <c r="X470" s="30"/>
      <c r="AA470" s="30"/>
      <c r="AD470" s="30"/>
      <c r="AG470" s="30"/>
      <c r="AJ470" s="30"/>
      <c r="AM470" s="30"/>
      <c r="AP470" s="30"/>
      <c r="AS470" s="30"/>
      <c r="AV470" s="30"/>
      <c r="AY470" s="30"/>
      <c r="BB470" s="30"/>
      <c r="BE470" s="30"/>
      <c r="BH470" s="30"/>
      <c r="BL470" s="31"/>
      <c r="BM470" s="31"/>
      <c r="BN470" s="31"/>
      <c r="BO470" s="31"/>
      <c r="BP470" s="31"/>
      <c r="BQ470" s="31"/>
      <c r="BR470" s="31"/>
      <c r="BS470" s="137"/>
      <c r="BT470" s="137"/>
      <c r="BU470" s="137"/>
      <c r="BV470" s="137"/>
      <c r="BW470" s="137"/>
      <c r="BX470" s="137"/>
      <c r="BY470" s="137"/>
      <c r="BZ470" s="137"/>
      <c r="CA470" s="137"/>
      <c r="CB470" s="137"/>
      <c r="CC470" s="137"/>
      <c r="CD470" s="137"/>
      <c r="CE470" s="137"/>
      <c r="CF470" s="137"/>
      <c r="CG470" s="137"/>
      <c r="CH470" s="137"/>
      <c r="CI470" s="137"/>
      <c r="CJ470" s="137"/>
      <c r="CK470" s="137"/>
      <c r="CL470" s="137"/>
      <c r="CM470" s="137"/>
      <c r="CN470" s="137"/>
      <c r="CO470" s="137"/>
      <c r="CP470" s="137"/>
      <c r="CQ470" s="137"/>
      <c r="CR470" s="137"/>
      <c r="CS470" s="137"/>
      <c r="CT470" s="137"/>
      <c r="CU470" s="137"/>
      <c r="CV470" s="137"/>
      <c r="CW470" s="137"/>
      <c r="CX470" s="137"/>
      <c r="CY470" s="137"/>
      <c r="CZ470" s="137"/>
      <c r="DA470" s="137"/>
      <c r="DB470" s="137"/>
      <c r="DC470" s="137"/>
      <c r="DD470" s="137"/>
      <c r="DE470" s="137"/>
      <c r="DF470" s="137"/>
      <c r="DG470" s="137"/>
      <c r="DH470" s="137"/>
      <c r="DI470" s="137"/>
      <c r="DJ470" s="137"/>
      <c r="DK470" s="137"/>
    </row>
    <row r="471" spans="1:115" s="91" customFormat="1" ht="18" customHeight="1" x14ac:dyDescent="0.2">
      <c r="A471" s="87"/>
      <c r="B471" s="130"/>
      <c r="C471" s="130"/>
      <c r="F471" s="30"/>
      <c r="I471" s="30"/>
      <c r="L471" s="30"/>
      <c r="O471" s="30"/>
      <c r="R471" s="30"/>
      <c r="U471" s="30"/>
      <c r="X471" s="30"/>
      <c r="AA471" s="30"/>
      <c r="AD471" s="30"/>
      <c r="AG471" s="30"/>
      <c r="AJ471" s="30"/>
      <c r="AM471" s="30"/>
      <c r="AP471" s="30"/>
      <c r="AS471" s="30"/>
      <c r="AV471" s="30"/>
      <c r="AY471" s="30"/>
      <c r="BB471" s="30"/>
      <c r="BE471" s="30"/>
      <c r="BH471" s="30"/>
      <c r="BL471" s="31"/>
      <c r="BM471" s="31"/>
      <c r="BN471" s="31"/>
      <c r="BO471" s="31"/>
      <c r="BP471" s="31"/>
      <c r="BQ471" s="31"/>
      <c r="BR471" s="31"/>
      <c r="BS471" s="137"/>
      <c r="BT471" s="137"/>
      <c r="BU471" s="137"/>
      <c r="BV471" s="137"/>
      <c r="BW471" s="137"/>
      <c r="BX471" s="137"/>
      <c r="BY471" s="137"/>
      <c r="BZ471" s="137"/>
      <c r="CA471" s="137"/>
      <c r="CB471" s="137"/>
      <c r="CC471" s="137"/>
      <c r="CD471" s="137"/>
      <c r="CE471" s="137"/>
      <c r="CF471" s="137"/>
      <c r="CG471" s="137"/>
      <c r="CH471" s="137"/>
      <c r="CI471" s="137"/>
      <c r="CJ471" s="137"/>
      <c r="CK471" s="137"/>
      <c r="CL471" s="137"/>
      <c r="CM471" s="137"/>
      <c r="CN471" s="137"/>
      <c r="CO471" s="137"/>
      <c r="CP471" s="137"/>
      <c r="CQ471" s="137"/>
      <c r="CR471" s="137"/>
      <c r="CS471" s="137"/>
      <c r="CT471" s="137"/>
      <c r="CU471" s="137"/>
      <c r="CV471" s="137"/>
      <c r="CW471" s="137"/>
      <c r="CX471" s="137"/>
      <c r="CY471" s="137"/>
      <c r="CZ471" s="137"/>
      <c r="DA471" s="137"/>
      <c r="DB471" s="137"/>
      <c r="DC471" s="137"/>
      <c r="DD471" s="137"/>
      <c r="DE471" s="137"/>
      <c r="DF471" s="137"/>
      <c r="DG471" s="137"/>
      <c r="DH471" s="137"/>
      <c r="DI471" s="137"/>
      <c r="DJ471" s="137"/>
      <c r="DK471" s="137"/>
    </row>
    <row r="472" spans="1:115" s="91" customFormat="1" ht="18" customHeight="1" x14ac:dyDescent="0.2">
      <c r="A472" s="87"/>
      <c r="B472" s="133"/>
      <c r="C472" s="133"/>
      <c r="F472" s="30"/>
      <c r="I472" s="30"/>
      <c r="L472" s="30"/>
      <c r="O472" s="30"/>
      <c r="R472" s="30"/>
      <c r="U472" s="30"/>
      <c r="X472" s="30"/>
      <c r="AA472" s="30"/>
      <c r="AD472" s="30"/>
      <c r="AG472" s="30"/>
      <c r="AJ472" s="30"/>
      <c r="AM472" s="30"/>
      <c r="AP472" s="30"/>
      <c r="AS472" s="30"/>
      <c r="AV472" s="30"/>
      <c r="AY472" s="30"/>
      <c r="BB472" s="30"/>
      <c r="BE472" s="30"/>
      <c r="BH472" s="30"/>
      <c r="BL472" s="31"/>
      <c r="BM472" s="31"/>
      <c r="BN472" s="31"/>
      <c r="BO472" s="31"/>
      <c r="BP472" s="31"/>
      <c r="BQ472" s="31"/>
      <c r="BR472" s="31"/>
      <c r="BS472" s="137"/>
      <c r="BT472" s="137"/>
      <c r="BU472" s="137"/>
      <c r="BV472" s="137"/>
      <c r="BW472" s="137"/>
      <c r="BX472" s="137"/>
      <c r="BY472" s="137"/>
      <c r="BZ472" s="137"/>
      <c r="CA472" s="137"/>
      <c r="CB472" s="137"/>
      <c r="CC472" s="137"/>
      <c r="CD472" s="137"/>
      <c r="CE472" s="137"/>
      <c r="CF472" s="137"/>
      <c r="CG472" s="137"/>
      <c r="CH472" s="137"/>
      <c r="CI472" s="137"/>
      <c r="CJ472" s="137"/>
      <c r="CK472" s="137"/>
      <c r="CL472" s="137"/>
      <c r="CM472" s="137"/>
      <c r="CN472" s="137"/>
      <c r="CO472" s="137"/>
      <c r="CP472" s="137"/>
      <c r="CQ472" s="137"/>
      <c r="CR472" s="137"/>
      <c r="CS472" s="137"/>
      <c r="CT472" s="137"/>
      <c r="CU472" s="137"/>
      <c r="CV472" s="137"/>
      <c r="CW472" s="137"/>
      <c r="CX472" s="137"/>
      <c r="CY472" s="137"/>
      <c r="CZ472" s="137"/>
      <c r="DA472" s="137"/>
      <c r="DB472" s="137"/>
      <c r="DC472" s="137"/>
      <c r="DD472" s="137"/>
      <c r="DE472" s="137"/>
      <c r="DF472" s="137"/>
      <c r="DG472" s="137"/>
      <c r="DH472" s="137"/>
      <c r="DI472" s="137"/>
      <c r="DJ472" s="137"/>
      <c r="DK472" s="137"/>
    </row>
    <row r="473" spans="1:115" s="91" customFormat="1" ht="18" customHeight="1" x14ac:dyDescent="0.2">
      <c r="A473" s="87"/>
      <c r="B473" s="133"/>
      <c r="C473" s="133"/>
      <c r="F473" s="30"/>
      <c r="I473" s="30"/>
      <c r="L473" s="30"/>
      <c r="O473" s="30"/>
      <c r="R473" s="30"/>
      <c r="U473" s="30"/>
      <c r="X473" s="30"/>
      <c r="AA473" s="30"/>
      <c r="AD473" s="30"/>
      <c r="AG473" s="30"/>
      <c r="AJ473" s="30"/>
      <c r="AM473" s="30"/>
      <c r="AP473" s="30"/>
      <c r="AS473" s="30"/>
      <c r="AV473" s="30"/>
      <c r="AY473" s="30"/>
      <c r="BB473" s="30"/>
      <c r="BE473" s="30"/>
      <c r="BH473" s="30"/>
      <c r="BL473" s="31"/>
      <c r="BM473" s="31"/>
      <c r="BN473" s="31"/>
      <c r="BO473" s="31"/>
      <c r="BP473" s="31"/>
      <c r="BQ473" s="31"/>
      <c r="BR473" s="31"/>
      <c r="BS473" s="137"/>
      <c r="BT473" s="137"/>
      <c r="BU473" s="137"/>
      <c r="BV473" s="137"/>
      <c r="BW473" s="137"/>
      <c r="BX473" s="137"/>
      <c r="BY473" s="137"/>
      <c r="BZ473" s="137"/>
      <c r="CA473" s="137"/>
      <c r="CB473" s="137"/>
      <c r="CC473" s="137"/>
      <c r="CD473" s="137"/>
      <c r="CE473" s="137"/>
      <c r="CF473" s="137"/>
      <c r="CG473" s="137"/>
      <c r="CH473" s="137"/>
      <c r="CI473" s="137"/>
      <c r="CJ473" s="137"/>
      <c r="CK473" s="137"/>
      <c r="CL473" s="137"/>
      <c r="CM473" s="137"/>
      <c r="CN473" s="137"/>
      <c r="CO473" s="137"/>
      <c r="CP473" s="137"/>
      <c r="CQ473" s="137"/>
      <c r="CR473" s="137"/>
      <c r="CS473" s="137"/>
      <c r="CT473" s="137"/>
      <c r="CU473" s="137"/>
      <c r="CV473" s="137"/>
      <c r="CW473" s="137"/>
      <c r="CX473" s="137"/>
      <c r="CY473" s="137"/>
      <c r="CZ473" s="137"/>
      <c r="DA473" s="137"/>
      <c r="DB473" s="137"/>
      <c r="DC473" s="137"/>
      <c r="DD473" s="137"/>
      <c r="DE473" s="137"/>
      <c r="DF473" s="137"/>
      <c r="DG473" s="137"/>
      <c r="DH473" s="137"/>
      <c r="DI473" s="137"/>
      <c r="DJ473" s="137"/>
      <c r="DK473" s="137"/>
    </row>
    <row r="474" spans="1:115" s="91" customFormat="1" ht="18" customHeight="1" x14ac:dyDescent="0.2">
      <c r="A474" s="89"/>
      <c r="B474" s="130"/>
      <c r="C474" s="130"/>
      <c r="D474" s="184"/>
      <c r="E474" s="184"/>
      <c r="F474" s="30"/>
      <c r="G474" s="184"/>
      <c r="H474" s="184"/>
      <c r="I474" s="30"/>
      <c r="J474" s="184"/>
      <c r="K474" s="184"/>
      <c r="L474" s="30"/>
      <c r="M474" s="184"/>
      <c r="N474" s="184"/>
      <c r="O474" s="30"/>
      <c r="P474" s="184"/>
      <c r="Q474" s="184"/>
      <c r="R474" s="30"/>
      <c r="S474" s="184"/>
      <c r="T474" s="184"/>
      <c r="U474" s="30"/>
      <c r="V474" s="184"/>
      <c r="W474" s="184"/>
      <c r="X474" s="30"/>
      <c r="Y474" s="184"/>
      <c r="Z474" s="184"/>
      <c r="AA474" s="30"/>
      <c r="AB474" s="184"/>
      <c r="AC474" s="184"/>
      <c r="AD474" s="30"/>
      <c r="AE474" s="184"/>
      <c r="AF474" s="184"/>
      <c r="AG474" s="30"/>
      <c r="AH474" s="184"/>
      <c r="AI474" s="184"/>
      <c r="AJ474" s="30"/>
      <c r="AK474" s="184"/>
      <c r="AL474" s="184"/>
      <c r="AM474" s="30"/>
      <c r="AN474" s="184"/>
      <c r="AO474" s="184"/>
      <c r="AP474" s="30"/>
      <c r="AQ474" s="184"/>
      <c r="AR474" s="184"/>
      <c r="AS474" s="30"/>
      <c r="AT474" s="184"/>
      <c r="AU474" s="184"/>
      <c r="AV474" s="30"/>
      <c r="AW474" s="184"/>
      <c r="AX474" s="184"/>
      <c r="AY474" s="30"/>
      <c r="AZ474" s="184"/>
      <c r="BA474" s="184"/>
      <c r="BB474" s="30"/>
      <c r="BC474" s="184"/>
      <c r="BD474" s="184"/>
      <c r="BE474" s="30"/>
      <c r="BF474" s="184"/>
      <c r="BG474" s="184"/>
      <c r="BH474" s="30"/>
      <c r="BI474" s="184"/>
      <c r="BJ474" s="184"/>
      <c r="BL474" s="31"/>
      <c r="BM474" s="31"/>
      <c r="BN474" s="31"/>
      <c r="BO474" s="31"/>
      <c r="BP474" s="31"/>
      <c r="BQ474" s="31"/>
      <c r="BR474" s="31"/>
      <c r="BS474" s="137"/>
      <c r="BT474" s="137"/>
      <c r="BU474" s="137"/>
      <c r="BV474" s="137"/>
      <c r="BW474" s="137"/>
      <c r="BX474" s="137"/>
      <c r="BY474" s="137"/>
      <c r="BZ474" s="137"/>
      <c r="CA474" s="137"/>
      <c r="CB474" s="137"/>
      <c r="CC474" s="137"/>
      <c r="CD474" s="137"/>
      <c r="CE474" s="137"/>
      <c r="CF474" s="137"/>
      <c r="CG474" s="137"/>
      <c r="CH474" s="137"/>
      <c r="CI474" s="137"/>
      <c r="CJ474" s="137"/>
      <c r="CK474" s="137"/>
      <c r="CL474" s="137"/>
      <c r="CM474" s="137"/>
      <c r="CN474" s="137"/>
      <c r="CO474" s="137"/>
      <c r="CP474" s="137"/>
      <c r="CQ474" s="137"/>
      <c r="CR474" s="137"/>
      <c r="CS474" s="137"/>
      <c r="CT474" s="137"/>
      <c r="CU474" s="137"/>
      <c r="CV474" s="137"/>
      <c r="CW474" s="137"/>
      <c r="CX474" s="137"/>
      <c r="CY474" s="137"/>
      <c r="CZ474" s="137"/>
      <c r="DA474" s="137"/>
      <c r="DB474" s="137"/>
      <c r="DC474" s="137"/>
      <c r="DD474" s="137"/>
      <c r="DE474" s="137"/>
      <c r="DF474" s="137"/>
      <c r="DG474" s="137"/>
      <c r="DH474" s="137"/>
      <c r="DI474" s="137"/>
      <c r="DJ474" s="137"/>
      <c r="DK474" s="137"/>
    </row>
    <row r="475" spans="1:115" s="91" customFormat="1" ht="18" customHeight="1" x14ac:dyDescent="0.2">
      <c r="A475" s="90"/>
      <c r="B475" s="134"/>
      <c r="C475" s="133"/>
      <c r="F475" s="30"/>
      <c r="I475" s="30"/>
      <c r="L475" s="30"/>
      <c r="O475" s="30"/>
      <c r="R475" s="30"/>
      <c r="U475" s="30"/>
      <c r="X475" s="30"/>
      <c r="AA475" s="30"/>
      <c r="AD475" s="30"/>
      <c r="AG475" s="30"/>
      <c r="AJ475" s="30"/>
      <c r="AM475" s="30"/>
      <c r="AP475" s="30"/>
      <c r="AS475" s="30"/>
      <c r="AV475" s="30"/>
      <c r="AY475" s="30"/>
      <c r="BB475" s="30"/>
      <c r="BE475" s="30"/>
      <c r="BH475" s="30"/>
      <c r="BL475" s="31"/>
      <c r="BM475" s="31"/>
      <c r="BN475" s="31"/>
      <c r="BO475" s="31"/>
      <c r="BP475" s="31"/>
      <c r="BQ475" s="31"/>
      <c r="BR475" s="31"/>
      <c r="BS475" s="137"/>
      <c r="BT475" s="137"/>
      <c r="BU475" s="137"/>
      <c r="BV475" s="137"/>
      <c r="BW475" s="137"/>
      <c r="BX475" s="137"/>
      <c r="BY475" s="137"/>
      <c r="BZ475" s="137"/>
      <c r="CA475" s="137"/>
      <c r="CB475" s="137"/>
      <c r="CC475" s="137"/>
      <c r="CD475" s="137"/>
      <c r="CE475" s="137"/>
      <c r="CF475" s="137"/>
      <c r="CG475" s="137"/>
      <c r="CH475" s="137"/>
      <c r="CI475" s="137"/>
      <c r="CJ475" s="137"/>
      <c r="CK475" s="137"/>
      <c r="CL475" s="137"/>
      <c r="CM475" s="137"/>
      <c r="CN475" s="137"/>
      <c r="CO475" s="137"/>
      <c r="CP475" s="137"/>
      <c r="CQ475" s="137"/>
      <c r="CR475" s="137"/>
      <c r="CS475" s="137"/>
      <c r="CT475" s="137"/>
      <c r="CU475" s="137"/>
      <c r="CV475" s="137"/>
      <c r="CW475" s="137"/>
      <c r="CX475" s="137"/>
      <c r="CY475" s="137"/>
      <c r="CZ475" s="137"/>
      <c r="DA475" s="137"/>
      <c r="DB475" s="137"/>
      <c r="DC475" s="137"/>
      <c r="DD475" s="137"/>
      <c r="DE475" s="137"/>
      <c r="DF475" s="137"/>
      <c r="DG475" s="137"/>
      <c r="DH475" s="137"/>
      <c r="DI475" s="137"/>
      <c r="DJ475" s="137"/>
      <c r="DK475" s="137"/>
    </row>
    <row r="476" spans="1:115" s="91" customFormat="1" ht="18" customHeight="1" x14ac:dyDescent="0.2">
      <c r="A476" s="87"/>
      <c r="B476" s="133"/>
      <c r="C476" s="133"/>
      <c r="F476" s="30"/>
      <c r="I476" s="30"/>
      <c r="L476" s="30"/>
      <c r="O476" s="30"/>
      <c r="R476" s="30"/>
      <c r="U476" s="30"/>
      <c r="X476" s="30"/>
      <c r="AA476" s="30"/>
      <c r="AD476" s="30"/>
      <c r="AG476" s="30"/>
      <c r="AJ476" s="30"/>
      <c r="AM476" s="30"/>
      <c r="AP476" s="30"/>
      <c r="AS476" s="30"/>
      <c r="AV476" s="30"/>
      <c r="AY476" s="30"/>
      <c r="BB476" s="30"/>
      <c r="BE476" s="30"/>
      <c r="BH476" s="30"/>
      <c r="BL476" s="31"/>
      <c r="BM476" s="31"/>
      <c r="BN476" s="31"/>
      <c r="BO476" s="31"/>
      <c r="BP476" s="31"/>
      <c r="BQ476" s="31"/>
      <c r="BR476" s="31"/>
      <c r="BS476" s="137"/>
      <c r="BT476" s="137"/>
      <c r="BU476" s="137"/>
      <c r="BV476" s="137"/>
      <c r="BW476" s="137"/>
      <c r="BX476" s="137"/>
      <c r="BY476" s="137"/>
      <c r="BZ476" s="137"/>
      <c r="CA476" s="137"/>
      <c r="CB476" s="137"/>
      <c r="CC476" s="137"/>
      <c r="CD476" s="137"/>
      <c r="CE476" s="137"/>
      <c r="CF476" s="137"/>
      <c r="CG476" s="137"/>
      <c r="CH476" s="137"/>
      <c r="CI476" s="137"/>
      <c r="CJ476" s="137"/>
      <c r="CK476" s="137"/>
      <c r="CL476" s="137"/>
      <c r="CM476" s="137"/>
      <c r="CN476" s="137"/>
      <c r="CO476" s="137"/>
      <c r="CP476" s="137"/>
      <c r="CQ476" s="137"/>
      <c r="CR476" s="137"/>
      <c r="CS476" s="137"/>
      <c r="CT476" s="137"/>
      <c r="CU476" s="137"/>
      <c r="CV476" s="137"/>
      <c r="CW476" s="137"/>
      <c r="CX476" s="137"/>
      <c r="CY476" s="137"/>
      <c r="CZ476" s="137"/>
      <c r="DA476" s="137"/>
      <c r="DB476" s="137"/>
      <c r="DC476" s="137"/>
      <c r="DD476" s="137"/>
      <c r="DE476" s="137"/>
      <c r="DF476" s="137"/>
      <c r="DG476" s="137"/>
      <c r="DH476" s="137"/>
      <c r="DI476" s="137"/>
      <c r="DJ476" s="137"/>
      <c r="DK476" s="137"/>
    </row>
    <row r="477" spans="1:115" s="91" customFormat="1" ht="18" customHeight="1" x14ac:dyDescent="0.2">
      <c r="A477" s="87"/>
      <c r="B477" s="133"/>
      <c r="C477" s="133"/>
      <c r="F477" s="30"/>
      <c r="I477" s="30"/>
      <c r="L477" s="30"/>
      <c r="O477" s="30"/>
      <c r="R477" s="30"/>
      <c r="U477" s="30"/>
      <c r="X477" s="30"/>
      <c r="AA477" s="30"/>
      <c r="AD477" s="30"/>
      <c r="AG477" s="30"/>
      <c r="AJ477" s="30"/>
      <c r="AM477" s="30"/>
      <c r="AP477" s="30"/>
      <c r="AS477" s="30"/>
      <c r="AV477" s="30"/>
      <c r="AY477" s="30"/>
      <c r="BB477" s="30"/>
      <c r="BE477" s="30"/>
      <c r="BH477" s="30"/>
      <c r="BL477" s="31"/>
      <c r="BM477" s="31"/>
      <c r="BN477" s="31"/>
      <c r="BO477" s="31"/>
      <c r="BP477" s="31"/>
      <c r="BQ477" s="31"/>
      <c r="BR477" s="31"/>
      <c r="BS477" s="137"/>
      <c r="BT477" s="137"/>
      <c r="BU477" s="137"/>
      <c r="BV477" s="137"/>
      <c r="BW477" s="137"/>
      <c r="BX477" s="137"/>
      <c r="BY477" s="137"/>
      <c r="BZ477" s="137"/>
      <c r="CA477" s="137"/>
      <c r="CB477" s="137"/>
      <c r="CC477" s="137"/>
      <c r="CD477" s="137"/>
      <c r="CE477" s="137"/>
      <c r="CF477" s="137"/>
      <c r="CG477" s="137"/>
      <c r="CH477" s="137"/>
      <c r="CI477" s="137"/>
      <c r="CJ477" s="137"/>
      <c r="CK477" s="137"/>
      <c r="CL477" s="137"/>
      <c r="CM477" s="137"/>
      <c r="CN477" s="137"/>
      <c r="CO477" s="137"/>
      <c r="CP477" s="137"/>
      <c r="CQ477" s="137"/>
      <c r="CR477" s="137"/>
      <c r="CS477" s="137"/>
      <c r="CT477" s="137"/>
      <c r="CU477" s="137"/>
      <c r="CV477" s="137"/>
      <c r="CW477" s="137"/>
      <c r="CX477" s="137"/>
      <c r="CY477" s="137"/>
      <c r="CZ477" s="137"/>
      <c r="DA477" s="137"/>
      <c r="DB477" s="137"/>
      <c r="DC477" s="137"/>
      <c r="DD477" s="137"/>
      <c r="DE477" s="137"/>
      <c r="DF477" s="137"/>
      <c r="DG477" s="137"/>
      <c r="DH477" s="137"/>
      <c r="DI477" s="137"/>
      <c r="DJ477" s="137"/>
      <c r="DK477" s="137"/>
    </row>
    <row r="478" spans="1:115" s="91" customFormat="1" ht="18" customHeight="1" x14ac:dyDescent="0.2">
      <c r="A478" s="87"/>
      <c r="B478" s="130"/>
      <c r="C478" s="133"/>
      <c r="F478" s="30"/>
      <c r="I478" s="30"/>
      <c r="L478" s="30"/>
      <c r="O478" s="30"/>
      <c r="R478" s="30"/>
      <c r="U478" s="30"/>
      <c r="X478" s="30"/>
      <c r="AA478" s="30"/>
      <c r="AD478" s="30"/>
      <c r="AG478" s="30"/>
      <c r="AJ478" s="30"/>
      <c r="AM478" s="30"/>
      <c r="AP478" s="30"/>
      <c r="AS478" s="30"/>
      <c r="AV478" s="30"/>
      <c r="AY478" s="30"/>
      <c r="BB478" s="30"/>
      <c r="BE478" s="30"/>
      <c r="BH478" s="30"/>
      <c r="BL478" s="31"/>
      <c r="BM478" s="31"/>
      <c r="BN478" s="31"/>
      <c r="BO478" s="31"/>
      <c r="BP478" s="31"/>
      <c r="BQ478" s="31"/>
      <c r="BR478" s="31"/>
      <c r="BS478" s="137"/>
      <c r="BT478" s="137"/>
      <c r="BU478" s="137"/>
      <c r="BV478" s="137"/>
      <c r="BW478" s="137"/>
      <c r="BX478" s="137"/>
      <c r="BY478" s="137"/>
      <c r="BZ478" s="137"/>
      <c r="CA478" s="137"/>
      <c r="CB478" s="137"/>
      <c r="CC478" s="137"/>
      <c r="CD478" s="137"/>
      <c r="CE478" s="137"/>
      <c r="CF478" s="137"/>
      <c r="CG478" s="137"/>
      <c r="CH478" s="137"/>
      <c r="CI478" s="137"/>
      <c r="CJ478" s="137"/>
      <c r="CK478" s="137"/>
      <c r="CL478" s="137"/>
      <c r="CM478" s="137"/>
      <c r="CN478" s="137"/>
      <c r="CO478" s="137"/>
      <c r="CP478" s="137"/>
      <c r="CQ478" s="137"/>
      <c r="CR478" s="137"/>
      <c r="CS478" s="137"/>
      <c r="CT478" s="137"/>
      <c r="CU478" s="137"/>
      <c r="CV478" s="137"/>
      <c r="CW478" s="137"/>
      <c r="CX478" s="137"/>
      <c r="CY478" s="137"/>
      <c r="CZ478" s="137"/>
      <c r="DA478" s="137"/>
      <c r="DB478" s="137"/>
      <c r="DC478" s="137"/>
      <c r="DD478" s="137"/>
      <c r="DE478" s="137"/>
      <c r="DF478" s="137"/>
      <c r="DG478" s="137"/>
      <c r="DH478" s="137"/>
      <c r="DI478" s="137"/>
      <c r="DJ478" s="137"/>
      <c r="DK478" s="137"/>
    </row>
    <row r="479" spans="1:115" s="91" customFormat="1" ht="18" customHeight="1" x14ac:dyDescent="0.2">
      <c r="A479" s="87"/>
      <c r="B479" s="133"/>
      <c r="C479" s="133"/>
      <c r="F479" s="30"/>
      <c r="I479" s="30"/>
      <c r="L479" s="30"/>
      <c r="O479" s="30"/>
      <c r="R479" s="30"/>
      <c r="U479" s="30"/>
      <c r="X479" s="30"/>
      <c r="AA479" s="30"/>
      <c r="AD479" s="30"/>
      <c r="AG479" s="30"/>
      <c r="AJ479" s="30"/>
      <c r="AM479" s="30"/>
      <c r="AP479" s="30"/>
      <c r="AS479" s="30"/>
      <c r="AV479" s="30"/>
      <c r="AY479" s="30"/>
      <c r="BB479" s="30"/>
      <c r="BE479" s="30"/>
      <c r="BH479" s="30"/>
      <c r="BL479" s="31"/>
      <c r="BM479" s="31"/>
      <c r="BN479" s="31"/>
      <c r="BO479" s="31"/>
      <c r="BP479" s="31"/>
      <c r="BQ479" s="31"/>
      <c r="BR479" s="31"/>
      <c r="BS479" s="137"/>
      <c r="BT479" s="137"/>
      <c r="BU479" s="137"/>
      <c r="BV479" s="137"/>
      <c r="BW479" s="137"/>
      <c r="BX479" s="137"/>
      <c r="BY479" s="137"/>
      <c r="BZ479" s="137"/>
      <c r="CA479" s="137"/>
      <c r="CB479" s="137"/>
      <c r="CC479" s="137"/>
      <c r="CD479" s="137"/>
      <c r="CE479" s="137"/>
      <c r="CF479" s="137"/>
      <c r="CG479" s="137"/>
      <c r="CH479" s="137"/>
      <c r="CI479" s="137"/>
      <c r="CJ479" s="137"/>
      <c r="CK479" s="137"/>
      <c r="CL479" s="137"/>
      <c r="CM479" s="137"/>
      <c r="CN479" s="137"/>
      <c r="CO479" s="137"/>
      <c r="CP479" s="137"/>
      <c r="CQ479" s="137"/>
      <c r="CR479" s="137"/>
      <c r="CS479" s="137"/>
      <c r="CT479" s="137"/>
      <c r="CU479" s="137"/>
      <c r="CV479" s="137"/>
      <c r="CW479" s="137"/>
      <c r="CX479" s="137"/>
      <c r="CY479" s="137"/>
      <c r="CZ479" s="137"/>
      <c r="DA479" s="137"/>
      <c r="DB479" s="137"/>
      <c r="DC479" s="137"/>
      <c r="DD479" s="137"/>
      <c r="DE479" s="137"/>
      <c r="DF479" s="137"/>
      <c r="DG479" s="137"/>
      <c r="DH479" s="137"/>
      <c r="DI479" s="137"/>
      <c r="DJ479" s="137"/>
      <c r="DK479" s="137"/>
    </row>
    <row r="480" spans="1:115" s="91" customFormat="1" ht="18" customHeight="1" x14ac:dyDescent="0.2">
      <c r="A480" s="87"/>
      <c r="B480" s="133"/>
      <c r="C480" s="133"/>
      <c r="F480" s="30"/>
      <c r="I480" s="30"/>
      <c r="L480" s="30"/>
      <c r="O480" s="30"/>
      <c r="R480" s="30"/>
      <c r="U480" s="30"/>
      <c r="X480" s="30"/>
      <c r="AA480" s="30"/>
      <c r="AD480" s="30"/>
      <c r="AG480" s="30"/>
      <c r="AJ480" s="30"/>
      <c r="AM480" s="30"/>
      <c r="AP480" s="30"/>
      <c r="AS480" s="30"/>
      <c r="AV480" s="30"/>
      <c r="AY480" s="30"/>
      <c r="BB480" s="30"/>
      <c r="BE480" s="30"/>
      <c r="BH480" s="30"/>
      <c r="BL480" s="31"/>
      <c r="BM480" s="31"/>
      <c r="BN480" s="31"/>
      <c r="BO480" s="31"/>
      <c r="BP480" s="31"/>
      <c r="BQ480" s="31"/>
      <c r="BR480" s="31"/>
      <c r="BS480" s="137"/>
      <c r="BT480" s="137"/>
      <c r="BU480" s="137"/>
      <c r="BV480" s="137"/>
      <c r="BW480" s="137"/>
      <c r="BX480" s="137"/>
      <c r="BY480" s="137"/>
      <c r="BZ480" s="137"/>
      <c r="CA480" s="137"/>
      <c r="CB480" s="137"/>
      <c r="CC480" s="137"/>
      <c r="CD480" s="137"/>
      <c r="CE480" s="137"/>
      <c r="CF480" s="137"/>
      <c r="CG480" s="137"/>
      <c r="CH480" s="137"/>
      <c r="CI480" s="137"/>
      <c r="CJ480" s="137"/>
      <c r="CK480" s="137"/>
      <c r="CL480" s="137"/>
      <c r="CM480" s="137"/>
      <c r="CN480" s="137"/>
      <c r="CO480" s="137"/>
      <c r="CP480" s="137"/>
      <c r="CQ480" s="137"/>
      <c r="CR480" s="137"/>
      <c r="CS480" s="137"/>
      <c r="CT480" s="137"/>
      <c r="CU480" s="137"/>
      <c r="CV480" s="137"/>
      <c r="CW480" s="137"/>
      <c r="CX480" s="137"/>
      <c r="CY480" s="137"/>
      <c r="CZ480" s="137"/>
      <c r="DA480" s="137"/>
      <c r="DB480" s="137"/>
      <c r="DC480" s="137"/>
      <c r="DD480" s="137"/>
      <c r="DE480" s="137"/>
      <c r="DF480" s="137"/>
      <c r="DG480" s="137"/>
      <c r="DH480" s="137"/>
      <c r="DI480" s="137"/>
      <c r="DJ480" s="137"/>
      <c r="DK480" s="137"/>
    </row>
    <row r="481" spans="1:115" s="91" customFormat="1" ht="18" customHeight="1" x14ac:dyDescent="0.2">
      <c r="A481" s="89"/>
      <c r="B481" s="130"/>
      <c r="C481" s="130"/>
      <c r="D481" s="184"/>
      <c r="E481" s="184"/>
      <c r="F481" s="30"/>
      <c r="G481" s="184"/>
      <c r="H481" s="184"/>
      <c r="I481" s="30"/>
      <c r="J481" s="184"/>
      <c r="K481" s="184"/>
      <c r="L481" s="30"/>
      <c r="M481" s="184"/>
      <c r="N481" s="184"/>
      <c r="O481" s="30"/>
      <c r="P481" s="184"/>
      <c r="Q481" s="184"/>
      <c r="R481" s="30"/>
      <c r="S481" s="184"/>
      <c r="T481" s="184"/>
      <c r="U481" s="30"/>
      <c r="V481" s="184"/>
      <c r="W481" s="184"/>
      <c r="X481" s="30"/>
      <c r="Y481" s="184"/>
      <c r="Z481" s="184"/>
      <c r="AA481" s="30"/>
      <c r="AB481" s="184"/>
      <c r="AC481" s="184"/>
      <c r="AD481" s="30"/>
      <c r="AE481" s="184"/>
      <c r="AF481" s="184"/>
      <c r="AG481" s="30"/>
      <c r="AH481" s="184"/>
      <c r="AI481" s="184"/>
      <c r="AJ481" s="30"/>
      <c r="AK481" s="184"/>
      <c r="AL481" s="184"/>
      <c r="AM481" s="30"/>
      <c r="AN481" s="184"/>
      <c r="AO481" s="184"/>
      <c r="AP481" s="30"/>
      <c r="AQ481" s="184"/>
      <c r="AR481" s="184"/>
      <c r="AS481" s="30"/>
      <c r="AT481" s="184"/>
      <c r="AU481" s="184"/>
      <c r="AV481" s="30"/>
      <c r="AW481" s="184"/>
      <c r="AX481" s="184"/>
      <c r="AY481" s="30"/>
      <c r="AZ481" s="184"/>
      <c r="BA481" s="184"/>
      <c r="BB481" s="30"/>
      <c r="BC481" s="184"/>
      <c r="BD481" s="184"/>
      <c r="BE481" s="30"/>
      <c r="BF481" s="184"/>
      <c r="BG481" s="184"/>
      <c r="BH481" s="30"/>
      <c r="BI481" s="184"/>
      <c r="BJ481" s="184"/>
      <c r="BL481" s="31"/>
      <c r="BM481" s="31"/>
      <c r="BN481" s="31"/>
      <c r="BO481" s="31"/>
      <c r="BP481" s="31"/>
      <c r="BQ481" s="31"/>
      <c r="BR481" s="31"/>
      <c r="BS481" s="137"/>
      <c r="BT481" s="137"/>
      <c r="BU481" s="137"/>
      <c r="BV481" s="137"/>
      <c r="BW481" s="137"/>
      <c r="BX481" s="137"/>
      <c r="BY481" s="137"/>
      <c r="BZ481" s="137"/>
      <c r="CA481" s="137"/>
      <c r="CB481" s="137"/>
      <c r="CC481" s="137"/>
      <c r="CD481" s="137"/>
      <c r="CE481" s="137"/>
      <c r="CF481" s="137"/>
      <c r="CG481" s="137"/>
      <c r="CH481" s="137"/>
      <c r="CI481" s="137"/>
      <c r="CJ481" s="137"/>
      <c r="CK481" s="137"/>
      <c r="CL481" s="137"/>
      <c r="CM481" s="137"/>
      <c r="CN481" s="137"/>
      <c r="CO481" s="137"/>
      <c r="CP481" s="137"/>
      <c r="CQ481" s="137"/>
      <c r="CR481" s="137"/>
      <c r="CS481" s="137"/>
      <c r="CT481" s="137"/>
      <c r="CU481" s="137"/>
      <c r="CV481" s="137"/>
      <c r="CW481" s="137"/>
      <c r="CX481" s="137"/>
      <c r="CY481" s="137"/>
      <c r="CZ481" s="137"/>
      <c r="DA481" s="137"/>
      <c r="DB481" s="137"/>
      <c r="DC481" s="137"/>
      <c r="DD481" s="137"/>
      <c r="DE481" s="137"/>
      <c r="DF481" s="137"/>
      <c r="DG481" s="137"/>
      <c r="DH481" s="137"/>
      <c r="DI481" s="137"/>
      <c r="DJ481" s="137"/>
      <c r="DK481" s="137"/>
    </row>
    <row r="482" spans="1:115" s="91" customFormat="1" ht="18" customHeight="1" x14ac:dyDescent="0.2">
      <c r="A482" s="90"/>
      <c r="B482" s="134"/>
      <c r="C482" s="134"/>
      <c r="F482" s="30"/>
      <c r="I482" s="30"/>
      <c r="L482" s="30"/>
      <c r="O482" s="30"/>
      <c r="R482" s="30"/>
      <c r="U482" s="30"/>
      <c r="X482" s="30"/>
      <c r="AA482" s="30"/>
      <c r="AD482" s="30"/>
      <c r="AG482" s="30"/>
      <c r="AJ482" s="30"/>
      <c r="AM482" s="30"/>
      <c r="AP482" s="30"/>
      <c r="AS482" s="30"/>
      <c r="AV482" s="30"/>
      <c r="AY482" s="30"/>
      <c r="BB482" s="30"/>
      <c r="BE482" s="30"/>
      <c r="BH482" s="30"/>
      <c r="BL482" s="31"/>
      <c r="BM482" s="31"/>
      <c r="BN482" s="31"/>
      <c r="BO482" s="31"/>
      <c r="BP482" s="31"/>
      <c r="BQ482" s="31"/>
      <c r="BR482" s="31"/>
      <c r="BS482" s="137"/>
      <c r="BT482" s="137"/>
      <c r="BU482" s="137"/>
      <c r="BV482" s="137"/>
      <c r="BW482" s="137"/>
      <c r="BX482" s="137"/>
      <c r="BY482" s="137"/>
      <c r="BZ482" s="137"/>
      <c r="CA482" s="137"/>
      <c r="CB482" s="137"/>
      <c r="CC482" s="137"/>
      <c r="CD482" s="137"/>
      <c r="CE482" s="137"/>
      <c r="CF482" s="137"/>
      <c r="CG482" s="137"/>
      <c r="CH482" s="137"/>
      <c r="CI482" s="137"/>
      <c r="CJ482" s="137"/>
      <c r="CK482" s="137"/>
      <c r="CL482" s="137"/>
      <c r="CM482" s="137"/>
      <c r="CN482" s="137"/>
      <c r="CO482" s="137"/>
      <c r="CP482" s="137"/>
      <c r="CQ482" s="137"/>
      <c r="CR482" s="137"/>
      <c r="CS482" s="137"/>
      <c r="CT482" s="137"/>
      <c r="CU482" s="137"/>
      <c r="CV482" s="137"/>
      <c r="CW482" s="137"/>
      <c r="CX482" s="137"/>
      <c r="CY482" s="137"/>
      <c r="CZ482" s="137"/>
      <c r="DA482" s="137"/>
      <c r="DB482" s="137"/>
      <c r="DC482" s="137"/>
      <c r="DD482" s="137"/>
      <c r="DE482" s="137"/>
      <c r="DF482" s="137"/>
      <c r="DG482" s="137"/>
      <c r="DH482" s="137"/>
      <c r="DI482" s="137"/>
      <c r="DJ482" s="137"/>
      <c r="DK482" s="137"/>
    </row>
    <row r="483" spans="1:115" s="91" customFormat="1" ht="18" customHeight="1" x14ac:dyDescent="0.2">
      <c r="A483" s="87"/>
      <c r="B483" s="133"/>
      <c r="C483" s="133"/>
      <c r="F483" s="30"/>
      <c r="I483" s="30"/>
      <c r="L483" s="30"/>
      <c r="O483" s="30"/>
      <c r="R483" s="30"/>
      <c r="U483" s="30"/>
      <c r="X483" s="30"/>
      <c r="AA483" s="30"/>
      <c r="AD483" s="30"/>
      <c r="AG483" s="30"/>
      <c r="AJ483" s="30"/>
      <c r="AM483" s="30"/>
      <c r="AP483" s="30"/>
      <c r="AS483" s="30"/>
      <c r="AV483" s="30"/>
      <c r="AY483" s="30"/>
      <c r="BB483" s="30"/>
      <c r="BE483" s="30"/>
      <c r="BH483" s="30"/>
      <c r="BL483" s="31"/>
      <c r="BM483" s="31"/>
      <c r="BN483" s="31"/>
      <c r="BO483" s="31"/>
      <c r="BP483" s="31"/>
      <c r="BQ483" s="31"/>
      <c r="BR483" s="31"/>
      <c r="BS483" s="137"/>
      <c r="BT483" s="137"/>
      <c r="BU483" s="137"/>
      <c r="BV483" s="137"/>
      <c r="BW483" s="137"/>
      <c r="BX483" s="137"/>
      <c r="BY483" s="137"/>
      <c r="BZ483" s="137"/>
      <c r="CA483" s="137"/>
      <c r="CB483" s="137"/>
      <c r="CC483" s="137"/>
      <c r="CD483" s="137"/>
      <c r="CE483" s="137"/>
      <c r="CF483" s="137"/>
      <c r="CG483" s="137"/>
      <c r="CH483" s="137"/>
      <c r="CI483" s="137"/>
      <c r="CJ483" s="137"/>
      <c r="CK483" s="137"/>
      <c r="CL483" s="137"/>
      <c r="CM483" s="137"/>
      <c r="CN483" s="137"/>
      <c r="CO483" s="137"/>
      <c r="CP483" s="137"/>
      <c r="CQ483" s="137"/>
      <c r="CR483" s="137"/>
      <c r="CS483" s="137"/>
      <c r="CT483" s="137"/>
      <c r="CU483" s="137"/>
      <c r="CV483" s="137"/>
      <c r="CW483" s="137"/>
      <c r="CX483" s="137"/>
      <c r="CY483" s="137"/>
      <c r="CZ483" s="137"/>
      <c r="DA483" s="137"/>
      <c r="DB483" s="137"/>
      <c r="DC483" s="137"/>
      <c r="DD483" s="137"/>
      <c r="DE483" s="137"/>
      <c r="DF483" s="137"/>
      <c r="DG483" s="137"/>
      <c r="DH483" s="137"/>
      <c r="DI483" s="137"/>
      <c r="DJ483" s="137"/>
      <c r="DK483" s="137"/>
    </row>
    <row r="484" spans="1:115" s="91" customFormat="1" ht="18" customHeight="1" x14ac:dyDescent="0.2">
      <c r="A484" s="87"/>
      <c r="B484" s="133"/>
      <c r="C484" s="133"/>
      <c r="F484" s="30"/>
      <c r="I484" s="30"/>
      <c r="L484" s="30"/>
      <c r="O484" s="30"/>
      <c r="R484" s="30"/>
      <c r="U484" s="30"/>
      <c r="X484" s="30"/>
      <c r="AA484" s="30"/>
      <c r="AD484" s="30"/>
      <c r="AG484" s="30"/>
      <c r="AJ484" s="30"/>
      <c r="AM484" s="30"/>
      <c r="AP484" s="30"/>
      <c r="AS484" s="30"/>
      <c r="AV484" s="30"/>
      <c r="AY484" s="30"/>
      <c r="BB484" s="30"/>
      <c r="BE484" s="30"/>
      <c r="BH484" s="30"/>
      <c r="BL484" s="31"/>
      <c r="BM484" s="31"/>
      <c r="BN484" s="31"/>
      <c r="BO484" s="31"/>
      <c r="BP484" s="31"/>
      <c r="BQ484" s="31"/>
      <c r="BR484" s="31"/>
      <c r="BS484" s="137"/>
      <c r="BT484" s="137"/>
      <c r="BU484" s="137"/>
      <c r="BV484" s="137"/>
      <c r="BW484" s="137"/>
      <c r="BX484" s="137"/>
      <c r="BY484" s="137"/>
      <c r="BZ484" s="137"/>
      <c r="CA484" s="137"/>
      <c r="CB484" s="137"/>
      <c r="CC484" s="137"/>
      <c r="CD484" s="137"/>
      <c r="CE484" s="137"/>
      <c r="CF484" s="137"/>
      <c r="CG484" s="137"/>
      <c r="CH484" s="137"/>
      <c r="CI484" s="137"/>
      <c r="CJ484" s="137"/>
      <c r="CK484" s="137"/>
      <c r="CL484" s="137"/>
      <c r="CM484" s="137"/>
      <c r="CN484" s="137"/>
      <c r="CO484" s="137"/>
      <c r="CP484" s="137"/>
      <c r="CQ484" s="137"/>
      <c r="CR484" s="137"/>
      <c r="CS484" s="137"/>
      <c r="CT484" s="137"/>
      <c r="CU484" s="137"/>
      <c r="CV484" s="137"/>
      <c r="CW484" s="137"/>
      <c r="CX484" s="137"/>
      <c r="CY484" s="137"/>
      <c r="CZ484" s="137"/>
      <c r="DA484" s="137"/>
      <c r="DB484" s="137"/>
      <c r="DC484" s="137"/>
      <c r="DD484" s="137"/>
      <c r="DE484" s="137"/>
      <c r="DF484" s="137"/>
      <c r="DG484" s="137"/>
      <c r="DH484" s="137"/>
      <c r="DI484" s="137"/>
      <c r="DJ484" s="137"/>
      <c r="DK484" s="137"/>
    </row>
    <row r="485" spans="1:115" s="91" customFormat="1" ht="18" customHeight="1" x14ac:dyDescent="0.2">
      <c r="A485" s="87"/>
      <c r="B485" s="130"/>
      <c r="C485" s="130"/>
      <c r="F485" s="30"/>
      <c r="I485" s="30"/>
      <c r="L485" s="30"/>
      <c r="O485" s="30"/>
      <c r="R485" s="30"/>
      <c r="U485" s="30"/>
      <c r="X485" s="30"/>
      <c r="AA485" s="30"/>
      <c r="AD485" s="30"/>
      <c r="AG485" s="30"/>
      <c r="AJ485" s="30"/>
      <c r="AM485" s="30"/>
      <c r="AP485" s="30"/>
      <c r="AS485" s="30"/>
      <c r="AV485" s="30"/>
      <c r="AY485" s="30"/>
      <c r="BB485" s="30"/>
      <c r="BE485" s="30"/>
      <c r="BH485" s="30"/>
      <c r="BL485" s="31"/>
      <c r="BM485" s="31"/>
      <c r="BN485" s="31"/>
      <c r="BO485" s="31"/>
      <c r="BP485" s="31"/>
      <c r="BQ485" s="31"/>
      <c r="BR485" s="31"/>
      <c r="BS485" s="137"/>
      <c r="BT485" s="137"/>
      <c r="BU485" s="137"/>
      <c r="BV485" s="137"/>
      <c r="BW485" s="137"/>
      <c r="BX485" s="137"/>
      <c r="BY485" s="137"/>
      <c r="BZ485" s="137"/>
      <c r="CA485" s="137"/>
      <c r="CB485" s="137"/>
      <c r="CC485" s="137"/>
      <c r="CD485" s="137"/>
      <c r="CE485" s="137"/>
      <c r="CF485" s="137"/>
      <c r="CG485" s="137"/>
      <c r="CH485" s="137"/>
      <c r="CI485" s="137"/>
      <c r="CJ485" s="137"/>
      <c r="CK485" s="137"/>
      <c r="CL485" s="137"/>
      <c r="CM485" s="137"/>
      <c r="CN485" s="137"/>
      <c r="CO485" s="137"/>
      <c r="CP485" s="137"/>
      <c r="CQ485" s="137"/>
      <c r="CR485" s="137"/>
      <c r="CS485" s="137"/>
      <c r="CT485" s="137"/>
      <c r="CU485" s="137"/>
      <c r="CV485" s="137"/>
      <c r="CW485" s="137"/>
      <c r="CX485" s="137"/>
      <c r="CY485" s="137"/>
      <c r="CZ485" s="137"/>
      <c r="DA485" s="137"/>
      <c r="DB485" s="137"/>
      <c r="DC485" s="137"/>
      <c r="DD485" s="137"/>
      <c r="DE485" s="137"/>
      <c r="DF485" s="137"/>
      <c r="DG485" s="137"/>
      <c r="DH485" s="137"/>
      <c r="DI485" s="137"/>
      <c r="DJ485" s="137"/>
      <c r="DK485" s="137"/>
    </row>
    <row r="486" spans="1:115" s="91" customFormat="1" ht="18" customHeight="1" x14ac:dyDescent="0.2">
      <c r="A486" s="87"/>
      <c r="B486" s="133"/>
      <c r="C486" s="133"/>
      <c r="F486" s="30"/>
      <c r="I486" s="30"/>
      <c r="L486" s="30"/>
      <c r="O486" s="30"/>
      <c r="R486" s="30"/>
      <c r="U486" s="30"/>
      <c r="X486" s="30"/>
      <c r="AA486" s="30"/>
      <c r="AD486" s="30"/>
      <c r="AG486" s="30"/>
      <c r="AJ486" s="30"/>
      <c r="AM486" s="30"/>
      <c r="AP486" s="30"/>
      <c r="AS486" s="30"/>
      <c r="AV486" s="30"/>
      <c r="AY486" s="30"/>
      <c r="BB486" s="30"/>
      <c r="BE486" s="30"/>
      <c r="BH486" s="30"/>
      <c r="BL486" s="31"/>
      <c r="BM486" s="31"/>
      <c r="BN486" s="31"/>
      <c r="BO486" s="31"/>
      <c r="BP486" s="31"/>
      <c r="BQ486" s="31"/>
      <c r="BR486" s="31"/>
      <c r="BS486" s="137"/>
      <c r="BT486" s="137"/>
      <c r="BU486" s="137"/>
      <c r="BV486" s="137"/>
      <c r="BW486" s="137"/>
      <c r="BX486" s="137"/>
      <c r="BY486" s="137"/>
      <c r="BZ486" s="137"/>
      <c r="CA486" s="137"/>
      <c r="CB486" s="137"/>
      <c r="CC486" s="137"/>
      <c r="CD486" s="137"/>
      <c r="CE486" s="137"/>
      <c r="CF486" s="137"/>
      <c r="CG486" s="137"/>
      <c r="CH486" s="137"/>
      <c r="CI486" s="137"/>
      <c r="CJ486" s="137"/>
      <c r="CK486" s="137"/>
      <c r="CL486" s="137"/>
      <c r="CM486" s="137"/>
      <c r="CN486" s="137"/>
      <c r="CO486" s="137"/>
      <c r="CP486" s="137"/>
      <c r="CQ486" s="137"/>
      <c r="CR486" s="137"/>
      <c r="CS486" s="137"/>
      <c r="CT486" s="137"/>
      <c r="CU486" s="137"/>
      <c r="CV486" s="137"/>
      <c r="CW486" s="137"/>
      <c r="CX486" s="137"/>
      <c r="CY486" s="137"/>
      <c r="CZ486" s="137"/>
      <c r="DA486" s="137"/>
      <c r="DB486" s="137"/>
      <c r="DC486" s="137"/>
      <c r="DD486" s="137"/>
      <c r="DE486" s="137"/>
      <c r="DF486" s="137"/>
      <c r="DG486" s="137"/>
      <c r="DH486" s="137"/>
      <c r="DI486" s="137"/>
      <c r="DJ486" s="137"/>
      <c r="DK486" s="137"/>
    </row>
    <row r="487" spans="1:115" s="91" customFormat="1" ht="18" customHeight="1" x14ac:dyDescent="0.2">
      <c r="A487" s="87"/>
      <c r="B487" s="133"/>
      <c r="C487" s="133"/>
      <c r="F487" s="30"/>
      <c r="I487" s="30"/>
      <c r="L487" s="30"/>
      <c r="O487" s="30"/>
      <c r="R487" s="30"/>
      <c r="U487" s="30"/>
      <c r="X487" s="30"/>
      <c r="AA487" s="30"/>
      <c r="AD487" s="30"/>
      <c r="AG487" s="30"/>
      <c r="AJ487" s="30"/>
      <c r="AM487" s="30"/>
      <c r="AP487" s="30"/>
      <c r="AS487" s="30"/>
      <c r="AV487" s="30"/>
      <c r="AY487" s="30"/>
      <c r="BB487" s="30"/>
      <c r="BE487" s="30"/>
      <c r="BH487" s="30"/>
      <c r="BL487" s="31"/>
      <c r="BM487" s="31"/>
      <c r="BN487" s="31"/>
      <c r="BO487" s="31"/>
      <c r="BP487" s="31"/>
      <c r="BQ487" s="31"/>
      <c r="BR487" s="31"/>
      <c r="BS487" s="137"/>
      <c r="BT487" s="137"/>
      <c r="BU487" s="137"/>
      <c r="BV487" s="137"/>
      <c r="BW487" s="137"/>
      <c r="BX487" s="137"/>
      <c r="BY487" s="137"/>
      <c r="BZ487" s="137"/>
      <c r="CA487" s="137"/>
      <c r="CB487" s="137"/>
      <c r="CC487" s="137"/>
      <c r="CD487" s="137"/>
      <c r="CE487" s="137"/>
      <c r="CF487" s="137"/>
      <c r="CG487" s="137"/>
      <c r="CH487" s="137"/>
      <c r="CI487" s="137"/>
      <c r="CJ487" s="137"/>
      <c r="CK487" s="137"/>
      <c r="CL487" s="137"/>
      <c r="CM487" s="137"/>
      <c r="CN487" s="137"/>
      <c r="CO487" s="137"/>
      <c r="CP487" s="137"/>
      <c r="CQ487" s="137"/>
      <c r="CR487" s="137"/>
      <c r="CS487" s="137"/>
      <c r="CT487" s="137"/>
      <c r="CU487" s="137"/>
      <c r="CV487" s="137"/>
      <c r="CW487" s="137"/>
      <c r="CX487" s="137"/>
      <c r="CY487" s="137"/>
      <c r="CZ487" s="137"/>
      <c r="DA487" s="137"/>
      <c r="DB487" s="137"/>
      <c r="DC487" s="137"/>
      <c r="DD487" s="137"/>
      <c r="DE487" s="137"/>
      <c r="DF487" s="137"/>
      <c r="DG487" s="137"/>
      <c r="DH487" s="137"/>
      <c r="DI487" s="137"/>
      <c r="DJ487" s="137"/>
      <c r="DK487" s="137"/>
    </row>
    <row r="488" spans="1:115" s="91" customFormat="1" ht="18" customHeight="1" x14ac:dyDescent="0.2">
      <c r="A488" s="89"/>
      <c r="B488" s="130"/>
      <c r="C488" s="130"/>
      <c r="D488" s="184"/>
      <c r="E488" s="184"/>
      <c r="F488" s="30"/>
      <c r="G488" s="184"/>
      <c r="H488" s="184"/>
      <c r="I488" s="30"/>
      <c r="J488" s="184"/>
      <c r="K488" s="184"/>
      <c r="L488" s="30"/>
      <c r="M488" s="184"/>
      <c r="N488" s="184"/>
      <c r="O488" s="30"/>
      <c r="P488" s="184"/>
      <c r="Q488" s="184"/>
      <c r="R488" s="30"/>
      <c r="S488" s="184"/>
      <c r="T488" s="184"/>
      <c r="U488" s="30"/>
      <c r="V488" s="184"/>
      <c r="W488" s="184"/>
      <c r="X488" s="30"/>
      <c r="Y488" s="184"/>
      <c r="Z488" s="184"/>
      <c r="AA488" s="30"/>
      <c r="AB488" s="184"/>
      <c r="AC488" s="184"/>
      <c r="AD488" s="30"/>
      <c r="AE488" s="184"/>
      <c r="AF488" s="184"/>
      <c r="AG488" s="30"/>
      <c r="AH488" s="184"/>
      <c r="AI488" s="184"/>
      <c r="AJ488" s="30"/>
      <c r="AK488" s="184"/>
      <c r="AL488" s="184"/>
      <c r="AM488" s="30"/>
      <c r="AN488" s="184"/>
      <c r="AO488" s="184"/>
      <c r="AP488" s="30"/>
      <c r="AQ488" s="184"/>
      <c r="AR488" s="184"/>
      <c r="AS488" s="30"/>
      <c r="AT488" s="184"/>
      <c r="AU488" s="184"/>
      <c r="AV488" s="30"/>
      <c r="AW488" s="184"/>
      <c r="AX488" s="184"/>
      <c r="AY488" s="30"/>
      <c r="AZ488" s="184"/>
      <c r="BA488" s="184"/>
      <c r="BB488" s="30"/>
      <c r="BC488" s="184"/>
      <c r="BD488" s="184"/>
      <c r="BE488" s="30"/>
      <c r="BF488" s="184"/>
      <c r="BG488" s="184"/>
      <c r="BH488" s="30"/>
      <c r="BI488" s="184"/>
      <c r="BJ488" s="184"/>
      <c r="BL488" s="31"/>
      <c r="BM488" s="31"/>
      <c r="BN488" s="31"/>
      <c r="BO488" s="31"/>
      <c r="BP488" s="31"/>
      <c r="BQ488" s="31"/>
      <c r="BR488" s="31"/>
      <c r="BS488" s="137"/>
      <c r="BT488" s="137"/>
      <c r="BU488" s="137"/>
      <c r="BV488" s="137"/>
      <c r="BW488" s="137"/>
      <c r="BX488" s="137"/>
      <c r="BY488" s="137"/>
      <c r="BZ488" s="137"/>
      <c r="CA488" s="137"/>
      <c r="CB488" s="137"/>
      <c r="CC488" s="137"/>
      <c r="CD488" s="137"/>
      <c r="CE488" s="137"/>
      <c r="CF488" s="137"/>
      <c r="CG488" s="137"/>
      <c r="CH488" s="137"/>
      <c r="CI488" s="137"/>
      <c r="CJ488" s="137"/>
      <c r="CK488" s="137"/>
      <c r="CL488" s="137"/>
      <c r="CM488" s="137"/>
      <c r="CN488" s="137"/>
      <c r="CO488" s="137"/>
      <c r="CP488" s="137"/>
      <c r="CQ488" s="137"/>
      <c r="CR488" s="137"/>
      <c r="CS488" s="137"/>
      <c r="CT488" s="137"/>
      <c r="CU488" s="137"/>
      <c r="CV488" s="137"/>
      <c r="CW488" s="137"/>
      <c r="CX488" s="137"/>
      <c r="CY488" s="137"/>
      <c r="CZ488" s="137"/>
      <c r="DA488" s="137"/>
      <c r="DB488" s="137"/>
      <c r="DC488" s="137"/>
      <c r="DD488" s="137"/>
      <c r="DE488" s="137"/>
      <c r="DF488" s="137"/>
      <c r="DG488" s="137"/>
      <c r="DH488" s="137"/>
      <c r="DI488" s="137"/>
      <c r="DJ488" s="137"/>
      <c r="DK488" s="137"/>
    </row>
    <row r="489" spans="1:115" s="91" customFormat="1" ht="18" customHeight="1" x14ac:dyDescent="0.2">
      <c r="A489" s="90"/>
      <c r="B489" s="134"/>
      <c r="C489" s="133"/>
      <c r="F489" s="30"/>
      <c r="I489" s="30"/>
      <c r="L489" s="30"/>
      <c r="O489" s="30"/>
      <c r="R489" s="30"/>
      <c r="U489" s="30"/>
      <c r="X489" s="30"/>
      <c r="AA489" s="30"/>
      <c r="AD489" s="30"/>
      <c r="AG489" s="30"/>
      <c r="AJ489" s="30"/>
      <c r="AM489" s="30"/>
      <c r="AP489" s="30"/>
      <c r="AS489" s="30"/>
      <c r="AV489" s="30"/>
      <c r="AY489" s="30"/>
      <c r="BB489" s="30"/>
      <c r="BE489" s="30"/>
      <c r="BH489" s="30"/>
      <c r="BL489" s="31"/>
      <c r="BM489" s="31"/>
      <c r="BN489" s="31"/>
      <c r="BO489" s="31"/>
      <c r="BP489" s="31"/>
      <c r="BQ489" s="31"/>
      <c r="BR489" s="31"/>
      <c r="BS489" s="137"/>
      <c r="BT489" s="137"/>
      <c r="BU489" s="137"/>
      <c r="BV489" s="137"/>
      <c r="BW489" s="137"/>
      <c r="BX489" s="137"/>
      <c r="BY489" s="137"/>
      <c r="BZ489" s="137"/>
      <c r="CA489" s="137"/>
      <c r="CB489" s="137"/>
      <c r="CC489" s="137"/>
      <c r="CD489" s="137"/>
      <c r="CE489" s="137"/>
      <c r="CF489" s="137"/>
      <c r="CG489" s="137"/>
      <c r="CH489" s="137"/>
      <c r="CI489" s="137"/>
      <c r="CJ489" s="137"/>
      <c r="CK489" s="137"/>
      <c r="CL489" s="137"/>
      <c r="CM489" s="137"/>
      <c r="CN489" s="137"/>
      <c r="CO489" s="137"/>
      <c r="CP489" s="137"/>
      <c r="CQ489" s="137"/>
      <c r="CR489" s="137"/>
      <c r="CS489" s="137"/>
      <c r="CT489" s="137"/>
      <c r="CU489" s="137"/>
      <c r="CV489" s="137"/>
      <c r="CW489" s="137"/>
      <c r="CX489" s="137"/>
      <c r="CY489" s="137"/>
      <c r="CZ489" s="137"/>
      <c r="DA489" s="137"/>
      <c r="DB489" s="137"/>
      <c r="DC489" s="137"/>
      <c r="DD489" s="137"/>
      <c r="DE489" s="137"/>
      <c r="DF489" s="137"/>
      <c r="DG489" s="137"/>
      <c r="DH489" s="137"/>
      <c r="DI489" s="137"/>
      <c r="DJ489" s="137"/>
      <c r="DK489" s="137"/>
    </row>
    <row r="490" spans="1:115" s="91" customFormat="1" ht="18" customHeight="1" x14ac:dyDescent="0.2">
      <c r="A490" s="87"/>
      <c r="B490" s="133"/>
      <c r="C490" s="133"/>
      <c r="F490" s="30"/>
      <c r="I490" s="30"/>
      <c r="L490" s="30"/>
      <c r="O490" s="30"/>
      <c r="R490" s="30"/>
      <c r="U490" s="30"/>
      <c r="X490" s="30"/>
      <c r="AA490" s="30"/>
      <c r="AD490" s="30"/>
      <c r="AG490" s="30"/>
      <c r="AJ490" s="30"/>
      <c r="AM490" s="30"/>
      <c r="AP490" s="30"/>
      <c r="AS490" s="30"/>
      <c r="AV490" s="30"/>
      <c r="AY490" s="30"/>
      <c r="BB490" s="30"/>
      <c r="BE490" s="30"/>
      <c r="BH490" s="30"/>
      <c r="BL490" s="31"/>
      <c r="BM490" s="31"/>
      <c r="BN490" s="31"/>
      <c r="BO490" s="31"/>
      <c r="BP490" s="31"/>
      <c r="BQ490" s="31"/>
      <c r="BR490" s="31"/>
      <c r="BS490" s="137"/>
      <c r="BT490" s="137"/>
      <c r="BU490" s="137"/>
      <c r="BV490" s="137"/>
      <c r="BW490" s="137"/>
      <c r="BX490" s="137"/>
      <c r="BY490" s="137"/>
      <c r="BZ490" s="137"/>
      <c r="CA490" s="137"/>
      <c r="CB490" s="137"/>
      <c r="CC490" s="137"/>
      <c r="CD490" s="137"/>
      <c r="CE490" s="137"/>
      <c r="CF490" s="137"/>
      <c r="CG490" s="137"/>
      <c r="CH490" s="137"/>
      <c r="CI490" s="137"/>
      <c r="CJ490" s="137"/>
      <c r="CK490" s="137"/>
      <c r="CL490" s="137"/>
      <c r="CM490" s="137"/>
      <c r="CN490" s="137"/>
      <c r="CO490" s="137"/>
      <c r="CP490" s="137"/>
      <c r="CQ490" s="137"/>
      <c r="CR490" s="137"/>
      <c r="CS490" s="137"/>
      <c r="CT490" s="137"/>
      <c r="CU490" s="137"/>
      <c r="CV490" s="137"/>
      <c r="CW490" s="137"/>
      <c r="CX490" s="137"/>
      <c r="CY490" s="137"/>
      <c r="CZ490" s="137"/>
      <c r="DA490" s="137"/>
      <c r="DB490" s="137"/>
      <c r="DC490" s="137"/>
      <c r="DD490" s="137"/>
      <c r="DE490" s="137"/>
      <c r="DF490" s="137"/>
      <c r="DG490" s="137"/>
      <c r="DH490" s="137"/>
      <c r="DI490" s="137"/>
      <c r="DJ490" s="137"/>
      <c r="DK490" s="137"/>
    </row>
    <row r="491" spans="1:115" s="91" customFormat="1" ht="18" customHeight="1" x14ac:dyDescent="0.2">
      <c r="A491" s="87"/>
      <c r="B491" s="133"/>
      <c r="C491" s="133"/>
      <c r="F491" s="30"/>
      <c r="I491" s="30"/>
      <c r="L491" s="30"/>
      <c r="O491" s="30"/>
      <c r="R491" s="30"/>
      <c r="U491" s="30"/>
      <c r="X491" s="30"/>
      <c r="AA491" s="30"/>
      <c r="AD491" s="30"/>
      <c r="AG491" s="30"/>
      <c r="AJ491" s="30"/>
      <c r="AM491" s="30"/>
      <c r="AP491" s="30"/>
      <c r="AS491" s="30"/>
      <c r="AV491" s="30"/>
      <c r="AY491" s="30"/>
      <c r="BB491" s="30"/>
      <c r="BE491" s="30"/>
      <c r="BH491" s="30"/>
      <c r="BL491" s="31"/>
      <c r="BM491" s="31"/>
      <c r="BN491" s="31"/>
      <c r="BO491" s="31"/>
      <c r="BP491" s="31"/>
      <c r="BQ491" s="31"/>
      <c r="BR491" s="31"/>
      <c r="BS491" s="137"/>
      <c r="BT491" s="137"/>
      <c r="BU491" s="137"/>
      <c r="BV491" s="137"/>
      <c r="BW491" s="137"/>
      <c r="BX491" s="137"/>
      <c r="BY491" s="137"/>
      <c r="BZ491" s="137"/>
      <c r="CA491" s="137"/>
      <c r="CB491" s="137"/>
      <c r="CC491" s="137"/>
      <c r="CD491" s="137"/>
      <c r="CE491" s="137"/>
      <c r="CF491" s="137"/>
      <c r="CG491" s="137"/>
      <c r="CH491" s="137"/>
      <c r="CI491" s="137"/>
      <c r="CJ491" s="137"/>
      <c r="CK491" s="137"/>
      <c r="CL491" s="137"/>
      <c r="CM491" s="137"/>
      <c r="CN491" s="137"/>
      <c r="CO491" s="137"/>
      <c r="CP491" s="137"/>
      <c r="CQ491" s="137"/>
      <c r="CR491" s="137"/>
      <c r="CS491" s="137"/>
      <c r="CT491" s="137"/>
      <c r="CU491" s="137"/>
      <c r="CV491" s="137"/>
      <c r="CW491" s="137"/>
      <c r="CX491" s="137"/>
      <c r="CY491" s="137"/>
      <c r="CZ491" s="137"/>
      <c r="DA491" s="137"/>
      <c r="DB491" s="137"/>
      <c r="DC491" s="137"/>
      <c r="DD491" s="137"/>
      <c r="DE491" s="137"/>
      <c r="DF491" s="137"/>
      <c r="DG491" s="137"/>
      <c r="DH491" s="137"/>
      <c r="DI491" s="137"/>
      <c r="DJ491" s="137"/>
      <c r="DK491" s="137"/>
    </row>
    <row r="492" spans="1:115" s="91" customFormat="1" ht="18" customHeight="1" x14ac:dyDescent="0.2">
      <c r="A492" s="87"/>
      <c r="B492" s="130"/>
      <c r="C492" s="133"/>
      <c r="F492" s="30"/>
      <c r="I492" s="30"/>
      <c r="L492" s="30"/>
      <c r="O492" s="30"/>
      <c r="R492" s="30"/>
      <c r="U492" s="30"/>
      <c r="X492" s="30"/>
      <c r="AA492" s="30"/>
      <c r="AD492" s="30"/>
      <c r="AG492" s="30"/>
      <c r="AJ492" s="30"/>
      <c r="AM492" s="30"/>
      <c r="AP492" s="30"/>
      <c r="AS492" s="30"/>
      <c r="AV492" s="30"/>
      <c r="AY492" s="30"/>
      <c r="BB492" s="30"/>
      <c r="BE492" s="30"/>
      <c r="BH492" s="30"/>
      <c r="BL492" s="31"/>
      <c r="BM492" s="31"/>
      <c r="BN492" s="31"/>
      <c r="BO492" s="31"/>
      <c r="BP492" s="31"/>
      <c r="BQ492" s="31"/>
      <c r="BR492" s="31"/>
      <c r="BS492" s="137"/>
      <c r="BT492" s="137"/>
      <c r="BU492" s="137"/>
      <c r="BV492" s="137"/>
      <c r="BW492" s="137"/>
      <c r="BX492" s="137"/>
      <c r="BY492" s="137"/>
      <c r="BZ492" s="137"/>
      <c r="CA492" s="137"/>
      <c r="CB492" s="137"/>
      <c r="CC492" s="137"/>
      <c r="CD492" s="137"/>
      <c r="CE492" s="137"/>
      <c r="CF492" s="137"/>
      <c r="CG492" s="137"/>
      <c r="CH492" s="137"/>
      <c r="CI492" s="137"/>
      <c r="CJ492" s="137"/>
      <c r="CK492" s="137"/>
      <c r="CL492" s="137"/>
      <c r="CM492" s="137"/>
      <c r="CN492" s="137"/>
      <c r="CO492" s="137"/>
      <c r="CP492" s="137"/>
      <c r="CQ492" s="137"/>
      <c r="CR492" s="137"/>
      <c r="CS492" s="137"/>
      <c r="CT492" s="137"/>
      <c r="CU492" s="137"/>
      <c r="CV492" s="137"/>
      <c r="CW492" s="137"/>
      <c r="CX492" s="137"/>
      <c r="CY492" s="137"/>
      <c r="CZ492" s="137"/>
      <c r="DA492" s="137"/>
      <c r="DB492" s="137"/>
      <c r="DC492" s="137"/>
      <c r="DD492" s="137"/>
      <c r="DE492" s="137"/>
      <c r="DF492" s="137"/>
      <c r="DG492" s="137"/>
      <c r="DH492" s="137"/>
      <c r="DI492" s="137"/>
      <c r="DJ492" s="137"/>
      <c r="DK492" s="137"/>
    </row>
    <row r="493" spans="1:115" s="91" customFormat="1" ht="18" customHeight="1" x14ac:dyDescent="0.2">
      <c r="A493" s="87"/>
      <c r="B493" s="133"/>
      <c r="C493" s="133"/>
      <c r="F493" s="30"/>
      <c r="I493" s="30"/>
      <c r="L493" s="30"/>
      <c r="O493" s="30"/>
      <c r="R493" s="30"/>
      <c r="U493" s="30"/>
      <c r="X493" s="30"/>
      <c r="AA493" s="30"/>
      <c r="AD493" s="30"/>
      <c r="AG493" s="30"/>
      <c r="AJ493" s="30"/>
      <c r="AM493" s="30"/>
      <c r="AP493" s="30"/>
      <c r="AS493" s="30"/>
      <c r="AV493" s="30"/>
      <c r="AY493" s="30"/>
      <c r="BB493" s="30"/>
      <c r="BE493" s="30"/>
      <c r="BH493" s="30"/>
      <c r="BL493" s="31"/>
      <c r="BM493" s="31"/>
      <c r="BN493" s="31"/>
      <c r="BO493" s="31"/>
      <c r="BP493" s="31"/>
      <c r="BQ493" s="31"/>
      <c r="BR493" s="31"/>
      <c r="BS493" s="137"/>
      <c r="BT493" s="137"/>
      <c r="BU493" s="137"/>
      <c r="BV493" s="137"/>
      <c r="BW493" s="137"/>
      <c r="BX493" s="137"/>
      <c r="BY493" s="137"/>
      <c r="BZ493" s="137"/>
      <c r="CA493" s="137"/>
      <c r="CB493" s="137"/>
      <c r="CC493" s="137"/>
      <c r="CD493" s="137"/>
      <c r="CE493" s="137"/>
      <c r="CF493" s="137"/>
      <c r="CG493" s="137"/>
      <c r="CH493" s="137"/>
      <c r="CI493" s="137"/>
      <c r="CJ493" s="137"/>
      <c r="CK493" s="137"/>
      <c r="CL493" s="137"/>
      <c r="CM493" s="137"/>
      <c r="CN493" s="137"/>
      <c r="CO493" s="137"/>
      <c r="CP493" s="137"/>
      <c r="CQ493" s="137"/>
      <c r="CR493" s="137"/>
      <c r="CS493" s="137"/>
      <c r="CT493" s="137"/>
      <c r="CU493" s="137"/>
      <c r="CV493" s="137"/>
      <c r="CW493" s="137"/>
      <c r="CX493" s="137"/>
      <c r="CY493" s="137"/>
      <c r="CZ493" s="137"/>
      <c r="DA493" s="137"/>
      <c r="DB493" s="137"/>
      <c r="DC493" s="137"/>
      <c r="DD493" s="137"/>
      <c r="DE493" s="137"/>
      <c r="DF493" s="137"/>
      <c r="DG493" s="137"/>
      <c r="DH493" s="137"/>
      <c r="DI493" s="137"/>
      <c r="DJ493" s="137"/>
      <c r="DK493" s="137"/>
    </row>
    <row r="494" spans="1:115" s="91" customFormat="1" ht="18" customHeight="1" x14ac:dyDescent="0.2">
      <c r="A494" s="87"/>
      <c r="B494" s="133"/>
      <c r="C494" s="133"/>
      <c r="F494" s="30"/>
      <c r="I494" s="30"/>
      <c r="L494" s="30"/>
      <c r="O494" s="30"/>
      <c r="R494" s="30"/>
      <c r="U494" s="30"/>
      <c r="X494" s="30"/>
      <c r="AA494" s="30"/>
      <c r="AD494" s="30"/>
      <c r="AG494" s="30"/>
      <c r="AJ494" s="30"/>
      <c r="AM494" s="30"/>
      <c r="AP494" s="30"/>
      <c r="AS494" s="30"/>
      <c r="AV494" s="30"/>
      <c r="AY494" s="30"/>
      <c r="BB494" s="30"/>
      <c r="BE494" s="30"/>
      <c r="BH494" s="30"/>
      <c r="BL494" s="31"/>
      <c r="BM494" s="31"/>
      <c r="BN494" s="31"/>
      <c r="BO494" s="31"/>
      <c r="BP494" s="31"/>
      <c r="BQ494" s="31"/>
      <c r="BR494" s="31"/>
      <c r="BS494" s="137"/>
      <c r="BT494" s="137"/>
      <c r="BU494" s="137"/>
      <c r="BV494" s="137"/>
      <c r="BW494" s="137"/>
      <c r="BX494" s="137"/>
      <c r="BY494" s="137"/>
      <c r="BZ494" s="137"/>
      <c r="CA494" s="137"/>
      <c r="CB494" s="137"/>
      <c r="CC494" s="137"/>
      <c r="CD494" s="137"/>
      <c r="CE494" s="137"/>
      <c r="CF494" s="137"/>
      <c r="CG494" s="137"/>
      <c r="CH494" s="137"/>
      <c r="CI494" s="137"/>
      <c r="CJ494" s="137"/>
      <c r="CK494" s="137"/>
      <c r="CL494" s="137"/>
      <c r="CM494" s="137"/>
      <c r="CN494" s="137"/>
      <c r="CO494" s="137"/>
      <c r="CP494" s="137"/>
      <c r="CQ494" s="137"/>
      <c r="CR494" s="137"/>
      <c r="CS494" s="137"/>
      <c r="CT494" s="137"/>
      <c r="CU494" s="137"/>
      <c r="CV494" s="137"/>
      <c r="CW494" s="137"/>
      <c r="CX494" s="137"/>
      <c r="CY494" s="137"/>
      <c r="CZ494" s="137"/>
      <c r="DA494" s="137"/>
      <c r="DB494" s="137"/>
      <c r="DC494" s="137"/>
      <c r="DD494" s="137"/>
      <c r="DE494" s="137"/>
      <c r="DF494" s="137"/>
      <c r="DG494" s="137"/>
      <c r="DH494" s="137"/>
      <c r="DI494" s="137"/>
      <c r="DJ494" s="137"/>
      <c r="DK494" s="137"/>
    </row>
    <row r="495" spans="1:115" s="91" customFormat="1" ht="18" customHeight="1" x14ac:dyDescent="0.2">
      <c r="A495" s="89"/>
      <c r="B495" s="130"/>
      <c r="C495" s="130"/>
      <c r="D495" s="184"/>
      <c r="E495" s="184"/>
      <c r="F495" s="30"/>
      <c r="G495" s="184"/>
      <c r="H495" s="184"/>
      <c r="I495" s="30"/>
      <c r="J495" s="184"/>
      <c r="K495" s="184"/>
      <c r="L495" s="30"/>
      <c r="M495" s="184"/>
      <c r="N495" s="184"/>
      <c r="O495" s="30"/>
      <c r="P495" s="184"/>
      <c r="Q495" s="184"/>
      <c r="R495" s="30"/>
      <c r="S495" s="184"/>
      <c r="T495" s="184"/>
      <c r="U495" s="30"/>
      <c r="V495" s="184"/>
      <c r="W495" s="184"/>
      <c r="X495" s="30"/>
      <c r="Y495" s="184"/>
      <c r="Z495" s="184"/>
      <c r="AA495" s="30"/>
      <c r="AB495" s="184"/>
      <c r="AC495" s="184"/>
      <c r="AD495" s="30"/>
      <c r="AE495" s="184"/>
      <c r="AF495" s="184"/>
      <c r="AG495" s="30"/>
      <c r="AH495" s="184"/>
      <c r="AI495" s="184"/>
      <c r="AJ495" s="30"/>
      <c r="AK495" s="184"/>
      <c r="AL495" s="184"/>
      <c r="AM495" s="30"/>
      <c r="AN495" s="184"/>
      <c r="AO495" s="184"/>
      <c r="AP495" s="30"/>
      <c r="AQ495" s="184"/>
      <c r="AR495" s="184"/>
      <c r="AS495" s="30"/>
      <c r="AT495" s="184"/>
      <c r="AU495" s="184"/>
      <c r="AV495" s="30"/>
      <c r="AW495" s="184"/>
      <c r="AX495" s="184"/>
      <c r="AY495" s="30"/>
      <c r="AZ495" s="184"/>
      <c r="BA495" s="184"/>
      <c r="BB495" s="30"/>
      <c r="BC495" s="184"/>
      <c r="BD495" s="184"/>
      <c r="BE495" s="30"/>
      <c r="BF495" s="184"/>
      <c r="BG495" s="184"/>
      <c r="BH495" s="30"/>
      <c r="BI495" s="184"/>
      <c r="BJ495" s="184"/>
      <c r="BL495" s="31"/>
      <c r="BM495" s="31"/>
      <c r="BN495" s="31"/>
      <c r="BO495" s="31"/>
      <c r="BP495" s="31"/>
      <c r="BQ495" s="31"/>
      <c r="BR495" s="31"/>
      <c r="BS495" s="137"/>
      <c r="BT495" s="137"/>
      <c r="BU495" s="137"/>
      <c r="BV495" s="137"/>
      <c r="BW495" s="137"/>
      <c r="BX495" s="137"/>
      <c r="BY495" s="137"/>
      <c r="BZ495" s="137"/>
      <c r="CA495" s="137"/>
      <c r="CB495" s="137"/>
      <c r="CC495" s="137"/>
      <c r="CD495" s="137"/>
      <c r="CE495" s="137"/>
      <c r="CF495" s="137"/>
      <c r="CG495" s="137"/>
      <c r="CH495" s="137"/>
      <c r="CI495" s="137"/>
      <c r="CJ495" s="137"/>
      <c r="CK495" s="137"/>
      <c r="CL495" s="137"/>
      <c r="CM495" s="137"/>
      <c r="CN495" s="137"/>
      <c r="CO495" s="137"/>
      <c r="CP495" s="137"/>
      <c r="CQ495" s="137"/>
      <c r="CR495" s="137"/>
      <c r="CS495" s="137"/>
      <c r="CT495" s="137"/>
      <c r="CU495" s="137"/>
      <c r="CV495" s="137"/>
      <c r="CW495" s="137"/>
      <c r="CX495" s="137"/>
      <c r="CY495" s="137"/>
      <c r="CZ495" s="137"/>
      <c r="DA495" s="137"/>
      <c r="DB495" s="137"/>
      <c r="DC495" s="137"/>
      <c r="DD495" s="137"/>
      <c r="DE495" s="137"/>
      <c r="DF495" s="137"/>
      <c r="DG495" s="137"/>
      <c r="DH495" s="137"/>
      <c r="DI495" s="137"/>
      <c r="DJ495" s="137"/>
      <c r="DK495" s="137"/>
    </row>
    <row r="496" spans="1:115" s="91" customFormat="1" ht="18" customHeight="1" x14ac:dyDescent="0.2">
      <c r="A496" s="90"/>
      <c r="B496" s="134"/>
      <c r="C496" s="134"/>
      <c r="F496" s="30"/>
      <c r="I496" s="30"/>
      <c r="L496" s="30"/>
      <c r="O496" s="30"/>
      <c r="R496" s="30"/>
      <c r="U496" s="30"/>
      <c r="X496" s="30"/>
      <c r="AA496" s="30"/>
      <c r="AD496" s="30"/>
      <c r="AG496" s="30"/>
      <c r="AJ496" s="30"/>
      <c r="AM496" s="30"/>
      <c r="AP496" s="30"/>
      <c r="AS496" s="30"/>
      <c r="AV496" s="30"/>
      <c r="AY496" s="30"/>
      <c r="BB496" s="30"/>
      <c r="BE496" s="30"/>
      <c r="BH496" s="30"/>
      <c r="BL496" s="31"/>
      <c r="BM496" s="31"/>
      <c r="BN496" s="31"/>
      <c r="BO496" s="31"/>
      <c r="BP496" s="31"/>
      <c r="BQ496" s="31"/>
      <c r="BR496" s="31"/>
      <c r="BS496" s="137"/>
      <c r="BT496" s="137"/>
      <c r="BU496" s="137"/>
      <c r="BV496" s="137"/>
      <c r="BW496" s="137"/>
      <c r="BX496" s="137"/>
      <c r="BY496" s="137"/>
      <c r="BZ496" s="137"/>
      <c r="CA496" s="137"/>
      <c r="CB496" s="137"/>
      <c r="CC496" s="137"/>
      <c r="CD496" s="137"/>
      <c r="CE496" s="137"/>
      <c r="CF496" s="137"/>
      <c r="CG496" s="137"/>
      <c r="CH496" s="137"/>
      <c r="CI496" s="137"/>
      <c r="CJ496" s="137"/>
      <c r="CK496" s="137"/>
      <c r="CL496" s="137"/>
      <c r="CM496" s="137"/>
      <c r="CN496" s="137"/>
      <c r="CO496" s="137"/>
      <c r="CP496" s="137"/>
      <c r="CQ496" s="137"/>
      <c r="CR496" s="137"/>
      <c r="CS496" s="137"/>
      <c r="CT496" s="137"/>
      <c r="CU496" s="137"/>
      <c r="CV496" s="137"/>
      <c r="CW496" s="137"/>
      <c r="CX496" s="137"/>
      <c r="CY496" s="137"/>
      <c r="CZ496" s="137"/>
      <c r="DA496" s="137"/>
      <c r="DB496" s="137"/>
      <c r="DC496" s="137"/>
      <c r="DD496" s="137"/>
      <c r="DE496" s="137"/>
      <c r="DF496" s="137"/>
      <c r="DG496" s="137"/>
      <c r="DH496" s="137"/>
      <c r="DI496" s="137"/>
      <c r="DJ496" s="137"/>
      <c r="DK496" s="137"/>
    </row>
    <row r="497" spans="1:115" s="91" customFormat="1" ht="18" customHeight="1" x14ac:dyDescent="0.2">
      <c r="A497" s="87"/>
      <c r="B497" s="133"/>
      <c r="C497" s="133"/>
      <c r="F497" s="30"/>
      <c r="I497" s="30"/>
      <c r="L497" s="30"/>
      <c r="O497" s="30"/>
      <c r="R497" s="30"/>
      <c r="U497" s="30"/>
      <c r="X497" s="30"/>
      <c r="AA497" s="30"/>
      <c r="AD497" s="30"/>
      <c r="AG497" s="30"/>
      <c r="AJ497" s="30"/>
      <c r="AM497" s="30"/>
      <c r="AP497" s="30"/>
      <c r="AS497" s="30"/>
      <c r="AV497" s="30"/>
      <c r="AY497" s="30"/>
      <c r="BB497" s="30"/>
      <c r="BE497" s="30"/>
      <c r="BH497" s="30"/>
      <c r="BL497" s="31"/>
      <c r="BM497" s="31"/>
      <c r="BN497" s="31"/>
      <c r="BO497" s="31"/>
      <c r="BP497" s="31"/>
      <c r="BQ497" s="31"/>
      <c r="BR497" s="31"/>
      <c r="BS497" s="137"/>
      <c r="BT497" s="137"/>
      <c r="BU497" s="137"/>
      <c r="BV497" s="137"/>
      <c r="BW497" s="137"/>
      <c r="BX497" s="137"/>
      <c r="BY497" s="137"/>
      <c r="BZ497" s="137"/>
      <c r="CA497" s="137"/>
      <c r="CB497" s="137"/>
      <c r="CC497" s="137"/>
      <c r="CD497" s="137"/>
      <c r="CE497" s="137"/>
      <c r="CF497" s="137"/>
      <c r="CG497" s="137"/>
      <c r="CH497" s="137"/>
      <c r="CI497" s="137"/>
      <c r="CJ497" s="137"/>
      <c r="CK497" s="137"/>
      <c r="CL497" s="137"/>
      <c r="CM497" s="137"/>
      <c r="CN497" s="137"/>
      <c r="CO497" s="137"/>
      <c r="CP497" s="137"/>
      <c r="CQ497" s="137"/>
      <c r="CR497" s="137"/>
      <c r="CS497" s="137"/>
      <c r="CT497" s="137"/>
      <c r="CU497" s="137"/>
      <c r="CV497" s="137"/>
      <c r="CW497" s="137"/>
      <c r="CX497" s="137"/>
      <c r="CY497" s="137"/>
      <c r="CZ497" s="137"/>
      <c r="DA497" s="137"/>
      <c r="DB497" s="137"/>
      <c r="DC497" s="137"/>
      <c r="DD497" s="137"/>
      <c r="DE497" s="137"/>
      <c r="DF497" s="137"/>
      <c r="DG497" s="137"/>
      <c r="DH497" s="137"/>
      <c r="DI497" s="137"/>
      <c r="DJ497" s="137"/>
      <c r="DK497" s="137"/>
    </row>
    <row r="498" spans="1:115" s="91" customFormat="1" ht="18" customHeight="1" x14ac:dyDescent="0.2">
      <c r="A498" s="87"/>
      <c r="B498" s="133"/>
      <c r="C498" s="133"/>
      <c r="F498" s="30"/>
      <c r="I498" s="30"/>
      <c r="L498" s="30"/>
      <c r="O498" s="30"/>
      <c r="R498" s="30"/>
      <c r="U498" s="30"/>
      <c r="X498" s="30"/>
      <c r="AA498" s="30"/>
      <c r="AD498" s="30"/>
      <c r="AG498" s="30"/>
      <c r="AJ498" s="30"/>
      <c r="AM498" s="30"/>
      <c r="AP498" s="30"/>
      <c r="AS498" s="30"/>
      <c r="AV498" s="30"/>
      <c r="AY498" s="30"/>
      <c r="BB498" s="30"/>
      <c r="BE498" s="30"/>
      <c r="BH498" s="30"/>
      <c r="BL498" s="31"/>
      <c r="BM498" s="31"/>
      <c r="BN498" s="31"/>
      <c r="BO498" s="31"/>
      <c r="BP498" s="31"/>
      <c r="BQ498" s="31"/>
      <c r="BR498" s="31"/>
      <c r="BS498" s="137"/>
      <c r="BT498" s="137"/>
      <c r="BU498" s="137"/>
      <c r="BV498" s="137"/>
      <c r="BW498" s="137"/>
      <c r="BX498" s="137"/>
      <c r="BY498" s="137"/>
      <c r="BZ498" s="137"/>
      <c r="CA498" s="137"/>
      <c r="CB498" s="137"/>
      <c r="CC498" s="137"/>
      <c r="CD498" s="137"/>
      <c r="CE498" s="137"/>
      <c r="CF498" s="137"/>
      <c r="CG498" s="137"/>
      <c r="CH498" s="137"/>
      <c r="CI498" s="137"/>
      <c r="CJ498" s="137"/>
      <c r="CK498" s="137"/>
      <c r="CL498" s="137"/>
      <c r="CM498" s="137"/>
      <c r="CN498" s="137"/>
      <c r="CO498" s="137"/>
      <c r="CP498" s="137"/>
      <c r="CQ498" s="137"/>
      <c r="CR498" s="137"/>
      <c r="CS498" s="137"/>
      <c r="CT498" s="137"/>
      <c r="CU498" s="137"/>
      <c r="CV498" s="137"/>
      <c r="CW498" s="137"/>
      <c r="CX498" s="137"/>
      <c r="CY498" s="137"/>
      <c r="CZ498" s="137"/>
      <c r="DA498" s="137"/>
      <c r="DB498" s="137"/>
      <c r="DC498" s="137"/>
      <c r="DD498" s="137"/>
      <c r="DE498" s="137"/>
      <c r="DF498" s="137"/>
      <c r="DG498" s="137"/>
      <c r="DH498" s="137"/>
      <c r="DI498" s="137"/>
      <c r="DJ498" s="137"/>
      <c r="DK498" s="137"/>
    </row>
    <row r="499" spans="1:115" s="91" customFormat="1" ht="18" customHeight="1" x14ac:dyDescent="0.2">
      <c r="A499" s="87"/>
      <c r="B499" s="130"/>
      <c r="C499" s="130"/>
      <c r="F499" s="30"/>
      <c r="I499" s="30"/>
      <c r="L499" s="30"/>
      <c r="O499" s="30"/>
      <c r="R499" s="30"/>
      <c r="U499" s="30"/>
      <c r="X499" s="30"/>
      <c r="AA499" s="30"/>
      <c r="AD499" s="30"/>
      <c r="AG499" s="30"/>
      <c r="AJ499" s="30"/>
      <c r="AM499" s="30"/>
      <c r="AP499" s="30"/>
      <c r="AS499" s="30"/>
      <c r="AV499" s="30"/>
      <c r="AY499" s="30"/>
      <c r="BB499" s="30"/>
      <c r="BE499" s="30"/>
      <c r="BH499" s="30"/>
      <c r="BL499" s="31"/>
      <c r="BM499" s="31"/>
      <c r="BN499" s="31"/>
      <c r="BO499" s="31"/>
      <c r="BP499" s="31"/>
      <c r="BQ499" s="31"/>
      <c r="BR499" s="31"/>
      <c r="BS499" s="137"/>
      <c r="BT499" s="137"/>
      <c r="BU499" s="137"/>
      <c r="BV499" s="137"/>
      <c r="BW499" s="137"/>
      <c r="BX499" s="137"/>
      <c r="BY499" s="137"/>
      <c r="BZ499" s="137"/>
      <c r="CA499" s="137"/>
      <c r="CB499" s="137"/>
      <c r="CC499" s="137"/>
      <c r="CD499" s="137"/>
      <c r="CE499" s="137"/>
      <c r="CF499" s="137"/>
      <c r="CG499" s="137"/>
      <c r="CH499" s="137"/>
      <c r="CI499" s="137"/>
      <c r="CJ499" s="137"/>
      <c r="CK499" s="137"/>
      <c r="CL499" s="137"/>
      <c r="CM499" s="137"/>
      <c r="CN499" s="137"/>
      <c r="CO499" s="137"/>
      <c r="CP499" s="137"/>
      <c r="CQ499" s="137"/>
      <c r="CR499" s="137"/>
      <c r="CS499" s="137"/>
      <c r="CT499" s="137"/>
      <c r="CU499" s="137"/>
      <c r="CV499" s="137"/>
      <c r="CW499" s="137"/>
      <c r="CX499" s="137"/>
      <c r="CY499" s="137"/>
      <c r="CZ499" s="137"/>
      <c r="DA499" s="137"/>
      <c r="DB499" s="137"/>
      <c r="DC499" s="137"/>
      <c r="DD499" s="137"/>
      <c r="DE499" s="137"/>
      <c r="DF499" s="137"/>
      <c r="DG499" s="137"/>
      <c r="DH499" s="137"/>
      <c r="DI499" s="137"/>
      <c r="DJ499" s="137"/>
      <c r="DK499" s="137"/>
    </row>
    <row r="500" spans="1:115" s="91" customFormat="1" ht="18" customHeight="1" x14ac:dyDescent="0.2">
      <c r="A500" s="87"/>
      <c r="B500" s="133"/>
      <c r="C500" s="133"/>
      <c r="F500" s="30"/>
      <c r="I500" s="30"/>
      <c r="L500" s="30"/>
      <c r="O500" s="30"/>
      <c r="R500" s="30"/>
      <c r="U500" s="30"/>
      <c r="X500" s="30"/>
      <c r="AA500" s="30"/>
      <c r="AD500" s="30"/>
      <c r="AG500" s="30"/>
      <c r="AJ500" s="30"/>
      <c r="AM500" s="30"/>
      <c r="AP500" s="30"/>
      <c r="AS500" s="30"/>
      <c r="AV500" s="30"/>
      <c r="AY500" s="30"/>
      <c r="BB500" s="30"/>
      <c r="BE500" s="30"/>
      <c r="BH500" s="30"/>
      <c r="BL500" s="31"/>
      <c r="BM500" s="31"/>
      <c r="BN500" s="31"/>
      <c r="BO500" s="31"/>
      <c r="BP500" s="31"/>
      <c r="BQ500" s="31"/>
      <c r="BR500" s="31"/>
      <c r="BS500" s="137"/>
      <c r="BT500" s="137"/>
      <c r="BU500" s="137"/>
      <c r="BV500" s="137"/>
      <c r="BW500" s="137"/>
      <c r="BX500" s="137"/>
      <c r="BY500" s="137"/>
      <c r="BZ500" s="137"/>
      <c r="CA500" s="137"/>
      <c r="CB500" s="137"/>
      <c r="CC500" s="137"/>
      <c r="CD500" s="137"/>
      <c r="CE500" s="137"/>
      <c r="CF500" s="137"/>
      <c r="CG500" s="137"/>
      <c r="CH500" s="137"/>
      <c r="CI500" s="137"/>
      <c r="CJ500" s="137"/>
      <c r="CK500" s="137"/>
      <c r="CL500" s="137"/>
      <c r="CM500" s="137"/>
      <c r="CN500" s="137"/>
      <c r="CO500" s="137"/>
      <c r="CP500" s="137"/>
      <c r="CQ500" s="137"/>
      <c r="CR500" s="137"/>
      <c r="CS500" s="137"/>
      <c r="CT500" s="137"/>
      <c r="CU500" s="137"/>
      <c r="CV500" s="137"/>
      <c r="CW500" s="137"/>
      <c r="CX500" s="137"/>
      <c r="CY500" s="137"/>
      <c r="CZ500" s="137"/>
      <c r="DA500" s="137"/>
      <c r="DB500" s="137"/>
      <c r="DC500" s="137"/>
      <c r="DD500" s="137"/>
      <c r="DE500" s="137"/>
      <c r="DF500" s="137"/>
      <c r="DG500" s="137"/>
      <c r="DH500" s="137"/>
      <c r="DI500" s="137"/>
      <c r="DJ500" s="137"/>
      <c r="DK500" s="137"/>
    </row>
    <row r="501" spans="1:115" s="91" customFormat="1" ht="18" customHeight="1" x14ac:dyDescent="0.2">
      <c r="A501" s="87"/>
      <c r="B501" s="133"/>
      <c r="C501" s="133"/>
      <c r="F501" s="30"/>
      <c r="I501" s="30"/>
      <c r="L501" s="30"/>
      <c r="O501" s="30"/>
      <c r="R501" s="30"/>
      <c r="U501" s="30"/>
      <c r="X501" s="30"/>
      <c r="AA501" s="30"/>
      <c r="AD501" s="30"/>
      <c r="AG501" s="30"/>
      <c r="AJ501" s="30"/>
      <c r="AM501" s="30"/>
      <c r="AP501" s="30"/>
      <c r="AS501" s="30"/>
      <c r="AV501" s="30"/>
      <c r="AY501" s="30"/>
      <c r="BB501" s="30"/>
      <c r="BE501" s="30"/>
      <c r="BH501" s="30"/>
      <c r="BL501" s="31"/>
      <c r="BM501" s="31"/>
      <c r="BN501" s="31"/>
      <c r="BO501" s="31"/>
      <c r="BP501" s="31"/>
      <c r="BQ501" s="31"/>
      <c r="BR501" s="31"/>
      <c r="BS501" s="137"/>
      <c r="BT501" s="137"/>
      <c r="BU501" s="137"/>
      <c r="BV501" s="137"/>
      <c r="BW501" s="137"/>
      <c r="BX501" s="137"/>
      <c r="BY501" s="137"/>
      <c r="BZ501" s="137"/>
      <c r="CA501" s="137"/>
      <c r="CB501" s="137"/>
      <c r="CC501" s="137"/>
      <c r="CD501" s="137"/>
      <c r="CE501" s="137"/>
      <c r="CF501" s="137"/>
      <c r="CG501" s="137"/>
      <c r="CH501" s="137"/>
      <c r="CI501" s="137"/>
      <c r="CJ501" s="137"/>
      <c r="CK501" s="137"/>
      <c r="CL501" s="137"/>
      <c r="CM501" s="137"/>
      <c r="CN501" s="137"/>
      <c r="CO501" s="137"/>
      <c r="CP501" s="137"/>
      <c r="CQ501" s="137"/>
      <c r="CR501" s="137"/>
      <c r="CS501" s="137"/>
      <c r="CT501" s="137"/>
      <c r="CU501" s="137"/>
      <c r="CV501" s="137"/>
      <c r="CW501" s="137"/>
      <c r="CX501" s="137"/>
      <c r="CY501" s="137"/>
      <c r="CZ501" s="137"/>
      <c r="DA501" s="137"/>
      <c r="DB501" s="137"/>
      <c r="DC501" s="137"/>
      <c r="DD501" s="137"/>
      <c r="DE501" s="137"/>
      <c r="DF501" s="137"/>
      <c r="DG501" s="137"/>
      <c r="DH501" s="137"/>
      <c r="DI501" s="137"/>
      <c r="DJ501" s="137"/>
      <c r="DK501" s="137"/>
    </row>
    <row r="502" spans="1:115" s="91" customFormat="1" ht="18" customHeight="1" x14ac:dyDescent="0.2">
      <c r="A502" s="89"/>
      <c r="B502" s="130"/>
      <c r="C502" s="130"/>
      <c r="D502" s="184"/>
      <c r="E502" s="184"/>
      <c r="F502" s="30"/>
      <c r="G502" s="184"/>
      <c r="H502" s="184"/>
      <c r="I502" s="30"/>
      <c r="J502" s="184"/>
      <c r="K502" s="184"/>
      <c r="L502" s="30"/>
      <c r="M502" s="184"/>
      <c r="N502" s="184"/>
      <c r="O502" s="30"/>
      <c r="P502" s="184"/>
      <c r="Q502" s="184"/>
      <c r="R502" s="30"/>
      <c r="S502" s="184"/>
      <c r="T502" s="184"/>
      <c r="U502" s="30"/>
      <c r="V502" s="184"/>
      <c r="W502" s="184"/>
      <c r="X502" s="30"/>
      <c r="Y502" s="184"/>
      <c r="Z502" s="184"/>
      <c r="AA502" s="30"/>
      <c r="AB502" s="184"/>
      <c r="AC502" s="184"/>
      <c r="AD502" s="30"/>
      <c r="AE502" s="184"/>
      <c r="AF502" s="184"/>
      <c r="AG502" s="30"/>
      <c r="AH502" s="184"/>
      <c r="AI502" s="184"/>
      <c r="AJ502" s="30"/>
      <c r="AK502" s="184"/>
      <c r="AL502" s="184"/>
      <c r="AM502" s="30"/>
      <c r="AN502" s="184"/>
      <c r="AO502" s="184"/>
      <c r="AP502" s="30"/>
      <c r="AQ502" s="184"/>
      <c r="AR502" s="184"/>
      <c r="AS502" s="30"/>
      <c r="AT502" s="184"/>
      <c r="AU502" s="184"/>
      <c r="AV502" s="30"/>
      <c r="AW502" s="184"/>
      <c r="AX502" s="184"/>
      <c r="AY502" s="30"/>
      <c r="AZ502" s="184"/>
      <c r="BA502" s="184"/>
      <c r="BB502" s="30"/>
      <c r="BC502" s="184"/>
      <c r="BD502" s="184"/>
      <c r="BE502" s="30"/>
      <c r="BF502" s="184"/>
      <c r="BG502" s="184"/>
      <c r="BH502" s="30"/>
      <c r="BI502" s="184"/>
      <c r="BJ502" s="184"/>
      <c r="BL502" s="31"/>
      <c r="BM502" s="31"/>
      <c r="BN502" s="31"/>
      <c r="BO502" s="31"/>
      <c r="BP502" s="31"/>
      <c r="BQ502" s="31"/>
      <c r="BR502" s="31"/>
      <c r="BS502" s="137"/>
      <c r="BT502" s="137"/>
      <c r="BU502" s="137"/>
      <c r="BV502" s="137"/>
      <c r="BW502" s="137"/>
      <c r="BX502" s="137"/>
      <c r="BY502" s="137"/>
      <c r="BZ502" s="137"/>
      <c r="CA502" s="137"/>
      <c r="CB502" s="137"/>
      <c r="CC502" s="137"/>
      <c r="CD502" s="137"/>
      <c r="CE502" s="137"/>
      <c r="CF502" s="137"/>
      <c r="CG502" s="137"/>
      <c r="CH502" s="137"/>
      <c r="CI502" s="137"/>
      <c r="CJ502" s="137"/>
      <c r="CK502" s="137"/>
      <c r="CL502" s="137"/>
      <c r="CM502" s="137"/>
      <c r="CN502" s="137"/>
      <c r="CO502" s="137"/>
      <c r="CP502" s="137"/>
      <c r="CQ502" s="137"/>
      <c r="CR502" s="137"/>
      <c r="CS502" s="137"/>
      <c r="CT502" s="137"/>
      <c r="CU502" s="137"/>
      <c r="CV502" s="137"/>
      <c r="CW502" s="137"/>
      <c r="CX502" s="137"/>
      <c r="CY502" s="137"/>
      <c r="CZ502" s="137"/>
      <c r="DA502" s="137"/>
      <c r="DB502" s="137"/>
      <c r="DC502" s="137"/>
      <c r="DD502" s="137"/>
      <c r="DE502" s="137"/>
      <c r="DF502" s="137"/>
      <c r="DG502" s="137"/>
      <c r="DH502" s="137"/>
      <c r="DI502" s="137"/>
      <c r="DJ502" s="137"/>
      <c r="DK502" s="137"/>
    </row>
    <row r="503" spans="1:115" s="91" customFormat="1" ht="18" customHeight="1" x14ac:dyDescent="0.2">
      <c r="A503" s="90"/>
      <c r="B503" s="134"/>
      <c r="C503" s="133"/>
      <c r="F503" s="30"/>
      <c r="I503" s="30"/>
      <c r="L503" s="30"/>
      <c r="O503" s="30"/>
      <c r="R503" s="30"/>
      <c r="U503" s="30"/>
      <c r="X503" s="30"/>
      <c r="AA503" s="30"/>
      <c r="AD503" s="30"/>
      <c r="AG503" s="30"/>
      <c r="AJ503" s="30"/>
      <c r="AM503" s="30"/>
      <c r="AP503" s="30"/>
      <c r="AS503" s="30"/>
      <c r="AV503" s="30"/>
      <c r="AY503" s="30"/>
      <c r="BB503" s="30"/>
      <c r="BE503" s="30"/>
      <c r="BH503" s="30"/>
      <c r="BL503" s="31"/>
      <c r="BM503" s="31"/>
      <c r="BN503" s="31"/>
      <c r="BO503" s="31"/>
      <c r="BP503" s="31"/>
      <c r="BQ503" s="31"/>
      <c r="BR503" s="31"/>
      <c r="BS503" s="137"/>
      <c r="BT503" s="137"/>
      <c r="BU503" s="137"/>
      <c r="BV503" s="137"/>
      <c r="BW503" s="137"/>
      <c r="BX503" s="137"/>
      <c r="BY503" s="137"/>
      <c r="BZ503" s="137"/>
      <c r="CA503" s="137"/>
      <c r="CB503" s="137"/>
      <c r="CC503" s="137"/>
      <c r="CD503" s="137"/>
      <c r="CE503" s="137"/>
      <c r="CF503" s="137"/>
      <c r="CG503" s="137"/>
      <c r="CH503" s="137"/>
      <c r="CI503" s="137"/>
      <c r="CJ503" s="137"/>
      <c r="CK503" s="137"/>
      <c r="CL503" s="137"/>
      <c r="CM503" s="137"/>
      <c r="CN503" s="137"/>
      <c r="CO503" s="137"/>
      <c r="CP503" s="137"/>
      <c r="CQ503" s="137"/>
      <c r="CR503" s="137"/>
      <c r="CS503" s="137"/>
      <c r="CT503" s="137"/>
      <c r="CU503" s="137"/>
      <c r="CV503" s="137"/>
      <c r="CW503" s="137"/>
      <c r="CX503" s="137"/>
      <c r="CY503" s="137"/>
      <c r="CZ503" s="137"/>
      <c r="DA503" s="137"/>
      <c r="DB503" s="137"/>
      <c r="DC503" s="137"/>
      <c r="DD503" s="137"/>
      <c r="DE503" s="137"/>
      <c r="DF503" s="137"/>
      <c r="DG503" s="137"/>
      <c r="DH503" s="137"/>
      <c r="DI503" s="137"/>
      <c r="DJ503" s="137"/>
      <c r="DK503" s="137"/>
    </row>
    <row r="504" spans="1:115" s="91" customFormat="1" ht="18" customHeight="1" x14ac:dyDescent="0.2">
      <c r="A504" s="87"/>
      <c r="B504" s="133"/>
      <c r="C504" s="133"/>
      <c r="F504" s="30"/>
      <c r="I504" s="30"/>
      <c r="L504" s="30"/>
      <c r="O504" s="30"/>
      <c r="R504" s="30"/>
      <c r="U504" s="30"/>
      <c r="X504" s="30"/>
      <c r="AA504" s="30"/>
      <c r="AD504" s="30"/>
      <c r="AG504" s="30"/>
      <c r="AJ504" s="30"/>
      <c r="AM504" s="30"/>
      <c r="AP504" s="30"/>
      <c r="AS504" s="30"/>
      <c r="AV504" s="30"/>
      <c r="AY504" s="30"/>
      <c r="BB504" s="30"/>
      <c r="BE504" s="30"/>
      <c r="BH504" s="30"/>
      <c r="BL504" s="31"/>
      <c r="BM504" s="31"/>
      <c r="BN504" s="31"/>
      <c r="BO504" s="31"/>
      <c r="BP504" s="31"/>
      <c r="BQ504" s="31"/>
      <c r="BR504" s="31"/>
      <c r="BS504" s="137"/>
      <c r="BT504" s="137"/>
      <c r="BU504" s="137"/>
      <c r="BV504" s="137"/>
      <c r="BW504" s="137"/>
      <c r="BX504" s="137"/>
      <c r="BY504" s="137"/>
      <c r="BZ504" s="137"/>
      <c r="CA504" s="137"/>
      <c r="CB504" s="137"/>
      <c r="CC504" s="137"/>
      <c r="CD504" s="137"/>
      <c r="CE504" s="137"/>
      <c r="CF504" s="137"/>
      <c r="CG504" s="137"/>
      <c r="CH504" s="137"/>
      <c r="CI504" s="137"/>
      <c r="CJ504" s="137"/>
      <c r="CK504" s="137"/>
      <c r="CL504" s="137"/>
      <c r="CM504" s="137"/>
      <c r="CN504" s="137"/>
      <c r="CO504" s="137"/>
      <c r="CP504" s="137"/>
      <c r="CQ504" s="137"/>
      <c r="CR504" s="137"/>
      <c r="CS504" s="137"/>
      <c r="CT504" s="137"/>
      <c r="CU504" s="137"/>
      <c r="CV504" s="137"/>
      <c r="CW504" s="137"/>
      <c r="CX504" s="137"/>
      <c r="CY504" s="137"/>
      <c r="CZ504" s="137"/>
      <c r="DA504" s="137"/>
      <c r="DB504" s="137"/>
      <c r="DC504" s="137"/>
      <c r="DD504" s="137"/>
      <c r="DE504" s="137"/>
      <c r="DF504" s="137"/>
      <c r="DG504" s="137"/>
      <c r="DH504" s="137"/>
      <c r="DI504" s="137"/>
      <c r="DJ504" s="137"/>
      <c r="DK504" s="137"/>
    </row>
    <row r="505" spans="1:115" s="91" customFormat="1" ht="18" customHeight="1" x14ac:dyDescent="0.2">
      <c r="A505" s="87"/>
      <c r="B505" s="133"/>
      <c r="C505" s="133"/>
      <c r="F505" s="30"/>
      <c r="I505" s="30"/>
      <c r="L505" s="30"/>
      <c r="O505" s="30"/>
      <c r="R505" s="30"/>
      <c r="U505" s="30"/>
      <c r="X505" s="30"/>
      <c r="AA505" s="30"/>
      <c r="AD505" s="30"/>
      <c r="AG505" s="30"/>
      <c r="AJ505" s="30"/>
      <c r="AM505" s="30"/>
      <c r="AP505" s="30"/>
      <c r="AS505" s="30"/>
      <c r="AV505" s="30"/>
      <c r="AY505" s="30"/>
      <c r="BB505" s="30"/>
      <c r="BE505" s="30"/>
      <c r="BH505" s="30"/>
      <c r="BL505" s="31"/>
      <c r="BM505" s="31"/>
      <c r="BN505" s="31"/>
      <c r="BO505" s="31"/>
      <c r="BP505" s="31"/>
      <c r="BQ505" s="31"/>
      <c r="BR505" s="31"/>
      <c r="BS505" s="137"/>
      <c r="BT505" s="137"/>
      <c r="BU505" s="137"/>
      <c r="BV505" s="137"/>
      <c r="BW505" s="137"/>
      <c r="BX505" s="137"/>
      <c r="BY505" s="137"/>
      <c r="BZ505" s="137"/>
      <c r="CA505" s="137"/>
      <c r="CB505" s="137"/>
      <c r="CC505" s="137"/>
      <c r="CD505" s="137"/>
      <c r="CE505" s="137"/>
      <c r="CF505" s="137"/>
      <c r="CG505" s="137"/>
      <c r="CH505" s="137"/>
      <c r="CI505" s="137"/>
      <c r="CJ505" s="137"/>
      <c r="CK505" s="137"/>
      <c r="CL505" s="137"/>
      <c r="CM505" s="137"/>
      <c r="CN505" s="137"/>
      <c r="CO505" s="137"/>
      <c r="CP505" s="137"/>
      <c r="CQ505" s="137"/>
      <c r="CR505" s="137"/>
      <c r="CS505" s="137"/>
      <c r="CT505" s="137"/>
      <c r="CU505" s="137"/>
      <c r="CV505" s="137"/>
      <c r="CW505" s="137"/>
      <c r="CX505" s="137"/>
      <c r="CY505" s="137"/>
      <c r="CZ505" s="137"/>
      <c r="DA505" s="137"/>
      <c r="DB505" s="137"/>
      <c r="DC505" s="137"/>
      <c r="DD505" s="137"/>
      <c r="DE505" s="137"/>
      <c r="DF505" s="137"/>
      <c r="DG505" s="137"/>
      <c r="DH505" s="137"/>
      <c r="DI505" s="137"/>
      <c r="DJ505" s="137"/>
      <c r="DK505" s="137"/>
    </row>
    <row r="506" spans="1:115" s="91" customFormat="1" ht="18" customHeight="1" x14ac:dyDescent="0.2">
      <c r="A506" s="87"/>
      <c r="B506" s="130"/>
      <c r="C506" s="133"/>
      <c r="F506" s="30"/>
      <c r="I506" s="30"/>
      <c r="L506" s="30"/>
      <c r="O506" s="30"/>
      <c r="R506" s="30"/>
      <c r="U506" s="30"/>
      <c r="X506" s="30"/>
      <c r="AA506" s="30"/>
      <c r="AD506" s="30"/>
      <c r="AG506" s="30"/>
      <c r="AJ506" s="30"/>
      <c r="AM506" s="30"/>
      <c r="AP506" s="30"/>
      <c r="AS506" s="30"/>
      <c r="AV506" s="30"/>
      <c r="AY506" s="30"/>
      <c r="BB506" s="30"/>
      <c r="BE506" s="30"/>
      <c r="BH506" s="30"/>
      <c r="BL506" s="31"/>
      <c r="BM506" s="31"/>
      <c r="BN506" s="31"/>
      <c r="BO506" s="31"/>
      <c r="BP506" s="31"/>
      <c r="BQ506" s="31"/>
      <c r="BR506" s="31"/>
      <c r="BS506" s="137"/>
      <c r="BT506" s="137"/>
      <c r="BU506" s="137"/>
      <c r="BV506" s="137"/>
      <c r="BW506" s="137"/>
      <c r="BX506" s="137"/>
      <c r="BY506" s="137"/>
      <c r="BZ506" s="137"/>
      <c r="CA506" s="137"/>
      <c r="CB506" s="137"/>
      <c r="CC506" s="137"/>
      <c r="CD506" s="137"/>
      <c r="CE506" s="137"/>
      <c r="CF506" s="137"/>
      <c r="CG506" s="137"/>
      <c r="CH506" s="137"/>
      <c r="CI506" s="137"/>
      <c r="CJ506" s="137"/>
      <c r="CK506" s="137"/>
      <c r="CL506" s="137"/>
      <c r="CM506" s="137"/>
      <c r="CN506" s="137"/>
      <c r="CO506" s="137"/>
      <c r="CP506" s="137"/>
      <c r="CQ506" s="137"/>
      <c r="CR506" s="137"/>
      <c r="CS506" s="137"/>
      <c r="CT506" s="137"/>
      <c r="CU506" s="137"/>
      <c r="CV506" s="137"/>
      <c r="CW506" s="137"/>
      <c r="CX506" s="137"/>
      <c r="CY506" s="137"/>
      <c r="CZ506" s="137"/>
      <c r="DA506" s="137"/>
      <c r="DB506" s="137"/>
      <c r="DC506" s="137"/>
      <c r="DD506" s="137"/>
      <c r="DE506" s="137"/>
      <c r="DF506" s="137"/>
      <c r="DG506" s="137"/>
      <c r="DH506" s="137"/>
      <c r="DI506" s="137"/>
      <c r="DJ506" s="137"/>
      <c r="DK506" s="137"/>
    </row>
    <row r="507" spans="1:115" s="91" customFormat="1" ht="18" customHeight="1" x14ac:dyDescent="0.2">
      <c r="A507" s="87"/>
      <c r="B507" s="133"/>
      <c r="C507" s="133"/>
      <c r="F507" s="30"/>
      <c r="I507" s="30"/>
      <c r="L507" s="30"/>
      <c r="O507" s="30"/>
      <c r="R507" s="30"/>
      <c r="U507" s="30"/>
      <c r="X507" s="30"/>
      <c r="AA507" s="30"/>
      <c r="AD507" s="30"/>
      <c r="AG507" s="30"/>
      <c r="AJ507" s="30"/>
      <c r="AM507" s="30"/>
      <c r="AP507" s="30"/>
      <c r="AS507" s="30"/>
      <c r="AV507" s="30"/>
      <c r="AY507" s="30"/>
      <c r="BB507" s="30"/>
      <c r="BE507" s="30"/>
      <c r="BH507" s="30"/>
      <c r="BL507" s="31"/>
      <c r="BM507" s="31"/>
      <c r="BN507" s="31"/>
      <c r="BO507" s="31"/>
      <c r="BP507" s="31"/>
      <c r="BQ507" s="31"/>
      <c r="BR507" s="31"/>
      <c r="BS507" s="137"/>
      <c r="BT507" s="137"/>
      <c r="BU507" s="137"/>
      <c r="BV507" s="137"/>
      <c r="BW507" s="137"/>
      <c r="BX507" s="137"/>
      <c r="BY507" s="137"/>
      <c r="BZ507" s="137"/>
      <c r="CA507" s="137"/>
      <c r="CB507" s="137"/>
      <c r="CC507" s="137"/>
      <c r="CD507" s="137"/>
      <c r="CE507" s="137"/>
      <c r="CF507" s="137"/>
      <c r="CG507" s="137"/>
      <c r="CH507" s="137"/>
      <c r="CI507" s="137"/>
      <c r="CJ507" s="137"/>
      <c r="CK507" s="137"/>
      <c r="CL507" s="137"/>
      <c r="CM507" s="137"/>
      <c r="CN507" s="137"/>
      <c r="CO507" s="137"/>
      <c r="CP507" s="137"/>
      <c r="CQ507" s="137"/>
      <c r="CR507" s="137"/>
      <c r="CS507" s="137"/>
      <c r="CT507" s="137"/>
      <c r="CU507" s="137"/>
      <c r="CV507" s="137"/>
      <c r="CW507" s="137"/>
      <c r="CX507" s="137"/>
      <c r="CY507" s="137"/>
      <c r="CZ507" s="137"/>
      <c r="DA507" s="137"/>
      <c r="DB507" s="137"/>
      <c r="DC507" s="137"/>
      <c r="DD507" s="137"/>
      <c r="DE507" s="137"/>
      <c r="DF507" s="137"/>
      <c r="DG507" s="137"/>
      <c r="DH507" s="137"/>
      <c r="DI507" s="137"/>
      <c r="DJ507" s="137"/>
      <c r="DK507" s="137"/>
    </row>
    <row r="508" spans="1:115" s="91" customFormat="1" ht="18" customHeight="1" x14ac:dyDescent="0.2">
      <c r="A508" s="87"/>
      <c r="B508" s="133"/>
      <c r="C508" s="133"/>
      <c r="F508" s="30"/>
      <c r="I508" s="30"/>
      <c r="L508" s="30"/>
      <c r="O508" s="30"/>
      <c r="R508" s="30"/>
      <c r="U508" s="30"/>
      <c r="X508" s="30"/>
      <c r="AA508" s="30"/>
      <c r="AD508" s="30"/>
      <c r="AG508" s="30"/>
      <c r="AJ508" s="30"/>
      <c r="AM508" s="30"/>
      <c r="AP508" s="30"/>
      <c r="AS508" s="30"/>
      <c r="AV508" s="30"/>
      <c r="AY508" s="30"/>
      <c r="BB508" s="30"/>
      <c r="BE508" s="30"/>
      <c r="BH508" s="30"/>
      <c r="BL508" s="31"/>
      <c r="BM508" s="31"/>
      <c r="BN508" s="31"/>
      <c r="BO508" s="31"/>
      <c r="BP508" s="31"/>
      <c r="BQ508" s="31"/>
      <c r="BR508" s="31"/>
      <c r="BS508" s="137"/>
      <c r="BT508" s="137"/>
      <c r="BU508" s="137"/>
      <c r="BV508" s="137"/>
      <c r="BW508" s="137"/>
      <c r="BX508" s="137"/>
      <c r="BY508" s="137"/>
      <c r="BZ508" s="137"/>
      <c r="CA508" s="137"/>
      <c r="CB508" s="137"/>
      <c r="CC508" s="137"/>
      <c r="CD508" s="137"/>
      <c r="CE508" s="137"/>
      <c r="CF508" s="137"/>
      <c r="CG508" s="137"/>
      <c r="CH508" s="137"/>
      <c r="CI508" s="137"/>
      <c r="CJ508" s="137"/>
      <c r="CK508" s="137"/>
      <c r="CL508" s="137"/>
      <c r="CM508" s="137"/>
      <c r="CN508" s="137"/>
      <c r="CO508" s="137"/>
      <c r="CP508" s="137"/>
      <c r="CQ508" s="137"/>
      <c r="CR508" s="137"/>
      <c r="CS508" s="137"/>
      <c r="CT508" s="137"/>
      <c r="CU508" s="137"/>
      <c r="CV508" s="137"/>
      <c r="CW508" s="137"/>
      <c r="CX508" s="137"/>
      <c r="CY508" s="137"/>
      <c r="CZ508" s="137"/>
      <c r="DA508" s="137"/>
      <c r="DB508" s="137"/>
      <c r="DC508" s="137"/>
      <c r="DD508" s="137"/>
      <c r="DE508" s="137"/>
      <c r="DF508" s="137"/>
      <c r="DG508" s="137"/>
      <c r="DH508" s="137"/>
      <c r="DI508" s="137"/>
      <c r="DJ508" s="137"/>
      <c r="DK508" s="137"/>
    </row>
    <row r="509" spans="1:115" s="91" customFormat="1" ht="18" customHeight="1" x14ac:dyDescent="0.2">
      <c r="A509" s="89"/>
      <c r="B509" s="130"/>
      <c r="C509" s="130"/>
      <c r="D509" s="184"/>
      <c r="E509" s="184"/>
      <c r="F509" s="30"/>
      <c r="G509" s="184"/>
      <c r="H509" s="184"/>
      <c r="I509" s="30"/>
      <c r="J509" s="184"/>
      <c r="K509" s="184"/>
      <c r="L509" s="30"/>
      <c r="M509" s="184"/>
      <c r="N509" s="184"/>
      <c r="O509" s="30"/>
      <c r="P509" s="184"/>
      <c r="Q509" s="184"/>
      <c r="R509" s="30"/>
      <c r="S509" s="184"/>
      <c r="T509" s="184"/>
      <c r="U509" s="30"/>
      <c r="V509" s="184"/>
      <c r="W509" s="184"/>
      <c r="X509" s="30"/>
      <c r="Y509" s="184"/>
      <c r="Z509" s="184"/>
      <c r="AA509" s="30"/>
      <c r="AB509" s="184"/>
      <c r="AC509" s="184"/>
      <c r="AD509" s="30"/>
      <c r="AE509" s="184"/>
      <c r="AF509" s="184"/>
      <c r="AG509" s="30"/>
      <c r="AH509" s="184"/>
      <c r="AI509" s="184"/>
      <c r="AJ509" s="30"/>
      <c r="AK509" s="184"/>
      <c r="AL509" s="184"/>
      <c r="AM509" s="30"/>
      <c r="AN509" s="184"/>
      <c r="AO509" s="184"/>
      <c r="AP509" s="30"/>
      <c r="AQ509" s="184"/>
      <c r="AR509" s="184"/>
      <c r="AS509" s="30"/>
      <c r="AT509" s="184"/>
      <c r="AU509" s="184"/>
      <c r="AV509" s="30"/>
      <c r="AW509" s="184"/>
      <c r="AX509" s="184"/>
      <c r="AY509" s="30"/>
      <c r="AZ509" s="184"/>
      <c r="BA509" s="184"/>
      <c r="BB509" s="30"/>
      <c r="BC509" s="184"/>
      <c r="BD509" s="184"/>
      <c r="BE509" s="30"/>
      <c r="BF509" s="184"/>
      <c r="BG509" s="184"/>
      <c r="BH509" s="30"/>
      <c r="BI509" s="184"/>
      <c r="BJ509" s="184"/>
      <c r="BL509" s="31"/>
      <c r="BM509" s="31"/>
      <c r="BN509" s="31"/>
      <c r="BO509" s="31"/>
      <c r="BP509" s="31"/>
      <c r="BQ509" s="31"/>
      <c r="BR509" s="31"/>
      <c r="BS509" s="137"/>
      <c r="BT509" s="137"/>
      <c r="BU509" s="137"/>
      <c r="BV509" s="137"/>
      <c r="BW509" s="137"/>
      <c r="BX509" s="137"/>
      <c r="BY509" s="137"/>
      <c r="BZ509" s="137"/>
      <c r="CA509" s="137"/>
      <c r="CB509" s="137"/>
      <c r="CC509" s="137"/>
      <c r="CD509" s="137"/>
      <c r="CE509" s="137"/>
      <c r="CF509" s="137"/>
      <c r="CG509" s="137"/>
      <c r="CH509" s="137"/>
      <c r="CI509" s="137"/>
      <c r="CJ509" s="137"/>
      <c r="CK509" s="137"/>
      <c r="CL509" s="137"/>
      <c r="CM509" s="137"/>
      <c r="CN509" s="137"/>
      <c r="CO509" s="137"/>
      <c r="CP509" s="137"/>
      <c r="CQ509" s="137"/>
      <c r="CR509" s="137"/>
      <c r="CS509" s="137"/>
      <c r="CT509" s="137"/>
      <c r="CU509" s="137"/>
      <c r="CV509" s="137"/>
      <c r="CW509" s="137"/>
      <c r="CX509" s="137"/>
      <c r="CY509" s="137"/>
      <c r="CZ509" s="137"/>
      <c r="DA509" s="137"/>
      <c r="DB509" s="137"/>
      <c r="DC509" s="137"/>
      <c r="DD509" s="137"/>
      <c r="DE509" s="137"/>
      <c r="DF509" s="137"/>
      <c r="DG509" s="137"/>
      <c r="DH509" s="137"/>
      <c r="DI509" s="137"/>
      <c r="DJ509" s="137"/>
      <c r="DK509" s="137"/>
    </row>
    <row r="510" spans="1:115" s="91" customFormat="1" ht="18" customHeight="1" x14ac:dyDescent="0.2">
      <c r="A510" s="90"/>
      <c r="B510" s="134"/>
      <c r="C510" s="134"/>
      <c r="F510" s="30"/>
      <c r="I510" s="30"/>
      <c r="L510" s="30"/>
      <c r="O510" s="30"/>
      <c r="R510" s="30"/>
      <c r="U510" s="30"/>
      <c r="X510" s="30"/>
      <c r="AA510" s="30"/>
      <c r="AD510" s="30"/>
      <c r="AG510" s="30"/>
      <c r="AJ510" s="30"/>
      <c r="AM510" s="30"/>
      <c r="AP510" s="30"/>
      <c r="AS510" s="30"/>
      <c r="AV510" s="30"/>
      <c r="AY510" s="30"/>
      <c r="BB510" s="30"/>
      <c r="BE510" s="30"/>
      <c r="BH510" s="30"/>
      <c r="BL510" s="31"/>
      <c r="BM510" s="31"/>
      <c r="BN510" s="31"/>
      <c r="BO510" s="31"/>
      <c r="BP510" s="31"/>
      <c r="BQ510" s="31"/>
      <c r="BR510" s="31"/>
      <c r="BS510" s="137"/>
      <c r="BT510" s="137"/>
      <c r="BU510" s="137"/>
      <c r="BV510" s="137"/>
      <c r="BW510" s="137"/>
      <c r="BX510" s="137"/>
      <c r="BY510" s="137"/>
      <c r="BZ510" s="137"/>
      <c r="CA510" s="137"/>
      <c r="CB510" s="137"/>
      <c r="CC510" s="137"/>
      <c r="CD510" s="137"/>
      <c r="CE510" s="137"/>
      <c r="CF510" s="137"/>
      <c r="CG510" s="137"/>
      <c r="CH510" s="137"/>
      <c r="CI510" s="137"/>
      <c r="CJ510" s="137"/>
      <c r="CK510" s="137"/>
      <c r="CL510" s="137"/>
      <c r="CM510" s="137"/>
      <c r="CN510" s="137"/>
      <c r="CO510" s="137"/>
      <c r="CP510" s="137"/>
      <c r="CQ510" s="137"/>
      <c r="CR510" s="137"/>
      <c r="CS510" s="137"/>
      <c r="CT510" s="137"/>
      <c r="CU510" s="137"/>
      <c r="CV510" s="137"/>
      <c r="CW510" s="137"/>
      <c r="CX510" s="137"/>
      <c r="CY510" s="137"/>
      <c r="CZ510" s="137"/>
      <c r="DA510" s="137"/>
      <c r="DB510" s="137"/>
      <c r="DC510" s="137"/>
      <c r="DD510" s="137"/>
      <c r="DE510" s="137"/>
      <c r="DF510" s="137"/>
      <c r="DG510" s="137"/>
      <c r="DH510" s="137"/>
      <c r="DI510" s="137"/>
      <c r="DJ510" s="137"/>
      <c r="DK510" s="137"/>
    </row>
    <row r="511" spans="1:115" s="91" customFormat="1" ht="18" customHeight="1" x14ac:dyDescent="0.2">
      <c r="A511" s="87"/>
      <c r="B511" s="133"/>
      <c r="C511" s="133"/>
      <c r="F511" s="30"/>
      <c r="I511" s="30"/>
      <c r="L511" s="30"/>
      <c r="O511" s="30"/>
      <c r="R511" s="30"/>
      <c r="U511" s="30"/>
      <c r="X511" s="30"/>
      <c r="AA511" s="30"/>
      <c r="AD511" s="30"/>
      <c r="AG511" s="30"/>
      <c r="AJ511" s="30"/>
      <c r="AM511" s="30"/>
      <c r="AP511" s="30"/>
      <c r="AS511" s="30"/>
      <c r="AV511" s="30"/>
      <c r="AY511" s="30"/>
      <c r="BB511" s="30"/>
      <c r="BE511" s="30"/>
      <c r="BH511" s="30"/>
      <c r="BL511" s="31"/>
      <c r="BM511" s="31"/>
      <c r="BN511" s="31"/>
      <c r="BO511" s="31"/>
      <c r="BP511" s="31"/>
      <c r="BQ511" s="31"/>
      <c r="BR511" s="31"/>
      <c r="BS511" s="137"/>
      <c r="BT511" s="137"/>
      <c r="BU511" s="137"/>
      <c r="BV511" s="137"/>
      <c r="BW511" s="137"/>
      <c r="BX511" s="137"/>
      <c r="BY511" s="137"/>
      <c r="BZ511" s="137"/>
      <c r="CA511" s="137"/>
      <c r="CB511" s="137"/>
      <c r="CC511" s="137"/>
      <c r="CD511" s="137"/>
      <c r="CE511" s="137"/>
      <c r="CF511" s="137"/>
      <c r="CG511" s="137"/>
      <c r="CH511" s="137"/>
      <c r="CI511" s="137"/>
      <c r="CJ511" s="137"/>
      <c r="CK511" s="137"/>
      <c r="CL511" s="137"/>
      <c r="CM511" s="137"/>
      <c r="CN511" s="137"/>
      <c r="CO511" s="137"/>
      <c r="CP511" s="137"/>
      <c r="CQ511" s="137"/>
      <c r="CR511" s="137"/>
      <c r="CS511" s="137"/>
      <c r="CT511" s="137"/>
      <c r="CU511" s="137"/>
      <c r="CV511" s="137"/>
      <c r="CW511" s="137"/>
      <c r="CX511" s="137"/>
      <c r="CY511" s="137"/>
      <c r="CZ511" s="137"/>
      <c r="DA511" s="137"/>
      <c r="DB511" s="137"/>
      <c r="DC511" s="137"/>
      <c r="DD511" s="137"/>
      <c r="DE511" s="137"/>
      <c r="DF511" s="137"/>
      <c r="DG511" s="137"/>
      <c r="DH511" s="137"/>
      <c r="DI511" s="137"/>
      <c r="DJ511" s="137"/>
      <c r="DK511" s="137"/>
    </row>
    <row r="512" spans="1:115" s="91" customFormat="1" ht="18" customHeight="1" x14ac:dyDescent="0.2">
      <c r="A512" s="87"/>
      <c r="B512" s="133"/>
      <c r="C512" s="133"/>
      <c r="F512" s="30"/>
      <c r="I512" s="30"/>
      <c r="L512" s="30"/>
      <c r="O512" s="30"/>
      <c r="R512" s="30"/>
      <c r="U512" s="30"/>
      <c r="X512" s="30"/>
      <c r="AA512" s="30"/>
      <c r="AD512" s="30"/>
      <c r="AG512" s="30"/>
      <c r="AJ512" s="30"/>
      <c r="AM512" s="30"/>
      <c r="AP512" s="30"/>
      <c r="AS512" s="30"/>
      <c r="AV512" s="30"/>
      <c r="AY512" s="30"/>
      <c r="BB512" s="30"/>
      <c r="BE512" s="30"/>
      <c r="BH512" s="30"/>
      <c r="BL512" s="31"/>
      <c r="BM512" s="31"/>
      <c r="BN512" s="31"/>
      <c r="BO512" s="31"/>
      <c r="BP512" s="31"/>
      <c r="BQ512" s="31"/>
      <c r="BR512" s="31"/>
      <c r="BS512" s="137"/>
      <c r="BT512" s="137"/>
      <c r="BU512" s="137"/>
      <c r="BV512" s="137"/>
      <c r="BW512" s="137"/>
      <c r="BX512" s="137"/>
      <c r="BY512" s="137"/>
      <c r="BZ512" s="137"/>
      <c r="CA512" s="137"/>
      <c r="CB512" s="137"/>
      <c r="CC512" s="137"/>
      <c r="CD512" s="137"/>
      <c r="CE512" s="137"/>
      <c r="CF512" s="137"/>
      <c r="CG512" s="137"/>
      <c r="CH512" s="137"/>
      <c r="CI512" s="137"/>
      <c r="CJ512" s="137"/>
      <c r="CK512" s="137"/>
      <c r="CL512" s="137"/>
      <c r="CM512" s="137"/>
      <c r="CN512" s="137"/>
      <c r="CO512" s="137"/>
      <c r="CP512" s="137"/>
      <c r="CQ512" s="137"/>
      <c r="CR512" s="137"/>
      <c r="CS512" s="137"/>
      <c r="CT512" s="137"/>
      <c r="CU512" s="137"/>
      <c r="CV512" s="137"/>
      <c r="CW512" s="137"/>
      <c r="CX512" s="137"/>
      <c r="CY512" s="137"/>
      <c r="CZ512" s="137"/>
      <c r="DA512" s="137"/>
      <c r="DB512" s="137"/>
      <c r="DC512" s="137"/>
      <c r="DD512" s="137"/>
      <c r="DE512" s="137"/>
      <c r="DF512" s="137"/>
      <c r="DG512" s="137"/>
      <c r="DH512" s="137"/>
      <c r="DI512" s="137"/>
      <c r="DJ512" s="137"/>
      <c r="DK512" s="137"/>
    </row>
    <row r="513" spans="1:115" s="91" customFormat="1" ht="18" customHeight="1" x14ac:dyDescent="0.2">
      <c r="A513" s="87"/>
      <c r="B513" s="130"/>
      <c r="C513" s="130"/>
      <c r="F513" s="30"/>
      <c r="I513" s="30"/>
      <c r="L513" s="30"/>
      <c r="O513" s="30"/>
      <c r="R513" s="30"/>
      <c r="U513" s="30"/>
      <c r="X513" s="30"/>
      <c r="AA513" s="30"/>
      <c r="AD513" s="30"/>
      <c r="AG513" s="30"/>
      <c r="AJ513" s="30"/>
      <c r="AM513" s="30"/>
      <c r="AP513" s="30"/>
      <c r="AS513" s="30"/>
      <c r="AV513" s="30"/>
      <c r="AY513" s="30"/>
      <c r="BB513" s="30"/>
      <c r="BE513" s="30"/>
      <c r="BH513" s="30"/>
      <c r="BL513" s="31"/>
      <c r="BM513" s="31"/>
      <c r="BN513" s="31"/>
      <c r="BO513" s="31"/>
      <c r="BP513" s="31"/>
      <c r="BQ513" s="31"/>
      <c r="BR513" s="31"/>
      <c r="BS513" s="137"/>
      <c r="BT513" s="137"/>
      <c r="BU513" s="137"/>
      <c r="BV513" s="137"/>
      <c r="BW513" s="137"/>
      <c r="BX513" s="137"/>
      <c r="BY513" s="137"/>
      <c r="BZ513" s="137"/>
      <c r="CA513" s="137"/>
      <c r="CB513" s="137"/>
      <c r="CC513" s="137"/>
      <c r="CD513" s="137"/>
      <c r="CE513" s="137"/>
      <c r="CF513" s="137"/>
      <c r="CG513" s="137"/>
      <c r="CH513" s="137"/>
      <c r="CI513" s="137"/>
      <c r="CJ513" s="137"/>
      <c r="CK513" s="137"/>
      <c r="CL513" s="137"/>
      <c r="CM513" s="137"/>
      <c r="CN513" s="137"/>
      <c r="CO513" s="137"/>
      <c r="CP513" s="137"/>
      <c r="CQ513" s="137"/>
      <c r="CR513" s="137"/>
      <c r="CS513" s="137"/>
      <c r="CT513" s="137"/>
      <c r="CU513" s="137"/>
      <c r="CV513" s="137"/>
      <c r="CW513" s="137"/>
      <c r="CX513" s="137"/>
      <c r="CY513" s="137"/>
      <c r="CZ513" s="137"/>
      <c r="DA513" s="137"/>
      <c r="DB513" s="137"/>
      <c r="DC513" s="137"/>
      <c r="DD513" s="137"/>
      <c r="DE513" s="137"/>
      <c r="DF513" s="137"/>
      <c r="DG513" s="137"/>
      <c r="DH513" s="137"/>
      <c r="DI513" s="137"/>
      <c r="DJ513" s="137"/>
      <c r="DK513" s="137"/>
    </row>
    <row r="514" spans="1:115" s="91" customFormat="1" ht="18" customHeight="1" x14ac:dyDescent="0.2">
      <c r="A514" s="87"/>
      <c r="B514" s="133"/>
      <c r="C514" s="133"/>
      <c r="F514" s="30"/>
      <c r="I514" s="30"/>
      <c r="L514" s="30"/>
      <c r="O514" s="30"/>
      <c r="R514" s="30"/>
      <c r="U514" s="30"/>
      <c r="X514" s="30"/>
      <c r="AA514" s="30"/>
      <c r="AD514" s="30"/>
      <c r="AG514" s="30"/>
      <c r="AJ514" s="30"/>
      <c r="AM514" s="30"/>
      <c r="AP514" s="30"/>
      <c r="AS514" s="30"/>
      <c r="AV514" s="30"/>
      <c r="AY514" s="30"/>
      <c r="BB514" s="30"/>
      <c r="BE514" s="30"/>
      <c r="BH514" s="30"/>
      <c r="BL514" s="31"/>
      <c r="BM514" s="31"/>
      <c r="BN514" s="31"/>
      <c r="BO514" s="31"/>
      <c r="BP514" s="31"/>
      <c r="BQ514" s="31"/>
      <c r="BR514" s="31"/>
      <c r="BS514" s="137"/>
      <c r="BT514" s="137"/>
      <c r="BU514" s="137"/>
      <c r="BV514" s="137"/>
      <c r="BW514" s="137"/>
      <c r="BX514" s="137"/>
      <c r="BY514" s="137"/>
      <c r="BZ514" s="137"/>
      <c r="CA514" s="137"/>
      <c r="CB514" s="137"/>
      <c r="CC514" s="137"/>
      <c r="CD514" s="137"/>
      <c r="CE514" s="137"/>
      <c r="CF514" s="137"/>
      <c r="CG514" s="137"/>
      <c r="CH514" s="137"/>
      <c r="CI514" s="137"/>
      <c r="CJ514" s="137"/>
      <c r="CK514" s="137"/>
      <c r="CL514" s="137"/>
      <c r="CM514" s="137"/>
      <c r="CN514" s="137"/>
      <c r="CO514" s="137"/>
      <c r="CP514" s="137"/>
      <c r="CQ514" s="137"/>
      <c r="CR514" s="137"/>
      <c r="CS514" s="137"/>
      <c r="CT514" s="137"/>
      <c r="CU514" s="137"/>
      <c r="CV514" s="137"/>
      <c r="CW514" s="137"/>
      <c r="CX514" s="137"/>
      <c r="CY514" s="137"/>
      <c r="CZ514" s="137"/>
      <c r="DA514" s="137"/>
      <c r="DB514" s="137"/>
      <c r="DC514" s="137"/>
      <c r="DD514" s="137"/>
      <c r="DE514" s="137"/>
      <c r="DF514" s="137"/>
      <c r="DG514" s="137"/>
      <c r="DH514" s="137"/>
      <c r="DI514" s="137"/>
      <c r="DJ514" s="137"/>
      <c r="DK514" s="137"/>
    </row>
    <row r="515" spans="1:115" s="91" customFormat="1" ht="18" customHeight="1" x14ac:dyDescent="0.2">
      <c r="A515" s="87"/>
      <c r="B515" s="133"/>
      <c r="C515" s="133"/>
      <c r="F515" s="30"/>
      <c r="I515" s="30"/>
      <c r="L515" s="30"/>
      <c r="O515" s="30"/>
      <c r="R515" s="30"/>
      <c r="U515" s="30"/>
      <c r="X515" s="30"/>
      <c r="AA515" s="30"/>
      <c r="AD515" s="30"/>
      <c r="AG515" s="30"/>
      <c r="AJ515" s="30"/>
      <c r="AM515" s="30"/>
      <c r="AP515" s="30"/>
      <c r="AS515" s="30"/>
      <c r="AV515" s="30"/>
      <c r="AY515" s="30"/>
      <c r="BB515" s="30"/>
      <c r="BE515" s="30"/>
      <c r="BH515" s="30"/>
      <c r="BL515" s="31"/>
      <c r="BM515" s="31"/>
      <c r="BN515" s="31"/>
      <c r="BO515" s="31"/>
      <c r="BP515" s="31"/>
      <c r="BQ515" s="31"/>
      <c r="BR515" s="31"/>
      <c r="BS515" s="137"/>
      <c r="BT515" s="137"/>
      <c r="BU515" s="137"/>
      <c r="BV515" s="137"/>
      <c r="BW515" s="137"/>
      <c r="BX515" s="137"/>
      <c r="BY515" s="137"/>
      <c r="BZ515" s="137"/>
      <c r="CA515" s="137"/>
      <c r="CB515" s="137"/>
      <c r="CC515" s="137"/>
      <c r="CD515" s="137"/>
      <c r="CE515" s="137"/>
      <c r="CF515" s="137"/>
      <c r="CG515" s="137"/>
      <c r="CH515" s="137"/>
      <c r="CI515" s="137"/>
      <c r="CJ515" s="137"/>
      <c r="CK515" s="137"/>
      <c r="CL515" s="137"/>
      <c r="CM515" s="137"/>
      <c r="CN515" s="137"/>
      <c r="CO515" s="137"/>
      <c r="CP515" s="137"/>
      <c r="CQ515" s="137"/>
      <c r="CR515" s="137"/>
      <c r="CS515" s="137"/>
      <c r="CT515" s="137"/>
      <c r="CU515" s="137"/>
      <c r="CV515" s="137"/>
      <c r="CW515" s="137"/>
      <c r="CX515" s="137"/>
      <c r="CY515" s="137"/>
      <c r="CZ515" s="137"/>
      <c r="DA515" s="137"/>
      <c r="DB515" s="137"/>
      <c r="DC515" s="137"/>
      <c r="DD515" s="137"/>
      <c r="DE515" s="137"/>
      <c r="DF515" s="137"/>
      <c r="DG515" s="137"/>
      <c r="DH515" s="137"/>
      <c r="DI515" s="137"/>
      <c r="DJ515" s="137"/>
      <c r="DK515" s="137"/>
    </row>
    <row r="516" spans="1:115" s="91" customFormat="1" ht="18" customHeight="1" x14ac:dyDescent="0.2">
      <c r="A516" s="89"/>
      <c r="B516" s="130"/>
      <c r="C516" s="130"/>
      <c r="D516" s="184"/>
      <c r="E516" s="184"/>
      <c r="F516" s="30"/>
      <c r="G516" s="184"/>
      <c r="H516" s="184"/>
      <c r="I516" s="30"/>
      <c r="J516" s="184"/>
      <c r="K516" s="184"/>
      <c r="L516" s="30"/>
      <c r="M516" s="184"/>
      <c r="N516" s="184"/>
      <c r="O516" s="30"/>
      <c r="P516" s="184"/>
      <c r="Q516" s="184"/>
      <c r="R516" s="30"/>
      <c r="S516" s="184"/>
      <c r="T516" s="184"/>
      <c r="U516" s="30"/>
      <c r="V516" s="184"/>
      <c r="W516" s="184"/>
      <c r="X516" s="30"/>
      <c r="Y516" s="184"/>
      <c r="Z516" s="184"/>
      <c r="AA516" s="30"/>
      <c r="AB516" s="184"/>
      <c r="AC516" s="184"/>
      <c r="AD516" s="30"/>
      <c r="AE516" s="184"/>
      <c r="AF516" s="184"/>
      <c r="AG516" s="30"/>
      <c r="AH516" s="184"/>
      <c r="AI516" s="184"/>
      <c r="AJ516" s="30"/>
      <c r="AK516" s="184"/>
      <c r="AL516" s="184"/>
      <c r="AM516" s="30"/>
      <c r="AN516" s="184"/>
      <c r="AO516" s="184"/>
      <c r="AP516" s="30"/>
      <c r="AQ516" s="184"/>
      <c r="AR516" s="184"/>
      <c r="AS516" s="30"/>
      <c r="AT516" s="184"/>
      <c r="AU516" s="184"/>
      <c r="AV516" s="30"/>
      <c r="AW516" s="184"/>
      <c r="AX516" s="184"/>
      <c r="AY516" s="30"/>
      <c r="AZ516" s="184"/>
      <c r="BA516" s="184"/>
      <c r="BB516" s="30"/>
      <c r="BC516" s="184"/>
      <c r="BD516" s="184"/>
      <c r="BE516" s="30"/>
      <c r="BF516" s="184"/>
      <c r="BG516" s="184"/>
      <c r="BH516" s="30"/>
      <c r="BI516" s="184"/>
      <c r="BJ516" s="184"/>
      <c r="BL516" s="31"/>
      <c r="BM516" s="31"/>
      <c r="BN516" s="31"/>
      <c r="BO516" s="31"/>
      <c r="BP516" s="31"/>
      <c r="BQ516" s="31"/>
      <c r="BR516" s="31"/>
      <c r="BS516" s="137"/>
      <c r="BT516" s="137"/>
      <c r="BU516" s="137"/>
      <c r="BV516" s="137"/>
      <c r="BW516" s="137"/>
      <c r="BX516" s="137"/>
      <c r="BY516" s="137"/>
      <c r="BZ516" s="137"/>
      <c r="CA516" s="137"/>
      <c r="CB516" s="137"/>
      <c r="CC516" s="137"/>
      <c r="CD516" s="137"/>
      <c r="CE516" s="137"/>
      <c r="CF516" s="137"/>
      <c r="CG516" s="137"/>
      <c r="CH516" s="137"/>
      <c r="CI516" s="137"/>
      <c r="CJ516" s="137"/>
      <c r="CK516" s="137"/>
      <c r="CL516" s="137"/>
      <c r="CM516" s="137"/>
      <c r="CN516" s="137"/>
      <c r="CO516" s="137"/>
      <c r="CP516" s="137"/>
      <c r="CQ516" s="137"/>
      <c r="CR516" s="137"/>
      <c r="CS516" s="137"/>
      <c r="CT516" s="137"/>
      <c r="CU516" s="137"/>
      <c r="CV516" s="137"/>
      <c r="CW516" s="137"/>
      <c r="CX516" s="137"/>
      <c r="CY516" s="137"/>
      <c r="CZ516" s="137"/>
      <c r="DA516" s="137"/>
      <c r="DB516" s="137"/>
      <c r="DC516" s="137"/>
      <c r="DD516" s="137"/>
      <c r="DE516" s="137"/>
      <c r="DF516" s="137"/>
      <c r="DG516" s="137"/>
      <c r="DH516" s="137"/>
      <c r="DI516" s="137"/>
      <c r="DJ516" s="137"/>
      <c r="DK516" s="137"/>
    </row>
    <row r="517" spans="1:115" s="91" customFormat="1" ht="18" customHeight="1" x14ac:dyDescent="0.2">
      <c r="A517" s="90"/>
      <c r="B517" s="134"/>
      <c r="C517" s="133"/>
      <c r="F517" s="30"/>
      <c r="I517" s="30"/>
      <c r="L517" s="30"/>
      <c r="O517" s="30"/>
      <c r="R517" s="30"/>
      <c r="U517" s="30"/>
      <c r="X517" s="30"/>
      <c r="AA517" s="30"/>
      <c r="AD517" s="30"/>
      <c r="AG517" s="30"/>
      <c r="AJ517" s="30"/>
      <c r="AM517" s="30"/>
      <c r="AP517" s="30"/>
      <c r="AS517" s="30"/>
      <c r="AV517" s="30"/>
      <c r="AY517" s="30"/>
      <c r="BB517" s="30"/>
      <c r="BE517" s="30"/>
      <c r="BH517" s="30"/>
      <c r="BL517" s="31"/>
      <c r="BM517" s="31"/>
      <c r="BN517" s="31"/>
      <c r="BO517" s="31"/>
      <c r="BP517" s="31"/>
      <c r="BQ517" s="31"/>
      <c r="BR517" s="31"/>
      <c r="BS517" s="137"/>
      <c r="BT517" s="137"/>
      <c r="BU517" s="137"/>
      <c r="BV517" s="137"/>
      <c r="BW517" s="137"/>
      <c r="BX517" s="137"/>
      <c r="BY517" s="137"/>
      <c r="BZ517" s="137"/>
      <c r="CA517" s="137"/>
      <c r="CB517" s="137"/>
      <c r="CC517" s="137"/>
      <c r="CD517" s="137"/>
      <c r="CE517" s="137"/>
      <c r="CF517" s="137"/>
      <c r="CG517" s="137"/>
      <c r="CH517" s="137"/>
      <c r="CI517" s="137"/>
      <c r="CJ517" s="137"/>
      <c r="CK517" s="137"/>
      <c r="CL517" s="137"/>
      <c r="CM517" s="137"/>
      <c r="CN517" s="137"/>
      <c r="CO517" s="137"/>
      <c r="CP517" s="137"/>
      <c r="CQ517" s="137"/>
      <c r="CR517" s="137"/>
      <c r="CS517" s="137"/>
      <c r="CT517" s="137"/>
      <c r="CU517" s="137"/>
      <c r="CV517" s="137"/>
      <c r="CW517" s="137"/>
      <c r="CX517" s="137"/>
      <c r="CY517" s="137"/>
      <c r="CZ517" s="137"/>
      <c r="DA517" s="137"/>
      <c r="DB517" s="137"/>
      <c r="DC517" s="137"/>
      <c r="DD517" s="137"/>
      <c r="DE517" s="137"/>
      <c r="DF517" s="137"/>
      <c r="DG517" s="137"/>
      <c r="DH517" s="137"/>
      <c r="DI517" s="137"/>
      <c r="DJ517" s="137"/>
      <c r="DK517" s="137"/>
    </row>
    <row r="518" spans="1:115" s="91" customFormat="1" ht="18" customHeight="1" x14ac:dyDescent="0.2">
      <c r="A518" s="87"/>
      <c r="B518" s="133"/>
      <c r="C518" s="133"/>
      <c r="F518" s="30"/>
      <c r="I518" s="30"/>
      <c r="L518" s="30"/>
      <c r="O518" s="30"/>
      <c r="R518" s="30"/>
      <c r="U518" s="30"/>
      <c r="X518" s="30"/>
      <c r="AA518" s="30"/>
      <c r="AD518" s="30"/>
      <c r="AG518" s="30"/>
      <c r="AJ518" s="30"/>
      <c r="AM518" s="30"/>
      <c r="AP518" s="30"/>
      <c r="AS518" s="30"/>
      <c r="AV518" s="30"/>
      <c r="AY518" s="30"/>
      <c r="BB518" s="30"/>
      <c r="BE518" s="30"/>
      <c r="BH518" s="30"/>
      <c r="BL518" s="31"/>
      <c r="BM518" s="31"/>
      <c r="BN518" s="31"/>
      <c r="BO518" s="31"/>
      <c r="BP518" s="31"/>
      <c r="BQ518" s="31"/>
      <c r="BR518" s="31"/>
      <c r="BS518" s="137"/>
      <c r="BT518" s="137"/>
      <c r="BU518" s="137"/>
      <c r="BV518" s="137"/>
      <c r="BW518" s="137"/>
      <c r="BX518" s="137"/>
      <c r="BY518" s="137"/>
      <c r="BZ518" s="137"/>
      <c r="CA518" s="137"/>
      <c r="CB518" s="137"/>
      <c r="CC518" s="137"/>
      <c r="CD518" s="137"/>
      <c r="CE518" s="137"/>
      <c r="CF518" s="137"/>
      <c r="CG518" s="137"/>
      <c r="CH518" s="137"/>
      <c r="CI518" s="137"/>
      <c r="CJ518" s="137"/>
      <c r="CK518" s="137"/>
      <c r="CL518" s="137"/>
      <c r="CM518" s="137"/>
      <c r="CN518" s="137"/>
      <c r="CO518" s="137"/>
      <c r="CP518" s="137"/>
      <c r="CQ518" s="137"/>
      <c r="CR518" s="137"/>
      <c r="CS518" s="137"/>
      <c r="CT518" s="137"/>
      <c r="CU518" s="137"/>
      <c r="CV518" s="137"/>
      <c r="CW518" s="137"/>
      <c r="CX518" s="137"/>
      <c r="CY518" s="137"/>
      <c r="CZ518" s="137"/>
      <c r="DA518" s="137"/>
      <c r="DB518" s="137"/>
      <c r="DC518" s="137"/>
      <c r="DD518" s="137"/>
      <c r="DE518" s="137"/>
      <c r="DF518" s="137"/>
      <c r="DG518" s="137"/>
      <c r="DH518" s="137"/>
      <c r="DI518" s="137"/>
      <c r="DJ518" s="137"/>
      <c r="DK518" s="137"/>
    </row>
    <row r="519" spans="1:115" s="91" customFormat="1" ht="18" customHeight="1" x14ac:dyDescent="0.2">
      <c r="A519" s="87"/>
      <c r="B519" s="133"/>
      <c r="C519" s="133"/>
      <c r="F519" s="30"/>
      <c r="I519" s="30"/>
      <c r="L519" s="30"/>
      <c r="O519" s="30"/>
      <c r="R519" s="30"/>
      <c r="U519" s="30"/>
      <c r="X519" s="30"/>
      <c r="AA519" s="30"/>
      <c r="AD519" s="30"/>
      <c r="AG519" s="30"/>
      <c r="AJ519" s="30"/>
      <c r="AM519" s="30"/>
      <c r="AP519" s="30"/>
      <c r="AS519" s="30"/>
      <c r="AV519" s="30"/>
      <c r="AY519" s="30"/>
      <c r="BB519" s="30"/>
      <c r="BE519" s="30"/>
      <c r="BH519" s="30"/>
      <c r="BL519" s="31"/>
      <c r="BM519" s="31"/>
      <c r="BN519" s="31"/>
      <c r="BO519" s="31"/>
      <c r="BP519" s="31"/>
      <c r="BQ519" s="31"/>
      <c r="BR519" s="31"/>
      <c r="BS519" s="137"/>
      <c r="BT519" s="137"/>
      <c r="BU519" s="137"/>
      <c r="BV519" s="137"/>
      <c r="BW519" s="137"/>
      <c r="BX519" s="137"/>
      <c r="BY519" s="137"/>
      <c r="BZ519" s="137"/>
      <c r="CA519" s="137"/>
      <c r="CB519" s="137"/>
      <c r="CC519" s="137"/>
      <c r="CD519" s="137"/>
      <c r="CE519" s="137"/>
      <c r="CF519" s="137"/>
      <c r="CG519" s="137"/>
      <c r="CH519" s="137"/>
      <c r="CI519" s="137"/>
      <c r="CJ519" s="137"/>
      <c r="CK519" s="137"/>
      <c r="CL519" s="137"/>
      <c r="CM519" s="137"/>
      <c r="CN519" s="137"/>
      <c r="CO519" s="137"/>
      <c r="CP519" s="137"/>
      <c r="CQ519" s="137"/>
      <c r="CR519" s="137"/>
      <c r="CS519" s="137"/>
      <c r="CT519" s="137"/>
      <c r="CU519" s="137"/>
      <c r="CV519" s="137"/>
      <c r="CW519" s="137"/>
      <c r="CX519" s="137"/>
      <c r="CY519" s="137"/>
      <c r="CZ519" s="137"/>
      <c r="DA519" s="137"/>
      <c r="DB519" s="137"/>
      <c r="DC519" s="137"/>
      <c r="DD519" s="137"/>
      <c r="DE519" s="137"/>
      <c r="DF519" s="137"/>
      <c r="DG519" s="137"/>
      <c r="DH519" s="137"/>
      <c r="DI519" s="137"/>
      <c r="DJ519" s="137"/>
      <c r="DK519" s="137"/>
    </row>
    <row r="520" spans="1:115" s="91" customFormat="1" ht="18" customHeight="1" x14ac:dyDescent="0.2">
      <c r="A520" s="87"/>
      <c r="B520" s="130"/>
      <c r="C520" s="133"/>
      <c r="F520" s="30"/>
      <c r="I520" s="30"/>
      <c r="L520" s="30"/>
      <c r="O520" s="30"/>
      <c r="R520" s="30"/>
      <c r="U520" s="30"/>
      <c r="X520" s="30"/>
      <c r="AA520" s="30"/>
      <c r="AD520" s="30"/>
      <c r="AG520" s="30"/>
      <c r="AJ520" s="30"/>
      <c r="AM520" s="30"/>
      <c r="AP520" s="30"/>
      <c r="AS520" s="30"/>
      <c r="AV520" s="30"/>
      <c r="AY520" s="30"/>
      <c r="BB520" s="30"/>
      <c r="BE520" s="30"/>
      <c r="BH520" s="30"/>
      <c r="BL520" s="31"/>
      <c r="BM520" s="31"/>
      <c r="BN520" s="31"/>
      <c r="BO520" s="31"/>
      <c r="BP520" s="31"/>
      <c r="BQ520" s="31"/>
      <c r="BR520" s="31"/>
      <c r="BS520" s="137"/>
      <c r="BT520" s="137"/>
      <c r="BU520" s="137"/>
      <c r="BV520" s="137"/>
      <c r="BW520" s="137"/>
      <c r="BX520" s="137"/>
      <c r="BY520" s="137"/>
      <c r="BZ520" s="137"/>
      <c r="CA520" s="137"/>
      <c r="CB520" s="137"/>
      <c r="CC520" s="137"/>
      <c r="CD520" s="137"/>
      <c r="CE520" s="137"/>
      <c r="CF520" s="137"/>
      <c r="CG520" s="137"/>
      <c r="CH520" s="137"/>
      <c r="CI520" s="137"/>
      <c r="CJ520" s="137"/>
      <c r="CK520" s="137"/>
      <c r="CL520" s="137"/>
      <c r="CM520" s="137"/>
      <c r="CN520" s="137"/>
      <c r="CO520" s="137"/>
      <c r="CP520" s="137"/>
      <c r="CQ520" s="137"/>
      <c r="CR520" s="137"/>
      <c r="CS520" s="137"/>
      <c r="CT520" s="137"/>
      <c r="CU520" s="137"/>
      <c r="CV520" s="137"/>
      <c r="CW520" s="137"/>
      <c r="CX520" s="137"/>
      <c r="CY520" s="137"/>
      <c r="CZ520" s="137"/>
      <c r="DA520" s="137"/>
      <c r="DB520" s="137"/>
      <c r="DC520" s="137"/>
      <c r="DD520" s="137"/>
      <c r="DE520" s="137"/>
      <c r="DF520" s="137"/>
      <c r="DG520" s="137"/>
      <c r="DH520" s="137"/>
      <c r="DI520" s="137"/>
      <c r="DJ520" s="137"/>
      <c r="DK520" s="137"/>
    </row>
    <row r="521" spans="1:115" s="91" customFormat="1" ht="18" customHeight="1" x14ac:dyDescent="0.2">
      <c r="A521" s="87"/>
      <c r="B521" s="133"/>
      <c r="C521" s="133"/>
      <c r="F521" s="30"/>
      <c r="I521" s="30"/>
      <c r="L521" s="30"/>
      <c r="O521" s="30"/>
      <c r="R521" s="30"/>
      <c r="U521" s="30"/>
      <c r="X521" s="30"/>
      <c r="AA521" s="30"/>
      <c r="AD521" s="30"/>
      <c r="AG521" s="30"/>
      <c r="AJ521" s="30"/>
      <c r="AM521" s="30"/>
      <c r="AP521" s="30"/>
      <c r="AS521" s="30"/>
      <c r="AV521" s="30"/>
      <c r="AY521" s="30"/>
      <c r="BB521" s="30"/>
      <c r="BE521" s="30"/>
      <c r="BH521" s="30"/>
      <c r="BL521" s="31"/>
      <c r="BM521" s="31"/>
      <c r="BN521" s="31"/>
      <c r="BO521" s="31"/>
      <c r="BP521" s="31"/>
      <c r="BQ521" s="31"/>
      <c r="BR521" s="31"/>
      <c r="BS521" s="137"/>
      <c r="BT521" s="137"/>
      <c r="BU521" s="137"/>
      <c r="BV521" s="137"/>
      <c r="BW521" s="137"/>
      <c r="BX521" s="137"/>
      <c r="BY521" s="137"/>
      <c r="BZ521" s="137"/>
      <c r="CA521" s="137"/>
      <c r="CB521" s="137"/>
      <c r="CC521" s="137"/>
      <c r="CD521" s="137"/>
      <c r="CE521" s="137"/>
      <c r="CF521" s="137"/>
      <c r="CG521" s="137"/>
      <c r="CH521" s="137"/>
      <c r="CI521" s="137"/>
      <c r="CJ521" s="137"/>
      <c r="CK521" s="137"/>
      <c r="CL521" s="137"/>
      <c r="CM521" s="137"/>
      <c r="CN521" s="137"/>
      <c r="CO521" s="137"/>
      <c r="CP521" s="137"/>
      <c r="CQ521" s="137"/>
      <c r="CR521" s="137"/>
      <c r="CS521" s="137"/>
      <c r="CT521" s="137"/>
      <c r="CU521" s="137"/>
      <c r="CV521" s="137"/>
      <c r="CW521" s="137"/>
      <c r="CX521" s="137"/>
      <c r="CY521" s="137"/>
      <c r="CZ521" s="137"/>
      <c r="DA521" s="137"/>
      <c r="DB521" s="137"/>
      <c r="DC521" s="137"/>
      <c r="DD521" s="137"/>
      <c r="DE521" s="137"/>
      <c r="DF521" s="137"/>
      <c r="DG521" s="137"/>
      <c r="DH521" s="137"/>
      <c r="DI521" s="137"/>
      <c r="DJ521" s="137"/>
      <c r="DK521" s="137"/>
    </row>
    <row r="522" spans="1:115" s="91" customFormat="1" ht="18" customHeight="1" x14ac:dyDescent="0.2">
      <c r="A522" s="87"/>
      <c r="B522" s="133"/>
      <c r="C522" s="133"/>
      <c r="F522" s="30"/>
      <c r="I522" s="30"/>
      <c r="L522" s="30"/>
      <c r="O522" s="30"/>
      <c r="R522" s="30"/>
      <c r="U522" s="30"/>
      <c r="X522" s="30"/>
      <c r="AA522" s="30"/>
      <c r="AD522" s="30"/>
      <c r="AG522" s="30"/>
      <c r="AJ522" s="30"/>
      <c r="AM522" s="30"/>
      <c r="AP522" s="30"/>
      <c r="AS522" s="30"/>
      <c r="AV522" s="30"/>
      <c r="AY522" s="30"/>
      <c r="BB522" s="30"/>
      <c r="BE522" s="30"/>
      <c r="BH522" s="30"/>
      <c r="BL522" s="31"/>
      <c r="BM522" s="31"/>
      <c r="BN522" s="31"/>
      <c r="BO522" s="31"/>
      <c r="BP522" s="31"/>
      <c r="BQ522" s="31"/>
      <c r="BR522" s="31"/>
      <c r="BS522" s="137"/>
      <c r="BT522" s="137"/>
      <c r="BU522" s="137"/>
      <c r="BV522" s="137"/>
      <c r="BW522" s="137"/>
      <c r="BX522" s="137"/>
      <c r="BY522" s="137"/>
      <c r="BZ522" s="137"/>
      <c r="CA522" s="137"/>
      <c r="CB522" s="137"/>
      <c r="CC522" s="137"/>
      <c r="CD522" s="137"/>
      <c r="CE522" s="137"/>
      <c r="CF522" s="137"/>
      <c r="CG522" s="137"/>
      <c r="CH522" s="137"/>
      <c r="CI522" s="137"/>
      <c r="CJ522" s="137"/>
      <c r="CK522" s="137"/>
      <c r="CL522" s="137"/>
      <c r="CM522" s="137"/>
      <c r="CN522" s="137"/>
      <c r="CO522" s="137"/>
      <c r="CP522" s="137"/>
      <c r="CQ522" s="137"/>
      <c r="CR522" s="137"/>
      <c r="CS522" s="137"/>
      <c r="CT522" s="137"/>
      <c r="CU522" s="137"/>
      <c r="CV522" s="137"/>
      <c r="CW522" s="137"/>
      <c r="CX522" s="137"/>
      <c r="CY522" s="137"/>
      <c r="CZ522" s="137"/>
      <c r="DA522" s="137"/>
      <c r="DB522" s="137"/>
      <c r="DC522" s="137"/>
      <c r="DD522" s="137"/>
      <c r="DE522" s="137"/>
      <c r="DF522" s="137"/>
      <c r="DG522" s="137"/>
      <c r="DH522" s="137"/>
      <c r="DI522" s="137"/>
      <c r="DJ522" s="137"/>
      <c r="DK522" s="137"/>
    </row>
    <row r="523" spans="1:115" s="91" customFormat="1" ht="18" customHeight="1" x14ac:dyDescent="0.2">
      <c r="A523" s="89"/>
      <c r="B523" s="130"/>
      <c r="C523" s="130"/>
      <c r="D523" s="184"/>
      <c r="E523" s="184"/>
      <c r="F523" s="30"/>
      <c r="G523" s="184"/>
      <c r="H523" s="184"/>
      <c r="I523" s="30"/>
      <c r="J523" s="184"/>
      <c r="K523" s="184"/>
      <c r="L523" s="30"/>
      <c r="M523" s="184"/>
      <c r="N523" s="184"/>
      <c r="O523" s="30"/>
      <c r="P523" s="184"/>
      <c r="Q523" s="184"/>
      <c r="R523" s="30"/>
      <c r="S523" s="184"/>
      <c r="T523" s="184"/>
      <c r="U523" s="30"/>
      <c r="V523" s="184"/>
      <c r="W523" s="184"/>
      <c r="X523" s="30"/>
      <c r="Y523" s="184"/>
      <c r="Z523" s="184"/>
      <c r="AA523" s="30"/>
      <c r="AB523" s="184"/>
      <c r="AC523" s="184"/>
      <c r="AD523" s="30"/>
      <c r="AE523" s="184"/>
      <c r="AF523" s="184"/>
      <c r="AG523" s="30"/>
      <c r="AH523" s="184"/>
      <c r="AI523" s="184"/>
      <c r="AJ523" s="30"/>
      <c r="AK523" s="184"/>
      <c r="AL523" s="184"/>
      <c r="AM523" s="30"/>
      <c r="AN523" s="184"/>
      <c r="AO523" s="184"/>
      <c r="AP523" s="30"/>
      <c r="AQ523" s="184"/>
      <c r="AR523" s="184"/>
      <c r="AS523" s="30"/>
      <c r="AT523" s="184"/>
      <c r="AU523" s="184"/>
      <c r="AV523" s="30"/>
      <c r="AW523" s="184"/>
      <c r="AX523" s="184"/>
      <c r="AY523" s="30"/>
      <c r="AZ523" s="184"/>
      <c r="BA523" s="184"/>
      <c r="BB523" s="30"/>
      <c r="BC523" s="184"/>
      <c r="BD523" s="184"/>
      <c r="BE523" s="30"/>
      <c r="BF523" s="184"/>
      <c r="BG523" s="184"/>
      <c r="BH523" s="30"/>
      <c r="BI523" s="184"/>
      <c r="BJ523" s="184"/>
      <c r="BL523" s="31"/>
      <c r="BM523" s="31"/>
      <c r="BN523" s="31"/>
      <c r="BO523" s="31"/>
      <c r="BP523" s="31"/>
      <c r="BQ523" s="31"/>
      <c r="BR523" s="31"/>
      <c r="BS523" s="137"/>
      <c r="BT523" s="137"/>
      <c r="BU523" s="137"/>
      <c r="BV523" s="137"/>
      <c r="BW523" s="137"/>
      <c r="BX523" s="137"/>
      <c r="BY523" s="137"/>
      <c r="BZ523" s="137"/>
      <c r="CA523" s="137"/>
      <c r="CB523" s="137"/>
      <c r="CC523" s="137"/>
      <c r="CD523" s="137"/>
      <c r="CE523" s="137"/>
      <c r="CF523" s="137"/>
      <c r="CG523" s="137"/>
      <c r="CH523" s="137"/>
      <c r="CI523" s="137"/>
      <c r="CJ523" s="137"/>
      <c r="CK523" s="137"/>
      <c r="CL523" s="137"/>
      <c r="CM523" s="137"/>
      <c r="CN523" s="137"/>
      <c r="CO523" s="137"/>
      <c r="CP523" s="137"/>
      <c r="CQ523" s="137"/>
      <c r="CR523" s="137"/>
      <c r="CS523" s="137"/>
      <c r="CT523" s="137"/>
      <c r="CU523" s="137"/>
      <c r="CV523" s="137"/>
      <c r="CW523" s="137"/>
      <c r="CX523" s="137"/>
      <c r="CY523" s="137"/>
      <c r="CZ523" s="137"/>
      <c r="DA523" s="137"/>
      <c r="DB523" s="137"/>
      <c r="DC523" s="137"/>
      <c r="DD523" s="137"/>
      <c r="DE523" s="137"/>
      <c r="DF523" s="137"/>
      <c r="DG523" s="137"/>
      <c r="DH523" s="137"/>
      <c r="DI523" s="137"/>
      <c r="DJ523" s="137"/>
      <c r="DK523" s="137"/>
    </row>
    <row r="524" spans="1:115" s="91" customFormat="1" ht="18" customHeight="1" x14ac:dyDescent="0.2">
      <c r="A524" s="90"/>
      <c r="B524" s="134"/>
      <c r="C524" s="134"/>
      <c r="F524" s="30"/>
      <c r="I524" s="30"/>
      <c r="L524" s="30"/>
      <c r="O524" s="30"/>
      <c r="R524" s="30"/>
      <c r="U524" s="30"/>
      <c r="X524" s="30"/>
      <c r="AA524" s="30"/>
      <c r="AD524" s="30"/>
      <c r="AG524" s="30"/>
      <c r="AJ524" s="30"/>
      <c r="AM524" s="30"/>
      <c r="AP524" s="30"/>
      <c r="AS524" s="30"/>
      <c r="AV524" s="30"/>
      <c r="AY524" s="30"/>
      <c r="BB524" s="30"/>
      <c r="BE524" s="30"/>
      <c r="BH524" s="30"/>
      <c r="BL524" s="31"/>
      <c r="BM524" s="31"/>
      <c r="BN524" s="31"/>
      <c r="BO524" s="31"/>
      <c r="BP524" s="31"/>
      <c r="BQ524" s="31"/>
      <c r="BR524" s="31"/>
      <c r="BS524" s="137"/>
      <c r="BT524" s="137"/>
      <c r="BU524" s="137"/>
      <c r="BV524" s="137"/>
      <c r="BW524" s="137"/>
      <c r="BX524" s="137"/>
      <c r="BY524" s="137"/>
      <c r="BZ524" s="137"/>
      <c r="CA524" s="137"/>
      <c r="CB524" s="137"/>
      <c r="CC524" s="137"/>
      <c r="CD524" s="137"/>
      <c r="CE524" s="137"/>
      <c r="CF524" s="137"/>
      <c r="CG524" s="137"/>
      <c r="CH524" s="137"/>
      <c r="CI524" s="137"/>
      <c r="CJ524" s="137"/>
      <c r="CK524" s="137"/>
      <c r="CL524" s="137"/>
      <c r="CM524" s="137"/>
      <c r="CN524" s="137"/>
      <c r="CO524" s="137"/>
      <c r="CP524" s="137"/>
      <c r="CQ524" s="137"/>
      <c r="CR524" s="137"/>
      <c r="CS524" s="137"/>
      <c r="CT524" s="137"/>
      <c r="CU524" s="137"/>
      <c r="CV524" s="137"/>
      <c r="CW524" s="137"/>
      <c r="CX524" s="137"/>
      <c r="CY524" s="137"/>
      <c r="CZ524" s="137"/>
      <c r="DA524" s="137"/>
      <c r="DB524" s="137"/>
      <c r="DC524" s="137"/>
      <c r="DD524" s="137"/>
      <c r="DE524" s="137"/>
      <c r="DF524" s="137"/>
      <c r="DG524" s="137"/>
      <c r="DH524" s="137"/>
      <c r="DI524" s="137"/>
      <c r="DJ524" s="137"/>
      <c r="DK524" s="137"/>
    </row>
    <row r="525" spans="1:115" s="91" customFormat="1" ht="18" customHeight="1" x14ac:dyDescent="0.2">
      <c r="A525" s="87"/>
      <c r="B525" s="133"/>
      <c r="C525" s="133"/>
      <c r="F525" s="30"/>
      <c r="I525" s="30"/>
      <c r="L525" s="30"/>
      <c r="O525" s="30"/>
      <c r="R525" s="30"/>
      <c r="U525" s="30"/>
      <c r="X525" s="30"/>
      <c r="AA525" s="30"/>
      <c r="AD525" s="30"/>
      <c r="AG525" s="30"/>
      <c r="AJ525" s="30"/>
      <c r="AM525" s="30"/>
      <c r="AP525" s="30"/>
      <c r="AS525" s="30"/>
      <c r="AV525" s="30"/>
      <c r="AY525" s="30"/>
      <c r="BB525" s="30"/>
      <c r="BE525" s="30"/>
      <c r="BH525" s="30"/>
      <c r="BL525" s="31"/>
      <c r="BM525" s="31"/>
      <c r="BN525" s="31"/>
      <c r="BO525" s="31"/>
      <c r="BP525" s="31"/>
      <c r="BQ525" s="31"/>
      <c r="BR525" s="31"/>
      <c r="BS525" s="137"/>
      <c r="BT525" s="137"/>
      <c r="BU525" s="137"/>
      <c r="BV525" s="137"/>
      <c r="BW525" s="137"/>
      <c r="BX525" s="137"/>
      <c r="BY525" s="137"/>
      <c r="BZ525" s="137"/>
      <c r="CA525" s="137"/>
      <c r="CB525" s="137"/>
      <c r="CC525" s="137"/>
      <c r="CD525" s="137"/>
      <c r="CE525" s="137"/>
      <c r="CF525" s="137"/>
      <c r="CG525" s="137"/>
      <c r="CH525" s="137"/>
      <c r="CI525" s="137"/>
      <c r="CJ525" s="137"/>
      <c r="CK525" s="137"/>
      <c r="CL525" s="137"/>
      <c r="CM525" s="137"/>
      <c r="CN525" s="137"/>
      <c r="CO525" s="137"/>
      <c r="CP525" s="137"/>
      <c r="CQ525" s="137"/>
      <c r="CR525" s="137"/>
      <c r="CS525" s="137"/>
      <c r="CT525" s="137"/>
      <c r="CU525" s="137"/>
      <c r="CV525" s="137"/>
      <c r="CW525" s="137"/>
      <c r="CX525" s="137"/>
      <c r="CY525" s="137"/>
      <c r="CZ525" s="137"/>
      <c r="DA525" s="137"/>
      <c r="DB525" s="137"/>
      <c r="DC525" s="137"/>
      <c r="DD525" s="137"/>
      <c r="DE525" s="137"/>
      <c r="DF525" s="137"/>
      <c r="DG525" s="137"/>
      <c r="DH525" s="137"/>
      <c r="DI525" s="137"/>
      <c r="DJ525" s="137"/>
      <c r="DK525" s="137"/>
    </row>
    <row r="526" spans="1:115" s="91" customFormat="1" ht="18" customHeight="1" x14ac:dyDescent="0.2">
      <c r="A526" s="87"/>
      <c r="B526" s="133"/>
      <c r="C526" s="133"/>
      <c r="F526" s="30"/>
      <c r="I526" s="30"/>
      <c r="L526" s="30"/>
      <c r="O526" s="30"/>
      <c r="R526" s="30"/>
      <c r="U526" s="30"/>
      <c r="X526" s="30"/>
      <c r="AA526" s="30"/>
      <c r="AD526" s="30"/>
      <c r="AG526" s="30"/>
      <c r="AJ526" s="30"/>
      <c r="AM526" s="30"/>
      <c r="AP526" s="30"/>
      <c r="AS526" s="30"/>
      <c r="AV526" s="30"/>
      <c r="AY526" s="30"/>
      <c r="BB526" s="30"/>
      <c r="BE526" s="30"/>
      <c r="BH526" s="30"/>
      <c r="BL526" s="31"/>
      <c r="BM526" s="31"/>
      <c r="BN526" s="31"/>
      <c r="BO526" s="31"/>
      <c r="BP526" s="31"/>
      <c r="BQ526" s="31"/>
      <c r="BR526" s="31"/>
      <c r="BS526" s="137"/>
      <c r="BT526" s="137"/>
      <c r="BU526" s="137"/>
      <c r="BV526" s="137"/>
      <c r="BW526" s="137"/>
      <c r="BX526" s="137"/>
      <c r="BY526" s="137"/>
      <c r="BZ526" s="137"/>
      <c r="CA526" s="137"/>
      <c r="CB526" s="137"/>
      <c r="CC526" s="137"/>
      <c r="CD526" s="137"/>
      <c r="CE526" s="137"/>
      <c r="CF526" s="137"/>
      <c r="CG526" s="137"/>
      <c r="CH526" s="137"/>
      <c r="CI526" s="137"/>
      <c r="CJ526" s="137"/>
      <c r="CK526" s="137"/>
      <c r="CL526" s="137"/>
      <c r="CM526" s="137"/>
      <c r="CN526" s="137"/>
      <c r="CO526" s="137"/>
      <c r="CP526" s="137"/>
      <c r="CQ526" s="137"/>
      <c r="CR526" s="137"/>
      <c r="CS526" s="137"/>
      <c r="CT526" s="137"/>
      <c r="CU526" s="137"/>
      <c r="CV526" s="137"/>
      <c r="CW526" s="137"/>
      <c r="CX526" s="137"/>
      <c r="CY526" s="137"/>
      <c r="CZ526" s="137"/>
      <c r="DA526" s="137"/>
      <c r="DB526" s="137"/>
      <c r="DC526" s="137"/>
      <c r="DD526" s="137"/>
      <c r="DE526" s="137"/>
      <c r="DF526" s="137"/>
      <c r="DG526" s="137"/>
      <c r="DH526" s="137"/>
      <c r="DI526" s="137"/>
      <c r="DJ526" s="137"/>
      <c r="DK526" s="137"/>
    </row>
    <row r="527" spans="1:115" s="91" customFormat="1" ht="18" customHeight="1" x14ac:dyDescent="0.2">
      <c r="A527" s="87"/>
      <c r="B527" s="130"/>
      <c r="C527" s="130"/>
      <c r="F527" s="30"/>
      <c r="I527" s="30"/>
      <c r="L527" s="30"/>
      <c r="O527" s="30"/>
      <c r="R527" s="30"/>
      <c r="U527" s="30"/>
      <c r="X527" s="30"/>
      <c r="AA527" s="30"/>
      <c r="AD527" s="30"/>
      <c r="AG527" s="30"/>
      <c r="AJ527" s="30"/>
      <c r="AM527" s="30"/>
      <c r="AP527" s="30"/>
      <c r="AS527" s="30"/>
      <c r="AV527" s="30"/>
      <c r="AY527" s="30"/>
      <c r="BB527" s="30"/>
      <c r="BE527" s="30"/>
      <c r="BH527" s="30"/>
      <c r="BL527" s="31"/>
      <c r="BM527" s="31"/>
      <c r="BN527" s="31"/>
      <c r="BO527" s="31"/>
      <c r="BP527" s="31"/>
      <c r="BQ527" s="31"/>
      <c r="BR527" s="31"/>
      <c r="BS527" s="137"/>
      <c r="BT527" s="137"/>
      <c r="BU527" s="137"/>
      <c r="BV527" s="137"/>
      <c r="BW527" s="137"/>
      <c r="BX527" s="137"/>
      <c r="BY527" s="137"/>
      <c r="BZ527" s="137"/>
      <c r="CA527" s="137"/>
      <c r="CB527" s="137"/>
      <c r="CC527" s="137"/>
      <c r="CD527" s="137"/>
      <c r="CE527" s="137"/>
      <c r="CF527" s="137"/>
      <c r="CG527" s="137"/>
      <c r="CH527" s="137"/>
      <c r="CI527" s="137"/>
      <c r="CJ527" s="137"/>
      <c r="CK527" s="137"/>
      <c r="CL527" s="137"/>
      <c r="CM527" s="137"/>
      <c r="CN527" s="137"/>
      <c r="CO527" s="137"/>
      <c r="CP527" s="137"/>
      <c r="CQ527" s="137"/>
      <c r="CR527" s="137"/>
      <c r="CS527" s="137"/>
      <c r="CT527" s="137"/>
      <c r="CU527" s="137"/>
      <c r="CV527" s="137"/>
      <c r="CW527" s="137"/>
      <c r="CX527" s="137"/>
      <c r="CY527" s="137"/>
      <c r="CZ527" s="137"/>
      <c r="DA527" s="137"/>
      <c r="DB527" s="137"/>
      <c r="DC527" s="137"/>
      <c r="DD527" s="137"/>
      <c r="DE527" s="137"/>
      <c r="DF527" s="137"/>
      <c r="DG527" s="137"/>
      <c r="DH527" s="137"/>
      <c r="DI527" s="137"/>
      <c r="DJ527" s="137"/>
      <c r="DK527" s="137"/>
    </row>
    <row r="528" spans="1:115" s="91" customFormat="1" ht="18" customHeight="1" x14ac:dyDescent="0.2">
      <c r="A528" s="87"/>
      <c r="B528" s="133"/>
      <c r="C528" s="133"/>
      <c r="F528" s="30"/>
      <c r="I528" s="30"/>
      <c r="L528" s="30"/>
      <c r="O528" s="30"/>
      <c r="R528" s="30"/>
      <c r="U528" s="30"/>
      <c r="X528" s="30"/>
      <c r="AA528" s="30"/>
      <c r="AD528" s="30"/>
      <c r="AG528" s="30"/>
      <c r="AJ528" s="30"/>
      <c r="AM528" s="30"/>
      <c r="AP528" s="30"/>
      <c r="AS528" s="30"/>
      <c r="AV528" s="30"/>
      <c r="AY528" s="30"/>
      <c r="BB528" s="30"/>
      <c r="BE528" s="30"/>
      <c r="BH528" s="30"/>
      <c r="BL528" s="31"/>
      <c r="BM528" s="31"/>
      <c r="BN528" s="31"/>
      <c r="BO528" s="31"/>
      <c r="BP528" s="31"/>
      <c r="BQ528" s="31"/>
      <c r="BR528" s="31"/>
      <c r="BS528" s="137"/>
      <c r="BT528" s="137"/>
      <c r="BU528" s="137"/>
      <c r="BV528" s="137"/>
      <c r="BW528" s="137"/>
      <c r="BX528" s="137"/>
      <c r="BY528" s="137"/>
      <c r="BZ528" s="137"/>
      <c r="CA528" s="137"/>
      <c r="CB528" s="137"/>
      <c r="CC528" s="137"/>
      <c r="CD528" s="137"/>
      <c r="CE528" s="137"/>
      <c r="CF528" s="137"/>
      <c r="CG528" s="137"/>
      <c r="CH528" s="137"/>
      <c r="CI528" s="137"/>
      <c r="CJ528" s="137"/>
      <c r="CK528" s="137"/>
      <c r="CL528" s="137"/>
      <c r="CM528" s="137"/>
      <c r="CN528" s="137"/>
      <c r="CO528" s="137"/>
      <c r="CP528" s="137"/>
      <c r="CQ528" s="137"/>
      <c r="CR528" s="137"/>
      <c r="CS528" s="137"/>
      <c r="CT528" s="137"/>
      <c r="CU528" s="137"/>
      <c r="CV528" s="137"/>
      <c r="CW528" s="137"/>
      <c r="CX528" s="137"/>
      <c r="CY528" s="137"/>
      <c r="CZ528" s="137"/>
      <c r="DA528" s="137"/>
      <c r="DB528" s="137"/>
      <c r="DC528" s="137"/>
      <c r="DD528" s="137"/>
      <c r="DE528" s="137"/>
      <c r="DF528" s="137"/>
      <c r="DG528" s="137"/>
      <c r="DH528" s="137"/>
      <c r="DI528" s="137"/>
      <c r="DJ528" s="137"/>
      <c r="DK528" s="137"/>
    </row>
    <row r="529" spans="1:115" s="91" customFormat="1" ht="18" customHeight="1" x14ac:dyDescent="0.2">
      <c r="A529" s="87"/>
      <c r="B529" s="133"/>
      <c r="C529" s="133"/>
      <c r="F529" s="30"/>
      <c r="I529" s="30"/>
      <c r="L529" s="30"/>
      <c r="O529" s="30"/>
      <c r="R529" s="30"/>
      <c r="U529" s="30"/>
      <c r="X529" s="30"/>
      <c r="AA529" s="30"/>
      <c r="AD529" s="30"/>
      <c r="AG529" s="30"/>
      <c r="AJ529" s="30"/>
      <c r="AM529" s="30"/>
      <c r="AP529" s="30"/>
      <c r="AS529" s="30"/>
      <c r="AV529" s="30"/>
      <c r="AY529" s="30"/>
      <c r="BB529" s="30"/>
      <c r="BE529" s="30"/>
      <c r="BH529" s="30"/>
      <c r="BL529" s="31"/>
      <c r="BM529" s="31"/>
      <c r="BN529" s="31"/>
      <c r="BO529" s="31"/>
      <c r="BP529" s="31"/>
      <c r="BQ529" s="31"/>
      <c r="BR529" s="31"/>
      <c r="BS529" s="137"/>
      <c r="BT529" s="137"/>
      <c r="BU529" s="137"/>
      <c r="BV529" s="137"/>
      <c r="BW529" s="137"/>
      <c r="BX529" s="137"/>
      <c r="BY529" s="137"/>
      <c r="BZ529" s="137"/>
      <c r="CA529" s="137"/>
      <c r="CB529" s="137"/>
      <c r="CC529" s="137"/>
      <c r="CD529" s="137"/>
      <c r="CE529" s="137"/>
      <c r="CF529" s="137"/>
      <c r="CG529" s="137"/>
      <c r="CH529" s="137"/>
      <c r="CI529" s="137"/>
      <c r="CJ529" s="137"/>
      <c r="CK529" s="137"/>
      <c r="CL529" s="137"/>
      <c r="CM529" s="137"/>
      <c r="CN529" s="137"/>
      <c r="CO529" s="137"/>
      <c r="CP529" s="137"/>
      <c r="CQ529" s="137"/>
      <c r="CR529" s="137"/>
      <c r="CS529" s="137"/>
      <c r="CT529" s="137"/>
      <c r="CU529" s="137"/>
      <c r="CV529" s="137"/>
      <c r="CW529" s="137"/>
      <c r="CX529" s="137"/>
      <c r="CY529" s="137"/>
      <c r="CZ529" s="137"/>
      <c r="DA529" s="137"/>
      <c r="DB529" s="137"/>
      <c r="DC529" s="137"/>
      <c r="DD529" s="137"/>
      <c r="DE529" s="137"/>
      <c r="DF529" s="137"/>
      <c r="DG529" s="137"/>
      <c r="DH529" s="137"/>
      <c r="DI529" s="137"/>
      <c r="DJ529" s="137"/>
      <c r="DK529" s="137"/>
    </row>
    <row r="530" spans="1:115" s="91" customFormat="1" ht="18" customHeight="1" x14ac:dyDescent="0.2">
      <c r="A530" s="89"/>
      <c r="B530" s="130"/>
      <c r="C530" s="130"/>
      <c r="D530" s="184"/>
      <c r="E530" s="184"/>
      <c r="F530" s="30"/>
      <c r="G530" s="184"/>
      <c r="H530" s="184"/>
      <c r="I530" s="30"/>
      <c r="J530" s="184"/>
      <c r="K530" s="184"/>
      <c r="L530" s="30"/>
      <c r="M530" s="184"/>
      <c r="N530" s="184"/>
      <c r="O530" s="30"/>
      <c r="P530" s="184"/>
      <c r="Q530" s="184"/>
      <c r="R530" s="30"/>
      <c r="S530" s="184"/>
      <c r="T530" s="184"/>
      <c r="U530" s="30"/>
      <c r="V530" s="184"/>
      <c r="W530" s="184"/>
      <c r="X530" s="30"/>
      <c r="Y530" s="184"/>
      <c r="Z530" s="184"/>
      <c r="AA530" s="30"/>
      <c r="AB530" s="184"/>
      <c r="AC530" s="184"/>
      <c r="AD530" s="30"/>
      <c r="AE530" s="184"/>
      <c r="AF530" s="184"/>
      <c r="AG530" s="30"/>
      <c r="AH530" s="184"/>
      <c r="AI530" s="184"/>
      <c r="AJ530" s="30"/>
      <c r="AK530" s="184"/>
      <c r="AL530" s="184"/>
      <c r="AM530" s="30"/>
      <c r="AN530" s="184"/>
      <c r="AO530" s="184"/>
      <c r="AP530" s="30"/>
      <c r="AQ530" s="184"/>
      <c r="AR530" s="184"/>
      <c r="AS530" s="30"/>
      <c r="AT530" s="184"/>
      <c r="AU530" s="184"/>
      <c r="AV530" s="30"/>
      <c r="AW530" s="184"/>
      <c r="AX530" s="184"/>
      <c r="AY530" s="30"/>
      <c r="AZ530" s="184"/>
      <c r="BA530" s="184"/>
      <c r="BB530" s="30"/>
      <c r="BC530" s="184"/>
      <c r="BD530" s="184"/>
      <c r="BE530" s="30"/>
      <c r="BF530" s="184"/>
      <c r="BG530" s="184"/>
      <c r="BH530" s="30"/>
      <c r="BI530" s="184"/>
      <c r="BJ530" s="184"/>
      <c r="BL530" s="31"/>
      <c r="BM530" s="31"/>
      <c r="BN530" s="31"/>
      <c r="BO530" s="31"/>
      <c r="BP530" s="31"/>
      <c r="BQ530" s="31"/>
      <c r="BR530" s="31"/>
      <c r="BS530" s="137"/>
      <c r="BT530" s="137"/>
      <c r="BU530" s="137"/>
      <c r="BV530" s="137"/>
      <c r="BW530" s="137"/>
      <c r="BX530" s="137"/>
      <c r="BY530" s="137"/>
      <c r="BZ530" s="137"/>
      <c r="CA530" s="137"/>
      <c r="CB530" s="137"/>
      <c r="CC530" s="137"/>
      <c r="CD530" s="137"/>
      <c r="CE530" s="137"/>
      <c r="CF530" s="137"/>
      <c r="CG530" s="137"/>
      <c r="CH530" s="137"/>
      <c r="CI530" s="137"/>
      <c r="CJ530" s="137"/>
      <c r="CK530" s="137"/>
      <c r="CL530" s="137"/>
      <c r="CM530" s="137"/>
      <c r="CN530" s="137"/>
      <c r="CO530" s="137"/>
      <c r="CP530" s="137"/>
      <c r="CQ530" s="137"/>
      <c r="CR530" s="137"/>
      <c r="CS530" s="137"/>
      <c r="CT530" s="137"/>
      <c r="CU530" s="137"/>
      <c r="CV530" s="137"/>
      <c r="CW530" s="137"/>
      <c r="CX530" s="137"/>
      <c r="CY530" s="137"/>
      <c r="CZ530" s="137"/>
      <c r="DA530" s="137"/>
      <c r="DB530" s="137"/>
      <c r="DC530" s="137"/>
      <c r="DD530" s="137"/>
      <c r="DE530" s="137"/>
      <c r="DF530" s="137"/>
      <c r="DG530" s="137"/>
      <c r="DH530" s="137"/>
      <c r="DI530" s="137"/>
      <c r="DJ530" s="137"/>
      <c r="DK530" s="137"/>
    </row>
    <row r="531" spans="1:115" s="91" customFormat="1" ht="18" customHeight="1" x14ac:dyDescent="0.2">
      <c r="A531" s="90"/>
      <c r="B531" s="134"/>
      <c r="C531" s="133"/>
      <c r="F531" s="30"/>
      <c r="I531" s="30"/>
      <c r="L531" s="30"/>
      <c r="O531" s="30"/>
      <c r="R531" s="30"/>
      <c r="U531" s="30"/>
      <c r="X531" s="30"/>
      <c r="AA531" s="30"/>
      <c r="AD531" s="30"/>
      <c r="AG531" s="30"/>
      <c r="AJ531" s="30"/>
      <c r="AM531" s="30"/>
      <c r="AP531" s="30"/>
      <c r="AS531" s="30"/>
      <c r="AV531" s="30"/>
      <c r="AY531" s="30"/>
      <c r="BB531" s="30"/>
      <c r="BE531" s="30"/>
      <c r="BH531" s="30"/>
      <c r="BL531" s="31"/>
      <c r="BM531" s="31"/>
      <c r="BN531" s="31"/>
      <c r="BO531" s="31"/>
      <c r="BP531" s="31"/>
      <c r="BQ531" s="31"/>
      <c r="BR531" s="31"/>
      <c r="BS531" s="137"/>
      <c r="BT531" s="137"/>
      <c r="BU531" s="137"/>
      <c r="BV531" s="137"/>
      <c r="BW531" s="137"/>
      <c r="BX531" s="137"/>
      <c r="BY531" s="137"/>
      <c r="BZ531" s="137"/>
      <c r="CA531" s="137"/>
      <c r="CB531" s="137"/>
      <c r="CC531" s="137"/>
      <c r="CD531" s="137"/>
      <c r="CE531" s="137"/>
      <c r="CF531" s="137"/>
      <c r="CG531" s="137"/>
      <c r="CH531" s="137"/>
      <c r="CI531" s="137"/>
      <c r="CJ531" s="137"/>
      <c r="CK531" s="137"/>
      <c r="CL531" s="137"/>
      <c r="CM531" s="137"/>
      <c r="CN531" s="137"/>
      <c r="CO531" s="137"/>
      <c r="CP531" s="137"/>
      <c r="CQ531" s="137"/>
      <c r="CR531" s="137"/>
      <c r="CS531" s="137"/>
      <c r="CT531" s="137"/>
      <c r="CU531" s="137"/>
      <c r="CV531" s="137"/>
      <c r="CW531" s="137"/>
      <c r="CX531" s="137"/>
      <c r="CY531" s="137"/>
      <c r="CZ531" s="137"/>
      <c r="DA531" s="137"/>
      <c r="DB531" s="137"/>
      <c r="DC531" s="137"/>
      <c r="DD531" s="137"/>
      <c r="DE531" s="137"/>
      <c r="DF531" s="137"/>
      <c r="DG531" s="137"/>
      <c r="DH531" s="137"/>
      <c r="DI531" s="137"/>
      <c r="DJ531" s="137"/>
      <c r="DK531" s="137"/>
    </row>
    <row r="532" spans="1:115" s="91" customFormat="1" ht="18" customHeight="1" x14ac:dyDescent="0.2">
      <c r="A532" s="87"/>
      <c r="B532" s="133"/>
      <c r="C532" s="133"/>
      <c r="F532" s="30"/>
      <c r="I532" s="30"/>
      <c r="L532" s="30"/>
      <c r="O532" s="30"/>
      <c r="R532" s="30"/>
      <c r="U532" s="30"/>
      <c r="X532" s="30"/>
      <c r="AA532" s="30"/>
      <c r="AD532" s="30"/>
      <c r="AG532" s="30"/>
      <c r="AJ532" s="30"/>
      <c r="AM532" s="30"/>
      <c r="AP532" s="30"/>
      <c r="AS532" s="30"/>
      <c r="AV532" s="30"/>
      <c r="AY532" s="30"/>
      <c r="BB532" s="30"/>
      <c r="BE532" s="30"/>
      <c r="BH532" s="30"/>
      <c r="BL532" s="31"/>
      <c r="BM532" s="31"/>
      <c r="BN532" s="31"/>
      <c r="BO532" s="31"/>
      <c r="BP532" s="31"/>
      <c r="BQ532" s="31"/>
      <c r="BR532" s="31"/>
      <c r="BS532" s="137"/>
      <c r="BT532" s="137"/>
      <c r="BU532" s="137"/>
      <c r="BV532" s="137"/>
      <c r="BW532" s="137"/>
      <c r="BX532" s="137"/>
      <c r="BY532" s="137"/>
      <c r="BZ532" s="137"/>
      <c r="CA532" s="137"/>
      <c r="CB532" s="137"/>
      <c r="CC532" s="137"/>
      <c r="CD532" s="137"/>
      <c r="CE532" s="137"/>
      <c r="CF532" s="137"/>
      <c r="CG532" s="137"/>
      <c r="CH532" s="137"/>
      <c r="CI532" s="137"/>
      <c r="CJ532" s="137"/>
      <c r="CK532" s="137"/>
      <c r="CL532" s="137"/>
      <c r="CM532" s="137"/>
      <c r="CN532" s="137"/>
      <c r="CO532" s="137"/>
      <c r="CP532" s="137"/>
      <c r="CQ532" s="137"/>
      <c r="CR532" s="137"/>
      <c r="CS532" s="137"/>
      <c r="CT532" s="137"/>
      <c r="CU532" s="137"/>
      <c r="CV532" s="137"/>
      <c r="CW532" s="137"/>
      <c r="CX532" s="137"/>
      <c r="CY532" s="137"/>
      <c r="CZ532" s="137"/>
      <c r="DA532" s="137"/>
      <c r="DB532" s="137"/>
      <c r="DC532" s="137"/>
      <c r="DD532" s="137"/>
      <c r="DE532" s="137"/>
      <c r="DF532" s="137"/>
      <c r="DG532" s="137"/>
      <c r="DH532" s="137"/>
      <c r="DI532" s="137"/>
      <c r="DJ532" s="137"/>
      <c r="DK532" s="137"/>
    </row>
    <row r="533" spans="1:115" s="91" customFormat="1" ht="18" customHeight="1" x14ac:dyDescent="0.2">
      <c r="A533" s="87"/>
      <c r="B533" s="133"/>
      <c r="C533" s="133"/>
      <c r="F533" s="30"/>
      <c r="I533" s="30"/>
      <c r="L533" s="30"/>
      <c r="O533" s="30"/>
      <c r="R533" s="30"/>
      <c r="U533" s="30"/>
      <c r="X533" s="30"/>
      <c r="AA533" s="30"/>
      <c r="AD533" s="30"/>
      <c r="AG533" s="30"/>
      <c r="AJ533" s="30"/>
      <c r="AM533" s="30"/>
      <c r="AP533" s="30"/>
      <c r="AS533" s="30"/>
      <c r="AV533" s="30"/>
      <c r="AY533" s="30"/>
      <c r="BB533" s="30"/>
      <c r="BE533" s="30"/>
      <c r="BH533" s="30"/>
      <c r="BL533" s="31"/>
      <c r="BM533" s="31"/>
      <c r="BN533" s="31"/>
      <c r="BO533" s="31"/>
      <c r="BP533" s="31"/>
      <c r="BQ533" s="31"/>
      <c r="BR533" s="31"/>
      <c r="BS533" s="137"/>
      <c r="BT533" s="137"/>
      <c r="BU533" s="137"/>
      <c r="BV533" s="137"/>
      <c r="BW533" s="137"/>
      <c r="BX533" s="137"/>
      <c r="BY533" s="137"/>
      <c r="BZ533" s="137"/>
      <c r="CA533" s="137"/>
      <c r="CB533" s="137"/>
      <c r="CC533" s="137"/>
      <c r="CD533" s="137"/>
      <c r="CE533" s="137"/>
      <c r="CF533" s="137"/>
      <c r="CG533" s="137"/>
      <c r="CH533" s="137"/>
      <c r="CI533" s="137"/>
      <c r="CJ533" s="137"/>
      <c r="CK533" s="137"/>
      <c r="CL533" s="137"/>
      <c r="CM533" s="137"/>
      <c r="CN533" s="137"/>
      <c r="CO533" s="137"/>
      <c r="CP533" s="137"/>
      <c r="CQ533" s="137"/>
      <c r="CR533" s="137"/>
      <c r="CS533" s="137"/>
      <c r="CT533" s="137"/>
      <c r="CU533" s="137"/>
      <c r="CV533" s="137"/>
      <c r="CW533" s="137"/>
      <c r="CX533" s="137"/>
      <c r="CY533" s="137"/>
      <c r="CZ533" s="137"/>
      <c r="DA533" s="137"/>
      <c r="DB533" s="137"/>
      <c r="DC533" s="137"/>
      <c r="DD533" s="137"/>
      <c r="DE533" s="137"/>
      <c r="DF533" s="137"/>
      <c r="DG533" s="137"/>
      <c r="DH533" s="137"/>
      <c r="DI533" s="137"/>
      <c r="DJ533" s="137"/>
      <c r="DK533" s="137"/>
    </row>
    <row r="534" spans="1:115" s="91" customFormat="1" ht="18" customHeight="1" x14ac:dyDescent="0.2">
      <c r="A534" s="87"/>
      <c r="B534" s="130"/>
      <c r="C534" s="133"/>
      <c r="F534" s="30"/>
      <c r="I534" s="30"/>
      <c r="L534" s="30"/>
      <c r="O534" s="30"/>
      <c r="R534" s="30"/>
      <c r="U534" s="30"/>
      <c r="X534" s="30"/>
      <c r="AA534" s="30"/>
      <c r="AD534" s="30"/>
      <c r="AG534" s="30"/>
      <c r="AJ534" s="30"/>
      <c r="AM534" s="30"/>
      <c r="AP534" s="30"/>
      <c r="AS534" s="30"/>
      <c r="AV534" s="30"/>
      <c r="AY534" s="30"/>
      <c r="BB534" s="30"/>
      <c r="BE534" s="30"/>
      <c r="BH534" s="30"/>
      <c r="BL534" s="31"/>
      <c r="BM534" s="31"/>
      <c r="BN534" s="31"/>
      <c r="BO534" s="31"/>
      <c r="BP534" s="31"/>
      <c r="BQ534" s="31"/>
      <c r="BR534" s="31"/>
      <c r="BS534" s="137"/>
      <c r="BT534" s="137"/>
      <c r="BU534" s="137"/>
      <c r="BV534" s="137"/>
      <c r="BW534" s="137"/>
      <c r="BX534" s="137"/>
      <c r="BY534" s="137"/>
      <c r="BZ534" s="137"/>
      <c r="CA534" s="137"/>
      <c r="CB534" s="137"/>
      <c r="CC534" s="137"/>
      <c r="CD534" s="137"/>
      <c r="CE534" s="137"/>
      <c r="CF534" s="137"/>
      <c r="CG534" s="137"/>
      <c r="CH534" s="137"/>
      <c r="CI534" s="137"/>
      <c r="CJ534" s="137"/>
      <c r="CK534" s="137"/>
      <c r="CL534" s="137"/>
      <c r="CM534" s="137"/>
      <c r="CN534" s="137"/>
      <c r="CO534" s="137"/>
      <c r="CP534" s="137"/>
      <c r="CQ534" s="137"/>
      <c r="CR534" s="137"/>
      <c r="CS534" s="137"/>
      <c r="CT534" s="137"/>
      <c r="CU534" s="137"/>
      <c r="CV534" s="137"/>
      <c r="CW534" s="137"/>
      <c r="CX534" s="137"/>
      <c r="CY534" s="137"/>
      <c r="CZ534" s="137"/>
      <c r="DA534" s="137"/>
      <c r="DB534" s="137"/>
      <c r="DC534" s="137"/>
      <c r="DD534" s="137"/>
      <c r="DE534" s="137"/>
      <c r="DF534" s="137"/>
      <c r="DG534" s="137"/>
      <c r="DH534" s="137"/>
      <c r="DI534" s="137"/>
      <c r="DJ534" s="137"/>
      <c r="DK534" s="137"/>
    </row>
    <row r="535" spans="1:115" s="91" customFormat="1" ht="18" customHeight="1" x14ac:dyDescent="0.2">
      <c r="A535" s="87"/>
      <c r="B535" s="133"/>
      <c r="C535" s="133"/>
      <c r="F535" s="30"/>
      <c r="I535" s="30"/>
      <c r="L535" s="30"/>
      <c r="O535" s="30"/>
      <c r="R535" s="30"/>
      <c r="U535" s="30"/>
      <c r="X535" s="30"/>
      <c r="AA535" s="30"/>
      <c r="AD535" s="30"/>
      <c r="AG535" s="30"/>
      <c r="AJ535" s="30"/>
      <c r="AM535" s="30"/>
      <c r="AP535" s="30"/>
      <c r="AS535" s="30"/>
      <c r="AV535" s="30"/>
      <c r="AY535" s="30"/>
      <c r="BB535" s="30"/>
      <c r="BE535" s="30"/>
      <c r="BH535" s="30"/>
      <c r="BL535" s="31"/>
      <c r="BM535" s="31"/>
      <c r="BN535" s="31"/>
      <c r="BO535" s="31"/>
      <c r="BP535" s="31"/>
      <c r="BQ535" s="31"/>
      <c r="BR535" s="31"/>
      <c r="BS535" s="137"/>
      <c r="BT535" s="137"/>
      <c r="BU535" s="137"/>
      <c r="BV535" s="137"/>
      <c r="BW535" s="137"/>
      <c r="BX535" s="137"/>
      <c r="BY535" s="137"/>
      <c r="BZ535" s="137"/>
      <c r="CA535" s="137"/>
      <c r="CB535" s="137"/>
      <c r="CC535" s="137"/>
      <c r="CD535" s="137"/>
      <c r="CE535" s="137"/>
      <c r="CF535" s="137"/>
      <c r="CG535" s="137"/>
      <c r="CH535" s="137"/>
      <c r="CI535" s="137"/>
      <c r="CJ535" s="137"/>
      <c r="CK535" s="137"/>
      <c r="CL535" s="137"/>
      <c r="CM535" s="137"/>
      <c r="CN535" s="137"/>
      <c r="CO535" s="137"/>
      <c r="CP535" s="137"/>
      <c r="CQ535" s="137"/>
      <c r="CR535" s="137"/>
      <c r="CS535" s="137"/>
      <c r="CT535" s="137"/>
      <c r="CU535" s="137"/>
      <c r="CV535" s="137"/>
      <c r="CW535" s="137"/>
      <c r="CX535" s="137"/>
      <c r="CY535" s="137"/>
      <c r="CZ535" s="137"/>
      <c r="DA535" s="137"/>
      <c r="DB535" s="137"/>
      <c r="DC535" s="137"/>
      <c r="DD535" s="137"/>
      <c r="DE535" s="137"/>
      <c r="DF535" s="137"/>
      <c r="DG535" s="137"/>
      <c r="DH535" s="137"/>
      <c r="DI535" s="137"/>
      <c r="DJ535" s="137"/>
      <c r="DK535" s="137"/>
    </row>
    <row r="536" spans="1:115" s="91" customFormat="1" ht="18" customHeight="1" x14ac:dyDescent="0.2">
      <c r="A536" s="87"/>
      <c r="B536" s="133"/>
      <c r="C536" s="133"/>
      <c r="F536" s="30"/>
      <c r="I536" s="30"/>
      <c r="L536" s="30"/>
      <c r="O536" s="30"/>
      <c r="R536" s="30"/>
      <c r="U536" s="30"/>
      <c r="X536" s="30"/>
      <c r="AA536" s="30"/>
      <c r="AD536" s="30"/>
      <c r="AG536" s="30"/>
      <c r="AJ536" s="30"/>
      <c r="AM536" s="30"/>
      <c r="AP536" s="30"/>
      <c r="AS536" s="30"/>
      <c r="AV536" s="30"/>
      <c r="AY536" s="30"/>
      <c r="BB536" s="30"/>
      <c r="BE536" s="30"/>
      <c r="BH536" s="30"/>
      <c r="BL536" s="31"/>
      <c r="BM536" s="31"/>
      <c r="BN536" s="31"/>
      <c r="BO536" s="31"/>
      <c r="BP536" s="31"/>
      <c r="BQ536" s="31"/>
      <c r="BR536" s="31"/>
      <c r="BS536" s="137"/>
      <c r="BT536" s="137"/>
      <c r="BU536" s="137"/>
      <c r="BV536" s="137"/>
      <c r="BW536" s="137"/>
      <c r="BX536" s="137"/>
      <c r="BY536" s="137"/>
      <c r="BZ536" s="137"/>
      <c r="CA536" s="137"/>
      <c r="CB536" s="137"/>
      <c r="CC536" s="137"/>
      <c r="CD536" s="137"/>
      <c r="CE536" s="137"/>
      <c r="CF536" s="137"/>
      <c r="CG536" s="137"/>
      <c r="CH536" s="137"/>
      <c r="CI536" s="137"/>
      <c r="CJ536" s="137"/>
      <c r="CK536" s="137"/>
      <c r="CL536" s="137"/>
      <c r="CM536" s="137"/>
      <c r="CN536" s="137"/>
      <c r="CO536" s="137"/>
      <c r="CP536" s="137"/>
      <c r="CQ536" s="137"/>
      <c r="CR536" s="137"/>
      <c r="CS536" s="137"/>
      <c r="CT536" s="137"/>
      <c r="CU536" s="137"/>
      <c r="CV536" s="137"/>
      <c r="CW536" s="137"/>
      <c r="CX536" s="137"/>
      <c r="CY536" s="137"/>
      <c r="CZ536" s="137"/>
      <c r="DA536" s="137"/>
      <c r="DB536" s="137"/>
      <c r="DC536" s="137"/>
      <c r="DD536" s="137"/>
      <c r="DE536" s="137"/>
      <c r="DF536" s="137"/>
      <c r="DG536" s="137"/>
      <c r="DH536" s="137"/>
      <c r="DI536" s="137"/>
      <c r="DJ536" s="137"/>
      <c r="DK536" s="137"/>
    </row>
    <row r="537" spans="1:115" s="91" customFormat="1" ht="18" customHeight="1" x14ac:dyDescent="0.2">
      <c r="A537" s="89"/>
      <c r="B537" s="130"/>
      <c r="C537" s="130"/>
      <c r="D537" s="184"/>
      <c r="E537" s="184"/>
      <c r="F537" s="30"/>
      <c r="G537" s="184"/>
      <c r="H537" s="184"/>
      <c r="I537" s="30"/>
      <c r="J537" s="184"/>
      <c r="K537" s="184"/>
      <c r="L537" s="30"/>
      <c r="M537" s="184"/>
      <c r="N537" s="184"/>
      <c r="O537" s="30"/>
      <c r="P537" s="184"/>
      <c r="Q537" s="184"/>
      <c r="R537" s="30"/>
      <c r="S537" s="184"/>
      <c r="T537" s="184"/>
      <c r="U537" s="30"/>
      <c r="V537" s="184"/>
      <c r="W537" s="184"/>
      <c r="X537" s="30"/>
      <c r="Y537" s="184"/>
      <c r="Z537" s="184"/>
      <c r="AA537" s="30"/>
      <c r="AB537" s="184"/>
      <c r="AC537" s="184"/>
      <c r="AD537" s="30"/>
      <c r="AE537" s="184"/>
      <c r="AF537" s="184"/>
      <c r="AG537" s="30"/>
      <c r="AH537" s="184"/>
      <c r="AI537" s="184"/>
      <c r="AJ537" s="30"/>
      <c r="AK537" s="184"/>
      <c r="AL537" s="184"/>
      <c r="AM537" s="30"/>
      <c r="AN537" s="184"/>
      <c r="AO537" s="184"/>
      <c r="AP537" s="30"/>
      <c r="AQ537" s="184"/>
      <c r="AR537" s="184"/>
      <c r="AS537" s="30"/>
      <c r="AT537" s="184"/>
      <c r="AU537" s="184"/>
      <c r="AV537" s="30"/>
      <c r="AW537" s="184"/>
      <c r="AX537" s="184"/>
      <c r="AY537" s="30"/>
      <c r="AZ537" s="184"/>
      <c r="BA537" s="184"/>
      <c r="BB537" s="30"/>
      <c r="BC537" s="184"/>
      <c r="BD537" s="184"/>
      <c r="BE537" s="30"/>
      <c r="BF537" s="184"/>
      <c r="BG537" s="184"/>
      <c r="BH537" s="30"/>
      <c r="BI537" s="184"/>
      <c r="BJ537" s="184"/>
      <c r="BL537" s="31"/>
      <c r="BM537" s="31"/>
      <c r="BN537" s="31"/>
      <c r="BO537" s="31"/>
      <c r="BP537" s="31"/>
      <c r="BQ537" s="31"/>
      <c r="BR537" s="31"/>
      <c r="BS537" s="137"/>
      <c r="BT537" s="137"/>
      <c r="BU537" s="137"/>
      <c r="BV537" s="137"/>
      <c r="BW537" s="137"/>
      <c r="BX537" s="137"/>
      <c r="BY537" s="137"/>
      <c r="BZ537" s="137"/>
      <c r="CA537" s="137"/>
      <c r="CB537" s="137"/>
      <c r="CC537" s="137"/>
      <c r="CD537" s="137"/>
      <c r="CE537" s="137"/>
      <c r="CF537" s="137"/>
      <c r="CG537" s="137"/>
      <c r="CH537" s="137"/>
      <c r="CI537" s="137"/>
      <c r="CJ537" s="137"/>
      <c r="CK537" s="137"/>
      <c r="CL537" s="137"/>
      <c r="CM537" s="137"/>
      <c r="CN537" s="137"/>
      <c r="CO537" s="137"/>
      <c r="CP537" s="137"/>
      <c r="CQ537" s="137"/>
      <c r="CR537" s="137"/>
      <c r="CS537" s="137"/>
      <c r="CT537" s="137"/>
      <c r="CU537" s="137"/>
      <c r="CV537" s="137"/>
      <c r="CW537" s="137"/>
      <c r="CX537" s="137"/>
      <c r="CY537" s="137"/>
      <c r="CZ537" s="137"/>
      <c r="DA537" s="137"/>
      <c r="DB537" s="137"/>
      <c r="DC537" s="137"/>
      <c r="DD537" s="137"/>
      <c r="DE537" s="137"/>
      <c r="DF537" s="137"/>
      <c r="DG537" s="137"/>
      <c r="DH537" s="137"/>
      <c r="DI537" s="137"/>
      <c r="DJ537" s="137"/>
      <c r="DK537" s="137"/>
    </row>
    <row r="538" spans="1:115" s="91" customFormat="1" ht="18" customHeight="1" x14ac:dyDescent="0.2">
      <c r="A538" s="90"/>
      <c r="B538" s="134"/>
      <c r="C538" s="134"/>
      <c r="F538" s="30"/>
      <c r="I538" s="30"/>
      <c r="L538" s="30"/>
      <c r="O538" s="30"/>
      <c r="R538" s="30"/>
      <c r="U538" s="30"/>
      <c r="X538" s="30"/>
      <c r="AA538" s="30"/>
      <c r="AD538" s="30"/>
      <c r="AG538" s="30"/>
      <c r="AJ538" s="30"/>
      <c r="AM538" s="30"/>
      <c r="AP538" s="30"/>
      <c r="AS538" s="30"/>
      <c r="AV538" s="30"/>
      <c r="AY538" s="30"/>
      <c r="BB538" s="30"/>
      <c r="BE538" s="30"/>
      <c r="BH538" s="30"/>
      <c r="BL538" s="31"/>
      <c r="BM538" s="31"/>
      <c r="BN538" s="31"/>
      <c r="BO538" s="31"/>
      <c r="BP538" s="31"/>
      <c r="BQ538" s="31"/>
      <c r="BR538" s="31"/>
      <c r="BS538" s="137"/>
      <c r="BT538" s="137"/>
      <c r="BU538" s="137"/>
      <c r="BV538" s="137"/>
      <c r="BW538" s="137"/>
      <c r="BX538" s="137"/>
      <c r="BY538" s="137"/>
      <c r="BZ538" s="137"/>
      <c r="CA538" s="137"/>
      <c r="CB538" s="137"/>
      <c r="CC538" s="137"/>
      <c r="CD538" s="137"/>
      <c r="CE538" s="137"/>
      <c r="CF538" s="137"/>
      <c r="CG538" s="137"/>
      <c r="CH538" s="137"/>
      <c r="CI538" s="137"/>
      <c r="CJ538" s="137"/>
      <c r="CK538" s="137"/>
      <c r="CL538" s="137"/>
      <c r="CM538" s="137"/>
      <c r="CN538" s="137"/>
      <c r="CO538" s="137"/>
      <c r="CP538" s="137"/>
      <c r="CQ538" s="137"/>
      <c r="CR538" s="137"/>
      <c r="CS538" s="137"/>
      <c r="CT538" s="137"/>
      <c r="CU538" s="137"/>
      <c r="CV538" s="137"/>
      <c r="CW538" s="137"/>
      <c r="CX538" s="137"/>
      <c r="CY538" s="137"/>
      <c r="CZ538" s="137"/>
      <c r="DA538" s="137"/>
      <c r="DB538" s="137"/>
      <c r="DC538" s="137"/>
      <c r="DD538" s="137"/>
      <c r="DE538" s="137"/>
      <c r="DF538" s="137"/>
      <c r="DG538" s="137"/>
      <c r="DH538" s="137"/>
      <c r="DI538" s="137"/>
      <c r="DJ538" s="137"/>
      <c r="DK538" s="137"/>
    </row>
    <row r="539" spans="1:115" s="91" customFormat="1" ht="18" customHeight="1" x14ac:dyDescent="0.2">
      <c r="A539" s="87"/>
      <c r="B539" s="133"/>
      <c r="C539" s="133"/>
      <c r="F539" s="30"/>
      <c r="I539" s="30"/>
      <c r="L539" s="30"/>
      <c r="O539" s="30"/>
      <c r="R539" s="30"/>
      <c r="U539" s="30"/>
      <c r="X539" s="30"/>
      <c r="AA539" s="30"/>
      <c r="AD539" s="30"/>
      <c r="AG539" s="30"/>
      <c r="AJ539" s="30"/>
      <c r="AM539" s="30"/>
      <c r="AP539" s="30"/>
      <c r="AS539" s="30"/>
      <c r="AV539" s="30"/>
      <c r="AY539" s="30"/>
      <c r="BB539" s="30"/>
      <c r="BE539" s="30"/>
      <c r="BH539" s="30"/>
      <c r="BL539" s="31"/>
      <c r="BM539" s="31"/>
      <c r="BN539" s="31"/>
      <c r="BO539" s="31"/>
      <c r="BP539" s="31"/>
      <c r="BQ539" s="31"/>
      <c r="BR539" s="31"/>
      <c r="BS539" s="137"/>
      <c r="BT539" s="137"/>
      <c r="BU539" s="137"/>
      <c r="BV539" s="137"/>
      <c r="BW539" s="137"/>
      <c r="BX539" s="137"/>
      <c r="BY539" s="137"/>
      <c r="BZ539" s="137"/>
      <c r="CA539" s="137"/>
      <c r="CB539" s="137"/>
      <c r="CC539" s="137"/>
      <c r="CD539" s="137"/>
      <c r="CE539" s="137"/>
      <c r="CF539" s="137"/>
      <c r="CG539" s="137"/>
      <c r="CH539" s="137"/>
      <c r="CI539" s="137"/>
      <c r="CJ539" s="137"/>
      <c r="CK539" s="137"/>
      <c r="CL539" s="137"/>
      <c r="CM539" s="137"/>
      <c r="CN539" s="137"/>
      <c r="CO539" s="137"/>
      <c r="CP539" s="137"/>
      <c r="CQ539" s="137"/>
      <c r="CR539" s="137"/>
      <c r="CS539" s="137"/>
      <c r="CT539" s="137"/>
      <c r="CU539" s="137"/>
      <c r="CV539" s="137"/>
      <c r="CW539" s="137"/>
      <c r="CX539" s="137"/>
      <c r="CY539" s="137"/>
      <c r="CZ539" s="137"/>
      <c r="DA539" s="137"/>
      <c r="DB539" s="137"/>
      <c r="DC539" s="137"/>
      <c r="DD539" s="137"/>
      <c r="DE539" s="137"/>
      <c r="DF539" s="137"/>
      <c r="DG539" s="137"/>
      <c r="DH539" s="137"/>
      <c r="DI539" s="137"/>
      <c r="DJ539" s="137"/>
      <c r="DK539" s="137"/>
    </row>
    <row r="540" spans="1:115" s="91" customFormat="1" ht="18" customHeight="1" x14ac:dyDescent="0.2">
      <c r="A540" s="87"/>
      <c r="B540" s="133"/>
      <c r="C540" s="133"/>
      <c r="F540" s="30"/>
      <c r="I540" s="30"/>
      <c r="L540" s="30"/>
      <c r="O540" s="30"/>
      <c r="R540" s="30"/>
      <c r="U540" s="30"/>
      <c r="X540" s="30"/>
      <c r="AA540" s="30"/>
      <c r="AD540" s="30"/>
      <c r="AG540" s="30"/>
      <c r="AJ540" s="30"/>
      <c r="AM540" s="30"/>
      <c r="AP540" s="30"/>
      <c r="AS540" s="30"/>
      <c r="AV540" s="30"/>
      <c r="AY540" s="30"/>
      <c r="BB540" s="30"/>
      <c r="BE540" s="30"/>
      <c r="BH540" s="30"/>
      <c r="BL540" s="31"/>
      <c r="BM540" s="31"/>
      <c r="BN540" s="31"/>
      <c r="BO540" s="31"/>
      <c r="BP540" s="31"/>
      <c r="BQ540" s="31"/>
      <c r="BR540" s="31"/>
      <c r="BS540" s="137"/>
      <c r="BT540" s="137"/>
      <c r="BU540" s="137"/>
      <c r="BV540" s="137"/>
      <c r="BW540" s="137"/>
      <c r="BX540" s="137"/>
      <c r="BY540" s="137"/>
      <c r="BZ540" s="137"/>
      <c r="CA540" s="137"/>
      <c r="CB540" s="137"/>
      <c r="CC540" s="137"/>
      <c r="CD540" s="137"/>
      <c r="CE540" s="137"/>
      <c r="CF540" s="137"/>
      <c r="CG540" s="137"/>
      <c r="CH540" s="137"/>
      <c r="CI540" s="137"/>
      <c r="CJ540" s="137"/>
      <c r="CK540" s="137"/>
      <c r="CL540" s="137"/>
      <c r="CM540" s="137"/>
      <c r="CN540" s="137"/>
      <c r="CO540" s="137"/>
      <c r="CP540" s="137"/>
      <c r="CQ540" s="137"/>
      <c r="CR540" s="137"/>
      <c r="CS540" s="137"/>
      <c r="CT540" s="137"/>
      <c r="CU540" s="137"/>
      <c r="CV540" s="137"/>
      <c r="CW540" s="137"/>
      <c r="CX540" s="137"/>
      <c r="CY540" s="137"/>
      <c r="CZ540" s="137"/>
      <c r="DA540" s="137"/>
      <c r="DB540" s="137"/>
      <c r="DC540" s="137"/>
      <c r="DD540" s="137"/>
      <c r="DE540" s="137"/>
      <c r="DF540" s="137"/>
      <c r="DG540" s="137"/>
      <c r="DH540" s="137"/>
      <c r="DI540" s="137"/>
      <c r="DJ540" s="137"/>
      <c r="DK540" s="137"/>
    </row>
    <row r="541" spans="1:115" s="91" customFormat="1" ht="18" customHeight="1" x14ac:dyDescent="0.2">
      <c r="A541" s="87"/>
      <c r="B541" s="130"/>
      <c r="C541" s="130"/>
      <c r="F541" s="30"/>
      <c r="I541" s="30"/>
      <c r="L541" s="30"/>
      <c r="O541" s="30"/>
      <c r="R541" s="30"/>
      <c r="U541" s="30"/>
      <c r="X541" s="30"/>
      <c r="AA541" s="30"/>
      <c r="AD541" s="30"/>
      <c r="AG541" s="30"/>
      <c r="AJ541" s="30"/>
      <c r="AM541" s="30"/>
      <c r="AP541" s="30"/>
      <c r="AS541" s="30"/>
      <c r="AV541" s="30"/>
      <c r="AY541" s="30"/>
      <c r="BB541" s="30"/>
      <c r="BE541" s="30"/>
      <c r="BH541" s="30"/>
      <c r="BL541" s="31"/>
      <c r="BM541" s="31"/>
      <c r="BN541" s="31"/>
      <c r="BO541" s="31"/>
      <c r="BP541" s="31"/>
      <c r="BQ541" s="31"/>
      <c r="BR541" s="31"/>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CR541" s="137"/>
      <c r="CS541" s="137"/>
      <c r="CT541" s="137"/>
      <c r="CU541" s="137"/>
      <c r="CV541" s="137"/>
      <c r="CW541" s="137"/>
      <c r="CX541" s="137"/>
      <c r="CY541" s="137"/>
      <c r="CZ541" s="137"/>
      <c r="DA541" s="137"/>
      <c r="DB541" s="137"/>
      <c r="DC541" s="137"/>
      <c r="DD541" s="137"/>
      <c r="DE541" s="137"/>
      <c r="DF541" s="137"/>
      <c r="DG541" s="137"/>
      <c r="DH541" s="137"/>
      <c r="DI541" s="137"/>
      <c r="DJ541" s="137"/>
      <c r="DK541" s="137"/>
    </row>
    <row r="542" spans="1:115" s="91" customFormat="1" ht="18" customHeight="1" x14ac:dyDescent="0.2">
      <c r="A542" s="87"/>
      <c r="B542" s="133"/>
      <c r="C542" s="133"/>
      <c r="F542" s="30"/>
      <c r="I542" s="30"/>
      <c r="L542" s="30"/>
      <c r="O542" s="30"/>
      <c r="R542" s="30"/>
      <c r="U542" s="30"/>
      <c r="X542" s="30"/>
      <c r="AA542" s="30"/>
      <c r="AD542" s="30"/>
      <c r="AG542" s="30"/>
      <c r="AJ542" s="30"/>
      <c r="AM542" s="30"/>
      <c r="AP542" s="30"/>
      <c r="AS542" s="30"/>
      <c r="AV542" s="30"/>
      <c r="AY542" s="30"/>
      <c r="BB542" s="30"/>
      <c r="BE542" s="30"/>
      <c r="BH542" s="30"/>
      <c r="BL542" s="31"/>
      <c r="BM542" s="31"/>
      <c r="BN542" s="31"/>
      <c r="BO542" s="31"/>
      <c r="BP542" s="31"/>
      <c r="BQ542" s="31"/>
      <c r="BR542" s="31"/>
      <c r="BS542" s="137"/>
      <c r="BT542" s="137"/>
      <c r="BU542" s="137"/>
      <c r="BV542" s="137"/>
      <c r="BW542" s="137"/>
      <c r="BX542" s="137"/>
      <c r="BY542" s="137"/>
      <c r="BZ542" s="137"/>
      <c r="CA542" s="137"/>
      <c r="CB542" s="137"/>
      <c r="CC542" s="137"/>
      <c r="CD542" s="137"/>
      <c r="CE542" s="137"/>
      <c r="CF542" s="137"/>
      <c r="CG542" s="137"/>
      <c r="CH542" s="137"/>
      <c r="CI542" s="137"/>
      <c r="CJ542" s="137"/>
      <c r="CK542" s="137"/>
      <c r="CL542" s="137"/>
      <c r="CM542" s="137"/>
      <c r="CN542" s="137"/>
      <c r="CO542" s="137"/>
      <c r="CP542" s="137"/>
      <c r="CQ542" s="137"/>
      <c r="CR542" s="137"/>
      <c r="CS542" s="137"/>
      <c r="CT542" s="137"/>
      <c r="CU542" s="137"/>
      <c r="CV542" s="137"/>
      <c r="CW542" s="137"/>
      <c r="CX542" s="137"/>
      <c r="CY542" s="137"/>
      <c r="CZ542" s="137"/>
      <c r="DA542" s="137"/>
      <c r="DB542" s="137"/>
      <c r="DC542" s="137"/>
      <c r="DD542" s="137"/>
      <c r="DE542" s="137"/>
      <c r="DF542" s="137"/>
      <c r="DG542" s="137"/>
      <c r="DH542" s="137"/>
      <c r="DI542" s="137"/>
      <c r="DJ542" s="137"/>
      <c r="DK542" s="137"/>
    </row>
    <row r="543" spans="1:115" s="91" customFormat="1" ht="18" customHeight="1" x14ac:dyDescent="0.2">
      <c r="A543" s="87"/>
      <c r="B543" s="133"/>
      <c r="C543" s="133"/>
      <c r="F543" s="30"/>
      <c r="I543" s="30"/>
      <c r="L543" s="30"/>
      <c r="O543" s="30"/>
      <c r="R543" s="30"/>
      <c r="U543" s="30"/>
      <c r="X543" s="30"/>
      <c r="AA543" s="30"/>
      <c r="AD543" s="30"/>
      <c r="AG543" s="30"/>
      <c r="AJ543" s="30"/>
      <c r="AM543" s="30"/>
      <c r="AP543" s="30"/>
      <c r="AS543" s="30"/>
      <c r="AV543" s="30"/>
      <c r="AY543" s="30"/>
      <c r="BB543" s="30"/>
      <c r="BE543" s="30"/>
      <c r="BH543" s="30"/>
      <c r="BL543" s="31"/>
      <c r="BM543" s="31"/>
      <c r="BN543" s="31"/>
      <c r="BO543" s="31"/>
      <c r="BP543" s="31"/>
      <c r="BQ543" s="31"/>
      <c r="BR543" s="31"/>
      <c r="BS543" s="137"/>
      <c r="BT543" s="137"/>
      <c r="BU543" s="137"/>
      <c r="BV543" s="137"/>
      <c r="BW543" s="137"/>
      <c r="BX543" s="137"/>
      <c r="BY543" s="137"/>
      <c r="BZ543" s="137"/>
      <c r="CA543" s="137"/>
      <c r="CB543" s="137"/>
      <c r="CC543" s="137"/>
      <c r="CD543" s="137"/>
      <c r="CE543" s="137"/>
      <c r="CF543" s="137"/>
      <c r="CG543" s="137"/>
      <c r="CH543" s="137"/>
      <c r="CI543" s="137"/>
      <c r="CJ543" s="137"/>
      <c r="CK543" s="137"/>
      <c r="CL543" s="137"/>
      <c r="CM543" s="137"/>
      <c r="CN543" s="137"/>
      <c r="CO543" s="137"/>
      <c r="CP543" s="137"/>
      <c r="CQ543" s="137"/>
      <c r="CR543" s="137"/>
      <c r="CS543" s="137"/>
      <c r="CT543" s="137"/>
      <c r="CU543" s="137"/>
      <c r="CV543" s="137"/>
      <c r="CW543" s="137"/>
      <c r="CX543" s="137"/>
      <c r="CY543" s="137"/>
      <c r="CZ543" s="137"/>
      <c r="DA543" s="137"/>
      <c r="DB543" s="137"/>
      <c r="DC543" s="137"/>
      <c r="DD543" s="137"/>
      <c r="DE543" s="137"/>
      <c r="DF543" s="137"/>
      <c r="DG543" s="137"/>
      <c r="DH543" s="137"/>
      <c r="DI543" s="137"/>
      <c r="DJ543" s="137"/>
      <c r="DK543" s="137"/>
    </row>
    <row r="544" spans="1:115" s="91" customFormat="1" ht="18" customHeight="1" x14ac:dyDescent="0.2">
      <c r="A544" s="89"/>
      <c r="B544" s="130"/>
      <c r="C544" s="130"/>
      <c r="D544" s="184"/>
      <c r="E544" s="184"/>
      <c r="F544" s="30"/>
      <c r="G544" s="184"/>
      <c r="H544" s="184"/>
      <c r="I544" s="30"/>
      <c r="J544" s="184"/>
      <c r="K544" s="184"/>
      <c r="L544" s="30"/>
      <c r="M544" s="184"/>
      <c r="N544" s="184"/>
      <c r="O544" s="30"/>
      <c r="P544" s="184"/>
      <c r="Q544" s="184"/>
      <c r="R544" s="30"/>
      <c r="S544" s="184"/>
      <c r="T544" s="184"/>
      <c r="U544" s="30"/>
      <c r="V544" s="184"/>
      <c r="W544" s="184"/>
      <c r="X544" s="30"/>
      <c r="Y544" s="184"/>
      <c r="Z544" s="184"/>
      <c r="AA544" s="30"/>
      <c r="AB544" s="184"/>
      <c r="AC544" s="184"/>
      <c r="AD544" s="30"/>
      <c r="AE544" s="184"/>
      <c r="AF544" s="184"/>
      <c r="AG544" s="30"/>
      <c r="AH544" s="184"/>
      <c r="AI544" s="184"/>
      <c r="AJ544" s="30"/>
      <c r="AK544" s="184"/>
      <c r="AL544" s="184"/>
      <c r="AM544" s="30"/>
      <c r="AN544" s="184"/>
      <c r="AO544" s="184"/>
      <c r="AP544" s="30"/>
      <c r="AQ544" s="184"/>
      <c r="AR544" s="184"/>
      <c r="AS544" s="30"/>
      <c r="AT544" s="184"/>
      <c r="AU544" s="184"/>
      <c r="AV544" s="30"/>
      <c r="AW544" s="184"/>
      <c r="AX544" s="184"/>
      <c r="AY544" s="30"/>
      <c r="AZ544" s="184"/>
      <c r="BA544" s="184"/>
      <c r="BB544" s="30"/>
      <c r="BC544" s="184"/>
      <c r="BD544" s="184"/>
      <c r="BE544" s="30"/>
      <c r="BF544" s="184"/>
      <c r="BG544" s="184"/>
      <c r="BH544" s="30"/>
      <c r="BI544" s="184"/>
      <c r="BJ544" s="184"/>
      <c r="BL544" s="31"/>
      <c r="BM544" s="31"/>
      <c r="BN544" s="31"/>
      <c r="BO544" s="31"/>
      <c r="BP544" s="31"/>
      <c r="BQ544" s="31"/>
      <c r="BR544" s="31"/>
      <c r="BS544" s="137"/>
      <c r="BT544" s="137"/>
      <c r="BU544" s="137"/>
      <c r="BV544" s="137"/>
      <c r="BW544" s="137"/>
      <c r="BX544" s="137"/>
      <c r="BY544" s="137"/>
      <c r="BZ544" s="137"/>
      <c r="CA544" s="137"/>
      <c r="CB544" s="137"/>
      <c r="CC544" s="137"/>
      <c r="CD544" s="137"/>
      <c r="CE544" s="137"/>
      <c r="CF544" s="137"/>
      <c r="CG544" s="137"/>
      <c r="CH544" s="137"/>
      <c r="CI544" s="137"/>
      <c r="CJ544" s="137"/>
      <c r="CK544" s="137"/>
      <c r="CL544" s="137"/>
      <c r="CM544" s="137"/>
      <c r="CN544" s="137"/>
      <c r="CO544" s="137"/>
      <c r="CP544" s="137"/>
      <c r="CQ544" s="137"/>
      <c r="CR544" s="137"/>
      <c r="CS544" s="137"/>
      <c r="CT544" s="137"/>
      <c r="CU544" s="137"/>
      <c r="CV544" s="137"/>
      <c r="CW544" s="137"/>
      <c r="CX544" s="137"/>
      <c r="CY544" s="137"/>
      <c r="CZ544" s="137"/>
      <c r="DA544" s="137"/>
      <c r="DB544" s="137"/>
      <c r="DC544" s="137"/>
      <c r="DD544" s="137"/>
      <c r="DE544" s="137"/>
      <c r="DF544" s="137"/>
      <c r="DG544" s="137"/>
      <c r="DH544" s="137"/>
      <c r="DI544" s="137"/>
      <c r="DJ544" s="137"/>
      <c r="DK544" s="137"/>
    </row>
    <row r="545" spans="1:115" s="91" customFormat="1" ht="18" customHeight="1" x14ac:dyDescent="0.2">
      <c r="A545" s="90"/>
      <c r="B545" s="134"/>
      <c r="C545" s="133"/>
      <c r="F545" s="30"/>
      <c r="I545" s="30"/>
      <c r="L545" s="30"/>
      <c r="O545" s="30"/>
      <c r="R545" s="30"/>
      <c r="U545" s="30"/>
      <c r="X545" s="30"/>
      <c r="AA545" s="30"/>
      <c r="AD545" s="30"/>
      <c r="AG545" s="30"/>
      <c r="AJ545" s="30"/>
      <c r="AM545" s="30"/>
      <c r="AP545" s="30"/>
      <c r="AS545" s="30"/>
      <c r="AV545" s="30"/>
      <c r="AY545" s="30"/>
      <c r="BB545" s="30"/>
      <c r="BE545" s="30"/>
      <c r="BH545" s="30"/>
      <c r="BL545" s="31"/>
      <c r="BM545" s="31"/>
      <c r="BN545" s="31"/>
      <c r="BO545" s="31"/>
      <c r="BP545" s="31"/>
      <c r="BQ545" s="31"/>
      <c r="BR545" s="31"/>
      <c r="BS545" s="137"/>
      <c r="BT545" s="137"/>
      <c r="BU545" s="137"/>
      <c r="BV545" s="137"/>
      <c r="BW545" s="137"/>
      <c r="BX545" s="137"/>
      <c r="BY545" s="137"/>
      <c r="BZ545" s="137"/>
      <c r="CA545" s="137"/>
      <c r="CB545" s="137"/>
      <c r="CC545" s="137"/>
      <c r="CD545" s="137"/>
      <c r="CE545" s="137"/>
      <c r="CF545" s="137"/>
      <c r="CG545" s="137"/>
      <c r="CH545" s="137"/>
      <c r="CI545" s="137"/>
      <c r="CJ545" s="137"/>
      <c r="CK545" s="137"/>
      <c r="CL545" s="137"/>
      <c r="CM545" s="137"/>
      <c r="CN545" s="137"/>
      <c r="CO545" s="137"/>
      <c r="CP545" s="137"/>
      <c r="CQ545" s="137"/>
      <c r="CR545" s="137"/>
      <c r="CS545" s="137"/>
      <c r="CT545" s="137"/>
      <c r="CU545" s="137"/>
      <c r="CV545" s="137"/>
      <c r="CW545" s="137"/>
      <c r="CX545" s="137"/>
      <c r="CY545" s="137"/>
      <c r="CZ545" s="137"/>
      <c r="DA545" s="137"/>
      <c r="DB545" s="137"/>
      <c r="DC545" s="137"/>
      <c r="DD545" s="137"/>
      <c r="DE545" s="137"/>
      <c r="DF545" s="137"/>
      <c r="DG545" s="137"/>
      <c r="DH545" s="137"/>
      <c r="DI545" s="137"/>
      <c r="DJ545" s="137"/>
      <c r="DK545" s="137"/>
    </row>
    <row r="546" spans="1:115" s="91" customFormat="1" ht="18" customHeight="1" x14ac:dyDescent="0.2">
      <c r="A546" s="87"/>
      <c r="B546" s="133"/>
      <c r="C546" s="133"/>
      <c r="F546" s="30"/>
      <c r="I546" s="30"/>
      <c r="L546" s="30"/>
      <c r="O546" s="30"/>
      <c r="R546" s="30"/>
      <c r="U546" s="30"/>
      <c r="X546" s="30"/>
      <c r="AA546" s="30"/>
      <c r="AD546" s="30"/>
      <c r="AG546" s="30"/>
      <c r="AJ546" s="30"/>
      <c r="AM546" s="30"/>
      <c r="AP546" s="30"/>
      <c r="AS546" s="30"/>
      <c r="AV546" s="30"/>
      <c r="AY546" s="30"/>
      <c r="BB546" s="30"/>
      <c r="BE546" s="30"/>
      <c r="BH546" s="30"/>
      <c r="BL546" s="31"/>
      <c r="BM546" s="31"/>
      <c r="BN546" s="31"/>
      <c r="BO546" s="31"/>
      <c r="BP546" s="31"/>
      <c r="BQ546" s="31"/>
      <c r="BR546" s="31"/>
    </row>
    <row r="547" spans="1:115" s="91" customFormat="1" ht="18" customHeight="1" x14ac:dyDescent="0.2">
      <c r="A547" s="87"/>
      <c r="B547" s="133"/>
      <c r="C547" s="133"/>
      <c r="F547" s="30"/>
      <c r="I547" s="30"/>
      <c r="L547" s="30"/>
      <c r="O547" s="30"/>
      <c r="R547" s="30"/>
      <c r="U547" s="30"/>
      <c r="X547" s="30"/>
      <c r="AA547" s="30"/>
      <c r="AD547" s="30"/>
      <c r="AG547" s="30"/>
      <c r="AJ547" s="30"/>
      <c r="AM547" s="30"/>
      <c r="AP547" s="30"/>
      <c r="AS547" s="30"/>
      <c r="AV547" s="30"/>
      <c r="AY547" s="30"/>
      <c r="BB547" s="30"/>
      <c r="BE547" s="30"/>
      <c r="BH547" s="30"/>
      <c r="BL547" s="31"/>
      <c r="BM547" s="31"/>
      <c r="BN547" s="31"/>
      <c r="BO547" s="31"/>
      <c r="BP547" s="31"/>
      <c r="BQ547" s="31"/>
      <c r="BR547" s="31"/>
    </row>
    <row r="548" spans="1:115" s="91" customFormat="1" ht="18" customHeight="1" x14ac:dyDescent="0.2">
      <c r="A548" s="87"/>
      <c r="B548" s="130"/>
      <c r="C548" s="133"/>
      <c r="F548" s="30"/>
      <c r="I548" s="30"/>
      <c r="L548" s="30"/>
      <c r="O548" s="30"/>
      <c r="R548" s="30"/>
      <c r="U548" s="30"/>
      <c r="X548" s="30"/>
      <c r="AA548" s="30"/>
      <c r="AD548" s="30"/>
      <c r="AG548" s="30"/>
      <c r="AJ548" s="30"/>
      <c r="AM548" s="30"/>
      <c r="AP548" s="30"/>
      <c r="AS548" s="30"/>
      <c r="AV548" s="30"/>
      <c r="AY548" s="30"/>
      <c r="BB548" s="30"/>
      <c r="BE548" s="30"/>
      <c r="BH548" s="30"/>
      <c r="BL548" s="31"/>
      <c r="BM548" s="31"/>
      <c r="BN548" s="31"/>
      <c r="BO548" s="31"/>
      <c r="BP548" s="31"/>
      <c r="BQ548" s="31"/>
      <c r="BR548" s="31"/>
    </row>
    <row r="549" spans="1:115" s="91" customFormat="1" ht="18" customHeight="1" x14ac:dyDescent="0.2">
      <c r="A549" s="87"/>
      <c r="B549" s="133"/>
      <c r="C549" s="133"/>
      <c r="F549" s="30"/>
      <c r="I549" s="30"/>
      <c r="L549" s="30"/>
      <c r="O549" s="30"/>
      <c r="R549" s="30"/>
      <c r="U549" s="30"/>
      <c r="X549" s="30"/>
      <c r="AA549" s="30"/>
      <c r="AD549" s="30"/>
      <c r="AG549" s="30"/>
      <c r="AJ549" s="30"/>
      <c r="AM549" s="30"/>
      <c r="AP549" s="30"/>
      <c r="AS549" s="30"/>
      <c r="AV549" s="30"/>
      <c r="AY549" s="30"/>
      <c r="BB549" s="30"/>
      <c r="BE549" s="30"/>
      <c r="BH549" s="30"/>
      <c r="BL549" s="31"/>
      <c r="BM549" s="31"/>
      <c r="BN549" s="31"/>
      <c r="BO549" s="31"/>
      <c r="BP549" s="31"/>
      <c r="BQ549" s="31"/>
      <c r="BR549" s="31"/>
    </row>
    <row r="550" spans="1:115" s="91" customFormat="1" ht="18" customHeight="1" x14ac:dyDescent="0.2">
      <c r="A550" s="87"/>
      <c r="B550" s="133"/>
      <c r="C550" s="133"/>
      <c r="F550" s="30"/>
      <c r="I550" s="30"/>
      <c r="L550" s="30"/>
      <c r="O550" s="30"/>
      <c r="R550" s="30"/>
      <c r="U550" s="30"/>
      <c r="X550" s="30"/>
      <c r="AA550" s="30"/>
      <c r="AD550" s="30"/>
      <c r="AG550" s="30"/>
      <c r="AJ550" s="30"/>
      <c r="AM550" s="30"/>
      <c r="AP550" s="30"/>
      <c r="AS550" s="30"/>
      <c r="AV550" s="30"/>
      <c r="AY550" s="30"/>
      <c r="BB550" s="30"/>
      <c r="BE550" s="30"/>
      <c r="BH550" s="30"/>
      <c r="BL550" s="31"/>
      <c r="BM550" s="31"/>
      <c r="BN550" s="31"/>
      <c r="BO550" s="31"/>
      <c r="BP550" s="31"/>
      <c r="BQ550" s="31"/>
      <c r="BR550" s="31"/>
    </row>
    <row r="551" spans="1:115" s="91" customFormat="1" ht="18" customHeight="1" x14ac:dyDescent="0.2">
      <c r="A551" s="89"/>
      <c r="B551" s="130"/>
      <c r="C551" s="130"/>
      <c r="D551" s="184"/>
      <c r="E551" s="184"/>
      <c r="F551" s="30"/>
      <c r="G551" s="184"/>
      <c r="H551" s="184"/>
      <c r="I551" s="30"/>
      <c r="J551" s="184"/>
      <c r="K551" s="184"/>
      <c r="L551" s="30"/>
      <c r="M551" s="184"/>
      <c r="N551" s="184"/>
      <c r="O551" s="30"/>
      <c r="P551" s="184"/>
      <c r="Q551" s="184"/>
      <c r="R551" s="30"/>
      <c r="S551" s="184"/>
      <c r="T551" s="184"/>
      <c r="U551" s="30"/>
      <c r="V551" s="184"/>
      <c r="W551" s="184"/>
      <c r="X551" s="30"/>
      <c r="Y551" s="184"/>
      <c r="Z551" s="184"/>
      <c r="AA551" s="30"/>
      <c r="AB551" s="184"/>
      <c r="AC551" s="184"/>
      <c r="AD551" s="30"/>
      <c r="AE551" s="184"/>
      <c r="AF551" s="184"/>
      <c r="AG551" s="30"/>
      <c r="AH551" s="184"/>
      <c r="AI551" s="184"/>
      <c r="AJ551" s="30"/>
      <c r="AK551" s="184"/>
      <c r="AL551" s="184"/>
      <c r="AM551" s="30"/>
      <c r="AN551" s="184"/>
      <c r="AO551" s="184"/>
      <c r="AP551" s="30"/>
      <c r="AQ551" s="184"/>
      <c r="AR551" s="184"/>
      <c r="AS551" s="30"/>
      <c r="AT551" s="184"/>
      <c r="AU551" s="184"/>
      <c r="AV551" s="30"/>
      <c r="AW551" s="184"/>
      <c r="AX551" s="184"/>
      <c r="AY551" s="30"/>
      <c r="AZ551" s="184"/>
      <c r="BA551" s="184"/>
      <c r="BB551" s="30"/>
      <c r="BC551" s="184"/>
      <c r="BD551" s="184"/>
      <c r="BE551" s="30"/>
      <c r="BF551" s="184"/>
      <c r="BG551" s="184"/>
      <c r="BH551" s="30"/>
      <c r="BI551" s="184"/>
      <c r="BJ551" s="184"/>
      <c r="BL551" s="31"/>
      <c r="BM551" s="31"/>
      <c r="BN551" s="31"/>
      <c r="BO551" s="31"/>
      <c r="BP551" s="31"/>
      <c r="BQ551" s="31"/>
      <c r="BR551" s="31"/>
    </row>
    <row r="552" spans="1:115" s="91" customFormat="1" ht="18" customHeight="1" x14ac:dyDescent="0.2">
      <c r="A552" s="90"/>
      <c r="B552" s="134"/>
      <c r="C552" s="134"/>
      <c r="F552" s="30"/>
      <c r="I552" s="30"/>
      <c r="L552" s="30"/>
      <c r="O552" s="30"/>
      <c r="R552" s="30"/>
      <c r="U552" s="30"/>
      <c r="X552" s="30"/>
      <c r="AA552" s="30"/>
      <c r="AD552" s="30"/>
      <c r="AG552" s="30"/>
      <c r="AJ552" s="30"/>
      <c r="AM552" s="30"/>
      <c r="AP552" s="30"/>
      <c r="AS552" s="30"/>
      <c r="AV552" s="30"/>
      <c r="AY552" s="30"/>
      <c r="BB552" s="30"/>
      <c r="BE552" s="30"/>
      <c r="BH552" s="30"/>
      <c r="BL552" s="31"/>
      <c r="BM552" s="31"/>
      <c r="BN552" s="31"/>
      <c r="BO552" s="31"/>
      <c r="BP552" s="31"/>
      <c r="BQ552" s="31"/>
      <c r="BR552" s="31"/>
    </row>
    <row r="553" spans="1:115" s="91" customFormat="1" ht="18" customHeight="1" x14ac:dyDescent="0.2">
      <c r="A553" s="87"/>
      <c r="B553" s="133"/>
      <c r="C553" s="133"/>
      <c r="F553" s="30"/>
      <c r="I553" s="30"/>
      <c r="L553" s="30"/>
      <c r="O553" s="30"/>
      <c r="R553" s="30"/>
      <c r="U553" s="30"/>
      <c r="X553" s="30"/>
      <c r="AA553" s="30"/>
      <c r="AD553" s="30"/>
      <c r="AG553" s="30"/>
      <c r="AJ553" s="30"/>
      <c r="AM553" s="30"/>
      <c r="AP553" s="30"/>
      <c r="AS553" s="30"/>
      <c r="AV553" s="30"/>
      <c r="AY553" s="30"/>
      <c r="BB553" s="30"/>
      <c r="BE553" s="30"/>
      <c r="BH553" s="30"/>
      <c r="BL553" s="31"/>
      <c r="BM553" s="31"/>
      <c r="BN553" s="31"/>
      <c r="BO553" s="31"/>
      <c r="BP553" s="31"/>
      <c r="BQ553" s="31"/>
      <c r="BR553" s="31"/>
    </row>
    <row r="554" spans="1:115" s="91" customFormat="1" ht="18" customHeight="1" x14ac:dyDescent="0.2">
      <c r="A554" s="87"/>
      <c r="B554" s="133"/>
      <c r="C554" s="133"/>
      <c r="F554" s="30"/>
      <c r="I554" s="30"/>
      <c r="L554" s="30"/>
      <c r="O554" s="30"/>
      <c r="R554" s="30"/>
      <c r="U554" s="30"/>
      <c r="X554" s="30"/>
      <c r="AA554" s="30"/>
      <c r="AD554" s="30"/>
      <c r="AG554" s="30"/>
      <c r="AJ554" s="30"/>
      <c r="AM554" s="30"/>
      <c r="AP554" s="30"/>
      <c r="AS554" s="30"/>
      <c r="AV554" s="30"/>
      <c r="AY554" s="30"/>
      <c r="BB554" s="30"/>
      <c r="BE554" s="30"/>
      <c r="BH554" s="30"/>
      <c r="BL554" s="31"/>
      <c r="BM554" s="31"/>
      <c r="BN554" s="31"/>
      <c r="BO554" s="31"/>
      <c r="BP554" s="31"/>
      <c r="BQ554" s="31"/>
      <c r="BR554" s="31"/>
    </row>
    <row r="555" spans="1:115" s="91" customFormat="1" ht="18" customHeight="1" x14ac:dyDescent="0.2">
      <c r="A555" s="87"/>
      <c r="B555" s="130"/>
      <c r="C555" s="130"/>
      <c r="F555" s="30"/>
      <c r="I555" s="30"/>
      <c r="L555" s="30"/>
      <c r="O555" s="30"/>
      <c r="R555" s="30"/>
      <c r="U555" s="30"/>
      <c r="X555" s="30"/>
      <c r="AA555" s="30"/>
      <c r="AD555" s="30"/>
      <c r="AG555" s="30"/>
      <c r="AJ555" s="30"/>
      <c r="AM555" s="30"/>
      <c r="AP555" s="30"/>
      <c r="AS555" s="30"/>
      <c r="AV555" s="30"/>
      <c r="AY555" s="30"/>
      <c r="BB555" s="30"/>
      <c r="BE555" s="30"/>
      <c r="BH555" s="30"/>
      <c r="BL555" s="31"/>
      <c r="BM555" s="31"/>
      <c r="BN555" s="31"/>
      <c r="BO555" s="31"/>
      <c r="BP555" s="31"/>
      <c r="BQ555" s="31"/>
      <c r="BR555" s="31"/>
    </row>
    <row r="556" spans="1:115" s="91" customFormat="1" ht="18" customHeight="1" x14ac:dyDescent="0.2">
      <c r="A556" s="87"/>
      <c r="B556" s="133"/>
      <c r="C556" s="133"/>
      <c r="F556" s="30"/>
      <c r="I556" s="30"/>
      <c r="L556" s="30"/>
      <c r="O556" s="30"/>
      <c r="R556" s="30"/>
      <c r="U556" s="30"/>
      <c r="X556" s="30"/>
      <c r="AA556" s="30"/>
      <c r="AD556" s="30"/>
      <c r="AG556" s="30"/>
      <c r="AJ556" s="30"/>
      <c r="AM556" s="30"/>
      <c r="AP556" s="30"/>
      <c r="AS556" s="30"/>
      <c r="AV556" s="30"/>
      <c r="AY556" s="30"/>
      <c r="BB556" s="30"/>
      <c r="BE556" s="30"/>
      <c r="BH556" s="30"/>
      <c r="BL556" s="31"/>
      <c r="BM556" s="31"/>
      <c r="BN556" s="31"/>
      <c r="BO556" s="31"/>
      <c r="BP556" s="31"/>
      <c r="BQ556" s="31"/>
      <c r="BR556" s="31"/>
    </row>
    <row r="557" spans="1:115" s="91" customFormat="1" ht="18" customHeight="1" x14ac:dyDescent="0.2">
      <c r="A557" s="87"/>
      <c r="B557" s="133"/>
      <c r="C557" s="133"/>
      <c r="F557" s="30"/>
      <c r="I557" s="30"/>
      <c r="L557" s="30"/>
      <c r="O557" s="30"/>
      <c r="R557" s="30"/>
      <c r="U557" s="30"/>
      <c r="X557" s="30"/>
      <c r="AA557" s="30"/>
      <c r="AD557" s="30"/>
      <c r="AG557" s="30"/>
      <c r="AJ557" s="30"/>
      <c r="AM557" s="30"/>
      <c r="AP557" s="30"/>
      <c r="AS557" s="30"/>
      <c r="AV557" s="30"/>
      <c r="AY557" s="30"/>
      <c r="BB557" s="30"/>
      <c r="BE557" s="30"/>
      <c r="BH557" s="30"/>
      <c r="BL557" s="31"/>
      <c r="BM557" s="31"/>
      <c r="BN557" s="31"/>
      <c r="BO557" s="31"/>
      <c r="BP557" s="31"/>
      <c r="BQ557" s="31"/>
      <c r="BR557" s="31"/>
    </row>
    <row r="558" spans="1:115" s="91" customFormat="1" ht="18" customHeight="1" x14ac:dyDescent="0.2">
      <c r="A558" s="89"/>
      <c r="B558" s="130"/>
      <c r="C558" s="130"/>
      <c r="D558" s="184"/>
      <c r="E558" s="184"/>
      <c r="F558" s="30"/>
      <c r="G558" s="184"/>
      <c r="H558" s="184"/>
      <c r="I558" s="30"/>
      <c r="J558" s="184"/>
      <c r="K558" s="184"/>
      <c r="L558" s="30"/>
      <c r="M558" s="184"/>
      <c r="N558" s="184"/>
      <c r="O558" s="30"/>
      <c r="P558" s="184"/>
      <c r="Q558" s="184"/>
      <c r="R558" s="30"/>
      <c r="S558" s="184"/>
      <c r="T558" s="184"/>
      <c r="U558" s="30"/>
      <c r="V558" s="184"/>
      <c r="W558" s="184"/>
      <c r="X558" s="30"/>
      <c r="Y558" s="184"/>
      <c r="Z558" s="184"/>
      <c r="AA558" s="30"/>
      <c r="AB558" s="184"/>
      <c r="AC558" s="184"/>
      <c r="AD558" s="30"/>
      <c r="AE558" s="184"/>
      <c r="AF558" s="184"/>
      <c r="AG558" s="30"/>
      <c r="AH558" s="184"/>
      <c r="AI558" s="184"/>
      <c r="AJ558" s="30"/>
      <c r="AK558" s="184"/>
      <c r="AL558" s="184"/>
      <c r="AM558" s="30"/>
      <c r="AN558" s="184"/>
      <c r="AO558" s="184"/>
      <c r="AP558" s="30"/>
      <c r="AQ558" s="184"/>
      <c r="AR558" s="184"/>
      <c r="AS558" s="30"/>
      <c r="AT558" s="184"/>
      <c r="AU558" s="184"/>
      <c r="AV558" s="30"/>
      <c r="AW558" s="184"/>
      <c r="AX558" s="184"/>
      <c r="AY558" s="30"/>
      <c r="AZ558" s="184"/>
      <c r="BA558" s="184"/>
      <c r="BB558" s="30"/>
      <c r="BC558" s="184"/>
      <c r="BD558" s="184"/>
      <c r="BE558" s="30"/>
      <c r="BF558" s="184"/>
      <c r="BG558" s="184"/>
      <c r="BH558" s="30"/>
      <c r="BI558" s="184"/>
      <c r="BJ558" s="184"/>
      <c r="BL558" s="31"/>
      <c r="BM558" s="31"/>
      <c r="BN558" s="31"/>
      <c r="BO558" s="31"/>
      <c r="BP558" s="31"/>
      <c r="BQ558" s="31"/>
      <c r="BR558" s="31"/>
    </row>
    <row r="559" spans="1:115" s="91" customFormat="1" ht="18" customHeight="1" x14ac:dyDescent="0.2">
      <c r="A559" s="90"/>
      <c r="B559" s="134"/>
      <c r="C559" s="133"/>
      <c r="F559" s="30"/>
      <c r="I559" s="30"/>
      <c r="L559" s="30"/>
      <c r="O559" s="30"/>
      <c r="R559" s="30"/>
      <c r="U559" s="30"/>
      <c r="X559" s="30"/>
      <c r="AA559" s="30"/>
      <c r="AD559" s="30"/>
      <c r="AG559" s="30"/>
      <c r="AJ559" s="30"/>
      <c r="AM559" s="30"/>
      <c r="AP559" s="30"/>
      <c r="AS559" s="30"/>
      <c r="AV559" s="30"/>
      <c r="AY559" s="30"/>
      <c r="BB559" s="30"/>
      <c r="BE559" s="30"/>
      <c r="BH559" s="30"/>
      <c r="BL559" s="31"/>
      <c r="BM559" s="31"/>
      <c r="BN559" s="31"/>
      <c r="BO559" s="31"/>
      <c r="BP559" s="31"/>
      <c r="BQ559" s="31"/>
      <c r="BR559" s="31"/>
    </row>
    <row r="560" spans="1:115" s="91" customFormat="1" ht="18" customHeight="1" x14ac:dyDescent="0.2">
      <c r="A560" s="87"/>
      <c r="B560" s="133"/>
      <c r="C560" s="133"/>
      <c r="F560" s="30"/>
      <c r="I560" s="30"/>
      <c r="L560" s="30"/>
      <c r="O560" s="30"/>
      <c r="R560" s="30"/>
      <c r="U560" s="30"/>
      <c r="X560" s="30"/>
      <c r="AA560" s="30"/>
      <c r="AD560" s="30"/>
      <c r="AG560" s="30"/>
      <c r="AJ560" s="30"/>
      <c r="AM560" s="30"/>
      <c r="AP560" s="30"/>
      <c r="AS560" s="30"/>
      <c r="AV560" s="30"/>
      <c r="AY560" s="30"/>
      <c r="BB560" s="30"/>
      <c r="BE560" s="30"/>
      <c r="BH560" s="30"/>
      <c r="BL560" s="31"/>
      <c r="BM560" s="31"/>
      <c r="BN560" s="31"/>
      <c r="BO560" s="31"/>
      <c r="BP560" s="31"/>
      <c r="BQ560" s="31"/>
      <c r="BR560" s="31"/>
    </row>
    <row r="561" spans="1:70" s="91" customFormat="1" ht="18" customHeight="1" x14ac:dyDescent="0.2">
      <c r="A561" s="87"/>
      <c r="B561" s="133"/>
      <c r="C561" s="133"/>
      <c r="F561" s="30"/>
      <c r="I561" s="30"/>
      <c r="L561" s="30"/>
      <c r="O561" s="30"/>
      <c r="R561" s="30"/>
      <c r="U561" s="30"/>
      <c r="X561" s="30"/>
      <c r="AA561" s="30"/>
      <c r="AD561" s="30"/>
      <c r="AG561" s="30"/>
      <c r="AJ561" s="30"/>
      <c r="AM561" s="30"/>
      <c r="AP561" s="30"/>
      <c r="AS561" s="30"/>
      <c r="AV561" s="30"/>
      <c r="AY561" s="30"/>
      <c r="BB561" s="30"/>
      <c r="BE561" s="30"/>
      <c r="BH561" s="30"/>
      <c r="BL561" s="31"/>
      <c r="BM561" s="31"/>
      <c r="BN561" s="31"/>
      <c r="BO561" s="31"/>
      <c r="BP561" s="31"/>
      <c r="BQ561" s="31"/>
      <c r="BR561" s="31"/>
    </row>
    <row r="562" spans="1:70" s="91" customFormat="1" ht="18" customHeight="1" x14ac:dyDescent="0.2">
      <c r="A562" s="87"/>
      <c r="B562" s="130"/>
      <c r="C562" s="133"/>
      <c r="F562" s="30"/>
      <c r="I562" s="30"/>
      <c r="L562" s="30"/>
      <c r="O562" s="30"/>
      <c r="R562" s="30"/>
      <c r="U562" s="30"/>
      <c r="X562" s="30"/>
      <c r="AA562" s="30"/>
      <c r="AD562" s="30"/>
      <c r="AG562" s="30"/>
      <c r="AJ562" s="30"/>
      <c r="AM562" s="30"/>
      <c r="AP562" s="30"/>
      <c r="AS562" s="30"/>
      <c r="AV562" s="30"/>
      <c r="AY562" s="30"/>
      <c r="BB562" s="30"/>
      <c r="BE562" s="30"/>
      <c r="BH562" s="30"/>
      <c r="BL562" s="31"/>
      <c r="BM562" s="31"/>
      <c r="BN562" s="31"/>
      <c r="BO562" s="31"/>
      <c r="BP562" s="31"/>
      <c r="BQ562" s="31"/>
      <c r="BR562" s="31"/>
    </row>
    <row r="563" spans="1:70" s="91" customFormat="1" ht="18" customHeight="1" x14ac:dyDescent="0.2">
      <c r="A563" s="87"/>
      <c r="B563" s="133"/>
      <c r="C563" s="133"/>
      <c r="F563" s="30"/>
      <c r="I563" s="30"/>
      <c r="L563" s="30"/>
      <c r="O563" s="30"/>
      <c r="R563" s="30"/>
      <c r="U563" s="30"/>
      <c r="X563" s="30"/>
      <c r="AA563" s="30"/>
      <c r="AD563" s="30"/>
      <c r="AG563" s="30"/>
      <c r="AJ563" s="30"/>
      <c r="AM563" s="30"/>
      <c r="AP563" s="30"/>
      <c r="AS563" s="30"/>
      <c r="AV563" s="30"/>
      <c r="AY563" s="30"/>
      <c r="BB563" s="30"/>
      <c r="BE563" s="30"/>
      <c r="BH563" s="30"/>
      <c r="BL563" s="31"/>
      <c r="BM563" s="31"/>
      <c r="BN563" s="31"/>
      <c r="BO563" s="31"/>
      <c r="BP563" s="31"/>
      <c r="BQ563" s="31"/>
      <c r="BR563" s="31"/>
    </row>
    <row r="564" spans="1:70" s="91" customFormat="1" ht="18" customHeight="1" x14ac:dyDescent="0.2">
      <c r="A564" s="87"/>
      <c r="B564" s="133"/>
      <c r="C564" s="133"/>
      <c r="F564" s="30"/>
      <c r="I564" s="30"/>
      <c r="L564" s="30"/>
      <c r="O564" s="30"/>
      <c r="R564" s="30"/>
      <c r="U564" s="30"/>
      <c r="X564" s="30"/>
      <c r="AA564" s="30"/>
      <c r="AD564" s="30"/>
      <c r="AG564" s="30"/>
      <c r="AJ564" s="30"/>
      <c r="AM564" s="30"/>
      <c r="AP564" s="30"/>
      <c r="AS564" s="30"/>
      <c r="AV564" s="30"/>
      <c r="AY564" s="30"/>
      <c r="BB564" s="30"/>
      <c r="BE564" s="30"/>
      <c r="BH564" s="30"/>
      <c r="BL564" s="31"/>
      <c r="BM564" s="31"/>
      <c r="BN564" s="31"/>
      <c r="BO564" s="31"/>
      <c r="BP564" s="31"/>
      <c r="BQ564" s="31"/>
      <c r="BR564" s="31"/>
    </row>
    <row r="565" spans="1:70" s="91" customFormat="1" ht="18" customHeight="1" x14ac:dyDescent="0.2">
      <c r="A565" s="89"/>
      <c r="B565" s="130"/>
      <c r="C565" s="130"/>
      <c r="D565" s="184"/>
      <c r="E565" s="184"/>
      <c r="F565" s="30"/>
      <c r="G565" s="184"/>
      <c r="H565" s="184"/>
      <c r="I565" s="30"/>
      <c r="J565" s="184"/>
      <c r="K565" s="184"/>
      <c r="L565" s="30"/>
      <c r="M565" s="184"/>
      <c r="N565" s="184"/>
      <c r="O565" s="30"/>
      <c r="P565" s="184"/>
      <c r="Q565" s="184"/>
      <c r="R565" s="30"/>
      <c r="S565" s="184"/>
      <c r="T565" s="184"/>
      <c r="U565" s="30"/>
      <c r="V565" s="184"/>
      <c r="W565" s="184"/>
      <c r="X565" s="30"/>
      <c r="Y565" s="184"/>
      <c r="Z565" s="184"/>
      <c r="AA565" s="30"/>
      <c r="AB565" s="184"/>
      <c r="AC565" s="184"/>
      <c r="AD565" s="30"/>
      <c r="AE565" s="184"/>
      <c r="AF565" s="184"/>
      <c r="AG565" s="30"/>
      <c r="AH565" s="184"/>
      <c r="AI565" s="184"/>
      <c r="AJ565" s="30"/>
      <c r="AK565" s="184"/>
      <c r="AL565" s="184"/>
      <c r="AM565" s="30"/>
      <c r="AN565" s="184"/>
      <c r="AO565" s="184"/>
      <c r="AP565" s="30"/>
      <c r="AQ565" s="184"/>
      <c r="AR565" s="184"/>
      <c r="AS565" s="30"/>
      <c r="AT565" s="184"/>
      <c r="AU565" s="184"/>
      <c r="AV565" s="30"/>
      <c r="AW565" s="184"/>
      <c r="AX565" s="184"/>
      <c r="AY565" s="30"/>
      <c r="AZ565" s="184"/>
      <c r="BA565" s="184"/>
      <c r="BB565" s="30"/>
      <c r="BC565" s="184"/>
      <c r="BD565" s="184"/>
      <c r="BE565" s="30"/>
      <c r="BF565" s="184"/>
      <c r="BG565" s="184"/>
      <c r="BH565" s="30"/>
      <c r="BI565" s="184"/>
      <c r="BJ565" s="184"/>
      <c r="BL565" s="31"/>
      <c r="BM565" s="31"/>
      <c r="BN565" s="31"/>
      <c r="BO565" s="31"/>
      <c r="BP565" s="31"/>
      <c r="BQ565" s="31"/>
      <c r="BR565" s="31"/>
    </row>
    <row r="566" spans="1:70" s="91" customFormat="1" ht="18" customHeight="1" x14ac:dyDescent="0.2">
      <c r="A566" s="90"/>
      <c r="B566" s="134"/>
      <c r="C566" s="134"/>
      <c r="F566" s="30"/>
      <c r="I566" s="30"/>
      <c r="L566" s="30"/>
      <c r="O566" s="30"/>
      <c r="R566" s="30"/>
      <c r="U566" s="30"/>
      <c r="X566" s="30"/>
      <c r="AA566" s="30"/>
      <c r="AD566" s="30"/>
      <c r="AG566" s="30"/>
      <c r="AJ566" s="30"/>
      <c r="AM566" s="30"/>
      <c r="AP566" s="30"/>
      <c r="AS566" s="30"/>
      <c r="AV566" s="30"/>
      <c r="AY566" s="30"/>
      <c r="BB566" s="30"/>
      <c r="BE566" s="30"/>
      <c r="BH566" s="30"/>
      <c r="BL566" s="31"/>
      <c r="BM566" s="31"/>
      <c r="BN566" s="31"/>
      <c r="BO566" s="31"/>
      <c r="BP566" s="31"/>
      <c r="BQ566" s="31"/>
      <c r="BR566" s="31"/>
    </row>
    <row r="567" spans="1:70" s="91" customFormat="1" ht="18" customHeight="1" x14ac:dyDescent="0.2">
      <c r="A567" s="87"/>
      <c r="B567" s="133"/>
      <c r="C567" s="133"/>
      <c r="F567" s="30"/>
      <c r="I567" s="30"/>
      <c r="L567" s="30"/>
      <c r="O567" s="30"/>
      <c r="R567" s="30"/>
      <c r="U567" s="30"/>
      <c r="X567" s="30"/>
      <c r="AA567" s="30"/>
      <c r="AD567" s="30"/>
      <c r="AG567" s="30"/>
      <c r="AJ567" s="30"/>
      <c r="AM567" s="30"/>
      <c r="AP567" s="30"/>
      <c r="AS567" s="30"/>
      <c r="AV567" s="30"/>
      <c r="AY567" s="30"/>
      <c r="BB567" s="30"/>
      <c r="BE567" s="30"/>
      <c r="BH567" s="30"/>
      <c r="BL567" s="31"/>
      <c r="BM567" s="31"/>
      <c r="BN567" s="31"/>
      <c r="BO567" s="31"/>
      <c r="BP567" s="31"/>
      <c r="BQ567" s="31"/>
      <c r="BR567" s="31"/>
    </row>
    <row r="568" spans="1:70" s="91" customFormat="1" ht="18" customHeight="1" x14ac:dyDescent="0.2">
      <c r="A568" s="87"/>
      <c r="B568" s="133"/>
      <c r="C568" s="133"/>
      <c r="F568" s="30"/>
      <c r="I568" s="30"/>
      <c r="L568" s="30"/>
      <c r="O568" s="30"/>
      <c r="R568" s="30"/>
      <c r="U568" s="30"/>
      <c r="X568" s="30"/>
      <c r="AA568" s="30"/>
      <c r="AD568" s="30"/>
      <c r="AG568" s="30"/>
      <c r="AJ568" s="30"/>
      <c r="AM568" s="30"/>
      <c r="AP568" s="30"/>
      <c r="AS568" s="30"/>
      <c r="AV568" s="30"/>
      <c r="AY568" s="30"/>
      <c r="BB568" s="30"/>
      <c r="BE568" s="30"/>
      <c r="BH568" s="30"/>
      <c r="BL568" s="31"/>
      <c r="BM568" s="31"/>
      <c r="BN568" s="31"/>
      <c r="BO568" s="31"/>
      <c r="BP568" s="31"/>
      <c r="BQ568" s="31"/>
      <c r="BR568" s="31"/>
    </row>
    <row r="569" spans="1:70" s="91" customFormat="1" ht="18" customHeight="1" x14ac:dyDescent="0.2">
      <c r="A569" s="87"/>
      <c r="B569" s="130"/>
      <c r="C569" s="130"/>
      <c r="F569" s="30"/>
      <c r="I569" s="30"/>
      <c r="L569" s="30"/>
      <c r="O569" s="30"/>
      <c r="R569" s="30"/>
      <c r="U569" s="30"/>
      <c r="X569" s="30"/>
      <c r="AA569" s="30"/>
      <c r="AD569" s="30"/>
      <c r="AG569" s="30"/>
      <c r="AJ569" s="30"/>
      <c r="AM569" s="30"/>
      <c r="AP569" s="30"/>
      <c r="AS569" s="30"/>
      <c r="AV569" s="30"/>
      <c r="AY569" s="30"/>
      <c r="BB569" s="30"/>
      <c r="BE569" s="30"/>
      <c r="BH569" s="30"/>
      <c r="BL569" s="31"/>
      <c r="BM569" s="31"/>
      <c r="BN569" s="31"/>
      <c r="BO569" s="31"/>
      <c r="BP569" s="31"/>
      <c r="BQ569" s="31"/>
      <c r="BR569" s="31"/>
    </row>
    <row r="570" spans="1:70" s="91" customFormat="1" ht="18" customHeight="1" x14ac:dyDescent="0.2">
      <c r="A570" s="87"/>
      <c r="B570" s="133"/>
      <c r="C570" s="133"/>
      <c r="F570" s="30"/>
      <c r="I570" s="30"/>
      <c r="L570" s="30"/>
      <c r="O570" s="30"/>
      <c r="R570" s="30"/>
      <c r="U570" s="30"/>
      <c r="X570" s="30"/>
      <c r="AA570" s="30"/>
      <c r="AD570" s="30"/>
      <c r="AG570" s="30"/>
      <c r="AJ570" s="30"/>
      <c r="AM570" s="30"/>
      <c r="AP570" s="30"/>
      <c r="AS570" s="30"/>
      <c r="AV570" s="30"/>
      <c r="AY570" s="30"/>
      <c r="BB570" s="30"/>
      <c r="BE570" s="30"/>
      <c r="BH570" s="30"/>
      <c r="BL570" s="31"/>
      <c r="BM570" s="31"/>
      <c r="BN570" s="31"/>
      <c r="BO570" s="31"/>
      <c r="BP570" s="31"/>
      <c r="BQ570" s="31"/>
      <c r="BR570" s="31"/>
    </row>
    <row r="571" spans="1:70" s="91" customFormat="1" ht="18" customHeight="1" x14ac:dyDescent="0.2">
      <c r="A571" s="87"/>
      <c r="B571" s="133"/>
      <c r="C571" s="133"/>
      <c r="F571" s="30"/>
      <c r="I571" s="30"/>
      <c r="L571" s="30"/>
      <c r="O571" s="30"/>
      <c r="R571" s="30"/>
      <c r="U571" s="30"/>
      <c r="X571" s="30"/>
      <c r="AA571" s="30"/>
      <c r="AD571" s="30"/>
      <c r="AG571" s="30"/>
      <c r="AJ571" s="30"/>
      <c r="AM571" s="30"/>
      <c r="AP571" s="30"/>
      <c r="AS571" s="30"/>
      <c r="AV571" s="30"/>
      <c r="AY571" s="30"/>
      <c r="BB571" s="30"/>
      <c r="BE571" s="30"/>
      <c r="BH571" s="30"/>
      <c r="BL571" s="31"/>
      <c r="BM571" s="31"/>
      <c r="BN571" s="31"/>
      <c r="BO571" s="31"/>
      <c r="BP571" s="31"/>
      <c r="BQ571" s="31"/>
      <c r="BR571" s="31"/>
    </row>
    <row r="572" spans="1:70" s="91" customFormat="1" ht="18" customHeight="1" x14ac:dyDescent="0.2">
      <c r="A572" s="89"/>
      <c r="B572" s="130"/>
      <c r="C572" s="130"/>
      <c r="D572" s="184"/>
      <c r="E572" s="184"/>
      <c r="F572" s="30"/>
      <c r="G572" s="184"/>
      <c r="H572" s="184"/>
      <c r="I572" s="30"/>
      <c r="J572" s="184"/>
      <c r="K572" s="184"/>
      <c r="L572" s="30"/>
      <c r="M572" s="184"/>
      <c r="N572" s="184"/>
      <c r="O572" s="30"/>
      <c r="P572" s="184"/>
      <c r="Q572" s="184"/>
      <c r="R572" s="30"/>
      <c r="S572" s="184"/>
      <c r="T572" s="184"/>
      <c r="U572" s="30"/>
      <c r="V572" s="184"/>
      <c r="W572" s="184"/>
      <c r="X572" s="30"/>
      <c r="Y572" s="184"/>
      <c r="Z572" s="184"/>
      <c r="AA572" s="30"/>
      <c r="AB572" s="184"/>
      <c r="AC572" s="184"/>
      <c r="AD572" s="30"/>
      <c r="AE572" s="184"/>
      <c r="AF572" s="184"/>
      <c r="AG572" s="30"/>
      <c r="AH572" s="184"/>
      <c r="AI572" s="184"/>
      <c r="AJ572" s="30"/>
      <c r="AK572" s="184"/>
      <c r="AL572" s="184"/>
      <c r="AM572" s="30"/>
      <c r="AN572" s="184"/>
      <c r="AO572" s="184"/>
      <c r="AP572" s="30"/>
      <c r="AQ572" s="184"/>
      <c r="AR572" s="184"/>
      <c r="AS572" s="30"/>
      <c r="AT572" s="184"/>
      <c r="AU572" s="184"/>
      <c r="AV572" s="30"/>
      <c r="AW572" s="184"/>
      <c r="AX572" s="184"/>
      <c r="AY572" s="30"/>
      <c r="AZ572" s="184"/>
      <c r="BA572" s="184"/>
      <c r="BB572" s="30"/>
      <c r="BC572" s="184"/>
      <c r="BD572" s="184"/>
      <c r="BE572" s="30"/>
      <c r="BF572" s="184"/>
      <c r="BG572" s="184"/>
      <c r="BH572" s="30"/>
      <c r="BI572" s="184"/>
      <c r="BJ572" s="184"/>
      <c r="BL572" s="31"/>
      <c r="BM572" s="31"/>
      <c r="BN572" s="31"/>
      <c r="BO572" s="31"/>
      <c r="BP572" s="31"/>
      <c r="BQ572" s="31"/>
      <c r="BR572" s="31"/>
    </row>
    <row r="573" spans="1:70" s="91" customFormat="1" ht="18" customHeight="1" x14ac:dyDescent="0.2">
      <c r="A573" s="90"/>
      <c r="B573" s="134"/>
      <c r="C573" s="133"/>
      <c r="F573" s="30"/>
      <c r="I573" s="30"/>
      <c r="L573" s="30"/>
      <c r="O573" s="30"/>
      <c r="R573" s="30"/>
      <c r="U573" s="30"/>
      <c r="X573" s="30"/>
      <c r="AA573" s="30"/>
      <c r="AD573" s="30"/>
      <c r="AG573" s="30"/>
      <c r="AJ573" s="30"/>
      <c r="AM573" s="30"/>
      <c r="AP573" s="30"/>
      <c r="AS573" s="30"/>
      <c r="AV573" s="30"/>
      <c r="AY573" s="30"/>
      <c r="BB573" s="30"/>
      <c r="BE573" s="30"/>
      <c r="BH573" s="30"/>
      <c r="BL573" s="31"/>
      <c r="BM573" s="31"/>
      <c r="BN573" s="31"/>
      <c r="BO573" s="31"/>
      <c r="BP573" s="31"/>
      <c r="BQ573" s="31"/>
      <c r="BR573" s="31"/>
    </row>
    <row r="574" spans="1:70" s="91" customFormat="1" ht="18" customHeight="1" x14ac:dyDescent="0.2">
      <c r="A574" s="87"/>
      <c r="B574" s="133"/>
      <c r="C574" s="133"/>
      <c r="F574" s="30"/>
      <c r="I574" s="30"/>
      <c r="L574" s="30"/>
      <c r="O574" s="30"/>
      <c r="R574" s="30"/>
      <c r="U574" s="30"/>
      <c r="X574" s="30"/>
      <c r="AA574" s="30"/>
      <c r="AD574" s="30"/>
      <c r="AG574" s="30"/>
      <c r="AJ574" s="30"/>
      <c r="AM574" s="30"/>
      <c r="AP574" s="30"/>
      <c r="AS574" s="30"/>
      <c r="AV574" s="30"/>
      <c r="AY574" s="30"/>
      <c r="BB574" s="30"/>
      <c r="BE574" s="30"/>
      <c r="BH574" s="30"/>
      <c r="BL574" s="31"/>
      <c r="BM574" s="31"/>
      <c r="BN574" s="31"/>
      <c r="BO574" s="31"/>
      <c r="BP574" s="31"/>
      <c r="BQ574" s="31"/>
      <c r="BR574" s="31"/>
    </row>
    <row r="575" spans="1:70" s="91" customFormat="1" ht="18" customHeight="1" x14ac:dyDescent="0.2">
      <c r="A575" s="87"/>
      <c r="B575" s="133"/>
      <c r="C575" s="133"/>
      <c r="F575" s="30"/>
      <c r="I575" s="30"/>
      <c r="L575" s="30"/>
      <c r="O575" s="30"/>
      <c r="R575" s="30"/>
      <c r="U575" s="30"/>
      <c r="X575" s="30"/>
      <c r="AA575" s="30"/>
      <c r="AD575" s="30"/>
      <c r="AG575" s="30"/>
      <c r="AJ575" s="30"/>
      <c r="AM575" s="30"/>
      <c r="AP575" s="30"/>
      <c r="AS575" s="30"/>
      <c r="AV575" s="30"/>
      <c r="AY575" s="30"/>
      <c r="BB575" s="30"/>
      <c r="BE575" s="30"/>
      <c r="BH575" s="30"/>
      <c r="BL575" s="31"/>
      <c r="BM575" s="31"/>
      <c r="BN575" s="31"/>
      <c r="BO575" s="31"/>
      <c r="BP575" s="31"/>
      <c r="BQ575" s="31"/>
      <c r="BR575" s="31"/>
    </row>
    <row r="576" spans="1:70" s="91" customFormat="1" ht="18" customHeight="1" x14ac:dyDescent="0.2">
      <c r="A576" s="87"/>
      <c r="B576" s="130"/>
      <c r="C576" s="133"/>
      <c r="F576" s="30"/>
      <c r="I576" s="30"/>
      <c r="L576" s="30"/>
      <c r="O576" s="30"/>
      <c r="R576" s="30"/>
      <c r="U576" s="30"/>
      <c r="X576" s="30"/>
      <c r="AA576" s="30"/>
      <c r="AD576" s="30"/>
      <c r="AG576" s="30"/>
      <c r="AJ576" s="30"/>
      <c r="AM576" s="30"/>
      <c r="AP576" s="30"/>
      <c r="AS576" s="30"/>
      <c r="AV576" s="30"/>
      <c r="AY576" s="30"/>
      <c r="BB576" s="30"/>
      <c r="BE576" s="30"/>
      <c r="BH576" s="30"/>
      <c r="BL576" s="31"/>
      <c r="BM576" s="31"/>
      <c r="BN576" s="31"/>
      <c r="BO576" s="31"/>
      <c r="BP576" s="31"/>
      <c r="BQ576" s="31"/>
      <c r="BR576" s="31"/>
    </row>
    <row r="577" spans="1:70" s="91" customFormat="1" ht="18" customHeight="1" x14ac:dyDescent="0.2">
      <c r="A577" s="87"/>
      <c r="B577" s="133"/>
      <c r="C577" s="133"/>
      <c r="F577" s="30"/>
      <c r="I577" s="30"/>
      <c r="L577" s="30"/>
      <c r="O577" s="30"/>
      <c r="R577" s="30"/>
      <c r="U577" s="30"/>
      <c r="X577" s="30"/>
      <c r="AA577" s="30"/>
      <c r="AD577" s="30"/>
      <c r="AG577" s="30"/>
      <c r="AJ577" s="30"/>
      <c r="AM577" s="30"/>
      <c r="AP577" s="30"/>
      <c r="AS577" s="30"/>
      <c r="AV577" s="30"/>
      <c r="AY577" s="30"/>
      <c r="BB577" s="30"/>
      <c r="BE577" s="30"/>
      <c r="BH577" s="30"/>
      <c r="BL577" s="31"/>
      <c r="BM577" s="31"/>
      <c r="BN577" s="31"/>
      <c r="BO577" s="31"/>
      <c r="BP577" s="31"/>
      <c r="BQ577" s="31"/>
      <c r="BR577" s="31"/>
    </row>
    <row r="578" spans="1:70" s="91" customFormat="1" ht="18" customHeight="1" x14ac:dyDescent="0.2">
      <c r="A578" s="87"/>
      <c r="B578" s="133"/>
      <c r="C578" s="133"/>
      <c r="F578" s="30"/>
      <c r="I578" s="30"/>
      <c r="L578" s="30"/>
      <c r="O578" s="30"/>
      <c r="R578" s="30"/>
      <c r="U578" s="30"/>
      <c r="X578" s="30"/>
      <c r="AA578" s="30"/>
      <c r="AD578" s="30"/>
      <c r="AG578" s="30"/>
      <c r="AJ578" s="30"/>
      <c r="AM578" s="30"/>
      <c r="AP578" s="30"/>
      <c r="AS578" s="30"/>
      <c r="AV578" s="30"/>
      <c r="AY578" s="30"/>
      <c r="BB578" s="30"/>
      <c r="BE578" s="30"/>
      <c r="BH578" s="30"/>
      <c r="BL578" s="31"/>
      <c r="BM578" s="31"/>
      <c r="BN578" s="31"/>
      <c r="BO578" s="31"/>
      <c r="BP578" s="31"/>
      <c r="BQ578" s="31"/>
      <c r="BR578" s="31"/>
    </row>
    <row r="579" spans="1:70" s="91" customFormat="1" ht="18" customHeight="1" x14ac:dyDescent="0.2">
      <c r="A579" s="89"/>
      <c r="B579" s="130"/>
      <c r="C579" s="130"/>
      <c r="D579" s="184"/>
      <c r="E579" s="184"/>
      <c r="F579" s="30"/>
      <c r="G579" s="184"/>
      <c r="H579" s="184"/>
      <c r="I579" s="30"/>
      <c r="J579" s="184"/>
      <c r="K579" s="184"/>
      <c r="L579" s="30"/>
      <c r="M579" s="184"/>
      <c r="N579" s="184"/>
      <c r="O579" s="30"/>
      <c r="P579" s="184"/>
      <c r="Q579" s="184"/>
      <c r="R579" s="30"/>
      <c r="S579" s="184"/>
      <c r="T579" s="184"/>
      <c r="U579" s="30"/>
      <c r="V579" s="184"/>
      <c r="W579" s="184"/>
      <c r="X579" s="30"/>
      <c r="Y579" s="184"/>
      <c r="Z579" s="184"/>
      <c r="AA579" s="30"/>
      <c r="AB579" s="184"/>
      <c r="AC579" s="184"/>
      <c r="AD579" s="30"/>
      <c r="AE579" s="184"/>
      <c r="AF579" s="184"/>
      <c r="AG579" s="30"/>
      <c r="AH579" s="184"/>
      <c r="AI579" s="184"/>
      <c r="AJ579" s="30"/>
      <c r="AK579" s="184"/>
      <c r="AL579" s="184"/>
      <c r="AM579" s="30"/>
      <c r="AN579" s="184"/>
      <c r="AO579" s="184"/>
      <c r="AP579" s="30"/>
      <c r="AQ579" s="184"/>
      <c r="AR579" s="184"/>
      <c r="AS579" s="30"/>
      <c r="AT579" s="184"/>
      <c r="AU579" s="184"/>
      <c r="AV579" s="30"/>
      <c r="AW579" s="184"/>
      <c r="AX579" s="184"/>
      <c r="AY579" s="30"/>
      <c r="AZ579" s="184"/>
      <c r="BA579" s="184"/>
      <c r="BB579" s="30"/>
      <c r="BC579" s="184"/>
      <c r="BD579" s="184"/>
      <c r="BE579" s="30"/>
      <c r="BF579" s="184"/>
      <c r="BG579" s="184"/>
      <c r="BH579" s="30"/>
      <c r="BI579" s="184"/>
      <c r="BJ579" s="184"/>
      <c r="BL579" s="31"/>
      <c r="BM579" s="31"/>
      <c r="BN579" s="31"/>
      <c r="BO579" s="31"/>
      <c r="BP579" s="31"/>
      <c r="BQ579" s="31"/>
      <c r="BR579" s="31"/>
    </row>
    <row r="580" spans="1:70" s="91" customFormat="1" ht="18" customHeight="1" x14ac:dyDescent="0.2">
      <c r="A580" s="90"/>
      <c r="B580" s="134"/>
      <c r="C580" s="134"/>
      <c r="F580" s="30"/>
      <c r="I580" s="30"/>
      <c r="L580" s="30"/>
      <c r="O580" s="30"/>
      <c r="R580" s="30"/>
      <c r="U580" s="30"/>
      <c r="X580" s="30"/>
      <c r="AA580" s="30"/>
      <c r="AD580" s="30"/>
      <c r="AG580" s="30"/>
      <c r="AJ580" s="30"/>
      <c r="AM580" s="30"/>
      <c r="AP580" s="30"/>
      <c r="AS580" s="30"/>
      <c r="AV580" s="30"/>
      <c r="AY580" s="30"/>
      <c r="BB580" s="30"/>
      <c r="BE580" s="30"/>
      <c r="BH580" s="30"/>
      <c r="BL580" s="31"/>
      <c r="BM580" s="31"/>
      <c r="BN580" s="31"/>
      <c r="BO580" s="31"/>
      <c r="BP580" s="31"/>
      <c r="BQ580" s="31"/>
      <c r="BR580" s="31"/>
    </row>
    <row r="581" spans="1:70" s="91" customFormat="1" ht="18" customHeight="1" x14ac:dyDescent="0.2">
      <c r="A581" s="87"/>
      <c r="B581" s="133"/>
      <c r="C581" s="133"/>
      <c r="F581" s="30"/>
      <c r="I581" s="30"/>
      <c r="L581" s="30"/>
      <c r="O581" s="30"/>
      <c r="R581" s="30"/>
      <c r="U581" s="30"/>
      <c r="X581" s="30"/>
      <c r="AA581" s="30"/>
      <c r="AD581" s="30"/>
      <c r="AG581" s="30"/>
      <c r="AJ581" s="30"/>
      <c r="AM581" s="30"/>
      <c r="AP581" s="30"/>
      <c r="AS581" s="30"/>
      <c r="AV581" s="30"/>
      <c r="AY581" s="30"/>
      <c r="BB581" s="30"/>
      <c r="BE581" s="30"/>
      <c r="BH581" s="30"/>
      <c r="BL581" s="31"/>
      <c r="BM581" s="31"/>
      <c r="BN581" s="31"/>
      <c r="BO581" s="31"/>
      <c r="BP581" s="31"/>
      <c r="BQ581" s="31"/>
      <c r="BR581" s="31"/>
    </row>
    <row r="582" spans="1:70" s="91" customFormat="1" ht="18" customHeight="1" x14ac:dyDescent="0.2">
      <c r="A582" s="87"/>
      <c r="B582" s="133"/>
      <c r="C582" s="133"/>
      <c r="F582" s="30"/>
      <c r="I582" s="30"/>
      <c r="L582" s="30"/>
      <c r="O582" s="30"/>
      <c r="R582" s="30"/>
      <c r="U582" s="30"/>
      <c r="X582" s="30"/>
      <c r="AA582" s="30"/>
      <c r="AD582" s="30"/>
      <c r="AG582" s="30"/>
      <c r="AJ582" s="30"/>
      <c r="AM582" s="30"/>
      <c r="AP582" s="30"/>
      <c r="AS582" s="30"/>
      <c r="AV582" s="30"/>
      <c r="AY582" s="30"/>
      <c r="BB582" s="30"/>
      <c r="BE582" s="30"/>
      <c r="BH582" s="30"/>
      <c r="BL582" s="31"/>
      <c r="BM582" s="31"/>
      <c r="BN582" s="31"/>
      <c r="BO582" s="31"/>
      <c r="BP582" s="31"/>
      <c r="BQ582" s="31"/>
      <c r="BR582" s="31"/>
    </row>
    <row r="583" spans="1:70" s="91" customFormat="1" ht="18" customHeight="1" x14ac:dyDescent="0.2">
      <c r="A583" s="87"/>
      <c r="B583" s="130"/>
      <c r="C583" s="130"/>
      <c r="F583" s="30"/>
      <c r="I583" s="30"/>
      <c r="L583" s="30"/>
      <c r="O583" s="30"/>
      <c r="R583" s="30"/>
      <c r="U583" s="30"/>
      <c r="X583" s="30"/>
      <c r="AA583" s="30"/>
      <c r="AD583" s="30"/>
      <c r="AG583" s="30"/>
      <c r="AJ583" s="30"/>
      <c r="AM583" s="30"/>
      <c r="AP583" s="30"/>
      <c r="AS583" s="30"/>
      <c r="AV583" s="30"/>
      <c r="AY583" s="30"/>
      <c r="BB583" s="30"/>
      <c r="BE583" s="30"/>
      <c r="BH583" s="30"/>
      <c r="BL583" s="31"/>
      <c r="BM583" s="31"/>
      <c r="BN583" s="31"/>
      <c r="BO583" s="31"/>
      <c r="BP583" s="31"/>
      <c r="BQ583" s="31"/>
      <c r="BR583" s="31"/>
    </row>
    <row r="584" spans="1:70" s="91" customFormat="1" ht="18" customHeight="1" x14ac:dyDescent="0.2">
      <c r="A584" s="87"/>
      <c r="B584" s="133"/>
      <c r="C584" s="133"/>
      <c r="F584" s="30"/>
      <c r="I584" s="30"/>
      <c r="L584" s="30"/>
      <c r="O584" s="30"/>
      <c r="R584" s="30"/>
      <c r="U584" s="30"/>
      <c r="X584" s="30"/>
      <c r="AA584" s="30"/>
      <c r="AD584" s="30"/>
      <c r="AG584" s="30"/>
      <c r="AJ584" s="30"/>
      <c r="AM584" s="30"/>
      <c r="AP584" s="30"/>
      <c r="AS584" s="30"/>
      <c r="AV584" s="30"/>
      <c r="AY584" s="30"/>
      <c r="BB584" s="30"/>
      <c r="BE584" s="30"/>
      <c r="BH584" s="30"/>
      <c r="BL584" s="31"/>
      <c r="BM584" s="31"/>
      <c r="BN584" s="31"/>
      <c r="BO584" s="31"/>
      <c r="BP584" s="31"/>
      <c r="BQ584" s="31"/>
      <c r="BR584" s="31"/>
    </row>
    <row r="585" spans="1:70" s="91" customFormat="1" ht="18" customHeight="1" x14ac:dyDescent="0.2">
      <c r="A585" s="87"/>
      <c r="B585" s="133"/>
      <c r="C585" s="133"/>
      <c r="F585" s="30"/>
      <c r="I585" s="30"/>
      <c r="L585" s="30"/>
      <c r="O585" s="30"/>
      <c r="R585" s="30"/>
      <c r="U585" s="30"/>
      <c r="X585" s="30"/>
      <c r="AA585" s="30"/>
      <c r="AD585" s="30"/>
      <c r="AG585" s="30"/>
      <c r="AJ585" s="30"/>
      <c r="AM585" s="30"/>
      <c r="AP585" s="30"/>
      <c r="AS585" s="30"/>
      <c r="AV585" s="30"/>
      <c r="AY585" s="30"/>
      <c r="BB585" s="30"/>
      <c r="BE585" s="30"/>
      <c r="BH585" s="30"/>
      <c r="BL585" s="31"/>
      <c r="BM585" s="31"/>
      <c r="BN585" s="31"/>
      <c r="BO585" s="31"/>
      <c r="BP585" s="31"/>
      <c r="BQ585" s="31"/>
      <c r="BR585" s="31"/>
    </row>
    <row r="586" spans="1:70" s="91" customFormat="1" ht="18" customHeight="1" x14ac:dyDescent="0.2">
      <c r="A586" s="89"/>
      <c r="B586" s="130"/>
      <c r="C586" s="130"/>
      <c r="D586" s="184"/>
      <c r="E586" s="184"/>
      <c r="F586" s="30"/>
      <c r="G586" s="184"/>
      <c r="H586" s="184"/>
      <c r="I586" s="30"/>
      <c r="J586" s="184"/>
      <c r="K586" s="184"/>
      <c r="L586" s="30"/>
      <c r="M586" s="184"/>
      <c r="N586" s="184"/>
      <c r="O586" s="30"/>
      <c r="P586" s="184"/>
      <c r="Q586" s="184"/>
      <c r="R586" s="30"/>
      <c r="S586" s="184"/>
      <c r="T586" s="184"/>
      <c r="U586" s="30"/>
      <c r="V586" s="184"/>
      <c r="W586" s="184"/>
      <c r="X586" s="30"/>
      <c r="Y586" s="184"/>
      <c r="Z586" s="184"/>
      <c r="AA586" s="30"/>
      <c r="AB586" s="184"/>
      <c r="AC586" s="184"/>
      <c r="AD586" s="30"/>
      <c r="AE586" s="184"/>
      <c r="AF586" s="184"/>
      <c r="AG586" s="30"/>
      <c r="AH586" s="184"/>
      <c r="AI586" s="184"/>
      <c r="AJ586" s="30"/>
      <c r="AK586" s="184"/>
      <c r="AL586" s="184"/>
      <c r="AM586" s="30"/>
      <c r="AN586" s="184"/>
      <c r="AO586" s="184"/>
      <c r="AP586" s="30"/>
      <c r="AQ586" s="184"/>
      <c r="AR586" s="184"/>
      <c r="AS586" s="30"/>
      <c r="AT586" s="184"/>
      <c r="AU586" s="184"/>
      <c r="AV586" s="30"/>
      <c r="AW586" s="184"/>
      <c r="AX586" s="184"/>
      <c r="AY586" s="30"/>
      <c r="AZ586" s="184"/>
      <c r="BA586" s="184"/>
      <c r="BB586" s="30"/>
      <c r="BC586" s="184"/>
      <c r="BD586" s="184"/>
      <c r="BE586" s="30"/>
      <c r="BF586" s="184"/>
      <c r="BG586" s="184"/>
      <c r="BH586" s="30"/>
      <c r="BI586" s="184"/>
      <c r="BJ586" s="184"/>
      <c r="BL586" s="31"/>
      <c r="BM586" s="31"/>
      <c r="BN586" s="31"/>
      <c r="BO586" s="31"/>
      <c r="BP586" s="31"/>
      <c r="BQ586" s="31"/>
      <c r="BR586" s="31"/>
    </row>
    <row r="587" spans="1:70" s="91" customFormat="1" ht="18" customHeight="1" x14ac:dyDescent="0.2">
      <c r="A587" s="90"/>
      <c r="B587" s="134"/>
      <c r="C587" s="133"/>
      <c r="F587" s="30"/>
      <c r="I587" s="30"/>
      <c r="L587" s="30"/>
      <c r="O587" s="30"/>
      <c r="R587" s="30"/>
      <c r="U587" s="30"/>
      <c r="X587" s="30"/>
      <c r="AA587" s="30"/>
      <c r="AD587" s="30"/>
      <c r="AG587" s="30"/>
      <c r="AJ587" s="30"/>
      <c r="AM587" s="30"/>
      <c r="AP587" s="30"/>
      <c r="AS587" s="30"/>
      <c r="AV587" s="30"/>
      <c r="AY587" s="30"/>
      <c r="BB587" s="30"/>
      <c r="BE587" s="30"/>
      <c r="BH587" s="30"/>
      <c r="BL587" s="31"/>
      <c r="BM587" s="31"/>
      <c r="BN587" s="31"/>
      <c r="BO587" s="31"/>
      <c r="BP587" s="31"/>
      <c r="BQ587" s="31"/>
      <c r="BR587" s="31"/>
    </row>
    <row r="588" spans="1:70" s="91" customFormat="1" ht="18" customHeight="1" x14ac:dyDescent="0.2">
      <c r="A588" s="87"/>
      <c r="B588" s="133"/>
      <c r="C588" s="133"/>
      <c r="F588" s="30"/>
      <c r="I588" s="30"/>
      <c r="L588" s="30"/>
      <c r="O588" s="30"/>
      <c r="R588" s="30"/>
      <c r="U588" s="30"/>
      <c r="X588" s="30"/>
      <c r="AA588" s="30"/>
      <c r="AD588" s="30"/>
      <c r="AG588" s="30"/>
      <c r="AJ588" s="30"/>
      <c r="AM588" s="30"/>
      <c r="AP588" s="30"/>
      <c r="AS588" s="30"/>
      <c r="AV588" s="30"/>
      <c r="AY588" s="30"/>
      <c r="BB588" s="30"/>
      <c r="BE588" s="30"/>
      <c r="BH588" s="30"/>
      <c r="BL588" s="31"/>
      <c r="BM588" s="31"/>
      <c r="BN588" s="31"/>
      <c r="BO588" s="31"/>
      <c r="BP588" s="31"/>
      <c r="BQ588" s="31"/>
      <c r="BR588" s="31"/>
    </row>
    <row r="589" spans="1:70" s="91" customFormat="1" ht="18" customHeight="1" x14ac:dyDescent="0.2">
      <c r="A589" s="87"/>
      <c r="B589" s="133"/>
      <c r="C589" s="133"/>
      <c r="F589" s="30"/>
      <c r="I589" s="30"/>
      <c r="L589" s="30"/>
      <c r="O589" s="30"/>
      <c r="R589" s="30"/>
      <c r="U589" s="30"/>
      <c r="X589" s="30"/>
      <c r="AA589" s="30"/>
      <c r="AD589" s="30"/>
      <c r="AG589" s="30"/>
      <c r="AJ589" s="30"/>
      <c r="AM589" s="30"/>
      <c r="AP589" s="30"/>
      <c r="AS589" s="30"/>
      <c r="AV589" s="30"/>
      <c r="AY589" s="30"/>
      <c r="BB589" s="30"/>
      <c r="BE589" s="30"/>
      <c r="BH589" s="30"/>
      <c r="BL589" s="31"/>
      <c r="BM589" s="31"/>
      <c r="BN589" s="31"/>
      <c r="BO589" s="31"/>
      <c r="BP589" s="31"/>
      <c r="BQ589" s="31"/>
      <c r="BR589" s="31"/>
    </row>
    <row r="590" spans="1:70" s="91" customFormat="1" ht="18" customHeight="1" x14ac:dyDescent="0.2">
      <c r="A590" s="87"/>
      <c r="B590" s="130"/>
      <c r="C590" s="133"/>
      <c r="F590" s="30"/>
      <c r="I590" s="30"/>
      <c r="L590" s="30"/>
      <c r="O590" s="30"/>
      <c r="R590" s="30"/>
      <c r="U590" s="30"/>
      <c r="X590" s="30"/>
      <c r="AA590" s="30"/>
      <c r="AD590" s="30"/>
      <c r="AG590" s="30"/>
      <c r="AJ590" s="30"/>
      <c r="AM590" s="30"/>
      <c r="AP590" s="30"/>
      <c r="AS590" s="30"/>
      <c r="AV590" s="30"/>
      <c r="AY590" s="30"/>
      <c r="BB590" s="30"/>
      <c r="BE590" s="30"/>
      <c r="BH590" s="30"/>
      <c r="BL590" s="31"/>
      <c r="BM590" s="31"/>
      <c r="BN590" s="31"/>
      <c r="BO590" s="31"/>
      <c r="BP590" s="31"/>
      <c r="BQ590" s="31"/>
      <c r="BR590" s="31"/>
    </row>
    <row r="591" spans="1:70" s="91" customFormat="1" ht="18" customHeight="1" x14ac:dyDescent="0.2">
      <c r="A591" s="87"/>
      <c r="B591" s="133"/>
      <c r="C591" s="133"/>
      <c r="F591" s="30"/>
      <c r="I591" s="30"/>
      <c r="L591" s="30"/>
      <c r="O591" s="30"/>
      <c r="R591" s="30"/>
      <c r="U591" s="30"/>
      <c r="X591" s="30"/>
      <c r="AA591" s="30"/>
      <c r="AD591" s="30"/>
      <c r="AG591" s="30"/>
      <c r="AJ591" s="30"/>
      <c r="AM591" s="30"/>
      <c r="AP591" s="30"/>
      <c r="AS591" s="30"/>
      <c r="AV591" s="30"/>
      <c r="AY591" s="30"/>
      <c r="BB591" s="30"/>
      <c r="BE591" s="30"/>
      <c r="BH591" s="30"/>
      <c r="BL591" s="31"/>
      <c r="BM591" s="31"/>
      <c r="BN591" s="31"/>
      <c r="BO591" s="31"/>
      <c r="BP591" s="31"/>
      <c r="BQ591" s="31"/>
      <c r="BR591" s="31"/>
    </row>
    <row r="592" spans="1:70" s="91" customFormat="1" ht="18" customHeight="1" x14ac:dyDescent="0.2">
      <c r="A592" s="87"/>
      <c r="B592" s="133"/>
      <c r="C592" s="133"/>
      <c r="F592" s="30"/>
      <c r="I592" s="30"/>
      <c r="L592" s="30"/>
      <c r="O592" s="30"/>
      <c r="R592" s="30"/>
      <c r="U592" s="30"/>
      <c r="X592" s="30"/>
      <c r="AA592" s="30"/>
      <c r="AD592" s="30"/>
      <c r="AG592" s="30"/>
      <c r="AJ592" s="30"/>
      <c r="AM592" s="30"/>
      <c r="AP592" s="30"/>
      <c r="AS592" s="30"/>
      <c r="AV592" s="30"/>
      <c r="AY592" s="30"/>
      <c r="BB592" s="30"/>
      <c r="BE592" s="30"/>
      <c r="BH592" s="30"/>
      <c r="BL592" s="31"/>
      <c r="BM592" s="31"/>
      <c r="BN592" s="31"/>
      <c r="BO592" s="31"/>
      <c r="BP592" s="31"/>
      <c r="BQ592" s="31"/>
      <c r="BR592" s="31"/>
    </row>
    <row r="593" spans="1:70" s="91" customFormat="1" ht="18" customHeight="1" x14ac:dyDescent="0.2">
      <c r="A593" s="89"/>
      <c r="B593" s="130"/>
      <c r="C593" s="130"/>
      <c r="D593" s="184"/>
      <c r="E593" s="184"/>
      <c r="F593" s="30"/>
      <c r="G593" s="184"/>
      <c r="H593" s="184"/>
      <c r="I593" s="30"/>
      <c r="J593" s="184"/>
      <c r="K593" s="184"/>
      <c r="L593" s="30"/>
      <c r="M593" s="184"/>
      <c r="N593" s="184"/>
      <c r="O593" s="30"/>
      <c r="P593" s="184"/>
      <c r="Q593" s="184"/>
      <c r="R593" s="30"/>
      <c r="S593" s="184"/>
      <c r="T593" s="184"/>
      <c r="U593" s="30"/>
      <c r="V593" s="184"/>
      <c r="W593" s="184"/>
      <c r="X593" s="30"/>
      <c r="Y593" s="184"/>
      <c r="Z593" s="184"/>
      <c r="AA593" s="30"/>
      <c r="AB593" s="184"/>
      <c r="AC593" s="184"/>
      <c r="AD593" s="30"/>
      <c r="AE593" s="184"/>
      <c r="AF593" s="184"/>
      <c r="AG593" s="30"/>
      <c r="AH593" s="184"/>
      <c r="AI593" s="184"/>
      <c r="AJ593" s="30"/>
      <c r="AK593" s="184"/>
      <c r="AL593" s="184"/>
      <c r="AM593" s="30"/>
      <c r="AN593" s="184"/>
      <c r="AO593" s="184"/>
      <c r="AP593" s="30"/>
      <c r="AQ593" s="184"/>
      <c r="AR593" s="184"/>
      <c r="AS593" s="30"/>
      <c r="AT593" s="184"/>
      <c r="AU593" s="184"/>
      <c r="AV593" s="30"/>
      <c r="AW593" s="184"/>
      <c r="AX593" s="184"/>
      <c r="AY593" s="30"/>
      <c r="AZ593" s="184"/>
      <c r="BA593" s="184"/>
      <c r="BB593" s="30"/>
      <c r="BC593" s="184"/>
      <c r="BD593" s="184"/>
      <c r="BE593" s="30"/>
      <c r="BF593" s="184"/>
      <c r="BG593" s="184"/>
      <c r="BH593" s="30"/>
      <c r="BI593" s="184"/>
      <c r="BJ593" s="184"/>
      <c r="BL593" s="31"/>
      <c r="BM593" s="31"/>
      <c r="BN593" s="31"/>
      <c r="BO593" s="31"/>
      <c r="BP593" s="31"/>
      <c r="BQ593" s="31"/>
      <c r="BR593" s="31"/>
    </row>
    <row r="594" spans="1:70" s="91" customFormat="1" ht="18" customHeight="1" x14ac:dyDescent="0.2">
      <c r="A594" s="90"/>
      <c r="B594" s="134"/>
      <c r="C594" s="134"/>
      <c r="F594" s="30"/>
      <c r="I594" s="30"/>
      <c r="L594" s="30"/>
      <c r="O594" s="30"/>
      <c r="R594" s="30"/>
      <c r="U594" s="30"/>
      <c r="X594" s="30"/>
      <c r="AA594" s="30"/>
      <c r="AD594" s="30"/>
      <c r="AG594" s="30"/>
      <c r="AJ594" s="30"/>
      <c r="AM594" s="30"/>
      <c r="AP594" s="30"/>
      <c r="AS594" s="30"/>
      <c r="AV594" s="30"/>
      <c r="AY594" s="30"/>
      <c r="BB594" s="30"/>
      <c r="BE594" s="30"/>
      <c r="BH594" s="30"/>
      <c r="BL594" s="31"/>
      <c r="BM594" s="31"/>
      <c r="BN594" s="31"/>
      <c r="BO594" s="31"/>
      <c r="BP594" s="31"/>
      <c r="BQ594" s="31"/>
      <c r="BR594" s="31"/>
    </row>
    <row r="595" spans="1:70" s="91" customFormat="1" ht="18" customHeight="1" x14ac:dyDescent="0.2">
      <c r="A595" s="87"/>
      <c r="B595" s="133"/>
      <c r="C595" s="133"/>
      <c r="F595" s="30"/>
      <c r="I595" s="30"/>
      <c r="L595" s="30"/>
      <c r="O595" s="30"/>
      <c r="R595" s="30"/>
      <c r="U595" s="30"/>
      <c r="X595" s="30"/>
      <c r="AA595" s="30"/>
      <c r="AD595" s="30"/>
      <c r="AG595" s="30"/>
      <c r="AJ595" s="30"/>
      <c r="AM595" s="30"/>
      <c r="AP595" s="30"/>
      <c r="AS595" s="30"/>
      <c r="AV595" s="30"/>
      <c r="AY595" s="30"/>
      <c r="BB595" s="30"/>
      <c r="BE595" s="30"/>
      <c r="BH595" s="30"/>
      <c r="BL595" s="31"/>
      <c r="BM595" s="31"/>
      <c r="BN595" s="31"/>
      <c r="BO595" s="31"/>
      <c r="BP595" s="31"/>
      <c r="BQ595" s="31"/>
      <c r="BR595" s="31"/>
    </row>
    <row r="596" spans="1:70" s="91" customFormat="1" ht="18" customHeight="1" x14ac:dyDescent="0.2">
      <c r="A596" s="87"/>
      <c r="B596" s="133"/>
      <c r="C596" s="133"/>
      <c r="F596" s="30"/>
      <c r="I596" s="30"/>
      <c r="L596" s="30"/>
      <c r="O596" s="30"/>
      <c r="R596" s="30"/>
      <c r="U596" s="30"/>
      <c r="X596" s="30"/>
      <c r="AA596" s="30"/>
      <c r="AD596" s="30"/>
      <c r="AG596" s="30"/>
      <c r="AJ596" s="30"/>
      <c r="AM596" s="30"/>
      <c r="AP596" s="30"/>
      <c r="AS596" s="30"/>
      <c r="AV596" s="30"/>
      <c r="AY596" s="30"/>
      <c r="BB596" s="30"/>
      <c r="BE596" s="30"/>
      <c r="BH596" s="30"/>
      <c r="BL596" s="31"/>
      <c r="BM596" s="31"/>
      <c r="BN596" s="31"/>
      <c r="BO596" s="31"/>
      <c r="BP596" s="31"/>
      <c r="BQ596" s="31"/>
      <c r="BR596" s="31"/>
    </row>
    <row r="597" spans="1:70" s="91" customFormat="1" ht="18" customHeight="1" x14ac:dyDescent="0.2">
      <c r="A597" s="87"/>
      <c r="B597" s="130"/>
      <c r="C597" s="130"/>
      <c r="F597" s="30"/>
      <c r="I597" s="30"/>
      <c r="L597" s="30"/>
      <c r="O597" s="30"/>
      <c r="R597" s="30"/>
      <c r="U597" s="30"/>
      <c r="X597" s="30"/>
      <c r="AA597" s="30"/>
      <c r="AD597" s="30"/>
      <c r="AG597" s="30"/>
      <c r="AJ597" s="30"/>
      <c r="AM597" s="30"/>
      <c r="AP597" s="30"/>
      <c r="AS597" s="30"/>
      <c r="AV597" s="30"/>
      <c r="AY597" s="30"/>
      <c r="BB597" s="30"/>
      <c r="BE597" s="30"/>
      <c r="BH597" s="30"/>
      <c r="BL597" s="31"/>
      <c r="BM597" s="31"/>
      <c r="BN597" s="31"/>
      <c r="BO597" s="31"/>
      <c r="BP597" s="31"/>
      <c r="BQ597" s="31"/>
      <c r="BR597" s="31"/>
    </row>
    <row r="598" spans="1:70" s="91" customFormat="1" ht="18" customHeight="1" x14ac:dyDescent="0.2">
      <c r="A598" s="87"/>
      <c r="B598" s="133"/>
      <c r="C598" s="133"/>
      <c r="F598" s="30"/>
      <c r="I598" s="30"/>
      <c r="L598" s="30"/>
      <c r="O598" s="30"/>
      <c r="R598" s="30"/>
      <c r="U598" s="30"/>
      <c r="X598" s="30"/>
      <c r="AA598" s="30"/>
      <c r="AD598" s="30"/>
      <c r="AG598" s="30"/>
      <c r="AJ598" s="30"/>
      <c r="AM598" s="30"/>
      <c r="AP598" s="30"/>
      <c r="AS598" s="30"/>
      <c r="AV598" s="30"/>
      <c r="AY598" s="30"/>
      <c r="BB598" s="30"/>
      <c r="BE598" s="30"/>
      <c r="BH598" s="30"/>
      <c r="BL598" s="31"/>
      <c r="BM598" s="31"/>
      <c r="BN598" s="31"/>
      <c r="BO598" s="31"/>
      <c r="BP598" s="31"/>
      <c r="BQ598" s="31"/>
      <c r="BR598" s="31"/>
    </row>
    <row r="599" spans="1:70" s="91" customFormat="1" ht="18" customHeight="1" x14ac:dyDescent="0.2">
      <c r="A599" s="87"/>
      <c r="B599" s="133"/>
      <c r="C599" s="133"/>
      <c r="F599" s="30"/>
      <c r="I599" s="30"/>
      <c r="L599" s="30"/>
      <c r="O599" s="30"/>
      <c r="R599" s="30"/>
      <c r="U599" s="30"/>
      <c r="X599" s="30"/>
      <c r="AA599" s="30"/>
      <c r="AD599" s="30"/>
      <c r="AG599" s="30"/>
      <c r="AJ599" s="30"/>
      <c r="AM599" s="30"/>
      <c r="AP599" s="30"/>
      <c r="AS599" s="30"/>
      <c r="AV599" s="30"/>
      <c r="AY599" s="30"/>
      <c r="BB599" s="30"/>
      <c r="BE599" s="30"/>
      <c r="BH599" s="30"/>
      <c r="BL599" s="31"/>
      <c r="BM599" s="31"/>
      <c r="BN599" s="31"/>
      <c r="BO599" s="31"/>
      <c r="BP599" s="31"/>
      <c r="BQ599" s="31"/>
      <c r="BR599" s="31"/>
    </row>
    <row r="600" spans="1:70" s="91" customFormat="1" ht="18" customHeight="1" x14ac:dyDescent="0.2">
      <c r="A600" s="89"/>
      <c r="B600" s="130"/>
      <c r="C600" s="130"/>
      <c r="D600" s="184"/>
      <c r="E600" s="184"/>
      <c r="F600" s="30"/>
      <c r="G600" s="184"/>
      <c r="H600" s="184"/>
      <c r="I600" s="30"/>
      <c r="J600" s="184"/>
      <c r="K600" s="184"/>
      <c r="L600" s="30"/>
      <c r="M600" s="184"/>
      <c r="N600" s="184"/>
      <c r="O600" s="30"/>
      <c r="P600" s="184"/>
      <c r="Q600" s="184"/>
      <c r="R600" s="30"/>
      <c r="S600" s="184"/>
      <c r="T600" s="184"/>
      <c r="U600" s="30"/>
      <c r="V600" s="184"/>
      <c r="W600" s="184"/>
      <c r="X600" s="30"/>
      <c r="Y600" s="184"/>
      <c r="Z600" s="184"/>
      <c r="AA600" s="30"/>
      <c r="AB600" s="184"/>
      <c r="AC600" s="184"/>
      <c r="AD600" s="30"/>
      <c r="AE600" s="184"/>
      <c r="AF600" s="184"/>
      <c r="AG600" s="30"/>
      <c r="AH600" s="184"/>
      <c r="AI600" s="184"/>
      <c r="AJ600" s="30"/>
      <c r="AK600" s="184"/>
      <c r="AL600" s="184"/>
      <c r="AM600" s="30"/>
      <c r="AN600" s="184"/>
      <c r="AO600" s="184"/>
      <c r="AP600" s="30"/>
      <c r="AQ600" s="184"/>
      <c r="AR600" s="184"/>
      <c r="AS600" s="30"/>
      <c r="AT600" s="184"/>
      <c r="AU600" s="184"/>
      <c r="AV600" s="30"/>
      <c r="AW600" s="184"/>
      <c r="AX600" s="184"/>
      <c r="AY600" s="30"/>
      <c r="AZ600" s="184"/>
      <c r="BA600" s="184"/>
      <c r="BB600" s="30"/>
      <c r="BC600" s="184"/>
      <c r="BD600" s="184"/>
      <c r="BE600" s="30"/>
      <c r="BF600" s="184"/>
      <c r="BG600" s="184"/>
      <c r="BH600" s="30"/>
      <c r="BI600" s="184"/>
      <c r="BJ600" s="184"/>
      <c r="BL600" s="31"/>
      <c r="BM600" s="31"/>
      <c r="BN600" s="31"/>
      <c r="BO600" s="31"/>
      <c r="BP600" s="31"/>
      <c r="BQ600" s="31"/>
      <c r="BR600" s="31"/>
    </row>
    <row r="601" spans="1:70" s="91" customFormat="1" ht="18" customHeight="1" x14ac:dyDescent="0.2">
      <c r="A601" s="90"/>
      <c r="B601" s="134"/>
      <c r="C601" s="133"/>
      <c r="F601" s="30"/>
      <c r="I601" s="30"/>
      <c r="L601" s="30"/>
      <c r="O601" s="30"/>
      <c r="R601" s="30"/>
      <c r="U601" s="30"/>
      <c r="X601" s="30"/>
      <c r="AA601" s="30"/>
      <c r="AD601" s="30"/>
      <c r="AG601" s="30"/>
      <c r="AJ601" s="30"/>
      <c r="AM601" s="30"/>
      <c r="AP601" s="30"/>
      <c r="AS601" s="30"/>
      <c r="AV601" s="30"/>
      <c r="AY601" s="30"/>
      <c r="BB601" s="30"/>
      <c r="BE601" s="30"/>
      <c r="BH601" s="30"/>
      <c r="BL601" s="31"/>
      <c r="BM601" s="31"/>
      <c r="BN601" s="31"/>
      <c r="BO601" s="31"/>
      <c r="BP601" s="31"/>
      <c r="BQ601" s="31"/>
      <c r="BR601" s="31"/>
    </row>
    <row r="602" spans="1:70" s="91" customFormat="1" ht="18" customHeight="1" x14ac:dyDescent="0.2">
      <c r="A602" s="87"/>
      <c r="B602" s="133"/>
      <c r="C602" s="133"/>
      <c r="F602" s="30"/>
      <c r="I602" s="30"/>
      <c r="L602" s="30"/>
      <c r="O602" s="30"/>
      <c r="R602" s="30"/>
      <c r="U602" s="30"/>
      <c r="X602" s="30"/>
      <c r="AA602" s="30"/>
      <c r="AD602" s="30"/>
      <c r="AG602" s="30"/>
      <c r="AJ602" s="30"/>
      <c r="AM602" s="30"/>
      <c r="AP602" s="30"/>
      <c r="AS602" s="30"/>
      <c r="AV602" s="30"/>
      <c r="AY602" s="30"/>
      <c r="BB602" s="30"/>
      <c r="BE602" s="30"/>
      <c r="BH602" s="30"/>
      <c r="BL602" s="31"/>
      <c r="BM602" s="31"/>
      <c r="BN602" s="31"/>
      <c r="BO602" s="31"/>
      <c r="BP602" s="31"/>
      <c r="BQ602" s="31"/>
      <c r="BR602" s="31"/>
    </row>
    <row r="603" spans="1:70" s="91" customFormat="1" ht="18" customHeight="1" x14ac:dyDescent="0.2">
      <c r="A603" s="87"/>
      <c r="B603" s="133"/>
      <c r="C603" s="133"/>
      <c r="F603" s="30"/>
      <c r="I603" s="30"/>
      <c r="L603" s="30"/>
      <c r="O603" s="30"/>
      <c r="R603" s="30"/>
      <c r="U603" s="30"/>
      <c r="X603" s="30"/>
      <c r="AA603" s="30"/>
      <c r="AD603" s="30"/>
      <c r="AG603" s="30"/>
      <c r="AJ603" s="30"/>
      <c r="AM603" s="30"/>
      <c r="AP603" s="30"/>
      <c r="AS603" s="30"/>
      <c r="AV603" s="30"/>
      <c r="AY603" s="30"/>
      <c r="BB603" s="30"/>
      <c r="BE603" s="30"/>
      <c r="BH603" s="30"/>
      <c r="BL603" s="31"/>
      <c r="BM603" s="31"/>
      <c r="BN603" s="31"/>
      <c r="BO603" s="31"/>
      <c r="BP603" s="31"/>
      <c r="BQ603" s="31"/>
      <c r="BR603" s="31"/>
    </row>
    <row r="604" spans="1:70" s="91" customFormat="1" ht="18" customHeight="1" x14ac:dyDescent="0.2">
      <c r="A604" s="87"/>
      <c r="B604" s="130"/>
      <c r="C604" s="133"/>
      <c r="F604" s="30"/>
      <c r="I604" s="30"/>
      <c r="L604" s="30"/>
      <c r="O604" s="30"/>
      <c r="R604" s="30"/>
      <c r="U604" s="30"/>
      <c r="X604" s="30"/>
      <c r="AA604" s="30"/>
      <c r="AD604" s="30"/>
      <c r="AG604" s="30"/>
      <c r="AJ604" s="30"/>
      <c r="AM604" s="30"/>
      <c r="AP604" s="30"/>
      <c r="AS604" s="30"/>
      <c r="AV604" s="30"/>
      <c r="AY604" s="30"/>
      <c r="BB604" s="30"/>
      <c r="BE604" s="30"/>
      <c r="BH604" s="30"/>
      <c r="BL604" s="31"/>
      <c r="BM604" s="31"/>
      <c r="BN604" s="31"/>
      <c r="BO604" s="31"/>
      <c r="BP604" s="31"/>
      <c r="BQ604" s="31"/>
      <c r="BR604" s="31"/>
    </row>
    <row r="605" spans="1:70" s="91" customFormat="1" ht="18" customHeight="1" x14ac:dyDescent="0.2">
      <c r="A605" s="87"/>
      <c r="B605" s="133"/>
      <c r="C605" s="133"/>
      <c r="F605" s="30"/>
      <c r="I605" s="30"/>
      <c r="L605" s="30"/>
      <c r="O605" s="30"/>
      <c r="R605" s="30"/>
      <c r="U605" s="30"/>
      <c r="X605" s="30"/>
      <c r="AA605" s="30"/>
      <c r="AD605" s="30"/>
      <c r="AG605" s="30"/>
      <c r="AJ605" s="30"/>
      <c r="AM605" s="30"/>
      <c r="AP605" s="30"/>
      <c r="AS605" s="30"/>
      <c r="AV605" s="30"/>
      <c r="AY605" s="30"/>
      <c r="BB605" s="30"/>
      <c r="BE605" s="30"/>
      <c r="BH605" s="30"/>
      <c r="BL605" s="31"/>
      <c r="BM605" s="31"/>
      <c r="BN605" s="31"/>
      <c r="BO605" s="31"/>
      <c r="BP605" s="31"/>
      <c r="BQ605" s="31"/>
      <c r="BR605" s="31"/>
    </row>
    <row r="606" spans="1:70" s="91" customFormat="1" ht="18" customHeight="1" x14ac:dyDescent="0.2">
      <c r="A606" s="87"/>
      <c r="B606" s="133"/>
      <c r="C606" s="133"/>
      <c r="F606" s="30"/>
      <c r="I606" s="30"/>
      <c r="L606" s="30"/>
      <c r="O606" s="30"/>
      <c r="R606" s="30"/>
      <c r="U606" s="30"/>
      <c r="X606" s="30"/>
      <c r="AA606" s="30"/>
      <c r="AD606" s="30"/>
      <c r="AG606" s="30"/>
      <c r="AJ606" s="30"/>
      <c r="AM606" s="30"/>
      <c r="AP606" s="30"/>
      <c r="AS606" s="30"/>
      <c r="AV606" s="30"/>
      <c r="AY606" s="30"/>
      <c r="BB606" s="30"/>
      <c r="BE606" s="30"/>
      <c r="BH606" s="30"/>
      <c r="BL606" s="31"/>
      <c r="BM606" s="31"/>
      <c r="BN606" s="31"/>
      <c r="BO606" s="31"/>
      <c r="BP606" s="31"/>
      <c r="BQ606" s="31"/>
      <c r="BR606" s="31"/>
    </row>
    <row r="607" spans="1:70" s="91" customFormat="1" ht="18" customHeight="1" x14ac:dyDescent="0.2">
      <c r="A607" s="89"/>
      <c r="B607" s="130"/>
      <c r="C607" s="130"/>
      <c r="D607" s="184"/>
      <c r="E607" s="184"/>
      <c r="F607" s="30"/>
      <c r="G607" s="184"/>
      <c r="H607" s="184"/>
      <c r="I607" s="30"/>
      <c r="J607" s="184"/>
      <c r="K607" s="184"/>
      <c r="L607" s="30"/>
      <c r="M607" s="184"/>
      <c r="N607" s="184"/>
      <c r="O607" s="30"/>
      <c r="P607" s="184"/>
      <c r="Q607" s="184"/>
      <c r="R607" s="30"/>
      <c r="S607" s="184"/>
      <c r="T607" s="184"/>
      <c r="U607" s="30"/>
      <c r="V607" s="184"/>
      <c r="W607" s="184"/>
      <c r="X607" s="30"/>
      <c r="Y607" s="184"/>
      <c r="Z607" s="184"/>
      <c r="AA607" s="30"/>
      <c r="AB607" s="184"/>
      <c r="AC607" s="184"/>
      <c r="AD607" s="30"/>
      <c r="AE607" s="184"/>
      <c r="AF607" s="184"/>
      <c r="AG607" s="30"/>
      <c r="AH607" s="184"/>
      <c r="AI607" s="184"/>
      <c r="AJ607" s="30"/>
      <c r="AK607" s="184"/>
      <c r="AL607" s="184"/>
      <c r="AM607" s="30"/>
      <c r="AN607" s="184"/>
      <c r="AO607" s="184"/>
      <c r="AP607" s="30"/>
      <c r="AQ607" s="184"/>
      <c r="AR607" s="184"/>
      <c r="AS607" s="30"/>
      <c r="AT607" s="184"/>
      <c r="AU607" s="184"/>
      <c r="AV607" s="30"/>
      <c r="AW607" s="184"/>
      <c r="AX607" s="184"/>
      <c r="AY607" s="30"/>
      <c r="AZ607" s="184"/>
      <c r="BA607" s="184"/>
      <c r="BB607" s="30"/>
      <c r="BC607" s="184"/>
      <c r="BD607" s="184"/>
      <c r="BE607" s="30"/>
      <c r="BF607" s="184"/>
      <c r="BG607" s="184"/>
      <c r="BH607" s="30"/>
      <c r="BI607" s="184"/>
      <c r="BJ607" s="184"/>
      <c r="BL607" s="31"/>
      <c r="BM607" s="31"/>
      <c r="BN607" s="31"/>
      <c r="BO607" s="31"/>
      <c r="BP607" s="31"/>
      <c r="BQ607" s="31"/>
      <c r="BR607" s="31"/>
    </row>
    <row r="608" spans="1:70" s="91" customFormat="1" ht="18" customHeight="1" x14ac:dyDescent="0.2">
      <c r="A608" s="90"/>
      <c r="B608" s="134"/>
      <c r="C608" s="134"/>
      <c r="F608" s="30"/>
      <c r="I608" s="30"/>
      <c r="L608" s="30"/>
      <c r="O608" s="30"/>
      <c r="R608" s="30"/>
      <c r="U608" s="30"/>
      <c r="X608" s="30"/>
      <c r="AA608" s="30"/>
      <c r="AD608" s="30"/>
      <c r="AG608" s="30"/>
      <c r="AJ608" s="30"/>
      <c r="AM608" s="30"/>
      <c r="AP608" s="30"/>
      <c r="AS608" s="30"/>
      <c r="AV608" s="30"/>
      <c r="AY608" s="30"/>
      <c r="BB608" s="30"/>
      <c r="BE608" s="30"/>
      <c r="BH608" s="30"/>
      <c r="BL608" s="31"/>
      <c r="BM608" s="31"/>
      <c r="BN608" s="31"/>
      <c r="BO608" s="31"/>
      <c r="BP608" s="31"/>
      <c r="BQ608" s="31"/>
      <c r="BR608" s="31"/>
    </row>
    <row r="609" spans="1:70" s="91" customFormat="1" ht="18" customHeight="1" x14ac:dyDescent="0.2">
      <c r="A609" s="87"/>
      <c r="B609" s="133"/>
      <c r="C609" s="133"/>
      <c r="F609" s="30"/>
      <c r="I609" s="30"/>
      <c r="L609" s="30"/>
      <c r="O609" s="30"/>
      <c r="R609" s="30"/>
      <c r="U609" s="30"/>
      <c r="X609" s="30"/>
      <c r="AA609" s="30"/>
      <c r="AD609" s="30"/>
      <c r="AG609" s="30"/>
      <c r="AJ609" s="30"/>
      <c r="AM609" s="30"/>
      <c r="AP609" s="30"/>
      <c r="AS609" s="30"/>
      <c r="AV609" s="30"/>
      <c r="AY609" s="30"/>
      <c r="BB609" s="30"/>
      <c r="BE609" s="30"/>
      <c r="BH609" s="30"/>
      <c r="BL609" s="31"/>
      <c r="BM609" s="31"/>
      <c r="BN609" s="31"/>
      <c r="BO609" s="31"/>
      <c r="BP609" s="31"/>
      <c r="BQ609" s="31"/>
      <c r="BR609" s="31"/>
    </row>
    <row r="610" spans="1:70" s="91" customFormat="1" ht="18" customHeight="1" x14ac:dyDescent="0.2">
      <c r="A610" s="87"/>
      <c r="B610" s="133"/>
      <c r="C610" s="133"/>
      <c r="F610" s="30"/>
      <c r="I610" s="30"/>
      <c r="L610" s="30"/>
      <c r="O610" s="30"/>
      <c r="R610" s="30"/>
      <c r="U610" s="30"/>
      <c r="X610" s="30"/>
      <c r="AA610" s="30"/>
      <c r="AD610" s="30"/>
      <c r="AG610" s="30"/>
      <c r="AJ610" s="30"/>
      <c r="AM610" s="30"/>
      <c r="AP610" s="30"/>
      <c r="AS610" s="30"/>
      <c r="AV610" s="30"/>
      <c r="AY610" s="30"/>
      <c r="BB610" s="30"/>
      <c r="BE610" s="30"/>
      <c r="BH610" s="30"/>
      <c r="BL610" s="31"/>
      <c r="BM610" s="31"/>
      <c r="BN610" s="31"/>
      <c r="BO610" s="31"/>
      <c r="BP610" s="31"/>
      <c r="BQ610" s="31"/>
      <c r="BR610" s="31"/>
    </row>
    <row r="611" spans="1:70" s="91" customFormat="1" ht="18" customHeight="1" x14ac:dyDescent="0.2">
      <c r="A611" s="87"/>
      <c r="B611" s="130"/>
      <c r="C611" s="130"/>
      <c r="F611" s="30"/>
      <c r="I611" s="30"/>
      <c r="L611" s="30"/>
      <c r="O611" s="30"/>
      <c r="R611" s="30"/>
      <c r="U611" s="30"/>
      <c r="X611" s="30"/>
      <c r="AA611" s="30"/>
      <c r="AD611" s="30"/>
      <c r="AG611" s="30"/>
      <c r="AJ611" s="30"/>
      <c r="AM611" s="30"/>
      <c r="AP611" s="30"/>
      <c r="AS611" s="30"/>
      <c r="AV611" s="30"/>
      <c r="AY611" s="30"/>
      <c r="BB611" s="30"/>
      <c r="BE611" s="30"/>
      <c r="BH611" s="30"/>
      <c r="BL611" s="31"/>
      <c r="BM611" s="31"/>
      <c r="BN611" s="31"/>
      <c r="BO611" s="31"/>
      <c r="BP611" s="31"/>
      <c r="BQ611" s="31"/>
      <c r="BR611" s="31"/>
    </row>
    <row r="612" spans="1:70" s="91" customFormat="1" ht="18" customHeight="1" x14ac:dyDescent="0.2">
      <c r="A612" s="87"/>
      <c r="B612" s="133"/>
      <c r="C612" s="133"/>
      <c r="F612" s="30"/>
      <c r="I612" s="30"/>
      <c r="L612" s="30"/>
      <c r="O612" s="30"/>
      <c r="R612" s="30"/>
      <c r="U612" s="30"/>
      <c r="X612" s="30"/>
      <c r="AA612" s="30"/>
      <c r="AD612" s="30"/>
      <c r="AG612" s="30"/>
      <c r="AJ612" s="30"/>
      <c r="AM612" s="30"/>
      <c r="AP612" s="30"/>
      <c r="AS612" s="30"/>
      <c r="AV612" s="30"/>
      <c r="AY612" s="30"/>
      <c r="BB612" s="30"/>
      <c r="BE612" s="30"/>
      <c r="BH612" s="30"/>
      <c r="BL612" s="31"/>
      <c r="BM612" s="31"/>
      <c r="BN612" s="31"/>
      <c r="BO612" s="31"/>
      <c r="BP612" s="31"/>
      <c r="BQ612" s="31"/>
      <c r="BR612" s="31"/>
    </row>
    <row r="613" spans="1:70" s="91" customFormat="1" ht="18" customHeight="1" x14ac:dyDescent="0.2">
      <c r="A613" s="87"/>
      <c r="B613" s="133"/>
      <c r="C613" s="133"/>
      <c r="F613" s="30"/>
      <c r="I613" s="30"/>
      <c r="L613" s="30"/>
      <c r="O613" s="30"/>
      <c r="R613" s="30"/>
      <c r="U613" s="30"/>
      <c r="X613" s="30"/>
      <c r="AA613" s="30"/>
      <c r="AD613" s="30"/>
      <c r="AG613" s="30"/>
      <c r="AJ613" s="30"/>
      <c r="AM613" s="30"/>
      <c r="AP613" s="30"/>
      <c r="AS613" s="30"/>
      <c r="AV613" s="30"/>
      <c r="AY613" s="30"/>
      <c r="BB613" s="30"/>
      <c r="BE613" s="30"/>
      <c r="BH613" s="30"/>
      <c r="BL613" s="31"/>
      <c r="BM613" s="31"/>
      <c r="BN613" s="31"/>
      <c r="BO613" s="31"/>
      <c r="BP613" s="31"/>
      <c r="BQ613" s="31"/>
      <c r="BR613" s="31"/>
    </row>
    <row r="614" spans="1:70" s="91" customFormat="1" ht="18" customHeight="1" x14ac:dyDescent="0.2">
      <c r="A614" s="89"/>
      <c r="B614" s="130"/>
      <c r="C614" s="130"/>
      <c r="D614" s="184"/>
      <c r="E614" s="184"/>
      <c r="F614" s="30"/>
      <c r="G614" s="184"/>
      <c r="H614" s="184"/>
      <c r="I614" s="30"/>
      <c r="J614" s="184"/>
      <c r="K614" s="184"/>
      <c r="L614" s="30"/>
      <c r="M614" s="184"/>
      <c r="N614" s="184"/>
      <c r="O614" s="30"/>
      <c r="P614" s="184"/>
      <c r="Q614" s="184"/>
      <c r="R614" s="30"/>
      <c r="S614" s="184"/>
      <c r="T614" s="184"/>
      <c r="U614" s="30"/>
      <c r="V614" s="184"/>
      <c r="W614" s="184"/>
      <c r="X614" s="30"/>
      <c r="Y614" s="184"/>
      <c r="Z614" s="184"/>
      <c r="AA614" s="30"/>
      <c r="AB614" s="184"/>
      <c r="AC614" s="184"/>
      <c r="AD614" s="30"/>
      <c r="AE614" s="184"/>
      <c r="AF614" s="184"/>
      <c r="AG614" s="30"/>
      <c r="AH614" s="184"/>
      <c r="AI614" s="184"/>
      <c r="AJ614" s="30"/>
      <c r="AK614" s="184"/>
      <c r="AL614" s="184"/>
      <c r="AM614" s="30"/>
      <c r="AN614" s="184"/>
      <c r="AO614" s="184"/>
      <c r="AP614" s="30"/>
      <c r="AQ614" s="184"/>
      <c r="AR614" s="184"/>
      <c r="AS614" s="30"/>
      <c r="AT614" s="184"/>
      <c r="AU614" s="184"/>
      <c r="AV614" s="30"/>
      <c r="AW614" s="184"/>
      <c r="AX614" s="184"/>
      <c r="AY614" s="30"/>
      <c r="AZ614" s="184"/>
      <c r="BA614" s="184"/>
      <c r="BB614" s="30"/>
      <c r="BC614" s="184"/>
      <c r="BD614" s="184"/>
      <c r="BE614" s="30"/>
      <c r="BF614" s="184"/>
      <c r="BG614" s="184"/>
      <c r="BH614" s="30"/>
      <c r="BI614" s="184"/>
      <c r="BJ614" s="184"/>
      <c r="BL614" s="31"/>
      <c r="BM614" s="31"/>
      <c r="BN614" s="31"/>
      <c r="BO614" s="31"/>
      <c r="BP614" s="31"/>
      <c r="BQ614" s="31"/>
      <c r="BR614" s="31"/>
    </row>
    <row r="615" spans="1:70" s="91" customFormat="1" ht="18" customHeight="1" x14ac:dyDescent="0.2">
      <c r="A615" s="90"/>
      <c r="B615" s="134"/>
      <c r="C615" s="133"/>
      <c r="F615" s="30"/>
      <c r="I615" s="30"/>
      <c r="L615" s="30"/>
      <c r="O615" s="30"/>
      <c r="R615" s="30"/>
      <c r="U615" s="30"/>
      <c r="X615" s="30"/>
      <c r="AA615" s="30"/>
      <c r="AD615" s="30"/>
      <c r="AG615" s="30"/>
      <c r="AJ615" s="30"/>
      <c r="AM615" s="30"/>
      <c r="AP615" s="30"/>
      <c r="AS615" s="30"/>
      <c r="AV615" s="30"/>
      <c r="AY615" s="30"/>
      <c r="BB615" s="30"/>
      <c r="BE615" s="30"/>
      <c r="BH615" s="30"/>
      <c r="BL615" s="31"/>
      <c r="BM615" s="31"/>
      <c r="BN615" s="31"/>
      <c r="BO615" s="31"/>
      <c r="BP615" s="31"/>
      <c r="BQ615" s="31"/>
      <c r="BR615" s="31"/>
    </row>
    <row r="616" spans="1:70" s="91" customFormat="1" ht="18" customHeight="1" x14ac:dyDescent="0.2">
      <c r="A616" s="87"/>
      <c r="B616" s="133"/>
      <c r="C616" s="133"/>
      <c r="F616" s="30"/>
      <c r="I616" s="30"/>
      <c r="L616" s="30"/>
      <c r="O616" s="30"/>
      <c r="R616" s="30"/>
      <c r="U616" s="30"/>
      <c r="X616" s="30"/>
      <c r="AA616" s="30"/>
      <c r="AD616" s="30"/>
      <c r="AG616" s="30"/>
      <c r="AJ616" s="30"/>
      <c r="AM616" s="30"/>
      <c r="AP616" s="30"/>
      <c r="AS616" s="30"/>
      <c r="AV616" s="30"/>
      <c r="AY616" s="30"/>
      <c r="BB616" s="30"/>
      <c r="BE616" s="30"/>
      <c r="BH616" s="30"/>
      <c r="BL616" s="31"/>
      <c r="BM616" s="31"/>
      <c r="BN616" s="31"/>
      <c r="BO616" s="31"/>
      <c r="BP616" s="31"/>
      <c r="BQ616" s="31"/>
      <c r="BR616" s="31"/>
    </row>
    <row r="617" spans="1:70" s="91" customFormat="1" ht="18" customHeight="1" x14ac:dyDescent="0.2">
      <c r="A617" s="87"/>
      <c r="B617" s="133"/>
      <c r="C617" s="133"/>
      <c r="F617" s="30"/>
      <c r="I617" s="30"/>
      <c r="L617" s="30"/>
      <c r="O617" s="30"/>
      <c r="R617" s="30"/>
      <c r="U617" s="30"/>
      <c r="X617" s="30"/>
      <c r="AA617" s="30"/>
      <c r="AD617" s="30"/>
      <c r="AG617" s="30"/>
      <c r="AJ617" s="30"/>
      <c r="AM617" s="30"/>
      <c r="AP617" s="30"/>
      <c r="AS617" s="30"/>
      <c r="AV617" s="30"/>
      <c r="AY617" s="30"/>
      <c r="BB617" s="30"/>
      <c r="BE617" s="30"/>
      <c r="BH617" s="30"/>
      <c r="BL617" s="31"/>
      <c r="BM617" s="31"/>
      <c r="BN617" s="31"/>
      <c r="BO617" s="31"/>
      <c r="BP617" s="31"/>
      <c r="BQ617" s="31"/>
      <c r="BR617" s="31"/>
    </row>
    <row r="618" spans="1:70" s="91" customFormat="1" ht="18" customHeight="1" x14ac:dyDescent="0.2">
      <c r="A618" s="87"/>
      <c r="B618" s="130"/>
      <c r="C618" s="133"/>
      <c r="F618" s="30"/>
      <c r="I618" s="30"/>
      <c r="L618" s="30"/>
      <c r="O618" s="30"/>
      <c r="R618" s="30"/>
      <c r="U618" s="30"/>
      <c r="X618" s="30"/>
      <c r="AA618" s="30"/>
      <c r="AD618" s="30"/>
      <c r="AG618" s="30"/>
      <c r="AJ618" s="30"/>
      <c r="AM618" s="30"/>
      <c r="AP618" s="30"/>
      <c r="AS618" s="30"/>
      <c r="AV618" s="30"/>
      <c r="AY618" s="30"/>
      <c r="BB618" s="30"/>
      <c r="BE618" s="30"/>
      <c r="BH618" s="30"/>
      <c r="BL618" s="31"/>
      <c r="BM618" s="31"/>
      <c r="BN618" s="31"/>
      <c r="BO618" s="31"/>
      <c r="BP618" s="31"/>
      <c r="BQ618" s="31"/>
      <c r="BR618" s="31"/>
    </row>
    <row r="619" spans="1:70" s="91" customFormat="1" ht="18" customHeight="1" x14ac:dyDescent="0.2">
      <c r="A619" s="87"/>
      <c r="B619" s="133"/>
      <c r="C619" s="133"/>
      <c r="F619" s="30"/>
      <c r="I619" s="30"/>
      <c r="L619" s="30"/>
      <c r="O619" s="30"/>
      <c r="R619" s="30"/>
      <c r="U619" s="30"/>
      <c r="X619" s="30"/>
      <c r="AA619" s="30"/>
      <c r="AD619" s="30"/>
      <c r="AG619" s="30"/>
      <c r="AJ619" s="30"/>
      <c r="AM619" s="30"/>
      <c r="AP619" s="30"/>
      <c r="AS619" s="30"/>
      <c r="AV619" s="30"/>
      <c r="AY619" s="30"/>
      <c r="BB619" s="30"/>
      <c r="BE619" s="30"/>
      <c r="BH619" s="30"/>
      <c r="BL619" s="31"/>
      <c r="BM619" s="31"/>
      <c r="BN619" s="31"/>
      <c r="BO619" s="31"/>
      <c r="BP619" s="31"/>
      <c r="BQ619" s="31"/>
      <c r="BR619" s="31"/>
    </row>
    <row r="620" spans="1:70" s="91" customFormat="1" ht="18" customHeight="1" x14ac:dyDescent="0.2">
      <c r="A620" s="87"/>
      <c r="B620" s="133"/>
      <c r="C620" s="133"/>
      <c r="F620" s="30"/>
      <c r="I620" s="30"/>
      <c r="L620" s="30"/>
      <c r="O620" s="30"/>
      <c r="R620" s="30"/>
      <c r="U620" s="30"/>
      <c r="X620" s="30"/>
      <c r="AA620" s="30"/>
      <c r="AD620" s="30"/>
      <c r="AG620" s="30"/>
      <c r="AJ620" s="30"/>
      <c r="AM620" s="30"/>
      <c r="AP620" s="30"/>
      <c r="AS620" s="30"/>
      <c r="AV620" s="30"/>
      <c r="AY620" s="30"/>
      <c r="BB620" s="30"/>
      <c r="BE620" s="30"/>
      <c r="BH620" s="30"/>
      <c r="BL620" s="31"/>
      <c r="BM620" s="31"/>
      <c r="BN620" s="31"/>
      <c r="BO620" s="31"/>
      <c r="BP620" s="31"/>
      <c r="BQ620" s="31"/>
      <c r="BR620" s="31"/>
    </row>
    <row r="621" spans="1:70" s="91" customFormat="1" ht="18" customHeight="1" x14ac:dyDescent="0.2">
      <c r="A621" s="89"/>
      <c r="B621" s="130"/>
      <c r="C621" s="130"/>
      <c r="D621" s="184"/>
      <c r="E621" s="184"/>
      <c r="F621" s="30"/>
      <c r="G621" s="184"/>
      <c r="H621" s="184"/>
      <c r="I621" s="30"/>
      <c r="J621" s="184"/>
      <c r="K621" s="184"/>
      <c r="L621" s="30"/>
      <c r="M621" s="184"/>
      <c r="N621" s="184"/>
      <c r="O621" s="30"/>
      <c r="P621" s="184"/>
      <c r="Q621" s="184"/>
      <c r="R621" s="30"/>
      <c r="S621" s="184"/>
      <c r="T621" s="184"/>
      <c r="U621" s="30"/>
      <c r="V621" s="184"/>
      <c r="W621" s="184"/>
      <c r="X621" s="30"/>
      <c r="Y621" s="184"/>
      <c r="Z621" s="184"/>
      <c r="AA621" s="30"/>
      <c r="AB621" s="184"/>
      <c r="AC621" s="184"/>
      <c r="AD621" s="30"/>
      <c r="AE621" s="184"/>
      <c r="AF621" s="184"/>
      <c r="AG621" s="30"/>
      <c r="AH621" s="184"/>
      <c r="AI621" s="184"/>
      <c r="AJ621" s="30"/>
      <c r="AK621" s="184"/>
      <c r="AL621" s="184"/>
      <c r="AM621" s="30"/>
      <c r="AN621" s="184"/>
      <c r="AO621" s="184"/>
      <c r="AP621" s="30"/>
      <c r="AQ621" s="184"/>
      <c r="AR621" s="184"/>
      <c r="AS621" s="30"/>
      <c r="AT621" s="184"/>
      <c r="AU621" s="184"/>
      <c r="AV621" s="30"/>
      <c r="AW621" s="184"/>
      <c r="AX621" s="184"/>
      <c r="AY621" s="30"/>
      <c r="AZ621" s="184"/>
      <c r="BA621" s="184"/>
      <c r="BB621" s="30"/>
      <c r="BC621" s="184"/>
      <c r="BD621" s="184"/>
      <c r="BE621" s="30"/>
      <c r="BF621" s="184"/>
      <c r="BG621" s="184"/>
      <c r="BH621" s="30"/>
      <c r="BI621" s="184"/>
      <c r="BJ621" s="184"/>
      <c r="BL621" s="31"/>
      <c r="BM621" s="31"/>
      <c r="BN621" s="31"/>
      <c r="BO621" s="31"/>
      <c r="BP621" s="31"/>
      <c r="BQ621" s="31"/>
      <c r="BR621" s="31"/>
    </row>
    <row r="622" spans="1:70" s="91" customFormat="1" ht="18" customHeight="1" x14ac:dyDescent="0.2">
      <c r="A622" s="90"/>
      <c r="B622" s="134"/>
      <c r="C622" s="134"/>
      <c r="F622" s="30"/>
      <c r="I622" s="30"/>
      <c r="L622" s="30"/>
      <c r="O622" s="30"/>
      <c r="R622" s="30"/>
      <c r="U622" s="30"/>
      <c r="X622" s="30"/>
      <c r="AA622" s="30"/>
      <c r="AD622" s="30"/>
      <c r="AG622" s="30"/>
      <c r="AJ622" s="30"/>
      <c r="AM622" s="30"/>
      <c r="AP622" s="30"/>
      <c r="AS622" s="30"/>
      <c r="AV622" s="30"/>
      <c r="AY622" s="30"/>
      <c r="BB622" s="30"/>
      <c r="BE622" s="30"/>
      <c r="BH622" s="30"/>
      <c r="BL622" s="31"/>
      <c r="BM622" s="31"/>
      <c r="BN622" s="31"/>
      <c r="BO622" s="31"/>
      <c r="BP622" s="31"/>
      <c r="BQ622" s="31"/>
      <c r="BR622" s="31"/>
    </row>
    <row r="623" spans="1:70" s="91" customFormat="1" ht="18" customHeight="1" x14ac:dyDescent="0.2">
      <c r="A623" s="87"/>
      <c r="B623" s="133"/>
      <c r="C623" s="133"/>
      <c r="F623" s="30"/>
      <c r="I623" s="30"/>
      <c r="L623" s="30"/>
      <c r="O623" s="30"/>
      <c r="R623" s="30"/>
      <c r="U623" s="30"/>
      <c r="X623" s="30"/>
      <c r="AA623" s="30"/>
      <c r="AD623" s="30"/>
      <c r="AG623" s="30"/>
      <c r="AJ623" s="30"/>
      <c r="AM623" s="30"/>
      <c r="AP623" s="30"/>
      <c r="AS623" s="30"/>
      <c r="AV623" s="30"/>
      <c r="AY623" s="30"/>
      <c r="BB623" s="30"/>
      <c r="BE623" s="30"/>
      <c r="BH623" s="30"/>
      <c r="BL623" s="31"/>
      <c r="BM623" s="31"/>
      <c r="BN623" s="31"/>
      <c r="BO623" s="31"/>
      <c r="BP623" s="31"/>
      <c r="BQ623" s="31"/>
      <c r="BR623" s="31"/>
    </row>
    <row r="624" spans="1:70" s="91" customFormat="1" ht="18" customHeight="1" x14ac:dyDescent="0.2">
      <c r="A624" s="87"/>
      <c r="B624" s="133"/>
      <c r="C624" s="133"/>
      <c r="F624" s="30"/>
      <c r="I624" s="30"/>
      <c r="L624" s="30"/>
      <c r="O624" s="30"/>
      <c r="R624" s="30"/>
      <c r="U624" s="30"/>
      <c r="X624" s="30"/>
      <c r="AA624" s="30"/>
      <c r="AD624" s="30"/>
      <c r="AG624" s="30"/>
      <c r="AJ624" s="30"/>
      <c r="AM624" s="30"/>
      <c r="AP624" s="30"/>
      <c r="AS624" s="30"/>
      <c r="AV624" s="30"/>
      <c r="AY624" s="30"/>
      <c r="BB624" s="30"/>
      <c r="BE624" s="30"/>
      <c r="BH624" s="30"/>
      <c r="BL624" s="31"/>
      <c r="BM624" s="31"/>
      <c r="BN624" s="31"/>
      <c r="BO624" s="31"/>
      <c r="BP624" s="31"/>
      <c r="BQ624" s="31"/>
      <c r="BR624" s="31"/>
    </row>
    <row r="625" spans="1:70" s="91" customFormat="1" ht="18" customHeight="1" x14ac:dyDescent="0.2">
      <c r="A625" s="87"/>
      <c r="B625" s="130"/>
      <c r="C625" s="130"/>
      <c r="F625" s="30"/>
      <c r="I625" s="30"/>
      <c r="L625" s="30"/>
      <c r="O625" s="30"/>
      <c r="R625" s="30"/>
      <c r="U625" s="30"/>
      <c r="X625" s="30"/>
      <c r="AA625" s="30"/>
      <c r="AD625" s="30"/>
      <c r="AG625" s="30"/>
      <c r="AJ625" s="30"/>
      <c r="AM625" s="30"/>
      <c r="AP625" s="30"/>
      <c r="AS625" s="30"/>
      <c r="AV625" s="30"/>
      <c r="AY625" s="30"/>
      <c r="BB625" s="30"/>
      <c r="BE625" s="30"/>
      <c r="BH625" s="30"/>
      <c r="BL625" s="31"/>
      <c r="BM625" s="31"/>
      <c r="BN625" s="31"/>
      <c r="BO625" s="31"/>
      <c r="BP625" s="31"/>
      <c r="BQ625" s="31"/>
      <c r="BR625" s="31"/>
    </row>
    <row r="626" spans="1:70" s="91" customFormat="1" ht="18" customHeight="1" x14ac:dyDescent="0.2">
      <c r="A626" s="87"/>
      <c r="B626" s="133"/>
      <c r="C626" s="133"/>
      <c r="F626" s="30"/>
      <c r="I626" s="30"/>
      <c r="L626" s="30"/>
      <c r="O626" s="30"/>
      <c r="R626" s="30"/>
      <c r="U626" s="30"/>
      <c r="X626" s="30"/>
      <c r="AA626" s="30"/>
      <c r="AD626" s="30"/>
      <c r="AG626" s="30"/>
      <c r="AJ626" s="30"/>
      <c r="AM626" s="30"/>
      <c r="AP626" s="30"/>
      <c r="AS626" s="30"/>
      <c r="AV626" s="30"/>
      <c r="AY626" s="30"/>
      <c r="BB626" s="30"/>
      <c r="BE626" s="30"/>
      <c r="BH626" s="30"/>
      <c r="BL626" s="31"/>
      <c r="BM626" s="31"/>
      <c r="BN626" s="31"/>
      <c r="BO626" s="31"/>
      <c r="BP626" s="31"/>
      <c r="BQ626" s="31"/>
      <c r="BR626" s="31"/>
    </row>
    <row r="627" spans="1:70" s="91" customFormat="1" ht="18" customHeight="1" x14ac:dyDescent="0.2">
      <c r="A627" s="87"/>
      <c r="B627" s="133"/>
      <c r="C627" s="133"/>
      <c r="F627" s="30"/>
      <c r="I627" s="30"/>
      <c r="L627" s="30"/>
      <c r="O627" s="30"/>
      <c r="R627" s="30"/>
      <c r="U627" s="30"/>
      <c r="X627" s="30"/>
      <c r="AA627" s="30"/>
      <c r="AD627" s="30"/>
      <c r="AG627" s="30"/>
      <c r="AJ627" s="30"/>
      <c r="AM627" s="30"/>
      <c r="AP627" s="30"/>
      <c r="AS627" s="30"/>
      <c r="AV627" s="30"/>
      <c r="AY627" s="30"/>
      <c r="BB627" s="30"/>
      <c r="BE627" s="30"/>
      <c r="BH627" s="30"/>
      <c r="BL627" s="31"/>
      <c r="BM627" s="31"/>
      <c r="BN627" s="31"/>
      <c r="BO627" s="31"/>
      <c r="BP627" s="31"/>
      <c r="BQ627" s="31"/>
      <c r="BR627" s="31"/>
    </row>
    <row r="628" spans="1:70" s="91" customFormat="1" ht="18" customHeight="1" x14ac:dyDescent="0.2">
      <c r="A628" s="89"/>
      <c r="B628" s="130"/>
      <c r="C628" s="130"/>
      <c r="D628" s="184"/>
      <c r="E628" s="184"/>
      <c r="F628" s="30"/>
      <c r="G628" s="184"/>
      <c r="H628" s="184"/>
      <c r="I628" s="30"/>
      <c r="J628" s="184"/>
      <c r="K628" s="184"/>
      <c r="L628" s="30"/>
      <c r="M628" s="184"/>
      <c r="N628" s="184"/>
      <c r="O628" s="30"/>
      <c r="P628" s="184"/>
      <c r="Q628" s="184"/>
      <c r="R628" s="30"/>
      <c r="S628" s="184"/>
      <c r="T628" s="184"/>
      <c r="U628" s="30"/>
      <c r="V628" s="184"/>
      <c r="W628" s="184"/>
      <c r="X628" s="30"/>
      <c r="Y628" s="184"/>
      <c r="Z628" s="184"/>
      <c r="AA628" s="30"/>
      <c r="AB628" s="184"/>
      <c r="AC628" s="184"/>
      <c r="AD628" s="30"/>
      <c r="AE628" s="184"/>
      <c r="AF628" s="184"/>
      <c r="AG628" s="30"/>
      <c r="AH628" s="184"/>
      <c r="AI628" s="184"/>
      <c r="AJ628" s="30"/>
      <c r="AK628" s="184"/>
      <c r="AL628" s="184"/>
      <c r="AM628" s="30"/>
      <c r="AN628" s="184"/>
      <c r="AO628" s="184"/>
      <c r="AP628" s="30"/>
      <c r="AQ628" s="184"/>
      <c r="AR628" s="184"/>
      <c r="AS628" s="30"/>
      <c r="AT628" s="184"/>
      <c r="AU628" s="184"/>
      <c r="AV628" s="30"/>
      <c r="AW628" s="184"/>
      <c r="AX628" s="184"/>
      <c r="AY628" s="30"/>
      <c r="AZ628" s="184"/>
      <c r="BA628" s="184"/>
      <c r="BB628" s="30"/>
      <c r="BC628" s="184"/>
      <c r="BD628" s="184"/>
      <c r="BE628" s="30"/>
      <c r="BF628" s="184"/>
      <c r="BG628" s="184"/>
      <c r="BH628" s="30"/>
      <c r="BI628" s="184"/>
      <c r="BJ628" s="184"/>
      <c r="BL628" s="31"/>
      <c r="BM628" s="31"/>
      <c r="BN628" s="31"/>
      <c r="BO628" s="31"/>
      <c r="BP628" s="31"/>
      <c r="BQ628" s="31"/>
      <c r="BR628" s="31"/>
    </row>
    <row r="629" spans="1:70" s="91" customFormat="1" ht="18" customHeight="1" x14ac:dyDescent="0.2">
      <c r="A629" s="90"/>
      <c r="B629" s="134"/>
      <c r="C629" s="133"/>
      <c r="F629" s="30"/>
      <c r="I629" s="30"/>
      <c r="L629" s="30"/>
      <c r="O629" s="30"/>
      <c r="R629" s="30"/>
      <c r="U629" s="30"/>
      <c r="X629" s="30"/>
      <c r="AA629" s="30"/>
      <c r="AD629" s="30"/>
      <c r="AG629" s="30"/>
      <c r="AJ629" s="30"/>
      <c r="AM629" s="30"/>
      <c r="AP629" s="30"/>
      <c r="AS629" s="30"/>
      <c r="AV629" s="30"/>
      <c r="AY629" s="30"/>
      <c r="BB629" s="30"/>
      <c r="BE629" s="30"/>
      <c r="BH629" s="30"/>
      <c r="BL629" s="31"/>
      <c r="BM629" s="31"/>
      <c r="BN629" s="31"/>
      <c r="BO629" s="31"/>
      <c r="BP629" s="31"/>
      <c r="BQ629" s="31"/>
      <c r="BR629" s="31"/>
    </row>
    <row r="630" spans="1:70" s="91" customFormat="1" ht="18" customHeight="1" x14ac:dyDescent="0.2">
      <c r="A630" s="87"/>
      <c r="B630" s="133"/>
      <c r="C630" s="133"/>
      <c r="F630" s="30"/>
      <c r="I630" s="30"/>
      <c r="L630" s="30"/>
      <c r="O630" s="30"/>
      <c r="R630" s="30"/>
      <c r="U630" s="30"/>
      <c r="X630" s="30"/>
      <c r="AA630" s="30"/>
      <c r="AD630" s="30"/>
      <c r="AG630" s="30"/>
      <c r="AJ630" s="30"/>
      <c r="AM630" s="30"/>
      <c r="AP630" s="30"/>
      <c r="AS630" s="30"/>
      <c r="AV630" s="30"/>
      <c r="AY630" s="30"/>
      <c r="BB630" s="30"/>
      <c r="BE630" s="30"/>
      <c r="BH630" s="30"/>
      <c r="BL630" s="31"/>
      <c r="BM630" s="31"/>
      <c r="BN630" s="31"/>
      <c r="BO630" s="31"/>
      <c r="BP630" s="31"/>
      <c r="BQ630" s="31"/>
      <c r="BR630" s="31"/>
    </row>
    <row r="631" spans="1:70" s="91" customFormat="1" ht="18" customHeight="1" x14ac:dyDescent="0.2">
      <c r="A631" s="87"/>
      <c r="B631" s="133"/>
      <c r="C631" s="133"/>
      <c r="F631" s="30"/>
      <c r="I631" s="30"/>
      <c r="L631" s="30"/>
      <c r="O631" s="30"/>
      <c r="R631" s="30"/>
      <c r="U631" s="30"/>
      <c r="X631" s="30"/>
      <c r="AA631" s="30"/>
      <c r="AD631" s="30"/>
      <c r="AG631" s="30"/>
      <c r="AJ631" s="30"/>
      <c r="AM631" s="30"/>
      <c r="AP631" s="30"/>
      <c r="AS631" s="30"/>
      <c r="AV631" s="30"/>
      <c r="AY631" s="30"/>
      <c r="BB631" s="30"/>
      <c r="BE631" s="30"/>
      <c r="BH631" s="30"/>
      <c r="BL631" s="31"/>
      <c r="BM631" s="31"/>
      <c r="BN631" s="31"/>
      <c r="BO631" s="31"/>
      <c r="BP631" s="31"/>
      <c r="BQ631" s="31"/>
      <c r="BR631" s="31"/>
    </row>
    <row r="632" spans="1:70" s="91" customFormat="1" ht="18" customHeight="1" x14ac:dyDescent="0.2">
      <c r="A632" s="87"/>
      <c r="B632" s="130"/>
      <c r="C632" s="133"/>
      <c r="F632" s="30"/>
      <c r="I632" s="30"/>
      <c r="L632" s="30"/>
      <c r="O632" s="30"/>
      <c r="R632" s="30"/>
      <c r="U632" s="30"/>
      <c r="X632" s="30"/>
      <c r="AA632" s="30"/>
      <c r="AD632" s="30"/>
      <c r="AG632" s="30"/>
      <c r="AJ632" s="30"/>
      <c r="AM632" s="30"/>
      <c r="AP632" s="30"/>
      <c r="AS632" s="30"/>
      <c r="AV632" s="30"/>
      <c r="AY632" s="30"/>
      <c r="BB632" s="30"/>
      <c r="BE632" s="30"/>
      <c r="BH632" s="30"/>
      <c r="BL632" s="31"/>
      <c r="BM632" s="31"/>
      <c r="BN632" s="31"/>
      <c r="BO632" s="31"/>
      <c r="BP632" s="31"/>
      <c r="BQ632" s="31"/>
      <c r="BR632" s="31"/>
    </row>
    <row r="633" spans="1:70" s="91" customFormat="1" ht="18" customHeight="1" x14ac:dyDescent="0.2">
      <c r="A633" s="87"/>
      <c r="B633" s="133"/>
      <c r="C633" s="133"/>
      <c r="F633" s="30"/>
      <c r="I633" s="30"/>
      <c r="L633" s="30"/>
      <c r="O633" s="30"/>
      <c r="R633" s="30"/>
      <c r="U633" s="30"/>
      <c r="X633" s="30"/>
      <c r="AA633" s="30"/>
      <c r="AD633" s="30"/>
      <c r="AG633" s="30"/>
      <c r="AJ633" s="30"/>
      <c r="AM633" s="30"/>
      <c r="AP633" s="30"/>
      <c r="AS633" s="30"/>
      <c r="AV633" s="30"/>
      <c r="AY633" s="30"/>
      <c r="BB633" s="30"/>
      <c r="BE633" s="30"/>
      <c r="BH633" s="30"/>
      <c r="BL633" s="31"/>
      <c r="BM633" s="31"/>
      <c r="BN633" s="31"/>
      <c r="BO633" s="31"/>
      <c r="BP633" s="31"/>
      <c r="BQ633" s="31"/>
      <c r="BR633" s="31"/>
    </row>
    <row r="634" spans="1:70" s="91" customFormat="1" ht="18" customHeight="1" x14ac:dyDescent="0.2">
      <c r="A634" s="87"/>
      <c r="B634" s="133"/>
      <c r="C634" s="133"/>
      <c r="F634" s="30"/>
      <c r="I634" s="30"/>
      <c r="L634" s="30"/>
      <c r="O634" s="30"/>
      <c r="R634" s="30"/>
      <c r="U634" s="30"/>
      <c r="X634" s="30"/>
      <c r="AA634" s="30"/>
      <c r="AD634" s="30"/>
      <c r="AG634" s="30"/>
      <c r="AJ634" s="30"/>
      <c r="AM634" s="30"/>
      <c r="AP634" s="30"/>
      <c r="AS634" s="30"/>
      <c r="AV634" s="30"/>
      <c r="AY634" s="30"/>
      <c r="BB634" s="30"/>
      <c r="BE634" s="30"/>
      <c r="BH634" s="30"/>
      <c r="BL634" s="31"/>
      <c r="BM634" s="31"/>
      <c r="BN634" s="31"/>
      <c r="BO634" s="31"/>
      <c r="BP634" s="31"/>
      <c r="BQ634" s="31"/>
      <c r="BR634" s="31"/>
    </row>
    <row r="635" spans="1:70" s="91" customFormat="1" ht="18" customHeight="1" x14ac:dyDescent="0.2">
      <c r="A635" s="89"/>
      <c r="B635" s="130"/>
      <c r="C635" s="130"/>
      <c r="D635" s="184"/>
      <c r="E635" s="184"/>
      <c r="F635" s="30"/>
      <c r="G635" s="184"/>
      <c r="H635" s="184"/>
      <c r="I635" s="30"/>
      <c r="J635" s="184"/>
      <c r="K635" s="184"/>
      <c r="L635" s="30"/>
      <c r="M635" s="184"/>
      <c r="N635" s="184"/>
      <c r="O635" s="30"/>
      <c r="P635" s="184"/>
      <c r="Q635" s="184"/>
      <c r="R635" s="30"/>
      <c r="S635" s="184"/>
      <c r="T635" s="184"/>
      <c r="U635" s="30"/>
      <c r="V635" s="184"/>
      <c r="W635" s="184"/>
      <c r="X635" s="30"/>
      <c r="Y635" s="184"/>
      <c r="Z635" s="184"/>
      <c r="AA635" s="30"/>
      <c r="AB635" s="184"/>
      <c r="AC635" s="184"/>
      <c r="AD635" s="30"/>
      <c r="AE635" s="184"/>
      <c r="AF635" s="184"/>
      <c r="AG635" s="30"/>
      <c r="AH635" s="184"/>
      <c r="AI635" s="184"/>
      <c r="AJ635" s="30"/>
      <c r="AK635" s="184"/>
      <c r="AL635" s="184"/>
      <c r="AM635" s="30"/>
      <c r="AN635" s="184"/>
      <c r="AO635" s="184"/>
      <c r="AP635" s="30"/>
      <c r="AQ635" s="184"/>
      <c r="AR635" s="184"/>
      <c r="AS635" s="30"/>
      <c r="AT635" s="184"/>
      <c r="AU635" s="184"/>
      <c r="AV635" s="30"/>
      <c r="AW635" s="184"/>
      <c r="AX635" s="184"/>
      <c r="AY635" s="30"/>
      <c r="AZ635" s="184"/>
      <c r="BA635" s="184"/>
      <c r="BB635" s="30"/>
      <c r="BC635" s="184"/>
      <c r="BD635" s="184"/>
      <c r="BE635" s="30"/>
      <c r="BF635" s="184"/>
      <c r="BG635" s="184"/>
      <c r="BH635" s="30"/>
      <c r="BI635" s="184"/>
      <c r="BJ635" s="184"/>
      <c r="BL635" s="31"/>
      <c r="BM635" s="31"/>
      <c r="BN635" s="31"/>
      <c r="BO635" s="31"/>
      <c r="BP635" s="31"/>
      <c r="BQ635" s="31"/>
      <c r="BR635" s="31"/>
    </row>
    <row r="636" spans="1:70" s="91" customFormat="1" ht="18" customHeight="1" x14ac:dyDescent="0.2">
      <c r="A636" s="90"/>
      <c r="B636" s="134"/>
      <c r="C636" s="134"/>
      <c r="F636" s="30"/>
      <c r="I636" s="30"/>
      <c r="L636" s="30"/>
      <c r="O636" s="30"/>
      <c r="R636" s="30"/>
      <c r="U636" s="30"/>
      <c r="X636" s="30"/>
      <c r="AA636" s="30"/>
      <c r="AD636" s="30"/>
      <c r="AG636" s="30"/>
      <c r="AJ636" s="30"/>
      <c r="AM636" s="30"/>
      <c r="AP636" s="30"/>
      <c r="AS636" s="30"/>
      <c r="AV636" s="30"/>
      <c r="AY636" s="30"/>
      <c r="BB636" s="30"/>
      <c r="BE636" s="30"/>
      <c r="BH636" s="30"/>
      <c r="BL636" s="31"/>
      <c r="BM636" s="31"/>
      <c r="BN636" s="31"/>
      <c r="BO636" s="31"/>
      <c r="BP636" s="31"/>
      <c r="BQ636" s="31"/>
      <c r="BR636" s="31"/>
    </row>
    <row r="637" spans="1:70" s="91" customFormat="1" ht="18" customHeight="1" x14ac:dyDescent="0.2">
      <c r="A637" s="87"/>
      <c r="B637" s="133"/>
      <c r="C637" s="133"/>
      <c r="F637" s="30"/>
      <c r="I637" s="30"/>
      <c r="L637" s="30"/>
      <c r="O637" s="30"/>
      <c r="R637" s="30"/>
      <c r="U637" s="30"/>
      <c r="X637" s="30"/>
      <c r="AA637" s="30"/>
      <c r="AD637" s="30"/>
      <c r="AG637" s="30"/>
      <c r="AJ637" s="30"/>
      <c r="AM637" s="30"/>
      <c r="AP637" s="30"/>
      <c r="AS637" s="30"/>
      <c r="AV637" s="30"/>
      <c r="AY637" s="30"/>
      <c r="BB637" s="30"/>
      <c r="BE637" s="30"/>
      <c r="BH637" s="30"/>
      <c r="BL637" s="31"/>
      <c r="BM637" s="31"/>
      <c r="BN637" s="31"/>
      <c r="BO637" s="31"/>
      <c r="BP637" s="31"/>
      <c r="BQ637" s="31"/>
      <c r="BR637" s="31"/>
    </row>
    <row r="638" spans="1:70" s="91" customFormat="1" ht="18" customHeight="1" x14ac:dyDescent="0.2">
      <c r="A638" s="87"/>
      <c r="B638" s="133"/>
      <c r="C638" s="133"/>
      <c r="F638" s="30"/>
      <c r="I638" s="30"/>
      <c r="L638" s="30"/>
      <c r="O638" s="30"/>
      <c r="R638" s="30"/>
      <c r="U638" s="30"/>
      <c r="X638" s="30"/>
      <c r="AA638" s="30"/>
      <c r="AD638" s="30"/>
      <c r="AG638" s="30"/>
      <c r="AJ638" s="30"/>
      <c r="AM638" s="30"/>
      <c r="AP638" s="30"/>
      <c r="AS638" s="30"/>
      <c r="AV638" s="30"/>
      <c r="AY638" s="30"/>
      <c r="BB638" s="30"/>
      <c r="BE638" s="30"/>
      <c r="BH638" s="30"/>
      <c r="BL638" s="31"/>
      <c r="BM638" s="31"/>
      <c r="BN638" s="31"/>
      <c r="BO638" s="31"/>
      <c r="BP638" s="31"/>
      <c r="BQ638" s="31"/>
      <c r="BR638" s="31"/>
    </row>
    <row r="639" spans="1:70" s="91" customFormat="1" ht="18" customHeight="1" x14ac:dyDescent="0.2">
      <c r="A639" s="87"/>
      <c r="B639" s="130"/>
      <c r="C639" s="130"/>
      <c r="F639" s="30"/>
      <c r="I639" s="30"/>
      <c r="L639" s="30"/>
      <c r="O639" s="30"/>
      <c r="R639" s="30"/>
      <c r="U639" s="30"/>
      <c r="X639" s="30"/>
      <c r="AA639" s="30"/>
      <c r="AD639" s="30"/>
      <c r="AG639" s="30"/>
      <c r="AJ639" s="30"/>
      <c r="AM639" s="30"/>
      <c r="AP639" s="30"/>
      <c r="AS639" s="30"/>
      <c r="AV639" s="30"/>
      <c r="AY639" s="30"/>
      <c r="BB639" s="30"/>
      <c r="BE639" s="30"/>
      <c r="BH639" s="30"/>
      <c r="BL639" s="31"/>
      <c r="BM639" s="31"/>
      <c r="BN639" s="31"/>
      <c r="BO639" s="31"/>
      <c r="BP639" s="31"/>
      <c r="BQ639" s="31"/>
      <c r="BR639" s="31"/>
    </row>
    <row r="640" spans="1:70" s="91" customFormat="1" ht="18" customHeight="1" x14ac:dyDescent="0.2">
      <c r="A640" s="87"/>
      <c r="B640" s="133"/>
      <c r="C640" s="133"/>
      <c r="F640" s="30"/>
      <c r="I640" s="30"/>
      <c r="L640" s="30"/>
      <c r="O640" s="30"/>
      <c r="R640" s="30"/>
      <c r="U640" s="30"/>
      <c r="X640" s="30"/>
      <c r="AA640" s="30"/>
      <c r="AD640" s="30"/>
      <c r="AG640" s="30"/>
      <c r="AJ640" s="30"/>
      <c r="AM640" s="30"/>
      <c r="AP640" s="30"/>
      <c r="AS640" s="30"/>
      <c r="AV640" s="30"/>
      <c r="AY640" s="30"/>
      <c r="BB640" s="30"/>
      <c r="BE640" s="30"/>
      <c r="BH640" s="30"/>
      <c r="BL640" s="31"/>
      <c r="BM640" s="31"/>
      <c r="BN640" s="31"/>
      <c r="BO640" s="31"/>
      <c r="BP640" s="31"/>
      <c r="BQ640" s="31"/>
      <c r="BR640" s="31"/>
    </row>
    <row r="641" spans="1:70" s="91" customFormat="1" ht="18" customHeight="1" x14ac:dyDescent="0.2">
      <c r="A641" s="87"/>
      <c r="B641" s="133"/>
      <c r="C641" s="133"/>
      <c r="F641" s="30"/>
      <c r="I641" s="30"/>
      <c r="L641" s="30"/>
      <c r="O641" s="30"/>
      <c r="R641" s="30"/>
      <c r="U641" s="30"/>
      <c r="X641" s="30"/>
      <c r="AA641" s="30"/>
      <c r="AD641" s="30"/>
      <c r="AG641" s="30"/>
      <c r="AJ641" s="30"/>
      <c r="AM641" s="30"/>
      <c r="AP641" s="30"/>
      <c r="AS641" s="30"/>
      <c r="AV641" s="30"/>
      <c r="AY641" s="30"/>
      <c r="BB641" s="30"/>
      <c r="BE641" s="30"/>
      <c r="BH641" s="30"/>
      <c r="BL641" s="31"/>
      <c r="BM641" s="31"/>
      <c r="BN641" s="31"/>
      <c r="BO641" s="31"/>
      <c r="BP641" s="31"/>
      <c r="BQ641" s="31"/>
      <c r="BR641" s="31"/>
    </row>
    <row r="642" spans="1:70" s="91" customFormat="1" ht="18" customHeight="1" x14ac:dyDescent="0.2">
      <c r="A642" s="89"/>
      <c r="B642" s="130"/>
      <c r="C642" s="130"/>
      <c r="D642" s="184"/>
      <c r="E642" s="184"/>
      <c r="F642" s="30"/>
      <c r="G642" s="184"/>
      <c r="H642" s="184"/>
      <c r="I642" s="30"/>
      <c r="J642" s="184"/>
      <c r="K642" s="184"/>
      <c r="L642" s="30"/>
      <c r="M642" s="184"/>
      <c r="N642" s="184"/>
      <c r="O642" s="30"/>
      <c r="P642" s="184"/>
      <c r="Q642" s="184"/>
      <c r="R642" s="30"/>
      <c r="S642" s="184"/>
      <c r="T642" s="184"/>
      <c r="U642" s="30"/>
      <c r="V642" s="184"/>
      <c r="W642" s="184"/>
      <c r="X642" s="30"/>
      <c r="Y642" s="184"/>
      <c r="Z642" s="184"/>
      <c r="AA642" s="30"/>
      <c r="AB642" s="184"/>
      <c r="AC642" s="184"/>
      <c r="AD642" s="30"/>
      <c r="AE642" s="184"/>
      <c r="AF642" s="184"/>
      <c r="AG642" s="30"/>
      <c r="AH642" s="184"/>
      <c r="AI642" s="184"/>
      <c r="AJ642" s="30"/>
      <c r="AK642" s="184"/>
      <c r="AL642" s="184"/>
      <c r="AM642" s="30"/>
      <c r="AN642" s="184"/>
      <c r="AO642" s="184"/>
      <c r="AP642" s="30"/>
      <c r="AQ642" s="184"/>
      <c r="AR642" s="184"/>
      <c r="AS642" s="30"/>
      <c r="AT642" s="184"/>
      <c r="AU642" s="184"/>
      <c r="AV642" s="30"/>
      <c r="AW642" s="184"/>
      <c r="AX642" s="184"/>
      <c r="AY642" s="30"/>
      <c r="AZ642" s="184"/>
      <c r="BA642" s="184"/>
      <c r="BB642" s="30"/>
      <c r="BC642" s="184"/>
      <c r="BD642" s="184"/>
      <c r="BE642" s="30"/>
      <c r="BF642" s="184"/>
      <c r="BG642" s="184"/>
      <c r="BH642" s="30"/>
      <c r="BI642" s="184"/>
      <c r="BJ642" s="184"/>
      <c r="BL642" s="31"/>
      <c r="BM642" s="31"/>
      <c r="BN642" s="31"/>
      <c r="BO642" s="31"/>
      <c r="BP642" s="31"/>
      <c r="BQ642" s="31"/>
      <c r="BR642" s="31"/>
    </row>
    <row r="643" spans="1:70" s="91" customFormat="1" ht="18" customHeight="1" x14ac:dyDescent="0.2">
      <c r="A643" s="90"/>
      <c r="B643" s="134"/>
      <c r="C643" s="133"/>
      <c r="F643" s="30"/>
      <c r="I643" s="30"/>
      <c r="L643" s="30"/>
      <c r="O643" s="30"/>
      <c r="R643" s="30"/>
      <c r="U643" s="30"/>
      <c r="X643" s="30"/>
      <c r="AA643" s="30"/>
      <c r="AD643" s="30"/>
      <c r="AG643" s="30"/>
      <c r="AJ643" s="30"/>
      <c r="AM643" s="30"/>
      <c r="AP643" s="30"/>
      <c r="AS643" s="30"/>
      <c r="AV643" s="30"/>
      <c r="AY643" s="30"/>
      <c r="BB643" s="30"/>
      <c r="BE643" s="30"/>
      <c r="BH643" s="30"/>
      <c r="BL643" s="31"/>
      <c r="BM643" s="31"/>
      <c r="BN643" s="31"/>
      <c r="BO643" s="31"/>
      <c r="BP643" s="31"/>
      <c r="BQ643" s="31"/>
      <c r="BR643" s="31"/>
    </row>
    <row r="644" spans="1:70" s="91" customFormat="1" ht="18" customHeight="1" x14ac:dyDescent="0.2">
      <c r="A644" s="87"/>
      <c r="B644" s="133"/>
      <c r="C644" s="133"/>
      <c r="F644" s="30"/>
      <c r="I644" s="30"/>
      <c r="L644" s="30"/>
      <c r="O644" s="30"/>
      <c r="R644" s="30"/>
      <c r="U644" s="30"/>
      <c r="X644" s="30"/>
      <c r="AA644" s="30"/>
      <c r="AD644" s="30"/>
      <c r="AG644" s="30"/>
      <c r="AJ644" s="30"/>
      <c r="AM644" s="30"/>
      <c r="AP644" s="30"/>
      <c r="AS644" s="30"/>
      <c r="AV644" s="30"/>
      <c r="AY644" s="30"/>
      <c r="BB644" s="30"/>
      <c r="BE644" s="30"/>
      <c r="BH644" s="30"/>
      <c r="BL644" s="31"/>
      <c r="BM644" s="31"/>
      <c r="BN644" s="31"/>
      <c r="BO644" s="31"/>
      <c r="BP644" s="31"/>
      <c r="BQ644" s="31"/>
      <c r="BR644" s="31"/>
    </row>
    <row r="645" spans="1:70" s="91" customFormat="1" ht="18" customHeight="1" x14ac:dyDescent="0.2">
      <c r="A645" s="87"/>
      <c r="B645" s="133"/>
      <c r="C645" s="133"/>
      <c r="F645" s="30"/>
      <c r="I645" s="30"/>
      <c r="L645" s="30"/>
      <c r="O645" s="30"/>
      <c r="R645" s="30"/>
      <c r="U645" s="30"/>
      <c r="X645" s="30"/>
      <c r="AA645" s="30"/>
      <c r="AD645" s="30"/>
      <c r="AG645" s="30"/>
      <c r="AJ645" s="30"/>
      <c r="AM645" s="30"/>
      <c r="AP645" s="30"/>
      <c r="AS645" s="30"/>
      <c r="AV645" s="30"/>
      <c r="AY645" s="30"/>
      <c r="BB645" s="30"/>
      <c r="BE645" s="30"/>
      <c r="BH645" s="30"/>
      <c r="BL645" s="31"/>
      <c r="BM645" s="31"/>
      <c r="BN645" s="31"/>
      <c r="BO645" s="31"/>
      <c r="BP645" s="31"/>
      <c r="BQ645" s="31"/>
      <c r="BR645" s="31"/>
    </row>
    <row r="646" spans="1:70" s="91" customFormat="1" ht="18" customHeight="1" x14ac:dyDescent="0.2">
      <c r="A646" s="87"/>
      <c r="B646" s="130"/>
      <c r="C646" s="133"/>
      <c r="F646" s="30"/>
      <c r="I646" s="30"/>
      <c r="L646" s="30"/>
      <c r="O646" s="30"/>
      <c r="R646" s="30"/>
      <c r="U646" s="30"/>
      <c r="X646" s="30"/>
      <c r="AA646" s="30"/>
      <c r="AD646" s="30"/>
      <c r="AG646" s="30"/>
      <c r="AJ646" s="30"/>
      <c r="AM646" s="30"/>
      <c r="AP646" s="30"/>
      <c r="AS646" s="30"/>
      <c r="AV646" s="30"/>
      <c r="AY646" s="30"/>
      <c r="BB646" s="30"/>
      <c r="BE646" s="30"/>
      <c r="BH646" s="30"/>
      <c r="BL646" s="31"/>
      <c r="BM646" s="31"/>
      <c r="BN646" s="31"/>
      <c r="BO646" s="31"/>
      <c r="BP646" s="31"/>
      <c r="BQ646" s="31"/>
      <c r="BR646" s="31"/>
    </row>
    <row r="647" spans="1:70" s="91" customFormat="1" ht="18" customHeight="1" x14ac:dyDescent="0.2">
      <c r="A647" s="87"/>
      <c r="B647" s="133"/>
      <c r="C647" s="133"/>
      <c r="F647" s="30"/>
      <c r="I647" s="30"/>
      <c r="L647" s="30"/>
      <c r="O647" s="30"/>
      <c r="R647" s="30"/>
      <c r="U647" s="30"/>
      <c r="X647" s="30"/>
      <c r="AA647" s="30"/>
      <c r="AD647" s="30"/>
      <c r="AG647" s="30"/>
      <c r="AJ647" s="30"/>
      <c r="AM647" s="30"/>
      <c r="AP647" s="30"/>
      <c r="AS647" s="30"/>
      <c r="AV647" s="30"/>
      <c r="AY647" s="30"/>
      <c r="BB647" s="30"/>
      <c r="BE647" s="30"/>
      <c r="BH647" s="30"/>
      <c r="BL647" s="31"/>
      <c r="BM647" s="31"/>
      <c r="BN647" s="31"/>
      <c r="BO647" s="31"/>
      <c r="BP647" s="31"/>
      <c r="BQ647" s="31"/>
      <c r="BR647" s="31"/>
    </row>
    <row r="648" spans="1:70" s="91" customFormat="1" ht="18" customHeight="1" x14ac:dyDescent="0.2">
      <c r="A648" s="87"/>
      <c r="B648" s="133"/>
      <c r="C648" s="133"/>
      <c r="F648" s="30"/>
      <c r="I648" s="30"/>
      <c r="L648" s="30"/>
      <c r="O648" s="30"/>
      <c r="R648" s="30"/>
      <c r="U648" s="30"/>
      <c r="X648" s="30"/>
      <c r="AA648" s="30"/>
      <c r="AD648" s="30"/>
      <c r="AG648" s="30"/>
      <c r="AJ648" s="30"/>
      <c r="AM648" s="30"/>
      <c r="AP648" s="30"/>
      <c r="AS648" s="30"/>
      <c r="AV648" s="30"/>
      <c r="AY648" s="30"/>
      <c r="BB648" s="30"/>
      <c r="BE648" s="30"/>
      <c r="BH648" s="30"/>
      <c r="BL648" s="31"/>
      <c r="BM648" s="31"/>
      <c r="BN648" s="31"/>
      <c r="BO648" s="31"/>
      <c r="BP648" s="31"/>
      <c r="BQ648" s="31"/>
      <c r="BR648" s="31"/>
    </row>
    <row r="649" spans="1:70" s="91" customFormat="1" ht="18" customHeight="1" x14ac:dyDescent="0.2">
      <c r="A649" s="89"/>
      <c r="B649" s="130"/>
      <c r="C649" s="130"/>
      <c r="D649" s="184"/>
      <c r="E649" s="184"/>
      <c r="F649" s="30"/>
      <c r="G649" s="184"/>
      <c r="H649" s="184"/>
      <c r="I649" s="30"/>
      <c r="J649" s="184"/>
      <c r="K649" s="184"/>
      <c r="L649" s="30"/>
      <c r="M649" s="184"/>
      <c r="N649" s="184"/>
      <c r="O649" s="30"/>
      <c r="P649" s="184"/>
      <c r="Q649" s="184"/>
      <c r="R649" s="30"/>
      <c r="S649" s="184"/>
      <c r="T649" s="184"/>
      <c r="U649" s="30"/>
      <c r="V649" s="184"/>
      <c r="W649" s="184"/>
      <c r="X649" s="30"/>
      <c r="Y649" s="184"/>
      <c r="Z649" s="184"/>
      <c r="AA649" s="30"/>
      <c r="AB649" s="184"/>
      <c r="AC649" s="184"/>
      <c r="AD649" s="30"/>
      <c r="AE649" s="184"/>
      <c r="AF649" s="184"/>
      <c r="AG649" s="30"/>
      <c r="AH649" s="184"/>
      <c r="AI649" s="184"/>
      <c r="AJ649" s="30"/>
      <c r="AK649" s="184"/>
      <c r="AL649" s="184"/>
      <c r="AM649" s="30"/>
      <c r="AN649" s="184"/>
      <c r="AO649" s="184"/>
      <c r="AP649" s="30"/>
      <c r="AQ649" s="184"/>
      <c r="AR649" s="184"/>
      <c r="AS649" s="30"/>
      <c r="AT649" s="184"/>
      <c r="AU649" s="184"/>
      <c r="AV649" s="30"/>
      <c r="AW649" s="184"/>
      <c r="AX649" s="184"/>
      <c r="AY649" s="30"/>
      <c r="AZ649" s="184"/>
      <c r="BA649" s="184"/>
      <c r="BB649" s="30"/>
      <c r="BC649" s="184"/>
      <c r="BD649" s="184"/>
      <c r="BE649" s="30"/>
      <c r="BF649" s="184"/>
      <c r="BG649" s="184"/>
      <c r="BH649" s="30"/>
      <c r="BI649" s="184"/>
      <c r="BJ649" s="184"/>
      <c r="BL649" s="31"/>
      <c r="BM649" s="31"/>
      <c r="BN649" s="31"/>
      <c r="BO649" s="31"/>
      <c r="BP649" s="31"/>
      <c r="BQ649" s="31"/>
      <c r="BR649" s="31"/>
    </row>
    <row r="650" spans="1:70" s="91" customFormat="1" ht="18" customHeight="1" x14ac:dyDescent="0.2">
      <c r="A650" s="90"/>
      <c r="B650" s="134"/>
      <c r="C650" s="134"/>
      <c r="F650" s="30"/>
      <c r="I650" s="30"/>
      <c r="L650" s="30"/>
      <c r="O650" s="30"/>
      <c r="R650" s="30"/>
      <c r="U650" s="30"/>
      <c r="X650" s="30"/>
      <c r="AA650" s="30"/>
      <c r="AD650" s="30"/>
      <c r="AG650" s="30"/>
      <c r="AJ650" s="30"/>
      <c r="AM650" s="30"/>
      <c r="AP650" s="30"/>
      <c r="AS650" s="30"/>
      <c r="AV650" s="30"/>
      <c r="AY650" s="30"/>
      <c r="BB650" s="30"/>
      <c r="BE650" s="30"/>
      <c r="BH650" s="30"/>
      <c r="BL650" s="31"/>
      <c r="BM650" s="31"/>
      <c r="BN650" s="31"/>
      <c r="BO650" s="31"/>
      <c r="BP650" s="31"/>
      <c r="BQ650" s="31"/>
      <c r="BR650" s="31"/>
    </row>
    <row r="651" spans="1:70" s="91" customFormat="1" ht="18" customHeight="1" x14ac:dyDescent="0.2">
      <c r="A651" s="87"/>
      <c r="B651" s="133"/>
      <c r="C651" s="133"/>
      <c r="F651" s="30"/>
      <c r="I651" s="30"/>
      <c r="L651" s="30"/>
      <c r="O651" s="30"/>
      <c r="R651" s="30"/>
      <c r="U651" s="30"/>
      <c r="X651" s="30"/>
      <c r="AA651" s="30"/>
      <c r="AD651" s="30"/>
      <c r="AG651" s="30"/>
      <c r="AJ651" s="30"/>
      <c r="AM651" s="30"/>
      <c r="AP651" s="30"/>
      <c r="AS651" s="30"/>
      <c r="AV651" s="30"/>
      <c r="AY651" s="30"/>
      <c r="BB651" s="30"/>
      <c r="BE651" s="30"/>
      <c r="BH651" s="30"/>
      <c r="BL651" s="31"/>
      <c r="BM651" s="31"/>
      <c r="BN651" s="31"/>
      <c r="BO651" s="31"/>
      <c r="BP651" s="31"/>
      <c r="BQ651" s="31"/>
      <c r="BR651" s="31"/>
    </row>
    <row r="652" spans="1:70" s="91" customFormat="1" ht="18" customHeight="1" x14ac:dyDescent="0.2">
      <c r="A652" s="87"/>
      <c r="B652" s="133"/>
      <c r="C652" s="133"/>
      <c r="F652" s="30"/>
      <c r="I652" s="30"/>
      <c r="L652" s="30"/>
      <c r="O652" s="30"/>
      <c r="R652" s="30"/>
      <c r="U652" s="30"/>
      <c r="X652" s="30"/>
      <c r="AA652" s="30"/>
      <c r="AD652" s="30"/>
      <c r="AG652" s="30"/>
      <c r="AJ652" s="30"/>
      <c r="AM652" s="30"/>
      <c r="AP652" s="30"/>
      <c r="AS652" s="30"/>
      <c r="AV652" s="30"/>
      <c r="AY652" s="30"/>
      <c r="BB652" s="30"/>
      <c r="BE652" s="30"/>
      <c r="BH652" s="30"/>
      <c r="BL652" s="31"/>
      <c r="BM652" s="31"/>
      <c r="BN652" s="31"/>
      <c r="BO652" s="31"/>
      <c r="BP652" s="31"/>
      <c r="BQ652" s="31"/>
      <c r="BR652" s="31"/>
    </row>
    <row r="653" spans="1:70" s="91" customFormat="1" ht="18" customHeight="1" x14ac:dyDescent="0.2">
      <c r="A653" s="87"/>
      <c r="B653" s="130"/>
      <c r="C653" s="130"/>
      <c r="F653" s="30"/>
      <c r="I653" s="30"/>
      <c r="L653" s="30"/>
      <c r="O653" s="30"/>
      <c r="R653" s="30"/>
      <c r="U653" s="30"/>
      <c r="X653" s="30"/>
      <c r="AA653" s="30"/>
      <c r="AD653" s="30"/>
      <c r="AG653" s="30"/>
      <c r="AJ653" s="30"/>
      <c r="AM653" s="30"/>
      <c r="AP653" s="30"/>
      <c r="AS653" s="30"/>
      <c r="AV653" s="30"/>
      <c r="AY653" s="30"/>
      <c r="BB653" s="30"/>
      <c r="BE653" s="30"/>
      <c r="BH653" s="30"/>
      <c r="BL653" s="31"/>
      <c r="BM653" s="31"/>
      <c r="BN653" s="31"/>
      <c r="BO653" s="31"/>
      <c r="BP653" s="31"/>
      <c r="BQ653" s="31"/>
      <c r="BR653" s="31"/>
    </row>
    <row r="654" spans="1:70" s="91" customFormat="1" ht="18" customHeight="1" x14ac:dyDescent="0.2">
      <c r="A654" s="87"/>
      <c r="B654" s="133"/>
      <c r="C654" s="133"/>
      <c r="F654" s="30"/>
      <c r="I654" s="30"/>
      <c r="L654" s="30"/>
      <c r="O654" s="30"/>
      <c r="R654" s="30"/>
      <c r="U654" s="30"/>
      <c r="X654" s="30"/>
      <c r="AA654" s="30"/>
      <c r="AD654" s="30"/>
      <c r="AG654" s="30"/>
      <c r="AJ654" s="30"/>
      <c r="AM654" s="30"/>
      <c r="AP654" s="30"/>
      <c r="AS654" s="30"/>
      <c r="AV654" s="30"/>
      <c r="AY654" s="30"/>
      <c r="BB654" s="30"/>
      <c r="BE654" s="30"/>
      <c r="BH654" s="30"/>
      <c r="BL654" s="31"/>
      <c r="BM654" s="31"/>
      <c r="BN654" s="31"/>
      <c r="BO654" s="31"/>
      <c r="BP654" s="31"/>
      <c r="BQ654" s="31"/>
      <c r="BR654" s="31"/>
    </row>
    <row r="655" spans="1:70" s="91" customFormat="1" ht="18" customHeight="1" x14ac:dyDescent="0.2">
      <c r="A655" s="87"/>
      <c r="B655" s="133"/>
      <c r="C655" s="133"/>
      <c r="F655" s="30"/>
      <c r="I655" s="30"/>
      <c r="L655" s="30"/>
      <c r="O655" s="30"/>
      <c r="R655" s="30"/>
      <c r="U655" s="30"/>
      <c r="X655" s="30"/>
      <c r="AA655" s="30"/>
      <c r="AD655" s="30"/>
      <c r="AG655" s="30"/>
      <c r="AJ655" s="30"/>
      <c r="AM655" s="30"/>
      <c r="AP655" s="30"/>
      <c r="AS655" s="30"/>
      <c r="AV655" s="30"/>
      <c r="AY655" s="30"/>
      <c r="BB655" s="30"/>
      <c r="BE655" s="30"/>
      <c r="BH655" s="30"/>
      <c r="BL655" s="31"/>
      <c r="BM655" s="31"/>
      <c r="BN655" s="31"/>
      <c r="BO655" s="31"/>
      <c r="BP655" s="31"/>
      <c r="BQ655" s="31"/>
      <c r="BR655" s="31"/>
    </row>
    <row r="656" spans="1:70" s="91" customFormat="1" ht="18" customHeight="1" x14ac:dyDescent="0.2">
      <c r="A656" s="89"/>
      <c r="B656" s="130"/>
      <c r="C656" s="130"/>
      <c r="D656" s="184"/>
      <c r="E656" s="184"/>
      <c r="F656" s="30"/>
      <c r="G656" s="184"/>
      <c r="H656" s="184"/>
      <c r="I656" s="30"/>
      <c r="J656" s="184"/>
      <c r="K656" s="184"/>
      <c r="L656" s="30"/>
      <c r="M656" s="184"/>
      <c r="N656" s="184"/>
      <c r="O656" s="30"/>
      <c r="P656" s="184"/>
      <c r="Q656" s="184"/>
      <c r="R656" s="30"/>
      <c r="S656" s="184"/>
      <c r="T656" s="184"/>
      <c r="U656" s="30"/>
      <c r="V656" s="184"/>
      <c r="W656" s="184"/>
      <c r="X656" s="30"/>
      <c r="Y656" s="184"/>
      <c r="Z656" s="184"/>
      <c r="AA656" s="30"/>
      <c r="AB656" s="184"/>
      <c r="AC656" s="184"/>
      <c r="AD656" s="30"/>
      <c r="AE656" s="184"/>
      <c r="AF656" s="184"/>
      <c r="AG656" s="30"/>
      <c r="AH656" s="184"/>
      <c r="AI656" s="184"/>
      <c r="AJ656" s="30"/>
      <c r="AK656" s="184"/>
      <c r="AL656" s="184"/>
      <c r="AM656" s="30"/>
      <c r="AN656" s="184"/>
      <c r="AO656" s="184"/>
      <c r="AP656" s="30"/>
      <c r="AQ656" s="184"/>
      <c r="AR656" s="184"/>
      <c r="AS656" s="30"/>
      <c r="AT656" s="184"/>
      <c r="AU656" s="184"/>
      <c r="AV656" s="30"/>
      <c r="AW656" s="184"/>
      <c r="AX656" s="184"/>
      <c r="AY656" s="30"/>
      <c r="AZ656" s="184"/>
      <c r="BA656" s="184"/>
      <c r="BB656" s="30"/>
      <c r="BC656" s="184"/>
      <c r="BD656" s="184"/>
      <c r="BE656" s="30"/>
      <c r="BF656" s="184"/>
      <c r="BG656" s="184"/>
      <c r="BH656" s="30"/>
      <c r="BI656" s="184"/>
      <c r="BJ656" s="184"/>
      <c r="BL656" s="31"/>
      <c r="BM656" s="31"/>
      <c r="BN656" s="31"/>
      <c r="BO656" s="31"/>
      <c r="BP656" s="31"/>
      <c r="BQ656" s="31"/>
      <c r="BR656" s="31"/>
    </row>
    <row r="657" spans="1:70" s="91" customFormat="1" ht="18" customHeight="1" x14ac:dyDescent="0.2">
      <c r="A657" s="90"/>
      <c r="B657" s="134"/>
      <c r="C657" s="133"/>
      <c r="F657" s="30"/>
      <c r="I657" s="30"/>
      <c r="L657" s="30"/>
      <c r="O657" s="30"/>
      <c r="R657" s="30"/>
      <c r="U657" s="30"/>
      <c r="X657" s="30"/>
      <c r="AA657" s="30"/>
      <c r="AD657" s="30"/>
      <c r="AG657" s="30"/>
      <c r="AJ657" s="30"/>
      <c r="AM657" s="30"/>
      <c r="AP657" s="30"/>
      <c r="AS657" s="30"/>
      <c r="AV657" s="30"/>
      <c r="AY657" s="30"/>
      <c r="BB657" s="30"/>
      <c r="BE657" s="30"/>
      <c r="BH657" s="30"/>
      <c r="BL657" s="31"/>
      <c r="BM657" s="31"/>
      <c r="BN657" s="31"/>
      <c r="BO657" s="31"/>
      <c r="BP657" s="31"/>
      <c r="BQ657" s="31"/>
      <c r="BR657" s="31"/>
    </row>
    <row r="658" spans="1:70" s="91" customFormat="1" ht="18" customHeight="1" x14ac:dyDescent="0.2">
      <c r="A658" s="87"/>
      <c r="B658" s="133"/>
      <c r="C658" s="133"/>
      <c r="F658" s="30"/>
      <c r="I658" s="30"/>
      <c r="L658" s="30"/>
      <c r="O658" s="30"/>
      <c r="R658" s="30"/>
      <c r="U658" s="30"/>
      <c r="X658" s="30"/>
      <c r="AA658" s="30"/>
      <c r="AD658" s="30"/>
      <c r="AG658" s="30"/>
      <c r="AJ658" s="30"/>
      <c r="AM658" s="30"/>
      <c r="AP658" s="30"/>
      <c r="AS658" s="30"/>
      <c r="AV658" s="30"/>
      <c r="AY658" s="30"/>
      <c r="BB658" s="30"/>
      <c r="BE658" s="30"/>
      <c r="BH658" s="30"/>
      <c r="BL658" s="31"/>
      <c r="BM658" s="31"/>
      <c r="BN658" s="31"/>
      <c r="BO658" s="31"/>
      <c r="BP658" s="31"/>
      <c r="BQ658" s="31"/>
      <c r="BR658" s="31"/>
    </row>
    <row r="659" spans="1:70" s="91" customFormat="1" ht="18" customHeight="1" x14ac:dyDescent="0.2">
      <c r="A659" s="87"/>
      <c r="B659" s="133"/>
      <c r="C659" s="133"/>
      <c r="F659" s="30"/>
      <c r="I659" s="30"/>
      <c r="L659" s="30"/>
      <c r="O659" s="30"/>
      <c r="R659" s="30"/>
      <c r="U659" s="30"/>
      <c r="X659" s="30"/>
      <c r="AA659" s="30"/>
      <c r="AD659" s="30"/>
      <c r="AG659" s="30"/>
      <c r="AJ659" s="30"/>
      <c r="AM659" s="30"/>
      <c r="AP659" s="30"/>
      <c r="AS659" s="30"/>
      <c r="AV659" s="30"/>
      <c r="AY659" s="30"/>
      <c r="BB659" s="30"/>
      <c r="BE659" s="30"/>
      <c r="BH659" s="30"/>
      <c r="BL659" s="31"/>
      <c r="BM659" s="31"/>
      <c r="BN659" s="31"/>
      <c r="BO659" s="31"/>
      <c r="BP659" s="31"/>
      <c r="BQ659" s="31"/>
      <c r="BR659" s="31"/>
    </row>
    <row r="660" spans="1:70" s="91" customFormat="1" ht="18" customHeight="1" x14ac:dyDescent="0.2">
      <c r="A660" s="87"/>
      <c r="B660" s="130"/>
      <c r="C660" s="133"/>
      <c r="F660" s="30"/>
      <c r="I660" s="30"/>
      <c r="L660" s="30"/>
      <c r="O660" s="30"/>
      <c r="R660" s="30"/>
      <c r="U660" s="30"/>
      <c r="X660" s="30"/>
      <c r="AA660" s="30"/>
      <c r="AD660" s="30"/>
      <c r="AG660" s="30"/>
      <c r="AJ660" s="30"/>
      <c r="AM660" s="30"/>
      <c r="AP660" s="30"/>
      <c r="AS660" s="30"/>
      <c r="AV660" s="30"/>
      <c r="AY660" s="30"/>
      <c r="BB660" s="30"/>
      <c r="BE660" s="30"/>
      <c r="BH660" s="30"/>
      <c r="BL660" s="31"/>
      <c r="BM660" s="31"/>
      <c r="BN660" s="31"/>
      <c r="BO660" s="31"/>
      <c r="BP660" s="31"/>
      <c r="BQ660" s="31"/>
      <c r="BR660" s="31"/>
    </row>
    <row r="661" spans="1:70" s="91" customFormat="1" ht="18" customHeight="1" x14ac:dyDescent="0.2">
      <c r="A661" s="87"/>
      <c r="B661" s="133"/>
      <c r="C661" s="133"/>
      <c r="F661" s="30"/>
      <c r="I661" s="30"/>
      <c r="L661" s="30"/>
      <c r="O661" s="30"/>
      <c r="R661" s="30"/>
      <c r="U661" s="30"/>
      <c r="X661" s="30"/>
      <c r="AA661" s="30"/>
      <c r="AD661" s="30"/>
      <c r="AG661" s="30"/>
      <c r="AJ661" s="30"/>
      <c r="AM661" s="30"/>
      <c r="AP661" s="30"/>
      <c r="AS661" s="30"/>
      <c r="AV661" s="30"/>
      <c r="AY661" s="30"/>
      <c r="BB661" s="30"/>
      <c r="BE661" s="30"/>
      <c r="BH661" s="30"/>
      <c r="BL661" s="31"/>
      <c r="BM661" s="31"/>
      <c r="BN661" s="31"/>
      <c r="BO661" s="31"/>
      <c r="BP661" s="31"/>
      <c r="BQ661" s="31"/>
      <c r="BR661" s="31"/>
    </row>
    <row r="662" spans="1:70" s="91" customFormat="1" ht="18" customHeight="1" x14ac:dyDescent="0.2">
      <c r="A662" s="87"/>
      <c r="B662" s="133"/>
      <c r="C662" s="133"/>
      <c r="F662" s="30"/>
      <c r="I662" s="30"/>
      <c r="L662" s="30"/>
      <c r="O662" s="30"/>
      <c r="R662" s="30"/>
      <c r="U662" s="30"/>
      <c r="X662" s="30"/>
      <c r="AA662" s="30"/>
      <c r="AD662" s="30"/>
      <c r="AG662" s="30"/>
      <c r="AJ662" s="30"/>
      <c r="AM662" s="30"/>
      <c r="AP662" s="30"/>
      <c r="AS662" s="30"/>
      <c r="AV662" s="30"/>
      <c r="AY662" s="30"/>
      <c r="BB662" s="30"/>
      <c r="BE662" s="30"/>
      <c r="BH662" s="30"/>
      <c r="BL662" s="31"/>
      <c r="BM662" s="31"/>
      <c r="BN662" s="31"/>
      <c r="BO662" s="31"/>
      <c r="BP662" s="31"/>
      <c r="BQ662" s="31"/>
      <c r="BR662" s="31"/>
    </row>
    <row r="663" spans="1:70" s="91" customFormat="1" ht="18" customHeight="1" x14ac:dyDescent="0.2">
      <c r="A663" s="89"/>
      <c r="B663" s="130"/>
      <c r="C663" s="130"/>
      <c r="D663" s="184"/>
      <c r="E663" s="184"/>
      <c r="F663" s="30"/>
      <c r="G663" s="184"/>
      <c r="H663" s="184"/>
      <c r="I663" s="30"/>
      <c r="J663" s="184"/>
      <c r="K663" s="184"/>
      <c r="L663" s="30"/>
      <c r="M663" s="184"/>
      <c r="N663" s="184"/>
      <c r="O663" s="30"/>
      <c r="P663" s="184"/>
      <c r="Q663" s="184"/>
      <c r="R663" s="30"/>
      <c r="S663" s="184"/>
      <c r="T663" s="184"/>
      <c r="U663" s="30"/>
      <c r="V663" s="184"/>
      <c r="W663" s="184"/>
      <c r="X663" s="30"/>
      <c r="Y663" s="184"/>
      <c r="Z663" s="184"/>
      <c r="AA663" s="30"/>
      <c r="AB663" s="184"/>
      <c r="AC663" s="184"/>
      <c r="AD663" s="30"/>
      <c r="AE663" s="184"/>
      <c r="AF663" s="184"/>
      <c r="AG663" s="30"/>
      <c r="AH663" s="184"/>
      <c r="AI663" s="184"/>
      <c r="AJ663" s="30"/>
      <c r="AK663" s="184"/>
      <c r="AL663" s="184"/>
      <c r="AM663" s="30"/>
      <c r="AN663" s="184"/>
      <c r="AO663" s="184"/>
      <c r="AP663" s="30"/>
      <c r="AQ663" s="184"/>
      <c r="AR663" s="184"/>
      <c r="AS663" s="30"/>
      <c r="AT663" s="184"/>
      <c r="AU663" s="184"/>
      <c r="AV663" s="30"/>
      <c r="AW663" s="184"/>
      <c r="AX663" s="184"/>
      <c r="AY663" s="30"/>
      <c r="AZ663" s="184"/>
      <c r="BA663" s="184"/>
      <c r="BB663" s="30"/>
      <c r="BC663" s="184"/>
      <c r="BD663" s="184"/>
      <c r="BE663" s="30"/>
      <c r="BF663" s="184"/>
      <c r="BG663" s="184"/>
      <c r="BH663" s="30"/>
      <c r="BI663" s="184"/>
      <c r="BJ663" s="184"/>
      <c r="BL663" s="31"/>
      <c r="BM663" s="31"/>
      <c r="BN663" s="31"/>
      <c r="BO663" s="31"/>
      <c r="BP663" s="31"/>
      <c r="BQ663" s="31"/>
      <c r="BR663" s="31"/>
    </row>
    <row r="664" spans="1:70" s="91" customFormat="1" ht="18" customHeight="1" x14ac:dyDescent="0.2">
      <c r="A664" s="90"/>
      <c r="B664" s="134"/>
      <c r="C664" s="134"/>
      <c r="F664" s="30"/>
      <c r="I664" s="30"/>
      <c r="L664" s="30"/>
      <c r="O664" s="30"/>
      <c r="R664" s="30"/>
      <c r="U664" s="30"/>
      <c r="X664" s="30"/>
      <c r="AA664" s="30"/>
      <c r="AD664" s="30"/>
      <c r="AG664" s="30"/>
      <c r="AJ664" s="30"/>
      <c r="AM664" s="30"/>
      <c r="AP664" s="30"/>
      <c r="AS664" s="30"/>
      <c r="AV664" s="30"/>
      <c r="AY664" s="30"/>
      <c r="BB664" s="30"/>
      <c r="BE664" s="30"/>
      <c r="BH664" s="30"/>
      <c r="BL664" s="31"/>
      <c r="BM664" s="31"/>
      <c r="BN664" s="31"/>
      <c r="BO664" s="31"/>
      <c r="BP664" s="31"/>
      <c r="BQ664" s="31"/>
      <c r="BR664" s="31"/>
    </row>
    <row r="665" spans="1:70" s="91" customFormat="1" ht="18" customHeight="1" x14ac:dyDescent="0.2">
      <c r="A665" s="87"/>
      <c r="B665" s="133"/>
      <c r="C665" s="133"/>
      <c r="F665" s="30"/>
      <c r="I665" s="30"/>
      <c r="L665" s="30"/>
      <c r="O665" s="30"/>
      <c r="R665" s="30"/>
      <c r="U665" s="30"/>
      <c r="X665" s="30"/>
      <c r="AA665" s="30"/>
      <c r="AD665" s="30"/>
      <c r="AG665" s="30"/>
      <c r="AJ665" s="30"/>
      <c r="AM665" s="30"/>
      <c r="AP665" s="30"/>
      <c r="AS665" s="30"/>
      <c r="AV665" s="30"/>
      <c r="AY665" s="30"/>
      <c r="BB665" s="30"/>
      <c r="BE665" s="30"/>
      <c r="BH665" s="30"/>
      <c r="BL665" s="31"/>
      <c r="BM665" s="31"/>
      <c r="BN665" s="31"/>
      <c r="BO665" s="31"/>
      <c r="BP665" s="31"/>
      <c r="BQ665" s="31"/>
      <c r="BR665" s="31"/>
    </row>
    <row r="666" spans="1:70" s="91" customFormat="1" ht="18" customHeight="1" x14ac:dyDescent="0.2">
      <c r="A666" s="87"/>
      <c r="B666" s="133"/>
      <c r="C666" s="133"/>
      <c r="F666" s="30"/>
      <c r="I666" s="30"/>
      <c r="L666" s="30"/>
      <c r="O666" s="30"/>
      <c r="R666" s="30"/>
      <c r="U666" s="30"/>
      <c r="X666" s="30"/>
      <c r="AA666" s="30"/>
      <c r="AD666" s="30"/>
      <c r="AG666" s="30"/>
      <c r="AJ666" s="30"/>
      <c r="AM666" s="30"/>
      <c r="AP666" s="30"/>
      <c r="AS666" s="30"/>
      <c r="AV666" s="30"/>
      <c r="AY666" s="30"/>
      <c r="BB666" s="30"/>
      <c r="BE666" s="30"/>
      <c r="BH666" s="30"/>
      <c r="BL666" s="31"/>
      <c r="BM666" s="31"/>
      <c r="BN666" s="31"/>
      <c r="BO666" s="31"/>
      <c r="BP666" s="31"/>
      <c r="BQ666" s="31"/>
      <c r="BR666" s="31"/>
    </row>
    <row r="667" spans="1:70" s="91" customFormat="1" ht="18" customHeight="1" x14ac:dyDescent="0.2">
      <c r="A667" s="87"/>
      <c r="B667" s="130"/>
      <c r="C667" s="130"/>
      <c r="F667" s="30"/>
      <c r="I667" s="30"/>
      <c r="L667" s="30"/>
      <c r="O667" s="30"/>
      <c r="R667" s="30"/>
      <c r="U667" s="30"/>
      <c r="X667" s="30"/>
      <c r="AA667" s="30"/>
      <c r="AD667" s="30"/>
      <c r="AG667" s="30"/>
      <c r="AJ667" s="30"/>
      <c r="AM667" s="30"/>
      <c r="AP667" s="30"/>
      <c r="AS667" s="30"/>
      <c r="AV667" s="30"/>
      <c r="AY667" s="30"/>
      <c r="BB667" s="30"/>
      <c r="BE667" s="30"/>
      <c r="BH667" s="30"/>
      <c r="BL667" s="31"/>
      <c r="BM667" s="31"/>
      <c r="BN667" s="31"/>
      <c r="BO667" s="31"/>
      <c r="BP667" s="31"/>
      <c r="BQ667" s="31"/>
      <c r="BR667" s="31"/>
    </row>
    <row r="668" spans="1:70" s="91" customFormat="1" ht="18" customHeight="1" x14ac:dyDescent="0.2">
      <c r="A668" s="87"/>
      <c r="B668" s="133"/>
      <c r="C668" s="133"/>
      <c r="F668" s="30"/>
      <c r="I668" s="30"/>
      <c r="L668" s="30"/>
      <c r="O668" s="30"/>
      <c r="R668" s="30"/>
      <c r="U668" s="30"/>
      <c r="X668" s="30"/>
      <c r="AA668" s="30"/>
      <c r="AD668" s="30"/>
      <c r="AG668" s="30"/>
      <c r="AJ668" s="30"/>
      <c r="AM668" s="30"/>
      <c r="AP668" s="30"/>
      <c r="AS668" s="30"/>
      <c r="AV668" s="30"/>
      <c r="AY668" s="30"/>
      <c r="BB668" s="30"/>
      <c r="BE668" s="30"/>
      <c r="BH668" s="30"/>
      <c r="BL668" s="31"/>
      <c r="BM668" s="31"/>
      <c r="BN668" s="31"/>
      <c r="BO668" s="31"/>
      <c r="BP668" s="31"/>
      <c r="BQ668" s="31"/>
      <c r="BR668" s="31"/>
    </row>
    <row r="669" spans="1:70" s="91" customFormat="1" ht="18" customHeight="1" x14ac:dyDescent="0.2">
      <c r="A669" s="87"/>
      <c r="B669" s="133"/>
      <c r="C669" s="133"/>
      <c r="F669" s="30"/>
      <c r="I669" s="30"/>
      <c r="L669" s="30"/>
      <c r="O669" s="30"/>
      <c r="R669" s="30"/>
      <c r="U669" s="30"/>
      <c r="X669" s="30"/>
      <c r="AA669" s="30"/>
      <c r="AD669" s="30"/>
      <c r="AG669" s="30"/>
      <c r="AJ669" s="30"/>
      <c r="AM669" s="30"/>
      <c r="AP669" s="30"/>
      <c r="AS669" s="30"/>
      <c r="AV669" s="30"/>
      <c r="AY669" s="30"/>
      <c r="BB669" s="30"/>
      <c r="BE669" s="30"/>
      <c r="BH669" s="30"/>
      <c r="BL669" s="31"/>
      <c r="BM669" s="31"/>
      <c r="BN669" s="31"/>
      <c r="BO669" s="31"/>
      <c r="BP669" s="31"/>
      <c r="BQ669" s="31"/>
      <c r="BR669" s="31"/>
    </row>
    <row r="670" spans="1:70" s="91" customFormat="1" ht="18" customHeight="1" x14ac:dyDescent="0.2">
      <c r="A670" s="89"/>
      <c r="B670" s="130"/>
      <c r="C670" s="130"/>
      <c r="D670" s="184"/>
      <c r="E670" s="184"/>
      <c r="F670" s="30"/>
      <c r="G670" s="184"/>
      <c r="H670" s="184"/>
      <c r="I670" s="30"/>
      <c r="J670" s="184"/>
      <c r="K670" s="184"/>
      <c r="L670" s="30"/>
      <c r="M670" s="184"/>
      <c r="N670" s="184"/>
      <c r="O670" s="30"/>
      <c r="P670" s="184"/>
      <c r="Q670" s="184"/>
      <c r="R670" s="30"/>
      <c r="S670" s="184"/>
      <c r="T670" s="184"/>
      <c r="U670" s="30"/>
      <c r="V670" s="184"/>
      <c r="W670" s="184"/>
      <c r="X670" s="30"/>
      <c r="Y670" s="184"/>
      <c r="Z670" s="184"/>
      <c r="AA670" s="30"/>
      <c r="AB670" s="184"/>
      <c r="AC670" s="184"/>
      <c r="AD670" s="30"/>
      <c r="AE670" s="184"/>
      <c r="AF670" s="184"/>
      <c r="AG670" s="30"/>
      <c r="AH670" s="184"/>
      <c r="AI670" s="184"/>
      <c r="AJ670" s="30"/>
      <c r="AK670" s="184"/>
      <c r="AL670" s="184"/>
      <c r="AM670" s="30"/>
      <c r="AN670" s="184"/>
      <c r="AO670" s="184"/>
      <c r="AP670" s="30"/>
      <c r="AQ670" s="184"/>
      <c r="AR670" s="184"/>
      <c r="AS670" s="30"/>
      <c r="AT670" s="184"/>
      <c r="AU670" s="184"/>
      <c r="AV670" s="30"/>
      <c r="AW670" s="184"/>
      <c r="AX670" s="184"/>
      <c r="AY670" s="30"/>
      <c r="AZ670" s="184"/>
      <c r="BA670" s="184"/>
      <c r="BB670" s="30"/>
      <c r="BC670" s="184"/>
      <c r="BD670" s="184"/>
      <c r="BE670" s="30"/>
      <c r="BF670" s="184"/>
      <c r="BG670" s="184"/>
      <c r="BH670" s="30"/>
      <c r="BI670" s="184"/>
      <c r="BJ670" s="184"/>
      <c r="BL670" s="31"/>
      <c r="BM670" s="31"/>
      <c r="BN670" s="31"/>
      <c r="BO670" s="31"/>
      <c r="BP670" s="31"/>
      <c r="BQ670" s="31"/>
      <c r="BR670" s="31"/>
    </row>
    <row r="671" spans="1:70" s="91" customFormat="1" ht="18" customHeight="1" x14ac:dyDescent="0.2">
      <c r="A671" s="90"/>
      <c r="B671" s="134"/>
      <c r="C671" s="133"/>
      <c r="F671" s="30"/>
      <c r="I671" s="30"/>
      <c r="L671" s="30"/>
      <c r="O671" s="30"/>
      <c r="R671" s="30"/>
      <c r="U671" s="30"/>
      <c r="X671" s="30"/>
      <c r="AA671" s="30"/>
      <c r="AD671" s="30"/>
      <c r="AG671" s="30"/>
      <c r="AJ671" s="30"/>
      <c r="AM671" s="30"/>
      <c r="AP671" s="30"/>
      <c r="AS671" s="30"/>
      <c r="AV671" s="30"/>
      <c r="AY671" s="30"/>
      <c r="BB671" s="30"/>
      <c r="BE671" s="30"/>
      <c r="BH671" s="30"/>
      <c r="BL671" s="31"/>
      <c r="BM671" s="31"/>
      <c r="BN671" s="31"/>
      <c r="BO671" s="31"/>
      <c r="BP671" s="31"/>
      <c r="BQ671" s="31"/>
      <c r="BR671" s="31"/>
    </row>
    <row r="672" spans="1:70" s="91" customFormat="1" ht="18" customHeight="1" x14ac:dyDescent="0.2">
      <c r="A672" s="87"/>
      <c r="B672" s="133"/>
      <c r="C672" s="133"/>
      <c r="F672" s="30"/>
      <c r="I672" s="30"/>
      <c r="L672" s="30"/>
      <c r="O672" s="30"/>
      <c r="R672" s="30"/>
      <c r="U672" s="30"/>
      <c r="X672" s="30"/>
      <c r="AA672" s="30"/>
      <c r="AD672" s="30"/>
      <c r="AG672" s="30"/>
      <c r="AJ672" s="30"/>
      <c r="AM672" s="30"/>
      <c r="AP672" s="30"/>
      <c r="AS672" s="30"/>
      <c r="AV672" s="30"/>
      <c r="AY672" s="30"/>
      <c r="BB672" s="30"/>
      <c r="BE672" s="30"/>
      <c r="BH672" s="30"/>
      <c r="BL672" s="31"/>
      <c r="BM672" s="31"/>
      <c r="BN672" s="31"/>
      <c r="BO672" s="31"/>
      <c r="BP672" s="31"/>
      <c r="BQ672" s="31"/>
      <c r="BR672" s="31"/>
    </row>
    <row r="673" spans="1:70" s="91" customFormat="1" ht="18" customHeight="1" x14ac:dyDescent="0.2">
      <c r="A673" s="87"/>
      <c r="B673" s="133"/>
      <c r="C673" s="133"/>
      <c r="F673" s="30"/>
      <c r="I673" s="30"/>
      <c r="L673" s="30"/>
      <c r="O673" s="30"/>
      <c r="R673" s="30"/>
      <c r="U673" s="30"/>
      <c r="X673" s="30"/>
      <c r="AA673" s="30"/>
      <c r="AD673" s="30"/>
      <c r="AG673" s="30"/>
      <c r="AJ673" s="30"/>
      <c r="AM673" s="30"/>
      <c r="AP673" s="30"/>
      <c r="AS673" s="30"/>
      <c r="AV673" s="30"/>
      <c r="AY673" s="30"/>
      <c r="BB673" s="30"/>
      <c r="BE673" s="30"/>
      <c r="BH673" s="30"/>
      <c r="BL673" s="31"/>
      <c r="BM673" s="31"/>
      <c r="BN673" s="31"/>
      <c r="BO673" s="31"/>
      <c r="BP673" s="31"/>
      <c r="BQ673" s="31"/>
      <c r="BR673" s="31"/>
    </row>
    <row r="674" spans="1:70" s="91" customFormat="1" ht="18" customHeight="1" x14ac:dyDescent="0.2">
      <c r="A674" s="87"/>
      <c r="B674" s="130"/>
      <c r="C674" s="133"/>
      <c r="F674" s="30"/>
      <c r="I674" s="30"/>
      <c r="L674" s="30"/>
      <c r="O674" s="30"/>
      <c r="R674" s="30"/>
      <c r="U674" s="30"/>
      <c r="X674" s="30"/>
      <c r="AA674" s="30"/>
      <c r="AD674" s="30"/>
      <c r="AG674" s="30"/>
      <c r="AJ674" s="30"/>
      <c r="AM674" s="30"/>
      <c r="AP674" s="30"/>
      <c r="AS674" s="30"/>
      <c r="AV674" s="30"/>
      <c r="AY674" s="30"/>
      <c r="BB674" s="30"/>
      <c r="BE674" s="30"/>
      <c r="BH674" s="30"/>
      <c r="BL674" s="31"/>
      <c r="BM674" s="31"/>
      <c r="BN674" s="31"/>
      <c r="BO674" s="31"/>
      <c r="BP674" s="31"/>
      <c r="BQ674" s="31"/>
      <c r="BR674" s="31"/>
    </row>
    <row r="675" spans="1:70" s="91" customFormat="1" ht="18" customHeight="1" x14ac:dyDescent="0.2">
      <c r="A675" s="87"/>
      <c r="B675" s="133"/>
      <c r="C675" s="133"/>
      <c r="F675" s="30"/>
      <c r="I675" s="30"/>
      <c r="L675" s="30"/>
      <c r="O675" s="30"/>
      <c r="R675" s="30"/>
      <c r="U675" s="30"/>
      <c r="X675" s="30"/>
      <c r="AA675" s="30"/>
      <c r="AD675" s="30"/>
      <c r="AG675" s="30"/>
      <c r="AJ675" s="30"/>
      <c r="AM675" s="30"/>
      <c r="AP675" s="30"/>
      <c r="AS675" s="30"/>
      <c r="AV675" s="30"/>
      <c r="AY675" s="30"/>
      <c r="BB675" s="30"/>
      <c r="BE675" s="30"/>
      <c r="BH675" s="30"/>
      <c r="BL675" s="31"/>
      <c r="BM675" s="31"/>
      <c r="BN675" s="31"/>
      <c r="BO675" s="31"/>
      <c r="BP675" s="31"/>
      <c r="BQ675" s="31"/>
      <c r="BR675" s="31"/>
    </row>
    <row r="676" spans="1:70" s="91" customFormat="1" ht="18" customHeight="1" x14ac:dyDescent="0.2">
      <c r="A676" s="87"/>
      <c r="B676" s="133"/>
      <c r="C676" s="133"/>
      <c r="F676" s="30"/>
      <c r="I676" s="30"/>
      <c r="L676" s="30"/>
      <c r="O676" s="30"/>
      <c r="R676" s="30"/>
      <c r="U676" s="30"/>
      <c r="X676" s="30"/>
      <c r="AA676" s="30"/>
      <c r="AD676" s="30"/>
      <c r="AG676" s="30"/>
      <c r="AJ676" s="30"/>
      <c r="AM676" s="30"/>
      <c r="AP676" s="30"/>
      <c r="AS676" s="30"/>
      <c r="AV676" s="30"/>
      <c r="AY676" s="30"/>
      <c r="BB676" s="30"/>
      <c r="BE676" s="30"/>
      <c r="BH676" s="30"/>
      <c r="BL676" s="31"/>
      <c r="BM676" s="31"/>
      <c r="BN676" s="31"/>
      <c r="BO676" s="31"/>
      <c r="BP676" s="31"/>
      <c r="BQ676" s="31"/>
      <c r="BR676" s="31"/>
    </row>
    <row r="677" spans="1:70" s="91" customFormat="1" ht="18" customHeight="1" x14ac:dyDescent="0.2">
      <c r="A677" s="89"/>
      <c r="B677" s="130"/>
      <c r="C677" s="130"/>
      <c r="D677" s="184"/>
      <c r="E677" s="184"/>
      <c r="F677" s="30"/>
      <c r="G677" s="184"/>
      <c r="H677" s="184"/>
      <c r="I677" s="30"/>
      <c r="J677" s="184"/>
      <c r="K677" s="184"/>
      <c r="L677" s="30"/>
      <c r="M677" s="184"/>
      <c r="N677" s="184"/>
      <c r="O677" s="30"/>
      <c r="P677" s="184"/>
      <c r="Q677" s="184"/>
      <c r="R677" s="30"/>
      <c r="S677" s="184"/>
      <c r="T677" s="184"/>
      <c r="U677" s="30"/>
      <c r="V677" s="184"/>
      <c r="W677" s="184"/>
      <c r="X677" s="30"/>
      <c r="Y677" s="184"/>
      <c r="Z677" s="184"/>
      <c r="AA677" s="30"/>
      <c r="AB677" s="184"/>
      <c r="AC677" s="184"/>
      <c r="AD677" s="30"/>
      <c r="AE677" s="184"/>
      <c r="AF677" s="184"/>
      <c r="AG677" s="30"/>
      <c r="AH677" s="184"/>
      <c r="AI677" s="184"/>
      <c r="AJ677" s="30"/>
      <c r="AK677" s="184"/>
      <c r="AL677" s="184"/>
      <c r="AM677" s="30"/>
      <c r="AN677" s="184"/>
      <c r="AO677" s="184"/>
      <c r="AP677" s="30"/>
      <c r="AQ677" s="184"/>
      <c r="AR677" s="184"/>
      <c r="AS677" s="30"/>
      <c r="AT677" s="184"/>
      <c r="AU677" s="184"/>
      <c r="AV677" s="30"/>
      <c r="AW677" s="184"/>
      <c r="AX677" s="184"/>
      <c r="AY677" s="30"/>
      <c r="AZ677" s="184"/>
      <c r="BA677" s="184"/>
      <c r="BB677" s="30"/>
      <c r="BC677" s="184"/>
      <c r="BD677" s="184"/>
      <c r="BE677" s="30"/>
      <c r="BF677" s="184"/>
      <c r="BG677" s="184"/>
      <c r="BH677" s="30"/>
      <c r="BI677" s="184"/>
      <c r="BJ677" s="184"/>
      <c r="BL677" s="31"/>
      <c r="BM677" s="31"/>
      <c r="BN677" s="31"/>
      <c r="BO677" s="31"/>
      <c r="BP677" s="31"/>
      <c r="BQ677" s="31"/>
      <c r="BR677" s="31"/>
    </row>
    <row r="678" spans="1:70" s="91" customFormat="1" ht="18" customHeight="1" x14ac:dyDescent="0.2">
      <c r="A678" s="90"/>
      <c r="B678" s="134"/>
      <c r="C678" s="134"/>
      <c r="F678" s="30"/>
      <c r="I678" s="30"/>
      <c r="L678" s="30"/>
      <c r="O678" s="30"/>
      <c r="R678" s="30"/>
      <c r="U678" s="30"/>
      <c r="X678" s="30"/>
      <c r="AA678" s="30"/>
      <c r="AD678" s="30"/>
      <c r="AG678" s="30"/>
      <c r="AJ678" s="30"/>
      <c r="AM678" s="30"/>
      <c r="AP678" s="30"/>
      <c r="AS678" s="30"/>
      <c r="AV678" s="30"/>
      <c r="AY678" s="30"/>
      <c r="BB678" s="30"/>
      <c r="BE678" s="30"/>
      <c r="BH678" s="30"/>
      <c r="BL678" s="31"/>
      <c r="BM678" s="31"/>
      <c r="BN678" s="31"/>
      <c r="BO678" s="31"/>
      <c r="BP678" s="31"/>
      <c r="BQ678" s="31"/>
      <c r="BR678" s="31"/>
    </row>
    <row r="679" spans="1:70" s="91" customFormat="1" ht="18" customHeight="1" x14ac:dyDescent="0.2">
      <c r="A679" s="87"/>
      <c r="B679" s="133"/>
      <c r="C679" s="133"/>
      <c r="F679" s="30"/>
      <c r="I679" s="30"/>
      <c r="L679" s="30"/>
      <c r="O679" s="30"/>
      <c r="R679" s="30"/>
      <c r="U679" s="30"/>
      <c r="X679" s="30"/>
      <c r="AA679" s="30"/>
      <c r="AD679" s="30"/>
      <c r="AG679" s="30"/>
      <c r="AJ679" s="30"/>
      <c r="AM679" s="30"/>
      <c r="AP679" s="30"/>
      <c r="AS679" s="30"/>
      <c r="AV679" s="30"/>
      <c r="AY679" s="30"/>
      <c r="BB679" s="30"/>
      <c r="BE679" s="30"/>
      <c r="BH679" s="30"/>
      <c r="BL679" s="31"/>
      <c r="BM679" s="31"/>
      <c r="BN679" s="31"/>
      <c r="BO679" s="31"/>
      <c r="BP679" s="31"/>
      <c r="BQ679" s="31"/>
      <c r="BR679" s="31"/>
    </row>
    <row r="680" spans="1:70" s="91" customFormat="1" ht="18" customHeight="1" x14ac:dyDescent="0.2">
      <c r="A680" s="87"/>
      <c r="B680" s="133"/>
      <c r="C680" s="133"/>
      <c r="F680" s="30"/>
      <c r="I680" s="30"/>
      <c r="L680" s="30"/>
      <c r="O680" s="30"/>
      <c r="R680" s="30"/>
      <c r="U680" s="30"/>
      <c r="X680" s="30"/>
      <c r="AA680" s="30"/>
      <c r="AD680" s="30"/>
      <c r="AG680" s="30"/>
      <c r="AJ680" s="30"/>
      <c r="AM680" s="30"/>
      <c r="AP680" s="30"/>
      <c r="AS680" s="30"/>
      <c r="AV680" s="30"/>
      <c r="AY680" s="30"/>
      <c r="BB680" s="30"/>
      <c r="BE680" s="30"/>
      <c r="BH680" s="30"/>
      <c r="BL680" s="31"/>
      <c r="BM680" s="31"/>
      <c r="BN680" s="31"/>
      <c r="BO680" s="31"/>
      <c r="BP680" s="31"/>
      <c r="BQ680" s="31"/>
      <c r="BR680" s="31"/>
    </row>
    <row r="681" spans="1:70" s="91" customFormat="1" ht="18" customHeight="1" x14ac:dyDescent="0.2">
      <c r="A681" s="87"/>
      <c r="B681" s="130"/>
      <c r="C681" s="130"/>
      <c r="F681" s="30"/>
      <c r="I681" s="30"/>
      <c r="L681" s="30"/>
      <c r="O681" s="30"/>
      <c r="R681" s="30"/>
      <c r="U681" s="30"/>
      <c r="X681" s="30"/>
      <c r="AA681" s="30"/>
      <c r="AD681" s="30"/>
      <c r="AG681" s="30"/>
      <c r="AJ681" s="30"/>
      <c r="AM681" s="30"/>
      <c r="AP681" s="30"/>
      <c r="AS681" s="30"/>
      <c r="AV681" s="30"/>
      <c r="AY681" s="30"/>
      <c r="BB681" s="30"/>
      <c r="BE681" s="30"/>
      <c r="BH681" s="30"/>
      <c r="BL681" s="31"/>
      <c r="BM681" s="31"/>
      <c r="BN681" s="31"/>
      <c r="BO681" s="31"/>
      <c r="BP681" s="31"/>
      <c r="BQ681" s="31"/>
      <c r="BR681" s="31"/>
    </row>
    <row r="682" spans="1:70" s="91" customFormat="1" ht="18" customHeight="1" x14ac:dyDescent="0.2">
      <c r="A682" s="87"/>
      <c r="B682" s="133"/>
      <c r="C682" s="133"/>
      <c r="F682" s="30"/>
      <c r="I682" s="30"/>
      <c r="L682" s="30"/>
      <c r="O682" s="30"/>
      <c r="R682" s="30"/>
      <c r="U682" s="30"/>
      <c r="X682" s="30"/>
      <c r="AA682" s="30"/>
      <c r="AD682" s="30"/>
      <c r="AG682" s="30"/>
      <c r="AJ682" s="30"/>
      <c r="AM682" s="30"/>
      <c r="AP682" s="30"/>
      <c r="AS682" s="30"/>
      <c r="AV682" s="30"/>
      <c r="AY682" s="30"/>
      <c r="BB682" s="30"/>
      <c r="BE682" s="30"/>
      <c r="BH682" s="30"/>
      <c r="BL682" s="31"/>
      <c r="BM682" s="31"/>
      <c r="BN682" s="31"/>
      <c r="BO682" s="31"/>
      <c r="BP682" s="31"/>
      <c r="BQ682" s="31"/>
      <c r="BR682" s="31"/>
    </row>
    <row r="683" spans="1:70" s="91" customFormat="1" ht="18" customHeight="1" x14ac:dyDescent="0.2">
      <c r="A683" s="87"/>
      <c r="B683" s="133"/>
      <c r="C683" s="133"/>
      <c r="F683" s="30"/>
      <c r="I683" s="30"/>
      <c r="L683" s="30"/>
      <c r="O683" s="30"/>
      <c r="R683" s="30"/>
      <c r="U683" s="30"/>
      <c r="X683" s="30"/>
      <c r="AA683" s="30"/>
      <c r="AD683" s="30"/>
      <c r="AG683" s="30"/>
      <c r="AJ683" s="30"/>
      <c r="AM683" s="30"/>
      <c r="AP683" s="30"/>
      <c r="AS683" s="30"/>
      <c r="AV683" s="30"/>
      <c r="AY683" s="30"/>
      <c r="BB683" s="30"/>
      <c r="BE683" s="30"/>
      <c r="BH683" s="30"/>
      <c r="BL683" s="31"/>
      <c r="BM683" s="31"/>
      <c r="BN683" s="31"/>
      <c r="BO683" s="31"/>
      <c r="BP683" s="31"/>
      <c r="BQ683" s="31"/>
      <c r="BR683" s="31"/>
    </row>
    <row r="684" spans="1:70" s="91" customFormat="1" ht="18" customHeight="1" x14ac:dyDescent="0.2">
      <c r="A684" s="89"/>
      <c r="B684" s="130"/>
      <c r="C684" s="130"/>
      <c r="D684" s="184"/>
      <c r="E684" s="184"/>
      <c r="F684" s="30"/>
      <c r="G684" s="184"/>
      <c r="H684" s="184"/>
      <c r="I684" s="30"/>
      <c r="J684" s="184"/>
      <c r="K684" s="184"/>
      <c r="L684" s="30"/>
      <c r="M684" s="184"/>
      <c r="N684" s="184"/>
      <c r="O684" s="30"/>
      <c r="P684" s="184"/>
      <c r="Q684" s="184"/>
      <c r="R684" s="30"/>
      <c r="S684" s="184"/>
      <c r="T684" s="184"/>
      <c r="U684" s="30"/>
      <c r="V684" s="184"/>
      <c r="W684" s="184"/>
      <c r="X684" s="30"/>
      <c r="Y684" s="184"/>
      <c r="Z684" s="184"/>
      <c r="AA684" s="30"/>
      <c r="AB684" s="184"/>
      <c r="AC684" s="184"/>
      <c r="AD684" s="30"/>
      <c r="AE684" s="184"/>
      <c r="AF684" s="184"/>
      <c r="AG684" s="30"/>
      <c r="AH684" s="184"/>
      <c r="AI684" s="184"/>
      <c r="AJ684" s="30"/>
      <c r="AK684" s="184"/>
      <c r="AL684" s="184"/>
      <c r="AM684" s="30"/>
      <c r="AN684" s="184"/>
      <c r="AO684" s="184"/>
      <c r="AP684" s="30"/>
      <c r="AQ684" s="184"/>
      <c r="AR684" s="184"/>
      <c r="AS684" s="30"/>
      <c r="AT684" s="184"/>
      <c r="AU684" s="184"/>
      <c r="AV684" s="30"/>
      <c r="AW684" s="184"/>
      <c r="AX684" s="184"/>
      <c r="AY684" s="30"/>
      <c r="AZ684" s="184"/>
      <c r="BA684" s="184"/>
      <c r="BB684" s="30"/>
      <c r="BC684" s="184"/>
      <c r="BD684" s="184"/>
      <c r="BE684" s="30"/>
      <c r="BF684" s="184"/>
      <c r="BG684" s="184"/>
      <c r="BH684" s="30"/>
      <c r="BI684" s="184"/>
      <c r="BJ684" s="184"/>
      <c r="BL684" s="31"/>
      <c r="BM684" s="31"/>
      <c r="BN684" s="31"/>
      <c r="BO684" s="31"/>
      <c r="BP684" s="31"/>
      <c r="BQ684" s="31"/>
      <c r="BR684" s="31"/>
    </row>
    <row r="685" spans="1:70" s="91" customFormat="1" ht="18" customHeight="1" x14ac:dyDescent="0.2">
      <c r="A685" s="90"/>
      <c r="B685" s="134"/>
      <c r="C685" s="133"/>
      <c r="F685" s="30"/>
      <c r="I685" s="30"/>
      <c r="L685" s="30"/>
      <c r="O685" s="30"/>
      <c r="R685" s="30"/>
      <c r="U685" s="30"/>
      <c r="X685" s="30"/>
      <c r="AA685" s="30"/>
      <c r="AD685" s="30"/>
      <c r="AG685" s="30"/>
      <c r="AJ685" s="30"/>
      <c r="AM685" s="30"/>
      <c r="AP685" s="30"/>
      <c r="AS685" s="30"/>
      <c r="AV685" s="30"/>
      <c r="AY685" s="30"/>
      <c r="BB685" s="30"/>
      <c r="BE685" s="30"/>
      <c r="BH685" s="30"/>
      <c r="BL685" s="31"/>
      <c r="BM685" s="31"/>
      <c r="BN685" s="31"/>
      <c r="BO685" s="31"/>
      <c r="BP685" s="31"/>
      <c r="BQ685" s="31"/>
      <c r="BR685" s="31"/>
    </row>
    <row r="686" spans="1:70" s="91" customFormat="1" ht="18" customHeight="1" x14ac:dyDescent="0.2">
      <c r="A686" s="87"/>
      <c r="B686" s="133"/>
      <c r="C686" s="133"/>
      <c r="F686" s="30"/>
      <c r="I686" s="30"/>
      <c r="L686" s="30"/>
      <c r="O686" s="30"/>
      <c r="R686" s="30"/>
      <c r="U686" s="30"/>
      <c r="X686" s="30"/>
      <c r="AA686" s="30"/>
      <c r="AD686" s="30"/>
      <c r="AG686" s="30"/>
      <c r="AJ686" s="30"/>
      <c r="AM686" s="30"/>
      <c r="AP686" s="30"/>
      <c r="AS686" s="30"/>
      <c r="AV686" s="30"/>
      <c r="AY686" s="30"/>
      <c r="BB686" s="30"/>
      <c r="BE686" s="30"/>
      <c r="BH686" s="30"/>
      <c r="BL686" s="31"/>
      <c r="BM686" s="31"/>
      <c r="BN686" s="31"/>
      <c r="BO686" s="31"/>
      <c r="BP686" s="31"/>
      <c r="BQ686" s="31"/>
      <c r="BR686" s="31"/>
    </row>
    <row r="687" spans="1:70" s="91" customFormat="1" ht="18" customHeight="1" x14ac:dyDescent="0.2">
      <c r="A687" s="87"/>
      <c r="B687" s="133"/>
      <c r="C687" s="133"/>
      <c r="F687" s="30"/>
      <c r="I687" s="30"/>
      <c r="L687" s="30"/>
      <c r="O687" s="30"/>
      <c r="R687" s="30"/>
      <c r="U687" s="30"/>
      <c r="X687" s="30"/>
      <c r="AA687" s="30"/>
      <c r="AD687" s="30"/>
      <c r="AG687" s="30"/>
      <c r="AJ687" s="30"/>
      <c r="AM687" s="30"/>
      <c r="AP687" s="30"/>
      <c r="AS687" s="30"/>
      <c r="AV687" s="30"/>
      <c r="AY687" s="30"/>
      <c r="BB687" s="30"/>
      <c r="BE687" s="30"/>
      <c r="BH687" s="30"/>
      <c r="BL687" s="31"/>
      <c r="BM687" s="31"/>
      <c r="BN687" s="31"/>
      <c r="BO687" s="31"/>
      <c r="BP687" s="31"/>
      <c r="BQ687" s="31"/>
      <c r="BR687" s="31"/>
    </row>
    <row r="688" spans="1:70" s="91" customFormat="1" ht="18" customHeight="1" x14ac:dyDescent="0.2">
      <c r="A688" s="87"/>
      <c r="B688" s="130"/>
      <c r="C688" s="133"/>
      <c r="F688" s="30"/>
      <c r="I688" s="30"/>
      <c r="L688" s="30"/>
      <c r="O688" s="30"/>
      <c r="R688" s="30"/>
      <c r="U688" s="30"/>
      <c r="X688" s="30"/>
      <c r="AA688" s="30"/>
      <c r="AD688" s="30"/>
      <c r="AG688" s="30"/>
      <c r="AJ688" s="30"/>
      <c r="AM688" s="30"/>
      <c r="AP688" s="30"/>
      <c r="AS688" s="30"/>
      <c r="AV688" s="30"/>
      <c r="AY688" s="30"/>
      <c r="BB688" s="30"/>
      <c r="BE688" s="30"/>
      <c r="BH688" s="30"/>
      <c r="BL688" s="31"/>
      <c r="BM688" s="31"/>
      <c r="BN688" s="31"/>
      <c r="BO688" s="31"/>
      <c r="BP688" s="31"/>
      <c r="BQ688" s="31"/>
      <c r="BR688" s="31"/>
    </row>
    <row r="689" spans="1:70" s="91" customFormat="1" ht="18" customHeight="1" x14ac:dyDescent="0.2">
      <c r="A689" s="87"/>
      <c r="B689" s="133"/>
      <c r="C689" s="133"/>
      <c r="F689" s="30"/>
      <c r="I689" s="30"/>
      <c r="L689" s="30"/>
      <c r="O689" s="30"/>
      <c r="R689" s="30"/>
      <c r="U689" s="30"/>
      <c r="X689" s="30"/>
      <c r="AA689" s="30"/>
      <c r="AD689" s="30"/>
      <c r="AG689" s="30"/>
      <c r="AJ689" s="30"/>
      <c r="AM689" s="30"/>
      <c r="AP689" s="30"/>
      <c r="AS689" s="30"/>
      <c r="AV689" s="30"/>
      <c r="AY689" s="30"/>
      <c r="BB689" s="30"/>
      <c r="BE689" s="30"/>
      <c r="BH689" s="30"/>
      <c r="BL689" s="31"/>
      <c r="BM689" s="31"/>
      <c r="BN689" s="31"/>
      <c r="BO689" s="31"/>
      <c r="BP689" s="31"/>
      <c r="BQ689" s="31"/>
      <c r="BR689" s="31"/>
    </row>
    <row r="690" spans="1:70" s="91" customFormat="1" ht="18" customHeight="1" x14ac:dyDescent="0.2">
      <c r="A690" s="87"/>
      <c r="B690" s="133"/>
      <c r="C690" s="133"/>
      <c r="F690" s="30"/>
      <c r="I690" s="30"/>
      <c r="L690" s="30"/>
      <c r="O690" s="30"/>
      <c r="R690" s="30"/>
      <c r="U690" s="30"/>
      <c r="X690" s="30"/>
      <c r="AA690" s="30"/>
      <c r="AD690" s="30"/>
      <c r="AG690" s="30"/>
      <c r="AJ690" s="30"/>
      <c r="AM690" s="30"/>
      <c r="AP690" s="30"/>
      <c r="AS690" s="30"/>
      <c r="AV690" s="30"/>
      <c r="AY690" s="30"/>
      <c r="BB690" s="30"/>
      <c r="BE690" s="30"/>
      <c r="BH690" s="30"/>
      <c r="BL690" s="31"/>
      <c r="BM690" s="31"/>
      <c r="BN690" s="31"/>
      <c r="BO690" s="31"/>
      <c r="BP690" s="31"/>
      <c r="BQ690" s="31"/>
      <c r="BR690" s="31"/>
    </row>
    <row r="691" spans="1:70" s="91" customFormat="1" ht="18" customHeight="1" x14ac:dyDescent="0.2">
      <c r="A691" s="89"/>
      <c r="B691" s="130"/>
      <c r="C691" s="130"/>
      <c r="D691" s="184"/>
      <c r="E691" s="184"/>
      <c r="F691" s="30"/>
      <c r="G691" s="184"/>
      <c r="H691" s="184"/>
      <c r="I691" s="30"/>
      <c r="J691" s="184"/>
      <c r="K691" s="184"/>
      <c r="L691" s="30"/>
      <c r="M691" s="184"/>
      <c r="N691" s="184"/>
      <c r="O691" s="30"/>
      <c r="P691" s="184"/>
      <c r="Q691" s="184"/>
      <c r="R691" s="30"/>
      <c r="S691" s="184"/>
      <c r="T691" s="184"/>
      <c r="U691" s="30"/>
      <c r="V691" s="184"/>
      <c r="W691" s="184"/>
      <c r="X691" s="30"/>
      <c r="Y691" s="184"/>
      <c r="Z691" s="184"/>
      <c r="AA691" s="30"/>
      <c r="AB691" s="184"/>
      <c r="AC691" s="184"/>
      <c r="AD691" s="30"/>
      <c r="AE691" s="184"/>
      <c r="AF691" s="184"/>
      <c r="AG691" s="30"/>
      <c r="AH691" s="184"/>
      <c r="AI691" s="184"/>
      <c r="AJ691" s="30"/>
      <c r="AK691" s="184"/>
      <c r="AL691" s="184"/>
      <c r="AM691" s="30"/>
      <c r="AN691" s="184"/>
      <c r="AO691" s="184"/>
      <c r="AP691" s="30"/>
      <c r="AQ691" s="184"/>
      <c r="AR691" s="184"/>
      <c r="AS691" s="30"/>
      <c r="AT691" s="184"/>
      <c r="AU691" s="184"/>
      <c r="AV691" s="30"/>
      <c r="AW691" s="184"/>
      <c r="AX691" s="184"/>
      <c r="AY691" s="30"/>
      <c r="AZ691" s="184"/>
      <c r="BA691" s="184"/>
      <c r="BB691" s="30"/>
      <c r="BC691" s="184"/>
      <c r="BD691" s="184"/>
      <c r="BE691" s="30"/>
      <c r="BF691" s="184"/>
      <c r="BG691" s="184"/>
      <c r="BH691" s="30"/>
      <c r="BI691" s="184"/>
      <c r="BJ691" s="184"/>
      <c r="BL691" s="31"/>
      <c r="BM691" s="31"/>
      <c r="BN691" s="31"/>
      <c r="BO691" s="31"/>
      <c r="BP691" s="31"/>
      <c r="BQ691" s="31"/>
      <c r="BR691" s="31"/>
    </row>
    <row r="692" spans="1:70" s="91" customFormat="1" ht="18" customHeight="1" x14ac:dyDescent="0.2">
      <c r="A692" s="90"/>
      <c r="B692" s="134"/>
      <c r="C692" s="134"/>
      <c r="F692" s="30"/>
      <c r="I692" s="30"/>
      <c r="L692" s="30"/>
      <c r="O692" s="30"/>
      <c r="R692" s="30"/>
      <c r="U692" s="30"/>
      <c r="X692" s="30"/>
      <c r="AA692" s="30"/>
      <c r="AD692" s="30"/>
      <c r="AG692" s="30"/>
      <c r="AJ692" s="30"/>
      <c r="AM692" s="30"/>
      <c r="AP692" s="30"/>
      <c r="AS692" s="30"/>
      <c r="AV692" s="30"/>
      <c r="AY692" s="30"/>
      <c r="BB692" s="30"/>
      <c r="BE692" s="30"/>
      <c r="BH692" s="30"/>
      <c r="BL692" s="31"/>
      <c r="BM692" s="31"/>
      <c r="BN692" s="31"/>
      <c r="BO692" s="31"/>
      <c r="BP692" s="31"/>
      <c r="BQ692" s="31"/>
      <c r="BR692" s="31"/>
    </row>
    <row r="693" spans="1:70" s="91" customFormat="1" ht="18" customHeight="1" x14ac:dyDescent="0.2">
      <c r="A693" s="87"/>
      <c r="B693" s="133"/>
      <c r="C693" s="133"/>
      <c r="F693" s="30"/>
      <c r="I693" s="30"/>
      <c r="L693" s="30"/>
      <c r="O693" s="30"/>
      <c r="R693" s="30"/>
      <c r="U693" s="30"/>
      <c r="X693" s="30"/>
      <c r="AA693" s="30"/>
      <c r="AD693" s="30"/>
      <c r="AG693" s="30"/>
      <c r="AJ693" s="30"/>
      <c r="AM693" s="30"/>
      <c r="AP693" s="30"/>
      <c r="AS693" s="30"/>
      <c r="AV693" s="30"/>
      <c r="AY693" s="30"/>
      <c r="BB693" s="30"/>
      <c r="BE693" s="30"/>
      <c r="BH693" s="30"/>
      <c r="BL693" s="31"/>
      <c r="BM693" s="31"/>
      <c r="BN693" s="31"/>
      <c r="BO693" s="31"/>
      <c r="BP693" s="31"/>
      <c r="BQ693" s="31"/>
      <c r="BR693" s="31"/>
    </row>
    <row r="694" spans="1:70" s="91" customFormat="1" ht="18" customHeight="1" x14ac:dyDescent="0.2">
      <c r="A694" s="87"/>
      <c r="B694" s="133"/>
      <c r="C694" s="133"/>
      <c r="F694" s="30"/>
      <c r="I694" s="30"/>
      <c r="L694" s="30"/>
      <c r="O694" s="30"/>
      <c r="R694" s="30"/>
      <c r="U694" s="30"/>
      <c r="X694" s="30"/>
      <c r="AA694" s="30"/>
      <c r="AD694" s="30"/>
      <c r="AG694" s="30"/>
      <c r="AJ694" s="30"/>
      <c r="AM694" s="30"/>
      <c r="AP694" s="30"/>
      <c r="AS694" s="30"/>
      <c r="AV694" s="30"/>
      <c r="AY694" s="30"/>
      <c r="BB694" s="30"/>
      <c r="BE694" s="30"/>
      <c r="BH694" s="30"/>
      <c r="BL694" s="31"/>
      <c r="BM694" s="31"/>
      <c r="BN694" s="31"/>
      <c r="BO694" s="31"/>
      <c r="BP694" s="31"/>
      <c r="BQ694" s="31"/>
      <c r="BR694" s="31"/>
    </row>
    <row r="695" spans="1:70" s="91" customFormat="1" ht="18" customHeight="1" x14ac:dyDescent="0.2">
      <c r="A695" s="87"/>
      <c r="B695" s="130"/>
      <c r="C695" s="130"/>
      <c r="F695" s="30"/>
      <c r="I695" s="30"/>
      <c r="L695" s="30"/>
      <c r="O695" s="30"/>
      <c r="R695" s="30"/>
      <c r="U695" s="30"/>
      <c r="X695" s="30"/>
      <c r="AA695" s="30"/>
      <c r="AD695" s="30"/>
      <c r="AG695" s="30"/>
      <c r="AJ695" s="30"/>
      <c r="AM695" s="30"/>
      <c r="AP695" s="30"/>
      <c r="AS695" s="30"/>
      <c r="AV695" s="30"/>
      <c r="AY695" s="30"/>
      <c r="BB695" s="30"/>
      <c r="BE695" s="30"/>
      <c r="BH695" s="30"/>
      <c r="BL695" s="31"/>
      <c r="BM695" s="31"/>
      <c r="BN695" s="31"/>
      <c r="BO695" s="31"/>
      <c r="BP695" s="31"/>
      <c r="BQ695" s="31"/>
      <c r="BR695" s="31"/>
    </row>
    <row r="696" spans="1:70" s="91" customFormat="1" ht="18" customHeight="1" x14ac:dyDescent="0.2">
      <c r="A696" s="87"/>
      <c r="B696" s="133"/>
      <c r="C696" s="133"/>
      <c r="F696" s="30"/>
      <c r="I696" s="30"/>
      <c r="L696" s="30"/>
      <c r="O696" s="30"/>
      <c r="R696" s="30"/>
      <c r="U696" s="30"/>
      <c r="X696" s="30"/>
      <c r="AA696" s="30"/>
      <c r="AD696" s="30"/>
      <c r="AG696" s="30"/>
      <c r="AJ696" s="30"/>
      <c r="AM696" s="30"/>
      <c r="AP696" s="30"/>
      <c r="AS696" s="30"/>
      <c r="AV696" s="30"/>
      <c r="AY696" s="30"/>
      <c r="BB696" s="30"/>
      <c r="BE696" s="30"/>
      <c r="BH696" s="30"/>
      <c r="BL696" s="31"/>
      <c r="BM696" s="31"/>
      <c r="BN696" s="31"/>
      <c r="BO696" s="31"/>
      <c r="BP696" s="31"/>
      <c r="BQ696" s="31"/>
      <c r="BR696" s="31"/>
    </row>
    <row r="697" spans="1:70" s="91" customFormat="1" ht="18" customHeight="1" x14ac:dyDescent="0.2">
      <c r="A697" s="87"/>
      <c r="B697" s="133"/>
      <c r="C697" s="133"/>
      <c r="F697" s="30"/>
      <c r="I697" s="30"/>
      <c r="L697" s="30"/>
      <c r="O697" s="30"/>
      <c r="R697" s="30"/>
      <c r="U697" s="30"/>
      <c r="X697" s="30"/>
      <c r="AA697" s="30"/>
      <c r="AD697" s="30"/>
      <c r="AG697" s="30"/>
      <c r="AJ697" s="30"/>
      <c r="AM697" s="30"/>
      <c r="AP697" s="30"/>
      <c r="AS697" s="30"/>
      <c r="AV697" s="30"/>
      <c r="AY697" s="30"/>
      <c r="BB697" s="30"/>
      <c r="BE697" s="30"/>
      <c r="BH697" s="30"/>
      <c r="BL697" s="31"/>
      <c r="BM697" s="31"/>
      <c r="BN697" s="31"/>
      <c r="BO697" s="31"/>
      <c r="BP697" s="31"/>
      <c r="BQ697" s="31"/>
      <c r="BR697" s="31"/>
    </row>
    <row r="698" spans="1:70" s="91" customFormat="1" ht="18" customHeight="1" x14ac:dyDescent="0.2">
      <c r="A698" s="89"/>
      <c r="B698" s="130"/>
      <c r="C698" s="130"/>
      <c r="D698" s="184"/>
      <c r="E698" s="184"/>
      <c r="F698" s="30"/>
      <c r="G698" s="184"/>
      <c r="H698" s="184"/>
      <c r="I698" s="30"/>
      <c r="J698" s="184"/>
      <c r="K698" s="184"/>
      <c r="L698" s="30"/>
      <c r="M698" s="184"/>
      <c r="N698" s="184"/>
      <c r="O698" s="30"/>
      <c r="P698" s="184"/>
      <c r="Q698" s="184"/>
      <c r="R698" s="30"/>
      <c r="S698" s="184"/>
      <c r="T698" s="184"/>
      <c r="U698" s="30"/>
      <c r="V698" s="184"/>
      <c r="W698" s="184"/>
      <c r="X698" s="30"/>
      <c r="Y698" s="184"/>
      <c r="Z698" s="184"/>
      <c r="AA698" s="30"/>
      <c r="AB698" s="184"/>
      <c r="AC698" s="184"/>
      <c r="AD698" s="30"/>
      <c r="AE698" s="184"/>
      <c r="AF698" s="184"/>
      <c r="AG698" s="30"/>
      <c r="AH698" s="184"/>
      <c r="AI698" s="184"/>
      <c r="AJ698" s="30"/>
      <c r="AK698" s="184"/>
      <c r="AL698" s="184"/>
      <c r="AM698" s="30"/>
      <c r="AN698" s="184"/>
      <c r="AO698" s="184"/>
      <c r="AP698" s="30"/>
      <c r="AQ698" s="184"/>
      <c r="AR698" s="184"/>
      <c r="AS698" s="30"/>
      <c r="AT698" s="184"/>
      <c r="AU698" s="184"/>
      <c r="AV698" s="30"/>
      <c r="AW698" s="184"/>
      <c r="AX698" s="184"/>
      <c r="AY698" s="30"/>
      <c r="AZ698" s="184"/>
      <c r="BA698" s="184"/>
      <c r="BB698" s="30"/>
      <c r="BC698" s="184"/>
      <c r="BD698" s="184"/>
      <c r="BE698" s="30"/>
      <c r="BF698" s="184"/>
      <c r="BG698" s="184"/>
      <c r="BH698" s="30"/>
      <c r="BI698" s="184"/>
      <c r="BJ698" s="184"/>
      <c r="BL698" s="31"/>
      <c r="BM698" s="31"/>
      <c r="BN698" s="31"/>
      <c r="BO698" s="31"/>
      <c r="BP698" s="31"/>
      <c r="BQ698" s="31"/>
      <c r="BR698" s="31"/>
    </row>
    <row r="699" spans="1:70" s="91" customFormat="1" ht="18" customHeight="1" x14ac:dyDescent="0.2">
      <c r="A699" s="90"/>
      <c r="B699" s="134"/>
      <c r="C699" s="133"/>
      <c r="F699" s="30"/>
      <c r="I699" s="30"/>
      <c r="L699" s="30"/>
      <c r="O699" s="30"/>
      <c r="R699" s="30"/>
      <c r="U699" s="30"/>
      <c r="X699" s="30"/>
      <c r="AA699" s="30"/>
      <c r="AD699" s="30"/>
      <c r="AG699" s="30"/>
      <c r="AJ699" s="30"/>
      <c r="AM699" s="30"/>
      <c r="AP699" s="30"/>
      <c r="AS699" s="30"/>
      <c r="AV699" s="30"/>
      <c r="AY699" s="30"/>
      <c r="BB699" s="30"/>
      <c r="BE699" s="30"/>
      <c r="BH699" s="30"/>
      <c r="BL699" s="31"/>
      <c r="BM699" s="31"/>
      <c r="BN699" s="31"/>
      <c r="BO699" s="31"/>
      <c r="BP699" s="31"/>
      <c r="BQ699" s="31"/>
      <c r="BR699" s="31"/>
    </row>
    <row r="700" spans="1:70" s="91" customFormat="1" ht="18" customHeight="1" x14ac:dyDescent="0.2">
      <c r="A700" s="87"/>
      <c r="B700" s="133"/>
      <c r="C700" s="133"/>
      <c r="F700" s="30"/>
      <c r="I700" s="30"/>
      <c r="L700" s="30"/>
      <c r="O700" s="30"/>
      <c r="R700" s="30"/>
      <c r="U700" s="30"/>
      <c r="X700" s="30"/>
      <c r="AA700" s="30"/>
      <c r="AD700" s="30"/>
      <c r="AG700" s="30"/>
      <c r="AJ700" s="30"/>
      <c r="AM700" s="30"/>
      <c r="AP700" s="30"/>
      <c r="AS700" s="30"/>
      <c r="AV700" s="30"/>
      <c r="AY700" s="30"/>
      <c r="BB700" s="30"/>
      <c r="BE700" s="30"/>
      <c r="BH700" s="30"/>
      <c r="BL700" s="31"/>
      <c r="BM700" s="31"/>
      <c r="BN700" s="31"/>
      <c r="BO700" s="31"/>
      <c r="BP700" s="31"/>
      <c r="BQ700" s="31"/>
      <c r="BR700" s="31"/>
    </row>
    <row r="701" spans="1:70" s="91" customFormat="1" ht="18" customHeight="1" x14ac:dyDescent="0.2">
      <c r="A701" s="87"/>
      <c r="B701" s="133"/>
      <c r="C701" s="133"/>
      <c r="F701" s="30"/>
      <c r="I701" s="30"/>
      <c r="L701" s="30"/>
      <c r="O701" s="30"/>
      <c r="R701" s="30"/>
      <c r="U701" s="30"/>
      <c r="X701" s="30"/>
      <c r="AA701" s="30"/>
      <c r="AD701" s="30"/>
      <c r="AG701" s="30"/>
      <c r="AJ701" s="30"/>
      <c r="AM701" s="30"/>
      <c r="AP701" s="30"/>
      <c r="AS701" s="30"/>
      <c r="AV701" s="30"/>
      <c r="AY701" s="30"/>
      <c r="BB701" s="30"/>
      <c r="BE701" s="30"/>
      <c r="BH701" s="30"/>
      <c r="BL701" s="31"/>
      <c r="BM701" s="31"/>
      <c r="BN701" s="31"/>
      <c r="BO701" s="31"/>
      <c r="BP701" s="31"/>
      <c r="BQ701" s="31"/>
      <c r="BR701" s="31"/>
    </row>
    <row r="702" spans="1:70" s="91" customFormat="1" ht="18" customHeight="1" x14ac:dyDescent="0.2">
      <c r="A702" s="87"/>
      <c r="B702" s="130"/>
      <c r="C702" s="133"/>
      <c r="F702" s="30"/>
      <c r="I702" s="30"/>
      <c r="L702" s="30"/>
      <c r="O702" s="30"/>
      <c r="R702" s="30"/>
      <c r="U702" s="30"/>
      <c r="X702" s="30"/>
      <c r="AA702" s="30"/>
      <c r="AD702" s="30"/>
      <c r="AG702" s="30"/>
      <c r="AJ702" s="30"/>
      <c r="AM702" s="30"/>
      <c r="AP702" s="30"/>
      <c r="AS702" s="30"/>
      <c r="AV702" s="30"/>
      <c r="AY702" s="30"/>
      <c r="BB702" s="30"/>
      <c r="BE702" s="30"/>
      <c r="BH702" s="30"/>
      <c r="BL702" s="31"/>
      <c r="BM702" s="31"/>
      <c r="BN702" s="31"/>
      <c r="BO702" s="31"/>
      <c r="BP702" s="31"/>
      <c r="BQ702" s="31"/>
      <c r="BR702" s="31"/>
    </row>
    <row r="703" spans="1:70" s="91" customFormat="1" ht="18" customHeight="1" x14ac:dyDescent="0.2">
      <c r="A703" s="87"/>
      <c r="B703" s="133"/>
      <c r="C703" s="133"/>
      <c r="F703" s="30"/>
      <c r="I703" s="30"/>
      <c r="L703" s="30"/>
      <c r="O703" s="30"/>
      <c r="R703" s="30"/>
      <c r="U703" s="30"/>
      <c r="X703" s="30"/>
      <c r="AA703" s="30"/>
      <c r="AD703" s="30"/>
      <c r="AG703" s="30"/>
      <c r="AJ703" s="30"/>
      <c r="AM703" s="30"/>
      <c r="AP703" s="30"/>
      <c r="AS703" s="30"/>
      <c r="AV703" s="30"/>
      <c r="AY703" s="30"/>
      <c r="BB703" s="30"/>
      <c r="BE703" s="30"/>
      <c r="BH703" s="30"/>
      <c r="BL703" s="31"/>
      <c r="BM703" s="31"/>
      <c r="BN703" s="31"/>
      <c r="BO703" s="31"/>
      <c r="BP703" s="31"/>
      <c r="BQ703" s="31"/>
      <c r="BR703" s="31"/>
    </row>
    <row r="704" spans="1:70" s="91" customFormat="1" ht="18" customHeight="1" x14ac:dyDescent="0.2">
      <c r="A704" s="87"/>
      <c r="B704" s="133"/>
      <c r="C704" s="133"/>
      <c r="F704" s="30"/>
      <c r="I704" s="30"/>
      <c r="L704" s="30"/>
      <c r="O704" s="30"/>
      <c r="R704" s="30"/>
      <c r="U704" s="30"/>
      <c r="X704" s="30"/>
      <c r="AA704" s="30"/>
      <c r="AD704" s="30"/>
      <c r="AG704" s="30"/>
      <c r="AJ704" s="30"/>
      <c r="AM704" s="30"/>
      <c r="AP704" s="30"/>
      <c r="AS704" s="30"/>
      <c r="AV704" s="30"/>
      <c r="AY704" s="30"/>
      <c r="BB704" s="30"/>
      <c r="BE704" s="30"/>
      <c r="BH704" s="30"/>
      <c r="BL704" s="31"/>
      <c r="BM704" s="31"/>
      <c r="BN704" s="31"/>
      <c r="BO704" s="31"/>
      <c r="BP704" s="31"/>
      <c r="BQ704" s="31"/>
      <c r="BR704" s="31"/>
    </row>
    <row r="705" spans="1:70" s="91" customFormat="1" ht="18" customHeight="1" x14ac:dyDescent="0.2">
      <c r="A705" s="89"/>
      <c r="B705" s="130"/>
      <c r="C705" s="130"/>
      <c r="D705" s="184"/>
      <c r="E705" s="184"/>
      <c r="F705" s="30"/>
      <c r="G705" s="184"/>
      <c r="H705" s="184"/>
      <c r="I705" s="30"/>
      <c r="J705" s="184"/>
      <c r="K705" s="184"/>
      <c r="L705" s="30"/>
      <c r="M705" s="184"/>
      <c r="N705" s="184"/>
      <c r="O705" s="30"/>
      <c r="P705" s="184"/>
      <c r="Q705" s="184"/>
      <c r="R705" s="30"/>
      <c r="S705" s="184"/>
      <c r="T705" s="184"/>
      <c r="U705" s="30"/>
      <c r="V705" s="184"/>
      <c r="W705" s="184"/>
      <c r="X705" s="30"/>
      <c r="Y705" s="184"/>
      <c r="Z705" s="184"/>
      <c r="AA705" s="30"/>
      <c r="AB705" s="184"/>
      <c r="AC705" s="184"/>
      <c r="AD705" s="30"/>
      <c r="AE705" s="184"/>
      <c r="AF705" s="184"/>
      <c r="AG705" s="30"/>
      <c r="AH705" s="184"/>
      <c r="AI705" s="184"/>
      <c r="AJ705" s="30"/>
      <c r="AK705" s="184"/>
      <c r="AL705" s="184"/>
      <c r="AM705" s="30"/>
      <c r="AN705" s="184"/>
      <c r="AO705" s="184"/>
      <c r="AP705" s="30"/>
      <c r="AQ705" s="184"/>
      <c r="AR705" s="184"/>
      <c r="AS705" s="30"/>
      <c r="AT705" s="184"/>
      <c r="AU705" s="184"/>
      <c r="AV705" s="30"/>
      <c r="AW705" s="184"/>
      <c r="AX705" s="184"/>
      <c r="AY705" s="30"/>
      <c r="AZ705" s="184"/>
      <c r="BA705" s="184"/>
      <c r="BB705" s="30"/>
      <c r="BC705" s="184"/>
      <c r="BD705" s="184"/>
      <c r="BE705" s="30"/>
      <c r="BF705" s="184"/>
      <c r="BG705" s="184"/>
      <c r="BH705" s="30"/>
      <c r="BI705" s="184"/>
      <c r="BJ705" s="184"/>
      <c r="BL705" s="31"/>
      <c r="BM705" s="31"/>
      <c r="BN705" s="31"/>
      <c r="BO705" s="31"/>
      <c r="BP705" s="31"/>
      <c r="BQ705" s="31"/>
      <c r="BR705" s="31"/>
    </row>
    <row r="706" spans="1:70" s="91" customFormat="1" ht="18" customHeight="1" x14ac:dyDescent="0.2">
      <c r="A706" s="90"/>
      <c r="B706" s="134"/>
      <c r="C706" s="134"/>
      <c r="F706" s="30"/>
      <c r="I706" s="30"/>
      <c r="L706" s="30"/>
      <c r="O706" s="30"/>
      <c r="R706" s="30"/>
      <c r="U706" s="30"/>
      <c r="X706" s="30"/>
      <c r="AA706" s="30"/>
      <c r="AD706" s="30"/>
      <c r="AG706" s="30"/>
      <c r="AJ706" s="30"/>
      <c r="AM706" s="30"/>
      <c r="AP706" s="30"/>
      <c r="AS706" s="30"/>
      <c r="AV706" s="30"/>
      <c r="AY706" s="30"/>
      <c r="BB706" s="30"/>
      <c r="BE706" s="30"/>
      <c r="BH706" s="30"/>
      <c r="BL706" s="31"/>
      <c r="BM706" s="31"/>
      <c r="BN706" s="31"/>
      <c r="BO706" s="31"/>
      <c r="BP706" s="31"/>
      <c r="BQ706" s="31"/>
      <c r="BR706" s="31"/>
    </row>
    <row r="707" spans="1:70" s="91" customFormat="1" ht="18" customHeight="1" x14ac:dyDescent="0.2">
      <c r="A707" s="87"/>
      <c r="B707" s="133"/>
      <c r="C707" s="133"/>
      <c r="F707" s="30"/>
      <c r="I707" s="30"/>
      <c r="L707" s="30"/>
      <c r="O707" s="30"/>
      <c r="R707" s="30"/>
      <c r="U707" s="30"/>
      <c r="X707" s="30"/>
      <c r="AA707" s="30"/>
      <c r="AD707" s="30"/>
      <c r="AG707" s="30"/>
      <c r="AJ707" s="30"/>
      <c r="AM707" s="30"/>
      <c r="AP707" s="30"/>
      <c r="AS707" s="30"/>
      <c r="AV707" s="30"/>
      <c r="AY707" s="30"/>
      <c r="BB707" s="30"/>
      <c r="BE707" s="30"/>
      <c r="BH707" s="30"/>
      <c r="BL707" s="31"/>
      <c r="BM707" s="31"/>
      <c r="BN707" s="31"/>
      <c r="BO707" s="31"/>
      <c r="BP707" s="31"/>
      <c r="BQ707" s="31"/>
      <c r="BR707" s="31"/>
    </row>
    <row r="708" spans="1:70" s="91" customFormat="1" ht="18" customHeight="1" x14ac:dyDescent="0.2">
      <c r="A708" s="87"/>
      <c r="B708" s="133"/>
      <c r="C708" s="133"/>
      <c r="F708" s="30"/>
      <c r="I708" s="30"/>
      <c r="L708" s="30"/>
      <c r="O708" s="30"/>
      <c r="R708" s="30"/>
      <c r="U708" s="30"/>
      <c r="X708" s="30"/>
      <c r="AA708" s="30"/>
      <c r="AD708" s="30"/>
      <c r="AG708" s="30"/>
      <c r="AJ708" s="30"/>
      <c r="AM708" s="30"/>
      <c r="AP708" s="30"/>
      <c r="AS708" s="30"/>
      <c r="AV708" s="30"/>
      <c r="AY708" s="30"/>
      <c r="BB708" s="30"/>
      <c r="BE708" s="30"/>
      <c r="BH708" s="30"/>
      <c r="BL708" s="31"/>
      <c r="BM708" s="31"/>
      <c r="BN708" s="31"/>
      <c r="BO708" s="31"/>
      <c r="BP708" s="31"/>
      <c r="BQ708" s="31"/>
      <c r="BR708" s="31"/>
    </row>
    <row r="709" spans="1:70" s="91" customFormat="1" ht="18" customHeight="1" x14ac:dyDescent="0.2">
      <c r="A709" s="87"/>
      <c r="B709" s="130"/>
      <c r="C709" s="130"/>
      <c r="F709" s="30"/>
      <c r="I709" s="30"/>
      <c r="L709" s="30"/>
      <c r="O709" s="30"/>
      <c r="R709" s="30"/>
      <c r="U709" s="30"/>
      <c r="X709" s="30"/>
      <c r="AA709" s="30"/>
      <c r="AD709" s="30"/>
      <c r="AG709" s="30"/>
      <c r="AJ709" s="30"/>
      <c r="AM709" s="30"/>
      <c r="AP709" s="30"/>
      <c r="AS709" s="30"/>
      <c r="AV709" s="30"/>
      <c r="AY709" s="30"/>
      <c r="BB709" s="30"/>
      <c r="BE709" s="30"/>
      <c r="BH709" s="30"/>
      <c r="BL709" s="31"/>
      <c r="BM709" s="31"/>
      <c r="BN709" s="31"/>
      <c r="BO709" s="31"/>
      <c r="BP709" s="31"/>
      <c r="BQ709" s="31"/>
      <c r="BR709" s="31"/>
    </row>
    <row r="710" spans="1:70" s="91" customFormat="1" ht="18" customHeight="1" x14ac:dyDescent="0.2">
      <c r="A710" s="87"/>
      <c r="B710" s="133"/>
      <c r="C710" s="133"/>
      <c r="F710" s="30"/>
      <c r="I710" s="30"/>
      <c r="L710" s="30"/>
      <c r="O710" s="30"/>
      <c r="R710" s="30"/>
      <c r="U710" s="30"/>
      <c r="X710" s="30"/>
      <c r="AA710" s="30"/>
      <c r="AD710" s="30"/>
      <c r="AG710" s="30"/>
      <c r="AJ710" s="30"/>
      <c r="AM710" s="30"/>
      <c r="AP710" s="30"/>
      <c r="AS710" s="30"/>
      <c r="AV710" s="30"/>
      <c r="AY710" s="30"/>
      <c r="BB710" s="30"/>
      <c r="BE710" s="30"/>
      <c r="BH710" s="30"/>
      <c r="BL710" s="31"/>
      <c r="BM710" s="31"/>
      <c r="BN710" s="31"/>
      <c r="BO710" s="31"/>
      <c r="BP710" s="31"/>
      <c r="BQ710" s="31"/>
      <c r="BR710" s="31"/>
    </row>
    <row r="711" spans="1:70" s="91" customFormat="1" ht="18" customHeight="1" x14ac:dyDescent="0.2">
      <c r="A711" s="87"/>
      <c r="B711" s="133"/>
      <c r="C711" s="133"/>
      <c r="F711" s="30"/>
      <c r="I711" s="30"/>
      <c r="L711" s="30"/>
      <c r="O711" s="30"/>
      <c r="R711" s="30"/>
      <c r="U711" s="30"/>
      <c r="X711" s="30"/>
      <c r="AA711" s="30"/>
      <c r="AD711" s="30"/>
      <c r="AG711" s="30"/>
      <c r="AJ711" s="30"/>
      <c r="AM711" s="30"/>
      <c r="AP711" s="30"/>
      <c r="AS711" s="30"/>
      <c r="AV711" s="30"/>
      <c r="AY711" s="30"/>
      <c r="BB711" s="30"/>
      <c r="BE711" s="30"/>
      <c r="BH711" s="30"/>
      <c r="BL711" s="31"/>
      <c r="BM711" s="31"/>
      <c r="BN711" s="31"/>
      <c r="BO711" s="31"/>
      <c r="BP711" s="31"/>
      <c r="BQ711" s="31"/>
      <c r="BR711" s="31"/>
    </row>
    <row r="712" spans="1:70" s="91" customFormat="1" ht="18" customHeight="1" x14ac:dyDescent="0.2">
      <c r="A712" s="89"/>
      <c r="B712" s="130"/>
      <c r="C712" s="130"/>
      <c r="D712" s="184"/>
      <c r="E712" s="184"/>
      <c r="F712" s="30"/>
      <c r="G712" s="184"/>
      <c r="H712" s="184"/>
      <c r="I712" s="30"/>
      <c r="J712" s="184"/>
      <c r="K712" s="184"/>
      <c r="L712" s="30"/>
      <c r="M712" s="184"/>
      <c r="N712" s="184"/>
      <c r="O712" s="30"/>
      <c r="P712" s="184"/>
      <c r="Q712" s="184"/>
      <c r="R712" s="30"/>
      <c r="S712" s="184"/>
      <c r="T712" s="184"/>
      <c r="U712" s="30"/>
      <c r="V712" s="184"/>
      <c r="W712" s="184"/>
      <c r="X712" s="30"/>
      <c r="Y712" s="184"/>
      <c r="Z712" s="184"/>
      <c r="AA712" s="30"/>
      <c r="AB712" s="184"/>
      <c r="AC712" s="184"/>
      <c r="AD712" s="30"/>
      <c r="AE712" s="184"/>
      <c r="AF712" s="184"/>
      <c r="AG712" s="30"/>
      <c r="AH712" s="184"/>
      <c r="AI712" s="184"/>
      <c r="AJ712" s="30"/>
      <c r="AK712" s="184"/>
      <c r="AL712" s="184"/>
      <c r="AM712" s="30"/>
      <c r="AN712" s="184"/>
      <c r="AO712" s="184"/>
      <c r="AP712" s="30"/>
      <c r="AQ712" s="184"/>
      <c r="AR712" s="184"/>
      <c r="AS712" s="30"/>
      <c r="AT712" s="184"/>
      <c r="AU712" s="184"/>
      <c r="AV712" s="30"/>
      <c r="AW712" s="184"/>
      <c r="AX712" s="184"/>
      <c r="AY712" s="30"/>
      <c r="AZ712" s="184"/>
      <c r="BA712" s="184"/>
      <c r="BB712" s="30"/>
      <c r="BC712" s="184"/>
      <c r="BD712" s="184"/>
      <c r="BE712" s="30"/>
      <c r="BF712" s="184"/>
      <c r="BG712" s="184"/>
      <c r="BH712" s="30"/>
      <c r="BI712" s="184"/>
      <c r="BJ712" s="184"/>
      <c r="BL712" s="31"/>
      <c r="BM712" s="31"/>
      <c r="BN712" s="31"/>
      <c r="BO712" s="31"/>
      <c r="BP712" s="31"/>
      <c r="BQ712" s="31"/>
      <c r="BR712" s="31"/>
    </row>
    <row r="713" spans="1:70" s="91" customFormat="1" ht="18" customHeight="1" x14ac:dyDescent="0.2">
      <c r="A713" s="90"/>
      <c r="B713" s="134"/>
      <c r="C713" s="133"/>
      <c r="F713" s="30"/>
      <c r="I713" s="30"/>
      <c r="L713" s="30"/>
      <c r="O713" s="30"/>
      <c r="R713" s="30"/>
      <c r="U713" s="30"/>
      <c r="X713" s="30"/>
      <c r="AA713" s="30"/>
      <c r="AD713" s="30"/>
      <c r="AG713" s="30"/>
      <c r="AJ713" s="30"/>
      <c r="AM713" s="30"/>
      <c r="AP713" s="30"/>
      <c r="AS713" s="30"/>
      <c r="AV713" s="30"/>
      <c r="AY713" s="30"/>
      <c r="BB713" s="30"/>
      <c r="BE713" s="30"/>
      <c r="BH713" s="30"/>
      <c r="BL713" s="31"/>
      <c r="BM713" s="31"/>
      <c r="BN713" s="31"/>
      <c r="BO713" s="31"/>
      <c r="BP713" s="31"/>
      <c r="BQ713" s="31"/>
      <c r="BR713" s="31"/>
    </row>
    <row r="714" spans="1:70" s="91" customFormat="1" ht="18" customHeight="1" x14ac:dyDescent="0.2">
      <c r="A714" s="87"/>
      <c r="B714" s="133"/>
      <c r="C714" s="133"/>
      <c r="F714" s="30"/>
      <c r="I714" s="30"/>
      <c r="L714" s="30"/>
      <c r="O714" s="30"/>
      <c r="R714" s="30"/>
      <c r="U714" s="30"/>
      <c r="X714" s="30"/>
      <c r="AA714" s="30"/>
      <c r="AD714" s="30"/>
      <c r="AG714" s="30"/>
      <c r="AJ714" s="30"/>
      <c r="AM714" s="30"/>
      <c r="AP714" s="30"/>
      <c r="AS714" s="30"/>
      <c r="AV714" s="30"/>
      <c r="AY714" s="30"/>
      <c r="BB714" s="30"/>
      <c r="BE714" s="30"/>
      <c r="BH714" s="30"/>
      <c r="BL714" s="31"/>
      <c r="BM714" s="31"/>
      <c r="BN714" s="31"/>
      <c r="BO714" s="31"/>
      <c r="BP714" s="31"/>
      <c r="BQ714" s="31"/>
      <c r="BR714" s="31"/>
    </row>
    <row r="715" spans="1:70" s="91" customFormat="1" ht="18" customHeight="1" x14ac:dyDescent="0.2">
      <c r="A715" s="87"/>
      <c r="B715" s="133"/>
      <c r="C715" s="133"/>
      <c r="F715" s="30"/>
      <c r="I715" s="30"/>
      <c r="L715" s="30"/>
      <c r="O715" s="30"/>
      <c r="R715" s="30"/>
      <c r="U715" s="30"/>
      <c r="X715" s="30"/>
      <c r="AA715" s="30"/>
      <c r="AD715" s="30"/>
      <c r="AG715" s="30"/>
      <c r="AJ715" s="30"/>
      <c r="AM715" s="30"/>
      <c r="AP715" s="30"/>
      <c r="AS715" s="30"/>
      <c r="AV715" s="30"/>
      <c r="AY715" s="30"/>
      <c r="BB715" s="30"/>
      <c r="BE715" s="30"/>
      <c r="BH715" s="30"/>
      <c r="BL715" s="31"/>
      <c r="BM715" s="31"/>
      <c r="BN715" s="31"/>
      <c r="BO715" s="31"/>
      <c r="BP715" s="31"/>
      <c r="BQ715" s="31"/>
      <c r="BR715" s="31"/>
    </row>
    <row r="716" spans="1:70" s="91" customFormat="1" ht="18" customHeight="1" x14ac:dyDescent="0.2">
      <c r="A716" s="87"/>
      <c r="B716" s="130"/>
      <c r="C716" s="133"/>
      <c r="F716" s="30"/>
      <c r="I716" s="30"/>
      <c r="L716" s="30"/>
      <c r="O716" s="30"/>
      <c r="R716" s="30"/>
      <c r="U716" s="30"/>
      <c r="X716" s="30"/>
      <c r="AA716" s="30"/>
      <c r="AD716" s="30"/>
      <c r="AG716" s="30"/>
      <c r="AJ716" s="30"/>
      <c r="AM716" s="30"/>
      <c r="AP716" s="30"/>
      <c r="AS716" s="30"/>
      <c r="AV716" s="30"/>
      <c r="AY716" s="30"/>
      <c r="BB716" s="30"/>
      <c r="BE716" s="30"/>
      <c r="BH716" s="30"/>
      <c r="BL716" s="31"/>
      <c r="BM716" s="31"/>
      <c r="BN716" s="31"/>
      <c r="BO716" s="31"/>
      <c r="BP716" s="31"/>
      <c r="BQ716" s="31"/>
      <c r="BR716" s="31"/>
    </row>
    <row r="717" spans="1:70" s="91" customFormat="1" ht="18" customHeight="1" x14ac:dyDescent="0.2">
      <c r="A717" s="87"/>
      <c r="B717" s="133"/>
      <c r="C717" s="133"/>
      <c r="F717" s="30"/>
      <c r="I717" s="30"/>
      <c r="L717" s="30"/>
      <c r="O717" s="30"/>
      <c r="R717" s="30"/>
      <c r="U717" s="30"/>
      <c r="X717" s="30"/>
      <c r="AA717" s="30"/>
      <c r="AD717" s="30"/>
      <c r="AG717" s="30"/>
      <c r="AJ717" s="30"/>
      <c r="AM717" s="30"/>
      <c r="AP717" s="30"/>
      <c r="AS717" s="30"/>
      <c r="AV717" s="30"/>
      <c r="AY717" s="30"/>
      <c r="BB717" s="30"/>
      <c r="BE717" s="30"/>
      <c r="BH717" s="30"/>
      <c r="BL717" s="31"/>
      <c r="BM717" s="31"/>
      <c r="BN717" s="31"/>
      <c r="BO717" s="31"/>
      <c r="BP717" s="31"/>
      <c r="BQ717" s="31"/>
      <c r="BR717" s="31"/>
    </row>
    <row r="718" spans="1:70" s="91" customFormat="1" ht="18" customHeight="1" x14ac:dyDescent="0.2">
      <c r="A718" s="87"/>
      <c r="B718" s="133"/>
      <c r="C718" s="133"/>
      <c r="F718" s="30"/>
      <c r="I718" s="30"/>
      <c r="L718" s="30"/>
      <c r="O718" s="30"/>
      <c r="R718" s="30"/>
      <c r="U718" s="30"/>
      <c r="X718" s="30"/>
      <c r="AA718" s="30"/>
      <c r="AD718" s="30"/>
      <c r="AG718" s="30"/>
      <c r="AJ718" s="30"/>
      <c r="AM718" s="30"/>
      <c r="AP718" s="30"/>
      <c r="AS718" s="30"/>
      <c r="AV718" s="30"/>
      <c r="AY718" s="30"/>
      <c r="BB718" s="30"/>
      <c r="BE718" s="30"/>
      <c r="BH718" s="30"/>
      <c r="BL718" s="31"/>
      <c r="BM718" s="31"/>
      <c r="BN718" s="31"/>
      <c r="BO718" s="31"/>
      <c r="BP718" s="31"/>
      <c r="BQ718" s="31"/>
      <c r="BR718" s="31"/>
    </row>
    <row r="719" spans="1:70" s="91" customFormat="1" ht="18" customHeight="1" x14ac:dyDescent="0.2">
      <c r="A719" s="89"/>
      <c r="B719" s="130"/>
      <c r="C719" s="130"/>
      <c r="D719" s="184"/>
      <c r="E719" s="184"/>
      <c r="F719" s="30"/>
      <c r="G719" s="184"/>
      <c r="H719" s="184"/>
      <c r="I719" s="30"/>
      <c r="J719" s="184"/>
      <c r="K719" s="184"/>
      <c r="L719" s="30"/>
      <c r="M719" s="184"/>
      <c r="N719" s="184"/>
      <c r="O719" s="30"/>
      <c r="P719" s="184"/>
      <c r="Q719" s="184"/>
      <c r="R719" s="30"/>
      <c r="S719" s="184"/>
      <c r="T719" s="184"/>
      <c r="U719" s="30"/>
      <c r="V719" s="184"/>
      <c r="W719" s="184"/>
      <c r="X719" s="30"/>
      <c r="Y719" s="184"/>
      <c r="Z719" s="184"/>
      <c r="AA719" s="30"/>
      <c r="AB719" s="184"/>
      <c r="AC719" s="184"/>
      <c r="AD719" s="30"/>
      <c r="AE719" s="184"/>
      <c r="AF719" s="184"/>
      <c r="AG719" s="30"/>
      <c r="AH719" s="184"/>
      <c r="AI719" s="184"/>
      <c r="AJ719" s="30"/>
      <c r="AK719" s="184"/>
      <c r="AL719" s="184"/>
      <c r="AM719" s="30"/>
      <c r="AN719" s="184"/>
      <c r="AO719" s="184"/>
      <c r="AP719" s="30"/>
      <c r="AQ719" s="184"/>
      <c r="AR719" s="184"/>
      <c r="AS719" s="30"/>
      <c r="AT719" s="184"/>
      <c r="AU719" s="184"/>
      <c r="AV719" s="30"/>
      <c r="AW719" s="184"/>
      <c r="AX719" s="184"/>
      <c r="AY719" s="30"/>
      <c r="AZ719" s="184"/>
      <c r="BA719" s="184"/>
      <c r="BB719" s="30"/>
      <c r="BC719" s="184"/>
      <c r="BD719" s="184"/>
      <c r="BE719" s="30"/>
      <c r="BF719" s="184"/>
      <c r="BG719" s="184"/>
      <c r="BH719" s="30"/>
      <c r="BI719" s="184"/>
      <c r="BJ719" s="184"/>
      <c r="BL719" s="31"/>
      <c r="BM719" s="31"/>
      <c r="BN719" s="31"/>
      <c r="BO719" s="31"/>
      <c r="BP719" s="31"/>
      <c r="BQ719" s="31"/>
      <c r="BR719" s="31"/>
    </row>
    <row r="720" spans="1:70" s="91" customFormat="1" ht="18" customHeight="1" x14ac:dyDescent="0.2">
      <c r="A720" s="90"/>
      <c r="B720" s="134"/>
      <c r="C720" s="134"/>
      <c r="F720" s="30"/>
      <c r="I720" s="30"/>
      <c r="L720" s="30"/>
      <c r="O720" s="30"/>
      <c r="R720" s="30"/>
      <c r="U720" s="30"/>
      <c r="X720" s="30"/>
      <c r="AA720" s="30"/>
      <c r="AD720" s="30"/>
      <c r="AG720" s="30"/>
      <c r="AJ720" s="30"/>
      <c r="AM720" s="30"/>
      <c r="AP720" s="30"/>
      <c r="AS720" s="30"/>
      <c r="AV720" s="30"/>
      <c r="AY720" s="30"/>
      <c r="BB720" s="30"/>
      <c r="BE720" s="30"/>
      <c r="BH720" s="30"/>
      <c r="BL720" s="31"/>
      <c r="BM720" s="31"/>
      <c r="BN720" s="31"/>
      <c r="BO720" s="31"/>
      <c r="BP720" s="31"/>
      <c r="BQ720" s="31"/>
      <c r="BR720" s="31"/>
    </row>
    <row r="721" spans="1:70" s="91" customFormat="1" ht="18" customHeight="1" x14ac:dyDescent="0.2">
      <c r="A721" s="87"/>
      <c r="B721" s="133"/>
      <c r="C721" s="133"/>
      <c r="F721" s="30"/>
      <c r="I721" s="30"/>
      <c r="L721" s="30"/>
      <c r="O721" s="30"/>
      <c r="R721" s="30"/>
      <c r="U721" s="30"/>
      <c r="X721" s="30"/>
      <c r="AA721" s="30"/>
      <c r="AD721" s="30"/>
      <c r="AG721" s="30"/>
      <c r="AJ721" s="30"/>
      <c r="AM721" s="30"/>
      <c r="AP721" s="30"/>
      <c r="AS721" s="30"/>
      <c r="AV721" s="30"/>
      <c r="AY721" s="30"/>
      <c r="BB721" s="30"/>
      <c r="BE721" s="30"/>
      <c r="BH721" s="30"/>
      <c r="BL721" s="31"/>
      <c r="BM721" s="31"/>
      <c r="BN721" s="31"/>
      <c r="BO721" s="31"/>
      <c r="BP721" s="31"/>
      <c r="BQ721" s="31"/>
      <c r="BR721" s="31"/>
    </row>
    <row r="722" spans="1:70" s="91" customFormat="1" ht="18" customHeight="1" x14ac:dyDescent="0.2">
      <c r="A722" s="87"/>
      <c r="B722" s="133"/>
      <c r="C722" s="133"/>
      <c r="F722" s="30"/>
      <c r="I722" s="30"/>
      <c r="L722" s="30"/>
      <c r="O722" s="30"/>
      <c r="R722" s="30"/>
      <c r="U722" s="30"/>
      <c r="X722" s="30"/>
      <c r="AA722" s="30"/>
      <c r="AD722" s="30"/>
      <c r="AG722" s="30"/>
      <c r="AJ722" s="30"/>
      <c r="AM722" s="30"/>
      <c r="AP722" s="30"/>
      <c r="AS722" s="30"/>
      <c r="AV722" s="30"/>
      <c r="AY722" s="30"/>
      <c r="BB722" s="30"/>
      <c r="BE722" s="30"/>
      <c r="BH722" s="30"/>
      <c r="BL722" s="31"/>
      <c r="BM722" s="31"/>
      <c r="BN722" s="31"/>
      <c r="BO722" s="31"/>
      <c r="BP722" s="31"/>
      <c r="BQ722" s="31"/>
      <c r="BR722" s="31"/>
    </row>
    <row r="723" spans="1:70" s="91" customFormat="1" ht="18" customHeight="1" x14ac:dyDescent="0.2">
      <c r="A723" s="87"/>
      <c r="B723" s="130"/>
      <c r="C723" s="130"/>
      <c r="F723" s="30"/>
      <c r="I723" s="30"/>
      <c r="L723" s="30"/>
      <c r="O723" s="30"/>
      <c r="R723" s="30"/>
      <c r="U723" s="30"/>
      <c r="X723" s="30"/>
      <c r="AA723" s="30"/>
      <c r="AD723" s="30"/>
      <c r="AG723" s="30"/>
      <c r="AJ723" s="30"/>
      <c r="AM723" s="30"/>
      <c r="AP723" s="30"/>
      <c r="AS723" s="30"/>
      <c r="AV723" s="30"/>
      <c r="AY723" s="30"/>
      <c r="BB723" s="30"/>
      <c r="BE723" s="30"/>
      <c r="BH723" s="30"/>
      <c r="BL723" s="31"/>
      <c r="BM723" s="31"/>
      <c r="BN723" s="31"/>
      <c r="BO723" s="31"/>
      <c r="BP723" s="31"/>
      <c r="BQ723" s="31"/>
      <c r="BR723" s="31"/>
    </row>
    <row r="724" spans="1:70" s="91" customFormat="1" ht="18" customHeight="1" x14ac:dyDescent="0.2">
      <c r="A724" s="87"/>
      <c r="B724" s="133"/>
      <c r="C724" s="133"/>
      <c r="F724" s="30"/>
      <c r="I724" s="30"/>
      <c r="L724" s="30"/>
      <c r="O724" s="30"/>
      <c r="R724" s="30"/>
      <c r="U724" s="30"/>
      <c r="X724" s="30"/>
      <c r="AA724" s="30"/>
      <c r="AD724" s="30"/>
      <c r="AG724" s="30"/>
      <c r="AJ724" s="30"/>
      <c r="AM724" s="30"/>
      <c r="AP724" s="30"/>
      <c r="AS724" s="30"/>
      <c r="AV724" s="30"/>
      <c r="AY724" s="30"/>
      <c r="BB724" s="30"/>
      <c r="BE724" s="30"/>
      <c r="BH724" s="30"/>
      <c r="BL724" s="31"/>
      <c r="BM724" s="31"/>
      <c r="BN724" s="31"/>
      <c r="BO724" s="31"/>
      <c r="BP724" s="31"/>
      <c r="BQ724" s="31"/>
      <c r="BR724" s="31"/>
    </row>
    <row r="725" spans="1:70" s="91" customFormat="1" ht="18" customHeight="1" x14ac:dyDescent="0.2">
      <c r="A725" s="87"/>
      <c r="B725" s="133"/>
      <c r="C725" s="133"/>
      <c r="F725" s="30"/>
      <c r="I725" s="30"/>
      <c r="L725" s="30"/>
      <c r="O725" s="30"/>
      <c r="R725" s="30"/>
      <c r="U725" s="30"/>
      <c r="X725" s="30"/>
      <c r="AA725" s="30"/>
      <c r="AD725" s="30"/>
      <c r="AG725" s="30"/>
      <c r="AJ725" s="30"/>
      <c r="AM725" s="30"/>
      <c r="AP725" s="30"/>
      <c r="AS725" s="30"/>
      <c r="AV725" s="30"/>
      <c r="AY725" s="30"/>
      <c r="BB725" s="30"/>
      <c r="BE725" s="30"/>
      <c r="BH725" s="30"/>
      <c r="BL725" s="31"/>
      <c r="BM725" s="31"/>
      <c r="BN725" s="31"/>
      <c r="BO725" s="31"/>
      <c r="BP725" s="31"/>
      <c r="BQ725" s="31"/>
      <c r="BR725" s="31"/>
    </row>
    <row r="726" spans="1:70" s="91" customFormat="1" ht="18" customHeight="1" x14ac:dyDescent="0.2">
      <c r="A726" s="89"/>
      <c r="B726" s="130"/>
      <c r="C726" s="130"/>
      <c r="D726" s="184"/>
      <c r="E726" s="184"/>
      <c r="F726" s="30"/>
      <c r="G726" s="184"/>
      <c r="H726" s="184"/>
      <c r="I726" s="30"/>
      <c r="J726" s="184"/>
      <c r="K726" s="184"/>
      <c r="L726" s="30"/>
      <c r="M726" s="184"/>
      <c r="N726" s="184"/>
      <c r="O726" s="30"/>
      <c r="P726" s="184"/>
      <c r="Q726" s="184"/>
      <c r="R726" s="30"/>
      <c r="S726" s="184"/>
      <c r="T726" s="184"/>
      <c r="U726" s="30"/>
      <c r="V726" s="184"/>
      <c r="W726" s="184"/>
      <c r="X726" s="30"/>
      <c r="Y726" s="184"/>
      <c r="Z726" s="184"/>
      <c r="AA726" s="30"/>
      <c r="AB726" s="184"/>
      <c r="AC726" s="184"/>
      <c r="AD726" s="30"/>
      <c r="AE726" s="184"/>
      <c r="AF726" s="184"/>
      <c r="AG726" s="30"/>
      <c r="AH726" s="184"/>
      <c r="AI726" s="184"/>
      <c r="AJ726" s="30"/>
      <c r="AK726" s="184"/>
      <c r="AL726" s="184"/>
      <c r="AM726" s="30"/>
      <c r="AN726" s="184"/>
      <c r="AO726" s="184"/>
      <c r="AP726" s="30"/>
      <c r="AQ726" s="184"/>
      <c r="AR726" s="184"/>
      <c r="AS726" s="30"/>
      <c r="AT726" s="184"/>
      <c r="AU726" s="184"/>
      <c r="AV726" s="30"/>
      <c r="AW726" s="184"/>
      <c r="AX726" s="184"/>
      <c r="AY726" s="30"/>
      <c r="AZ726" s="184"/>
      <c r="BA726" s="184"/>
      <c r="BB726" s="30"/>
      <c r="BC726" s="184"/>
      <c r="BD726" s="184"/>
      <c r="BE726" s="30"/>
      <c r="BF726" s="184"/>
      <c r="BG726" s="184"/>
      <c r="BH726" s="30"/>
      <c r="BI726" s="184"/>
      <c r="BJ726" s="184"/>
      <c r="BL726" s="31"/>
      <c r="BM726" s="31"/>
      <c r="BN726" s="31"/>
      <c r="BO726" s="31"/>
      <c r="BP726" s="31"/>
      <c r="BQ726" s="31"/>
      <c r="BR726" s="31"/>
    </row>
    <row r="727" spans="1:70" s="91" customFormat="1" ht="18" customHeight="1" x14ac:dyDescent="0.2">
      <c r="A727" s="90"/>
      <c r="B727" s="134"/>
      <c r="C727" s="133"/>
      <c r="F727" s="30"/>
      <c r="I727" s="30"/>
      <c r="L727" s="30"/>
      <c r="O727" s="30"/>
      <c r="R727" s="30"/>
      <c r="U727" s="30"/>
      <c r="X727" s="30"/>
      <c r="AA727" s="30"/>
      <c r="AD727" s="30"/>
      <c r="AG727" s="30"/>
      <c r="AJ727" s="30"/>
      <c r="AM727" s="30"/>
      <c r="AP727" s="30"/>
      <c r="AS727" s="30"/>
      <c r="AV727" s="30"/>
      <c r="AY727" s="30"/>
      <c r="BB727" s="30"/>
      <c r="BE727" s="30"/>
      <c r="BH727" s="30"/>
      <c r="BL727" s="31"/>
      <c r="BM727" s="31"/>
      <c r="BN727" s="31"/>
      <c r="BO727" s="31"/>
      <c r="BP727" s="31"/>
      <c r="BQ727" s="31"/>
      <c r="BR727" s="31"/>
    </row>
    <row r="728" spans="1:70" s="91" customFormat="1" ht="18" customHeight="1" x14ac:dyDescent="0.2">
      <c r="A728" s="87"/>
      <c r="B728" s="133"/>
      <c r="C728" s="133"/>
      <c r="F728" s="30"/>
      <c r="I728" s="30"/>
      <c r="L728" s="30"/>
      <c r="O728" s="30"/>
      <c r="R728" s="30"/>
      <c r="U728" s="30"/>
      <c r="X728" s="30"/>
      <c r="AA728" s="30"/>
      <c r="AD728" s="30"/>
      <c r="AG728" s="30"/>
      <c r="AJ728" s="30"/>
      <c r="AM728" s="30"/>
      <c r="AP728" s="30"/>
      <c r="AS728" s="30"/>
      <c r="AV728" s="30"/>
      <c r="AY728" s="30"/>
      <c r="BB728" s="30"/>
      <c r="BE728" s="30"/>
      <c r="BH728" s="30"/>
      <c r="BL728" s="31"/>
      <c r="BM728" s="31"/>
      <c r="BN728" s="31"/>
      <c r="BO728" s="31"/>
      <c r="BP728" s="31"/>
      <c r="BQ728" s="31"/>
      <c r="BR728" s="31"/>
    </row>
    <row r="729" spans="1:70" s="91" customFormat="1" ht="18" customHeight="1" x14ac:dyDescent="0.2">
      <c r="A729" s="87"/>
      <c r="B729" s="133"/>
      <c r="C729" s="133"/>
      <c r="F729" s="30"/>
      <c r="I729" s="30"/>
      <c r="L729" s="30"/>
      <c r="O729" s="30"/>
      <c r="R729" s="30"/>
      <c r="U729" s="30"/>
      <c r="X729" s="30"/>
      <c r="AA729" s="30"/>
      <c r="AD729" s="30"/>
      <c r="AG729" s="30"/>
      <c r="AJ729" s="30"/>
      <c r="AM729" s="30"/>
      <c r="AP729" s="30"/>
      <c r="AS729" s="30"/>
      <c r="AV729" s="30"/>
      <c r="AY729" s="30"/>
      <c r="BB729" s="30"/>
      <c r="BE729" s="30"/>
      <c r="BH729" s="30"/>
      <c r="BL729" s="31"/>
      <c r="BM729" s="31"/>
      <c r="BN729" s="31"/>
      <c r="BO729" s="31"/>
      <c r="BP729" s="31"/>
      <c r="BQ729" s="31"/>
      <c r="BR729" s="31"/>
    </row>
    <row r="730" spans="1:70" s="91" customFormat="1" ht="18" customHeight="1" x14ac:dyDescent="0.2">
      <c r="A730" s="87"/>
      <c r="B730" s="130"/>
      <c r="C730" s="133"/>
      <c r="F730" s="30"/>
      <c r="I730" s="30"/>
      <c r="L730" s="30"/>
      <c r="O730" s="30"/>
      <c r="R730" s="30"/>
      <c r="U730" s="30"/>
      <c r="X730" s="30"/>
      <c r="AA730" s="30"/>
      <c r="AD730" s="30"/>
      <c r="AG730" s="30"/>
      <c r="AJ730" s="30"/>
      <c r="AM730" s="30"/>
      <c r="AP730" s="30"/>
      <c r="AS730" s="30"/>
      <c r="AV730" s="30"/>
      <c r="AY730" s="30"/>
      <c r="BB730" s="30"/>
      <c r="BE730" s="30"/>
      <c r="BH730" s="30"/>
      <c r="BL730" s="31"/>
      <c r="BM730" s="31"/>
      <c r="BN730" s="31"/>
      <c r="BO730" s="31"/>
      <c r="BP730" s="31"/>
      <c r="BQ730" s="31"/>
      <c r="BR730" s="31"/>
    </row>
    <row r="731" spans="1:70" s="91" customFormat="1" ht="18" customHeight="1" x14ac:dyDescent="0.2">
      <c r="A731" s="87"/>
      <c r="B731" s="133"/>
      <c r="C731" s="133"/>
      <c r="F731" s="30"/>
      <c r="I731" s="30"/>
      <c r="L731" s="30"/>
      <c r="O731" s="30"/>
      <c r="R731" s="30"/>
      <c r="U731" s="30"/>
      <c r="X731" s="30"/>
      <c r="AA731" s="30"/>
      <c r="AD731" s="30"/>
      <c r="AG731" s="30"/>
      <c r="AJ731" s="30"/>
      <c r="AM731" s="30"/>
      <c r="AP731" s="30"/>
      <c r="AS731" s="30"/>
      <c r="AV731" s="30"/>
      <c r="AY731" s="30"/>
      <c r="BB731" s="30"/>
      <c r="BE731" s="30"/>
      <c r="BH731" s="30"/>
      <c r="BL731" s="31"/>
      <c r="BM731" s="31"/>
      <c r="BN731" s="31"/>
      <c r="BO731" s="31"/>
      <c r="BP731" s="31"/>
      <c r="BQ731" s="31"/>
      <c r="BR731" s="31"/>
    </row>
    <row r="732" spans="1:70" s="91" customFormat="1" ht="18" customHeight="1" x14ac:dyDescent="0.2">
      <c r="A732" s="87"/>
      <c r="B732" s="133"/>
      <c r="C732" s="133"/>
      <c r="F732" s="30"/>
      <c r="I732" s="30"/>
      <c r="L732" s="30"/>
      <c r="O732" s="30"/>
      <c r="R732" s="30"/>
      <c r="U732" s="30"/>
      <c r="X732" s="30"/>
      <c r="AA732" s="30"/>
      <c r="AD732" s="30"/>
      <c r="AG732" s="30"/>
      <c r="AJ732" s="30"/>
      <c r="AM732" s="30"/>
      <c r="AP732" s="30"/>
      <c r="AS732" s="30"/>
      <c r="AV732" s="30"/>
      <c r="AY732" s="30"/>
      <c r="BB732" s="30"/>
      <c r="BE732" s="30"/>
      <c r="BH732" s="30"/>
      <c r="BL732" s="31"/>
      <c r="BM732" s="31"/>
      <c r="BN732" s="31"/>
      <c r="BO732" s="31"/>
      <c r="BP732" s="31"/>
      <c r="BQ732" s="31"/>
      <c r="BR732" s="31"/>
    </row>
    <row r="733" spans="1:70" s="91" customFormat="1" ht="18" customHeight="1" x14ac:dyDescent="0.2">
      <c r="A733" s="89"/>
      <c r="B733" s="130"/>
      <c r="C733" s="130"/>
      <c r="D733" s="184"/>
      <c r="E733" s="184"/>
      <c r="F733" s="30"/>
      <c r="G733" s="184"/>
      <c r="H733" s="184"/>
      <c r="I733" s="30"/>
      <c r="J733" s="184"/>
      <c r="K733" s="184"/>
      <c r="L733" s="30"/>
      <c r="M733" s="184"/>
      <c r="N733" s="184"/>
      <c r="O733" s="30"/>
      <c r="P733" s="184"/>
      <c r="Q733" s="184"/>
      <c r="R733" s="30"/>
      <c r="S733" s="184"/>
      <c r="T733" s="184"/>
      <c r="U733" s="30"/>
      <c r="V733" s="184"/>
      <c r="W733" s="184"/>
      <c r="X733" s="30"/>
      <c r="Y733" s="184"/>
      <c r="Z733" s="184"/>
      <c r="AA733" s="30"/>
      <c r="AB733" s="184"/>
      <c r="AC733" s="184"/>
      <c r="AD733" s="30"/>
      <c r="AE733" s="184"/>
      <c r="AF733" s="184"/>
      <c r="AG733" s="30"/>
      <c r="AH733" s="184"/>
      <c r="AI733" s="184"/>
      <c r="AJ733" s="30"/>
      <c r="AK733" s="184"/>
      <c r="AL733" s="184"/>
      <c r="AM733" s="30"/>
      <c r="AN733" s="184"/>
      <c r="AO733" s="184"/>
      <c r="AP733" s="30"/>
      <c r="AQ733" s="184"/>
      <c r="AR733" s="184"/>
      <c r="AS733" s="30"/>
      <c r="AT733" s="184"/>
      <c r="AU733" s="184"/>
      <c r="AV733" s="30"/>
      <c r="AW733" s="184"/>
      <c r="AX733" s="184"/>
      <c r="AY733" s="30"/>
      <c r="AZ733" s="184"/>
      <c r="BA733" s="184"/>
      <c r="BB733" s="30"/>
      <c r="BC733" s="184"/>
      <c r="BD733" s="184"/>
      <c r="BE733" s="30"/>
      <c r="BF733" s="184"/>
      <c r="BG733" s="184"/>
      <c r="BH733" s="30"/>
      <c r="BI733" s="184"/>
      <c r="BJ733" s="184"/>
      <c r="BL733" s="31"/>
      <c r="BM733" s="31"/>
      <c r="BN733" s="31"/>
      <c r="BO733" s="31"/>
      <c r="BP733" s="31"/>
      <c r="BQ733" s="31"/>
      <c r="BR733" s="31"/>
    </row>
    <row r="734" spans="1:70" s="91" customFormat="1" ht="18" customHeight="1" x14ac:dyDescent="0.2">
      <c r="A734" s="90"/>
      <c r="B734" s="134"/>
      <c r="C734" s="134"/>
      <c r="F734" s="30"/>
      <c r="I734" s="30"/>
      <c r="L734" s="30"/>
      <c r="O734" s="30"/>
      <c r="R734" s="30"/>
      <c r="U734" s="30"/>
      <c r="X734" s="30"/>
      <c r="AA734" s="30"/>
      <c r="AD734" s="30"/>
      <c r="AG734" s="30"/>
      <c r="AJ734" s="30"/>
      <c r="AM734" s="30"/>
      <c r="AP734" s="30"/>
      <c r="AS734" s="30"/>
      <c r="AV734" s="30"/>
      <c r="AY734" s="30"/>
      <c r="BB734" s="30"/>
      <c r="BE734" s="30"/>
      <c r="BH734" s="30"/>
      <c r="BL734" s="31"/>
      <c r="BM734" s="31"/>
      <c r="BN734" s="31"/>
      <c r="BO734" s="31"/>
      <c r="BP734" s="31"/>
      <c r="BQ734" s="31"/>
      <c r="BR734" s="31"/>
    </row>
    <row r="735" spans="1:70" s="91" customFormat="1" ht="18" customHeight="1" x14ac:dyDescent="0.2">
      <c r="A735" s="87"/>
      <c r="B735" s="133"/>
      <c r="C735" s="133"/>
      <c r="F735" s="30"/>
      <c r="I735" s="30"/>
      <c r="L735" s="30"/>
      <c r="O735" s="30"/>
      <c r="R735" s="30"/>
      <c r="U735" s="30"/>
      <c r="X735" s="30"/>
      <c r="AA735" s="30"/>
      <c r="AD735" s="30"/>
      <c r="AG735" s="30"/>
      <c r="AJ735" s="30"/>
      <c r="AM735" s="30"/>
      <c r="AP735" s="30"/>
      <c r="AS735" s="30"/>
      <c r="AV735" s="30"/>
      <c r="AY735" s="30"/>
      <c r="BB735" s="30"/>
      <c r="BE735" s="30"/>
      <c r="BH735" s="30"/>
      <c r="BL735" s="31"/>
      <c r="BM735" s="31"/>
      <c r="BN735" s="31"/>
      <c r="BO735" s="31"/>
      <c r="BP735" s="31"/>
      <c r="BQ735" s="31"/>
      <c r="BR735" s="31"/>
    </row>
    <row r="736" spans="1:70" s="91" customFormat="1" ht="18" customHeight="1" x14ac:dyDescent="0.2">
      <c r="A736" s="87"/>
      <c r="B736" s="133"/>
      <c r="C736" s="133"/>
      <c r="F736" s="30"/>
      <c r="I736" s="30"/>
      <c r="L736" s="30"/>
      <c r="O736" s="30"/>
      <c r="R736" s="30"/>
      <c r="U736" s="30"/>
      <c r="X736" s="30"/>
      <c r="AA736" s="30"/>
      <c r="AD736" s="30"/>
      <c r="AG736" s="30"/>
      <c r="AJ736" s="30"/>
      <c r="AM736" s="30"/>
      <c r="AP736" s="30"/>
      <c r="AS736" s="30"/>
      <c r="AV736" s="30"/>
      <c r="AY736" s="30"/>
      <c r="BB736" s="30"/>
      <c r="BE736" s="30"/>
      <c r="BH736" s="30"/>
      <c r="BL736" s="31"/>
      <c r="BM736" s="31"/>
      <c r="BN736" s="31"/>
      <c r="BO736" s="31"/>
      <c r="BP736" s="31"/>
      <c r="BQ736" s="31"/>
      <c r="BR736" s="31"/>
    </row>
    <row r="737" spans="1:70" s="91" customFormat="1" ht="18" customHeight="1" x14ac:dyDescent="0.2">
      <c r="A737" s="87"/>
      <c r="B737" s="130"/>
      <c r="C737" s="130"/>
      <c r="F737" s="30"/>
      <c r="I737" s="30"/>
      <c r="L737" s="30"/>
      <c r="O737" s="30"/>
      <c r="R737" s="30"/>
      <c r="U737" s="30"/>
      <c r="X737" s="30"/>
      <c r="AA737" s="30"/>
      <c r="AD737" s="30"/>
      <c r="AG737" s="30"/>
      <c r="AJ737" s="30"/>
      <c r="AM737" s="30"/>
      <c r="AP737" s="30"/>
      <c r="AS737" s="30"/>
      <c r="AV737" s="30"/>
      <c r="AY737" s="30"/>
      <c r="BB737" s="30"/>
      <c r="BE737" s="30"/>
      <c r="BH737" s="30"/>
      <c r="BL737" s="31"/>
      <c r="BM737" s="31"/>
      <c r="BN737" s="31"/>
      <c r="BO737" s="31"/>
      <c r="BP737" s="31"/>
      <c r="BQ737" s="31"/>
      <c r="BR737" s="31"/>
    </row>
    <row r="738" spans="1:70" s="91" customFormat="1" ht="18" customHeight="1" x14ac:dyDescent="0.2">
      <c r="A738" s="87"/>
      <c r="B738" s="133"/>
      <c r="C738" s="133"/>
      <c r="F738" s="30"/>
      <c r="I738" s="30"/>
      <c r="L738" s="30"/>
      <c r="O738" s="30"/>
      <c r="R738" s="30"/>
      <c r="U738" s="30"/>
      <c r="X738" s="30"/>
      <c r="AA738" s="30"/>
      <c r="AD738" s="30"/>
      <c r="AG738" s="30"/>
      <c r="AJ738" s="30"/>
      <c r="AM738" s="30"/>
      <c r="AP738" s="30"/>
      <c r="AS738" s="30"/>
      <c r="AV738" s="30"/>
      <c r="AY738" s="30"/>
      <c r="BB738" s="30"/>
      <c r="BE738" s="30"/>
      <c r="BH738" s="30"/>
      <c r="BL738" s="31"/>
      <c r="BM738" s="31"/>
      <c r="BN738" s="31"/>
      <c r="BO738" s="31"/>
      <c r="BP738" s="31"/>
      <c r="BQ738" s="31"/>
      <c r="BR738" s="31"/>
    </row>
    <row r="739" spans="1:70" s="91" customFormat="1" ht="18" customHeight="1" x14ac:dyDescent="0.2">
      <c r="A739" s="87"/>
      <c r="B739" s="133"/>
      <c r="C739" s="133"/>
      <c r="F739" s="30"/>
      <c r="I739" s="30"/>
      <c r="L739" s="30"/>
      <c r="O739" s="30"/>
      <c r="R739" s="30"/>
      <c r="U739" s="30"/>
      <c r="X739" s="30"/>
      <c r="AA739" s="30"/>
      <c r="AD739" s="30"/>
      <c r="AG739" s="30"/>
      <c r="AJ739" s="30"/>
      <c r="AM739" s="30"/>
      <c r="AP739" s="30"/>
      <c r="AS739" s="30"/>
      <c r="AV739" s="30"/>
      <c r="AY739" s="30"/>
      <c r="BB739" s="30"/>
      <c r="BE739" s="30"/>
      <c r="BH739" s="30"/>
      <c r="BL739" s="31"/>
      <c r="BM739" s="31"/>
      <c r="BN739" s="31"/>
      <c r="BO739" s="31"/>
      <c r="BP739" s="31"/>
      <c r="BQ739" s="31"/>
      <c r="BR739" s="31"/>
    </row>
    <row r="740" spans="1:70" s="91" customFormat="1" ht="18" customHeight="1" x14ac:dyDescent="0.2">
      <c r="A740" s="89"/>
      <c r="B740" s="130"/>
      <c r="C740" s="130"/>
      <c r="D740" s="184"/>
      <c r="E740" s="184"/>
      <c r="F740" s="30"/>
      <c r="G740" s="184"/>
      <c r="H740" s="184"/>
      <c r="I740" s="30"/>
      <c r="J740" s="184"/>
      <c r="K740" s="184"/>
      <c r="L740" s="30"/>
      <c r="M740" s="184"/>
      <c r="N740" s="184"/>
      <c r="O740" s="30"/>
      <c r="P740" s="184"/>
      <c r="Q740" s="184"/>
      <c r="R740" s="30"/>
      <c r="S740" s="184"/>
      <c r="T740" s="184"/>
      <c r="U740" s="30"/>
      <c r="V740" s="184"/>
      <c r="W740" s="184"/>
      <c r="X740" s="30"/>
      <c r="Y740" s="184"/>
      <c r="Z740" s="184"/>
      <c r="AA740" s="30"/>
      <c r="AB740" s="184"/>
      <c r="AC740" s="184"/>
      <c r="AD740" s="30"/>
      <c r="AE740" s="184"/>
      <c r="AF740" s="184"/>
      <c r="AG740" s="30"/>
      <c r="AH740" s="184"/>
      <c r="AI740" s="184"/>
      <c r="AJ740" s="30"/>
      <c r="AK740" s="184"/>
      <c r="AL740" s="184"/>
      <c r="AM740" s="30"/>
      <c r="AN740" s="184"/>
      <c r="AO740" s="184"/>
      <c r="AP740" s="30"/>
      <c r="AQ740" s="184"/>
      <c r="AR740" s="184"/>
      <c r="AS740" s="30"/>
      <c r="AT740" s="184"/>
      <c r="AU740" s="184"/>
      <c r="AV740" s="30"/>
      <c r="AW740" s="184"/>
      <c r="AX740" s="184"/>
      <c r="AY740" s="30"/>
      <c r="AZ740" s="184"/>
      <c r="BA740" s="184"/>
      <c r="BB740" s="30"/>
      <c r="BC740" s="184"/>
      <c r="BD740" s="184"/>
      <c r="BE740" s="30"/>
      <c r="BF740" s="184"/>
      <c r="BG740" s="184"/>
      <c r="BH740" s="30"/>
      <c r="BI740" s="184"/>
      <c r="BJ740" s="184"/>
      <c r="BL740" s="31"/>
      <c r="BM740" s="31"/>
      <c r="BN740" s="31"/>
      <c r="BO740" s="31"/>
      <c r="BP740" s="31"/>
      <c r="BQ740" s="31"/>
      <c r="BR740" s="31"/>
    </row>
    <row r="741" spans="1:70" s="91" customFormat="1" ht="18" customHeight="1" x14ac:dyDescent="0.2">
      <c r="A741" s="90"/>
      <c r="B741" s="134"/>
      <c r="C741" s="133"/>
      <c r="F741" s="30"/>
      <c r="I741" s="30"/>
      <c r="L741" s="30"/>
      <c r="O741" s="30"/>
      <c r="R741" s="30"/>
      <c r="U741" s="30"/>
      <c r="X741" s="30"/>
      <c r="AA741" s="30"/>
      <c r="AD741" s="30"/>
      <c r="AG741" s="30"/>
      <c r="AJ741" s="30"/>
      <c r="AM741" s="30"/>
      <c r="AP741" s="30"/>
      <c r="AS741" s="30"/>
      <c r="AV741" s="30"/>
      <c r="AY741" s="30"/>
      <c r="BB741" s="30"/>
      <c r="BE741" s="30"/>
      <c r="BH741" s="30"/>
      <c r="BL741" s="31"/>
      <c r="BM741" s="31"/>
      <c r="BN741" s="31"/>
      <c r="BO741" s="31"/>
      <c r="BP741" s="31"/>
      <c r="BQ741" s="31"/>
      <c r="BR741" s="31"/>
    </row>
    <row r="742" spans="1:70" s="91" customFormat="1" ht="18" customHeight="1" x14ac:dyDescent="0.2">
      <c r="A742" s="87"/>
      <c r="B742" s="133"/>
      <c r="C742" s="133"/>
      <c r="F742" s="30"/>
      <c r="I742" s="30"/>
      <c r="L742" s="30"/>
      <c r="O742" s="30"/>
      <c r="R742" s="30"/>
      <c r="U742" s="30"/>
      <c r="X742" s="30"/>
      <c r="AA742" s="30"/>
      <c r="AD742" s="30"/>
      <c r="AG742" s="30"/>
      <c r="AJ742" s="30"/>
      <c r="AM742" s="30"/>
      <c r="AP742" s="30"/>
      <c r="AS742" s="30"/>
      <c r="AV742" s="30"/>
      <c r="AY742" s="30"/>
      <c r="BB742" s="30"/>
      <c r="BE742" s="30"/>
      <c r="BH742" s="30"/>
      <c r="BL742" s="31"/>
      <c r="BM742" s="31"/>
      <c r="BN742" s="31"/>
      <c r="BO742" s="31"/>
      <c r="BP742" s="31"/>
      <c r="BQ742" s="31"/>
      <c r="BR742" s="31"/>
    </row>
    <row r="743" spans="1:70" s="91" customFormat="1" ht="18" customHeight="1" x14ac:dyDescent="0.2">
      <c r="A743" s="87"/>
      <c r="B743" s="133"/>
      <c r="C743" s="133"/>
      <c r="F743" s="30"/>
      <c r="I743" s="30"/>
      <c r="L743" s="30"/>
      <c r="O743" s="30"/>
      <c r="R743" s="30"/>
      <c r="U743" s="30"/>
      <c r="X743" s="30"/>
      <c r="AA743" s="30"/>
      <c r="AD743" s="30"/>
      <c r="AG743" s="30"/>
      <c r="AJ743" s="30"/>
      <c r="AM743" s="30"/>
      <c r="AP743" s="30"/>
      <c r="AS743" s="30"/>
      <c r="AV743" s="30"/>
      <c r="AY743" s="30"/>
      <c r="BB743" s="30"/>
      <c r="BE743" s="30"/>
      <c r="BH743" s="30"/>
      <c r="BL743" s="31"/>
      <c r="BM743" s="31"/>
      <c r="BN743" s="31"/>
      <c r="BO743" s="31"/>
      <c r="BP743" s="31"/>
      <c r="BQ743" s="31"/>
      <c r="BR743" s="31"/>
    </row>
    <row r="744" spans="1:70" s="91" customFormat="1" ht="18" customHeight="1" x14ac:dyDescent="0.2">
      <c r="A744" s="87"/>
      <c r="B744" s="130"/>
      <c r="C744" s="133"/>
      <c r="F744" s="30"/>
      <c r="I744" s="30"/>
      <c r="L744" s="30"/>
      <c r="O744" s="30"/>
      <c r="R744" s="30"/>
      <c r="U744" s="30"/>
      <c r="X744" s="30"/>
      <c r="AA744" s="30"/>
      <c r="AD744" s="30"/>
      <c r="AG744" s="30"/>
      <c r="AJ744" s="30"/>
      <c r="AM744" s="30"/>
      <c r="AP744" s="30"/>
      <c r="AS744" s="30"/>
      <c r="AV744" s="30"/>
      <c r="AY744" s="30"/>
      <c r="BB744" s="30"/>
      <c r="BE744" s="30"/>
      <c r="BH744" s="30"/>
      <c r="BL744" s="31"/>
      <c r="BM744" s="31"/>
      <c r="BN744" s="31"/>
      <c r="BO744" s="31"/>
      <c r="BP744" s="31"/>
      <c r="BQ744" s="31"/>
      <c r="BR744" s="31"/>
    </row>
    <row r="745" spans="1:70" s="91" customFormat="1" ht="18" customHeight="1" x14ac:dyDescent="0.2">
      <c r="A745" s="87"/>
      <c r="B745" s="133"/>
      <c r="C745" s="133"/>
      <c r="F745" s="30"/>
      <c r="I745" s="30"/>
      <c r="L745" s="30"/>
      <c r="O745" s="30"/>
      <c r="R745" s="30"/>
      <c r="U745" s="30"/>
      <c r="X745" s="30"/>
      <c r="AA745" s="30"/>
      <c r="AD745" s="30"/>
      <c r="AG745" s="30"/>
      <c r="AJ745" s="30"/>
      <c r="AM745" s="30"/>
      <c r="AP745" s="30"/>
      <c r="AS745" s="30"/>
      <c r="AV745" s="30"/>
      <c r="AY745" s="30"/>
      <c r="BB745" s="30"/>
      <c r="BE745" s="30"/>
      <c r="BH745" s="30"/>
      <c r="BL745" s="31"/>
      <c r="BM745" s="31"/>
      <c r="BN745" s="31"/>
      <c r="BO745" s="31"/>
      <c r="BP745" s="31"/>
      <c r="BQ745" s="31"/>
      <c r="BR745" s="31"/>
    </row>
    <row r="746" spans="1:70" s="91" customFormat="1" ht="18" customHeight="1" x14ac:dyDescent="0.2">
      <c r="A746" s="87"/>
      <c r="B746" s="133"/>
      <c r="C746" s="133"/>
      <c r="F746" s="30"/>
      <c r="I746" s="30"/>
      <c r="L746" s="30"/>
      <c r="O746" s="30"/>
      <c r="R746" s="30"/>
      <c r="U746" s="30"/>
      <c r="X746" s="30"/>
      <c r="AA746" s="30"/>
      <c r="AD746" s="30"/>
      <c r="AG746" s="30"/>
      <c r="AJ746" s="30"/>
      <c r="AM746" s="30"/>
      <c r="AP746" s="30"/>
      <c r="AS746" s="30"/>
      <c r="AV746" s="30"/>
      <c r="AY746" s="30"/>
      <c r="BB746" s="30"/>
      <c r="BE746" s="30"/>
      <c r="BH746" s="30"/>
      <c r="BL746" s="31"/>
      <c r="BM746" s="31"/>
      <c r="BN746" s="31"/>
      <c r="BO746" s="31"/>
      <c r="BP746" s="31"/>
      <c r="BQ746" s="31"/>
      <c r="BR746" s="31"/>
    </row>
    <row r="747" spans="1:70" s="91" customFormat="1" ht="18" customHeight="1" x14ac:dyDescent="0.2">
      <c r="A747" s="89"/>
      <c r="B747" s="130"/>
      <c r="C747" s="130"/>
      <c r="D747" s="184"/>
      <c r="E747" s="184"/>
      <c r="F747" s="30"/>
      <c r="G747" s="184"/>
      <c r="H747" s="184"/>
      <c r="I747" s="30"/>
      <c r="J747" s="184"/>
      <c r="K747" s="184"/>
      <c r="L747" s="30"/>
      <c r="M747" s="184"/>
      <c r="N747" s="184"/>
      <c r="O747" s="30"/>
      <c r="P747" s="184"/>
      <c r="Q747" s="184"/>
      <c r="R747" s="30"/>
      <c r="S747" s="184"/>
      <c r="T747" s="184"/>
      <c r="U747" s="30"/>
      <c r="V747" s="184"/>
      <c r="W747" s="184"/>
      <c r="X747" s="30"/>
      <c r="Y747" s="184"/>
      <c r="Z747" s="184"/>
      <c r="AA747" s="30"/>
      <c r="AB747" s="184"/>
      <c r="AC747" s="184"/>
      <c r="AD747" s="30"/>
      <c r="AE747" s="184"/>
      <c r="AF747" s="184"/>
      <c r="AG747" s="30"/>
      <c r="AH747" s="184"/>
      <c r="AI747" s="184"/>
      <c r="AJ747" s="30"/>
      <c r="AK747" s="184"/>
      <c r="AL747" s="184"/>
      <c r="AM747" s="30"/>
      <c r="AN747" s="184"/>
      <c r="AO747" s="184"/>
      <c r="AP747" s="30"/>
      <c r="AQ747" s="184"/>
      <c r="AR747" s="184"/>
      <c r="AS747" s="30"/>
      <c r="AT747" s="184"/>
      <c r="AU747" s="184"/>
      <c r="AV747" s="30"/>
      <c r="AW747" s="184"/>
      <c r="AX747" s="184"/>
      <c r="AY747" s="30"/>
      <c r="AZ747" s="184"/>
      <c r="BA747" s="184"/>
      <c r="BB747" s="30"/>
      <c r="BC747" s="184"/>
      <c r="BD747" s="184"/>
      <c r="BE747" s="30"/>
      <c r="BF747" s="184"/>
      <c r="BG747" s="184"/>
      <c r="BH747" s="30"/>
      <c r="BI747" s="184"/>
      <c r="BJ747" s="184"/>
      <c r="BL747" s="31"/>
      <c r="BM747" s="31"/>
      <c r="BN747" s="31"/>
      <c r="BO747" s="31"/>
      <c r="BP747" s="31"/>
      <c r="BQ747" s="31"/>
      <c r="BR747" s="31"/>
    </row>
    <row r="748" spans="1:70" s="91" customFormat="1" ht="18" customHeight="1" x14ac:dyDescent="0.2">
      <c r="A748" s="90"/>
      <c r="B748" s="134"/>
      <c r="C748" s="134"/>
      <c r="F748" s="30"/>
      <c r="I748" s="30"/>
      <c r="L748" s="30"/>
      <c r="O748" s="30"/>
      <c r="R748" s="30"/>
      <c r="U748" s="30"/>
      <c r="X748" s="30"/>
      <c r="AA748" s="30"/>
      <c r="AD748" s="30"/>
      <c r="AG748" s="30"/>
      <c r="AJ748" s="30"/>
      <c r="AM748" s="30"/>
      <c r="AP748" s="30"/>
      <c r="AS748" s="30"/>
      <c r="AV748" s="30"/>
      <c r="AY748" s="30"/>
      <c r="BB748" s="30"/>
      <c r="BE748" s="30"/>
      <c r="BH748" s="30"/>
      <c r="BL748" s="31"/>
      <c r="BM748" s="31"/>
      <c r="BN748" s="31"/>
      <c r="BO748" s="31"/>
      <c r="BP748" s="31"/>
      <c r="BQ748" s="31"/>
      <c r="BR748" s="31"/>
    </row>
    <row r="749" spans="1:70" s="91" customFormat="1" ht="18" customHeight="1" x14ac:dyDescent="0.2">
      <c r="A749" s="87"/>
      <c r="B749" s="133"/>
      <c r="C749" s="133"/>
      <c r="F749" s="30"/>
      <c r="I749" s="30"/>
      <c r="L749" s="30"/>
      <c r="O749" s="30"/>
      <c r="R749" s="30"/>
      <c r="U749" s="30"/>
      <c r="X749" s="30"/>
      <c r="AA749" s="30"/>
      <c r="AD749" s="30"/>
      <c r="AG749" s="30"/>
      <c r="AJ749" s="30"/>
      <c r="AM749" s="30"/>
      <c r="AP749" s="30"/>
      <c r="AS749" s="30"/>
      <c r="AV749" s="30"/>
      <c r="AY749" s="30"/>
      <c r="BB749" s="30"/>
      <c r="BE749" s="30"/>
      <c r="BH749" s="30"/>
      <c r="BL749" s="31"/>
      <c r="BM749" s="31"/>
      <c r="BN749" s="31"/>
      <c r="BO749" s="31"/>
      <c r="BP749" s="31"/>
      <c r="BQ749" s="31"/>
      <c r="BR749" s="31"/>
    </row>
    <row r="750" spans="1:70" s="91" customFormat="1" ht="18" customHeight="1" x14ac:dyDescent="0.2">
      <c r="A750" s="87"/>
      <c r="B750" s="133"/>
      <c r="C750" s="133"/>
      <c r="F750" s="30"/>
      <c r="I750" s="30"/>
      <c r="L750" s="30"/>
      <c r="O750" s="30"/>
      <c r="R750" s="30"/>
      <c r="U750" s="30"/>
      <c r="X750" s="30"/>
      <c r="AA750" s="30"/>
      <c r="AD750" s="30"/>
      <c r="AG750" s="30"/>
      <c r="AJ750" s="30"/>
      <c r="AM750" s="30"/>
      <c r="AP750" s="30"/>
      <c r="AS750" s="30"/>
      <c r="AV750" s="30"/>
      <c r="AY750" s="30"/>
      <c r="BB750" s="30"/>
      <c r="BE750" s="30"/>
      <c r="BH750" s="30"/>
      <c r="BL750" s="31"/>
      <c r="BM750" s="31"/>
      <c r="BN750" s="31"/>
      <c r="BO750" s="31"/>
      <c r="BP750" s="31"/>
      <c r="BQ750" s="31"/>
      <c r="BR750" s="31"/>
    </row>
    <row r="751" spans="1:70" s="91" customFormat="1" ht="18" customHeight="1" x14ac:dyDescent="0.2">
      <c r="A751" s="87"/>
      <c r="B751" s="130"/>
      <c r="C751" s="130"/>
      <c r="F751" s="30"/>
      <c r="I751" s="30"/>
      <c r="L751" s="30"/>
      <c r="O751" s="30"/>
      <c r="R751" s="30"/>
      <c r="U751" s="30"/>
      <c r="X751" s="30"/>
      <c r="AA751" s="30"/>
      <c r="AD751" s="30"/>
      <c r="AG751" s="30"/>
      <c r="AJ751" s="30"/>
      <c r="AM751" s="30"/>
      <c r="AP751" s="30"/>
      <c r="AS751" s="30"/>
      <c r="AV751" s="30"/>
      <c r="AY751" s="30"/>
      <c r="BB751" s="30"/>
      <c r="BE751" s="30"/>
      <c r="BH751" s="30"/>
      <c r="BL751" s="31"/>
      <c r="BM751" s="31"/>
      <c r="BN751" s="31"/>
      <c r="BO751" s="31"/>
      <c r="BP751" s="31"/>
      <c r="BQ751" s="31"/>
      <c r="BR751" s="31"/>
    </row>
    <row r="752" spans="1:70" s="91" customFormat="1" ht="18" customHeight="1" x14ac:dyDescent="0.2">
      <c r="A752" s="87"/>
      <c r="B752" s="133"/>
      <c r="C752" s="133"/>
      <c r="F752" s="30"/>
      <c r="I752" s="30"/>
      <c r="L752" s="30"/>
      <c r="O752" s="30"/>
      <c r="R752" s="30"/>
      <c r="U752" s="30"/>
      <c r="X752" s="30"/>
      <c r="AA752" s="30"/>
      <c r="AD752" s="30"/>
      <c r="AG752" s="30"/>
      <c r="AJ752" s="30"/>
      <c r="AM752" s="30"/>
      <c r="AP752" s="30"/>
      <c r="AS752" s="30"/>
      <c r="AV752" s="30"/>
      <c r="AY752" s="30"/>
      <c r="BB752" s="30"/>
      <c r="BE752" s="30"/>
      <c r="BH752" s="30"/>
      <c r="BL752" s="31"/>
      <c r="BM752" s="31"/>
      <c r="BN752" s="31"/>
      <c r="BO752" s="31"/>
      <c r="BP752" s="31"/>
      <c r="BQ752" s="31"/>
      <c r="BR752" s="31"/>
    </row>
    <row r="753" spans="1:70" s="91" customFormat="1" ht="18" customHeight="1" x14ac:dyDescent="0.2">
      <c r="A753" s="87"/>
      <c r="B753" s="133"/>
      <c r="C753" s="133"/>
      <c r="F753" s="30"/>
      <c r="I753" s="30"/>
      <c r="L753" s="30"/>
      <c r="O753" s="30"/>
      <c r="R753" s="30"/>
      <c r="U753" s="30"/>
      <c r="X753" s="30"/>
      <c r="AA753" s="30"/>
      <c r="AD753" s="30"/>
      <c r="AG753" s="30"/>
      <c r="AJ753" s="30"/>
      <c r="AM753" s="30"/>
      <c r="AP753" s="30"/>
      <c r="AS753" s="30"/>
      <c r="AV753" s="30"/>
      <c r="AY753" s="30"/>
      <c r="BB753" s="30"/>
      <c r="BE753" s="30"/>
      <c r="BH753" s="30"/>
      <c r="BL753" s="31"/>
      <c r="BM753" s="31"/>
      <c r="BN753" s="31"/>
      <c r="BO753" s="31"/>
      <c r="BP753" s="31"/>
      <c r="BQ753" s="31"/>
      <c r="BR753" s="31"/>
    </row>
    <row r="754" spans="1:70" s="91" customFormat="1" ht="18" customHeight="1" x14ac:dyDescent="0.2">
      <c r="A754" s="89"/>
      <c r="B754" s="130"/>
      <c r="C754" s="130"/>
      <c r="D754" s="184"/>
      <c r="E754" s="184"/>
      <c r="F754" s="30"/>
      <c r="G754" s="184"/>
      <c r="H754" s="184"/>
      <c r="I754" s="30"/>
      <c r="J754" s="184"/>
      <c r="K754" s="184"/>
      <c r="L754" s="30"/>
      <c r="M754" s="184"/>
      <c r="N754" s="184"/>
      <c r="O754" s="30"/>
      <c r="P754" s="184"/>
      <c r="Q754" s="184"/>
      <c r="R754" s="30"/>
      <c r="S754" s="184"/>
      <c r="T754" s="184"/>
      <c r="U754" s="30"/>
      <c r="V754" s="184"/>
      <c r="W754" s="184"/>
      <c r="X754" s="30"/>
      <c r="Y754" s="184"/>
      <c r="Z754" s="184"/>
      <c r="AA754" s="30"/>
      <c r="AB754" s="184"/>
      <c r="AC754" s="184"/>
      <c r="AD754" s="30"/>
      <c r="AE754" s="184"/>
      <c r="AF754" s="184"/>
      <c r="AG754" s="30"/>
      <c r="AH754" s="184"/>
      <c r="AI754" s="184"/>
      <c r="AJ754" s="30"/>
      <c r="AK754" s="184"/>
      <c r="AL754" s="184"/>
      <c r="AM754" s="30"/>
      <c r="AN754" s="184"/>
      <c r="AO754" s="184"/>
      <c r="AP754" s="30"/>
      <c r="AQ754" s="184"/>
      <c r="AR754" s="184"/>
      <c r="AS754" s="30"/>
      <c r="AT754" s="184"/>
      <c r="AU754" s="184"/>
      <c r="AV754" s="30"/>
      <c r="AW754" s="184"/>
      <c r="AX754" s="184"/>
      <c r="AY754" s="30"/>
      <c r="AZ754" s="184"/>
      <c r="BA754" s="184"/>
      <c r="BB754" s="30"/>
      <c r="BC754" s="184"/>
      <c r="BD754" s="184"/>
      <c r="BE754" s="30"/>
      <c r="BF754" s="184"/>
      <c r="BG754" s="184"/>
      <c r="BH754" s="30"/>
      <c r="BI754" s="184"/>
      <c r="BJ754" s="184"/>
      <c r="BL754" s="31"/>
      <c r="BM754" s="31"/>
      <c r="BN754" s="31"/>
      <c r="BO754" s="31"/>
      <c r="BP754" s="31"/>
      <c r="BQ754" s="31"/>
      <c r="BR754" s="31"/>
    </row>
    <row r="755" spans="1:70" s="91" customFormat="1" ht="18" customHeight="1" x14ac:dyDescent="0.2">
      <c r="A755" s="90"/>
      <c r="B755" s="134"/>
      <c r="C755" s="133"/>
      <c r="F755" s="30"/>
      <c r="I755" s="30"/>
      <c r="L755" s="30"/>
      <c r="O755" s="30"/>
      <c r="R755" s="30"/>
      <c r="U755" s="30"/>
      <c r="X755" s="30"/>
      <c r="AA755" s="30"/>
      <c r="AD755" s="30"/>
      <c r="AG755" s="30"/>
      <c r="AJ755" s="30"/>
      <c r="AM755" s="30"/>
      <c r="AP755" s="30"/>
      <c r="AS755" s="30"/>
      <c r="AV755" s="30"/>
      <c r="AY755" s="30"/>
      <c r="BB755" s="30"/>
      <c r="BE755" s="30"/>
      <c r="BH755" s="30"/>
      <c r="BL755" s="31"/>
      <c r="BM755" s="31"/>
      <c r="BN755" s="31"/>
      <c r="BO755" s="31"/>
      <c r="BP755" s="31"/>
      <c r="BQ755" s="31"/>
      <c r="BR755" s="31"/>
    </row>
    <row r="756" spans="1:70" s="91" customFormat="1" ht="18" customHeight="1" x14ac:dyDescent="0.2">
      <c r="A756" s="87"/>
      <c r="B756" s="133"/>
      <c r="C756" s="133"/>
      <c r="F756" s="30"/>
      <c r="I756" s="30"/>
      <c r="L756" s="30"/>
      <c r="O756" s="30"/>
      <c r="R756" s="30"/>
      <c r="U756" s="30"/>
      <c r="X756" s="30"/>
      <c r="AA756" s="30"/>
      <c r="AD756" s="30"/>
      <c r="AG756" s="30"/>
      <c r="AJ756" s="30"/>
      <c r="AM756" s="30"/>
      <c r="AP756" s="30"/>
      <c r="AS756" s="30"/>
      <c r="AV756" s="30"/>
      <c r="AY756" s="30"/>
      <c r="BB756" s="30"/>
      <c r="BE756" s="30"/>
      <c r="BH756" s="30"/>
      <c r="BL756" s="31"/>
      <c r="BM756" s="31"/>
      <c r="BN756" s="31"/>
      <c r="BO756" s="31"/>
      <c r="BP756" s="31"/>
      <c r="BQ756" s="31"/>
      <c r="BR756" s="31"/>
    </row>
    <row r="757" spans="1:70" s="91" customFormat="1" ht="18" customHeight="1" x14ac:dyDescent="0.2">
      <c r="A757" s="87"/>
      <c r="B757" s="133"/>
      <c r="C757" s="133"/>
      <c r="F757" s="30"/>
      <c r="I757" s="30"/>
      <c r="L757" s="30"/>
      <c r="O757" s="30"/>
      <c r="R757" s="30"/>
      <c r="U757" s="30"/>
      <c r="X757" s="30"/>
      <c r="AA757" s="30"/>
      <c r="AD757" s="30"/>
      <c r="AG757" s="30"/>
      <c r="AJ757" s="30"/>
      <c r="AM757" s="30"/>
      <c r="AP757" s="30"/>
      <c r="AS757" s="30"/>
      <c r="AV757" s="30"/>
      <c r="AY757" s="30"/>
      <c r="BB757" s="30"/>
      <c r="BE757" s="30"/>
      <c r="BH757" s="30"/>
      <c r="BL757" s="31"/>
      <c r="BM757" s="31"/>
      <c r="BN757" s="31"/>
      <c r="BO757" s="31"/>
      <c r="BP757" s="31"/>
      <c r="BQ757" s="31"/>
      <c r="BR757" s="31"/>
    </row>
    <row r="758" spans="1:70" s="91" customFormat="1" ht="18" customHeight="1" x14ac:dyDescent="0.2">
      <c r="A758" s="87"/>
      <c r="B758" s="130"/>
      <c r="C758" s="133"/>
      <c r="F758" s="30"/>
      <c r="I758" s="30"/>
      <c r="L758" s="30"/>
      <c r="O758" s="30"/>
      <c r="R758" s="30"/>
      <c r="U758" s="30"/>
      <c r="X758" s="30"/>
      <c r="AA758" s="30"/>
      <c r="AD758" s="30"/>
      <c r="AG758" s="30"/>
      <c r="AJ758" s="30"/>
      <c r="AM758" s="30"/>
      <c r="AP758" s="30"/>
      <c r="AS758" s="30"/>
      <c r="AV758" s="30"/>
      <c r="AY758" s="30"/>
      <c r="BB758" s="30"/>
      <c r="BE758" s="30"/>
      <c r="BH758" s="30"/>
      <c r="BL758" s="31"/>
      <c r="BM758" s="31"/>
      <c r="BN758" s="31"/>
      <c r="BO758" s="31"/>
      <c r="BP758" s="31"/>
      <c r="BQ758" s="31"/>
      <c r="BR758" s="31"/>
    </row>
    <row r="759" spans="1:70" s="91" customFormat="1" ht="18" customHeight="1" x14ac:dyDescent="0.2">
      <c r="A759" s="87"/>
      <c r="B759" s="133"/>
      <c r="C759" s="133"/>
      <c r="F759" s="30"/>
      <c r="I759" s="30"/>
      <c r="L759" s="30"/>
      <c r="O759" s="30"/>
      <c r="R759" s="30"/>
      <c r="U759" s="30"/>
      <c r="X759" s="30"/>
      <c r="AA759" s="30"/>
      <c r="AD759" s="30"/>
      <c r="AG759" s="30"/>
      <c r="AJ759" s="30"/>
      <c r="AM759" s="30"/>
      <c r="AP759" s="30"/>
      <c r="AS759" s="30"/>
      <c r="AV759" s="30"/>
      <c r="AY759" s="30"/>
      <c r="BB759" s="30"/>
      <c r="BE759" s="30"/>
      <c r="BH759" s="30"/>
      <c r="BL759" s="31"/>
      <c r="BM759" s="31"/>
      <c r="BN759" s="31"/>
      <c r="BO759" s="31"/>
      <c r="BP759" s="31"/>
      <c r="BQ759" s="31"/>
      <c r="BR759" s="31"/>
    </row>
    <row r="760" spans="1:70" s="91" customFormat="1" ht="18" customHeight="1" x14ac:dyDescent="0.2">
      <c r="A760" s="87"/>
      <c r="B760" s="133"/>
      <c r="C760" s="133"/>
      <c r="F760" s="30"/>
      <c r="I760" s="30"/>
      <c r="L760" s="30"/>
      <c r="O760" s="30"/>
      <c r="R760" s="30"/>
      <c r="U760" s="30"/>
      <c r="X760" s="30"/>
      <c r="AA760" s="30"/>
      <c r="AD760" s="30"/>
      <c r="AG760" s="30"/>
      <c r="AJ760" s="30"/>
      <c r="AM760" s="30"/>
      <c r="AP760" s="30"/>
      <c r="AS760" s="30"/>
      <c r="AV760" s="30"/>
      <c r="AY760" s="30"/>
      <c r="BB760" s="30"/>
      <c r="BE760" s="30"/>
      <c r="BH760" s="30"/>
      <c r="BL760" s="31"/>
      <c r="BM760" s="31"/>
      <c r="BN760" s="31"/>
      <c r="BO760" s="31"/>
      <c r="BP760" s="31"/>
      <c r="BQ760" s="31"/>
      <c r="BR760" s="31"/>
    </row>
    <row r="761" spans="1:70" s="91" customFormat="1" ht="18" customHeight="1" x14ac:dyDescent="0.2">
      <c r="A761" s="89"/>
      <c r="B761" s="130"/>
      <c r="C761" s="130"/>
      <c r="D761" s="184"/>
      <c r="E761" s="184"/>
      <c r="F761" s="30"/>
      <c r="G761" s="184"/>
      <c r="H761" s="184"/>
      <c r="I761" s="30"/>
      <c r="J761" s="184"/>
      <c r="K761" s="184"/>
      <c r="L761" s="30"/>
      <c r="M761" s="184"/>
      <c r="N761" s="184"/>
      <c r="O761" s="30"/>
      <c r="P761" s="184"/>
      <c r="Q761" s="184"/>
      <c r="R761" s="30"/>
      <c r="S761" s="184"/>
      <c r="T761" s="184"/>
      <c r="U761" s="30"/>
      <c r="V761" s="184"/>
      <c r="W761" s="184"/>
      <c r="X761" s="30"/>
      <c r="Y761" s="184"/>
      <c r="Z761" s="184"/>
      <c r="AA761" s="30"/>
      <c r="AB761" s="184"/>
      <c r="AC761" s="184"/>
      <c r="AD761" s="30"/>
      <c r="AE761" s="184"/>
      <c r="AF761" s="184"/>
      <c r="AG761" s="30"/>
      <c r="AH761" s="184"/>
      <c r="AI761" s="184"/>
      <c r="AJ761" s="30"/>
      <c r="AK761" s="184"/>
      <c r="AL761" s="184"/>
      <c r="AM761" s="30"/>
      <c r="AN761" s="184"/>
      <c r="AO761" s="184"/>
      <c r="AP761" s="30"/>
      <c r="AQ761" s="184"/>
      <c r="AR761" s="184"/>
      <c r="AS761" s="30"/>
      <c r="AT761" s="184"/>
      <c r="AU761" s="184"/>
      <c r="AV761" s="30"/>
      <c r="AW761" s="184"/>
      <c r="AX761" s="184"/>
      <c r="AY761" s="30"/>
      <c r="AZ761" s="184"/>
      <c r="BA761" s="184"/>
      <c r="BB761" s="30"/>
      <c r="BC761" s="184"/>
      <c r="BD761" s="184"/>
      <c r="BE761" s="30"/>
      <c r="BF761" s="184"/>
      <c r="BG761" s="184"/>
      <c r="BH761" s="30"/>
      <c r="BI761" s="184"/>
      <c r="BJ761" s="184"/>
      <c r="BL761" s="31"/>
      <c r="BM761" s="31"/>
      <c r="BN761" s="31"/>
      <c r="BO761" s="31"/>
      <c r="BP761" s="31"/>
      <c r="BQ761" s="31"/>
      <c r="BR761" s="31"/>
    </row>
    <row r="762" spans="1:70" s="91" customFormat="1" ht="18" customHeight="1" x14ac:dyDescent="0.2">
      <c r="A762" s="90"/>
      <c r="B762" s="134"/>
      <c r="C762" s="134"/>
      <c r="F762" s="30"/>
      <c r="I762" s="30"/>
      <c r="L762" s="30"/>
      <c r="O762" s="30"/>
      <c r="R762" s="30"/>
      <c r="U762" s="30"/>
      <c r="X762" s="30"/>
      <c r="AA762" s="30"/>
      <c r="AD762" s="30"/>
      <c r="AG762" s="30"/>
      <c r="AJ762" s="30"/>
      <c r="AM762" s="30"/>
      <c r="AP762" s="30"/>
      <c r="AS762" s="30"/>
      <c r="AV762" s="30"/>
      <c r="AY762" s="30"/>
      <c r="BB762" s="30"/>
      <c r="BE762" s="30"/>
      <c r="BH762" s="30"/>
      <c r="BL762" s="31"/>
      <c r="BM762" s="31"/>
      <c r="BN762" s="31"/>
      <c r="BO762" s="31"/>
      <c r="BP762" s="31"/>
      <c r="BQ762" s="31"/>
      <c r="BR762" s="31"/>
    </row>
    <row r="763" spans="1:70" s="91" customFormat="1" ht="18" customHeight="1" x14ac:dyDescent="0.2">
      <c r="A763" s="87"/>
      <c r="B763" s="133"/>
      <c r="C763" s="133"/>
      <c r="F763" s="30"/>
      <c r="I763" s="30"/>
      <c r="L763" s="30"/>
      <c r="O763" s="30"/>
      <c r="R763" s="30"/>
      <c r="U763" s="30"/>
      <c r="X763" s="30"/>
      <c r="AA763" s="30"/>
      <c r="AD763" s="30"/>
      <c r="AG763" s="30"/>
      <c r="AJ763" s="30"/>
      <c r="AM763" s="30"/>
      <c r="AP763" s="30"/>
      <c r="AS763" s="30"/>
      <c r="AV763" s="30"/>
      <c r="AY763" s="30"/>
      <c r="BB763" s="30"/>
      <c r="BE763" s="30"/>
      <c r="BH763" s="30"/>
      <c r="BL763" s="31"/>
      <c r="BM763" s="31"/>
      <c r="BN763" s="31"/>
      <c r="BO763" s="31"/>
      <c r="BP763" s="31"/>
      <c r="BQ763" s="31"/>
      <c r="BR763" s="31"/>
    </row>
    <row r="764" spans="1:70" s="91" customFormat="1" ht="18" customHeight="1" x14ac:dyDescent="0.2">
      <c r="A764" s="87"/>
      <c r="B764" s="133"/>
      <c r="C764" s="133"/>
      <c r="F764" s="30"/>
      <c r="I764" s="30"/>
      <c r="L764" s="30"/>
      <c r="O764" s="30"/>
      <c r="R764" s="30"/>
      <c r="U764" s="30"/>
      <c r="X764" s="30"/>
      <c r="AA764" s="30"/>
      <c r="AD764" s="30"/>
      <c r="AG764" s="30"/>
      <c r="AJ764" s="30"/>
      <c r="AM764" s="30"/>
      <c r="AP764" s="30"/>
      <c r="AS764" s="30"/>
      <c r="AV764" s="30"/>
      <c r="AY764" s="30"/>
      <c r="BB764" s="30"/>
      <c r="BE764" s="30"/>
      <c r="BH764" s="30"/>
      <c r="BL764" s="31"/>
      <c r="BM764" s="31"/>
      <c r="BN764" s="31"/>
      <c r="BO764" s="31"/>
      <c r="BP764" s="31"/>
      <c r="BQ764" s="31"/>
      <c r="BR764" s="31"/>
    </row>
    <row r="765" spans="1:70" s="91" customFormat="1" ht="18" customHeight="1" x14ac:dyDescent="0.2">
      <c r="A765" s="87"/>
      <c r="B765" s="130"/>
      <c r="C765" s="130"/>
      <c r="F765" s="30"/>
      <c r="I765" s="30"/>
      <c r="L765" s="30"/>
      <c r="O765" s="30"/>
      <c r="R765" s="30"/>
      <c r="U765" s="30"/>
      <c r="X765" s="30"/>
      <c r="AA765" s="30"/>
      <c r="AD765" s="30"/>
      <c r="AG765" s="30"/>
      <c r="AJ765" s="30"/>
      <c r="AM765" s="30"/>
      <c r="AP765" s="30"/>
      <c r="AS765" s="30"/>
      <c r="AV765" s="30"/>
      <c r="AY765" s="30"/>
      <c r="BB765" s="30"/>
      <c r="BE765" s="30"/>
      <c r="BH765" s="30"/>
      <c r="BL765" s="31"/>
      <c r="BM765" s="31"/>
      <c r="BN765" s="31"/>
      <c r="BO765" s="31"/>
      <c r="BP765" s="31"/>
      <c r="BQ765" s="31"/>
      <c r="BR765" s="31"/>
    </row>
    <row r="766" spans="1:70" s="91" customFormat="1" ht="18" customHeight="1" x14ac:dyDescent="0.2">
      <c r="A766" s="87"/>
      <c r="B766" s="133"/>
      <c r="C766" s="133"/>
      <c r="F766" s="30"/>
      <c r="I766" s="30"/>
      <c r="L766" s="30"/>
      <c r="O766" s="30"/>
      <c r="R766" s="30"/>
      <c r="U766" s="30"/>
      <c r="X766" s="30"/>
      <c r="AA766" s="30"/>
      <c r="AD766" s="30"/>
      <c r="AG766" s="30"/>
      <c r="AJ766" s="30"/>
      <c r="AM766" s="30"/>
      <c r="AP766" s="30"/>
      <c r="AS766" s="30"/>
      <c r="AV766" s="30"/>
      <c r="AY766" s="30"/>
      <c r="BB766" s="30"/>
      <c r="BE766" s="30"/>
      <c r="BH766" s="30"/>
      <c r="BL766" s="31"/>
      <c r="BM766" s="31"/>
      <c r="BN766" s="31"/>
      <c r="BO766" s="31"/>
      <c r="BP766" s="31"/>
      <c r="BQ766" s="31"/>
      <c r="BR766" s="31"/>
    </row>
    <row r="767" spans="1:70" s="91" customFormat="1" ht="18" customHeight="1" x14ac:dyDescent="0.2">
      <c r="A767" s="87"/>
      <c r="B767" s="133"/>
      <c r="C767" s="133"/>
      <c r="F767" s="30"/>
      <c r="I767" s="30"/>
      <c r="L767" s="30"/>
      <c r="O767" s="30"/>
      <c r="R767" s="30"/>
      <c r="U767" s="30"/>
      <c r="X767" s="30"/>
      <c r="AA767" s="30"/>
      <c r="AD767" s="30"/>
      <c r="AG767" s="30"/>
      <c r="AJ767" s="30"/>
      <c r="AM767" s="30"/>
      <c r="AP767" s="30"/>
      <c r="AS767" s="30"/>
      <c r="AV767" s="30"/>
      <c r="AY767" s="30"/>
      <c r="BB767" s="30"/>
      <c r="BE767" s="30"/>
      <c r="BH767" s="30"/>
      <c r="BL767" s="31"/>
      <c r="BM767" s="31"/>
      <c r="BN767" s="31"/>
      <c r="BO767" s="31"/>
      <c r="BP767" s="31"/>
      <c r="BQ767" s="31"/>
      <c r="BR767" s="31"/>
    </row>
    <row r="768" spans="1:70" s="91" customFormat="1" ht="18" customHeight="1" x14ac:dyDescent="0.2">
      <c r="A768" s="89"/>
      <c r="B768" s="130"/>
      <c r="C768" s="130"/>
      <c r="D768" s="184"/>
      <c r="E768" s="184"/>
      <c r="F768" s="30"/>
      <c r="G768" s="184"/>
      <c r="H768" s="184"/>
      <c r="I768" s="30"/>
      <c r="J768" s="184"/>
      <c r="K768" s="184"/>
      <c r="L768" s="30"/>
      <c r="M768" s="184"/>
      <c r="N768" s="184"/>
      <c r="O768" s="30"/>
      <c r="P768" s="184"/>
      <c r="Q768" s="184"/>
      <c r="R768" s="30"/>
      <c r="S768" s="184"/>
      <c r="T768" s="184"/>
      <c r="U768" s="30"/>
      <c r="V768" s="184"/>
      <c r="W768" s="184"/>
      <c r="X768" s="30"/>
      <c r="Y768" s="184"/>
      <c r="Z768" s="184"/>
      <c r="AA768" s="30"/>
      <c r="AB768" s="184"/>
      <c r="AC768" s="184"/>
      <c r="AD768" s="30"/>
      <c r="AE768" s="184"/>
      <c r="AF768" s="184"/>
      <c r="AG768" s="30"/>
      <c r="AH768" s="184"/>
      <c r="AI768" s="184"/>
      <c r="AJ768" s="30"/>
      <c r="AK768" s="184"/>
      <c r="AL768" s="184"/>
      <c r="AM768" s="30"/>
      <c r="AN768" s="184"/>
      <c r="AO768" s="184"/>
      <c r="AP768" s="30"/>
      <c r="AQ768" s="184"/>
      <c r="AR768" s="184"/>
      <c r="AS768" s="30"/>
      <c r="AT768" s="184"/>
      <c r="AU768" s="184"/>
      <c r="AV768" s="30"/>
      <c r="AW768" s="184"/>
      <c r="AX768" s="184"/>
      <c r="AY768" s="30"/>
      <c r="AZ768" s="184"/>
      <c r="BA768" s="184"/>
      <c r="BB768" s="30"/>
      <c r="BC768" s="184"/>
      <c r="BD768" s="184"/>
      <c r="BE768" s="30"/>
      <c r="BF768" s="184"/>
      <c r="BG768" s="184"/>
      <c r="BH768" s="30"/>
      <c r="BI768" s="184"/>
      <c r="BJ768" s="184"/>
      <c r="BL768" s="31"/>
      <c r="BM768" s="31"/>
      <c r="BN768" s="31"/>
      <c r="BO768" s="31"/>
      <c r="BP768" s="31"/>
      <c r="BQ768" s="31"/>
      <c r="BR768" s="31"/>
    </row>
    <row r="769" spans="1:70" s="91" customFormat="1" ht="18" customHeight="1" x14ac:dyDescent="0.2">
      <c r="A769" s="90"/>
      <c r="B769" s="134"/>
      <c r="C769" s="133"/>
      <c r="F769" s="30"/>
      <c r="I769" s="30"/>
      <c r="L769" s="30"/>
      <c r="O769" s="30"/>
      <c r="R769" s="30"/>
      <c r="U769" s="30"/>
      <c r="X769" s="30"/>
      <c r="AA769" s="30"/>
      <c r="AD769" s="30"/>
      <c r="AG769" s="30"/>
      <c r="AJ769" s="30"/>
      <c r="AM769" s="30"/>
      <c r="AP769" s="30"/>
      <c r="AS769" s="30"/>
      <c r="AV769" s="30"/>
      <c r="AY769" s="30"/>
      <c r="BB769" s="30"/>
      <c r="BE769" s="30"/>
      <c r="BH769" s="30"/>
      <c r="BL769" s="31"/>
      <c r="BM769" s="31"/>
      <c r="BN769" s="31"/>
      <c r="BO769" s="31"/>
      <c r="BP769" s="31"/>
      <c r="BQ769" s="31"/>
      <c r="BR769" s="31"/>
    </row>
    <row r="770" spans="1:70" s="91" customFormat="1" ht="18" customHeight="1" x14ac:dyDescent="0.2">
      <c r="A770" s="87"/>
      <c r="B770" s="133"/>
      <c r="C770" s="133"/>
      <c r="F770" s="30"/>
      <c r="I770" s="30"/>
      <c r="L770" s="30"/>
      <c r="O770" s="30"/>
      <c r="R770" s="30"/>
      <c r="U770" s="30"/>
      <c r="X770" s="30"/>
      <c r="AA770" s="30"/>
      <c r="AD770" s="30"/>
      <c r="AG770" s="30"/>
      <c r="AJ770" s="30"/>
      <c r="AM770" s="30"/>
      <c r="AP770" s="30"/>
      <c r="AS770" s="30"/>
      <c r="AV770" s="30"/>
      <c r="AY770" s="30"/>
      <c r="BB770" s="30"/>
      <c r="BE770" s="30"/>
      <c r="BH770" s="30"/>
      <c r="BL770" s="31"/>
      <c r="BM770" s="31"/>
      <c r="BN770" s="31"/>
      <c r="BO770" s="31"/>
      <c r="BP770" s="31"/>
      <c r="BQ770" s="31"/>
      <c r="BR770" s="31"/>
    </row>
    <row r="771" spans="1:70" s="91" customFormat="1" ht="18" customHeight="1" x14ac:dyDescent="0.2">
      <c r="A771" s="87"/>
      <c r="B771" s="133"/>
      <c r="C771" s="133"/>
      <c r="F771" s="30"/>
      <c r="I771" s="30"/>
      <c r="L771" s="30"/>
      <c r="O771" s="30"/>
      <c r="R771" s="30"/>
      <c r="U771" s="30"/>
      <c r="X771" s="30"/>
      <c r="AA771" s="30"/>
      <c r="AD771" s="30"/>
      <c r="AG771" s="30"/>
      <c r="AJ771" s="30"/>
      <c r="AM771" s="30"/>
      <c r="AP771" s="30"/>
      <c r="AS771" s="30"/>
      <c r="AV771" s="30"/>
      <c r="AY771" s="30"/>
      <c r="BB771" s="30"/>
      <c r="BE771" s="30"/>
      <c r="BH771" s="30"/>
      <c r="BL771" s="31"/>
      <c r="BM771" s="31"/>
      <c r="BN771" s="31"/>
      <c r="BO771" s="31"/>
      <c r="BP771" s="31"/>
      <c r="BQ771" s="31"/>
      <c r="BR771" s="31"/>
    </row>
    <row r="772" spans="1:70" s="91" customFormat="1" ht="18" customHeight="1" x14ac:dyDescent="0.2">
      <c r="A772" s="87"/>
      <c r="B772" s="130"/>
      <c r="C772" s="133"/>
      <c r="F772" s="30"/>
      <c r="I772" s="30"/>
      <c r="L772" s="30"/>
      <c r="O772" s="30"/>
      <c r="R772" s="30"/>
      <c r="U772" s="30"/>
      <c r="X772" s="30"/>
      <c r="AA772" s="30"/>
      <c r="AD772" s="30"/>
      <c r="AG772" s="30"/>
      <c r="AJ772" s="30"/>
      <c r="AM772" s="30"/>
      <c r="AP772" s="30"/>
      <c r="AS772" s="30"/>
      <c r="AV772" s="30"/>
      <c r="AY772" s="30"/>
      <c r="BB772" s="30"/>
      <c r="BE772" s="30"/>
      <c r="BH772" s="30"/>
      <c r="BL772" s="31"/>
      <c r="BM772" s="31"/>
      <c r="BN772" s="31"/>
      <c r="BO772" s="31"/>
      <c r="BP772" s="31"/>
      <c r="BQ772" s="31"/>
      <c r="BR772" s="31"/>
    </row>
    <row r="773" spans="1:70" s="91" customFormat="1" ht="18" customHeight="1" x14ac:dyDescent="0.2">
      <c r="A773" s="87"/>
      <c r="B773" s="133"/>
      <c r="C773" s="133"/>
      <c r="F773" s="30"/>
      <c r="I773" s="30"/>
      <c r="L773" s="30"/>
      <c r="O773" s="30"/>
      <c r="R773" s="30"/>
      <c r="U773" s="30"/>
      <c r="X773" s="30"/>
      <c r="AA773" s="30"/>
      <c r="AD773" s="30"/>
      <c r="AG773" s="30"/>
      <c r="AJ773" s="30"/>
      <c r="AM773" s="30"/>
      <c r="AP773" s="30"/>
      <c r="AS773" s="30"/>
      <c r="AV773" s="30"/>
      <c r="AY773" s="30"/>
      <c r="BB773" s="30"/>
      <c r="BE773" s="30"/>
      <c r="BH773" s="30"/>
      <c r="BL773" s="31"/>
      <c r="BM773" s="31"/>
      <c r="BN773" s="31"/>
      <c r="BO773" s="31"/>
      <c r="BP773" s="31"/>
      <c r="BQ773" s="31"/>
      <c r="BR773" s="31"/>
    </row>
    <row r="774" spans="1:70" s="91" customFormat="1" ht="18" customHeight="1" x14ac:dyDescent="0.2">
      <c r="A774" s="87"/>
      <c r="B774" s="133"/>
      <c r="C774" s="133"/>
      <c r="F774" s="30"/>
      <c r="I774" s="30"/>
      <c r="L774" s="30"/>
      <c r="O774" s="30"/>
      <c r="R774" s="30"/>
      <c r="U774" s="30"/>
      <c r="X774" s="30"/>
      <c r="AA774" s="30"/>
      <c r="AD774" s="30"/>
      <c r="AG774" s="30"/>
      <c r="AJ774" s="30"/>
      <c r="AM774" s="30"/>
      <c r="AP774" s="30"/>
      <c r="AS774" s="30"/>
      <c r="AV774" s="30"/>
      <c r="AY774" s="30"/>
      <c r="BB774" s="30"/>
      <c r="BE774" s="30"/>
      <c r="BH774" s="30"/>
      <c r="BL774" s="31"/>
      <c r="BM774" s="31"/>
      <c r="BN774" s="31"/>
      <c r="BO774" s="31"/>
      <c r="BP774" s="31"/>
      <c r="BQ774" s="31"/>
      <c r="BR774" s="31"/>
    </row>
    <row r="775" spans="1:70" s="91" customFormat="1" ht="18" customHeight="1" x14ac:dyDescent="0.2">
      <c r="A775" s="89"/>
      <c r="B775" s="130"/>
      <c r="C775" s="130"/>
      <c r="D775" s="184"/>
      <c r="E775" s="184"/>
      <c r="F775" s="30"/>
      <c r="G775" s="184"/>
      <c r="H775" s="184"/>
      <c r="I775" s="30"/>
      <c r="J775" s="184"/>
      <c r="K775" s="184"/>
      <c r="L775" s="30"/>
      <c r="M775" s="184"/>
      <c r="N775" s="184"/>
      <c r="O775" s="30"/>
      <c r="P775" s="184"/>
      <c r="Q775" s="184"/>
      <c r="R775" s="30"/>
      <c r="S775" s="184"/>
      <c r="T775" s="184"/>
      <c r="U775" s="30"/>
      <c r="V775" s="184"/>
      <c r="W775" s="184"/>
      <c r="X775" s="30"/>
      <c r="Y775" s="184"/>
      <c r="Z775" s="184"/>
      <c r="AA775" s="30"/>
      <c r="AB775" s="184"/>
      <c r="AC775" s="184"/>
      <c r="AD775" s="30"/>
      <c r="AE775" s="184"/>
      <c r="AF775" s="184"/>
      <c r="AG775" s="30"/>
      <c r="AH775" s="184"/>
      <c r="AI775" s="184"/>
      <c r="AJ775" s="30"/>
      <c r="AK775" s="184"/>
      <c r="AL775" s="184"/>
      <c r="AM775" s="30"/>
      <c r="AN775" s="184"/>
      <c r="AO775" s="184"/>
      <c r="AP775" s="30"/>
      <c r="AQ775" s="184"/>
      <c r="AR775" s="184"/>
      <c r="AS775" s="30"/>
      <c r="AT775" s="184"/>
      <c r="AU775" s="184"/>
      <c r="AV775" s="30"/>
      <c r="AW775" s="184"/>
      <c r="AX775" s="184"/>
      <c r="AY775" s="30"/>
      <c r="AZ775" s="184"/>
      <c r="BA775" s="184"/>
      <c r="BB775" s="30"/>
      <c r="BC775" s="184"/>
      <c r="BD775" s="184"/>
      <c r="BE775" s="30"/>
      <c r="BF775" s="184"/>
      <c r="BG775" s="184"/>
      <c r="BH775" s="30"/>
      <c r="BI775" s="184"/>
      <c r="BJ775" s="184"/>
      <c r="BL775" s="31"/>
      <c r="BM775" s="31"/>
      <c r="BN775" s="31"/>
      <c r="BO775" s="31"/>
      <c r="BP775" s="31"/>
      <c r="BQ775" s="31"/>
      <c r="BR775" s="31"/>
    </row>
    <row r="776" spans="1:70" s="91" customFormat="1" ht="18" customHeight="1" x14ac:dyDescent="0.2">
      <c r="A776" s="90"/>
      <c r="B776" s="134"/>
      <c r="C776" s="134"/>
      <c r="F776" s="30"/>
      <c r="I776" s="30"/>
      <c r="L776" s="30"/>
      <c r="O776" s="30"/>
      <c r="R776" s="30"/>
      <c r="U776" s="30"/>
      <c r="X776" s="30"/>
      <c r="AA776" s="30"/>
      <c r="AD776" s="30"/>
      <c r="AG776" s="30"/>
      <c r="AJ776" s="30"/>
      <c r="AM776" s="30"/>
      <c r="AP776" s="30"/>
      <c r="AS776" s="30"/>
      <c r="AV776" s="30"/>
      <c r="AY776" s="30"/>
      <c r="BB776" s="30"/>
      <c r="BE776" s="30"/>
      <c r="BH776" s="30"/>
      <c r="BL776" s="31"/>
      <c r="BM776" s="31"/>
      <c r="BN776" s="31"/>
      <c r="BO776" s="31"/>
      <c r="BP776" s="31"/>
      <c r="BQ776" s="31"/>
      <c r="BR776" s="31"/>
    </row>
    <row r="777" spans="1:70" s="91" customFormat="1" ht="18" customHeight="1" x14ac:dyDescent="0.2">
      <c r="A777" s="87"/>
      <c r="B777" s="133"/>
      <c r="C777" s="133"/>
      <c r="F777" s="30"/>
      <c r="I777" s="30"/>
      <c r="L777" s="30"/>
      <c r="O777" s="30"/>
      <c r="R777" s="30"/>
      <c r="U777" s="30"/>
      <c r="X777" s="30"/>
      <c r="AA777" s="30"/>
      <c r="AD777" s="30"/>
      <c r="AG777" s="30"/>
      <c r="AJ777" s="30"/>
      <c r="AM777" s="30"/>
      <c r="AP777" s="30"/>
      <c r="AS777" s="30"/>
      <c r="AV777" s="30"/>
      <c r="AY777" s="30"/>
      <c r="BB777" s="30"/>
      <c r="BE777" s="30"/>
      <c r="BH777" s="30"/>
      <c r="BL777" s="31"/>
      <c r="BM777" s="31"/>
      <c r="BN777" s="31"/>
      <c r="BO777" s="31"/>
      <c r="BP777" s="31"/>
      <c r="BQ777" s="31"/>
      <c r="BR777" s="31"/>
    </row>
    <row r="778" spans="1:70" s="91" customFormat="1" ht="18" customHeight="1" x14ac:dyDescent="0.2">
      <c r="A778" s="87"/>
      <c r="B778" s="133"/>
      <c r="C778" s="133"/>
      <c r="F778" s="30"/>
      <c r="I778" s="30"/>
      <c r="L778" s="30"/>
      <c r="O778" s="30"/>
      <c r="R778" s="30"/>
      <c r="U778" s="30"/>
      <c r="X778" s="30"/>
      <c r="AA778" s="30"/>
      <c r="AD778" s="30"/>
      <c r="AG778" s="30"/>
      <c r="AJ778" s="30"/>
      <c r="AM778" s="30"/>
      <c r="AP778" s="30"/>
      <c r="AS778" s="30"/>
      <c r="AV778" s="30"/>
      <c r="AY778" s="30"/>
      <c r="BB778" s="30"/>
      <c r="BE778" s="30"/>
      <c r="BH778" s="30"/>
      <c r="BL778" s="31"/>
      <c r="BM778" s="31"/>
      <c r="BN778" s="31"/>
      <c r="BO778" s="31"/>
      <c r="BP778" s="31"/>
      <c r="BQ778" s="31"/>
      <c r="BR778" s="31"/>
    </row>
  </sheetData>
  <sheetProtection sheet="1" objects="1" scenarios="1"/>
  <mergeCells count="4844">
    <mergeCell ref="BC278:BD278"/>
    <mergeCell ref="BF278:BG278"/>
    <mergeCell ref="BI278:BJ278"/>
    <mergeCell ref="D278:E278"/>
    <mergeCell ref="G278:H278"/>
    <mergeCell ref="J278:K278"/>
    <mergeCell ref="M278:N278"/>
    <mergeCell ref="P278:Q278"/>
    <mergeCell ref="S278:T278"/>
    <mergeCell ref="V278:W278"/>
    <mergeCell ref="Y278:Z278"/>
    <mergeCell ref="AB278:AC278"/>
    <mergeCell ref="AE278:AF278"/>
    <mergeCell ref="AH278:AI278"/>
    <mergeCell ref="AK278:AL278"/>
    <mergeCell ref="AN278:AO278"/>
    <mergeCell ref="AQ278:AR278"/>
    <mergeCell ref="AT278:AU278"/>
    <mergeCell ref="AW278:AX278"/>
    <mergeCell ref="AZ278:BA278"/>
    <mergeCell ref="BC276:BD276"/>
    <mergeCell ref="BF276:BG276"/>
    <mergeCell ref="BI276:BJ276"/>
    <mergeCell ref="D277:E277"/>
    <mergeCell ref="G277:H277"/>
    <mergeCell ref="J277:K277"/>
    <mergeCell ref="M277:N277"/>
    <mergeCell ref="P277:Q277"/>
    <mergeCell ref="S277:T277"/>
    <mergeCell ref="V277:W277"/>
    <mergeCell ref="Y277:Z277"/>
    <mergeCell ref="AB277:AC277"/>
    <mergeCell ref="AE277:AF277"/>
    <mergeCell ref="AH277:AI277"/>
    <mergeCell ref="AK277:AL277"/>
    <mergeCell ref="AN277:AO277"/>
    <mergeCell ref="AQ277:AR277"/>
    <mergeCell ref="AT277:AU277"/>
    <mergeCell ref="AW277:AX277"/>
    <mergeCell ref="AZ277:BA277"/>
    <mergeCell ref="BC277:BD277"/>
    <mergeCell ref="BF277:BG277"/>
    <mergeCell ref="BI277:BJ277"/>
    <mergeCell ref="D276:E276"/>
    <mergeCell ref="G276:H276"/>
    <mergeCell ref="J276:K276"/>
    <mergeCell ref="M276:N276"/>
    <mergeCell ref="P276:Q276"/>
    <mergeCell ref="S276:T276"/>
    <mergeCell ref="V276:W276"/>
    <mergeCell ref="Y276:Z276"/>
    <mergeCell ref="AB276:AC276"/>
    <mergeCell ref="AE276:AF276"/>
    <mergeCell ref="AH276:AI276"/>
    <mergeCell ref="AK276:AL276"/>
    <mergeCell ref="AN276:AO276"/>
    <mergeCell ref="AQ276:AR276"/>
    <mergeCell ref="AT276:AU276"/>
    <mergeCell ref="AW276:AX276"/>
    <mergeCell ref="AZ276:BA276"/>
    <mergeCell ref="BC274:BD274"/>
    <mergeCell ref="BF274:BG274"/>
    <mergeCell ref="BI274:BJ274"/>
    <mergeCell ref="D275:E275"/>
    <mergeCell ref="G275:H275"/>
    <mergeCell ref="J275:K275"/>
    <mergeCell ref="M275:N275"/>
    <mergeCell ref="P275:Q275"/>
    <mergeCell ref="S275:T275"/>
    <mergeCell ref="V275:W275"/>
    <mergeCell ref="Y275:Z275"/>
    <mergeCell ref="AB275:AC275"/>
    <mergeCell ref="AE275:AF275"/>
    <mergeCell ref="AH275:AI275"/>
    <mergeCell ref="AK275:AL275"/>
    <mergeCell ref="AN275:AO275"/>
    <mergeCell ref="AQ275:AR275"/>
    <mergeCell ref="AT275:AU275"/>
    <mergeCell ref="AW275:AX275"/>
    <mergeCell ref="AZ275:BA275"/>
    <mergeCell ref="BC275:BD275"/>
    <mergeCell ref="BF275:BG275"/>
    <mergeCell ref="BI275:BJ275"/>
    <mergeCell ref="D274:E274"/>
    <mergeCell ref="G274:H274"/>
    <mergeCell ref="J274:K274"/>
    <mergeCell ref="M274:N274"/>
    <mergeCell ref="P274:Q274"/>
    <mergeCell ref="S274:T274"/>
    <mergeCell ref="V274:W274"/>
    <mergeCell ref="Y274:Z274"/>
    <mergeCell ref="AB274:AC274"/>
    <mergeCell ref="AE274:AF274"/>
    <mergeCell ref="AH274:AI274"/>
    <mergeCell ref="AK274:AL274"/>
    <mergeCell ref="AN274:AO274"/>
    <mergeCell ref="AQ274:AR274"/>
    <mergeCell ref="AT274:AU274"/>
    <mergeCell ref="AW274:AX274"/>
    <mergeCell ref="AZ274:BA274"/>
    <mergeCell ref="BC272:BD272"/>
    <mergeCell ref="AH272:AI272"/>
    <mergeCell ref="AK272:AL272"/>
    <mergeCell ref="AN272:AO272"/>
    <mergeCell ref="AQ272:AR272"/>
    <mergeCell ref="AT272:AU272"/>
    <mergeCell ref="AW272:AX272"/>
    <mergeCell ref="AZ272:BA272"/>
    <mergeCell ref="BF272:BG272"/>
    <mergeCell ref="BI272:BJ272"/>
    <mergeCell ref="D273:E273"/>
    <mergeCell ref="G273:H273"/>
    <mergeCell ref="J273:K273"/>
    <mergeCell ref="M273:N273"/>
    <mergeCell ref="P273:Q273"/>
    <mergeCell ref="S273:T273"/>
    <mergeCell ref="V273:W273"/>
    <mergeCell ref="Y273:Z273"/>
    <mergeCell ref="AB273:AC273"/>
    <mergeCell ref="AE273:AF273"/>
    <mergeCell ref="AH273:AI273"/>
    <mergeCell ref="AK273:AL273"/>
    <mergeCell ref="AN273:AO273"/>
    <mergeCell ref="AQ273:AR273"/>
    <mergeCell ref="AT273:AU273"/>
    <mergeCell ref="AW273:AX273"/>
    <mergeCell ref="AZ273:BA273"/>
    <mergeCell ref="BC273:BD273"/>
    <mergeCell ref="BF273:BG273"/>
    <mergeCell ref="BI273:BJ273"/>
    <mergeCell ref="D272:E272"/>
    <mergeCell ref="G272:H272"/>
    <mergeCell ref="J272:K272"/>
    <mergeCell ref="M272:N272"/>
    <mergeCell ref="P272:Q272"/>
    <mergeCell ref="S272:T272"/>
    <mergeCell ref="V272:W272"/>
    <mergeCell ref="Y272:Z272"/>
    <mergeCell ref="AB272:AC272"/>
    <mergeCell ref="AE272:AF272"/>
    <mergeCell ref="BC269:BD269"/>
    <mergeCell ref="BF269:BG269"/>
    <mergeCell ref="BI269:BJ269"/>
    <mergeCell ref="D270:E270"/>
    <mergeCell ref="G270:H270"/>
    <mergeCell ref="J270:K270"/>
    <mergeCell ref="M270:N270"/>
    <mergeCell ref="P270:Q270"/>
    <mergeCell ref="S270:T270"/>
    <mergeCell ref="V270:W270"/>
    <mergeCell ref="Y270:Z270"/>
    <mergeCell ref="AB270:AC270"/>
    <mergeCell ref="AE270:AF270"/>
    <mergeCell ref="AH270:AI270"/>
    <mergeCell ref="AK270:AL270"/>
    <mergeCell ref="AN270:AO270"/>
    <mergeCell ref="AQ270:AR270"/>
    <mergeCell ref="AT270:AU270"/>
    <mergeCell ref="AW270:AX270"/>
    <mergeCell ref="AZ270:BA270"/>
    <mergeCell ref="BC270:BD270"/>
    <mergeCell ref="BF270:BG270"/>
    <mergeCell ref="BI270:BJ270"/>
    <mergeCell ref="D269:E269"/>
    <mergeCell ref="G269:H269"/>
    <mergeCell ref="J269:K269"/>
    <mergeCell ref="M269:N269"/>
    <mergeCell ref="P269:Q269"/>
    <mergeCell ref="S269:T269"/>
    <mergeCell ref="V269:W269"/>
    <mergeCell ref="Y269:Z269"/>
    <mergeCell ref="AB269:AC269"/>
    <mergeCell ref="AE269:AF269"/>
    <mergeCell ref="AH269:AI269"/>
    <mergeCell ref="AK269:AL269"/>
    <mergeCell ref="AN269:AO269"/>
    <mergeCell ref="AQ269:AR269"/>
    <mergeCell ref="AT269:AU269"/>
    <mergeCell ref="AW269:AX269"/>
    <mergeCell ref="AZ269:BA269"/>
    <mergeCell ref="BC267:BD267"/>
    <mergeCell ref="BF267:BG267"/>
    <mergeCell ref="BI267:BJ267"/>
    <mergeCell ref="D268:E268"/>
    <mergeCell ref="G268:H268"/>
    <mergeCell ref="J268:K268"/>
    <mergeCell ref="M268:N268"/>
    <mergeCell ref="P268:Q268"/>
    <mergeCell ref="S268:T268"/>
    <mergeCell ref="V268:W268"/>
    <mergeCell ref="Y268:Z268"/>
    <mergeCell ref="AB268:AC268"/>
    <mergeCell ref="AE268:AF268"/>
    <mergeCell ref="AH268:AI268"/>
    <mergeCell ref="AK268:AL268"/>
    <mergeCell ref="AN268:AO268"/>
    <mergeCell ref="AQ268:AR268"/>
    <mergeCell ref="AT268:AU268"/>
    <mergeCell ref="AW268:AX268"/>
    <mergeCell ref="AZ268:BA268"/>
    <mergeCell ref="BC268:BD268"/>
    <mergeCell ref="BF268:BG268"/>
    <mergeCell ref="BI268:BJ268"/>
    <mergeCell ref="D267:E267"/>
    <mergeCell ref="G267:H267"/>
    <mergeCell ref="J267:K267"/>
    <mergeCell ref="M267:N267"/>
    <mergeCell ref="P267:Q267"/>
    <mergeCell ref="S267:T267"/>
    <mergeCell ref="V267:W267"/>
    <mergeCell ref="Y267:Z267"/>
    <mergeCell ref="AB267:AC267"/>
    <mergeCell ref="AE267:AF267"/>
    <mergeCell ref="AH267:AI267"/>
    <mergeCell ref="AK267:AL267"/>
    <mergeCell ref="AN267:AO267"/>
    <mergeCell ref="AQ267:AR267"/>
    <mergeCell ref="AT267:AU267"/>
    <mergeCell ref="AW267:AX267"/>
    <mergeCell ref="AZ267:BA267"/>
    <mergeCell ref="BC265:BD265"/>
    <mergeCell ref="AH265:AI265"/>
    <mergeCell ref="AK265:AL265"/>
    <mergeCell ref="AN265:AO265"/>
    <mergeCell ref="AQ265:AR265"/>
    <mergeCell ref="AT265:AU265"/>
    <mergeCell ref="AW265:AX265"/>
    <mergeCell ref="AZ265:BA265"/>
    <mergeCell ref="BF265:BG265"/>
    <mergeCell ref="BI265:BJ265"/>
    <mergeCell ref="D266:E266"/>
    <mergeCell ref="G266:H266"/>
    <mergeCell ref="J266:K266"/>
    <mergeCell ref="M266:N266"/>
    <mergeCell ref="P266:Q266"/>
    <mergeCell ref="S266:T266"/>
    <mergeCell ref="V266:W266"/>
    <mergeCell ref="Y266:Z266"/>
    <mergeCell ref="AB266:AC266"/>
    <mergeCell ref="AE266:AF266"/>
    <mergeCell ref="AH266:AI266"/>
    <mergeCell ref="AK266:AL266"/>
    <mergeCell ref="AN266:AO266"/>
    <mergeCell ref="AQ266:AR266"/>
    <mergeCell ref="AT266:AU266"/>
    <mergeCell ref="AW266:AX266"/>
    <mergeCell ref="AZ266:BA266"/>
    <mergeCell ref="BC266:BD266"/>
    <mergeCell ref="BF266:BG266"/>
    <mergeCell ref="BI266:BJ266"/>
    <mergeCell ref="D265:E265"/>
    <mergeCell ref="G265:H265"/>
    <mergeCell ref="J265:K265"/>
    <mergeCell ref="M265:N265"/>
    <mergeCell ref="P265:Q265"/>
    <mergeCell ref="S265:T265"/>
    <mergeCell ref="V265:W265"/>
    <mergeCell ref="Y265:Z265"/>
    <mergeCell ref="AB265:AC265"/>
    <mergeCell ref="AE265:AF265"/>
    <mergeCell ref="BC262:BD262"/>
    <mergeCell ref="BF262:BG262"/>
    <mergeCell ref="BI262:BJ262"/>
    <mergeCell ref="D264:E264"/>
    <mergeCell ref="G264:H264"/>
    <mergeCell ref="J264:K264"/>
    <mergeCell ref="M264:N264"/>
    <mergeCell ref="P264:Q264"/>
    <mergeCell ref="S264:T264"/>
    <mergeCell ref="V264:W264"/>
    <mergeCell ref="Y264:Z264"/>
    <mergeCell ref="AB264:AC264"/>
    <mergeCell ref="AE264:AF264"/>
    <mergeCell ref="AH264:AI264"/>
    <mergeCell ref="AK264:AL264"/>
    <mergeCell ref="AN264:AO264"/>
    <mergeCell ref="AQ264:AR264"/>
    <mergeCell ref="AT264:AU264"/>
    <mergeCell ref="AW264:AX264"/>
    <mergeCell ref="AZ264:BA264"/>
    <mergeCell ref="BC264:BD264"/>
    <mergeCell ref="BF264:BG264"/>
    <mergeCell ref="BI264:BJ264"/>
    <mergeCell ref="D262:E262"/>
    <mergeCell ref="G262:H262"/>
    <mergeCell ref="J262:K262"/>
    <mergeCell ref="M262:N262"/>
    <mergeCell ref="P262:Q262"/>
    <mergeCell ref="S262:T262"/>
    <mergeCell ref="V262:W262"/>
    <mergeCell ref="Y262:Z262"/>
    <mergeCell ref="AB262:AC262"/>
    <mergeCell ref="AE262:AF262"/>
    <mergeCell ref="AH262:AI262"/>
    <mergeCell ref="AK262:AL262"/>
    <mergeCell ref="AN262:AO262"/>
    <mergeCell ref="AQ262:AR262"/>
    <mergeCell ref="AT262:AU262"/>
    <mergeCell ref="AW262:AX262"/>
    <mergeCell ref="AZ262:BA262"/>
    <mergeCell ref="BC260:BD260"/>
    <mergeCell ref="BF260:BG260"/>
    <mergeCell ref="BI260:BJ260"/>
    <mergeCell ref="D261:E261"/>
    <mergeCell ref="G261:H261"/>
    <mergeCell ref="J261:K261"/>
    <mergeCell ref="M261:N261"/>
    <mergeCell ref="P261:Q261"/>
    <mergeCell ref="S261:T261"/>
    <mergeCell ref="V261:W261"/>
    <mergeCell ref="Y261:Z261"/>
    <mergeCell ref="AB261:AC261"/>
    <mergeCell ref="AE261:AF261"/>
    <mergeCell ref="AH261:AI261"/>
    <mergeCell ref="AK261:AL261"/>
    <mergeCell ref="AN261:AO261"/>
    <mergeCell ref="AQ261:AR261"/>
    <mergeCell ref="AT261:AU261"/>
    <mergeCell ref="AW261:AX261"/>
    <mergeCell ref="AZ261:BA261"/>
    <mergeCell ref="BC261:BD261"/>
    <mergeCell ref="BF261:BG261"/>
    <mergeCell ref="BI261:BJ261"/>
    <mergeCell ref="D260:E260"/>
    <mergeCell ref="G260:H260"/>
    <mergeCell ref="J260:K260"/>
    <mergeCell ref="M260:N260"/>
    <mergeCell ref="P260:Q260"/>
    <mergeCell ref="S260:T260"/>
    <mergeCell ref="V260:W260"/>
    <mergeCell ref="Y260:Z260"/>
    <mergeCell ref="AB260:AC260"/>
    <mergeCell ref="AE260:AF260"/>
    <mergeCell ref="AH260:AI260"/>
    <mergeCell ref="AK260:AL260"/>
    <mergeCell ref="AN260:AO260"/>
    <mergeCell ref="AQ260:AR260"/>
    <mergeCell ref="AT260:AU260"/>
    <mergeCell ref="AW260:AX260"/>
    <mergeCell ref="AZ260:BA260"/>
    <mergeCell ref="AW259:AX259"/>
    <mergeCell ref="AZ259:BA259"/>
    <mergeCell ref="AH259:AI259"/>
    <mergeCell ref="AK259:AL259"/>
    <mergeCell ref="AN259:AO259"/>
    <mergeCell ref="AQ259:AR259"/>
    <mergeCell ref="AT259:AU259"/>
    <mergeCell ref="S259:T259"/>
    <mergeCell ref="V259:W259"/>
    <mergeCell ref="Y259:Z259"/>
    <mergeCell ref="AB259:AC259"/>
    <mergeCell ref="AE259:AF259"/>
    <mergeCell ref="BC259:BD259"/>
    <mergeCell ref="BF259:BG259"/>
    <mergeCell ref="BI259:BJ259"/>
    <mergeCell ref="AW256:AX256"/>
    <mergeCell ref="AZ256:BA256"/>
    <mergeCell ref="BC256:BD256"/>
    <mergeCell ref="BF256:BG256"/>
    <mergeCell ref="BI256:BJ256"/>
    <mergeCell ref="AW257:AX257"/>
    <mergeCell ref="AZ257:BA257"/>
    <mergeCell ref="BC257:BD257"/>
    <mergeCell ref="BF257:BG257"/>
    <mergeCell ref="BI257:BJ257"/>
    <mergeCell ref="AW258:AX258"/>
    <mergeCell ref="AZ258:BA258"/>
    <mergeCell ref="BC258:BD258"/>
    <mergeCell ref="BF258:BG258"/>
    <mergeCell ref="BI258:BJ258"/>
    <mergeCell ref="AW251:AX251"/>
    <mergeCell ref="AZ251:BA251"/>
    <mergeCell ref="BC251:BD251"/>
    <mergeCell ref="BF251:BG251"/>
    <mergeCell ref="BI251:BJ251"/>
    <mergeCell ref="AW252:AX252"/>
    <mergeCell ref="AZ252:BA252"/>
    <mergeCell ref="BC252:BD252"/>
    <mergeCell ref="BF252:BG252"/>
    <mergeCell ref="BI252:BJ252"/>
    <mergeCell ref="AW253:AX253"/>
    <mergeCell ref="AZ253:BA253"/>
    <mergeCell ref="BC253:BD253"/>
    <mergeCell ref="BF253:BG253"/>
    <mergeCell ref="BI253:BJ253"/>
    <mergeCell ref="AW254:AX254"/>
    <mergeCell ref="AZ254:BA254"/>
    <mergeCell ref="BC254:BD254"/>
    <mergeCell ref="BF254:BG254"/>
    <mergeCell ref="BI254:BJ254"/>
    <mergeCell ref="AW248:AX248"/>
    <mergeCell ref="AZ248:BA248"/>
    <mergeCell ref="BC248:BD248"/>
    <mergeCell ref="BF248:BG248"/>
    <mergeCell ref="BI248:BJ248"/>
    <mergeCell ref="AW249:AX249"/>
    <mergeCell ref="AZ249:BA249"/>
    <mergeCell ref="BC249:BD249"/>
    <mergeCell ref="BF249:BG249"/>
    <mergeCell ref="BI249:BJ249"/>
    <mergeCell ref="AW250:AX250"/>
    <mergeCell ref="AZ250:BA250"/>
    <mergeCell ref="BC250:BD250"/>
    <mergeCell ref="BF250:BG250"/>
    <mergeCell ref="BI250:BJ250"/>
    <mergeCell ref="AW243:AX243"/>
    <mergeCell ref="AZ243:BA243"/>
    <mergeCell ref="BC243:BD243"/>
    <mergeCell ref="BF243:BG243"/>
    <mergeCell ref="BI243:BJ243"/>
    <mergeCell ref="AW244:AX244"/>
    <mergeCell ref="AZ244:BA244"/>
    <mergeCell ref="BC244:BD244"/>
    <mergeCell ref="BF244:BG244"/>
    <mergeCell ref="BI244:BJ244"/>
    <mergeCell ref="AW245:AX245"/>
    <mergeCell ref="AZ245:BA245"/>
    <mergeCell ref="BC245:BD245"/>
    <mergeCell ref="BF245:BG245"/>
    <mergeCell ref="BI245:BJ245"/>
    <mergeCell ref="AW246:AX246"/>
    <mergeCell ref="AZ246:BA246"/>
    <mergeCell ref="BC246:BD246"/>
    <mergeCell ref="BF246:BG246"/>
    <mergeCell ref="BI246:BJ246"/>
    <mergeCell ref="AW240:AX240"/>
    <mergeCell ref="AZ240:BA240"/>
    <mergeCell ref="BC240:BD240"/>
    <mergeCell ref="BF240:BG240"/>
    <mergeCell ref="BI240:BJ240"/>
    <mergeCell ref="AW241:AX241"/>
    <mergeCell ref="AZ241:BA241"/>
    <mergeCell ref="BC241:BD241"/>
    <mergeCell ref="BF241:BG241"/>
    <mergeCell ref="BI241:BJ241"/>
    <mergeCell ref="AW242:AX242"/>
    <mergeCell ref="AZ242:BA242"/>
    <mergeCell ref="BC242:BD242"/>
    <mergeCell ref="BF242:BG242"/>
    <mergeCell ref="BI242:BJ242"/>
    <mergeCell ref="AW235:AX235"/>
    <mergeCell ref="AZ235:BA235"/>
    <mergeCell ref="BC235:BD235"/>
    <mergeCell ref="BF235:BG235"/>
    <mergeCell ref="BI235:BJ235"/>
    <mergeCell ref="AW236:AX236"/>
    <mergeCell ref="AZ236:BA236"/>
    <mergeCell ref="BC236:BD236"/>
    <mergeCell ref="BF236:BG236"/>
    <mergeCell ref="BI236:BJ236"/>
    <mergeCell ref="AW237:AX237"/>
    <mergeCell ref="AZ237:BA237"/>
    <mergeCell ref="BC237:BD237"/>
    <mergeCell ref="BF237:BG237"/>
    <mergeCell ref="BI237:BJ237"/>
    <mergeCell ref="AW238:AX238"/>
    <mergeCell ref="AZ238:BA238"/>
    <mergeCell ref="BC238:BD238"/>
    <mergeCell ref="BF238:BG238"/>
    <mergeCell ref="BI238:BJ238"/>
    <mergeCell ref="AW232:AX232"/>
    <mergeCell ref="AZ232:BA232"/>
    <mergeCell ref="BC232:BD232"/>
    <mergeCell ref="BF232:BG232"/>
    <mergeCell ref="BI232:BJ232"/>
    <mergeCell ref="AW233:AX233"/>
    <mergeCell ref="AZ233:BA233"/>
    <mergeCell ref="BC233:BD233"/>
    <mergeCell ref="BF233:BG233"/>
    <mergeCell ref="BI233:BJ233"/>
    <mergeCell ref="AW234:AX234"/>
    <mergeCell ref="AZ234:BA234"/>
    <mergeCell ref="BC234:BD234"/>
    <mergeCell ref="BF234:BG234"/>
    <mergeCell ref="BI234:BJ234"/>
    <mergeCell ref="AW227:AX227"/>
    <mergeCell ref="AZ227:BA227"/>
    <mergeCell ref="BC227:BD227"/>
    <mergeCell ref="BF227:BG227"/>
    <mergeCell ref="BI227:BJ227"/>
    <mergeCell ref="AW228:AX228"/>
    <mergeCell ref="AZ228:BA228"/>
    <mergeCell ref="BC228:BD228"/>
    <mergeCell ref="BF228:BG228"/>
    <mergeCell ref="BI228:BJ228"/>
    <mergeCell ref="AW229:AX229"/>
    <mergeCell ref="AZ229:BA229"/>
    <mergeCell ref="BC229:BD229"/>
    <mergeCell ref="BF229:BG229"/>
    <mergeCell ref="BI229:BJ229"/>
    <mergeCell ref="AW230:AX230"/>
    <mergeCell ref="AZ230:BA230"/>
    <mergeCell ref="BC230:BD230"/>
    <mergeCell ref="BF230:BG230"/>
    <mergeCell ref="BI230:BJ230"/>
    <mergeCell ref="AW224:AX224"/>
    <mergeCell ref="AZ224:BA224"/>
    <mergeCell ref="BC224:BD224"/>
    <mergeCell ref="BF224:BG224"/>
    <mergeCell ref="BI224:BJ224"/>
    <mergeCell ref="AW225:AX225"/>
    <mergeCell ref="AZ225:BA225"/>
    <mergeCell ref="BC225:BD225"/>
    <mergeCell ref="BF225:BG225"/>
    <mergeCell ref="BI225:BJ225"/>
    <mergeCell ref="AW226:AX226"/>
    <mergeCell ref="AZ226:BA226"/>
    <mergeCell ref="BC226:BD226"/>
    <mergeCell ref="BF226:BG226"/>
    <mergeCell ref="BI226:BJ226"/>
    <mergeCell ref="AW219:AX219"/>
    <mergeCell ref="AZ219:BA219"/>
    <mergeCell ref="BC219:BD219"/>
    <mergeCell ref="BF219:BG219"/>
    <mergeCell ref="BI219:BJ219"/>
    <mergeCell ref="AW220:AX220"/>
    <mergeCell ref="AZ220:BA220"/>
    <mergeCell ref="BC220:BD220"/>
    <mergeCell ref="BF220:BG220"/>
    <mergeCell ref="BI220:BJ220"/>
    <mergeCell ref="AW221:AX221"/>
    <mergeCell ref="AZ221:BA221"/>
    <mergeCell ref="BC221:BD221"/>
    <mergeCell ref="BF221:BG221"/>
    <mergeCell ref="BI221:BJ221"/>
    <mergeCell ref="AW222:AX222"/>
    <mergeCell ref="AZ222:BA222"/>
    <mergeCell ref="BC222:BD222"/>
    <mergeCell ref="BF222:BG222"/>
    <mergeCell ref="BI222:BJ222"/>
    <mergeCell ref="AW216:AX216"/>
    <mergeCell ref="AZ216:BA216"/>
    <mergeCell ref="BC216:BD216"/>
    <mergeCell ref="BF216:BG216"/>
    <mergeCell ref="BI216:BJ216"/>
    <mergeCell ref="AW217:AX217"/>
    <mergeCell ref="AZ217:BA217"/>
    <mergeCell ref="BC217:BD217"/>
    <mergeCell ref="BF217:BG217"/>
    <mergeCell ref="BI217:BJ217"/>
    <mergeCell ref="AW218:AX218"/>
    <mergeCell ref="AZ218:BA218"/>
    <mergeCell ref="BC218:BD218"/>
    <mergeCell ref="BF218:BG218"/>
    <mergeCell ref="BI218:BJ218"/>
    <mergeCell ref="AW211:AX211"/>
    <mergeCell ref="AZ211:BA211"/>
    <mergeCell ref="BC211:BD211"/>
    <mergeCell ref="BF211:BG211"/>
    <mergeCell ref="BI211:BJ211"/>
    <mergeCell ref="AW212:AX212"/>
    <mergeCell ref="AZ212:BA212"/>
    <mergeCell ref="BC212:BD212"/>
    <mergeCell ref="BF212:BG212"/>
    <mergeCell ref="BI212:BJ212"/>
    <mergeCell ref="AW213:AX213"/>
    <mergeCell ref="AZ213:BA213"/>
    <mergeCell ref="BC213:BD213"/>
    <mergeCell ref="BF213:BG213"/>
    <mergeCell ref="BI213:BJ213"/>
    <mergeCell ref="AW214:AX214"/>
    <mergeCell ref="AZ214:BA214"/>
    <mergeCell ref="BC214:BD214"/>
    <mergeCell ref="BF214:BG214"/>
    <mergeCell ref="BI214:BJ214"/>
    <mergeCell ref="AW208:AX208"/>
    <mergeCell ref="AZ208:BA208"/>
    <mergeCell ref="BC208:BD208"/>
    <mergeCell ref="BF208:BG208"/>
    <mergeCell ref="BI208:BJ208"/>
    <mergeCell ref="AW209:AX209"/>
    <mergeCell ref="AZ209:BA209"/>
    <mergeCell ref="BC209:BD209"/>
    <mergeCell ref="BF209:BG209"/>
    <mergeCell ref="BI209:BJ209"/>
    <mergeCell ref="AW210:AX210"/>
    <mergeCell ref="AZ210:BA210"/>
    <mergeCell ref="BC210:BD210"/>
    <mergeCell ref="BF210:BG210"/>
    <mergeCell ref="BI210:BJ210"/>
    <mergeCell ref="AW203:AX203"/>
    <mergeCell ref="AZ203:BA203"/>
    <mergeCell ref="BC203:BD203"/>
    <mergeCell ref="BF203:BG203"/>
    <mergeCell ref="BI203:BJ203"/>
    <mergeCell ref="AW204:AX204"/>
    <mergeCell ref="AZ204:BA204"/>
    <mergeCell ref="BC204:BD204"/>
    <mergeCell ref="BF204:BG204"/>
    <mergeCell ref="BI204:BJ204"/>
    <mergeCell ref="AW205:AX205"/>
    <mergeCell ref="AZ205:BA205"/>
    <mergeCell ref="BC205:BD205"/>
    <mergeCell ref="BF205:BG205"/>
    <mergeCell ref="BI205:BJ205"/>
    <mergeCell ref="AW206:AX206"/>
    <mergeCell ref="AZ206:BA206"/>
    <mergeCell ref="BC206:BD206"/>
    <mergeCell ref="BF206:BG206"/>
    <mergeCell ref="BI206:BJ206"/>
    <mergeCell ref="AW200:AX200"/>
    <mergeCell ref="AZ200:BA200"/>
    <mergeCell ref="BC200:BD200"/>
    <mergeCell ref="BF200:BG200"/>
    <mergeCell ref="BI200:BJ200"/>
    <mergeCell ref="AW201:AX201"/>
    <mergeCell ref="AZ201:BA201"/>
    <mergeCell ref="BC201:BD201"/>
    <mergeCell ref="BF201:BG201"/>
    <mergeCell ref="BI201:BJ201"/>
    <mergeCell ref="AW202:AX202"/>
    <mergeCell ref="AZ202:BA202"/>
    <mergeCell ref="BC202:BD202"/>
    <mergeCell ref="BF202:BG202"/>
    <mergeCell ref="BI202:BJ202"/>
    <mergeCell ref="AW195:AX195"/>
    <mergeCell ref="AZ195:BA195"/>
    <mergeCell ref="BC195:BD195"/>
    <mergeCell ref="BF195:BG195"/>
    <mergeCell ref="BI195:BJ195"/>
    <mergeCell ref="AW196:AX196"/>
    <mergeCell ref="AZ196:BA196"/>
    <mergeCell ref="BC196:BD196"/>
    <mergeCell ref="BF196:BG196"/>
    <mergeCell ref="BI196:BJ196"/>
    <mergeCell ref="AW197:AX197"/>
    <mergeCell ref="AZ197:BA197"/>
    <mergeCell ref="BC197:BD197"/>
    <mergeCell ref="BF197:BG197"/>
    <mergeCell ref="BI197:BJ197"/>
    <mergeCell ref="AW198:AX198"/>
    <mergeCell ref="AZ198:BA198"/>
    <mergeCell ref="BC198:BD198"/>
    <mergeCell ref="BF198:BG198"/>
    <mergeCell ref="BI198:BJ198"/>
    <mergeCell ref="AW192:AX192"/>
    <mergeCell ref="AZ192:BA192"/>
    <mergeCell ref="BC192:BD192"/>
    <mergeCell ref="BF192:BG192"/>
    <mergeCell ref="BI192:BJ192"/>
    <mergeCell ref="AW193:AX193"/>
    <mergeCell ref="AZ193:BA193"/>
    <mergeCell ref="BC193:BD193"/>
    <mergeCell ref="BF193:BG193"/>
    <mergeCell ref="BI193:BJ193"/>
    <mergeCell ref="AW194:AX194"/>
    <mergeCell ref="AZ194:BA194"/>
    <mergeCell ref="BC194:BD194"/>
    <mergeCell ref="BF194:BG194"/>
    <mergeCell ref="BI194:BJ194"/>
    <mergeCell ref="AW187:AX187"/>
    <mergeCell ref="AZ187:BA187"/>
    <mergeCell ref="BC187:BD187"/>
    <mergeCell ref="BF187:BG187"/>
    <mergeCell ref="BI187:BJ187"/>
    <mergeCell ref="AW188:AX188"/>
    <mergeCell ref="AZ188:BA188"/>
    <mergeCell ref="BC188:BD188"/>
    <mergeCell ref="BF188:BG188"/>
    <mergeCell ref="BI188:BJ188"/>
    <mergeCell ref="AW189:AX189"/>
    <mergeCell ref="AZ189:BA189"/>
    <mergeCell ref="BC189:BD189"/>
    <mergeCell ref="BF189:BG189"/>
    <mergeCell ref="BI189:BJ189"/>
    <mergeCell ref="AW190:AX190"/>
    <mergeCell ref="AZ190:BA190"/>
    <mergeCell ref="BC190:BD190"/>
    <mergeCell ref="BF190:BG190"/>
    <mergeCell ref="BI190:BJ190"/>
    <mergeCell ref="AW184:AX184"/>
    <mergeCell ref="AZ184:BA184"/>
    <mergeCell ref="BC184:BD184"/>
    <mergeCell ref="BF184:BG184"/>
    <mergeCell ref="BI184:BJ184"/>
    <mergeCell ref="AW185:AX185"/>
    <mergeCell ref="AZ185:BA185"/>
    <mergeCell ref="BC185:BD185"/>
    <mergeCell ref="BF185:BG185"/>
    <mergeCell ref="BI185:BJ185"/>
    <mergeCell ref="AW186:AX186"/>
    <mergeCell ref="AZ186:BA186"/>
    <mergeCell ref="BC186:BD186"/>
    <mergeCell ref="BF186:BG186"/>
    <mergeCell ref="BI186:BJ186"/>
    <mergeCell ref="AW179:AX179"/>
    <mergeCell ref="AZ179:BA179"/>
    <mergeCell ref="BC179:BD179"/>
    <mergeCell ref="BF179:BG179"/>
    <mergeCell ref="BI179:BJ179"/>
    <mergeCell ref="AW180:AX180"/>
    <mergeCell ref="AZ180:BA180"/>
    <mergeCell ref="BC180:BD180"/>
    <mergeCell ref="BF180:BG180"/>
    <mergeCell ref="BI180:BJ180"/>
    <mergeCell ref="AW181:AX181"/>
    <mergeCell ref="AZ181:BA181"/>
    <mergeCell ref="BC181:BD181"/>
    <mergeCell ref="BF181:BG181"/>
    <mergeCell ref="BI181:BJ181"/>
    <mergeCell ref="AW182:AX182"/>
    <mergeCell ref="AZ182:BA182"/>
    <mergeCell ref="BC182:BD182"/>
    <mergeCell ref="BF182:BG182"/>
    <mergeCell ref="BI182:BJ182"/>
    <mergeCell ref="AW176:AX176"/>
    <mergeCell ref="AZ176:BA176"/>
    <mergeCell ref="BC176:BD176"/>
    <mergeCell ref="BF176:BG176"/>
    <mergeCell ref="BI176:BJ176"/>
    <mergeCell ref="AW177:AX177"/>
    <mergeCell ref="AZ177:BA177"/>
    <mergeCell ref="BC177:BD177"/>
    <mergeCell ref="BF177:BG177"/>
    <mergeCell ref="BI177:BJ177"/>
    <mergeCell ref="AW178:AX178"/>
    <mergeCell ref="AZ178:BA178"/>
    <mergeCell ref="BC178:BD178"/>
    <mergeCell ref="BF178:BG178"/>
    <mergeCell ref="BI178:BJ178"/>
    <mergeCell ref="AW171:AX171"/>
    <mergeCell ref="AZ171:BA171"/>
    <mergeCell ref="BC171:BD171"/>
    <mergeCell ref="BF171:BG171"/>
    <mergeCell ref="BI171:BJ171"/>
    <mergeCell ref="AW172:AX172"/>
    <mergeCell ref="AZ172:BA172"/>
    <mergeCell ref="BC172:BD172"/>
    <mergeCell ref="BF172:BG172"/>
    <mergeCell ref="BI172:BJ172"/>
    <mergeCell ref="AW173:AX173"/>
    <mergeCell ref="AZ173:BA173"/>
    <mergeCell ref="BC173:BD173"/>
    <mergeCell ref="BF173:BG173"/>
    <mergeCell ref="BI173:BJ173"/>
    <mergeCell ref="AW174:AX174"/>
    <mergeCell ref="AZ174:BA174"/>
    <mergeCell ref="BC174:BD174"/>
    <mergeCell ref="BF174:BG174"/>
    <mergeCell ref="BI174:BJ174"/>
    <mergeCell ref="AW168:AX168"/>
    <mergeCell ref="AZ168:BA168"/>
    <mergeCell ref="BC168:BD168"/>
    <mergeCell ref="BF168:BG168"/>
    <mergeCell ref="BI168:BJ168"/>
    <mergeCell ref="AW169:AX169"/>
    <mergeCell ref="AZ169:BA169"/>
    <mergeCell ref="BC169:BD169"/>
    <mergeCell ref="BF169:BG169"/>
    <mergeCell ref="BI169:BJ169"/>
    <mergeCell ref="AW170:AX170"/>
    <mergeCell ref="AZ170:BA170"/>
    <mergeCell ref="BC170:BD170"/>
    <mergeCell ref="BF170:BG170"/>
    <mergeCell ref="BI170:BJ170"/>
    <mergeCell ref="AW163:AX163"/>
    <mergeCell ref="AZ163:BA163"/>
    <mergeCell ref="BC163:BD163"/>
    <mergeCell ref="BF163:BG163"/>
    <mergeCell ref="BI163:BJ163"/>
    <mergeCell ref="AW164:AX164"/>
    <mergeCell ref="AZ164:BA164"/>
    <mergeCell ref="BC164:BD164"/>
    <mergeCell ref="BF164:BG164"/>
    <mergeCell ref="BI164:BJ164"/>
    <mergeCell ref="AW165:AX165"/>
    <mergeCell ref="AZ165:BA165"/>
    <mergeCell ref="BC165:BD165"/>
    <mergeCell ref="BF165:BG165"/>
    <mergeCell ref="BI165:BJ165"/>
    <mergeCell ref="AW166:AX166"/>
    <mergeCell ref="AZ166:BA166"/>
    <mergeCell ref="BC166:BD166"/>
    <mergeCell ref="BF166:BG166"/>
    <mergeCell ref="BI166:BJ166"/>
    <mergeCell ref="AW160:AX160"/>
    <mergeCell ref="AZ160:BA160"/>
    <mergeCell ref="BC160:BD160"/>
    <mergeCell ref="BF160:BG160"/>
    <mergeCell ref="BI160:BJ160"/>
    <mergeCell ref="AW161:AX161"/>
    <mergeCell ref="AZ161:BA161"/>
    <mergeCell ref="BC161:BD161"/>
    <mergeCell ref="BF161:BG161"/>
    <mergeCell ref="BI161:BJ161"/>
    <mergeCell ref="AW162:AX162"/>
    <mergeCell ref="AZ162:BA162"/>
    <mergeCell ref="BC162:BD162"/>
    <mergeCell ref="BF162:BG162"/>
    <mergeCell ref="BI162:BJ162"/>
    <mergeCell ref="AW155:AX155"/>
    <mergeCell ref="AZ155:BA155"/>
    <mergeCell ref="BC155:BD155"/>
    <mergeCell ref="BF155:BG155"/>
    <mergeCell ref="BI155:BJ155"/>
    <mergeCell ref="AW156:AX156"/>
    <mergeCell ref="AZ156:BA156"/>
    <mergeCell ref="BC156:BD156"/>
    <mergeCell ref="BF156:BG156"/>
    <mergeCell ref="BI156:BJ156"/>
    <mergeCell ref="AW157:AX157"/>
    <mergeCell ref="AZ157:BA157"/>
    <mergeCell ref="BC157:BD157"/>
    <mergeCell ref="BF157:BG157"/>
    <mergeCell ref="BI157:BJ157"/>
    <mergeCell ref="AW158:AX158"/>
    <mergeCell ref="AZ158:BA158"/>
    <mergeCell ref="BC158:BD158"/>
    <mergeCell ref="BF158:BG158"/>
    <mergeCell ref="BI158:BJ158"/>
    <mergeCell ref="AW152:AX152"/>
    <mergeCell ref="AZ152:BA152"/>
    <mergeCell ref="BC152:BD152"/>
    <mergeCell ref="BF152:BG152"/>
    <mergeCell ref="BI152:BJ152"/>
    <mergeCell ref="AW153:AX153"/>
    <mergeCell ref="AZ153:BA153"/>
    <mergeCell ref="BC153:BD153"/>
    <mergeCell ref="BF153:BG153"/>
    <mergeCell ref="BI153:BJ153"/>
    <mergeCell ref="AW154:AX154"/>
    <mergeCell ref="AZ154:BA154"/>
    <mergeCell ref="BC154:BD154"/>
    <mergeCell ref="BF154:BG154"/>
    <mergeCell ref="BI154:BJ154"/>
    <mergeCell ref="AW147:AX147"/>
    <mergeCell ref="AZ147:BA147"/>
    <mergeCell ref="BC147:BD147"/>
    <mergeCell ref="BF147:BG147"/>
    <mergeCell ref="BI147:BJ147"/>
    <mergeCell ref="AW148:AX148"/>
    <mergeCell ref="AZ148:BA148"/>
    <mergeCell ref="BC148:BD148"/>
    <mergeCell ref="BF148:BG148"/>
    <mergeCell ref="BI148:BJ148"/>
    <mergeCell ref="AW149:AX149"/>
    <mergeCell ref="AZ149:BA149"/>
    <mergeCell ref="BC149:BD149"/>
    <mergeCell ref="BF149:BG149"/>
    <mergeCell ref="BI149:BJ149"/>
    <mergeCell ref="AW150:AX150"/>
    <mergeCell ref="AZ150:BA150"/>
    <mergeCell ref="BC150:BD150"/>
    <mergeCell ref="BF150:BG150"/>
    <mergeCell ref="BI150:BJ150"/>
    <mergeCell ref="AW144:AX144"/>
    <mergeCell ref="AZ144:BA144"/>
    <mergeCell ref="BC144:BD144"/>
    <mergeCell ref="BF144:BG144"/>
    <mergeCell ref="BI144:BJ144"/>
    <mergeCell ref="AW145:AX145"/>
    <mergeCell ref="AZ145:BA145"/>
    <mergeCell ref="BC145:BD145"/>
    <mergeCell ref="BF145:BG145"/>
    <mergeCell ref="BI145:BJ145"/>
    <mergeCell ref="AW146:AX146"/>
    <mergeCell ref="AZ146:BA146"/>
    <mergeCell ref="BC146:BD146"/>
    <mergeCell ref="BF146:BG146"/>
    <mergeCell ref="BI146:BJ146"/>
    <mergeCell ref="AW139:AX139"/>
    <mergeCell ref="AZ139:BA139"/>
    <mergeCell ref="BC139:BD139"/>
    <mergeCell ref="BF139:BG139"/>
    <mergeCell ref="BI139:BJ139"/>
    <mergeCell ref="AW140:AX140"/>
    <mergeCell ref="AZ140:BA140"/>
    <mergeCell ref="BC140:BD140"/>
    <mergeCell ref="BF140:BG140"/>
    <mergeCell ref="BI140:BJ140"/>
    <mergeCell ref="AW141:AX141"/>
    <mergeCell ref="AZ141:BA141"/>
    <mergeCell ref="BC141:BD141"/>
    <mergeCell ref="BF141:BG141"/>
    <mergeCell ref="BI141:BJ141"/>
    <mergeCell ref="AW142:AX142"/>
    <mergeCell ref="AZ142:BA142"/>
    <mergeCell ref="BC142:BD142"/>
    <mergeCell ref="BF142:BG142"/>
    <mergeCell ref="BI142:BJ142"/>
    <mergeCell ref="AW136:AX136"/>
    <mergeCell ref="AZ136:BA136"/>
    <mergeCell ref="BC136:BD136"/>
    <mergeCell ref="BF136:BG136"/>
    <mergeCell ref="BI136:BJ136"/>
    <mergeCell ref="AW137:AX137"/>
    <mergeCell ref="AZ137:BA137"/>
    <mergeCell ref="BC137:BD137"/>
    <mergeCell ref="BF137:BG137"/>
    <mergeCell ref="BI137:BJ137"/>
    <mergeCell ref="AW138:AX138"/>
    <mergeCell ref="AZ138:BA138"/>
    <mergeCell ref="BC138:BD138"/>
    <mergeCell ref="BF138:BG138"/>
    <mergeCell ref="BI138:BJ138"/>
    <mergeCell ref="AW131:AX131"/>
    <mergeCell ref="AZ131:BA131"/>
    <mergeCell ref="BC131:BD131"/>
    <mergeCell ref="BF131:BG131"/>
    <mergeCell ref="BI131:BJ131"/>
    <mergeCell ref="AW132:AX132"/>
    <mergeCell ref="AZ132:BA132"/>
    <mergeCell ref="BC132:BD132"/>
    <mergeCell ref="BF132:BG132"/>
    <mergeCell ref="BI132:BJ132"/>
    <mergeCell ref="AW133:AX133"/>
    <mergeCell ref="AZ133:BA133"/>
    <mergeCell ref="BC133:BD133"/>
    <mergeCell ref="BF133:BG133"/>
    <mergeCell ref="BI133:BJ133"/>
    <mergeCell ref="AW134:AX134"/>
    <mergeCell ref="AZ134:BA134"/>
    <mergeCell ref="BC134:BD134"/>
    <mergeCell ref="BF134:BG134"/>
    <mergeCell ref="BI134:BJ134"/>
    <mergeCell ref="AW128:AX128"/>
    <mergeCell ref="AZ128:BA128"/>
    <mergeCell ref="BC128:BD128"/>
    <mergeCell ref="BF128:BG128"/>
    <mergeCell ref="BI128:BJ128"/>
    <mergeCell ref="AW129:AX129"/>
    <mergeCell ref="AZ129:BA129"/>
    <mergeCell ref="BC129:BD129"/>
    <mergeCell ref="BF129:BG129"/>
    <mergeCell ref="BI129:BJ129"/>
    <mergeCell ref="AW130:AX130"/>
    <mergeCell ref="AZ130:BA130"/>
    <mergeCell ref="BC130:BD130"/>
    <mergeCell ref="BF130:BG130"/>
    <mergeCell ref="BI130:BJ130"/>
    <mergeCell ref="AW123:AX123"/>
    <mergeCell ref="AZ123:BA123"/>
    <mergeCell ref="BC123:BD123"/>
    <mergeCell ref="BF123:BG123"/>
    <mergeCell ref="BI123:BJ123"/>
    <mergeCell ref="AW124:AX124"/>
    <mergeCell ref="AZ124:BA124"/>
    <mergeCell ref="BC124:BD124"/>
    <mergeCell ref="BF124:BG124"/>
    <mergeCell ref="BI124:BJ124"/>
    <mergeCell ref="AW125:AX125"/>
    <mergeCell ref="AZ125:BA125"/>
    <mergeCell ref="BC125:BD125"/>
    <mergeCell ref="BF125:BG125"/>
    <mergeCell ref="BI125:BJ125"/>
    <mergeCell ref="AW126:AX126"/>
    <mergeCell ref="AZ126:BA126"/>
    <mergeCell ref="BC126:BD126"/>
    <mergeCell ref="BF126:BG126"/>
    <mergeCell ref="BI126:BJ126"/>
    <mergeCell ref="BI117:BJ117"/>
    <mergeCell ref="AW118:AX118"/>
    <mergeCell ref="AZ118:BA118"/>
    <mergeCell ref="AW120:AX120"/>
    <mergeCell ref="AZ120:BA120"/>
    <mergeCell ref="BC120:BD120"/>
    <mergeCell ref="BF120:BG120"/>
    <mergeCell ref="BI120:BJ120"/>
    <mergeCell ref="AW121:AX121"/>
    <mergeCell ref="AZ121:BA121"/>
    <mergeCell ref="BC121:BD121"/>
    <mergeCell ref="BF121:BG121"/>
    <mergeCell ref="BI121:BJ121"/>
    <mergeCell ref="AW122:AX122"/>
    <mergeCell ref="AZ122:BA122"/>
    <mergeCell ref="BC122:BD122"/>
    <mergeCell ref="BF122:BG122"/>
    <mergeCell ref="BI122:BJ122"/>
    <mergeCell ref="BC118:BD118"/>
    <mergeCell ref="BF118:BG118"/>
    <mergeCell ref="BI118:BJ118"/>
    <mergeCell ref="BF112:BG112"/>
    <mergeCell ref="BI112:BJ112"/>
    <mergeCell ref="AW113:AX113"/>
    <mergeCell ref="AZ113:BA113"/>
    <mergeCell ref="BC113:BD113"/>
    <mergeCell ref="BF113:BG113"/>
    <mergeCell ref="BI113:BJ113"/>
    <mergeCell ref="AW114:AX114"/>
    <mergeCell ref="AZ114:BA114"/>
    <mergeCell ref="BC114:BD114"/>
    <mergeCell ref="BF114:BG114"/>
    <mergeCell ref="BI114:BJ114"/>
    <mergeCell ref="AW115:AX115"/>
    <mergeCell ref="AZ115:BA115"/>
    <mergeCell ref="BC115:BD115"/>
    <mergeCell ref="BF115:BG115"/>
    <mergeCell ref="BI115:BJ115"/>
    <mergeCell ref="AW116:AX116"/>
    <mergeCell ref="AZ116:BA116"/>
    <mergeCell ref="BC116:BD116"/>
    <mergeCell ref="BF116:BG116"/>
    <mergeCell ref="BI116:BJ116"/>
    <mergeCell ref="AW117:AX117"/>
    <mergeCell ref="AZ117:BA117"/>
    <mergeCell ref="BC117:BD117"/>
    <mergeCell ref="BF117:BG117"/>
    <mergeCell ref="AW107:AX107"/>
    <mergeCell ref="AZ107:BA107"/>
    <mergeCell ref="BC107:BD107"/>
    <mergeCell ref="BF107:BG107"/>
    <mergeCell ref="BI107:BJ107"/>
    <mergeCell ref="AW108:AX108"/>
    <mergeCell ref="AZ108:BA108"/>
    <mergeCell ref="BC108:BD108"/>
    <mergeCell ref="BF108:BG108"/>
    <mergeCell ref="BI108:BJ108"/>
    <mergeCell ref="AW109:AX109"/>
    <mergeCell ref="AZ109:BA109"/>
    <mergeCell ref="BC109:BD109"/>
    <mergeCell ref="BF109:BG109"/>
    <mergeCell ref="BI109:BJ109"/>
    <mergeCell ref="AW110:AX110"/>
    <mergeCell ref="AZ110:BA110"/>
    <mergeCell ref="BC110:BD110"/>
    <mergeCell ref="BF110:BG110"/>
    <mergeCell ref="BI110:BJ110"/>
    <mergeCell ref="AW112:AX112"/>
    <mergeCell ref="AZ112:BA112"/>
    <mergeCell ref="BC112:BD112"/>
    <mergeCell ref="AW104:AX104"/>
    <mergeCell ref="AZ104:BA104"/>
    <mergeCell ref="BC104:BD104"/>
    <mergeCell ref="BF104:BG104"/>
    <mergeCell ref="BI104:BJ104"/>
    <mergeCell ref="AW105:AX105"/>
    <mergeCell ref="AZ105:BA105"/>
    <mergeCell ref="BC105:BD105"/>
    <mergeCell ref="BF105:BG105"/>
    <mergeCell ref="BI105:BJ105"/>
    <mergeCell ref="AW106:AX106"/>
    <mergeCell ref="AZ106:BA106"/>
    <mergeCell ref="BC106:BD106"/>
    <mergeCell ref="BF106:BG106"/>
    <mergeCell ref="BI106:BJ106"/>
    <mergeCell ref="AW99:AX99"/>
    <mergeCell ref="AZ99:BA99"/>
    <mergeCell ref="BC99:BD99"/>
    <mergeCell ref="BF99:BG99"/>
    <mergeCell ref="BI99:BJ99"/>
    <mergeCell ref="AW100:AX100"/>
    <mergeCell ref="AZ100:BA100"/>
    <mergeCell ref="BC100:BD100"/>
    <mergeCell ref="BF100:BG100"/>
    <mergeCell ref="BI100:BJ100"/>
    <mergeCell ref="AW101:AX101"/>
    <mergeCell ref="AZ101:BA101"/>
    <mergeCell ref="BC101:BD101"/>
    <mergeCell ref="BF101:BG101"/>
    <mergeCell ref="BI101:BJ101"/>
    <mergeCell ref="AW102:AX102"/>
    <mergeCell ref="AZ102:BA102"/>
    <mergeCell ref="BC102:BD102"/>
    <mergeCell ref="BF102:BG102"/>
    <mergeCell ref="BI102:BJ102"/>
    <mergeCell ref="AW96:AX96"/>
    <mergeCell ref="AZ96:BA96"/>
    <mergeCell ref="BC96:BD96"/>
    <mergeCell ref="BF96:BG96"/>
    <mergeCell ref="BI96:BJ96"/>
    <mergeCell ref="AW97:AX97"/>
    <mergeCell ref="AZ97:BA97"/>
    <mergeCell ref="BC97:BD97"/>
    <mergeCell ref="BF97:BG97"/>
    <mergeCell ref="BI97:BJ97"/>
    <mergeCell ref="AW98:AX98"/>
    <mergeCell ref="AZ98:BA98"/>
    <mergeCell ref="BC98:BD98"/>
    <mergeCell ref="BF98:BG98"/>
    <mergeCell ref="BI98:BJ98"/>
    <mergeCell ref="AW91:AX91"/>
    <mergeCell ref="AZ91:BA91"/>
    <mergeCell ref="BC91:BD91"/>
    <mergeCell ref="BF91:BG91"/>
    <mergeCell ref="BI91:BJ91"/>
    <mergeCell ref="AW92:AX92"/>
    <mergeCell ref="AZ92:BA92"/>
    <mergeCell ref="BC92:BD92"/>
    <mergeCell ref="BF92:BG92"/>
    <mergeCell ref="BI92:BJ92"/>
    <mergeCell ref="AW93:AX93"/>
    <mergeCell ref="AZ93:BA93"/>
    <mergeCell ref="BC93:BD93"/>
    <mergeCell ref="BF93:BG93"/>
    <mergeCell ref="BI93:BJ93"/>
    <mergeCell ref="AW94:AX94"/>
    <mergeCell ref="AZ94:BA94"/>
    <mergeCell ref="BC94:BD94"/>
    <mergeCell ref="BF94:BG94"/>
    <mergeCell ref="BI94:BJ94"/>
    <mergeCell ref="AW88:AX88"/>
    <mergeCell ref="AZ88:BA88"/>
    <mergeCell ref="BC88:BD88"/>
    <mergeCell ref="BF88:BG88"/>
    <mergeCell ref="BI88:BJ88"/>
    <mergeCell ref="AW89:AX89"/>
    <mergeCell ref="AZ89:BA89"/>
    <mergeCell ref="BC89:BD89"/>
    <mergeCell ref="BF89:BG89"/>
    <mergeCell ref="BI89:BJ89"/>
    <mergeCell ref="AW90:AX90"/>
    <mergeCell ref="AZ90:BA90"/>
    <mergeCell ref="BC90:BD90"/>
    <mergeCell ref="BF90:BG90"/>
    <mergeCell ref="BI90:BJ90"/>
    <mergeCell ref="AW83:AX83"/>
    <mergeCell ref="AZ83:BA83"/>
    <mergeCell ref="BC83:BD83"/>
    <mergeCell ref="BF83:BG83"/>
    <mergeCell ref="BI83:BJ83"/>
    <mergeCell ref="AW84:AX84"/>
    <mergeCell ref="AZ84:BA84"/>
    <mergeCell ref="BC84:BD84"/>
    <mergeCell ref="BF84:BG84"/>
    <mergeCell ref="BI84:BJ84"/>
    <mergeCell ref="AW85:AX85"/>
    <mergeCell ref="AZ85:BA85"/>
    <mergeCell ref="BC85:BD85"/>
    <mergeCell ref="BF85:BG85"/>
    <mergeCell ref="BI85:BJ85"/>
    <mergeCell ref="AW86:AX86"/>
    <mergeCell ref="AZ86:BA86"/>
    <mergeCell ref="BC86:BD86"/>
    <mergeCell ref="BF86:BG86"/>
    <mergeCell ref="BI86:BJ86"/>
    <mergeCell ref="AW80:AX80"/>
    <mergeCell ref="AZ80:BA80"/>
    <mergeCell ref="BC80:BD80"/>
    <mergeCell ref="BF80:BG80"/>
    <mergeCell ref="BI80:BJ80"/>
    <mergeCell ref="AW81:AX81"/>
    <mergeCell ref="AZ81:BA81"/>
    <mergeCell ref="BC81:BD81"/>
    <mergeCell ref="BF81:BG81"/>
    <mergeCell ref="BI81:BJ81"/>
    <mergeCell ref="AW82:AX82"/>
    <mergeCell ref="AZ82:BA82"/>
    <mergeCell ref="BC82:BD82"/>
    <mergeCell ref="BF82:BG82"/>
    <mergeCell ref="BI82:BJ82"/>
    <mergeCell ref="AW75:AX75"/>
    <mergeCell ref="AZ75:BA75"/>
    <mergeCell ref="BC75:BD75"/>
    <mergeCell ref="BF75:BG75"/>
    <mergeCell ref="BI75:BJ75"/>
    <mergeCell ref="AW76:AX76"/>
    <mergeCell ref="AZ76:BA76"/>
    <mergeCell ref="BC76:BD76"/>
    <mergeCell ref="BF76:BG76"/>
    <mergeCell ref="BI76:BJ76"/>
    <mergeCell ref="AW77:AX77"/>
    <mergeCell ref="AZ77:BA77"/>
    <mergeCell ref="BC77:BD77"/>
    <mergeCell ref="BF77:BG77"/>
    <mergeCell ref="BI77:BJ77"/>
    <mergeCell ref="AW78:AX78"/>
    <mergeCell ref="AZ78:BA78"/>
    <mergeCell ref="BC78:BD78"/>
    <mergeCell ref="BF78:BG78"/>
    <mergeCell ref="BI78:BJ78"/>
    <mergeCell ref="AW72:AX72"/>
    <mergeCell ref="AZ72:BA72"/>
    <mergeCell ref="BC72:BD72"/>
    <mergeCell ref="BF72:BG72"/>
    <mergeCell ref="BI72:BJ72"/>
    <mergeCell ref="AW73:AX73"/>
    <mergeCell ref="AZ73:BA73"/>
    <mergeCell ref="BC73:BD73"/>
    <mergeCell ref="BF73:BG73"/>
    <mergeCell ref="BI73:BJ73"/>
    <mergeCell ref="AW74:AX74"/>
    <mergeCell ref="AZ74:BA74"/>
    <mergeCell ref="BC74:BD74"/>
    <mergeCell ref="BF74:BG74"/>
    <mergeCell ref="BI74:BJ74"/>
    <mergeCell ref="AW67:AX67"/>
    <mergeCell ref="AZ67:BA67"/>
    <mergeCell ref="BC67:BD67"/>
    <mergeCell ref="BF67:BG67"/>
    <mergeCell ref="BI67:BJ67"/>
    <mergeCell ref="AW68:AX68"/>
    <mergeCell ref="AZ68:BA68"/>
    <mergeCell ref="BC68:BD68"/>
    <mergeCell ref="BF68:BG68"/>
    <mergeCell ref="BI68:BJ68"/>
    <mergeCell ref="AW69:AX69"/>
    <mergeCell ref="AZ69:BA69"/>
    <mergeCell ref="BC69:BD69"/>
    <mergeCell ref="BF69:BG69"/>
    <mergeCell ref="BI69:BJ69"/>
    <mergeCell ref="AW70:AX70"/>
    <mergeCell ref="AZ70:BA70"/>
    <mergeCell ref="BC70:BD70"/>
    <mergeCell ref="BF70:BG70"/>
    <mergeCell ref="BI70:BJ70"/>
    <mergeCell ref="AW64:AX64"/>
    <mergeCell ref="AZ64:BA64"/>
    <mergeCell ref="BC64:BD64"/>
    <mergeCell ref="BF64:BG64"/>
    <mergeCell ref="BI64:BJ64"/>
    <mergeCell ref="AW65:AX65"/>
    <mergeCell ref="AZ65:BA65"/>
    <mergeCell ref="BC65:BD65"/>
    <mergeCell ref="BF65:BG65"/>
    <mergeCell ref="BI65:BJ65"/>
    <mergeCell ref="AW66:AX66"/>
    <mergeCell ref="AZ66:BA66"/>
    <mergeCell ref="BC66:BD66"/>
    <mergeCell ref="BF66:BG66"/>
    <mergeCell ref="BI66:BJ66"/>
    <mergeCell ref="AW59:AX59"/>
    <mergeCell ref="AZ59:BA59"/>
    <mergeCell ref="BC59:BD59"/>
    <mergeCell ref="BF59:BG59"/>
    <mergeCell ref="BI59:BJ59"/>
    <mergeCell ref="AW60:AX60"/>
    <mergeCell ref="AZ60:BA60"/>
    <mergeCell ref="BC60:BD60"/>
    <mergeCell ref="BF60:BG60"/>
    <mergeCell ref="BI60:BJ60"/>
    <mergeCell ref="AW61:AX61"/>
    <mergeCell ref="AZ61:BA61"/>
    <mergeCell ref="BC61:BD61"/>
    <mergeCell ref="BF61:BG61"/>
    <mergeCell ref="BI61:BJ61"/>
    <mergeCell ref="AW62:AX62"/>
    <mergeCell ref="AZ62:BA62"/>
    <mergeCell ref="BC62:BD62"/>
    <mergeCell ref="BF62:BG62"/>
    <mergeCell ref="BI62:BJ62"/>
    <mergeCell ref="AW56:AX56"/>
    <mergeCell ref="AZ56:BA56"/>
    <mergeCell ref="BC56:BD56"/>
    <mergeCell ref="BF56:BG56"/>
    <mergeCell ref="BI56:BJ56"/>
    <mergeCell ref="AW57:AX57"/>
    <mergeCell ref="AZ57:BA57"/>
    <mergeCell ref="BC57:BD57"/>
    <mergeCell ref="BF57:BG57"/>
    <mergeCell ref="BI57:BJ57"/>
    <mergeCell ref="AW58:AX58"/>
    <mergeCell ref="AZ58:BA58"/>
    <mergeCell ref="BC58:BD58"/>
    <mergeCell ref="BF58:BG58"/>
    <mergeCell ref="BI58:BJ58"/>
    <mergeCell ref="AW51:AX51"/>
    <mergeCell ref="AZ51:BA51"/>
    <mergeCell ref="BC51:BD51"/>
    <mergeCell ref="BF51:BG51"/>
    <mergeCell ref="BI51:BJ51"/>
    <mergeCell ref="AW52:AX52"/>
    <mergeCell ref="AZ52:BA52"/>
    <mergeCell ref="BC52:BD52"/>
    <mergeCell ref="BF52:BG52"/>
    <mergeCell ref="BI52:BJ52"/>
    <mergeCell ref="AW53:AX53"/>
    <mergeCell ref="AZ53:BA53"/>
    <mergeCell ref="BC53:BD53"/>
    <mergeCell ref="BF53:BG53"/>
    <mergeCell ref="BI53:BJ53"/>
    <mergeCell ref="AW54:AX54"/>
    <mergeCell ref="AZ54:BA54"/>
    <mergeCell ref="BC54:BD54"/>
    <mergeCell ref="BF54:BG54"/>
    <mergeCell ref="BI54:BJ54"/>
    <mergeCell ref="AW48:AX48"/>
    <mergeCell ref="AZ48:BA48"/>
    <mergeCell ref="BC48:BD48"/>
    <mergeCell ref="BF48:BG48"/>
    <mergeCell ref="BI48:BJ48"/>
    <mergeCell ref="AW49:AX49"/>
    <mergeCell ref="AZ49:BA49"/>
    <mergeCell ref="BC49:BD49"/>
    <mergeCell ref="BF49:BG49"/>
    <mergeCell ref="BI49:BJ49"/>
    <mergeCell ref="AW50:AX50"/>
    <mergeCell ref="AZ50:BA50"/>
    <mergeCell ref="BC50:BD50"/>
    <mergeCell ref="BF50:BG50"/>
    <mergeCell ref="BI50:BJ50"/>
    <mergeCell ref="AW43:AX43"/>
    <mergeCell ref="AZ43:BA43"/>
    <mergeCell ref="BC43:BD43"/>
    <mergeCell ref="BF43:BG43"/>
    <mergeCell ref="BI43:BJ43"/>
    <mergeCell ref="AW44:AX44"/>
    <mergeCell ref="AZ44:BA44"/>
    <mergeCell ref="BC44:BD44"/>
    <mergeCell ref="BF44:BG44"/>
    <mergeCell ref="BI44:BJ44"/>
    <mergeCell ref="AW45:AX45"/>
    <mergeCell ref="AZ45:BA45"/>
    <mergeCell ref="BC45:BD45"/>
    <mergeCell ref="BF45:BG45"/>
    <mergeCell ref="BI45:BJ45"/>
    <mergeCell ref="AW46:AX46"/>
    <mergeCell ref="AZ46:BA46"/>
    <mergeCell ref="BC46:BD46"/>
    <mergeCell ref="BF46:BG46"/>
    <mergeCell ref="BI46:BJ46"/>
    <mergeCell ref="AW40:AX40"/>
    <mergeCell ref="AZ40:BA40"/>
    <mergeCell ref="BC40:BD40"/>
    <mergeCell ref="BF40:BG40"/>
    <mergeCell ref="BI40:BJ40"/>
    <mergeCell ref="AW41:AX41"/>
    <mergeCell ref="AZ41:BA41"/>
    <mergeCell ref="BC41:BD41"/>
    <mergeCell ref="BF41:BG41"/>
    <mergeCell ref="BI41:BJ41"/>
    <mergeCell ref="AW42:AX42"/>
    <mergeCell ref="AZ42:BA42"/>
    <mergeCell ref="BC42:BD42"/>
    <mergeCell ref="BF42:BG42"/>
    <mergeCell ref="BI42:BJ42"/>
    <mergeCell ref="AW35:AX35"/>
    <mergeCell ref="AZ35:BA35"/>
    <mergeCell ref="BC35:BD35"/>
    <mergeCell ref="BF35:BG35"/>
    <mergeCell ref="BI35:BJ35"/>
    <mergeCell ref="AW36:AX36"/>
    <mergeCell ref="AZ36:BA36"/>
    <mergeCell ref="BC36:BD36"/>
    <mergeCell ref="BF36:BG36"/>
    <mergeCell ref="BI36:BJ36"/>
    <mergeCell ref="AW37:AX37"/>
    <mergeCell ref="AZ37:BA37"/>
    <mergeCell ref="BC37:BD37"/>
    <mergeCell ref="BF37:BG37"/>
    <mergeCell ref="BI37:BJ37"/>
    <mergeCell ref="AW38:AX38"/>
    <mergeCell ref="AZ38:BA38"/>
    <mergeCell ref="BC38:BD38"/>
    <mergeCell ref="BF38:BG38"/>
    <mergeCell ref="BI38:BJ38"/>
    <mergeCell ref="AW32:AX32"/>
    <mergeCell ref="AZ32:BA32"/>
    <mergeCell ref="BC32:BD32"/>
    <mergeCell ref="BF32:BG32"/>
    <mergeCell ref="BI32:BJ32"/>
    <mergeCell ref="AW33:AX33"/>
    <mergeCell ref="AZ33:BA33"/>
    <mergeCell ref="BC33:BD33"/>
    <mergeCell ref="BF33:BG33"/>
    <mergeCell ref="BI33:BJ33"/>
    <mergeCell ref="AW34:AX34"/>
    <mergeCell ref="AZ34:BA34"/>
    <mergeCell ref="BC34:BD34"/>
    <mergeCell ref="BF34:BG34"/>
    <mergeCell ref="BI34:BJ34"/>
    <mergeCell ref="AW26:AX26"/>
    <mergeCell ref="AZ26:BA26"/>
    <mergeCell ref="BC26:BD26"/>
    <mergeCell ref="BF26:BG26"/>
    <mergeCell ref="BI26:BJ26"/>
    <mergeCell ref="AW27:AX27"/>
    <mergeCell ref="AZ27:BA27"/>
    <mergeCell ref="BC27:BD27"/>
    <mergeCell ref="BF27:BG27"/>
    <mergeCell ref="BI27:BJ27"/>
    <mergeCell ref="AW28:AX28"/>
    <mergeCell ref="AZ28:BA28"/>
    <mergeCell ref="BC28:BD28"/>
    <mergeCell ref="BF28:BG28"/>
    <mergeCell ref="BI28:BJ28"/>
    <mergeCell ref="AW30:AX30"/>
    <mergeCell ref="AZ30:BA30"/>
    <mergeCell ref="BC30:BD30"/>
    <mergeCell ref="BF30:BG30"/>
    <mergeCell ref="BI30:BJ30"/>
    <mergeCell ref="AW29:AX29"/>
    <mergeCell ref="AZ29:BA29"/>
    <mergeCell ref="BC29:BD29"/>
    <mergeCell ref="BF29:BG29"/>
    <mergeCell ref="BI29:BJ29"/>
    <mergeCell ref="AW22:AX22"/>
    <mergeCell ref="AZ22:BA22"/>
    <mergeCell ref="BC22:BD22"/>
    <mergeCell ref="BF22:BG22"/>
    <mergeCell ref="BI22:BJ22"/>
    <mergeCell ref="AW24:AX24"/>
    <mergeCell ref="AZ24:BA24"/>
    <mergeCell ref="BC24:BD24"/>
    <mergeCell ref="BF24:BG24"/>
    <mergeCell ref="BI24:BJ24"/>
    <mergeCell ref="AW25:AX25"/>
    <mergeCell ref="AZ25:BA25"/>
    <mergeCell ref="BC25:BD25"/>
    <mergeCell ref="BF25:BG25"/>
    <mergeCell ref="BI25:BJ25"/>
    <mergeCell ref="AW18:AX18"/>
    <mergeCell ref="AZ18:BA18"/>
    <mergeCell ref="BC18:BD18"/>
    <mergeCell ref="BF18:BG18"/>
    <mergeCell ref="BI18:BJ18"/>
    <mergeCell ref="AW19:AX19"/>
    <mergeCell ref="AZ19:BA19"/>
    <mergeCell ref="BC19:BD19"/>
    <mergeCell ref="BF19:BG19"/>
    <mergeCell ref="BI19:BJ19"/>
    <mergeCell ref="AW20:AX20"/>
    <mergeCell ref="AZ20:BA20"/>
    <mergeCell ref="BC20:BD20"/>
    <mergeCell ref="BF20:BG20"/>
    <mergeCell ref="BI20:BJ20"/>
    <mergeCell ref="AW21:AX21"/>
    <mergeCell ref="AZ21:BA21"/>
    <mergeCell ref="BC21:BD21"/>
    <mergeCell ref="BF21:BG21"/>
    <mergeCell ref="BI21:BJ21"/>
    <mergeCell ref="AW13:AX13"/>
    <mergeCell ref="AZ13:BA13"/>
    <mergeCell ref="BC13:BD13"/>
    <mergeCell ref="BF13:BG13"/>
    <mergeCell ref="BI13:BJ13"/>
    <mergeCell ref="AW14:AX14"/>
    <mergeCell ref="AZ14:BA14"/>
    <mergeCell ref="BC14:BD14"/>
    <mergeCell ref="BF14:BG14"/>
    <mergeCell ref="BI14:BJ14"/>
    <mergeCell ref="AW16:AX16"/>
    <mergeCell ref="AZ16:BA16"/>
    <mergeCell ref="BC16:BD16"/>
    <mergeCell ref="BF16:BG16"/>
    <mergeCell ref="BI16:BJ16"/>
    <mergeCell ref="AW17:AX17"/>
    <mergeCell ref="AZ17:BA17"/>
    <mergeCell ref="BC17:BD17"/>
    <mergeCell ref="BF17:BG17"/>
    <mergeCell ref="BI17:BJ17"/>
    <mergeCell ref="BC9:BD9"/>
    <mergeCell ref="BF9:BG9"/>
    <mergeCell ref="BI9:BJ9"/>
    <mergeCell ref="AW10:AX10"/>
    <mergeCell ref="AZ10:BA10"/>
    <mergeCell ref="BC10:BD10"/>
    <mergeCell ref="BF10:BG10"/>
    <mergeCell ref="BI10:BJ10"/>
    <mergeCell ref="AW11:AX11"/>
    <mergeCell ref="AZ11:BA11"/>
    <mergeCell ref="BC11:BD11"/>
    <mergeCell ref="BF11:BG11"/>
    <mergeCell ref="BI11:BJ11"/>
    <mergeCell ref="AW12:AX12"/>
    <mergeCell ref="AZ12:BA12"/>
    <mergeCell ref="BC12:BD12"/>
    <mergeCell ref="BF12:BG12"/>
    <mergeCell ref="BI12:BJ12"/>
    <mergeCell ref="AW2:AX2"/>
    <mergeCell ref="AZ2:BA2"/>
    <mergeCell ref="BC2:BD2"/>
    <mergeCell ref="BF2:BG2"/>
    <mergeCell ref="BI2:BJ2"/>
    <mergeCell ref="AW3:AX3"/>
    <mergeCell ref="AZ3:BA3"/>
    <mergeCell ref="BC3:BD3"/>
    <mergeCell ref="BF3:BG3"/>
    <mergeCell ref="BI3:BJ3"/>
    <mergeCell ref="AW4:AX4"/>
    <mergeCell ref="AZ4:BA4"/>
    <mergeCell ref="BC4:BD4"/>
    <mergeCell ref="BF4:BG4"/>
    <mergeCell ref="BI4:BJ4"/>
    <mergeCell ref="AW7:AX7"/>
    <mergeCell ref="AZ7:BA7"/>
    <mergeCell ref="BC7:BD7"/>
    <mergeCell ref="BF7:BG7"/>
    <mergeCell ref="BI7:BJ7"/>
    <mergeCell ref="AW8:AX8"/>
    <mergeCell ref="AZ8:BA8"/>
    <mergeCell ref="BC8:BD8"/>
    <mergeCell ref="BF8:BG8"/>
    <mergeCell ref="BI8:BJ8"/>
    <mergeCell ref="AW9:AX9"/>
    <mergeCell ref="AZ9:BA9"/>
    <mergeCell ref="AH256:AI256"/>
    <mergeCell ref="AK256:AL256"/>
    <mergeCell ref="AN256:AO256"/>
    <mergeCell ref="AQ256:AR256"/>
    <mergeCell ref="AT256:AU256"/>
    <mergeCell ref="AH257:AI257"/>
    <mergeCell ref="AK257:AL257"/>
    <mergeCell ref="AN257:AO257"/>
    <mergeCell ref="AQ257:AR257"/>
    <mergeCell ref="AT257:AU257"/>
    <mergeCell ref="AH248:AI248"/>
    <mergeCell ref="AK248:AL248"/>
    <mergeCell ref="AN248:AO248"/>
    <mergeCell ref="AQ248:AR248"/>
    <mergeCell ref="AT248:AU248"/>
    <mergeCell ref="AH249:AI249"/>
    <mergeCell ref="AK249:AL249"/>
    <mergeCell ref="AN249:AO249"/>
    <mergeCell ref="AQ249:AR249"/>
    <mergeCell ref="AT249:AU249"/>
    <mergeCell ref="AH250:AI250"/>
    <mergeCell ref="AK250:AL250"/>
    <mergeCell ref="AN250:AO250"/>
    <mergeCell ref="AQ250:AR250"/>
    <mergeCell ref="AT250:AU250"/>
    <mergeCell ref="AH258:AI258"/>
    <mergeCell ref="AK258:AL258"/>
    <mergeCell ref="AN258:AO258"/>
    <mergeCell ref="AQ258:AR258"/>
    <mergeCell ref="AT258:AU258"/>
    <mergeCell ref="AH251:AI251"/>
    <mergeCell ref="AK251:AL251"/>
    <mergeCell ref="AN251:AO251"/>
    <mergeCell ref="AQ251:AR251"/>
    <mergeCell ref="AT251:AU251"/>
    <mergeCell ref="AH252:AI252"/>
    <mergeCell ref="AK252:AL252"/>
    <mergeCell ref="AN252:AO252"/>
    <mergeCell ref="AQ252:AR252"/>
    <mergeCell ref="AT252:AU252"/>
    <mergeCell ref="AH253:AI253"/>
    <mergeCell ref="AK253:AL253"/>
    <mergeCell ref="AN253:AO253"/>
    <mergeCell ref="AQ253:AR253"/>
    <mergeCell ref="AT253:AU253"/>
    <mergeCell ref="AH254:AI254"/>
    <mergeCell ref="AK254:AL254"/>
    <mergeCell ref="AN254:AO254"/>
    <mergeCell ref="AQ254:AR254"/>
    <mergeCell ref="AT254:AU254"/>
    <mergeCell ref="AH243:AI243"/>
    <mergeCell ref="AK243:AL243"/>
    <mergeCell ref="AN243:AO243"/>
    <mergeCell ref="AQ243:AR243"/>
    <mergeCell ref="AT243:AU243"/>
    <mergeCell ref="AH244:AI244"/>
    <mergeCell ref="AK244:AL244"/>
    <mergeCell ref="AN244:AO244"/>
    <mergeCell ref="AQ244:AR244"/>
    <mergeCell ref="AT244:AU244"/>
    <mergeCell ref="AH245:AI245"/>
    <mergeCell ref="AK245:AL245"/>
    <mergeCell ref="AN245:AO245"/>
    <mergeCell ref="AQ245:AR245"/>
    <mergeCell ref="AT245:AU245"/>
    <mergeCell ref="AH246:AI246"/>
    <mergeCell ref="AK246:AL246"/>
    <mergeCell ref="AN246:AO246"/>
    <mergeCell ref="AQ246:AR246"/>
    <mergeCell ref="AT246:AU246"/>
    <mergeCell ref="AH240:AI240"/>
    <mergeCell ref="AK240:AL240"/>
    <mergeCell ref="AN240:AO240"/>
    <mergeCell ref="AQ240:AR240"/>
    <mergeCell ref="AT240:AU240"/>
    <mergeCell ref="AH241:AI241"/>
    <mergeCell ref="AK241:AL241"/>
    <mergeCell ref="AN241:AO241"/>
    <mergeCell ref="AQ241:AR241"/>
    <mergeCell ref="AT241:AU241"/>
    <mergeCell ref="AH242:AI242"/>
    <mergeCell ref="AK242:AL242"/>
    <mergeCell ref="AN242:AO242"/>
    <mergeCell ref="AQ242:AR242"/>
    <mergeCell ref="AT242:AU242"/>
    <mergeCell ref="AH235:AI235"/>
    <mergeCell ref="AK235:AL235"/>
    <mergeCell ref="AN235:AO235"/>
    <mergeCell ref="AQ235:AR235"/>
    <mergeCell ref="AT235:AU235"/>
    <mergeCell ref="AH236:AI236"/>
    <mergeCell ref="AK236:AL236"/>
    <mergeCell ref="AN236:AO236"/>
    <mergeCell ref="AQ236:AR236"/>
    <mergeCell ref="AT236:AU236"/>
    <mergeCell ref="AH237:AI237"/>
    <mergeCell ref="AK237:AL237"/>
    <mergeCell ref="AN237:AO237"/>
    <mergeCell ref="AQ237:AR237"/>
    <mergeCell ref="AT237:AU237"/>
    <mergeCell ref="AH238:AI238"/>
    <mergeCell ref="AK238:AL238"/>
    <mergeCell ref="AN238:AO238"/>
    <mergeCell ref="AQ238:AR238"/>
    <mergeCell ref="AT238:AU238"/>
    <mergeCell ref="AH232:AI232"/>
    <mergeCell ref="AK232:AL232"/>
    <mergeCell ref="AN232:AO232"/>
    <mergeCell ref="AQ232:AR232"/>
    <mergeCell ref="AT232:AU232"/>
    <mergeCell ref="AH233:AI233"/>
    <mergeCell ref="AK233:AL233"/>
    <mergeCell ref="AN233:AO233"/>
    <mergeCell ref="AQ233:AR233"/>
    <mergeCell ref="AT233:AU233"/>
    <mergeCell ref="AH234:AI234"/>
    <mergeCell ref="AK234:AL234"/>
    <mergeCell ref="AN234:AO234"/>
    <mergeCell ref="AQ234:AR234"/>
    <mergeCell ref="AT234:AU234"/>
    <mergeCell ref="AH227:AI227"/>
    <mergeCell ref="AK227:AL227"/>
    <mergeCell ref="AN227:AO227"/>
    <mergeCell ref="AQ227:AR227"/>
    <mergeCell ref="AT227:AU227"/>
    <mergeCell ref="AH228:AI228"/>
    <mergeCell ref="AK228:AL228"/>
    <mergeCell ref="AN228:AO228"/>
    <mergeCell ref="AQ228:AR228"/>
    <mergeCell ref="AT228:AU228"/>
    <mergeCell ref="AH229:AI229"/>
    <mergeCell ref="AK229:AL229"/>
    <mergeCell ref="AN229:AO229"/>
    <mergeCell ref="AQ229:AR229"/>
    <mergeCell ref="AT229:AU229"/>
    <mergeCell ref="AH230:AI230"/>
    <mergeCell ref="AK230:AL230"/>
    <mergeCell ref="AN230:AO230"/>
    <mergeCell ref="AQ230:AR230"/>
    <mergeCell ref="AT230:AU230"/>
    <mergeCell ref="AH224:AI224"/>
    <mergeCell ref="AK224:AL224"/>
    <mergeCell ref="AN224:AO224"/>
    <mergeCell ref="AQ224:AR224"/>
    <mergeCell ref="AT224:AU224"/>
    <mergeCell ref="AH225:AI225"/>
    <mergeCell ref="AK225:AL225"/>
    <mergeCell ref="AN225:AO225"/>
    <mergeCell ref="AQ225:AR225"/>
    <mergeCell ref="AT225:AU225"/>
    <mergeCell ref="AH226:AI226"/>
    <mergeCell ref="AK226:AL226"/>
    <mergeCell ref="AN226:AO226"/>
    <mergeCell ref="AQ226:AR226"/>
    <mergeCell ref="AT226:AU226"/>
    <mergeCell ref="AH219:AI219"/>
    <mergeCell ref="AK219:AL219"/>
    <mergeCell ref="AN219:AO219"/>
    <mergeCell ref="AQ219:AR219"/>
    <mergeCell ref="AT219:AU219"/>
    <mergeCell ref="AH220:AI220"/>
    <mergeCell ref="AK220:AL220"/>
    <mergeCell ref="AN220:AO220"/>
    <mergeCell ref="AQ220:AR220"/>
    <mergeCell ref="AT220:AU220"/>
    <mergeCell ref="AH221:AI221"/>
    <mergeCell ref="AK221:AL221"/>
    <mergeCell ref="AN221:AO221"/>
    <mergeCell ref="AQ221:AR221"/>
    <mergeCell ref="AT221:AU221"/>
    <mergeCell ref="AH222:AI222"/>
    <mergeCell ref="AK222:AL222"/>
    <mergeCell ref="AN222:AO222"/>
    <mergeCell ref="AQ222:AR222"/>
    <mergeCell ref="AT222:AU222"/>
    <mergeCell ref="AH216:AI216"/>
    <mergeCell ref="AK216:AL216"/>
    <mergeCell ref="AN216:AO216"/>
    <mergeCell ref="AQ216:AR216"/>
    <mergeCell ref="AT216:AU216"/>
    <mergeCell ref="AH217:AI217"/>
    <mergeCell ref="AK217:AL217"/>
    <mergeCell ref="AN217:AO217"/>
    <mergeCell ref="AQ217:AR217"/>
    <mergeCell ref="AT217:AU217"/>
    <mergeCell ref="AH218:AI218"/>
    <mergeCell ref="AK218:AL218"/>
    <mergeCell ref="AN218:AO218"/>
    <mergeCell ref="AQ218:AR218"/>
    <mergeCell ref="AT218:AU218"/>
    <mergeCell ref="AH211:AI211"/>
    <mergeCell ref="AK211:AL211"/>
    <mergeCell ref="AN211:AO211"/>
    <mergeCell ref="AQ211:AR211"/>
    <mergeCell ref="AT211:AU211"/>
    <mergeCell ref="AH212:AI212"/>
    <mergeCell ref="AK212:AL212"/>
    <mergeCell ref="AN212:AO212"/>
    <mergeCell ref="AQ212:AR212"/>
    <mergeCell ref="AT212:AU212"/>
    <mergeCell ref="AH213:AI213"/>
    <mergeCell ref="AK213:AL213"/>
    <mergeCell ref="AN213:AO213"/>
    <mergeCell ref="AQ213:AR213"/>
    <mergeCell ref="AT213:AU213"/>
    <mergeCell ref="AH214:AI214"/>
    <mergeCell ref="AK214:AL214"/>
    <mergeCell ref="AN214:AO214"/>
    <mergeCell ref="AQ214:AR214"/>
    <mergeCell ref="AT214:AU214"/>
    <mergeCell ref="AH208:AI208"/>
    <mergeCell ref="AK208:AL208"/>
    <mergeCell ref="AN208:AO208"/>
    <mergeCell ref="AQ208:AR208"/>
    <mergeCell ref="AT208:AU208"/>
    <mergeCell ref="AH209:AI209"/>
    <mergeCell ref="AK209:AL209"/>
    <mergeCell ref="AN209:AO209"/>
    <mergeCell ref="AQ209:AR209"/>
    <mergeCell ref="AT209:AU209"/>
    <mergeCell ref="AH210:AI210"/>
    <mergeCell ref="AK210:AL210"/>
    <mergeCell ref="AN210:AO210"/>
    <mergeCell ref="AQ210:AR210"/>
    <mergeCell ref="AT210:AU210"/>
    <mergeCell ref="AH203:AI203"/>
    <mergeCell ref="AK203:AL203"/>
    <mergeCell ref="AN203:AO203"/>
    <mergeCell ref="AQ203:AR203"/>
    <mergeCell ref="AT203:AU203"/>
    <mergeCell ref="AH204:AI204"/>
    <mergeCell ref="AK204:AL204"/>
    <mergeCell ref="AN204:AO204"/>
    <mergeCell ref="AQ204:AR204"/>
    <mergeCell ref="AT204:AU204"/>
    <mergeCell ref="AH205:AI205"/>
    <mergeCell ref="AK205:AL205"/>
    <mergeCell ref="AN205:AO205"/>
    <mergeCell ref="AQ205:AR205"/>
    <mergeCell ref="AT205:AU205"/>
    <mergeCell ref="AH206:AI206"/>
    <mergeCell ref="AK206:AL206"/>
    <mergeCell ref="AN206:AO206"/>
    <mergeCell ref="AQ206:AR206"/>
    <mergeCell ref="AT206:AU206"/>
    <mergeCell ref="AH200:AI200"/>
    <mergeCell ref="AK200:AL200"/>
    <mergeCell ref="AN200:AO200"/>
    <mergeCell ref="AQ200:AR200"/>
    <mergeCell ref="AT200:AU200"/>
    <mergeCell ref="AH201:AI201"/>
    <mergeCell ref="AK201:AL201"/>
    <mergeCell ref="AN201:AO201"/>
    <mergeCell ref="AQ201:AR201"/>
    <mergeCell ref="AT201:AU201"/>
    <mergeCell ref="AH202:AI202"/>
    <mergeCell ref="AK202:AL202"/>
    <mergeCell ref="AN202:AO202"/>
    <mergeCell ref="AQ202:AR202"/>
    <mergeCell ref="AT202:AU202"/>
    <mergeCell ref="AH195:AI195"/>
    <mergeCell ref="AK195:AL195"/>
    <mergeCell ref="AN195:AO195"/>
    <mergeCell ref="AQ195:AR195"/>
    <mergeCell ref="AT195:AU195"/>
    <mergeCell ref="AH196:AI196"/>
    <mergeCell ref="AK196:AL196"/>
    <mergeCell ref="AN196:AO196"/>
    <mergeCell ref="AQ196:AR196"/>
    <mergeCell ref="AT196:AU196"/>
    <mergeCell ref="AH197:AI197"/>
    <mergeCell ref="AK197:AL197"/>
    <mergeCell ref="AN197:AO197"/>
    <mergeCell ref="AQ197:AR197"/>
    <mergeCell ref="AT197:AU197"/>
    <mergeCell ref="AH198:AI198"/>
    <mergeCell ref="AK198:AL198"/>
    <mergeCell ref="AN198:AO198"/>
    <mergeCell ref="AQ198:AR198"/>
    <mergeCell ref="AT198:AU198"/>
    <mergeCell ref="AH192:AI192"/>
    <mergeCell ref="AK192:AL192"/>
    <mergeCell ref="AN192:AO192"/>
    <mergeCell ref="AQ192:AR192"/>
    <mergeCell ref="AT192:AU192"/>
    <mergeCell ref="AH193:AI193"/>
    <mergeCell ref="AK193:AL193"/>
    <mergeCell ref="AN193:AO193"/>
    <mergeCell ref="AQ193:AR193"/>
    <mergeCell ref="AT193:AU193"/>
    <mergeCell ref="AH194:AI194"/>
    <mergeCell ref="AK194:AL194"/>
    <mergeCell ref="AN194:AO194"/>
    <mergeCell ref="AQ194:AR194"/>
    <mergeCell ref="AT194:AU194"/>
    <mergeCell ref="AH187:AI187"/>
    <mergeCell ref="AK187:AL187"/>
    <mergeCell ref="AN187:AO187"/>
    <mergeCell ref="AQ187:AR187"/>
    <mergeCell ref="AT187:AU187"/>
    <mergeCell ref="AH188:AI188"/>
    <mergeCell ref="AK188:AL188"/>
    <mergeCell ref="AN188:AO188"/>
    <mergeCell ref="AQ188:AR188"/>
    <mergeCell ref="AT188:AU188"/>
    <mergeCell ref="AH189:AI189"/>
    <mergeCell ref="AK189:AL189"/>
    <mergeCell ref="AN189:AO189"/>
    <mergeCell ref="AQ189:AR189"/>
    <mergeCell ref="AT189:AU189"/>
    <mergeCell ref="AH190:AI190"/>
    <mergeCell ref="AK190:AL190"/>
    <mergeCell ref="AN190:AO190"/>
    <mergeCell ref="AQ190:AR190"/>
    <mergeCell ref="AT190:AU190"/>
    <mergeCell ref="AH184:AI184"/>
    <mergeCell ref="AK184:AL184"/>
    <mergeCell ref="AN184:AO184"/>
    <mergeCell ref="AQ184:AR184"/>
    <mergeCell ref="AT184:AU184"/>
    <mergeCell ref="AH185:AI185"/>
    <mergeCell ref="AK185:AL185"/>
    <mergeCell ref="AN185:AO185"/>
    <mergeCell ref="AQ185:AR185"/>
    <mergeCell ref="AT185:AU185"/>
    <mergeCell ref="AH186:AI186"/>
    <mergeCell ref="AK186:AL186"/>
    <mergeCell ref="AN186:AO186"/>
    <mergeCell ref="AQ186:AR186"/>
    <mergeCell ref="AT186:AU186"/>
    <mergeCell ref="AH179:AI179"/>
    <mergeCell ref="AK179:AL179"/>
    <mergeCell ref="AN179:AO179"/>
    <mergeCell ref="AQ179:AR179"/>
    <mergeCell ref="AT179:AU179"/>
    <mergeCell ref="AH180:AI180"/>
    <mergeCell ref="AK180:AL180"/>
    <mergeCell ref="AN180:AO180"/>
    <mergeCell ref="AQ180:AR180"/>
    <mergeCell ref="AT180:AU180"/>
    <mergeCell ref="AH181:AI181"/>
    <mergeCell ref="AK181:AL181"/>
    <mergeCell ref="AN181:AO181"/>
    <mergeCell ref="AQ181:AR181"/>
    <mergeCell ref="AT181:AU181"/>
    <mergeCell ref="AH182:AI182"/>
    <mergeCell ref="AK182:AL182"/>
    <mergeCell ref="AN182:AO182"/>
    <mergeCell ref="AQ182:AR182"/>
    <mergeCell ref="AT182:AU182"/>
    <mergeCell ref="AH176:AI176"/>
    <mergeCell ref="AK176:AL176"/>
    <mergeCell ref="AN176:AO176"/>
    <mergeCell ref="AQ176:AR176"/>
    <mergeCell ref="AT176:AU176"/>
    <mergeCell ref="AH177:AI177"/>
    <mergeCell ref="AK177:AL177"/>
    <mergeCell ref="AN177:AO177"/>
    <mergeCell ref="AQ177:AR177"/>
    <mergeCell ref="AT177:AU177"/>
    <mergeCell ref="AH178:AI178"/>
    <mergeCell ref="AK178:AL178"/>
    <mergeCell ref="AN178:AO178"/>
    <mergeCell ref="AQ178:AR178"/>
    <mergeCell ref="AT178:AU178"/>
    <mergeCell ref="AH171:AI171"/>
    <mergeCell ref="AK171:AL171"/>
    <mergeCell ref="AN171:AO171"/>
    <mergeCell ref="AQ171:AR171"/>
    <mergeCell ref="AT171:AU171"/>
    <mergeCell ref="AH172:AI172"/>
    <mergeCell ref="AK172:AL172"/>
    <mergeCell ref="AN172:AO172"/>
    <mergeCell ref="AQ172:AR172"/>
    <mergeCell ref="AT172:AU172"/>
    <mergeCell ref="AH173:AI173"/>
    <mergeCell ref="AK173:AL173"/>
    <mergeCell ref="AN173:AO173"/>
    <mergeCell ref="AQ173:AR173"/>
    <mergeCell ref="AT173:AU173"/>
    <mergeCell ref="AH174:AI174"/>
    <mergeCell ref="AK174:AL174"/>
    <mergeCell ref="AN174:AO174"/>
    <mergeCell ref="AQ174:AR174"/>
    <mergeCell ref="AT174:AU174"/>
    <mergeCell ref="AH168:AI168"/>
    <mergeCell ref="AK168:AL168"/>
    <mergeCell ref="AN168:AO168"/>
    <mergeCell ref="AQ168:AR168"/>
    <mergeCell ref="AT168:AU168"/>
    <mergeCell ref="AH169:AI169"/>
    <mergeCell ref="AK169:AL169"/>
    <mergeCell ref="AN169:AO169"/>
    <mergeCell ref="AQ169:AR169"/>
    <mergeCell ref="AT169:AU169"/>
    <mergeCell ref="AH170:AI170"/>
    <mergeCell ref="AK170:AL170"/>
    <mergeCell ref="AN170:AO170"/>
    <mergeCell ref="AQ170:AR170"/>
    <mergeCell ref="AT170:AU170"/>
    <mergeCell ref="AH163:AI163"/>
    <mergeCell ref="AK163:AL163"/>
    <mergeCell ref="AN163:AO163"/>
    <mergeCell ref="AQ163:AR163"/>
    <mergeCell ref="AT163:AU163"/>
    <mergeCell ref="AH164:AI164"/>
    <mergeCell ref="AK164:AL164"/>
    <mergeCell ref="AN164:AO164"/>
    <mergeCell ref="AQ164:AR164"/>
    <mergeCell ref="AT164:AU164"/>
    <mergeCell ref="AH165:AI165"/>
    <mergeCell ref="AK165:AL165"/>
    <mergeCell ref="AN165:AO165"/>
    <mergeCell ref="AQ165:AR165"/>
    <mergeCell ref="AT165:AU165"/>
    <mergeCell ref="AH166:AI166"/>
    <mergeCell ref="AK166:AL166"/>
    <mergeCell ref="AN166:AO166"/>
    <mergeCell ref="AQ166:AR166"/>
    <mergeCell ref="AT166:AU166"/>
    <mergeCell ref="AH160:AI160"/>
    <mergeCell ref="AK160:AL160"/>
    <mergeCell ref="AN160:AO160"/>
    <mergeCell ref="AQ160:AR160"/>
    <mergeCell ref="AT160:AU160"/>
    <mergeCell ref="AH161:AI161"/>
    <mergeCell ref="AK161:AL161"/>
    <mergeCell ref="AN161:AO161"/>
    <mergeCell ref="AQ161:AR161"/>
    <mergeCell ref="AT161:AU161"/>
    <mergeCell ref="AH162:AI162"/>
    <mergeCell ref="AK162:AL162"/>
    <mergeCell ref="AN162:AO162"/>
    <mergeCell ref="AQ162:AR162"/>
    <mergeCell ref="AT162:AU162"/>
    <mergeCell ref="AH155:AI155"/>
    <mergeCell ref="AK155:AL155"/>
    <mergeCell ref="AN155:AO155"/>
    <mergeCell ref="AQ155:AR155"/>
    <mergeCell ref="AT155:AU155"/>
    <mergeCell ref="AH156:AI156"/>
    <mergeCell ref="AK156:AL156"/>
    <mergeCell ref="AN156:AO156"/>
    <mergeCell ref="AQ156:AR156"/>
    <mergeCell ref="AT156:AU156"/>
    <mergeCell ref="AH157:AI157"/>
    <mergeCell ref="AK157:AL157"/>
    <mergeCell ref="AN157:AO157"/>
    <mergeCell ref="AQ157:AR157"/>
    <mergeCell ref="AT157:AU157"/>
    <mergeCell ref="AH158:AI158"/>
    <mergeCell ref="AK158:AL158"/>
    <mergeCell ref="AN158:AO158"/>
    <mergeCell ref="AQ158:AR158"/>
    <mergeCell ref="AT158:AU158"/>
    <mergeCell ref="AH152:AI152"/>
    <mergeCell ref="AK152:AL152"/>
    <mergeCell ref="AN152:AO152"/>
    <mergeCell ref="AQ152:AR152"/>
    <mergeCell ref="AT152:AU152"/>
    <mergeCell ref="AH153:AI153"/>
    <mergeCell ref="AK153:AL153"/>
    <mergeCell ref="AN153:AO153"/>
    <mergeCell ref="AQ153:AR153"/>
    <mergeCell ref="AT153:AU153"/>
    <mergeCell ref="AH154:AI154"/>
    <mergeCell ref="AK154:AL154"/>
    <mergeCell ref="AN154:AO154"/>
    <mergeCell ref="AQ154:AR154"/>
    <mergeCell ref="AT154:AU154"/>
    <mergeCell ref="AH147:AI147"/>
    <mergeCell ref="AK147:AL147"/>
    <mergeCell ref="AN147:AO147"/>
    <mergeCell ref="AQ147:AR147"/>
    <mergeCell ref="AT147:AU147"/>
    <mergeCell ref="AH148:AI148"/>
    <mergeCell ref="AK148:AL148"/>
    <mergeCell ref="AN148:AO148"/>
    <mergeCell ref="AQ148:AR148"/>
    <mergeCell ref="AT148:AU148"/>
    <mergeCell ref="AH149:AI149"/>
    <mergeCell ref="AK149:AL149"/>
    <mergeCell ref="AN149:AO149"/>
    <mergeCell ref="AQ149:AR149"/>
    <mergeCell ref="AT149:AU149"/>
    <mergeCell ref="AH150:AI150"/>
    <mergeCell ref="AK150:AL150"/>
    <mergeCell ref="AN150:AO150"/>
    <mergeCell ref="AQ150:AR150"/>
    <mergeCell ref="AT150:AU150"/>
    <mergeCell ref="AH144:AI144"/>
    <mergeCell ref="AK144:AL144"/>
    <mergeCell ref="AN144:AO144"/>
    <mergeCell ref="AQ144:AR144"/>
    <mergeCell ref="AT144:AU144"/>
    <mergeCell ref="AH145:AI145"/>
    <mergeCell ref="AK145:AL145"/>
    <mergeCell ref="AN145:AO145"/>
    <mergeCell ref="AQ145:AR145"/>
    <mergeCell ref="AT145:AU145"/>
    <mergeCell ref="AH146:AI146"/>
    <mergeCell ref="AK146:AL146"/>
    <mergeCell ref="AN146:AO146"/>
    <mergeCell ref="AQ146:AR146"/>
    <mergeCell ref="AT146:AU146"/>
    <mergeCell ref="AH139:AI139"/>
    <mergeCell ref="AK139:AL139"/>
    <mergeCell ref="AN139:AO139"/>
    <mergeCell ref="AQ139:AR139"/>
    <mergeCell ref="AT139:AU139"/>
    <mergeCell ref="AH140:AI140"/>
    <mergeCell ref="AK140:AL140"/>
    <mergeCell ref="AN140:AO140"/>
    <mergeCell ref="AQ140:AR140"/>
    <mergeCell ref="AT140:AU140"/>
    <mergeCell ref="AH141:AI141"/>
    <mergeCell ref="AK141:AL141"/>
    <mergeCell ref="AN141:AO141"/>
    <mergeCell ref="AQ141:AR141"/>
    <mergeCell ref="AT141:AU141"/>
    <mergeCell ref="AH142:AI142"/>
    <mergeCell ref="AK142:AL142"/>
    <mergeCell ref="AN142:AO142"/>
    <mergeCell ref="AQ142:AR142"/>
    <mergeCell ref="AT142:AU142"/>
    <mergeCell ref="AH136:AI136"/>
    <mergeCell ref="AK136:AL136"/>
    <mergeCell ref="AN136:AO136"/>
    <mergeCell ref="AQ136:AR136"/>
    <mergeCell ref="AT136:AU136"/>
    <mergeCell ref="AH137:AI137"/>
    <mergeCell ref="AK137:AL137"/>
    <mergeCell ref="AN137:AO137"/>
    <mergeCell ref="AQ137:AR137"/>
    <mergeCell ref="AT137:AU137"/>
    <mergeCell ref="AH138:AI138"/>
    <mergeCell ref="AK138:AL138"/>
    <mergeCell ref="AN138:AO138"/>
    <mergeCell ref="AQ138:AR138"/>
    <mergeCell ref="AT138:AU138"/>
    <mergeCell ref="AH131:AI131"/>
    <mergeCell ref="AK131:AL131"/>
    <mergeCell ref="AN131:AO131"/>
    <mergeCell ref="AQ131:AR131"/>
    <mergeCell ref="AT131:AU131"/>
    <mergeCell ref="AH132:AI132"/>
    <mergeCell ref="AK132:AL132"/>
    <mergeCell ref="AN132:AO132"/>
    <mergeCell ref="AQ132:AR132"/>
    <mergeCell ref="AT132:AU132"/>
    <mergeCell ref="AH133:AI133"/>
    <mergeCell ref="AK133:AL133"/>
    <mergeCell ref="AN133:AO133"/>
    <mergeCell ref="AQ133:AR133"/>
    <mergeCell ref="AT133:AU133"/>
    <mergeCell ref="AH134:AI134"/>
    <mergeCell ref="AK134:AL134"/>
    <mergeCell ref="AN134:AO134"/>
    <mergeCell ref="AQ134:AR134"/>
    <mergeCell ref="AT134:AU134"/>
    <mergeCell ref="AH128:AI128"/>
    <mergeCell ref="AK128:AL128"/>
    <mergeCell ref="AN128:AO128"/>
    <mergeCell ref="AQ128:AR128"/>
    <mergeCell ref="AT128:AU128"/>
    <mergeCell ref="AH129:AI129"/>
    <mergeCell ref="AK129:AL129"/>
    <mergeCell ref="AN129:AO129"/>
    <mergeCell ref="AQ129:AR129"/>
    <mergeCell ref="AT129:AU129"/>
    <mergeCell ref="AH130:AI130"/>
    <mergeCell ref="AK130:AL130"/>
    <mergeCell ref="AN130:AO130"/>
    <mergeCell ref="AQ130:AR130"/>
    <mergeCell ref="AT130:AU130"/>
    <mergeCell ref="AH123:AI123"/>
    <mergeCell ref="AK123:AL123"/>
    <mergeCell ref="AN123:AO123"/>
    <mergeCell ref="AQ123:AR123"/>
    <mergeCell ref="AT123:AU123"/>
    <mergeCell ref="AH124:AI124"/>
    <mergeCell ref="AK124:AL124"/>
    <mergeCell ref="AN124:AO124"/>
    <mergeCell ref="AQ124:AR124"/>
    <mergeCell ref="AT124:AU124"/>
    <mergeCell ref="AH125:AI125"/>
    <mergeCell ref="AK125:AL125"/>
    <mergeCell ref="AN125:AO125"/>
    <mergeCell ref="AQ125:AR125"/>
    <mergeCell ref="AT125:AU125"/>
    <mergeCell ref="AH126:AI126"/>
    <mergeCell ref="AK126:AL126"/>
    <mergeCell ref="AN126:AO126"/>
    <mergeCell ref="AQ126:AR126"/>
    <mergeCell ref="AT126:AU126"/>
    <mergeCell ref="AH120:AI120"/>
    <mergeCell ref="AK120:AL120"/>
    <mergeCell ref="AN120:AO120"/>
    <mergeCell ref="AQ120:AR120"/>
    <mergeCell ref="AT120:AU120"/>
    <mergeCell ref="AH121:AI121"/>
    <mergeCell ref="AK121:AL121"/>
    <mergeCell ref="AN121:AO121"/>
    <mergeCell ref="AQ121:AR121"/>
    <mergeCell ref="AT121:AU121"/>
    <mergeCell ref="AH122:AI122"/>
    <mergeCell ref="AK122:AL122"/>
    <mergeCell ref="AN122:AO122"/>
    <mergeCell ref="AQ122:AR122"/>
    <mergeCell ref="AT122:AU122"/>
    <mergeCell ref="AH115:AI115"/>
    <mergeCell ref="AK115:AL115"/>
    <mergeCell ref="AN115:AO115"/>
    <mergeCell ref="AQ115:AR115"/>
    <mergeCell ref="AT115:AU115"/>
    <mergeCell ref="AH116:AI116"/>
    <mergeCell ref="AK116:AL116"/>
    <mergeCell ref="AN116:AO116"/>
    <mergeCell ref="AQ116:AR116"/>
    <mergeCell ref="AT116:AU116"/>
    <mergeCell ref="AH117:AI117"/>
    <mergeCell ref="AK117:AL117"/>
    <mergeCell ref="AN117:AO117"/>
    <mergeCell ref="AQ117:AR117"/>
    <mergeCell ref="AT117:AU117"/>
    <mergeCell ref="AH118:AI118"/>
    <mergeCell ref="AK118:AL118"/>
    <mergeCell ref="AN118:AO118"/>
    <mergeCell ref="AQ118:AR118"/>
    <mergeCell ref="AT118:AU118"/>
    <mergeCell ref="AH112:AI112"/>
    <mergeCell ref="AK112:AL112"/>
    <mergeCell ref="AN112:AO112"/>
    <mergeCell ref="AQ112:AR112"/>
    <mergeCell ref="AT112:AU112"/>
    <mergeCell ref="AH113:AI113"/>
    <mergeCell ref="AK113:AL113"/>
    <mergeCell ref="AN113:AO113"/>
    <mergeCell ref="AQ113:AR113"/>
    <mergeCell ref="AT113:AU113"/>
    <mergeCell ref="AH114:AI114"/>
    <mergeCell ref="AK114:AL114"/>
    <mergeCell ref="AN114:AO114"/>
    <mergeCell ref="AQ114:AR114"/>
    <mergeCell ref="AT114:AU114"/>
    <mergeCell ref="AH107:AI107"/>
    <mergeCell ref="AK107:AL107"/>
    <mergeCell ref="AN107:AO107"/>
    <mergeCell ref="AQ107:AR107"/>
    <mergeCell ref="AT107:AU107"/>
    <mergeCell ref="AH108:AI108"/>
    <mergeCell ref="AK108:AL108"/>
    <mergeCell ref="AN108:AO108"/>
    <mergeCell ref="AQ108:AR108"/>
    <mergeCell ref="AT108:AU108"/>
    <mergeCell ref="AH109:AI109"/>
    <mergeCell ref="AK109:AL109"/>
    <mergeCell ref="AN109:AO109"/>
    <mergeCell ref="AQ109:AR109"/>
    <mergeCell ref="AT109:AU109"/>
    <mergeCell ref="AH110:AI110"/>
    <mergeCell ref="AK110:AL110"/>
    <mergeCell ref="AN110:AO110"/>
    <mergeCell ref="AQ110:AR110"/>
    <mergeCell ref="AT110:AU110"/>
    <mergeCell ref="AH104:AI104"/>
    <mergeCell ref="AK104:AL104"/>
    <mergeCell ref="AN104:AO104"/>
    <mergeCell ref="AQ104:AR104"/>
    <mergeCell ref="AT104:AU104"/>
    <mergeCell ref="AH105:AI105"/>
    <mergeCell ref="AK105:AL105"/>
    <mergeCell ref="AN105:AO105"/>
    <mergeCell ref="AQ105:AR105"/>
    <mergeCell ref="AT105:AU105"/>
    <mergeCell ref="AH106:AI106"/>
    <mergeCell ref="AK106:AL106"/>
    <mergeCell ref="AN106:AO106"/>
    <mergeCell ref="AQ106:AR106"/>
    <mergeCell ref="AT106:AU106"/>
    <mergeCell ref="AH99:AI99"/>
    <mergeCell ref="AK99:AL99"/>
    <mergeCell ref="AN99:AO99"/>
    <mergeCell ref="AQ99:AR99"/>
    <mergeCell ref="AT99:AU99"/>
    <mergeCell ref="AH100:AI100"/>
    <mergeCell ref="AK100:AL100"/>
    <mergeCell ref="AN100:AO100"/>
    <mergeCell ref="AQ100:AR100"/>
    <mergeCell ref="AT100:AU100"/>
    <mergeCell ref="AH101:AI101"/>
    <mergeCell ref="AK101:AL101"/>
    <mergeCell ref="AN101:AO101"/>
    <mergeCell ref="AQ101:AR101"/>
    <mergeCell ref="AT101:AU101"/>
    <mergeCell ref="AH102:AI102"/>
    <mergeCell ref="AK102:AL102"/>
    <mergeCell ref="AN102:AO102"/>
    <mergeCell ref="AQ102:AR102"/>
    <mergeCell ref="AT102:AU102"/>
    <mergeCell ref="AH96:AI96"/>
    <mergeCell ref="AK96:AL96"/>
    <mergeCell ref="AN96:AO96"/>
    <mergeCell ref="AQ96:AR96"/>
    <mergeCell ref="AT96:AU96"/>
    <mergeCell ref="AH97:AI97"/>
    <mergeCell ref="AK97:AL97"/>
    <mergeCell ref="AN97:AO97"/>
    <mergeCell ref="AQ97:AR97"/>
    <mergeCell ref="AT97:AU97"/>
    <mergeCell ref="AH98:AI98"/>
    <mergeCell ref="AK98:AL98"/>
    <mergeCell ref="AN98:AO98"/>
    <mergeCell ref="AQ98:AR98"/>
    <mergeCell ref="AT98:AU98"/>
    <mergeCell ref="AH91:AI91"/>
    <mergeCell ref="AK91:AL91"/>
    <mergeCell ref="AN91:AO91"/>
    <mergeCell ref="AQ91:AR91"/>
    <mergeCell ref="AT91:AU91"/>
    <mergeCell ref="AH92:AI92"/>
    <mergeCell ref="AK92:AL92"/>
    <mergeCell ref="AN92:AO92"/>
    <mergeCell ref="AQ92:AR92"/>
    <mergeCell ref="AT92:AU92"/>
    <mergeCell ref="AH93:AI93"/>
    <mergeCell ref="AK93:AL93"/>
    <mergeCell ref="AN93:AO93"/>
    <mergeCell ref="AQ93:AR93"/>
    <mergeCell ref="AT93:AU93"/>
    <mergeCell ref="AH94:AI94"/>
    <mergeCell ref="AK94:AL94"/>
    <mergeCell ref="AN94:AO94"/>
    <mergeCell ref="AQ94:AR94"/>
    <mergeCell ref="AT94:AU94"/>
    <mergeCell ref="AH88:AI88"/>
    <mergeCell ref="AK88:AL88"/>
    <mergeCell ref="AN88:AO88"/>
    <mergeCell ref="AQ88:AR88"/>
    <mergeCell ref="AT88:AU88"/>
    <mergeCell ref="AH89:AI89"/>
    <mergeCell ref="AK89:AL89"/>
    <mergeCell ref="AN89:AO89"/>
    <mergeCell ref="AQ89:AR89"/>
    <mergeCell ref="AT89:AU89"/>
    <mergeCell ref="AH90:AI90"/>
    <mergeCell ref="AK90:AL90"/>
    <mergeCell ref="AN90:AO90"/>
    <mergeCell ref="AQ90:AR90"/>
    <mergeCell ref="AT90:AU90"/>
    <mergeCell ref="AH83:AI83"/>
    <mergeCell ref="AK83:AL83"/>
    <mergeCell ref="AN83:AO83"/>
    <mergeCell ref="AQ83:AR83"/>
    <mergeCell ref="AT83:AU83"/>
    <mergeCell ref="AH84:AI84"/>
    <mergeCell ref="AK84:AL84"/>
    <mergeCell ref="AN84:AO84"/>
    <mergeCell ref="AQ84:AR84"/>
    <mergeCell ref="AT84:AU84"/>
    <mergeCell ref="AH85:AI85"/>
    <mergeCell ref="AK85:AL85"/>
    <mergeCell ref="AN85:AO85"/>
    <mergeCell ref="AQ85:AR85"/>
    <mergeCell ref="AT85:AU85"/>
    <mergeCell ref="AH86:AI86"/>
    <mergeCell ref="AK86:AL86"/>
    <mergeCell ref="AN86:AO86"/>
    <mergeCell ref="AQ86:AR86"/>
    <mergeCell ref="AT86:AU86"/>
    <mergeCell ref="AH80:AI80"/>
    <mergeCell ref="AK80:AL80"/>
    <mergeCell ref="AN80:AO80"/>
    <mergeCell ref="AQ80:AR80"/>
    <mergeCell ref="AT80:AU80"/>
    <mergeCell ref="AH81:AI81"/>
    <mergeCell ref="AK81:AL81"/>
    <mergeCell ref="AN81:AO81"/>
    <mergeCell ref="AQ81:AR81"/>
    <mergeCell ref="AT81:AU81"/>
    <mergeCell ref="AH82:AI82"/>
    <mergeCell ref="AK82:AL82"/>
    <mergeCell ref="AN82:AO82"/>
    <mergeCell ref="AQ82:AR82"/>
    <mergeCell ref="AT82:AU82"/>
    <mergeCell ref="AH75:AI75"/>
    <mergeCell ref="AK75:AL75"/>
    <mergeCell ref="AN75:AO75"/>
    <mergeCell ref="AQ75:AR75"/>
    <mergeCell ref="AT75:AU75"/>
    <mergeCell ref="AH76:AI76"/>
    <mergeCell ref="AK76:AL76"/>
    <mergeCell ref="AN76:AO76"/>
    <mergeCell ref="AQ76:AR76"/>
    <mergeCell ref="AT76:AU76"/>
    <mergeCell ref="AH77:AI77"/>
    <mergeCell ref="AK77:AL77"/>
    <mergeCell ref="AN77:AO77"/>
    <mergeCell ref="AQ77:AR77"/>
    <mergeCell ref="AT77:AU77"/>
    <mergeCell ref="AH78:AI78"/>
    <mergeCell ref="AK78:AL78"/>
    <mergeCell ref="AN78:AO78"/>
    <mergeCell ref="AQ78:AR78"/>
    <mergeCell ref="AT78:AU78"/>
    <mergeCell ref="AH72:AI72"/>
    <mergeCell ref="AK72:AL72"/>
    <mergeCell ref="AN72:AO72"/>
    <mergeCell ref="AQ72:AR72"/>
    <mergeCell ref="AT72:AU72"/>
    <mergeCell ref="AH73:AI73"/>
    <mergeCell ref="AK73:AL73"/>
    <mergeCell ref="AN73:AO73"/>
    <mergeCell ref="AQ73:AR73"/>
    <mergeCell ref="AT73:AU73"/>
    <mergeCell ref="AH74:AI74"/>
    <mergeCell ref="AK74:AL74"/>
    <mergeCell ref="AN74:AO74"/>
    <mergeCell ref="AQ74:AR74"/>
    <mergeCell ref="AT74:AU74"/>
    <mergeCell ref="AH67:AI67"/>
    <mergeCell ref="AK67:AL67"/>
    <mergeCell ref="AN67:AO67"/>
    <mergeCell ref="AQ67:AR67"/>
    <mergeCell ref="AT67:AU67"/>
    <mergeCell ref="AH68:AI68"/>
    <mergeCell ref="AK68:AL68"/>
    <mergeCell ref="AN68:AO68"/>
    <mergeCell ref="AQ68:AR68"/>
    <mergeCell ref="AT68:AU68"/>
    <mergeCell ref="AH69:AI69"/>
    <mergeCell ref="AK69:AL69"/>
    <mergeCell ref="AN69:AO69"/>
    <mergeCell ref="AQ69:AR69"/>
    <mergeCell ref="AT69:AU69"/>
    <mergeCell ref="AH70:AI70"/>
    <mergeCell ref="AK70:AL70"/>
    <mergeCell ref="AN70:AO70"/>
    <mergeCell ref="AQ70:AR70"/>
    <mergeCell ref="AT70:AU70"/>
    <mergeCell ref="AH64:AI64"/>
    <mergeCell ref="AK64:AL64"/>
    <mergeCell ref="AN64:AO64"/>
    <mergeCell ref="AQ64:AR64"/>
    <mergeCell ref="AT64:AU64"/>
    <mergeCell ref="AH65:AI65"/>
    <mergeCell ref="AK65:AL65"/>
    <mergeCell ref="AN65:AO65"/>
    <mergeCell ref="AQ65:AR65"/>
    <mergeCell ref="AT65:AU65"/>
    <mergeCell ref="AH66:AI66"/>
    <mergeCell ref="AK66:AL66"/>
    <mergeCell ref="AN66:AO66"/>
    <mergeCell ref="AQ66:AR66"/>
    <mergeCell ref="AT66:AU66"/>
    <mergeCell ref="AH59:AI59"/>
    <mergeCell ref="AK59:AL59"/>
    <mergeCell ref="AN59:AO59"/>
    <mergeCell ref="AQ59:AR59"/>
    <mergeCell ref="AT59:AU59"/>
    <mergeCell ref="AH60:AI60"/>
    <mergeCell ref="AK60:AL60"/>
    <mergeCell ref="AN60:AO60"/>
    <mergeCell ref="AQ60:AR60"/>
    <mergeCell ref="AT60:AU60"/>
    <mergeCell ref="AH61:AI61"/>
    <mergeCell ref="AK61:AL61"/>
    <mergeCell ref="AN61:AO61"/>
    <mergeCell ref="AQ61:AR61"/>
    <mergeCell ref="AT61:AU61"/>
    <mergeCell ref="AH62:AI62"/>
    <mergeCell ref="AK62:AL62"/>
    <mergeCell ref="AN62:AO62"/>
    <mergeCell ref="AQ62:AR62"/>
    <mergeCell ref="AT62:AU62"/>
    <mergeCell ref="AH56:AI56"/>
    <mergeCell ref="AK56:AL56"/>
    <mergeCell ref="AN56:AO56"/>
    <mergeCell ref="AQ56:AR56"/>
    <mergeCell ref="AT56:AU56"/>
    <mergeCell ref="AH57:AI57"/>
    <mergeCell ref="AK57:AL57"/>
    <mergeCell ref="AN57:AO57"/>
    <mergeCell ref="AQ57:AR57"/>
    <mergeCell ref="AT57:AU57"/>
    <mergeCell ref="AH58:AI58"/>
    <mergeCell ref="AK58:AL58"/>
    <mergeCell ref="AN58:AO58"/>
    <mergeCell ref="AQ58:AR58"/>
    <mergeCell ref="AT58:AU58"/>
    <mergeCell ref="AH51:AI51"/>
    <mergeCell ref="AK51:AL51"/>
    <mergeCell ref="AN51:AO51"/>
    <mergeCell ref="AQ51:AR51"/>
    <mergeCell ref="AT51:AU51"/>
    <mergeCell ref="AH52:AI52"/>
    <mergeCell ref="AK52:AL52"/>
    <mergeCell ref="AN52:AO52"/>
    <mergeCell ref="AQ52:AR52"/>
    <mergeCell ref="AT52:AU52"/>
    <mergeCell ref="AH53:AI53"/>
    <mergeCell ref="AK53:AL53"/>
    <mergeCell ref="AN53:AO53"/>
    <mergeCell ref="AQ53:AR53"/>
    <mergeCell ref="AT53:AU53"/>
    <mergeCell ref="AH54:AI54"/>
    <mergeCell ref="AK54:AL54"/>
    <mergeCell ref="AN54:AO54"/>
    <mergeCell ref="AQ54:AR54"/>
    <mergeCell ref="AT54:AU54"/>
    <mergeCell ref="AH48:AI48"/>
    <mergeCell ref="AK48:AL48"/>
    <mergeCell ref="AN48:AO48"/>
    <mergeCell ref="AQ48:AR48"/>
    <mergeCell ref="AT48:AU48"/>
    <mergeCell ref="AH49:AI49"/>
    <mergeCell ref="AK49:AL49"/>
    <mergeCell ref="AN49:AO49"/>
    <mergeCell ref="AQ49:AR49"/>
    <mergeCell ref="AT49:AU49"/>
    <mergeCell ref="AH50:AI50"/>
    <mergeCell ref="AK50:AL50"/>
    <mergeCell ref="AN50:AO50"/>
    <mergeCell ref="AQ50:AR50"/>
    <mergeCell ref="AT50:AU50"/>
    <mergeCell ref="AH43:AI43"/>
    <mergeCell ref="AK43:AL43"/>
    <mergeCell ref="AN43:AO43"/>
    <mergeCell ref="AQ43:AR43"/>
    <mergeCell ref="AT43:AU43"/>
    <mergeCell ref="AH44:AI44"/>
    <mergeCell ref="AK44:AL44"/>
    <mergeCell ref="AN44:AO44"/>
    <mergeCell ref="AQ44:AR44"/>
    <mergeCell ref="AT44:AU44"/>
    <mergeCell ref="AH45:AI45"/>
    <mergeCell ref="AK45:AL45"/>
    <mergeCell ref="AN45:AO45"/>
    <mergeCell ref="AQ45:AR45"/>
    <mergeCell ref="AT45:AU45"/>
    <mergeCell ref="AH46:AI46"/>
    <mergeCell ref="AK46:AL46"/>
    <mergeCell ref="AN46:AO46"/>
    <mergeCell ref="AQ46:AR46"/>
    <mergeCell ref="AT46:AU46"/>
    <mergeCell ref="AH40:AI40"/>
    <mergeCell ref="AK40:AL40"/>
    <mergeCell ref="AN40:AO40"/>
    <mergeCell ref="AQ40:AR40"/>
    <mergeCell ref="AT40:AU40"/>
    <mergeCell ref="AH41:AI41"/>
    <mergeCell ref="AK41:AL41"/>
    <mergeCell ref="AN41:AO41"/>
    <mergeCell ref="AQ41:AR41"/>
    <mergeCell ref="AT41:AU41"/>
    <mergeCell ref="AH42:AI42"/>
    <mergeCell ref="AK42:AL42"/>
    <mergeCell ref="AN42:AO42"/>
    <mergeCell ref="AQ42:AR42"/>
    <mergeCell ref="AT42:AU42"/>
    <mergeCell ref="AH35:AI35"/>
    <mergeCell ref="AK35:AL35"/>
    <mergeCell ref="AN35:AO35"/>
    <mergeCell ref="AQ35:AR35"/>
    <mergeCell ref="AT35:AU35"/>
    <mergeCell ref="AH36:AI36"/>
    <mergeCell ref="AK36:AL36"/>
    <mergeCell ref="AN36:AO36"/>
    <mergeCell ref="AQ36:AR36"/>
    <mergeCell ref="AT36:AU36"/>
    <mergeCell ref="AH37:AI37"/>
    <mergeCell ref="AK37:AL37"/>
    <mergeCell ref="AN37:AO37"/>
    <mergeCell ref="AQ37:AR37"/>
    <mergeCell ref="AT37:AU37"/>
    <mergeCell ref="AH38:AI38"/>
    <mergeCell ref="AK38:AL38"/>
    <mergeCell ref="AN38:AO38"/>
    <mergeCell ref="AQ38:AR38"/>
    <mergeCell ref="AT38:AU38"/>
    <mergeCell ref="AH32:AI32"/>
    <mergeCell ref="AK32:AL32"/>
    <mergeCell ref="AN32:AO32"/>
    <mergeCell ref="AQ32:AR32"/>
    <mergeCell ref="AT32:AU32"/>
    <mergeCell ref="AH33:AI33"/>
    <mergeCell ref="AK33:AL33"/>
    <mergeCell ref="AN33:AO33"/>
    <mergeCell ref="AQ33:AR33"/>
    <mergeCell ref="AT33:AU33"/>
    <mergeCell ref="AH34:AI34"/>
    <mergeCell ref="AK34:AL34"/>
    <mergeCell ref="AN34:AO34"/>
    <mergeCell ref="AQ34:AR34"/>
    <mergeCell ref="AT34:AU34"/>
    <mergeCell ref="AH26:AI26"/>
    <mergeCell ref="AK26:AL26"/>
    <mergeCell ref="AN26:AO26"/>
    <mergeCell ref="AQ26:AR26"/>
    <mergeCell ref="AT26:AU26"/>
    <mergeCell ref="AH27:AI27"/>
    <mergeCell ref="AK27:AL27"/>
    <mergeCell ref="AN27:AO27"/>
    <mergeCell ref="AQ27:AR27"/>
    <mergeCell ref="AT27:AU27"/>
    <mergeCell ref="AH28:AI28"/>
    <mergeCell ref="AK28:AL28"/>
    <mergeCell ref="AN28:AO28"/>
    <mergeCell ref="AQ28:AR28"/>
    <mergeCell ref="AT28:AU28"/>
    <mergeCell ref="AH30:AI30"/>
    <mergeCell ref="AK30:AL30"/>
    <mergeCell ref="AN30:AO30"/>
    <mergeCell ref="AQ30:AR30"/>
    <mergeCell ref="AT30:AU30"/>
    <mergeCell ref="AH29:AI29"/>
    <mergeCell ref="AK29:AL29"/>
    <mergeCell ref="AN29:AO29"/>
    <mergeCell ref="AQ29:AR29"/>
    <mergeCell ref="AT29:AU29"/>
    <mergeCell ref="AH22:AI22"/>
    <mergeCell ref="AK22:AL22"/>
    <mergeCell ref="AN22:AO22"/>
    <mergeCell ref="AQ22:AR22"/>
    <mergeCell ref="AT22:AU22"/>
    <mergeCell ref="AH24:AI24"/>
    <mergeCell ref="AK24:AL24"/>
    <mergeCell ref="AN24:AO24"/>
    <mergeCell ref="AQ24:AR24"/>
    <mergeCell ref="AT24:AU24"/>
    <mergeCell ref="AH25:AI25"/>
    <mergeCell ref="AK25:AL25"/>
    <mergeCell ref="AN25:AO25"/>
    <mergeCell ref="AQ25:AR25"/>
    <mergeCell ref="AT25:AU25"/>
    <mergeCell ref="AH18:AI18"/>
    <mergeCell ref="AK18:AL18"/>
    <mergeCell ref="AN18:AO18"/>
    <mergeCell ref="AQ18:AR18"/>
    <mergeCell ref="AT18:AU18"/>
    <mergeCell ref="AH19:AI19"/>
    <mergeCell ref="AK19:AL19"/>
    <mergeCell ref="AN19:AO19"/>
    <mergeCell ref="AQ19:AR19"/>
    <mergeCell ref="AT19:AU19"/>
    <mergeCell ref="AH20:AI20"/>
    <mergeCell ref="AK20:AL20"/>
    <mergeCell ref="AN20:AO20"/>
    <mergeCell ref="AQ20:AR20"/>
    <mergeCell ref="AT20:AU20"/>
    <mergeCell ref="AH21:AI21"/>
    <mergeCell ref="AK21:AL21"/>
    <mergeCell ref="AN21:AO21"/>
    <mergeCell ref="AQ21:AR21"/>
    <mergeCell ref="AT21:AU21"/>
    <mergeCell ref="AH13:AI13"/>
    <mergeCell ref="AK13:AL13"/>
    <mergeCell ref="AN13:AO13"/>
    <mergeCell ref="AQ13:AR13"/>
    <mergeCell ref="AT13:AU13"/>
    <mergeCell ref="AH14:AI14"/>
    <mergeCell ref="AK14:AL14"/>
    <mergeCell ref="AN14:AO14"/>
    <mergeCell ref="AQ14:AR14"/>
    <mergeCell ref="AT14:AU14"/>
    <mergeCell ref="AH16:AI16"/>
    <mergeCell ref="AK16:AL16"/>
    <mergeCell ref="AN16:AO16"/>
    <mergeCell ref="AQ16:AR16"/>
    <mergeCell ref="AT16:AU16"/>
    <mergeCell ref="AH17:AI17"/>
    <mergeCell ref="AK17:AL17"/>
    <mergeCell ref="AN17:AO17"/>
    <mergeCell ref="AQ17:AR17"/>
    <mergeCell ref="AT17:AU17"/>
    <mergeCell ref="AN9:AO9"/>
    <mergeCell ref="AQ9:AR9"/>
    <mergeCell ref="AT9:AU9"/>
    <mergeCell ref="AH10:AI10"/>
    <mergeCell ref="AK10:AL10"/>
    <mergeCell ref="AN10:AO10"/>
    <mergeCell ref="AQ10:AR10"/>
    <mergeCell ref="AT10:AU10"/>
    <mergeCell ref="AH11:AI11"/>
    <mergeCell ref="AK11:AL11"/>
    <mergeCell ref="AN11:AO11"/>
    <mergeCell ref="AQ11:AR11"/>
    <mergeCell ref="AT11:AU11"/>
    <mergeCell ref="AH12:AI12"/>
    <mergeCell ref="AK12:AL12"/>
    <mergeCell ref="AN12:AO12"/>
    <mergeCell ref="AQ12:AR12"/>
    <mergeCell ref="AT12:AU12"/>
    <mergeCell ref="AH2:AI2"/>
    <mergeCell ref="AK2:AL2"/>
    <mergeCell ref="AN2:AO2"/>
    <mergeCell ref="AQ2:AR2"/>
    <mergeCell ref="AT2:AU2"/>
    <mergeCell ref="AH3:AI3"/>
    <mergeCell ref="AK3:AL3"/>
    <mergeCell ref="AN3:AO3"/>
    <mergeCell ref="AQ3:AR3"/>
    <mergeCell ref="AT3:AU3"/>
    <mergeCell ref="AH4:AI4"/>
    <mergeCell ref="AK4:AL4"/>
    <mergeCell ref="AN4:AO4"/>
    <mergeCell ref="AQ4:AR4"/>
    <mergeCell ref="AT4:AU4"/>
    <mergeCell ref="AH7:AI7"/>
    <mergeCell ref="AK7:AL7"/>
    <mergeCell ref="AN7:AO7"/>
    <mergeCell ref="AQ7:AR7"/>
    <mergeCell ref="AT7:AU7"/>
    <mergeCell ref="AH8:AI8"/>
    <mergeCell ref="AK8:AL8"/>
    <mergeCell ref="AN8:AO8"/>
    <mergeCell ref="AQ8:AR8"/>
    <mergeCell ref="AT8:AU8"/>
    <mergeCell ref="AH9:AI9"/>
    <mergeCell ref="AK9:AL9"/>
    <mergeCell ref="S256:T256"/>
    <mergeCell ref="V256:W256"/>
    <mergeCell ref="Y256:Z256"/>
    <mergeCell ref="AB256:AC256"/>
    <mergeCell ref="AE256:AF256"/>
    <mergeCell ref="S257:T257"/>
    <mergeCell ref="V257:W257"/>
    <mergeCell ref="Y257:Z257"/>
    <mergeCell ref="AB257:AC257"/>
    <mergeCell ref="AE257:AF257"/>
    <mergeCell ref="S248:T248"/>
    <mergeCell ref="V248:W248"/>
    <mergeCell ref="Y248:Z248"/>
    <mergeCell ref="AB248:AC248"/>
    <mergeCell ref="AE248:AF248"/>
    <mergeCell ref="S249:T249"/>
    <mergeCell ref="V249:W249"/>
    <mergeCell ref="Y249:Z249"/>
    <mergeCell ref="AB249:AC249"/>
    <mergeCell ref="AE249:AF249"/>
    <mergeCell ref="S250:T250"/>
    <mergeCell ref="V250:W250"/>
    <mergeCell ref="Y250:Z250"/>
    <mergeCell ref="AB250:AC250"/>
    <mergeCell ref="AE250:AF250"/>
    <mergeCell ref="S258:T258"/>
    <mergeCell ref="V258:W258"/>
    <mergeCell ref="Y258:Z258"/>
    <mergeCell ref="AB258:AC258"/>
    <mergeCell ref="AE258:AF258"/>
    <mergeCell ref="S251:T251"/>
    <mergeCell ref="V251:W251"/>
    <mergeCell ref="Y251:Z251"/>
    <mergeCell ref="AB251:AC251"/>
    <mergeCell ref="AE251:AF251"/>
    <mergeCell ref="S252:T252"/>
    <mergeCell ref="V252:W252"/>
    <mergeCell ref="Y252:Z252"/>
    <mergeCell ref="AB252:AC252"/>
    <mergeCell ref="AE252:AF252"/>
    <mergeCell ref="S253:T253"/>
    <mergeCell ref="V253:W253"/>
    <mergeCell ref="Y253:Z253"/>
    <mergeCell ref="AB253:AC253"/>
    <mergeCell ref="AE253:AF253"/>
    <mergeCell ref="S254:T254"/>
    <mergeCell ref="V254:W254"/>
    <mergeCell ref="Y254:Z254"/>
    <mergeCell ref="AB254:AC254"/>
    <mergeCell ref="AE254:AF254"/>
    <mergeCell ref="S243:T243"/>
    <mergeCell ref="V243:W243"/>
    <mergeCell ref="Y243:Z243"/>
    <mergeCell ref="AB243:AC243"/>
    <mergeCell ref="AE243:AF243"/>
    <mergeCell ref="S244:T244"/>
    <mergeCell ref="V244:W244"/>
    <mergeCell ref="Y244:Z244"/>
    <mergeCell ref="AB244:AC244"/>
    <mergeCell ref="AE244:AF244"/>
    <mergeCell ref="S245:T245"/>
    <mergeCell ref="V245:W245"/>
    <mergeCell ref="Y245:Z245"/>
    <mergeCell ref="AB245:AC245"/>
    <mergeCell ref="AE245:AF245"/>
    <mergeCell ref="S246:T246"/>
    <mergeCell ref="V246:W246"/>
    <mergeCell ref="Y246:Z246"/>
    <mergeCell ref="AB246:AC246"/>
    <mergeCell ref="AE246:AF246"/>
    <mergeCell ref="S240:T240"/>
    <mergeCell ref="V240:W240"/>
    <mergeCell ref="Y240:Z240"/>
    <mergeCell ref="AB240:AC240"/>
    <mergeCell ref="AE240:AF240"/>
    <mergeCell ref="S241:T241"/>
    <mergeCell ref="V241:W241"/>
    <mergeCell ref="Y241:Z241"/>
    <mergeCell ref="AB241:AC241"/>
    <mergeCell ref="AE241:AF241"/>
    <mergeCell ref="S242:T242"/>
    <mergeCell ref="V242:W242"/>
    <mergeCell ref="Y242:Z242"/>
    <mergeCell ref="AB242:AC242"/>
    <mergeCell ref="AE242:AF242"/>
    <mergeCell ref="S235:T235"/>
    <mergeCell ref="V235:W235"/>
    <mergeCell ref="Y235:Z235"/>
    <mergeCell ref="AB235:AC235"/>
    <mergeCell ref="AE235:AF235"/>
    <mergeCell ref="S236:T236"/>
    <mergeCell ref="V236:W236"/>
    <mergeCell ref="Y236:Z236"/>
    <mergeCell ref="AB236:AC236"/>
    <mergeCell ref="AE236:AF236"/>
    <mergeCell ref="S237:T237"/>
    <mergeCell ref="V237:W237"/>
    <mergeCell ref="Y237:Z237"/>
    <mergeCell ref="AB237:AC237"/>
    <mergeCell ref="AE237:AF237"/>
    <mergeCell ref="S238:T238"/>
    <mergeCell ref="V238:W238"/>
    <mergeCell ref="Y238:Z238"/>
    <mergeCell ref="AB238:AC238"/>
    <mergeCell ref="AE238:AF238"/>
    <mergeCell ref="S232:T232"/>
    <mergeCell ref="V232:W232"/>
    <mergeCell ref="Y232:Z232"/>
    <mergeCell ref="AB232:AC232"/>
    <mergeCell ref="AE232:AF232"/>
    <mergeCell ref="S233:T233"/>
    <mergeCell ref="V233:W233"/>
    <mergeCell ref="Y233:Z233"/>
    <mergeCell ref="AB233:AC233"/>
    <mergeCell ref="AE233:AF233"/>
    <mergeCell ref="S234:T234"/>
    <mergeCell ref="V234:W234"/>
    <mergeCell ref="Y234:Z234"/>
    <mergeCell ref="AB234:AC234"/>
    <mergeCell ref="AE234:AF234"/>
    <mergeCell ref="S227:T227"/>
    <mergeCell ref="V227:W227"/>
    <mergeCell ref="Y227:Z227"/>
    <mergeCell ref="AB227:AC227"/>
    <mergeCell ref="AE227:AF227"/>
    <mergeCell ref="S228:T228"/>
    <mergeCell ref="V228:W228"/>
    <mergeCell ref="Y228:Z228"/>
    <mergeCell ref="AB228:AC228"/>
    <mergeCell ref="AE228:AF228"/>
    <mergeCell ref="S229:T229"/>
    <mergeCell ref="V229:W229"/>
    <mergeCell ref="Y229:Z229"/>
    <mergeCell ref="AB229:AC229"/>
    <mergeCell ref="AE229:AF229"/>
    <mergeCell ref="S230:T230"/>
    <mergeCell ref="V230:W230"/>
    <mergeCell ref="Y230:Z230"/>
    <mergeCell ref="AB230:AC230"/>
    <mergeCell ref="AE230:AF230"/>
    <mergeCell ref="S224:T224"/>
    <mergeCell ref="V224:W224"/>
    <mergeCell ref="Y224:Z224"/>
    <mergeCell ref="AB224:AC224"/>
    <mergeCell ref="AE224:AF224"/>
    <mergeCell ref="S225:T225"/>
    <mergeCell ref="V225:W225"/>
    <mergeCell ref="Y225:Z225"/>
    <mergeCell ref="AB225:AC225"/>
    <mergeCell ref="AE225:AF225"/>
    <mergeCell ref="S226:T226"/>
    <mergeCell ref="V226:W226"/>
    <mergeCell ref="Y226:Z226"/>
    <mergeCell ref="AB226:AC226"/>
    <mergeCell ref="AE226:AF226"/>
    <mergeCell ref="S219:T219"/>
    <mergeCell ref="V219:W219"/>
    <mergeCell ref="Y219:Z219"/>
    <mergeCell ref="AB219:AC219"/>
    <mergeCell ref="AE219:AF219"/>
    <mergeCell ref="S220:T220"/>
    <mergeCell ref="V220:W220"/>
    <mergeCell ref="Y220:Z220"/>
    <mergeCell ref="AB220:AC220"/>
    <mergeCell ref="AE220:AF220"/>
    <mergeCell ref="S221:T221"/>
    <mergeCell ref="V221:W221"/>
    <mergeCell ref="Y221:Z221"/>
    <mergeCell ref="AB221:AC221"/>
    <mergeCell ref="AE221:AF221"/>
    <mergeCell ref="S222:T222"/>
    <mergeCell ref="V222:W222"/>
    <mergeCell ref="Y222:Z222"/>
    <mergeCell ref="AB222:AC222"/>
    <mergeCell ref="AE222:AF222"/>
    <mergeCell ref="S216:T216"/>
    <mergeCell ref="V216:W216"/>
    <mergeCell ref="Y216:Z216"/>
    <mergeCell ref="AB216:AC216"/>
    <mergeCell ref="AE216:AF216"/>
    <mergeCell ref="S217:T217"/>
    <mergeCell ref="V217:W217"/>
    <mergeCell ref="Y217:Z217"/>
    <mergeCell ref="AB217:AC217"/>
    <mergeCell ref="AE217:AF217"/>
    <mergeCell ref="S218:T218"/>
    <mergeCell ref="V218:W218"/>
    <mergeCell ref="Y218:Z218"/>
    <mergeCell ref="AB218:AC218"/>
    <mergeCell ref="AE218:AF218"/>
    <mergeCell ref="S211:T211"/>
    <mergeCell ref="V211:W211"/>
    <mergeCell ref="Y211:Z211"/>
    <mergeCell ref="AB211:AC211"/>
    <mergeCell ref="AE211:AF211"/>
    <mergeCell ref="S212:T212"/>
    <mergeCell ref="V212:W212"/>
    <mergeCell ref="Y212:Z212"/>
    <mergeCell ref="AB212:AC212"/>
    <mergeCell ref="AE212:AF212"/>
    <mergeCell ref="S213:T213"/>
    <mergeCell ref="V213:W213"/>
    <mergeCell ref="Y213:Z213"/>
    <mergeCell ref="AB213:AC213"/>
    <mergeCell ref="AE213:AF213"/>
    <mergeCell ref="S214:T214"/>
    <mergeCell ref="V214:W214"/>
    <mergeCell ref="Y214:Z214"/>
    <mergeCell ref="AB214:AC214"/>
    <mergeCell ref="AE214:AF214"/>
    <mergeCell ref="S208:T208"/>
    <mergeCell ref="V208:W208"/>
    <mergeCell ref="Y208:Z208"/>
    <mergeCell ref="AB208:AC208"/>
    <mergeCell ref="AE208:AF208"/>
    <mergeCell ref="S209:T209"/>
    <mergeCell ref="V209:W209"/>
    <mergeCell ref="Y209:Z209"/>
    <mergeCell ref="AB209:AC209"/>
    <mergeCell ref="AE209:AF209"/>
    <mergeCell ref="S210:T210"/>
    <mergeCell ref="V210:W210"/>
    <mergeCell ref="Y210:Z210"/>
    <mergeCell ref="AB210:AC210"/>
    <mergeCell ref="AE210:AF210"/>
    <mergeCell ref="S203:T203"/>
    <mergeCell ref="V203:W203"/>
    <mergeCell ref="Y203:Z203"/>
    <mergeCell ref="AB203:AC203"/>
    <mergeCell ref="AE203:AF203"/>
    <mergeCell ref="S204:T204"/>
    <mergeCell ref="V204:W204"/>
    <mergeCell ref="Y204:Z204"/>
    <mergeCell ref="AB204:AC204"/>
    <mergeCell ref="AE204:AF204"/>
    <mergeCell ref="S205:T205"/>
    <mergeCell ref="V205:W205"/>
    <mergeCell ref="Y205:Z205"/>
    <mergeCell ref="AB205:AC205"/>
    <mergeCell ref="AE205:AF205"/>
    <mergeCell ref="S206:T206"/>
    <mergeCell ref="V206:W206"/>
    <mergeCell ref="Y206:Z206"/>
    <mergeCell ref="AB206:AC206"/>
    <mergeCell ref="AE206:AF206"/>
    <mergeCell ref="S200:T200"/>
    <mergeCell ref="V200:W200"/>
    <mergeCell ref="Y200:Z200"/>
    <mergeCell ref="AB200:AC200"/>
    <mergeCell ref="AE200:AF200"/>
    <mergeCell ref="S201:T201"/>
    <mergeCell ref="V201:W201"/>
    <mergeCell ref="Y201:Z201"/>
    <mergeCell ref="AB201:AC201"/>
    <mergeCell ref="AE201:AF201"/>
    <mergeCell ref="S202:T202"/>
    <mergeCell ref="V202:W202"/>
    <mergeCell ref="Y202:Z202"/>
    <mergeCell ref="AB202:AC202"/>
    <mergeCell ref="AE202:AF202"/>
    <mergeCell ref="S195:T195"/>
    <mergeCell ref="V195:W195"/>
    <mergeCell ref="Y195:Z195"/>
    <mergeCell ref="AB195:AC195"/>
    <mergeCell ref="AE195:AF195"/>
    <mergeCell ref="S196:T196"/>
    <mergeCell ref="V196:W196"/>
    <mergeCell ref="Y196:Z196"/>
    <mergeCell ref="AB196:AC196"/>
    <mergeCell ref="AE196:AF196"/>
    <mergeCell ref="S197:T197"/>
    <mergeCell ref="V197:W197"/>
    <mergeCell ref="Y197:Z197"/>
    <mergeCell ref="AB197:AC197"/>
    <mergeCell ref="AE197:AF197"/>
    <mergeCell ref="S198:T198"/>
    <mergeCell ref="V198:W198"/>
    <mergeCell ref="Y198:Z198"/>
    <mergeCell ref="AB198:AC198"/>
    <mergeCell ref="AE198:AF198"/>
    <mergeCell ref="S192:T192"/>
    <mergeCell ref="V192:W192"/>
    <mergeCell ref="Y192:Z192"/>
    <mergeCell ref="AB192:AC192"/>
    <mergeCell ref="AE192:AF192"/>
    <mergeCell ref="S193:T193"/>
    <mergeCell ref="V193:W193"/>
    <mergeCell ref="Y193:Z193"/>
    <mergeCell ref="AB193:AC193"/>
    <mergeCell ref="AE193:AF193"/>
    <mergeCell ref="S194:T194"/>
    <mergeCell ref="V194:W194"/>
    <mergeCell ref="Y194:Z194"/>
    <mergeCell ref="AB194:AC194"/>
    <mergeCell ref="AE194:AF194"/>
    <mergeCell ref="S187:T187"/>
    <mergeCell ref="V187:W187"/>
    <mergeCell ref="Y187:Z187"/>
    <mergeCell ref="AB187:AC187"/>
    <mergeCell ref="AE187:AF187"/>
    <mergeCell ref="S188:T188"/>
    <mergeCell ref="V188:W188"/>
    <mergeCell ref="Y188:Z188"/>
    <mergeCell ref="AB188:AC188"/>
    <mergeCell ref="AE188:AF188"/>
    <mergeCell ref="S189:T189"/>
    <mergeCell ref="V189:W189"/>
    <mergeCell ref="Y189:Z189"/>
    <mergeCell ref="AB189:AC189"/>
    <mergeCell ref="AE189:AF189"/>
    <mergeCell ref="S190:T190"/>
    <mergeCell ref="V190:W190"/>
    <mergeCell ref="Y190:Z190"/>
    <mergeCell ref="AB190:AC190"/>
    <mergeCell ref="AE190:AF190"/>
    <mergeCell ref="S184:T184"/>
    <mergeCell ref="V184:W184"/>
    <mergeCell ref="Y184:Z184"/>
    <mergeCell ref="AB184:AC184"/>
    <mergeCell ref="AE184:AF184"/>
    <mergeCell ref="S185:T185"/>
    <mergeCell ref="V185:W185"/>
    <mergeCell ref="Y185:Z185"/>
    <mergeCell ref="AB185:AC185"/>
    <mergeCell ref="AE185:AF185"/>
    <mergeCell ref="S186:T186"/>
    <mergeCell ref="V186:W186"/>
    <mergeCell ref="Y186:Z186"/>
    <mergeCell ref="AB186:AC186"/>
    <mergeCell ref="AE186:AF186"/>
    <mergeCell ref="S179:T179"/>
    <mergeCell ref="V179:W179"/>
    <mergeCell ref="Y179:Z179"/>
    <mergeCell ref="AB179:AC179"/>
    <mergeCell ref="AE179:AF179"/>
    <mergeCell ref="S180:T180"/>
    <mergeCell ref="V180:W180"/>
    <mergeCell ref="Y180:Z180"/>
    <mergeCell ref="AB180:AC180"/>
    <mergeCell ref="AE180:AF180"/>
    <mergeCell ref="S181:T181"/>
    <mergeCell ref="V181:W181"/>
    <mergeCell ref="Y181:Z181"/>
    <mergeCell ref="AB181:AC181"/>
    <mergeCell ref="AE181:AF181"/>
    <mergeCell ref="S182:T182"/>
    <mergeCell ref="V182:W182"/>
    <mergeCell ref="Y182:Z182"/>
    <mergeCell ref="AB182:AC182"/>
    <mergeCell ref="AE182:AF182"/>
    <mergeCell ref="S176:T176"/>
    <mergeCell ref="V176:W176"/>
    <mergeCell ref="Y176:Z176"/>
    <mergeCell ref="AB176:AC176"/>
    <mergeCell ref="AE176:AF176"/>
    <mergeCell ref="S177:T177"/>
    <mergeCell ref="V177:W177"/>
    <mergeCell ref="Y177:Z177"/>
    <mergeCell ref="AB177:AC177"/>
    <mergeCell ref="AE177:AF177"/>
    <mergeCell ref="S178:T178"/>
    <mergeCell ref="V178:W178"/>
    <mergeCell ref="Y178:Z178"/>
    <mergeCell ref="AB178:AC178"/>
    <mergeCell ref="AE178:AF178"/>
    <mergeCell ref="S171:T171"/>
    <mergeCell ref="V171:W171"/>
    <mergeCell ref="Y171:Z171"/>
    <mergeCell ref="AB171:AC171"/>
    <mergeCell ref="AE171:AF171"/>
    <mergeCell ref="S172:T172"/>
    <mergeCell ref="V172:W172"/>
    <mergeCell ref="Y172:Z172"/>
    <mergeCell ref="AB172:AC172"/>
    <mergeCell ref="AE172:AF172"/>
    <mergeCell ref="S173:T173"/>
    <mergeCell ref="V173:W173"/>
    <mergeCell ref="Y173:Z173"/>
    <mergeCell ref="AB173:AC173"/>
    <mergeCell ref="AE173:AF173"/>
    <mergeCell ref="S174:T174"/>
    <mergeCell ref="V174:W174"/>
    <mergeCell ref="Y174:Z174"/>
    <mergeCell ref="AB174:AC174"/>
    <mergeCell ref="AE174:AF174"/>
    <mergeCell ref="S168:T168"/>
    <mergeCell ref="V168:W168"/>
    <mergeCell ref="Y168:Z168"/>
    <mergeCell ref="AB168:AC168"/>
    <mergeCell ref="AE168:AF168"/>
    <mergeCell ref="S169:T169"/>
    <mergeCell ref="V169:W169"/>
    <mergeCell ref="Y169:Z169"/>
    <mergeCell ref="AB169:AC169"/>
    <mergeCell ref="AE169:AF169"/>
    <mergeCell ref="S170:T170"/>
    <mergeCell ref="V170:W170"/>
    <mergeCell ref="Y170:Z170"/>
    <mergeCell ref="AB170:AC170"/>
    <mergeCell ref="AE170:AF170"/>
    <mergeCell ref="S163:T163"/>
    <mergeCell ref="V163:W163"/>
    <mergeCell ref="Y163:Z163"/>
    <mergeCell ref="AB163:AC163"/>
    <mergeCell ref="AE163:AF163"/>
    <mergeCell ref="S164:T164"/>
    <mergeCell ref="V164:W164"/>
    <mergeCell ref="Y164:Z164"/>
    <mergeCell ref="AB164:AC164"/>
    <mergeCell ref="AE164:AF164"/>
    <mergeCell ref="S165:T165"/>
    <mergeCell ref="V165:W165"/>
    <mergeCell ref="Y165:Z165"/>
    <mergeCell ref="AB165:AC165"/>
    <mergeCell ref="AE165:AF165"/>
    <mergeCell ref="S166:T166"/>
    <mergeCell ref="V166:W166"/>
    <mergeCell ref="Y166:Z166"/>
    <mergeCell ref="AB166:AC166"/>
    <mergeCell ref="AE166:AF166"/>
    <mergeCell ref="S160:T160"/>
    <mergeCell ref="V160:W160"/>
    <mergeCell ref="Y160:Z160"/>
    <mergeCell ref="AB160:AC160"/>
    <mergeCell ref="AE160:AF160"/>
    <mergeCell ref="S161:T161"/>
    <mergeCell ref="V161:W161"/>
    <mergeCell ref="Y161:Z161"/>
    <mergeCell ref="AB161:AC161"/>
    <mergeCell ref="AE161:AF161"/>
    <mergeCell ref="S162:T162"/>
    <mergeCell ref="V162:W162"/>
    <mergeCell ref="Y162:Z162"/>
    <mergeCell ref="AB162:AC162"/>
    <mergeCell ref="AE162:AF162"/>
    <mergeCell ref="S155:T155"/>
    <mergeCell ref="V155:W155"/>
    <mergeCell ref="Y155:Z155"/>
    <mergeCell ref="AB155:AC155"/>
    <mergeCell ref="AE155:AF155"/>
    <mergeCell ref="S156:T156"/>
    <mergeCell ref="V156:W156"/>
    <mergeCell ref="Y156:Z156"/>
    <mergeCell ref="AB156:AC156"/>
    <mergeCell ref="AE156:AF156"/>
    <mergeCell ref="S157:T157"/>
    <mergeCell ref="V157:W157"/>
    <mergeCell ref="Y157:Z157"/>
    <mergeCell ref="AB157:AC157"/>
    <mergeCell ref="AE157:AF157"/>
    <mergeCell ref="S158:T158"/>
    <mergeCell ref="V158:W158"/>
    <mergeCell ref="Y158:Z158"/>
    <mergeCell ref="AB158:AC158"/>
    <mergeCell ref="AE158:AF158"/>
    <mergeCell ref="S152:T152"/>
    <mergeCell ref="V152:W152"/>
    <mergeCell ref="Y152:Z152"/>
    <mergeCell ref="AB152:AC152"/>
    <mergeCell ref="AE152:AF152"/>
    <mergeCell ref="S153:T153"/>
    <mergeCell ref="V153:W153"/>
    <mergeCell ref="Y153:Z153"/>
    <mergeCell ref="AB153:AC153"/>
    <mergeCell ref="AE153:AF153"/>
    <mergeCell ref="S154:T154"/>
    <mergeCell ref="V154:W154"/>
    <mergeCell ref="Y154:Z154"/>
    <mergeCell ref="AB154:AC154"/>
    <mergeCell ref="AE154:AF154"/>
    <mergeCell ref="S147:T147"/>
    <mergeCell ref="V147:W147"/>
    <mergeCell ref="Y147:Z147"/>
    <mergeCell ref="AB147:AC147"/>
    <mergeCell ref="AE147:AF147"/>
    <mergeCell ref="S148:T148"/>
    <mergeCell ref="V148:W148"/>
    <mergeCell ref="Y148:Z148"/>
    <mergeCell ref="AB148:AC148"/>
    <mergeCell ref="AE148:AF148"/>
    <mergeCell ref="S149:T149"/>
    <mergeCell ref="V149:W149"/>
    <mergeCell ref="Y149:Z149"/>
    <mergeCell ref="AB149:AC149"/>
    <mergeCell ref="AE149:AF149"/>
    <mergeCell ref="S150:T150"/>
    <mergeCell ref="V150:W150"/>
    <mergeCell ref="Y150:Z150"/>
    <mergeCell ref="AB150:AC150"/>
    <mergeCell ref="AE150:AF150"/>
    <mergeCell ref="S144:T144"/>
    <mergeCell ref="V144:W144"/>
    <mergeCell ref="Y144:Z144"/>
    <mergeCell ref="AB144:AC144"/>
    <mergeCell ref="AE144:AF144"/>
    <mergeCell ref="S145:T145"/>
    <mergeCell ref="V145:W145"/>
    <mergeCell ref="Y145:Z145"/>
    <mergeCell ref="AB145:AC145"/>
    <mergeCell ref="AE145:AF145"/>
    <mergeCell ref="S146:T146"/>
    <mergeCell ref="V146:W146"/>
    <mergeCell ref="Y146:Z146"/>
    <mergeCell ref="AB146:AC146"/>
    <mergeCell ref="AE146:AF146"/>
    <mergeCell ref="S139:T139"/>
    <mergeCell ref="V139:W139"/>
    <mergeCell ref="Y139:Z139"/>
    <mergeCell ref="AB139:AC139"/>
    <mergeCell ref="AE139:AF139"/>
    <mergeCell ref="S140:T140"/>
    <mergeCell ref="V140:W140"/>
    <mergeCell ref="Y140:Z140"/>
    <mergeCell ref="AB140:AC140"/>
    <mergeCell ref="AE140:AF140"/>
    <mergeCell ref="S141:T141"/>
    <mergeCell ref="V141:W141"/>
    <mergeCell ref="Y141:Z141"/>
    <mergeCell ref="AB141:AC141"/>
    <mergeCell ref="AE141:AF141"/>
    <mergeCell ref="S142:T142"/>
    <mergeCell ref="V142:W142"/>
    <mergeCell ref="Y142:Z142"/>
    <mergeCell ref="AB142:AC142"/>
    <mergeCell ref="AE142:AF142"/>
    <mergeCell ref="S136:T136"/>
    <mergeCell ref="V136:W136"/>
    <mergeCell ref="Y136:Z136"/>
    <mergeCell ref="AB136:AC136"/>
    <mergeCell ref="AE136:AF136"/>
    <mergeCell ref="S137:T137"/>
    <mergeCell ref="V137:W137"/>
    <mergeCell ref="Y137:Z137"/>
    <mergeCell ref="AB137:AC137"/>
    <mergeCell ref="AE137:AF137"/>
    <mergeCell ref="S138:T138"/>
    <mergeCell ref="V138:W138"/>
    <mergeCell ref="Y138:Z138"/>
    <mergeCell ref="AB138:AC138"/>
    <mergeCell ref="AE138:AF138"/>
    <mergeCell ref="S131:T131"/>
    <mergeCell ref="V131:W131"/>
    <mergeCell ref="Y131:Z131"/>
    <mergeCell ref="AB131:AC131"/>
    <mergeCell ref="AE131:AF131"/>
    <mergeCell ref="S132:T132"/>
    <mergeCell ref="V132:W132"/>
    <mergeCell ref="Y132:Z132"/>
    <mergeCell ref="AB132:AC132"/>
    <mergeCell ref="AE132:AF132"/>
    <mergeCell ref="S133:T133"/>
    <mergeCell ref="V133:W133"/>
    <mergeCell ref="Y133:Z133"/>
    <mergeCell ref="AB133:AC133"/>
    <mergeCell ref="AE133:AF133"/>
    <mergeCell ref="S134:T134"/>
    <mergeCell ref="V134:W134"/>
    <mergeCell ref="Y134:Z134"/>
    <mergeCell ref="AB134:AC134"/>
    <mergeCell ref="AE134:AF134"/>
    <mergeCell ref="S128:T128"/>
    <mergeCell ref="V128:W128"/>
    <mergeCell ref="Y128:Z128"/>
    <mergeCell ref="AB128:AC128"/>
    <mergeCell ref="AE128:AF128"/>
    <mergeCell ref="S129:T129"/>
    <mergeCell ref="V129:W129"/>
    <mergeCell ref="Y129:Z129"/>
    <mergeCell ref="AB129:AC129"/>
    <mergeCell ref="AE129:AF129"/>
    <mergeCell ref="S130:T130"/>
    <mergeCell ref="V130:W130"/>
    <mergeCell ref="Y130:Z130"/>
    <mergeCell ref="AB130:AC130"/>
    <mergeCell ref="AE130:AF130"/>
    <mergeCell ref="S123:T123"/>
    <mergeCell ref="V123:W123"/>
    <mergeCell ref="Y123:Z123"/>
    <mergeCell ref="AB123:AC123"/>
    <mergeCell ref="AE123:AF123"/>
    <mergeCell ref="S124:T124"/>
    <mergeCell ref="V124:W124"/>
    <mergeCell ref="Y124:Z124"/>
    <mergeCell ref="AB124:AC124"/>
    <mergeCell ref="AE124:AF124"/>
    <mergeCell ref="S125:T125"/>
    <mergeCell ref="V125:W125"/>
    <mergeCell ref="Y125:Z125"/>
    <mergeCell ref="AB125:AC125"/>
    <mergeCell ref="AE125:AF125"/>
    <mergeCell ref="S126:T126"/>
    <mergeCell ref="V126:W126"/>
    <mergeCell ref="Y126:Z126"/>
    <mergeCell ref="AB126:AC126"/>
    <mergeCell ref="AE126:AF126"/>
    <mergeCell ref="S120:T120"/>
    <mergeCell ref="V120:W120"/>
    <mergeCell ref="Y120:Z120"/>
    <mergeCell ref="AB120:AC120"/>
    <mergeCell ref="AE120:AF120"/>
    <mergeCell ref="S121:T121"/>
    <mergeCell ref="V121:W121"/>
    <mergeCell ref="Y121:Z121"/>
    <mergeCell ref="AB121:AC121"/>
    <mergeCell ref="AE121:AF121"/>
    <mergeCell ref="S122:T122"/>
    <mergeCell ref="V122:W122"/>
    <mergeCell ref="Y122:Z122"/>
    <mergeCell ref="AB122:AC122"/>
    <mergeCell ref="AE122:AF122"/>
    <mergeCell ref="S115:T115"/>
    <mergeCell ref="V115:W115"/>
    <mergeCell ref="Y115:Z115"/>
    <mergeCell ref="AB115:AC115"/>
    <mergeCell ref="AE115:AF115"/>
    <mergeCell ref="S116:T116"/>
    <mergeCell ref="V116:W116"/>
    <mergeCell ref="Y116:Z116"/>
    <mergeCell ref="AB116:AC116"/>
    <mergeCell ref="AE116:AF116"/>
    <mergeCell ref="S117:T117"/>
    <mergeCell ref="V117:W117"/>
    <mergeCell ref="Y117:Z117"/>
    <mergeCell ref="AB117:AC117"/>
    <mergeCell ref="AE117:AF117"/>
    <mergeCell ref="S118:T118"/>
    <mergeCell ref="V118:W118"/>
    <mergeCell ref="Y118:Z118"/>
    <mergeCell ref="AB118:AC118"/>
    <mergeCell ref="AE118:AF118"/>
    <mergeCell ref="S112:T112"/>
    <mergeCell ref="V112:W112"/>
    <mergeCell ref="Y112:Z112"/>
    <mergeCell ref="AB112:AC112"/>
    <mergeCell ref="AE112:AF112"/>
    <mergeCell ref="S113:T113"/>
    <mergeCell ref="V113:W113"/>
    <mergeCell ref="Y113:Z113"/>
    <mergeCell ref="AB113:AC113"/>
    <mergeCell ref="AE113:AF113"/>
    <mergeCell ref="S114:T114"/>
    <mergeCell ref="V114:W114"/>
    <mergeCell ref="Y114:Z114"/>
    <mergeCell ref="AB114:AC114"/>
    <mergeCell ref="AE114:AF114"/>
    <mergeCell ref="S107:T107"/>
    <mergeCell ref="V107:W107"/>
    <mergeCell ref="Y107:Z107"/>
    <mergeCell ref="AB107:AC107"/>
    <mergeCell ref="AE107:AF107"/>
    <mergeCell ref="S108:T108"/>
    <mergeCell ref="V108:W108"/>
    <mergeCell ref="Y108:Z108"/>
    <mergeCell ref="AB108:AC108"/>
    <mergeCell ref="AE108:AF108"/>
    <mergeCell ref="S109:T109"/>
    <mergeCell ref="V109:W109"/>
    <mergeCell ref="Y109:Z109"/>
    <mergeCell ref="AB109:AC109"/>
    <mergeCell ref="AE109:AF109"/>
    <mergeCell ref="S110:T110"/>
    <mergeCell ref="V110:W110"/>
    <mergeCell ref="Y110:Z110"/>
    <mergeCell ref="AB110:AC110"/>
    <mergeCell ref="AE110:AF110"/>
    <mergeCell ref="S104:T104"/>
    <mergeCell ref="V104:W104"/>
    <mergeCell ref="Y104:Z104"/>
    <mergeCell ref="AB104:AC104"/>
    <mergeCell ref="AE104:AF104"/>
    <mergeCell ref="S105:T105"/>
    <mergeCell ref="V105:W105"/>
    <mergeCell ref="Y105:Z105"/>
    <mergeCell ref="AB105:AC105"/>
    <mergeCell ref="AE105:AF105"/>
    <mergeCell ref="S106:T106"/>
    <mergeCell ref="V106:W106"/>
    <mergeCell ref="Y106:Z106"/>
    <mergeCell ref="AB106:AC106"/>
    <mergeCell ref="AE106:AF106"/>
    <mergeCell ref="S99:T99"/>
    <mergeCell ref="V99:W99"/>
    <mergeCell ref="Y99:Z99"/>
    <mergeCell ref="AB99:AC99"/>
    <mergeCell ref="AE99:AF99"/>
    <mergeCell ref="S100:T100"/>
    <mergeCell ref="V100:W100"/>
    <mergeCell ref="Y100:Z100"/>
    <mergeCell ref="AB100:AC100"/>
    <mergeCell ref="AE100:AF100"/>
    <mergeCell ref="S101:T101"/>
    <mergeCell ref="V101:W101"/>
    <mergeCell ref="Y101:Z101"/>
    <mergeCell ref="AB101:AC101"/>
    <mergeCell ref="AE101:AF101"/>
    <mergeCell ref="S102:T102"/>
    <mergeCell ref="V102:W102"/>
    <mergeCell ref="Y102:Z102"/>
    <mergeCell ref="AB102:AC102"/>
    <mergeCell ref="AE102:AF102"/>
    <mergeCell ref="S96:T96"/>
    <mergeCell ref="V96:W96"/>
    <mergeCell ref="Y96:Z96"/>
    <mergeCell ref="AB96:AC96"/>
    <mergeCell ref="AE96:AF96"/>
    <mergeCell ref="S97:T97"/>
    <mergeCell ref="V97:W97"/>
    <mergeCell ref="Y97:Z97"/>
    <mergeCell ref="AB97:AC97"/>
    <mergeCell ref="AE97:AF97"/>
    <mergeCell ref="S98:T98"/>
    <mergeCell ref="V98:W98"/>
    <mergeCell ref="Y98:Z98"/>
    <mergeCell ref="AB98:AC98"/>
    <mergeCell ref="AE98:AF98"/>
    <mergeCell ref="S91:T91"/>
    <mergeCell ref="V91:W91"/>
    <mergeCell ref="Y91:Z91"/>
    <mergeCell ref="AB91:AC91"/>
    <mergeCell ref="AE91:AF91"/>
    <mergeCell ref="S92:T92"/>
    <mergeCell ref="V92:W92"/>
    <mergeCell ref="Y92:Z92"/>
    <mergeCell ref="AB92:AC92"/>
    <mergeCell ref="AE92:AF92"/>
    <mergeCell ref="S93:T93"/>
    <mergeCell ref="V93:W93"/>
    <mergeCell ref="Y93:Z93"/>
    <mergeCell ref="AB93:AC93"/>
    <mergeCell ref="AE93:AF93"/>
    <mergeCell ref="S94:T94"/>
    <mergeCell ref="V94:W94"/>
    <mergeCell ref="Y94:Z94"/>
    <mergeCell ref="AB94:AC94"/>
    <mergeCell ref="AE94:AF94"/>
    <mergeCell ref="S88:T88"/>
    <mergeCell ref="V88:W88"/>
    <mergeCell ref="Y88:Z88"/>
    <mergeCell ref="AB88:AC88"/>
    <mergeCell ref="AE88:AF88"/>
    <mergeCell ref="S89:T89"/>
    <mergeCell ref="V89:W89"/>
    <mergeCell ref="Y89:Z89"/>
    <mergeCell ref="AB89:AC89"/>
    <mergeCell ref="AE89:AF89"/>
    <mergeCell ref="S90:T90"/>
    <mergeCell ref="V90:W90"/>
    <mergeCell ref="Y90:Z90"/>
    <mergeCell ref="AB90:AC90"/>
    <mergeCell ref="AE90:AF90"/>
    <mergeCell ref="S83:T83"/>
    <mergeCell ref="V83:W83"/>
    <mergeCell ref="Y83:Z83"/>
    <mergeCell ref="AB83:AC83"/>
    <mergeCell ref="AE83:AF83"/>
    <mergeCell ref="S84:T84"/>
    <mergeCell ref="V84:W84"/>
    <mergeCell ref="Y84:Z84"/>
    <mergeCell ref="AB84:AC84"/>
    <mergeCell ref="AE84:AF84"/>
    <mergeCell ref="S85:T85"/>
    <mergeCell ref="V85:W85"/>
    <mergeCell ref="Y85:Z85"/>
    <mergeCell ref="AB85:AC85"/>
    <mergeCell ref="AE85:AF85"/>
    <mergeCell ref="S86:T86"/>
    <mergeCell ref="V86:W86"/>
    <mergeCell ref="Y86:Z86"/>
    <mergeCell ref="AB86:AC86"/>
    <mergeCell ref="AE86:AF86"/>
    <mergeCell ref="S80:T80"/>
    <mergeCell ref="V80:W80"/>
    <mergeCell ref="Y80:Z80"/>
    <mergeCell ref="AB80:AC80"/>
    <mergeCell ref="AE80:AF80"/>
    <mergeCell ref="S81:T81"/>
    <mergeCell ref="V81:W81"/>
    <mergeCell ref="Y81:Z81"/>
    <mergeCell ref="AB81:AC81"/>
    <mergeCell ref="AE81:AF81"/>
    <mergeCell ref="S82:T82"/>
    <mergeCell ref="V82:W82"/>
    <mergeCell ref="Y82:Z82"/>
    <mergeCell ref="AB82:AC82"/>
    <mergeCell ref="AE82:AF82"/>
    <mergeCell ref="S75:T75"/>
    <mergeCell ref="V75:W75"/>
    <mergeCell ref="Y75:Z75"/>
    <mergeCell ref="AB75:AC75"/>
    <mergeCell ref="AE75:AF75"/>
    <mergeCell ref="S76:T76"/>
    <mergeCell ref="V76:W76"/>
    <mergeCell ref="Y76:Z76"/>
    <mergeCell ref="AB76:AC76"/>
    <mergeCell ref="AE76:AF76"/>
    <mergeCell ref="S77:T77"/>
    <mergeCell ref="V77:W77"/>
    <mergeCell ref="Y77:Z77"/>
    <mergeCell ref="AB77:AC77"/>
    <mergeCell ref="AE77:AF77"/>
    <mergeCell ref="S78:T78"/>
    <mergeCell ref="V78:W78"/>
    <mergeCell ref="Y78:Z78"/>
    <mergeCell ref="AB78:AC78"/>
    <mergeCell ref="AE78:AF78"/>
    <mergeCell ref="S72:T72"/>
    <mergeCell ref="V72:W72"/>
    <mergeCell ref="Y72:Z72"/>
    <mergeCell ref="AB72:AC72"/>
    <mergeCell ref="AE72:AF72"/>
    <mergeCell ref="S73:T73"/>
    <mergeCell ref="V73:W73"/>
    <mergeCell ref="Y73:Z73"/>
    <mergeCell ref="AB73:AC73"/>
    <mergeCell ref="AE73:AF73"/>
    <mergeCell ref="S74:T74"/>
    <mergeCell ref="V74:W74"/>
    <mergeCell ref="Y74:Z74"/>
    <mergeCell ref="AB74:AC74"/>
    <mergeCell ref="AE74:AF74"/>
    <mergeCell ref="S67:T67"/>
    <mergeCell ref="V67:W67"/>
    <mergeCell ref="Y67:Z67"/>
    <mergeCell ref="AB67:AC67"/>
    <mergeCell ref="AE67:AF67"/>
    <mergeCell ref="S68:T68"/>
    <mergeCell ref="V68:W68"/>
    <mergeCell ref="Y68:Z68"/>
    <mergeCell ref="AB68:AC68"/>
    <mergeCell ref="AE68:AF68"/>
    <mergeCell ref="S69:T69"/>
    <mergeCell ref="V69:W69"/>
    <mergeCell ref="Y69:Z69"/>
    <mergeCell ref="AB69:AC69"/>
    <mergeCell ref="AE69:AF69"/>
    <mergeCell ref="S70:T70"/>
    <mergeCell ref="V70:W70"/>
    <mergeCell ref="Y70:Z70"/>
    <mergeCell ref="AB70:AC70"/>
    <mergeCell ref="AE70:AF70"/>
    <mergeCell ref="S64:T64"/>
    <mergeCell ref="V64:W64"/>
    <mergeCell ref="Y64:Z64"/>
    <mergeCell ref="AB64:AC64"/>
    <mergeCell ref="AE64:AF64"/>
    <mergeCell ref="S65:T65"/>
    <mergeCell ref="V65:W65"/>
    <mergeCell ref="Y65:Z65"/>
    <mergeCell ref="AB65:AC65"/>
    <mergeCell ref="AE65:AF65"/>
    <mergeCell ref="S66:T66"/>
    <mergeCell ref="V66:W66"/>
    <mergeCell ref="Y66:Z66"/>
    <mergeCell ref="AB66:AC66"/>
    <mergeCell ref="AE66:AF66"/>
    <mergeCell ref="S59:T59"/>
    <mergeCell ref="V59:W59"/>
    <mergeCell ref="Y59:Z59"/>
    <mergeCell ref="AB59:AC59"/>
    <mergeCell ref="AE59:AF59"/>
    <mergeCell ref="S60:T60"/>
    <mergeCell ref="V60:W60"/>
    <mergeCell ref="Y60:Z60"/>
    <mergeCell ref="AB60:AC60"/>
    <mergeCell ref="AE60:AF60"/>
    <mergeCell ref="S61:T61"/>
    <mergeCell ref="V61:W61"/>
    <mergeCell ref="Y61:Z61"/>
    <mergeCell ref="AB61:AC61"/>
    <mergeCell ref="AE61:AF61"/>
    <mergeCell ref="S62:T62"/>
    <mergeCell ref="V62:W62"/>
    <mergeCell ref="Y62:Z62"/>
    <mergeCell ref="AB62:AC62"/>
    <mergeCell ref="AE62:AF62"/>
    <mergeCell ref="S56:T56"/>
    <mergeCell ref="V56:W56"/>
    <mergeCell ref="Y56:Z56"/>
    <mergeCell ref="AB56:AC56"/>
    <mergeCell ref="AE56:AF56"/>
    <mergeCell ref="S57:T57"/>
    <mergeCell ref="V57:W57"/>
    <mergeCell ref="Y57:Z57"/>
    <mergeCell ref="AB57:AC57"/>
    <mergeCell ref="AE57:AF57"/>
    <mergeCell ref="S58:T58"/>
    <mergeCell ref="V58:W58"/>
    <mergeCell ref="Y58:Z58"/>
    <mergeCell ref="AB58:AC58"/>
    <mergeCell ref="AE58:AF58"/>
    <mergeCell ref="S51:T51"/>
    <mergeCell ref="V51:W51"/>
    <mergeCell ref="Y51:Z51"/>
    <mergeCell ref="AB51:AC51"/>
    <mergeCell ref="AE51:AF51"/>
    <mergeCell ref="S52:T52"/>
    <mergeCell ref="V52:W52"/>
    <mergeCell ref="Y52:Z52"/>
    <mergeCell ref="AB52:AC52"/>
    <mergeCell ref="AE52:AF52"/>
    <mergeCell ref="S53:T53"/>
    <mergeCell ref="V53:W53"/>
    <mergeCell ref="Y53:Z53"/>
    <mergeCell ref="AB53:AC53"/>
    <mergeCell ref="AE53:AF53"/>
    <mergeCell ref="S54:T54"/>
    <mergeCell ref="V54:W54"/>
    <mergeCell ref="Y54:Z54"/>
    <mergeCell ref="AB54:AC54"/>
    <mergeCell ref="AE54:AF54"/>
    <mergeCell ref="S48:T48"/>
    <mergeCell ref="V48:W48"/>
    <mergeCell ref="Y48:Z48"/>
    <mergeCell ref="AB48:AC48"/>
    <mergeCell ref="AE48:AF48"/>
    <mergeCell ref="S49:T49"/>
    <mergeCell ref="V49:W49"/>
    <mergeCell ref="Y49:Z49"/>
    <mergeCell ref="AB49:AC49"/>
    <mergeCell ref="AE49:AF49"/>
    <mergeCell ref="S50:T50"/>
    <mergeCell ref="V50:W50"/>
    <mergeCell ref="Y50:Z50"/>
    <mergeCell ref="AB50:AC50"/>
    <mergeCell ref="AE50:AF50"/>
    <mergeCell ref="S43:T43"/>
    <mergeCell ref="V43:W43"/>
    <mergeCell ref="Y43:Z43"/>
    <mergeCell ref="AB43:AC43"/>
    <mergeCell ref="AE43:AF43"/>
    <mergeCell ref="S44:T44"/>
    <mergeCell ref="V44:W44"/>
    <mergeCell ref="Y44:Z44"/>
    <mergeCell ref="AB44:AC44"/>
    <mergeCell ref="AE44:AF44"/>
    <mergeCell ref="S45:T45"/>
    <mergeCell ref="V45:W45"/>
    <mergeCell ref="Y45:Z45"/>
    <mergeCell ref="AB45:AC45"/>
    <mergeCell ref="AE45:AF45"/>
    <mergeCell ref="S46:T46"/>
    <mergeCell ref="V46:W46"/>
    <mergeCell ref="Y46:Z46"/>
    <mergeCell ref="AB46:AC46"/>
    <mergeCell ref="AE46:AF46"/>
    <mergeCell ref="S40:T40"/>
    <mergeCell ref="V40:W40"/>
    <mergeCell ref="Y40:Z40"/>
    <mergeCell ref="AB40:AC40"/>
    <mergeCell ref="AE40:AF40"/>
    <mergeCell ref="S41:T41"/>
    <mergeCell ref="V41:W41"/>
    <mergeCell ref="Y41:Z41"/>
    <mergeCell ref="AB41:AC41"/>
    <mergeCell ref="AE41:AF41"/>
    <mergeCell ref="S42:T42"/>
    <mergeCell ref="V42:W42"/>
    <mergeCell ref="Y42:Z42"/>
    <mergeCell ref="AB42:AC42"/>
    <mergeCell ref="AE42:AF42"/>
    <mergeCell ref="V30:W30"/>
    <mergeCell ref="S35:T35"/>
    <mergeCell ref="V35:W35"/>
    <mergeCell ref="Y35:Z35"/>
    <mergeCell ref="AB35:AC35"/>
    <mergeCell ref="AE35:AF35"/>
    <mergeCell ref="S36:T36"/>
    <mergeCell ref="V36:W36"/>
    <mergeCell ref="Y36:Z36"/>
    <mergeCell ref="AB36:AC36"/>
    <mergeCell ref="AE36:AF36"/>
    <mergeCell ref="S37:T37"/>
    <mergeCell ref="V37:W37"/>
    <mergeCell ref="Y37:Z37"/>
    <mergeCell ref="AB37:AC37"/>
    <mergeCell ref="AE37:AF37"/>
    <mergeCell ref="S38:T38"/>
    <mergeCell ref="V38:W38"/>
    <mergeCell ref="Y38:Z38"/>
    <mergeCell ref="AB38:AC38"/>
    <mergeCell ref="AE38:AF38"/>
    <mergeCell ref="AE25:AF25"/>
    <mergeCell ref="S32:T32"/>
    <mergeCell ref="V32:W32"/>
    <mergeCell ref="Y32:Z32"/>
    <mergeCell ref="AB32:AC32"/>
    <mergeCell ref="AE32:AF32"/>
    <mergeCell ref="S33:T33"/>
    <mergeCell ref="V33:W33"/>
    <mergeCell ref="Y33:Z33"/>
    <mergeCell ref="AB33:AC33"/>
    <mergeCell ref="AE33:AF33"/>
    <mergeCell ref="S34:T34"/>
    <mergeCell ref="V34:W34"/>
    <mergeCell ref="Y34:Z34"/>
    <mergeCell ref="AB34:AC34"/>
    <mergeCell ref="AE34:AF34"/>
    <mergeCell ref="S26:T26"/>
    <mergeCell ref="V26:W26"/>
    <mergeCell ref="Y26:Z26"/>
    <mergeCell ref="AB26:AC26"/>
    <mergeCell ref="AE26:AF26"/>
    <mergeCell ref="S27:T27"/>
    <mergeCell ref="V27:W27"/>
    <mergeCell ref="Y27:Z27"/>
    <mergeCell ref="AB27:AC27"/>
    <mergeCell ref="AE27:AF27"/>
    <mergeCell ref="S28:T28"/>
    <mergeCell ref="V28:W28"/>
    <mergeCell ref="Y28:Z28"/>
    <mergeCell ref="AB28:AC28"/>
    <mergeCell ref="AE28:AF28"/>
    <mergeCell ref="S30:T30"/>
    <mergeCell ref="S20:T20"/>
    <mergeCell ref="V20:W20"/>
    <mergeCell ref="Y20:Z20"/>
    <mergeCell ref="AB20:AC20"/>
    <mergeCell ref="AE20:AF20"/>
    <mergeCell ref="S21:T21"/>
    <mergeCell ref="V21:W21"/>
    <mergeCell ref="Y21:Z21"/>
    <mergeCell ref="AB21:AC21"/>
    <mergeCell ref="AE21:AF21"/>
    <mergeCell ref="Y30:Z30"/>
    <mergeCell ref="AB30:AC30"/>
    <mergeCell ref="AE30:AF30"/>
    <mergeCell ref="S29:T29"/>
    <mergeCell ref="V29:W29"/>
    <mergeCell ref="Y29:Z29"/>
    <mergeCell ref="AB29:AC29"/>
    <mergeCell ref="AE29:AF29"/>
    <mergeCell ref="S22:T22"/>
    <mergeCell ref="V22:W22"/>
    <mergeCell ref="Y22:Z22"/>
    <mergeCell ref="AB22:AC22"/>
    <mergeCell ref="AE22:AF22"/>
    <mergeCell ref="S24:T24"/>
    <mergeCell ref="V24:W24"/>
    <mergeCell ref="Y24:Z24"/>
    <mergeCell ref="AB24:AC24"/>
    <mergeCell ref="AE24:AF24"/>
    <mergeCell ref="S25:T25"/>
    <mergeCell ref="V25:W25"/>
    <mergeCell ref="Y25:Z25"/>
    <mergeCell ref="AB25:AC25"/>
    <mergeCell ref="S16:T16"/>
    <mergeCell ref="V16:W16"/>
    <mergeCell ref="Y16:Z16"/>
    <mergeCell ref="AB16:AC16"/>
    <mergeCell ref="AE16:AF16"/>
    <mergeCell ref="S17:T17"/>
    <mergeCell ref="V17:W17"/>
    <mergeCell ref="Y17:Z17"/>
    <mergeCell ref="AB17:AC17"/>
    <mergeCell ref="AE17:AF17"/>
    <mergeCell ref="S18:T18"/>
    <mergeCell ref="V18:W18"/>
    <mergeCell ref="Y18:Z18"/>
    <mergeCell ref="AB18:AC18"/>
    <mergeCell ref="AE18:AF18"/>
    <mergeCell ref="S19:T19"/>
    <mergeCell ref="V19:W19"/>
    <mergeCell ref="Y19:Z19"/>
    <mergeCell ref="AB19:AC19"/>
    <mergeCell ref="AE19:AF19"/>
    <mergeCell ref="V11:W11"/>
    <mergeCell ref="Y11:Z11"/>
    <mergeCell ref="AB11:AC11"/>
    <mergeCell ref="AE11:AF11"/>
    <mergeCell ref="S12:T12"/>
    <mergeCell ref="V12:W12"/>
    <mergeCell ref="Y12:Z12"/>
    <mergeCell ref="AB12:AC12"/>
    <mergeCell ref="AE12:AF12"/>
    <mergeCell ref="S13:T13"/>
    <mergeCell ref="V13:W13"/>
    <mergeCell ref="Y13:Z13"/>
    <mergeCell ref="AB13:AC13"/>
    <mergeCell ref="AE13:AF13"/>
    <mergeCell ref="S14:T14"/>
    <mergeCell ref="V14:W14"/>
    <mergeCell ref="Y14:Z14"/>
    <mergeCell ref="AB14:AC14"/>
    <mergeCell ref="AE14:AF14"/>
    <mergeCell ref="S2:T2"/>
    <mergeCell ref="V2:W2"/>
    <mergeCell ref="Y2:Z2"/>
    <mergeCell ref="AB2:AC2"/>
    <mergeCell ref="AE2:AF2"/>
    <mergeCell ref="S3:T3"/>
    <mergeCell ref="V3:W3"/>
    <mergeCell ref="Y3:Z3"/>
    <mergeCell ref="AB3:AC3"/>
    <mergeCell ref="AE3:AF3"/>
    <mergeCell ref="S4:T4"/>
    <mergeCell ref="V4:W4"/>
    <mergeCell ref="Y4:Z4"/>
    <mergeCell ref="AB4:AC4"/>
    <mergeCell ref="AE4:AF4"/>
    <mergeCell ref="S7:T7"/>
    <mergeCell ref="V7:W7"/>
    <mergeCell ref="Y7:Z7"/>
    <mergeCell ref="AB7:AC7"/>
    <mergeCell ref="AE7:AF7"/>
    <mergeCell ref="D2:E2"/>
    <mergeCell ref="G2:H2"/>
    <mergeCell ref="J2:K2"/>
    <mergeCell ref="M2:N2"/>
    <mergeCell ref="P2:Q2"/>
    <mergeCell ref="A2:B5"/>
    <mergeCell ref="D259:E259"/>
    <mergeCell ref="G259:H259"/>
    <mergeCell ref="J259:K259"/>
    <mergeCell ref="M259:N259"/>
    <mergeCell ref="P259:Q259"/>
    <mergeCell ref="D258:E258"/>
    <mergeCell ref="G258:H258"/>
    <mergeCell ref="J258:K258"/>
    <mergeCell ref="M258:N258"/>
    <mergeCell ref="P258:Q258"/>
    <mergeCell ref="D257:E257"/>
    <mergeCell ref="G257:H257"/>
    <mergeCell ref="J257:K257"/>
    <mergeCell ref="M257:N257"/>
    <mergeCell ref="P257:Q257"/>
    <mergeCell ref="D256:E256"/>
    <mergeCell ref="G256:H256"/>
    <mergeCell ref="J256:K256"/>
    <mergeCell ref="M256:N256"/>
    <mergeCell ref="P256:Q256"/>
    <mergeCell ref="D254:E254"/>
    <mergeCell ref="G254:H254"/>
    <mergeCell ref="J254:K254"/>
    <mergeCell ref="M254:N254"/>
    <mergeCell ref="P254:Q254"/>
    <mergeCell ref="D253:E253"/>
    <mergeCell ref="G253:H253"/>
    <mergeCell ref="J253:K253"/>
    <mergeCell ref="M253:N253"/>
    <mergeCell ref="P253:Q253"/>
    <mergeCell ref="D252:E252"/>
    <mergeCell ref="G252:H252"/>
    <mergeCell ref="J252:K252"/>
    <mergeCell ref="M252:N252"/>
    <mergeCell ref="P252:Q252"/>
    <mergeCell ref="D251:E251"/>
    <mergeCell ref="G251:H251"/>
    <mergeCell ref="J251:K251"/>
    <mergeCell ref="M251:N251"/>
    <mergeCell ref="P251:Q251"/>
    <mergeCell ref="D250:E250"/>
    <mergeCell ref="G250:H250"/>
    <mergeCell ref="J250:K250"/>
    <mergeCell ref="M250:N250"/>
    <mergeCell ref="P250:Q250"/>
    <mergeCell ref="D249:E249"/>
    <mergeCell ref="G249:H249"/>
    <mergeCell ref="J249:K249"/>
    <mergeCell ref="M249:N249"/>
    <mergeCell ref="P249:Q249"/>
    <mergeCell ref="D248:E248"/>
    <mergeCell ref="G248:H248"/>
    <mergeCell ref="J248:K248"/>
    <mergeCell ref="M248:N248"/>
    <mergeCell ref="P248:Q248"/>
    <mergeCell ref="D246:E246"/>
    <mergeCell ref="G246:H246"/>
    <mergeCell ref="J246:K246"/>
    <mergeCell ref="M246:N246"/>
    <mergeCell ref="P246:Q246"/>
    <mergeCell ref="D245:E245"/>
    <mergeCell ref="G245:H245"/>
    <mergeCell ref="J245:K245"/>
    <mergeCell ref="M245:N245"/>
    <mergeCell ref="P245:Q245"/>
    <mergeCell ref="D244:E244"/>
    <mergeCell ref="G244:H244"/>
    <mergeCell ref="J244:K244"/>
    <mergeCell ref="M244:N244"/>
    <mergeCell ref="P244:Q244"/>
    <mergeCell ref="D243:E243"/>
    <mergeCell ref="G243:H243"/>
    <mergeCell ref="J243:K243"/>
    <mergeCell ref="M243:N243"/>
    <mergeCell ref="P243:Q243"/>
    <mergeCell ref="D242:E242"/>
    <mergeCell ref="G242:H242"/>
    <mergeCell ref="J242:K242"/>
    <mergeCell ref="M242:N242"/>
    <mergeCell ref="P242:Q242"/>
    <mergeCell ref="D241:E241"/>
    <mergeCell ref="G241:H241"/>
    <mergeCell ref="J241:K241"/>
    <mergeCell ref="M241:N241"/>
    <mergeCell ref="P241:Q241"/>
    <mergeCell ref="D240:E240"/>
    <mergeCell ref="G240:H240"/>
    <mergeCell ref="J240:K240"/>
    <mergeCell ref="M240:N240"/>
    <mergeCell ref="P240:Q240"/>
    <mergeCell ref="D238:E238"/>
    <mergeCell ref="G238:H238"/>
    <mergeCell ref="J238:K238"/>
    <mergeCell ref="M238:N238"/>
    <mergeCell ref="P238:Q238"/>
    <mergeCell ref="D237:E237"/>
    <mergeCell ref="G237:H237"/>
    <mergeCell ref="J237:K237"/>
    <mergeCell ref="M237:N237"/>
    <mergeCell ref="P237:Q237"/>
    <mergeCell ref="D236:E236"/>
    <mergeCell ref="G236:H236"/>
    <mergeCell ref="J236:K236"/>
    <mergeCell ref="M236:N236"/>
    <mergeCell ref="P236:Q236"/>
    <mergeCell ref="D235:E235"/>
    <mergeCell ref="G235:H235"/>
    <mergeCell ref="J235:K235"/>
    <mergeCell ref="M235:N235"/>
    <mergeCell ref="P235:Q235"/>
    <mergeCell ref="D234:E234"/>
    <mergeCell ref="G234:H234"/>
    <mergeCell ref="J234:K234"/>
    <mergeCell ref="M234:N234"/>
    <mergeCell ref="P234:Q234"/>
    <mergeCell ref="D233:E233"/>
    <mergeCell ref="G233:H233"/>
    <mergeCell ref="J233:K233"/>
    <mergeCell ref="M233:N233"/>
    <mergeCell ref="P233:Q233"/>
    <mergeCell ref="D232:E232"/>
    <mergeCell ref="G232:H232"/>
    <mergeCell ref="J232:K232"/>
    <mergeCell ref="M232:N232"/>
    <mergeCell ref="P232:Q232"/>
    <mergeCell ref="D230:E230"/>
    <mergeCell ref="G230:H230"/>
    <mergeCell ref="J230:K230"/>
    <mergeCell ref="M230:N230"/>
    <mergeCell ref="P230:Q230"/>
    <mergeCell ref="D229:E229"/>
    <mergeCell ref="G229:H229"/>
    <mergeCell ref="J229:K229"/>
    <mergeCell ref="M229:N229"/>
    <mergeCell ref="P229:Q229"/>
    <mergeCell ref="D228:E228"/>
    <mergeCell ref="G228:H228"/>
    <mergeCell ref="J228:K228"/>
    <mergeCell ref="M228:N228"/>
    <mergeCell ref="P228:Q228"/>
    <mergeCell ref="D227:E227"/>
    <mergeCell ref="G227:H227"/>
    <mergeCell ref="J227:K227"/>
    <mergeCell ref="M227:N227"/>
    <mergeCell ref="P227:Q227"/>
    <mergeCell ref="D226:E226"/>
    <mergeCell ref="G226:H226"/>
    <mergeCell ref="J226:K226"/>
    <mergeCell ref="M226:N226"/>
    <mergeCell ref="P226:Q226"/>
    <mergeCell ref="D225:E225"/>
    <mergeCell ref="G225:H225"/>
    <mergeCell ref="J225:K225"/>
    <mergeCell ref="M225:N225"/>
    <mergeCell ref="P225:Q225"/>
    <mergeCell ref="D224:E224"/>
    <mergeCell ref="G224:H224"/>
    <mergeCell ref="J224:K224"/>
    <mergeCell ref="M224:N224"/>
    <mergeCell ref="P224:Q224"/>
    <mergeCell ref="D222:E222"/>
    <mergeCell ref="G222:H222"/>
    <mergeCell ref="J222:K222"/>
    <mergeCell ref="M222:N222"/>
    <mergeCell ref="P222:Q222"/>
    <mergeCell ref="D221:E221"/>
    <mergeCell ref="G221:H221"/>
    <mergeCell ref="J221:K221"/>
    <mergeCell ref="M221:N221"/>
    <mergeCell ref="P221:Q221"/>
    <mergeCell ref="D220:E220"/>
    <mergeCell ref="G220:H220"/>
    <mergeCell ref="J220:K220"/>
    <mergeCell ref="M220:N220"/>
    <mergeCell ref="P220:Q220"/>
    <mergeCell ref="D219:E219"/>
    <mergeCell ref="G219:H219"/>
    <mergeCell ref="J219:K219"/>
    <mergeCell ref="M219:N219"/>
    <mergeCell ref="P219:Q219"/>
    <mergeCell ref="D218:E218"/>
    <mergeCell ref="G218:H218"/>
    <mergeCell ref="J218:K218"/>
    <mergeCell ref="M218:N218"/>
    <mergeCell ref="P218:Q218"/>
    <mergeCell ref="D217:E217"/>
    <mergeCell ref="G217:H217"/>
    <mergeCell ref="J217:K217"/>
    <mergeCell ref="M217:N217"/>
    <mergeCell ref="P217:Q217"/>
    <mergeCell ref="D216:E216"/>
    <mergeCell ref="G216:H216"/>
    <mergeCell ref="J216:K216"/>
    <mergeCell ref="M216:N216"/>
    <mergeCell ref="P216:Q216"/>
    <mergeCell ref="D214:E214"/>
    <mergeCell ref="G214:H214"/>
    <mergeCell ref="J214:K214"/>
    <mergeCell ref="M214:N214"/>
    <mergeCell ref="P214:Q214"/>
    <mergeCell ref="D213:E213"/>
    <mergeCell ref="G213:H213"/>
    <mergeCell ref="J213:K213"/>
    <mergeCell ref="M213:N213"/>
    <mergeCell ref="P213:Q213"/>
    <mergeCell ref="D212:E212"/>
    <mergeCell ref="G212:H212"/>
    <mergeCell ref="J212:K212"/>
    <mergeCell ref="M212:N212"/>
    <mergeCell ref="P212:Q212"/>
    <mergeCell ref="D211:E211"/>
    <mergeCell ref="G211:H211"/>
    <mergeCell ref="J211:K211"/>
    <mergeCell ref="M211:N211"/>
    <mergeCell ref="P211:Q211"/>
    <mergeCell ref="D210:E210"/>
    <mergeCell ref="G210:H210"/>
    <mergeCell ref="J210:K210"/>
    <mergeCell ref="M210:N210"/>
    <mergeCell ref="P210:Q210"/>
    <mergeCell ref="D209:E209"/>
    <mergeCell ref="G209:H209"/>
    <mergeCell ref="J209:K209"/>
    <mergeCell ref="M209:N209"/>
    <mergeCell ref="P209:Q209"/>
    <mergeCell ref="D208:E208"/>
    <mergeCell ref="G208:H208"/>
    <mergeCell ref="J208:K208"/>
    <mergeCell ref="M208:N208"/>
    <mergeCell ref="P208:Q208"/>
    <mergeCell ref="D206:E206"/>
    <mergeCell ref="G206:H206"/>
    <mergeCell ref="J206:K206"/>
    <mergeCell ref="M206:N206"/>
    <mergeCell ref="P206:Q206"/>
    <mergeCell ref="D205:E205"/>
    <mergeCell ref="G205:H205"/>
    <mergeCell ref="J205:K205"/>
    <mergeCell ref="M205:N205"/>
    <mergeCell ref="P205:Q205"/>
    <mergeCell ref="D204:E204"/>
    <mergeCell ref="G204:H204"/>
    <mergeCell ref="J204:K204"/>
    <mergeCell ref="M204:N204"/>
    <mergeCell ref="P204:Q204"/>
    <mergeCell ref="D203:E203"/>
    <mergeCell ref="G203:H203"/>
    <mergeCell ref="J203:K203"/>
    <mergeCell ref="M203:N203"/>
    <mergeCell ref="P203:Q203"/>
    <mergeCell ref="D202:E202"/>
    <mergeCell ref="G202:H202"/>
    <mergeCell ref="J202:K202"/>
    <mergeCell ref="M202:N202"/>
    <mergeCell ref="P202:Q202"/>
    <mergeCell ref="D201:E201"/>
    <mergeCell ref="G201:H201"/>
    <mergeCell ref="J201:K201"/>
    <mergeCell ref="M201:N201"/>
    <mergeCell ref="P201:Q201"/>
    <mergeCell ref="D200:E200"/>
    <mergeCell ref="G200:H200"/>
    <mergeCell ref="J200:K200"/>
    <mergeCell ref="M200:N200"/>
    <mergeCell ref="P200:Q200"/>
    <mergeCell ref="D198:E198"/>
    <mergeCell ref="G198:H198"/>
    <mergeCell ref="J198:K198"/>
    <mergeCell ref="M198:N198"/>
    <mergeCell ref="P198:Q198"/>
    <mergeCell ref="D197:E197"/>
    <mergeCell ref="G197:H197"/>
    <mergeCell ref="J197:K197"/>
    <mergeCell ref="M197:N197"/>
    <mergeCell ref="P197:Q197"/>
    <mergeCell ref="D196:E196"/>
    <mergeCell ref="G196:H196"/>
    <mergeCell ref="J196:K196"/>
    <mergeCell ref="M196:N196"/>
    <mergeCell ref="P196:Q196"/>
    <mergeCell ref="D195:E195"/>
    <mergeCell ref="G195:H195"/>
    <mergeCell ref="J195:K195"/>
    <mergeCell ref="M195:N195"/>
    <mergeCell ref="P195:Q195"/>
    <mergeCell ref="D194:E194"/>
    <mergeCell ref="G194:H194"/>
    <mergeCell ref="J194:K194"/>
    <mergeCell ref="M194:N194"/>
    <mergeCell ref="P194:Q194"/>
    <mergeCell ref="D193:E193"/>
    <mergeCell ref="G193:H193"/>
    <mergeCell ref="J193:K193"/>
    <mergeCell ref="M193:N193"/>
    <mergeCell ref="P193:Q193"/>
    <mergeCell ref="D192:E192"/>
    <mergeCell ref="G192:H192"/>
    <mergeCell ref="J192:K192"/>
    <mergeCell ref="M192:N192"/>
    <mergeCell ref="P192:Q192"/>
    <mergeCell ref="D190:E190"/>
    <mergeCell ref="G190:H190"/>
    <mergeCell ref="J190:K190"/>
    <mergeCell ref="M190:N190"/>
    <mergeCell ref="P190:Q190"/>
    <mergeCell ref="D189:E189"/>
    <mergeCell ref="G189:H189"/>
    <mergeCell ref="J189:K189"/>
    <mergeCell ref="M189:N189"/>
    <mergeCell ref="P189:Q189"/>
    <mergeCell ref="D188:E188"/>
    <mergeCell ref="G188:H188"/>
    <mergeCell ref="J188:K188"/>
    <mergeCell ref="M188:N188"/>
    <mergeCell ref="P188:Q188"/>
    <mergeCell ref="D187:E187"/>
    <mergeCell ref="G187:H187"/>
    <mergeCell ref="J187:K187"/>
    <mergeCell ref="M187:N187"/>
    <mergeCell ref="P187:Q187"/>
    <mergeCell ref="D186:E186"/>
    <mergeCell ref="G186:H186"/>
    <mergeCell ref="J186:K186"/>
    <mergeCell ref="M186:N186"/>
    <mergeCell ref="P186:Q186"/>
    <mergeCell ref="D185:E185"/>
    <mergeCell ref="G185:H185"/>
    <mergeCell ref="J185:K185"/>
    <mergeCell ref="M185:N185"/>
    <mergeCell ref="P185:Q185"/>
    <mergeCell ref="D184:E184"/>
    <mergeCell ref="G184:H184"/>
    <mergeCell ref="J184:K184"/>
    <mergeCell ref="M184:N184"/>
    <mergeCell ref="P184:Q184"/>
    <mergeCell ref="D182:E182"/>
    <mergeCell ref="G182:H182"/>
    <mergeCell ref="J182:K182"/>
    <mergeCell ref="M182:N182"/>
    <mergeCell ref="P182:Q182"/>
    <mergeCell ref="D181:E181"/>
    <mergeCell ref="G181:H181"/>
    <mergeCell ref="J181:K181"/>
    <mergeCell ref="M181:N181"/>
    <mergeCell ref="P181:Q181"/>
    <mergeCell ref="D180:E180"/>
    <mergeCell ref="G180:H180"/>
    <mergeCell ref="J180:K180"/>
    <mergeCell ref="M180:N180"/>
    <mergeCell ref="P180:Q180"/>
    <mergeCell ref="D179:E179"/>
    <mergeCell ref="G179:H179"/>
    <mergeCell ref="J179:K179"/>
    <mergeCell ref="M179:N179"/>
    <mergeCell ref="P179:Q179"/>
    <mergeCell ref="D178:E178"/>
    <mergeCell ref="G178:H178"/>
    <mergeCell ref="J178:K178"/>
    <mergeCell ref="M178:N178"/>
    <mergeCell ref="P178:Q178"/>
    <mergeCell ref="D177:E177"/>
    <mergeCell ref="G177:H177"/>
    <mergeCell ref="J177:K177"/>
    <mergeCell ref="M177:N177"/>
    <mergeCell ref="P177:Q177"/>
    <mergeCell ref="D176:E176"/>
    <mergeCell ref="G176:H176"/>
    <mergeCell ref="J176:K176"/>
    <mergeCell ref="M176:N176"/>
    <mergeCell ref="P176:Q176"/>
    <mergeCell ref="D174:E174"/>
    <mergeCell ref="G174:H174"/>
    <mergeCell ref="J174:K174"/>
    <mergeCell ref="M174:N174"/>
    <mergeCell ref="P174:Q174"/>
    <mergeCell ref="D173:E173"/>
    <mergeCell ref="G173:H173"/>
    <mergeCell ref="J173:K173"/>
    <mergeCell ref="M173:N173"/>
    <mergeCell ref="P173:Q173"/>
    <mergeCell ref="D172:E172"/>
    <mergeCell ref="G172:H172"/>
    <mergeCell ref="J172:K172"/>
    <mergeCell ref="M172:N172"/>
    <mergeCell ref="P172:Q172"/>
    <mergeCell ref="D171:E171"/>
    <mergeCell ref="G171:H171"/>
    <mergeCell ref="J171:K171"/>
    <mergeCell ref="M171:N171"/>
    <mergeCell ref="P171:Q171"/>
    <mergeCell ref="D170:E170"/>
    <mergeCell ref="G170:H170"/>
    <mergeCell ref="J170:K170"/>
    <mergeCell ref="M170:N170"/>
    <mergeCell ref="P170:Q170"/>
    <mergeCell ref="D169:E169"/>
    <mergeCell ref="G169:H169"/>
    <mergeCell ref="J169:K169"/>
    <mergeCell ref="M169:N169"/>
    <mergeCell ref="P169:Q169"/>
    <mergeCell ref="D168:E168"/>
    <mergeCell ref="G168:H168"/>
    <mergeCell ref="J168:K168"/>
    <mergeCell ref="M168:N168"/>
    <mergeCell ref="P168:Q168"/>
    <mergeCell ref="D166:E166"/>
    <mergeCell ref="G166:H166"/>
    <mergeCell ref="J166:K166"/>
    <mergeCell ref="M166:N166"/>
    <mergeCell ref="P166:Q166"/>
    <mergeCell ref="D165:E165"/>
    <mergeCell ref="G165:H165"/>
    <mergeCell ref="J165:K165"/>
    <mergeCell ref="M165:N165"/>
    <mergeCell ref="P165:Q165"/>
    <mergeCell ref="D164:E164"/>
    <mergeCell ref="G164:H164"/>
    <mergeCell ref="J164:K164"/>
    <mergeCell ref="M164:N164"/>
    <mergeCell ref="P164:Q164"/>
    <mergeCell ref="D163:E163"/>
    <mergeCell ref="G163:H163"/>
    <mergeCell ref="J163:K163"/>
    <mergeCell ref="M163:N163"/>
    <mergeCell ref="P163:Q163"/>
    <mergeCell ref="D162:E162"/>
    <mergeCell ref="G162:H162"/>
    <mergeCell ref="J162:K162"/>
    <mergeCell ref="M162:N162"/>
    <mergeCell ref="P162:Q162"/>
    <mergeCell ref="D161:E161"/>
    <mergeCell ref="G161:H161"/>
    <mergeCell ref="J161:K161"/>
    <mergeCell ref="M161:N161"/>
    <mergeCell ref="P161:Q161"/>
    <mergeCell ref="D160:E160"/>
    <mergeCell ref="G160:H160"/>
    <mergeCell ref="J160:K160"/>
    <mergeCell ref="M160:N160"/>
    <mergeCell ref="P160:Q160"/>
    <mergeCell ref="D158:E158"/>
    <mergeCell ref="G158:H158"/>
    <mergeCell ref="J158:K158"/>
    <mergeCell ref="M158:N158"/>
    <mergeCell ref="P158:Q158"/>
    <mergeCell ref="D157:E157"/>
    <mergeCell ref="G157:H157"/>
    <mergeCell ref="J157:K157"/>
    <mergeCell ref="M157:N157"/>
    <mergeCell ref="P157:Q157"/>
    <mergeCell ref="D156:E156"/>
    <mergeCell ref="G156:H156"/>
    <mergeCell ref="J156:K156"/>
    <mergeCell ref="M156:N156"/>
    <mergeCell ref="P156:Q156"/>
    <mergeCell ref="D155:E155"/>
    <mergeCell ref="G155:H155"/>
    <mergeCell ref="J155:K155"/>
    <mergeCell ref="M155:N155"/>
    <mergeCell ref="P155:Q155"/>
    <mergeCell ref="D154:E154"/>
    <mergeCell ref="G154:H154"/>
    <mergeCell ref="J154:K154"/>
    <mergeCell ref="M154:N154"/>
    <mergeCell ref="P154:Q154"/>
    <mergeCell ref="D153:E153"/>
    <mergeCell ref="G153:H153"/>
    <mergeCell ref="J153:K153"/>
    <mergeCell ref="M153:N153"/>
    <mergeCell ref="P153:Q153"/>
    <mergeCell ref="D152:E152"/>
    <mergeCell ref="G152:H152"/>
    <mergeCell ref="J152:K152"/>
    <mergeCell ref="M152:N152"/>
    <mergeCell ref="P152:Q152"/>
    <mergeCell ref="D150:E150"/>
    <mergeCell ref="G150:H150"/>
    <mergeCell ref="J150:K150"/>
    <mergeCell ref="M150:N150"/>
    <mergeCell ref="P150:Q150"/>
    <mergeCell ref="D149:E149"/>
    <mergeCell ref="G149:H149"/>
    <mergeCell ref="J149:K149"/>
    <mergeCell ref="M149:N149"/>
    <mergeCell ref="P149:Q149"/>
    <mergeCell ref="D148:E148"/>
    <mergeCell ref="G148:H148"/>
    <mergeCell ref="J148:K148"/>
    <mergeCell ref="M148:N148"/>
    <mergeCell ref="P148:Q148"/>
    <mergeCell ref="D147:E147"/>
    <mergeCell ref="G147:H147"/>
    <mergeCell ref="J147:K147"/>
    <mergeCell ref="M147:N147"/>
    <mergeCell ref="P147:Q147"/>
    <mergeCell ref="D146:E146"/>
    <mergeCell ref="G146:H146"/>
    <mergeCell ref="J146:K146"/>
    <mergeCell ref="M146:N146"/>
    <mergeCell ref="P146:Q146"/>
    <mergeCell ref="D145:E145"/>
    <mergeCell ref="G145:H145"/>
    <mergeCell ref="J145:K145"/>
    <mergeCell ref="M145:N145"/>
    <mergeCell ref="P145:Q145"/>
    <mergeCell ref="D144:E144"/>
    <mergeCell ref="G144:H144"/>
    <mergeCell ref="J144:K144"/>
    <mergeCell ref="M144:N144"/>
    <mergeCell ref="P144:Q144"/>
    <mergeCell ref="D142:E142"/>
    <mergeCell ref="G142:H142"/>
    <mergeCell ref="J142:K142"/>
    <mergeCell ref="M142:N142"/>
    <mergeCell ref="P142:Q142"/>
    <mergeCell ref="D141:E141"/>
    <mergeCell ref="G141:H141"/>
    <mergeCell ref="J141:K141"/>
    <mergeCell ref="M141:N141"/>
    <mergeCell ref="P141:Q141"/>
    <mergeCell ref="D140:E140"/>
    <mergeCell ref="G140:H140"/>
    <mergeCell ref="J140:K140"/>
    <mergeCell ref="M140:N140"/>
    <mergeCell ref="P140:Q140"/>
    <mergeCell ref="D139:E139"/>
    <mergeCell ref="G139:H139"/>
    <mergeCell ref="J139:K139"/>
    <mergeCell ref="M139:N139"/>
    <mergeCell ref="P139:Q139"/>
    <mergeCell ref="D138:E138"/>
    <mergeCell ref="G138:H138"/>
    <mergeCell ref="J138:K138"/>
    <mergeCell ref="M138:N138"/>
    <mergeCell ref="P138:Q138"/>
    <mergeCell ref="D137:E137"/>
    <mergeCell ref="G137:H137"/>
    <mergeCell ref="J137:K137"/>
    <mergeCell ref="M137:N137"/>
    <mergeCell ref="P137:Q137"/>
    <mergeCell ref="D136:E136"/>
    <mergeCell ref="G136:H136"/>
    <mergeCell ref="J136:K136"/>
    <mergeCell ref="M136:N136"/>
    <mergeCell ref="P136:Q136"/>
    <mergeCell ref="D134:E134"/>
    <mergeCell ref="G134:H134"/>
    <mergeCell ref="J134:K134"/>
    <mergeCell ref="M134:N134"/>
    <mergeCell ref="P134:Q134"/>
    <mergeCell ref="D133:E133"/>
    <mergeCell ref="G133:H133"/>
    <mergeCell ref="J133:K133"/>
    <mergeCell ref="M133:N133"/>
    <mergeCell ref="P133:Q133"/>
    <mergeCell ref="D132:E132"/>
    <mergeCell ref="G132:H132"/>
    <mergeCell ref="J132:K132"/>
    <mergeCell ref="M132:N132"/>
    <mergeCell ref="P132:Q132"/>
    <mergeCell ref="D131:E131"/>
    <mergeCell ref="G131:H131"/>
    <mergeCell ref="J131:K131"/>
    <mergeCell ref="M131:N131"/>
    <mergeCell ref="P131:Q131"/>
    <mergeCell ref="D130:E130"/>
    <mergeCell ref="G130:H130"/>
    <mergeCell ref="J130:K130"/>
    <mergeCell ref="M130:N130"/>
    <mergeCell ref="P130:Q130"/>
    <mergeCell ref="D129:E129"/>
    <mergeCell ref="G129:H129"/>
    <mergeCell ref="J129:K129"/>
    <mergeCell ref="M129:N129"/>
    <mergeCell ref="P129:Q129"/>
    <mergeCell ref="D128:E128"/>
    <mergeCell ref="G128:H128"/>
    <mergeCell ref="J128:K128"/>
    <mergeCell ref="M128:N128"/>
    <mergeCell ref="P128:Q128"/>
    <mergeCell ref="D126:E126"/>
    <mergeCell ref="G126:H126"/>
    <mergeCell ref="J126:K126"/>
    <mergeCell ref="M126:N126"/>
    <mergeCell ref="P126:Q126"/>
    <mergeCell ref="D121:E121"/>
    <mergeCell ref="G121:H121"/>
    <mergeCell ref="J121:K121"/>
    <mergeCell ref="M121:N121"/>
    <mergeCell ref="P121:Q121"/>
    <mergeCell ref="D120:E120"/>
    <mergeCell ref="G120:H120"/>
    <mergeCell ref="J120:K120"/>
    <mergeCell ref="M120:N120"/>
    <mergeCell ref="P120:Q120"/>
    <mergeCell ref="D125:E125"/>
    <mergeCell ref="G125:H125"/>
    <mergeCell ref="J125:K125"/>
    <mergeCell ref="M125:N125"/>
    <mergeCell ref="P125:Q125"/>
    <mergeCell ref="D124:E124"/>
    <mergeCell ref="G124:H124"/>
    <mergeCell ref="J124:K124"/>
    <mergeCell ref="M124:N124"/>
    <mergeCell ref="P124:Q124"/>
    <mergeCell ref="D123:E123"/>
    <mergeCell ref="G123:H123"/>
    <mergeCell ref="J123:K123"/>
    <mergeCell ref="M123:N123"/>
    <mergeCell ref="P123:Q123"/>
    <mergeCell ref="D122:E122"/>
    <mergeCell ref="G122:H122"/>
    <mergeCell ref="J122:K122"/>
    <mergeCell ref="M122:N122"/>
    <mergeCell ref="P122:Q122"/>
    <mergeCell ref="D118:E118"/>
    <mergeCell ref="G118:H118"/>
    <mergeCell ref="J118:K118"/>
    <mergeCell ref="M118:N118"/>
    <mergeCell ref="P118:Q118"/>
    <mergeCell ref="D117:E117"/>
    <mergeCell ref="G117:H117"/>
    <mergeCell ref="J117:K117"/>
    <mergeCell ref="M117:N117"/>
    <mergeCell ref="P117:Q117"/>
    <mergeCell ref="D116:E116"/>
    <mergeCell ref="G116:H116"/>
    <mergeCell ref="J116:K116"/>
    <mergeCell ref="M116:N116"/>
    <mergeCell ref="P116:Q116"/>
    <mergeCell ref="D115:E115"/>
    <mergeCell ref="G115:H115"/>
    <mergeCell ref="J115:K115"/>
    <mergeCell ref="M115:N115"/>
    <mergeCell ref="P115:Q115"/>
    <mergeCell ref="D114:E114"/>
    <mergeCell ref="G114:H114"/>
    <mergeCell ref="J114:K114"/>
    <mergeCell ref="M114:N114"/>
    <mergeCell ref="P114:Q114"/>
    <mergeCell ref="D113:E113"/>
    <mergeCell ref="G113:H113"/>
    <mergeCell ref="J113:K113"/>
    <mergeCell ref="M113:N113"/>
    <mergeCell ref="P113:Q113"/>
    <mergeCell ref="D112:E112"/>
    <mergeCell ref="G112:H112"/>
    <mergeCell ref="J112:K112"/>
    <mergeCell ref="M112:N112"/>
    <mergeCell ref="P112:Q112"/>
    <mergeCell ref="D110:E110"/>
    <mergeCell ref="G110:H110"/>
    <mergeCell ref="J110:K110"/>
    <mergeCell ref="M110:N110"/>
    <mergeCell ref="P110:Q110"/>
    <mergeCell ref="D109:E109"/>
    <mergeCell ref="G109:H109"/>
    <mergeCell ref="J109:K109"/>
    <mergeCell ref="M109:N109"/>
    <mergeCell ref="P109:Q109"/>
    <mergeCell ref="D108:E108"/>
    <mergeCell ref="G108:H108"/>
    <mergeCell ref="J108:K108"/>
    <mergeCell ref="M108:N108"/>
    <mergeCell ref="P108:Q108"/>
    <mergeCell ref="D107:E107"/>
    <mergeCell ref="G107:H107"/>
    <mergeCell ref="J107:K107"/>
    <mergeCell ref="M107:N107"/>
    <mergeCell ref="P107:Q107"/>
    <mergeCell ref="D106:E106"/>
    <mergeCell ref="G106:H106"/>
    <mergeCell ref="J106:K106"/>
    <mergeCell ref="M106:N106"/>
    <mergeCell ref="P106:Q106"/>
    <mergeCell ref="D105:E105"/>
    <mergeCell ref="G105:H105"/>
    <mergeCell ref="J105:K105"/>
    <mergeCell ref="M105:N105"/>
    <mergeCell ref="P105:Q105"/>
    <mergeCell ref="D104:E104"/>
    <mergeCell ref="G104:H104"/>
    <mergeCell ref="J104:K104"/>
    <mergeCell ref="M104:N104"/>
    <mergeCell ref="P104:Q104"/>
    <mergeCell ref="D102:E102"/>
    <mergeCell ref="G102:H102"/>
    <mergeCell ref="J102:K102"/>
    <mergeCell ref="M102:N102"/>
    <mergeCell ref="P102:Q102"/>
    <mergeCell ref="D101:E101"/>
    <mergeCell ref="G101:H101"/>
    <mergeCell ref="J101:K101"/>
    <mergeCell ref="M101:N101"/>
    <mergeCell ref="P101:Q101"/>
    <mergeCell ref="D100:E100"/>
    <mergeCell ref="G100:H100"/>
    <mergeCell ref="J100:K100"/>
    <mergeCell ref="M100:N100"/>
    <mergeCell ref="P100:Q100"/>
    <mergeCell ref="D99:E99"/>
    <mergeCell ref="G99:H99"/>
    <mergeCell ref="J99:K99"/>
    <mergeCell ref="M99:N99"/>
    <mergeCell ref="P99:Q99"/>
    <mergeCell ref="D98:E98"/>
    <mergeCell ref="G98:H98"/>
    <mergeCell ref="J98:K98"/>
    <mergeCell ref="M98:N98"/>
    <mergeCell ref="P98:Q98"/>
    <mergeCell ref="D97:E97"/>
    <mergeCell ref="G97:H97"/>
    <mergeCell ref="J97:K97"/>
    <mergeCell ref="M97:N97"/>
    <mergeCell ref="P97:Q97"/>
    <mergeCell ref="D96:E96"/>
    <mergeCell ref="G96:H96"/>
    <mergeCell ref="J96:K96"/>
    <mergeCell ref="M96:N96"/>
    <mergeCell ref="P96:Q96"/>
    <mergeCell ref="D94:E94"/>
    <mergeCell ref="G94:H94"/>
    <mergeCell ref="J94:K94"/>
    <mergeCell ref="M94:N94"/>
    <mergeCell ref="P94:Q94"/>
    <mergeCell ref="D93:E93"/>
    <mergeCell ref="G93:H93"/>
    <mergeCell ref="J93:K93"/>
    <mergeCell ref="M93:N93"/>
    <mergeCell ref="P93:Q93"/>
    <mergeCell ref="D92:E92"/>
    <mergeCell ref="G92:H92"/>
    <mergeCell ref="J92:K92"/>
    <mergeCell ref="M92:N92"/>
    <mergeCell ref="P92:Q92"/>
    <mergeCell ref="D91:E91"/>
    <mergeCell ref="G91:H91"/>
    <mergeCell ref="J91:K91"/>
    <mergeCell ref="M91:N91"/>
    <mergeCell ref="P91:Q91"/>
    <mergeCell ref="D90:E90"/>
    <mergeCell ref="G90:H90"/>
    <mergeCell ref="J90:K90"/>
    <mergeCell ref="M90:N90"/>
    <mergeCell ref="P90:Q90"/>
    <mergeCell ref="D89:E89"/>
    <mergeCell ref="G89:H89"/>
    <mergeCell ref="J89:K89"/>
    <mergeCell ref="M89:N89"/>
    <mergeCell ref="P89:Q89"/>
    <mergeCell ref="D88:E88"/>
    <mergeCell ref="G88:H88"/>
    <mergeCell ref="J88:K88"/>
    <mergeCell ref="M88:N88"/>
    <mergeCell ref="P88:Q88"/>
    <mergeCell ref="D86:E86"/>
    <mergeCell ref="G86:H86"/>
    <mergeCell ref="J86:K86"/>
    <mergeCell ref="M86:N86"/>
    <mergeCell ref="P86:Q86"/>
    <mergeCell ref="D85:E85"/>
    <mergeCell ref="G85:H85"/>
    <mergeCell ref="J85:K85"/>
    <mergeCell ref="M85:N85"/>
    <mergeCell ref="P85:Q85"/>
    <mergeCell ref="D84:E84"/>
    <mergeCell ref="G84:H84"/>
    <mergeCell ref="J84:K84"/>
    <mergeCell ref="M84:N84"/>
    <mergeCell ref="P84:Q84"/>
    <mergeCell ref="D83:E83"/>
    <mergeCell ref="G83:H83"/>
    <mergeCell ref="J83:K83"/>
    <mergeCell ref="M83:N83"/>
    <mergeCell ref="P83:Q83"/>
    <mergeCell ref="D82:E82"/>
    <mergeCell ref="G82:H82"/>
    <mergeCell ref="J82:K82"/>
    <mergeCell ref="M82:N82"/>
    <mergeCell ref="P82:Q82"/>
    <mergeCell ref="D81:E81"/>
    <mergeCell ref="G81:H81"/>
    <mergeCell ref="J81:K81"/>
    <mergeCell ref="M81:N81"/>
    <mergeCell ref="P81:Q81"/>
    <mergeCell ref="D80:E80"/>
    <mergeCell ref="G80:H80"/>
    <mergeCell ref="J80:K80"/>
    <mergeCell ref="M80:N80"/>
    <mergeCell ref="P80:Q80"/>
    <mergeCell ref="D78:E78"/>
    <mergeCell ref="G78:H78"/>
    <mergeCell ref="J78:K78"/>
    <mergeCell ref="M78:N78"/>
    <mergeCell ref="P78:Q78"/>
    <mergeCell ref="D77:E77"/>
    <mergeCell ref="G77:H77"/>
    <mergeCell ref="J77:K77"/>
    <mergeCell ref="M77:N77"/>
    <mergeCell ref="P77:Q77"/>
    <mergeCell ref="D76:E76"/>
    <mergeCell ref="G76:H76"/>
    <mergeCell ref="J76:K76"/>
    <mergeCell ref="M76:N76"/>
    <mergeCell ref="P76:Q76"/>
    <mergeCell ref="D75:E75"/>
    <mergeCell ref="G75:H75"/>
    <mergeCell ref="J75:K75"/>
    <mergeCell ref="M75:N75"/>
    <mergeCell ref="P75:Q75"/>
    <mergeCell ref="D74:E74"/>
    <mergeCell ref="G74:H74"/>
    <mergeCell ref="J74:K74"/>
    <mergeCell ref="M74:N74"/>
    <mergeCell ref="P74:Q74"/>
    <mergeCell ref="D73:E73"/>
    <mergeCell ref="G73:H73"/>
    <mergeCell ref="J73:K73"/>
    <mergeCell ref="M73:N73"/>
    <mergeCell ref="P73:Q73"/>
    <mergeCell ref="D72:E72"/>
    <mergeCell ref="G72:H72"/>
    <mergeCell ref="J72:K72"/>
    <mergeCell ref="M72:N72"/>
    <mergeCell ref="P72:Q72"/>
    <mergeCell ref="D70:E70"/>
    <mergeCell ref="G70:H70"/>
    <mergeCell ref="J70:K70"/>
    <mergeCell ref="M70:N70"/>
    <mergeCell ref="P70:Q70"/>
    <mergeCell ref="D69:E69"/>
    <mergeCell ref="G69:H69"/>
    <mergeCell ref="J69:K69"/>
    <mergeCell ref="M69:N69"/>
    <mergeCell ref="P69:Q69"/>
    <mergeCell ref="D68:E68"/>
    <mergeCell ref="G68:H68"/>
    <mergeCell ref="J68:K68"/>
    <mergeCell ref="M68:N68"/>
    <mergeCell ref="P68:Q68"/>
    <mergeCell ref="D67:E67"/>
    <mergeCell ref="G67:H67"/>
    <mergeCell ref="J67:K67"/>
    <mergeCell ref="M67:N67"/>
    <mergeCell ref="P67:Q67"/>
    <mergeCell ref="D66:E66"/>
    <mergeCell ref="G66:H66"/>
    <mergeCell ref="J66:K66"/>
    <mergeCell ref="M66:N66"/>
    <mergeCell ref="P66:Q66"/>
    <mergeCell ref="D65:E65"/>
    <mergeCell ref="G65:H65"/>
    <mergeCell ref="J65:K65"/>
    <mergeCell ref="M65:N65"/>
    <mergeCell ref="P65:Q65"/>
    <mergeCell ref="D64:E64"/>
    <mergeCell ref="G64:H64"/>
    <mergeCell ref="J64:K64"/>
    <mergeCell ref="M64:N64"/>
    <mergeCell ref="P64:Q64"/>
    <mergeCell ref="D62:E62"/>
    <mergeCell ref="G62:H62"/>
    <mergeCell ref="J62:K62"/>
    <mergeCell ref="M62:N62"/>
    <mergeCell ref="P62:Q62"/>
    <mergeCell ref="D61:E61"/>
    <mergeCell ref="G61:H61"/>
    <mergeCell ref="J61:K61"/>
    <mergeCell ref="M61:N61"/>
    <mergeCell ref="P61:Q61"/>
    <mergeCell ref="D60:E60"/>
    <mergeCell ref="G60:H60"/>
    <mergeCell ref="J60:K60"/>
    <mergeCell ref="M60:N60"/>
    <mergeCell ref="P60:Q60"/>
    <mergeCell ref="D59:E59"/>
    <mergeCell ref="G59:H59"/>
    <mergeCell ref="J59:K59"/>
    <mergeCell ref="M59:N59"/>
    <mergeCell ref="P59:Q59"/>
    <mergeCell ref="D58:E58"/>
    <mergeCell ref="G58:H58"/>
    <mergeCell ref="J58:K58"/>
    <mergeCell ref="M58:N58"/>
    <mergeCell ref="P58:Q58"/>
    <mergeCell ref="D57:E57"/>
    <mergeCell ref="G57:H57"/>
    <mergeCell ref="J57:K57"/>
    <mergeCell ref="M57:N57"/>
    <mergeCell ref="P57:Q57"/>
    <mergeCell ref="D56:E56"/>
    <mergeCell ref="G56:H56"/>
    <mergeCell ref="J56:K56"/>
    <mergeCell ref="M56:N56"/>
    <mergeCell ref="P56:Q56"/>
    <mergeCell ref="D54:E54"/>
    <mergeCell ref="G54:H54"/>
    <mergeCell ref="J54:K54"/>
    <mergeCell ref="M54:N54"/>
    <mergeCell ref="P54:Q54"/>
    <mergeCell ref="D53:E53"/>
    <mergeCell ref="G53:H53"/>
    <mergeCell ref="J53:K53"/>
    <mergeCell ref="M53:N53"/>
    <mergeCell ref="P53:Q53"/>
    <mergeCell ref="D52:E52"/>
    <mergeCell ref="G52:H52"/>
    <mergeCell ref="J52:K52"/>
    <mergeCell ref="M52:N52"/>
    <mergeCell ref="P52:Q52"/>
    <mergeCell ref="D51:E51"/>
    <mergeCell ref="G51:H51"/>
    <mergeCell ref="J51:K51"/>
    <mergeCell ref="M51:N51"/>
    <mergeCell ref="P51:Q51"/>
    <mergeCell ref="D50:E50"/>
    <mergeCell ref="G50:H50"/>
    <mergeCell ref="J50:K50"/>
    <mergeCell ref="M50:N50"/>
    <mergeCell ref="P50:Q50"/>
    <mergeCell ref="D49:E49"/>
    <mergeCell ref="G49:H49"/>
    <mergeCell ref="J49:K49"/>
    <mergeCell ref="M49:N49"/>
    <mergeCell ref="P49:Q49"/>
    <mergeCell ref="D48:E48"/>
    <mergeCell ref="G48:H48"/>
    <mergeCell ref="J48:K48"/>
    <mergeCell ref="M48:N48"/>
    <mergeCell ref="P48:Q48"/>
    <mergeCell ref="D46:E46"/>
    <mergeCell ref="G46:H46"/>
    <mergeCell ref="J46:K46"/>
    <mergeCell ref="M46:N46"/>
    <mergeCell ref="P46:Q46"/>
    <mergeCell ref="D45:E45"/>
    <mergeCell ref="G45:H45"/>
    <mergeCell ref="J45:K45"/>
    <mergeCell ref="M45:N45"/>
    <mergeCell ref="P45:Q45"/>
    <mergeCell ref="D44:E44"/>
    <mergeCell ref="G44:H44"/>
    <mergeCell ref="J44:K44"/>
    <mergeCell ref="M44:N44"/>
    <mergeCell ref="P44:Q44"/>
    <mergeCell ref="D43:E43"/>
    <mergeCell ref="G43:H43"/>
    <mergeCell ref="J43:K43"/>
    <mergeCell ref="M43:N43"/>
    <mergeCell ref="P43:Q43"/>
    <mergeCell ref="D42:E42"/>
    <mergeCell ref="G42:H42"/>
    <mergeCell ref="J42:K42"/>
    <mergeCell ref="M42:N42"/>
    <mergeCell ref="P42:Q42"/>
    <mergeCell ref="D41:E41"/>
    <mergeCell ref="G41:H41"/>
    <mergeCell ref="J41:K41"/>
    <mergeCell ref="M41:N41"/>
    <mergeCell ref="P41:Q41"/>
    <mergeCell ref="D40:E40"/>
    <mergeCell ref="G40:H40"/>
    <mergeCell ref="J40:K40"/>
    <mergeCell ref="M40:N40"/>
    <mergeCell ref="P40:Q40"/>
    <mergeCell ref="D38:E38"/>
    <mergeCell ref="G38:H38"/>
    <mergeCell ref="J38:K38"/>
    <mergeCell ref="M38:N38"/>
    <mergeCell ref="P38:Q38"/>
    <mergeCell ref="D37:E37"/>
    <mergeCell ref="G37:H37"/>
    <mergeCell ref="J37:K37"/>
    <mergeCell ref="M37:N37"/>
    <mergeCell ref="P37:Q37"/>
    <mergeCell ref="D36:E36"/>
    <mergeCell ref="G36:H36"/>
    <mergeCell ref="J36:K36"/>
    <mergeCell ref="M36:N36"/>
    <mergeCell ref="P36:Q36"/>
    <mergeCell ref="D35:E35"/>
    <mergeCell ref="G35:H35"/>
    <mergeCell ref="J35:K35"/>
    <mergeCell ref="M35:N35"/>
    <mergeCell ref="P35:Q35"/>
    <mergeCell ref="D34:E34"/>
    <mergeCell ref="G34:H34"/>
    <mergeCell ref="J34:K34"/>
    <mergeCell ref="M34:N34"/>
    <mergeCell ref="P34:Q34"/>
    <mergeCell ref="D33:E33"/>
    <mergeCell ref="G33:H33"/>
    <mergeCell ref="J33:K33"/>
    <mergeCell ref="M33:N33"/>
    <mergeCell ref="P33:Q33"/>
    <mergeCell ref="D32:E32"/>
    <mergeCell ref="G32:H32"/>
    <mergeCell ref="J32:K32"/>
    <mergeCell ref="M32:N32"/>
    <mergeCell ref="P32:Q32"/>
    <mergeCell ref="D30:E30"/>
    <mergeCell ref="G30:H30"/>
    <mergeCell ref="J30:K30"/>
    <mergeCell ref="M30:N30"/>
    <mergeCell ref="P30:Q30"/>
    <mergeCell ref="D28:E28"/>
    <mergeCell ref="G28:H28"/>
    <mergeCell ref="J28:K28"/>
    <mergeCell ref="M28:N28"/>
    <mergeCell ref="P28:Q28"/>
    <mergeCell ref="D27:E27"/>
    <mergeCell ref="G27:H27"/>
    <mergeCell ref="J27:K27"/>
    <mergeCell ref="M27:N27"/>
    <mergeCell ref="P27:Q27"/>
    <mergeCell ref="D26:E26"/>
    <mergeCell ref="G26:H26"/>
    <mergeCell ref="J26:K26"/>
    <mergeCell ref="M26:N26"/>
    <mergeCell ref="P26:Q26"/>
    <mergeCell ref="D29:E29"/>
    <mergeCell ref="G29:H29"/>
    <mergeCell ref="J29:K29"/>
    <mergeCell ref="M29:N29"/>
    <mergeCell ref="P29:Q29"/>
    <mergeCell ref="D25:E25"/>
    <mergeCell ref="G25:H25"/>
    <mergeCell ref="J25:K25"/>
    <mergeCell ref="M25:N25"/>
    <mergeCell ref="P25:Q25"/>
    <mergeCell ref="D24:E24"/>
    <mergeCell ref="G24:H24"/>
    <mergeCell ref="J24:K24"/>
    <mergeCell ref="M24:N24"/>
    <mergeCell ref="P24:Q24"/>
    <mergeCell ref="D22:E22"/>
    <mergeCell ref="G22:H22"/>
    <mergeCell ref="J22:K22"/>
    <mergeCell ref="M22:N22"/>
    <mergeCell ref="P22:Q22"/>
    <mergeCell ref="D21:E21"/>
    <mergeCell ref="G21:H21"/>
    <mergeCell ref="J21:K21"/>
    <mergeCell ref="M21:N21"/>
    <mergeCell ref="P21:Q21"/>
    <mergeCell ref="D20:E20"/>
    <mergeCell ref="G20:H20"/>
    <mergeCell ref="J20:K20"/>
    <mergeCell ref="M20:N20"/>
    <mergeCell ref="P20:Q20"/>
    <mergeCell ref="D19:E19"/>
    <mergeCell ref="G19:H19"/>
    <mergeCell ref="J19:K19"/>
    <mergeCell ref="M19:N19"/>
    <mergeCell ref="P19:Q19"/>
    <mergeCell ref="D18:E18"/>
    <mergeCell ref="G18:H18"/>
    <mergeCell ref="J18:K18"/>
    <mergeCell ref="M18:N18"/>
    <mergeCell ref="P18:Q18"/>
    <mergeCell ref="D17:E17"/>
    <mergeCell ref="G17:H17"/>
    <mergeCell ref="J17:K17"/>
    <mergeCell ref="M17:N17"/>
    <mergeCell ref="P17:Q17"/>
    <mergeCell ref="D16:E16"/>
    <mergeCell ref="G16:H16"/>
    <mergeCell ref="J16:K16"/>
    <mergeCell ref="M16:N16"/>
    <mergeCell ref="P16:Q16"/>
    <mergeCell ref="D14:E14"/>
    <mergeCell ref="G14:H14"/>
    <mergeCell ref="J14:K14"/>
    <mergeCell ref="M14:N14"/>
    <mergeCell ref="P14:Q14"/>
    <mergeCell ref="AE8:AF8"/>
    <mergeCell ref="D13:E13"/>
    <mergeCell ref="G13:H13"/>
    <mergeCell ref="J13:K13"/>
    <mergeCell ref="M13:N13"/>
    <mergeCell ref="P13:Q13"/>
    <mergeCell ref="D12:E12"/>
    <mergeCell ref="G12:H12"/>
    <mergeCell ref="J12:K12"/>
    <mergeCell ref="M12:N12"/>
    <mergeCell ref="P12:Q12"/>
    <mergeCell ref="D11:E11"/>
    <mergeCell ref="G11:H11"/>
    <mergeCell ref="J11:K11"/>
    <mergeCell ref="M11:N11"/>
    <mergeCell ref="P11:Q11"/>
    <mergeCell ref="D10:E10"/>
    <mergeCell ref="G10:H10"/>
    <mergeCell ref="J10:K10"/>
    <mergeCell ref="M10:N10"/>
    <mergeCell ref="P10:Q10"/>
    <mergeCell ref="S9:T9"/>
    <mergeCell ref="V9:W9"/>
    <mergeCell ref="Y9:Z9"/>
    <mergeCell ref="AB9:AC9"/>
    <mergeCell ref="AE9:AF9"/>
    <mergeCell ref="S10:T10"/>
    <mergeCell ref="V10:W10"/>
    <mergeCell ref="Y10:Z10"/>
    <mergeCell ref="AB10:AC10"/>
    <mergeCell ref="AE10:AF10"/>
    <mergeCell ref="S11:T11"/>
    <mergeCell ref="BL3:BR9"/>
    <mergeCell ref="D9:E9"/>
    <mergeCell ref="G9:H9"/>
    <mergeCell ref="J9:K9"/>
    <mergeCell ref="M9:N9"/>
    <mergeCell ref="P9:Q9"/>
    <mergeCell ref="M7:N7"/>
    <mergeCell ref="P7:Q7"/>
    <mergeCell ref="D8:E8"/>
    <mergeCell ref="G8:H8"/>
    <mergeCell ref="J8:K8"/>
    <mergeCell ref="M8:N8"/>
    <mergeCell ref="P8:Q8"/>
    <mergeCell ref="BS5:DK5"/>
    <mergeCell ref="A7:B7"/>
    <mergeCell ref="D3:E3"/>
    <mergeCell ref="G3:H3"/>
    <mergeCell ref="J3:K3"/>
    <mergeCell ref="M3:N3"/>
    <mergeCell ref="P3:Q3"/>
    <mergeCell ref="D4:E4"/>
    <mergeCell ref="G4:H4"/>
    <mergeCell ref="J4:K4"/>
    <mergeCell ref="M4:N4"/>
    <mergeCell ref="P4:Q4"/>
    <mergeCell ref="D7:E7"/>
    <mergeCell ref="G7:H7"/>
    <mergeCell ref="J7:K7"/>
    <mergeCell ref="S8:T8"/>
    <mergeCell ref="V8:W8"/>
    <mergeCell ref="Y8:Z8"/>
    <mergeCell ref="AB8:AC8"/>
  </mergeCells>
  <phoneticPr fontId="2" type="noConversion"/>
  <conditionalFormatting sqref="D285:E285 D292:E292 D299:E299 D306:E306 D313:E313 D320:E320 D327:E327 D334:E334 D341:E341 D348:E348 D355:E355 D362:E362 D369:E369 D376:E376 D383:E383 D390:E390 D397:E397 D404:E404 D411:E411 D418:E418 D425:E425 D432:E432 D439:E439 D446:E446 D453:E453 D460:E460 D467:E467 D474:E474 D481:E481 D488:E488 D495:E495 D502:E502 D509:E509 D516:E516 D523:E523 D530:E530 D537:E537 D544:E544 D551:E551 D558:E558 D565:E565 D572:E572 D579:E579 D586:E586 D593:E593 D600:E600 D607:E607 D614:E614 D621:E621 D628:E628 D635:E635 D642:E642 D649:E649 D656:E656 D663:E663 D670:E670 D677:E677 D684:E684 D691:E691 D698:E698 D705:E705 D712:E712 D719:E719 D726:E726 D733:E733 D740:E740 D747:E747 D754:E754 D761:E761 D768:E768 D775:E775 G775:H775 G768:H768 G761:H761 G754:H754 G747:H747 G740:H740 G733:H733 G726:H726 G719:H719 G712:H712 G705:H705 G698:H698 G691:H691 G684:H684 G677:H677 G670:H670 G663:H663 G656:H656 G649:H649 G642:H642 G635:H635 G628:H628 G621:H621 G614:H614 G607:H607 G600:H600 G593:H593 G586:H586 G579:H579 G572:H572 G565:H565 G558:H558 G551:H551 G544:H544 G537:H537 G530:H530 G523:H523 G516:H516 G509:H509 G502:H502 G495:H495 G488:H488 G481:H481 G474:H474 G467:H467 G460:H460 G453:H453 G446:H446 G439:H439 G432:H432 G425:H425 G418:H418 G411:H411 G404:H404 G397:H397 G390:H390 G383:H383 G376:H376 G369:H369 G362:H362 G355:H355 G348:H348 G341:H341 G334:H334 G327:H327 G320:H320 G313:H313 G306:H306 G299:H299 G292:H292 G285:H285 J285:K285 J292:K292 J299:K299 J306:K306 J313:K313 J320:K320 J327:K327 J334:K334 J341:K341 J348:K348 J355:K355 J362:K362 J369:K369 J376:K376 J383:K383 J390:K390 J397:K397 J404:K404 J411:K411 J418:K418 J425:K425 J432:K432 J439:K439 J446:K446 J453:K453 J460:K460 J467:K467 J474:K474 J481:K481 J488:K488 J495:K495 J502:K502 J509:K509 J516:K516 J523:K523 J530:K530 J537:K537 J544:K544 J551:K551 J558:K558 J565:K565 J572:K572 J579:K579 J586:K586 J593:K593 J600:K600 J607:K607 J614:K614 J621:K621 J628:K628 J635:K635 J642:K642 J649:K649 J656:K656 J663:K663 J670:K670 J677:K677 J684:K684 J691:K691 J698:K698 J705:K705 J712:K712 J719:K719 J726:K726 J733:K733 J740:K740 J747:K747 J754:K754 J761:K761 J768:K768 J775:K775 M775:N775 M768:N768 M761:N761 M754:N754 M747:N747 M740:N740 M733:N733 M726:N726 M719:N719 M712:N712 M705:N705 M698:N698 M691:N691 M684:N684 M677:N677 M670:N670 M663:N663 M656:N656 M649:N649 M642:N642 M635:N635 M628:N628 M621:N621 M614:N614 M607:N607 M600:N600 M593:N593 M586:N586 M579:N579 M572:N572 M565:N565 M558:N558 M551:N551 M544:N544 M537:N537 M530:N530 M523:N523 M516:N516 M509:N509 M502:N502 M495:N495 M488:N488 M481:N481 M474:N474 M467:N467 M460:N460 M453:N453 M446:N446 M439:N439 M432:N432 M425:N425 M418:N418 M411:N411 M404:N404 M397:N397 M390:N390 M383:N383 M376:N376 M369:N369 M362:N362 M355:N355 M348:N348 M341:N341 M334:N334 M327:N327 M320:N320 M313:N313 M306:N306 M299:N299 M292:N292 M285:N285 P285:Q285 P292:Q292 P299:Q299 P306:Q306 P313:Q313 P320:Q320 P327:Q327 P334:Q334 P341:Q341 P348:Q348 P355:Q355 P362:Q362 P369:Q369 P376:Q376 P383:Q383 P390:Q390 P397:Q397 P404:Q404 P411:Q411 P418:Q418 P425:Q425 P432:Q432 P439:Q439 P446:Q446 P453:Q453 P460:Q460 P467:Q467 P474:Q474 P481:Q481 P488:Q488 P495:Q495 P502:Q502 P509:Q509 P516:Q516 P523:Q523 P530:Q530 P537:Q537 P544:Q544 P551:Q551 P558:Q558 P565:Q565 P572:Q572 P579:Q579 P586:Q586 P593:Q593 P600:Q600 P607:Q607 P614:Q614 P621:Q621 P628:Q628 P635:Q635 P642:Q642 P649:Q649 P656:Q656 P663:Q663 P670:Q670 P677:Q677 P684:Q684 P691:Q691 P698:Q698 P705:Q705 P712:Q712 P719:Q719 P726:Q726 P733:Q733 P740:Q740 P747:Q747 P754:Q754 P761:Q761 P768:Q768 P775:Q775">
    <cfRule type="cellIs" dxfId="5727" priority="10496" stopIfTrue="1" operator="equal">
      <formula>"Nein"</formula>
    </cfRule>
    <cfRule type="cellIs" dxfId="5726" priority="10497" stopIfTrue="1" operator="equal">
      <formula>"Ja"</formula>
    </cfRule>
  </conditionalFormatting>
  <conditionalFormatting sqref="BS7">
    <cfRule type="cellIs" dxfId="5725" priority="10415" stopIfTrue="1" operator="equal">
      <formula>"Nein"</formula>
    </cfRule>
    <cfRule type="cellIs" dxfId="5724" priority="10416" stopIfTrue="1" operator="equal">
      <formula>"Ja"</formula>
    </cfRule>
  </conditionalFormatting>
  <conditionalFormatting sqref="D8">
    <cfRule type="cellIs" dxfId="5723" priority="10413" stopIfTrue="1" operator="equal">
      <formula>"Nein"</formula>
    </cfRule>
    <cfRule type="cellIs" dxfId="5722" priority="10414" stopIfTrue="1" operator="equal">
      <formula>"Ja"</formula>
    </cfRule>
  </conditionalFormatting>
  <conditionalFormatting sqref="D8">
    <cfRule type="containsText" dxfId="5721" priority="10411" operator="containsText" text="nachzureichen">
      <formula>NOT(ISERROR(SEARCH("nachzureichen",D8)))</formula>
    </cfRule>
    <cfRule type="cellIs" dxfId="5720" priority="10412" operator="equal">
      <formula>"nachzureichen"</formula>
    </cfRule>
  </conditionalFormatting>
  <conditionalFormatting sqref="D8">
    <cfRule type="containsText" dxfId="5719" priority="10409" operator="containsText" text="nachzureichen">
      <formula>NOT(ISERROR(SEARCH("nachzureichen",D8)))</formula>
    </cfRule>
    <cfRule type="cellIs" dxfId="5718" priority="10410" operator="equal">
      <formula>"nachzureichen"</formula>
    </cfRule>
  </conditionalFormatting>
  <conditionalFormatting sqref="D8">
    <cfRule type="cellIs" dxfId="5717" priority="10408" operator="equal">
      <formula>"nachzureichen"</formula>
    </cfRule>
  </conditionalFormatting>
  <conditionalFormatting sqref="D8">
    <cfRule type="cellIs" dxfId="5716" priority="10407" operator="equal">
      <formula>"Nachweis ausstehend"</formula>
    </cfRule>
  </conditionalFormatting>
  <conditionalFormatting sqref="G8">
    <cfRule type="cellIs" dxfId="5715" priority="10405" stopIfTrue="1" operator="equal">
      <formula>"Nein"</formula>
    </cfRule>
    <cfRule type="cellIs" dxfId="5714" priority="10406" stopIfTrue="1" operator="equal">
      <formula>"Ja"</formula>
    </cfRule>
  </conditionalFormatting>
  <conditionalFormatting sqref="G8">
    <cfRule type="containsText" dxfId="5713" priority="10403" operator="containsText" text="nachzureichen">
      <formula>NOT(ISERROR(SEARCH("nachzureichen",G8)))</formula>
    </cfRule>
    <cfRule type="cellIs" dxfId="5712" priority="10404" operator="equal">
      <formula>"nachzureichen"</formula>
    </cfRule>
  </conditionalFormatting>
  <conditionalFormatting sqref="G8">
    <cfRule type="containsText" dxfId="5711" priority="10401" operator="containsText" text="nachzureichen">
      <formula>NOT(ISERROR(SEARCH("nachzureichen",G8)))</formula>
    </cfRule>
    <cfRule type="cellIs" dxfId="5710" priority="10402" operator="equal">
      <formula>"nachzureichen"</formula>
    </cfRule>
  </conditionalFormatting>
  <conditionalFormatting sqref="G8">
    <cfRule type="cellIs" dxfId="5709" priority="10400" operator="equal">
      <formula>"nachzureichen"</formula>
    </cfRule>
  </conditionalFormatting>
  <conditionalFormatting sqref="G8">
    <cfRule type="cellIs" dxfId="5708" priority="10399" operator="equal">
      <formula>"Nachweis ausstehend"</formula>
    </cfRule>
  </conditionalFormatting>
  <conditionalFormatting sqref="J8">
    <cfRule type="cellIs" dxfId="5707" priority="10397" stopIfTrue="1" operator="equal">
      <formula>"Nein"</formula>
    </cfRule>
    <cfRule type="cellIs" dxfId="5706" priority="10398" stopIfTrue="1" operator="equal">
      <formula>"Ja"</formula>
    </cfRule>
  </conditionalFormatting>
  <conditionalFormatting sqref="J8">
    <cfRule type="containsText" dxfId="5705" priority="10395" operator="containsText" text="nachzureichen">
      <formula>NOT(ISERROR(SEARCH("nachzureichen",J8)))</formula>
    </cfRule>
    <cfRule type="cellIs" dxfId="5704" priority="10396" operator="equal">
      <formula>"nachzureichen"</formula>
    </cfRule>
  </conditionalFormatting>
  <conditionalFormatting sqref="J8">
    <cfRule type="containsText" dxfId="5703" priority="10393" operator="containsText" text="nachzureichen">
      <formula>NOT(ISERROR(SEARCH("nachzureichen",J8)))</formula>
    </cfRule>
    <cfRule type="cellIs" dxfId="5702" priority="10394" operator="equal">
      <formula>"nachzureichen"</formula>
    </cfRule>
  </conditionalFormatting>
  <conditionalFormatting sqref="J8">
    <cfRule type="cellIs" dxfId="5701" priority="10392" operator="equal">
      <formula>"nachzureichen"</formula>
    </cfRule>
  </conditionalFormatting>
  <conditionalFormatting sqref="J8">
    <cfRule type="cellIs" dxfId="5700" priority="10391" operator="equal">
      <formula>"Nachweis ausstehend"</formula>
    </cfRule>
  </conditionalFormatting>
  <conditionalFormatting sqref="M8">
    <cfRule type="cellIs" dxfId="5699" priority="10389" stopIfTrue="1" operator="equal">
      <formula>"Nein"</formula>
    </cfRule>
    <cfRule type="cellIs" dxfId="5698" priority="10390" stopIfTrue="1" operator="equal">
      <formula>"Ja"</formula>
    </cfRule>
  </conditionalFormatting>
  <conditionalFormatting sqref="M8">
    <cfRule type="containsText" dxfId="5697" priority="10387" operator="containsText" text="nachzureichen">
      <formula>NOT(ISERROR(SEARCH("nachzureichen",M8)))</formula>
    </cfRule>
    <cfRule type="cellIs" dxfId="5696" priority="10388" operator="equal">
      <formula>"nachzureichen"</formula>
    </cfRule>
  </conditionalFormatting>
  <conditionalFormatting sqref="M8">
    <cfRule type="containsText" dxfId="5695" priority="10385" operator="containsText" text="nachzureichen">
      <formula>NOT(ISERROR(SEARCH("nachzureichen",M8)))</formula>
    </cfRule>
    <cfRule type="cellIs" dxfId="5694" priority="10386" operator="equal">
      <formula>"nachzureichen"</formula>
    </cfRule>
  </conditionalFormatting>
  <conditionalFormatting sqref="M8">
    <cfRule type="cellIs" dxfId="5693" priority="10384" operator="equal">
      <formula>"nachzureichen"</formula>
    </cfRule>
  </conditionalFormatting>
  <conditionalFormatting sqref="M8">
    <cfRule type="cellIs" dxfId="5692" priority="10383" operator="equal">
      <formula>"Nachweis ausstehend"</formula>
    </cfRule>
  </conditionalFormatting>
  <conditionalFormatting sqref="P8">
    <cfRule type="cellIs" dxfId="5691" priority="10381" stopIfTrue="1" operator="equal">
      <formula>"Nein"</formula>
    </cfRule>
    <cfRule type="cellIs" dxfId="5690" priority="10382" stopIfTrue="1" operator="equal">
      <formula>"Ja"</formula>
    </cfRule>
  </conditionalFormatting>
  <conditionalFormatting sqref="P8">
    <cfRule type="containsText" dxfId="5689" priority="10379" operator="containsText" text="nachzureichen">
      <formula>NOT(ISERROR(SEARCH("nachzureichen",P8)))</formula>
    </cfRule>
    <cfRule type="cellIs" dxfId="5688" priority="10380" operator="equal">
      <formula>"nachzureichen"</formula>
    </cfRule>
  </conditionalFormatting>
  <conditionalFormatting sqref="P8">
    <cfRule type="containsText" dxfId="5687" priority="10377" operator="containsText" text="nachzureichen">
      <formula>NOT(ISERROR(SEARCH("nachzureichen",P8)))</formula>
    </cfRule>
    <cfRule type="cellIs" dxfId="5686" priority="10378" operator="equal">
      <formula>"nachzureichen"</formula>
    </cfRule>
  </conditionalFormatting>
  <conditionalFormatting sqref="P8">
    <cfRule type="cellIs" dxfId="5685" priority="10376" operator="equal">
      <formula>"nachzureichen"</formula>
    </cfRule>
  </conditionalFormatting>
  <conditionalFormatting sqref="P8">
    <cfRule type="cellIs" dxfId="5684" priority="10375" operator="equal">
      <formula>"Nachweis ausstehend"</formula>
    </cfRule>
  </conditionalFormatting>
  <conditionalFormatting sqref="S285:T285 S292:T292 S299:T299 S306:T306 S313:T313 S320:T320 S327:T327 S334:T334 S341:T341 S348:T348 S355:T355 S362:T362 S369:T369 S376:T376 S383:T383 S390:T390 S397:T397 S404:T404 S411:T411 S418:T418 S425:T425 S432:T432 S439:T439 S446:T446 S453:T453 S460:T460 S467:T467 S474:T474 S481:T481 S488:T488 S495:T495 S502:T502 S509:T509 S516:T516 S523:T523 S530:T530 S537:T537 S544:T544 S551:T551 S558:T558 S565:T565 S572:T572 S579:T579 S586:T586 S593:T593 S600:T600 S607:T607 S614:T614 S621:T621 S628:T628 S635:T635 S642:T642 S649:T649 S656:T656 S663:T663 S670:T670 S677:T677 S684:T684 S691:T691 S698:T698 S705:T705 S712:T712 S719:T719 S726:T726 S733:T733 S740:T740 S747:T747 S754:T754 S761:T761 S768:T768 S775:T775 V775:W775 V768:W768 V761:W761 V754:W754 V747:W747 V740:W740 V733:W733 V726:W726 V719:W719 V712:W712 V705:W705 V698:W698 V691:W691 V684:W684 V677:W677 V670:W670 V663:W663 V656:W656 V649:W649 V642:W642 V635:W635 V628:W628 V621:W621 V614:W614 V607:W607 V600:W600 V593:W593 V586:W586 V579:W579 V572:W572 V565:W565 V558:W558 V551:W551 V544:W544 V537:W537 V530:W530 V523:W523 V516:W516 V509:W509 V502:W502 V495:W495 V488:W488 V481:W481 V474:W474 V467:W467 V460:W460 V453:W453 V446:W446 V439:W439 V432:W432 V425:W425 V418:W418 V411:W411 V404:W404 V397:W397 V390:W390 V383:W383 V376:W376 V369:W369 V362:W362 V355:W355 V348:W348 V341:W341 V334:W334 V327:W327 V320:W320 V313:W313 V306:W306 V299:W299 V292:W292 V285:W285 Y285:Z285 Y292:Z292 Y299:Z299 Y306:Z306 Y313:Z313 Y320:Z320 Y327:Z327 Y334:Z334 Y341:Z341 Y348:Z348 Y355:Z355 Y362:Z362 Y369:Z369 Y376:Z376 Y383:Z383 Y390:Z390 Y397:Z397 Y404:Z404 Y411:Z411 Y418:Z418 Y425:Z425 Y432:Z432 Y439:Z439 Y446:Z446 Y453:Z453 Y460:Z460 Y467:Z467 Y474:Z474 Y481:Z481 Y488:Z488 Y495:Z495 Y502:Z502 Y509:Z509 Y516:Z516 Y523:Z523 Y530:Z530 Y537:Z537 Y544:Z544 Y551:Z551 Y558:Z558 Y565:Z565 Y572:Z572 Y579:Z579 Y586:Z586 Y593:Z593 Y600:Z600 Y607:Z607 Y614:Z614 Y621:Z621 Y628:Z628 Y635:Z635 Y642:Z642 Y649:Z649 Y656:Z656 Y663:Z663 Y670:Z670 Y677:Z677 Y684:Z684 Y691:Z691 Y698:Z698 Y705:Z705 Y712:Z712 Y719:Z719 Y726:Z726 Y733:Z733 Y740:Z740 Y747:Z747 Y754:Z754 Y761:Z761 Y768:Z768 Y775:Z775 AB775:AC775 AB768:AC768 AB761:AC761 AB754:AC754 AB747:AC747 AB740:AC740 AB733:AC733 AB726:AC726 AB719:AC719 AB712:AC712 AB705:AC705 AB698:AC698 AB691:AC691 AB684:AC684 AB677:AC677 AB670:AC670 AB663:AC663 AB656:AC656 AB649:AC649 AB642:AC642 AB635:AC635 AB628:AC628 AB621:AC621 AB614:AC614 AB607:AC607 AB600:AC600 AB593:AC593 AB586:AC586 AB579:AC579 AB572:AC572 AB565:AC565 AB558:AC558 AB551:AC551 AB544:AC544 AB537:AC537 AB530:AC530 AB523:AC523 AB516:AC516 AB509:AC509 AB502:AC502 AB495:AC495 AB488:AC488 AB481:AC481 AB474:AC474 AB467:AC467 AB460:AC460 AB453:AC453 AB446:AC446 AB439:AC439 AB432:AC432 AB425:AC425 AB418:AC418 AB411:AC411 AB404:AC404 AB397:AC397 AB390:AC390 AB383:AC383 AB376:AC376 AB369:AC369 AB362:AC362 AB355:AC355 AB348:AC348 AB341:AC341 AB334:AC334 AB327:AC327 AB320:AC320 AB313:AC313 AB306:AC306 AB299:AC299 AB292:AC292 AB285:AC285 AE285:AF285 AE292:AF292 AE299:AF299 AE306:AF306 AE313:AF313 AE320:AF320 AE327:AF327 AE334:AF334 AE341:AF341 AE348:AF348 AE355:AF355 AE362:AF362 AE369:AF369 AE376:AF376 AE383:AF383 AE390:AF390 AE397:AF397 AE404:AF404 AE411:AF411 AE418:AF418 AE425:AF425 AE432:AF432 AE439:AF439 AE446:AF446 AE453:AF453 AE460:AF460 AE467:AF467 AE474:AF474 AE481:AF481 AE488:AF488 AE495:AF495 AE502:AF502 AE509:AF509 AE516:AF516 AE523:AF523 AE530:AF530 AE537:AF537 AE544:AF544 AE551:AF551 AE558:AF558 AE565:AF565 AE572:AF572 AE579:AF579 AE586:AF586 AE593:AF593 AE600:AF600 AE607:AF607 AE614:AF614 AE621:AF621 AE628:AF628 AE635:AF635 AE642:AF642 AE649:AF649 AE656:AF656 AE663:AF663 AE670:AF670 AE677:AF677 AE684:AF684 AE691:AF691 AE698:AF698 AE705:AF705 AE712:AF712 AE719:AF719 AE726:AF726 AE733:AF733 AE740:AF740 AE747:AF747 AE754:AF754 AE761:AF761 AE768:AF768 AE775:AF775">
    <cfRule type="cellIs" dxfId="5683" priority="10373" stopIfTrue="1" operator="equal">
      <formula>"Nein"</formula>
    </cfRule>
    <cfRule type="cellIs" dxfId="5682" priority="10374" stopIfTrue="1" operator="equal">
      <formula>"Ja"</formula>
    </cfRule>
  </conditionalFormatting>
  <conditionalFormatting sqref="S8">
    <cfRule type="cellIs" dxfId="5681" priority="10371" stopIfTrue="1" operator="equal">
      <formula>"Nein"</formula>
    </cfRule>
    <cfRule type="cellIs" dxfId="5680" priority="10372" stopIfTrue="1" operator="equal">
      <formula>"Ja"</formula>
    </cfRule>
  </conditionalFormatting>
  <conditionalFormatting sqref="S8">
    <cfRule type="containsText" dxfId="5679" priority="10369" operator="containsText" text="nachzureichen">
      <formula>NOT(ISERROR(SEARCH("nachzureichen",S8)))</formula>
    </cfRule>
    <cfRule type="cellIs" dxfId="5678" priority="10370" operator="equal">
      <formula>"nachzureichen"</formula>
    </cfRule>
  </conditionalFormatting>
  <conditionalFormatting sqref="S8">
    <cfRule type="containsText" dxfId="5677" priority="10367" operator="containsText" text="nachzureichen">
      <formula>NOT(ISERROR(SEARCH("nachzureichen",S8)))</formula>
    </cfRule>
    <cfRule type="cellIs" dxfId="5676" priority="10368" operator="equal">
      <formula>"nachzureichen"</formula>
    </cfRule>
  </conditionalFormatting>
  <conditionalFormatting sqref="S8">
    <cfRule type="cellIs" dxfId="5675" priority="10366" operator="equal">
      <formula>"nachzureichen"</formula>
    </cfRule>
  </conditionalFormatting>
  <conditionalFormatting sqref="S8">
    <cfRule type="cellIs" dxfId="5674" priority="10365" operator="equal">
      <formula>"Nachweis ausstehend"</formula>
    </cfRule>
  </conditionalFormatting>
  <conditionalFormatting sqref="V8">
    <cfRule type="cellIs" dxfId="5673" priority="10363" stopIfTrue="1" operator="equal">
      <formula>"Nein"</formula>
    </cfRule>
    <cfRule type="cellIs" dxfId="5672" priority="10364" stopIfTrue="1" operator="equal">
      <formula>"Ja"</formula>
    </cfRule>
  </conditionalFormatting>
  <conditionalFormatting sqref="V8">
    <cfRule type="containsText" dxfId="5671" priority="10361" operator="containsText" text="nachzureichen">
      <formula>NOT(ISERROR(SEARCH("nachzureichen",V8)))</formula>
    </cfRule>
    <cfRule type="cellIs" dxfId="5670" priority="10362" operator="equal">
      <formula>"nachzureichen"</formula>
    </cfRule>
  </conditionalFormatting>
  <conditionalFormatting sqref="V8">
    <cfRule type="containsText" dxfId="5669" priority="10359" operator="containsText" text="nachzureichen">
      <formula>NOT(ISERROR(SEARCH("nachzureichen",V8)))</formula>
    </cfRule>
    <cfRule type="cellIs" dxfId="5668" priority="10360" operator="equal">
      <formula>"nachzureichen"</formula>
    </cfRule>
  </conditionalFormatting>
  <conditionalFormatting sqref="V8">
    <cfRule type="cellIs" dxfId="5667" priority="10358" operator="equal">
      <formula>"nachzureichen"</formula>
    </cfRule>
  </conditionalFormatting>
  <conditionalFormatting sqref="V8">
    <cfRule type="cellIs" dxfId="5666" priority="10357" operator="equal">
      <formula>"Nachweis ausstehend"</formula>
    </cfRule>
  </conditionalFormatting>
  <conditionalFormatting sqref="Y8">
    <cfRule type="cellIs" dxfId="5665" priority="10355" stopIfTrue="1" operator="equal">
      <formula>"Nein"</formula>
    </cfRule>
    <cfRule type="cellIs" dxfId="5664" priority="10356" stopIfTrue="1" operator="equal">
      <formula>"Ja"</formula>
    </cfRule>
  </conditionalFormatting>
  <conditionalFormatting sqref="Y8">
    <cfRule type="containsText" dxfId="5663" priority="10353" operator="containsText" text="nachzureichen">
      <formula>NOT(ISERROR(SEARCH("nachzureichen",Y8)))</formula>
    </cfRule>
    <cfRule type="cellIs" dxfId="5662" priority="10354" operator="equal">
      <formula>"nachzureichen"</formula>
    </cfRule>
  </conditionalFormatting>
  <conditionalFormatting sqref="Y8">
    <cfRule type="containsText" dxfId="5661" priority="10351" operator="containsText" text="nachzureichen">
      <formula>NOT(ISERROR(SEARCH("nachzureichen",Y8)))</formula>
    </cfRule>
    <cfRule type="cellIs" dxfId="5660" priority="10352" operator="equal">
      <formula>"nachzureichen"</formula>
    </cfRule>
  </conditionalFormatting>
  <conditionalFormatting sqref="Y8">
    <cfRule type="cellIs" dxfId="5659" priority="10350" operator="equal">
      <formula>"nachzureichen"</formula>
    </cfRule>
  </conditionalFormatting>
  <conditionalFormatting sqref="Y8">
    <cfRule type="cellIs" dxfId="5658" priority="10349" operator="equal">
      <formula>"Nachweis ausstehend"</formula>
    </cfRule>
  </conditionalFormatting>
  <conditionalFormatting sqref="AB8">
    <cfRule type="cellIs" dxfId="5657" priority="10347" stopIfTrue="1" operator="equal">
      <formula>"Nein"</formula>
    </cfRule>
    <cfRule type="cellIs" dxfId="5656" priority="10348" stopIfTrue="1" operator="equal">
      <formula>"Ja"</formula>
    </cfRule>
  </conditionalFormatting>
  <conditionalFormatting sqref="AB8">
    <cfRule type="containsText" dxfId="5655" priority="10345" operator="containsText" text="nachzureichen">
      <formula>NOT(ISERROR(SEARCH("nachzureichen",AB8)))</formula>
    </cfRule>
    <cfRule type="cellIs" dxfId="5654" priority="10346" operator="equal">
      <formula>"nachzureichen"</formula>
    </cfRule>
  </conditionalFormatting>
  <conditionalFormatting sqref="AB8">
    <cfRule type="containsText" dxfId="5653" priority="10343" operator="containsText" text="nachzureichen">
      <formula>NOT(ISERROR(SEARCH("nachzureichen",AB8)))</formula>
    </cfRule>
    <cfRule type="cellIs" dxfId="5652" priority="10344" operator="equal">
      <formula>"nachzureichen"</formula>
    </cfRule>
  </conditionalFormatting>
  <conditionalFormatting sqref="AB8">
    <cfRule type="cellIs" dxfId="5651" priority="10342" operator="equal">
      <formula>"nachzureichen"</formula>
    </cfRule>
  </conditionalFormatting>
  <conditionalFormatting sqref="AB8">
    <cfRule type="cellIs" dxfId="5650" priority="10341" operator="equal">
      <formula>"Nachweis ausstehend"</formula>
    </cfRule>
  </conditionalFormatting>
  <conditionalFormatting sqref="AE8">
    <cfRule type="cellIs" dxfId="5649" priority="10339" stopIfTrue="1" operator="equal">
      <formula>"Nein"</formula>
    </cfRule>
    <cfRule type="cellIs" dxfId="5648" priority="10340" stopIfTrue="1" operator="equal">
      <formula>"Ja"</formula>
    </cfRule>
  </conditionalFormatting>
  <conditionalFormatting sqref="AE8">
    <cfRule type="containsText" dxfId="5647" priority="10337" operator="containsText" text="nachzureichen">
      <formula>NOT(ISERROR(SEARCH("nachzureichen",AE8)))</formula>
    </cfRule>
    <cfRule type="cellIs" dxfId="5646" priority="10338" operator="equal">
      <formula>"nachzureichen"</formula>
    </cfRule>
  </conditionalFormatting>
  <conditionalFormatting sqref="AE8">
    <cfRule type="containsText" dxfId="5645" priority="10335" operator="containsText" text="nachzureichen">
      <formula>NOT(ISERROR(SEARCH("nachzureichen",AE8)))</formula>
    </cfRule>
    <cfRule type="cellIs" dxfId="5644" priority="10336" operator="equal">
      <formula>"nachzureichen"</formula>
    </cfRule>
  </conditionalFormatting>
  <conditionalFormatting sqref="AE8">
    <cfRule type="cellIs" dxfId="5643" priority="10334" operator="equal">
      <formula>"nachzureichen"</formula>
    </cfRule>
  </conditionalFormatting>
  <conditionalFormatting sqref="AE8">
    <cfRule type="cellIs" dxfId="5642" priority="10333" operator="equal">
      <formula>"Nachweis ausstehend"</formula>
    </cfRule>
  </conditionalFormatting>
  <conditionalFormatting sqref="AH285:AI285 AH292:AI292 AH299:AI299 AH306:AI306 AH313:AI313 AH320:AI320 AH327:AI327 AH334:AI334 AH341:AI341 AH348:AI348 AH355:AI355 AH362:AI362 AH369:AI369 AH376:AI376 AH383:AI383 AH390:AI390 AH397:AI397 AH404:AI404 AH411:AI411 AH418:AI418 AH425:AI425 AH432:AI432 AH439:AI439 AH446:AI446 AH453:AI453 AH460:AI460 AH467:AI467 AH474:AI474 AH481:AI481 AH488:AI488 AH495:AI495 AH502:AI502 AH509:AI509 AH516:AI516 AH523:AI523 AH530:AI530 AH537:AI537 AH544:AI544 AH551:AI551 AH558:AI558 AH565:AI565 AH572:AI572 AH579:AI579 AH586:AI586 AH593:AI593 AH600:AI600 AH607:AI607 AH614:AI614 AH621:AI621 AH628:AI628 AH635:AI635 AH642:AI642 AH649:AI649 AH656:AI656 AH663:AI663 AH670:AI670 AH677:AI677 AH684:AI684 AH691:AI691 AH698:AI698 AH705:AI705 AH712:AI712 AH719:AI719 AH726:AI726 AH733:AI733 AH740:AI740 AH747:AI747 AH754:AI754 AH761:AI761 AH768:AI768 AH775:AI775 AK775:AL775 AK768:AL768 AK761:AL761 AK754:AL754 AK747:AL747 AK740:AL740 AK733:AL733 AK726:AL726 AK719:AL719 AK712:AL712 AK705:AL705 AK698:AL698 AK691:AL691 AK684:AL684 AK677:AL677 AK670:AL670 AK663:AL663 AK656:AL656 AK649:AL649 AK642:AL642 AK635:AL635 AK628:AL628 AK621:AL621 AK614:AL614 AK607:AL607 AK600:AL600 AK593:AL593 AK586:AL586 AK579:AL579 AK572:AL572 AK565:AL565 AK558:AL558 AK551:AL551 AK544:AL544 AK537:AL537 AK530:AL530 AK523:AL523 AK516:AL516 AK509:AL509 AK502:AL502 AK495:AL495 AK488:AL488 AK481:AL481 AK474:AL474 AK467:AL467 AK460:AL460 AK453:AL453 AK446:AL446 AK439:AL439 AK432:AL432 AK425:AL425 AK418:AL418 AK411:AL411 AK404:AL404 AK397:AL397 AK390:AL390 AK383:AL383 AK376:AL376 AK369:AL369 AK362:AL362 AK355:AL355 AK348:AL348 AK341:AL341 AK334:AL334 AK327:AL327 AK320:AL320 AK313:AL313 AK306:AL306 AK299:AL299 AK292:AL292 AK285:AL285 AN285:AO285 AN292:AO292 AN299:AO299 AN306:AO306 AN313:AO313 AN320:AO320 AN327:AO327 AN334:AO334 AN341:AO341 AN348:AO348 AN355:AO355 AN362:AO362 AN369:AO369 AN376:AO376 AN383:AO383 AN390:AO390 AN397:AO397 AN404:AO404 AN411:AO411 AN418:AO418 AN425:AO425 AN432:AO432 AN439:AO439 AN446:AO446 AN453:AO453 AN460:AO460 AN467:AO467 AN474:AO474 AN481:AO481 AN488:AO488 AN495:AO495 AN502:AO502 AN509:AO509 AN516:AO516 AN523:AO523 AN530:AO530 AN537:AO537 AN544:AO544 AN551:AO551 AN558:AO558 AN565:AO565 AN572:AO572 AN579:AO579 AN586:AO586 AN593:AO593 AN600:AO600 AN607:AO607 AN614:AO614 AN621:AO621 AN628:AO628 AN635:AO635 AN642:AO642 AN649:AO649 AN656:AO656 AN663:AO663 AN670:AO670 AN677:AO677 AN684:AO684 AN691:AO691 AN698:AO698 AN705:AO705 AN712:AO712 AN719:AO719 AN726:AO726 AN733:AO733 AN740:AO740 AN747:AO747 AN754:AO754 AN761:AO761 AN768:AO768 AN775:AO775 AQ775:AR775 AQ768:AR768 AQ761:AR761 AQ754:AR754 AQ747:AR747 AQ740:AR740 AQ733:AR733 AQ726:AR726 AQ719:AR719 AQ712:AR712 AQ705:AR705 AQ698:AR698 AQ691:AR691 AQ684:AR684 AQ677:AR677 AQ670:AR670 AQ663:AR663 AQ656:AR656 AQ649:AR649 AQ642:AR642 AQ635:AR635 AQ628:AR628 AQ621:AR621 AQ614:AR614 AQ607:AR607 AQ600:AR600 AQ593:AR593 AQ586:AR586 AQ579:AR579 AQ572:AR572 AQ565:AR565 AQ558:AR558 AQ551:AR551 AQ544:AR544 AQ537:AR537 AQ530:AR530 AQ523:AR523 AQ516:AR516 AQ509:AR509 AQ502:AR502 AQ495:AR495 AQ488:AR488 AQ481:AR481 AQ474:AR474 AQ467:AR467 AQ460:AR460 AQ453:AR453 AQ446:AR446 AQ439:AR439 AQ432:AR432 AQ425:AR425 AQ418:AR418 AQ411:AR411 AQ404:AR404 AQ397:AR397 AQ390:AR390 AQ383:AR383 AQ376:AR376 AQ369:AR369 AQ362:AR362 AQ355:AR355 AQ348:AR348 AQ341:AR341 AQ334:AR334 AQ327:AR327 AQ320:AR320 AQ313:AR313 AQ306:AR306 AQ299:AR299 AQ292:AR292 AQ285:AR285 AT285:AU285 AT292:AU292 AT299:AU299 AT306:AU306 AT313:AU313 AT320:AU320 AT327:AU327 AT334:AU334 AT341:AU341 AT348:AU348 AT355:AU355 AT362:AU362 AT369:AU369 AT376:AU376 AT383:AU383 AT390:AU390 AT397:AU397 AT404:AU404 AT411:AU411 AT418:AU418 AT425:AU425 AT432:AU432 AT439:AU439 AT446:AU446 AT453:AU453 AT460:AU460 AT467:AU467 AT474:AU474 AT481:AU481 AT488:AU488 AT495:AU495 AT502:AU502 AT509:AU509 AT516:AU516 AT523:AU523 AT530:AU530 AT537:AU537 AT544:AU544 AT551:AU551 AT558:AU558 AT565:AU565 AT572:AU572 AT579:AU579 AT586:AU586 AT593:AU593 AT600:AU600 AT607:AU607 AT614:AU614 AT621:AU621 AT628:AU628 AT635:AU635 AT642:AU642 AT649:AU649 AT656:AU656 AT663:AU663 AT670:AU670 AT677:AU677 AT684:AU684 AT691:AU691 AT698:AU698 AT705:AU705 AT712:AU712 AT719:AU719 AT726:AU726 AT733:AU733 AT740:AU740 AT747:AU747 AT754:AU754 AT761:AU761 AT768:AU768 AT775:AU775">
    <cfRule type="cellIs" dxfId="5641" priority="10331" stopIfTrue="1" operator="equal">
      <formula>"Nein"</formula>
    </cfRule>
    <cfRule type="cellIs" dxfId="5640" priority="10332" stopIfTrue="1" operator="equal">
      <formula>"Ja"</formula>
    </cfRule>
  </conditionalFormatting>
  <conditionalFormatting sqref="AH8">
    <cfRule type="cellIs" dxfId="5639" priority="10329" stopIfTrue="1" operator="equal">
      <formula>"Nein"</formula>
    </cfRule>
    <cfRule type="cellIs" dxfId="5638" priority="10330" stopIfTrue="1" operator="equal">
      <formula>"Ja"</formula>
    </cfRule>
  </conditionalFormatting>
  <conditionalFormatting sqref="AH8">
    <cfRule type="containsText" dxfId="5637" priority="10327" operator="containsText" text="nachzureichen">
      <formula>NOT(ISERROR(SEARCH("nachzureichen",AH8)))</formula>
    </cfRule>
    <cfRule type="cellIs" dxfId="5636" priority="10328" operator="equal">
      <formula>"nachzureichen"</formula>
    </cfRule>
  </conditionalFormatting>
  <conditionalFormatting sqref="AH8">
    <cfRule type="containsText" dxfId="5635" priority="10325" operator="containsText" text="nachzureichen">
      <formula>NOT(ISERROR(SEARCH("nachzureichen",AH8)))</formula>
    </cfRule>
    <cfRule type="cellIs" dxfId="5634" priority="10326" operator="equal">
      <formula>"nachzureichen"</formula>
    </cfRule>
  </conditionalFormatting>
  <conditionalFormatting sqref="AH8">
    <cfRule type="cellIs" dxfId="5633" priority="10324" operator="equal">
      <formula>"nachzureichen"</formula>
    </cfRule>
  </conditionalFormatting>
  <conditionalFormatting sqref="AH8">
    <cfRule type="cellIs" dxfId="5632" priority="10323" operator="equal">
      <formula>"Nachweis ausstehend"</formula>
    </cfRule>
  </conditionalFormatting>
  <conditionalFormatting sqref="AK8">
    <cfRule type="cellIs" dxfId="5631" priority="10321" stopIfTrue="1" operator="equal">
      <formula>"Nein"</formula>
    </cfRule>
    <cfRule type="cellIs" dxfId="5630" priority="10322" stopIfTrue="1" operator="equal">
      <formula>"Ja"</formula>
    </cfRule>
  </conditionalFormatting>
  <conditionalFormatting sqref="AK8">
    <cfRule type="containsText" dxfId="5629" priority="10319" operator="containsText" text="nachzureichen">
      <formula>NOT(ISERROR(SEARCH("nachzureichen",AK8)))</formula>
    </cfRule>
    <cfRule type="cellIs" dxfId="5628" priority="10320" operator="equal">
      <formula>"nachzureichen"</formula>
    </cfRule>
  </conditionalFormatting>
  <conditionalFormatting sqref="AK8">
    <cfRule type="containsText" dxfId="5627" priority="10317" operator="containsText" text="nachzureichen">
      <formula>NOT(ISERROR(SEARCH("nachzureichen",AK8)))</formula>
    </cfRule>
    <cfRule type="cellIs" dxfId="5626" priority="10318" operator="equal">
      <formula>"nachzureichen"</formula>
    </cfRule>
  </conditionalFormatting>
  <conditionalFormatting sqref="AK8">
    <cfRule type="cellIs" dxfId="5625" priority="10316" operator="equal">
      <formula>"nachzureichen"</formula>
    </cfRule>
  </conditionalFormatting>
  <conditionalFormatting sqref="AK8">
    <cfRule type="cellIs" dxfId="5624" priority="10315" operator="equal">
      <formula>"Nachweis ausstehend"</formula>
    </cfRule>
  </conditionalFormatting>
  <conditionalFormatting sqref="AN8">
    <cfRule type="cellIs" dxfId="5623" priority="10313" stopIfTrue="1" operator="equal">
      <formula>"Nein"</formula>
    </cfRule>
    <cfRule type="cellIs" dxfId="5622" priority="10314" stopIfTrue="1" operator="equal">
      <formula>"Ja"</formula>
    </cfRule>
  </conditionalFormatting>
  <conditionalFormatting sqref="AN8">
    <cfRule type="containsText" dxfId="5621" priority="10311" operator="containsText" text="nachzureichen">
      <formula>NOT(ISERROR(SEARCH("nachzureichen",AN8)))</formula>
    </cfRule>
    <cfRule type="cellIs" dxfId="5620" priority="10312" operator="equal">
      <formula>"nachzureichen"</formula>
    </cfRule>
  </conditionalFormatting>
  <conditionalFormatting sqref="AN8">
    <cfRule type="containsText" dxfId="5619" priority="10309" operator="containsText" text="nachzureichen">
      <formula>NOT(ISERROR(SEARCH("nachzureichen",AN8)))</formula>
    </cfRule>
    <cfRule type="cellIs" dxfId="5618" priority="10310" operator="equal">
      <formula>"nachzureichen"</formula>
    </cfRule>
  </conditionalFormatting>
  <conditionalFormatting sqref="AN8">
    <cfRule type="cellIs" dxfId="5617" priority="10308" operator="equal">
      <formula>"nachzureichen"</formula>
    </cfRule>
  </conditionalFormatting>
  <conditionalFormatting sqref="AN8">
    <cfRule type="cellIs" dxfId="5616" priority="10307" operator="equal">
      <formula>"Nachweis ausstehend"</formula>
    </cfRule>
  </conditionalFormatting>
  <conditionalFormatting sqref="AQ8">
    <cfRule type="cellIs" dxfId="5615" priority="10305" stopIfTrue="1" operator="equal">
      <formula>"Nein"</formula>
    </cfRule>
    <cfRule type="cellIs" dxfId="5614" priority="10306" stopIfTrue="1" operator="equal">
      <formula>"Ja"</formula>
    </cfRule>
  </conditionalFormatting>
  <conditionalFormatting sqref="AQ8">
    <cfRule type="containsText" dxfId="5613" priority="10303" operator="containsText" text="nachzureichen">
      <formula>NOT(ISERROR(SEARCH("nachzureichen",AQ8)))</formula>
    </cfRule>
    <cfRule type="cellIs" dxfId="5612" priority="10304" operator="equal">
      <formula>"nachzureichen"</formula>
    </cfRule>
  </conditionalFormatting>
  <conditionalFormatting sqref="AQ8">
    <cfRule type="containsText" dxfId="5611" priority="10301" operator="containsText" text="nachzureichen">
      <formula>NOT(ISERROR(SEARCH("nachzureichen",AQ8)))</formula>
    </cfRule>
    <cfRule type="cellIs" dxfId="5610" priority="10302" operator="equal">
      <formula>"nachzureichen"</formula>
    </cfRule>
  </conditionalFormatting>
  <conditionalFormatting sqref="AQ8">
    <cfRule type="cellIs" dxfId="5609" priority="10300" operator="equal">
      <formula>"nachzureichen"</formula>
    </cfRule>
  </conditionalFormatting>
  <conditionalFormatting sqref="AQ8">
    <cfRule type="cellIs" dxfId="5608" priority="10299" operator="equal">
      <formula>"Nachweis ausstehend"</formula>
    </cfRule>
  </conditionalFormatting>
  <conditionalFormatting sqref="AT8">
    <cfRule type="cellIs" dxfId="5607" priority="10297" stopIfTrue="1" operator="equal">
      <formula>"Nein"</formula>
    </cfRule>
    <cfRule type="cellIs" dxfId="5606" priority="10298" stopIfTrue="1" operator="equal">
      <formula>"Ja"</formula>
    </cfRule>
  </conditionalFormatting>
  <conditionalFormatting sqref="AT8">
    <cfRule type="containsText" dxfId="5605" priority="10295" operator="containsText" text="nachzureichen">
      <formula>NOT(ISERROR(SEARCH("nachzureichen",AT8)))</formula>
    </cfRule>
    <cfRule type="cellIs" dxfId="5604" priority="10296" operator="equal">
      <formula>"nachzureichen"</formula>
    </cfRule>
  </conditionalFormatting>
  <conditionalFormatting sqref="AT8">
    <cfRule type="containsText" dxfId="5603" priority="10293" operator="containsText" text="nachzureichen">
      <formula>NOT(ISERROR(SEARCH("nachzureichen",AT8)))</formula>
    </cfRule>
    <cfRule type="cellIs" dxfId="5602" priority="10294" operator="equal">
      <formula>"nachzureichen"</formula>
    </cfRule>
  </conditionalFormatting>
  <conditionalFormatting sqref="AT8">
    <cfRule type="cellIs" dxfId="5601" priority="10292" operator="equal">
      <formula>"nachzureichen"</formula>
    </cfRule>
  </conditionalFormatting>
  <conditionalFormatting sqref="AT8">
    <cfRule type="cellIs" dxfId="5600" priority="10291" operator="equal">
      <formula>"Nachweis ausstehend"</formula>
    </cfRule>
  </conditionalFormatting>
  <conditionalFormatting sqref="AW285:AX285 AW292:AX292 AW299:AX299 AW306:AX306 AW313:AX313 AW320:AX320 AW327:AX327 AW334:AX334 AW341:AX341 AW348:AX348 AW355:AX355 AW362:AX362 AW369:AX369 AW376:AX376 AW383:AX383 AW390:AX390 AW397:AX397 AW404:AX404 AW411:AX411 AW418:AX418 AW425:AX425 AW432:AX432 AW439:AX439 AW446:AX446 AW453:AX453 AW460:AX460 AW467:AX467 AW474:AX474 AW481:AX481 AW488:AX488 AW495:AX495 AW502:AX502 AW509:AX509 AW516:AX516 AW523:AX523 AW530:AX530 AW537:AX537 AW544:AX544 AW551:AX551 AW558:AX558 AW565:AX565 AW572:AX572 AW579:AX579 AW586:AX586 AW593:AX593 AW600:AX600 AW607:AX607 AW614:AX614 AW621:AX621 AW628:AX628 AW635:AX635 AW642:AX642 AW649:AX649 AW656:AX656 AW663:AX663 AW670:AX670 AW677:AX677 AW684:AX684 AW691:AX691 AW698:AX698 AW705:AX705 AW712:AX712 AW719:AX719 AW726:AX726 AW733:AX733 AW740:AX740 AW747:AX747 AW754:AX754 AW761:AX761 AW768:AX768 AW775:AX775 AZ775:BA775 AZ768:BA768 AZ761:BA761 AZ754:BA754 AZ747:BA747 AZ740:BA740 AZ733:BA733 AZ726:BA726 AZ719:BA719 AZ712:BA712 AZ705:BA705 AZ698:BA698 AZ691:BA691 AZ684:BA684 AZ677:BA677 AZ670:BA670 AZ663:BA663 AZ656:BA656 AZ649:BA649 AZ642:BA642 AZ635:BA635 AZ628:BA628 AZ621:BA621 AZ614:BA614 AZ607:BA607 AZ600:BA600 AZ593:BA593 AZ586:BA586 AZ579:BA579 AZ572:BA572 AZ565:BA565 AZ558:BA558 AZ551:BA551 AZ544:BA544 AZ537:BA537 AZ530:BA530 AZ523:BA523 AZ516:BA516 AZ509:BA509 AZ502:BA502 AZ495:BA495 AZ488:BA488 AZ481:BA481 AZ474:BA474 AZ467:BA467 AZ460:BA460 AZ453:BA453 AZ446:BA446 AZ439:BA439 AZ432:BA432 AZ425:BA425 AZ418:BA418 AZ411:BA411 AZ404:BA404 AZ397:BA397 AZ390:BA390 AZ383:BA383 AZ376:BA376 AZ369:BA369 AZ362:BA362 AZ355:BA355 AZ348:BA348 AZ341:BA341 AZ334:BA334 AZ327:BA327 AZ320:BA320 AZ313:BA313 AZ306:BA306 AZ299:BA299 AZ292:BA292 AZ285:BA285 BC285:BD285 BC292:BD292 BC299:BD299 BC306:BD306 BC313:BD313 BC320:BD320 BC327:BD327 BC334:BD334 BC341:BD341 BC348:BD348 BC355:BD355 BC362:BD362 BC369:BD369 BC376:BD376 BC383:BD383 BC390:BD390 BC397:BD397 BC404:BD404 BC411:BD411 BC418:BD418 BC425:BD425 BC432:BD432 BC439:BD439 BC446:BD446 BC453:BD453 BC460:BD460 BC467:BD467 BC474:BD474 BC481:BD481 BC488:BD488 BC495:BD495 BC502:BD502 BC509:BD509 BC516:BD516 BC523:BD523 BC530:BD530 BC537:BD537 BC544:BD544 BC551:BD551 BC558:BD558 BC565:BD565 BC572:BD572 BC579:BD579 BC586:BD586 BC593:BD593 BC600:BD600 BC607:BD607 BC614:BD614 BC621:BD621 BC628:BD628 BC635:BD635 BC642:BD642 BC649:BD649 BC656:BD656 BC663:BD663 BC670:BD670 BC677:BD677 BC684:BD684 BC691:BD691 BC698:BD698 BC705:BD705 BC712:BD712 BC719:BD719 BC726:BD726 BC733:BD733 BC740:BD740 BC747:BD747 BC754:BD754 BC761:BD761 BC768:BD768 BC775:BD775 BF775:BG775 BF768:BG768 BF761:BG761 BF754:BG754 BF747:BG747 BF740:BG740 BF733:BG733 BF726:BG726 BF719:BG719 BF712:BG712 BF705:BG705 BF698:BG698 BF691:BG691 BF684:BG684 BF677:BG677 BF670:BG670 BF663:BG663 BF656:BG656 BF649:BG649 BF642:BG642 BF635:BG635 BF628:BG628 BF621:BG621 BF614:BG614 BF607:BG607 BF600:BG600 BF593:BG593 BF586:BG586 BF579:BG579 BF572:BG572 BF565:BG565 BF558:BG558 BF551:BG551 BF544:BG544 BF537:BG537 BF530:BG530 BF523:BG523 BF516:BG516 BF509:BG509 BF502:BG502 BF495:BG495 BF488:BG488 BF481:BG481 BF474:BG474 BF467:BG467 BF460:BG460 BF453:BG453 BF446:BG446 BF439:BG439 BF432:BG432 BF425:BG425 BF418:BG418 BF411:BG411 BF404:BG404 BF397:BG397 BF390:BG390 BF383:BG383 BF376:BG376 BF369:BG369 BF362:BG362 BF355:BG355 BF348:BG348 BF341:BG341 BF334:BG334 BF327:BG327 BF320:BG320 BF313:BG313 BF306:BG306 BF299:BG299 BF292:BG292 BF285:BG285 BI285:BJ285 BI292:BJ292 BI299:BJ299 BI306:BJ306 BI313:BJ313 BI320:BJ320 BI327:BJ327 BI334:BJ334 BI341:BJ341 BI348:BJ348 BI355:BJ355 BI362:BJ362 BI369:BJ369 BI376:BJ376 BI383:BJ383 BI390:BJ390 BI397:BJ397 BI404:BJ404 BI411:BJ411 BI418:BJ418 BI425:BJ425 BI432:BJ432 BI439:BJ439 BI446:BJ446 BI453:BJ453 BI460:BJ460 BI467:BJ467 BI474:BJ474 BI481:BJ481 BI488:BJ488 BI495:BJ495 BI502:BJ502 BI509:BJ509 BI516:BJ516 BI523:BJ523 BI530:BJ530 BI537:BJ537 BI544:BJ544 BI551:BJ551 BI558:BJ558 BI565:BJ565 BI572:BJ572 BI579:BJ579 BI586:BJ586 BI593:BJ593 BI600:BJ600 BI607:BJ607 BI614:BJ614 BI621:BJ621 BI628:BJ628 BI635:BJ635 BI642:BJ642 BI649:BJ649 BI656:BJ656 BI663:BJ663 BI670:BJ670 BI677:BJ677 BI684:BJ684 BI691:BJ691 BI698:BJ698 BI705:BJ705 BI712:BJ712 BI719:BJ719 BI726:BJ726 BI733:BJ733 BI740:BJ740 BI747:BJ747 BI754:BJ754 BI761:BJ761 BI768:BJ768 BI775:BJ775">
    <cfRule type="cellIs" dxfId="5599" priority="10289" stopIfTrue="1" operator="equal">
      <formula>"Nein"</formula>
    </cfRule>
    <cfRule type="cellIs" dxfId="5598" priority="10290" stopIfTrue="1" operator="equal">
      <formula>"Ja"</formula>
    </cfRule>
  </conditionalFormatting>
  <conditionalFormatting sqref="AW8">
    <cfRule type="cellIs" dxfId="5597" priority="10287" stopIfTrue="1" operator="equal">
      <formula>"Nein"</formula>
    </cfRule>
    <cfRule type="cellIs" dxfId="5596" priority="10288" stopIfTrue="1" operator="equal">
      <formula>"Ja"</formula>
    </cfRule>
  </conditionalFormatting>
  <conditionalFormatting sqref="AW8">
    <cfRule type="containsText" dxfId="5595" priority="10285" operator="containsText" text="nachzureichen">
      <formula>NOT(ISERROR(SEARCH("nachzureichen",AW8)))</formula>
    </cfRule>
    <cfRule type="cellIs" dxfId="5594" priority="10286" operator="equal">
      <formula>"nachzureichen"</formula>
    </cfRule>
  </conditionalFormatting>
  <conditionalFormatting sqref="AW8">
    <cfRule type="containsText" dxfId="5593" priority="10283" operator="containsText" text="nachzureichen">
      <formula>NOT(ISERROR(SEARCH("nachzureichen",AW8)))</formula>
    </cfRule>
    <cfRule type="cellIs" dxfId="5592" priority="10284" operator="equal">
      <formula>"nachzureichen"</formula>
    </cfRule>
  </conditionalFormatting>
  <conditionalFormatting sqref="AW8">
    <cfRule type="cellIs" dxfId="5591" priority="10282" operator="equal">
      <formula>"nachzureichen"</formula>
    </cfRule>
  </conditionalFormatting>
  <conditionalFormatting sqref="AW8">
    <cfRule type="cellIs" dxfId="5590" priority="10281" operator="equal">
      <formula>"Nachweis ausstehend"</formula>
    </cfRule>
  </conditionalFormatting>
  <conditionalFormatting sqref="AZ8">
    <cfRule type="cellIs" dxfId="5589" priority="10279" stopIfTrue="1" operator="equal">
      <formula>"Nein"</formula>
    </cfRule>
    <cfRule type="cellIs" dxfId="5588" priority="10280" stopIfTrue="1" operator="equal">
      <formula>"Ja"</formula>
    </cfRule>
  </conditionalFormatting>
  <conditionalFormatting sqref="AZ8">
    <cfRule type="containsText" dxfId="5587" priority="10277" operator="containsText" text="nachzureichen">
      <formula>NOT(ISERROR(SEARCH("nachzureichen",AZ8)))</formula>
    </cfRule>
    <cfRule type="cellIs" dxfId="5586" priority="10278" operator="equal">
      <formula>"nachzureichen"</formula>
    </cfRule>
  </conditionalFormatting>
  <conditionalFormatting sqref="AZ8">
    <cfRule type="containsText" dxfId="5585" priority="10275" operator="containsText" text="nachzureichen">
      <formula>NOT(ISERROR(SEARCH("nachzureichen",AZ8)))</formula>
    </cfRule>
    <cfRule type="cellIs" dxfId="5584" priority="10276" operator="equal">
      <formula>"nachzureichen"</formula>
    </cfRule>
  </conditionalFormatting>
  <conditionalFormatting sqref="AZ8">
    <cfRule type="cellIs" dxfId="5583" priority="10274" operator="equal">
      <formula>"nachzureichen"</formula>
    </cfRule>
  </conditionalFormatting>
  <conditionalFormatting sqref="AZ8">
    <cfRule type="cellIs" dxfId="5582" priority="10273" operator="equal">
      <formula>"Nachweis ausstehend"</formula>
    </cfRule>
  </conditionalFormatting>
  <conditionalFormatting sqref="BC8">
    <cfRule type="cellIs" dxfId="5581" priority="10271" stopIfTrue="1" operator="equal">
      <formula>"Nein"</formula>
    </cfRule>
    <cfRule type="cellIs" dxfId="5580" priority="10272" stopIfTrue="1" operator="equal">
      <formula>"Ja"</formula>
    </cfRule>
  </conditionalFormatting>
  <conditionalFormatting sqref="BC8">
    <cfRule type="containsText" dxfId="5579" priority="10269" operator="containsText" text="nachzureichen">
      <formula>NOT(ISERROR(SEARCH("nachzureichen",BC8)))</formula>
    </cfRule>
    <cfRule type="cellIs" dxfId="5578" priority="10270" operator="equal">
      <formula>"nachzureichen"</formula>
    </cfRule>
  </conditionalFormatting>
  <conditionalFormatting sqref="BC8">
    <cfRule type="containsText" dxfId="5577" priority="10267" operator="containsText" text="nachzureichen">
      <formula>NOT(ISERROR(SEARCH("nachzureichen",BC8)))</formula>
    </cfRule>
    <cfRule type="cellIs" dxfId="5576" priority="10268" operator="equal">
      <formula>"nachzureichen"</formula>
    </cfRule>
  </conditionalFormatting>
  <conditionalFormatting sqref="BC8">
    <cfRule type="cellIs" dxfId="5575" priority="10266" operator="equal">
      <formula>"nachzureichen"</formula>
    </cfRule>
  </conditionalFormatting>
  <conditionalFormatting sqref="BC8">
    <cfRule type="cellIs" dxfId="5574" priority="10265" operator="equal">
      <formula>"Nachweis ausstehend"</formula>
    </cfRule>
  </conditionalFormatting>
  <conditionalFormatting sqref="BF8">
    <cfRule type="cellIs" dxfId="5573" priority="10263" stopIfTrue="1" operator="equal">
      <formula>"Nein"</formula>
    </cfRule>
    <cfRule type="cellIs" dxfId="5572" priority="10264" stopIfTrue="1" operator="equal">
      <formula>"Ja"</formula>
    </cfRule>
  </conditionalFormatting>
  <conditionalFormatting sqref="BF8">
    <cfRule type="containsText" dxfId="5571" priority="10261" operator="containsText" text="nachzureichen">
      <formula>NOT(ISERROR(SEARCH("nachzureichen",BF8)))</formula>
    </cfRule>
    <cfRule type="cellIs" dxfId="5570" priority="10262" operator="equal">
      <formula>"nachzureichen"</formula>
    </cfRule>
  </conditionalFormatting>
  <conditionalFormatting sqref="BF8">
    <cfRule type="containsText" dxfId="5569" priority="10259" operator="containsText" text="nachzureichen">
      <formula>NOT(ISERROR(SEARCH("nachzureichen",BF8)))</formula>
    </cfRule>
    <cfRule type="cellIs" dxfId="5568" priority="10260" operator="equal">
      <formula>"nachzureichen"</formula>
    </cfRule>
  </conditionalFormatting>
  <conditionalFormatting sqref="BF8">
    <cfRule type="cellIs" dxfId="5567" priority="10258" operator="equal">
      <formula>"nachzureichen"</formula>
    </cfRule>
  </conditionalFormatting>
  <conditionalFormatting sqref="BF8">
    <cfRule type="cellIs" dxfId="5566" priority="10257" operator="equal">
      <formula>"Nachweis ausstehend"</formula>
    </cfRule>
  </conditionalFormatting>
  <conditionalFormatting sqref="BI8">
    <cfRule type="cellIs" dxfId="5565" priority="10255" stopIfTrue="1" operator="equal">
      <formula>"Nein"</formula>
    </cfRule>
    <cfRule type="cellIs" dxfId="5564" priority="10256" stopIfTrue="1" operator="equal">
      <formula>"Ja"</formula>
    </cfRule>
  </conditionalFormatting>
  <conditionalFormatting sqref="BI8">
    <cfRule type="containsText" dxfId="5563" priority="10253" operator="containsText" text="nachzureichen">
      <formula>NOT(ISERROR(SEARCH("nachzureichen",BI8)))</formula>
    </cfRule>
    <cfRule type="cellIs" dxfId="5562" priority="10254" operator="equal">
      <formula>"nachzureichen"</formula>
    </cfRule>
  </conditionalFormatting>
  <conditionalFormatting sqref="BI8">
    <cfRule type="containsText" dxfId="5561" priority="10251" operator="containsText" text="nachzureichen">
      <formula>NOT(ISERROR(SEARCH("nachzureichen",BI8)))</formula>
    </cfRule>
    <cfRule type="cellIs" dxfId="5560" priority="10252" operator="equal">
      <formula>"nachzureichen"</formula>
    </cfRule>
  </conditionalFormatting>
  <conditionalFormatting sqref="BI8">
    <cfRule type="cellIs" dxfId="5559" priority="10250" operator="equal">
      <formula>"nachzureichen"</formula>
    </cfRule>
  </conditionalFormatting>
  <conditionalFormatting sqref="BI8">
    <cfRule type="cellIs" dxfId="5558" priority="10249" operator="equal">
      <formula>"Nachweis ausstehend"</formula>
    </cfRule>
  </conditionalFormatting>
  <conditionalFormatting sqref="D16">
    <cfRule type="cellIs" dxfId="5557" priority="10247" stopIfTrue="1" operator="equal">
      <formula>"Nein"</formula>
    </cfRule>
    <cfRule type="cellIs" dxfId="5556" priority="10248" stopIfTrue="1" operator="equal">
      <formula>"Ja"</formula>
    </cfRule>
  </conditionalFormatting>
  <conditionalFormatting sqref="D16">
    <cfRule type="containsText" dxfId="5555" priority="10245" operator="containsText" text="nachzureichen">
      <formula>NOT(ISERROR(SEARCH("nachzureichen",D16)))</formula>
    </cfRule>
    <cfRule type="cellIs" dxfId="5554" priority="10246" operator="equal">
      <formula>"nachzureichen"</formula>
    </cfRule>
  </conditionalFormatting>
  <conditionalFormatting sqref="D16">
    <cfRule type="containsText" dxfId="5553" priority="10243" operator="containsText" text="nachzureichen">
      <formula>NOT(ISERROR(SEARCH("nachzureichen",D16)))</formula>
    </cfRule>
    <cfRule type="cellIs" dxfId="5552" priority="10244" operator="equal">
      <formula>"nachzureichen"</formula>
    </cfRule>
  </conditionalFormatting>
  <conditionalFormatting sqref="D16">
    <cfRule type="cellIs" dxfId="5551" priority="10242" operator="equal">
      <formula>"nachzureichen"</formula>
    </cfRule>
  </conditionalFormatting>
  <conditionalFormatting sqref="D16">
    <cfRule type="cellIs" dxfId="5550" priority="10241" operator="equal">
      <formula>"Nachweis ausstehend"</formula>
    </cfRule>
  </conditionalFormatting>
  <conditionalFormatting sqref="G16">
    <cfRule type="cellIs" dxfId="5549" priority="10239" stopIfTrue="1" operator="equal">
      <formula>"Nein"</formula>
    </cfRule>
    <cfRule type="cellIs" dxfId="5548" priority="10240" stopIfTrue="1" operator="equal">
      <formula>"Ja"</formula>
    </cfRule>
  </conditionalFormatting>
  <conditionalFormatting sqref="G16">
    <cfRule type="containsText" dxfId="5547" priority="10237" operator="containsText" text="nachzureichen">
      <formula>NOT(ISERROR(SEARCH("nachzureichen",G16)))</formula>
    </cfRule>
    <cfRule type="cellIs" dxfId="5546" priority="10238" operator="equal">
      <formula>"nachzureichen"</formula>
    </cfRule>
  </conditionalFormatting>
  <conditionalFormatting sqref="G16">
    <cfRule type="containsText" dxfId="5545" priority="10235" operator="containsText" text="nachzureichen">
      <formula>NOT(ISERROR(SEARCH("nachzureichen",G16)))</formula>
    </cfRule>
    <cfRule type="cellIs" dxfId="5544" priority="10236" operator="equal">
      <formula>"nachzureichen"</formula>
    </cfRule>
  </conditionalFormatting>
  <conditionalFormatting sqref="G16">
    <cfRule type="cellIs" dxfId="5543" priority="10234" operator="equal">
      <formula>"nachzureichen"</formula>
    </cfRule>
  </conditionalFormatting>
  <conditionalFormatting sqref="G16">
    <cfRule type="cellIs" dxfId="5542" priority="10233" operator="equal">
      <formula>"Nachweis ausstehend"</formula>
    </cfRule>
  </conditionalFormatting>
  <conditionalFormatting sqref="J16">
    <cfRule type="cellIs" dxfId="5541" priority="10231" stopIfTrue="1" operator="equal">
      <formula>"Nein"</formula>
    </cfRule>
    <cfRule type="cellIs" dxfId="5540" priority="10232" stopIfTrue="1" operator="equal">
      <formula>"Ja"</formula>
    </cfRule>
  </conditionalFormatting>
  <conditionalFormatting sqref="J16">
    <cfRule type="containsText" dxfId="5539" priority="10229" operator="containsText" text="nachzureichen">
      <formula>NOT(ISERROR(SEARCH("nachzureichen",J16)))</formula>
    </cfRule>
    <cfRule type="cellIs" dxfId="5538" priority="10230" operator="equal">
      <formula>"nachzureichen"</formula>
    </cfRule>
  </conditionalFormatting>
  <conditionalFormatting sqref="J16">
    <cfRule type="containsText" dxfId="5537" priority="10227" operator="containsText" text="nachzureichen">
      <formula>NOT(ISERROR(SEARCH("nachzureichen",J16)))</formula>
    </cfRule>
    <cfRule type="cellIs" dxfId="5536" priority="10228" operator="equal">
      <formula>"nachzureichen"</formula>
    </cfRule>
  </conditionalFormatting>
  <conditionalFormatting sqref="J16">
    <cfRule type="cellIs" dxfId="5535" priority="10226" operator="equal">
      <formula>"nachzureichen"</formula>
    </cfRule>
  </conditionalFormatting>
  <conditionalFormatting sqref="J16">
    <cfRule type="cellIs" dxfId="5534" priority="10225" operator="equal">
      <formula>"Nachweis ausstehend"</formula>
    </cfRule>
  </conditionalFormatting>
  <conditionalFormatting sqref="M16">
    <cfRule type="cellIs" dxfId="5533" priority="10223" stopIfTrue="1" operator="equal">
      <formula>"Nein"</formula>
    </cfRule>
    <cfRule type="cellIs" dxfId="5532" priority="10224" stopIfTrue="1" operator="equal">
      <formula>"Ja"</formula>
    </cfRule>
  </conditionalFormatting>
  <conditionalFormatting sqref="M16">
    <cfRule type="containsText" dxfId="5531" priority="10221" operator="containsText" text="nachzureichen">
      <formula>NOT(ISERROR(SEARCH("nachzureichen",M16)))</formula>
    </cfRule>
    <cfRule type="cellIs" dxfId="5530" priority="10222" operator="equal">
      <formula>"nachzureichen"</formula>
    </cfRule>
  </conditionalFormatting>
  <conditionalFormatting sqref="M16">
    <cfRule type="containsText" dxfId="5529" priority="10219" operator="containsText" text="nachzureichen">
      <formula>NOT(ISERROR(SEARCH("nachzureichen",M16)))</formula>
    </cfRule>
    <cfRule type="cellIs" dxfId="5528" priority="10220" operator="equal">
      <formula>"nachzureichen"</formula>
    </cfRule>
  </conditionalFormatting>
  <conditionalFormatting sqref="M16">
    <cfRule type="cellIs" dxfId="5527" priority="10218" operator="equal">
      <formula>"nachzureichen"</formula>
    </cfRule>
  </conditionalFormatting>
  <conditionalFormatting sqref="M16">
    <cfRule type="cellIs" dxfId="5526" priority="10217" operator="equal">
      <formula>"Nachweis ausstehend"</formula>
    </cfRule>
  </conditionalFormatting>
  <conditionalFormatting sqref="P16">
    <cfRule type="cellIs" dxfId="5525" priority="10215" stopIfTrue="1" operator="equal">
      <formula>"Nein"</formula>
    </cfRule>
    <cfRule type="cellIs" dxfId="5524" priority="10216" stopIfTrue="1" operator="equal">
      <formula>"Ja"</formula>
    </cfRule>
  </conditionalFormatting>
  <conditionalFormatting sqref="P16">
    <cfRule type="containsText" dxfId="5523" priority="10213" operator="containsText" text="nachzureichen">
      <formula>NOT(ISERROR(SEARCH("nachzureichen",P16)))</formula>
    </cfRule>
    <cfRule type="cellIs" dxfId="5522" priority="10214" operator="equal">
      <formula>"nachzureichen"</formula>
    </cfRule>
  </conditionalFormatting>
  <conditionalFormatting sqref="P16">
    <cfRule type="containsText" dxfId="5521" priority="10211" operator="containsText" text="nachzureichen">
      <formula>NOT(ISERROR(SEARCH("nachzureichen",P16)))</formula>
    </cfRule>
    <cfRule type="cellIs" dxfId="5520" priority="10212" operator="equal">
      <formula>"nachzureichen"</formula>
    </cfRule>
  </conditionalFormatting>
  <conditionalFormatting sqref="P16">
    <cfRule type="cellIs" dxfId="5519" priority="10210" operator="equal">
      <formula>"nachzureichen"</formula>
    </cfRule>
  </conditionalFormatting>
  <conditionalFormatting sqref="P16">
    <cfRule type="cellIs" dxfId="5518" priority="10209" operator="equal">
      <formula>"Nachweis ausstehend"</formula>
    </cfRule>
  </conditionalFormatting>
  <conditionalFormatting sqref="S16">
    <cfRule type="cellIs" dxfId="5517" priority="10207" stopIfTrue="1" operator="equal">
      <formula>"Nein"</formula>
    </cfRule>
    <cfRule type="cellIs" dxfId="5516" priority="10208" stopIfTrue="1" operator="equal">
      <formula>"Ja"</formula>
    </cfRule>
  </conditionalFormatting>
  <conditionalFormatting sqref="S16">
    <cfRule type="containsText" dxfId="5515" priority="10205" operator="containsText" text="nachzureichen">
      <formula>NOT(ISERROR(SEARCH("nachzureichen",S16)))</formula>
    </cfRule>
    <cfRule type="cellIs" dxfId="5514" priority="10206" operator="equal">
      <formula>"nachzureichen"</formula>
    </cfRule>
  </conditionalFormatting>
  <conditionalFormatting sqref="S16">
    <cfRule type="containsText" dxfId="5513" priority="10203" operator="containsText" text="nachzureichen">
      <formula>NOT(ISERROR(SEARCH("nachzureichen",S16)))</formula>
    </cfRule>
    <cfRule type="cellIs" dxfId="5512" priority="10204" operator="equal">
      <formula>"nachzureichen"</formula>
    </cfRule>
  </conditionalFormatting>
  <conditionalFormatting sqref="S16">
    <cfRule type="cellIs" dxfId="5511" priority="10202" operator="equal">
      <formula>"nachzureichen"</formula>
    </cfRule>
  </conditionalFormatting>
  <conditionalFormatting sqref="S16">
    <cfRule type="cellIs" dxfId="5510" priority="10201" operator="equal">
      <formula>"Nachweis ausstehend"</formula>
    </cfRule>
  </conditionalFormatting>
  <conditionalFormatting sqref="V16">
    <cfRule type="cellIs" dxfId="5509" priority="10199" stopIfTrue="1" operator="equal">
      <formula>"Nein"</formula>
    </cfRule>
    <cfRule type="cellIs" dxfId="5508" priority="10200" stopIfTrue="1" operator="equal">
      <formula>"Ja"</formula>
    </cfRule>
  </conditionalFormatting>
  <conditionalFormatting sqref="V16">
    <cfRule type="containsText" dxfId="5507" priority="10197" operator="containsText" text="nachzureichen">
      <formula>NOT(ISERROR(SEARCH("nachzureichen",V16)))</formula>
    </cfRule>
    <cfRule type="cellIs" dxfId="5506" priority="10198" operator="equal">
      <formula>"nachzureichen"</formula>
    </cfRule>
  </conditionalFormatting>
  <conditionalFormatting sqref="V16">
    <cfRule type="containsText" dxfId="5505" priority="10195" operator="containsText" text="nachzureichen">
      <formula>NOT(ISERROR(SEARCH("nachzureichen",V16)))</formula>
    </cfRule>
    <cfRule type="cellIs" dxfId="5504" priority="10196" operator="equal">
      <formula>"nachzureichen"</formula>
    </cfRule>
  </conditionalFormatting>
  <conditionalFormatting sqref="V16">
    <cfRule type="cellIs" dxfId="5503" priority="10194" operator="equal">
      <formula>"nachzureichen"</formula>
    </cfRule>
  </conditionalFormatting>
  <conditionalFormatting sqref="V16">
    <cfRule type="cellIs" dxfId="5502" priority="10193" operator="equal">
      <formula>"Nachweis ausstehend"</formula>
    </cfRule>
  </conditionalFormatting>
  <conditionalFormatting sqref="Y16">
    <cfRule type="cellIs" dxfId="5501" priority="10191" stopIfTrue="1" operator="equal">
      <formula>"Nein"</formula>
    </cfRule>
    <cfRule type="cellIs" dxfId="5500" priority="10192" stopIfTrue="1" operator="equal">
      <formula>"Ja"</formula>
    </cfRule>
  </conditionalFormatting>
  <conditionalFormatting sqref="Y16">
    <cfRule type="containsText" dxfId="5499" priority="10189" operator="containsText" text="nachzureichen">
      <formula>NOT(ISERROR(SEARCH("nachzureichen",Y16)))</formula>
    </cfRule>
    <cfRule type="cellIs" dxfId="5498" priority="10190" operator="equal">
      <formula>"nachzureichen"</formula>
    </cfRule>
  </conditionalFormatting>
  <conditionalFormatting sqref="Y16">
    <cfRule type="containsText" dxfId="5497" priority="10187" operator="containsText" text="nachzureichen">
      <formula>NOT(ISERROR(SEARCH("nachzureichen",Y16)))</formula>
    </cfRule>
    <cfRule type="cellIs" dxfId="5496" priority="10188" operator="equal">
      <formula>"nachzureichen"</formula>
    </cfRule>
  </conditionalFormatting>
  <conditionalFormatting sqref="Y16">
    <cfRule type="cellIs" dxfId="5495" priority="10186" operator="equal">
      <formula>"nachzureichen"</formula>
    </cfRule>
  </conditionalFormatting>
  <conditionalFormatting sqref="Y16">
    <cfRule type="cellIs" dxfId="5494" priority="10185" operator="equal">
      <formula>"Nachweis ausstehend"</formula>
    </cfRule>
  </conditionalFormatting>
  <conditionalFormatting sqref="AB16">
    <cfRule type="cellIs" dxfId="5493" priority="10183" stopIfTrue="1" operator="equal">
      <formula>"Nein"</formula>
    </cfRule>
    <cfRule type="cellIs" dxfId="5492" priority="10184" stopIfTrue="1" operator="equal">
      <formula>"Ja"</formula>
    </cfRule>
  </conditionalFormatting>
  <conditionalFormatting sqref="AB16">
    <cfRule type="containsText" dxfId="5491" priority="10181" operator="containsText" text="nachzureichen">
      <formula>NOT(ISERROR(SEARCH("nachzureichen",AB16)))</formula>
    </cfRule>
    <cfRule type="cellIs" dxfId="5490" priority="10182" operator="equal">
      <formula>"nachzureichen"</formula>
    </cfRule>
  </conditionalFormatting>
  <conditionalFormatting sqref="AB16">
    <cfRule type="containsText" dxfId="5489" priority="10179" operator="containsText" text="nachzureichen">
      <formula>NOT(ISERROR(SEARCH("nachzureichen",AB16)))</formula>
    </cfRule>
    <cfRule type="cellIs" dxfId="5488" priority="10180" operator="equal">
      <formula>"nachzureichen"</formula>
    </cfRule>
  </conditionalFormatting>
  <conditionalFormatting sqref="AB16">
    <cfRule type="cellIs" dxfId="5487" priority="10178" operator="equal">
      <formula>"nachzureichen"</formula>
    </cfRule>
  </conditionalFormatting>
  <conditionalFormatting sqref="AB16">
    <cfRule type="cellIs" dxfId="5486" priority="10177" operator="equal">
      <formula>"Nachweis ausstehend"</formula>
    </cfRule>
  </conditionalFormatting>
  <conditionalFormatting sqref="AE16">
    <cfRule type="cellIs" dxfId="5485" priority="10175" stopIfTrue="1" operator="equal">
      <formula>"Nein"</formula>
    </cfRule>
    <cfRule type="cellIs" dxfId="5484" priority="10176" stopIfTrue="1" operator="equal">
      <formula>"Ja"</formula>
    </cfRule>
  </conditionalFormatting>
  <conditionalFormatting sqref="AE16">
    <cfRule type="containsText" dxfId="5483" priority="10173" operator="containsText" text="nachzureichen">
      <formula>NOT(ISERROR(SEARCH("nachzureichen",AE16)))</formula>
    </cfRule>
    <cfRule type="cellIs" dxfId="5482" priority="10174" operator="equal">
      <formula>"nachzureichen"</formula>
    </cfRule>
  </conditionalFormatting>
  <conditionalFormatting sqref="AE16">
    <cfRule type="containsText" dxfId="5481" priority="10171" operator="containsText" text="nachzureichen">
      <formula>NOT(ISERROR(SEARCH("nachzureichen",AE16)))</formula>
    </cfRule>
    <cfRule type="cellIs" dxfId="5480" priority="10172" operator="equal">
      <formula>"nachzureichen"</formula>
    </cfRule>
  </conditionalFormatting>
  <conditionalFormatting sqref="AE16">
    <cfRule type="cellIs" dxfId="5479" priority="10170" operator="equal">
      <formula>"nachzureichen"</formula>
    </cfRule>
  </conditionalFormatting>
  <conditionalFormatting sqref="AE16">
    <cfRule type="cellIs" dxfId="5478" priority="10169" operator="equal">
      <formula>"Nachweis ausstehend"</formula>
    </cfRule>
  </conditionalFormatting>
  <conditionalFormatting sqref="AH16">
    <cfRule type="cellIs" dxfId="5477" priority="10167" stopIfTrue="1" operator="equal">
      <formula>"Nein"</formula>
    </cfRule>
    <cfRule type="cellIs" dxfId="5476" priority="10168" stopIfTrue="1" operator="equal">
      <formula>"Ja"</formula>
    </cfRule>
  </conditionalFormatting>
  <conditionalFormatting sqref="AH16">
    <cfRule type="containsText" dxfId="5475" priority="10165" operator="containsText" text="nachzureichen">
      <formula>NOT(ISERROR(SEARCH("nachzureichen",AH16)))</formula>
    </cfRule>
    <cfRule type="cellIs" dxfId="5474" priority="10166" operator="equal">
      <formula>"nachzureichen"</formula>
    </cfRule>
  </conditionalFormatting>
  <conditionalFormatting sqref="AH16">
    <cfRule type="containsText" dxfId="5473" priority="10163" operator="containsText" text="nachzureichen">
      <formula>NOT(ISERROR(SEARCH("nachzureichen",AH16)))</formula>
    </cfRule>
    <cfRule type="cellIs" dxfId="5472" priority="10164" operator="equal">
      <formula>"nachzureichen"</formula>
    </cfRule>
  </conditionalFormatting>
  <conditionalFormatting sqref="AH16">
    <cfRule type="cellIs" dxfId="5471" priority="10162" operator="equal">
      <formula>"nachzureichen"</formula>
    </cfRule>
  </conditionalFormatting>
  <conditionalFormatting sqref="AH16">
    <cfRule type="cellIs" dxfId="5470" priority="10161" operator="equal">
      <formula>"Nachweis ausstehend"</formula>
    </cfRule>
  </conditionalFormatting>
  <conditionalFormatting sqref="AK16">
    <cfRule type="cellIs" dxfId="5469" priority="10159" stopIfTrue="1" operator="equal">
      <formula>"Nein"</formula>
    </cfRule>
    <cfRule type="cellIs" dxfId="5468" priority="10160" stopIfTrue="1" operator="equal">
      <formula>"Ja"</formula>
    </cfRule>
  </conditionalFormatting>
  <conditionalFormatting sqref="AK16">
    <cfRule type="containsText" dxfId="5467" priority="10157" operator="containsText" text="nachzureichen">
      <formula>NOT(ISERROR(SEARCH("nachzureichen",AK16)))</formula>
    </cfRule>
    <cfRule type="cellIs" dxfId="5466" priority="10158" operator="equal">
      <formula>"nachzureichen"</formula>
    </cfRule>
  </conditionalFormatting>
  <conditionalFormatting sqref="AK16">
    <cfRule type="containsText" dxfId="5465" priority="10155" operator="containsText" text="nachzureichen">
      <formula>NOT(ISERROR(SEARCH("nachzureichen",AK16)))</formula>
    </cfRule>
    <cfRule type="cellIs" dxfId="5464" priority="10156" operator="equal">
      <formula>"nachzureichen"</formula>
    </cfRule>
  </conditionalFormatting>
  <conditionalFormatting sqref="AK16">
    <cfRule type="cellIs" dxfId="5463" priority="10154" operator="equal">
      <formula>"nachzureichen"</formula>
    </cfRule>
  </conditionalFormatting>
  <conditionalFormatting sqref="AK16">
    <cfRule type="cellIs" dxfId="5462" priority="10153" operator="equal">
      <formula>"Nachweis ausstehend"</formula>
    </cfRule>
  </conditionalFormatting>
  <conditionalFormatting sqref="AN16">
    <cfRule type="cellIs" dxfId="5461" priority="10151" stopIfTrue="1" operator="equal">
      <formula>"Nein"</formula>
    </cfRule>
    <cfRule type="cellIs" dxfId="5460" priority="10152" stopIfTrue="1" operator="equal">
      <formula>"Ja"</formula>
    </cfRule>
  </conditionalFormatting>
  <conditionalFormatting sqref="AN16">
    <cfRule type="containsText" dxfId="5459" priority="10149" operator="containsText" text="nachzureichen">
      <formula>NOT(ISERROR(SEARCH("nachzureichen",AN16)))</formula>
    </cfRule>
    <cfRule type="cellIs" dxfId="5458" priority="10150" operator="equal">
      <formula>"nachzureichen"</formula>
    </cfRule>
  </conditionalFormatting>
  <conditionalFormatting sqref="AN16">
    <cfRule type="containsText" dxfId="5457" priority="10147" operator="containsText" text="nachzureichen">
      <formula>NOT(ISERROR(SEARCH("nachzureichen",AN16)))</formula>
    </cfRule>
    <cfRule type="cellIs" dxfId="5456" priority="10148" operator="equal">
      <formula>"nachzureichen"</formula>
    </cfRule>
  </conditionalFormatting>
  <conditionalFormatting sqref="AN16">
    <cfRule type="cellIs" dxfId="5455" priority="10146" operator="equal">
      <formula>"nachzureichen"</formula>
    </cfRule>
  </conditionalFormatting>
  <conditionalFormatting sqref="AN16">
    <cfRule type="cellIs" dxfId="5454" priority="10145" operator="equal">
      <formula>"Nachweis ausstehend"</formula>
    </cfRule>
  </conditionalFormatting>
  <conditionalFormatting sqref="AQ16">
    <cfRule type="cellIs" dxfId="5453" priority="10143" stopIfTrue="1" operator="equal">
      <formula>"Nein"</formula>
    </cfRule>
    <cfRule type="cellIs" dxfId="5452" priority="10144" stopIfTrue="1" operator="equal">
      <formula>"Ja"</formula>
    </cfRule>
  </conditionalFormatting>
  <conditionalFormatting sqref="AQ16">
    <cfRule type="containsText" dxfId="5451" priority="10141" operator="containsText" text="nachzureichen">
      <formula>NOT(ISERROR(SEARCH("nachzureichen",AQ16)))</formula>
    </cfRule>
    <cfRule type="cellIs" dxfId="5450" priority="10142" operator="equal">
      <formula>"nachzureichen"</formula>
    </cfRule>
  </conditionalFormatting>
  <conditionalFormatting sqref="AQ16">
    <cfRule type="containsText" dxfId="5449" priority="10139" operator="containsText" text="nachzureichen">
      <formula>NOT(ISERROR(SEARCH("nachzureichen",AQ16)))</formula>
    </cfRule>
    <cfRule type="cellIs" dxfId="5448" priority="10140" operator="equal">
      <formula>"nachzureichen"</formula>
    </cfRule>
  </conditionalFormatting>
  <conditionalFormatting sqref="AQ16">
    <cfRule type="cellIs" dxfId="5447" priority="10138" operator="equal">
      <formula>"nachzureichen"</formula>
    </cfRule>
  </conditionalFormatting>
  <conditionalFormatting sqref="AQ16">
    <cfRule type="cellIs" dxfId="5446" priority="10137" operator="equal">
      <formula>"Nachweis ausstehend"</formula>
    </cfRule>
  </conditionalFormatting>
  <conditionalFormatting sqref="AT16">
    <cfRule type="cellIs" dxfId="5445" priority="10135" stopIfTrue="1" operator="equal">
      <formula>"Nein"</formula>
    </cfRule>
    <cfRule type="cellIs" dxfId="5444" priority="10136" stopIfTrue="1" operator="equal">
      <formula>"Ja"</formula>
    </cfRule>
  </conditionalFormatting>
  <conditionalFormatting sqref="AT16">
    <cfRule type="containsText" dxfId="5443" priority="10133" operator="containsText" text="nachzureichen">
      <formula>NOT(ISERROR(SEARCH("nachzureichen",AT16)))</formula>
    </cfRule>
    <cfRule type="cellIs" dxfId="5442" priority="10134" operator="equal">
      <formula>"nachzureichen"</formula>
    </cfRule>
  </conditionalFormatting>
  <conditionalFormatting sqref="AT16">
    <cfRule type="containsText" dxfId="5441" priority="10131" operator="containsText" text="nachzureichen">
      <formula>NOT(ISERROR(SEARCH("nachzureichen",AT16)))</formula>
    </cfRule>
    <cfRule type="cellIs" dxfId="5440" priority="10132" operator="equal">
      <formula>"nachzureichen"</formula>
    </cfRule>
  </conditionalFormatting>
  <conditionalFormatting sqref="AT16">
    <cfRule type="cellIs" dxfId="5439" priority="10130" operator="equal">
      <formula>"nachzureichen"</formula>
    </cfRule>
  </conditionalFormatting>
  <conditionalFormatting sqref="AT16">
    <cfRule type="cellIs" dxfId="5438" priority="10129" operator="equal">
      <formula>"Nachweis ausstehend"</formula>
    </cfRule>
  </conditionalFormatting>
  <conditionalFormatting sqref="AW16">
    <cfRule type="cellIs" dxfId="5437" priority="10127" stopIfTrue="1" operator="equal">
      <formula>"Nein"</formula>
    </cfRule>
    <cfRule type="cellIs" dxfId="5436" priority="10128" stopIfTrue="1" operator="equal">
      <formula>"Ja"</formula>
    </cfRule>
  </conditionalFormatting>
  <conditionalFormatting sqref="AW16">
    <cfRule type="containsText" dxfId="5435" priority="10125" operator="containsText" text="nachzureichen">
      <formula>NOT(ISERROR(SEARCH("nachzureichen",AW16)))</formula>
    </cfRule>
    <cfRule type="cellIs" dxfId="5434" priority="10126" operator="equal">
      <formula>"nachzureichen"</formula>
    </cfRule>
  </conditionalFormatting>
  <conditionalFormatting sqref="AW16">
    <cfRule type="containsText" dxfId="5433" priority="10123" operator="containsText" text="nachzureichen">
      <formula>NOT(ISERROR(SEARCH("nachzureichen",AW16)))</formula>
    </cfRule>
    <cfRule type="cellIs" dxfId="5432" priority="10124" operator="equal">
      <formula>"nachzureichen"</formula>
    </cfRule>
  </conditionalFormatting>
  <conditionalFormatting sqref="AW16">
    <cfRule type="cellIs" dxfId="5431" priority="10122" operator="equal">
      <formula>"nachzureichen"</formula>
    </cfRule>
  </conditionalFormatting>
  <conditionalFormatting sqref="AW16">
    <cfRule type="cellIs" dxfId="5430" priority="10121" operator="equal">
      <formula>"Nachweis ausstehend"</formula>
    </cfRule>
  </conditionalFormatting>
  <conditionalFormatting sqref="AZ16">
    <cfRule type="cellIs" dxfId="5429" priority="10119" stopIfTrue="1" operator="equal">
      <formula>"Nein"</formula>
    </cfRule>
    <cfRule type="cellIs" dxfId="5428" priority="10120" stopIfTrue="1" operator="equal">
      <formula>"Ja"</formula>
    </cfRule>
  </conditionalFormatting>
  <conditionalFormatting sqref="AZ16">
    <cfRule type="containsText" dxfId="5427" priority="10117" operator="containsText" text="nachzureichen">
      <formula>NOT(ISERROR(SEARCH("nachzureichen",AZ16)))</formula>
    </cfRule>
    <cfRule type="cellIs" dxfId="5426" priority="10118" operator="equal">
      <formula>"nachzureichen"</formula>
    </cfRule>
  </conditionalFormatting>
  <conditionalFormatting sqref="AZ16">
    <cfRule type="containsText" dxfId="5425" priority="10115" operator="containsText" text="nachzureichen">
      <formula>NOT(ISERROR(SEARCH("nachzureichen",AZ16)))</formula>
    </cfRule>
    <cfRule type="cellIs" dxfId="5424" priority="10116" operator="equal">
      <formula>"nachzureichen"</formula>
    </cfRule>
  </conditionalFormatting>
  <conditionalFormatting sqref="AZ16">
    <cfRule type="cellIs" dxfId="5423" priority="10114" operator="equal">
      <formula>"nachzureichen"</formula>
    </cfRule>
  </conditionalFormatting>
  <conditionalFormatting sqref="AZ16">
    <cfRule type="cellIs" dxfId="5422" priority="10113" operator="equal">
      <formula>"Nachweis ausstehend"</formula>
    </cfRule>
  </conditionalFormatting>
  <conditionalFormatting sqref="BC16">
    <cfRule type="cellIs" dxfId="5421" priority="10111" stopIfTrue="1" operator="equal">
      <formula>"Nein"</formula>
    </cfRule>
    <cfRule type="cellIs" dxfId="5420" priority="10112" stopIfTrue="1" operator="equal">
      <formula>"Ja"</formula>
    </cfRule>
  </conditionalFormatting>
  <conditionalFormatting sqref="BC16">
    <cfRule type="containsText" dxfId="5419" priority="10109" operator="containsText" text="nachzureichen">
      <formula>NOT(ISERROR(SEARCH("nachzureichen",BC16)))</formula>
    </cfRule>
    <cfRule type="cellIs" dxfId="5418" priority="10110" operator="equal">
      <formula>"nachzureichen"</formula>
    </cfRule>
  </conditionalFormatting>
  <conditionalFormatting sqref="BC16">
    <cfRule type="containsText" dxfId="5417" priority="10107" operator="containsText" text="nachzureichen">
      <formula>NOT(ISERROR(SEARCH("nachzureichen",BC16)))</formula>
    </cfRule>
    <cfRule type="cellIs" dxfId="5416" priority="10108" operator="equal">
      <formula>"nachzureichen"</formula>
    </cfRule>
  </conditionalFormatting>
  <conditionalFormatting sqref="BC16">
    <cfRule type="cellIs" dxfId="5415" priority="10106" operator="equal">
      <formula>"nachzureichen"</formula>
    </cfRule>
  </conditionalFormatting>
  <conditionalFormatting sqref="BC16">
    <cfRule type="cellIs" dxfId="5414" priority="10105" operator="equal">
      <formula>"Nachweis ausstehend"</formula>
    </cfRule>
  </conditionalFormatting>
  <conditionalFormatting sqref="BF16">
    <cfRule type="cellIs" dxfId="5413" priority="10103" stopIfTrue="1" operator="equal">
      <formula>"Nein"</formula>
    </cfRule>
    <cfRule type="cellIs" dxfId="5412" priority="10104" stopIfTrue="1" operator="equal">
      <formula>"Ja"</formula>
    </cfRule>
  </conditionalFormatting>
  <conditionalFormatting sqref="BF16">
    <cfRule type="containsText" dxfId="5411" priority="10101" operator="containsText" text="nachzureichen">
      <formula>NOT(ISERROR(SEARCH("nachzureichen",BF16)))</formula>
    </cfRule>
    <cfRule type="cellIs" dxfId="5410" priority="10102" operator="equal">
      <formula>"nachzureichen"</formula>
    </cfRule>
  </conditionalFormatting>
  <conditionalFormatting sqref="BF16">
    <cfRule type="containsText" dxfId="5409" priority="10099" operator="containsText" text="nachzureichen">
      <formula>NOT(ISERROR(SEARCH("nachzureichen",BF16)))</formula>
    </cfRule>
    <cfRule type="cellIs" dxfId="5408" priority="10100" operator="equal">
      <formula>"nachzureichen"</formula>
    </cfRule>
  </conditionalFormatting>
  <conditionalFormatting sqref="BF16">
    <cfRule type="cellIs" dxfId="5407" priority="10098" operator="equal">
      <formula>"nachzureichen"</formula>
    </cfRule>
  </conditionalFormatting>
  <conditionalFormatting sqref="BF16">
    <cfRule type="cellIs" dxfId="5406" priority="10097" operator="equal">
      <formula>"Nachweis ausstehend"</formula>
    </cfRule>
  </conditionalFormatting>
  <conditionalFormatting sqref="BI16">
    <cfRule type="cellIs" dxfId="5405" priority="10095" stopIfTrue="1" operator="equal">
      <formula>"Nein"</formula>
    </cfRule>
    <cfRule type="cellIs" dxfId="5404" priority="10096" stopIfTrue="1" operator="equal">
      <formula>"Ja"</formula>
    </cfRule>
  </conditionalFormatting>
  <conditionalFormatting sqref="BI16">
    <cfRule type="containsText" dxfId="5403" priority="10093" operator="containsText" text="nachzureichen">
      <formula>NOT(ISERROR(SEARCH("nachzureichen",BI16)))</formula>
    </cfRule>
    <cfRule type="cellIs" dxfId="5402" priority="10094" operator="equal">
      <formula>"nachzureichen"</formula>
    </cfRule>
  </conditionalFormatting>
  <conditionalFormatting sqref="BI16">
    <cfRule type="containsText" dxfId="5401" priority="10091" operator="containsText" text="nachzureichen">
      <formula>NOT(ISERROR(SEARCH("nachzureichen",BI16)))</formula>
    </cfRule>
    <cfRule type="cellIs" dxfId="5400" priority="10092" operator="equal">
      <formula>"nachzureichen"</formula>
    </cfRule>
  </conditionalFormatting>
  <conditionalFormatting sqref="BI16">
    <cfRule type="cellIs" dxfId="5399" priority="10090" operator="equal">
      <formula>"nachzureichen"</formula>
    </cfRule>
  </conditionalFormatting>
  <conditionalFormatting sqref="BI16">
    <cfRule type="cellIs" dxfId="5398" priority="10089" operator="equal">
      <formula>"Nachweis ausstehend"</formula>
    </cfRule>
  </conditionalFormatting>
  <conditionalFormatting sqref="D24">
    <cfRule type="cellIs" dxfId="5397" priority="10087" stopIfTrue="1" operator="equal">
      <formula>"Nein"</formula>
    </cfRule>
    <cfRule type="cellIs" dxfId="5396" priority="10088" stopIfTrue="1" operator="equal">
      <formula>"Ja"</formula>
    </cfRule>
  </conditionalFormatting>
  <conditionalFormatting sqref="D24">
    <cfRule type="containsText" dxfId="5395" priority="10085" operator="containsText" text="nachzureichen">
      <formula>NOT(ISERROR(SEARCH("nachzureichen",D24)))</formula>
    </cfRule>
    <cfRule type="cellIs" dxfId="5394" priority="10086" operator="equal">
      <formula>"nachzureichen"</formula>
    </cfRule>
  </conditionalFormatting>
  <conditionalFormatting sqref="D24">
    <cfRule type="containsText" dxfId="5393" priority="10083" operator="containsText" text="nachzureichen">
      <formula>NOT(ISERROR(SEARCH("nachzureichen",D24)))</formula>
    </cfRule>
    <cfRule type="cellIs" dxfId="5392" priority="10084" operator="equal">
      <formula>"nachzureichen"</formula>
    </cfRule>
  </conditionalFormatting>
  <conditionalFormatting sqref="D24">
    <cfRule type="cellIs" dxfId="5391" priority="10082" operator="equal">
      <formula>"nachzureichen"</formula>
    </cfRule>
  </conditionalFormatting>
  <conditionalFormatting sqref="D24">
    <cfRule type="cellIs" dxfId="5390" priority="10081" operator="equal">
      <formula>"Nachweis ausstehend"</formula>
    </cfRule>
  </conditionalFormatting>
  <conditionalFormatting sqref="G24">
    <cfRule type="cellIs" dxfId="5389" priority="10079" stopIfTrue="1" operator="equal">
      <formula>"Nein"</formula>
    </cfRule>
    <cfRule type="cellIs" dxfId="5388" priority="10080" stopIfTrue="1" operator="equal">
      <formula>"Ja"</formula>
    </cfRule>
  </conditionalFormatting>
  <conditionalFormatting sqref="G24">
    <cfRule type="containsText" dxfId="5387" priority="10077" operator="containsText" text="nachzureichen">
      <formula>NOT(ISERROR(SEARCH("nachzureichen",G24)))</formula>
    </cfRule>
    <cfRule type="cellIs" dxfId="5386" priority="10078" operator="equal">
      <formula>"nachzureichen"</formula>
    </cfRule>
  </conditionalFormatting>
  <conditionalFormatting sqref="G24">
    <cfRule type="containsText" dxfId="5385" priority="10075" operator="containsText" text="nachzureichen">
      <formula>NOT(ISERROR(SEARCH("nachzureichen",G24)))</formula>
    </cfRule>
    <cfRule type="cellIs" dxfId="5384" priority="10076" operator="equal">
      <formula>"nachzureichen"</formula>
    </cfRule>
  </conditionalFormatting>
  <conditionalFormatting sqref="G24">
    <cfRule type="cellIs" dxfId="5383" priority="10074" operator="equal">
      <formula>"nachzureichen"</formula>
    </cfRule>
  </conditionalFormatting>
  <conditionalFormatting sqref="G24">
    <cfRule type="cellIs" dxfId="5382" priority="10073" operator="equal">
      <formula>"Nachweis ausstehend"</formula>
    </cfRule>
  </conditionalFormatting>
  <conditionalFormatting sqref="J24">
    <cfRule type="cellIs" dxfId="5381" priority="10071" stopIfTrue="1" operator="equal">
      <formula>"Nein"</formula>
    </cfRule>
    <cfRule type="cellIs" dxfId="5380" priority="10072" stopIfTrue="1" operator="equal">
      <formula>"Ja"</formula>
    </cfRule>
  </conditionalFormatting>
  <conditionalFormatting sqref="J24">
    <cfRule type="containsText" dxfId="5379" priority="10069" operator="containsText" text="nachzureichen">
      <formula>NOT(ISERROR(SEARCH("nachzureichen",J24)))</formula>
    </cfRule>
    <cfRule type="cellIs" dxfId="5378" priority="10070" operator="equal">
      <formula>"nachzureichen"</formula>
    </cfRule>
  </conditionalFormatting>
  <conditionalFormatting sqref="J24">
    <cfRule type="containsText" dxfId="5377" priority="10067" operator="containsText" text="nachzureichen">
      <formula>NOT(ISERROR(SEARCH("nachzureichen",J24)))</formula>
    </cfRule>
    <cfRule type="cellIs" dxfId="5376" priority="10068" operator="equal">
      <formula>"nachzureichen"</formula>
    </cfRule>
  </conditionalFormatting>
  <conditionalFormatting sqref="J24">
    <cfRule type="cellIs" dxfId="5375" priority="10066" operator="equal">
      <formula>"nachzureichen"</formula>
    </cfRule>
  </conditionalFormatting>
  <conditionalFormatting sqref="J24">
    <cfRule type="cellIs" dxfId="5374" priority="10065" operator="equal">
      <formula>"Nachweis ausstehend"</formula>
    </cfRule>
  </conditionalFormatting>
  <conditionalFormatting sqref="M24">
    <cfRule type="cellIs" dxfId="5373" priority="10063" stopIfTrue="1" operator="equal">
      <formula>"Nein"</formula>
    </cfRule>
    <cfRule type="cellIs" dxfId="5372" priority="10064" stopIfTrue="1" operator="equal">
      <formula>"Ja"</formula>
    </cfRule>
  </conditionalFormatting>
  <conditionalFormatting sqref="M24">
    <cfRule type="containsText" dxfId="5371" priority="10061" operator="containsText" text="nachzureichen">
      <formula>NOT(ISERROR(SEARCH("nachzureichen",M24)))</formula>
    </cfRule>
    <cfRule type="cellIs" dxfId="5370" priority="10062" operator="equal">
      <formula>"nachzureichen"</formula>
    </cfRule>
  </conditionalFormatting>
  <conditionalFormatting sqref="M24">
    <cfRule type="containsText" dxfId="5369" priority="10059" operator="containsText" text="nachzureichen">
      <formula>NOT(ISERROR(SEARCH("nachzureichen",M24)))</formula>
    </cfRule>
    <cfRule type="cellIs" dxfId="5368" priority="10060" operator="equal">
      <formula>"nachzureichen"</formula>
    </cfRule>
  </conditionalFormatting>
  <conditionalFormatting sqref="M24">
    <cfRule type="cellIs" dxfId="5367" priority="10058" operator="equal">
      <formula>"nachzureichen"</formula>
    </cfRule>
  </conditionalFormatting>
  <conditionalFormatting sqref="M24">
    <cfRule type="cellIs" dxfId="5366" priority="10057" operator="equal">
      <formula>"Nachweis ausstehend"</formula>
    </cfRule>
  </conditionalFormatting>
  <conditionalFormatting sqref="P24">
    <cfRule type="cellIs" dxfId="5365" priority="10055" stopIfTrue="1" operator="equal">
      <formula>"Nein"</formula>
    </cfRule>
    <cfRule type="cellIs" dxfId="5364" priority="10056" stopIfTrue="1" operator="equal">
      <formula>"Ja"</formula>
    </cfRule>
  </conditionalFormatting>
  <conditionalFormatting sqref="P24">
    <cfRule type="containsText" dxfId="5363" priority="10053" operator="containsText" text="nachzureichen">
      <formula>NOT(ISERROR(SEARCH("nachzureichen",P24)))</formula>
    </cfRule>
    <cfRule type="cellIs" dxfId="5362" priority="10054" operator="equal">
      <formula>"nachzureichen"</formula>
    </cfRule>
  </conditionalFormatting>
  <conditionalFormatting sqref="P24">
    <cfRule type="containsText" dxfId="5361" priority="10051" operator="containsText" text="nachzureichen">
      <formula>NOT(ISERROR(SEARCH("nachzureichen",P24)))</formula>
    </cfRule>
    <cfRule type="cellIs" dxfId="5360" priority="10052" operator="equal">
      <formula>"nachzureichen"</formula>
    </cfRule>
  </conditionalFormatting>
  <conditionalFormatting sqref="P24">
    <cfRule type="cellIs" dxfId="5359" priority="10050" operator="equal">
      <formula>"nachzureichen"</formula>
    </cfRule>
  </conditionalFormatting>
  <conditionalFormatting sqref="P24">
    <cfRule type="cellIs" dxfId="5358" priority="10049" operator="equal">
      <formula>"Nachweis ausstehend"</formula>
    </cfRule>
  </conditionalFormatting>
  <conditionalFormatting sqref="S24">
    <cfRule type="cellIs" dxfId="5357" priority="10047" stopIfTrue="1" operator="equal">
      <formula>"Nein"</formula>
    </cfRule>
    <cfRule type="cellIs" dxfId="5356" priority="10048" stopIfTrue="1" operator="equal">
      <formula>"Ja"</formula>
    </cfRule>
  </conditionalFormatting>
  <conditionalFormatting sqref="S24">
    <cfRule type="containsText" dxfId="5355" priority="10045" operator="containsText" text="nachzureichen">
      <formula>NOT(ISERROR(SEARCH("nachzureichen",S24)))</formula>
    </cfRule>
    <cfRule type="cellIs" dxfId="5354" priority="10046" operator="equal">
      <formula>"nachzureichen"</formula>
    </cfRule>
  </conditionalFormatting>
  <conditionalFormatting sqref="S24">
    <cfRule type="containsText" dxfId="5353" priority="10043" operator="containsText" text="nachzureichen">
      <formula>NOT(ISERROR(SEARCH("nachzureichen",S24)))</formula>
    </cfRule>
    <cfRule type="cellIs" dxfId="5352" priority="10044" operator="equal">
      <formula>"nachzureichen"</formula>
    </cfRule>
  </conditionalFormatting>
  <conditionalFormatting sqref="S24">
    <cfRule type="cellIs" dxfId="5351" priority="10042" operator="equal">
      <formula>"nachzureichen"</formula>
    </cfRule>
  </conditionalFormatting>
  <conditionalFormatting sqref="S24">
    <cfRule type="cellIs" dxfId="5350" priority="10041" operator="equal">
      <formula>"Nachweis ausstehend"</formula>
    </cfRule>
  </conditionalFormatting>
  <conditionalFormatting sqref="V24">
    <cfRule type="cellIs" dxfId="5349" priority="10039" stopIfTrue="1" operator="equal">
      <formula>"Nein"</formula>
    </cfRule>
    <cfRule type="cellIs" dxfId="5348" priority="10040" stopIfTrue="1" operator="equal">
      <formula>"Ja"</formula>
    </cfRule>
  </conditionalFormatting>
  <conditionalFormatting sqref="V24">
    <cfRule type="containsText" dxfId="5347" priority="10037" operator="containsText" text="nachzureichen">
      <formula>NOT(ISERROR(SEARCH("nachzureichen",V24)))</formula>
    </cfRule>
    <cfRule type="cellIs" dxfId="5346" priority="10038" operator="equal">
      <formula>"nachzureichen"</formula>
    </cfRule>
  </conditionalFormatting>
  <conditionalFormatting sqref="V24">
    <cfRule type="containsText" dxfId="5345" priority="10035" operator="containsText" text="nachzureichen">
      <formula>NOT(ISERROR(SEARCH("nachzureichen",V24)))</formula>
    </cfRule>
    <cfRule type="cellIs" dxfId="5344" priority="10036" operator="equal">
      <formula>"nachzureichen"</formula>
    </cfRule>
  </conditionalFormatting>
  <conditionalFormatting sqref="V24">
    <cfRule type="cellIs" dxfId="5343" priority="10034" operator="equal">
      <formula>"nachzureichen"</formula>
    </cfRule>
  </conditionalFormatting>
  <conditionalFormatting sqref="V24">
    <cfRule type="cellIs" dxfId="5342" priority="10033" operator="equal">
      <formula>"Nachweis ausstehend"</formula>
    </cfRule>
  </conditionalFormatting>
  <conditionalFormatting sqref="Y24">
    <cfRule type="cellIs" dxfId="5341" priority="10031" stopIfTrue="1" operator="equal">
      <formula>"Nein"</formula>
    </cfRule>
    <cfRule type="cellIs" dxfId="5340" priority="10032" stopIfTrue="1" operator="equal">
      <formula>"Ja"</formula>
    </cfRule>
  </conditionalFormatting>
  <conditionalFormatting sqref="Y24">
    <cfRule type="containsText" dxfId="5339" priority="10029" operator="containsText" text="nachzureichen">
      <formula>NOT(ISERROR(SEARCH("nachzureichen",Y24)))</formula>
    </cfRule>
    <cfRule type="cellIs" dxfId="5338" priority="10030" operator="equal">
      <formula>"nachzureichen"</formula>
    </cfRule>
  </conditionalFormatting>
  <conditionalFormatting sqref="Y24">
    <cfRule type="containsText" dxfId="5337" priority="10027" operator="containsText" text="nachzureichen">
      <formula>NOT(ISERROR(SEARCH("nachzureichen",Y24)))</formula>
    </cfRule>
    <cfRule type="cellIs" dxfId="5336" priority="10028" operator="equal">
      <formula>"nachzureichen"</formula>
    </cfRule>
  </conditionalFormatting>
  <conditionalFormatting sqref="Y24">
    <cfRule type="cellIs" dxfId="5335" priority="10026" operator="equal">
      <formula>"nachzureichen"</formula>
    </cfRule>
  </conditionalFormatting>
  <conditionalFormatting sqref="Y24">
    <cfRule type="cellIs" dxfId="5334" priority="10025" operator="equal">
      <formula>"Nachweis ausstehend"</formula>
    </cfRule>
  </conditionalFormatting>
  <conditionalFormatting sqref="AB24">
    <cfRule type="cellIs" dxfId="5333" priority="10023" stopIfTrue="1" operator="equal">
      <formula>"Nein"</formula>
    </cfRule>
    <cfRule type="cellIs" dxfId="5332" priority="10024" stopIfTrue="1" operator="equal">
      <formula>"Ja"</formula>
    </cfRule>
  </conditionalFormatting>
  <conditionalFormatting sqref="AB24">
    <cfRule type="containsText" dxfId="5331" priority="10021" operator="containsText" text="nachzureichen">
      <formula>NOT(ISERROR(SEARCH("nachzureichen",AB24)))</formula>
    </cfRule>
    <cfRule type="cellIs" dxfId="5330" priority="10022" operator="equal">
      <formula>"nachzureichen"</formula>
    </cfRule>
  </conditionalFormatting>
  <conditionalFormatting sqref="AB24">
    <cfRule type="containsText" dxfId="5329" priority="10019" operator="containsText" text="nachzureichen">
      <formula>NOT(ISERROR(SEARCH("nachzureichen",AB24)))</formula>
    </cfRule>
    <cfRule type="cellIs" dxfId="5328" priority="10020" operator="equal">
      <formula>"nachzureichen"</formula>
    </cfRule>
  </conditionalFormatting>
  <conditionalFormatting sqref="AB24">
    <cfRule type="cellIs" dxfId="5327" priority="10018" operator="equal">
      <formula>"nachzureichen"</formula>
    </cfRule>
  </conditionalFormatting>
  <conditionalFormatting sqref="AB24">
    <cfRule type="cellIs" dxfId="5326" priority="10017" operator="equal">
      <formula>"Nachweis ausstehend"</formula>
    </cfRule>
  </conditionalFormatting>
  <conditionalFormatting sqref="AE24">
    <cfRule type="cellIs" dxfId="5325" priority="10015" stopIfTrue="1" operator="equal">
      <formula>"Nein"</formula>
    </cfRule>
    <cfRule type="cellIs" dxfId="5324" priority="10016" stopIfTrue="1" operator="equal">
      <formula>"Ja"</formula>
    </cfRule>
  </conditionalFormatting>
  <conditionalFormatting sqref="AE24">
    <cfRule type="containsText" dxfId="5323" priority="10013" operator="containsText" text="nachzureichen">
      <formula>NOT(ISERROR(SEARCH("nachzureichen",AE24)))</formula>
    </cfRule>
    <cfRule type="cellIs" dxfId="5322" priority="10014" operator="equal">
      <formula>"nachzureichen"</formula>
    </cfRule>
  </conditionalFormatting>
  <conditionalFormatting sqref="AE24">
    <cfRule type="containsText" dxfId="5321" priority="10011" operator="containsText" text="nachzureichen">
      <formula>NOT(ISERROR(SEARCH("nachzureichen",AE24)))</formula>
    </cfRule>
    <cfRule type="cellIs" dxfId="5320" priority="10012" operator="equal">
      <formula>"nachzureichen"</formula>
    </cfRule>
  </conditionalFormatting>
  <conditionalFormatting sqref="AE24">
    <cfRule type="cellIs" dxfId="5319" priority="10010" operator="equal">
      <formula>"nachzureichen"</formula>
    </cfRule>
  </conditionalFormatting>
  <conditionalFormatting sqref="AE24">
    <cfRule type="cellIs" dxfId="5318" priority="10009" operator="equal">
      <formula>"Nachweis ausstehend"</formula>
    </cfRule>
  </conditionalFormatting>
  <conditionalFormatting sqref="AH24">
    <cfRule type="cellIs" dxfId="5317" priority="10007" stopIfTrue="1" operator="equal">
      <formula>"Nein"</formula>
    </cfRule>
    <cfRule type="cellIs" dxfId="5316" priority="10008" stopIfTrue="1" operator="equal">
      <formula>"Ja"</formula>
    </cfRule>
  </conditionalFormatting>
  <conditionalFormatting sqref="AH24">
    <cfRule type="containsText" dxfId="5315" priority="10005" operator="containsText" text="nachzureichen">
      <formula>NOT(ISERROR(SEARCH("nachzureichen",AH24)))</formula>
    </cfRule>
    <cfRule type="cellIs" dxfId="5314" priority="10006" operator="equal">
      <formula>"nachzureichen"</formula>
    </cfRule>
  </conditionalFormatting>
  <conditionalFormatting sqref="AH24">
    <cfRule type="containsText" dxfId="5313" priority="10003" operator="containsText" text="nachzureichen">
      <formula>NOT(ISERROR(SEARCH("nachzureichen",AH24)))</formula>
    </cfRule>
    <cfRule type="cellIs" dxfId="5312" priority="10004" operator="equal">
      <formula>"nachzureichen"</formula>
    </cfRule>
  </conditionalFormatting>
  <conditionalFormatting sqref="AH24">
    <cfRule type="cellIs" dxfId="5311" priority="10002" operator="equal">
      <formula>"nachzureichen"</formula>
    </cfRule>
  </conditionalFormatting>
  <conditionalFormatting sqref="AH24">
    <cfRule type="cellIs" dxfId="5310" priority="10001" operator="equal">
      <formula>"Nachweis ausstehend"</formula>
    </cfRule>
  </conditionalFormatting>
  <conditionalFormatting sqref="AK24">
    <cfRule type="cellIs" dxfId="5309" priority="9999" stopIfTrue="1" operator="equal">
      <formula>"Nein"</formula>
    </cfRule>
    <cfRule type="cellIs" dxfId="5308" priority="10000" stopIfTrue="1" operator="equal">
      <formula>"Ja"</formula>
    </cfRule>
  </conditionalFormatting>
  <conditionalFormatting sqref="AK24">
    <cfRule type="containsText" dxfId="5307" priority="9997" operator="containsText" text="nachzureichen">
      <formula>NOT(ISERROR(SEARCH("nachzureichen",AK24)))</formula>
    </cfRule>
    <cfRule type="cellIs" dxfId="5306" priority="9998" operator="equal">
      <formula>"nachzureichen"</formula>
    </cfRule>
  </conditionalFormatting>
  <conditionalFormatting sqref="AK24">
    <cfRule type="containsText" dxfId="5305" priority="9995" operator="containsText" text="nachzureichen">
      <formula>NOT(ISERROR(SEARCH("nachzureichen",AK24)))</formula>
    </cfRule>
    <cfRule type="cellIs" dxfId="5304" priority="9996" operator="equal">
      <formula>"nachzureichen"</formula>
    </cfRule>
  </conditionalFormatting>
  <conditionalFormatting sqref="AK24">
    <cfRule type="cellIs" dxfId="5303" priority="9994" operator="equal">
      <formula>"nachzureichen"</formula>
    </cfRule>
  </conditionalFormatting>
  <conditionalFormatting sqref="AK24">
    <cfRule type="cellIs" dxfId="5302" priority="9993" operator="equal">
      <formula>"Nachweis ausstehend"</formula>
    </cfRule>
  </conditionalFormatting>
  <conditionalFormatting sqref="AN24">
    <cfRule type="cellIs" dxfId="5301" priority="9991" stopIfTrue="1" operator="equal">
      <formula>"Nein"</formula>
    </cfRule>
    <cfRule type="cellIs" dxfId="5300" priority="9992" stopIfTrue="1" operator="equal">
      <formula>"Ja"</formula>
    </cfRule>
  </conditionalFormatting>
  <conditionalFormatting sqref="AN24">
    <cfRule type="containsText" dxfId="5299" priority="9989" operator="containsText" text="nachzureichen">
      <formula>NOT(ISERROR(SEARCH("nachzureichen",AN24)))</formula>
    </cfRule>
    <cfRule type="cellIs" dxfId="5298" priority="9990" operator="equal">
      <formula>"nachzureichen"</formula>
    </cfRule>
  </conditionalFormatting>
  <conditionalFormatting sqref="AN24">
    <cfRule type="containsText" dxfId="5297" priority="9987" operator="containsText" text="nachzureichen">
      <formula>NOT(ISERROR(SEARCH("nachzureichen",AN24)))</formula>
    </cfRule>
    <cfRule type="cellIs" dxfId="5296" priority="9988" operator="equal">
      <formula>"nachzureichen"</formula>
    </cfRule>
  </conditionalFormatting>
  <conditionalFormatting sqref="AN24">
    <cfRule type="cellIs" dxfId="5295" priority="9986" operator="equal">
      <formula>"nachzureichen"</formula>
    </cfRule>
  </conditionalFormatting>
  <conditionalFormatting sqref="AN24">
    <cfRule type="cellIs" dxfId="5294" priority="9985" operator="equal">
      <formula>"Nachweis ausstehend"</formula>
    </cfRule>
  </conditionalFormatting>
  <conditionalFormatting sqref="AQ24">
    <cfRule type="cellIs" dxfId="5293" priority="9983" stopIfTrue="1" operator="equal">
      <formula>"Nein"</formula>
    </cfRule>
    <cfRule type="cellIs" dxfId="5292" priority="9984" stopIfTrue="1" operator="equal">
      <formula>"Ja"</formula>
    </cfRule>
  </conditionalFormatting>
  <conditionalFormatting sqref="AQ24">
    <cfRule type="containsText" dxfId="5291" priority="9981" operator="containsText" text="nachzureichen">
      <formula>NOT(ISERROR(SEARCH("nachzureichen",AQ24)))</formula>
    </cfRule>
    <cfRule type="cellIs" dxfId="5290" priority="9982" operator="equal">
      <formula>"nachzureichen"</formula>
    </cfRule>
  </conditionalFormatting>
  <conditionalFormatting sqref="AQ24">
    <cfRule type="containsText" dxfId="5289" priority="9979" operator="containsText" text="nachzureichen">
      <formula>NOT(ISERROR(SEARCH("nachzureichen",AQ24)))</formula>
    </cfRule>
    <cfRule type="cellIs" dxfId="5288" priority="9980" operator="equal">
      <formula>"nachzureichen"</formula>
    </cfRule>
  </conditionalFormatting>
  <conditionalFormatting sqref="AQ24">
    <cfRule type="cellIs" dxfId="5287" priority="9978" operator="equal">
      <formula>"nachzureichen"</formula>
    </cfRule>
  </conditionalFormatting>
  <conditionalFormatting sqref="AQ24">
    <cfRule type="cellIs" dxfId="5286" priority="9977" operator="equal">
      <formula>"Nachweis ausstehend"</formula>
    </cfRule>
  </conditionalFormatting>
  <conditionalFormatting sqref="AT24">
    <cfRule type="cellIs" dxfId="5285" priority="9975" stopIfTrue="1" operator="equal">
      <formula>"Nein"</formula>
    </cfRule>
    <cfRule type="cellIs" dxfId="5284" priority="9976" stopIfTrue="1" operator="equal">
      <formula>"Ja"</formula>
    </cfRule>
  </conditionalFormatting>
  <conditionalFormatting sqref="AT24">
    <cfRule type="containsText" dxfId="5283" priority="9973" operator="containsText" text="nachzureichen">
      <formula>NOT(ISERROR(SEARCH("nachzureichen",AT24)))</formula>
    </cfRule>
    <cfRule type="cellIs" dxfId="5282" priority="9974" operator="equal">
      <formula>"nachzureichen"</formula>
    </cfRule>
  </conditionalFormatting>
  <conditionalFormatting sqref="AT24">
    <cfRule type="containsText" dxfId="5281" priority="9971" operator="containsText" text="nachzureichen">
      <formula>NOT(ISERROR(SEARCH("nachzureichen",AT24)))</formula>
    </cfRule>
    <cfRule type="cellIs" dxfId="5280" priority="9972" operator="equal">
      <formula>"nachzureichen"</formula>
    </cfRule>
  </conditionalFormatting>
  <conditionalFormatting sqref="AT24">
    <cfRule type="cellIs" dxfId="5279" priority="9970" operator="equal">
      <formula>"nachzureichen"</formula>
    </cfRule>
  </conditionalFormatting>
  <conditionalFormatting sqref="AT24">
    <cfRule type="cellIs" dxfId="5278" priority="9969" operator="equal">
      <formula>"Nachweis ausstehend"</formula>
    </cfRule>
  </conditionalFormatting>
  <conditionalFormatting sqref="AW24">
    <cfRule type="cellIs" dxfId="5277" priority="9967" stopIfTrue="1" operator="equal">
      <formula>"Nein"</formula>
    </cfRule>
    <cfRule type="cellIs" dxfId="5276" priority="9968" stopIfTrue="1" operator="equal">
      <formula>"Ja"</formula>
    </cfRule>
  </conditionalFormatting>
  <conditionalFormatting sqref="AW24">
    <cfRule type="containsText" dxfId="5275" priority="9965" operator="containsText" text="nachzureichen">
      <formula>NOT(ISERROR(SEARCH("nachzureichen",AW24)))</formula>
    </cfRule>
    <cfRule type="cellIs" dxfId="5274" priority="9966" operator="equal">
      <formula>"nachzureichen"</formula>
    </cfRule>
  </conditionalFormatting>
  <conditionalFormatting sqref="AW24">
    <cfRule type="containsText" dxfId="5273" priority="9963" operator="containsText" text="nachzureichen">
      <formula>NOT(ISERROR(SEARCH("nachzureichen",AW24)))</formula>
    </cfRule>
    <cfRule type="cellIs" dxfId="5272" priority="9964" operator="equal">
      <formula>"nachzureichen"</formula>
    </cfRule>
  </conditionalFormatting>
  <conditionalFormatting sqref="AW24">
    <cfRule type="cellIs" dxfId="5271" priority="9962" operator="equal">
      <formula>"nachzureichen"</formula>
    </cfRule>
  </conditionalFormatting>
  <conditionalFormatting sqref="AW24">
    <cfRule type="cellIs" dxfId="5270" priority="9961" operator="equal">
      <formula>"Nachweis ausstehend"</formula>
    </cfRule>
  </conditionalFormatting>
  <conditionalFormatting sqref="AZ24">
    <cfRule type="cellIs" dxfId="5269" priority="9959" stopIfTrue="1" operator="equal">
      <formula>"Nein"</formula>
    </cfRule>
    <cfRule type="cellIs" dxfId="5268" priority="9960" stopIfTrue="1" operator="equal">
      <formula>"Ja"</formula>
    </cfRule>
  </conditionalFormatting>
  <conditionalFormatting sqref="AZ24">
    <cfRule type="containsText" dxfId="5267" priority="9957" operator="containsText" text="nachzureichen">
      <formula>NOT(ISERROR(SEARCH("nachzureichen",AZ24)))</formula>
    </cfRule>
    <cfRule type="cellIs" dxfId="5266" priority="9958" operator="equal">
      <formula>"nachzureichen"</formula>
    </cfRule>
  </conditionalFormatting>
  <conditionalFormatting sqref="AZ24">
    <cfRule type="containsText" dxfId="5265" priority="9955" operator="containsText" text="nachzureichen">
      <formula>NOT(ISERROR(SEARCH("nachzureichen",AZ24)))</formula>
    </cfRule>
    <cfRule type="cellIs" dxfId="5264" priority="9956" operator="equal">
      <formula>"nachzureichen"</formula>
    </cfRule>
  </conditionalFormatting>
  <conditionalFormatting sqref="AZ24">
    <cfRule type="cellIs" dxfId="5263" priority="9954" operator="equal">
      <formula>"nachzureichen"</formula>
    </cfRule>
  </conditionalFormatting>
  <conditionalFormatting sqref="AZ24">
    <cfRule type="cellIs" dxfId="5262" priority="9953" operator="equal">
      <formula>"Nachweis ausstehend"</formula>
    </cfRule>
  </conditionalFormatting>
  <conditionalFormatting sqref="BC24">
    <cfRule type="cellIs" dxfId="5261" priority="9951" stopIfTrue="1" operator="equal">
      <formula>"Nein"</formula>
    </cfRule>
    <cfRule type="cellIs" dxfId="5260" priority="9952" stopIfTrue="1" operator="equal">
      <formula>"Ja"</formula>
    </cfRule>
  </conditionalFormatting>
  <conditionalFormatting sqref="BC24">
    <cfRule type="containsText" dxfId="5259" priority="9949" operator="containsText" text="nachzureichen">
      <formula>NOT(ISERROR(SEARCH("nachzureichen",BC24)))</formula>
    </cfRule>
    <cfRule type="cellIs" dxfId="5258" priority="9950" operator="equal">
      <formula>"nachzureichen"</formula>
    </cfRule>
  </conditionalFormatting>
  <conditionalFormatting sqref="BC24">
    <cfRule type="containsText" dxfId="5257" priority="9947" operator="containsText" text="nachzureichen">
      <formula>NOT(ISERROR(SEARCH("nachzureichen",BC24)))</formula>
    </cfRule>
    <cfRule type="cellIs" dxfId="5256" priority="9948" operator="equal">
      <formula>"nachzureichen"</formula>
    </cfRule>
  </conditionalFormatting>
  <conditionalFormatting sqref="BC24">
    <cfRule type="cellIs" dxfId="5255" priority="9946" operator="equal">
      <formula>"nachzureichen"</formula>
    </cfRule>
  </conditionalFormatting>
  <conditionalFormatting sqref="BC24">
    <cfRule type="cellIs" dxfId="5254" priority="9945" operator="equal">
      <formula>"Nachweis ausstehend"</formula>
    </cfRule>
  </conditionalFormatting>
  <conditionalFormatting sqref="BF24">
    <cfRule type="cellIs" dxfId="5253" priority="9943" stopIfTrue="1" operator="equal">
      <formula>"Nein"</formula>
    </cfRule>
    <cfRule type="cellIs" dxfId="5252" priority="9944" stopIfTrue="1" operator="equal">
      <formula>"Ja"</formula>
    </cfRule>
  </conditionalFormatting>
  <conditionalFormatting sqref="BF24">
    <cfRule type="containsText" dxfId="5251" priority="9941" operator="containsText" text="nachzureichen">
      <formula>NOT(ISERROR(SEARCH("nachzureichen",BF24)))</formula>
    </cfRule>
    <cfRule type="cellIs" dxfId="5250" priority="9942" operator="equal">
      <formula>"nachzureichen"</formula>
    </cfRule>
  </conditionalFormatting>
  <conditionalFormatting sqref="BF24">
    <cfRule type="containsText" dxfId="5249" priority="9939" operator="containsText" text="nachzureichen">
      <formula>NOT(ISERROR(SEARCH("nachzureichen",BF24)))</formula>
    </cfRule>
    <cfRule type="cellIs" dxfId="5248" priority="9940" operator="equal">
      <formula>"nachzureichen"</formula>
    </cfRule>
  </conditionalFormatting>
  <conditionalFormatting sqref="BF24">
    <cfRule type="cellIs" dxfId="5247" priority="9938" operator="equal">
      <formula>"nachzureichen"</formula>
    </cfRule>
  </conditionalFormatting>
  <conditionalFormatting sqref="BF24">
    <cfRule type="cellIs" dxfId="5246" priority="9937" operator="equal">
      <formula>"Nachweis ausstehend"</formula>
    </cfRule>
  </conditionalFormatting>
  <conditionalFormatting sqref="BI24">
    <cfRule type="cellIs" dxfId="5245" priority="9935" stopIfTrue="1" operator="equal">
      <formula>"Nein"</formula>
    </cfRule>
    <cfRule type="cellIs" dxfId="5244" priority="9936" stopIfTrue="1" operator="equal">
      <formula>"Ja"</formula>
    </cfRule>
  </conditionalFormatting>
  <conditionalFormatting sqref="BI24">
    <cfRule type="containsText" dxfId="5243" priority="9933" operator="containsText" text="nachzureichen">
      <formula>NOT(ISERROR(SEARCH("nachzureichen",BI24)))</formula>
    </cfRule>
    <cfRule type="cellIs" dxfId="5242" priority="9934" operator="equal">
      <formula>"nachzureichen"</formula>
    </cfRule>
  </conditionalFormatting>
  <conditionalFormatting sqref="BI24">
    <cfRule type="containsText" dxfId="5241" priority="9931" operator="containsText" text="nachzureichen">
      <formula>NOT(ISERROR(SEARCH("nachzureichen",BI24)))</formula>
    </cfRule>
    <cfRule type="cellIs" dxfId="5240" priority="9932" operator="equal">
      <formula>"nachzureichen"</formula>
    </cfRule>
  </conditionalFormatting>
  <conditionalFormatting sqref="BI24">
    <cfRule type="cellIs" dxfId="5239" priority="9930" operator="equal">
      <formula>"nachzureichen"</formula>
    </cfRule>
  </conditionalFormatting>
  <conditionalFormatting sqref="BI24">
    <cfRule type="cellIs" dxfId="5238" priority="9929" operator="equal">
      <formula>"Nachweis ausstehend"</formula>
    </cfRule>
  </conditionalFormatting>
  <conditionalFormatting sqref="D32">
    <cfRule type="cellIs" dxfId="5237" priority="9927" stopIfTrue="1" operator="equal">
      <formula>"Nein"</formula>
    </cfRule>
    <cfRule type="cellIs" dxfId="5236" priority="9928" stopIfTrue="1" operator="equal">
      <formula>"Ja"</formula>
    </cfRule>
  </conditionalFormatting>
  <conditionalFormatting sqref="D32">
    <cfRule type="containsText" dxfId="5235" priority="9925" operator="containsText" text="nachzureichen">
      <formula>NOT(ISERROR(SEARCH("nachzureichen",D32)))</formula>
    </cfRule>
    <cfRule type="cellIs" dxfId="5234" priority="9926" operator="equal">
      <formula>"nachzureichen"</formula>
    </cfRule>
  </conditionalFormatting>
  <conditionalFormatting sqref="D32">
    <cfRule type="containsText" dxfId="5233" priority="9923" operator="containsText" text="nachzureichen">
      <formula>NOT(ISERROR(SEARCH("nachzureichen",D32)))</formula>
    </cfRule>
    <cfRule type="cellIs" dxfId="5232" priority="9924" operator="equal">
      <formula>"nachzureichen"</formula>
    </cfRule>
  </conditionalFormatting>
  <conditionalFormatting sqref="D32">
    <cfRule type="cellIs" dxfId="5231" priority="9922" operator="equal">
      <formula>"nachzureichen"</formula>
    </cfRule>
  </conditionalFormatting>
  <conditionalFormatting sqref="D32">
    <cfRule type="cellIs" dxfId="5230" priority="9921" operator="equal">
      <formula>"Nachweis ausstehend"</formula>
    </cfRule>
  </conditionalFormatting>
  <conditionalFormatting sqref="G32">
    <cfRule type="cellIs" dxfId="5229" priority="9919" stopIfTrue="1" operator="equal">
      <formula>"Nein"</formula>
    </cfRule>
    <cfRule type="cellIs" dxfId="5228" priority="9920" stopIfTrue="1" operator="equal">
      <formula>"Ja"</formula>
    </cfRule>
  </conditionalFormatting>
  <conditionalFormatting sqref="G32">
    <cfRule type="containsText" dxfId="5227" priority="9917" operator="containsText" text="nachzureichen">
      <formula>NOT(ISERROR(SEARCH("nachzureichen",G32)))</formula>
    </cfRule>
    <cfRule type="cellIs" dxfId="5226" priority="9918" operator="equal">
      <formula>"nachzureichen"</formula>
    </cfRule>
  </conditionalFormatting>
  <conditionalFormatting sqref="G32">
    <cfRule type="containsText" dxfId="5225" priority="9915" operator="containsText" text="nachzureichen">
      <formula>NOT(ISERROR(SEARCH("nachzureichen",G32)))</formula>
    </cfRule>
    <cfRule type="cellIs" dxfId="5224" priority="9916" operator="equal">
      <formula>"nachzureichen"</formula>
    </cfRule>
  </conditionalFormatting>
  <conditionalFormatting sqref="G32">
    <cfRule type="cellIs" dxfId="5223" priority="9914" operator="equal">
      <formula>"nachzureichen"</formula>
    </cfRule>
  </conditionalFormatting>
  <conditionalFormatting sqref="G32">
    <cfRule type="cellIs" dxfId="5222" priority="9913" operator="equal">
      <formula>"Nachweis ausstehend"</formula>
    </cfRule>
  </conditionalFormatting>
  <conditionalFormatting sqref="J32">
    <cfRule type="cellIs" dxfId="5221" priority="9911" stopIfTrue="1" operator="equal">
      <formula>"Nein"</formula>
    </cfRule>
    <cfRule type="cellIs" dxfId="5220" priority="9912" stopIfTrue="1" operator="equal">
      <formula>"Ja"</formula>
    </cfRule>
  </conditionalFormatting>
  <conditionalFormatting sqref="J32">
    <cfRule type="containsText" dxfId="5219" priority="9909" operator="containsText" text="nachzureichen">
      <formula>NOT(ISERROR(SEARCH("nachzureichen",J32)))</formula>
    </cfRule>
    <cfRule type="cellIs" dxfId="5218" priority="9910" operator="equal">
      <formula>"nachzureichen"</formula>
    </cfRule>
  </conditionalFormatting>
  <conditionalFormatting sqref="J32">
    <cfRule type="containsText" dxfId="5217" priority="9907" operator="containsText" text="nachzureichen">
      <formula>NOT(ISERROR(SEARCH("nachzureichen",J32)))</formula>
    </cfRule>
    <cfRule type="cellIs" dxfId="5216" priority="9908" operator="equal">
      <formula>"nachzureichen"</formula>
    </cfRule>
  </conditionalFormatting>
  <conditionalFormatting sqref="J32">
    <cfRule type="cellIs" dxfId="5215" priority="9906" operator="equal">
      <formula>"nachzureichen"</formula>
    </cfRule>
  </conditionalFormatting>
  <conditionalFormatting sqref="J32">
    <cfRule type="cellIs" dxfId="5214" priority="9905" operator="equal">
      <formula>"Nachweis ausstehend"</formula>
    </cfRule>
  </conditionalFormatting>
  <conditionalFormatting sqref="M32">
    <cfRule type="cellIs" dxfId="5213" priority="9903" stopIfTrue="1" operator="equal">
      <formula>"Nein"</formula>
    </cfRule>
    <cfRule type="cellIs" dxfId="5212" priority="9904" stopIfTrue="1" operator="equal">
      <formula>"Ja"</formula>
    </cfRule>
  </conditionalFormatting>
  <conditionalFormatting sqref="M32">
    <cfRule type="containsText" dxfId="5211" priority="9901" operator="containsText" text="nachzureichen">
      <formula>NOT(ISERROR(SEARCH("nachzureichen",M32)))</formula>
    </cfRule>
    <cfRule type="cellIs" dxfId="5210" priority="9902" operator="equal">
      <formula>"nachzureichen"</formula>
    </cfRule>
  </conditionalFormatting>
  <conditionalFormatting sqref="M32">
    <cfRule type="containsText" dxfId="5209" priority="9899" operator="containsText" text="nachzureichen">
      <formula>NOT(ISERROR(SEARCH("nachzureichen",M32)))</formula>
    </cfRule>
    <cfRule type="cellIs" dxfId="5208" priority="9900" operator="equal">
      <formula>"nachzureichen"</formula>
    </cfRule>
  </conditionalFormatting>
  <conditionalFormatting sqref="M32">
    <cfRule type="cellIs" dxfId="5207" priority="9898" operator="equal">
      <formula>"nachzureichen"</formula>
    </cfRule>
  </conditionalFormatting>
  <conditionalFormatting sqref="M32">
    <cfRule type="cellIs" dxfId="5206" priority="9897" operator="equal">
      <formula>"Nachweis ausstehend"</formula>
    </cfRule>
  </conditionalFormatting>
  <conditionalFormatting sqref="P32">
    <cfRule type="cellIs" dxfId="5205" priority="9895" stopIfTrue="1" operator="equal">
      <formula>"Nein"</formula>
    </cfRule>
    <cfRule type="cellIs" dxfId="5204" priority="9896" stopIfTrue="1" operator="equal">
      <formula>"Ja"</formula>
    </cfRule>
  </conditionalFormatting>
  <conditionalFormatting sqref="P32">
    <cfRule type="containsText" dxfId="5203" priority="9893" operator="containsText" text="nachzureichen">
      <formula>NOT(ISERROR(SEARCH("nachzureichen",P32)))</formula>
    </cfRule>
    <cfRule type="cellIs" dxfId="5202" priority="9894" operator="equal">
      <formula>"nachzureichen"</formula>
    </cfRule>
  </conditionalFormatting>
  <conditionalFormatting sqref="P32">
    <cfRule type="containsText" dxfId="5201" priority="9891" operator="containsText" text="nachzureichen">
      <formula>NOT(ISERROR(SEARCH("nachzureichen",P32)))</formula>
    </cfRule>
    <cfRule type="cellIs" dxfId="5200" priority="9892" operator="equal">
      <formula>"nachzureichen"</formula>
    </cfRule>
  </conditionalFormatting>
  <conditionalFormatting sqref="P32">
    <cfRule type="cellIs" dxfId="5199" priority="9890" operator="equal">
      <formula>"nachzureichen"</formula>
    </cfRule>
  </conditionalFormatting>
  <conditionalFormatting sqref="P32">
    <cfRule type="cellIs" dxfId="5198" priority="9889" operator="equal">
      <formula>"Nachweis ausstehend"</formula>
    </cfRule>
  </conditionalFormatting>
  <conditionalFormatting sqref="S32">
    <cfRule type="cellIs" dxfId="5197" priority="9887" stopIfTrue="1" operator="equal">
      <formula>"Nein"</formula>
    </cfRule>
    <cfRule type="cellIs" dxfId="5196" priority="9888" stopIfTrue="1" operator="equal">
      <formula>"Ja"</formula>
    </cfRule>
  </conditionalFormatting>
  <conditionalFormatting sqref="S32">
    <cfRule type="containsText" dxfId="5195" priority="9885" operator="containsText" text="nachzureichen">
      <formula>NOT(ISERROR(SEARCH("nachzureichen",S32)))</formula>
    </cfRule>
    <cfRule type="cellIs" dxfId="5194" priority="9886" operator="equal">
      <formula>"nachzureichen"</formula>
    </cfRule>
  </conditionalFormatting>
  <conditionalFormatting sqref="S32">
    <cfRule type="containsText" dxfId="5193" priority="9883" operator="containsText" text="nachzureichen">
      <formula>NOT(ISERROR(SEARCH("nachzureichen",S32)))</formula>
    </cfRule>
    <cfRule type="cellIs" dxfId="5192" priority="9884" operator="equal">
      <formula>"nachzureichen"</formula>
    </cfRule>
  </conditionalFormatting>
  <conditionalFormatting sqref="S32">
    <cfRule type="cellIs" dxfId="5191" priority="9882" operator="equal">
      <formula>"nachzureichen"</formula>
    </cfRule>
  </conditionalFormatting>
  <conditionalFormatting sqref="S32">
    <cfRule type="cellIs" dxfId="5190" priority="9881" operator="equal">
      <formula>"Nachweis ausstehend"</formula>
    </cfRule>
  </conditionalFormatting>
  <conditionalFormatting sqref="V32">
    <cfRule type="cellIs" dxfId="5189" priority="9879" stopIfTrue="1" operator="equal">
      <formula>"Nein"</formula>
    </cfRule>
    <cfRule type="cellIs" dxfId="5188" priority="9880" stopIfTrue="1" operator="equal">
      <formula>"Ja"</formula>
    </cfRule>
  </conditionalFormatting>
  <conditionalFormatting sqref="V32">
    <cfRule type="containsText" dxfId="5187" priority="9877" operator="containsText" text="nachzureichen">
      <formula>NOT(ISERROR(SEARCH("nachzureichen",V32)))</formula>
    </cfRule>
    <cfRule type="cellIs" dxfId="5186" priority="9878" operator="equal">
      <formula>"nachzureichen"</formula>
    </cfRule>
  </conditionalFormatting>
  <conditionalFormatting sqref="V32">
    <cfRule type="containsText" dxfId="5185" priority="9875" operator="containsText" text="nachzureichen">
      <formula>NOT(ISERROR(SEARCH("nachzureichen",V32)))</formula>
    </cfRule>
    <cfRule type="cellIs" dxfId="5184" priority="9876" operator="equal">
      <formula>"nachzureichen"</formula>
    </cfRule>
  </conditionalFormatting>
  <conditionalFormatting sqref="V32">
    <cfRule type="cellIs" dxfId="5183" priority="9874" operator="equal">
      <formula>"nachzureichen"</formula>
    </cfRule>
  </conditionalFormatting>
  <conditionalFormatting sqref="V32">
    <cfRule type="cellIs" dxfId="5182" priority="9873" operator="equal">
      <formula>"Nachweis ausstehend"</formula>
    </cfRule>
  </conditionalFormatting>
  <conditionalFormatting sqref="Y32">
    <cfRule type="cellIs" dxfId="5181" priority="9871" stopIfTrue="1" operator="equal">
      <formula>"Nein"</formula>
    </cfRule>
    <cfRule type="cellIs" dxfId="5180" priority="9872" stopIfTrue="1" operator="equal">
      <formula>"Ja"</formula>
    </cfRule>
  </conditionalFormatting>
  <conditionalFormatting sqref="Y32">
    <cfRule type="containsText" dxfId="5179" priority="9869" operator="containsText" text="nachzureichen">
      <formula>NOT(ISERROR(SEARCH("nachzureichen",Y32)))</formula>
    </cfRule>
    <cfRule type="cellIs" dxfId="5178" priority="9870" operator="equal">
      <formula>"nachzureichen"</formula>
    </cfRule>
  </conditionalFormatting>
  <conditionalFormatting sqref="Y32">
    <cfRule type="containsText" dxfId="5177" priority="9867" operator="containsText" text="nachzureichen">
      <formula>NOT(ISERROR(SEARCH("nachzureichen",Y32)))</formula>
    </cfRule>
    <cfRule type="cellIs" dxfId="5176" priority="9868" operator="equal">
      <formula>"nachzureichen"</formula>
    </cfRule>
  </conditionalFormatting>
  <conditionalFormatting sqref="Y32">
    <cfRule type="cellIs" dxfId="5175" priority="9866" operator="equal">
      <formula>"nachzureichen"</formula>
    </cfRule>
  </conditionalFormatting>
  <conditionalFormatting sqref="Y32">
    <cfRule type="cellIs" dxfId="5174" priority="9865" operator="equal">
      <formula>"Nachweis ausstehend"</formula>
    </cfRule>
  </conditionalFormatting>
  <conditionalFormatting sqref="AB32">
    <cfRule type="cellIs" dxfId="5173" priority="9863" stopIfTrue="1" operator="equal">
      <formula>"Nein"</formula>
    </cfRule>
    <cfRule type="cellIs" dxfId="5172" priority="9864" stopIfTrue="1" operator="equal">
      <formula>"Ja"</formula>
    </cfRule>
  </conditionalFormatting>
  <conditionalFormatting sqref="AB32">
    <cfRule type="containsText" dxfId="5171" priority="9861" operator="containsText" text="nachzureichen">
      <formula>NOT(ISERROR(SEARCH("nachzureichen",AB32)))</formula>
    </cfRule>
    <cfRule type="cellIs" dxfId="5170" priority="9862" operator="equal">
      <formula>"nachzureichen"</formula>
    </cfRule>
  </conditionalFormatting>
  <conditionalFormatting sqref="AB32">
    <cfRule type="containsText" dxfId="5169" priority="9859" operator="containsText" text="nachzureichen">
      <formula>NOT(ISERROR(SEARCH("nachzureichen",AB32)))</formula>
    </cfRule>
    <cfRule type="cellIs" dxfId="5168" priority="9860" operator="equal">
      <formula>"nachzureichen"</formula>
    </cfRule>
  </conditionalFormatting>
  <conditionalFormatting sqref="AB32">
    <cfRule type="cellIs" dxfId="5167" priority="9858" operator="equal">
      <formula>"nachzureichen"</formula>
    </cfRule>
  </conditionalFormatting>
  <conditionalFormatting sqref="AB32">
    <cfRule type="cellIs" dxfId="5166" priority="9857" operator="equal">
      <formula>"Nachweis ausstehend"</formula>
    </cfRule>
  </conditionalFormatting>
  <conditionalFormatting sqref="AE32">
    <cfRule type="cellIs" dxfId="5165" priority="9855" stopIfTrue="1" operator="equal">
      <formula>"Nein"</formula>
    </cfRule>
    <cfRule type="cellIs" dxfId="5164" priority="9856" stopIfTrue="1" operator="equal">
      <formula>"Ja"</formula>
    </cfRule>
  </conditionalFormatting>
  <conditionalFormatting sqref="AE32">
    <cfRule type="containsText" dxfId="5163" priority="9853" operator="containsText" text="nachzureichen">
      <formula>NOT(ISERROR(SEARCH("nachzureichen",AE32)))</formula>
    </cfRule>
    <cfRule type="cellIs" dxfId="5162" priority="9854" operator="equal">
      <formula>"nachzureichen"</formula>
    </cfRule>
  </conditionalFormatting>
  <conditionalFormatting sqref="AE32">
    <cfRule type="containsText" dxfId="5161" priority="9851" operator="containsText" text="nachzureichen">
      <formula>NOT(ISERROR(SEARCH("nachzureichen",AE32)))</formula>
    </cfRule>
    <cfRule type="cellIs" dxfId="5160" priority="9852" operator="equal">
      <formula>"nachzureichen"</formula>
    </cfRule>
  </conditionalFormatting>
  <conditionalFormatting sqref="AE32">
    <cfRule type="cellIs" dxfId="5159" priority="9850" operator="equal">
      <formula>"nachzureichen"</formula>
    </cfRule>
  </conditionalFormatting>
  <conditionalFormatting sqref="AE32">
    <cfRule type="cellIs" dxfId="5158" priority="9849" operator="equal">
      <formula>"Nachweis ausstehend"</formula>
    </cfRule>
  </conditionalFormatting>
  <conditionalFormatting sqref="AH32">
    <cfRule type="cellIs" dxfId="5157" priority="9847" stopIfTrue="1" operator="equal">
      <formula>"Nein"</formula>
    </cfRule>
    <cfRule type="cellIs" dxfId="5156" priority="9848" stopIfTrue="1" operator="equal">
      <formula>"Ja"</formula>
    </cfRule>
  </conditionalFormatting>
  <conditionalFormatting sqref="AH32">
    <cfRule type="containsText" dxfId="5155" priority="9845" operator="containsText" text="nachzureichen">
      <formula>NOT(ISERROR(SEARCH("nachzureichen",AH32)))</formula>
    </cfRule>
    <cfRule type="cellIs" dxfId="5154" priority="9846" operator="equal">
      <formula>"nachzureichen"</formula>
    </cfRule>
  </conditionalFormatting>
  <conditionalFormatting sqref="AH32">
    <cfRule type="containsText" dxfId="5153" priority="9843" operator="containsText" text="nachzureichen">
      <formula>NOT(ISERROR(SEARCH("nachzureichen",AH32)))</formula>
    </cfRule>
    <cfRule type="cellIs" dxfId="5152" priority="9844" operator="equal">
      <formula>"nachzureichen"</formula>
    </cfRule>
  </conditionalFormatting>
  <conditionalFormatting sqref="AH32">
    <cfRule type="cellIs" dxfId="5151" priority="9842" operator="equal">
      <formula>"nachzureichen"</formula>
    </cfRule>
  </conditionalFormatting>
  <conditionalFormatting sqref="AH32">
    <cfRule type="cellIs" dxfId="5150" priority="9841" operator="equal">
      <formula>"Nachweis ausstehend"</formula>
    </cfRule>
  </conditionalFormatting>
  <conditionalFormatting sqref="AK32">
    <cfRule type="cellIs" dxfId="5149" priority="9839" stopIfTrue="1" operator="equal">
      <formula>"Nein"</formula>
    </cfRule>
    <cfRule type="cellIs" dxfId="5148" priority="9840" stopIfTrue="1" operator="equal">
      <formula>"Ja"</formula>
    </cfRule>
  </conditionalFormatting>
  <conditionalFormatting sqref="AK32">
    <cfRule type="containsText" dxfId="5147" priority="9837" operator="containsText" text="nachzureichen">
      <formula>NOT(ISERROR(SEARCH("nachzureichen",AK32)))</formula>
    </cfRule>
    <cfRule type="cellIs" dxfId="5146" priority="9838" operator="equal">
      <formula>"nachzureichen"</formula>
    </cfRule>
  </conditionalFormatting>
  <conditionalFormatting sqref="AK32">
    <cfRule type="containsText" dxfId="5145" priority="9835" operator="containsText" text="nachzureichen">
      <formula>NOT(ISERROR(SEARCH("nachzureichen",AK32)))</formula>
    </cfRule>
    <cfRule type="cellIs" dxfId="5144" priority="9836" operator="equal">
      <formula>"nachzureichen"</formula>
    </cfRule>
  </conditionalFormatting>
  <conditionalFormatting sqref="AK32">
    <cfRule type="cellIs" dxfId="5143" priority="9834" operator="equal">
      <formula>"nachzureichen"</formula>
    </cfRule>
  </conditionalFormatting>
  <conditionalFormatting sqref="AK32">
    <cfRule type="cellIs" dxfId="5142" priority="9833" operator="equal">
      <formula>"Nachweis ausstehend"</formula>
    </cfRule>
  </conditionalFormatting>
  <conditionalFormatting sqref="AN32">
    <cfRule type="cellIs" dxfId="5141" priority="9831" stopIfTrue="1" operator="equal">
      <formula>"Nein"</formula>
    </cfRule>
    <cfRule type="cellIs" dxfId="5140" priority="9832" stopIfTrue="1" operator="equal">
      <formula>"Ja"</formula>
    </cfRule>
  </conditionalFormatting>
  <conditionalFormatting sqref="AN32">
    <cfRule type="containsText" dxfId="5139" priority="9829" operator="containsText" text="nachzureichen">
      <formula>NOT(ISERROR(SEARCH("nachzureichen",AN32)))</formula>
    </cfRule>
    <cfRule type="cellIs" dxfId="5138" priority="9830" operator="equal">
      <formula>"nachzureichen"</formula>
    </cfRule>
  </conditionalFormatting>
  <conditionalFormatting sqref="AN32">
    <cfRule type="containsText" dxfId="5137" priority="9827" operator="containsText" text="nachzureichen">
      <formula>NOT(ISERROR(SEARCH("nachzureichen",AN32)))</formula>
    </cfRule>
    <cfRule type="cellIs" dxfId="5136" priority="9828" operator="equal">
      <formula>"nachzureichen"</formula>
    </cfRule>
  </conditionalFormatting>
  <conditionalFormatting sqref="AN32">
    <cfRule type="cellIs" dxfId="5135" priority="9826" operator="equal">
      <formula>"nachzureichen"</formula>
    </cfRule>
  </conditionalFormatting>
  <conditionalFormatting sqref="AN32">
    <cfRule type="cellIs" dxfId="5134" priority="9825" operator="equal">
      <formula>"Nachweis ausstehend"</formula>
    </cfRule>
  </conditionalFormatting>
  <conditionalFormatting sqref="AQ32">
    <cfRule type="cellIs" dxfId="5133" priority="9823" stopIfTrue="1" operator="equal">
      <formula>"Nein"</formula>
    </cfRule>
    <cfRule type="cellIs" dxfId="5132" priority="9824" stopIfTrue="1" operator="equal">
      <formula>"Ja"</formula>
    </cfRule>
  </conditionalFormatting>
  <conditionalFormatting sqref="AQ32">
    <cfRule type="containsText" dxfId="5131" priority="9821" operator="containsText" text="nachzureichen">
      <formula>NOT(ISERROR(SEARCH("nachzureichen",AQ32)))</formula>
    </cfRule>
    <cfRule type="cellIs" dxfId="5130" priority="9822" operator="equal">
      <formula>"nachzureichen"</formula>
    </cfRule>
  </conditionalFormatting>
  <conditionalFormatting sqref="AQ32">
    <cfRule type="containsText" dxfId="5129" priority="9819" operator="containsText" text="nachzureichen">
      <formula>NOT(ISERROR(SEARCH("nachzureichen",AQ32)))</formula>
    </cfRule>
    <cfRule type="cellIs" dxfId="5128" priority="9820" operator="equal">
      <formula>"nachzureichen"</formula>
    </cfRule>
  </conditionalFormatting>
  <conditionalFormatting sqref="AQ32">
    <cfRule type="cellIs" dxfId="5127" priority="9818" operator="equal">
      <formula>"nachzureichen"</formula>
    </cfRule>
  </conditionalFormatting>
  <conditionalFormatting sqref="AQ32">
    <cfRule type="cellIs" dxfId="5126" priority="9817" operator="equal">
      <formula>"Nachweis ausstehend"</formula>
    </cfRule>
  </conditionalFormatting>
  <conditionalFormatting sqref="AT32">
    <cfRule type="cellIs" dxfId="5125" priority="9815" stopIfTrue="1" operator="equal">
      <formula>"Nein"</formula>
    </cfRule>
    <cfRule type="cellIs" dxfId="5124" priority="9816" stopIfTrue="1" operator="equal">
      <formula>"Ja"</formula>
    </cfRule>
  </conditionalFormatting>
  <conditionalFormatting sqref="AT32">
    <cfRule type="containsText" dxfId="5123" priority="9813" operator="containsText" text="nachzureichen">
      <formula>NOT(ISERROR(SEARCH("nachzureichen",AT32)))</formula>
    </cfRule>
    <cfRule type="cellIs" dxfId="5122" priority="9814" operator="equal">
      <formula>"nachzureichen"</formula>
    </cfRule>
  </conditionalFormatting>
  <conditionalFormatting sqref="AT32">
    <cfRule type="containsText" dxfId="5121" priority="9811" operator="containsText" text="nachzureichen">
      <formula>NOT(ISERROR(SEARCH("nachzureichen",AT32)))</formula>
    </cfRule>
    <cfRule type="cellIs" dxfId="5120" priority="9812" operator="equal">
      <formula>"nachzureichen"</formula>
    </cfRule>
  </conditionalFormatting>
  <conditionalFormatting sqref="AT32">
    <cfRule type="cellIs" dxfId="5119" priority="9810" operator="equal">
      <formula>"nachzureichen"</formula>
    </cfRule>
  </conditionalFormatting>
  <conditionalFormatting sqref="AT32">
    <cfRule type="cellIs" dxfId="5118" priority="9809" operator="equal">
      <formula>"Nachweis ausstehend"</formula>
    </cfRule>
  </conditionalFormatting>
  <conditionalFormatting sqref="AW32">
    <cfRule type="cellIs" dxfId="5117" priority="9807" stopIfTrue="1" operator="equal">
      <formula>"Nein"</formula>
    </cfRule>
    <cfRule type="cellIs" dxfId="5116" priority="9808" stopIfTrue="1" operator="equal">
      <formula>"Ja"</formula>
    </cfRule>
  </conditionalFormatting>
  <conditionalFormatting sqref="AW32">
    <cfRule type="containsText" dxfId="5115" priority="9805" operator="containsText" text="nachzureichen">
      <formula>NOT(ISERROR(SEARCH("nachzureichen",AW32)))</formula>
    </cfRule>
    <cfRule type="cellIs" dxfId="5114" priority="9806" operator="equal">
      <formula>"nachzureichen"</formula>
    </cfRule>
  </conditionalFormatting>
  <conditionalFormatting sqref="AW32">
    <cfRule type="containsText" dxfId="5113" priority="9803" operator="containsText" text="nachzureichen">
      <formula>NOT(ISERROR(SEARCH("nachzureichen",AW32)))</formula>
    </cfRule>
    <cfRule type="cellIs" dxfId="5112" priority="9804" operator="equal">
      <formula>"nachzureichen"</formula>
    </cfRule>
  </conditionalFormatting>
  <conditionalFormatting sqref="AW32">
    <cfRule type="cellIs" dxfId="5111" priority="9802" operator="equal">
      <formula>"nachzureichen"</formula>
    </cfRule>
  </conditionalFormatting>
  <conditionalFormatting sqref="AW32">
    <cfRule type="cellIs" dxfId="5110" priority="9801" operator="equal">
      <formula>"Nachweis ausstehend"</formula>
    </cfRule>
  </conditionalFormatting>
  <conditionalFormatting sqref="AZ32">
    <cfRule type="cellIs" dxfId="5109" priority="9799" stopIfTrue="1" operator="equal">
      <formula>"Nein"</formula>
    </cfRule>
    <cfRule type="cellIs" dxfId="5108" priority="9800" stopIfTrue="1" operator="equal">
      <formula>"Ja"</formula>
    </cfRule>
  </conditionalFormatting>
  <conditionalFormatting sqref="AZ32">
    <cfRule type="containsText" dxfId="5107" priority="9797" operator="containsText" text="nachzureichen">
      <formula>NOT(ISERROR(SEARCH("nachzureichen",AZ32)))</formula>
    </cfRule>
    <cfRule type="cellIs" dxfId="5106" priority="9798" operator="equal">
      <formula>"nachzureichen"</formula>
    </cfRule>
  </conditionalFormatting>
  <conditionalFormatting sqref="AZ32">
    <cfRule type="containsText" dxfId="5105" priority="9795" operator="containsText" text="nachzureichen">
      <formula>NOT(ISERROR(SEARCH("nachzureichen",AZ32)))</formula>
    </cfRule>
    <cfRule type="cellIs" dxfId="5104" priority="9796" operator="equal">
      <formula>"nachzureichen"</formula>
    </cfRule>
  </conditionalFormatting>
  <conditionalFormatting sqref="AZ32">
    <cfRule type="cellIs" dxfId="5103" priority="9794" operator="equal">
      <formula>"nachzureichen"</formula>
    </cfRule>
  </conditionalFormatting>
  <conditionalFormatting sqref="AZ32">
    <cfRule type="cellIs" dxfId="5102" priority="9793" operator="equal">
      <formula>"Nachweis ausstehend"</formula>
    </cfRule>
  </conditionalFormatting>
  <conditionalFormatting sqref="BC32">
    <cfRule type="cellIs" dxfId="5101" priority="9791" stopIfTrue="1" operator="equal">
      <formula>"Nein"</formula>
    </cfRule>
    <cfRule type="cellIs" dxfId="5100" priority="9792" stopIfTrue="1" operator="equal">
      <formula>"Ja"</formula>
    </cfRule>
  </conditionalFormatting>
  <conditionalFormatting sqref="BC32">
    <cfRule type="containsText" dxfId="5099" priority="9789" operator="containsText" text="nachzureichen">
      <formula>NOT(ISERROR(SEARCH("nachzureichen",BC32)))</formula>
    </cfRule>
    <cfRule type="cellIs" dxfId="5098" priority="9790" operator="equal">
      <formula>"nachzureichen"</formula>
    </cfRule>
  </conditionalFormatting>
  <conditionalFormatting sqref="BC32">
    <cfRule type="containsText" dxfId="5097" priority="9787" operator="containsText" text="nachzureichen">
      <formula>NOT(ISERROR(SEARCH("nachzureichen",BC32)))</formula>
    </cfRule>
    <cfRule type="cellIs" dxfId="5096" priority="9788" operator="equal">
      <formula>"nachzureichen"</formula>
    </cfRule>
  </conditionalFormatting>
  <conditionalFormatting sqref="BC32">
    <cfRule type="cellIs" dxfId="5095" priority="9786" operator="equal">
      <formula>"nachzureichen"</formula>
    </cfRule>
  </conditionalFormatting>
  <conditionalFormatting sqref="BC32">
    <cfRule type="cellIs" dxfId="5094" priority="9785" operator="equal">
      <formula>"Nachweis ausstehend"</formula>
    </cfRule>
  </conditionalFormatting>
  <conditionalFormatting sqref="BF32">
    <cfRule type="cellIs" dxfId="5093" priority="9783" stopIfTrue="1" operator="equal">
      <formula>"Nein"</formula>
    </cfRule>
    <cfRule type="cellIs" dxfId="5092" priority="9784" stopIfTrue="1" operator="equal">
      <formula>"Ja"</formula>
    </cfRule>
  </conditionalFormatting>
  <conditionalFormatting sqref="BF32">
    <cfRule type="containsText" dxfId="5091" priority="9781" operator="containsText" text="nachzureichen">
      <formula>NOT(ISERROR(SEARCH("nachzureichen",BF32)))</formula>
    </cfRule>
    <cfRule type="cellIs" dxfId="5090" priority="9782" operator="equal">
      <formula>"nachzureichen"</formula>
    </cfRule>
  </conditionalFormatting>
  <conditionalFormatting sqref="BF32">
    <cfRule type="containsText" dxfId="5089" priority="9779" operator="containsText" text="nachzureichen">
      <formula>NOT(ISERROR(SEARCH("nachzureichen",BF32)))</formula>
    </cfRule>
    <cfRule type="cellIs" dxfId="5088" priority="9780" operator="equal">
      <formula>"nachzureichen"</formula>
    </cfRule>
  </conditionalFormatting>
  <conditionalFormatting sqref="BF32">
    <cfRule type="cellIs" dxfId="5087" priority="9778" operator="equal">
      <formula>"nachzureichen"</formula>
    </cfRule>
  </conditionalFormatting>
  <conditionalFormatting sqref="BF32">
    <cfRule type="cellIs" dxfId="5086" priority="9777" operator="equal">
      <formula>"Nachweis ausstehend"</formula>
    </cfRule>
  </conditionalFormatting>
  <conditionalFormatting sqref="BI32">
    <cfRule type="cellIs" dxfId="5085" priority="9775" stopIfTrue="1" operator="equal">
      <formula>"Nein"</formula>
    </cfRule>
    <cfRule type="cellIs" dxfId="5084" priority="9776" stopIfTrue="1" operator="equal">
      <formula>"Ja"</formula>
    </cfRule>
  </conditionalFormatting>
  <conditionalFormatting sqref="BI32">
    <cfRule type="containsText" dxfId="5083" priority="9773" operator="containsText" text="nachzureichen">
      <formula>NOT(ISERROR(SEARCH("nachzureichen",BI32)))</formula>
    </cfRule>
    <cfRule type="cellIs" dxfId="5082" priority="9774" operator="equal">
      <formula>"nachzureichen"</formula>
    </cfRule>
  </conditionalFormatting>
  <conditionalFormatting sqref="BI32">
    <cfRule type="containsText" dxfId="5081" priority="9771" operator="containsText" text="nachzureichen">
      <formula>NOT(ISERROR(SEARCH("nachzureichen",BI32)))</formula>
    </cfRule>
    <cfRule type="cellIs" dxfId="5080" priority="9772" operator="equal">
      <formula>"nachzureichen"</formula>
    </cfRule>
  </conditionalFormatting>
  <conditionalFormatting sqref="BI32">
    <cfRule type="cellIs" dxfId="5079" priority="9770" operator="equal">
      <formula>"nachzureichen"</formula>
    </cfRule>
  </conditionalFormatting>
  <conditionalFormatting sqref="BI32">
    <cfRule type="cellIs" dxfId="5078" priority="9769" operator="equal">
      <formula>"Nachweis ausstehend"</formula>
    </cfRule>
  </conditionalFormatting>
  <conditionalFormatting sqref="D40">
    <cfRule type="cellIs" dxfId="5077" priority="9767" stopIfTrue="1" operator="equal">
      <formula>"Nein"</formula>
    </cfRule>
    <cfRule type="cellIs" dxfId="5076" priority="9768" stopIfTrue="1" operator="equal">
      <formula>"Ja"</formula>
    </cfRule>
  </conditionalFormatting>
  <conditionalFormatting sqref="D40">
    <cfRule type="containsText" dxfId="5075" priority="9765" operator="containsText" text="nachzureichen">
      <formula>NOT(ISERROR(SEARCH("nachzureichen",D40)))</formula>
    </cfRule>
    <cfRule type="cellIs" dxfId="5074" priority="9766" operator="equal">
      <formula>"nachzureichen"</formula>
    </cfRule>
  </conditionalFormatting>
  <conditionalFormatting sqref="D40">
    <cfRule type="containsText" dxfId="5073" priority="9763" operator="containsText" text="nachzureichen">
      <formula>NOT(ISERROR(SEARCH("nachzureichen",D40)))</formula>
    </cfRule>
    <cfRule type="cellIs" dxfId="5072" priority="9764" operator="equal">
      <formula>"nachzureichen"</formula>
    </cfRule>
  </conditionalFormatting>
  <conditionalFormatting sqref="D40">
    <cfRule type="cellIs" dxfId="5071" priority="9762" operator="equal">
      <formula>"nachzureichen"</formula>
    </cfRule>
  </conditionalFormatting>
  <conditionalFormatting sqref="D40">
    <cfRule type="cellIs" dxfId="5070" priority="9761" operator="equal">
      <formula>"Nachweis ausstehend"</formula>
    </cfRule>
  </conditionalFormatting>
  <conditionalFormatting sqref="G40">
    <cfRule type="cellIs" dxfId="5069" priority="9759" stopIfTrue="1" operator="equal">
      <formula>"Nein"</formula>
    </cfRule>
    <cfRule type="cellIs" dxfId="5068" priority="9760" stopIfTrue="1" operator="equal">
      <formula>"Ja"</formula>
    </cfRule>
  </conditionalFormatting>
  <conditionalFormatting sqref="G40">
    <cfRule type="containsText" dxfId="5067" priority="9757" operator="containsText" text="nachzureichen">
      <formula>NOT(ISERROR(SEARCH("nachzureichen",G40)))</formula>
    </cfRule>
    <cfRule type="cellIs" dxfId="5066" priority="9758" operator="equal">
      <formula>"nachzureichen"</formula>
    </cfRule>
  </conditionalFormatting>
  <conditionalFormatting sqref="G40">
    <cfRule type="containsText" dxfId="5065" priority="9755" operator="containsText" text="nachzureichen">
      <formula>NOT(ISERROR(SEARCH("nachzureichen",G40)))</formula>
    </cfRule>
    <cfRule type="cellIs" dxfId="5064" priority="9756" operator="equal">
      <formula>"nachzureichen"</formula>
    </cfRule>
  </conditionalFormatting>
  <conditionalFormatting sqref="G40">
    <cfRule type="cellIs" dxfId="5063" priority="9754" operator="equal">
      <formula>"nachzureichen"</formula>
    </cfRule>
  </conditionalFormatting>
  <conditionalFormatting sqref="G40">
    <cfRule type="cellIs" dxfId="5062" priority="9753" operator="equal">
      <formula>"Nachweis ausstehend"</formula>
    </cfRule>
  </conditionalFormatting>
  <conditionalFormatting sqref="J40">
    <cfRule type="cellIs" dxfId="5061" priority="9751" stopIfTrue="1" operator="equal">
      <formula>"Nein"</formula>
    </cfRule>
    <cfRule type="cellIs" dxfId="5060" priority="9752" stopIfTrue="1" operator="equal">
      <formula>"Ja"</formula>
    </cfRule>
  </conditionalFormatting>
  <conditionalFormatting sqref="J40">
    <cfRule type="containsText" dxfId="5059" priority="9749" operator="containsText" text="nachzureichen">
      <formula>NOT(ISERROR(SEARCH("nachzureichen",J40)))</formula>
    </cfRule>
    <cfRule type="cellIs" dxfId="5058" priority="9750" operator="equal">
      <formula>"nachzureichen"</formula>
    </cfRule>
  </conditionalFormatting>
  <conditionalFormatting sqref="J40">
    <cfRule type="containsText" dxfId="5057" priority="9747" operator="containsText" text="nachzureichen">
      <formula>NOT(ISERROR(SEARCH("nachzureichen",J40)))</formula>
    </cfRule>
    <cfRule type="cellIs" dxfId="5056" priority="9748" operator="equal">
      <formula>"nachzureichen"</formula>
    </cfRule>
  </conditionalFormatting>
  <conditionalFormatting sqref="J40">
    <cfRule type="cellIs" dxfId="5055" priority="9746" operator="equal">
      <formula>"nachzureichen"</formula>
    </cfRule>
  </conditionalFormatting>
  <conditionalFormatting sqref="J40">
    <cfRule type="cellIs" dxfId="5054" priority="9745" operator="equal">
      <formula>"Nachweis ausstehend"</formula>
    </cfRule>
  </conditionalFormatting>
  <conditionalFormatting sqref="M40">
    <cfRule type="cellIs" dxfId="5053" priority="9743" stopIfTrue="1" operator="equal">
      <formula>"Nein"</formula>
    </cfRule>
    <cfRule type="cellIs" dxfId="5052" priority="9744" stopIfTrue="1" operator="equal">
      <formula>"Ja"</formula>
    </cfRule>
  </conditionalFormatting>
  <conditionalFormatting sqref="M40">
    <cfRule type="containsText" dxfId="5051" priority="9741" operator="containsText" text="nachzureichen">
      <formula>NOT(ISERROR(SEARCH("nachzureichen",M40)))</formula>
    </cfRule>
    <cfRule type="cellIs" dxfId="5050" priority="9742" operator="equal">
      <formula>"nachzureichen"</formula>
    </cfRule>
  </conditionalFormatting>
  <conditionalFormatting sqref="M40">
    <cfRule type="containsText" dxfId="5049" priority="9739" operator="containsText" text="nachzureichen">
      <formula>NOT(ISERROR(SEARCH("nachzureichen",M40)))</formula>
    </cfRule>
    <cfRule type="cellIs" dxfId="5048" priority="9740" operator="equal">
      <formula>"nachzureichen"</formula>
    </cfRule>
  </conditionalFormatting>
  <conditionalFormatting sqref="M40">
    <cfRule type="cellIs" dxfId="5047" priority="9738" operator="equal">
      <formula>"nachzureichen"</formula>
    </cfRule>
  </conditionalFormatting>
  <conditionalFormatting sqref="M40">
    <cfRule type="cellIs" dxfId="5046" priority="9737" operator="equal">
      <formula>"Nachweis ausstehend"</formula>
    </cfRule>
  </conditionalFormatting>
  <conditionalFormatting sqref="P40">
    <cfRule type="cellIs" dxfId="5045" priority="9735" stopIfTrue="1" operator="equal">
      <formula>"Nein"</formula>
    </cfRule>
    <cfRule type="cellIs" dxfId="5044" priority="9736" stopIfTrue="1" operator="equal">
      <formula>"Ja"</formula>
    </cfRule>
  </conditionalFormatting>
  <conditionalFormatting sqref="P40">
    <cfRule type="containsText" dxfId="5043" priority="9733" operator="containsText" text="nachzureichen">
      <formula>NOT(ISERROR(SEARCH("nachzureichen",P40)))</formula>
    </cfRule>
    <cfRule type="cellIs" dxfId="5042" priority="9734" operator="equal">
      <formula>"nachzureichen"</formula>
    </cfRule>
  </conditionalFormatting>
  <conditionalFormatting sqref="P40">
    <cfRule type="containsText" dxfId="5041" priority="9731" operator="containsText" text="nachzureichen">
      <formula>NOT(ISERROR(SEARCH("nachzureichen",P40)))</formula>
    </cfRule>
    <cfRule type="cellIs" dxfId="5040" priority="9732" operator="equal">
      <formula>"nachzureichen"</formula>
    </cfRule>
  </conditionalFormatting>
  <conditionalFormatting sqref="P40">
    <cfRule type="cellIs" dxfId="5039" priority="9730" operator="equal">
      <formula>"nachzureichen"</formula>
    </cfRule>
  </conditionalFormatting>
  <conditionalFormatting sqref="P40">
    <cfRule type="cellIs" dxfId="5038" priority="9729" operator="equal">
      <formula>"Nachweis ausstehend"</formula>
    </cfRule>
  </conditionalFormatting>
  <conditionalFormatting sqref="S40">
    <cfRule type="cellIs" dxfId="5037" priority="9727" stopIfTrue="1" operator="equal">
      <formula>"Nein"</formula>
    </cfRule>
    <cfRule type="cellIs" dxfId="5036" priority="9728" stopIfTrue="1" operator="equal">
      <formula>"Ja"</formula>
    </cfRule>
  </conditionalFormatting>
  <conditionalFormatting sqref="S40">
    <cfRule type="containsText" dxfId="5035" priority="9725" operator="containsText" text="nachzureichen">
      <formula>NOT(ISERROR(SEARCH("nachzureichen",S40)))</formula>
    </cfRule>
    <cfRule type="cellIs" dxfId="5034" priority="9726" operator="equal">
      <formula>"nachzureichen"</formula>
    </cfRule>
  </conditionalFormatting>
  <conditionalFormatting sqref="S40">
    <cfRule type="containsText" dxfId="5033" priority="9723" operator="containsText" text="nachzureichen">
      <formula>NOT(ISERROR(SEARCH("nachzureichen",S40)))</formula>
    </cfRule>
    <cfRule type="cellIs" dxfId="5032" priority="9724" operator="equal">
      <formula>"nachzureichen"</formula>
    </cfRule>
  </conditionalFormatting>
  <conditionalFormatting sqref="S40">
    <cfRule type="cellIs" dxfId="5031" priority="9722" operator="equal">
      <formula>"nachzureichen"</formula>
    </cfRule>
  </conditionalFormatting>
  <conditionalFormatting sqref="S40">
    <cfRule type="cellIs" dxfId="5030" priority="9721" operator="equal">
      <formula>"Nachweis ausstehend"</formula>
    </cfRule>
  </conditionalFormatting>
  <conditionalFormatting sqref="V40">
    <cfRule type="cellIs" dxfId="5029" priority="9719" stopIfTrue="1" operator="equal">
      <formula>"Nein"</formula>
    </cfRule>
    <cfRule type="cellIs" dxfId="5028" priority="9720" stopIfTrue="1" operator="equal">
      <formula>"Ja"</formula>
    </cfRule>
  </conditionalFormatting>
  <conditionalFormatting sqref="V40">
    <cfRule type="containsText" dxfId="5027" priority="9717" operator="containsText" text="nachzureichen">
      <formula>NOT(ISERROR(SEARCH("nachzureichen",V40)))</formula>
    </cfRule>
    <cfRule type="cellIs" dxfId="5026" priority="9718" operator="equal">
      <formula>"nachzureichen"</formula>
    </cfRule>
  </conditionalFormatting>
  <conditionalFormatting sqref="V40">
    <cfRule type="containsText" dxfId="5025" priority="9715" operator="containsText" text="nachzureichen">
      <formula>NOT(ISERROR(SEARCH("nachzureichen",V40)))</formula>
    </cfRule>
    <cfRule type="cellIs" dxfId="5024" priority="9716" operator="equal">
      <formula>"nachzureichen"</formula>
    </cfRule>
  </conditionalFormatting>
  <conditionalFormatting sqref="V40">
    <cfRule type="cellIs" dxfId="5023" priority="9714" operator="equal">
      <formula>"nachzureichen"</formula>
    </cfRule>
  </conditionalFormatting>
  <conditionalFormatting sqref="V40">
    <cfRule type="cellIs" dxfId="5022" priority="9713" operator="equal">
      <formula>"Nachweis ausstehend"</formula>
    </cfRule>
  </conditionalFormatting>
  <conditionalFormatting sqref="Y40">
    <cfRule type="cellIs" dxfId="5021" priority="9711" stopIfTrue="1" operator="equal">
      <formula>"Nein"</formula>
    </cfRule>
    <cfRule type="cellIs" dxfId="5020" priority="9712" stopIfTrue="1" operator="equal">
      <formula>"Ja"</formula>
    </cfRule>
  </conditionalFormatting>
  <conditionalFormatting sqref="Y40">
    <cfRule type="containsText" dxfId="5019" priority="9709" operator="containsText" text="nachzureichen">
      <formula>NOT(ISERROR(SEARCH("nachzureichen",Y40)))</formula>
    </cfRule>
    <cfRule type="cellIs" dxfId="5018" priority="9710" operator="equal">
      <formula>"nachzureichen"</formula>
    </cfRule>
  </conditionalFormatting>
  <conditionalFormatting sqref="Y40">
    <cfRule type="containsText" dxfId="5017" priority="9707" operator="containsText" text="nachzureichen">
      <formula>NOT(ISERROR(SEARCH("nachzureichen",Y40)))</formula>
    </cfRule>
    <cfRule type="cellIs" dxfId="5016" priority="9708" operator="equal">
      <formula>"nachzureichen"</formula>
    </cfRule>
  </conditionalFormatting>
  <conditionalFormatting sqref="Y40">
    <cfRule type="cellIs" dxfId="5015" priority="9706" operator="equal">
      <formula>"nachzureichen"</formula>
    </cfRule>
  </conditionalFormatting>
  <conditionalFormatting sqref="Y40">
    <cfRule type="cellIs" dxfId="5014" priority="9705" operator="equal">
      <formula>"Nachweis ausstehend"</formula>
    </cfRule>
  </conditionalFormatting>
  <conditionalFormatting sqref="AB40">
    <cfRule type="cellIs" dxfId="5013" priority="9703" stopIfTrue="1" operator="equal">
      <formula>"Nein"</formula>
    </cfRule>
    <cfRule type="cellIs" dxfId="5012" priority="9704" stopIfTrue="1" operator="equal">
      <formula>"Ja"</formula>
    </cfRule>
  </conditionalFormatting>
  <conditionalFormatting sqref="AB40">
    <cfRule type="containsText" dxfId="5011" priority="9701" operator="containsText" text="nachzureichen">
      <formula>NOT(ISERROR(SEARCH("nachzureichen",AB40)))</formula>
    </cfRule>
    <cfRule type="cellIs" dxfId="5010" priority="9702" operator="equal">
      <formula>"nachzureichen"</formula>
    </cfRule>
  </conditionalFormatting>
  <conditionalFormatting sqref="AB40">
    <cfRule type="containsText" dxfId="5009" priority="9699" operator="containsText" text="nachzureichen">
      <formula>NOT(ISERROR(SEARCH("nachzureichen",AB40)))</formula>
    </cfRule>
    <cfRule type="cellIs" dxfId="5008" priority="9700" operator="equal">
      <formula>"nachzureichen"</formula>
    </cfRule>
  </conditionalFormatting>
  <conditionalFormatting sqref="AB40">
    <cfRule type="cellIs" dxfId="5007" priority="9698" operator="equal">
      <formula>"nachzureichen"</formula>
    </cfRule>
  </conditionalFormatting>
  <conditionalFormatting sqref="AB40">
    <cfRule type="cellIs" dxfId="5006" priority="9697" operator="equal">
      <formula>"Nachweis ausstehend"</formula>
    </cfRule>
  </conditionalFormatting>
  <conditionalFormatting sqref="AE40">
    <cfRule type="cellIs" dxfId="5005" priority="9695" stopIfTrue="1" operator="equal">
      <formula>"Nein"</formula>
    </cfRule>
    <cfRule type="cellIs" dxfId="5004" priority="9696" stopIfTrue="1" operator="equal">
      <formula>"Ja"</formula>
    </cfRule>
  </conditionalFormatting>
  <conditionalFormatting sqref="AE40">
    <cfRule type="containsText" dxfId="5003" priority="9693" operator="containsText" text="nachzureichen">
      <formula>NOT(ISERROR(SEARCH("nachzureichen",AE40)))</formula>
    </cfRule>
    <cfRule type="cellIs" dxfId="5002" priority="9694" operator="equal">
      <formula>"nachzureichen"</formula>
    </cfRule>
  </conditionalFormatting>
  <conditionalFormatting sqref="AE40">
    <cfRule type="containsText" dxfId="5001" priority="9691" operator="containsText" text="nachzureichen">
      <formula>NOT(ISERROR(SEARCH("nachzureichen",AE40)))</formula>
    </cfRule>
    <cfRule type="cellIs" dxfId="5000" priority="9692" operator="equal">
      <formula>"nachzureichen"</formula>
    </cfRule>
  </conditionalFormatting>
  <conditionalFormatting sqref="AE40">
    <cfRule type="cellIs" dxfId="4999" priority="9690" operator="equal">
      <formula>"nachzureichen"</formula>
    </cfRule>
  </conditionalFormatting>
  <conditionalFormatting sqref="AE40">
    <cfRule type="cellIs" dxfId="4998" priority="9689" operator="equal">
      <formula>"Nachweis ausstehend"</formula>
    </cfRule>
  </conditionalFormatting>
  <conditionalFormatting sqref="AH40">
    <cfRule type="cellIs" dxfId="4997" priority="9687" stopIfTrue="1" operator="equal">
      <formula>"Nein"</formula>
    </cfRule>
    <cfRule type="cellIs" dxfId="4996" priority="9688" stopIfTrue="1" operator="equal">
      <formula>"Ja"</formula>
    </cfRule>
  </conditionalFormatting>
  <conditionalFormatting sqref="AH40">
    <cfRule type="containsText" dxfId="4995" priority="9685" operator="containsText" text="nachzureichen">
      <formula>NOT(ISERROR(SEARCH("nachzureichen",AH40)))</formula>
    </cfRule>
    <cfRule type="cellIs" dxfId="4994" priority="9686" operator="equal">
      <formula>"nachzureichen"</formula>
    </cfRule>
  </conditionalFormatting>
  <conditionalFormatting sqref="AH40">
    <cfRule type="containsText" dxfId="4993" priority="9683" operator="containsText" text="nachzureichen">
      <formula>NOT(ISERROR(SEARCH("nachzureichen",AH40)))</formula>
    </cfRule>
    <cfRule type="cellIs" dxfId="4992" priority="9684" operator="equal">
      <formula>"nachzureichen"</formula>
    </cfRule>
  </conditionalFormatting>
  <conditionalFormatting sqref="AH40">
    <cfRule type="cellIs" dxfId="4991" priority="9682" operator="equal">
      <formula>"nachzureichen"</formula>
    </cfRule>
  </conditionalFormatting>
  <conditionalFormatting sqref="AH40">
    <cfRule type="cellIs" dxfId="4990" priority="9681" operator="equal">
      <formula>"Nachweis ausstehend"</formula>
    </cfRule>
  </conditionalFormatting>
  <conditionalFormatting sqref="AK40">
    <cfRule type="cellIs" dxfId="4989" priority="9679" stopIfTrue="1" operator="equal">
      <formula>"Nein"</formula>
    </cfRule>
    <cfRule type="cellIs" dxfId="4988" priority="9680" stopIfTrue="1" operator="equal">
      <formula>"Ja"</formula>
    </cfRule>
  </conditionalFormatting>
  <conditionalFormatting sqref="AK40">
    <cfRule type="containsText" dxfId="4987" priority="9677" operator="containsText" text="nachzureichen">
      <formula>NOT(ISERROR(SEARCH("nachzureichen",AK40)))</formula>
    </cfRule>
    <cfRule type="cellIs" dxfId="4986" priority="9678" operator="equal">
      <formula>"nachzureichen"</formula>
    </cfRule>
  </conditionalFormatting>
  <conditionalFormatting sqref="AK40">
    <cfRule type="containsText" dxfId="4985" priority="9675" operator="containsText" text="nachzureichen">
      <formula>NOT(ISERROR(SEARCH("nachzureichen",AK40)))</formula>
    </cfRule>
    <cfRule type="cellIs" dxfId="4984" priority="9676" operator="equal">
      <formula>"nachzureichen"</formula>
    </cfRule>
  </conditionalFormatting>
  <conditionalFormatting sqref="AK40">
    <cfRule type="cellIs" dxfId="4983" priority="9674" operator="equal">
      <formula>"nachzureichen"</formula>
    </cfRule>
  </conditionalFormatting>
  <conditionalFormatting sqref="AK40">
    <cfRule type="cellIs" dxfId="4982" priority="9673" operator="equal">
      <formula>"Nachweis ausstehend"</formula>
    </cfRule>
  </conditionalFormatting>
  <conditionalFormatting sqref="AN40">
    <cfRule type="cellIs" dxfId="4981" priority="9671" stopIfTrue="1" operator="equal">
      <formula>"Nein"</formula>
    </cfRule>
    <cfRule type="cellIs" dxfId="4980" priority="9672" stopIfTrue="1" operator="equal">
      <formula>"Ja"</formula>
    </cfRule>
  </conditionalFormatting>
  <conditionalFormatting sqref="AN40">
    <cfRule type="containsText" dxfId="4979" priority="9669" operator="containsText" text="nachzureichen">
      <formula>NOT(ISERROR(SEARCH("nachzureichen",AN40)))</formula>
    </cfRule>
    <cfRule type="cellIs" dxfId="4978" priority="9670" operator="equal">
      <formula>"nachzureichen"</formula>
    </cfRule>
  </conditionalFormatting>
  <conditionalFormatting sqref="AN40">
    <cfRule type="containsText" dxfId="4977" priority="9667" operator="containsText" text="nachzureichen">
      <formula>NOT(ISERROR(SEARCH("nachzureichen",AN40)))</formula>
    </cfRule>
    <cfRule type="cellIs" dxfId="4976" priority="9668" operator="equal">
      <formula>"nachzureichen"</formula>
    </cfRule>
  </conditionalFormatting>
  <conditionalFormatting sqref="AN40">
    <cfRule type="cellIs" dxfId="4975" priority="9666" operator="equal">
      <formula>"nachzureichen"</formula>
    </cfRule>
  </conditionalFormatting>
  <conditionalFormatting sqref="AN40">
    <cfRule type="cellIs" dxfId="4974" priority="9665" operator="equal">
      <formula>"Nachweis ausstehend"</formula>
    </cfRule>
  </conditionalFormatting>
  <conditionalFormatting sqref="AQ40">
    <cfRule type="cellIs" dxfId="4973" priority="9663" stopIfTrue="1" operator="equal">
      <formula>"Nein"</formula>
    </cfRule>
    <cfRule type="cellIs" dxfId="4972" priority="9664" stopIfTrue="1" operator="equal">
      <formula>"Ja"</formula>
    </cfRule>
  </conditionalFormatting>
  <conditionalFormatting sqref="AQ40">
    <cfRule type="containsText" dxfId="4971" priority="9661" operator="containsText" text="nachzureichen">
      <formula>NOT(ISERROR(SEARCH("nachzureichen",AQ40)))</formula>
    </cfRule>
    <cfRule type="cellIs" dxfId="4970" priority="9662" operator="equal">
      <formula>"nachzureichen"</formula>
    </cfRule>
  </conditionalFormatting>
  <conditionalFormatting sqref="AQ40">
    <cfRule type="containsText" dxfId="4969" priority="9659" operator="containsText" text="nachzureichen">
      <formula>NOT(ISERROR(SEARCH("nachzureichen",AQ40)))</formula>
    </cfRule>
    <cfRule type="cellIs" dxfId="4968" priority="9660" operator="equal">
      <formula>"nachzureichen"</formula>
    </cfRule>
  </conditionalFormatting>
  <conditionalFormatting sqref="AQ40">
    <cfRule type="cellIs" dxfId="4967" priority="9658" operator="equal">
      <formula>"nachzureichen"</formula>
    </cfRule>
  </conditionalFormatting>
  <conditionalFormatting sqref="AQ40">
    <cfRule type="cellIs" dxfId="4966" priority="9657" operator="equal">
      <formula>"Nachweis ausstehend"</formula>
    </cfRule>
  </conditionalFormatting>
  <conditionalFormatting sqref="AT40">
    <cfRule type="cellIs" dxfId="4965" priority="9655" stopIfTrue="1" operator="equal">
      <formula>"Nein"</formula>
    </cfRule>
    <cfRule type="cellIs" dxfId="4964" priority="9656" stopIfTrue="1" operator="equal">
      <formula>"Ja"</formula>
    </cfRule>
  </conditionalFormatting>
  <conditionalFormatting sqref="AT40">
    <cfRule type="containsText" dxfId="4963" priority="9653" operator="containsText" text="nachzureichen">
      <formula>NOT(ISERROR(SEARCH("nachzureichen",AT40)))</formula>
    </cfRule>
    <cfRule type="cellIs" dxfId="4962" priority="9654" operator="equal">
      <formula>"nachzureichen"</formula>
    </cfRule>
  </conditionalFormatting>
  <conditionalFormatting sqref="AT40">
    <cfRule type="containsText" dxfId="4961" priority="9651" operator="containsText" text="nachzureichen">
      <formula>NOT(ISERROR(SEARCH("nachzureichen",AT40)))</formula>
    </cfRule>
    <cfRule type="cellIs" dxfId="4960" priority="9652" operator="equal">
      <formula>"nachzureichen"</formula>
    </cfRule>
  </conditionalFormatting>
  <conditionalFormatting sqref="AT40">
    <cfRule type="cellIs" dxfId="4959" priority="9650" operator="equal">
      <formula>"nachzureichen"</formula>
    </cfRule>
  </conditionalFormatting>
  <conditionalFormatting sqref="AT40">
    <cfRule type="cellIs" dxfId="4958" priority="9649" operator="equal">
      <formula>"Nachweis ausstehend"</formula>
    </cfRule>
  </conditionalFormatting>
  <conditionalFormatting sqref="AW40">
    <cfRule type="cellIs" dxfId="4957" priority="9647" stopIfTrue="1" operator="equal">
      <formula>"Nein"</formula>
    </cfRule>
    <cfRule type="cellIs" dxfId="4956" priority="9648" stopIfTrue="1" operator="equal">
      <formula>"Ja"</formula>
    </cfRule>
  </conditionalFormatting>
  <conditionalFormatting sqref="AW40">
    <cfRule type="containsText" dxfId="4955" priority="9645" operator="containsText" text="nachzureichen">
      <formula>NOT(ISERROR(SEARCH("nachzureichen",AW40)))</formula>
    </cfRule>
    <cfRule type="cellIs" dxfId="4954" priority="9646" operator="equal">
      <formula>"nachzureichen"</formula>
    </cfRule>
  </conditionalFormatting>
  <conditionalFormatting sqref="AW40">
    <cfRule type="containsText" dxfId="4953" priority="9643" operator="containsText" text="nachzureichen">
      <formula>NOT(ISERROR(SEARCH("nachzureichen",AW40)))</formula>
    </cfRule>
    <cfRule type="cellIs" dxfId="4952" priority="9644" operator="equal">
      <formula>"nachzureichen"</formula>
    </cfRule>
  </conditionalFormatting>
  <conditionalFormatting sqref="AW40">
    <cfRule type="cellIs" dxfId="4951" priority="9642" operator="equal">
      <formula>"nachzureichen"</formula>
    </cfRule>
  </conditionalFormatting>
  <conditionalFormatting sqref="AW40">
    <cfRule type="cellIs" dxfId="4950" priority="9641" operator="equal">
      <formula>"Nachweis ausstehend"</formula>
    </cfRule>
  </conditionalFormatting>
  <conditionalFormatting sqref="AZ40">
    <cfRule type="cellIs" dxfId="4949" priority="9639" stopIfTrue="1" operator="equal">
      <formula>"Nein"</formula>
    </cfRule>
    <cfRule type="cellIs" dxfId="4948" priority="9640" stopIfTrue="1" operator="equal">
      <formula>"Ja"</formula>
    </cfRule>
  </conditionalFormatting>
  <conditionalFormatting sqref="AZ40">
    <cfRule type="containsText" dxfId="4947" priority="9637" operator="containsText" text="nachzureichen">
      <formula>NOT(ISERROR(SEARCH("nachzureichen",AZ40)))</formula>
    </cfRule>
    <cfRule type="cellIs" dxfId="4946" priority="9638" operator="equal">
      <formula>"nachzureichen"</formula>
    </cfRule>
  </conditionalFormatting>
  <conditionalFormatting sqref="AZ40">
    <cfRule type="containsText" dxfId="4945" priority="9635" operator="containsText" text="nachzureichen">
      <formula>NOT(ISERROR(SEARCH("nachzureichen",AZ40)))</formula>
    </cfRule>
    <cfRule type="cellIs" dxfId="4944" priority="9636" operator="equal">
      <formula>"nachzureichen"</formula>
    </cfRule>
  </conditionalFormatting>
  <conditionalFormatting sqref="AZ40">
    <cfRule type="cellIs" dxfId="4943" priority="9634" operator="equal">
      <formula>"nachzureichen"</formula>
    </cfRule>
  </conditionalFormatting>
  <conditionalFormatting sqref="AZ40">
    <cfRule type="cellIs" dxfId="4942" priority="9633" operator="equal">
      <formula>"Nachweis ausstehend"</formula>
    </cfRule>
  </conditionalFormatting>
  <conditionalFormatting sqref="BC40">
    <cfRule type="cellIs" dxfId="4941" priority="9631" stopIfTrue="1" operator="equal">
      <formula>"Nein"</formula>
    </cfRule>
    <cfRule type="cellIs" dxfId="4940" priority="9632" stopIfTrue="1" operator="equal">
      <formula>"Ja"</formula>
    </cfRule>
  </conditionalFormatting>
  <conditionalFormatting sqref="BC40">
    <cfRule type="containsText" dxfId="4939" priority="9629" operator="containsText" text="nachzureichen">
      <formula>NOT(ISERROR(SEARCH("nachzureichen",BC40)))</formula>
    </cfRule>
    <cfRule type="cellIs" dxfId="4938" priority="9630" operator="equal">
      <formula>"nachzureichen"</formula>
    </cfRule>
  </conditionalFormatting>
  <conditionalFormatting sqref="BC40">
    <cfRule type="containsText" dxfId="4937" priority="9627" operator="containsText" text="nachzureichen">
      <formula>NOT(ISERROR(SEARCH("nachzureichen",BC40)))</formula>
    </cfRule>
    <cfRule type="cellIs" dxfId="4936" priority="9628" operator="equal">
      <formula>"nachzureichen"</formula>
    </cfRule>
  </conditionalFormatting>
  <conditionalFormatting sqref="BC40">
    <cfRule type="cellIs" dxfId="4935" priority="9626" operator="equal">
      <formula>"nachzureichen"</formula>
    </cfRule>
  </conditionalFormatting>
  <conditionalFormatting sqref="BC40">
    <cfRule type="cellIs" dxfId="4934" priority="9625" operator="equal">
      <formula>"Nachweis ausstehend"</formula>
    </cfRule>
  </conditionalFormatting>
  <conditionalFormatting sqref="BF40">
    <cfRule type="cellIs" dxfId="4933" priority="9623" stopIfTrue="1" operator="equal">
      <formula>"Nein"</formula>
    </cfRule>
    <cfRule type="cellIs" dxfId="4932" priority="9624" stopIfTrue="1" operator="equal">
      <formula>"Ja"</formula>
    </cfRule>
  </conditionalFormatting>
  <conditionalFormatting sqref="BF40">
    <cfRule type="containsText" dxfId="4931" priority="9621" operator="containsText" text="nachzureichen">
      <formula>NOT(ISERROR(SEARCH("nachzureichen",BF40)))</formula>
    </cfRule>
    <cfRule type="cellIs" dxfId="4930" priority="9622" operator="equal">
      <formula>"nachzureichen"</formula>
    </cfRule>
  </conditionalFormatting>
  <conditionalFormatting sqref="BF40">
    <cfRule type="containsText" dxfId="4929" priority="9619" operator="containsText" text="nachzureichen">
      <formula>NOT(ISERROR(SEARCH("nachzureichen",BF40)))</formula>
    </cfRule>
    <cfRule type="cellIs" dxfId="4928" priority="9620" operator="equal">
      <formula>"nachzureichen"</formula>
    </cfRule>
  </conditionalFormatting>
  <conditionalFormatting sqref="BF40">
    <cfRule type="cellIs" dxfId="4927" priority="9618" operator="equal">
      <formula>"nachzureichen"</formula>
    </cfRule>
  </conditionalFormatting>
  <conditionalFormatting sqref="BF40">
    <cfRule type="cellIs" dxfId="4926" priority="9617" operator="equal">
      <formula>"Nachweis ausstehend"</formula>
    </cfRule>
  </conditionalFormatting>
  <conditionalFormatting sqref="BI40">
    <cfRule type="cellIs" dxfId="4925" priority="9615" stopIfTrue="1" operator="equal">
      <formula>"Nein"</formula>
    </cfRule>
    <cfRule type="cellIs" dxfId="4924" priority="9616" stopIfTrue="1" operator="equal">
      <formula>"Ja"</formula>
    </cfRule>
  </conditionalFormatting>
  <conditionalFormatting sqref="BI40">
    <cfRule type="containsText" dxfId="4923" priority="9613" operator="containsText" text="nachzureichen">
      <formula>NOT(ISERROR(SEARCH("nachzureichen",BI40)))</formula>
    </cfRule>
    <cfRule type="cellIs" dxfId="4922" priority="9614" operator="equal">
      <formula>"nachzureichen"</formula>
    </cfRule>
  </conditionalFormatting>
  <conditionalFormatting sqref="BI40">
    <cfRule type="containsText" dxfId="4921" priority="9611" operator="containsText" text="nachzureichen">
      <formula>NOT(ISERROR(SEARCH("nachzureichen",BI40)))</formula>
    </cfRule>
    <cfRule type="cellIs" dxfId="4920" priority="9612" operator="equal">
      <formula>"nachzureichen"</formula>
    </cfRule>
  </conditionalFormatting>
  <conditionalFormatting sqref="BI40">
    <cfRule type="cellIs" dxfId="4919" priority="9610" operator="equal">
      <formula>"nachzureichen"</formula>
    </cfRule>
  </conditionalFormatting>
  <conditionalFormatting sqref="BI40">
    <cfRule type="cellIs" dxfId="4918" priority="9609" operator="equal">
      <formula>"Nachweis ausstehend"</formula>
    </cfRule>
  </conditionalFormatting>
  <conditionalFormatting sqref="D48">
    <cfRule type="cellIs" dxfId="4917" priority="9607" stopIfTrue="1" operator="equal">
      <formula>"Nein"</formula>
    </cfRule>
    <cfRule type="cellIs" dxfId="4916" priority="9608" stopIfTrue="1" operator="equal">
      <formula>"Ja"</formula>
    </cfRule>
  </conditionalFormatting>
  <conditionalFormatting sqref="D48">
    <cfRule type="containsText" dxfId="4915" priority="9605" operator="containsText" text="nachzureichen">
      <formula>NOT(ISERROR(SEARCH("nachzureichen",D48)))</formula>
    </cfRule>
    <cfRule type="cellIs" dxfId="4914" priority="9606" operator="equal">
      <formula>"nachzureichen"</formula>
    </cfRule>
  </conditionalFormatting>
  <conditionalFormatting sqref="D48">
    <cfRule type="containsText" dxfId="4913" priority="9603" operator="containsText" text="nachzureichen">
      <formula>NOT(ISERROR(SEARCH("nachzureichen",D48)))</formula>
    </cfRule>
    <cfRule type="cellIs" dxfId="4912" priority="9604" operator="equal">
      <formula>"nachzureichen"</formula>
    </cfRule>
  </conditionalFormatting>
  <conditionalFormatting sqref="D48">
    <cfRule type="cellIs" dxfId="4911" priority="9602" operator="equal">
      <formula>"nachzureichen"</formula>
    </cfRule>
  </conditionalFormatting>
  <conditionalFormatting sqref="D48">
    <cfRule type="cellIs" dxfId="4910" priority="9601" operator="equal">
      <formula>"Nachweis ausstehend"</formula>
    </cfRule>
  </conditionalFormatting>
  <conditionalFormatting sqref="G48">
    <cfRule type="cellIs" dxfId="4909" priority="9599" stopIfTrue="1" operator="equal">
      <formula>"Nein"</formula>
    </cfRule>
    <cfRule type="cellIs" dxfId="4908" priority="9600" stopIfTrue="1" operator="equal">
      <formula>"Ja"</formula>
    </cfRule>
  </conditionalFormatting>
  <conditionalFormatting sqref="G48">
    <cfRule type="containsText" dxfId="4907" priority="9597" operator="containsText" text="nachzureichen">
      <formula>NOT(ISERROR(SEARCH("nachzureichen",G48)))</formula>
    </cfRule>
    <cfRule type="cellIs" dxfId="4906" priority="9598" operator="equal">
      <formula>"nachzureichen"</formula>
    </cfRule>
  </conditionalFormatting>
  <conditionalFormatting sqref="G48">
    <cfRule type="containsText" dxfId="4905" priority="9595" operator="containsText" text="nachzureichen">
      <formula>NOT(ISERROR(SEARCH("nachzureichen",G48)))</formula>
    </cfRule>
    <cfRule type="cellIs" dxfId="4904" priority="9596" operator="equal">
      <formula>"nachzureichen"</formula>
    </cfRule>
  </conditionalFormatting>
  <conditionalFormatting sqref="G48">
    <cfRule type="cellIs" dxfId="4903" priority="9594" operator="equal">
      <formula>"nachzureichen"</formula>
    </cfRule>
  </conditionalFormatting>
  <conditionalFormatting sqref="G48">
    <cfRule type="cellIs" dxfId="4902" priority="9593" operator="equal">
      <formula>"Nachweis ausstehend"</formula>
    </cfRule>
  </conditionalFormatting>
  <conditionalFormatting sqref="J48">
    <cfRule type="cellIs" dxfId="4901" priority="9591" stopIfTrue="1" operator="equal">
      <formula>"Nein"</formula>
    </cfRule>
    <cfRule type="cellIs" dxfId="4900" priority="9592" stopIfTrue="1" operator="equal">
      <formula>"Ja"</formula>
    </cfRule>
  </conditionalFormatting>
  <conditionalFormatting sqref="J48">
    <cfRule type="containsText" dxfId="4899" priority="9589" operator="containsText" text="nachzureichen">
      <formula>NOT(ISERROR(SEARCH("nachzureichen",J48)))</formula>
    </cfRule>
    <cfRule type="cellIs" dxfId="4898" priority="9590" operator="equal">
      <formula>"nachzureichen"</formula>
    </cfRule>
  </conditionalFormatting>
  <conditionalFormatting sqref="J48">
    <cfRule type="containsText" dxfId="4897" priority="9587" operator="containsText" text="nachzureichen">
      <formula>NOT(ISERROR(SEARCH("nachzureichen",J48)))</formula>
    </cfRule>
    <cfRule type="cellIs" dxfId="4896" priority="9588" operator="equal">
      <formula>"nachzureichen"</formula>
    </cfRule>
  </conditionalFormatting>
  <conditionalFormatting sqref="J48">
    <cfRule type="cellIs" dxfId="4895" priority="9586" operator="equal">
      <formula>"nachzureichen"</formula>
    </cfRule>
  </conditionalFormatting>
  <conditionalFormatting sqref="J48">
    <cfRule type="cellIs" dxfId="4894" priority="9585" operator="equal">
      <formula>"Nachweis ausstehend"</formula>
    </cfRule>
  </conditionalFormatting>
  <conditionalFormatting sqref="M48">
    <cfRule type="cellIs" dxfId="4893" priority="9583" stopIfTrue="1" operator="equal">
      <formula>"Nein"</formula>
    </cfRule>
    <cfRule type="cellIs" dxfId="4892" priority="9584" stopIfTrue="1" operator="equal">
      <formula>"Ja"</formula>
    </cfRule>
  </conditionalFormatting>
  <conditionalFormatting sqref="M48">
    <cfRule type="containsText" dxfId="4891" priority="9581" operator="containsText" text="nachzureichen">
      <formula>NOT(ISERROR(SEARCH("nachzureichen",M48)))</formula>
    </cfRule>
    <cfRule type="cellIs" dxfId="4890" priority="9582" operator="equal">
      <formula>"nachzureichen"</formula>
    </cfRule>
  </conditionalFormatting>
  <conditionalFormatting sqref="M48">
    <cfRule type="containsText" dxfId="4889" priority="9579" operator="containsText" text="nachzureichen">
      <formula>NOT(ISERROR(SEARCH("nachzureichen",M48)))</formula>
    </cfRule>
    <cfRule type="cellIs" dxfId="4888" priority="9580" operator="equal">
      <formula>"nachzureichen"</formula>
    </cfRule>
  </conditionalFormatting>
  <conditionalFormatting sqref="M48">
    <cfRule type="cellIs" dxfId="4887" priority="9578" operator="equal">
      <formula>"nachzureichen"</formula>
    </cfRule>
  </conditionalFormatting>
  <conditionalFormatting sqref="M48">
    <cfRule type="cellIs" dxfId="4886" priority="9577" operator="equal">
      <formula>"Nachweis ausstehend"</formula>
    </cfRule>
  </conditionalFormatting>
  <conditionalFormatting sqref="P48">
    <cfRule type="cellIs" dxfId="4885" priority="9575" stopIfTrue="1" operator="equal">
      <formula>"Nein"</formula>
    </cfRule>
    <cfRule type="cellIs" dxfId="4884" priority="9576" stopIfTrue="1" operator="equal">
      <formula>"Ja"</formula>
    </cfRule>
  </conditionalFormatting>
  <conditionalFormatting sqref="P48">
    <cfRule type="containsText" dxfId="4883" priority="9573" operator="containsText" text="nachzureichen">
      <formula>NOT(ISERROR(SEARCH("nachzureichen",P48)))</formula>
    </cfRule>
    <cfRule type="cellIs" dxfId="4882" priority="9574" operator="equal">
      <formula>"nachzureichen"</formula>
    </cfRule>
  </conditionalFormatting>
  <conditionalFormatting sqref="P48">
    <cfRule type="containsText" dxfId="4881" priority="9571" operator="containsText" text="nachzureichen">
      <formula>NOT(ISERROR(SEARCH("nachzureichen",P48)))</formula>
    </cfRule>
    <cfRule type="cellIs" dxfId="4880" priority="9572" operator="equal">
      <formula>"nachzureichen"</formula>
    </cfRule>
  </conditionalFormatting>
  <conditionalFormatting sqref="P48">
    <cfRule type="cellIs" dxfId="4879" priority="9570" operator="equal">
      <formula>"nachzureichen"</formula>
    </cfRule>
  </conditionalFormatting>
  <conditionalFormatting sqref="P48">
    <cfRule type="cellIs" dxfId="4878" priority="9569" operator="equal">
      <formula>"Nachweis ausstehend"</formula>
    </cfRule>
  </conditionalFormatting>
  <conditionalFormatting sqref="S48">
    <cfRule type="cellIs" dxfId="4877" priority="9567" stopIfTrue="1" operator="equal">
      <formula>"Nein"</formula>
    </cfRule>
    <cfRule type="cellIs" dxfId="4876" priority="9568" stopIfTrue="1" operator="equal">
      <formula>"Ja"</formula>
    </cfRule>
  </conditionalFormatting>
  <conditionalFormatting sqref="S48">
    <cfRule type="containsText" dxfId="4875" priority="9565" operator="containsText" text="nachzureichen">
      <formula>NOT(ISERROR(SEARCH("nachzureichen",S48)))</formula>
    </cfRule>
    <cfRule type="cellIs" dxfId="4874" priority="9566" operator="equal">
      <formula>"nachzureichen"</formula>
    </cfRule>
  </conditionalFormatting>
  <conditionalFormatting sqref="S48">
    <cfRule type="containsText" dxfId="4873" priority="9563" operator="containsText" text="nachzureichen">
      <formula>NOT(ISERROR(SEARCH("nachzureichen",S48)))</formula>
    </cfRule>
    <cfRule type="cellIs" dxfId="4872" priority="9564" operator="equal">
      <formula>"nachzureichen"</formula>
    </cfRule>
  </conditionalFormatting>
  <conditionalFormatting sqref="S48">
    <cfRule type="cellIs" dxfId="4871" priority="9562" operator="equal">
      <formula>"nachzureichen"</formula>
    </cfRule>
  </conditionalFormatting>
  <conditionalFormatting sqref="S48">
    <cfRule type="cellIs" dxfId="4870" priority="9561" operator="equal">
      <formula>"Nachweis ausstehend"</formula>
    </cfRule>
  </conditionalFormatting>
  <conditionalFormatting sqref="V48">
    <cfRule type="cellIs" dxfId="4869" priority="9559" stopIfTrue="1" operator="equal">
      <formula>"Nein"</formula>
    </cfRule>
    <cfRule type="cellIs" dxfId="4868" priority="9560" stopIfTrue="1" operator="equal">
      <formula>"Ja"</formula>
    </cfRule>
  </conditionalFormatting>
  <conditionalFormatting sqref="V48">
    <cfRule type="containsText" dxfId="4867" priority="9557" operator="containsText" text="nachzureichen">
      <formula>NOT(ISERROR(SEARCH("nachzureichen",V48)))</formula>
    </cfRule>
    <cfRule type="cellIs" dxfId="4866" priority="9558" operator="equal">
      <formula>"nachzureichen"</formula>
    </cfRule>
  </conditionalFormatting>
  <conditionalFormatting sqref="V48">
    <cfRule type="containsText" dxfId="4865" priority="9555" operator="containsText" text="nachzureichen">
      <formula>NOT(ISERROR(SEARCH("nachzureichen",V48)))</formula>
    </cfRule>
    <cfRule type="cellIs" dxfId="4864" priority="9556" operator="equal">
      <formula>"nachzureichen"</formula>
    </cfRule>
  </conditionalFormatting>
  <conditionalFormatting sqref="V48">
    <cfRule type="cellIs" dxfId="4863" priority="9554" operator="equal">
      <formula>"nachzureichen"</formula>
    </cfRule>
  </conditionalFormatting>
  <conditionalFormatting sqref="V48">
    <cfRule type="cellIs" dxfId="4862" priority="9553" operator="equal">
      <formula>"Nachweis ausstehend"</formula>
    </cfRule>
  </conditionalFormatting>
  <conditionalFormatting sqref="Y48">
    <cfRule type="cellIs" dxfId="4861" priority="9551" stopIfTrue="1" operator="equal">
      <formula>"Nein"</formula>
    </cfRule>
    <cfRule type="cellIs" dxfId="4860" priority="9552" stopIfTrue="1" operator="equal">
      <formula>"Ja"</formula>
    </cfRule>
  </conditionalFormatting>
  <conditionalFormatting sqref="Y48">
    <cfRule type="containsText" dxfId="4859" priority="9549" operator="containsText" text="nachzureichen">
      <formula>NOT(ISERROR(SEARCH("nachzureichen",Y48)))</formula>
    </cfRule>
    <cfRule type="cellIs" dxfId="4858" priority="9550" operator="equal">
      <formula>"nachzureichen"</formula>
    </cfRule>
  </conditionalFormatting>
  <conditionalFormatting sqref="Y48">
    <cfRule type="containsText" dxfId="4857" priority="9547" operator="containsText" text="nachzureichen">
      <formula>NOT(ISERROR(SEARCH("nachzureichen",Y48)))</formula>
    </cfRule>
    <cfRule type="cellIs" dxfId="4856" priority="9548" operator="equal">
      <formula>"nachzureichen"</formula>
    </cfRule>
  </conditionalFormatting>
  <conditionalFormatting sqref="Y48">
    <cfRule type="cellIs" dxfId="4855" priority="9546" operator="equal">
      <formula>"nachzureichen"</formula>
    </cfRule>
  </conditionalFormatting>
  <conditionalFormatting sqref="Y48">
    <cfRule type="cellIs" dxfId="4854" priority="9545" operator="equal">
      <formula>"Nachweis ausstehend"</formula>
    </cfRule>
  </conditionalFormatting>
  <conditionalFormatting sqref="AB48">
    <cfRule type="cellIs" dxfId="4853" priority="9543" stopIfTrue="1" operator="equal">
      <formula>"Nein"</formula>
    </cfRule>
    <cfRule type="cellIs" dxfId="4852" priority="9544" stopIfTrue="1" operator="equal">
      <formula>"Ja"</formula>
    </cfRule>
  </conditionalFormatting>
  <conditionalFormatting sqref="AB48">
    <cfRule type="containsText" dxfId="4851" priority="9541" operator="containsText" text="nachzureichen">
      <formula>NOT(ISERROR(SEARCH("nachzureichen",AB48)))</formula>
    </cfRule>
    <cfRule type="cellIs" dxfId="4850" priority="9542" operator="equal">
      <formula>"nachzureichen"</formula>
    </cfRule>
  </conditionalFormatting>
  <conditionalFormatting sqref="AB48">
    <cfRule type="containsText" dxfId="4849" priority="9539" operator="containsText" text="nachzureichen">
      <formula>NOT(ISERROR(SEARCH("nachzureichen",AB48)))</formula>
    </cfRule>
    <cfRule type="cellIs" dxfId="4848" priority="9540" operator="equal">
      <formula>"nachzureichen"</formula>
    </cfRule>
  </conditionalFormatting>
  <conditionalFormatting sqref="AB48">
    <cfRule type="cellIs" dxfId="4847" priority="9538" operator="equal">
      <formula>"nachzureichen"</formula>
    </cfRule>
  </conditionalFormatting>
  <conditionalFormatting sqref="AB48">
    <cfRule type="cellIs" dxfId="4846" priority="9537" operator="equal">
      <formula>"Nachweis ausstehend"</formula>
    </cfRule>
  </conditionalFormatting>
  <conditionalFormatting sqref="AE48">
    <cfRule type="cellIs" dxfId="4845" priority="9535" stopIfTrue="1" operator="equal">
      <formula>"Nein"</formula>
    </cfRule>
    <cfRule type="cellIs" dxfId="4844" priority="9536" stopIfTrue="1" operator="equal">
      <formula>"Ja"</formula>
    </cfRule>
  </conditionalFormatting>
  <conditionalFormatting sqref="AE48">
    <cfRule type="containsText" dxfId="4843" priority="9533" operator="containsText" text="nachzureichen">
      <formula>NOT(ISERROR(SEARCH("nachzureichen",AE48)))</formula>
    </cfRule>
    <cfRule type="cellIs" dxfId="4842" priority="9534" operator="equal">
      <formula>"nachzureichen"</formula>
    </cfRule>
  </conditionalFormatting>
  <conditionalFormatting sqref="AE48">
    <cfRule type="containsText" dxfId="4841" priority="9531" operator="containsText" text="nachzureichen">
      <formula>NOT(ISERROR(SEARCH("nachzureichen",AE48)))</formula>
    </cfRule>
    <cfRule type="cellIs" dxfId="4840" priority="9532" operator="equal">
      <formula>"nachzureichen"</formula>
    </cfRule>
  </conditionalFormatting>
  <conditionalFormatting sqref="AE48">
    <cfRule type="cellIs" dxfId="4839" priority="9530" operator="equal">
      <formula>"nachzureichen"</formula>
    </cfRule>
  </conditionalFormatting>
  <conditionalFormatting sqref="AE48">
    <cfRule type="cellIs" dxfId="4838" priority="9529" operator="equal">
      <formula>"Nachweis ausstehend"</formula>
    </cfRule>
  </conditionalFormatting>
  <conditionalFormatting sqref="AH48">
    <cfRule type="cellIs" dxfId="4837" priority="9527" stopIfTrue="1" operator="equal">
      <formula>"Nein"</formula>
    </cfRule>
    <cfRule type="cellIs" dxfId="4836" priority="9528" stopIfTrue="1" operator="equal">
      <formula>"Ja"</formula>
    </cfRule>
  </conditionalFormatting>
  <conditionalFormatting sqref="AH48">
    <cfRule type="containsText" dxfId="4835" priority="9525" operator="containsText" text="nachzureichen">
      <formula>NOT(ISERROR(SEARCH("nachzureichen",AH48)))</formula>
    </cfRule>
    <cfRule type="cellIs" dxfId="4834" priority="9526" operator="equal">
      <formula>"nachzureichen"</formula>
    </cfRule>
  </conditionalFormatting>
  <conditionalFormatting sqref="AH48">
    <cfRule type="containsText" dxfId="4833" priority="9523" operator="containsText" text="nachzureichen">
      <formula>NOT(ISERROR(SEARCH("nachzureichen",AH48)))</formula>
    </cfRule>
    <cfRule type="cellIs" dxfId="4832" priority="9524" operator="equal">
      <formula>"nachzureichen"</formula>
    </cfRule>
  </conditionalFormatting>
  <conditionalFormatting sqref="AH48">
    <cfRule type="cellIs" dxfId="4831" priority="9522" operator="equal">
      <formula>"nachzureichen"</formula>
    </cfRule>
  </conditionalFormatting>
  <conditionalFormatting sqref="AH48">
    <cfRule type="cellIs" dxfId="4830" priority="9521" operator="equal">
      <formula>"Nachweis ausstehend"</formula>
    </cfRule>
  </conditionalFormatting>
  <conditionalFormatting sqref="AK48">
    <cfRule type="cellIs" dxfId="4829" priority="9519" stopIfTrue="1" operator="equal">
      <formula>"Nein"</formula>
    </cfRule>
    <cfRule type="cellIs" dxfId="4828" priority="9520" stopIfTrue="1" operator="equal">
      <formula>"Ja"</formula>
    </cfRule>
  </conditionalFormatting>
  <conditionalFormatting sqref="AK48">
    <cfRule type="containsText" dxfId="4827" priority="9517" operator="containsText" text="nachzureichen">
      <formula>NOT(ISERROR(SEARCH("nachzureichen",AK48)))</formula>
    </cfRule>
    <cfRule type="cellIs" dxfId="4826" priority="9518" operator="equal">
      <formula>"nachzureichen"</formula>
    </cfRule>
  </conditionalFormatting>
  <conditionalFormatting sqref="AK48">
    <cfRule type="containsText" dxfId="4825" priority="9515" operator="containsText" text="nachzureichen">
      <formula>NOT(ISERROR(SEARCH("nachzureichen",AK48)))</formula>
    </cfRule>
    <cfRule type="cellIs" dxfId="4824" priority="9516" operator="equal">
      <formula>"nachzureichen"</formula>
    </cfRule>
  </conditionalFormatting>
  <conditionalFormatting sqref="AK48">
    <cfRule type="cellIs" dxfId="4823" priority="9514" operator="equal">
      <formula>"nachzureichen"</formula>
    </cfRule>
  </conditionalFormatting>
  <conditionalFormatting sqref="AK48">
    <cfRule type="cellIs" dxfId="4822" priority="9513" operator="equal">
      <formula>"Nachweis ausstehend"</formula>
    </cfRule>
  </conditionalFormatting>
  <conditionalFormatting sqref="AN48">
    <cfRule type="cellIs" dxfId="4821" priority="9511" stopIfTrue="1" operator="equal">
      <formula>"Nein"</formula>
    </cfRule>
    <cfRule type="cellIs" dxfId="4820" priority="9512" stopIfTrue="1" operator="equal">
      <formula>"Ja"</formula>
    </cfRule>
  </conditionalFormatting>
  <conditionalFormatting sqref="AN48">
    <cfRule type="containsText" dxfId="4819" priority="9509" operator="containsText" text="nachzureichen">
      <formula>NOT(ISERROR(SEARCH("nachzureichen",AN48)))</formula>
    </cfRule>
    <cfRule type="cellIs" dxfId="4818" priority="9510" operator="equal">
      <formula>"nachzureichen"</formula>
    </cfRule>
  </conditionalFormatting>
  <conditionalFormatting sqref="AN48">
    <cfRule type="containsText" dxfId="4817" priority="9507" operator="containsText" text="nachzureichen">
      <formula>NOT(ISERROR(SEARCH("nachzureichen",AN48)))</formula>
    </cfRule>
    <cfRule type="cellIs" dxfId="4816" priority="9508" operator="equal">
      <formula>"nachzureichen"</formula>
    </cfRule>
  </conditionalFormatting>
  <conditionalFormatting sqref="AN48">
    <cfRule type="cellIs" dxfId="4815" priority="9506" operator="equal">
      <formula>"nachzureichen"</formula>
    </cfRule>
  </conditionalFormatting>
  <conditionalFormatting sqref="AN48">
    <cfRule type="cellIs" dxfId="4814" priority="9505" operator="equal">
      <formula>"Nachweis ausstehend"</formula>
    </cfRule>
  </conditionalFormatting>
  <conditionalFormatting sqref="AQ48">
    <cfRule type="cellIs" dxfId="4813" priority="9503" stopIfTrue="1" operator="equal">
      <formula>"Nein"</formula>
    </cfRule>
    <cfRule type="cellIs" dxfId="4812" priority="9504" stopIfTrue="1" operator="equal">
      <formula>"Ja"</formula>
    </cfRule>
  </conditionalFormatting>
  <conditionalFormatting sqref="AQ48">
    <cfRule type="containsText" dxfId="4811" priority="9501" operator="containsText" text="nachzureichen">
      <formula>NOT(ISERROR(SEARCH("nachzureichen",AQ48)))</formula>
    </cfRule>
    <cfRule type="cellIs" dxfId="4810" priority="9502" operator="equal">
      <formula>"nachzureichen"</formula>
    </cfRule>
  </conditionalFormatting>
  <conditionalFormatting sqref="AQ48">
    <cfRule type="containsText" dxfId="4809" priority="9499" operator="containsText" text="nachzureichen">
      <formula>NOT(ISERROR(SEARCH("nachzureichen",AQ48)))</formula>
    </cfRule>
    <cfRule type="cellIs" dxfId="4808" priority="9500" operator="equal">
      <formula>"nachzureichen"</formula>
    </cfRule>
  </conditionalFormatting>
  <conditionalFormatting sqref="AQ48">
    <cfRule type="cellIs" dxfId="4807" priority="9498" operator="equal">
      <formula>"nachzureichen"</formula>
    </cfRule>
  </conditionalFormatting>
  <conditionalFormatting sqref="AQ48">
    <cfRule type="cellIs" dxfId="4806" priority="9497" operator="equal">
      <formula>"Nachweis ausstehend"</formula>
    </cfRule>
  </conditionalFormatting>
  <conditionalFormatting sqref="AT48">
    <cfRule type="cellIs" dxfId="4805" priority="9495" stopIfTrue="1" operator="equal">
      <formula>"Nein"</formula>
    </cfRule>
    <cfRule type="cellIs" dxfId="4804" priority="9496" stopIfTrue="1" operator="equal">
      <formula>"Ja"</formula>
    </cfRule>
  </conditionalFormatting>
  <conditionalFormatting sqref="AT48">
    <cfRule type="containsText" dxfId="4803" priority="9493" operator="containsText" text="nachzureichen">
      <formula>NOT(ISERROR(SEARCH("nachzureichen",AT48)))</formula>
    </cfRule>
    <cfRule type="cellIs" dxfId="4802" priority="9494" operator="equal">
      <formula>"nachzureichen"</formula>
    </cfRule>
  </conditionalFormatting>
  <conditionalFormatting sqref="AT48">
    <cfRule type="containsText" dxfId="4801" priority="9491" operator="containsText" text="nachzureichen">
      <formula>NOT(ISERROR(SEARCH("nachzureichen",AT48)))</formula>
    </cfRule>
    <cfRule type="cellIs" dxfId="4800" priority="9492" operator="equal">
      <formula>"nachzureichen"</formula>
    </cfRule>
  </conditionalFormatting>
  <conditionalFormatting sqref="AT48">
    <cfRule type="cellIs" dxfId="4799" priority="9490" operator="equal">
      <formula>"nachzureichen"</formula>
    </cfRule>
  </conditionalFormatting>
  <conditionalFormatting sqref="AT48">
    <cfRule type="cellIs" dxfId="4798" priority="9489" operator="equal">
      <formula>"Nachweis ausstehend"</formula>
    </cfRule>
  </conditionalFormatting>
  <conditionalFormatting sqref="AW48">
    <cfRule type="cellIs" dxfId="4797" priority="9487" stopIfTrue="1" operator="equal">
      <formula>"Nein"</formula>
    </cfRule>
    <cfRule type="cellIs" dxfId="4796" priority="9488" stopIfTrue="1" operator="equal">
      <formula>"Ja"</formula>
    </cfRule>
  </conditionalFormatting>
  <conditionalFormatting sqref="AW48">
    <cfRule type="containsText" dxfId="4795" priority="9485" operator="containsText" text="nachzureichen">
      <formula>NOT(ISERROR(SEARCH("nachzureichen",AW48)))</formula>
    </cfRule>
    <cfRule type="cellIs" dxfId="4794" priority="9486" operator="equal">
      <formula>"nachzureichen"</formula>
    </cfRule>
  </conditionalFormatting>
  <conditionalFormatting sqref="AW48">
    <cfRule type="containsText" dxfId="4793" priority="9483" operator="containsText" text="nachzureichen">
      <formula>NOT(ISERROR(SEARCH("nachzureichen",AW48)))</formula>
    </cfRule>
    <cfRule type="cellIs" dxfId="4792" priority="9484" operator="equal">
      <formula>"nachzureichen"</formula>
    </cfRule>
  </conditionalFormatting>
  <conditionalFormatting sqref="AW48">
    <cfRule type="cellIs" dxfId="4791" priority="9482" operator="equal">
      <formula>"nachzureichen"</formula>
    </cfRule>
  </conditionalFormatting>
  <conditionalFormatting sqref="AW48">
    <cfRule type="cellIs" dxfId="4790" priority="9481" operator="equal">
      <formula>"Nachweis ausstehend"</formula>
    </cfRule>
  </conditionalFormatting>
  <conditionalFormatting sqref="AZ48">
    <cfRule type="cellIs" dxfId="4789" priority="9479" stopIfTrue="1" operator="equal">
      <formula>"Nein"</formula>
    </cfRule>
    <cfRule type="cellIs" dxfId="4788" priority="9480" stopIfTrue="1" operator="equal">
      <formula>"Ja"</formula>
    </cfRule>
  </conditionalFormatting>
  <conditionalFormatting sqref="AZ48">
    <cfRule type="containsText" dxfId="4787" priority="9477" operator="containsText" text="nachzureichen">
      <formula>NOT(ISERROR(SEARCH("nachzureichen",AZ48)))</formula>
    </cfRule>
    <cfRule type="cellIs" dxfId="4786" priority="9478" operator="equal">
      <formula>"nachzureichen"</formula>
    </cfRule>
  </conditionalFormatting>
  <conditionalFormatting sqref="AZ48">
    <cfRule type="containsText" dxfId="4785" priority="9475" operator="containsText" text="nachzureichen">
      <formula>NOT(ISERROR(SEARCH("nachzureichen",AZ48)))</formula>
    </cfRule>
    <cfRule type="cellIs" dxfId="4784" priority="9476" operator="equal">
      <formula>"nachzureichen"</formula>
    </cfRule>
  </conditionalFormatting>
  <conditionalFormatting sqref="AZ48">
    <cfRule type="cellIs" dxfId="4783" priority="9474" operator="equal">
      <formula>"nachzureichen"</formula>
    </cfRule>
  </conditionalFormatting>
  <conditionalFormatting sqref="AZ48">
    <cfRule type="cellIs" dxfId="4782" priority="9473" operator="equal">
      <formula>"Nachweis ausstehend"</formula>
    </cfRule>
  </conditionalFormatting>
  <conditionalFormatting sqref="BC48">
    <cfRule type="cellIs" dxfId="4781" priority="9471" stopIfTrue="1" operator="equal">
      <formula>"Nein"</formula>
    </cfRule>
    <cfRule type="cellIs" dxfId="4780" priority="9472" stopIfTrue="1" operator="equal">
      <formula>"Ja"</formula>
    </cfRule>
  </conditionalFormatting>
  <conditionalFormatting sqref="BC48">
    <cfRule type="containsText" dxfId="4779" priority="9469" operator="containsText" text="nachzureichen">
      <formula>NOT(ISERROR(SEARCH("nachzureichen",BC48)))</formula>
    </cfRule>
    <cfRule type="cellIs" dxfId="4778" priority="9470" operator="equal">
      <formula>"nachzureichen"</formula>
    </cfRule>
  </conditionalFormatting>
  <conditionalFormatting sqref="BC48">
    <cfRule type="containsText" dxfId="4777" priority="9467" operator="containsText" text="nachzureichen">
      <formula>NOT(ISERROR(SEARCH("nachzureichen",BC48)))</formula>
    </cfRule>
    <cfRule type="cellIs" dxfId="4776" priority="9468" operator="equal">
      <formula>"nachzureichen"</formula>
    </cfRule>
  </conditionalFormatting>
  <conditionalFormatting sqref="BC48">
    <cfRule type="cellIs" dxfId="4775" priority="9466" operator="equal">
      <formula>"nachzureichen"</formula>
    </cfRule>
  </conditionalFormatting>
  <conditionalFormatting sqref="BC48">
    <cfRule type="cellIs" dxfId="4774" priority="9465" operator="equal">
      <formula>"Nachweis ausstehend"</formula>
    </cfRule>
  </conditionalFormatting>
  <conditionalFormatting sqref="BF48">
    <cfRule type="cellIs" dxfId="4773" priority="9463" stopIfTrue="1" operator="equal">
      <formula>"Nein"</formula>
    </cfRule>
    <cfRule type="cellIs" dxfId="4772" priority="9464" stopIfTrue="1" operator="equal">
      <formula>"Ja"</formula>
    </cfRule>
  </conditionalFormatting>
  <conditionalFormatting sqref="BF48">
    <cfRule type="containsText" dxfId="4771" priority="9461" operator="containsText" text="nachzureichen">
      <formula>NOT(ISERROR(SEARCH("nachzureichen",BF48)))</formula>
    </cfRule>
    <cfRule type="cellIs" dxfId="4770" priority="9462" operator="equal">
      <formula>"nachzureichen"</formula>
    </cfRule>
  </conditionalFormatting>
  <conditionalFormatting sqref="BF48">
    <cfRule type="containsText" dxfId="4769" priority="9459" operator="containsText" text="nachzureichen">
      <formula>NOT(ISERROR(SEARCH("nachzureichen",BF48)))</formula>
    </cfRule>
    <cfRule type="cellIs" dxfId="4768" priority="9460" operator="equal">
      <formula>"nachzureichen"</formula>
    </cfRule>
  </conditionalFormatting>
  <conditionalFormatting sqref="BF48">
    <cfRule type="cellIs" dxfId="4767" priority="9458" operator="equal">
      <formula>"nachzureichen"</formula>
    </cfRule>
  </conditionalFormatting>
  <conditionalFormatting sqref="BF48">
    <cfRule type="cellIs" dxfId="4766" priority="9457" operator="equal">
      <formula>"Nachweis ausstehend"</formula>
    </cfRule>
  </conditionalFormatting>
  <conditionalFormatting sqref="BI48">
    <cfRule type="cellIs" dxfId="4765" priority="9455" stopIfTrue="1" operator="equal">
      <formula>"Nein"</formula>
    </cfRule>
    <cfRule type="cellIs" dxfId="4764" priority="9456" stopIfTrue="1" operator="equal">
      <formula>"Ja"</formula>
    </cfRule>
  </conditionalFormatting>
  <conditionalFormatting sqref="BI48">
    <cfRule type="containsText" dxfId="4763" priority="9453" operator="containsText" text="nachzureichen">
      <formula>NOT(ISERROR(SEARCH("nachzureichen",BI48)))</formula>
    </cfRule>
    <cfRule type="cellIs" dxfId="4762" priority="9454" operator="equal">
      <formula>"nachzureichen"</formula>
    </cfRule>
  </conditionalFormatting>
  <conditionalFormatting sqref="BI48">
    <cfRule type="containsText" dxfId="4761" priority="9451" operator="containsText" text="nachzureichen">
      <formula>NOT(ISERROR(SEARCH("nachzureichen",BI48)))</formula>
    </cfRule>
    <cfRule type="cellIs" dxfId="4760" priority="9452" operator="equal">
      <formula>"nachzureichen"</formula>
    </cfRule>
  </conditionalFormatting>
  <conditionalFormatting sqref="BI48">
    <cfRule type="cellIs" dxfId="4759" priority="9450" operator="equal">
      <formula>"nachzureichen"</formula>
    </cfRule>
  </conditionalFormatting>
  <conditionalFormatting sqref="BI48">
    <cfRule type="cellIs" dxfId="4758" priority="9449" operator="equal">
      <formula>"Nachweis ausstehend"</formula>
    </cfRule>
  </conditionalFormatting>
  <conditionalFormatting sqref="D56">
    <cfRule type="cellIs" dxfId="4757" priority="9447" stopIfTrue="1" operator="equal">
      <formula>"Nein"</formula>
    </cfRule>
    <cfRule type="cellIs" dxfId="4756" priority="9448" stopIfTrue="1" operator="equal">
      <formula>"Ja"</formula>
    </cfRule>
  </conditionalFormatting>
  <conditionalFormatting sqref="D56">
    <cfRule type="containsText" dxfId="4755" priority="9445" operator="containsText" text="nachzureichen">
      <formula>NOT(ISERROR(SEARCH("nachzureichen",D56)))</formula>
    </cfRule>
    <cfRule type="cellIs" dxfId="4754" priority="9446" operator="equal">
      <formula>"nachzureichen"</formula>
    </cfRule>
  </conditionalFormatting>
  <conditionalFormatting sqref="D56">
    <cfRule type="containsText" dxfId="4753" priority="9443" operator="containsText" text="nachzureichen">
      <formula>NOT(ISERROR(SEARCH("nachzureichen",D56)))</formula>
    </cfRule>
    <cfRule type="cellIs" dxfId="4752" priority="9444" operator="equal">
      <formula>"nachzureichen"</formula>
    </cfRule>
  </conditionalFormatting>
  <conditionalFormatting sqref="D56">
    <cfRule type="cellIs" dxfId="4751" priority="9442" operator="equal">
      <formula>"nachzureichen"</formula>
    </cfRule>
  </conditionalFormatting>
  <conditionalFormatting sqref="D56">
    <cfRule type="cellIs" dxfId="4750" priority="9441" operator="equal">
      <formula>"Nachweis ausstehend"</formula>
    </cfRule>
  </conditionalFormatting>
  <conditionalFormatting sqref="G56">
    <cfRule type="cellIs" dxfId="4749" priority="9439" stopIfTrue="1" operator="equal">
      <formula>"Nein"</formula>
    </cfRule>
    <cfRule type="cellIs" dxfId="4748" priority="9440" stopIfTrue="1" operator="equal">
      <formula>"Ja"</formula>
    </cfRule>
  </conditionalFormatting>
  <conditionalFormatting sqref="G56">
    <cfRule type="containsText" dxfId="4747" priority="9437" operator="containsText" text="nachzureichen">
      <formula>NOT(ISERROR(SEARCH("nachzureichen",G56)))</formula>
    </cfRule>
    <cfRule type="cellIs" dxfId="4746" priority="9438" operator="equal">
      <formula>"nachzureichen"</formula>
    </cfRule>
  </conditionalFormatting>
  <conditionalFormatting sqref="G56">
    <cfRule type="containsText" dxfId="4745" priority="9435" operator="containsText" text="nachzureichen">
      <formula>NOT(ISERROR(SEARCH("nachzureichen",G56)))</formula>
    </cfRule>
    <cfRule type="cellIs" dxfId="4744" priority="9436" operator="equal">
      <formula>"nachzureichen"</formula>
    </cfRule>
  </conditionalFormatting>
  <conditionalFormatting sqref="G56">
    <cfRule type="cellIs" dxfId="4743" priority="9434" operator="equal">
      <formula>"nachzureichen"</formula>
    </cfRule>
  </conditionalFormatting>
  <conditionalFormatting sqref="G56">
    <cfRule type="cellIs" dxfId="4742" priority="9433" operator="equal">
      <formula>"Nachweis ausstehend"</formula>
    </cfRule>
  </conditionalFormatting>
  <conditionalFormatting sqref="J56">
    <cfRule type="cellIs" dxfId="4741" priority="9431" stopIfTrue="1" operator="equal">
      <formula>"Nein"</formula>
    </cfRule>
    <cfRule type="cellIs" dxfId="4740" priority="9432" stopIfTrue="1" operator="equal">
      <formula>"Ja"</formula>
    </cfRule>
  </conditionalFormatting>
  <conditionalFormatting sqref="J56">
    <cfRule type="containsText" dxfId="4739" priority="9429" operator="containsText" text="nachzureichen">
      <formula>NOT(ISERROR(SEARCH("nachzureichen",J56)))</formula>
    </cfRule>
    <cfRule type="cellIs" dxfId="4738" priority="9430" operator="equal">
      <formula>"nachzureichen"</formula>
    </cfRule>
  </conditionalFormatting>
  <conditionalFormatting sqref="J56">
    <cfRule type="containsText" dxfId="4737" priority="9427" operator="containsText" text="nachzureichen">
      <formula>NOT(ISERROR(SEARCH("nachzureichen",J56)))</formula>
    </cfRule>
    <cfRule type="cellIs" dxfId="4736" priority="9428" operator="equal">
      <formula>"nachzureichen"</formula>
    </cfRule>
  </conditionalFormatting>
  <conditionalFormatting sqref="J56">
    <cfRule type="cellIs" dxfId="4735" priority="9426" operator="equal">
      <formula>"nachzureichen"</formula>
    </cfRule>
  </conditionalFormatting>
  <conditionalFormatting sqref="J56">
    <cfRule type="cellIs" dxfId="4734" priority="9425" operator="equal">
      <formula>"Nachweis ausstehend"</formula>
    </cfRule>
  </conditionalFormatting>
  <conditionalFormatting sqref="M56">
    <cfRule type="cellIs" dxfId="4733" priority="9423" stopIfTrue="1" operator="equal">
      <formula>"Nein"</formula>
    </cfRule>
    <cfRule type="cellIs" dxfId="4732" priority="9424" stopIfTrue="1" operator="equal">
      <formula>"Ja"</formula>
    </cfRule>
  </conditionalFormatting>
  <conditionalFormatting sqref="M56">
    <cfRule type="containsText" dxfId="4731" priority="9421" operator="containsText" text="nachzureichen">
      <formula>NOT(ISERROR(SEARCH("nachzureichen",M56)))</formula>
    </cfRule>
    <cfRule type="cellIs" dxfId="4730" priority="9422" operator="equal">
      <formula>"nachzureichen"</formula>
    </cfRule>
  </conditionalFormatting>
  <conditionalFormatting sqref="M56">
    <cfRule type="containsText" dxfId="4729" priority="9419" operator="containsText" text="nachzureichen">
      <formula>NOT(ISERROR(SEARCH("nachzureichen",M56)))</formula>
    </cfRule>
    <cfRule type="cellIs" dxfId="4728" priority="9420" operator="equal">
      <formula>"nachzureichen"</formula>
    </cfRule>
  </conditionalFormatting>
  <conditionalFormatting sqref="M56">
    <cfRule type="cellIs" dxfId="4727" priority="9418" operator="equal">
      <formula>"nachzureichen"</formula>
    </cfRule>
  </conditionalFormatting>
  <conditionalFormatting sqref="M56">
    <cfRule type="cellIs" dxfId="4726" priority="9417" operator="equal">
      <formula>"Nachweis ausstehend"</formula>
    </cfRule>
  </conditionalFormatting>
  <conditionalFormatting sqref="P56">
    <cfRule type="cellIs" dxfId="4725" priority="9415" stopIfTrue="1" operator="equal">
      <formula>"Nein"</formula>
    </cfRule>
    <cfRule type="cellIs" dxfId="4724" priority="9416" stopIfTrue="1" operator="equal">
      <formula>"Ja"</formula>
    </cfRule>
  </conditionalFormatting>
  <conditionalFormatting sqref="P56">
    <cfRule type="containsText" dxfId="4723" priority="9413" operator="containsText" text="nachzureichen">
      <formula>NOT(ISERROR(SEARCH("nachzureichen",P56)))</formula>
    </cfRule>
    <cfRule type="cellIs" dxfId="4722" priority="9414" operator="equal">
      <formula>"nachzureichen"</formula>
    </cfRule>
  </conditionalFormatting>
  <conditionalFormatting sqref="P56">
    <cfRule type="containsText" dxfId="4721" priority="9411" operator="containsText" text="nachzureichen">
      <formula>NOT(ISERROR(SEARCH("nachzureichen",P56)))</formula>
    </cfRule>
    <cfRule type="cellIs" dxfId="4720" priority="9412" operator="equal">
      <formula>"nachzureichen"</formula>
    </cfRule>
  </conditionalFormatting>
  <conditionalFormatting sqref="P56">
    <cfRule type="cellIs" dxfId="4719" priority="9410" operator="equal">
      <formula>"nachzureichen"</formula>
    </cfRule>
  </conditionalFormatting>
  <conditionalFormatting sqref="P56">
    <cfRule type="cellIs" dxfId="4718" priority="9409" operator="equal">
      <formula>"Nachweis ausstehend"</formula>
    </cfRule>
  </conditionalFormatting>
  <conditionalFormatting sqref="S56">
    <cfRule type="cellIs" dxfId="4717" priority="9407" stopIfTrue="1" operator="equal">
      <formula>"Nein"</formula>
    </cfRule>
    <cfRule type="cellIs" dxfId="4716" priority="9408" stopIfTrue="1" operator="equal">
      <formula>"Ja"</formula>
    </cfRule>
  </conditionalFormatting>
  <conditionalFormatting sqref="S56">
    <cfRule type="containsText" dxfId="4715" priority="9405" operator="containsText" text="nachzureichen">
      <formula>NOT(ISERROR(SEARCH("nachzureichen",S56)))</formula>
    </cfRule>
    <cfRule type="cellIs" dxfId="4714" priority="9406" operator="equal">
      <formula>"nachzureichen"</formula>
    </cfRule>
  </conditionalFormatting>
  <conditionalFormatting sqref="S56">
    <cfRule type="containsText" dxfId="4713" priority="9403" operator="containsText" text="nachzureichen">
      <formula>NOT(ISERROR(SEARCH("nachzureichen",S56)))</formula>
    </cfRule>
    <cfRule type="cellIs" dxfId="4712" priority="9404" operator="equal">
      <formula>"nachzureichen"</formula>
    </cfRule>
  </conditionalFormatting>
  <conditionalFormatting sqref="S56">
    <cfRule type="cellIs" dxfId="4711" priority="9402" operator="equal">
      <formula>"nachzureichen"</formula>
    </cfRule>
  </conditionalFormatting>
  <conditionalFormatting sqref="S56">
    <cfRule type="cellIs" dxfId="4710" priority="9401" operator="equal">
      <formula>"Nachweis ausstehend"</formula>
    </cfRule>
  </conditionalFormatting>
  <conditionalFormatting sqref="V56">
    <cfRule type="cellIs" dxfId="4709" priority="9399" stopIfTrue="1" operator="equal">
      <formula>"Nein"</formula>
    </cfRule>
    <cfRule type="cellIs" dxfId="4708" priority="9400" stopIfTrue="1" operator="equal">
      <formula>"Ja"</formula>
    </cfRule>
  </conditionalFormatting>
  <conditionalFormatting sqref="V56">
    <cfRule type="containsText" dxfId="4707" priority="9397" operator="containsText" text="nachzureichen">
      <formula>NOT(ISERROR(SEARCH("nachzureichen",V56)))</formula>
    </cfRule>
    <cfRule type="cellIs" dxfId="4706" priority="9398" operator="equal">
      <formula>"nachzureichen"</formula>
    </cfRule>
  </conditionalFormatting>
  <conditionalFormatting sqref="V56">
    <cfRule type="containsText" dxfId="4705" priority="9395" operator="containsText" text="nachzureichen">
      <formula>NOT(ISERROR(SEARCH("nachzureichen",V56)))</formula>
    </cfRule>
    <cfRule type="cellIs" dxfId="4704" priority="9396" operator="equal">
      <formula>"nachzureichen"</formula>
    </cfRule>
  </conditionalFormatting>
  <conditionalFormatting sqref="V56">
    <cfRule type="cellIs" dxfId="4703" priority="9394" operator="equal">
      <formula>"nachzureichen"</formula>
    </cfRule>
  </conditionalFormatting>
  <conditionalFormatting sqref="V56">
    <cfRule type="cellIs" dxfId="4702" priority="9393" operator="equal">
      <formula>"Nachweis ausstehend"</formula>
    </cfRule>
  </conditionalFormatting>
  <conditionalFormatting sqref="Y56">
    <cfRule type="cellIs" dxfId="4701" priority="9391" stopIfTrue="1" operator="equal">
      <formula>"Nein"</formula>
    </cfRule>
    <cfRule type="cellIs" dxfId="4700" priority="9392" stopIfTrue="1" operator="equal">
      <formula>"Ja"</formula>
    </cfRule>
  </conditionalFormatting>
  <conditionalFormatting sqref="Y56">
    <cfRule type="containsText" dxfId="4699" priority="9389" operator="containsText" text="nachzureichen">
      <formula>NOT(ISERROR(SEARCH("nachzureichen",Y56)))</formula>
    </cfRule>
    <cfRule type="cellIs" dxfId="4698" priority="9390" operator="equal">
      <formula>"nachzureichen"</formula>
    </cfRule>
  </conditionalFormatting>
  <conditionalFormatting sqref="Y56">
    <cfRule type="containsText" dxfId="4697" priority="9387" operator="containsText" text="nachzureichen">
      <formula>NOT(ISERROR(SEARCH("nachzureichen",Y56)))</formula>
    </cfRule>
    <cfRule type="cellIs" dxfId="4696" priority="9388" operator="equal">
      <formula>"nachzureichen"</formula>
    </cfRule>
  </conditionalFormatting>
  <conditionalFormatting sqref="Y56">
    <cfRule type="cellIs" dxfId="4695" priority="9386" operator="equal">
      <formula>"nachzureichen"</formula>
    </cfRule>
  </conditionalFormatting>
  <conditionalFormatting sqref="Y56">
    <cfRule type="cellIs" dxfId="4694" priority="9385" operator="equal">
      <formula>"Nachweis ausstehend"</formula>
    </cfRule>
  </conditionalFormatting>
  <conditionalFormatting sqref="AB56">
    <cfRule type="cellIs" dxfId="4693" priority="9383" stopIfTrue="1" operator="equal">
      <formula>"Nein"</formula>
    </cfRule>
    <cfRule type="cellIs" dxfId="4692" priority="9384" stopIfTrue="1" operator="equal">
      <formula>"Ja"</formula>
    </cfRule>
  </conditionalFormatting>
  <conditionalFormatting sqref="AB56">
    <cfRule type="containsText" dxfId="4691" priority="9381" operator="containsText" text="nachzureichen">
      <formula>NOT(ISERROR(SEARCH("nachzureichen",AB56)))</formula>
    </cfRule>
    <cfRule type="cellIs" dxfId="4690" priority="9382" operator="equal">
      <formula>"nachzureichen"</formula>
    </cfRule>
  </conditionalFormatting>
  <conditionalFormatting sqref="AB56">
    <cfRule type="containsText" dxfId="4689" priority="9379" operator="containsText" text="nachzureichen">
      <formula>NOT(ISERROR(SEARCH("nachzureichen",AB56)))</formula>
    </cfRule>
    <cfRule type="cellIs" dxfId="4688" priority="9380" operator="equal">
      <formula>"nachzureichen"</formula>
    </cfRule>
  </conditionalFormatting>
  <conditionalFormatting sqref="AB56">
    <cfRule type="cellIs" dxfId="4687" priority="9378" operator="equal">
      <formula>"nachzureichen"</formula>
    </cfRule>
  </conditionalFormatting>
  <conditionalFormatting sqref="AB56">
    <cfRule type="cellIs" dxfId="4686" priority="9377" operator="equal">
      <formula>"Nachweis ausstehend"</formula>
    </cfRule>
  </conditionalFormatting>
  <conditionalFormatting sqref="AE56">
    <cfRule type="cellIs" dxfId="4685" priority="9375" stopIfTrue="1" operator="equal">
      <formula>"Nein"</formula>
    </cfRule>
    <cfRule type="cellIs" dxfId="4684" priority="9376" stopIfTrue="1" operator="equal">
      <formula>"Ja"</formula>
    </cfRule>
  </conditionalFormatting>
  <conditionalFormatting sqref="AE56">
    <cfRule type="containsText" dxfId="4683" priority="9373" operator="containsText" text="nachzureichen">
      <formula>NOT(ISERROR(SEARCH("nachzureichen",AE56)))</formula>
    </cfRule>
    <cfRule type="cellIs" dxfId="4682" priority="9374" operator="equal">
      <formula>"nachzureichen"</formula>
    </cfRule>
  </conditionalFormatting>
  <conditionalFormatting sqref="AE56">
    <cfRule type="containsText" dxfId="4681" priority="9371" operator="containsText" text="nachzureichen">
      <formula>NOT(ISERROR(SEARCH("nachzureichen",AE56)))</formula>
    </cfRule>
    <cfRule type="cellIs" dxfId="4680" priority="9372" operator="equal">
      <formula>"nachzureichen"</formula>
    </cfRule>
  </conditionalFormatting>
  <conditionalFormatting sqref="AE56">
    <cfRule type="cellIs" dxfId="4679" priority="9370" operator="equal">
      <formula>"nachzureichen"</formula>
    </cfRule>
  </conditionalFormatting>
  <conditionalFormatting sqref="AE56">
    <cfRule type="cellIs" dxfId="4678" priority="9369" operator="equal">
      <formula>"Nachweis ausstehend"</formula>
    </cfRule>
  </conditionalFormatting>
  <conditionalFormatting sqref="AH56">
    <cfRule type="cellIs" dxfId="4677" priority="9367" stopIfTrue="1" operator="equal">
      <formula>"Nein"</formula>
    </cfRule>
    <cfRule type="cellIs" dxfId="4676" priority="9368" stopIfTrue="1" operator="equal">
      <formula>"Ja"</formula>
    </cfRule>
  </conditionalFormatting>
  <conditionalFormatting sqref="AH56">
    <cfRule type="containsText" dxfId="4675" priority="9365" operator="containsText" text="nachzureichen">
      <formula>NOT(ISERROR(SEARCH("nachzureichen",AH56)))</formula>
    </cfRule>
    <cfRule type="cellIs" dxfId="4674" priority="9366" operator="equal">
      <formula>"nachzureichen"</formula>
    </cfRule>
  </conditionalFormatting>
  <conditionalFormatting sqref="AH56">
    <cfRule type="containsText" dxfId="4673" priority="9363" operator="containsText" text="nachzureichen">
      <formula>NOT(ISERROR(SEARCH("nachzureichen",AH56)))</formula>
    </cfRule>
    <cfRule type="cellIs" dxfId="4672" priority="9364" operator="equal">
      <formula>"nachzureichen"</formula>
    </cfRule>
  </conditionalFormatting>
  <conditionalFormatting sqref="AH56">
    <cfRule type="cellIs" dxfId="4671" priority="9362" operator="equal">
      <formula>"nachzureichen"</formula>
    </cfRule>
  </conditionalFormatting>
  <conditionalFormatting sqref="AH56">
    <cfRule type="cellIs" dxfId="4670" priority="9361" operator="equal">
      <formula>"Nachweis ausstehend"</formula>
    </cfRule>
  </conditionalFormatting>
  <conditionalFormatting sqref="AK56">
    <cfRule type="cellIs" dxfId="4669" priority="9359" stopIfTrue="1" operator="equal">
      <formula>"Nein"</formula>
    </cfRule>
    <cfRule type="cellIs" dxfId="4668" priority="9360" stopIfTrue="1" operator="equal">
      <formula>"Ja"</formula>
    </cfRule>
  </conditionalFormatting>
  <conditionalFormatting sqref="AK56">
    <cfRule type="containsText" dxfId="4667" priority="9357" operator="containsText" text="nachzureichen">
      <formula>NOT(ISERROR(SEARCH("nachzureichen",AK56)))</formula>
    </cfRule>
    <cfRule type="cellIs" dxfId="4666" priority="9358" operator="equal">
      <formula>"nachzureichen"</formula>
    </cfRule>
  </conditionalFormatting>
  <conditionalFormatting sqref="AK56">
    <cfRule type="containsText" dxfId="4665" priority="9355" operator="containsText" text="nachzureichen">
      <formula>NOT(ISERROR(SEARCH("nachzureichen",AK56)))</formula>
    </cfRule>
    <cfRule type="cellIs" dxfId="4664" priority="9356" operator="equal">
      <formula>"nachzureichen"</formula>
    </cfRule>
  </conditionalFormatting>
  <conditionalFormatting sqref="AK56">
    <cfRule type="cellIs" dxfId="4663" priority="9354" operator="equal">
      <formula>"nachzureichen"</formula>
    </cfRule>
  </conditionalFormatting>
  <conditionalFormatting sqref="AK56">
    <cfRule type="cellIs" dxfId="4662" priority="9353" operator="equal">
      <formula>"Nachweis ausstehend"</formula>
    </cfRule>
  </conditionalFormatting>
  <conditionalFormatting sqref="AN56">
    <cfRule type="cellIs" dxfId="4661" priority="9351" stopIfTrue="1" operator="equal">
      <formula>"Nein"</formula>
    </cfRule>
    <cfRule type="cellIs" dxfId="4660" priority="9352" stopIfTrue="1" operator="equal">
      <formula>"Ja"</formula>
    </cfRule>
  </conditionalFormatting>
  <conditionalFormatting sqref="AN56">
    <cfRule type="containsText" dxfId="4659" priority="9349" operator="containsText" text="nachzureichen">
      <formula>NOT(ISERROR(SEARCH("nachzureichen",AN56)))</formula>
    </cfRule>
    <cfRule type="cellIs" dxfId="4658" priority="9350" operator="equal">
      <formula>"nachzureichen"</formula>
    </cfRule>
  </conditionalFormatting>
  <conditionalFormatting sqref="AN56">
    <cfRule type="containsText" dxfId="4657" priority="9347" operator="containsText" text="nachzureichen">
      <formula>NOT(ISERROR(SEARCH("nachzureichen",AN56)))</formula>
    </cfRule>
    <cfRule type="cellIs" dxfId="4656" priority="9348" operator="equal">
      <formula>"nachzureichen"</formula>
    </cfRule>
  </conditionalFormatting>
  <conditionalFormatting sqref="AN56">
    <cfRule type="cellIs" dxfId="4655" priority="9346" operator="equal">
      <formula>"nachzureichen"</formula>
    </cfRule>
  </conditionalFormatting>
  <conditionalFormatting sqref="AN56">
    <cfRule type="cellIs" dxfId="4654" priority="9345" operator="equal">
      <formula>"Nachweis ausstehend"</formula>
    </cfRule>
  </conditionalFormatting>
  <conditionalFormatting sqref="AQ56">
    <cfRule type="cellIs" dxfId="4653" priority="9343" stopIfTrue="1" operator="equal">
      <formula>"Nein"</formula>
    </cfRule>
    <cfRule type="cellIs" dxfId="4652" priority="9344" stopIfTrue="1" operator="equal">
      <formula>"Ja"</formula>
    </cfRule>
  </conditionalFormatting>
  <conditionalFormatting sqref="AQ56">
    <cfRule type="containsText" dxfId="4651" priority="9341" operator="containsText" text="nachzureichen">
      <formula>NOT(ISERROR(SEARCH("nachzureichen",AQ56)))</formula>
    </cfRule>
    <cfRule type="cellIs" dxfId="4650" priority="9342" operator="equal">
      <formula>"nachzureichen"</formula>
    </cfRule>
  </conditionalFormatting>
  <conditionalFormatting sqref="AQ56">
    <cfRule type="containsText" dxfId="4649" priority="9339" operator="containsText" text="nachzureichen">
      <formula>NOT(ISERROR(SEARCH("nachzureichen",AQ56)))</formula>
    </cfRule>
    <cfRule type="cellIs" dxfId="4648" priority="9340" operator="equal">
      <formula>"nachzureichen"</formula>
    </cfRule>
  </conditionalFormatting>
  <conditionalFormatting sqref="AQ56">
    <cfRule type="cellIs" dxfId="4647" priority="9338" operator="equal">
      <formula>"nachzureichen"</formula>
    </cfRule>
  </conditionalFormatting>
  <conditionalFormatting sqref="AQ56">
    <cfRule type="cellIs" dxfId="4646" priority="9337" operator="equal">
      <formula>"Nachweis ausstehend"</formula>
    </cfRule>
  </conditionalFormatting>
  <conditionalFormatting sqref="AT56">
    <cfRule type="cellIs" dxfId="4645" priority="9335" stopIfTrue="1" operator="equal">
      <formula>"Nein"</formula>
    </cfRule>
    <cfRule type="cellIs" dxfId="4644" priority="9336" stopIfTrue="1" operator="equal">
      <formula>"Ja"</formula>
    </cfRule>
  </conditionalFormatting>
  <conditionalFormatting sqref="AT56">
    <cfRule type="containsText" dxfId="4643" priority="9333" operator="containsText" text="nachzureichen">
      <formula>NOT(ISERROR(SEARCH("nachzureichen",AT56)))</formula>
    </cfRule>
    <cfRule type="cellIs" dxfId="4642" priority="9334" operator="equal">
      <formula>"nachzureichen"</formula>
    </cfRule>
  </conditionalFormatting>
  <conditionalFormatting sqref="AT56">
    <cfRule type="containsText" dxfId="4641" priority="9331" operator="containsText" text="nachzureichen">
      <formula>NOT(ISERROR(SEARCH("nachzureichen",AT56)))</formula>
    </cfRule>
    <cfRule type="cellIs" dxfId="4640" priority="9332" operator="equal">
      <formula>"nachzureichen"</formula>
    </cfRule>
  </conditionalFormatting>
  <conditionalFormatting sqref="AT56">
    <cfRule type="cellIs" dxfId="4639" priority="9330" operator="equal">
      <formula>"nachzureichen"</formula>
    </cfRule>
  </conditionalFormatting>
  <conditionalFormatting sqref="AT56">
    <cfRule type="cellIs" dxfId="4638" priority="9329" operator="equal">
      <formula>"Nachweis ausstehend"</formula>
    </cfRule>
  </conditionalFormatting>
  <conditionalFormatting sqref="AW56">
    <cfRule type="cellIs" dxfId="4637" priority="9327" stopIfTrue="1" operator="equal">
      <formula>"Nein"</formula>
    </cfRule>
    <cfRule type="cellIs" dxfId="4636" priority="9328" stopIfTrue="1" operator="equal">
      <formula>"Ja"</formula>
    </cfRule>
  </conditionalFormatting>
  <conditionalFormatting sqref="AW56">
    <cfRule type="containsText" dxfId="4635" priority="9325" operator="containsText" text="nachzureichen">
      <formula>NOT(ISERROR(SEARCH("nachzureichen",AW56)))</formula>
    </cfRule>
    <cfRule type="cellIs" dxfId="4634" priority="9326" operator="equal">
      <formula>"nachzureichen"</formula>
    </cfRule>
  </conditionalFormatting>
  <conditionalFormatting sqref="AW56">
    <cfRule type="containsText" dxfId="4633" priority="9323" operator="containsText" text="nachzureichen">
      <formula>NOT(ISERROR(SEARCH("nachzureichen",AW56)))</formula>
    </cfRule>
    <cfRule type="cellIs" dxfId="4632" priority="9324" operator="equal">
      <formula>"nachzureichen"</formula>
    </cfRule>
  </conditionalFormatting>
  <conditionalFormatting sqref="AW56">
    <cfRule type="cellIs" dxfId="4631" priority="9322" operator="equal">
      <formula>"nachzureichen"</formula>
    </cfRule>
  </conditionalFormatting>
  <conditionalFormatting sqref="AW56">
    <cfRule type="cellIs" dxfId="4630" priority="9321" operator="equal">
      <formula>"Nachweis ausstehend"</formula>
    </cfRule>
  </conditionalFormatting>
  <conditionalFormatting sqref="AZ56">
    <cfRule type="cellIs" dxfId="4629" priority="9319" stopIfTrue="1" operator="equal">
      <formula>"Nein"</formula>
    </cfRule>
    <cfRule type="cellIs" dxfId="4628" priority="9320" stopIfTrue="1" operator="equal">
      <formula>"Ja"</formula>
    </cfRule>
  </conditionalFormatting>
  <conditionalFormatting sqref="AZ56">
    <cfRule type="containsText" dxfId="4627" priority="9317" operator="containsText" text="nachzureichen">
      <formula>NOT(ISERROR(SEARCH("nachzureichen",AZ56)))</formula>
    </cfRule>
    <cfRule type="cellIs" dxfId="4626" priority="9318" operator="equal">
      <formula>"nachzureichen"</formula>
    </cfRule>
  </conditionalFormatting>
  <conditionalFormatting sqref="AZ56">
    <cfRule type="containsText" dxfId="4625" priority="9315" operator="containsText" text="nachzureichen">
      <formula>NOT(ISERROR(SEARCH("nachzureichen",AZ56)))</formula>
    </cfRule>
    <cfRule type="cellIs" dxfId="4624" priority="9316" operator="equal">
      <formula>"nachzureichen"</formula>
    </cfRule>
  </conditionalFormatting>
  <conditionalFormatting sqref="AZ56">
    <cfRule type="cellIs" dxfId="4623" priority="9314" operator="equal">
      <formula>"nachzureichen"</formula>
    </cfRule>
  </conditionalFormatting>
  <conditionalFormatting sqref="AZ56">
    <cfRule type="cellIs" dxfId="4622" priority="9313" operator="equal">
      <formula>"Nachweis ausstehend"</formula>
    </cfRule>
  </conditionalFormatting>
  <conditionalFormatting sqref="BC56">
    <cfRule type="cellIs" dxfId="4621" priority="9311" stopIfTrue="1" operator="equal">
      <formula>"Nein"</formula>
    </cfRule>
    <cfRule type="cellIs" dxfId="4620" priority="9312" stopIfTrue="1" operator="equal">
      <formula>"Ja"</formula>
    </cfRule>
  </conditionalFormatting>
  <conditionalFormatting sqref="BC56">
    <cfRule type="containsText" dxfId="4619" priority="9309" operator="containsText" text="nachzureichen">
      <formula>NOT(ISERROR(SEARCH("nachzureichen",BC56)))</formula>
    </cfRule>
    <cfRule type="cellIs" dxfId="4618" priority="9310" operator="equal">
      <formula>"nachzureichen"</formula>
    </cfRule>
  </conditionalFormatting>
  <conditionalFormatting sqref="BC56">
    <cfRule type="containsText" dxfId="4617" priority="9307" operator="containsText" text="nachzureichen">
      <formula>NOT(ISERROR(SEARCH("nachzureichen",BC56)))</formula>
    </cfRule>
    <cfRule type="cellIs" dxfId="4616" priority="9308" operator="equal">
      <formula>"nachzureichen"</formula>
    </cfRule>
  </conditionalFormatting>
  <conditionalFormatting sqref="BC56">
    <cfRule type="cellIs" dxfId="4615" priority="9306" operator="equal">
      <formula>"nachzureichen"</formula>
    </cfRule>
  </conditionalFormatting>
  <conditionalFormatting sqref="BC56">
    <cfRule type="cellIs" dxfId="4614" priority="9305" operator="equal">
      <formula>"Nachweis ausstehend"</formula>
    </cfRule>
  </conditionalFormatting>
  <conditionalFormatting sqref="BF56">
    <cfRule type="cellIs" dxfId="4613" priority="9303" stopIfTrue="1" operator="equal">
      <formula>"Nein"</formula>
    </cfRule>
    <cfRule type="cellIs" dxfId="4612" priority="9304" stopIfTrue="1" operator="equal">
      <formula>"Ja"</formula>
    </cfRule>
  </conditionalFormatting>
  <conditionalFormatting sqref="BF56">
    <cfRule type="containsText" dxfId="4611" priority="9301" operator="containsText" text="nachzureichen">
      <formula>NOT(ISERROR(SEARCH("nachzureichen",BF56)))</formula>
    </cfRule>
    <cfRule type="cellIs" dxfId="4610" priority="9302" operator="equal">
      <formula>"nachzureichen"</formula>
    </cfRule>
  </conditionalFormatting>
  <conditionalFormatting sqref="BF56">
    <cfRule type="containsText" dxfId="4609" priority="9299" operator="containsText" text="nachzureichen">
      <formula>NOT(ISERROR(SEARCH("nachzureichen",BF56)))</formula>
    </cfRule>
    <cfRule type="cellIs" dxfId="4608" priority="9300" operator="equal">
      <formula>"nachzureichen"</formula>
    </cfRule>
  </conditionalFormatting>
  <conditionalFormatting sqref="BF56">
    <cfRule type="cellIs" dxfId="4607" priority="9298" operator="equal">
      <formula>"nachzureichen"</formula>
    </cfRule>
  </conditionalFormatting>
  <conditionalFormatting sqref="BF56">
    <cfRule type="cellIs" dxfId="4606" priority="9297" operator="equal">
      <formula>"Nachweis ausstehend"</formula>
    </cfRule>
  </conditionalFormatting>
  <conditionalFormatting sqref="BI56">
    <cfRule type="cellIs" dxfId="4605" priority="9295" stopIfTrue="1" operator="equal">
      <formula>"Nein"</formula>
    </cfRule>
    <cfRule type="cellIs" dxfId="4604" priority="9296" stopIfTrue="1" operator="equal">
      <formula>"Ja"</formula>
    </cfRule>
  </conditionalFormatting>
  <conditionalFormatting sqref="BI56">
    <cfRule type="containsText" dxfId="4603" priority="9293" operator="containsText" text="nachzureichen">
      <formula>NOT(ISERROR(SEARCH("nachzureichen",BI56)))</formula>
    </cfRule>
    <cfRule type="cellIs" dxfId="4602" priority="9294" operator="equal">
      <formula>"nachzureichen"</formula>
    </cfRule>
  </conditionalFormatting>
  <conditionalFormatting sqref="BI56">
    <cfRule type="containsText" dxfId="4601" priority="9291" operator="containsText" text="nachzureichen">
      <formula>NOT(ISERROR(SEARCH("nachzureichen",BI56)))</formula>
    </cfRule>
    <cfRule type="cellIs" dxfId="4600" priority="9292" operator="equal">
      <formula>"nachzureichen"</formula>
    </cfRule>
  </conditionalFormatting>
  <conditionalFormatting sqref="BI56">
    <cfRule type="cellIs" dxfId="4599" priority="9290" operator="equal">
      <formula>"nachzureichen"</formula>
    </cfRule>
  </conditionalFormatting>
  <conditionalFormatting sqref="BI56">
    <cfRule type="cellIs" dxfId="4598" priority="9289" operator="equal">
      <formula>"Nachweis ausstehend"</formula>
    </cfRule>
  </conditionalFormatting>
  <conditionalFormatting sqref="BI72">
    <cfRule type="cellIs" dxfId="4597" priority="4487" stopIfTrue="1" operator="equal">
      <formula>"Nein"</formula>
    </cfRule>
    <cfRule type="cellIs" dxfId="4596" priority="4488" stopIfTrue="1" operator="equal">
      <formula>"Ja"</formula>
    </cfRule>
  </conditionalFormatting>
  <conditionalFormatting sqref="BI72">
    <cfRule type="containsText" dxfId="4595" priority="4485" operator="containsText" text="nachzureichen">
      <formula>NOT(ISERROR(SEARCH("nachzureichen",BI72)))</formula>
    </cfRule>
    <cfRule type="cellIs" dxfId="4594" priority="4486" operator="equal">
      <formula>"nachzureichen"</formula>
    </cfRule>
  </conditionalFormatting>
  <conditionalFormatting sqref="BI72">
    <cfRule type="containsText" dxfId="4593" priority="4483" operator="containsText" text="nachzureichen">
      <formula>NOT(ISERROR(SEARCH("nachzureichen",BI72)))</formula>
    </cfRule>
    <cfRule type="cellIs" dxfId="4592" priority="4484" operator="equal">
      <formula>"nachzureichen"</formula>
    </cfRule>
  </conditionalFormatting>
  <conditionalFormatting sqref="BI72">
    <cfRule type="cellIs" dxfId="4591" priority="4482" operator="equal">
      <formula>"nachzureichen"</formula>
    </cfRule>
  </conditionalFormatting>
  <conditionalFormatting sqref="BI72">
    <cfRule type="cellIs" dxfId="4590" priority="4481" operator="equal">
      <formula>"Nachweis ausstehend"</formula>
    </cfRule>
  </conditionalFormatting>
  <conditionalFormatting sqref="D80">
    <cfRule type="cellIs" dxfId="4589" priority="4479" stopIfTrue="1" operator="equal">
      <formula>"Nein"</formula>
    </cfRule>
    <cfRule type="cellIs" dxfId="4588" priority="4480" stopIfTrue="1" operator="equal">
      <formula>"Ja"</formula>
    </cfRule>
  </conditionalFormatting>
  <conditionalFormatting sqref="D80">
    <cfRule type="containsText" dxfId="4587" priority="4477" operator="containsText" text="nachzureichen">
      <formula>NOT(ISERROR(SEARCH("nachzureichen",D80)))</formula>
    </cfRule>
    <cfRule type="cellIs" dxfId="4586" priority="4478" operator="equal">
      <formula>"nachzureichen"</formula>
    </cfRule>
  </conditionalFormatting>
  <conditionalFormatting sqref="D80">
    <cfRule type="containsText" dxfId="4585" priority="4475" operator="containsText" text="nachzureichen">
      <formula>NOT(ISERROR(SEARCH("nachzureichen",D80)))</formula>
    </cfRule>
    <cfRule type="cellIs" dxfId="4584" priority="4476" operator="equal">
      <formula>"nachzureichen"</formula>
    </cfRule>
  </conditionalFormatting>
  <conditionalFormatting sqref="D80">
    <cfRule type="cellIs" dxfId="4583" priority="4474" operator="equal">
      <formula>"nachzureichen"</formula>
    </cfRule>
  </conditionalFormatting>
  <conditionalFormatting sqref="D80">
    <cfRule type="cellIs" dxfId="4582" priority="4473" operator="equal">
      <formula>"Nachweis ausstehend"</formula>
    </cfRule>
  </conditionalFormatting>
  <conditionalFormatting sqref="G80">
    <cfRule type="cellIs" dxfId="4581" priority="4471" stopIfTrue="1" operator="equal">
      <formula>"Nein"</formula>
    </cfRule>
    <cfRule type="cellIs" dxfId="4580" priority="4472" stopIfTrue="1" operator="equal">
      <formula>"Ja"</formula>
    </cfRule>
  </conditionalFormatting>
  <conditionalFormatting sqref="G80">
    <cfRule type="containsText" dxfId="4579" priority="4469" operator="containsText" text="nachzureichen">
      <formula>NOT(ISERROR(SEARCH("nachzureichen",G80)))</formula>
    </cfRule>
    <cfRule type="cellIs" dxfId="4578" priority="4470" operator="equal">
      <formula>"nachzureichen"</formula>
    </cfRule>
  </conditionalFormatting>
  <conditionalFormatting sqref="G80">
    <cfRule type="containsText" dxfId="4577" priority="4467" operator="containsText" text="nachzureichen">
      <formula>NOT(ISERROR(SEARCH("nachzureichen",G80)))</formula>
    </cfRule>
    <cfRule type="cellIs" dxfId="4576" priority="4468" operator="equal">
      <formula>"nachzureichen"</formula>
    </cfRule>
  </conditionalFormatting>
  <conditionalFormatting sqref="G80">
    <cfRule type="cellIs" dxfId="4575" priority="4466" operator="equal">
      <formula>"nachzureichen"</formula>
    </cfRule>
  </conditionalFormatting>
  <conditionalFormatting sqref="G80">
    <cfRule type="cellIs" dxfId="4574" priority="4465" operator="equal">
      <formula>"Nachweis ausstehend"</formula>
    </cfRule>
  </conditionalFormatting>
  <conditionalFormatting sqref="J80">
    <cfRule type="cellIs" dxfId="4573" priority="4463" stopIfTrue="1" operator="equal">
      <formula>"Nein"</formula>
    </cfRule>
    <cfRule type="cellIs" dxfId="4572" priority="4464" stopIfTrue="1" operator="equal">
      <formula>"Ja"</formula>
    </cfRule>
  </conditionalFormatting>
  <conditionalFormatting sqref="J80">
    <cfRule type="containsText" dxfId="4571" priority="4461" operator="containsText" text="nachzureichen">
      <formula>NOT(ISERROR(SEARCH("nachzureichen",J80)))</formula>
    </cfRule>
    <cfRule type="cellIs" dxfId="4570" priority="4462" operator="equal">
      <formula>"nachzureichen"</formula>
    </cfRule>
  </conditionalFormatting>
  <conditionalFormatting sqref="J80">
    <cfRule type="containsText" dxfId="4569" priority="4459" operator="containsText" text="nachzureichen">
      <formula>NOT(ISERROR(SEARCH("nachzureichen",J80)))</formula>
    </cfRule>
    <cfRule type="cellIs" dxfId="4568" priority="4460" operator="equal">
      <formula>"nachzureichen"</formula>
    </cfRule>
  </conditionalFormatting>
  <conditionalFormatting sqref="J80">
    <cfRule type="cellIs" dxfId="4567" priority="4458" operator="equal">
      <formula>"nachzureichen"</formula>
    </cfRule>
  </conditionalFormatting>
  <conditionalFormatting sqref="J80">
    <cfRule type="cellIs" dxfId="4566" priority="4457" operator="equal">
      <formula>"Nachweis ausstehend"</formula>
    </cfRule>
  </conditionalFormatting>
  <conditionalFormatting sqref="M80">
    <cfRule type="cellIs" dxfId="4565" priority="4455" stopIfTrue="1" operator="equal">
      <formula>"Nein"</formula>
    </cfRule>
    <cfRule type="cellIs" dxfId="4564" priority="4456" stopIfTrue="1" operator="equal">
      <formula>"Ja"</formula>
    </cfRule>
  </conditionalFormatting>
  <conditionalFormatting sqref="M80">
    <cfRule type="containsText" dxfId="4563" priority="4453" operator="containsText" text="nachzureichen">
      <formula>NOT(ISERROR(SEARCH("nachzureichen",M80)))</formula>
    </cfRule>
    <cfRule type="cellIs" dxfId="4562" priority="4454" operator="equal">
      <formula>"nachzureichen"</formula>
    </cfRule>
  </conditionalFormatting>
  <conditionalFormatting sqref="M80">
    <cfRule type="containsText" dxfId="4561" priority="4451" operator="containsText" text="nachzureichen">
      <formula>NOT(ISERROR(SEARCH("nachzureichen",M80)))</formula>
    </cfRule>
    <cfRule type="cellIs" dxfId="4560" priority="4452" operator="equal">
      <formula>"nachzureichen"</formula>
    </cfRule>
  </conditionalFormatting>
  <conditionalFormatting sqref="M80">
    <cfRule type="cellIs" dxfId="4559" priority="4450" operator="equal">
      <formula>"nachzureichen"</formula>
    </cfRule>
  </conditionalFormatting>
  <conditionalFormatting sqref="M80">
    <cfRule type="cellIs" dxfId="4558" priority="4449" operator="equal">
      <formula>"Nachweis ausstehend"</formula>
    </cfRule>
  </conditionalFormatting>
  <conditionalFormatting sqref="P80">
    <cfRule type="cellIs" dxfId="4557" priority="4447" stopIfTrue="1" operator="equal">
      <formula>"Nein"</formula>
    </cfRule>
    <cfRule type="cellIs" dxfId="4556" priority="4448" stopIfTrue="1" operator="equal">
      <formula>"Ja"</formula>
    </cfRule>
  </conditionalFormatting>
  <conditionalFormatting sqref="P80">
    <cfRule type="containsText" dxfId="4555" priority="4445" operator="containsText" text="nachzureichen">
      <formula>NOT(ISERROR(SEARCH("nachzureichen",P80)))</formula>
    </cfRule>
    <cfRule type="cellIs" dxfId="4554" priority="4446" operator="equal">
      <formula>"nachzureichen"</formula>
    </cfRule>
  </conditionalFormatting>
  <conditionalFormatting sqref="P80">
    <cfRule type="containsText" dxfId="4553" priority="4443" operator="containsText" text="nachzureichen">
      <formula>NOT(ISERROR(SEARCH("nachzureichen",P80)))</formula>
    </cfRule>
    <cfRule type="cellIs" dxfId="4552" priority="4444" operator="equal">
      <formula>"nachzureichen"</formula>
    </cfRule>
  </conditionalFormatting>
  <conditionalFormatting sqref="P80">
    <cfRule type="cellIs" dxfId="4551" priority="4442" operator="equal">
      <formula>"nachzureichen"</formula>
    </cfRule>
  </conditionalFormatting>
  <conditionalFormatting sqref="P80">
    <cfRule type="cellIs" dxfId="4550" priority="4441" operator="equal">
      <formula>"Nachweis ausstehend"</formula>
    </cfRule>
  </conditionalFormatting>
  <conditionalFormatting sqref="S80">
    <cfRule type="cellIs" dxfId="4549" priority="4439" stopIfTrue="1" operator="equal">
      <formula>"Nein"</formula>
    </cfRule>
    <cfRule type="cellIs" dxfId="4548" priority="4440" stopIfTrue="1" operator="equal">
      <formula>"Ja"</formula>
    </cfRule>
  </conditionalFormatting>
  <conditionalFormatting sqref="S80">
    <cfRule type="containsText" dxfId="4547" priority="4437" operator="containsText" text="nachzureichen">
      <formula>NOT(ISERROR(SEARCH("nachzureichen",S80)))</formula>
    </cfRule>
    <cfRule type="cellIs" dxfId="4546" priority="4438" operator="equal">
      <formula>"nachzureichen"</formula>
    </cfRule>
  </conditionalFormatting>
  <conditionalFormatting sqref="S80">
    <cfRule type="containsText" dxfId="4545" priority="4435" operator="containsText" text="nachzureichen">
      <formula>NOT(ISERROR(SEARCH("nachzureichen",S80)))</formula>
    </cfRule>
    <cfRule type="cellIs" dxfId="4544" priority="4436" operator="equal">
      <formula>"nachzureichen"</formula>
    </cfRule>
  </conditionalFormatting>
  <conditionalFormatting sqref="S80">
    <cfRule type="cellIs" dxfId="4543" priority="4434" operator="equal">
      <formula>"nachzureichen"</formula>
    </cfRule>
  </conditionalFormatting>
  <conditionalFormatting sqref="S80">
    <cfRule type="cellIs" dxfId="4542" priority="4433" operator="equal">
      <formula>"Nachweis ausstehend"</formula>
    </cfRule>
  </conditionalFormatting>
  <conditionalFormatting sqref="V80">
    <cfRule type="cellIs" dxfId="4541" priority="4431" stopIfTrue="1" operator="equal">
      <formula>"Nein"</formula>
    </cfRule>
    <cfRule type="cellIs" dxfId="4540" priority="4432" stopIfTrue="1" operator="equal">
      <formula>"Ja"</formula>
    </cfRule>
  </conditionalFormatting>
  <conditionalFormatting sqref="V80">
    <cfRule type="containsText" dxfId="4539" priority="4429" operator="containsText" text="nachzureichen">
      <formula>NOT(ISERROR(SEARCH("nachzureichen",V80)))</formula>
    </cfRule>
    <cfRule type="cellIs" dxfId="4538" priority="4430" operator="equal">
      <formula>"nachzureichen"</formula>
    </cfRule>
  </conditionalFormatting>
  <conditionalFormatting sqref="V80">
    <cfRule type="containsText" dxfId="4537" priority="4427" operator="containsText" text="nachzureichen">
      <formula>NOT(ISERROR(SEARCH("nachzureichen",V80)))</formula>
    </cfRule>
    <cfRule type="cellIs" dxfId="4536" priority="4428" operator="equal">
      <formula>"nachzureichen"</formula>
    </cfRule>
  </conditionalFormatting>
  <conditionalFormatting sqref="V80">
    <cfRule type="cellIs" dxfId="4535" priority="4426" operator="equal">
      <formula>"nachzureichen"</formula>
    </cfRule>
  </conditionalFormatting>
  <conditionalFormatting sqref="V80">
    <cfRule type="cellIs" dxfId="4534" priority="4425" operator="equal">
      <formula>"Nachweis ausstehend"</formula>
    </cfRule>
  </conditionalFormatting>
  <conditionalFormatting sqref="Y80">
    <cfRule type="cellIs" dxfId="4533" priority="4423" stopIfTrue="1" operator="equal">
      <formula>"Nein"</formula>
    </cfRule>
    <cfRule type="cellIs" dxfId="4532" priority="4424" stopIfTrue="1" operator="equal">
      <formula>"Ja"</formula>
    </cfRule>
  </conditionalFormatting>
  <conditionalFormatting sqref="Y80">
    <cfRule type="containsText" dxfId="4531" priority="4421" operator="containsText" text="nachzureichen">
      <formula>NOT(ISERROR(SEARCH("nachzureichen",Y80)))</formula>
    </cfRule>
    <cfRule type="cellIs" dxfId="4530" priority="4422" operator="equal">
      <formula>"nachzureichen"</formula>
    </cfRule>
  </conditionalFormatting>
  <conditionalFormatting sqref="Y80">
    <cfRule type="containsText" dxfId="4529" priority="4419" operator="containsText" text="nachzureichen">
      <formula>NOT(ISERROR(SEARCH("nachzureichen",Y80)))</formula>
    </cfRule>
    <cfRule type="cellIs" dxfId="4528" priority="4420" operator="equal">
      <formula>"nachzureichen"</formula>
    </cfRule>
  </conditionalFormatting>
  <conditionalFormatting sqref="Y80">
    <cfRule type="cellIs" dxfId="4527" priority="4418" operator="equal">
      <formula>"nachzureichen"</formula>
    </cfRule>
  </conditionalFormatting>
  <conditionalFormatting sqref="Y80">
    <cfRule type="cellIs" dxfId="4526" priority="4417" operator="equal">
      <formula>"Nachweis ausstehend"</formula>
    </cfRule>
  </conditionalFormatting>
  <conditionalFormatting sqref="AB80">
    <cfRule type="cellIs" dxfId="4525" priority="4415" stopIfTrue="1" operator="equal">
      <formula>"Nein"</formula>
    </cfRule>
    <cfRule type="cellIs" dxfId="4524" priority="4416" stopIfTrue="1" operator="equal">
      <formula>"Ja"</formula>
    </cfRule>
  </conditionalFormatting>
  <conditionalFormatting sqref="AB80">
    <cfRule type="containsText" dxfId="4523" priority="4413" operator="containsText" text="nachzureichen">
      <formula>NOT(ISERROR(SEARCH("nachzureichen",AB80)))</formula>
    </cfRule>
    <cfRule type="cellIs" dxfId="4522" priority="4414" operator="equal">
      <formula>"nachzureichen"</formula>
    </cfRule>
  </conditionalFormatting>
  <conditionalFormatting sqref="AB80">
    <cfRule type="containsText" dxfId="4521" priority="4411" operator="containsText" text="nachzureichen">
      <formula>NOT(ISERROR(SEARCH("nachzureichen",AB80)))</formula>
    </cfRule>
    <cfRule type="cellIs" dxfId="4520" priority="4412" operator="equal">
      <formula>"nachzureichen"</formula>
    </cfRule>
  </conditionalFormatting>
  <conditionalFormatting sqref="AB80">
    <cfRule type="cellIs" dxfId="4519" priority="4410" operator="equal">
      <formula>"nachzureichen"</formula>
    </cfRule>
  </conditionalFormatting>
  <conditionalFormatting sqref="AB80">
    <cfRule type="cellIs" dxfId="4518" priority="4409" operator="equal">
      <formula>"Nachweis ausstehend"</formula>
    </cfRule>
  </conditionalFormatting>
  <conditionalFormatting sqref="AE80">
    <cfRule type="cellIs" dxfId="4517" priority="4407" stopIfTrue="1" operator="equal">
      <formula>"Nein"</formula>
    </cfRule>
    <cfRule type="cellIs" dxfId="4516" priority="4408" stopIfTrue="1" operator="equal">
      <formula>"Ja"</formula>
    </cfRule>
  </conditionalFormatting>
  <conditionalFormatting sqref="AE80">
    <cfRule type="containsText" dxfId="4515" priority="4405" operator="containsText" text="nachzureichen">
      <formula>NOT(ISERROR(SEARCH("nachzureichen",AE80)))</formula>
    </cfRule>
    <cfRule type="cellIs" dxfId="4514" priority="4406" operator="equal">
      <formula>"nachzureichen"</formula>
    </cfRule>
  </conditionalFormatting>
  <conditionalFormatting sqref="AE80">
    <cfRule type="containsText" dxfId="4513" priority="4403" operator="containsText" text="nachzureichen">
      <formula>NOT(ISERROR(SEARCH("nachzureichen",AE80)))</formula>
    </cfRule>
    <cfRule type="cellIs" dxfId="4512" priority="4404" operator="equal">
      <formula>"nachzureichen"</formula>
    </cfRule>
  </conditionalFormatting>
  <conditionalFormatting sqref="AE80">
    <cfRule type="cellIs" dxfId="4511" priority="4402" operator="equal">
      <formula>"nachzureichen"</formula>
    </cfRule>
  </conditionalFormatting>
  <conditionalFormatting sqref="AE80">
    <cfRule type="cellIs" dxfId="4510" priority="4401" operator="equal">
      <formula>"Nachweis ausstehend"</formula>
    </cfRule>
  </conditionalFormatting>
  <conditionalFormatting sqref="AH80">
    <cfRule type="cellIs" dxfId="4509" priority="4399" stopIfTrue="1" operator="equal">
      <formula>"Nein"</formula>
    </cfRule>
    <cfRule type="cellIs" dxfId="4508" priority="4400" stopIfTrue="1" operator="equal">
      <formula>"Ja"</formula>
    </cfRule>
  </conditionalFormatting>
  <conditionalFormatting sqref="AH80">
    <cfRule type="containsText" dxfId="4507" priority="4397" operator="containsText" text="nachzureichen">
      <formula>NOT(ISERROR(SEARCH("nachzureichen",AH80)))</formula>
    </cfRule>
    <cfRule type="cellIs" dxfId="4506" priority="4398" operator="equal">
      <formula>"nachzureichen"</formula>
    </cfRule>
  </conditionalFormatting>
  <conditionalFormatting sqref="AH80">
    <cfRule type="containsText" dxfId="4505" priority="4395" operator="containsText" text="nachzureichen">
      <formula>NOT(ISERROR(SEARCH("nachzureichen",AH80)))</formula>
    </cfRule>
    <cfRule type="cellIs" dxfId="4504" priority="4396" operator="equal">
      <formula>"nachzureichen"</formula>
    </cfRule>
  </conditionalFormatting>
  <conditionalFormatting sqref="AH80">
    <cfRule type="cellIs" dxfId="4503" priority="4394" operator="equal">
      <formula>"nachzureichen"</formula>
    </cfRule>
  </conditionalFormatting>
  <conditionalFormatting sqref="AH80">
    <cfRule type="cellIs" dxfId="4502" priority="4393" operator="equal">
      <formula>"Nachweis ausstehend"</formula>
    </cfRule>
  </conditionalFormatting>
  <conditionalFormatting sqref="AK80">
    <cfRule type="cellIs" dxfId="4501" priority="4391" stopIfTrue="1" operator="equal">
      <formula>"Nein"</formula>
    </cfRule>
    <cfRule type="cellIs" dxfId="4500" priority="4392" stopIfTrue="1" operator="equal">
      <formula>"Ja"</formula>
    </cfRule>
  </conditionalFormatting>
  <conditionalFormatting sqref="AK80">
    <cfRule type="containsText" dxfId="4499" priority="4389" operator="containsText" text="nachzureichen">
      <formula>NOT(ISERROR(SEARCH("nachzureichen",AK80)))</formula>
    </cfRule>
    <cfRule type="cellIs" dxfId="4498" priority="4390" operator="equal">
      <formula>"nachzureichen"</formula>
    </cfRule>
  </conditionalFormatting>
  <conditionalFormatting sqref="AK80">
    <cfRule type="containsText" dxfId="4497" priority="4387" operator="containsText" text="nachzureichen">
      <formula>NOT(ISERROR(SEARCH("nachzureichen",AK80)))</formula>
    </cfRule>
    <cfRule type="cellIs" dxfId="4496" priority="4388" operator="equal">
      <formula>"nachzureichen"</formula>
    </cfRule>
  </conditionalFormatting>
  <conditionalFormatting sqref="AK80">
    <cfRule type="cellIs" dxfId="4495" priority="4386" operator="equal">
      <formula>"nachzureichen"</formula>
    </cfRule>
  </conditionalFormatting>
  <conditionalFormatting sqref="AK80">
    <cfRule type="cellIs" dxfId="4494" priority="4385" operator="equal">
      <formula>"Nachweis ausstehend"</formula>
    </cfRule>
  </conditionalFormatting>
  <conditionalFormatting sqref="AN80">
    <cfRule type="cellIs" dxfId="4493" priority="4383" stopIfTrue="1" operator="equal">
      <formula>"Nein"</formula>
    </cfRule>
    <cfRule type="cellIs" dxfId="4492" priority="4384" stopIfTrue="1" operator="equal">
      <formula>"Ja"</formula>
    </cfRule>
  </conditionalFormatting>
  <conditionalFormatting sqref="AN80">
    <cfRule type="containsText" dxfId="4491" priority="4381" operator="containsText" text="nachzureichen">
      <formula>NOT(ISERROR(SEARCH("nachzureichen",AN80)))</formula>
    </cfRule>
    <cfRule type="cellIs" dxfId="4490" priority="4382" operator="equal">
      <formula>"nachzureichen"</formula>
    </cfRule>
  </conditionalFormatting>
  <conditionalFormatting sqref="AN80">
    <cfRule type="containsText" dxfId="4489" priority="4379" operator="containsText" text="nachzureichen">
      <formula>NOT(ISERROR(SEARCH("nachzureichen",AN80)))</formula>
    </cfRule>
    <cfRule type="cellIs" dxfId="4488" priority="4380" operator="equal">
      <formula>"nachzureichen"</formula>
    </cfRule>
  </conditionalFormatting>
  <conditionalFormatting sqref="AN80">
    <cfRule type="cellIs" dxfId="4487" priority="4378" operator="equal">
      <formula>"nachzureichen"</formula>
    </cfRule>
  </conditionalFormatting>
  <conditionalFormatting sqref="AN80">
    <cfRule type="cellIs" dxfId="4486" priority="4377" operator="equal">
      <formula>"Nachweis ausstehend"</formula>
    </cfRule>
  </conditionalFormatting>
  <conditionalFormatting sqref="AQ80">
    <cfRule type="cellIs" dxfId="4485" priority="4375" stopIfTrue="1" operator="equal">
      <formula>"Nein"</formula>
    </cfRule>
    <cfRule type="cellIs" dxfId="4484" priority="4376" stopIfTrue="1" operator="equal">
      <formula>"Ja"</formula>
    </cfRule>
  </conditionalFormatting>
  <conditionalFormatting sqref="AQ80">
    <cfRule type="containsText" dxfId="4483" priority="4373" operator="containsText" text="nachzureichen">
      <formula>NOT(ISERROR(SEARCH("nachzureichen",AQ80)))</formula>
    </cfRule>
    <cfRule type="cellIs" dxfId="4482" priority="4374" operator="equal">
      <formula>"nachzureichen"</formula>
    </cfRule>
  </conditionalFormatting>
  <conditionalFormatting sqref="AQ80">
    <cfRule type="containsText" dxfId="4481" priority="4371" operator="containsText" text="nachzureichen">
      <formula>NOT(ISERROR(SEARCH("nachzureichen",AQ80)))</formula>
    </cfRule>
    <cfRule type="cellIs" dxfId="4480" priority="4372" operator="equal">
      <formula>"nachzureichen"</formula>
    </cfRule>
  </conditionalFormatting>
  <conditionalFormatting sqref="AQ80">
    <cfRule type="cellIs" dxfId="4479" priority="4370" operator="equal">
      <formula>"nachzureichen"</formula>
    </cfRule>
  </conditionalFormatting>
  <conditionalFormatting sqref="AQ80">
    <cfRule type="cellIs" dxfId="4478" priority="4369" operator="equal">
      <formula>"Nachweis ausstehend"</formula>
    </cfRule>
  </conditionalFormatting>
  <conditionalFormatting sqref="AT80">
    <cfRule type="cellIs" dxfId="4477" priority="4367" stopIfTrue="1" operator="equal">
      <formula>"Nein"</formula>
    </cfRule>
    <cfRule type="cellIs" dxfId="4476" priority="4368" stopIfTrue="1" operator="equal">
      <formula>"Ja"</formula>
    </cfRule>
  </conditionalFormatting>
  <conditionalFormatting sqref="AT80">
    <cfRule type="containsText" dxfId="4475" priority="4365" operator="containsText" text="nachzureichen">
      <formula>NOT(ISERROR(SEARCH("nachzureichen",AT80)))</formula>
    </cfRule>
    <cfRule type="cellIs" dxfId="4474" priority="4366" operator="equal">
      <formula>"nachzureichen"</formula>
    </cfRule>
  </conditionalFormatting>
  <conditionalFormatting sqref="AT80">
    <cfRule type="containsText" dxfId="4473" priority="4363" operator="containsText" text="nachzureichen">
      <formula>NOT(ISERROR(SEARCH("nachzureichen",AT80)))</formula>
    </cfRule>
    <cfRule type="cellIs" dxfId="4472" priority="4364" operator="equal">
      <formula>"nachzureichen"</formula>
    </cfRule>
  </conditionalFormatting>
  <conditionalFormatting sqref="AT80">
    <cfRule type="cellIs" dxfId="4471" priority="4362" operator="equal">
      <formula>"nachzureichen"</formula>
    </cfRule>
  </conditionalFormatting>
  <conditionalFormatting sqref="AT80">
    <cfRule type="cellIs" dxfId="4470" priority="4361" operator="equal">
      <formula>"Nachweis ausstehend"</formula>
    </cfRule>
  </conditionalFormatting>
  <conditionalFormatting sqref="AW80">
    <cfRule type="cellIs" dxfId="4469" priority="4359" stopIfTrue="1" operator="equal">
      <formula>"Nein"</formula>
    </cfRule>
    <cfRule type="cellIs" dxfId="4468" priority="4360" stopIfTrue="1" operator="equal">
      <formula>"Ja"</formula>
    </cfRule>
  </conditionalFormatting>
  <conditionalFormatting sqref="AW80">
    <cfRule type="containsText" dxfId="4467" priority="4357" operator="containsText" text="nachzureichen">
      <formula>NOT(ISERROR(SEARCH("nachzureichen",AW80)))</formula>
    </cfRule>
    <cfRule type="cellIs" dxfId="4466" priority="4358" operator="equal">
      <formula>"nachzureichen"</formula>
    </cfRule>
  </conditionalFormatting>
  <conditionalFormatting sqref="AW80">
    <cfRule type="containsText" dxfId="4465" priority="4355" operator="containsText" text="nachzureichen">
      <formula>NOT(ISERROR(SEARCH("nachzureichen",AW80)))</formula>
    </cfRule>
    <cfRule type="cellIs" dxfId="4464" priority="4356" operator="equal">
      <formula>"nachzureichen"</formula>
    </cfRule>
  </conditionalFormatting>
  <conditionalFormatting sqref="AW80">
    <cfRule type="cellIs" dxfId="4463" priority="4354" operator="equal">
      <formula>"nachzureichen"</formula>
    </cfRule>
  </conditionalFormatting>
  <conditionalFormatting sqref="AW80">
    <cfRule type="cellIs" dxfId="4462" priority="4353" operator="equal">
      <formula>"Nachweis ausstehend"</formula>
    </cfRule>
  </conditionalFormatting>
  <conditionalFormatting sqref="AZ80">
    <cfRule type="cellIs" dxfId="4461" priority="4351" stopIfTrue="1" operator="equal">
      <formula>"Nein"</formula>
    </cfRule>
    <cfRule type="cellIs" dxfId="4460" priority="4352" stopIfTrue="1" operator="equal">
      <formula>"Ja"</formula>
    </cfRule>
  </conditionalFormatting>
  <conditionalFormatting sqref="AZ80">
    <cfRule type="containsText" dxfId="4459" priority="4349" operator="containsText" text="nachzureichen">
      <formula>NOT(ISERROR(SEARCH("nachzureichen",AZ80)))</formula>
    </cfRule>
    <cfRule type="cellIs" dxfId="4458" priority="4350" operator="equal">
      <formula>"nachzureichen"</formula>
    </cfRule>
  </conditionalFormatting>
  <conditionalFormatting sqref="AZ80">
    <cfRule type="containsText" dxfId="4457" priority="4347" operator="containsText" text="nachzureichen">
      <formula>NOT(ISERROR(SEARCH("nachzureichen",AZ80)))</formula>
    </cfRule>
    <cfRule type="cellIs" dxfId="4456" priority="4348" operator="equal">
      <formula>"nachzureichen"</formula>
    </cfRule>
  </conditionalFormatting>
  <conditionalFormatting sqref="AZ80">
    <cfRule type="cellIs" dxfId="4455" priority="4346" operator="equal">
      <formula>"nachzureichen"</formula>
    </cfRule>
  </conditionalFormatting>
  <conditionalFormatting sqref="AZ80">
    <cfRule type="cellIs" dxfId="4454" priority="4345" operator="equal">
      <formula>"Nachweis ausstehend"</formula>
    </cfRule>
  </conditionalFormatting>
  <conditionalFormatting sqref="BC80">
    <cfRule type="cellIs" dxfId="4453" priority="4343" stopIfTrue="1" operator="equal">
      <formula>"Nein"</formula>
    </cfRule>
    <cfRule type="cellIs" dxfId="4452" priority="4344" stopIfTrue="1" operator="equal">
      <formula>"Ja"</formula>
    </cfRule>
  </conditionalFormatting>
  <conditionalFormatting sqref="BC80">
    <cfRule type="containsText" dxfId="4451" priority="4341" operator="containsText" text="nachzureichen">
      <formula>NOT(ISERROR(SEARCH("nachzureichen",BC80)))</formula>
    </cfRule>
    <cfRule type="cellIs" dxfId="4450" priority="4342" operator="equal">
      <formula>"nachzureichen"</formula>
    </cfRule>
  </conditionalFormatting>
  <conditionalFormatting sqref="BC80">
    <cfRule type="containsText" dxfId="4449" priority="4339" operator="containsText" text="nachzureichen">
      <formula>NOT(ISERROR(SEARCH("nachzureichen",BC80)))</formula>
    </cfRule>
    <cfRule type="cellIs" dxfId="4448" priority="4340" operator="equal">
      <formula>"nachzureichen"</formula>
    </cfRule>
  </conditionalFormatting>
  <conditionalFormatting sqref="BC80">
    <cfRule type="cellIs" dxfId="4447" priority="4338" operator="equal">
      <formula>"nachzureichen"</formula>
    </cfRule>
  </conditionalFormatting>
  <conditionalFormatting sqref="BC80">
    <cfRule type="cellIs" dxfId="4446" priority="4337" operator="equal">
      <formula>"Nachweis ausstehend"</formula>
    </cfRule>
  </conditionalFormatting>
  <conditionalFormatting sqref="BF80">
    <cfRule type="cellIs" dxfId="4445" priority="4335" stopIfTrue="1" operator="equal">
      <formula>"Nein"</formula>
    </cfRule>
    <cfRule type="cellIs" dxfId="4444" priority="4336" stopIfTrue="1" operator="equal">
      <formula>"Ja"</formula>
    </cfRule>
  </conditionalFormatting>
  <conditionalFormatting sqref="BF80">
    <cfRule type="containsText" dxfId="4443" priority="4333" operator="containsText" text="nachzureichen">
      <formula>NOT(ISERROR(SEARCH("nachzureichen",BF80)))</formula>
    </cfRule>
    <cfRule type="cellIs" dxfId="4442" priority="4334" operator="equal">
      <formula>"nachzureichen"</formula>
    </cfRule>
  </conditionalFormatting>
  <conditionalFormatting sqref="BF80">
    <cfRule type="containsText" dxfId="4441" priority="4331" operator="containsText" text="nachzureichen">
      <formula>NOT(ISERROR(SEARCH("nachzureichen",BF80)))</formula>
    </cfRule>
    <cfRule type="cellIs" dxfId="4440" priority="4332" operator="equal">
      <formula>"nachzureichen"</formula>
    </cfRule>
  </conditionalFormatting>
  <conditionalFormatting sqref="BF80">
    <cfRule type="cellIs" dxfId="4439" priority="4330" operator="equal">
      <formula>"nachzureichen"</formula>
    </cfRule>
  </conditionalFormatting>
  <conditionalFormatting sqref="BF80">
    <cfRule type="cellIs" dxfId="4438" priority="4329" operator="equal">
      <formula>"Nachweis ausstehend"</formula>
    </cfRule>
  </conditionalFormatting>
  <conditionalFormatting sqref="BI80">
    <cfRule type="cellIs" dxfId="4437" priority="4327" stopIfTrue="1" operator="equal">
      <formula>"Nein"</formula>
    </cfRule>
    <cfRule type="cellIs" dxfId="4436" priority="4328" stopIfTrue="1" operator="equal">
      <formula>"Ja"</formula>
    </cfRule>
  </conditionalFormatting>
  <conditionalFormatting sqref="BI80">
    <cfRule type="containsText" dxfId="4435" priority="4325" operator="containsText" text="nachzureichen">
      <formula>NOT(ISERROR(SEARCH("nachzureichen",BI80)))</formula>
    </cfRule>
    <cfRule type="cellIs" dxfId="4434" priority="4326" operator="equal">
      <formula>"nachzureichen"</formula>
    </cfRule>
  </conditionalFormatting>
  <conditionalFormatting sqref="BI80">
    <cfRule type="containsText" dxfId="4433" priority="4323" operator="containsText" text="nachzureichen">
      <formula>NOT(ISERROR(SEARCH("nachzureichen",BI80)))</formula>
    </cfRule>
    <cfRule type="cellIs" dxfId="4432" priority="4324" operator="equal">
      <formula>"nachzureichen"</formula>
    </cfRule>
  </conditionalFormatting>
  <conditionalFormatting sqref="BI80">
    <cfRule type="cellIs" dxfId="4431" priority="4322" operator="equal">
      <formula>"nachzureichen"</formula>
    </cfRule>
  </conditionalFormatting>
  <conditionalFormatting sqref="BI80">
    <cfRule type="cellIs" dxfId="4430" priority="4321" operator="equal">
      <formula>"Nachweis ausstehend"</formula>
    </cfRule>
  </conditionalFormatting>
  <conditionalFormatting sqref="D88">
    <cfRule type="cellIs" dxfId="4429" priority="4319" stopIfTrue="1" operator="equal">
      <formula>"Nein"</formula>
    </cfRule>
    <cfRule type="cellIs" dxfId="4428" priority="4320" stopIfTrue="1" operator="equal">
      <formula>"Ja"</formula>
    </cfRule>
  </conditionalFormatting>
  <conditionalFormatting sqref="D88">
    <cfRule type="containsText" dxfId="4427" priority="4317" operator="containsText" text="nachzureichen">
      <formula>NOT(ISERROR(SEARCH("nachzureichen",D88)))</formula>
    </cfRule>
    <cfRule type="cellIs" dxfId="4426" priority="4318" operator="equal">
      <formula>"nachzureichen"</formula>
    </cfRule>
  </conditionalFormatting>
  <conditionalFormatting sqref="D88">
    <cfRule type="containsText" dxfId="4425" priority="4315" operator="containsText" text="nachzureichen">
      <formula>NOT(ISERROR(SEARCH("nachzureichen",D88)))</formula>
    </cfRule>
    <cfRule type="cellIs" dxfId="4424" priority="4316" operator="equal">
      <formula>"nachzureichen"</formula>
    </cfRule>
  </conditionalFormatting>
  <conditionalFormatting sqref="D88">
    <cfRule type="cellIs" dxfId="4423" priority="4314" operator="equal">
      <formula>"nachzureichen"</formula>
    </cfRule>
  </conditionalFormatting>
  <conditionalFormatting sqref="D88">
    <cfRule type="cellIs" dxfId="4422" priority="4313" operator="equal">
      <formula>"Nachweis ausstehend"</formula>
    </cfRule>
  </conditionalFormatting>
  <conditionalFormatting sqref="G88">
    <cfRule type="cellIs" dxfId="4421" priority="4311" stopIfTrue="1" operator="equal">
      <formula>"Nein"</formula>
    </cfRule>
    <cfRule type="cellIs" dxfId="4420" priority="4312" stopIfTrue="1" operator="equal">
      <formula>"Ja"</formula>
    </cfRule>
  </conditionalFormatting>
  <conditionalFormatting sqref="G88">
    <cfRule type="containsText" dxfId="4419" priority="4309" operator="containsText" text="nachzureichen">
      <formula>NOT(ISERROR(SEARCH("nachzureichen",G88)))</formula>
    </cfRule>
    <cfRule type="cellIs" dxfId="4418" priority="4310" operator="equal">
      <formula>"nachzureichen"</formula>
    </cfRule>
  </conditionalFormatting>
  <conditionalFormatting sqref="G88">
    <cfRule type="containsText" dxfId="4417" priority="4307" operator="containsText" text="nachzureichen">
      <formula>NOT(ISERROR(SEARCH("nachzureichen",G88)))</formula>
    </cfRule>
    <cfRule type="cellIs" dxfId="4416" priority="4308" operator="equal">
      <formula>"nachzureichen"</formula>
    </cfRule>
  </conditionalFormatting>
  <conditionalFormatting sqref="G88">
    <cfRule type="cellIs" dxfId="4415" priority="4306" operator="equal">
      <formula>"nachzureichen"</formula>
    </cfRule>
  </conditionalFormatting>
  <conditionalFormatting sqref="G88">
    <cfRule type="cellIs" dxfId="4414" priority="4305" operator="equal">
      <formula>"Nachweis ausstehend"</formula>
    </cfRule>
  </conditionalFormatting>
  <conditionalFormatting sqref="J88">
    <cfRule type="cellIs" dxfId="4413" priority="4303" stopIfTrue="1" operator="equal">
      <formula>"Nein"</formula>
    </cfRule>
    <cfRule type="cellIs" dxfId="4412" priority="4304" stopIfTrue="1" operator="equal">
      <formula>"Ja"</formula>
    </cfRule>
  </conditionalFormatting>
  <conditionalFormatting sqref="J88">
    <cfRule type="containsText" dxfId="4411" priority="4301" operator="containsText" text="nachzureichen">
      <formula>NOT(ISERROR(SEARCH("nachzureichen",J88)))</formula>
    </cfRule>
    <cfRule type="cellIs" dxfId="4410" priority="4302" operator="equal">
      <formula>"nachzureichen"</formula>
    </cfRule>
  </conditionalFormatting>
  <conditionalFormatting sqref="J88">
    <cfRule type="containsText" dxfId="4409" priority="4299" operator="containsText" text="nachzureichen">
      <formula>NOT(ISERROR(SEARCH("nachzureichen",J88)))</formula>
    </cfRule>
    <cfRule type="cellIs" dxfId="4408" priority="4300" operator="equal">
      <formula>"nachzureichen"</formula>
    </cfRule>
  </conditionalFormatting>
  <conditionalFormatting sqref="J88">
    <cfRule type="cellIs" dxfId="4407" priority="4298" operator="equal">
      <formula>"nachzureichen"</formula>
    </cfRule>
  </conditionalFormatting>
  <conditionalFormatting sqref="J88">
    <cfRule type="cellIs" dxfId="4406" priority="4297" operator="equal">
      <formula>"Nachweis ausstehend"</formula>
    </cfRule>
  </conditionalFormatting>
  <conditionalFormatting sqref="M88">
    <cfRule type="cellIs" dxfId="4405" priority="4295" stopIfTrue="1" operator="equal">
      <formula>"Nein"</formula>
    </cfRule>
    <cfRule type="cellIs" dxfId="4404" priority="4296" stopIfTrue="1" operator="equal">
      <formula>"Ja"</formula>
    </cfRule>
  </conditionalFormatting>
  <conditionalFormatting sqref="M88">
    <cfRule type="containsText" dxfId="4403" priority="4293" operator="containsText" text="nachzureichen">
      <formula>NOT(ISERROR(SEARCH("nachzureichen",M88)))</formula>
    </cfRule>
    <cfRule type="cellIs" dxfId="4402" priority="4294" operator="equal">
      <formula>"nachzureichen"</formula>
    </cfRule>
  </conditionalFormatting>
  <conditionalFormatting sqref="M88">
    <cfRule type="containsText" dxfId="4401" priority="4291" operator="containsText" text="nachzureichen">
      <formula>NOT(ISERROR(SEARCH("nachzureichen",M88)))</formula>
    </cfRule>
    <cfRule type="cellIs" dxfId="4400" priority="4292" operator="equal">
      <formula>"nachzureichen"</formula>
    </cfRule>
  </conditionalFormatting>
  <conditionalFormatting sqref="M88">
    <cfRule type="cellIs" dxfId="4399" priority="4290" operator="equal">
      <formula>"nachzureichen"</formula>
    </cfRule>
  </conditionalFormatting>
  <conditionalFormatting sqref="M88">
    <cfRule type="cellIs" dxfId="4398" priority="4289" operator="equal">
      <formula>"Nachweis ausstehend"</formula>
    </cfRule>
  </conditionalFormatting>
  <conditionalFormatting sqref="P88">
    <cfRule type="cellIs" dxfId="4397" priority="4287" stopIfTrue="1" operator="equal">
      <formula>"Nein"</formula>
    </cfRule>
    <cfRule type="cellIs" dxfId="4396" priority="4288" stopIfTrue="1" operator="equal">
      <formula>"Ja"</formula>
    </cfRule>
  </conditionalFormatting>
  <conditionalFormatting sqref="P88">
    <cfRule type="containsText" dxfId="4395" priority="4285" operator="containsText" text="nachzureichen">
      <formula>NOT(ISERROR(SEARCH("nachzureichen",P88)))</formula>
    </cfRule>
    <cfRule type="cellIs" dxfId="4394" priority="4286" operator="equal">
      <formula>"nachzureichen"</formula>
    </cfRule>
  </conditionalFormatting>
  <conditionalFormatting sqref="P88">
    <cfRule type="containsText" dxfId="4393" priority="4283" operator="containsText" text="nachzureichen">
      <formula>NOT(ISERROR(SEARCH("nachzureichen",P88)))</formula>
    </cfRule>
    <cfRule type="cellIs" dxfId="4392" priority="4284" operator="equal">
      <formula>"nachzureichen"</formula>
    </cfRule>
  </conditionalFormatting>
  <conditionalFormatting sqref="P88">
    <cfRule type="cellIs" dxfId="4391" priority="4282" operator="equal">
      <formula>"nachzureichen"</formula>
    </cfRule>
  </conditionalFormatting>
  <conditionalFormatting sqref="P88">
    <cfRule type="cellIs" dxfId="4390" priority="4281" operator="equal">
      <formula>"Nachweis ausstehend"</formula>
    </cfRule>
  </conditionalFormatting>
  <conditionalFormatting sqref="S88">
    <cfRule type="cellIs" dxfId="4389" priority="4279" stopIfTrue="1" operator="equal">
      <formula>"Nein"</formula>
    </cfRule>
    <cfRule type="cellIs" dxfId="4388" priority="4280" stopIfTrue="1" operator="equal">
      <formula>"Ja"</formula>
    </cfRule>
  </conditionalFormatting>
  <conditionalFormatting sqref="S88">
    <cfRule type="containsText" dxfId="4387" priority="4277" operator="containsText" text="nachzureichen">
      <formula>NOT(ISERROR(SEARCH("nachzureichen",S88)))</formula>
    </cfRule>
    <cfRule type="cellIs" dxfId="4386" priority="4278" operator="equal">
      <formula>"nachzureichen"</formula>
    </cfRule>
  </conditionalFormatting>
  <conditionalFormatting sqref="S88">
    <cfRule type="containsText" dxfId="4385" priority="4275" operator="containsText" text="nachzureichen">
      <formula>NOT(ISERROR(SEARCH("nachzureichen",S88)))</formula>
    </cfRule>
    <cfRule type="cellIs" dxfId="4384" priority="4276" operator="equal">
      <formula>"nachzureichen"</formula>
    </cfRule>
  </conditionalFormatting>
  <conditionalFormatting sqref="S88">
    <cfRule type="cellIs" dxfId="4383" priority="4274" operator="equal">
      <formula>"nachzureichen"</formula>
    </cfRule>
  </conditionalFormatting>
  <conditionalFormatting sqref="S88">
    <cfRule type="cellIs" dxfId="4382" priority="4273" operator="equal">
      <formula>"Nachweis ausstehend"</formula>
    </cfRule>
  </conditionalFormatting>
  <conditionalFormatting sqref="V88">
    <cfRule type="cellIs" dxfId="4381" priority="4271" stopIfTrue="1" operator="equal">
      <formula>"Nein"</formula>
    </cfRule>
    <cfRule type="cellIs" dxfId="4380" priority="4272" stopIfTrue="1" operator="equal">
      <formula>"Ja"</formula>
    </cfRule>
  </conditionalFormatting>
  <conditionalFormatting sqref="V88">
    <cfRule type="containsText" dxfId="4379" priority="4269" operator="containsText" text="nachzureichen">
      <formula>NOT(ISERROR(SEARCH("nachzureichen",V88)))</formula>
    </cfRule>
    <cfRule type="cellIs" dxfId="4378" priority="4270" operator="equal">
      <formula>"nachzureichen"</formula>
    </cfRule>
  </conditionalFormatting>
  <conditionalFormatting sqref="V88">
    <cfRule type="containsText" dxfId="4377" priority="4267" operator="containsText" text="nachzureichen">
      <formula>NOT(ISERROR(SEARCH("nachzureichen",V88)))</formula>
    </cfRule>
    <cfRule type="cellIs" dxfId="4376" priority="4268" operator="equal">
      <formula>"nachzureichen"</formula>
    </cfRule>
  </conditionalFormatting>
  <conditionalFormatting sqref="V88">
    <cfRule type="cellIs" dxfId="4375" priority="4266" operator="equal">
      <formula>"nachzureichen"</formula>
    </cfRule>
  </conditionalFormatting>
  <conditionalFormatting sqref="V88">
    <cfRule type="cellIs" dxfId="4374" priority="4265" operator="equal">
      <formula>"Nachweis ausstehend"</formula>
    </cfRule>
  </conditionalFormatting>
  <conditionalFormatting sqref="Y88">
    <cfRule type="cellIs" dxfId="4373" priority="4263" stopIfTrue="1" operator="equal">
      <formula>"Nein"</formula>
    </cfRule>
    <cfRule type="cellIs" dxfId="4372" priority="4264" stopIfTrue="1" operator="equal">
      <formula>"Ja"</formula>
    </cfRule>
  </conditionalFormatting>
  <conditionalFormatting sqref="Y88">
    <cfRule type="containsText" dxfId="4371" priority="4261" operator="containsText" text="nachzureichen">
      <formula>NOT(ISERROR(SEARCH("nachzureichen",Y88)))</formula>
    </cfRule>
    <cfRule type="cellIs" dxfId="4370" priority="4262" operator="equal">
      <formula>"nachzureichen"</formula>
    </cfRule>
  </conditionalFormatting>
  <conditionalFormatting sqref="Y88">
    <cfRule type="containsText" dxfId="4369" priority="4259" operator="containsText" text="nachzureichen">
      <formula>NOT(ISERROR(SEARCH("nachzureichen",Y88)))</formula>
    </cfRule>
    <cfRule type="cellIs" dxfId="4368" priority="4260" operator="equal">
      <formula>"nachzureichen"</formula>
    </cfRule>
  </conditionalFormatting>
  <conditionalFormatting sqref="Y88">
    <cfRule type="cellIs" dxfId="4367" priority="4258" operator="equal">
      <formula>"nachzureichen"</formula>
    </cfRule>
  </conditionalFormatting>
  <conditionalFormatting sqref="Y88">
    <cfRule type="cellIs" dxfId="4366" priority="4257" operator="equal">
      <formula>"Nachweis ausstehend"</formula>
    </cfRule>
  </conditionalFormatting>
  <conditionalFormatting sqref="AB88">
    <cfRule type="cellIs" dxfId="4365" priority="4255" stopIfTrue="1" operator="equal">
      <formula>"Nein"</formula>
    </cfRule>
    <cfRule type="cellIs" dxfId="4364" priority="4256" stopIfTrue="1" operator="equal">
      <formula>"Ja"</formula>
    </cfRule>
  </conditionalFormatting>
  <conditionalFormatting sqref="AB88">
    <cfRule type="containsText" dxfId="4363" priority="4253" operator="containsText" text="nachzureichen">
      <formula>NOT(ISERROR(SEARCH("nachzureichen",AB88)))</formula>
    </cfRule>
    <cfRule type="cellIs" dxfId="4362" priority="4254" operator="equal">
      <formula>"nachzureichen"</formula>
    </cfRule>
  </conditionalFormatting>
  <conditionalFormatting sqref="AB88">
    <cfRule type="containsText" dxfId="4361" priority="4251" operator="containsText" text="nachzureichen">
      <formula>NOT(ISERROR(SEARCH("nachzureichen",AB88)))</formula>
    </cfRule>
    <cfRule type="cellIs" dxfId="4360" priority="4252" operator="equal">
      <formula>"nachzureichen"</formula>
    </cfRule>
  </conditionalFormatting>
  <conditionalFormatting sqref="AB88">
    <cfRule type="cellIs" dxfId="4359" priority="4250" operator="equal">
      <formula>"nachzureichen"</formula>
    </cfRule>
  </conditionalFormatting>
  <conditionalFormatting sqref="AB88">
    <cfRule type="cellIs" dxfId="4358" priority="4249" operator="equal">
      <formula>"Nachweis ausstehend"</formula>
    </cfRule>
  </conditionalFormatting>
  <conditionalFormatting sqref="AE88">
    <cfRule type="cellIs" dxfId="4357" priority="4247" stopIfTrue="1" operator="equal">
      <formula>"Nein"</formula>
    </cfRule>
    <cfRule type="cellIs" dxfId="4356" priority="4248" stopIfTrue="1" operator="equal">
      <formula>"Ja"</formula>
    </cfRule>
  </conditionalFormatting>
  <conditionalFormatting sqref="AE88">
    <cfRule type="containsText" dxfId="4355" priority="4245" operator="containsText" text="nachzureichen">
      <formula>NOT(ISERROR(SEARCH("nachzureichen",AE88)))</formula>
    </cfRule>
    <cfRule type="cellIs" dxfId="4354" priority="4246" operator="equal">
      <formula>"nachzureichen"</formula>
    </cfRule>
  </conditionalFormatting>
  <conditionalFormatting sqref="AE88">
    <cfRule type="containsText" dxfId="4353" priority="4243" operator="containsText" text="nachzureichen">
      <formula>NOT(ISERROR(SEARCH("nachzureichen",AE88)))</formula>
    </cfRule>
    <cfRule type="cellIs" dxfId="4352" priority="4244" operator="equal">
      <formula>"nachzureichen"</formula>
    </cfRule>
  </conditionalFormatting>
  <conditionalFormatting sqref="AE88">
    <cfRule type="cellIs" dxfId="4351" priority="4242" operator="equal">
      <formula>"nachzureichen"</formula>
    </cfRule>
  </conditionalFormatting>
  <conditionalFormatting sqref="AE88">
    <cfRule type="cellIs" dxfId="4350" priority="4241" operator="equal">
      <formula>"Nachweis ausstehend"</formula>
    </cfRule>
  </conditionalFormatting>
  <conditionalFormatting sqref="AH88">
    <cfRule type="cellIs" dxfId="4349" priority="4239" stopIfTrue="1" operator="equal">
      <formula>"Nein"</formula>
    </cfRule>
    <cfRule type="cellIs" dxfId="4348" priority="4240" stopIfTrue="1" operator="equal">
      <formula>"Ja"</formula>
    </cfRule>
  </conditionalFormatting>
  <conditionalFormatting sqref="AH88">
    <cfRule type="containsText" dxfId="4347" priority="4237" operator="containsText" text="nachzureichen">
      <formula>NOT(ISERROR(SEARCH("nachzureichen",AH88)))</formula>
    </cfRule>
    <cfRule type="cellIs" dxfId="4346" priority="4238" operator="equal">
      <formula>"nachzureichen"</formula>
    </cfRule>
  </conditionalFormatting>
  <conditionalFormatting sqref="AH88">
    <cfRule type="containsText" dxfId="4345" priority="4235" operator="containsText" text="nachzureichen">
      <formula>NOT(ISERROR(SEARCH("nachzureichen",AH88)))</formula>
    </cfRule>
    <cfRule type="cellIs" dxfId="4344" priority="4236" operator="equal">
      <formula>"nachzureichen"</formula>
    </cfRule>
  </conditionalFormatting>
  <conditionalFormatting sqref="AH88">
    <cfRule type="cellIs" dxfId="4343" priority="4234" operator="equal">
      <formula>"nachzureichen"</formula>
    </cfRule>
  </conditionalFormatting>
  <conditionalFormatting sqref="AH88">
    <cfRule type="cellIs" dxfId="4342" priority="4233" operator="equal">
      <formula>"Nachweis ausstehend"</formula>
    </cfRule>
  </conditionalFormatting>
  <conditionalFormatting sqref="AK88">
    <cfRule type="cellIs" dxfId="4341" priority="4231" stopIfTrue="1" operator="equal">
      <formula>"Nein"</formula>
    </cfRule>
    <cfRule type="cellIs" dxfId="4340" priority="4232" stopIfTrue="1" operator="equal">
      <formula>"Ja"</formula>
    </cfRule>
  </conditionalFormatting>
  <conditionalFormatting sqref="AK88">
    <cfRule type="containsText" dxfId="4339" priority="4229" operator="containsText" text="nachzureichen">
      <formula>NOT(ISERROR(SEARCH("nachzureichen",AK88)))</formula>
    </cfRule>
    <cfRule type="cellIs" dxfId="4338" priority="4230" operator="equal">
      <formula>"nachzureichen"</formula>
    </cfRule>
  </conditionalFormatting>
  <conditionalFormatting sqref="AK88">
    <cfRule type="containsText" dxfId="4337" priority="4227" operator="containsText" text="nachzureichen">
      <formula>NOT(ISERROR(SEARCH("nachzureichen",AK88)))</formula>
    </cfRule>
    <cfRule type="cellIs" dxfId="4336" priority="4228" operator="equal">
      <formula>"nachzureichen"</formula>
    </cfRule>
  </conditionalFormatting>
  <conditionalFormatting sqref="AK88">
    <cfRule type="cellIs" dxfId="4335" priority="4226" operator="equal">
      <formula>"nachzureichen"</formula>
    </cfRule>
  </conditionalFormatting>
  <conditionalFormatting sqref="AK88">
    <cfRule type="cellIs" dxfId="4334" priority="4225" operator="equal">
      <formula>"Nachweis ausstehend"</formula>
    </cfRule>
  </conditionalFormatting>
  <conditionalFormatting sqref="AN88">
    <cfRule type="cellIs" dxfId="4333" priority="4223" stopIfTrue="1" operator="equal">
      <formula>"Nein"</formula>
    </cfRule>
    <cfRule type="cellIs" dxfId="4332" priority="4224" stopIfTrue="1" operator="equal">
      <formula>"Ja"</formula>
    </cfRule>
  </conditionalFormatting>
  <conditionalFormatting sqref="AN88">
    <cfRule type="containsText" dxfId="4331" priority="4221" operator="containsText" text="nachzureichen">
      <formula>NOT(ISERROR(SEARCH("nachzureichen",AN88)))</formula>
    </cfRule>
    <cfRule type="cellIs" dxfId="4330" priority="4222" operator="equal">
      <formula>"nachzureichen"</formula>
    </cfRule>
  </conditionalFormatting>
  <conditionalFormatting sqref="AN88">
    <cfRule type="containsText" dxfId="4329" priority="4219" operator="containsText" text="nachzureichen">
      <formula>NOT(ISERROR(SEARCH("nachzureichen",AN88)))</formula>
    </cfRule>
    <cfRule type="cellIs" dxfId="4328" priority="4220" operator="equal">
      <formula>"nachzureichen"</formula>
    </cfRule>
  </conditionalFormatting>
  <conditionalFormatting sqref="AN88">
    <cfRule type="cellIs" dxfId="4327" priority="4218" operator="equal">
      <formula>"nachzureichen"</formula>
    </cfRule>
  </conditionalFormatting>
  <conditionalFormatting sqref="AN88">
    <cfRule type="cellIs" dxfId="4326" priority="4217" operator="equal">
      <formula>"Nachweis ausstehend"</formula>
    </cfRule>
  </conditionalFormatting>
  <conditionalFormatting sqref="AQ88">
    <cfRule type="cellIs" dxfId="4325" priority="4215" stopIfTrue="1" operator="equal">
      <formula>"Nein"</formula>
    </cfRule>
    <cfRule type="cellIs" dxfId="4324" priority="4216" stopIfTrue="1" operator="equal">
      <formula>"Ja"</formula>
    </cfRule>
  </conditionalFormatting>
  <conditionalFormatting sqref="AQ88">
    <cfRule type="containsText" dxfId="4323" priority="4213" operator="containsText" text="nachzureichen">
      <formula>NOT(ISERROR(SEARCH("nachzureichen",AQ88)))</formula>
    </cfRule>
    <cfRule type="cellIs" dxfId="4322" priority="4214" operator="equal">
      <formula>"nachzureichen"</formula>
    </cfRule>
  </conditionalFormatting>
  <conditionalFormatting sqref="AQ88">
    <cfRule type="containsText" dxfId="4321" priority="4211" operator="containsText" text="nachzureichen">
      <formula>NOT(ISERROR(SEARCH("nachzureichen",AQ88)))</formula>
    </cfRule>
    <cfRule type="cellIs" dxfId="4320" priority="4212" operator="equal">
      <formula>"nachzureichen"</formula>
    </cfRule>
  </conditionalFormatting>
  <conditionalFormatting sqref="AQ88">
    <cfRule type="cellIs" dxfId="4319" priority="4210" operator="equal">
      <formula>"nachzureichen"</formula>
    </cfRule>
  </conditionalFormatting>
  <conditionalFormatting sqref="AQ88">
    <cfRule type="cellIs" dxfId="4318" priority="4209" operator="equal">
      <formula>"Nachweis ausstehend"</formula>
    </cfRule>
  </conditionalFormatting>
  <conditionalFormatting sqref="AT88">
    <cfRule type="cellIs" dxfId="4317" priority="4207" stopIfTrue="1" operator="equal">
      <formula>"Nein"</formula>
    </cfRule>
    <cfRule type="cellIs" dxfId="4316" priority="4208" stopIfTrue="1" operator="equal">
      <formula>"Ja"</formula>
    </cfRule>
  </conditionalFormatting>
  <conditionalFormatting sqref="AT88">
    <cfRule type="containsText" dxfId="4315" priority="4205" operator="containsText" text="nachzureichen">
      <formula>NOT(ISERROR(SEARCH("nachzureichen",AT88)))</formula>
    </cfRule>
    <cfRule type="cellIs" dxfId="4314" priority="4206" operator="equal">
      <formula>"nachzureichen"</formula>
    </cfRule>
  </conditionalFormatting>
  <conditionalFormatting sqref="AT88">
    <cfRule type="containsText" dxfId="4313" priority="4203" operator="containsText" text="nachzureichen">
      <formula>NOT(ISERROR(SEARCH("nachzureichen",AT88)))</formula>
    </cfRule>
    <cfRule type="cellIs" dxfId="4312" priority="4204" operator="equal">
      <formula>"nachzureichen"</formula>
    </cfRule>
  </conditionalFormatting>
  <conditionalFormatting sqref="AT88">
    <cfRule type="cellIs" dxfId="4311" priority="4202" operator="equal">
      <formula>"nachzureichen"</formula>
    </cfRule>
  </conditionalFormatting>
  <conditionalFormatting sqref="AT88">
    <cfRule type="cellIs" dxfId="4310" priority="4201" operator="equal">
      <formula>"Nachweis ausstehend"</formula>
    </cfRule>
  </conditionalFormatting>
  <conditionalFormatting sqref="AW88">
    <cfRule type="cellIs" dxfId="4309" priority="4199" stopIfTrue="1" operator="equal">
      <formula>"Nein"</formula>
    </cfRule>
    <cfRule type="cellIs" dxfId="4308" priority="4200" stopIfTrue="1" operator="equal">
      <formula>"Ja"</formula>
    </cfRule>
  </conditionalFormatting>
  <conditionalFormatting sqref="AW88">
    <cfRule type="containsText" dxfId="4307" priority="4197" operator="containsText" text="nachzureichen">
      <formula>NOT(ISERROR(SEARCH("nachzureichen",AW88)))</formula>
    </cfRule>
    <cfRule type="cellIs" dxfId="4306" priority="4198" operator="equal">
      <formula>"nachzureichen"</formula>
    </cfRule>
  </conditionalFormatting>
  <conditionalFormatting sqref="AW88">
    <cfRule type="containsText" dxfId="4305" priority="4195" operator="containsText" text="nachzureichen">
      <formula>NOT(ISERROR(SEARCH("nachzureichen",AW88)))</formula>
    </cfRule>
    <cfRule type="cellIs" dxfId="4304" priority="4196" operator="equal">
      <formula>"nachzureichen"</formula>
    </cfRule>
  </conditionalFormatting>
  <conditionalFormatting sqref="AW88">
    <cfRule type="cellIs" dxfId="4303" priority="4194" operator="equal">
      <formula>"nachzureichen"</formula>
    </cfRule>
  </conditionalFormatting>
  <conditionalFormatting sqref="AW88">
    <cfRule type="cellIs" dxfId="4302" priority="4193" operator="equal">
      <formula>"Nachweis ausstehend"</formula>
    </cfRule>
  </conditionalFormatting>
  <conditionalFormatting sqref="AZ88">
    <cfRule type="cellIs" dxfId="4301" priority="4191" stopIfTrue="1" operator="equal">
      <formula>"Nein"</formula>
    </cfRule>
    <cfRule type="cellIs" dxfId="4300" priority="4192" stopIfTrue="1" operator="equal">
      <formula>"Ja"</formula>
    </cfRule>
  </conditionalFormatting>
  <conditionalFormatting sqref="AZ88">
    <cfRule type="containsText" dxfId="4299" priority="4189" operator="containsText" text="nachzureichen">
      <formula>NOT(ISERROR(SEARCH("nachzureichen",AZ88)))</formula>
    </cfRule>
    <cfRule type="cellIs" dxfId="4298" priority="4190" operator="equal">
      <formula>"nachzureichen"</formula>
    </cfRule>
  </conditionalFormatting>
  <conditionalFormatting sqref="AZ88">
    <cfRule type="containsText" dxfId="4297" priority="4187" operator="containsText" text="nachzureichen">
      <formula>NOT(ISERROR(SEARCH("nachzureichen",AZ88)))</formula>
    </cfRule>
    <cfRule type="cellIs" dxfId="4296" priority="4188" operator="equal">
      <formula>"nachzureichen"</formula>
    </cfRule>
  </conditionalFormatting>
  <conditionalFormatting sqref="AZ88">
    <cfRule type="cellIs" dxfId="4295" priority="4186" operator="equal">
      <formula>"nachzureichen"</formula>
    </cfRule>
  </conditionalFormatting>
  <conditionalFormatting sqref="AZ88">
    <cfRule type="cellIs" dxfId="4294" priority="4185" operator="equal">
      <formula>"Nachweis ausstehend"</formula>
    </cfRule>
  </conditionalFormatting>
  <conditionalFormatting sqref="BC88">
    <cfRule type="cellIs" dxfId="4293" priority="4183" stopIfTrue="1" operator="equal">
      <formula>"Nein"</formula>
    </cfRule>
    <cfRule type="cellIs" dxfId="4292" priority="4184" stopIfTrue="1" operator="equal">
      <formula>"Ja"</formula>
    </cfRule>
  </conditionalFormatting>
  <conditionalFormatting sqref="BC88">
    <cfRule type="containsText" dxfId="4291" priority="4181" operator="containsText" text="nachzureichen">
      <formula>NOT(ISERROR(SEARCH("nachzureichen",BC88)))</formula>
    </cfRule>
    <cfRule type="cellIs" dxfId="4290" priority="4182" operator="equal">
      <formula>"nachzureichen"</formula>
    </cfRule>
  </conditionalFormatting>
  <conditionalFormatting sqref="BC88">
    <cfRule type="containsText" dxfId="4289" priority="4179" operator="containsText" text="nachzureichen">
      <formula>NOT(ISERROR(SEARCH("nachzureichen",BC88)))</formula>
    </cfRule>
    <cfRule type="cellIs" dxfId="4288" priority="4180" operator="equal">
      <formula>"nachzureichen"</formula>
    </cfRule>
  </conditionalFormatting>
  <conditionalFormatting sqref="BC88">
    <cfRule type="cellIs" dxfId="4287" priority="4178" operator="equal">
      <formula>"nachzureichen"</formula>
    </cfRule>
  </conditionalFormatting>
  <conditionalFormatting sqref="BC88">
    <cfRule type="cellIs" dxfId="4286" priority="4177" operator="equal">
      <formula>"Nachweis ausstehend"</formula>
    </cfRule>
  </conditionalFormatting>
  <conditionalFormatting sqref="BF88">
    <cfRule type="cellIs" dxfId="4285" priority="4175" stopIfTrue="1" operator="equal">
      <formula>"Nein"</formula>
    </cfRule>
    <cfRule type="cellIs" dxfId="4284" priority="4176" stopIfTrue="1" operator="equal">
      <formula>"Ja"</formula>
    </cfRule>
  </conditionalFormatting>
  <conditionalFormatting sqref="BF88">
    <cfRule type="containsText" dxfId="4283" priority="4173" operator="containsText" text="nachzureichen">
      <formula>NOT(ISERROR(SEARCH("nachzureichen",BF88)))</formula>
    </cfRule>
    <cfRule type="cellIs" dxfId="4282" priority="4174" operator="equal">
      <formula>"nachzureichen"</formula>
    </cfRule>
  </conditionalFormatting>
  <conditionalFormatting sqref="BF88">
    <cfRule type="containsText" dxfId="4281" priority="4171" operator="containsText" text="nachzureichen">
      <formula>NOT(ISERROR(SEARCH("nachzureichen",BF88)))</formula>
    </cfRule>
    <cfRule type="cellIs" dxfId="4280" priority="4172" operator="equal">
      <formula>"nachzureichen"</formula>
    </cfRule>
  </conditionalFormatting>
  <conditionalFormatting sqref="BF88">
    <cfRule type="cellIs" dxfId="4279" priority="4170" operator="equal">
      <formula>"nachzureichen"</formula>
    </cfRule>
  </conditionalFormatting>
  <conditionalFormatting sqref="BF88">
    <cfRule type="cellIs" dxfId="4278" priority="4169" operator="equal">
      <formula>"Nachweis ausstehend"</formula>
    </cfRule>
  </conditionalFormatting>
  <conditionalFormatting sqref="BI88">
    <cfRule type="cellIs" dxfId="4277" priority="4167" stopIfTrue="1" operator="equal">
      <formula>"Nein"</formula>
    </cfRule>
    <cfRule type="cellIs" dxfId="4276" priority="4168" stopIfTrue="1" operator="equal">
      <formula>"Ja"</formula>
    </cfRule>
  </conditionalFormatting>
  <conditionalFormatting sqref="BI88">
    <cfRule type="containsText" dxfId="4275" priority="4165" operator="containsText" text="nachzureichen">
      <formula>NOT(ISERROR(SEARCH("nachzureichen",BI88)))</formula>
    </cfRule>
    <cfRule type="cellIs" dxfId="4274" priority="4166" operator="equal">
      <formula>"nachzureichen"</formula>
    </cfRule>
  </conditionalFormatting>
  <conditionalFormatting sqref="BI88">
    <cfRule type="containsText" dxfId="4273" priority="4163" operator="containsText" text="nachzureichen">
      <formula>NOT(ISERROR(SEARCH("nachzureichen",BI88)))</formula>
    </cfRule>
    <cfRule type="cellIs" dxfId="4272" priority="4164" operator="equal">
      <formula>"nachzureichen"</formula>
    </cfRule>
  </conditionalFormatting>
  <conditionalFormatting sqref="BI88">
    <cfRule type="cellIs" dxfId="4271" priority="4162" operator="equal">
      <formula>"nachzureichen"</formula>
    </cfRule>
  </conditionalFormatting>
  <conditionalFormatting sqref="BI88">
    <cfRule type="cellIs" dxfId="4270" priority="4161" operator="equal">
      <formula>"Nachweis ausstehend"</formula>
    </cfRule>
  </conditionalFormatting>
  <conditionalFormatting sqref="D96">
    <cfRule type="cellIs" dxfId="4269" priority="4159" stopIfTrue="1" operator="equal">
      <formula>"Nein"</formula>
    </cfRule>
    <cfRule type="cellIs" dxfId="4268" priority="4160" stopIfTrue="1" operator="equal">
      <formula>"Ja"</formula>
    </cfRule>
  </conditionalFormatting>
  <conditionalFormatting sqref="D96">
    <cfRule type="containsText" dxfId="4267" priority="4157" operator="containsText" text="nachzureichen">
      <formula>NOT(ISERROR(SEARCH("nachzureichen",D96)))</formula>
    </cfRule>
    <cfRule type="cellIs" dxfId="4266" priority="4158" operator="equal">
      <formula>"nachzureichen"</formula>
    </cfRule>
  </conditionalFormatting>
  <conditionalFormatting sqref="D96">
    <cfRule type="containsText" dxfId="4265" priority="4155" operator="containsText" text="nachzureichen">
      <formula>NOT(ISERROR(SEARCH("nachzureichen",D96)))</formula>
    </cfRule>
    <cfRule type="cellIs" dxfId="4264" priority="4156" operator="equal">
      <formula>"nachzureichen"</formula>
    </cfRule>
  </conditionalFormatting>
  <conditionalFormatting sqref="D96">
    <cfRule type="cellIs" dxfId="4263" priority="4154" operator="equal">
      <formula>"nachzureichen"</formula>
    </cfRule>
  </conditionalFormatting>
  <conditionalFormatting sqref="D96">
    <cfRule type="cellIs" dxfId="4262" priority="4153" operator="equal">
      <formula>"Nachweis ausstehend"</formula>
    </cfRule>
  </conditionalFormatting>
  <conditionalFormatting sqref="G96">
    <cfRule type="cellIs" dxfId="4261" priority="4151" stopIfTrue="1" operator="equal">
      <formula>"Nein"</formula>
    </cfRule>
    <cfRule type="cellIs" dxfId="4260" priority="4152" stopIfTrue="1" operator="equal">
      <formula>"Ja"</formula>
    </cfRule>
  </conditionalFormatting>
  <conditionalFormatting sqref="G96">
    <cfRule type="containsText" dxfId="4259" priority="4149" operator="containsText" text="nachzureichen">
      <formula>NOT(ISERROR(SEARCH("nachzureichen",G96)))</formula>
    </cfRule>
    <cfRule type="cellIs" dxfId="4258" priority="4150" operator="equal">
      <formula>"nachzureichen"</formula>
    </cfRule>
  </conditionalFormatting>
  <conditionalFormatting sqref="G96">
    <cfRule type="containsText" dxfId="4257" priority="4147" operator="containsText" text="nachzureichen">
      <formula>NOT(ISERROR(SEARCH("nachzureichen",G96)))</formula>
    </cfRule>
    <cfRule type="cellIs" dxfId="4256" priority="4148" operator="equal">
      <formula>"nachzureichen"</formula>
    </cfRule>
  </conditionalFormatting>
  <conditionalFormatting sqref="G96">
    <cfRule type="cellIs" dxfId="4255" priority="4146" operator="equal">
      <formula>"nachzureichen"</formula>
    </cfRule>
  </conditionalFormatting>
  <conditionalFormatting sqref="G96">
    <cfRule type="cellIs" dxfId="4254" priority="4145" operator="equal">
      <formula>"Nachweis ausstehend"</formula>
    </cfRule>
  </conditionalFormatting>
  <conditionalFormatting sqref="J96">
    <cfRule type="cellIs" dxfId="4253" priority="4143" stopIfTrue="1" operator="equal">
      <formula>"Nein"</formula>
    </cfRule>
    <cfRule type="cellIs" dxfId="4252" priority="4144" stopIfTrue="1" operator="equal">
      <formula>"Ja"</formula>
    </cfRule>
  </conditionalFormatting>
  <conditionalFormatting sqref="J96">
    <cfRule type="containsText" dxfId="4251" priority="4141" operator="containsText" text="nachzureichen">
      <formula>NOT(ISERROR(SEARCH("nachzureichen",J96)))</formula>
    </cfRule>
    <cfRule type="cellIs" dxfId="4250" priority="4142" operator="equal">
      <formula>"nachzureichen"</formula>
    </cfRule>
  </conditionalFormatting>
  <conditionalFormatting sqref="J96">
    <cfRule type="containsText" dxfId="4249" priority="4139" operator="containsText" text="nachzureichen">
      <formula>NOT(ISERROR(SEARCH("nachzureichen",J96)))</formula>
    </cfRule>
    <cfRule type="cellIs" dxfId="4248" priority="4140" operator="equal">
      <formula>"nachzureichen"</formula>
    </cfRule>
  </conditionalFormatting>
  <conditionalFormatting sqref="J96">
    <cfRule type="cellIs" dxfId="4247" priority="4138" operator="equal">
      <formula>"nachzureichen"</formula>
    </cfRule>
  </conditionalFormatting>
  <conditionalFormatting sqref="J96">
    <cfRule type="cellIs" dxfId="4246" priority="4137" operator="equal">
      <formula>"Nachweis ausstehend"</formula>
    </cfRule>
  </conditionalFormatting>
  <conditionalFormatting sqref="M96">
    <cfRule type="cellIs" dxfId="4245" priority="4135" stopIfTrue="1" operator="equal">
      <formula>"Nein"</formula>
    </cfRule>
    <cfRule type="cellIs" dxfId="4244" priority="4136" stopIfTrue="1" operator="equal">
      <formula>"Ja"</formula>
    </cfRule>
  </conditionalFormatting>
  <conditionalFormatting sqref="M96">
    <cfRule type="containsText" dxfId="4243" priority="4133" operator="containsText" text="nachzureichen">
      <formula>NOT(ISERROR(SEARCH("nachzureichen",M96)))</formula>
    </cfRule>
    <cfRule type="cellIs" dxfId="4242" priority="4134" operator="equal">
      <formula>"nachzureichen"</formula>
    </cfRule>
  </conditionalFormatting>
  <conditionalFormatting sqref="M96">
    <cfRule type="containsText" dxfId="4241" priority="4131" operator="containsText" text="nachzureichen">
      <formula>NOT(ISERROR(SEARCH("nachzureichen",M96)))</formula>
    </cfRule>
    <cfRule type="cellIs" dxfId="4240" priority="4132" operator="equal">
      <formula>"nachzureichen"</formula>
    </cfRule>
  </conditionalFormatting>
  <conditionalFormatting sqref="M96">
    <cfRule type="cellIs" dxfId="4239" priority="4130" operator="equal">
      <formula>"nachzureichen"</formula>
    </cfRule>
  </conditionalFormatting>
  <conditionalFormatting sqref="M96">
    <cfRule type="cellIs" dxfId="4238" priority="4129" operator="equal">
      <formula>"Nachweis ausstehend"</formula>
    </cfRule>
  </conditionalFormatting>
  <conditionalFormatting sqref="P96">
    <cfRule type="cellIs" dxfId="4237" priority="4127" stopIfTrue="1" operator="equal">
      <formula>"Nein"</formula>
    </cfRule>
    <cfRule type="cellIs" dxfId="4236" priority="4128" stopIfTrue="1" operator="equal">
      <formula>"Ja"</formula>
    </cfRule>
  </conditionalFormatting>
  <conditionalFormatting sqref="P96">
    <cfRule type="containsText" dxfId="4235" priority="4125" operator="containsText" text="nachzureichen">
      <formula>NOT(ISERROR(SEARCH("nachzureichen",P96)))</formula>
    </cfRule>
    <cfRule type="cellIs" dxfId="4234" priority="4126" operator="equal">
      <formula>"nachzureichen"</formula>
    </cfRule>
  </conditionalFormatting>
  <conditionalFormatting sqref="P96">
    <cfRule type="containsText" dxfId="4233" priority="4123" operator="containsText" text="nachzureichen">
      <formula>NOT(ISERROR(SEARCH("nachzureichen",P96)))</formula>
    </cfRule>
    <cfRule type="cellIs" dxfId="4232" priority="4124" operator="equal">
      <formula>"nachzureichen"</formula>
    </cfRule>
  </conditionalFormatting>
  <conditionalFormatting sqref="P96">
    <cfRule type="cellIs" dxfId="4231" priority="4122" operator="equal">
      <formula>"nachzureichen"</formula>
    </cfRule>
  </conditionalFormatting>
  <conditionalFormatting sqref="P96">
    <cfRule type="cellIs" dxfId="4230" priority="4121" operator="equal">
      <formula>"Nachweis ausstehend"</formula>
    </cfRule>
  </conditionalFormatting>
  <conditionalFormatting sqref="S96">
    <cfRule type="cellIs" dxfId="4229" priority="4119" stopIfTrue="1" operator="equal">
      <formula>"Nein"</formula>
    </cfRule>
    <cfRule type="cellIs" dxfId="4228" priority="4120" stopIfTrue="1" operator="equal">
      <formula>"Ja"</formula>
    </cfRule>
  </conditionalFormatting>
  <conditionalFormatting sqref="S96">
    <cfRule type="containsText" dxfId="4227" priority="4117" operator="containsText" text="nachzureichen">
      <formula>NOT(ISERROR(SEARCH("nachzureichen",S96)))</formula>
    </cfRule>
    <cfRule type="cellIs" dxfId="4226" priority="4118" operator="equal">
      <formula>"nachzureichen"</formula>
    </cfRule>
  </conditionalFormatting>
  <conditionalFormatting sqref="S96">
    <cfRule type="containsText" dxfId="4225" priority="4115" operator="containsText" text="nachzureichen">
      <formula>NOT(ISERROR(SEARCH("nachzureichen",S96)))</formula>
    </cfRule>
    <cfRule type="cellIs" dxfId="4224" priority="4116" operator="equal">
      <formula>"nachzureichen"</formula>
    </cfRule>
  </conditionalFormatting>
  <conditionalFormatting sqref="S96">
    <cfRule type="cellIs" dxfId="4223" priority="4114" operator="equal">
      <formula>"nachzureichen"</formula>
    </cfRule>
  </conditionalFormatting>
  <conditionalFormatting sqref="S96">
    <cfRule type="cellIs" dxfId="4222" priority="4113" operator="equal">
      <formula>"Nachweis ausstehend"</formula>
    </cfRule>
  </conditionalFormatting>
  <conditionalFormatting sqref="V96">
    <cfRule type="cellIs" dxfId="4221" priority="4111" stopIfTrue="1" operator="equal">
      <formula>"Nein"</formula>
    </cfRule>
    <cfRule type="cellIs" dxfId="4220" priority="4112" stopIfTrue="1" operator="equal">
      <formula>"Ja"</formula>
    </cfRule>
  </conditionalFormatting>
  <conditionalFormatting sqref="V96">
    <cfRule type="containsText" dxfId="4219" priority="4109" operator="containsText" text="nachzureichen">
      <formula>NOT(ISERROR(SEARCH("nachzureichen",V96)))</formula>
    </cfRule>
    <cfRule type="cellIs" dxfId="4218" priority="4110" operator="equal">
      <formula>"nachzureichen"</formula>
    </cfRule>
  </conditionalFormatting>
  <conditionalFormatting sqref="V96">
    <cfRule type="containsText" dxfId="4217" priority="4107" operator="containsText" text="nachzureichen">
      <formula>NOT(ISERROR(SEARCH("nachzureichen",V96)))</formula>
    </cfRule>
    <cfRule type="cellIs" dxfId="4216" priority="4108" operator="equal">
      <formula>"nachzureichen"</formula>
    </cfRule>
  </conditionalFormatting>
  <conditionalFormatting sqref="V96">
    <cfRule type="cellIs" dxfId="4215" priority="4106" operator="equal">
      <formula>"nachzureichen"</formula>
    </cfRule>
  </conditionalFormatting>
  <conditionalFormatting sqref="V96">
    <cfRule type="cellIs" dxfId="4214" priority="4105" operator="equal">
      <formula>"Nachweis ausstehend"</formula>
    </cfRule>
  </conditionalFormatting>
  <conditionalFormatting sqref="Y96">
    <cfRule type="cellIs" dxfId="4213" priority="4103" stopIfTrue="1" operator="equal">
      <formula>"Nein"</formula>
    </cfRule>
    <cfRule type="cellIs" dxfId="4212" priority="4104" stopIfTrue="1" operator="equal">
      <formula>"Ja"</formula>
    </cfRule>
  </conditionalFormatting>
  <conditionalFormatting sqref="Y96">
    <cfRule type="containsText" dxfId="4211" priority="4101" operator="containsText" text="nachzureichen">
      <formula>NOT(ISERROR(SEARCH("nachzureichen",Y96)))</formula>
    </cfRule>
    <cfRule type="cellIs" dxfId="4210" priority="4102" operator="equal">
      <formula>"nachzureichen"</formula>
    </cfRule>
  </conditionalFormatting>
  <conditionalFormatting sqref="Y96">
    <cfRule type="containsText" dxfId="4209" priority="4099" operator="containsText" text="nachzureichen">
      <formula>NOT(ISERROR(SEARCH("nachzureichen",Y96)))</formula>
    </cfRule>
    <cfRule type="cellIs" dxfId="4208" priority="4100" operator="equal">
      <formula>"nachzureichen"</formula>
    </cfRule>
  </conditionalFormatting>
  <conditionalFormatting sqref="Y96">
    <cfRule type="cellIs" dxfId="4207" priority="4098" operator="equal">
      <formula>"nachzureichen"</formula>
    </cfRule>
  </conditionalFormatting>
  <conditionalFormatting sqref="Y96">
    <cfRule type="cellIs" dxfId="4206" priority="4097" operator="equal">
      <formula>"Nachweis ausstehend"</formula>
    </cfRule>
  </conditionalFormatting>
  <conditionalFormatting sqref="AB96">
    <cfRule type="cellIs" dxfId="4205" priority="4095" stopIfTrue="1" operator="equal">
      <formula>"Nein"</formula>
    </cfRule>
    <cfRule type="cellIs" dxfId="4204" priority="4096" stopIfTrue="1" operator="equal">
      <formula>"Ja"</formula>
    </cfRule>
  </conditionalFormatting>
  <conditionalFormatting sqref="AB96">
    <cfRule type="containsText" dxfId="4203" priority="4093" operator="containsText" text="nachzureichen">
      <formula>NOT(ISERROR(SEARCH("nachzureichen",AB96)))</formula>
    </cfRule>
    <cfRule type="cellIs" dxfId="4202" priority="4094" operator="equal">
      <formula>"nachzureichen"</formula>
    </cfRule>
  </conditionalFormatting>
  <conditionalFormatting sqref="AB96">
    <cfRule type="containsText" dxfId="4201" priority="4091" operator="containsText" text="nachzureichen">
      <formula>NOT(ISERROR(SEARCH("nachzureichen",AB96)))</formula>
    </cfRule>
    <cfRule type="cellIs" dxfId="4200" priority="4092" operator="equal">
      <formula>"nachzureichen"</formula>
    </cfRule>
  </conditionalFormatting>
  <conditionalFormatting sqref="AB96">
    <cfRule type="cellIs" dxfId="4199" priority="4090" operator="equal">
      <formula>"nachzureichen"</formula>
    </cfRule>
  </conditionalFormatting>
  <conditionalFormatting sqref="AB96">
    <cfRule type="cellIs" dxfId="4198" priority="4089" operator="equal">
      <formula>"Nachweis ausstehend"</formula>
    </cfRule>
  </conditionalFormatting>
  <conditionalFormatting sqref="AE96">
    <cfRule type="cellIs" dxfId="4197" priority="4087" stopIfTrue="1" operator="equal">
      <formula>"Nein"</formula>
    </cfRule>
    <cfRule type="cellIs" dxfId="4196" priority="4088" stopIfTrue="1" operator="equal">
      <formula>"Ja"</formula>
    </cfRule>
  </conditionalFormatting>
  <conditionalFormatting sqref="AE96">
    <cfRule type="containsText" dxfId="4195" priority="4085" operator="containsText" text="nachzureichen">
      <formula>NOT(ISERROR(SEARCH("nachzureichen",AE96)))</formula>
    </cfRule>
    <cfRule type="cellIs" dxfId="4194" priority="4086" operator="equal">
      <formula>"nachzureichen"</formula>
    </cfRule>
  </conditionalFormatting>
  <conditionalFormatting sqref="AE96">
    <cfRule type="containsText" dxfId="4193" priority="4083" operator="containsText" text="nachzureichen">
      <formula>NOT(ISERROR(SEARCH("nachzureichen",AE96)))</formula>
    </cfRule>
    <cfRule type="cellIs" dxfId="4192" priority="4084" operator="equal">
      <formula>"nachzureichen"</formula>
    </cfRule>
  </conditionalFormatting>
  <conditionalFormatting sqref="AE96">
    <cfRule type="cellIs" dxfId="4191" priority="4082" operator="equal">
      <formula>"nachzureichen"</formula>
    </cfRule>
  </conditionalFormatting>
  <conditionalFormatting sqref="AE96">
    <cfRule type="cellIs" dxfId="4190" priority="4081" operator="equal">
      <formula>"Nachweis ausstehend"</formula>
    </cfRule>
  </conditionalFormatting>
  <conditionalFormatting sqref="AH96">
    <cfRule type="cellIs" dxfId="4189" priority="4079" stopIfTrue="1" operator="equal">
      <formula>"Nein"</formula>
    </cfRule>
    <cfRule type="cellIs" dxfId="4188" priority="4080" stopIfTrue="1" operator="equal">
      <formula>"Ja"</formula>
    </cfRule>
  </conditionalFormatting>
  <conditionalFormatting sqref="AH96">
    <cfRule type="containsText" dxfId="4187" priority="4077" operator="containsText" text="nachzureichen">
      <formula>NOT(ISERROR(SEARCH("nachzureichen",AH96)))</formula>
    </cfRule>
    <cfRule type="cellIs" dxfId="4186" priority="4078" operator="equal">
      <formula>"nachzureichen"</formula>
    </cfRule>
  </conditionalFormatting>
  <conditionalFormatting sqref="AH96">
    <cfRule type="containsText" dxfId="4185" priority="4075" operator="containsText" text="nachzureichen">
      <formula>NOT(ISERROR(SEARCH("nachzureichen",AH96)))</formula>
    </cfRule>
    <cfRule type="cellIs" dxfId="4184" priority="4076" operator="equal">
      <formula>"nachzureichen"</formula>
    </cfRule>
  </conditionalFormatting>
  <conditionalFormatting sqref="AH96">
    <cfRule type="cellIs" dxfId="4183" priority="4074" operator="equal">
      <formula>"nachzureichen"</formula>
    </cfRule>
  </conditionalFormatting>
  <conditionalFormatting sqref="AH96">
    <cfRule type="cellIs" dxfId="4182" priority="4073" operator="equal">
      <formula>"Nachweis ausstehend"</formula>
    </cfRule>
  </conditionalFormatting>
  <conditionalFormatting sqref="AK96">
    <cfRule type="cellIs" dxfId="4181" priority="4071" stopIfTrue="1" operator="equal">
      <formula>"Nein"</formula>
    </cfRule>
    <cfRule type="cellIs" dxfId="4180" priority="4072" stopIfTrue="1" operator="equal">
      <formula>"Ja"</formula>
    </cfRule>
  </conditionalFormatting>
  <conditionalFormatting sqref="AK96">
    <cfRule type="containsText" dxfId="4179" priority="4069" operator="containsText" text="nachzureichen">
      <formula>NOT(ISERROR(SEARCH("nachzureichen",AK96)))</formula>
    </cfRule>
    <cfRule type="cellIs" dxfId="4178" priority="4070" operator="equal">
      <formula>"nachzureichen"</formula>
    </cfRule>
  </conditionalFormatting>
  <conditionalFormatting sqref="AK96">
    <cfRule type="containsText" dxfId="4177" priority="4067" operator="containsText" text="nachzureichen">
      <formula>NOT(ISERROR(SEARCH("nachzureichen",AK96)))</formula>
    </cfRule>
    <cfRule type="cellIs" dxfId="4176" priority="4068" operator="equal">
      <formula>"nachzureichen"</formula>
    </cfRule>
  </conditionalFormatting>
  <conditionalFormatting sqref="AK96">
    <cfRule type="cellIs" dxfId="4175" priority="4066" operator="equal">
      <formula>"nachzureichen"</formula>
    </cfRule>
  </conditionalFormatting>
  <conditionalFormatting sqref="AK96">
    <cfRule type="cellIs" dxfId="4174" priority="4065" operator="equal">
      <formula>"Nachweis ausstehend"</formula>
    </cfRule>
  </conditionalFormatting>
  <conditionalFormatting sqref="AN96">
    <cfRule type="cellIs" dxfId="4173" priority="4063" stopIfTrue="1" operator="equal">
      <formula>"Nein"</formula>
    </cfRule>
    <cfRule type="cellIs" dxfId="4172" priority="4064" stopIfTrue="1" operator="equal">
      <formula>"Ja"</formula>
    </cfRule>
  </conditionalFormatting>
  <conditionalFormatting sqref="AN96">
    <cfRule type="containsText" dxfId="4171" priority="4061" operator="containsText" text="nachzureichen">
      <formula>NOT(ISERROR(SEARCH("nachzureichen",AN96)))</formula>
    </cfRule>
    <cfRule type="cellIs" dxfId="4170" priority="4062" operator="equal">
      <formula>"nachzureichen"</formula>
    </cfRule>
  </conditionalFormatting>
  <conditionalFormatting sqref="AN96">
    <cfRule type="containsText" dxfId="4169" priority="4059" operator="containsText" text="nachzureichen">
      <formula>NOT(ISERROR(SEARCH("nachzureichen",AN96)))</formula>
    </cfRule>
    <cfRule type="cellIs" dxfId="4168" priority="4060" operator="equal">
      <formula>"nachzureichen"</formula>
    </cfRule>
  </conditionalFormatting>
  <conditionalFormatting sqref="AN96">
    <cfRule type="cellIs" dxfId="4167" priority="4058" operator="equal">
      <formula>"nachzureichen"</formula>
    </cfRule>
  </conditionalFormatting>
  <conditionalFormatting sqref="AN96">
    <cfRule type="cellIs" dxfId="4166" priority="4057" operator="equal">
      <formula>"Nachweis ausstehend"</formula>
    </cfRule>
  </conditionalFormatting>
  <conditionalFormatting sqref="AQ96">
    <cfRule type="cellIs" dxfId="4165" priority="4055" stopIfTrue="1" operator="equal">
      <formula>"Nein"</formula>
    </cfRule>
    <cfRule type="cellIs" dxfId="4164" priority="4056" stopIfTrue="1" operator="equal">
      <formula>"Ja"</formula>
    </cfRule>
  </conditionalFormatting>
  <conditionalFormatting sqref="AQ96">
    <cfRule type="containsText" dxfId="4163" priority="4053" operator="containsText" text="nachzureichen">
      <formula>NOT(ISERROR(SEARCH("nachzureichen",AQ96)))</formula>
    </cfRule>
    <cfRule type="cellIs" dxfId="4162" priority="4054" operator="equal">
      <formula>"nachzureichen"</formula>
    </cfRule>
  </conditionalFormatting>
  <conditionalFormatting sqref="AQ96">
    <cfRule type="containsText" dxfId="4161" priority="4051" operator="containsText" text="nachzureichen">
      <formula>NOT(ISERROR(SEARCH("nachzureichen",AQ96)))</formula>
    </cfRule>
    <cfRule type="cellIs" dxfId="4160" priority="4052" operator="equal">
      <formula>"nachzureichen"</formula>
    </cfRule>
  </conditionalFormatting>
  <conditionalFormatting sqref="AQ96">
    <cfRule type="cellIs" dxfId="4159" priority="4050" operator="equal">
      <formula>"nachzureichen"</formula>
    </cfRule>
  </conditionalFormatting>
  <conditionalFormatting sqref="AQ96">
    <cfRule type="cellIs" dxfId="4158" priority="4049" operator="equal">
      <formula>"Nachweis ausstehend"</formula>
    </cfRule>
  </conditionalFormatting>
  <conditionalFormatting sqref="AT96">
    <cfRule type="cellIs" dxfId="4157" priority="4047" stopIfTrue="1" operator="equal">
      <formula>"Nein"</formula>
    </cfRule>
    <cfRule type="cellIs" dxfId="4156" priority="4048" stopIfTrue="1" operator="equal">
      <formula>"Ja"</formula>
    </cfRule>
  </conditionalFormatting>
  <conditionalFormatting sqref="AT96">
    <cfRule type="containsText" dxfId="4155" priority="4045" operator="containsText" text="nachzureichen">
      <formula>NOT(ISERROR(SEARCH("nachzureichen",AT96)))</formula>
    </cfRule>
    <cfRule type="cellIs" dxfId="4154" priority="4046" operator="equal">
      <formula>"nachzureichen"</formula>
    </cfRule>
  </conditionalFormatting>
  <conditionalFormatting sqref="AT96">
    <cfRule type="containsText" dxfId="4153" priority="4043" operator="containsText" text="nachzureichen">
      <formula>NOT(ISERROR(SEARCH("nachzureichen",AT96)))</formula>
    </cfRule>
    <cfRule type="cellIs" dxfId="4152" priority="4044" operator="equal">
      <formula>"nachzureichen"</formula>
    </cfRule>
  </conditionalFormatting>
  <conditionalFormatting sqref="AT96">
    <cfRule type="cellIs" dxfId="4151" priority="4042" operator="equal">
      <formula>"nachzureichen"</formula>
    </cfRule>
  </conditionalFormatting>
  <conditionalFormatting sqref="AT96">
    <cfRule type="cellIs" dxfId="4150" priority="4041" operator="equal">
      <formula>"Nachweis ausstehend"</formula>
    </cfRule>
  </conditionalFormatting>
  <conditionalFormatting sqref="AW96">
    <cfRule type="cellIs" dxfId="4149" priority="4039" stopIfTrue="1" operator="equal">
      <formula>"Nein"</formula>
    </cfRule>
    <cfRule type="cellIs" dxfId="4148" priority="4040" stopIfTrue="1" operator="equal">
      <formula>"Ja"</formula>
    </cfRule>
  </conditionalFormatting>
  <conditionalFormatting sqref="AW96">
    <cfRule type="containsText" dxfId="4147" priority="4037" operator="containsText" text="nachzureichen">
      <formula>NOT(ISERROR(SEARCH("nachzureichen",AW96)))</formula>
    </cfRule>
    <cfRule type="cellIs" dxfId="4146" priority="4038" operator="equal">
      <formula>"nachzureichen"</formula>
    </cfRule>
  </conditionalFormatting>
  <conditionalFormatting sqref="AW96">
    <cfRule type="containsText" dxfId="4145" priority="4035" operator="containsText" text="nachzureichen">
      <formula>NOT(ISERROR(SEARCH("nachzureichen",AW96)))</formula>
    </cfRule>
    <cfRule type="cellIs" dxfId="4144" priority="4036" operator="equal">
      <formula>"nachzureichen"</formula>
    </cfRule>
  </conditionalFormatting>
  <conditionalFormatting sqref="AW96">
    <cfRule type="cellIs" dxfId="4143" priority="4034" operator="equal">
      <formula>"nachzureichen"</formula>
    </cfRule>
  </conditionalFormatting>
  <conditionalFormatting sqref="AW96">
    <cfRule type="cellIs" dxfId="4142" priority="4033" operator="equal">
      <formula>"Nachweis ausstehend"</formula>
    </cfRule>
  </conditionalFormatting>
  <conditionalFormatting sqref="AZ96">
    <cfRule type="cellIs" dxfId="4141" priority="4031" stopIfTrue="1" operator="equal">
      <formula>"Nein"</formula>
    </cfRule>
    <cfRule type="cellIs" dxfId="4140" priority="4032" stopIfTrue="1" operator="equal">
      <formula>"Ja"</formula>
    </cfRule>
  </conditionalFormatting>
  <conditionalFormatting sqref="AZ96">
    <cfRule type="containsText" dxfId="4139" priority="4029" operator="containsText" text="nachzureichen">
      <formula>NOT(ISERROR(SEARCH("nachzureichen",AZ96)))</formula>
    </cfRule>
    <cfRule type="cellIs" dxfId="4138" priority="4030" operator="equal">
      <formula>"nachzureichen"</formula>
    </cfRule>
  </conditionalFormatting>
  <conditionalFormatting sqref="AZ96">
    <cfRule type="containsText" dxfId="4137" priority="4027" operator="containsText" text="nachzureichen">
      <formula>NOT(ISERROR(SEARCH("nachzureichen",AZ96)))</formula>
    </cfRule>
    <cfRule type="cellIs" dxfId="4136" priority="4028" operator="equal">
      <formula>"nachzureichen"</formula>
    </cfRule>
  </conditionalFormatting>
  <conditionalFormatting sqref="AZ96">
    <cfRule type="cellIs" dxfId="4135" priority="4026" operator="equal">
      <formula>"nachzureichen"</formula>
    </cfRule>
  </conditionalFormatting>
  <conditionalFormatting sqref="AZ96">
    <cfRule type="cellIs" dxfId="4134" priority="4025" operator="equal">
      <formula>"Nachweis ausstehend"</formula>
    </cfRule>
  </conditionalFormatting>
  <conditionalFormatting sqref="BC96">
    <cfRule type="cellIs" dxfId="4133" priority="4023" stopIfTrue="1" operator="equal">
      <formula>"Nein"</formula>
    </cfRule>
    <cfRule type="cellIs" dxfId="4132" priority="4024" stopIfTrue="1" operator="equal">
      <formula>"Ja"</formula>
    </cfRule>
  </conditionalFormatting>
  <conditionalFormatting sqref="BC96">
    <cfRule type="containsText" dxfId="4131" priority="4021" operator="containsText" text="nachzureichen">
      <formula>NOT(ISERROR(SEARCH("nachzureichen",BC96)))</formula>
    </cfRule>
    <cfRule type="cellIs" dxfId="4130" priority="4022" operator="equal">
      <formula>"nachzureichen"</formula>
    </cfRule>
  </conditionalFormatting>
  <conditionalFormatting sqref="BC96">
    <cfRule type="containsText" dxfId="4129" priority="4019" operator="containsText" text="nachzureichen">
      <formula>NOT(ISERROR(SEARCH("nachzureichen",BC96)))</formula>
    </cfRule>
    <cfRule type="cellIs" dxfId="4128" priority="4020" operator="equal">
      <formula>"nachzureichen"</formula>
    </cfRule>
  </conditionalFormatting>
  <conditionalFormatting sqref="BC96">
    <cfRule type="cellIs" dxfId="4127" priority="4018" operator="equal">
      <formula>"nachzureichen"</formula>
    </cfRule>
  </conditionalFormatting>
  <conditionalFormatting sqref="BC96">
    <cfRule type="cellIs" dxfId="4126" priority="4017" operator="equal">
      <formula>"Nachweis ausstehend"</formula>
    </cfRule>
  </conditionalFormatting>
  <conditionalFormatting sqref="BF96">
    <cfRule type="cellIs" dxfId="4125" priority="4015" stopIfTrue="1" operator="equal">
      <formula>"Nein"</formula>
    </cfRule>
    <cfRule type="cellIs" dxfId="4124" priority="4016" stopIfTrue="1" operator="equal">
      <formula>"Ja"</formula>
    </cfRule>
  </conditionalFormatting>
  <conditionalFormatting sqref="BF96">
    <cfRule type="containsText" dxfId="4123" priority="4013" operator="containsText" text="nachzureichen">
      <formula>NOT(ISERROR(SEARCH("nachzureichen",BF96)))</formula>
    </cfRule>
    <cfRule type="cellIs" dxfId="4122" priority="4014" operator="equal">
      <formula>"nachzureichen"</formula>
    </cfRule>
  </conditionalFormatting>
  <conditionalFormatting sqref="BF96">
    <cfRule type="containsText" dxfId="4121" priority="4011" operator="containsText" text="nachzureichen">
      <formula>NOT(ISERROR(SEARCH("nachzureichen",BF96)))</formula>
    </cfRule>
    <cfRule type="cellIs" dxfId="4120" priority="4012" operator="equal">
      <formula>"nachzureichen"</formula>
    </cfRule>
  </conditionalFormatting>
  <conditionalFormatting sqref="BF96">
    <cfRule type="cellIs" dxfId="4119" priority="4010" operator="equal">
      <formula>"nachzureichen"</formula>
    </cfRule>
  </conditionalFormatting>
  <conditionalFormatting sqref="BF96">
    <cfRule type="cellIs" dxfId="4118" priority="4009" operator="equal">
      <formula>"Nachweis ausstehend"</formula>
    </cfRule>
  </conditionalFormatting>
  <conditionalFormatting sqref="BI96">
    <cfRule type="cellIs" dxfId="4117" priority="4007" stopIfTrue="1" operator="equal">
      <formula>"Nein"</formula>
    </cfRule>
    <cfRule type="cellIs" dxfId="4116" priority="4008" stopIfTrue="1" operator="equal">
      <formula>"Ja"</formula>
    </cfRule>
  </conditionalFormatting>
  <conditionalFormatting sqref="BI96">
    <cfRule type="containsText" dxfId="4115" priority="4005" operator="containsText" text="nachzureichen">
      <formula>NOT(ISERROR(SEARCH("nachzureichen",BI96)))</formula>
    </cfRule>
    <cfRule type="cellIs" dxfId="4114" priority="4006" operator="equal">
      <formula>"nachzureichen"</formula>
    </cfRule>
  </conditionalFormatting>
  <conditionalFormatting sqref="BI96">
    <cfRule type="containsText" dxfId="4113" priority="4003" operator="containsText" text="nachzureichen">
      <formula>NOT(ISERROR(SEARCH("nachzureichen",BI96)))</formula>
    </cfRule>
    <cfRule type="cellIs" dxfId="4112" priority="4004" operator="equal">
      <formula>"nachzureichen"</formula>
    </cfRule>
  </conditionalFormatting>
  <conditionalFormatting sqref="BI96">
    <cfRule type="cellIs" dxfId="4111" priority="4002" operator="equal">
      <formula>"nachzureichen"</formula>
    </cfRule>
  </conditionalFormatting>
  <conditionalFormatting sqref="BI96">
    <cfRule type="cellIs" dxfId="4110" priority="4001" operator="equal">
      <formula>"Nachweis ausstehend"</formula>
    </cfRule>
  </conditionalFormatting>
  <conditionalFormatting sqref="D104">
    <cfRule type="cellIs" dxfId="4109" priority="3999" stopIfTrue="1" operator="equal">
      <formula>"Nein"</formula>
    </cfRule>
    <cfRule type="cellIs" dxfId="4108" priority="4000" stopIfTrue="1" operator="equal">
      <formula>"Ja"</formula>
    </cfRule>
  </conditionalFormatting>
  <conditionalFormatting sqref="D104">
    <cfRule type="containsText" dxfId="4107" priority="3997" operator="containsText" text="nachzureichen">
      <formula>NOT(ISERROR(SEARCH("nachzureichen",D104)))</formula>
    </cfRule>
    <cfRule type="cellIs" dxfId="4106" priority="3998" operator="equal">
      <formula>"nachzureichen"</formula>
    </cfRule>
  </conditionalFormatting>
  <conditionalFormatting sqref="D104">
    <cfRule type="containsText" dxfId="4105" priority="3995" operator="containsText" text="nachzureichen">
      <formula>NOT(ISERROR(SEARCH("nachzureichen",D104)))</formula>
    </cfRule>
    <cfRule type="cellIs" dxfId="4104" priority="3996" operator="equal">
      <formula>"nachzureichen"</formula>
    </cfRule>
  </conditionalFormatting>
  <conditionalFormatting sqref="D104">
    <cfRule type="cellIs" dxfId="4103" priority="3994" operator="equal">
      <formula>"nachzureichen"</formula>
    </cfRule>
  </conditionalFormatting>
  <conditionalFormatting sqref="D104">
    <cfRule type="cellIs" dxfId="4102" priority="3993" operator="equal">
      <formula>"Nachweis ausstehend"</formula>
    </cfRule>
  </conditionalFormatting>
  <conditionalFormatting sqref="G104">
    <cfRule type="cellIs" dxfId="4101" priority="3991" stopIfTrue="1" operator="equal">
      <formula>"Nein"</formula>
    </cfRule>
    <cfRule type="cellIs" dxfId="4100" priority="3992" stopIfTrue="1" operator="equal">
      <formula>"Ja"</formula>
    </cfRule>
  </conditionalFormatting>
  <conditionalFormatting sqref="G104">
    <cfRule type="containsText" dxfId="4099" priority="3989" operator="containsText" text="nachzureichen">
      <formula>NOT(ISERROR(SEARCH("nachzureichen",G104)))</formula>
    </cfRule>
    <cfRule type="cellIs" dxfId="4098" priority="3990" operator="equal">
      <formula>"nachzureichen"</formula>
    </cfRule>
  </conditionalFormatting>
  <conditionalFormatting sqref="G104">
    <cfRule type="containsText" dxfId="4097" priority="3987" operator="containsText" text="nachzureichen">
      <formula>NOT(ISERROR(SEARCH("nachzureichen",G104)))</formula>
    </cfRule>
    <cfRule type="cellIs" dxfId="4096" priority="3988" operator="equal">
      <formula>"nachzureichen"</formula>
    </cfRule>
  </conditionalFormatting>
  <conditionalFormatting sqref="G104">
    <cfRule type="cellIs" dxfId="4095" priority="3986" operator="equal">
      <formula>"nachzureichen"</formula>
    </cfRule>
  </conditionalFormatting>
  <conditionalFormatting sqref="G104">
    <cfRule type="cellIs" dxfId="4094" priority="3985" operator="equal">
      <formula>"Nachweis ausstehend"</formula>
    </cfRule>
  </conditionalFormatting>
  <conditionalFormatting sqref="J104">
    <cfRule type="cellIs" dxfId="4093" priority="3983" stopIfTrue="1" operator="equal">
      <formula>"Nein"</formula>
    </cfRule>
    <cfRule type="cellIs" dxfId="4092" priority="3984" stopIfTrue="1" operator="equal">
      <formula>"Ja"</formula>
    </cfRule>
  </conditionalFormatting>
  <conditionalFormatting sqref="J104">
    <cfRule type="containsText" dxfId="4091" priority="3981" operator="containsText" text="nachzureichen">
      <formula>NOT(ISERROR(SEARCH("nachzureichen",J104)))</formula>
    </cfRule>
    <cfRule type="cellIs" dxfId="4090" priority="3982" operator="equal">
      <formula>"nachzureichen"</formula>
    </cfRule>
  </conditionalFormatting>
  <conditionalFormatting sqref="J104">
    <cfRule type="containsText" dxfId="4089" priority="3979" operator="containsText" text="nachzureichen">
      <formula>NOT(ISERROR(SEARCH("nachzureichen",J104)))</formula>
    </cfRule>
    <cfRule type="cellIs" dxfId="4088" priority="3980" operator="equal">
      <formula>"nachzureichen"</formula>
    </cfRule>
  </conditionalFormatting>
  <conditionalFormatting sqref="J104">
    <cfRule type="cellIs" dxfId="4087" priority="3978" operator="equal">
      <formula>"nachzureichen"</formula>
    </cfRule>
  </conditionalFormatting>
  <conditionalFormatting sqref="J104">
    <cfRule type="cellIs" dxfId="4086" priority="3977" operator="equal">
      <formula>"Nachweis ausstehend"</formula>
    </cfRule>
  </conditionalFormatting>
  <conditionalFormatting sqref="M104">
    <cfRule type="cellIs" dxfId="4085" priority="3975" stopIfTrue="1" operator="equal">
      <formula>"Nein"</formula>
    </cfRule>
    <cfRule type="cellIs" dxfId="4084" priority="3976" stopIfTrue="1" operator="equal">
      <formula>"Ja"</formula>
    </cfRule>
  </conditionalFormatting>
  <conditionalFormatting sqref="M104">
    <cfRule type="containsText" dxfId="4083" priority="3973" operator="containsText" text="nachzureichen">
      <formula>NOT(ISERROR(SEARCH("nachzureichen",M104)))</formula>
    </cfRule>
    <cfRule type="cellIs" dxfId="4082" priority="3974" operator="equal">
      <formula>"nachzureichen"</formula>
    </cfRule>
  </conditionalFormatting>
  <conditionalFormatting sqref="M104">
    <cfRule type="containsText" dxfId="4081" priority="3971" operator="containsText" text="nachzureichen">
      <formula>NOT(ISERROR(SEARCH("nachzureichen",M104)))</formula>
    </cfRule>
    <cfRule type="cellIs" dxfId="4080" priority="3972" operator="equal">
      <formula>"nachzureichen"</formula>
    </cfRule>
  </conditionalFormatting>
  <conditionalFormatting sqref="M104">
    <cfRule type="cellIs" dxfId="4079" priority="3970" operator="equal">
      <formula>"nachzureichen"</formula>
    </cfRule>
  </conditionalFormatting>
  <conditionalFormatting sqref="M104">
    <cfRule type="cellIs" dxfId="4078" priority="3969" operator="equal">
      <formula>"Nachweis ausstehend"</formula>
    </cfRule>
  </conditionalFormatting>
  <conditionalFormatting sqref="P104">
    <cfRule type="cellIs" dxfId="4077" priority="3967" stopIfTrue="1" operator="equal">
      <formula>"Nein"</formula>
    </cfRule>
    <cfRule type="cellIs" dxfId="4076" priority="3968" stopIfTrue="1" operator="equal">
      <formula>"Ja"</formula>
    </cfRule>
  </conditionalFormatting>
  <conditionalFormatting sqref="P104">
    <cfRule type="containsText" dxfId="4075" priority="3965" operator="containsText" text="nachzureichen">
      <formula>NOT(ISERROR(SEARCH("nachzureichen",P104)))</formula>
    </cfRule>
    <cfRule type="cellIs" dxfId="4074" priority="3966" operator="equal">
      <formula>"nachzureichen"</formula>
    </cfRule>
  </conditionalFormatting>
  <conditionalFormatting sqref="P104">
    <cfRule type="containsText" dxfId="4073" priority="3963" operator="containsText" text="nachzureichen">
      <formula>NOT(ISERROR(SEARCH("nachzureichen",P104)))</formula>
    </cfRule>
    <cfRule type="cellIs" dxfId="4072" priority="3964" operator="equal">
      <formula>"nachzureichen"</formula>
    </cfRule>
  </conditionalFormatting>
  <conditionalFormatting sqref="P104">
    <cfRule type="cellIs" dxfId="4071" priority="3962" operator="equal">
      <formula>"nachzureichen"</formula>
    </cfRule>
  </conditionalFormatting>
  <conditionalFormatting sqref="P104">
    <cfRule type="cellIs" dxfId="4070" priority="3961" operator="equal">
      <formula>"Nachweis ausstehend"</formula>
    </cfRule>
  </conditionalFormatting>
  <conditionalFormatting sqref="S104">
    <cfRule type="cellIs" dxfId="4069" priority="3959" stopIfTrue="1" operator="equal">
      <formula>"Nein"</formula>
    </cfRule>
    <cfRule type="cellIs" dxfId="4068" priority="3960" stopIfTrue="1" operator="equal">
      <formula>"Ja"</formula>
    </cfRule>
  </conditionalFormatting>
  <conditionalFormatting sqref="S104">
    <cfRule type="containsText" dxfId="4067" priority="3957" operator="containsText" text="nachzureichen">
      <formula>NOT(ISERROR(SEARCH("nachzureichen",S104)))</formula>
    </cfRule>
    <cfRule type="cellIs" dxfId="4066" priority="3958" operator="equal">
      <formula>"nachzureichen"</formula>
    </cfRule>
  </conditionalFormatting>
  <conditionalFormatting sqref="S104">
    <cfRule type="containsText" dxfId="4065" priority="3955" operator="containsText" text="nachzureichen">
      <formula>NOT(ISERROR(SEARCH("nachzureichen",S104)))</formula>
    </cfRule>
    <cfRule type="cellIs" dxfId="4064" priority="3956" operator="equal">
      <formula>"nachzureichen"</formula>
    </cfRule>
  </conditionalFormatting>
  <conditionalFormatting sqref="S104">
    <cfRule type="cellIs" dxfId="4063" priority="3954" operator="equal">
      <formula>"nachzureichen"</formula>
    </cfRule>
  </conditionalFormatting>
  <conditionalFormatting sqref="S104">
    <cfRule type="cellIs" dxfId="4062" priority="3953" operator="equal">
      <formula>"Nachweis ausstehend"</formula>
    </cfRule>
  </conditionalFormatting>
  <conditionalFormatting sqref="V104">
    <cfRule type="cellIs" dxfId="4061" priority="3951" stopIfTrue="1" operator="equal">
      <formula>"Nein"</formula>
    </cfRule>
    <cfRule type="cellIs" dxfId="4060" priority="3952" stopIfTrue="1" operator="equal">
      <formula>"Ja"</formula>
    </cfRule>
  </conditionalFormatting>
  <conditionalFormatting sqref="V104">
    <cfRule type="containsText" dxfId="4059" priority="3949" operator="containsText" text="nachzureichen">
      <formula>NOT(ISERROR(SEARCH("nachzureichen",V104)))</formula>
    </cfRule>
    <cfRule type="cellIs" dxfId="4058" priority="3950" operator="equal">
      <formula>"nachzureichen"</formula>
    </cfRule>
  </conditionalFormatting>
  <conditionalFormatting sqref="V104">
    <cfRule type="containsText" dxfId="4057" priority="3947" operator="containsText" text="nachzureichen">
      <formula>NOT(ISERROR(SEARCH("nachzureichen",V104)))</formula>
    </cfRule>
    <cfRule type="cellIs" dxfId="4056" priority="3948" operator="equal">
      <formula>"nachzureichen"</formula>
    </cfRule>
  </conditionalFormatting>
  <conditionalFormatting sqref="V104">
    <cfRule type="cellIs" dxfId="4055" priority="3946" operator="equal">
      <formula>"nachzureichen"</formula>
    </cfRule>
  </conditionalFormatting>
  <conditionalFormatting sqref="V104">
    <cfRule type="cellIs" dxfId="4054" priority="3945" operator="equal">
      <formula>"Nachweis ausstehend"</formula>
    </cfRule>
  </conditionalFormatting>
  <conditionalFormatting sqref="Y104">
    <cfRule type="cellIs" dxfId="4053" priority="3943" stopIfTrue="1" operator="equal">
      <formula>"Nein"</formula>
    </cfRule>
    <cfRule type="cellIs" dxfId="4052" priority="3944" stopIfTrue="1" operator="equal">
      <formula>"Ja"</formula>
    </cfRule>
  </conditionalFormatting>
  <conditionalFormatting sqref="Y104">
    <cfRule type="containsText" dxfId="4051" priority="3941" operator="containsText" text="nachzureichen">
      <formula>NOT(ISERROR(SEARCH("nachzureichen",Y104)))</formula>
    </cfRule>
    <cfRule type="cellIs" dxfId="4050" priority="3942" operator="equal">
      <formula>"nachzureichen"</formula>
    </cfRule>
  </conditionalFormatting>
  <conditionalFormatting sqref="Y104">
    <cfRule type="containsText" dxfId="4049" priority="3939" operator="containsText" text="nachzureichen">
      <formula>NOT(ISERROR(SEARCH("nachzureichen",Y104)))</formula>
    </cfRule>
    <cfRule type="cellIs" dxfId="4048" priority="3940" operator="equal">
      <formula>"nachzureichen"</formula>
    </cfRule>
  </conditionalFormatting>
  <conditionalFormatting sqref="Y104">
    <cfRule type="cellIs" dxfId="4047" priority="3938" operator="equal">
      <formula>"nachzureichen"</formula>
    </cfRule>
  </conditionalFormatting>
  <conditionalFormatting sqref="Y104">
    <cfRule type="cellIs" dxfId="4046" priority="3937" operator="equal">
      <formula>"Nachweis ausstehend"</formula>
    </cfRule>
  </conditionalFormatting>
  <conditionalFormatting sqref="AB104">
    <cfRule type="cellIs" dxfId="4045" priority="3935" stopIfTrue="1" operator="equal">
      <formula>"Nein"</formula>
    </cfRule>
    <cfRule type="cellIs" dxfId="4044" priority="3936" stopIfTrue="1" operator="equal">
      <formula>"Ja"</formula>
    </cfRule>
  </conditionalFormatting>
  <conditionalFormatting sqref="AB104">
    <cfRule type="containsText" dxfId="4043" priority="3933" operator="containsText" text="nachzureichen">
      <formula>NOT(ISERROR(SEARCH("nachzureichen",AB104)))</formula>
    </cfRule>
    <cfRule type="cellIs" dxfId="4042" priority="3934" operator="equal">
      <formula>"nachzureichen"</formula>
    </cfRule>
  </conditionalFormatting>
  <conditionalFormatting sqref="AB104">
    <cfRule type="containsText" dxfId="4041" priority="3931" operator="containsText" text="nachzureichen">
      <formula>NOT(ISERROR(SEARCH("nachzureichen",AB104)))</formula>
    </cfRule>
    <cfRule type="cellIs" dxfId="4040" priority="3932" operator="equal">
      <formula>"nachzureichen"</formula>
    </cfRule>
  </conditionalFormatting>
  <conditionalFormatting sqref="AB104">
    <cfRule type="cellIs" dxfId="4039" priority="3930" operator="equal">
      <formula>"nachzureichen"</formula>
    </cfRule>
  </conditionalFormatting>
  <conditionalFormatting sqref="AB104">
    <cfRule type="cellIs" dxfId="4038" priority="3929" operator="equal">
      <formula>"Nachweis ausstehend"</formula>
    </cfRule>
  </conditionalFormatting>
  <conditionalFormatting sqref="AE104">
    <cfRule type="cellIs" dxfId="4037" priority="3927" stopIfTrue="1" operator="equal">
      <formula>"Nein"</formula>
    </cfRule>
    <cfRule type="cellIs" dxfId="4036" priority="3928" stopIfTrue="1" operator="equal">
      <formula>"Ja"</formula>
    </cfRule>
  </conditionalFormatting>
  <conditionalFormatting sqref="AE104">
    <cfRule type="containsText" dxfId="4035" priority="3925" operator="containsText" text="nachzureichen">
      <formula>NOT(ISERROR(SEARCH("nachzureichen",AE104)))</formula>
    </cfRule>
    <cfRule type="cellIs" dxfId="4034" priority="3926" operator="equal">
      <formula>"nachzureichen"</formula>
    </cfRule>
  </conditionalFormatting>
  <conditionalFormatting sqref="AE104">
    <cfRule type="containsText" dxfId="4033" priority="3923" operator="containsText" text="nachzureichen">
      <formula>NOT(ISERROR(SEARCH("nachzureichen",AE104)))</formula>
    </cfRule>
    <cfRule type="cellIs" dxfId="4032" priority="3924" operator="equal">
      <formula>"nachzureichen"</formula>
    </cfRule>
  </conditionalFormatting>
  <conditionalFormatting sqref="AE104">
    <cfRule type="cellIs" dxfId="4031" priority="3922" operator="equal">
      <formula>"nachzureichen"</formula>
    </cfRule>
  </conditionalFormatting>
  <conditionalFormatting sqref="AE104">
    <cfRule type="cellIs" dxfId="4030" priority="3921" operator="equal">
      <formula>"Nachweis ausstehend"</formula>
    </cfRule>
  </conditionalFormatting>
  <conditionalFormatting sqref="AH104">
    <cfRule type="cellIs" dxfId="4029" priority="3919" stopIfTrue="1" operator="equal">
      <formula>"Nein"</formula>
    </cfRule>
    <cfRule type="cellIs" dxfId="4028" priority="3920" stopIfTrue="1" operator="equal">
      <formula>"Ja"</formula>
    </cfRule>
  </conditionalFormatting>
  <conditionalFormatting sqref="AH104">
    <cfRule type="containsText" dxfId="4027" priority="3917" operator="containsText" text="nachzureichen">
      <formula>NOT(ISERROR(SEARCH("nachzureichen",AH104)))</formula>
    </cfRule>
    <cfRule type="cellIs" dxfId="4026" priority="3918" operator="equal">
      <formula>"nachzureichen"</formula>
    </cfRule>
  </conditionalFormatting>
  <conditionalFormatting sqref="AH104">
    <cfRule type="containsText" dxfId="4025" priority="3915" operator="containsText" text="nachzureichen">
      <formula>NOT(ISERROR(SEARCH("nachzureichen",AH104)))</formula>
    </cfRule>
    <cfRule type="cellIs" dxfId="4024" priority="3916" operator="equal">
      <formula>"nachzureichen"</formula>
    </cfRule>
  </conditionalFormatting>
  <conditionalFormatting sqref="AH104">
    <cfRule type="cellIs" dxfId="4023" priority="3914" operator="equal">
      <formula>"nachzureichen"</formula>
    </cfRule>
  </conditionalFormatting>
  <conditionalFormatting sqref="AH104">
    <cfRule type="cellIs" dxfId="4022" priority="3913" operator="equal">
      <formula>"Nachweis ausstehend"</formula>
    </cfRule>
  </conditionalFormatting>
  <conditionalFormatting sqref="AK104">
    <cfRule type="cellIs" dxfId="4021" priority="3911" stopIfTrue="1" operator="equal">
      <formula>"Nein"</formula>
    </cfRule>
    <cfRule type="cellIs" dxfId="4020" priority="3912" stopIfTrue="1" operator="equal">
      <formula>"Ja"</formula>
    </cfRule>
  </conditionalFormatting>
  <conditionalFormatting sqref="AK104">
    <cfRule type="containsText" dxfId="4019" priority="3909" operator="containsText" text="nachzureichen">
      <formula>NOT(ISERROR(SEARCH("nachzureichen",AK104)))</formula>
    </cfRule>
    <cfRule type="cellIs" dxfId="4018" priority="3910" operator="equal">
      <formula>"nachzureichen"</formula>
    </cfRule>
  </conditionalFormatting>
  <conditionalFormatting sqref="AK104">
    <cfRule type="containsText" dxfId="4017" priority="3907" operator="containsText" text="nachzureichen">
      <formula>NOT(ISERROR(SEARCH("nachzureichen",AK104)))</formula>
    </cfRule>
    <cfRule type="cellIs" dxfId="4016" priority="3908" operator="equal">
      <formula>"nachzureichen"</formula>
    </cfRule>
  </conditionalFormatting>
  <conditionalFormatting sqref="AK104">
    <cfRule type="cellIs" dxfId="4015" priority="3906" operator="equal">
      <formula>"nachzureichen"</formula>
    </cfRule>
  </conditionalFormatting>
  <conditionalFormatting sqref="AK104">
    <cfRule type="cellIs" dxfId="4014" priority="3905" operator="equal">
      <formula>"Nachweis ausstehend"</formula>
    </cfRule>
  </conditionalFormatting>
  <conditionalFormatting sqref="AN104">
    <cfRule type="cellIs" dxfId="4013" priority="3903" stopIfTrue="1" operator="equal">
      <formula>"Nein"</formula>
    </cfRule>
    <cfRule type="cellIs" dxfId="4012" priority="3904" stopIfTrue="1" operator="equal">
      <formula>"Ja"</formula>
    </cfRule>
  </conditionalFormatting>
  <conditionalFormatting sqref="AN104">
    <cfRule type="containsText" dxfId="4011" priority="3901" operator="containsText" text="nachzureichen">
      <formula>NOT(ISERROR(SEARCH("nachzureichen",AN104)))</formula>
    </cfRule>
    <cfRule type="cellIs" dxfId="4010" priority="3902" operator="equal">
      <formula>"nachzureichen"</formula>
    </cfRule>
  </conditionalFormatting>
  <conditionalFormatting sqref="AN104">
    <cfRule type="containsText" dxfId="4009" priority="3899" operator="containsText" text="nachzureichen">
      <formula>NOT(ISERROR(SEARCH("nachzureichen",AN104)))</formula>
    </cfRule>
    <cfRule type="cellIs" dxfId="4008" priority="3900" operator="equal">
      <formula>"nachzureichen"</formula>
    </cfRule>
  </conditionalFormatting>
  <conditionalFormatting sqref="AN104">
    <cfRule type="cellIs" dxfId="4007" priority="3898" operator="equal">
      <formula>"nachzureichen"</formula>
    </cfRule>
  </conditionalFormatting>
  <conditionalFormatting sqref="AN104">
    <cfRule type="cellIs" dxfId="4006" priority="3897" operator="equal">
      <formula>"Nachweis ausstehend"</formula>
    </cfRule>
  </conditionalFormatting>
  <conditionalFormatting sqref="AQ104">
    <cfRule type="cellIs" dxfId="4005" priority="3895" stopIfTrue="1" operator="equal">
      <formula>"Nein"</formula>
    </cfRule>
    <cfRule type="cellIs" dxfId="4004" priority="3896" stopIfTrue="1" operator="equal">
      <formula>"Ja"</formula>
    </cfRule>
  </conditionalFormatting>
  <conditionalFormatting sqref="AQ104">
    <cfRule type="containsText" dxfId="4003" priority="3893" operator="containsText" text="nachzureichen">
      <formula>NOT(ISERROR(SEARCH("nachzureichen",AQ104)))</formula>
    </cfRule>
    <cfRule type="cellIs" dxfId="4002" priority="3894" operator="equal">
      <formula>"nachzureichen"</formula>
    </cfRule>
  </conditionalFormatting>
  <conditionalFormatting sqref="AQ104">
    <cfRule type="containsText" dxfId="4001" priority="3891" operator="containsText" text="nachzureichen">
      <formula>NOT(ISERROR(SEARCH("nachzureichen",AQ104)))</formula>
    </cfRule>
    <cfRule type="cellIs" dxfId="4000" priority="3892" operator="equal">
      <formula>"nachzureichen"</formula>
    </cfRule>
  </conditionalFormatting>
  <conditionalFormatting sqref="AQ104">
    <cfRule type="cellIs" dxfId="3999" priority="3890" operator="equal">
      <formula>"nachzureichen"</formula>
    </cfRule>
  </conditionalFormatting>
  <conditionalFormatting sqref="AQ104">
    <cfRule type="cellIs" dxfId="3998" priority="3889" operator="equal">
      <formula>"Nachweis ausstehend"</formula>
    </cfRule>
  </conditionalFormatting>
  <conditionalFormatting sqref="AT104">
    <cfRule type="cellIs" dxfId="3997" priority="3887" stopIfTrue="1" operator="equal">
      <formula>"Nein"</formula>
    </cfRule>
    <cfRule type="cellIs" dxfId="3996" priority="3888" stopIfTrue="1" operator="equal">
      <formula>"Ja"</formula>
    </cfRule>
  </conditionalFormatting>
  <conditionalFormatting sqref="AT104">
    <cfRule type="containsText" dxfId="3995" priority="3885" operator="containsText" text="nachzureichen">
      <formula>NOT(ISERROR(SEARCH("nachzureichen",AT104)))</formula>
    </cfRule>
    <cfRule type="cellIs" dxfId="3994" priority="3886" operator="equal">
      <formula>"nachzureichen"</formula>
    </cfRule>
  </conditionalFormatting>
  <conditionalFormatting sqref="AT104">
    <cfRule type="containsText" dxfId="3993" priority="3883" operator="containsText" text="nachzureichen">
      <formula>NOT(ISERROR(SEARCH("nachzureichen",AT104)))</formula>
    </cfRule>
    <cfRule type="cellIs" dxfId="3992" priority="3884" operator="equal">
      <formula>"nachzureichen"</formula>
    </cfRule>
  </conditionalFormatting>
  <conditionalFormatting sqref="AT104">
    <cfRule type="cellIs" dxfId="3991" priority="3882" operator="equal">
      <formula>"nachzureichen"</formula>
    </cfRule>
  </conditionalFormatting>
  <conditionalFormatting sqref="AT104">
    <cfRule type="cellIs" dxfId="3990" priority="3881" operator="equal">
      <formula>"Nachweis ausstehend"</formula>
    </cfRule>
  </conditionalFormatting>
  <conditionalFormatting sqref="AW104">
    <cfRule type="cellIs" dxfId="3989" priority="3879" stopIfTrue="1" operator="equal">
      <formula>"Nein"</formula>
    </cfRule>
    <cfRule type="cellIs" dxfId="3988" priority="3880" stopIfTrue="1" operator="equal">
      <formula>"Ja"</formula>
    </cfRule>
  </conditionalFormatting>
  <conditionalFormatting sqref="AW104">
    <cfRule type="containsText" dxfId="3987" priority="3877" operator="containsText" text="nachzureichen">
      <formula>NOT(ISERROR(SEARCH("nachzureichen",AW104)))</formula>
    </cfRule>
    <cfRule type="cellIs" dxfId="3986" priority="3878" operator="equal">
      <formula>"nachzureichen"</formula>
    </cfRule>
  </conditionalFormatting>
  <conditionalFormatting sqref="AW104">
    <cfRule type="containsText" dxfId="3985" priority="3875" operator="containsText" text="nachzureichen">
      <formula>NOT(ISERROR(SEARCH("nachzureichen",AW104)))</formula>
    </cfRule>
    <cfRule type="cellIs" dxfId="3984" priority="3876" operator="equal">
      <formula>"nachzureichen"</formula>
    </cfRule>
  </conditionalFormatting>
  <conditionalFormatting sqref="AW104">
    <cfRule type="cellIs" dxfId="3983" priority="3874" operator="equal">
      <formula>"nachzureichen"</formula>
    </cfRule>
  </conditionalFormatting>
  <conditionalFormatting sqref="AW104">
    <cfRule type="cellIs" dxfId="3982" priority="3873" operator="equal">
      <formula>"Nachweis ausstehend"</formula>
    </cfRule>
  </conditionalFormatting>
  <conditionalFormatting sqref="AZ104">
    <cfRule type="cellIs" dxfId="3981" priority="3871" stopIfTrue="1" operator="equal">
      <formula>"Nein"</formula>
    </cfRule>
    <cfRule type="cellIs" dxfId="3980" priority="3872" stopIfTrue="1" operator="equal">
      <formula>"Ja"</formula>
    </cfRule>
  </conditionalFormatting>
  <conditionalFormatting sqref="AZ104">
    <cfRule type="containsText" dxfId="3979" priority="3869" operator="containsText" text="nachzureichen">
      <formula>NOT(ISERROR(SEARCH("nachzureichen",AZ104)))</formula>
    </cfRule>
    <cfRule type="cellIs" dxfId="3978" priority="3870" operator="equal">
      <formula>"nachzureichen"</formula>
    </cfRule>
  </conditionalFormatting>
  <conditionalFormatting sqref="AZ104">
    <cfRule type="containsText" dxfId="3977" priority="3867" operator="containsText" text="nachzureichen">
      <formula>NOT(ISERROR(SEARCH("nachzureichen",AZ104)))</formula>
    </cfRule>
    <cfRule type="cellIs" dxfId="3976" priority="3868" operator="equal">
      <formula>"nachzureichen"</formula>
    </cfRule>
  </conditionalFormatting>
  <conditionalFormatting sqref="AZ104">
    <cfRule type="cellIs" dxfId="3975" priority="3866" operator="equal">
      <formula>"nachzureichen"</formula>
    </cfRule>
  </conditionalFormatting>
  <conditionalFormatting sqref="AZ104">
    <cfRule type="cellIs" dxfId="3974" priority="3865" operator="equal">
      <formula>"Nachweis ausstehend"</formula>
    </cfRule>
  </conditionalFormatting>
  <conditionalFormatting sqref="BC104">
    <cfRule type="cellIs" dxfId="3973" priority="3863" stopIfTrue="1" operator="equal">
      <formula>"Nein"</formula>
    </cfRule>
    <cfRule type="cellIs" dxfId="3972" priority="3864" stopIfTrue="1" operator="equal">
      <formula>"Ja"</formula>
    </cfRule>
  </conditionalFormatting>
  <conditionalFormatting sqref="BC104">
    <cfRule type="containsText" dxfId="3971" priority="3861" operator="containsText" text="nachzureichen">
      <formula>NOT(ISERROR(SEARCH("nachzureichen",BC104)))</formula>
    </cfRule>
    <cfRule type="cellIs" dxfId="3970" priority="3862" operator="equal">
      <formula>"nachzureichen"</formula>
    </cfRule>
  </conditionalFormatting>
  <conditionalFormatting sqref="BC104">
    <cfRule type="containsText" dxfId="3969" priority="3859" operator="containsText" text="nachzureichen">
      <formula>NOT(ISERROR(SEARCH("nachzureichen",BC104)))</formula>
    </cfRule>
    <cfRule type="cellIs" dxfId="3968" priority="3860" operator="equal">
      <formula>"nachzureichen"</formula>
    </cfRule>
  </conditionalFormatting>
  <conditionalFormatting sqref="BC104">
    <cfRule type="cellIs" dxfId="3967" priority="3858" operator="equal">
      <formula>"nachzureichen"</formula>
    </cfRule>
  </conditionalFormatting>
  <conditionalFormatting sqref="BC104">
    <cfRule type="cellIs" dxfId="3966" priority="3857" operator="equal">
      <formula>"Nachweis ausstehend"</formula>
    </cfRule>
  </conditionalFormatting>
  <conditionalFormatting sqref="BF104">
    <cfRule type="cellIs" dxfId="3965" priority="3855" stopIfTrue="1" operator="equal">
      <formula>"Nein"</formula>
    </cfRule>
    <cfRule type="cellIs" dxfId="3964" priority="3856" stopIfTrue="1" operator="equal">
      <formula>"Ja"</formula>
    </cfRule>
  </conditionalFormatting>
  <conditionalFormatting sqref="BF104">
    <cfRule type="containsText" dxfId="3963" priority="3853" operator="containsText" text="nachzureichen">
      <formula>NOT(ISERROR(SEARCH("nachzureichen",BF104)))</formula>
    </cfRule>
    <cfRule type="cellIs" dxfId="3962" priority="3854" operator="equal">
      <formula>"nachzureichen"</formula>
    </cfRule>
  </conditionalFormatting>
  <conditionalFormatting sqref="BF104">
    <cfRule type="containsText" dxfId="3961" priority="3851" operator="containsText" text="nachzureichen">
      <formula>NOT(ISERROR(SEARCH("nachzureichen",BF104)))</formula>
    </cfRule>
    <cfRule type="cellIs" dxfId="3960" priority="3852" operator="equal">
      <formula>"nachzureichen"</formula>
    </cfRule>
  </conditionalFormatting>
  <conditionalFormatting sqref="BF104">
    <cfRule type="cellIs" dxfId="3959" priority="3850" operator="equal">
      <formula>"nachzureichen"</formula>
    </cfRule>
  </conditionalFormatting>
  <conditionalFormatting sqref="BF104">
    <cfRule type="cellIs" dxfId="3958" priority="3849" operator="equal">
      <formula>"Nachweis ausstehend"</formula>
    </cfRule>
  </conditionalFormatting>
  <conditionalFormatting sqref="BI104">
    <cfRule type="cellIs" dxfId="3957" priority="3847" stopIfTrue="1" operator="equal">
      <formula>"Nein"</formula>
    </cfRule>
    <cfRule type="cellIs" dxfId="3956" priority="3848" stopIfTrue="1" operator="equal">
      <formula>"Ja"</formula>
    </cfRule>
  </conditionalFormatting>
  <conditionalFormatting sqref="BI104">
    <cfRule type="containsText" dxfId="3955" priority="3845" operator="containsText" text="nachzureichen">
      <formula>NOT(ISERROR(SEARCH("nachzureichen",BI104)))</formula>
    </cfRule>
    <cfRule type="cellIs" dxfId="3954" priority="3846" operator="equal">
      <formula>"nachzureichen"</formula>
    </cfRule>
  </conditionalFormatting>
  <conditionalFormatting sqref="BI104">
    <cfRule type="containsText" dxfId="3953" priority="3843" operator="containsText" text="nachzureichen">
      <formula>NOT(ISERROR(SEARCH("nachzureichen",BI104)))</formula>
    </cfRule>
    <cfRule type="cellIs" dxfId="3952" priority="3844" operator="equal">
      <formula>"nachzureichen"</formula>
    </cfRule>
  </conditionalFormatting>
  <conditionalFormatting sqref="BI104">
    <cfRule type="cellIs" dxfId="3951" priority="3842" operator="equal">
      <formula>"nachzureichen"</formula>
    </cfRule>
  </conditionalFormatting>
  <conditionalFormatting sqref="BI104">
    <cfRule type="cellIs" dxfId="3950" priority="3841" operator="equal">
      <formula>"Nachweis ausstehend"</formula>
    </cfRule>
  </conditionalFormatting>
  <conditionalFormatting sqref="D112">
    <cfRule type="cellIs" dxfId="3949" priority="3839" stopIfTrue="1" operator="equal">
      <formula>"Nein"</formula>
    </cfRule>
    <cfRule type="cellIs" dxfId="3948" priority="3840" stopIfTrue="1" operator="equal">
      <formula>"Ja"</formula>
    </cfRule>
  </conditionalFormatting>
  <conditionalFormatting sqref="D112">
    <cfRule type="containsText" dxfId="3947" priority="3837" operator="containsText" text="nachzureichen">
      <formula>NOT(ISERROR(SEARCH("nachzureichen",D112)))</formula>
    </cfRule>
    <cfRule type="cellIs" dxfId="3946" priority="3838" operator="equal">
      <formula>"nachzureichen"</formula>
    </cfRule>
  </conditionalFormatting>
  <conditionalFormatting sqref="D112">
    <cfRule type="containsText" dxfId="3945" priority="3835" operator="containsText" text="nachzureichen">
      <formula>NOT(ISERROR(SEARCH("nachzureichen",D112)))</formula>
    </cfRule>
    <cfRule type="cellIs" dxfId="3944" priority="3836" operator="equal">
      <formula>"nachzureichen"</formula>
    </cfRule>
  </conditionalFormatting>
  <conditionalFormatting sqref="D112">
    <cfRule type="cellIs" dxfId="3943" priority="3834" operator="equal">
      <formula>"nachzureichen"</formula>
    </cfRule>
  </conditionalFormatting>
  <conditionalFormatting sqref="D112">
    <cfRule type="cellIs" dxfId="3942" priority="3833" operator="equal">
      <formula>"Nachweis ausstehend"</formula>
    </cfRule>
  </conditionalFormatting>
  <conditionalFormatting sqref="G112">
    <cfRule type="cellIs" dxfId="3941" priority="3831" stopIfTrue="1" operator="equal">
      <formula>"Nein"</formula>
    </cfRule>
    <cfRule type="cellIs" dxfId="3940" priority="3832" stopIfTrue="1" operator="equal">
      <formula>"Ja"</formula>
    </cfRule>
  </conditionalFormatting>
  <conditionalFormatting sqref="G112">
    <cfRule type="containsText" dxfId="3939" priority="3829" operator="containsText" text="nachzureichen">
      <formula>NOT(ISERROR(SEARCH("nachzureichen",G112)))</formula>
    </cfRule>
    <cfRule type="cellIs" dxfId="3938" priority="3830" operator="equal">
      <formula>"nachzureichen"</formula>
    </cfRule>
  </conditionalFormatting>
  <conditionalFormatting sqref="G112">
    <cfRule type="containsText" dxfId="3937" priority="3827" operator="containsText" text="nachzureichen">
      <formula>NOT(ISERROR(SEARCH("nachzureichen",G112)))</formula>
    </cfRule>
    <cfRule type="cellIs" dxfId="3936" priority="3828" operator="equal">
      <formula>"nachzureichen"</formula>
    </cfRule>
  </conditionalFormatting>
  <conditionalFormatting sqref="G112">
    <cfRule type="cellIs" dxfId="3935" priority="3826" operator="equal">
      <formula>"nachzureichen"</formula>
    </cfRule>
  </conditionalFormatting>
  <conditionalFormatting sqref="G112">
    <cfRule type="cellIs" dxfId="3934" priority="3825" operator="equal">
      <formula>"Nachweis ausstehend"</formula>
    </cfRule>
  </conditionalFormatting>
  <conditionalFormatting sqref="J112">
    <cfRule type="cellIs" dxfId="3933" priority="3823" stopIfTrue="1" operator="equal">
      <formula>"Nein"</formula>
    </cfRule>
    <cfRule type="cellIs" dxfId="3932" priority="3824" stopIfTrue="1" operator="equal">
      <formula>"Ja"</formula>
    </cfRule>
  </conditionalFormatting>
  <conditionalFormatting sqref="J112">
    <cfRule type="containsText" dxfId="3931" priority="3821" operator="containsText" text="nachzureichen">
      <formula>NOT(ISERROR(SEARCH("nachzureichen",J112)))</formula>
    </cfRule>
    <cfRule type="cellIs" dxfId="3930" priority="3822" operator="equal">
      <formula>"nachzureichen"</formula>
    </cfRule>
  </conditionalFormatting>
  <conditionalFormatting sqref="J112">
    <cfRule type="containsText" dxfId="3929" priority="3819" operator="containsText" text="nachzureichen">
      <formula>NOT(ISERROR(SEARCH("nachzureichen",J112)))</formula>
    </cfRule>
    <cfRule type="cellIs" dxfId="3928" priority="3820" operator="equal">
      <formula>"nachzureichen"</formula>
    </cfRule>
  </conditionalFormatting>
  <conditionalFormatting sqref="J112">
    <cfRule type="cellIs" dxfId="3927" priority="3818" operator="equal">
      <formula>"nachzureichen"</formula>
    </cfRule>
  </conditionalFormatting>
  <conditionalFormatting sqref="J112">
    <cfRule type="cellIs" dxfId="3926" priority="3817" operator="equal">
      <formula>"Nachweis ausstehend"</formula>
    </cfRule>
  </conditionalFormatting>
  <conditionalFormatting sqref="M112">
    <cfRule type="cellIs" dxfId="3925" priority="3815" stopIfTrue="1" operator="equal">
      <formula>"Nein"</formula>
    </cfRule>
    <cfRule type="cellIs" dxfId="3924" priority="3816" stopIfTrue="1" operator="equal">
      <formula>"Ja"</formula>
    </cfRule>
  </conditionalFormatting>
  <conditionalFormatting sqref="M112">
    <cfRule type="containsText" dxfId="3923" priority="3813" operator="containsText" text="nachzureichen">
      <formula>NOT(ISERROR(SEARCH("nachzureichen",M112)))</formula>
    </cfRule>
    <cfRule type="cellIs" dxfId="3922" priority="3814" operator="equal">
      <formula>"nachzureichen"</formula>
    </cfRule>
  </conditionalFormatting>
  <conditionalFormatting sqref="M112">
    <cfRule type="containsText" dxfId="3921" priority="3811" operator="containsText" text="nachzureichen">
      <formula>NOT(ISERROR(SEARCH("nachzureichen",M112)))</formula>
    </cfRule>
    <cfRule type="cellIs" dxfId="3920" priority="3812" operator="equal">
      <formula>"nachzureichen"</formula>
    </cfRule>
  </conditionalFormatting>
  <conditionalFormatting sqref="M112">
    <cfRule type="cellIs" dxfId="3919" priority="3810" operator="equal">
      <formula>"nachzureichen"</formula>
    </cfRule>
  </conditionalFormatting>
  <conditionalFormatting sqref="M112">
    <cfRule type="cellIs" dxfId="3918" priority="3809" operator="equal">
      <formula>"Nachweis ausstehend"</formula>
    </cfRule>
  </conditionalFormatting>
  <conditionalFormatting sqref="P112">
    <cfRule type="cellIs" dxfId="3917" priority="3807" stopIfTrue="1" operator="equal">
      <formula>"Nein"</formula>
    </cfRule>
    <cfRule type="cellIs" dxfId="3916" priority="3808" stopIfTrue="1" operator="equal">
      <formula>"Ja"</formula>
    </cfRule>
  </conditionalFormatting>
  <conditionalFormatting sqref="P112">
    <cfRule type="containsText" dxfId="3915" priority="3805" operator="containsText" text="nachzureichen">
      <formula>NOT(ISERROR(SEARCH("nachzureichen",P112)))</formula>
    </cfRule>
    <cfRule type="cellIs" dxfId="3914" priority="3806" operator="equal">
      <formula>"nachzureichen"</formula>
    </cfRule>
  </conditionalFormatting>
  <conditionalFormatting sqref="P112">
    <cfRule type="containsText" dxfId="3913" priority="3803" operator="containsText" text="nachzureichen">
      <formula>NOT(ISERROR(SEARCH("nachzureichen",P112)))</formula>
    </cfRule>
    <cfRule type="cellIs" dxfId="3912" priority="3804" operator="equal">
      <formula>"nachzureichen"</formula>
    </cfRule>
  </conditionalFormatting>
  <conditionalFormatting sqref="P112">
    <cfRule type="cellIs" dxfId="3911" priority="3802" operator="equal">
      <formula>"nachzureichen"</formula>
    </cfRule>
  </conditionalFormatting>
  <conditionalFormatting sqref="P112">
    <cfRule type="cellIs" dxfId="3910" priority="3801" operator="equal">
      <formula>"Nachweis ausstehend"</formula>
    </cfRule>
  </conditionalFormatting>
  <conditionalFormatting sqref="S112">
    <cfRule type="cellIs" dxfId="3909" priority="3799" stopIfTrue="1" operator="equal">
      <formula>"Nein"</formula>
    </cfRule>
    <cfRule type="cellIs" dxfId="3908" priority="3800" stopIfTrue="1" operator="equal">
      <formula>"Ja"</formula>
    </cfRule>
  </conditionalFormatting>
  <conditionalFormatting sqref="S112">
    <cfRule type="containsText" dxfId="3907" priority="3797" operator="containsText" text="nachzureichen">
      <formula>NOT(ISERROR(SEARCH("nachzureichen",S112)))</formula>
    </cfRule>
    <cfRule type="cellIs" dxfId="3906" priority="3798" operator="equal">
      <formula>"nachzureichen"</formula>
    </cfRule>
  </conditionalFormatting>
  <conditionalFormatting sqref="S112">
    <cfRule type="containsText" dxfId="3905" priority="3795" operator="containsText" text="nachzureichen">
      <formula>NOT(ISERROR(SEARCH("nachzureichen",S112)))</formula>
    </cfRule>
    <cfRule type="cellIs" dxfId="3904" priority="3796" operator="equal">
      <formula>"nachzureichen"</formula>
    </cfRule>
  </conditionalFormatting>
  <conditionalFormatting sqref="S112">
    <cfRule type="cellIs" dxfId="3903" priority="3794" operator="equal">
      <formula>"nachzureichen"</formula>
    </cfRule>
  </conditionalFormatting>
  <conditionalFormatting sqref="S112">
    <cfRule type="cellIs" dxfId="3902" priority="3793" operator="equal">
      <formula>"Nachweis ausstehend"</formula>
    </cfRule>
  </conditionalFormatting>
  <conditionalFormatting sqref="V112">
    <cfRule type="cellIs" dxfId="3901" priority="3791" stopIfTrue="1" operator="equal">
      <formula>"Nein"</formula>
    </cfRule>
    <cfRule type="cellIs" dxfId="3900" priority="3792" stopIfTrue="1" operator="equal">
      <formula>"Ja"</formula>
    </cfRule>
  </conditionalFormatting>
  <conditionalFormatting sqref="V112">
    <cfRule type="containsText" dxfId="3899" priority="3789" operator="containsText" text="nachzureichen">
      <formula>NOT(ISERROR(SEARCH("nachzureichen",V112)))</formula>
    </cfRule>
    <cfRule type="cellIs" dxfId="3898" priority="3790" operator="equal">
      <formula>"nachzureichen"</formula>
    </cfRule>
  </conditionalFormatting>
  <conditionalFormatting sqref="V112">
    <cfRule type="containsText" dxfId="3897" priority="3787" operator="containsText" text="nachzureichen">
      <formula>NOT(ISERROR(SEARCH("nachzureichen",V112)))</formula>
    </cfRule>
    <cfRule type="cellIs" dxfId="3896" priority="3788" operator="equal">
      <formula>"nachzureichen"</formula>
    </cfRule>
  </conditionalFormatting>
  <conditionalFormatting sqref="V112">
    <cfRule type="cellIs" dxfId="3895" priority="3786" operator="equal">
      <formula>"nachzureichen"</formula>
    </cfRule>
  </conditionalFormatting>
  <conditionalFormatting sqref="V112">
    <cfRule type="cellIs" dxfId="3894" priority="3785" operator="equal">
      <formula>"Nachweis ausstehend"</formula>
    </cfRule>
  </conditionalFormatting>
  <conditionalFormatting sqref="Y112">
    <cfRule type="cellIs" dxfId="3893" priority="3783" stopIfTrue="1" operator="equal">
      <formula>"Nein"</formula>
    </cfRule>
    <cfRule type="cellIs" dxfId="3892" priority="3784" stopIfTrue="1" operator="equal">
      <formula>"Ja"</formula>
    </cfRule>
  </conditionalFormatting>
  <conditionalFormatting sqref="Y112">
    <cfRule type="containsText" dxfId="3891" priority="3781" operator="containsText" text="nachzureichen">
      <formula>NOT(ISERROR(SEARCH("nachzureichen",Y112)))</formula>
    </cfRule>
    <cfRule type="cellIs" dxfId="3890" priority="3782" operator="equal">
      <formula>"nachzureichen"</formula>
    </cfRule>
  </conditionalFormatting>
  <conditionalFormatting sqref="Y112">
    <cfRule type="containsText" dxfId="3889" priority="3779" operator="containsText" text="nachzureichen">
      <formula>NOT(ISERROR(SEARCH("nachzureichen",Y112)))</formula>
    </cfRule>
    <cfRule type="cellIs" dxfId="3888" priority="3780" operator="equal">
      <formula>"nachzureichen"</formula>
    </cfRule>
  </conditionalFormatting>
  <conditionalFormatting sqref="Y112">
    <cfRule type="cellIs" dxfId="3887" priority="3778" operator="equal">
      <formula>"nachzureichen"</formula>
    </cfRule>
  </conditionalFormatting>
  <conditionalFormatting sqref="Y112">
    <cfRule type="cellIs" dxfId="3886" priority="3777" operator="equal">
      <formula>"Nachweis ausstehend"</formula>
    </cfRule>
  </conditionalFormatting>
  <conditionalFormatting sqref="AB112">
    <cfRule type="cellIs" dxfId="3885" priority="3775" stopIfTrue="1" operator="equal">
      <formula>"Nein"</formula>
    </cfRule>
    <cfRule type="cellIs" dxfId="3884" priority="3776" stopIfTrue="1" operator="equal">
      <formula>"Ja"</formula>
    </cfRule>
  </conditionalFormatting>
  <conditionalFormatting sqref="AB112">
    <cfRule type="containsText" dxfId="3883" priority="3773" operator="containsText" text="nachzureichen">
      <formula>NOT(ISERROR(SEARCH("nachzureichen",AB112)))</formula>
    </cfRule>
    <cfRule type="cellIs" dxfId="3882" priority="3774" operator="equal">
      <formula>"nachzureichen"</formula>
    </cfRule>
  </conditionalFormatting>
  <conditionalFormatting sqref="AB112">
    <cfRule type="containsText" dxfId="3881" priority="3771" operator="containsText" text="nachzureichen">
      <formula>NOT(ISERROR(SEARCH("nachzureichen",AB112)))</formula>
    </cfRule>
    <cfRule type="cellIs" dxfId="3880" priority="3772" operator="equal">
      <formula>"nachzureichen"</formula>
    </cfRule>
  </conditionalFormatting>
  <conditionalFormatting sqref="AB112">
    <cfRule type="cellIs" dxfId="3879" priority="3770" operator="equal">
      <formula>"nachzureichen"</formula>
    </cfRule>
  </conditionalFormatting>
  <conditionalFormatting sqref="AB112">
    <cfRule type="cellIs" dxfId="3878" priority="3769" operator="equal">
      <formula>"Nachweis ausstehend"</formula>
    </cfRule>
  </conditionalFormatting>
  <conditionalFormatting sqref="AE112">
    <cfRule type="cellIs" dxfId="3877" priority="3767" stopIfTrue="1" operator="equal">
      <formula>"Nein"</formula>
    </cfRule>
    <cfRule type="cellIs" dxfId="3876" priority="3768" stopIfTrue="1" operator="equal">
      <formula>"Ja"</formula>
    </cfRule>
  </conditionalFormatting>
  <conditionalFormatting sqref="AE112">
    <cfRule type="containsText" dxfId="3875" priority="3765" operator="containsText" text="nachzureichen">
      <formula>NOT(ISERROR(SEARCH("nachzureichen",AE112)))</formula>
    </cfRule>
    <cfRule type="cellIs" dxfId="3874" priority="3766" operator="equal">
      <formula>"nachzureichen"</formula>
    </cfRule>
  </conditionalFormatting>
  <conditionalFormatting sqref="AE112">
    <cfRule type="containsText" dxfId="3873" priority="3763" operator="containsText" text="nachzureichen">
      <formula>NOT(ISERROR(SEARCH("nachzureichen",AE112)))</formula>
    </cfRule>
    <cfRule type="cellIs" dxfId="3872" priority="3764" operator="equal">
      <formula>"nachzureichen"</formula>
    </cfRule>
  </conditionalFormatting>
  <conditionalFormatting sqref="AE112">
    <cfRule type="cellIs" dxfId="3871" priority="3762" operator="equal">
      <formula>"nachzureichen"</formula>
    </cfRule>
  </conditionalFormatting>
  <conditionalFormatting sqref="AE112">
    <cfRule type="cellIs" dxfId="3870" priority="3761" operator="equal">
      <formula>"Nachweis ausstehend"</formula>
    </cfRule>
  </conditionalFormatting>
  <conditionalFormatting sqref="AH112">
    <cfRule type="cellIs" dxfId="3869" priority="3759" stopIfTrue="1" operator="equal">
      <formula>"Nein"</formula>
    </cfRule>
    <cfRule type="cellIs" dxfId="3868" priority="3760" stopIfTrue="1" operator="equal">
      <formula>"Ja"</formula>
    </cfRule>
  </conditionalFormatting>
  <conditionalFormatting sqref="AH112">
    <cfRule type="containsText" dxfId="3867" priority="3757" operator="containsText" text="nachzureichen">
      <formula>NOT(ISERROR(SEARCH("nachzureichen",AH112)))</formula>
    </cfRule>
    <cfRule type="cellIs" dxfId="3866" priority="3758" operator="equal">
      <formula>"nachzureichen"</formula>
    </cfRule>
  </conditionalFormatting>
  <conditionalFormatting sqref="AH112">
    <cfRule type="containsText" dxfId="3865" priority="3755" operator="containsText" text="nachzureichen">
      <formula>NOT(ISERROR(SEARCH("nachzureichen",AH112)))</formula>
    </cfRule>
    <cfRule type="cellIs" dxfId="3864" priority="3756" operator="equal">
      <formula>"nachzureichen"</formula>
    </cfRule>
  </conditionalFormatting>
  <conditionalFormatting sqref="AH112">
    <cfRule type="cellIs" dxfId="3863" priority="3754" operator="equal">
      <formula>"nachzureichen"</formula>
    </cfRule>
  </conditionalFormatting>
  <conditionalFormatting sqref="AH112">
    <cfRule type="cellIs" dxfId="3862" priority="3753" operator="equal">
      <formula>"Nachweis ausstehend"</formula>
    </cfRule>
  </conditionalFormatting>
  <conditionalFormatting sqref="AK112">
    <cfRule type="cellIs" dxfId="3861" priority="3751" stopIfTrue="1" operator="equal">
      <formula>"Nein"</formula>
    </cfRule>
    <cfRule type="cellIs" dxfId="3860" priority="3752" stopIfTrue="1" operator="equal">
      <formula>"Ja"</formula>
    </cfRule>
  </conditionalFormatting>
  <conditionalFormatting sqref="AK112">
    <cfRule type="containsText" dxfId="3859" priority="3749" operator="containsText" text="nachzureichen">
      <formula>NOT(ISERROR(SEARCH("nachzureichen",AK112)))</formula>
    </cfRule>
    <cfRule type="cellIs" dxfId="3858" priority="3750" operator="equal">
      <formula>"nachzureichen"</formula>
    </cfRule>
  </conditionalFormatting>
  <conditionalFormatting sqref="AK112">
    <cfRule type="containsText" dxfId="3857" priority="3747" operator="containsText" text="nachzureichen">
      <formula>NOT(ISERROR(SEARCH("nachzureichen",AK112)))</formula>
    </cfRule>
    <cfRule type="cellIs" dxfId="3856" priority="3748" operator="equal">
      <formula>"nachzureichen"</formula>
    </cfRule>
  </conditionalFormatting>
  <conditionalFormatting sqref="AK112">
    <cfRule type="cellIs" dxfId="3855" priority="3746" operator="equal">
      <formula>"nachzureichen"</formula>
    </cfRule>
  </conditionalFormatting>
  <conditionalFormatting sqref="AK112">
    <cfRule type="cellIs" dxfId="3854" priority="3745" operator="equal">
      <formula>"Nachweis ausstehend"</formula>
    </cfRule>
  </conditionalFormatting>
  <conditionalFormatting sqref="AN112">
    <cfRule type="cellIs" dxfId="3853" priority="3743" stopIfTrue="1" operator="equal">
      <formula>"Nein"</formula>
    </cfRule>
    <cfRule type="cellIs" dxfId="3852" priority="3744" stopIfTrue="1" operator="equal">
      <formula>"Ja"</formula>
    </cfRule>
  </conditionalFormatting>
  <conditionalFormatting sqref="AN112">
    <cfRule type="containsText" dxfId="3851" priority="3741" operator="containsText" text="nachzureichen">
      <formula>NOT(ISERROR(SEARCH("nachzureichen",AN112)))</formula>
    </cfRule>
    <cfRule type="cellIs" dxfId="3850" priority="3742" operator="equal">
      <formula>"nachzureichen"</formula>
    </cfRule>
  </conditionalFormatting>
  <conditionalFormatting sqref="AN112">
    <cfRule type="containsText" dxfId="3849" priority="3739" operator="containsText" text="nachzureichen">
      <formula>NOT(ISERROR(SEARCH("nachzureichen",AN112)))</formula>
    </cfRule>
    <cfRule type="cellIs" dxfId="3848" priority="3740" operator="equal">
      <formula>"nachzureichen"</formula>
    </cfRule>
  </conditionalFormatting>
  <conditionalFormatting sqref="AN112">
    <cfRule type="cellIs" dxfId="3847" priority="3738" operator="equal">
      <formula>"nachzureichen"</formula>
    </cfRule>
  </conditionalFormatting>
  <conditionalFormatting sqref="AN112">
    <cfRule type="cellIs" dxfId="3846" priority="3737" operator="equal">
      <formula>"Nachweis ausstehend"</formula>
    </cfRule>
  </conditionalFormatting>
  <conditionalFormatting sqref="AQ112">
    <cfRule type="cellIs" dxfId="3845" priority="3735" stopIfTrue="1" operator="equal">
      <formula>"Nein"</formula>
    </cfRule>
    <cfRule type="cellIs" dxfId="3844" priority="3736" stopIfTrue="1" operator="equal">
      <formula>"Ja"</formula>
    </cfRule>
  </conditionalFormatting>
  <conditionalFormatting sqref="AQ112">
    <cfRule type="containsText" dxfId="3843" priority="3733" operator="containsText" text="nachzureichen">
      <formula>NOT(ISERROR(SEARCH("nachzureichen",AQ112)))</formula>
    </cfRule>
    <cfRule type="cellIs" dxfId="3842" priority="3734" operator="equal">
      <formula>"nachzureichen"</formula>
    </cfRule>
  </conditionalFormatting>
  <conditionalFormatting sqref="AQ112">
    <cfRule type="containsText" dxfId="3841" priority="3731" operator="containsText" text="nachzureichen">
      <formula>NOT(ISERROR(SEARCH("nachzureichen",AQ112)))</formula>
    </cfRule>
    <cfRule type="cellIs" dxfId="3840" priority="3732" operator="equal">
      <formula>"nachzureichen"</formula>
    </cfRule>
  </conditionalFormatting>
  <conditionalFormatting sqref="AQ112">
    <cfRule type="cellIs" dxfId="3839" priority="3730" operator="equal">
      <formula>"nachzureichen"</formula>
    </cfRule>
  </conditionalFormatting>
  <conditionalFormatting sqref="AQ112">
    <cfRule type="cellIs" dxfId="3838" priority="3729" operator="equal">
      <formula>"Nachweis ausstehend"</formula>
    </cfRule>
  </conditionalFormatting>
  <conditionalFormatting sqref="AT112">
    <cfRule type="cellIs" dxfId="3837" priority="3727" stopIfTrue="1" operator="equal">
      <formula>"Nein"</formula>
    </cfRule>
    <cfRule type="cellIs" dxfId="3836" priority="3728" stopIfTrue="1" operator="equal">
      <formula>"Ja"</formula>
    </cfRule>
  </conditionalFormatting>
  <conditionalFormatting sqref="AT112">
    <cfRule type="containsText" dxfId="3835" priority="3725" operator="containsText" text="nachzureichen">
      <formula>NOT(ISERROR(SEARCH("nachzureichen",AT112)))</formula>
    </cfRule>
    <cfRule type="cellIs" dxfId="3834" priority="3726" operator="equal">
      <formula>"nachzureichen"</formula>
    </cfRule>
  </conditionalFormatting>
  <conditionalFormatting sqref="AT112">
    <cfRule type="containsText" dxfId="3833" priority="3723" operator="containsText" text="nachzureichen">
      <formula>NOT(ISERROR(SEARCH("nachzureichen",AT112)))</formula>
    </cfRule>
    <cfRule type="cellIs" dxfId="3832" priority="3724" operator="equal">
      <formula>"nachzureichen"</formula>
    </cfRule>
  </conditionalFormatting>
  <conditionalFormatting sqref="AT112">
    <cfRule type="cellIs" dxfId="3831" priority="3722" operator="equal">
      <formula>"nachzureichen"</formula>
    </cfRule>
  </conditionalFormatting>
  <conditionalFormatting sqref="AT112">
    <cfRule type="cellIs" dxfId="3830" priority="3721" operator="equal">
      <formula>"Nachweis ausstehend"</formula>
    </cfRule>
  </conditionalFormatting>
  <conditionalFormatting sqref="AW112">
    <cfRule type="cellIs" dxfId="3829" priority="3719" stopIfTrue="1" operator="equal">
      <formula>"Nein"</formula>
    </cfRule>
    <cfRule type="cellIs" dxfId="3828" priority="3720" stopIfTrue="1" operator="equal">
      <formula>"Ja"</formula>
    </cfRule>
  </conditionalFormatting>
  <conditionalFormatting sqref="AW112">
    <cfRule type="containsText" dxfId="3827" priority="3717" operator="containsText" text="nachzureichen">
      <formula>NOT(ISERROR(SEARCH("nachzureichen",AW112)))</formula>
    </cfRule>
    <cfRule type="cellIs" dxfId="3826" priority="3718" operator="equal">
      <formula>"nachzureichen"</formula>
    </cfRule>
  </conditionalFormatting>
  <conditionalFormatting sqref="AW112">
    <cfRule type="containsText" dxfId="3825" priority="3715" operator="containsText" text="nachzureichen">
      <formula>NOT(ISERROR(SEARCH("nachzureichen",AW112)))</formula>
    </cfRule>
    <cfRule type="cellIs" dxfId="3824" priority="3716" operator="equal">
      <formula>"nachzureichen"</formula>
    </cfRule>
  </conditionalFormatting>
  <conditionalFormatting sqref="AW112">
    <cfRule type="cellIs" dxfId="3823" priority="3714" operator="equal">
      <formula>"nachzureichen"</formula>
    </cfRule>
  </conditionalFormatting>
  <conditionalFormatting sqref="AW112">
    <cfRule type="cellIs" dxfId="3822" priority="3713" operator="equal">
      <formula>"Nachweis ausstehend"</formula>
    </cfRule>
  </conditionalFormatting>
  <conditionalFormatting sqref="AZ112">
    <cfRule type="cellIs" dxfId="3821" priority="3711" stopIfTrue="1" operator="equal">
      <formula>"Nein"</formula>
    </cfRule>
    <cfRule type="cellIs" dxfId="3820" priority="3712" stopIfTrue="1" operator="equal">
      <formula>"Ja"</formula>
    </cfRule>
  </conditionalFormatting>
  <conditionalFormatting sqref="AZ112">
    <cfRule type="containsText" dxfId="3819" priority="3709" operator="containsText" text="nachzureichen">
      <formula>NOT(ISERROR(SEARCH("nachzureichen",AZ112)))</formula>
    </cfRule>
    <cfRule type="cellIs" dxfId="3818" priority="3710" operator="equal">
      <formula>"nachzureichen"</formula>
    </cfRule>
  </conditionalFormatting>
  <conditionalFormatting sqref="AZ112">
    <cfRule type="containsText" dxfId="3817" priority="3707" operator="containsText" text="nachzureichen">
      <formula>NOT(ISERROR(SEARCH("nachzureichen",AZ112)))</formula>
    </cfRule>
    <cfRule type="cellIs" dxfId="3816" priority="3708" operator="equal">
      <formula>"nachzureichen"</formula>
    </cfRule>
  </conditionalFormatting>
  <conditionalFormatting sqref="AZ112">
    <cfRule type="cellIs" dxfId="3815" priority="3706" operator="equal">
      <formula>"nachzureichen"</formula>
    </cfRule>
  </conditionalFormatting>
  <conditionalFormatting sqref="AZ112">
    <cfRule type="cellIs" dxfId="3814" priority="3705" operator="equal">
      <formula>"Nachweis ausstehend"</formula>
    </cfRule>
  </conditionalFormatting>
  <conditionalFormatting sqref="BC112">
    <cfRule type="cellIs" dxfId="3813" priority="3703" stopIfTrue="1" operator="equal">
      <formula>"Nein"</formula>
    </cfRule>
    <cfRule type="cellIs" dxfId="3812" priority="3704" stopIfTrue="1" operator="equal">
      <formula>"Ja"</formula>
    </cfRule>
  </conditionalFormatting>
  <conditionalFormatting sqref="BC112">
    <cfRule type="containsText" dxfId="3811" priority="3701" operator="containsText" text="nachzureichen">
      <formula>NOT(ISERROR(SEARCH("nachzureichen",BC112)))</formula>
    </cfRule>
    <cfRule type="cellIs" dxfId="3810" priority="3702" operator="equal">
      <formula>"nachzureichen"</formula>
    </cfRule>
  </conditionalFormatting>
  <conditionalFormatting sqref="BC112">
    <cfRule type="containsText" dxfId="3809" priority="3699" operator="containsText" text="nachzureichen">
      <formula>NOT(ISERROR(SEARCH("nachzureichen",BC112)))</formula>
    </cfRule>
    <cfRule type="cellIs" dxfId="3808" priority="3700" operator="equal">
      <formula>"nachzureichen"</formula>
    </cfRule>
  </conditionalFormatting>
  <conditionalFormatting sqref="BC112">
    <cfRule type="cellIs" dxfId="3807" priority="3698" operator="equal">
      <formula>"nachzureichen"</formula>
    </cfRule>
  </conditionalFormatting>
  <conditionalFormatting sqref="BC112">
    <cfRule type="cellIs" dxfId="3806" priority="3697" operator="equal">
      <formula>"Nachweis ausstehend"</formula>
    </cfRule>
  </conditionalFormatting>
  <conditionalFormatting sqref="BF112">
    <cfRule type="cellIs" dxfId="3805" priority="3695" stopIfTrue="1" operator="equal">
      <formula>"Nein"</formula>
    </cfRule>
    <cfRule type="cellIs" dxfId="3804" priority="3696" stopIfTrue="1" operator="equal">
      <formula>"Ja"</formula>
    </cfRule>
  </conditionalFormatting>
  <conditionalFormatting sqref="BF112">
    <cfRule type="containsText" dxfId="3803" priority="3693" operator="containsText" text="nachzureichen">
      <formula>NOT(ISERROR(SEARCH("nachzureichen",BF112)))</formula>
    </cfRule>
    <cfRule type="cellIs" dxfId="3802" priority="3694" operator="equal">
      <formula>"nachzureichen"</formula>
    </cfRule>
  </conditionalFormatting>
  <conditionalFormatting sqref="BF112">
    <cfRule type="containsText" dxfId="3801" priority="3691" operator="containsText" text="nachzureichen">
      <formula>NOT(ISERROR(SEARCH("nachzureichen",BF112)))</formula>
    </cfRule>
    <cfRule type="cellIs" dxfId="3800" priority="3692" operator="equal">
      <formula>"nachzureichen"</formula>
    </cfRule>
  </conditionalFormatting>
  <conditionalFormatting sqref="BF112">
    <cfRule type="cellIs" dxfId="3799" priority="3690" operator="equal">
      <formula>"nachzureichen"</formula>
    </cfRule>
  </conditionalFormatting>
  <conditionalFormatting sqref="BF112">
    <cfRule type="cellIs" dxfId="3798" priority="3689" operator="equal">
      <formula>"Nachweis ausstehend"</formula>
    </cfRule>
  </conditionalFormatting>
  <conditionalFormatting sqref="BI112">
    <cfRule type="cellIs" dxfId="3797" priority="3687" stopIfTrue="1" operator="equal">
      <formula>"Nein"</formula>
    </cfRule>
    <cfRule type="cellIs" dxfId="3796" priority="3688" stopIfTrue="1" operator="equal">
      <formula>"Ja"</formula>
    </cfRule>
  </conditionalFormatting>
  <conditionalFormatting sqref="BI112">
    <cfRule type="containsText" dxfId="3795" priority="3685" operator="containsText" text="nachzureichen">
      <formula>NOT(ISERROR(SEARCH("nachzureichen",BI112)))</formula>
    </cfRule>
    <cfRule type="cellIs" dxfId="3794" priority="3686" operator="equal">
      <formula>"nachzureichen"</formula>
    </cfRule>
  </conditionalFormatting>
  <conditionalFormatting sqref="BI112">
    <cfRule type="containsText" dxfId="3793" priority="3683" operator="containsText" text="nachzureichen">
      <formula>NOT(ISERROR(SEARCH("nachzureichen",BI112)))</formula>
    </cfRule>
    <cfRule type="cellIs" dxfId="3792" priority="3684" operator="equal">
      <formula>"nachzureichen"</formula>
    </cfRule>
  </conditionalFormatting>
  <conditionalFormatting sqref="BI112">
    <cfRule type="cellIs" dxfId="3791" priority="3682" operator="equal">
      <formula>"nachzureichen"</formula>
    </cfRule>
  </conditionalFormatting>
  <conditionalFormatting sqref="BI112">
    <cfRule type="cellIs" dxfId="3790" priority="3681" operator="equal">
      <formula>"Nachweis ausstehend"</formula>
    </cfRule>
  </conditionalFormatting>
  <conditionalFormatting sqref="D120">
    <cfRule type="cellIs" dxfId="3789" priority="3359" stopIfTrue="1" operator="equal">
      <formula>"Nein"</formula>
    </cfRule>
    <cfRule type="cellIs" dxfId="3788" priority="3360" stopIfTrue="1" operator="equal">
      <formula>"Ja"</formula>
    </cfRule>
  </conditionalFormatting>
  <conditionalFormatting sqref="D120">
    <cfRule type="containsText" dxfId="3787" priority="3357" operator="containsText" text="nachzureichen">
      <formula>NOT(ISERROR(SEARCH("nachzureichen",D120)))</formula>
    </cfRule>
    <cfRule type="cellIs" dxfId="3786" priority="3358" operator="equal">
      <formula>"nachzureichen"</formula>
    </cfRule>
  </conditionalFormatting>
  <conditionalFormatting sqref="D120">
    <cfRule type="containsText" dxfId="3785" priority="3355" operator="containsText" text="nachzureichen">
      <formula>NOT(ISERROR(SEARCH("nachzureichen",D120)))</formula>
    </cfRule>
    <cfRule type="cellIs" dxfId="3784" priority="3356" operator="equal">
      <formula>"nachzureichen"</formula>
    </cfRule>
  </conditionalFormatting>
  <conditionalFormatting sqref="D120">
    <cfRule type="cellIs" dxfId="3783" priority="3354" operator="equal">
      <formula>"nachzureichen"</formula>
    </cfRule>
  </conditionalFormatting>
  <conditionalFormatting sqref="D120">
    <cfRule type="cellIs" dxfId="3782" priority="3353" operator="equal">
      <formula>"Nachweis ausstehend"</formula>
    </cfRule>
  </conditionalFormatting>
  <conditionalFormatting sqref="G120">
    <cfRule type="cellIs" dxfId="3781" priority="3351" stopIfTrue="1" operator="equal">
      <formula>"Nein"</formula>
    </cfRule>
    <cfRule type="cellIs" dxfId="3780" priority="3352" stopIfTrue="1" operator="equal">
      <formula>"Ja"</formula>
    </cfRule>
  </conditionalFormatting>
  <conditionalFormatting sqref="G120">
    <cfRule type="containsText" dxfId="3779" priority="3349" operator="containsText" text="nachzureichen">
      <formula>NOT(ISERROR(SEARCH("nachzureichen",G120)))</formula>
    </cfRule>
    <cfRule type="cellIs" dxfId="3778" priority="3350" operator="equal">
      <formula>"nachzureichen"</formula>
    </cfRule>
  </conditionalFormatting>
  <conditionalFormatting sqref="G120">
    <cfRule type="containsText" dxfId="3777" priority="3347" operator="containsText" text="nachzureichen">
      <formula>NOT(ISERROR(SEARCH("nachzureichen",G120)))</formula>
    </cfRule>
    <cfRule type="cellIs" dxfId="3776" priority="3348" operator="equal">
      <formula>"nachzureichen"</formula>
    </cfRule>
  </conditionalFormatting>
  <conditionalFormatting sqref="G120">
    <cfRule type="cellIs" dxfId="3775" priority="3346" operator="equal">
      <formula>"nachzureichen"</formula>
    </cfRule>
  </conditionalFormatting>
  <conditionalFormatting sqref="G120">
    <cfRule type="cellIs" dxfId="3774" priority="3345" operator="equal">
      <formula>"Nachweis ausstehend"</formula>
    </cfRule>
  </conditionalFormatting>
  <conditionalFormatting sqref="J120">
    <cfRule type="cellIs" dxfId="3773" priority="3343" stopIfTrue="1" operator="equal">
      <formula>"Nein"</formula>
    </cfRule>
    <cfRule type="cellIs" dxfId="3772" priority="3344" stopIfTrue="1" operator="equal">
      <formula>"Ja"</formula>
    </cfRule>
  </conditionalFormatting>
  <conditionalFormatting sqref="J120">
    <cfRule type="containsText" dxfId="3771" priority="3341" operator="containsText" text="nachzureichen">
      <formula>NOT(ISERROR(SEARCH("nachzureichen",J120)))</formula>
    </cfRule>
    <cfRule type="cellIs" dxfId="3770" priority="3342" operator="equal">
      <formula>"nachzureichen"</formula>
    </cfRule>
  </conditionalFormatting>
  <conditionalFormatting sqref="J120">
    <cfRule type="containsText" dxfId="3769" priority="3339" operator="containsText" text="nachzureichen">
      <formula>NOT(ISERROR(SEARCH("nachzureichen",J120)))</formula>
    </cfRule>
    <cfRule type="cellIs" dxfId="3768" priority="3340" operator="equal">
      <formula>"nachzureichen"</formula>
    </cfRule>
  </conditionalFormatting>
  <conditionalFormatting sqref="J120">
    <cfRule type="cellIs" dxfId="3767" priority="3338" operator="equal">
      <formula>"nachzureichen"</formula>
    </cfRule>
  </conditionalFormatting>
  <conditionalFormatting sqref="J120">
    <cfRule type="cellIs" dxfId="3766" priority="3337" operator="equal">
      <formula>"Nachweis ausstehend"</formula>
    </cfRule>
  </conditionalFormatting>
  <conditionalFormatting sqref="M120">
    <cfRule type="cellIs" dxfId="3765" priority="3335" stopIfTrue="1" operator="equal">
      <formula>"Nein"</formula>
    </cfRule>
    <cfRule type="cellIs" dxfId="3764" priority="3336" stopIfTrue="1" operator="equal">
      <formula>"Ja"</formula>
    </cfRule>
  </conditionalFormatting>
  <conditionalFormatting sqref="M120">
    <cfRule type="containsText" dxfId="3763" priority="3333" operator="containsText" text="nachzureichen">
      <formula>NOT(ISERROR(SEARCH("nachzureichen",M120)))</formula>
    </cfRule>
    <cfRule type="cellIs" dxfId="3762" priority="3334" operator="equal">
      <formula>"nachzureichen"</formula>
    </cfRule>
  </conditionalFormatting>
  <conditionalFormatting sqref="M120">
    <cfRule type="containsText" dxfId="3761" priority="3331" operator="containsText" text="nachzureichen">
      <formula>NOT(ISERROR(SEARCH("nachzureichen",M120)))</formula>
    </cfRule>
    <cfRule type="cellIs" dxfId="3760" priority="3332" operator="equal">
      <formula>"nachzureichen"</formula>
    </cfRule>
  </conditionalFormatting>
  <conditionalFormatting sqref="M120">
    <cfRule type="cellIs" dxfId="3759" priority="3330" operator="equal">
      <formula>"nachzureichen"</formula>
    </cfRule>
  </conditionalFormatting>
  <conditionalFormatting sqref="M120">
    <cfRule type="cellIs" dxfId="3758" priority="3329" operator="equal">
      <formula>"Nachweis ausstehend"</formula>
    </cfRule>
  </conditionalFormatting>
  <conditionalFormatting sqref="P120">
    <cfRule type="cellIs" dxfId="3757" priority="3327" stopIfTrue="1" operator="equal">
      <formula>"Nein"</formula>
    </cfRule>
    <cfRule type="cellIs" dxfId="3756" priority="3328" stopIfTrue="1" operator="equal">
      <formula>"Ja"</formula>
    </cfRule>
  </conditionalFormatting>
  <conditionalFormatting sqref="P120">
    <cfRule type="containsText" dxfId="3755" priority="3325" operator="containsText" text="nachzureichen">
      <formula>NOT(ISERROR(SEARCH("nachzureichen",P120)))</formula>
    </cfRule>
    <cfRule type="cellIs" dxfId="3754" priority="3326" operator="equal">
      <formula>"nachzureichen"</formula>
    </cfRule>
  </conditionalFormatting>
  <conditionalFormatting sqref="P120">
    <cfRule type="containsText" dxfId="3753" priority="3323" operator="containsText" text="nachzureichen">
      <formula>NOT(ISERROR(SEARCH("nachzureichen",P120)))</formula>
    </cfRule>
    <cfRule type="cellIs" dxfId="3752" priority="3324" operator="equal">
      <formula>"nachzureichen"</formula>
    </cfRule>
  </conditionalFormatting>
  <conditionalFormatting sqref="P120">
    <cfRule type="cellIs" dxfId="3751" priority="3322" operator="equal">
      <formula>"nachzureichen"</formula>
    </cfRule>
  </conditionalFormatting>
  <conditionalFormatting sqref="P120">
    <cfRule type="cellIs" dxfId="3750" priority="3321" operator="equal">
      <formula>"Nachweis ausstehend"</formula>
    </cfRule>
  </conditionalFormatting>
  <conditionalFormatting sqref="S120">
    <cfRule type="cellIs" dxfId="3749" priority="3319" stopIfTrue="1" operator="equal">
      <formula>"Nein"</formula>
    </cfRule>
    <cfRule type="cellIs" dxfId="3748" priority="3320" stopIfTrue="1" operator="equal">
      <formula>"Ja"</formula>
    </cfRule>
  </conditionalFormatting>
  <conditionalFormatting sqref="S120">
    <cfRule type="containsText" dxfId="3747" priority="3317" operator="containsText" text="nachzureichen">
      <formula>NOT(ISERROR(SEARCH("nachzureichen",S120)))</formula>
    </cfRule>
    <cfRule type="cellIs" dxfId="3746" priority="3318" operator="equal">
      <formula>"nachzureichen"</formula>
    </cfRule>
  </conditionalFormatting>
  <conditionalFormatting sqref="S120">
    <cfRule type="containsText" dxfId="3745" priority="3315" operator="containsText" text="nachzureichen">
      <formula>NOT(ISERROR(SEARCH("nachzureichen",S120)))</formula>
    </cfRule>
    <cfRule type="cellIs" dxfId="3744" priority="3316" operator="equal">
      <formula>"nachzureichen"</formula>
    </cfRule>
  </conditionalFormatting>
  <conditionalFormatting sqref="S120">
    <cfRule type="cellIs" dxfId="3743" priority="3314" operator="equal">
      <formula>"nachzureichen"</formula>
    </cfRule>
  </conditionalFormatting>
  <conditionalFormatting sqref="S120">
    <cfRule type="cellIs" dxfId="3742" priority="3313" operator="equal">
      <formula>"Nachweis ausstehend"</formula>
    </cfRule>
  </conditionalFormatting>
  <conditionalFormatting sqref="V120">
    <cfRule type="cellIs" dxfId="3741" priority="3311" stopIfTrue="1" operator="equal">
      <formula>"Nein"</formula>
    </cfRule>
    <cfRule type="cellIs" dxfId="3740" priority="3312" stopIfTrue="1" operator="equal">
      <formula>"Ja"</formula>
    </cfRule>
  </conditionalFormatting>
  <conditionalFormatting sqref="V120">
    <cfRule type="containsText" dxfId="3739" priority="3309" operator="containsText" text="nachzureichen">
      <formula>NOT(ISERROR(SEARCH("nachzureichen",V120)))</formula>
    </cfRule>
    <cfRule type="cellIs" dxfId="3738" priority="3310" operator="equal">
      <formula>"nachzureichen"</formula>
    </cfRule>
  </conditionalFormatting>
  <conditionalFormatting sqref="V120">
    <cfRule type="containsText" dxfId="3737" priority="3307" operator="containsText" text="nachzureichen">
      <formula>NOT(ISERROR(SEARCH("nachzureichen",V120)))</formula>
    </cfRule>
    <cfRule type="cellIs" dxfId="3736" priority="3308" operator="equal">
      <formula>"nachzureichen"</formula>
    </cfRule>
  </conditionalFormatting>
  <conditionalFormatting sqref="V120">
    <cfRule type="cellIs" dxfId="3735" priority="3306" operator="equal">
      <formula>"nachzureichen"</formula>
    </cfRule>
  </conditionalFormatting>
  <conditionalFormatting sqref="V120">
    <cfRule type="cellIs" dxfId="3734" priority="3305" operator="equal">
      <formula>"Nachweis ausstehend"</formula>
    </cfRule>
  </conditionalFormatting>
  <conditionalFormatting sqref="Y120">
    <cfRule type="cellIs" dxfId="3733" priority="3303" stopIfTrue="1" operator="equal">
      <formula>"Nein"</formula>
    </cfRule>
    <cfRule type="cellIs" dxfId="3732" priority="3304" stopIfTrue="1" operator="equal">
      <formula>"Ja"</formula>
    </cfRule>
  </conditionalFormatting>
  <conditionalFormatting sqref="Y120">
    <cfRule type="containsText" dxfId="3731" priority="3301" operator="containsText" text="nachzureichen">
      <formula>NOT(ISERROR(SEARCH("nachzureichen",Y120)))</formula>
    </cfRule>
    <cfRule type="cellIs" dxfId="3730" priority="3302" operator="equal">
      <formula>"nachzureichen"</formula>
    </cfRule>
  </conditionalFormatting>
  <conditionalFormatting sqref="Y120">
    <cfRule type="containsText" dxfId="3729" priority="3299" operator="containsText" text="nachzureichen">
      <formula>NOT(ISERROR(SEARCH("nachzureichen",Y120)))</formula>
    </cfRule>
    <cfRule type="cellIs" dxfId="3728" priority="3300" operator="equal">
      <formula>"nachzureichen"</formula>
    </cfRule>
  </conditionalFormatting>
  <conditionalFormatting sqref="Y120">
    <cfRule type="cellIs" dxfId="3727" priority="3298" operator="equal">
      <formula>"nachzureichen"</formula>
    </cfRule>
  </conditionalFormatting>
  <conditionalFormatting sqref="Y120">
    <cfRule type="cellIs" dxfId="3726" priority="3297" operator="equal">
      <formula>"Nachweis ausstehend"</formula>
    </cfRule>
  </conditionalFormatting>
  <conditionalFormatting sqref="AB120">
    <cfRule type="cellIs" dxfId="3725" priority="3295" stopIfTrue="1" operator="equal">
      <formula>"Nein"</formula>
    </cfRule>
    <cfRule type="cellIs" dxfId="3724" priority="3296" stopIfTrue="1" operator="equal">
      <formula>"Ja"</formula>
    </cfRule>
  </conditionalFormatting>
  <conditionalFormatting sqref="AB120">
    <cfRule type="containsText" dxfId="3723" priority="3293" operator="containsText" text="nachzureichen">
      <formula>NOT(ISERROR(SEARCH("nachzureichen",AB120)))</formula>
    </cfRule>
    <cfRule type="cellIs" dxfId="3722" priority="3294" operator="equal">
      <formula>"nachzureichen"</formula>
    </cfRule>
  </conditionalFormatting>
  <conditionalFormatting sqref="AB120">
    <cfRule type="containsText" dxfId="3721" priority="3291" operator="containsText" text="nachzureichen">
      <formula>NOT(ISERROR(SEARCH("nachzureichen",AB120)))</formula>
    </cfRule>
    <cfRule type="cellIs" dxfId="3720" priority="3292" operator="equal">
      <formula>"nachzureichen"</formula>
    </cfRule>
  </conditionalFormatting>
  <conditionalFormatting sqref="AB120">
    <cfRule type="cellIs" dxfId="3719" priority="3290" operator="equal">
      <formula>"nachzureichen"</formula>
    </cfRule>
  </conditionalFormatting>
  <conditionalFormatting sqref="AB120">
    <cfRule type="cellIs" dxfId="3718" priority="3289" operator="equal">
      <formula>"Nachweis ausstehend"</formula>
    </cfRule>
  </conditionalFormatting>
  <conditionalFormatting sqref="AE120">
    <cfRule type="cellIs" dxfId="3717" priority="3287" stopIfTrue="1" operator="equal">
      <formula>"Nein"</formula>
    </cfRule>
    <cfRule type="cellIs" dxfId="3716" priority="3288" stopIfTrue="1" operator="equal">
      <formula>"Ja"</formula>
    </cfRule>
  </conditionalFormatting>
  <conditionalFormatting sqref="AE120">
    <cfRule type="containsText" dxfId="3715" priority="3285" operator="containsText" text="nachzureichen">
      <formula>NOT(ISERROR(SEARCH("nachzureichen",AE120)))</formula>
    </cfRule>
    <cfRule type="cellIs" dxfId="3714" priority="3286" operator="equal">
      <formula>"nachzureichen"</formula>
    </cfRule>
  </conditionalFormatting>
  <conditionalFormatting sqref="AE120">
    <cfRule type="containsText" dxfId="3713" priority="3283" operator="containsText" text="nachzureichen">
      <formula>NOT(ISERROR(SEARCH("nachzureichen",AE120)))</formula>
    </cfRule>
    <cfRule type="cellIs" dxfId="3712" priority="3284" operator="equal">
      <formula>"nachzureichen"</formula>
    </cfRule>
  </conditionalFormatting>
  <conditionalFormatting sqref="AE120">
    <cfRule type="cellIs" dxfId="3711" priority="3282" operator="equal">
      <formula>"nachzureichen"</formula>
    </cfRule>
  </conditionalFormatting>
  <conditionalFormatting sqref="AE120">
    <cfRule type="cellIs" dxfId="3710" priority="3281" operator="equal">
      <formula>"Nachweis ausstehend"</formula>
    </cfRule>
  </conditionalFormatting>
  <conditionalFormatting sqref="AH120">
    <cfRule type="cellIs" dxfId="3709" priority="3279" stopIfTrue="1" operator="equal">
      <formula>"Nein"</formula>
    </cfRule>
    <cfRule type="cellIs" dxfId="3708" priority="3280" stopIfTrue="1" operator="equal">
      <formula>"Ja"</formula>
    </cfRule>
  </conditionalFormatting>
  <conditionalFormatting sqref="AH120">
    <cfRule type="containsText" dxfId="3707" priority="3277" operator="containsText" text="nachzureichen">
      <formula>NOT(ISERROR(SEARCH("nachzureichen",AH120)))</formula>
    </cfRule>
    <cfRule type="cellIs" dxfId="3706" priority="3278" operator="equal">
      <formula>"nachzureichen"</formula>
    </cfRule>
  </conditionalFormatting>
  <conditionalFormatting sqref="AH120">
    <cfRule type="containsText" dxfId="3705" priority="3275" operator="containsText" text="nachzureichen">
      <formula>NOT(ISERROR(SEARCH("nachzureichen",AH120)))</formula>
    </cfRule>
    <cfRule type="cellIs" dxfId="3704" priority="3276" operator="equal">
      <formula>"nachzureichen"</formula>
    </cfRule>
  </conditionalFormatting>
  <conditionalFormatting sqref="AH120">
    <cfRule type="cellIs" dxfId="3703" priority="3274" operator="equal">
      <formula>"nachzureichen"</formula>
    </cfRule>
  </conditionalFormatting>
  <conditionalFormatting sqref="AH120">
    <cfRule type="cellIs" dxfId="3702" priority="3273" operator="equal">
      <formula>"Nachweis ausstehend"</formula>
    </cfRule>
  </conditionalFormatting>
  <conditionalFormatting sqref="AK120">
    <cfRule type="cellIs" dxfId="3701" priority="3271" stopIfTrue="1" operator="equal">
      <formula>"Nein"</formula>
    </cfRule>
    <cfRule type="cellIs" dxfId="3700" priority="3272" stopIfTrue="1" operator="equal">
      <formula>"Ja"</formula>
    </cfRule>
  </conditionalFormatting>
  <conditionalFormatting sqref="AK120">
    <cfRule type="containsText" dxfId="3699" priority="3269" operator="containsText" text="nachzureichen">
      <formula>NOT(ISERROR(SEARCH("nachzureichen",AK120)))</formula>
    </cfRule>
    <cfRule type="cellIs" dxfId="3698" priority="3270" operator="equal">
      <formula>"nachzureichen"</formula>
    </cfRule>
  </conditionalFormatting>
  <conditionalFormatting sqref="AK120">
    <cfRule type="containsText" dxfId="3697" priority="3267" operator="containsText" text="nachzureichen">
      <formula>NOT(ISERROR(SEARCH("nachzureichen",AK120)))</formula>
    </cfRule>
    <cfRule type="cellIs" dxfId="3696" priority="3268" operator="equal">
      <formula>"nachzureichen"</formula>
    </cfRule>
  </conditionalFormatting>
  <conditionalFormatting sqref="AK120">
    <cfRule type="cellIs" dxfId="3695" priority="3266" operator="equal">
      <formula>"nachzureichen"</formula>
    </cfRule>
  </conditionalFormatting>
  <conditionalFormatting sqref="AK120">
    <cfRule type="cellIs" dxfId="3694" priority="3265" operator="equal">
      <formula>"Nachweis ausstehend"</formula>
    </cfRule>
  </conditionalFormatting>
  <conditionalFormatting sqref="AN120">
    <cfRule type="cellIs" dxfId="3693" priority="3263" stopIfTrue="1" operator="equal">
      <formula>"Nein"</formula>
    </cfRule>
    <cfRule type="cellIs" dxfId="3692" priority="3264" stopIfTrue="1" operator="equal">
      <formula>"Ja"</formula>
    </cfRule>
  </conditionalFormatting>
  <conditionalFormatting sqref="AN120">
    <cfRule type="containsText" dxfId="3691" priority="3261" operator="containsText" text="nachzureichen">
      <formula>NOT(ISERROR(SEARCH("nachzureichen",AN120)))</formula>
    </cfRule>
    <cfRule type="cellIs" dxfId="3690" priority="3262" operator="equal">
      <formula>"nachzureichen"</formula>
    </cfRule>
  </conditionalFormatting>
  <conditionalFormatting sqref="AN120">
    <cfRule type="containsText" dxfId="3689" priority="3259" operator="containsText" text="nachzureichen">
      <formula>NOT(ISERROR(SEARCH("nachzureichen",AN120)))</formula>
    </cfRule>
    <cfRule type="cellIs" dxfId="3688" priority="3260" operator="equal">
      <formula>"nachzureichen"</formula>
    </cfRule>
  </conditionalFormatting>
  <conditionalFormatting sqref="AN120">
    <cfRule type="cellIs" dxfId="3687" priority="3258" operator="equal">
      <formula>"nachzureichen"</formula>
    </cfRule>
  </conditionalFormatting>
  <conditionalFormatting sqref="AN120">
    <cfRule type="cellIs" dxfId="3686" priority="3257" operator="equal">
      <formula>"Nachweis ausstehend"</formula>
    </cfRule>
  </conditionalFormatting>
  <conditionalFormatting sqref="AQ120">
    <cfRule type="cellIs" dxfId="3685" priority="3255" stopIfTrue="1" operator="equal">
      <formula>"Nein"</formula>
    </cfRule>
    <cfRule type="cellIs" dxfId="3684" priority="3256" stopIfTrue="1" operator="equal">
      <formula>"Ja"</formula>
    </cfRule>
  </conditionalFormatting>
  <conditionalFormatting sqref="AQ120">
    <cfRule type="containsText" dxfId="3683" priority="3253" operator="containsText" text="nachzureichen">
      <formula>NOT(ISERROR(SEARCH("nachzureichen",AQ120)))</formula>
    </cfRule>
    <cfRule type="cellIs" dxfId="3682" priority="3254" operator="equal">
      <formula>"nachzureichen"</formula>
    </cfRule>
  </conditionalFormatting>
  <conditionalFormatting sqref="AQ120">
    <cfRule type="containsText" dxfId="3681" priority="3251" operator="containsText" text="nachzureichen">
      <formula>NOT(ISERROR(SEARCH("nachzureichen",AQ120)))</formula>
    </cfRule>
    <cfRule type="cellIs" dxfId="3680" priority="3252" operator="equal">
      <formula>"nachzureichen"</formula>
    </cfRule>
  </conditionalFormatting>
  <conditionalFormatting sqref="AQ120">
    <cfRule type="cellIs" dxfId="3679" priority="3250" operator="equal">
      <formula>"nachzureichen"</formula>
    </cfRule>
  </conditionalFormatting>
  <conditionalFormatting sqref="AQ120">
    <cfRule type="cellIs" dxfId="3678" priority="3249" operator="equal">
      <formula>"Nachweis ausstehend"</formula>
    </cfRule>
  </conditionalFormatting>
  <conditionalFormatting sqref="AT120">
    <cfRule type="cellIs" dxfId="3677" priority="3247" stopIfTrue="1" operator="equal">
      <formula>"Nein"</formula>
    </cfRule>
    <cfRule type="cellIs" dxfId="3676" priority="3248" stopIfTrue="1" operator="equal">
      <formula>"Ja"</formula>
    </cfRule>
  </conditionalFormatting>
  <conditionalFormatting sqref="AT120">
    <cfRule type="containsText" dxfId="3675" priority="3245" operator="containsText" text="nachzureichen">
      <formula>NOT(ISERROR(SEARCH("nachzureichen",AT120)))</formula>
    </cfRule>
    <cfRule type="cellIs" dxfId="3674" priority="3246" operator="equal">
      <formula>"nachzureichen"</formula>
    </cfRule>
  </conditionalFormatting>
  <conditionalFormatting sqref="AT120">
    <cfRule type="containsText" dxfId="3673" priority="3243" operator="containsText" text="nachzureichen">
      <formula>NOT(ISERROR(SEARCH("nachzureichen",AT120)))</formula>
    </cfRule>
    <cfRule type="cellIs" dxfId="3672" priority="3244" operator="equal">
      <formula>"nachzureichen"</formula>
    </cfRule>
  </conditionalFormatting>
  <conditionalFormatting sqref="AT120">
    <cfRule type="cellIs" dxfId="3671" priority="3242" operator="equal">
      <formula>"nachzureichen"</formula>
    </cfRule>
  </conditionalFormatting>
  <conditionalFormatting sqref="AT120">
    <cfRule type="cellIs" dxfId="3670" priority="3241" operator="equal">
      <formula>"Nachweis ausstehend"</formula>
    </cfRule>
  </conditionalFormatting>
  <conditionalFormatting sqref="AW120">
    <cfRule type="cellIs" dxfId="3669" priority="3239" stopIfTrue="1" operator="equal">
      <formula>"Nein"</formula>
    </cfRule>
    <cfRule type="cellIs" dxfId="3668" priority="3240" stopIfTrue="1" operator="equal">
      <formula>"Ja"</formula>
    </cfRule>
  </conditionalFormatting>
  <conditionalFormatting sqref="AW120">
    <cfRule type="containsText" dxfId="3667" priority="3237" operator="containsText" text="nachzureichen">
      <formula>NOT(ISERROR(SEARCH("nachzureichen",AW120)))</formula>
    </cfRule>
    <cfRule type="cellIs" dxfId="3666" priority="3238" operator="equal">
      <formula>"nachzureichen"</formula>
    </cfRule>
  </conditionalFormatting>
  <conditionalFormatting sqref="AW120">
    <cfRule type="containsText" dxfId="3665" priority="3235" operator="containsText" text="nachzureichen">
      <formula>NOT(ISERROR(SEARCH("nachzureichen",AW120)))</formula>
    </cfRule>
    <cfRule type="cellIs" dxfId="3664" priority="3236" operator="equal">
      <formula>"nachzureichen"</formula>
    </cfRule>
  </conditionalFormatting>
  <conditionalFormatting sqref="AW120">
    <cfRule type="cellIs" dxfId="3663" priority="3234" operator="equal">
      <formula>"nachzureichen"</formula>
    </cfRule>
  </conditionalFormatting>
  <conditionalFormatting sqref="AW120">
    <cfRule type="cellIs" dxfId="3662" priority="3233" operator="equal">
      <formula>"Nachweis ausstehend"</formula>
    </cfRule>
  </conditionalFormatting>
  <conditionalFormatting sqref="AZ120">
    <cfRule type="cellIs" dxfId="3661" priority="3231" stopIfTrue="1" operator="equal">
      <formula>"Nein"</formula>
    </cfRule>
    <cfRule type="cellIs" dxfId="3660" priority="3232" stopIfTrue="1" operator="equal">
      <formula>"Ja"</formula>
    </cfRule>
  </conditionalFormatting>
  <conditionalFormatting sqref="AZ120">
    <cfRule type="containsText" dxfId="3659" priority="3229" operator="containsText" text="nachzureichen">
      <formula>NOT(ISERROR(SEARCH("nachzureichen",AZ120)))</formula>
    </cfRule>
    <cfRule type="cellIs" dxfId="3658" priority="3230" operator="equal">
      <formula>"nachzureichen"</formula>
    </cfRule>
  </conditionalFormatting>
  <conditionalFormatting sqref="AZ120">
    <cfRule type="containsText" dxfId="3657" priority="3227" operator="containsText" text="nachzureichen">
      <formula>NOT(ISERROR(SEARCH("nachzureichen",AZ120)))</formula>
    </cfRule>
    <cfRule type="cellIs" dxfId="3656" priority="3228" operator="equal">
      <formula>"nachzureichen"</formula>
    </cfRule>
  </conditionalFormatting>
  <conditionalFormatting sqref="AZ120">
    <cfRule type="cellIs" dxfId="3655" priority="3226" operator="equal">
      <formula>"nachzureichen"</formula>
    </cfRule>
  </conditionalFormatting>
  <conditionalFormatting sqref="AZ120">
    <cfRule type="cellIs" dxfId="3654" priority="3225" operator="equal">
      <formula>"Nachweis ausstehend"</formula>
    </cfRule>
  </conditionalFormatting>
  <conditionalFormatting sqref="BC120">
    <cfRule type="cellIs" dxfId="3653" priority="3223" stopIfTrue="1" operator="equal">
      <formula>"Nein"</formula>
    </cfRule>
    <cfRule type="cellIs" dxfId="3652" priority="3224" stopIfTrue="1" operator="equal">
      <formula>"Ja"</formula>
    </cfRule>
  </conditionalFormatting>
  <conditionalFormatting sqref="BC120">
    <cfRule type="containsText" dxfId="3651" priority="3221" operator="containsText" text="nachzureichen">
      <formula>NOT(ISERROR(SEARCH("nachzureichen",BC120)))</formula>
    </cfRule>
    <cfRule type="cellIs" dxfId="3650" priority="3222" operator="equal">
      <formula>"nachzureichen"</formula>
    </cfRule>
  </conditionalFormatting>
  <conditionalFormatting sqref="BC120">
    <cfRule type="containsText" dxfId="3649" priority="3219" operator="containsText" text="nachzureichen">
      <formula>NOT(ISERROR(SEARCH("nachzureichen",BC120)))</formula>
    </cfRule>
    <cfRule type="cellIs" dxfId="3648" priority="3220" operator="equal">
      <formula>"nachzureichen"</formula>
    </cfRule>
  </conditionalFormatting>
  <conditionalFormatting sqref="BC120">
    <cfRule type="cellIs" dxfId="3647" priority="3218" operator="equal">
      <formula>"nachzureichen"</formula>
    </cfRule>
  </conditionalFormatting>
  <conditionalFormatting sqref="BC120">
    <cfRule type="cellIs" dxfId="3646" priority="3217" operator="equal">
      <formula>"Nachweis ausstehend"</formula>
    </cfRule>
  </conditionalFormatting>
  <conditionalFormatting sqref="BF120">
    <cfRule type="cellIs" dxfId="3645" priority="3215" stopIfTrue="1" operator="equal">
      <formula>"Nein"</formula>
    </cfRule>
    <cfRule type="cellIs" dxfId="3644" priority="3216" stopIfTrue="1" operator="equal">
      <formula>"Ja"</formula>
    </cfRule>
  </conditionalFormatting>
  <conditionalFormatting sqref="BF120">
    <cfRule type="containsText" dxfId="3643" priority="3213" operator="containsText" text="nachzureichen">
      <formula>NOT(ISERROR(SEARCH("nachzureichen",BF120)))</formula>
    </cfRule>
    <cfRule type="cellIs" dxfId="3642" priority="3214" operator="equal">
      <formula>"nachzureichen"</formula>
    </cfRule>
  </conditionalFormatting>
  <conditionalFormatting sqref="BF120">
    <cfRule type="containsText" dxfId="3641" priority="3211" operator="containsText" text="nachzureichen">
      <formula>NOT(ISERROR(SEARCH("nachzureichen",BF120)))</formula>
    </cfRule>
    <cfRule type="cellIs" dxfId="3640" priority="3212" operator="equal">
      <formula>"nachzureichen"</formula>
    </cfRule>
  </conditionalFormatting>
  <conditionalFormatting sqref="BF120">
    <cfRule type="cellIs" dxfId="3639" priority="3210" operator="equal">
      <formula>"nachzureichen"</formula>
    </cfRule>
  </conditionalFormatting>
  <conditionalFormatting sqref="BF120">
    <cfRule type="cellIs" dxfId="3638" priority="3209" operator="equal">
      <formula>"Nachweis ausstehend"</formula>
    </cfRule>
  </conditionalFormatting>
  <conditionalFormatting sqref="BI120">
    <cfRule type="cellIs" dxfId="3637" priority="3207" stopIfTrue="1" operator="equal">
      <formula>"Nein"</formula>
    </cfRule>
    <cfRule type="cellIs" dxfId="3636" priority="3208" stopIfTrue="1" operator="equal">
      <formula>"Ja"</formula>
    </cfRule>
  </conditionalFormatting>
  <conditionalFormatting sqref="BI120">
    <cfRule type="containsText" dxfId="3635" priority="3205" operator="containsText" text="nachzureichen">
      <formula>NOT(ISERROR(SEARCH("nachzureichen",BI120)))</formula>
    </cfRule>
    <cfRule type="cellIs" dxfId="3634" priority="3206" operator="equal">
      <formula>"nachzureichen"</formula>
    </cfRule>
  </conditionalFormatting>
  <conditionalFormatting sqref="BI120">
    <cfRule type="containsText" dxfId="3633" priority="3203" operator="containsText" text="nachzureichen">
      <formula>NOT(ISERROR(SEARCH("nachzureichen",BI120)))</formula>
    </cfRule>
    <cfRule type="cellIs" dxfId="3632" priority="3204" operator="equal">
      <formula>"nachzureichen"</formula>
    </cfRule>
  </conditionalFormatting>
  <conditionalFormatting sqref="BI120">
    <cfRule type="cellIs" dxfId="3631" priority="3202" operator="equal">
      <formula>"nachzureichen"</formula>
    </cfRule>
  </conditionalFormatting>
  <conditionalFormatting sqref="BI120">
    <cfRule type="cellIs" dxfId="3630" priority="3201" operator="equal">
      <formula>"Nachweis ausstehend"</formula>
    </cfRule>
  </conditionalFormatting>
  <conditionalFormatting sqref="D128">
    <cfRule type="cellIs" dxfId="3629" priority="3199" stopIfTrue="1" operator="equal">
      <formula>"Nein"</formula>
    </cfRule>
    <cfRule type="cellIs" dxfId="3628" priority="3200" stopIfTrue="1" operator="equal">
      <formula>"Ja"</formula>
    </cfRule>
  </conditionalFormatting>
  <conditionalFormatting sqref="D128">
    <cfRule type="containsText" dxfId="3627" priority="3197" operator="containsText" text="nachzureichen">
      <formula>NOT(ISERROR(SEARCH("nachzureichen",D128)))</formula>
    </cfRule>
    <cfRule type="cellIs" dxfId="3626" priority="3198" operator="equal">
      <formula>"nachzureichen"</formula>
    </cfRule>
  </conditionalFormatting>
  <conditionalFormatting sqref="D128">
    <cfRule type="containsText" dxfId="3625" priority="3195" operator="containsText" text="nachzureichen">
      <formula>NOT(ISERROR(SEARCH("nachzureichen",D128)))</formula>
    </cfRule>
    <cfRule type="cellIs" dxfId="3624" priority="3196" operator="equal">
      <formula>"nachzureichen"</formula>
    </cfRule>
  </conditionalFormatting>
  <conditionalFormatting sqref="D128">
    <cfRule type="cellIs" dxfId="3623" priority="3194" operator="equal">
      <formula>"nachzureichen"</formula>
    </cfRule>
  </conditionalFormatting>
  <conditionalFormatting sqref="D128">
    <cfRule type="cellIs" dxfId="3622" priority="3193" operator="equal">
      <formula>"Nachweis ausstehend"</formula>
    </cfRule>
  </conditionalFormatting>
  <conditionalFormatting sqref="G128">
    <cfRule type="cellIs" dxfId="3621" priority="3191" stopIfTrue="1" operator="equal">
      <formula>"Nein"</formula>
    </cfRule>
    <cfRule type="cellIs" dxfId="3620" priority="3192" stopIfTrue="1" operator="equal">
      <formula>"Ja"</formula>
    </cfRule>
  </conditionalFormatting>
  <conditionalFormatting sqref="G128">
    <cfRule type="containsText" dxfId="3619" priority="3189" operator="containsText" text="nachzureichen">
      <formula>NOT(ISERROR(SEARCH("nachzureichen",G128)))</formula>
    </cfRule>
    <cfRule type="cellIs" dxfId="3618" priority="3190" operator="equal">
      <formula>"nachzureichen"</formula>
    </cfRule>
  </conditionalFormatting>
  <conditionalFormatting sqref="G128">
    <cfRule type="containsText" dxfId="3617" priority="3187" operator="containsText" text="nachzureichen">
      <formula>NOT(ISERROR(SEARCH("nachzureichen",G128)))</formula>
    </cfRule>
    <cfRule type="cellIs" dxfId="3616" priority="3188" operator="equal">
      <formula>"nachzureichen"</formula>
    </cfRule>
  </conditionalFormatting>
  <conditionalFormatting sqref="G128">
    <cfRule type="cellIs" dxfId="3615" priority="3186" operator="equal">
      <formula>"nachzureichen"</formula>
    </cfRule>
  </conditionalFormatting>
  <conditionalFormatting sqref="G128">
    <cfRule type="cellIs" dxfId="3614" priority="3185" operator="equal">
      <formula>"Nachweis ausstehend"</formula>
    </cfRule>
  </conditionalFormatting>
  <conditionalFormatting sqref="J128">
    <cfRule type="cellIs" dxfId="3613" priority="3183" stopIfTrue="1" operator="equal">
      <formula>"Nein"</formula>
    </cfRule>
    <cfRule type="cellIs" dxfId="3612" priority="3184" stopIfTrue="1" operator="equal">
      <formula>"Ja"</formula>
    </cfRule>
  </conditionalFormatting>
  <conditionalFormatting sqref="J128">
    <cfRule type="containsText" dxfId="3611" priority="3181" operator="containsText" text="nachzureichen">
      <formula>NOT(ISERROR(SEARCH("nachzureichen",J128)))</formula>
    </cfRule>
    <cfRule type="cellIs" dxfId="3610" priority="3182" operator="equal">
      <formula>"nachzureichen"</formula>
    </cfRule>
  </conditionalFormatting>
  <conditionalFormatting sqref="J128">
    <cfRule type="containsText" dxfId="3609" priority="3179" operator="containsText" text="nachzureichen">
      <formula>NOT(ISERROR(SEARCH("nachzureichen",J128)))</formula>
    </cfRule>
    <cfRule type="cellIs" dxfId="3608" priority="3180" operator="equal">
      <formula>"nachzureichen"</formula>
    </cfRule>
  </conditionalFormatting>
  <conditionalFormatting sqref="J128">
    <cfRule type="cellIs" dxfId="3607" priority="3178" operator="equal">
      <formula>"nachzureichen"</formula>
    </cfRule>
  </conditionalFormatting>
  <conditionalFormatting sqref="J128">
    <cfRule type="cellIs" dxfId="3606" priority="3177" operator="equal">
      <formula>"Nachweis ausstehend"</formula>
    </cfRule>
  </conditionalFormatting>
  <conditionalFormatting sqref="M128">
    <cfRule type="cellIs" dxfId="3605" priority="3175" stopIfTrue="1" operator="equal">
      <formula>"Nein"</formula>
    </cfRule>
    <cfRule type="cellIs" dxfId="3604" priority="3176" stopIfTrue="1" operator="equal">
      <formula>"Ja"</formula>
    </cfRule>
  </conditionalFormatting>
  <conditionalFormatting sqref="M128">
    <cfRule type="containsText" dxfId="3603" priority="3173" operator="containsText" text="nachzureichen">
      <formula>NOT(ISERROR(SEARCH("nachzureichen",M128)))</formula>
    </cfRule>
    <cfRule type="cellIs" dxfId="3602" priority="3174" operator="equal">
      <formula>"nachzureichen"</formula>
    </cfRule>
  </conditionalFormatting>
  <conditionalFormatting sqref="M128">
    <cfRule type="containsText" dxfId="3601" priority="3171" operator="containsText" text="nachzureichen">
      <formula>NOT(ISERROR(SEARCH("nachzureichen",M128)))</formula>
    </cfRule>
    <cfRule type="cellIs" dxfId="3600" priority="3172" operator="equal">
      <formula>"nachzureichen"</formula>
    </cfRule>
  </conditionalFormatting>
  <conditionalFormatting sqref="M128">
    <cfRule type="cellIs" dxfId="3599" priority="3170" operator="equal">
      <formula>"nachzureichen"</formula>
    </cfRule>
  </conditionalFormatting>
  <conditionalFormatting sqref="M128">
    <cfRule type="cellIs" dxfId="3598" priority="3169" operator="equal">
      <formula>"Nachweis ausstehend"</formula>
    </cfRule>
  </conditionalFormatting>
  <conditionalFormatting sqref="P128">
    <cfRule type="cellIs" dxfId="3597" priority="3167" stopIfTrue="1" operator="equal">
      <formula>"Nein"</formula>
    </cfRule>
    <cfRule type="cellIs" dxfId="3596" priority="3168" stopIfTrue="1" operator="equal">
      <formula>"Ja"</formula>
    </cfRule>
  </conditionalFormatting>
  <conditionalFormatting sqref="P128">
    <cfRule type="containsText" dxfId="3595" priority="3165" operator="containsText" text="nachzureichen">
      <formula>NOT(ISERROR(SEARCH("nachzureichen",P128)))</formula>
    </cfRule>
    <cfRule type="cellIs" dxfId="3594" priority="3166" operator="equal">
      <formula>"nachzureichen"</formula>
    </cfRule>
  </conditionalFormatting>
  <conditionalFormatting sqref="P128">
    <cfRule type="containsText" dxfId="3593" priority="3163" operator="containsText" text="nachzureichen">
      <formula>NOT(ISERROR(SEARCH("nachzureichen",P128)))</formula>
    </cfRule>
    <cfRule type="cellIs" dxfId="3592" priority="3164" operator="equal">
      <formula>"nachzureichen"</formula>
    </cfRule>
  </conditionalFormatting>
  <conditionalFormatting sqref="P128">
    <cfRule type="cellIs" dxfId="3591" priority="3162" operator="equal">
      <formula>"nachzureichen"</formula>
    </cfRule>
  </conditionalFormatting>
  <conditionalFormatting sqref="P128">
    <cfRule type="cellIs" dxfId="3590" priority="3161" operator="equal">
      <formula>"Nachweis ausstehend"</formula>
    </cfRule>
  </conditionalFormatting>
  <conditionalFormatting sqref="S128">
    <cfRule type="cellIs" dxfId="3589" priority="3159" stopIfTrue="1" operator="equal">
      <formula>"Nein"</formula>
    </cfRule>
    <cfRule type="cellIs" dxfId="3588" priority="3160" stopIfTrue="1" operator="equal">
      <formula>"Ja"</formula>
    </cfRule>
  </conditionalFormatting>
  <conditionalFormatting sqref="S128">
    <cfRule type="containsText" dxfId="3587" priority="3157" operator="containsText" text="nachzureichen">
      <formula>NOT(ISERROR(SEARCH("nachzureichen",S128)))</formula>
    </cfRule>
    <cfRule type="cellIs" dxfId="3586" priority="3158" operator="equal">
      <formula>"nachzureichen"</formula>
    </cfRule>
  </conditionalFormatting>
  <conditionalFormatting sqref="S128">
    <cfRule type="containsText" dxfId="3585" priority="3155" operator="containsText" text="nachzureichen">
      <formula>NOT(ISERROR(SEARCH("nachzureichen",S128)))</formula>
    </cfRule>
    <cfRule type="cellIs" dxfId="3584" priority="3156" operator="equal">
      <formula>"nachzureichen"</formula>
    </cfRule>
  </conditionalFormatting>
  <conditionalFormatting sqref="S128">
    <cfRule type="cellIs" dxfId="3583" priority="3154" operator="equal">
      <formula>"nachzureichen"</formula>
    </cfRule>
  </conditionalFormatting>
  <conditionalFormatting sqref="S128">
    <cfRule type="cellIs" dxfId="3582" priority="3153" operator="equal">
      <formula>"Nachweis ausstehend"</formula>
    </cfRule>
  </conditionalFormatting>
  <conditionalFormatting sqref="V128">
    <cfRule type="cellIs" dxfId="3581" priority="3151" stopIfTrue="1" operator="equal">
      <formula>"Nein"</formula>
    </cfRule>
    <cfRule type="cellIs" dxfId="3580" priority="3152" stopIfTrue="1" operator="equal">
      <formula>"Ja"</formula>
    </cfRule>
  </conditionalFormatting>
  <conditionalFormatting sqref="V128">
    <cfRule type="containsText" dxfId="3579" priority="3149" operator="containsText" text="nachzureichen">
      <formula>NOT(ISERROR(SEARCH("nachzureichen",V128)))</formula>
    </cfRule>
    <cfRule type="cellIs" dxfId="3578" priority="3150" operator="equal">
      <formula>"nachzureichen"</formula>
    </cfRule>
  </conditionalFormatting>
  <conditionalFormatting sqref="V128">
    <cfRule type="containsText" dxfId="3577" priority="3147" operator="containsText" text="nachzureichen">
      <formula>NOT(ISERROR(SEARCH("nachzureichen",V128)))</formula>
    </cfRule>
    <cfRule type="cellIs" dxfId="3576" priority="3148" operator="equal">
      <formula>"nachzureichen"</formula>
    </cfRule>
  </conditionalFormatting>
  <conditionalFormatting sqref="V128">
    <cfRule type="cellIs" dxfId="3575" priority="3146" operator="equal">
      <formula>"nachzureichen"</formula>
    </cfRule>
  </conditionalFormatting>
  <conditionalFormatting sqref="V128">
    <cfRule type="cellIs" dxfId="3574" priority="3145" operator="equal">
      <formula>"Nachweis ausstehend"</formula>
    </cfRule>
  </conditionalFormatting>
  <conditionalFormatting sqref="Y128">
    <cfRule type="cellIs" dxfId="3573" priority="3143" stopIfTrue="1" operator="equal">
      <formula>"Nein"</formula>
    </cfRule>
    <cfRule type="cellIs" dxfId="3572" priority="3144" stopIfTrue="1" operator="equal">
      <formula>"Ja"</formula>
    </cfRule>
  </conditionalFormatting>
  <conditionalFormatting sqref="Y128">
    <cfRule type="containsText" dxfId="3571" priority="3141" operator="containsText" text="nachzureichen">
      <formula>NOT(ISERROR(SEARCH("nachzureichen",Y128)))</formula>
    </cfRule>
    <cfRule type="cellIs" dxfId="3570" priority="3142" operator="equal">
      <formula>"nachzureichen"</formula>
    </cfRule>
  </conditionalFormatting>
  <conditionalFormatting sqref="Y128">
    <cfRule type="containsText" dxfId="3569" priority="3139" operator="containsText" text="nachzureichen">
      <formula>NOT(ISERROR(SEARCH("nachzureichen",Y128)))</formula>
    </cfRule>
    <cfRule type="cellIs" dxfId="3568" priority="3140" operator="equal">
      <formula>"nachzureichen"</formula>
    </cfRule>
  </conditionalFormatting>
  <conditionalFormatting sqref="Y128">
    <cfRule type="cellIs" dxfId="3567" priority="3138" operator="equal">
      <formula>"nachzureichen"</formula>
    </cfRule>
  </conditionalFormatting>
  <conditionalFormatting sqref="Y128">
    <cfRule type="cellIs" dxfId="3566" priority="3137" operator="equal">
      <formula>"Nachweis ausstehend"</formula>
    </cfRule>
  </conditionalFormatting>
  <conditionalFormatting sqref="AB128">
    <cfRule type="cellIs" dxfId="3565" priority="3135" stopIfTrue="1" operator="equal">
      <formula>"Nein"</formula>
    </cfRule>
    <cfRule type="cellIs" dxfId="3564" priority="3136" stopIfTrue="1" operator="equal">
      <formula>"Ja"</formula>
    </cfRule>
  </conditionalFormatting>
  <conditionalFormatting sqref="AB128">
    <cfRule type="containsText" dxfId="3563" priority="3133" operator="containsText" text="nachzureichen">
      <formula>NOT(ISERROR(SEARCH("nachzureichen",AB128)))</formula>
    </cfRule>
    <cfRule type="cellIs" dxfId="3562" priority="3134" operator="equal">
      <formula>"nachzureichen"</formula>
    </cfRule>
  </conditionalFormatting>
  <conditionalFormatting sqref="AB128">
    <cfRule type="containsText" dxfId="3561" priority="3131" operator="containsText" text="nachzureichen">
      <formula>NOT(ISERROR(SEARCH("nachzureichen",AB128)))</formula>
    </cfRule>
    <cfRule type="cellIs" dxfId="3560" priority="3132" operator="equal">
      <formula>"nachzureichen"</formula>
    </cfRule>
  </conditionalFormatting>
  <conditionalFormatting sqref="AB128">
    <cfRule type="cellIs" dxfId="3559" priority="3130" operator="equal">
      <formula>"nachzureichen"</formula>
    </cfRule>
  </conditionalFormatting>
  <conditionalFormatting sqref="AB128">
    <cfRule type="cellIs" dxfId="3558" priority="3129" operator="equal">
      <formula>"Nachweis ausstehend"</formula>
    </cfRule>
  </conditionalFormatting>
  <conditionalFormatting sqref="AE128">
    <cfRule type="cellIs" dxfId="3557" priority="3127" stopIfTrue="1" operator="equal">
      <formula>"Nein"</formula>
    </cfRule>
    <cfRule type="cellIs" dxfId="3556" priority="3128" stopIfTrue="1" operator="equal">
      <formula>"Ja"</formula>
    </cfRule>
  </conditionalFormatting>
  <conditionalFormatting sqref="AE128">
    <cfRule type="containsText" dxfId="3555" priority="3125" operator="containsText" text="nachzureichen">
      <formula>NOT(ISERROR(SEARCH("nachzureichen",AE128)))</formula>
    </cfRule>
    <cfRule type="cellIs" dxfId="3554" priority="3126" operator="equal">
      <formula>"nachzureichen"</formula>
    </cfRule>
  </conditionalFormatting>
  <conditionalFormatting sqref="AE128">
    <cfRule type="containsText" dxfId="3553" priority="3123" operator="containsText" text="nachzureichen">
      <formula>NOT(ISERROR(SEARCH("nachzureichen",AE128)))</formula>
    </cfRule>
    <cfRule type="cellIs" dxfId="3552" priority="3124" operator="equal">
      <formula>"nachzureichen"</formula>
    </cfRule>
  </conditionalFormatting>
  <conditionalFormatting sqref="AE128">
    <cfRule type="cellIs" dxfId="3551" priority="3122" operator="equal">
      <formula>"nachzureichen"</formula>
    </cfRule>
  </conditionalFormatting>
  <conditionalFormatting sqref="AE128">
    <cfRule type="cellIs" dxfId="3550" priority="3121" operator="equal">
      <formula>"Nachweis ausstehend"</formula>
    </cfRule>
  </conditionalFormatting>
  <conditionalFormatting sqref="AH128">
    <cfRule type="cellIs" dxfId="3549" priority="3119" stopIfTrue="1" operator="equal">
      <formula>"Nein"</formula>
    </cfRule>
    <cfRule type="cellIs" dxfId="3548" priority="3120" stopIfTrue="1" operator="equal">
      <formula>"Ja"</formula>
    </cfRule>
  </conditionalFormatting>
  <conditionalFormatting sqref="AH128">
    <cfRule type="containsText" dxfId="3547" priority="3117" operator="containsText" text="nachzureichen">
      <formula>NOT(ISERROR(SEARCH("nachzureichen",AH128)))</formula>
    </cfRule>
    <cfRule type="cellIs" dxfId="3546" priority="3118" operator="equal">
      <formula>"nachzureichen"</formula>
    </cfRule>
  </conditionalFormatting>
  <conditionalFormatting sqref="AH128">
    <cfRule type="containsText" dxfId="3545" priority="3115" operator="containsText" text="nachzureichen">
      <formula>NOT(ISERROR(SEARCH("nachzureichen",AH128)))</formula>
    </cfRule>
    <cfRule type="cellIs" dxfId="3544" priority="3116" operator="equal">
      <formula>"nachzureichen"</formula>
    </cfRule>
  </conditionalFormatting>
  <conditionalFormatting sqref="AH128">
    <cfRule type="cellIs" dxfId="3543" priority="3114" operator="equal">
      <formula>"nachzureichen"</formula>
    </cfRule>
  </conditionalFormatting>
  <conditionalFormatting sqref="AH128">
    <cfRule type="cellIs" dxfId="3542" priority="3113" operator="equal">
      <formula>"Nachweis ausstehend"</formula>
    </cfRule>
  </conditionalFormatting>
  <conditionalFormatting sqref="AK128">
    <cfRule type="cellIs" dxfId="3541" priority="3111" stopIfTrue="1" operator="equal">
      <formula>"Nein"</formula>
    </cfRule>
    <cfRule type="cellIs" dxfId="3540" priority="3112" stopIfTrue="1" operator="equal">
      <formula>"Ja"</formula>
    </cfRule>
  </conditionalFormatting>
  <conditionalFormatting sqref="AK128">
    <cfRule type="containsText" dxfId="3539" priority="3109" operator="containsText" text="nachzureichen">
      <formula>NOT(ISERROR(SEARCH("nachzureichen",AK128)))</formula>
    </cfRule>
    <cfRule type="cellIs" dxfId="3538" priority="3110" operator="equal">
      <formula>"nachzureichen"</formula>
    </cfRule>
  </conditionalFormatting>
  <conditionalFormatting sqref="AK128">
    <cfRule type="containsText" dxfId="3537" priority="3107" operator="containsText" text="nachzureichen">
      <formula>NOT(ISERROR(SEARCH("nachzureichen",AK128)))</formula>
    </cfRule>
    <cfRule type="cellIs" dxfId="3536" priority="3108" operator="equal">
      <formula>"nachzureichen"</formula>
    </cfRule>
  </conditionalFormatting>
  <conditionalFormatting sqref="AK128">
    <cfRule type="cellIs" dxfId="3535" priority="3106" operator="equal">
      <formula>"nachzureichen"</formula>
    </cfRule>
  </conditionalFormatting>
  <conditionalFormatting sqref="AK128">
    <cfRule type="cellIs" dxfId="3534" priority="3105" operator="equal">
      <formula>"Nachweis ausstehend"</formula>
    </cfRule>
  </conditionalFormatting>
  <conditionalFormatting sqref="AN128">
    <cfRule type="cellIs" dxfId="3533" priority="3103" stopIfTrue="1" operator="equal">
      <formula>"Nein"</formula>
    </cfRule>
    <cfRule type="cellIs" dxfId="3532" priority="3104" stopIfTrue="1" operator="equal">
      <formula>"Ja"</formula>
    </cfRule>
  </conditionalFormatting>
  <conditionalFormatting sqref="AN128">
    <cfRule type="containsText" dxfId="3531" priority="3101" operator="containsText" text="nachzureichen">
      <formula>NOT(ISERROR(SEARCH("nachzureichen",AN128)))</formula>
    </cfRule>
    <cfRule type="cellIs" dxfId="3530" priority="3102" operator="equal">
      <formula>"nachzureichen"</formula>
    </cfRule>
  </conditionalFormatting>
  <conditionalFormatting sqref="AN128">
    <cfRule type="containsText" dxfId="3529" priority="3099" operator="containsText" text="nachzureichen">
      <formula>NOT(ISERROR(SEARCH("nachzureichen",AN128)))</formula>
    </cfRule>
    <cfRule type="cellIs" dxfId="3528" priority="3100" operator="equal">
      <formula>"nachzureichen"</formula>
    </cfRule>
  </conditionalFormatting>
  <conditionalFormatting sqref="AN128">
    <cfRule type="cellIs" dxfId="3527" priority="3098" operator="equal">
      <formula>"nachzureichen"</formula>
    </cfRule>
  </conditionalFormatting>
  <conditionalFormatting sqref="AN128">
    <cfRule type="cellIs" dxfId="3526" priority="3097" operator="equal">
      <formula>"Nachweis ausstehend"</formula>
    </cfRule>
  </conditionalFormatting>
  <conditionalFormatting sqref="AQ128">
    <cfRule type="cellIs" dxfId="3525" priority="3095" stopIfTrue="1" operator="equal">
      <formula>"Nein"</formula>
    </cfRule>
    <cfRule type="cellIs" dxfId="3524" priority="3096" stopIfTrue="1" operator="equal">
      <formula>"Ja"</formula>
    </cfRule>
  </conditionalFormatting>
  <conditionalFormatting sqref="AQ128">
    <cfRule type="containsText" dxfId="3523" priority="3093" operator="containsText" text="nachzureichen">
      <formula>NOT(ISERROR(SEARCH("nachzureichen",AQ128)))</formula>
    </cfRule>
    <cfRule type="cellIs" dxfId="3522" priority="3094" operator="equal">
      <formula>"nachzureichen"</formula>
    </cfRule>
  </conditionalFormatting>
  <conditionalFormatting sqref="AQ128">
    <cfRule type="containsText" dxfId="3521" priority="3091" operator="containsText" text="nachzureichen">
      <formula>NOT(ISERROR(SEARCH("nachzureichen",AQ128)))</formula>
    </cfRule>
    <cfRule type="cellIs" dxfId="3520" priority="3092" operator="equal">
      <formula>"nachzureichen"</formula>
    </cfRule>
  </conditionalFormatting>
  <conditionalFormatting sqref="AQ128">
    <cfRule type="cellIs" dxfId="3519" priority="3090" operator="equal">
      <formula>"nachzureichen"</formula>
    </cfRule>
  </conditionalFormatting>
  <conditionalFormatting sqref="AQ128">
    <cfRule type="cellIs" dxfId="3518" priority="3089" operator="equal">
      <formula>"Nachweis ausstehend"</formula>
    </cfRule>
  </conditionalFormatting>
  <conditionalFormatting sqref="AT128">
    <cfRule type="cellIs" dxfId="3517" priority="3087" stopIfTrue="1" operator="equal">
      <formula>"Nein"</formula>
    </cfRule>
    <cfRule type="cellIs" dxfId="3516" priority="3088" stopIfTrue="1" operator="equal">
      <formula>"Ja"</formula>
    </cfRule>
  </conditionalFormatting>
  <conditionalFormatting sqref="AT128">
    <cfRule type="containsText" dxfId="3515" priority="3085" operator="containsText" text="nachzureichen">
      <formula>NOT(ISERROR(SEARCH("nachzureichen",AT128)))</formula>
    </cfRule>
    <cfRule type="cellIs" dxfId="3514" priority="3086" operator="equal">
      <formula>"nachzureichen"</formula>
    </cfRule>
  </conditionalFormatting>
  <conditionalFormatting sqref="AT128">
    <cfRule type="containsText" dxfId="3513" priority="3083" operator="containsText" text="nachzureichen">
      <formula>NOT(ISERROR(SEARCH("nachzureichen",AT128)))</formula>
    </cfRule>
    <cfRule type="cellIs" dxfId="3512" priority="3084" operator="equal">
      <formula>"nachzureichen"</formula>
    </cfRule>
  </conditionalFormatting>
  <conditionalFormatting sqref="AT128">
    <cfRule type="cellIs" dxfId="3511" priority="3082" operator="equal">
      <formula>"nachzureichen"</formula>
    </cfRule>
  </conditionalFormatting>
  <conditionalFormatting sqref="AT128">
    <cfRule type="cellIs" dxfId="3510" priority="3081" operator="equal">
      <formula>"Nachweis ausstehend"</formula>
    </cfRule>
  </conditionalFormatting>
  <conditionalFormatting sqref="AW128">
    <cfRule type="cellIs" dxfId="3509" priority="3079" stopIfTrue="1" operator="equal">
      <formula>"Nein"</formula>
    </cfRule>
    <cfRule type="cellIs" dxfId="3508" priority="3080" stopIfTrue="1" operator="equal">
      <formula>"Ja"</formula>
    </cfRule>
  </conditionalFormatting>
  <conditionalFormatting sqref="AW128">
    <cfRule type="containsText" dxfId="3507" priority="3077" operator="containsText" text="nachzureichen">
      <formula>NOT(ISERROR(SEARCH("nachzureichen",AW128)))</formula>
    </cfRule>
    <cfRule type="cellIs" dxfId="3506" priority="3078" operator="equal">
      <formula>"nachzureichen"</formula>
    </cfRule>
  </conditionalFormatting>
  <conditionalFormatting sqref="AW128">
    <cfRule type="containsText" dxfId="3505" priority="3075" operator="containsText" text="nachzureichen">
      <formula>NOT(ISERROR(SEARCH("nachzureichen",AW128)))</formula>
    </cfRule>
    <cfRule type="cellIs" dxfId="3504" priority="3076" operator="equal">
      <formula>"nachzureichen"</formula>
    </cfRule>
  </conditionalFormatting>
  <conditionalFormatting sqref="AW128">
    <cfRule type="cellIs" dxfId="3503" priority="3074" operator="equal">
      <formula>"nachzureichen"</formula>
    </cfRule>
  </conditionalFormatting>
  <conditionalFormatting sqref="AW128">
    <cfRule type="cellIs" dxfId="3502" priority="3073" operator="equal">
      <formula>"Nachweis ausstehend"</formula>
    </cfRule>
  </conditionalFormatting>
  <conditionalFormatting sqref="AZ128">
    <cfRule type="cellIs" dxfId="3501" priority="3071" stopIfTrue="1" operator="equal">
      <formula>"Nein"</formula>
    </cfRule>
    <cfRule type="cellIs" dxfId="3500" priority="3072" stopIfTrue="1" operator="equal">
      <formula>"Ja"</formula>
    </cfRule>
  </conditionalFormatting>
  <conditionalFormatting sqref="AZ128">
    <cfRule type="containsText" dxfId="3499" priority="3069" operator="containsText" text="nachzureichen">
      <formula>NOT(ISERROR(SEARCH("nachzureichen",AZ128)))</formula>
    </cfRule>
    <cfRule type="cellIs" dxfId="3498" priority="3070" operator="equal">
      <formula>"nachzureichen"</formula>
    </cfRule>
  </conditionalFormatting>
  <conditionalFormatting sqref="AZ128">
    <cfRule type="containsText" dxfId="3497" priority="3067" operator="containsText" text="nachzureichen">
      <formula>NOT(ISERROR(SEARCH("nachzureichen",AZ128)))</formula>
    </cfRule>
    <cfRule type="cellIs" dxfId="3496" priority="3068" operator="equal">
      <formula>"nachzureichen"</formula>
    </cfRule>
  </conditionalFormatting>
  <conditionalFormatting sqref="AZ128">
    <cfRule type="cellIs" dxfId="3495" priority="3066" operator="equal">
      <formula>"nachzureichen"</formula>
    </cfRule>
  </conditionalFormatting>
  <conditionalFormatting sqref="AZ128">
    <cfRule type="cellIs" dxfId="3494" priority="3065" operator="equal">
      <formula>"Nachweis ausstehend"</formula>
    </cfRule>
  </conditionalFormatting>
  <conditionalFormatting sqref="BC128">
    <cfRule type="cellIs" dxfId="3493" priority="3063" stopIfTrue="1" operator="equal">
      <formula>"Nein"</formula>
    </cfRule>
    <cfRule type="cellIs" dxfId="3492" priority="3064" stopIfTrue="1" operator="equal">
      <formula>"Ja"</formula>
    </cfRule>
  </conditionalFormatting>
  <conditionalFormatting sqref="BC128">
    <cfRule type="containsText" dxfId="3491" priority="3061" operator="containsText" text="nachzureichen">
      <formula>NOT(ISERROR(SEARCH("nachzureichen",BC128)))</formula>
    </cfRule>
    <cfRule type="cellIs" dxfId="3490" priority="3062" operator="equal">
      <formula>"nachzureichen"</formula>
    </cfRule>
  </conditionalFormatting>
  <conditionalFormatting sqref="BC128">
    <cfRule type="containsText" dxfId="3489" priority="3059" operator="containsText" text="nachzureichen">
      <formula>NOT(ISERROR(SEARCH("nachzureichen",BC128)))</formula>
    </cfRule>
    <cfRule type="cellIs" dxfId="3488" priority="3060" operator="equal">
      <formula>"nachzureichen"</formula>
    </cfRule>
  </conditionalFormatting>
  <conditionalFormatting sqref="BC128">
    <cfRule type="cellIs" dxfId="3487" priority="3058" operator="equal">
      <formula>"nachzureichen"</formula>
    </cfRule>
  </conditionalFormatting>
  <conditionalFormatting sqref="BC128">
    <cfRule type="cellIs" dxfId="3486" priority="3057" operator="equal">
      <formula>"Nachweis ausstehend"</formula>
    </cfRule>
  </conditionalFormatting>
  <conditionalFormatting sqref="BF128">
    <cfRule type="cellIs" dxfId="3485" priority="3055" stopIfTrue="1" operator="equal">
      <formula>"Nein"</formula>
    </cfRule>
    <cfRule type="cellIs" dxfId="3484" priority="3056" stopIfTrue="1" operator="equal">
      <formula>"Ja"</formula>
    </cfRule>
  </conditionalFormatting>
  <conditionalFormatting sqref="BF128">
    <cfRule type="containsText" dxfId="3483" priority="3053" operator="containsText" text="nachzureichen">
      <formula>NOT(ISERROR(SEARCH("nachzureichen",BF128)))</formula>
    </cfRule>
    <cfRule type="cellIs" dxfId="3482" priority="3054" operator="equal">
      <formula>"nachzureichen"</formula>
    </cfRule>
  </conditionalFormatting>
  <conditionalFormatting sqref="BF128">
    <cfRule type="containsText" dxfId="3481" priority="3051" operator="containsText" text="nachzureichen">
      <formula>NOT(ISERROR(SEARCH("nachzureichen",BF128)))</formula>
    </cfRule>
    <cfRule type="cellIs" dxfId="3480" priority="3052" operator="equal">
      <formula>"nachzureichen"</formula>
    </cfRule>
  </conditionalFormatting>
  <conditionalFormatting sqref="BF128">
    <cfRule type="cellIs" dxfId="3479" priority="3050" operator="equal">
      <formula>"nachzureichen"</formula>
    </cfRule>
  </conditionalFormatting>
  <conditionalFormatting sqref="BF128">
    <cfRule type="cellIs" dxfId="3478" priority="3049" operator="equal">
      <formula>"Nachweis ausstehend"</formula>
    </cfRule>
  </conditionalFormatting>
  <conditionalFormatting sqref="BI128">
    <cfRule type="cellIs" dxfId="3477" priority="3047" stopIfTrue="1" operator="equal">
      <formula>"Nein"</formula>
    </cfRule>
    <cfRule type="cellIs" dxfId="3476" priority="3048" stopIfTrue="1" operator="equal">
      <formula>"Ja"</formula>
    </cfRule>
  </conditionalFormatting>
  <conditionalFormatting sqref="BI128">
    <cfRule type="containsText" dxfId="3475" priority="3045" operator="containsText" text="nachzureichen">
      <formula>NOT(ISERROR(SEARCH("nachzureichen",BI128)))</formula>
    </cfRule>
    <cfRule type="cellIs" dxfId="3474" priority="3046" operator="equal">
      <formula>"nachzureichen"</formula>
    </cfRule>
  </conditionalFormatting>
  <conditionalFormatting sqref="BI128">
    <cfRule type="containsText" dxfId="3473" priority="3043" operator="containsText" text="nachzureichen">
      <formula>NOT(ISERROR(SEARCH("nachzureichen",BI128)))</formula>
    </cfRule>
    <cfRule type="cellIs" dxfId="3472" priority="3044" operator="equal">
      <formula>"nachzureichen"</formula>
    </cfRule>
  </conditionalFormatting>
  <conditionalFormatting sqref="BI128">
    <cfRule type="cellIs" dxfId="3471" priority="3042" operator="equal">
      <formula>"nachzureichen"</formula>
    </cfRule>
  </conditionalFormatting>
  <conditionalFormatting sqref="BI128">
    <cfRule type="cellIs" dxfId="3470" priority="3041" operator="equal">
      <formula>"Nachweis ausstehend"</formula>
    </cfRule>
  </conditionalFormatting>
  <conditionalFormatting sqref="D136">
    <cfRule type="cellIs" dxfId="3469" priority="3039" stopIfTrue="1" operator="equal">
      <formula>"Nein"</formula>
    </cfRule>
    <cfRule type="cellIs" dxfId="3468" priority="3040" stopIfTrue="1" operator="equal">
      <formula>"Ja"</formula>
    </cfRule>
  </conditionalFormatting>
  <conditionalFormatting sqref="D136">
    <cfRule type="containsText" dxfId="3467" priority="3037" operator="containsText" text="nachzureichen">
      <formula>NOT(ISERROR(SEARCH("nachzureichen",D136)))</formula>
    </cfRule>
    <cfRule type="cellIs" dxfId="3466" priority="3038" operator="equal">
      <formula>"nachzureichen"</formula>
    </cfRule>
  </conditionalFormatting>
  <conditionalFormatting sqref="D136">
    <cfRule type="containsText" dxfId="3465" priority="3035" operator="containsText" text="nachzureichen">
      <formula>NOT(ISERROR(SEARCH("nachzureichen",D136)))</formula>
    </cfRule>
    <cfRule type="cellIs" dxfId="3464" priority="3036" operator="equal">
      <formula>"nachzureichen"</formula>
    </cfRule>
  </conditionalFormatting>
  <conditionalFormatting sqref="D136">
    <cfRule type="cellIs" dxfId="3463" priority="3034" operator="equal">
      <formula>"nachzureichen"</formula>
    </cfRule>
  </conditionalFormatting>
  <conditionalFormatting sqref="D136">
    <cfRule type="cellIs" dxfId="3462" priority="3033" operator="equal">
      <formula>"Nachweis ausstehend"</formula>
    </cfRule>
  </conditionalFormatting>
  <conditionalFormatting sqref="G136">
    <cfRule type="cellIs" dxfId="3461" priority="3031" stopIfTrue="1" operator="equal">
      <formula>"Nein"</formula>
    </cfRule>
    <cfRule type="cellIs" dxfId="3460" priority="3032" stopIfTrue="1" operator="equal">
      <formula>"Ja"</formula>
    </cfRule>
  </conditionalFormatting>
  <conditionalFormatting sqref="G136">
    <cfRule type="containsText" dxfId="3459" priority="3029" operator="containsText" text="nachzureichen">
      <formula>NOT(ISERROR(SEARCH("nachzureichen",G136)))</formula>
    </cfRule>
    <cfRule type="cellIs" dxfId="3458" priority="3030" operator="equal">
      <formula>"nachzureichen"</formula>
    </cfRule>
  </conditionalFormatting>
  <conditionalFormatting sqref="G136">
    <cfRule type="containsText" dxfId="3457" priority="3027" operator="containsText" text="nachzureichen">
      <formula>NOT(ISERROR(SEARCH("nachzureichen",G136)))</formula>
    </cfRule>
    <cfRule type="cellIs" dxfId="3456" priority="3028" operator="equal">
      <formula>"nachzureichen"</formula>
    </cfRule>
  </conditionalFormatting>
  <conditionalFormatting sqref="G136">
    <cfRule type="cellIs" dxfId="3455" priority="3026" operator="equal">
      <formula>"nachzureichen"</formula>
    </cfRule>
  </conditionalFormatting>
  <conditionalFormatting sqref="G136">
    <cfRule type="cellIs" dxfId="3454" priority="3025" operator="equal">
      <formula>"Nachweis ausstehend"</formula>
    </cfRule>
  </conditionalFormatting>
  <conditionalFormatting sqref="J136">
    <cfRule type="cellIs" dxfId="3453" priority="3023" stopIfTrue="1" operator="equal">
      <formula>"Nein"</formula>
    </cfRule>
    <cfRule type="cellIs" dxfId="3452" priority="3024" stopIfTrue="1" operator="equal">
      <formula>"Ja"</formula>
    </cfRule>
  </conditionalFormatting>
  <conditionalFormatting sqref="J136">
    <cfRule type="containsText" dxfId="3451" priority="3021" operator="containsText" text="nachzureichen">
      <formula>NOT(ISERROR(SEARCH("nachzureichen",J136)))</formula>
    </cfRule>
    <cfRule type="cellIs" dxfId="3450" priority="3022" operator="equal">
      <formula>"nachzureichen"</formula>
    </cfRule>
  </conditionalFormatting>
  <conditionalFormatting sqref="J136">
    <cfRule type="containsText" dxfId="3449" priority="3019" operator="containsText" text="nachzureichen">
      <formula>NOT(ISERROR(SEARCH("nachzureichen",J136)))</formula>
    </cfRule>
    <cfRule type="cellIs" dxfId="3448" priority="3020" operator="equal">
      <formula>"nachzureichen"</formula>
    </cfRule>
  </conditionalFormatting>
  <conditionalFormatting sqref="J136">
    <cfRule type="cellIs" dxfId="3447" priority="3018" operator="equal">
      <formula>"nachzureichen"</formula>
    </cfRule>
  </conditionalFormatting>
  <conditionalFormatting sqref="J136">
    <cfRule type="cellIs" dxfId="3446" priority="3017" operator="equal">
      <formula>"Nachweis ausstehend"</formula>
    </cfRule>
  </conditionalFormatting>
  <conditionalFormatting sqref="M136">
    <cfRule type="cellIs" dxfId="3445" priority="3015" stopIfTrue="1" operator="equal">
      <formula>"Nein"</formula>
    </cfRule>
    <cfRule type="cellIs" dxfId="3444" priority="3016" stopIfTrue="1" operator="equal">
      <formula>"Ja"</formula>
    </cfRule>
  </conditionalFormatting>
  <conditionalFormatting sqref="M136">
    <cfRule type="containsText" dxfId="3443" priority="3013" operator="containsText" text="nachzureichen">
      <formula>NOT(ISERROR(SEARCH("nachzureichen",M136)))</formula>
    </cfRule>
    <cfRule type="cellIs" dxfId="3442" priority="3014" operator="equal">
      <formula>"nachzureichen"</formula>
    </cfRule>
  </conditionalFormatting>
  <conditionalFormatting sqref="M136">
    <cfRule type="containsText" dxfId="3441" priority="3011" operator="containsText" text="nachzureichen">
      <formula>NOT(ISERROR(SEARCH("nachzureichen",M136)))</formula>
    </cfRule>
    <cfRule type="cellIs" dxfId="3440" priority="3012" operator="equal">
      <formula>"nachzureichen"</formula>
    </cfRule>
  </conditionalFormatting>
  <conditionalFormatting sqref="M136">
    <cfRule type="cellIs" dxfId="3439" priority="3010" operator="equal">
      <formula>"nachzureichen"</formula>
    </cfRule>
  </conditionalFormatting>
  <conditionalFormatting sqref="M136">
    <cfRule type="cellIs" dxfId="3438" priority="3009" operator="equal">
      <formula>"Nachweis ausstehend"</formula>
    </cfRule>
  </conditionalFormatting>
  <conditionalFormatting sqref="P136">
    <cfRule type="cellIs" dxfId="3437" priority="3007" stopIfTrue="1" operator="equal">
      <formula>"Nein"</formula>
    </cfRule>
    <cfRule type="cellIs" dxfId="3436" priority="3008" stopIfTrue="1" operator="equal">
      <formula>"Ja"</formula>
    </cfRule>
  </conditionalFormatting>
  <conditionalFormatting sqref="P136">
    <cfRule type="containsText" dxfId="3435" priority="3005" operator="containsText" text="nachzureichen">
      <formula>NOT(ISERROR(SEARCH("nachzureichen",P136)))</formula>
    </cfRule>
    <cfRule type="cellIs" dxfId="3434" priority="3006" operator="equal">
      <formula>"nachzureichen"</formula>
    </cfRule>
  </conditionalFormatting>
  <conditionalFormatting sqref="P136">
    <cfRule type="containsText" dxfId="3433" priority="3003" operator="containsText" text="nachzureichen">
      <formula>NOT(ISERROR(SEARCH("nachzureichen",P136)))</formula>
    </cfRule>
    <cfRule type="cellIs" dxfId="3432" priority="3004" operator="equal">
      <formula>"nachzureichen"</formula>
    </cfRule>
  </conditionalFormatting>
  <conditionalFormatting sqref="P136">
    <cfRule type="cellIs" dxfId="3431" priority="3002" operator="equal">
      <formula>"nachzureichen"</formula>
    </cfRule>
  </conditionalFormatting>
  <conditionalFormatting sqref="P136">
    <cfRule type="cellIs" dxfId="3430" priority="3001" operator="equal">
      <formula>"Nachweis ausstehend"</formula>
    </cfRule>
  </conditionalFormatting>
  <conditionalFormatting sqref="S136">
    <cfRule type="cellIs" dxfId="3429" priority="2999" stopIfTrue="1" operator="equal">
      <formula>"Nein"</formula>
    </cfRule>
    <cfRule type="cellIs" dxfId="3428" priority="3000" stopIfTrue="1" operator="equal">
      <formula>"Ja"</formula>
    </cfRule>
  </conditionalFormatting>
  <conditionalFormatting sqref="S136">
    <cfRule type="containsText" dxfId="3427" priority="2997" operator="containsText" text="nachzureichen">
      <formula>NOT(ISERROR(SEARCH("nachzureichen",S136)))</formula>
    </cfRule>
    <cfRule type="cellIs" dxfId="3426" priority="2998" operator="equal">
      <formula>"nachzureichen"</formula>
    </cfRule>
  </conditionalFormatting>
  <conditionalFormatting sqref="S136">
    <cfRule type="containsText" dxfId="3425" priority="2995" operator="containsText" text="nachzureichen">
      <formula>NOT(ISERROR(SEARCH("nachzureichen",S136)))</formula>
    </cfRule>
    <cfRule type="cellIs" dxfId="3424" priority="2996" operator="equal">
      <formula>"nachzureichen"</formula>
    </cfRule>
  </conditionalFormatting>
  <conditionalFormatting sqref="S136">
    <cfRule type="cellIs" dxfId="3423" priority="2994" operator="equal">
      <formula>"nachzureichen"</formula>
    </cfRule>
  </conditionalFormatting>
  <conditionalFormatting sqref="S136">
    <cfRule type="cellIs" dxfId="3422" priority="2993" operator="equal">
      <formula>"Nachweis ausstehend"</formula>
    </cfRule>
  </conditionalFormatting>
  <conditionalFormatting sqref="V136">
    <cfRule type="cellIs" dxfId="3421" priority="2991" stopIfTrue="1" operator="equal">
      <formula>"Nein"</formula>
    </cfRule>
    <cfRule type="cellIs" dxfId="3420" priority="2992" stopIfTrue="1" operator="equal">
      <formula>"Ja"</formula>
    </cfRule>
  </conditionalFormatting>
  <conditionalFormatting sqref="V136">
    <cfRule type="containsText" dxfId="3419" priority="2989" operator="containsText" text="nachzureichen">
      <formula>NOT(ISERROR(SEARCH("nachzureichen",V136)))</formula>
    </cfRule>
    <cfRule type="cellIs" dxfId="3418" priority="2990" operator="equal">
      <formula>"nachzureichen"</formula>
    </cfRule>
  </conditionalFormatting>
  <conditionalFormatting sqref="V136">
    <cfRule type="containsText" dxfId="3417" priority="2987" operator="containsText" text="nachzureichen">
      <formula>NOT(ISERROR(SEARCH("nachzureichen",V136)))</formula>
    </cfRule>
    <cfRule type="cellIs" dxfId="3416" priority="2988" operator="equal">
      <formula>"nachzureichen"</formula>
    </cfRule>
  </conditionalFormatting>
  <conditionalFormatting sqref="V136">
    <cfRule type="cellIs" dxfId="3415" priority="2986" operator="equal">
      <formula>"nachzureichen"</formula>
    </cfRule>
  </conditionalFormatting>
  <conditionalFormatting sqref="V136">
    <cfRule type="cellIs" dxfId="3414" priority="2985" operator="equal">
      <formula>"Nachweis ausstehend"</formula>
    </cfRule>
  </conditionalFormatting>
  <conditionalFormatting sqref="Y136">
    <cfRule type="cellIs" dxfId="3413" priority="2983" stopIfTrue="1" operator="equal">
      <formula>"Nein"</formula>
    </cfRule>
    <cfRule type="cellIs" dxfId="3412" priority="2984" stopIfTrue="1" operator="equal">
      <formula>"Ja"</formula>
    </cfRule>
  </conditionalFormatting>
  <conditionalFormatting sqref="Y136">
    <cfRule type="containsText" dxfId="3411" priority="2981" operator="containsText" text="nachzureichen">
      <formula>NOT(ISERROR(SEARCH("nachzureichen",Y136)))</formula>
    </cfRule>
    <cfRule type="cellIs" dxfId="3410" priority="2982" operator="equal">
      <formula>"nachzureichen"</formula>
    </cfRule>
  </conditionalFormatting>
  <conditionalFormatting sqref="Y136">
    <cfRule type="containsText" dxfId="3409" priority="2979" operator="containsText" text="nachzureichen">
      <formula>NOT(ISERROR(SEARCH("nachzureichen",Y136)))</formula>
    </cfRule>
    <cfRule type="cellIs" dxfId="3408" priority="2980" operator="equal">
      <formula>"nachzureichen"</formula>
    </cfRule>
  </conditionalFormatting>
  <conditionalFormatting sqref="Y136">
    <cfRule type="cellIs" dxfId="3407" priority="2978" operator="equal">
      <formula>"nachzureichen"</formula>
    </cfRule>
  </conditionalFormatting>
  <conditionalFormatting sqref="Y136">
    <cfRule type="cellIs" dxfId="3406" priority="2977" operator="equal">
      <formula>"Nachweis ausstehend"</formula>
    </cfRule>
  </conditionalFormatting>
  <conditionalFormatting sqref="AB136">
    <cfRule type="cellIs" dxfId="3405" priority="2975" stopIfTrue="1" operator="equal">
      <formula>"Nein"</formula>
    </cfRule>
    <cfRule type="cellIs" dxfId="3404" priority="2976" stopIfTrue="1" operator="equal">
      <formula>"Ja"</formula>
    </cfRule>
  </conditionalFormatting>
  <conditionalFormatting sqref="AB136">
    <cfRule type="containsText" dxfId="3403" priority="2973" operator="containsText" text="nachzureichen">
      <formula>NOT(ISERROR(SEARCH("nachzureichen",AB136)))</formula>
    </cfRule>
    <cfRule type="cellIs" dxfId="3402" priority="2974" operator="equal">
      <formula>"nachzureichen"</formula>
    </cfRule>
  </conditionalFormatting>
  <conditionalFormatting sqref="AB136">
    <cfRule type="containsText" dxfId="3401" priority="2971" operator="containsText" text="nachzureichen">
      <formula>NOT(ISERROR(SEARCH("nachzureichen",AB136)))</formula>
    </cfRule>
    <cfRule type="cellIs" dxfId="3400" priority="2972" operator="equal">
      <formula>"nachzureichen"</formula>
    </cfRule>
  </conditionalFormatting>
  <conditionalFormatting sqref="AB136">
    <cfRule type="cellIs" dxfId="3399" priority="2970" operator="equal">
      <formula>"nachzureichen"</formula>
    </cfRule>
  </conditionalFormatting>
  <conditionalFormatting sqref="AB136">
    <cfRule type="cellIs" dxfId="3398" priority="2969" operator="equal">
      <formula>"Nachweis ausstehend"</formula>
    </cfRule>
  </conditionalFormatting>
  <conditionalFormatting sqref="AE136">
    <cfRule type="cellIs" dxfId="3397" priority="2967" stopIfTrue="1" operator="equal">
      <formula>"Nein"</formula>
    </cfRule>
    <cfRule type="cellIs" dxfId="3396" priority="2968" stopIfTrue="1" operator="equal">
      <formula>"Ja"</formula>
    </cfRule>
  </conditionalFormatting>
  <conditionalFormatting sqref="AE136">
    <cfRule type="containsText" dxfId="3395" priority="2965" operator="containsText" text="nachzureichen">
      <formula>NOT(ISERROR(SEARCH("nachzureichen",AE136)))</formula>
    </cfRule>
    <cfRule type="cellIs" dxfId="3394" priority="2966" operator="equal">
      <formula>"nachzureichen"</formula>
    </cfRule>
  </conditionalFormatting>
  <conditionalFormatting sqref="AE136">
    <cfRule type="containsText" dxfId="3393" priority="2963" operator="containsText" text="nachzureichen">
      <formula>NOT(ISERROR(SEARCH("nachzureichen",AE136)))</formula>
    </cfRule>
    <cfRule type="cellIs" dxfId="3392" priority="2964" operator="equal">
      <formula>"nachzureichen"</formula>
    </cfRule>
  </conditionalFormatting>
  <conditionalFormatting sqref="AE136">
    <cfRule type="cellIs" dxfId="3391" priority="2962" operator="equal">
      <formula>"nachzureichen"</formula>
    </cfRule>
  </conditionalFormatting>
  <conditionalFormatting sqref="AE136">
    <cfRule type="cellIs" dxfId="3390" priority="2961" operator="equal">
      <formula>"Nachweis ausstehend"</formula>
    </cfRule>
  </conditionalFormatting>
  <conditionalFormatting sqref="AH136">
    <cfRule type="cellIs" dxfId="3389" priority="2959" stopIfTrue="1" operator="equal">
      <formula>"Nein"</formula>
    </cfRule>
    <cfRule type="cellIs" dxfId="3388" priority="2960" stopIfTrue="1" operator="equal">
      <formula>"Ja"</formula>
    </cfRule>
  </conditionalFormatting>
  <conditionalFormatting sqref="AH136">
    <cfRule type="containsText" dxfId="3387" priority="2957" operator="containsText" text="nachzureichen">
      <formula>NOT(ISERROR(SEARCH("nachzureichen",AH136)))</formula>
    </cfRule>
    <cfRule type="cellIs" dxfId="3386" priority="2958" operator="equal">
      <formula>"nachzureichen"</formula>
    </cfRule>
  </conditionalFormatting>
  <conditionalFormatting sqref="AH136">
    <cfRule type="containsText" dxfId="3385" priority="2955" operator="containsText" text="nachzureichen">
      <formula>NOT(ISERROR(SEARCH("nachzureichen",AH136)))</formula>
    </cfRule>
    <cfRule type="cellIs" dxfId="3384" priority="2956" operator="equal">
      <formula>"nachzureichen"</formula>
    </cfRule>
  </conditionalFormatting>
  <conditionalFormatting sqref="AH136">
    <cfRule type="cellIs" dxfId="3383" priority="2954" operator="equal">
      <formula>"nachzureichen"</formula>
    </cfRule>
  </conditionalFormatting>
  <conditionalFormatting sqref="AH136">
    <cfRule type="cellIs" dxfId="3382" priority="2953" operator="equal">
      <formula>"Nachweis ausstehend"</formula>
    </cfRule>
  </conditionalFormatting>
  <conditionalFormatting sqref="AK136">
    <cfRule type="cellIs" dxfId="3381" priority="2951" stopIfTrue="1" operator="equal">
      <formula>"Nein"</formula>
    </cfRule>
    <cfRule type="cellIs" dxfId="3380" priority="2952" stopIfTrue="1" operator="equal">
      <formula>"Ja"</formula>
    </cfRule>
  </conditionalFormatting>
  <conditionalFormatting sqref="AK136">
    <cfRule type="containsText" dxfId="3379" priority="2949" operator="containsText" text="nachzureichen">
      <formula>NOT(ISERROR(SEARCH("nachzureichen",AK136)))</formula>
    </cfRule>
    <cfRule type="cellIs" dxfId="3378" priority="2950" operator="equal">
      <formula>"nachzureichen"</formula>
    </cfRule>
  </conditionalFormatting>
  <conditionalFormatting sqref="AK136">
    <cfRule type="containsText" dxfId="3377" priority="2947" operator="containsText" text="nachzureichen">
      <formula>NOT(ISERROR(SEARCH("nachzureichen",AK136)))</formula>
    </cfRule>
    <cfRule type="cellIs" dxfId="3376" priority="2948" operator="equal">
      <formula>"nachzureichen"</formula>
    </cfRule>
  </conditionalFormatting>
  <conditionalFormatting sqref="AK136">
    <cfRule type="cellIs" dxfId="3375" priority="2946" operator="equal">
      <formula>"nachzureichen"</formula>
    </cfRule>
  </conditionalFormatting>
  <conditionalFormatting sqref="AK136">
    <cfRule type="cellIs" dxfId="3374" priority="2945" operator="equal">
      <formula>"Nachweis ausstehend"</formula>
    </cfRule>
  </conditionalFormatting>
  <conditionalFormatting sqref="AN136">
    <cfRule type="cellIs" dxfId="3373" priority="2943" stopIfTrue="1" operator="equal">
      <formula>"Nein"</formula>
    </cfRule>
    <cfRule type="cellIs" dxfId="3372" priority="2944" stopIfTrue="1" operator="equal">
      <formula>"Ja"</formula>
    </cfRule>
  </conditionalFormatting>
  <conditionalFormatting sqref="AN136">
    <cfRule type="containsText" dxfId="3371" priority="2941" operator="containsText" text="nachzureichen">
      <formula>NOT(ISERROR(SEARCH("nachzureichen",AN136)))</formula>
    </cfRule>
    <cfRule type="cellIs" dxfId="3370" priority="2942" operator="equal">
      <formula>"nachzureichen"</formula>
    </cfRule>
  </conditionalFormatting>
  <conditionalFormatting sqref="AN136">
    <cfRule type="containsText" dxfId="3369" priority="2939" operator="containsText" text="nachzureichen">
      <formula>NOT(ISERROR(SEARCH("nachzureichen",AN136)))</formula>
    </cfRule>
    <cfRule type="cellIs" dxfId="3368" priority="2940" operator="equal">
      <formula>"nachzureichen"</formula>
    </cfRule>
  </conditionalFormatting>
  <conditionalFormatting sqref="AN136">
    <cfRule type="cellIs" dxfId="3367" priority="2938" operator="equal">
      <formula>"nachzureichen"</formula>
    </cfRule>
  </conditionalFormatting>
  <conditionalFormatting sqref="AN136">
    <cfRule type="cellIs" dxfId="3366" priority="2937" operator="equal">
      <formula>"Nachweis ausstehend"</formula>
    </cfRule>
  </conditionalFormatting>
  <conditionalFormatting sqref="AQ136">
    <cfRule type="cellIs" dxfId="3365" priority="2935" stopIfTrue="1" operator="equal">
      <formula>"Nein"</formula>
    </cfRule>
    <cfRule type="cellIs" dxfId="3364" priority="2936" stopIfTrue="1" operator="equal">
      <formula>"Ja"</formula>
    </cfRule>
  </conditionalFormatting>
  <conditionalFormatting sqref="AQ136">
    <cfRule type="containsText" dxfId="3363" priority="2933" operator="containsText" text="nachzureichen">
      <formula>NOT(ISERROR(SEARCH("nachzureichen",AQ136)))</formula>
    </cfRule>
    <cfRule type="cellIs" dxfId="3362" priority="2934" operator="equal">
      <formula>"nachzureichen"</formula>
    </cfRule>
  </conditionalFormatting>
  <conditionalFormatting sqref="AQ136">
    <cfRule type="containsText" dxfId="3361" priority="2931" operator="containsText" text="nachzureichen">
      <formula>NOT(ISERROR(SEARCH("nachzureichen",AQ136)))</formula>
    </cfRule>
    <cfRule type="cellIs" dxfId="3360" priority="2932" operator="equal">
      <formula>"nachzureichen"</formula>
    </cfRule>
  </conditionalFormatting>
  <conditionalFormatting sqref="AQ136">
    <cfRule type="cellIs" dxfId="3359" priority="2930" operator="equal">
      <formula>"nachzureichen"</formula>
    </cfRule>
  </conditionalFormatting>
  <conditionalFormatting sqref="AQ136">
    <cfRule type="cellIs" dxfId="3358" priority="2929" operator="equal">
      <formula>"Nachweis ausstehend"</formula>
    </cfRule>
  </conditionalFormatting>
  <conditionalFormatting sqref="AT136">
    <cfRule type="cellIs" dxfId="3357" priority="2927" stopIfTrue="1" operator="equal">
      <formula>"Nein"</formula>
    </cfRule>
    <cfRule type="cellIs" dxfId="3356" priority="2928" stopIfTrue="1" operator="equal">
      <formula>"Ja"</formula>
    </cfRule>
  </conditionalFormatting>
  <conditionalFormatting sqref="AT136">
    <cfRule type="containsText" dxfId="3355" priority="2925" operator="containsText" text="nachzureichen">
      <formula>NOT(ISERROR(SEARCH("nachzureichen",AT136)))</formula>
    </cfRule>
    <cfRule type="cellIs" dxfId="3354" priority="2926" operator="equal">
      <formula>"nachzureichen"</formula>
    </cfRule>
  </conditionalFormatting>
  <conditionalFormatting sqref="AT136">
    <cfRule type="containsText" dxfId="3353" priority="2923" operator="containsText" text="nachzureichen">
      <formula>NOT(ISERROR(SEARCH("nachzureichen",AT136)))</formula>
    </cfRule>
    <cfRule type="cellIs" dxfId="3352" priority="2924" operator="equal">
      <formula>"nachzureichen"</formula>
    </cfRule>
  </conditionalFormatting>
  <conditionalFormatting sqref="AT136">
    <cfRule type="cellIs" dxfId="3351" priority="2922" operator="equal">
      <formula>"nachzureichen"</formula>
    </cfRule>
  </conditionalFormatting>
  <conditionalFormatting sqref="AT136">
    <cfRule type="cellIs" dxfId="3350" priority="2921" operator="equal">
      <formula>"Nachweis ausstehend"</formula>
    </cfRule>
  </conditionalFormatting>
  <conditionalFormatting sqref="AW136">
    <cfRule type="cellIs" dxfId="3349" priority="2919" stopIfTrue="1" operator="equal">
      <formula>"Nein"</formula>
    </cfRule>
    <cfRule type="cellIs" dxfId="3348" priority="2920" stopIfTrue="1" operator="equal">
      <formula>"Ja"</formula>
    </cfRule>
  </conditionalFormatting>
  <conditionalFormatting sqref="AW136">
    <cfRule type="containsText" dxfId="3347" priority="2917" operator="containsText" text="nachzureichen">
      <formula>NOT(ISERROR(SEARCH("nachzureichen",AW136)))</formula>
    </cfRule>
    <cfRule type="cellIs" dxfId="3346" priority="2918" operator="equal">
      <formula>"nachzureichen"</formula>
    </cfRule>
  </conditionalFormatting>
  <conditionalFormatting sqref="AW136">
    <cfRule type="containsText" dxfId="3345" priority="2915" operator="containsText" text="nachzureichen">
      <formula>NOT(ISERROR(SEARCH("nachzureichen",AW136)))</formula>
    </cfRule>
    <cfRule type="cellIs" dxfId="3344" priority="2916" operator="equal">
      <formula>"nachzureichen"</formula>
    </cfRule>
  </conditionalFormatting>
  <conditionalFormatting sqref="AW136">
    <cfRule type="cellIs" dxfId="3343" priority="2914" operator="equal">
      <formula>"nachzureichen"</formula>
    </cfRule>
  </conditionalFormatting>
  <conditionalFormatting sqref="AW136">
    <cfRule type="cellIs" dxfId="3342" priority="2913" operator="equal">
      <formula>"Nachweis ausstehend"</formula>
    </cfRule>
  </conditionalFormatting>
  <conditionalFormatting sqref="AZ136">
    <cfRule type="cellIs" dxfId="3341" priority="2911" stopIfTrue="1" operator="equal">
      <formula>"Nein"</formula>
    </cfRule>
    <cfRule type="cellIs" dxfId="3340" priority="2912" stopIfTrue="1" operator="equal">
      <formula>"Ja"</formula>
    </cfRule>
  </conditionalFormatting>
  <conditionalFormatting sqref="AZ136">
    <cfRule type="containsText" dxfId="3339" priority="2909" operator="containsText" text="nachzureichen">
      <formula>NOT(ISERROR(SEARCH("nachzureichen",AZ136)))</formula>
    </cfRule>
    <cfRule type="cellIs" dxfId="3338" priority="2910" operator="equal">
      <formula>"nachzureichen"</formula>
    </cfRule>
  </conditionalFormatting>
  <conditionalFormatting sqref="AZ136">
    <cfRule type="containsText" dxfId="3337" priority="2907" operator="containsText" text="nachzureichen">
      <formula>NOT(ISERROR(SEARCH("nachzureichen",AZ136)))</formula>
    </cfRule>
    <cfRule type="cellIs" dxfId="3336" priority="2908" operator="equal">
      <formula>"nachzureichen"</formula>
    </cfRule>
  </conditionalFormatting>
  <conditionalFormatting sqref="AZ136">
    <cfRule type="cellIs" dxfId="3335" priority="2906" operator="equal">
      <formula>"nachzureichen"</formula>
    </cfRule>
  </conditionalFormatting>
  <conditionalFormatting sqref="AZ136">
    <cfRule type="cellIs" dxfId="3334" priority="2905" operator="equal">
      <formula>"Nachweis ausstehend"</formula>
    </cfRule>
  </conditionalFormatting>
  <conditionalFormatting sqref="BC136">
    <cfRule type="cellIs" dxfId="3333" priority="2903" stopIfTrue="1" operator="equal">
      <formula>"Nein"</formula>
    </cfRule>
    <cfRule type="cellIs" dxfId="3332" priority="2904" stopIfTrue="1" operator="equal">
      <formula>"Ja"</formula>
    </cfRule>
  </conditionalFormatting>
  <conditionalFormatting sqref="BC136">
    <cfRule type="containsText" dxfId="3331" priority="2901" operator="containsText" text="nachzureichen">
      <formula>NOT(ISERROR(SEARCH("nachzureichen",BC136)))</formula>
    </cfRule>
    <cfRule type="cellIs" dxfId="3330" priority="2902" operator="equal">
      <formula>"nachzureichen"</formula>
    </cfRule>
  </conditionalFormatting>
  <conditionalFormatting sqref="BC136">
    <cfRule type="containsText" dxfId="3329" priority="2899" operator="containsText" text="nachzureichen">
      <formula>NOT(ISERROR(SEARCH("nachzureichen",BC136)))</formula>
    </cfRule>
    <cfRule type="cellIs" dxfId="3328" priority="2900" operator="equal">
      <formula>"nachzureichen"</formula>
    </cfRule>
  </conditionalFormatting>
  <conditionalFormatting sqref="BC136">
    <cfRule type="cellIs" dxfId="3327" priority="2898" operator="equal">
      <formula>"nachzureichen"</formula>
    </cfRule>
  </conditionalFormatting>
  <conditionalFormatting sqref="BC136">
    <cfRule type="cellIs" dxfId="3326" priority="2897" operator="equal">
      <formula>"Nachweis ausstehend"</formula>
    </cfRule>
  </conditionalFormatting>
  <conditionalFormatting sqref="BF136">
    <cfRule type="cellIs" dxfId="3325" priority="2895" stopIfTrue="1" operator="equal">
      <formula>"Nein"</formula>
    </cfRule>
    <cfRule type="cellIs" dxfId="3324" priority="2896" stopIfTrue="1" operator="equal">
      <formula>"Ja"</formula>
    </cfRule>
  </conditionalFormatting>
  <conditionalFormatting sqref="BF136">
    <cfRule type="containsText" dxfId="3323" priority="2893" operator="containsText" text="nachzureichen">
      <formula>NOT(ISERROR(SEARCH("nachzureichen",BF136)))</formula>
    </cfRule>
    <cfRule type="cellIs" dxfId="3322" priority="2894" operator="equal">
      <formula>"nachzureichen"</formula>
    </cfRule>
  </conditionalFormatting>
  <conditionalFormatting sqref="BF136">
    <cfRule type="containsText" dxfId="3321" priority="2891" operator="containsText" text="nachzureichen">
      <formula>NOT(ISERROR(SEARCH("nachzureichen",BF136)))</formula>
    </cfRule>
    <cfRule type="cellIs" dxfId="3320" priority="2892" operator="equal">
      <formula>"nachzureichen"</formula>
    </cfRule>
  </conditionalFormatting>
  <conditionalFormatting sqref="BF136">
    <cfRule type="cellIs" dxfId="3319" priority="2890" operator="equal">
      <formula>"nachzureichen"</formula>
    </cfRule>
  </conditionalFormatting>
  <conditionalFormatting sqref="BF136">
    <cfRule type="cellIs" dxfId="3318" priority="2889" operator="equal">
      <formula>"Nachweis ausstehend"</formula>
    </cfRule>
  </conditionalFormatting>
  <conditionalFormatting sqref="BI136">
    <cfRule type="cellIs" dxfId="3317" priority="2887" stopIfTrue="1" operator="equal">
      <formula>"Nein"</formula>
    </cfRule>
    <cfRule type="cellIs" dxfId="3316" priority="2888" stopIfTrue="1" operator="equal">
      <formula>"Ja"</formula>
    </cfRule>
  </conditionalFormatting>
  <conditionalFormatting sqref="BI136">
    <cfRule type="containsText" dxfId="3315" priority="2885" operator="containsText" text="nachzureichen">
      <formula>NOT(ISERROR(SEARCH("nachzureichen",BI136)))</formula>
    </cfRule>
    <cfRule type="cellIs" dxfId="3314" priority="2886" operator="equal">
      <formula>"nachzureichen"</formula>
    </cfRule>
  </conditionalFormatting>
  <conditionalFormatting sqref="BI136">
    <cfRule type="containsText" dxfId="3313" priority="2883" operator="containsText" text="nachzureichen">
      <formula>NOT(ISERROR(SEARCH("nachzureichen",BI136)))</formula>
    </cfRule>
    <cfRule type="cellIs" dxfId="3312" priority="2884" operator="equal">
      <formula>"nachzureichen"</formula>
    </cfRule>
  </conditionalFormatting>
  <conditionalFormatting sqref="BI136">
    <cfRule type="cellIs" dxfId="3311" priority="2882" operator="equal">
      <formula>"nachzureichen"</formula>
    </cfRule>
  </conditionalFormatting>
  <conditionalFormatting sqref="BI136">
    <cfRule type="cellIs" dxfId="3310" priority="2881" operator="equal">
      <formula>"Nachweis ausstehend"</formula>
    </cfRule>
  </conditionalFormatting>
  <conditionalFormatting sqref="D144">
    <cfRule type="cellIs" dxfId="3309" priority="2879" stopIfTrue="1" operator="equal">
      <formula>"Nein"</formula>
    </cfRule>
    <cfRule type="cellIs" dxfId="3308" priority="2880" stopIfTrue="1" operator="equal">
      <formula>"Ja"</formula>
    </cfRule>
  </conditionalFormatting>
  <conditionalFormatting sqref="D144">
    <cfRule type="containsText" dxfId="3307" priority="2877" operator="containsText" text="nachzureichen">
      <formula>NOT(ISERROR(SEARCH("nachzureichen",D144)))</formula>
    </cfRule>
    <cfRule type="cellIs" dxfId="3306" priority="2878" operator="equal">
      <formula>"nachzureichen"</formula>
    </cfRule>
  </conditionalFormatting>
  <conditionalFormatting sqref="D144">
    <cfRule type="containsText" dxfId="3305" priority="2875" operator="containsText" text="nachzureichen">
      <formula>NOT(ISERROR(SEARCH("nachzureichen",D144)))</formula>
    </cfRule>
    <cfRule type="cellIs" dxfId="3304" priority="2876" operator="equal">
      <formula>"nachzureichen"</formula>
    </cfRule>
  </conditionalFormatting>
  <conditionalFormatting sqref="D144">
    <cfRule type="cellIs" dxfId="3303" priority="2874" operator="equal">
      <formula>"nachzureichen"</formula>
    </cfRule>
  </conditionalFormatting>
  <conditionalFormatting sqref="D144">
    <cfRule type="cellIs" dxfId="3302" priority="2873" operator="equal">
      <formula>"Nachweis ausstehend"</formula>
    </cfRule>
  </conditionalFormatting>
  <conditionalFormatting sqref="G144">
    <cfRule type="cellIs" dxfId="3301" priority="2871" stopIfTrue="1" operator="equal">
      <formula>"Nein"</formula>
    </cfRule>
    <cfRule type="cellIs" dxfId="3300" priority="2872" stopIfTrue="1" operator="equal">
      <formula>"Ja"</formula>
    </cfRule>
  </conditionalFormatting>
  <conditionalFormatting sqref="G144">
    <cfRule type="containsText" dxfId="3299" priority="2869" operator="containsText" text="nachzureichen">
      <formula>NOT(ISERROR(SEARCH("nachzureichen",G144)))</formula>
    </cfRule>
    <cfRule type="cellIs" dxfId="3298" priority="2870" operator="equal">
      <formula>"nachzureichen"</formula>
    </cfRule>
  </conditionalFormatting>
  <conditionalFormatting sqref="G144">
    <cfRule type="containsText" dxfId="3297" priority="2867" operator="containsText" text="nachzureichen">
      <formula>NOT(ISERROR(SEARCH("nachzureichen",G144)))</formula>
    </cfRule>
    <cfRule type="cellIs" dxfId="3296" priority="2868" operator="equal">
      <formula>"nachzureichen"</formula>
    </cfRule>
  </conditionalFormatting>
  <conditionalFormatting sqref="G144">
    <cfRule type="cellIs" dxfId="3295" priority="2866" operator="equal">
      <formula>"nachzureichen"</formula>
    </cfRule>
  </conditionalFormatting>
  <conditionalFormatting sqref="G144">
    <cfRule type="cellIs" dxfId="3294" priority="2865" operator="equal">
      <formula>"Nachweis ausstehend"</formula>
    </cfRule>
  </conditionalFormatting>
  <conditionalFormatting sqref="J144">
    <cfRule type="cellIs" dxfId="3293" priority="2863" stopIfTrue="1" operator="equal">
      <formula>"Nein"</formula>
    </cfRule>
    <cfRule type="cellIs" dxfId="3292" priority="2864" stopIfTrue="1" operator="equal">
      <formula>"Ja"</formula>
    </cfRule>
  </conditionalFormatting>
  <conditionalFormatting sqref="J144">
    <cfRule type="containsText" dxfId="3291" priority="2861" operator="containsText" text="nachzureichen">
      <formula>NOT(ISERROR(SEARCH("nachzureichen",J144)))</formula>
    </cfRule>
    <cfRule type="cellIs" dxfId="3290" priority="2862" operator="equal">
      <formula>"nachzureichen"</formula>
    </cfRule>
  </conditionalFormatting>
  <conditionalFormatting sqref="J144">
    <cfRule type="containsText" dxfId="3289" priority="2859" operator="containsText" text="nachzureichen">
      <formula>NOT(ISERROR(SEARCH("nachzureichen",J144)))</formula>
    </cfRule>
    <cfRule type="cellIs" dxfId="3288" priority="2860" operator="equal">
      <formula>"nachzureichen"</formula>
    </cfRule>
  </conditionalFormatting>
  <conditionalFormatting sqref="J144">
    <cfRule type="cellIs" dxfId="3287" priority="2858" operator="equal">
      <formula>"nachzureichen"</formula>
    </cfRule>
  </conditionalFormatting>
  <conditionalFormatting sqref="J144">
    <cfRule type="cellIs" dxfId="3286" priority="2857" operator="equal">
      <formula>"Nachweis ausstehend"</formula>
    </cfRule>
  </conditionalFormatting>
  <conditionalFormatting sqref="M144">
    <cfRule type="cellIs" dxfId="3285" priority="2855" stopIfTrue="1" operator="equal">
      <formula>"Nein"</formula>
    </cfRule>
    <cfRule type="cellIs" dxfId="3284" priority="2856" stopIfTrue="1" operator="equal">
      <formula>"Ja"</formula>
    </cfRule>
  </conditionalFormatting>
  <conditionalFormatting sqref="M144">
    <cfRule type="containsText" dxfId="3283" priority="2853" operator="containsText" text="nachzureichen">
      <formula>NOT(ISERROR(SEARCH("nachzureichen",M144)))</formula>
    </cfRule>
    <cfRule type="cellIs" dxfId="3282" priority="2854" operator="equal">
      <formula>"nachzureichen"</formula>
    </cfRule>
  </conditionalFormatting>
  <conditionalFormatting sqref="M144">
    <cfRule type="containsText" dxfId="3281" priority="2851" operator="containsText" text="nachzureichen">
      <formula>NOT(ISERROR(SEARCH("nachzureichen",M144)))</formula>
    </cfRule>
    <cfRule type="cellIs" dxfId="3280" priority="2852" operator="equal">
      <formula>"nachzureichen"</formula>
    </cfRule>
  </conditionalFormatting>
  <conditionalFormatting sqref="M144">
    <cfRule type="cellIs" dxfId="3279" priority="2850" operator="equal">
      <formula>"nachzureichen"</formula>
    </cfRule>
  </conditionalFormatting>
  <conditionalFormatting sqref="M144">
    <cfRule type="cellIs" dxfId="3278" priority="2849" operator="equal">
      <formula>"Nachweis ausstehend"</formula>
    </cfRule>
  </conditionalFormatting>
  <conditionalFormatting sqref="P144">
    <cfRule type="cellIs" dxfId="3277" priority="2847" stopIfTrue="1" operator="equal">
      <formula>"Nein"</formula>
    </cfRule>
    <cfRule type="cellIs" dxfId="3276" priority="2848" stopIfTrue="1" operator="equal">
      <formula>"Ja"</formula>
    </cfRule>
  </conditionalFormatting>
  <conditionalFormatting sqref="P144">
    <cfRule type="containsText" dxfId="3275" priority="2845" operator="containsText" text="nachzureichen">
      <formula>NOT(ISERROR(SEARCH("nachzureichen",P144)))</formula>
    </cfRule>
    <cfRule type="cellIs" dxfId="3274" priority="2846" operator="equal">
      <formula>"nachzureichen"</formula>
    </cfRule>
  </conditionalFormatting>
  <conditionalFormatting sqref="P144">
    <cfRule type="containsText" dxfId="3273" priority="2843" operator="containsText" text="nachzureichen">
      <formula>NOT(ISERROR(SEARCH("nachzureichen",P144)))</formula>
    </cfRule>
    <cfRule type="cellIs" dxfId="3272" priority="2844" operator="equal">
      <formula>"nachzureichen"</formula>
    </cfRule>
  </conditionalFormatting>
  <conditionalFormatting sqref="P144">
    <cfRule type="cellIs" dxfId="3271" priority="2842" operator="equal">
      <formula>"nachzureichen"</formula>
    </cfRule>
  </conditionalFormatting>
  <conditionalFormatting sqref="P144">
    <cfRule type="cellIs" dxfId="3270" priority="2841" operator="equal">
      <formula>"Nachweis ausstehend"</formula>
    </cfRule>
  </conditionalFormatting>
  <conditionalFormatting sqref="S144">
    <cfRule type="cellIs" dxfId="3269" priority="2839" stopIfTrue="1" operator="equal">
      <formula>"Nein"</formula>
    </cfRule>
    <cfRule type="cellIs" dxfId="3268" priority="2840" stopIfTrue="1" operator="equal">
      <formula>"Ja"</formula>
    </cfRule>
  </conditionalFormatting>
  <conditionalFormatting sqref="S144">
    <cfRule type="containsText" dxfId="3267" priority="2837" operator="containsText" text="nachzureichen">
      <formula>NOT(ISERROR(SEARCH("nachzureichen",S144)))</formula>
    </cfRule>
    <cfRule type="cellIs" dxfId="3266" priority="2838" operator="equal">
      <formula>"nachzureichen"</formula>
    </cfRule>
  </conditionalFormatting>
  <conditionalFormatting sqref="S144">
    <cfRule type="containsText" dxfId="3265" priority="2835" operator="containsText" text="nachzureichen">
      <formula>NOT(ISERROR(SEARCH("nachzureichen",S144)))</formula>
    </cfRule>
    <cfRule type="cellIs" dxfId="3264" priority="2836" operator="equal">
      <formula>"nachzureichen"</formula>
    </cfRule>
  </conditionalFormatting>
  <conditionalFormatting sqref="S144">
    <cfRule type="cellIs" dxfId="3263" priority="2834" operator="equal">
      <formula>"nachzureichen"</formula>
    </cfRule>
  </conditionalFormatting>
  <conditionalFormatting sqref="S144">
    <cfRule type="cellIs" dxfId="3262" priority="2833" operator="equal">
      <formula>"Nachweis ausstehend"</formula>
    </cfRule>
  </conditionalFormatting>
  <conditionalFormatting sqref="V144">
    <cfRule type="cellIs" dxfId="3261" priority="2831" stopIfTrue="1" operator="equal">
      <formula>"Nein"</formula>
    </cfRule>
    <cfRule type="cellIs" dxfId="3260" priority="2832" stopIfTrue="1" operator="equal">
      <formula>"Ja"</formula>
    </cfRule>
  </conditionalFormatting>
  <conditionalFormatting sqref="V144">
    <cfRule type="containsText" dxfId="3259" priority="2829" operator="containsText" text="nachzureichen">
      <formula>NOT(ISERROR(SEARCH("nachzureichen",V144)))</formula>
    </cfRule>
    <cfRule type="cellIs" dxfId="3258" priority="2830" operator="equal">
      <formula>"nachzureichen"</formula>
    </cfRule>
  </conditionalFormatting>
  <conditionalFormatting sqref="V144">
    <cfRule type="containsText" dxfId="3257" priority="2827" operator="containsText" text="nachzureichen">
      <formula>NOT(ISERROR(SEARCH("nachzureichen",V144)))</formula>
    </cfRule>
    <cfRule type="cellIs" dxfId="3256" priority="2828" operator="equal">
      <formula>"nachzureichen"</formula>
    </cfRule>
  </conditionalFormatting>
  <conditionalFormatting sqref="V144">
    <cfRule type="cellIs" dxfId="3255" priority="2826" operator="equal">
      <formula>"nachzureichen"</formula>
    </cfRule>
  </conditionalFormatting>
  <conditionalFormatting sqref="V144">
    <cfRule type="cellIs" dxfId="3254" priority="2825" operator="equal">
      <formula>"Nachweis ausstehend"</formula>
    </cfRule>
  </conditionalFormatting>
  <conditionalFormatting sqref="Y144">
    <cfRule type="cellIs" dxfId="3253" priority="2823" stopIfTrue="1" operator="equal">
      <formula>"Nein"</formula>
    </cfRule>
    <cfRule type="cellIs" dxfId="3252" priority="2824" stopIfTrue="1" operator="equal">
      <formula>"Ja"</formula>
    </cfRule>
  </conditionalFormatting>
  <conditionalFormatting sqref="Y144">
    <cfRule type="containsText" dxfId="3251" priority="2821" operator="containsText" text="nachzureichen">
      <formula>NOT(ISERROR(SEARCH("nachzureichen",Y144)))</formula>
    </cfRule>
    <cfRule type="cellIs" dxfId="3250" priority="2822" operator="equal">
      <formula>"nachzureichen"</formula>
    </cfRule>
  </conditionalFormatting>
  <conditionalFormatting sqref="Y144">
    <cfRule type="containsText" dxfId="3249" priority="2819" operator="containsText" text="nachzureichen">
      <formula>NOT(ISERROR(SEARCH("nachzureichen",Y144)))</formula>
    </cfRule>
    <cfRule type="cellIs" dxfId="3248" priority="2820" operator="equal">
      <formula>"nachzureichen"</formula>
    </cfRule>
  </conditionalFormatting>
  <conditionalFormatting sqref="Y144">
    <cfRule type="cellIs" dxfId="3247" priority="2818" operator="equal">
      <formula>"nachzureichen"</formula>
    </cfRule>
  </conditionalFormatting>
  <conditionalFormatting sqref="Y144">
    <cfRule type="cellIs" dxfId="3246" priority="2817" operator="equal">
      <formula>"Nachweis ausstehend"</formula>
    </cfRule>
  </conditionalFormatting>
  <conditionalFormatting sqref="AB144">
    <cfRule type="cellIs" dxfId="3245" priority="2815" stopIfTrue="1" operator="equal">
      <formula>"Nein"</formula>
    </cfRule>
    <cfRule type="cellIs" dxfId="3244" priority="2816" stopIfTrue="1" operator="equal">
      <formula>"Ja"</formula>
    </cfRule>
  </conditionalFormatting>
  <conditionalFormatting sqref="AB144">
    <cfRule type="containsText" dxfId="3243" priority="2813" operator="containsText" text="nachzureichen">
      <formula>NOT(ISERROR(SEARCH("nachzureichen",AB144)))</formula>
    </cfRule>
    <cfRule type="cellIs" dxfId="3242" priority="2814" operator="equal">
      <formula>"nachzureichen"</formula>
    </cfRule>
  </conditionalFormatting>
  <conditionalFormatting sqref="AB144">
    <cfRule type="containsText" dxfId="3241" priority="2811" operator="containsText" text="nachzureichen">
      <formula>NOT(ISERROR(SEARCH("nachzureichen",AB144)))</formula>
    </cfRule>
    <cfRule type="cellIs" dxfId="3240" priority="2812" operator="equal">
      <formula>"nachzureichen"</formula>
    </cfRule>
  </conditionalFormatting>
  <conditionalFormatting sqref="AB144">
    <cfRule type="cellIs" dxfId="3239" priority="2810" operator="equal">
      <formula>"nachzureichen"</formula>
    </cfRule>
  </conditionalFormatting>
  <conditionalFormatting sqref="AB144">
    <cfRule type="cellIs" dxfId="3238" priority="2809" operator="equal">
      <formula>"Nachweis ausstehend"</formula>
    </cfRule>
  </conditionalFormatting>
  <conditionalFormatting sqref="AE144">
    <cfRule type="cellIs" dxfId="3237" priority="2807" stopIfTrue="1" operator="equal">
      <formula>"Nein"</formula>
    </cfRule>
    <cfRule type="cellIs" dxfId="3236" priority="2808" stopIfTrue="1" operator="equal">
      <formula>"Ja"</formula>
    </cfRule>
  </conditionalFormatting>
  <conditionalFormatting sqref="AE144">
    <cfRule type="containsText" dxfId="3235" priority="2805" operator="containsText" text="nachzureichen">
      <formula>NOT(ISERROR(SEARCH("nachzureichen",AE144)))</formula>
    </cfRule>
    <cfRule type="cellIs" dxfId="3234" priority="2806" operator="equal">
      <formula>"nachzureichen"</formula>
    </cfRule>
  </conditionalFormatting>
  <conditionalFormatting sqref="AE144">
    <cfRule type="containsText" dxfId="3233" priority="2803" operator="containsText" text="nachzureichen">
      <formula>NOT(ISERROR(SEARCH("nachzureichen",AE144)))</formula>
    </cfRule>
    <cfRule type="cellIs" dxfId="3232" priority="2804" operator="equal">
      <formula>"nachzureichen"</formula>
    </cfRule>
  </conditionalFormatting>
  <conditionalFormatting sqref="AE144">
    <cfRule type="cellIs" dxfId="3231" priority="2802" operator="equal">
      <formula>"nachzureichen"</formula>
    </cfRule>
  </conditionalFormatting>
  <conditionalFormatting sqref="AE144">
    <cfRule type="cellIs" dxfId="3230" priority="2801" operator="equal">
      <formula>"Nachweis ausstehend"</formula>
    </cfRule>
  </conditionalFormatting>
  <conditionalFormatting sqref="AH144">
    <cfRule type="cellIs" dxfId="3229" priority="2799" stopIfTrue="1" operator="equal">
      <formula>"Nein"</formula>
    </cfRule>
    <cfRule type="cellIs" dxfId="3228" priority="2800" stopIfTrue="1" operator="equal">
      <formula>"Ja"</formula>
    </cfRule>
  </conditionalFormatting>
  <conditionalFormatting sqref="AH144">
    <cfRule type="containsText" dxfId="3227" priority="2797" operator="containsText" text="nachzureichen">
      <formula>NOT(ISERROR(SEARCH("nachzureichen",AH144)))</formula>
    </cfRule>
    <cfRule type="cellIs" dxfId="3226" priority="2798" operator="equal">
      <formula>"nachzureichen"</formula>
    </cfRule>
  </conditionalFormatting>
  <conditionalFormatting sqref="AH144">
    <cfRule type="containsText" dxfId="3225" priority="2795" operator="containsText" text="nachzureichen">
      <formula>NOT(ISERROR(SEARCH("nachzureichen",AH144)))</formula>
    </cfRule>
    <cfRule type="cellIs" dxfId="3224" priority="2796" operator="equal">
      <formula>"nachzureichen"</formula>
    </cfRule>
  </conditionalFormatting>
  <conditionalFormatting sqref="AH144">
    <cfRule type="cellIs" dxfId="3223" priority="2794" operator="equal">
      <formula>"nachzureichen"</formula>
    </cfRule>
  </conditionalFormatting>
  <conditionalFormatting sqref="AH144">
    <cfRule type="cellIs" dxfId="3222" priority="2793" operator="equal">
      <formula>"Nachweis ausstehend"</formula>
    </cfRule>
  </conditionalFormatting>
  <conditionalFormatting sqref="AK144">
    <cfRule type="cellIs" dxfId="3221" priority="2791" stopIfTrue="1" operator="equal">
      <formula>"Nein"</formula>
    </cfRule>
    <cfRule type="cellIs" dxfId="3220" priority="2792" stopIfTrue="1" operator="equal">
      <formula>"Ja"</formula>
    </cfRule>
  </conditionalFormatting>
  <conditionalFormatting sqref="AK144">
    <cfRule type="containsText" dxfId="3219" priority="2789" operator="containsText" text="nachzureichen">
      <formula>NOT(ISERROR(SEARCH("nachzureichen",AK144)))</formula>
    </cfRule>
    <cfRule type="cellIs" dxfId="3218" priority="2790" operator="equal">
      <formula>"nachzureichen"</formula>
    </cfRule>
  </conditionalFormatting>
  <conditionalFormatting sqref="AK144">
    <cfRule type="containsText" dxfId="3217" priority="2787" operator="containsText" text="nachzureichen">
      <formula>NOT(ISERROR(SEARCH("nachzureichen",AK144)))</formula>
    </cfRule>
    <cfRule type="cellIs" dxfId="3216" priority="2788" operator="equal">
      <formula>"nachzureichen"</formula>
    </cfRule>
  </conditionalFormatting>
  <conditionalFormatting sqref="AK144">
    <cfRule type="cellIs" dxfId="3215" priority="2786" operator="equal">
      <formula>"nachzureichen"</formula>
    </cfRule>
  </conditionalFormatting>
  <conditionalFormatting sqref="AK144">
    <cfRule type="cellIs" dxfId="3214" priority="2785" operator="equal">
      <formula>"Nachweis ausstehend"</formula>
    </cfRule>
  </conditionalFormatting>
  <conditionalFormatting sqref="AN144">
    <cfRule type="cellIs" dxfId="3213" priority="2783" stopIfTrue="1" operator="equal">
      <formula>"Nein"</formula>
    </cfRule>
    <cfRule type="cellIs" dxfId="3212" priority="2784" stopIfTrue="1" operator="equal">
      <formula>"Ja"</formula>
    </cfRule>
  </conditionalFormatting>
  <conditionalFormatting sqref="AN144">
    <cfRule type="containsText" dxfId="3211" priority="2781" operator="containsText" text="nachzureichen">
      <formula>NOT(ISERROR(SEARCH("nachzureichen",AN144)))</formula>
    </cfRule>
    <cfRule type="cellIs" dxfId="3210" priority="2782" operator="equal">
      <formula>"nachzureichen"</formula>
    </cfRule>
  </conditionalFormatting>
  <conditionalFormatting sqref="AN144">
    <cfRule type="containsText" dxfId="3209" priority="2779" operator="containsText" text="nachzureichen">
      <formula>NOT(ISERROR(SEARCH("nachzureichen",AN144)))</formula>
    </cfRule>
    <cfRule type="cellIs" dxfId="3208" priority="2780" operator="equal">
      <formula>"nachzureichen"</formula>
    </cfRule>
  </conditionalFormatting>
  <conditionalFormatting sqref="AN144">
    <cfRule type="cellIs" dxfId="3207" priority="2778" operator="equal">
      <formula>"nachzureichen"</formula>
    </cfRule>
  </conditionalFormatting>
  <conditionalFormatting sqref="AN144">
    <cfRule type="cellIs" dxfId="3206" priority="2777" operator="equal">
      <formula>"Nachweis ausstehend"</formula>
    </cfRule>
  </conditionalFormatting>
  <conditionalFormatting sqref="AQ144">
    <cfRule type="cellIs" dxfId="3205" priority="2775" stopIfTrue="1" operator="equal">
      <formula>"Nein"</formula>
    </cfRule>
    <cfRule type="cellIs" dxfId="3204" priority="2776" stopIfTrue="1" operator="equal">
      <formula>"Ja"</formula>
    </cfRule>
  </conditionalFormatting>
  <conditionalFormatting sqref="AQ144">
    <cfRule type="containsText" dxfId="3203" priority="2773" operator="containsText" text="nachzureichen">
      <formula>NOT(ISERROR(SEARCH("nachzureichen",AQ144)))</formula>
    </cfRule>
    <cfRule type="cellIs" dxfId="3202" priority="2774" operator="equal">
      <formula>"nachzureichen"</formula>
    </cfRule>
  </conditionalFormatting>
  <conditionalFormatting sqref="AQ144">
    <cfRule type="containsText" dxfId="3201" priority="2771" operator="containsText" text="nachzureichen">
      <formula>NOT(ISERROR(SEARCH("nachzureichen",AQ144)))</formula>
    </cfRule>
    <cfRule type="cellIs" dxfId="3200" priority="2772" operator="equal">
      <formula>"nachzureichen"</formula>
    </cfRule>
  </conditionalFormatting>
  <conditionalFormatting sqref="AQ144">
    <cfRule type="cellIs" dxfId="3199" priority="2770" operator="equal">
      <formula>"nachzureichen"</formula>
    </cfRule>
  </conditionalFormatting>
  <conditionalFormatting sqref="AQ144">
    <cfRule type="cellIs" dxfId="3198" priority="2769" operator="equal">
      <formula>"Nachweis ausstehend"</formula>
    </cfRule>
  </conditionalFormatting>
  <conditionalFormatting sqref="AT144">
    <cfRule type="cellIs" dxfId="3197" priority="2767" stopIfTrue="1" operator="equal">
      <formula>"Nein"</formula>
    </cfRule>
    <cfRule type="cellIs" dxfId="3196" priority="2768" stopIfTrue="1" operator="equal">
      <formula>"Ja"</formula>
    </cfRule>
  </conditionalFormatting>
  <conditionalFormatting sqref="AT144">
    <cfRule type="containsText" dxfId="3195" priority="2765" operator="containsText" text="nachzureichen">
      <formula>NOT(ISERROR(SEARCH("nachzureichen",AT144)))</formula>
    </cfRule>
    <cfRule type="cellIs" dxfId="3194" priority="2766" operator="equal">
      <formula>"nachzureichen"</formula>
    </cfRule>
  </conditionalFormatting>
  <conditionalFormatting sqref="AT144">
    <cfRule type="containsText" dxfId="3193" priority="2763" operator="containsText" text="nachzureichen">
      <formula>NOT(ISERROR(SEARCH("nachzureichen",AT144)))</formula>
    </cfRule>
    <cfRule type="cellIs" dxfId="3192" priority="2764" operator="equal">
      <formula>"nachzureichen"</formula>
    </cfRule>
  </conditionalFormatting>
  <conditionalFormatting sqref="AT144">
    <cfRule type="cellIs" dxfId="3191" priority="2762" operator="equal">
      <formula>"nachzureichen"</formula>
    </cfRule>
  </conditionalFormatting>
  <conditionalFormatting sqref="AT144">
    <cfRule type="cellIs" dxfId="3190" priority="2761" operator="equal">
      <formula>"Nachweis ausstehend"</formula>
    </cfRule>
  </conditionalFormatting>
  <conditionalFormatting sqref="AW144">
    <cfRule type="cellIs" dxfId="3189" priority="2759" stopIfTrue="1" operator="equal">
      <formula>"Nein"</formula>
    </cfRule>
    <cfRule type="cellIs" dxfId="3188" priority="2760" stopIfTrue="1" operator="equal">
      <formula>"Ja"</formula>
    </cfRule>
  </conditionalFormatting>
  <conditionalFormatting sqref="AW144">
    <cfRule type="containsText" dxfId="3187" priority="2757" operator="containsText" text="nachzureichen">
      <formula>NOT(ISERROR(SEARCH("nachzureichen",AW144)))</formula>
    </cfRule>
    <cfRule type="cellIs" dxfId="3186" priority="2758" operator="equal">
      <formula>"nachzureichen"</formula>
    </cfRule>
  </conditionalFormatting>
  <conditionalFormatting sqref="AW144">
    <cfRule type="containsText" dxfId="3185" priority="2755" operator="containsText" text="nachzureichen">
      <formula>NOT(ISERROR(SEARCH("nachzureichen",AW144)))</formula>
    </cfRule>
    <cfRule type="cellIs" dxfId="3184" priority="2756" operator="equal">
      <formula>"nachzureichen"</formula>
    </cfRule>
  </conditionalFormatting>
  <conditionalFormatting sqref="AW144">
    <cfRule type="cellIs" dxfId="3183" priority="2754" operator="equal">
      <formula>"nachzureichen"</formula>
    </cfRule>
  </conditionalFormatting>
  <conditionalFormatting sqref="AW144">
    <cfRule type="cellIs" dxfId="3182" priority="2753" operator="equal">
      <formula>"Nachweis ausstehend"</formula>
    </cfRule>
  </conditionalFormatting>
  <conditionalFormatting sqref="AZ144">
    <cfRule type="cellIs" dxfId="3181" priority="2751" stopIfTrue="1" operator="equal">
      <formula>"Nein"</formula>
    </cfRule>
    <cfRule type="cellIs" dxfId="3180" priority="2752" stopIfTrue="1" operator="equal">
      <formula>"Ja"</formula>
    </cfRule>
  </conditionalFormatting>
  <conditionalFormatting sqref="AZ144">
    <cfRule type="containsText" dxfId="3179" priority="2749" operator="containsText" text="nachzureichen">
      <formula>NOT(ISERROR(SEARCH("nachzureichen",AZ144)))</formula>
    </cfRule>
    <cfRule type="cellIs" dxfId="3178" priority="2750" operator="equal">
      <formula>"nachzureichen"</formula>
    </cfRule>
  </conditionalFormatting>
  <conditionalFormatting sqref="AZ144">
    <cfRule type="containsText" dxfId="3177" priority="2747" operator="containsText" text="nachzureichen">
      <formula>NOT(ISERROR(SEARCH("nachzureichen",AZ144)))</formula>
    </cfRule>
    <cfRule type="cellIs" dxfId="3176" priority="2748" operator="equal">
      <formula>"nachzureichen"</formula>
    </cfRule>
  </conditionalFormatting>
  <conditionalFormatting sqref="AZ144">
    <cfRule type="cellIs" dxfId="3175" priority="2746" operator="equal">
      <formula>"nachzureichen"</formula>
    </cfRule>
  </conditionalFormatting>
  <conditionalFormatting sqref="AZ144">
    <cfRule type="cellIs" dxfId="3174" priority="2745" operator="equal">
      <formula>"Nachweis ausstehend"</formula>
    </cfRule>
  </conditionalFormatting>
  <conditionalFormatting sqref="BC144">
    <cfRule type="cellIs" dxfId="3173" priority="2743" stopIfTrue="1" operator="equal">
      <formula>"Nein"</formula>
    </cfRule>
    <cfRule type="cellIs" dxfId="3172" priority="2744" stopIfTrue="1" operator="equal">
      <formula>"Ja"</formula>
    </cfRule>
  </conditionalFormatting>
  <conditionalFormatting sqref="BC144">
    <cfRule type="containsText" dxfId="3171" priority="2741" operator="containsText" text="nachzureichen">
      <formula>NOT(ISERROR(SEARCH("nachzureichen",BC144)))</formula>
    </cfRule>
    <cfRule type="cellIs" dxfId="3170" priority="2742" operator="equal">
      <formula>"nachzureichen"</formula>
    </cfRule>
  </conditionalFormatting>
  <conditionalFormatting sqref="BC144">
    <cfRule type="containsText" dxfId="3169" priority="2739" operator="containsText" text="nachzureichen">
      <formula>NOT(ISERROR(SEARCH("nachzureichen",BC144)))</formula>
    </cfRule>
    <cfRule type="cellIs" dxfId="3168" priority="2740" operator="equal">
      <formula>"nachzureichen"</formula>
    </cfRule>
  </conditionalFormatting>
  <conditionalFormatting sqref="BC144">
    <cfRule type="cellIs" dxfId="3167" priority="2738" operator="equal">
      <formula>"nachzureichen"</formula>
    </cfRule>
  </conditionalFormatting>
  <conditionalFormatting sqref="BC144">
    <cfRule type="cellIs" dxfId="3166" priority="2737" operator="equal">
      <formula>"Nachweis ausstehend"</formula>
    </cfRule>
  </conditionalFormatting>
  <conditionalFormatting sqref="BF144">
    <cfRule type="cellIs" dxfId="3165" priority="2735" stopIfTrue="1" operator="equal">
      <formula>"Nein"</formula>
    </cfRule>
    <cfRule type="cellIs" dxfId="3164" priority="2736" stopIfTrue="1" operator="equal">
      <formula>"Ja"</formula>
    </cfRule>
  </conditionalFormatting>
  <conditionalFormatting sqref="BF144">
    <cfRule type="containsText" dxfId="3163" priority="2733" operator="containsText" text="nachzureichen">
      <formula>NOT(ISERROR(SEARCH("nachzureichen",BF144)))</formula>
    </cfRule>
    <cfRule type="cellIs" dxfId="3162" priority="2734" operator="equal">
      <formula>"nachzureichen"</formula>
    </cfRule>
  </conditionalFormatting>
  <conditionalFormatting sqref="BF144">
    <cfRule type="containsText" dxfId="3161" priority="2731" operator="containsText" text="nachzureichen">
      <formula>NOT(ISERROR(SEARCH("nachzureichen",BF144)))</formula>
    </cfRule>
    <cfRule type="cellIs" dxfId="3160" priority="2732" operator="equal">
      <formula>"nachzureichen"</formula>
    </cfRule>
  </conditionalFormatting>
  <conditionalFormatting sqref="BF144">
    <cfRule type="cellIs" dxfId="3159" priority="2730" operator="equal">
      <formula>"nachzureichen"</formula>
    </cfRule>
  </conditionalFormatting>
  <conditionalFormatting sqref="BF144">
    <cfRule type="cellIs" dxfId="3158" priority="2729" operator="equal">
      <formula>"Nachweis ausstehend"</formula>
    </cfRule>
  </conditionalFormatting>
  <conditionalFormatting sqref="BI144">
    <cfRule type="cellIs" dxfId="3157" priority="2727" stopIfTrue="1" operator="equal">
      <formula>"Nein"</formula>
    </cfRule>
    <cfRule type="cellIs" dxfId="3156" priority="2728" stopIfTrue="1" operator="equal">
      <formula>"Ja"</formula>
    </cfRule>
  </conditionalFormatting>
  <conditionalFormatting sqref="BI144">
    <cfRule type="containsText" dxfId="3155" priority="2725" operator="containsText" text="nachzureichen">
      <formula>NOT(ISERROR(SEARCH("nachzureichen",BI144)))</formula>
    </cfRule>
    <cfRule type="cellIs" dxfId="3154" priority="2726" operator="equal">
      <formula>"nachzureichen"</formula>
    </cfRule>
  </conditionalFormatting>
  <conditionalFormatting sqref="BI144">
    <cfRule type="containsText" dxfId="3153" priority="2723" operator="containsText" text="nachzureichen">
      <formula>NOT(ISERROR(SEARCH("nachzureichen",BI144)))</formula>
    </cfRule>
    <cfRule type="cellIs" dxfId="3152" priority="2724" operator="equal">
      <formula>"nachzureichen"</formula>
    </cfRule>
  </conditionalFormatting>
  <conditionalFormatting sqref="BI144">
    <cfRule type="cellIs" dxfId="3151" priority="2722" operator="equal">
      <formula>"nachzureichen"</formula>
    </cfRule>
  </conditionalFormatting>
  <conditionalFormatting sqref="BI144">
    <cfRule type="cellIs" dxfId="3150" priority="2721" operator="equal">
      <formula>"Nachweis ausstehend"</formula>
    </cfRule>
  </conditionalFormatting>
  <conditionalFormatting sqref="D152">
    <cfRule type="cellIs" dxfId="3149" priority="2719" stopIfTrue="1" operator="equal">
      <formula>"Nein"</formula>
    </cfRule>
    <cfRule type="cellIs" dxfId="3148" priority="2720" stopIfTrue="1" operator="equal">
      <formula>"Ja"</formula>
    </cfRule>
  </conditionalFormatting>
  <conditionalFormatting sqref="D152">
    <cfRule type="containsText" dxfId="3147" priority="2717" operator="containsText" text="nachzureichen">
      <formula>NOT(ISERROR(SEARCH("nachzureichen",D152)))</formula>
    </cfRule>
    <cfRule type="cellIs" dxfId="3146" priority="2718" operator="equal">
      <formula>"nachzureichen"</formula>
    </cfRule>
  </conditionalFormatting>
  <conditionalFormatting sqref="D152">
    <cfRule type="containsText" dxfId="3145" priority="2715" operator="containsText" text="nachzureichen">
      <formula>NOT(ISERROR(SEARCH("nachzureichen",D152)))</formula>
    </cfRule>
    <cfRule type="cellIs" dxfId="3144" priority="2716" operator="equal">
      <formula>"nachzureichen"</formula>
    </cfRule>
  </conditionalFormatting>
  <conditionalFormatting sqref="D152">
    <cfRule type="cellIs" dxfId="3143" priority="2714" operator="equal">
      <formula>"nachzureichen"</formula>
    </cfRule>
  </conditionalFormatting>
  <conditionalFormatting sqref="D152">
    <cfRule type="cellIs" dxfId="3142" priority="2713" operator="equal">
      <formula>"Nachweis ausstehend"</formula>
    </cfRule>
  </conditionalFormatting>
  <conditionalFormatting sqref="G152">
    <cfRule type="cellIs" dxfId="3141" priority="2711" stopIfTrue="1" operator="equal">
      <formula>"Nein"</formula>
    </cfRule>
    <cfRule type="cellIs" dxfId="3140" priority="2712" stopIfTrue="1" operator="equal">
      <formula>"Ja"</formula>
    </cfRule>
  </conditionalFormatting>
  <conditionalFormatting sqref="G152">
    <cfRule type="containsText" dxfId="3139" priority="2709" operator="containsText" text="nachzureichen">
      <formula>NOT(ISERROR(SEARCH("nachzureichen",G152)))</formula>
    </cfRule>
    <cfRule type="cellIs" dxfId="3138" priority="2710" operator="equal">
      <formula>"nachzureichen"</formula>
    </cfRule>
  </conditionalFormatting>
  <conditionalFormatting sqref="G152">
    <cfRule type="containsText" dxfId="3137" priority="2707" operator="containsText" text="nachzureichen">
      <formula>NOT(ISERROR(SEARCH("nachzureichen",G152)))</formula>
    </cfRule>
    <cfRule type="cellIs" dxfId="3136" priority="2708" operator="equal">
      <formula>"nachzureichen"</formula>
    </cfRule>
  </conditionalFormatting>
  <conditionalFormatting sqref="G152">
    <cfRule type="cellIs" dxfId="3135" priority="2706" operator="equal">
      <formula>"nachzureichen"</formula>
    </cfRule>
  </conditionalFormatting>
  <conditionalFormatting sqref="G152">
    <cfRule type="cellIs" dxfId="3134" priority="2705" operator="equal">
      <formula>"Nachweis ausstehend"</formula>
    </cfRule>
  </conditionalFormatting>
  <conditionalFormatting sqref="J152">
    <cfRule type="cellIs" dxfId="3133" priority="2703" stopIfTrue="1" operator="equal">
      <formula>"Nein"</formula>
    </cfRule>
    <cfRule type="cellIs" dxfId="3132" priority="2704" stopIfTrue="1" operator="equal">
      <formula>"Ja"</formula>
    </cfRule>
  </conditionalFormatting>
  <conditionalFormatting sqref="J152">
    <cfRule type="containsText" dxfId="3131" priority="2701" operator="containsText" text="nachzureichen">
      <formula>NOT(ISERROR(SEARCH("nachzureichen",J152)))</formula>
    </cfRule>
    <cfRule type="cellIs" dxfId="3130" priority="2702" operator="equal">
      <formula>"nachzureichen"</formula>
    </cfRule>
  </conditionalFormatting>
  <conditionalFormatting sqref="J152">
    <cfRule type="containsText" dxfId="3129" priority="2699" operator="containsText" text="nachzureichen">
      <formula>NOT(ISERROR(SEARCH("nachzureichen",J152)))</formula>
    </cfRule>
    <cfRule type="cellIs" dxfId="3128" priority="2700" operator="equal">
      <formula>"nachzureichen"</formula>
    </cfRule>
  </conditionalFormatting>
  <conditionalFormatting sqref="J152">
    <cfRule type="cellIs" dxfId="3127" priority="2698" operator="equal">
      <formula>"nachzureichen"</formula>
    </cfRule>
  </conditionalFormatting>
  <conditionalFormatting sqref="J152">
    <cfRule type="cellIs" dxfId="3126" priority="2697" operator="equal">
      <formula>"Nachweis ausstehend"</formula>
    </cfRule>
  </conditionalFormatting>
  <conditionalFormatting sqref="M152">
    <cfRule type="cellIs" dxfId="3125" priority="2695" stopIfTrue="1" operator="equal">
      <formula>"Nein"</formula>
    </cfRule>
    <cfRule type="cellIs" dxfId="3124" priority="2696" stopIfTrue="1" operator="equal">
      <formula>"Ja"</formula>
    </cfRule>
  </conditionalFormatting>
  <conditionalFormatting sqref="M152">
    <cfRule type="containsText" dxfId="3123" priority="2693" operator="containsText" text="nachzureichen">
      <formula>NOT(ISERROR(SEARCH("nachzureichen",M152)))</formula>
    </cfRule>
    <cfRule type="cellIs" dxfId="3122" priority="2694" operator="equal">
      <formula>"nachzureichen"</formula>
    </cfRule>
  </conditionalFormatting>
  <conditionalFormatting sqref="M152">
    <cfRule type="containsText" dxfId="3121" priority="2691" operator="containsText" text="nachzureichen">
      <formula>NOT(ISERROR(SEARCH("nachzureichen",M152)))</formula>
    </cfRule>
    <cfRule type="cellIs" dxfId="3120" priority="2692" operator="equal">
      <formula>"nachzureichen"</formula>
    </cfRule>
  </conditionalFormatting>
  <conditionalFormatting sqref="M152">
    <cfRule type="cellIs" dxfId="3119" priority="2690" operator="equal">
      <formula>"nachzureichen"</formula>
    </cfRule>
  </conditionalFormatting>
  <conditionalFormatting sqref="M152">
    <cfRule type="cellIs" dxfId="3118" priority="2689" operator="equal">
      <formula>"Nachweis ausstehend"</formula>
    </cfRule>
  </conditionalFormatting>
  <conditionalFormatting sqref="P152">
    <cfRule type="cellIs" dxfId="3117" priority="2687" stopIfTrue="1" operator="equal">
      <formula>"Nein"</formula>
    </cfRule>
    <cfRule type="cellIs" dxfId="3116" priority="2688" stopIfTrue="1" operator="equal">
      <formula>"Ja"</formula>
    </cfRule>
  </conditionalFormatting>
  <conditionalFormatting sqref="P152">
    <cfRule type="containsText" dxfId="3115" priority="2685" operator="containsText" text="nachzureichen">
      <formula>NOT(ISERROR(SEARCH("nachzureichen",P152)))</formula>
    </cfRule>
    <cfRule type="cellIs" dxfId="3114" priority="2686" operator="equal">
      <formula>"nachzureichen"</formula>
    </cfRule>
  </conditionalFormatting>
  <conditionalFormatting sqref="P152">
    <cfRule type="containsText" dxfId="3113" priority="2683" operator="containsText" text="nachzureichen">
      <formula>NOT(ISERROR(SEARCH("nachzureichen",P152)))</formula>
    </cfRule>
    <cfRule type="cellIs" dxfId="3112" priority="2684" operator="equal">
      <formula>"nachzureichen"</formula>
    </cfRule>
  </conditionalFormatting>
  <conditionalFormatting sqref="P152">
    <cfRule type="cellIs" dxfId="3111" priority="2682" operator="equal">
      <formula>"nachzureichen"</formula>
    </cfRule>
  </conditionalFormatting>
  <conditionalFormatting sqref="P152">
    <cfRule type="cellIs" dxfId="3110" priority="2681" operator="equal">
      <formula>"Nachweis ausstehend"</formula>
    </cfRule>
  </conditionalFormatting>
  <conditionalFormatting sqref="S152">
    <cfRule type="cellIs" dxfId="3109" priority="2679" stopIfTrue="1" operator="equal">
      <formula>"Nein"</formula>
    </cfRule>
    <cfRule type="cellIs" dxfId="3108" priority="2680" stopIfTrue="1" operator="equal">
      <formula>"Ja"</formula>
    </cfRule>
  </conditionalFormatting>
  <conditionalFormatting sqref="S152">
    <cfRule type="containsText" dxfId="3107" priority="2677" operator="containsText" text="nachzureichen">
      <formula>NOT(ISERROR(SEARCH("nachzureichen",S152)))</formula>
    </cfRule>
    <cfRule type="cellIs" dxfId="3106" priority="2678" operator="equal">
      <formula>"nachzureichen"</formula>
    </cfRule>
  </conditionalFormatting>
  <conditionalFormatting sqref="S152">
    <cfRule type="containsText" dxfId="3105" priority="2675" operator="containsText" text="nachzureichen">
      <formula>NOT(ISERROR(SEARCH("nachzureichen",S152)))</formula>
    </cfRule>
    <cfRule type="cellIs" dxfId="3104" priority="2676" operator="equal">
      <formula>"nachzureichen"</formula>
    </cfRule>
  </conditionalFormatting>
  <conditionalFormatting sqref="S152">
    <cfRule type="cellIs" dxfId="3103" priority="2674" operator="equal">
      <formula>"nachzureichen"</formula>
    </cfRule>
  </conditionalFormatting>
  <conditionalFormatting sqref="S152">
    <cfRule type="cellIs" dxfId="3102" priority="2673" operator="equal">
      <formula>"Nachweis ausstehend"</formula>
    </cfRule>
  </conditionalFormatting>
  <conditionalFormatting sqref="V152">
    <cfRule type="cellIs" dxfId="3101" priority="2671" stopIfTrue="1" operator="equal">
      <formula>"Nein"</formula>
    </cfRule>
    <cfRule type="cellIs" dxfId="3100" priority="2672" stopIfTrue="1" operator="equal">
      <formula>"Ja"</formula>
    </cfRule>
  </conditionalFormatting>
  <conditionalFormatting sqref="V152">
    <cfRule type="containsText" dxfId="3099" priority="2669" operator="containsText" text="nachzureichen">
      <formula>NOT(ISERROR(SEARCH("nachzureichen",V152)))</formula>
    </cfRule>
    <cfRule type="cellIs" dxfId="3098" priority="2670" operator="equal">
      <formula>"nachzureichen"</formula>
    </cfRule>
  </conditionalFormatting>
  <conditionalFormatting sqref="V152">
    <cfRule type="containsText" dxfId="3097" priority="2667" operator="containsText" text="nachzureichen">
      <formula>NOT(ISERROR(SEARCH("nachzureichen",V152)))</formula>
    </cfRule>
    <cfRule type="cellIs" dxfId="3096" priority="2668" operator="equal">
      <formula>"nachzureichen"</formula>
    </cfRule>
  </conditionalFormatting>
  <conditionalFormatting sqref="V152">
    <cfRule type="cellIs" dxfId="3095" priority="2666" operator="equal">
      <formula>"nachzureichen"</formula>
    </cfRule>
  </conditionalFormatting>
  <conditionalFormatting sqref="V152">
    <cfRule type="cellIs" dxfId="3094" priority="2665" operator="equal">
      <formula>"Nachweis ausstehend"</formula>
    </cfRule>
  </conditionalFormatting>
  <conditionalFormatting sqref="Y152">
    <cfRule type="cellIs" dxfId="3093" priority="2663" stopIfTrue="1" operator="equal">
      <formula>"Nein"</formula>
    </cfRule>
    <cfRule type="cellIs" dxfId="3092" priority="2664" stopIfTrue="1" operator="equal">
      <formula>"Ja"</formula>
    </cfRule>
  </conditionalFormatting>
  <conditionalFormatting sqref="Y152">
    <cfRule type="containsText" dxfId="3091" priority="2661" operator="containsText" text="nachzureichen">
      <formula>NOT(ISERROR(SEARCH("nachzureichen",Y152)))</formula>
    </cfRule>
    <cfRule type="cellIs" dxfId="3090" priority="2662" operator="equal">
      <formula>"nachzureichen"</formula>
    </cfRule>
  </conditionalFormatting>
  <conditionalFormatting sqref="Y152">
    <cfRule type="containsText" dxfId="3089" priority="2659" operator="containsText" text="nachzureichen">
      <formula>NOT(ISERROR(SEARCH("nachzureichen",Y152)))</formula>
    </cfRule>
    <cfRule type="cellIs" dxfId="3088" priority="2660" operator="equal">
      <formula>"nachzureichen"</formula>
    </cfRule>
  </conditionalFormatting>
  <conditionalFormatting sqref="Y152">
    <cfRule type="cellIs" dxfId="3087" priority="2658" operator="equal">
      <formula>"nachzureichen"</formula>
    </cfRule>
  </conditionalFormatting>
  <conditionalFormatting sqref="Y152">
    <cfRule type="cellIs" dxfId="3086" priority="2657" operator="equal">
      <formula>"Nachweis ausstehend"</formula>
    </cfRule>
  </conditionalFormatting>
  <conditionalFormatting sqref="AB152">
    <cfRule type="cellIs" dxfId="3085" priority="2655" stopIfTrue="1" operator="equal">
      <formula>"Nein"</formula>
    </cfRule>
    <cfRule type="cellIs" dxfId="3084" priority="2656" stopIfTrue="1" operator="equal">
      <formula>"Ja"</formula>
    </cfRule>
  </conditionalFormatting>
  <conditionalFormatting sqref="AB152">
    <cfRule type="containsText" dxfId="3083" priority="2653" operator="containsText" text="nachzureichen">
      <formula>NOT(ISERROR(SEARCH("nachzureichen",AB152)))</formula>
    </cfRule>
    <cfRule type="cellIs" dxfId="3082" priority="2654" operator="equal">
      <formula>"nachzureichen"</formula>
    </cfRule>
  </conditionalFormatting>
  <conditionalFormatting sqref="AB152">
    <cfRule type="containsText" dxfId="3081" priority="2651" operator="containsText" text="nachzureichen">
      <formula>NOT(ISERROR(SEARCH("nachzureichen",AB152)))</formula>
    </cfRule>
    <cfRule type="cellIs" dxfId="3080" priority="2652" operator="equal">
      <formula>"nachzureichen"</formula>
    </cfRule>
  </conditionalFormatting>
  <conditionalFormatting sqref="AB152">
    <cfRule type="cellIs" dxfId="3079" priority="2650" operator="equal">
      <formula>"nachzureichen"</formula>
    </cfRule>
  </conditionalFormatting>
  <conditionalFormatting sqref="AB152">
    <cfRule type="cellIs" dxfId="3078" priority="2649" operator="equal">
      <formula>"Nachweis ausstehend"</formula>
    </cfRule>
  </conditionalFormatting>
  <conditionalFormatting sqref="AE152">
    <cfRule type="cellIs" dxfId="3077" priority="2647" stopIfTrue="1" operator="equal">
      <formula>"Nein"</formula>
    </cfRule>
    <cfRule type="cellIs" dxfId="3076" priority="2648" stopIfTrue="1" operator="equal">
      <formula>"Ja"</formula>
    </cfRule>
  </conditionalFormatting>
  <conditionalFormatting sqref="AE152">
    <cfRule type="containsText" dxfId="3075" priority="2645" operator="containsText" text="nachzureichen">
      <formula>NOT(ISERROR(SEARCH("nachzureichen",AE152)))</formula>
    </cfRule>
    <cfRule type="cellIs" dxfId="3074" priority="2646" operator="equal">
      <formula>"nachzureichen"</formula>
    </cfRule>
  </conditionalFormatting>
  <conditionalFormatting sqref="AE152">
    <cfRule type="containsText" dxfId="3073" priority="2643" operator="containsText" text="nachzureichen">
      <formula>NOT(ISERROR(SEARCH("nachzureichen",AE152)))</formula>
    </cfRule>
    <cfRule type="cellIs" dxfId="3072" priority="2644" operator="equal">
      <formula>"nachzureichen"</formula>
    </cfRule>
  </conditionalFormatting>
  <conditionalFormatting sqref="AE152">
    <cfRule type="cellIs" dxfId="3071" priority="2642" operator="equal">
      <formula>"nachzureichen"</formula>
    </cfRule>
  </conditionalFormatting>
  <conditionalFormatting sqref="AE152">
    <cfRule type="cellIs" dxfId="3070" priority="2641" operator="equal">
      <formula>"Nachweis ausstehend"</formula>
    </cfRule>
  </conditionalFormatting>
  <conditionalFormatting sqref="AH152">
    <cfRule type="cellIs" dxfId="3069" priority="2639" stopIfTrue="1" operator="equal">
      <formula>"Nein"</formula>
    </cfRule>
    <cfRule type="cellIs" dxfId="3068" priority="2640" stopIfTrue="1" operator="equal">
      <formula>"Ja"</formula>
    </cfRule>
  </conditionalFormatting>
  <conditionalFormatting sqref="AH152">
    <cfRule type="containsText" dxfId="3067" priority="2637" operator="containsText" text="nachzureichen">
      <formula>NOT(ISERROR(SEARCH("nachzureichen",AH152)))</formula>
    </cfRule>
    <cfRule type="cellIs" dxfId="3066" priority="2638" operator="equal">
      <formula>"nachzureichen"</formula>
    </cfRule>
  </conditionalFormatting>
  <conditionalFormatting sqref="AH152">
    <cfRule type="containsText" dxfId="3065" priority="2635" operator="containsText" text="nachzureichen">
      <formula>NOT(ISERROR(SEARCH("nachzureichen",AH152)))</formula>
    </cfRule>
    <cfRule type="cellIs" dxfId="3064" priority="2636" operator="equal">
      <formula>"nachzureichen"</formula>
    </cfRule>
  </conditionalFormatting>
  <conditionalFormatting sqref="AH152">
    <cfRule type="cellIs" dxfId="3063" priority="2634" operator="equal">
      <formula>"nachzureichen"</formula>
    </cfRule>
  </conditionalFormatting>
  <conditionalFormatting sqref="AH152">
    <cfRule type="cellIs" dxfId="3062" priority="2633" operator="equal">
      <formula>"Nachweis ausstehend"</formula>
    </cfRule>
  </conditionalFormatting>
  <conditionalFormatting sqref="AK152">
    <cfRule type="cellIs" dxfId="3061" priority="2631" stopIfTrue="1" operator="equal">
      <formula>"Nein"</formula>
    </cfRule>
    <cfRule type="cellIs" dxfId="3060" priority="2632" stopIfTrue="1" operator="equal">
      <formula>"Ja"</formula>
    </cfRule>
  </conditionalFormatting>
  <conditionalFormatting sqref="AK152">
    <cfRule type="containsText" dxfId="3059" priority="2629" operator="containsText" text="nachzureichen">
      <formula>NOT(ISERROR(SEARCH("nachzureichen",AK152)))</formula>
    </cfRule>
    <cfRule type="cellIs" dxfId="3058" priority="2630" operator="equal">
      <formula>"nachzureichen"</formula>
    </cfRule>
  </conditionalFormatting>
  <conditionalFormatting sqref="AK152">
    <cfRule type="containsText" dxfId="3057" priority="2627" operator="containsText" text="nachzureichen">
      <formula>NOT(ISERROR(SEARCH("nachzureichen",AK152)))</formula>
    </cfRule>
    <cfRule type="cellIs" dxfId="3056" priority="2628" operator="equal">
      <formula>"nachzureichen"</formula>
    </cfRule>
  </conditionalFormatting>
  <conditionalFormatting sqref="AK152">
    <cfRule type="cellIs" dxfId="3055" priority="2626" operator="equal">
      <formula>"nachzureichen"</formula>
    </cfRule>
  </conditionalFormatting>
  <conditionalFormatting sqref="AK152">
    <cfRule type="cellIs" dxfId="3054" priority="2625" operator="equal">
      <formula>"Nachweis ausstehend"</formula>
    </cfRule>
  </conditionalFormatting>
  <conditionalFormatting sqref="AN152">
    <cfRule type="cellIs" dxfId="3053" priority="2623" stopIfTrue="1" operator="equal">
      <formula>"Nein"</formula>
    </cfRule>
    <cfRule type="cellIs" dxfId="3052" priority="2624" stopIfTrue="1" operator="equal">
      <formula>"Ja"</formula>
    </cfRule>
  </conditionalFormatting>
  <conditionalFormatting sqref="AN152">
    <cfRule type="containsText" dxfId="3051" priority="2621" operator="containsText" text="nachzureichen">
      <formula>NOT(ISERROR(SEARCH("nachzureichen",AN152)))</formula>
    </cfRule>
    <cfRule type="cellIs" dxfId="3050" priority="2622" operator="equal">
      <formula>"nachzureichen"</formula>
    </cfRule>
  </conditionalFormatting>
  <conditionalFormatting sqref="AN152">
    <cfRule type="containsText" dxfId="3049" priority="2619" operator="containsText" text="nachzureichen">
      <formula>NOT(ISERROR(SEARCH("nachzureichen",AN152)))</formula>
    </cfRule>
    <cfRule type="cellIs" dxfId="3048" priority="2620" operator="equal">
      <formula>"nachzureichen"</formula>
    </cfRule>
  </conditionalFormatting>
  <conditionalFormatting sqref="AN152">
    <cfRule type="cellIs" dxfId="3047" priority="2618" operator="equal">
      <formula>"nachzureichen"</formula>
    </cfRule>
  </conditionalFormatting>
  <conditionalFormatting sqref="AN152">
    <cfRule type="cellIs" dxfId="3046" priority="2617" operator="equal">
      <formula>"Nachweis ausstehend"</formula>
    </cfRule>
  </conditionalFormatting>
  <conditionalFormatting sqref="AQ152">
    <cfRule type="cellIs" dxfId="3045" priority="2615" stopIfTrue="1" operator="equal">
      <formula>"Nein"</formula>
    </cfRule>
    <cfRule type="cellIs" dxfId="3044" priority="2616" stopIfTrue="1" operator="equal">
      <formula>"Ja"</formula>
    </cfRule>
  </conditionalFormatting>
  <conditionalFormatting sqref="AQ152">
    <cfRule type="containsText" dxfId="3043" priority="2613" operator="containsText" text="nachzureichen">
      <formula>NOT(ISERROR(SEARCH("nachzureichen",AQ152)))</formula>
    </cfRule>
    <cfRule type="cellIs" dxfId="3042" priority="2614" operator="equal">
      <formula>"nachzureichen"</formula>
    </cfRule>
  </conditionalFormatting>
  <conditionalFormatting sqref="AQ152">
    <cfRule type="containsText" dxfId="3041" priority="2611" operator="containsText" text="nachzureichen">
      <formula>NOT(ISERROR(SEARCH("nachzureichen",AQ152)))</formula>
    </cfRule>
    <cfRule type="cellIs" dxfId="3040" priority="2612" operator="equal">
      <formula>"nachzureichen"</formula>
    </cfRule>
  </conditionalFormatting>
  <conditionalFormatting sqref="AQ152">
    <cfRule type="cellIs" dxfId="3039" priority="2610" operator="equal">
      <formula>"nachzureichen"</formula>
    </cfRule>
  </conditionalFormatting>
  <conditionalFormatting sqref="AQ152">
    <cfRule type="cellIs" dxfId="3038" priority="2609" operator="equal">
      <formula>"Nachweis ausstehend"</formula>
    </cfRule>
  </conditionalFormatting>
  <conditionalFormatting sqref="AT152">
    <cfRule type="cellIs" dxfId="3037" priority="2607" stopIfTrue="1" operator="equal">
      <formula>"Nein"</formula>
    </cfRule>
    <cfRule type="cellIs" dxfId="3036" priority="2608" stopIfTrue="1" operator="equal">
      <formula>"Ja"</formula>
    </cfRule>
  </conditionalFormatting>
  <conditionalFormatting sqref="AT152">
    <cfRule type="containsText" dxfId="3035" priority="2605" operator="containsText" text="nachzureichen">
      <formula>NOT(ISERROR(SEARCH("nachzureichen",AT152)))</formula>
    </cfRule>
    <cfRule type="cellIs" dxfId="3034" priority="2606" operator="equal">
      <formula>"nachzureichen"</formula>
    </cfRule>
  </conditionalFormatting>
  <conditionalFormatting sqref="AT152">
    <cfRule type="containsText" dxfId="3033" priority="2603" operator="containsText" text="nachzureichen">
      <formula>NOT(ISERROR(SEARCH("nachzureichen",AT152)))</formula>
    </cfRule>
    <cfRule type="cellIs" dxfId="3032" priority="2604" operator="equal">
      <formula>"nachzureichen"</formula>
    </cfRule>
  </conditionalFormatting>
  <conditionalFormatting sqref="AT152">
    <cfRule type="cellIs" dxfId="3031" priority="2602" operator="equal">
      <formula>"nachzureichen"</formula>
    </cfRule>
  </conditionalFormatting>
  <conditionalFormatting sqref="AT152">
    <cfRule type="cellIs" dxfId="3030" priority="2601" operator="equal">
      <formula>"Nachweis ausstehend"</formula>
    </cfRule>
  </conditionalFormatting>
  <conditionalFormatting sqref="AW152">
    <cfRule type="cellIs" dxfId="3029" priority="2599" stopIfTrue="1" operator="equal">
      <formula>"Nein"</formula>
    </cfRule>
    <cfRule type="cellIs" dxfId="3028" priority="2600" stopIfTrue="1" operator="equal">
      <formula>"Ja"</formula>
    </cfRule>
  </conditionalFormatting>
  <conditionalFormatting sqref="AW152">
    <cfRule type="containsText" dxfId="3027" priority="2597" operator="containsText" text="nachzureichen">
      <formula>NOT(ISERROR(SEARCH("nachzureichen",AW152)))</formula>
    </cfRule>
    <cfRule type="cellIs" dxfId="3026" priority="2598" operator="equal">
      <formula>"nachzureichen"</formula>
    </cfRule>
  </conditionalFormatting>
  <conditionalFormatting sqref="AW152">
    <cfRule type="containsText" dxfId="3025" priority="2595" operator="containsText" text="nachzureichen">
      <formula>NOT(ISERROR(SEARCH("nachzureichen",AW152)))</formula>
    </cfRule>
    <cfRule type="cellIs" dxfId="3024" priority="2596" operator="equal">
      <formula>"nachzureichen"</formula>
    </cfRule>
  </conditionalFormatting>
  <conditionalFormatting sqref="AW152">
    <cfRule type="cellIs" dxfId="3023" priority="2594" operator="equal">
      <formula>"nachzureichen"</formula>
    </cfRule>
  </conditionalFormatting>
  <conditionalFormatting sqref="AW152">
    <cfRule type="cellIs" dxfId="3022" priority="2593" operator="equal">
      <formula>"Nachweis ausstehend"</formula>
    </cfRule>
  </conditionalFormatting>
  <conditionalFormatting sqref="AZ152">
    <cfRule type="cellIs" dxfId="3021" priority="2591" stopIfTrue="1" operator="equal">
      <formula>"Nein"</formula>
    </cfRule>
    <cfRule type="cellIs" dxfId="3020" priority="2592" stopIfTrue="1" operator="equal">
      <formula>"Ja"</formula>
    </cfRule>
  </conditionalFormatting>
  <conditionalFormatting sqref="AZ152">
    <cfRule type="containsText" dxfId="3019" priority="2589" operator="containsText" text="nachzureichen">
      <formula>NOT(ISERROR(SEARCH("nachzureichen",AZ152)))</formula>
    </cfRule>
    <cfRule type="cellIs" dxfId="3018" priority="2590" operator="equal">
      <formula>"nachzureichen"</formula>
    </cfRule>
  </conditionalFormatting>
  <conditionalFormatting sqref="AZ152">
    <cfRule type="containsText" dxfId="3017" priority="2587" operator="containsText" text="nachzureichen">
      <formula>NOT(ISERROR(SEARCH("nachzureichen",AZ152)))</formula>
    </cfRule>
    <cfRule type="cellIs" dxfId="3016" priority="2588" operator="equal">
      <formula>"nachzureichen"</formula>
    </cfRule>
  </conditionalFormatting>
  <conditionalFormatting sqref="AZ152">
    <cfRule type="cellIs" dxfId="3015" priority="2586" operator="equal">
      <formula>"nachzureichen"</formula>
    </cfRule>
  </conditionalFormatting>
  <conditionalFormatting sqref="AZ152">
    <cfRule type="cellIs" dxfId="3014" priority="2585" operator="equal">
      <formula>"Nachweis ausstehend"</formula>
    </cfRule>
  </conditionalFormatting>
  <conditionalFormatting sqref="BC152">
    <cfRule type="cellIs" dxfId="3013" priority="2583" stopIfTrue="1" operator="equal">
      <formula>"Nein"</formula>
    </cfRule>
    <cfRule type="cellIs" dxfId="3012" priority="2584" stopIfTrue="1" operator="equal">
      <formula>"Ja"</formula>
    </cfRule>
  </conditionalFormatting>
  <conditionalFormatting sqref="BC152">
    <cfRule type="containsText" dxfId="3011" priority="2581" operator="containsText" text="nachzureichen">
      <formula>NOT(ISERROR(SEARCH("nachzureichen",BC152)))</formula>
    </cfRule>
    <cfRule type="cellIs" dxfId="3010" priority="2582" operator="equal">
      <formula>"nachzureichen"</formula>
    </cfRule>
  </conditionalFormatting>
  <conditionalFormatting sqref="BC152">
    <cfRule type="containsText" dxfId="3009" priority="2579" operator="containsText" text="nachzureichen">
      <formula>NOT(ISERROR(SEARCH("nachzureichen",BC152)))</formula>
    </cfRule>
    <cfRule type="cellIs" dxfId="3008" priority="2580" operator="equal">
      <formula>"nachzureichen"</formula>
    </cfRule>
  </conditionalFormatting>
  <conditionalFormatting sqref="BC152">
    <cfRule type="cellIs" dxfId="3007" priority="2578" operator="equal">
      <formula>"nachzureichen"</formula>
    </cfRule>
  </conditionalFormatting>
  <conditionalFormatting sqref="BC152">
    <cfRule type="cellIs" dxfId="3006" priority="2577" operator="equal">
      <formula>"Nachweis ausstehend"</formula>
    </cfRule>
  </conditionalFormatting>
  <conditionalFormatting sqref="BF152">
    <cfRule type="cellIs" dxfId="3005" priority="2575" stopIfTrue="1" operator="equal">
      <formula>"Nein"</formula>
    </cfRule>
    <cfRule type="cellIs" dxfId="3004" priority="2576" stopIfTrue="1" operator="equal">
      <formula>"Ja"</formula>
    </cfRule>
  </conditionalFormatting>
  <conditionalFormatting sqref="BF152">
    <cfRule type="containsText" dxfId="3003" priority="2573" operator="containsText" text="nachzureichen">
      <formula>NOT(ISERROR(SEARCH("nachzureichen",BF152)))</formula>
    </cfRule>
    <cfRule type="cellIs" dxfId="3002" priority="2574" operator="equal">
      <formula>"nachzureichen"</formula>
    </cfRule>
  </conditionalFormatting>
  <conditionalFormatting sqref="BF152">
    <cfRule type="containsText" dxfId="3001" priority="2571" operator="containsText" text="nachzureichen">
      <formula>NOT(ISERROR(SEARCH("nachzureichen",BF152)))</formula>
    </cfRule>
    <cfRule type="cellIs" dxfId="3000" priority="2572" operator="equal">
      <formula>"nachzureichen"</formula>
    </cfRule>
  </conditionalFormatting>
  <conditionalFormatting sqref="BF152">
    <cfRule type="cellIs" dxfId="2999" priority="2570" operator="equal">
      <formula>"nachzureichen"</formula>
    </cfRule>
  </conditionalFormatting>
  <conditionalFormatting sqref="BF152">
    <cfRule type="cellIs" dxfId="2998" priority="2569" operator="equal">
      <formula>"Nachweis ausstehend"</formula>
    </cfRule>
  </conditionalFormatting>
  <conditionalFormatting sqref="D64">
    <cfRule type="cellIs" dxfId="2997" priority="4799" stopIfTrue="1" operator="equal">
      <formula>"Nein"</formula>
    </cfRule>
    <cfRule type="cellIs" dxfId="2996" priority="4800" stopIfTrue="1" operator="equal">
      <formula>"Ja"</formula>
    </cfRule>
  </conditionalFormatting>
  <conditionalFormatting sqref="D64">
    <cfRule type="containsText" dxfId="2995" priority="4797" operator="containsText" text="nachzureichen">
      <formula>NOT(ISERROR(SEARCH("nachzureichen",D64)))</formula>
    </cfRule>
    <cfRule type="cellIs" dxfId="2994" priority="4798" operator="equal">
      <formula>"nachzureichen"</formula>
    </cfRule>
  </conditionalFormatting>
  <conditionalFormatting sqref="D64">
    <cfRule type="containsText" dxfId="2993" priority="4795" operator="containsText" text="nachzureichen">
      <formula>NOT(ISERROR(SEARCH("nachzureichen",D64)))</formula>
    </cfRule>
    <cfRule type="cellIs" dxfId="2992" priority="4796" operator="equal">
      <formula>"nachzureichen"</formula>
    </cfRule>
  </conditionalFormatting>
  <conditionalFormatting sqref="D64">
    <cfRule type="cellIs" dxfId="2991" priority="4794" operator="equal">
      <formula>"nachzureichen"</formula>
    </cfRule>
  </conditionalFormatting>
  <conditionalFormatting sqref="D64">
    <cfRule type="cellIs" dxfId="2990" priority="4793" operator="equal">
      <formula>"Nachweis ausstehend"</formula>
    </cfRule>
  </conditionalFormatting>
  <conditionalFormatting sqref="G64">
    <cfRule type="cellIs" dxfId="2989" priority="4791" stopIfTrue="1" operator="equal">
      <formula>"Nein"</formula>
    </cfRule>
    <cfRule type="cellIs" dxfId="2988" priority="4792" stopIfTrue="1" operator="equal">
      <formula>"Ja"</formula>
    </cfRule>
  </conditionalFormatting>
  <conditionalFormatting sqref="G64">
    <cfRule type="containsText" dxfId="2987" priority="4789" operator="containsText" text="nachzureichen">
      <formula>NOT(ISERROR(SEARCH("nachzureichen",G64)))</formula>
    </cfRule>
    <cfRule type="cellIs" dxfId="2986" priority="4790" operator="equal">
      <formula>"nachzureichen"</formula>
    </cfRule>
  </conditionalFormatting>
  <conditionalFormatting sqref="G64">
    <cfRule type="containsText" dxfId="2985" priority="4787" operator="containsText" text="nachzureichen">
      <formula>NOT(ISERROR(SEARCH("nachzureichen",G64)))</formula>
    </cfRule>
    <cfRule type="cellIs" dxfId="2984" priority="4788" operator="equal">
      <formula>"nachzureichen"</formula>
    </cfRule>
  </conditionalFormatting>
  <conditionalFormatting sqref="G64">
    <cfRule type="cellIs" dxfId="2983" priority="4786" operator="equal">
      <formula>"nachzureichen"</formula>
    </cfRule>
  </conditionalFormatting>
  <conditionalFormatting sqref="G64">
    <cfRule type="cellIs" dxfId="2982" priority="4785" operator="equal">
      <formula>"Nachweis ausstehend"</formula>
    </cfRule>
  </conditionalFormatting>
  <conditionalFormatting sqref="J64">
    <cfRule type="cellIs" dxfId="2981" priority="4783" stopIfTrue="1" operator="equal">
      <formula>"Nein"</formula>
    </cfRule>
    <cfRule type="cellIs" dxfId="2980" priority="4784" stopIfTrue="1" operator="equal">
      <formula>"Ja"</formula>
    </cfRule>
  </conditionalFormatting>
  <conditionalFormatting sqref="J64">
    <cfRule type="containsText" dxfId="2979" priority="4781" operator="containsText" text="nachzureichen">
      <formula>NOT(ISERROR(SEARCH("nachzureichen",J64)))</formula>
    </cfRule>
    <cfRule type="cellIs" dxfId="2978" priority="4782" operator="equal">
      <formula>"nachzureichen"</formula>
    </cfRule>
  </conditionalFormatting>
  <conditionalFormatting sqref="J64">
    <cfRule type="containsText" dxfId="2977" priority="4779" operator="containsText" text="nachzureichen">
      <formula>NOT(ISERROR(SEARCH("nachzureichen",J64)))</formula>
    </cfRule>
    <cfRule type="cellIs" dxfId="2976" priority="4780" operator="equal">
      <formula>"nachzureichen"</formula>
    </cfRule>
  </conditionalFormatting>
  <conditionalFormatting sqref="J64">
    <cfRule type="cellIs" dxfId="2975" priority="4778" operator="equal">
      <formula>"nachzureichen"</formula>
    </cfRule>
  </conditionalFormatting>
  <conditionalFormatting sqref="J64">
    <cfRule type="cellIs" dxfId="2974" priority="4777" operator="equal">
      <formula>"Nachweis ausstehend"</formula>
    </cfRule>
  </conditionalFormatting>
  <conditionalFormatting sqref="M64">
    <cfRule type="cellIs" dxfId="2973" priority="4775" stopIfTrue="1" operator="equal">
      <formula>"Nein"</formula>
    </cfRule>
    <cfRule type="cellIs" dxfId="2972" priority="4776" stopIfTrue="1" operator="equal">
      <formula>"Ja"</formula>
    </cfRule>
  </conditionalFormatting>
  <conditionalFormatting sqref="M64">
    <cfRule type="containsText" dxfId="2971" priority="4773" operator="containsText" text="nachzureichen">
      <formula>NOT(ISERROR(SEARCH("nachzureichen",M64)))</formula>
    </cfRule>
    <cfRule type="cellIs" dxfId="2970" priority="4774" operator="equal">
      <formula>"nachzureichen"</formula>
    </cfRule>
  </conditionalFormatting>
  <conditionalFormatting sqref="M64">
    <cfRule type="containsText" dxfId="2969" priority="4771" operator="containsText" text="nachzureichen">
      <formula>NOT(ISERROR(SEARCH("nachzureichen",M64)))</formula>
    </cfRule>
    <cfRule type="cellIs" dxfId="2968" priority="4772" operator="equal">
      <formula>"nachzureichen"</formula>
    </cfRule>
  </conditionalFormatting>
  <conditionalFormatting sqref="M64">
    <cfRule type="cellIs" dxfId="2967" priority="4770" operator="equal">
      <formula>"nachzureichen"</formula>
    </cfRule>
  </conditionalFormatting>
  <conditionalFormatting sqref="M64">
    <cfRule type="cellIs" dxfId="2966" priority="4769" operator="equal">
      <formula>"Nachweis ausstehend"</formula>
    </cfRule>
  </conditionalFormatting>
  <conditionalFormatting sqref="P64">
    <cfRule type="cellIs" dxfId="2965" priority="4767" stopIfTrue="1" operator="equal">
      <formula>"Nein"</formula>
    </cfRule>
    <cfRule type="cellIs" dxfId="2964" priority="4768" stopIfTrue="1" operator="equal">
      <formula>"Ja"</formula>
    </cfRule>
  </conditionalFormatting>
  <conditionalFormatting sqref="P64">
    <cfRule type="containsText" dxfId="2963" priority="4765" operator="containsText" text="nachzureichen">
      <formula>NOT(ISERROR(SEARCH("nachzureichen",P64)))</formula>
    </cfRule>
    <cfRule type="cellIs" dxfId="2962" priority="4766" operator="equal">
      <formula>"nachzureichen"</formula>
    </cfRule>
  </conditionalFormatting>
  <conditionalFormatting sqref="P64">
    <cfRule type="containsText" dxfId="2961" priority="4763" operator="containsText" text="nachzureichen">
      <formula>NOT(ISERROR(SEARCH("nachzureichen",P64)))</formula>
    </cfRule>
    <cfRule type="cellIs" dxfId="2960" priority="4764" operator="equal">
      <formula>"nachzureichen"</formula>
    </cfRule>
  </conditionalFormatting>
  <conditionalFormatting sqref="P64">
    <cfRule type="cellIs" dxfId="2959" priority="4762" operator="equal">
      <formula>"nachzureichen"</formula>
    </cfRule>
  </conditionalFormatting>
  <conditionalFormatting sqref="P64">
    <cfRule type="cellIs" dxfId="2958" priority="4761" operator="equal">
      <formula>"Nachweis ausstehend"</formula>
    </cfRule>
  </conditionalFormatting>
  <conditionalFormatting sqref="S64">
    <cfRule type="cellIs" dxfId="2957" priority="4759" stopIfTrue="1" operator="equal">
      <formula>"Nein"</formula>
    </cfRule>
    <cfRule type="cellIs" dxfId="2956" priority="4760" stopIfTrue="1" operator="equal">
      <formula>"Ja"</formula>
    </cfRule>
  </conditionalFormatting>
  <conditionalFormatting sqref="S64">
    <cfRule type="containsText" dxfId="2955" priority="4757" operator="containsText" text="nachzureichen">
      <formula>NOT(ISERROR(SEARCH("nachzureichen",S64)))</formula>
    </cfRule>
    <cfRule type="cellIs" dxfId="2954" priority="4758" operator="equal">
      <formula>"nachzureichen"</formula>
    </cfRule>
  </conditionalFormatting>
  <conditionalFormatting sqref="S64">
    <cfRule type="containsText" dxfId="2953" priority="4755" operator="containsText" text="nachzureichen">
      <formula>NOT(ISERROR(SEARCH("nachzureichen",S64)))</formula>
    </cfRule>
    <cfRule type="cellIs" dxfId="2952" priority="4756" operator="equal">
      <formula>"nachzureichen"</formula>
    </cfRule>
  </conditionalFormatting>
  <conditionalFormatting sqref="S64">
    <cfRule type="cellIs" dxfId="2951" priority="4754" operator="equal">
      <formula>"nachzureichen"</formula>
    </cfRule>
  </conditionalFormatting>
  <conditionalFormatting sqref="S64">
    <cfRule type="cellIs" dxfId="2950" priority="4753" operator="equal">
      <formula>"Nachweis ausstehend"</formula>
    </cfRule>
  </conditionalFormatting>
  <conditionalFormatting sqref="V64">
    <cfRule type="cellIs" dxfId="2949" priority="4751" stopIfTrue="1" operator="equal">
      <formula>"Nein"</formula>
    </cfRule>
    <cfRule type="cellIs" dxfId="2948" priority="4752" stopIfTrue="1" operator="equal">
      <formula>"Ja"</formula>
    </cfRule>
  </conditionalFormatting>
  <conditionalFormatting sqref="V64">
    <cfRule type="containsText" dxfId="2947" priority="4749" operator="containsText" text="nachzureichen">
      <formula>NOT(ISERROR(SEARCH("nachzureichen",V64)))</formula>
    </cfRule>
    <cfRule type="cellIs" dxfId="2946" priority="4750" operator="equal">
      <formula>"nachzureichen"</formula>
    </cfRule>
  </conditionalFormatting>
  <conditionalFormatting sqref="V64">
    <cfRule type="containsText" dxfId="2945" priority="4747" operator="containsText" text="nachzureichen">
      <formula>NOT(ISERROR(SEARCH("nachzureichen",V64)))</formula>
    </cfRule>
    <cfRule type="cellIs" dxfId="2944" priority="4748" operator="equal">
      <formula>"nachzureichen"</formula>
    </cfRule>
  </conditionalFormatting>
  <conditionalFormatting sqref="V64">
    <cfRule type="cellIs" dxfId="2943" priority="4746" operator="equal">
      <formula>"nachzureichen"</formula>
    </cfRule>
  </conditionalFormatting>
  <conditionalFormatting sqref="V64">
    <cfRule type="cellIs" dxfId="2942" priority="4745" operator="equal">
      <formula>"Nachweis ausstehend"</formula>
    </cfRule>
  </conditionalFormatting>
  <conditionalFormatting sqref="Y64">
    <cfRule type="cellIs" dxfId="2941" priority="4743" stopIfTrue="1" operator="equal">
      <formula>"Nein"</formula>
    </cfRule>
    <cfRule type="cellIs" dxfId="2940" priority="4744" stopIfTrue="1" operator="equal">
      <formula>"Ja"</formula>
    </cfRule>
  </conditionalFormatting>
  <conditionalFormatting sqref="Y64">
    <cfRule type="containsText" dxfId="2939" priority="4741" operator="containsText" text="nachzureichen">
      <formula>NOT(ISERROR(SEARCH("nachzureichen",Y64)))</formula>
    </cfRule>
    <cfRule type="cellIs" dxfId="2938" priority="4742" operator="equal">
      <formula>"nachzureichen"</formula>
    </cfRule>
  </conditionalFormatting>
  <conditionalFormatting sqref="Y64">
    <cfRule type="containsText" dxfId="2937" priority="4739" operator="containsText" text="nachzureichen">
      <formula>NOT(ISERROR(SEARCH("nachzureichen",Y64)))</formula>
    </cfRule>
    <cfRule type="cellIs" dxfId="2936" priority="4740" operator="equal">
      <formula>"nachzureichen"</formula>
    </cfRule>
  </conditionalFormatting>
  <conditionalFormatting sqref="Y64">
    <cfRule type="cellIs" dxfId="2935" priority="4738" operator="equal">
      <formula>"nachzureichen"</formula>
    </cfRule>
  </conditionalFormatting>
  <conditionalFormatting sqref="Y64">
    <cfRule type="cellIs" dxfId="2934" priority="4737" operator="equal">
      <formula>"Nachweis ausstehend"</formula>
    </cfRule>
  </conditionalFormatting>
  <conditionalFormatting sqref="AB64">
    <cfRule type="cellIs" dxfId="2933" priority="4735" stopIfTrue="1" operator="equal">
      <formula>"Nein"</formula>
    </cfRule>
    <cfRule type="cellIs" dxfId="2932" priority="4736" stopIfTrue="1" operator="equal">
      <formula>"Ja"</formula>
    </cfRule>
  </conditionalFormatting>
  <conditionalFormatting sqref="AB64">
    <cfRule type="containsText" dxfId="2931" priority="4733" operator="containsText" text="nachzureichen">
      <formula>NOT(ISERROR(SEARCH("nachzureichen",AB64)))</formula>
    </cfRule>
    <cfRule type="cellIs" dxfId="2930" priority="4734" operator="equal">
      <formula>"nachzureichen"</formula>
    </cfRule>
  </conditionalFormatting>
  <conditionalFormatting sqref="AB64">
    <cfRule type="containsText" dxfId="2929" priority="4731" operator="containsText" text="nachzureichen">
      <formula>NOT(ISERROR(SEARCH("nachzureichen",AB64)))</formula>
    </cfRule>
    <cfRule type="cellIs" dxfId="2928" priority="4732" operator="equal">
      <formula>"nachzureichen"</formula>
    </cfRule>
  </conditionalFormatting>
  <conditionalFormatting sqref="AB64">
    <cfRule type="cellIs" dxfId="2927" priority="4730" operator="equal">
      <formula>"nachzureichen"</formula>
    </cfRule>
  </conditionalFormatting>
  <conditionalFormatting sqref="AB64">
    <cfRule type="cellIs" dxfId="2926" priority="4729" operator="equal">
      <formula>"Nachweis ausstehend"</formula>
    </cfRule>
  </conditionalFormatting>
  <conditionalFormatting sqref="AE64">
    <cfRule type="cellIs" dxfId="2925" priority="4727" stopIfTrue="1" operator="equal">
      <formula>"Nein"</formula>
    </cfRule>
    <cfRule type="cellIs" dxfId="2924" priority="4728" stopIfTrue="1" operator="equal">
      <formula>"Ja"</formula>
    </cfRule>
  </conditionalFormatting>
  <conditionalFormatting sqref="AE64">
    <cfRule type="containsText" dxfId="2923" priority="4725" operator="containsText" text="nachzureichen">
      <formula>NOT(ISERROR(SEARCH("nachzureichen",AE64)))</formula>
    </cfRule>
    <cfRule type="cellIs" dxfId="2922" priority="4726" operator="equal">
      <formula>"nachzureichen"</formula>
    </cfRule>
  </conditionalFormatting>
  <conditionalFormatting sqref="AE64">
    <cfRule type="containsText" dxfId="2921" priority="4723" operator="containsText" text="nachzureichen">
      <formula>NOT(ISERROR(SEARCH("nachzureichen",AE64)))</formula>
    </cfRule>
    <cfRule type="cellIs" dxfId="2920" priority="4724" operator="equal">
      <formula>"nachzureichen"</formula>
    </cfRule>
  </conditionalFormatting>
  <conditionalFormatting sqref="AE64">
    <cfRule type="cellIs" dxfId="2919" priority="4722" operator="equal">
      <formula>"nachzureichen"</formula>
    </cfRule>
  </conditionalFormatting>
  <conditionalFormatting sqref="AE64">
    <cfRule type="cellIs" dxfId="2918" priority="4721" operator="equal">
      <formula>"Nachweis ausstehend"</formula>
    </cfRule>
  </conditionalFormatting>
  <conditionalFormatting sqref="AH64">
    <cfRule type="cellIs" dxfId="2917" priority="4719" stopIfTrue="1" operator="equal">
      <formula>"Nein"</formula>
    </cfRule>
    <cfRule type="cellIs" dxfId="2916" priority="4720" stopIfTrue="1" operator="equal">
      <formula>"Ja"</formula>
    </cfRule>
  </conditionalFormatting>
  <conditionalFormatting sqref="AH64">
    <cfRule type="containsText" dxfId="2915" priority="4717" operator="containsText" text="nachzureichen">
      <formula>NOT(ISERROR(SEARCH("nachzureichen",AH64)))</formula>
    </cfRule>
    <cfRule type="cellIs" dxfId="2914" priority="4718" operator="equal">
      <formula>"nachzureichen"</formula>
    </cfRule>
  </conditionalFormatting>
  <conditionalFormatting sqref="AH64">
    <cfRule type="containsText" dxfId="2913" priority="4715" operator="containsText" text="nachzureichen">
      <formula>NOT(ISERROR(SEARCH("nachzureichen",AH64)))</formula>
    </cfRule>
    <cfRule type="cellIs" dxfId="2912" priority="4716" operator="equal">
      <formula>"nachzureichen"</formula>
    </cfRule>
  </conditionalFormatting>
  <conditionalFormatting sqref="AH64">
    <cfRule type="cellIs" dxfId="2911" priority="4714" operator="equal">
      <formula>"nachzureichen"</formula>
    </cfRule>
  </conditionalFormatting>
  <conditionalFormatting sqref="AH64">
    <cfRule type="cellIs" dxfId="2910" priority="4713" operator="equal">
      <formula>"Nachweis ausstehend"</formula>
    </cfRule>
  </conditionalFormatting>
  <conditionalFormatting sqref="AK64">
    <cfRule type="cellIs" dxfId="2909" priority="4711" stopIfTrue="1" operator="equal">
      <formula>"Nein"</formula>
    </cfRule>
    <cfRule type="cellIs" dxfId="2908" priority="4712" stopIfTrue="1" operator="equal">
      <formula>"Ja"</formula>
    </cfRule>
  </conditionalFormatting>
  <conditionalFormatting sqref="AK64">
    <cfRule type="containsText" dxfId="2907" priority="4709" operator="containsText" text="nachzureichen">
      <formula>NOT(ISERROR(SEARCH("nachzureichen",AK64)))</formula>
    </cfRule>
    <cfRule type="cellIs" dxfId="2906" priority="4710" operator="equal">
      <formula>"nachzureichen"</formula>
    </cfRule>
  </conditionalFormatting>
  <conditionalFormatting sqref="AK64">
    <cfRule type="containsText" dxfId="2905" priority="4707" operator="containsText" text="nachzureichen">
      <formula>NOT(ISERROR(SEARCH("nachzureichen",AK64)))</formula>
    </cfRule>
    <cfRule type="cellIs" dxfId="2904" priority="4708" operator="equal">
      <formula>"nachzureichen"</formula>
    </cfRule>
  </conditionalFormatting>
  <conditionalFormatting sqref="AK64">
    <cfRule type="cellIs" dxfId="2903" priority="4706" operator="equal">
      <formula>"nachzureichen"</formula>
    </cfRule>
  </conditionalFormatting>
  <conditionalFormatting sqref="AK64">
    <cfRule type="cellIs" dxfId="2902" priority="4705" operator="equal">
      <formula>"Nachweis ausstehend"</formula>
    </cfRule>
  </conditionalFormatting>
  <conditionalFormatting sqref="AN64">
    <cfRule type="cellIs" dxfId="2901" priority="4703" stopIfTrue="1" operator="equal">
      <formula>"Nein"</formula>
    </cfRule>
    <cfRule type="cellIs" dxfId="2900" priority="4704" stopIfTrue="1" operator="equal">
      <formula>"Ja"</formula>
    </cfRule>
  </conditionalFormatting>
  <conditionalFormatting sqref="AN64">
    <cfRule type="containsText" dxfId="2899" priority="4701" operator="containsText" text="nachzureichen">
      <formula>NOT(ISERROR(SEARCH("nachzureichen",AN64)))</formula>
    </cfRule>
    <cfRule type="cellIs" dxfId="2898" priority="4702" operator="equal">
      <formula>"nachzureichen"</formula>
    </cfRule>
  </conditionalFormatting>
  <conditionalFormatting sqref="AN64">
    <cfRule type="containsText" dxfId="2897" priority="4699" operator="containsText" text="nachzureichen">
      <formula>NOT(ISERROR(SEARCH("nachzureichen",AN64)))</formula>
    </cfRule>
    <cfRule type="cellIs" dxfId="2896" priority="4700" operator="equal">
      <formula>"nachzureichen"</formula>
    </cfRule>
  </conditionalFormatting>
  <conditionalFormatting sqref="AN64">
    <cfRule type="cellIs" dxfId="2895" priority="4698" operator="equal">
      <formula>"nachzureichen"</formula>
    </cfRule>
  </conditionalFormatting>
  <conditionalFormatting sqref="AN64">
    <cfRule type="cellIs" dxfId="2894" priority="4697" operator="equal">
      <formula>"Nachweis ausstehend"</formula>
    </cfRule>
  </conditionalFormatting>
  <conditionalFormatting sqref="AQ64">
    <cfRule type="cellIs" dxfId="2893" priority="4695" stopIfTrue="1" operator="equal">
      <formula>"Nein"</formula>
    </cfRule>
    <cfRule type="cellIs" dxfId="2892" priority="4696" stopIfTrue="1" operator="equal">
      <formula>"Ja"</formula>
    </cfRule>
  </conditionalFormatting>
  <conditionalFormatting sqref="AQ64">
    <cfRule type="containsText" dxfId="2891" priority="4693" operator="containsText" text="nachzureichen">
      <formula>NOT(ISERROR(SEARCH("nachzureichen",AQ64)))</formula>
    </cfRule>
    <cfRule type="cellIs" dxfId="2890" priority="4694" operator="equal">
      <formula>"nachzureichen"</formula>
    </cfRule>
  </conditionalFormatting>
  <conditionalFormatting sqref="AQ64">
    <cfRule type="containsText" dxfId="2889" priority="4691" operator="containsText" text="nachzureichen">
      <formula>NOT(ISERROR(SEARCH("nachzureichen",AQ64)))</formula>
    </cfRule>
    <cfRule type="cellIs" dxfId="2888" priority="4692" operator="equal">
      <formula>"nachzureichen"</formula>
    </cfRule>
  </conditionalFormatting>
  <conditionalFormatting sqref="AQ64">
    <cfRule type="cellIs" dxfId="2887" priority="4690" operator="equal">
      <formula>"nachzureichen"</formula>
    </cfRule>
  </conditionalFormatting>
  <conditionalFormatting sqref="AQ64">
    <cfRule type="cellIs" dxfId="2886" priority="4689" operator="equal">
      <formula>"Nachweis ausstehend"</formula>
    </cfRule>
  </conditionalFormatting>
  <conditionalFormatting sqref="AT64">
    <cfRule type="cellIs" dxfId="2885" priority="4687" stopIfTrue="1" operator="equal">
      <formula>"Nein"</formula>
    </cfRule>
    <cfRule type="cellIs" dxfId="2884" priority="4688" stopIfTrue="1" operator="equal">
      <formula>"Ja"</formula>
    </cfRule>
  </conditionalFormatting>
  <conditionalFormatting sqref="AT64">
    <cfRule type="containsText" dxfId="2883" priority="4685" operator="containsText" text="nachzureichen">
      <formula>NOT(ISERROR(SEARCH("nachzureichen",AT64)))</formula>
    </cfRule>
    <cfRule type="cellIs" dxfId="2882" priority="4686" operator="equal">
      <formula>"nachzureichen"</formula>
    </cfRule>
  </conditionalFormatting>
  <conditionalFormatting sqref="AT64">
    <cfRule type="containsText" dxfId="2881" priority="4683" operator="containsText" text="nachzureichen">
      <formula>NOT(ISERROR(SEARCH("nachzureichen",AT64)))</formula>
    </cfRule>
    <cfRule type="cellIs" dxfId="2880" priority="4684" operator="equal">
      <formula>"nachzureichen"</formula>
    </cfRule>
  </conditionalFormatting>
  <conditionalFormatting sqref="AT64">
    <cfRule type="cellIs" dxfId="2879" priority="4682" operator="equal">
      <formula>"nachzureichen"</formula>
    </cfRule>
  </conditionalFormatting>
  <conditionalFormatting sqref="AT64">
    <cfRule type="cellIs" dxfId="2878" priority="4681" operator="equal">
      <formula>"Nachweis ausstehend"</formula>
    </cfRule>
  </conditionalFormatting>
  <conditionalFormatting sqref="AW64">
    <cfRule type="cellIs" dxfId="2877" priority="4679" stopIfTrue="1" operator="equal">
      <formula>"Nein"</formula>
    </cfRule>
    <cfRule type="cellIs" dxfId="2876" priority="4680" stopIfTrue="1" operator="equal">
      <formula>"Ja"</formula>
    </cfRule>
  </conditionalFormatting>
  <conditionalFormatting sqref="AW64">
    <cfRule type="containsText" dxfId="2875" priority="4677" operator="containsText" text="nachzureichen">
      <formula>NOT(ISERROR(SEARCH("nachzureichen",AW64)))</formula>
    </cfRule>
    <cfRule type="cellIs" dxfId="2874" priority="4678" operator="equal">
      <formula>"nachzureichen"</formula>
    </cfRule>
  </conditionalFormatting>
  <conditionalFormatting sqref="AW64">
    <cfRule type="containsText" dxfId="2873" priority="4675" operator="containsText" text="nachzureichen">
      <formula>NOT(ISERROR(SEARCH("nachzureichen",AW64)))</formula>
    </cfRule>
    <cfRule type="cellIs" dxfId="2872" priority="4676" operator="equal">
      <formula>"nachzureichen"</formula>
    </cfRule>
  </conditionalFormatting>
  <conditionalFormatting sqref="AW64">
    <cfRule type="cellIs" dxfId="2871" priority="4674" operator="equal">
      <formula>"nachzureichen"</formula>
    </cfRule>
  </conditionalFormatting>
  <conditionalFormatting sqref="AW64">
    <cfRule type="cellIs" dxfId="2870" priority="4673" operator="equal">
      <formula>"Nachweis ausstehend"</formula>
    </cfRule>
  </conditionalFormatting>
  <conditionalFormatting sqref="AZ64">
    <cfRule type="cellIs" dxfId="2869" priority="4671" stopIfTrue="1" operator="equal">
      <formula>"Nein"</formula>
    </cfRule>
    <cfRule type="cellIs" dxfId="2868" priority="4672" stopIfTrue="1" operator="equal">
      <formula>"Ja"</formula>
    </cfRule>
  </conditionalFormatting>
  <conditionalFormatting sqref="AZ64">
    <cfRule type="containsText" dxfId="2867" priority="4669" operator="containsText" text="nachzureichen">
      <formula>NOT(ISERROR(SEARCH("nachzureichen",AZ64)))</formula>
    </cfRule>
    <cfRule type="cellIs" dxfId="2866" priority="4670" operator="equal">
      <formula>"nachzureichen"</formula>
    </cfRule>
  </conditionalFormatting>
  <conditionalFormatting sqref="AZ64">
    <cfRule type="containsText" dxfId="2865" priority="4667" operator="containsText" text="nachzureichen">
      <formula>NOT(ISERROR(SEARCH("nachzureichen",AZ64)))</formula>
    </cfRule>
    <cfRule type="cellIs" dxfId="2864" priority="4668" operator="equal">
      <formula>"nachzureichen"</formula>
    </cfRule>
  </conditionalFormatting>
  <conditionalFormatting sqref="AZ64">
    <cfRule type="cellIs" dxfId="2863" priority="4666" operator="equal">
      <formula>"nachzureichen"</formula>
    </cfRule>
  </conditionalFormatting>
  <conditionalFormatting sqref="AZ64">
    <cfRule type="cellIs" dxfId="2862" priority="4665" operator="equal">
      <formula>"Nachweis ausstehend"</formula>
    </cfRule>
  </conditionalFormatting>
  <conditionalFormatting sqref="BC64">
    <cfRule type="cellIs" dxfId="2861" priority="4663" stopIfTrue="1" operator="equal">
      <formula>"Nein"</formula>
    </cfRule>
    <cfRule type="cellIs" dxfId="2860" priority="4664" stopIfTrue="1" operator="equal">
      <formula>"Ja"</formula>
    </cfRule>
  </conditionalFormatting>
  <conditionalFormatting sqref="BC64">
    <cfRule type="containsText" dxfId="2859" priority="4661" operator="containsText" text="nachzureichen">
      <formula>NOT(ISERROR(SEARCH("nachzureichen",BC64)))</formula>
    </cfRule>
    <cfRule type="cellIs" dxfId="2858" priority="4662" operator="equal">
      <formula>"nachzureichen"</formula>
    </cfRule>
  </conditionalFormatting>
  <conditionalFormatting sqref="BC64">
    <cfRule type="containsText" dxfId="2857" priority="4659" operator="containsText" text="nachzureichen">
      <formula>NOT(ISERROR(SEARCH("nachzureichen",BC64)))</formula>
    </cfRule>
    <cfRule type="cellIs" dxfId="2856" priority="4660" operator="equal">
      <formula>"nachzureichen"</formula>
    </cfRule>
  </conditionalFormatting>
  <conditionalFormatting sqref="BC64">
    <cfRule type="cellIs" dxfId="2855" priority="4658" operator="equal">
      <formula>"nachzureichen"</formula>
    </cfRule>
  </conditionalFormatting>
  <conditionalFormatting sqref="BC64">
    <cfRule type="cellIs" dxfId="2854" priority="4657" operator="equal">
      <formula>"Nachweis ausstehend"</formula>
    </cfRule>
  </conditionalFormatting>
  <conditionalFormatting sqref="BF64">
    <cfRule type="cellIs" dxfId="2853" priority="4655" stopIfTrue="1" operator="equal">
      <formula>"Nein"</formula>
    </cfRule>
    <cfRule type="cellIs" dxfId="2852" priority="4656" stopIfTrue="1" operator="equal">
      <formula>"Ja"</formula>
    </cfRule>
  </conditionalFormatting>
  <conditionalFormatting sqref="BF64">
    <cfRule type="containsText" dxfId="2851" priority="4653" operator="containsText" text="nachzureichen">
      <formula>NOT(ISERROR(SEARCH("nachzureichen",BF64)))</formula>
    </cfRule>
    <cfRule type="cellIs" dxfId="2850" priority="4654" operator="equal">
      <formula>"nachzureichen"</formula>
    </cfRule>
  </conditionalFormatting>
  <conditionalFormatting sqref="BF64">
    <cfRule type="containsText" dxfId="2849" priority="4651" operator="containsText" text="nachzureichen">
      <formula>NOT(ISERROR(SEARCH("nachzureichen",BF64)))</formula>
    </cfRule>
    <cfRule type="cellIs" dxfId="2848" priority="4652" operator="equal">
      <formula>"nachzureichen"</formula>
    </cfRule>
  </conditionalFormatting>
  <conditionalFormatting sqref="BF64">
    <cfRule type="cellIs" dxfId="2847" priority="4650" operator="equal">
      <formula>"nachzureichen"</formula>
    </cfRule>
  </conditionalFormatting>
  <conditionalFormatting sqref="BF64">
    <cfRule type="cellIs" dxfId="2846" priority="4649" operator="equal">
      <formula>"Nachweis ausstehend"</formula>
    </cfRule>
  </conditionalFormatting>
  <conditionalFormatting sqref="BI64">
    <cfRule type="cellIs" dxfId="2845" priority="4647" stopIfTrue="1" operator="equal">
      <formula>"Nein"</formula>
    </cfRule>
    <cfRule type="cellIs" dxfId="2844" priority="4648" stopIfTrue="1" operator="equal">
      <formula>"Ja"</formula>
    </cfRule>
  </conditionalFormatting>
  <conditionalFormatting sqref="BI64">
    <cfRule type="containsText" dxfId="2843" priority="4645" operator="containsText" text="nachzureichen">
      <formula>NOT(ISERROR(SEARCH("nachzureichen",BI64)))</formula>
    </cfRule>
    <cfRule type="cellIs" dxfId="2842" priority="4646" operator="equal">
      <formula>"nachzureichen"</formula>
    </cfRule>
  </conditionalFormatting>
  <conditionalFormatting sqref="BI64">
    <cfRule type="containsText" dxfId="2841" priority="4643" operator="containsText" text="nachzureichen">
      <formula>NOT(ISERROR(SEARCH("nachzureichen",BI64)))</formula>
    </cfRule>
    <cfRule type="cellIs" dxfId="2840" priority="4644" operator="equal">
      <formula>"nachzureichen"</formula>
    </cfRule>
  </conditionalFormatting>
  <conditionalFormatting sqref="BI64">
    <cfRule type="cellIs" dxfId="2839" priority="4642" operator="equal">
      <formula>"nachzureichen"</formula>
    </cfRule>
  </conditionalFormatting>
  <conditionalFormatting sqref="BI64">
    <cfRule type="cellIs" dxfId="2838" priority="4641" operator="equal">
      <formula>"Nachweis ausstehend"</formula>
    </cfRule>
  </conditionalFormatting>
  <conditionalFormatting sqref="D72">
    <cfRule type="cellIs" dxfId="2837" priority="4639" stopIfTrue="1" operator="equal">
      <formula>"Nein"</formula>
    </cfRule>
    <cfRule type="cellIs" dxfId="2836" priority="4640" stopIfTrue="1" operator="equal">
      <formula>"Ja"</formula>
    </cfRule>
  </conditionalFormatting>
  <conditionalFormatting sqref="D72">
    <cfRule type="containsText" dxfId="2835" priority="4637" operator="containsText" text="nachzureichen">
      <formula>NOT(ISERROR(SEARCH("nachzureichen",D72)))</formula>
    </cfRule>
    <cfRule type="cellIs" dxfId="2834" priority="4638" operator="equal">
      <formula>"nachzureichen"</formula>
    </cfRule>
  </conditionalFormatting>
  <conditionalFormatting sqref="D72">
    <cfRule type="containsText" dxfId="2833" priority="4635" operator="containsText" text="nachzureichen">
      <formula>NOT(ISERROR(SEARCH("nachzureichen",D72)))</formula>
    </cfRule>
    <cfRule type="cellIs" dxfId="2832" priority="4636" operator="equal">
      <formula>"nachzureichen"</formula>
    </cfRule>
  </conditionalFormatting>
  <conditionalFormatting sqref="D72">
    <cfRule type="cellIs" dxfId="2831" priority="4634" operator="equal">
      <formula>"nachzureichen"</formula>
    </cfRule>
  </conditionalFormatting>
  <conditionalFormatting sqref="D72">
    <cfRule type="cellIs" dxfId="2830" priority="4633" operator="equal">
      <formula>"Nachweis ausstehend"</formula>
    </cfRule>
  </conditionalFormatting>
  <conditionalFormatting sqref="G72">
    <cfRule type="cellIs" dxfId="2829" priority="4631" stopIfTrue="1" operator="equal">
      <formula>"Nein"</formula>
    </cfRule>
    <cfRule type="cellIs" dxfId="2828" priority="4632" stopIfTrue="1" operator="equal">
      <formula>"Ja"</formula>
    </cfRule>
  </conditionalFormatting>
  <conditionalFormatting sqref="G72">
    <cfRule type="containsText" dxfId="2827" priority="4629" operator="containsText" text="nachzureichen">
      <formula>NOT(ISERROR(SEARCH("nachzureichen",G72)))</formula>
    </cfRule>
    <cfRule type="cellIs" dxfId="2826" priority="4630" operator="equal">
      <formula>"nachzureichen"</formula>
    </cfRule>
  </conditionalFormatting>
  <conditionalFormatting sqref="G72">
    <cfRule type="containsText" dxfId="2825" priority="4627" operator="containsText" text="nachzureichen">
      <formula>NOT(ISERROR(SEARCH("nachzureichen",G72)))</formula>
    </cfRule>
    <cfRule type="cellIs" dxfId="2824" priority="4628" operator="equal">
      <formula>"nachzureichen"</formula>
    </cfRule>
  </conditionalFormatting>
  <conditionalFormatting sqref="G72">
    <cfRule type="cellIs" dxfId="2823" priority="4626" operator="equal">
      <formula>"nachzureichen"</formula>
    </cfRule>
  </conditionalFormatting>
  <conditionalFormatting sqref="G72">
    <cfRule type="cellIs" dxfId="2822" priority="4625" operator="equal">
      <formula>"Nachweis ausstehend"</formula>
    </cfRule>
  </conditionalFormatting>
  <conditionalFormatting sqref="J72">
    <cfRule type="cellIs" dxfId="2821" priority="4623" stopIfTrue="1" operator="equal">
      <formula>"Nein"</formula>
    </cfRule>
    <cfRule type="cellIs" dxfId="2820" priority="4624" stopIfTrue="1" operator="equal">
      <formula>"Ja"</formula>
    </cfRule>
  </conditionalFormatting>
  <conditionalFormatting sqref="J72">
    <cfRule type="containsText" dxfId="2819" priority="4621" operator="containsText" text="nachzureichen">
      <formula>NOT(ISERROR(SEARCH("nachzureichen",J72)))</formula>
    </cfRule>
    <cfRule type="cellIs" dxfId="2818" priority="4622" operator="equal">
      <formula>"nachzureichen"</formula>
    </cfRule>
  </conditionalFormatting>
  <conditionalFormatting sqref="J72">
    <cfRule type="containsText" dxfId="2817" priority="4619" operator="containsText" text="nachzureichen">
      <formula>NOT(ISERROR(SEARCH("nachzureichen",J72)))</formula>
    </cfRule>
    <cfRule type="cellIs" dxfId="2816" priority="4620" operator="equal">
      <formula>"nachzureichen"</formula>
    </cfRule>
  </conditionalFormatting>
  <conditionalFormatting sqref="J72">
    <cfRule type="cellIs" dxfId="2815" priority="4618" operator="equal">
      <formula>"nachzureichen"</formula>
    </cfRule>
  </conditionalFormatting>
  <conditionalFormatting sqref="J72">
    <cfRule type="cellIs" dxfId="2814" priority="4617" operator="equal">
      <formula>"Nachweis ausstehend"</formula>
    </cfRule>
  </conditionalFormatting>
  <conditionalFormatting sqref="M72">
    <cfRule type="cellIs" dxfId="2813" priority="4615" stopIfTrue="1" operator="equal">
      <formula>"Nein"</formula>
    </cfRule>
    <cfRule type="cellIs" dxfId="2812" priority="4616" stopIfTrue="1" operator="equal">
      <formula>"Ja"</formula>
    </cfRule>
  </conditionalFormatting>
  <conditionalFormatting sqref="M72">
    <cfRule type="containsText" dxfId="2811" priority="4613" operator="containsText" text="nachzureichen">
      <formula>NOT(ISERROR(SEARCH("nachzureichen",M72)))</formula>
    </cfRule>
    <cfRule type="cellIs" dxfId="2810" priority="4614" operator="equal">
      <formula>"nachzureichen"</formula>
    </cfRule>
  </conditionalFormatting>
  <conditionalFormatting sqref="M72">
    <cfRule type="containsText" dxfId="2809" priority="4611" operator="containsText" text="nachzureichen">
      <formula>NOT(ISERROR(SEARCH("nachzureichen",M72)))</formula>
    </cfRule>
    <cfRule type="cellIs" dxfId="2808" priority="4612" operator="equal">
      <formula>"nachzureichen"</formula>
    </cfRule>
  </conditionalFormatting>
  <conditionalFormatting sqref="M72">
    <cfRule type="cellIs" dxfId="2807" priority="4610" operator="equal">
      <formula>"nachzureichen"</formula>
    </cfRule>
  </conditionalFormatting>
  <conditionalFormatting sqref="M72">
    <cfRule type="cellIs" dxfId="2806" priority="4609" operator="equal">
      <formula>"Nachweis ausstehend"</formula>
    </cfRule>
  </conditionalFormatting>
  <conditionalFormatting sqref="P72">
    <cfRule type="cellIs" dxfId="2805" priority="4607" stopIfTrue="1" operator="equal">
      <formula>"Nein"</formula>
    </cfRule>
    <cfRule type="cellIs" dxfId="2804" priority="4608" stopIfTrue="1" operator="equal">
      <formula>"Ja"</formula>
    </cfRule>
  </conditionalFormatting>
  <conditionalFormatting sqref="P72">
    <cfRule type="containsText" dxfId="2803" priority="4605" operator="containsText" text="nachzureichen">
      <formula>NOT(ISERROR(SEARCH("nachzureichen",P72)))</formula>
    </cfRule>
    <cfRule type="cellIs" dxfId="2802" priority="4606" operator="equal">
      <formula>"nachzureichen"</formula>
    </cfRule>
  </conditionalFormatting>
  <conditionalFormatting sqref="P72">
    <cfRule type="containsText" dxfId="2801" priority="4603" operator="containsText" text="nachzureichen">
      <formula>NOT(ISERROR(SEARCH("nachzureichen",P72)))</formula>
    </cfRule>
    <cfRule type="cellIs" dxfId="2800" priority="4604" operator="equal">
      <formula>"nachzureichen"</formula>
    </cfRule>
  </conditionalFormatting>
  <conditionalFormatting sqref="P72">
    <cfRule type="cellIs" dxfId="2799" priority="4602" operator="equal">
      <formula>"nachzureichen"</formula>
    </cfRule>
  </conditionalFormatting>
  <conditionalFormatting sqref="P72">
    <cfRule type="cellIs" dxfId="2798" priority="4601" operator="equal">
      <formula>"Nachweis ausstehend"</formula>
    </cfRule>
  </conditionalFormatting>
  <conditionalFormatting sqref="S72">
    <cfRule type="cellIs" dxfId="2797" priority="4599" stopIfTrue="1" operator="equal">
      <formula>"Nein"</formula>
    </cfRule>
    <cfRule type="cellIs" dxfId="2796" priority="4600" stopIfTrue="1" operator="equal">
      <formula>"Ja"</formula>
    </cfRule>
  </conditionalFormatting>
  <conditionalFormatting sqref="S72">
    <cfRule type="containsText" dxfId="2795" priority="4597" operator="containsText" text="nachzureichen">
      <formula>NOT(ISERROR(SEARCH("nachzureichen",S72)))</formula>
    </cfRule>
    <cfRule type="cellIs" dxfId="2794" priority="4598" operator="equal">
      <formula>"nachzureichen"</formula>
    </cfRule>
  </conditionalFormatting>
  <conditionalFormatting sqref="S72">
    <cfRule type="containsText" dxfId="2793" priority="4595" operator="containsText" text="nachzureichen">
      <formula>NOT(ISERROR(SEARCH("nachzureichen",S72)))</formula>
    </cfRule>
    <cfRule type="cellIs" dxfId="2792" priority="4596" operator="equal">
      <formula>"nachzureichen"</formula>
    </cfRule>
  </conditionalFormatting>
  <conditionalFormatting sqref="S72">
    <cfRule type="cellIs" dxfId="2791" priority="4594" operator="equal">
      <formula>"nachzureichen"</formula>
    </cfRule>
  </conditionalFormatting>
  <conditionalFormatting sqref="S72">
    <cfRule type="cellIs" dxfId="2790" priority="4593" operator="equal">
      <formula>"Nachweis ausstehend"</formula>
    </cfRule>
  </conditionalFormatting>
  <conditionalFormatting sqref="V72">
    <cfRule type="cellIs" dxfId="2789" priority="4591" stopIfTrue="1" operator="equal">
      <formula>"Nein"</formula>
    </cfRule>
    <cfRule type="cellIs" dxfId="2788" priority="4592" stopIfTrue="1" operator="equal">
      <formula>"Ja"</formula>
    </cfRule>
  </conditionalFormatting>
  <conditionalFormatting sqref="V72">
    <cfRule type="containsText" dxfId="2787" priority="4589" operator="containsText" text="nachzureichen">
      <formula>NOT(ISERROR(SEARCH("nachzureichen",V72)))</formula>
    </cfRule>
    <cfRule type="cellIs" dxfId="2786" priority="4590" operator="equal">
      <formula>"nachzureichen"</formula>
    </cfRule>
  </conditionalFormatting>
  <conditionalFormatting sqref="V72">
    <cfRule type="containsText" dxfId="2785" priority="4587" operator="containsText" text="nachzureichen">
      <formula>NOT(ISERROR(SEARCH("nachzureichen",V72)))</formula>
    </cfRule>
    <cfRule type="cellIs" dxfId="2784" priority="4588" operator="equal">
      <formula>"nachzureichen"</formula>
    </cfRule>
  </conditionalFormatting>
  <conditionalFormatting sqref="V72">
    <cfRule type="cellIs" dxfId="2783" priority="4586" operator="equal">
      <formula>"nachzureichen"</formula>
    </cfRule>
  </conditionalFormatting>
  <conditionalFormatting sqref="V72">
    <cfRule type="cellIs" dxfId="2782" priority="4585" operator="equal">
      <formula>"Nachweis ausstehend"</formula>
    </cfRule>
  </conditionalFormatting>
  <conditionalFormatting sqref="Y72">
    <cfRule type="cellIs" dxfId="2781" priority="4583" stopIfTrue="1" operator="equal">
      <formula>"Nein"</formula>
    </cfRule>
    <cfRule type="cellIs" dxfId="2780" priority="4584" stopIfTrue="1" operator="equal">
      <formula>"Ja"</formula>
    </cfRule>
  </conditionalFormatting>
  <conditionalFormatting sqref="Y72">
    <cfRule type="containsText" dxfId="2779" priority="4581" operator="containsText" text="nachzureichen">
      <formula>NOT(ISERROR(SEARCH("nachzureichen",Y72)))</formula>
    </cfRule>
    <cfRule type="cellIs" dxfId="2778" priority="4582" operator="equal">
      <formula>"nachzureichen"</formula>
    </cfRule>
  </conditionalFormatting>
  <conditionalFormatting sqref="Y72">
    <cfRule type="containsText" dxfId="2777" priority="4579" operator="containsText" text="nachzureichen">
      <formula>NOT(ISERROR(SEARCH("nachzureichen",Y72)))</formula>
    </cfRule>
    <cfRule type="cellIs" dxfId="2776" priority="4580" operator="equal">
      <formula>"nachzureichen"</formula>
    </cfRule>
  </conditionalFormatting>
  <conditionalFormatting sqref="Y72">
    <cfRule type="cellIs" dxfId="2775" priority="4578" operator="equal">
      <formula>"nachzureichen"</formula>
    </cfRule>
  </conditionalFormatting>
  <conditionalFormatting sqref="Y72">
    <cfRule type="cellIs" dxfId="2774" priority="4577" operator="equal">
      <formula>"Nachweis ausstehend"</formula>
    </cfRule>
  </conditionalFormatting>
  <conditionalFormatting sqref="AB72">
    <cfRule type="cellIs" dxfId="2773" priority="4575" stopIfTrue="1" operator="equal">
      <formula>"Nein"</formula>
    </cfRule>
    <cfRule type="cellIs" dxfId="2772" priority="4576" stopIfTrue="1" operator="equal">
      <formula>"Ja"</formula>
    </cfRule>
  </conditionalFormatting>
  <conditionalFormatting sqref="AB72">
    <cfRule type="containsText" dxfId="2771" priority="4573" operator="containsText" text="nachzureichen">
      <formula>NOT(ISERROR(SEARCH("nachzureichen",AB72)))</formula>
    </cfRule>
    <cfRule type="cellIs" dxfId="2770" priority="4574" operator="equal">
      <formula>"nachzureichen"</formula>
    </cfRule>
  </conditionalFormatting>
  <conditionalFormatting sqref="AB72">
    <cfRule type="containsText" dxfId="2769" priority="4571" operator="containsText" text="nachzureichen">
      <formula>NOT(ISERROR(SEARCH("nachzureichen",AB72)))</formula>
    </cfRule>
    <cfRule type="cellIs" dxfId="2768" priority="4572" operator="equal">
      <formula>"nachzureichen"</formula>
    </cfRule>
  </conditionalFormatting>
  <conditionalFormatting sqref="AB72">
    <cfRule type="cellIs" dxfId="2767" priority="4570" operator="equal">
      <formula>"nachzureichen"</formula>
    </cfRule>
  </conditionalFormatting>
  <conditionalFormatting sqref="AB72">
    <cfRule type="cellIs" dxfId="2766" priority="4569" operator="equal">
      <formula>"Nachweis ausstehend"</formula>
    </cfRule>
  </conditionalFormatting>
  <conditionalFormatting sqref="AE72">
    <cfRule type="cellIs" dxfId="2765" priority="4567" stopIfTrue="1" operator="equal">
      <formula>"Nein"</formula>
    </cfRule>
    <cfRule type="cellIs" dxfId="2764" priority="4568" stopIfTrue="1" operator="equal">
      <formula>"Ja"</formula>
    </cfRule>
  </conditionalFormatting>
  <conditionalFormatting sqref="AE72">
    <cfRule type="containsText" dxfId="2763" priority="4565" operator="containsText" text="nachzureichen">
      <formula>NOT(ISERROR(SEARCH("nachzureichen",AE72)))</formula>
    </cfRule>
    <cfRule type="cellIs" dxfId="2762" priority="4566" operator="equal">
      <formula>"nachzureichen"</formula>
    </cfRule>
  </conditionalFormatting>
  <conditionalFormatting sqref="AE72">
    <cfRule type="containsText" dxfId="2761" priority="4563" operator="containsText" text="nachzureichen">
      <formula>NOT(ISERROR(SEARCH("nachzureichen",AE72)))</formula>
    </cfRule>
    <cfRule type="cellIs" dxfId="2760" priority="4564" operator="equal">
      <formula>"nachzureichen"</formula>
    </cfRule>
  </conditionalFormatting>
  <conditionalFormatting sqref="AE72">
    <cfRule type="cellIs" dxfId="2759" priority="4562" operator="equal">
      <formula>"nachzureichen"</formula>
    </cfRule>
  </conditionalFormatting>
  <conditionalFormatting sqref="AE72">
    <cfRule type="cellIs" dxfId="2758" priority="4561" operator="equal">
      <formula>"Nachweis ausstehend"</formula>
    </cfRule>
  </conditionalFormatting>
  <conditionalFormatting sqref="AH72">
    <cfRule type="cellIs" dxfId="2757" priority="4559" stopIfTrue="1" operator="equal">
      <formula>"Nein"</formula>
    </cfRule>
    <cfRule type="cellIs" dxfId="2756" priority="4560" stopIfTrue="1" operator="equal">
      <formula>"Ja"</formula>
    </cfRule>
  </conditionalFormatting>
  <conditionalFormatting sqref="AH72">
    <cfRule type="containsText" dxfId="2755" priority="4557" operator="containsText" text="nachzureichen">
      <formula>NOT(ISERROR(SEARCH("nachzureichen",AH72)))</formula>
    </cfRule>
    <cfRule type="cellIs" dxfId="2754" priority="4558" operator="equal">
      <formula>"nachzureichen"</formula>
    </cfRule>
  </conditionalFormatting>
  <conditionalFormatting sqref="AH72">
    <cfRule type="containsText" dxfId="2753" priority="4555" operator="containsText" text="nachzureichen">
      <formula>NOT(ISERROR(SEARCH("nachzureichen",AH72)))</formula>
    </cfRule>
    <cfRule type="cellIs" dxfId="2752" priority="4556" operator="equal">
      <formula>"nachzureichen"</formula>
    </cfRule>
  </conditionalFormatting>
  <conditionalFormatting sqref="AH72">
    <cfRule type="cellIs" dxfId="2751" priority="4554" operator="equal">
      <formula>"nachzureichen"</formula>
    </cfRule>
  </conditionalFormatting>
  <conditionalFormatting sqref="AH72">
    <cfRule type="cellIs" dxfId="2750" priority="4553" operator="equal">
      <formula>"Nachweis ausstehend"</formula>
    </cfRule>
  </conditionalFormatting>
  <conditionalFormatting sqref="AK72">
    <cfRule type="cellIs" dxfId="2749" priority="4551" stopIfTrue="1" operator="equal">
      <formula>"Nein"</formula>
    </cfRule>
    <cfRule type="cellIs" dxfId="2748" priority="4552" stopIfTrue="1" operator="equal">
      <formula>"Ja"</formula>
    </cfRule>
  </conditionalFormatting>
  <conditionalFormatting sqref="AK72">
    <cfRule type="containsText" dxfId="2747" priority="4549" operator="containsText" text="nachzureichen">
      <formula>NOT(ISERROR(SEARCH("nachzureichen",AK72)))</formula>
    </cfRule>
    <cfRule type="cellIs" dxfId="2746" priority="4550" operator="equal">
      <formula>"nachzureichen"</formula>
    </cfRule>
  </conditionalFormatting>
  <conditionalFormatting sqref="AK72">
    <cfRule type="containsText" dxfId="2745" priority="4547" operator="containsText" text="nachzureichen">
      <formula>NOT(ISERROR(SEARCH("nachzureichen",AK72)))</formula>
    </cfRule>
    <cfRule type="cellIs" dxfId="2744" priority="4548" operator="equal">
      <formula>"nachzureichen"</formula>
    </cfRule>
  </conditionalFormatting>
  <conditionalFormatting sqref="AK72">
    <cfRule type="cellIs" dxfId="2743" priority="4546" operator="equal">
      <formula>"nachzureichen"</formula>
    </cfRule>
  </conditionalFormatting>
  <conditionalFormatting sqref="AK72">
    <cfRule type="cellIs" dxfId="2742" priority="4545" operator="equal">
      <formula>"Nachweis ausstehend"</formula>
    </cfRule>
  </conditionalFormatting>
  <conditionalFormatting sqref="AN72">
    <cfRule type="cellIs" dxfId="2741" priority="4543" stopIfTrue="1" operator="equal">
      <formula>"Nein"</formula>
    </cfRule>
    <cfRule type="cellIs" dxfId="2740" priority="4544" stopIfTrue="1" operator="equal">
      <formula>"Ja"</formula>
    </cfRule>
  </conditionalFormatting>
  <conditionalFormatting sqref="AN72">
    <cfRule type="containsText" dxfId="2739" priority="4541" operator="containsText" text="nachzureichen">
      <formula>NOT(ISERROR(SEARCH("nachzureichen",AN72)))</formula>
    </cfRule>
    <cfRule type="cellIs" dxfId="2738" priority="4542" operator="equal">
      <formula>"nachzureichen"</formula>
    </cfRule>
  </conditionalFormatting>
  <conditionalFormatting sqref="AN72">
    <cfRule type="containsText" dxfId="2737" priority="4539" operator="containsText" text="nachzureichen">
      <formula>NOT(ISERROR(SEARCH("nachzureichen",AN72)))</formula>
    </cfRule>
    <cfRule type="cellIs" dxfId="2736" priority="4540" operator="equal">
      <formula>"nachzureichen"</formula>
    </cfRule>
  </conditionalFormatting>
  <conditionalFormatting sqref="AN72">
    <cfRule type="cellIs" dxfId="2735" priority="4538" operator="equal">
      <formula>"nachzureichen"</formula>
    </cfRule>
  </conditionalFormatting>
  <conditionalFormatting sqref="AN72">
    <cfRule type="cellIs" dxfId="2734" priority="4537" operator="equal">
      <formula>"Nachweis ausstehend"</formula>
    </cfRule>
  </conditionalFormatting>
  <conditionalFormatting sqref="AQ72">
    <cfRule type="cellIs" dxfId="2733" priority="4535" stopIfTrue="1" operator="equal">
      <formula>"Nein"</formula>
    </cfRule>
    <cfRule type="cellIs" dxfId="2732" priority="4536" stopIfTrue="1" operator="equal">
      <formula>"Ja"</formula>
    </cfRule>
  </conditionalFormatting>
  <conditionalFormatting sqref="AQ72">
    <cfRule type="containsText" dxfId="2731" priority="4533" operator="containsText" text="nachzureichen">
      <formula>NOT(ISERROR(SEARCH("nachzureichen",AQ72)))</formula>
    </cfRule>
    <cfRule type="cellIs" dxfId="2730" priority="4534" operator="equal">
      <formula>"nachzureichen"</formula>
    </cfRule>
  </conditionalFormatting>
  <conditionalFormatting sqref="AQ72">
    <cfRule type="containsText" dxfId="2729" priority="4531" operator="containsText" text="nachzureichen">
      <formula>NOT(ISERROR(SEARCH("nachzureichen",AQ72)))</formula>
    </cfRule>
    <cfRule type="cellIs" dxfId="2728" priority="4532" operator="equal">
      <formula>"nachzureichen"</formula>
    </cfRule>
  </conditionalFormatting>
  <conditionalFormatting sqref="AQ72">
    <cfRule type="cellIs" dxfId="2727" priority="4530" operator="equal">
      <formula>"nachzureichen"</formula>
    </cfRule>
  </conditionalFormatting>
  <conditionalFormatting sqref="AQ72">
    <cfRule type="cellIs" dxfId="2726" priority="4529" operator="equal">
      <formula>"Nachweis ausstehend"</formula>
    </cfRule>
  </conditionalFormatting>
  <conditionalFormatting sqref="AT72">
    <cfRule type="cellIs" dxfId="2725" priority="4527" stopIfTrue="1" operator="equal">
      <formula>"Nein"</formula>
    </cfRule>
    <cfRule type="cellIs" dxfId="2724" priority="4528" stopIfTrue="1" operator="equal">
      <formula>"Ja"</formula>
    </cfRule>
  </conditionalFormatting>
  <conditionalFormatting sqref="AT72">
    <cfRule type="containsText" dxfId="2723" priority="4525" operator="containsText" text="nachzureichen">
      <formula>NOT(ISERROR(SEARCH("nachzureichen",AT72)))</formula>
    </cfRule>
    <cfRule type="cellIs" dxfId="2722" priority="4526" operator="equal">
      <formula>"nachzureichen"</formula>
    </cfRule>
  </conditionalFormatting>
  <conditionalFormatting sqref="AT72">
    <cfRule type="containsText" dxfId="2721" priority="4523" operator="containsText" text="nachzureichen">
      <formula>NOT(ISERROR(SEARCH("nachzureichen",AT72)))</formula>
    </cfRule>
    <cfRule type="cellIs" dxfId="2720" priority="4524" operator="equal">
      <formula>"nachzureichen"</formula>
    </cfRule>
  </conditionalFormatting>
  <conditionalFormatting sqref="AT72">
    <cfRule type="cellIs" dxfId="2719" priority="4522" operator="equal">
      <formula>"nachzureichen"</formula>
    </cfRule>
  </conditionalFormatting>
  <conditionalFormatting sqref="AT72">
    <cfRule type="cellIs" dxfId="2718" priority="4521" operator="equal">
      <formula>"Nachweis ausstehend"</formula>
    </cfRule>
  </conditionalFormatting>
  <conditionalFormatting sqref="AW72">
    <cfRule type="cellIs" dxfId="2717" priority="4519" stopIfTrue="1" operator="equal">
      <formula>"Nein"</formula>
    </cfRule>
    <cfRule type="cellIs" dxfId="2716" priority="4520" stopIfTrue="1" operator="equal">
      <formula>"Ja"</formula>
    </cfRule>
  </conditionalFormatting>
  <conditionalFormatting sqref="AW72">
    <cfRule type="containsText" dxfId="2715" priority="4517" operator="containsText" text="nachzureichen">
      <formula>NOT(ISERROR(SEARCH("nachzureichen",AW72)))</formula>
    </cfRule>
    <cfRule type="cellIs" dxfId="2714" priority="4518" operator="equal">
      <formula>"nachzureichen"</formula>
    </cfRule>
  </conditionalFormatting>
  <conditionalFormatting sqref="AW72">
    <cfRule type="containsText" dxfId="2713" priority="4515" operator="containsText" text="nachzureichen">
      <formula>NOT(ISERROR(SEARCH("nachzureichen",AW72)))</formula>
    </cfRule>
    <cfRule type="cellIs" dxfId="2712" priority="4516" operator="equal">
      <formula>"nachzureichen"</formula>
    </cfRule>
  </conditionalFormatting>
  <conditionalFormatting sqref="AW72">
    <cfRule type="cellIs" dxfId="2711" priority="4514" operator="equal">
      <formula>"nachzureichen"</formula>
    </cfRule>
  </conditionalFormatting>
  <conditionalFormatting sqref="AW72">
    <cfRule type="cellIs" dxfId="2710" priority="4513" operator="equal">
      <formula>"Nachweis ausstehend"</formula>
    </cfRule>
  </conditionalFormatting>
  <conditionalFormatting sqref="AZ72">
    <cfRule type="cellIs" dxfId="2709" priority="4511" stopIfTrue="1" operator="equal">
      <formula>"Nein"</formula>
    </cfRule>
    <cfRule type="cellIs" dxfId="2708" priority="4512" stopIfTrue="1" operator="equal">
      <formula>"Ja"</formula>
    </cfRule>
  </conditionalFormatting>
  <conditionalFormatting sqref="AZ72">
    <cfRule type="containsText" dxfId="2707" priority="4509" operator="containsText" text="nachzureichen">
      <formula>NOT(ISERROR(SEARCH("nachzureichen",AZ72)))</formula>
    </cfRule>
    <cfRule type="cellIs" dxfId="2706" priority="4510" operator="equal">
      <formula>"nachzureichen"</formula>
    </cfRule>
  </conditionalFormatting>
  <conditionalFormatting sqref="AZ72">
    <cfRule type="containsText" dxfId="2705" priority="4507" operator="containsText" text="nachzureichen">
      <formula>NOT(ISERROR(SEARCH("nachzureichen",AZ72)))</formula>
    </cfRule>
    <cfRule type="cellIs" dxfId="2704" priority="4508" operator="equal">
      <formula>"nachzureichen"</formula>
    </cfRule>
  </conditionalFormatting>
  <conditionalFormatting sqref="AZ72">
    <cfRule type="cellIs" dxfId="2703" priority="4506" operator="equal">
      <formula>"nachzureichen"</formula>
    </cfRule>
  </conditionalFormatting>
  <conditionalFormatting sqref="AZ72">
    <cfRule type="cellIs" dxfId="2702" priority="4505" operator="equal">
      <formula>"Nachweis ausstehend"</formula>
    </cfRule>
  </conditionalFormatting>
  <conditionalFormatting sqref="BC72">
    <cfRule type="cellIs" dxfId="2701" priority="4503" stopIfTrue="1" operator="equal">
      <formula>"Nein"</formula>
    </cfRule>
    <cfRule type="cellIs" dxfId="2700" priority="4504" stopIfTrue="1" operator="equal">
      <formula>"Ja"</formula>
    </cfRule>
  </conditionalFormatting>
  <conditionalFormatting sqref="BC72">
    <cfRule type="containsText" dxfId="2699" priority="4501" operator="containsText" text="nachzureichen">
      <formula>NOT(ISERROR(SEARCH("nachzureichen",BC72)))</formula>
    </cfRule>
    <cfRule type="cellIs" dxfId="2698" priority="4502" operator="equal">
      <formula>"nachzureichen"</formula>
    </cfRule>
  </conditionalFormatting>
  <conditionalFormatting sqref="BC72">
    <cfRule type="containsText" dxfId="2697" priority="4499" operator="containsText" text="nachzureichen">
      <formula>NOT(ISERROR(SEARCH("nachzureichen",BC72)))</formula>
    </cfRule>
    <cfRule type="cellIs" dxfId="2696" priority="4500" operator="equal">
      <formula>"nachzureichen"</formula>
    </cfRule>
  </conditionalFormatting>
  <conditionalFormatting sqref="BC72">
    <cfRule type="cellIs" dxfId="2695" priority="4498" operator="equal">
      <formula>"nachzureichen"</formula>
    </cfRule>
  </conditionalFormatting>
  <conditionalFormatting sqref="BC72">
    <cfRule type="cellIs" dxfId="2694" priority="4497" operator="equal">
      <formula>"Nachweis ausstehend"</formula>
    </cfRule>
  </conditionalFormatting>
  <conditionalFormatting sqref="BF72">
    <cfRule type="cellIs" dxfId="2693" priority="4495" stopIfTrue="1" operator="equal">
      <formula>"Nein"</formula>
    </cfRule>
    <cfRule type="cellIs" dxfId="2692" priority="4496" stopIfTrue="1" operator="equal">
      <formula>"Ja"</formula>
    </cfRule>
  </conditionalFormatting>
  <conditionalFormatting sqref="BF72">
    <cfRule type="containsText" dxfId="2691" priority="4493" operator="containsText" text="nachzureichen">
      <formula>NOT(ISERROR(SEARCH("nachzureichen",BF72)))</formula>
    </cfRule>
    <cfRule type="cellIs" dxfId="2690" priority="4494" operator="equal">
      <formula>"nachzureichen"</formula>
    </cfRule>
  </conditionalFormatting>
  <conditionalFormatting sqref="BF72">
    <cfRule type="containsText" dxfId="2689" priority="4491" operator="containsText" text="nachzureichen">
      <formula>NOT(ISERROR(SEARCH("nachzureichen",BF72)))</formula>
    </cfRule>
    <cfRule type="cellIs" dxfId="2688" priority="4492" operator="equal">
      <formula>"nachzureichen"</formula>
    </cfRule>
  </conditionalFormatting>
  <conditionalFormatting sqref="BF72">
    <cfRule type="cellIs" dxfId="2687" priority="4490" operator="equal">
      <formula>"nachzureichen"</formula>
    </cfRule>
  </conditionalFormatting>
  <conditionalFormatting sqref="BF72">
    <cfRule type="cellIs" dxfId="2686" priority="4489" operator="equal">
      <formula>"Nachweis ausstehend"</formula>
    </cfRule>
  </conditionalFormatting>
  <conditionalFormatting sqref="BI152">
    <cfRule type="cellIs" dxfId="2685" priority="2567" stopIfTrue="1" operator="equal">
      <formula>"Nein"</formula>
    </cfRule>
    <cfRule type="cellIs" dxfId="2684" priority="2568" stopIfTrue="1" operator="equal">
      <formula>"Ja"</formula>
    </cfRule>
  </conditionalFormatting>
  <conditionalFormatting sqref="BI152">
    <cfRule type="containsText" dxfId="2683" priority="2565" operator="containsText" text="nachzureichen">
      <formula>NOT(ISERROR(SEARCH("nachzureichen",BI152)))</formula>
    </cfRule>
    <cfRule type="cellIs" dxfId="2682" priority="2566" operator="equal">
      <formula>"nachzureichen"</formula>
    </cfRule>
  </conditionalFormatting>
  <conditionalFormatting sqref="BI152">
    <cfRule type="containsText" dxfId="2681" priority="2563" operator="containsText" text="nachzureichen">
      <formula>NOT(ISERROR(SEARCH("nachzureichen",BI152)))</formula>
    </cfRule>
    <cfRule type="cellIs" dxfId="2680" priority="2564" operator="equal">
      <formula>"nachzureichen"</formula>
    </cfRule>
  </conditionalFormatting>
  <conditionalFormatting sqref="BI152">
    <cfRule type="cellIs" dxfId="2679" priority="2562" operator="equal">
      <formula>"nachzureichen"</formula>
    </cfRule>
  </conditionalFormatting>
  <conditionalFormatting sqref="BI152">
    <cfRule type="cellIs" dxfId="2678" priority="2561" operator="equal">
      <formula>"Nachweis ausstehend"</formula>
    </cfRule>
  </conditionalFormatting>
  <conditionalFormatting sqref="D160">
    <cfRule type="cellIs" dxfId="2677" priority="2559" stopIfTrue="1" operator="equal">
      <formula>"Nein"</formula>
    </cfRule>
    <cfRule type="cellIs" dxfId="2676" priority="2560" stopIfTrue="1" operator="equal">
      <formula>"Ja"</formula>
    </cfRule>
  </conditionalFormatting>
  <conditionalFormatting sqref="D160">
    <cfRule type="containsText" dxfId="2675" priority="2557" operator="containsText" text="nachzureichen">
      <formula>NOT(ISERROR(SEARCH("nachzureichen",D160)))</formula>
    </cfRule>
    <cfRule type="cellIs" dxfId="2674" priority="2558" operator="equal">
      <formula>"nachzureichen"</formula>
    </cfRule>
  </conditionalFormatting>
  <conditionalFormatting sqref="D160">
    <cfRule type="containsText" dxfId="2673" priority="2555" operator="containsText" text="nachzureichen">
      <formula>NOT(ISERROR(SEARCH("nachzureichen",D160)))</formula>
    </cfRule>
    <cfRule type="cellIs" dxfId="2672" priority="2556" operator="equal">
      <formula>"nachzureichen"</formula>
    </cfRule>
  </conditionalFormatting>
  <conditionalFormatting sqref="D160">
    <cfRule type="cellIs" dxfId="2671" priority="2554" operator="equal">
      <formula>"nachzureichen"</formula>
    </cfRule>
  </conditionalFormatting>
  <conditionalFormatting sqref="D160">
    <cfRule type="cellIs" dxfId="2670" priority="2553" operator="equal">
      <formula>"Nachweis ausstehend"</formula>
    </cfRule>
  </conditionalFormatting>
  <conditionalFormatting sqref="G160">
    <cfRule type="cellIs" dxfId="2669" priority="2551" stopIfTrue="1" operator="equal">
      <formula>"Nein"</formula>
    </cfRule>
    <cfRule type="cellIs" dxfId="2668" priority="2552" stopIfTrue="1" operator="equal">
      <formula>"Ja"</formula>
    </cfRule>
  </conditionalFormatting>
  <conditionalFormatting sqref="G160">
    <cfRule type="containsText" dxfId="2667" priority="2549" operator="containsText" text="nachzureichen">
      <formula>NOT(ISERROR(SEARCH("nachzureichen",G160)))</formula>
    </cfRule>
    <cfRule type="cellIs" dxfId="2666" priority="2550" operator="equal">
      <formula>"nachzureichen"</formula>
    </cfRule>
  </conditionalFormatting>
  <conditionalFormatting sqref="G160">
    <cfRule type="containsText" dxfId="2665" priority="2547" operator="containsText" text="nachzureichen">
      <formula>NOT(ISERROR(SEARCH("nachzureichen",G160)))</formula>
    </cfRule>
    <cfRule type="cellIs" dxfId="2664" priority="2548" operator="equal">
      <formula>"nachzureichen"</formula>
    </cfRule>
  </conditionalFormatting>
  <conditionalFormatting sqref="G160">
    <cfRule type="cellIs" dxfId="2663" priority="2546" operator="equal">
      <formula>"nachzureichen"</formula>
    </cfRule>
  </conditionalFormatting>
  <conditionalFormatting sqref="G160">
    <cfRule type="cellIs" dxfId="2662" priority="2545" operator="equal">
      <formula>"Nachweis ausstehend"</formula>
    </cfRule>
  </conditionalFormatting>
  <conditionalFormatting sqref="J160">
    <cfRule type="cellIs" dxfId="2661" priority="2543" stopIfTrue="1" operator="equal">
      <formula>"Nein"</formula>
    </cfRule>
    <cfRule type="cellIs" dxfId="2660" priority="2544" stopIfTrue="1" operator="equal">
      <formula>"Ja"</formula>
    </cfRule>
  </conditionalFormatting>
  <conditionalFormatting sqref="J160">
    <cfRule type="containsText" dxfId="2659" priority="2541" operator="containsText" text="nachzureichen">
      <formula>NOT(ISERROR(SEARCH("nachzureichen",J160)))</formula>
    </cfRule>
    <cfRule type="cellIs" dxfId="2658" priority="2542" operator="equal">
      <formula>"nachzureichen"</formula>
    </cfRule>
  </conditionalFormatting>
  <conditionalFormatting sqref="J160">
    <cfRule type="containsText" dxfId="2657" priority="2539" operator="containsText" text="nachzureichen">
      <formula>NOT(ISERROR(SEARCH("nachzureichen",J160)))</formula>
    </cfRule>
    <cfRule type="cellIs" dxfId="2656" priority="2540" operator="equal">
      <formula>"nachzureichen"</formula>
    </cfRule>
  </conditionalFormatting>
  <conditionalFormatting sqref="J160">
    <cfRule type="cellIs" dxfId="2655" priority="2538" operator="equal">
      <formula>"nachzureichen"</formula>
    </cfRule>
  </conditionalFormatting>
  <conditionalFormatting sqref="J160">
    <cfRule type="cellIs" dxfId="2654" priority="2537" operator="equal">
      <formula>"Nachweis ausstehend"</formula>
    </cfRule>
  </conditionalFormatting>
  <conditionalFormatting sqref="M160">
    <cfRule type="cellIs" dxfId="2653" priority="2535" stopIfTrue="1" operator="equal">
      <formula>"Nein"</formula>
    </cfRule>
    <cfRule type="cellIs" dxfId="2652" priority="2536" stopIfTrue="1" operator="equal">
      <formula>"Ja"</formula>
    </cfRule>
  </conditionalFormatting>
  <conditionalFormatting sqref="M160">
    <cfRule type="containsText" dxfId="2651" priority="2533" operator="containsText" text="nachzureichen">
      <formula>NOT(ISERROR(SEARCH("nachzureichen",M160)))</formula>
    </cfRule>
    <cfRule type="cellIs" dxfId="2650" priority="2534" operator="equal">
      <formula>"nachzureichen"</formula>
    </cfRule>
  </conditionalFormatting>
  <conditionalFormatting sqref="M160">
    <cfRule type="containsText" dxfId="2649" priority="2531" operator="containsText" text="nachzureichen">
      <formula>NOT(ISERROR(SEARCH("nachzureichen",M160)))</formula>
    </cfRule>
    <cfRule type="cellIs" dxfId="2648" priority="2532" operator="equal">
      <formula>"nachzureichen"</formula>
    </cfRule>
  </conditionalFormatting>
  <conditionalFormatting sqref="M160">
    <cfRule type="cellIs" dxfId="2647" priority="2530" operator="equal">
      <formula>"nachzureichen"</formula>
    </cfRule>
  </conditionalFormatting>
  <conditionalFormatting sqref="M160">
    <cfRule type="cellIs" dxfId="2646" priority="2529" operator="equal">
      <formula>"Nachweis ausstehend"</formula>
    </cfRule>
  </conditionalFormatting>
  <conditionalFormatting sqref="P160">
    <cfRule type="cellIs" dxfId="2645" priority="2527" stopIfTrue="1" operator="equal">
      <formula>"Nein"</formula>
    </cfRule>
    <cfRule type="cellIs" dxfId="2644" priority="2528" stopIfTrue="1" operator="equal">
      <formula>"Ja"</formula>
    </cfRule>
  </conditionalFormatting>
  <conditionalFormatting sqref="P160">
    <cfRule type="containsText" dxfId="2643" priority="2525" operator="containsText" text="nachzureichen">
      <formula>NOT(ISERROR(SEARCH("nachzureichen",P160)))</formula>
    </cfRule>
    <cfRule type="cellIs" dxfId="2642" priority="2526" operator="equal">
      <formula>"nachzureichen"</formula>
    </cfRule>
  </conditionalFormatting>
  <conditionalFormatting sqref="P160">
    <cfRule type="containsText" dxfId="2641" priority="2523" operator="containsText" text="nachzureichen">
      <formula>NOT(ISERROR(SEARCH("nachzureichen",P160)))</formula>
    </cfRule>
    <cfRule type="cellIs" dxfId="2640" priority="2524" operator="equal">
      <formula>"nachzureichen"</formula>
    </cfRule>
  </conditionalFormatting>
  <conditionalFormatting sqref="P160">
    <cfRule type="cellIs" dxfId="2639" priority="2522" operator="equal">
      <formula>"nachzureichen"</formula>
    </cfRule>
  </conditionalFormatting>
  <conditionalFormatting sqref="P160">
    <cfRule type="cellIs" dxfId="2638" priority="2521" operator="equal">
      <formula>"Nachweis ausstehend"</formula>
    </cfRule>
  </conditionalFormatting>
  <conditionalFormatting sqref="S160">
    <cfRule type="cellIs" dxfId="2637" priority="2519" stopIfTrue="1" operator="equal">
      <formula>"Nein"</formula>
    </cfRule>
    <cfRule type="cellIs" dxfId="2636" priority="2520" stopIfTrue="1" operator="equal">
      <formula>"Ja"</formula>
    </cfRule>
  </conditionalFormatting>
  <conditionalFormatting sqref="S160">
    <cfRule type="containsText" dxfId="2635" priority="2517" operator="containsText" text="nachzureichen">
      <formula>NOT(ISERROR(SEARCH("nachzureichen",S160)))</formula>
    </cfRule>
    <cfRule type="cellIs" dxfId="2634" priority="2518" operator="equal">
      <formula>"nachzureichen"</formula>
    </cfRule>
  </conditionalFormatting>
  <conditionalFormatting sqref="S160">
    <cfRule type="containsText" dxfId="2633" priority="2515" operator="containsText" text="nachzureichen">
      <formula>NOT(ISERROR(SEARCH("nachzureichen",S160)))</formula>
    </cfRule>
    <cfRule type="cellIs" dxfId="2632" priority="2516" operator="equal">
      <formula>"nachzureichen"</formula>
    </cfRule>
  </conditionalFormatting>
  <conditionalFormatting sqref="S160">
    <cfRule type="cellIs" dxfId="2631" priority="2514" operator="equal">
      <formula>"nachzureichen"</formula>
    </cfRule>
  </conditionalFormatting>
  <conditionalFormatting sqref="S160">
    <cfRule type="cellIs" dxfId="2630" priority="2513" operator="equal">
      <formula>"Nachweis ausstehend"</formula>
    </cfRule>
  </conditionalFormatting>
  <conditionalFormatting sqref="V160">
    <cfRule type="cellIs" dxfId="2629" priority="2511" stopIfTrue="1" operator="equal">
      <formula>"Nein"</formula>
    </cfRule>
    <cfRule type="cellIs" dxfId="2628" priority="2512" stopIfTrue="1" operator="equal">
      <formula>"Ja"</formula>
    </cfRule>
  </conditionalFormatting>
  <conditionalFormatting sqref="V160">
    <cfRule type="containsText" dxfId="2627" priority="2509" operator="containsText" text="nachzureichen">
      <formula>NOT(ISERROR(SEARCH("nachzureichen",V160)))</formula>
    </cfRule>
    <cfRule type="cellIs" dxfId="2626" priority="2510" operator="equal">
      <formula>"nachzureichen"</formula>
    </cfRule>
  </conditionalFormatting>
  <conditionalFormatting sqref="V160">
    <cfRule type="containsText" dxfId="2625" priority="2507" operator="containsText" text="nachzureichen">
      <formula>NOT(ISERROR(SEARCH("nachzureichen",V160)))</formula>
    </cfRule>
    <cfRule type="cellIs" dxfId="2624" priority="2508" operator="equal">
      <formula>"nachzureichen"</formula>
    </cfRule>
  </conditionalFormatting>
  <conditionalFormatting sqref="V160">
    <cfRule type="cellIs" dxfId="2623" priority="2506" operator="equal">
      <formula>"nachzureichen"</formula>
    </cfRule>
  </conditionalFormatting>
  <conditionalFormatting sqref="V160">
    <cfRule type="cellIs" dxfId="2622" priority="2505" operator="equal">
      <formula>"Nachweis ausstehend"</formula>
    </cfRule>
  </conditionalFormatting>
  <conditionalFormatting sqref="Y160">
    <cfRule type="cellIs" dxfId="2621" priority="2503" stopIfTrue="1" operator="equal">
      <formula>"Nein"</formula>
    </cfRule>
    <cfRule type="cellIs" dxfId="2620" priority="2504" stopIfTrue="1" operator="equal">
      <formula>"Ja"</formula>
    </cfRule>
  </conditionalFormatting>
  <conditionalFormatting sqref="Y160">
    <cfRule type="containsText" dxfId="2619" priority="2501" operator="containsText" text="nachzureichen">
      <formula>NOT(ISERROR(SEARCH("nachzureichen",Y160)))</formula>
    </cfRule>
    <cfRule type="cellIs" dxfId="2618" priority="2502" operator="equal">
      <formula>"nachzureichen"</formula>
    </cfRule>
  </conditionalFormatting>
  <conditionalFormatting sqref="Y160">
    <cfRule type="containsText" dxfId="2617" priority="2499" operator="containsText" text="nachzureichen">
      <formula>NOT(ISERROR(SEARCH("nachzureichen",Y160)))</formula>
    </cfRule>
    <cfRule type="cellIs" dxfId="2616" priority="2500" operator="equal">
      <formula>"nachzureichen"</formula>
    </cfRule>
  </conditionalFormatting>
  <conditionalFormatting sqref="Y160">
    <cfRule type="cellIs" dxfId="2615" priority="2498" operator="equal">
      <formula>"nachzureichen"</formula>
    </cfRule>
  </conditionalFormatting>
  <conditionalFormatting sqref="Y160">
    <cfRule type="cellIs" dxfId="2614" priority="2497" operator="equal">
      <formula>"Nachweis ausstehend"</formula>
    </cfRule>
  </conditionalFormatting>
  <conditionalFormatting sqref="AB160">
    <cfRule type="cellIs" dxfId="2613" priority="2495" stopIfTrue="1" operator="equal">
      <formula>"Nein"</formula>
    </cfRule>
    <cfRule type="cellIs" dxfId="2612" priority="2496" stopIfTrue="1" operator="equal">
      <formula>"Ja"</formula>
    </cfRule>
  </conditionalFormatting>
  <conditionalFormatting sqref="AB160">
    <cfRule type="containsText" dxfId="2611" priority="2493" operator="containsText" text="nachzureichen">
      <formula>NOT(ISERROR(SEARCH("nachzureichen",AB160)))</formula>
    </cfRule>
    <cfRule type="cellIs" dxfId="2610" priority="2494" operator="equal">
      <formula>"nachzureichen"</formula>
    </cfRule>
  </conditionalFormatting>
  <conditionalFormatting sqref="AB160">
    <cfRule type="containsText" dxfId="2609" priority="2491" operator="containsText" text="nachzureichen">
      <formula>NOT(ISERROR(SEARCH("nachzureichen",AB160)))</formula>
    </cfRule>
    <cfRule type="cellIs" dxfId="2608" priority="2492" operator="equal">
      <formula>"nachzureichen"</formula>
    </cfRule>
  </conditionalFormatting>
  <conditionalFormatting sqref="AB160">
    <cfRule type="cellIs" dxfId="2607" priority="2490" operator="equal">
      <formula>"nachzureichen"</formula>
    </cfRule>
  </conditionalFormatting>
  <conditionalFormatting sqref="AB160">
    <cfRule type="cellIs" dxfId="2606" priority="2489" operator="equal">
      <formula>"Nachweis ausstehend"</formula>
    </cfRule>
  </conditionalFormatting>
  <conditionalFormatting sqref="AE160">
    <cfRule type="cellIs" dxfId="2605" priority="2487" stopIfTrue="1" operator="equal">
      <formula>"Nein"</formula>
    </cfRule>
    <cfRule type="cellIs" dxfId="2604" priority="2488" stopIfTrue="1" operator="equal">
      <formula>"Ja"</formula>
    </cfRule>
  </conditionalFormatting>
  <conditionalFormatting sqref="AE160">
    <cfRule type="containsText" dxfId="2603" priority="2485" operator="containsText" text="nachzureichen">
      <formula>NOT(ISERROR(SEARCH("nachzureichen",AE160)))</formula>
    </cfRule>
    <cfRule type="cellIs" dxfId="2602" priority="2486" operator="equal">
      <formula>"nachzureichen"</formula>
    </cfRule>
  </conditionalFormatting>
  <conditionalFormatting sqref="AE160">
    <cfRule type="containsText" dxfId="2601" priority="2483" operator="containsText" text="nachzureichen">
      <formula>NOT(ISERROR(SEARCH("nachzureichen",AE160)))</formula>
    </cfRule>
    <cfRule type="cellIs" dxfId="2600" priority="2484" operator="equal">
      <formula>"nachzureichen"</formula>
    </cfRule>
  </conditionalFormatting>
  <conditionalFormatting sqref="AE160">
    <cfRule type="cellIs" dxfId="2599" priority="2482" operator="equal">
      <formula>"nachzureichen"</formula>
    </cfRule>
  </conditionalFormatting>
  <conditionalFormatting sqref="AE160">
    <cfRule type="cellIs" dxfId="2598" priority="2481" operator="equal">
      <formula>"Nachweis ausstehend"</formula>
    </cfRule>
  </conditionalFormatting>
  <conditionalFormatting sqref="AH160">
    <cfRule type="cellIs" dxfId="2597" priority="2479" stopIfTrue="1" operator="equal">
      <formula>"Nein"</formula>
    </cfRule>
    <cfRule type="cellIs" dxfId="2596" priority="2480" stopIfTrue="1" operator="equal">
      <formula>"Ja"</formula>
    </cfRule>
  </conditionalFormatting>
  <conditionalFormatting sqref="AH160">
    <cfRule type="containsText" dxfId="2595" priority="2477" operator="containsText" text="nachzureichen">
      <formula>NOT(ISERROR(SEARCH("nachzureichen",AH160)))</formula>
    </cfRule>
    <cfRule type="cellIs" dxfId="2594" priority="2478" operator="equal">
      <formula>"nachzureichen"</formula>
    </cfRule>
  </conditionalFormatting>
  <conditionalFormatting sqref="AH160">
    <cfRule type="containsText" dxfId="2593" priority="2475" operator="containsText" text="nachzureichen">
      <formula>NOT(ISERROR(SEARCH("nachzureichen",AH160)))</formula>
    </cfRule>
    <cfRule type="cellIs" dxfId="2592" priority="2476" operator="equal">
      <formula>"nachzureichen"</formula>
    </cfRule>
  </conditionalFormatting>
  <conditionalFormatting sqref="AH160">
    <cfRule type="cellIs" dxfId="2591" priority="2474" operator="equal">
      <formula>"nachzureichen"</formula>
    </cfRule>
  </conditionalFormatting>
  <conditionalFormatting sqref="AH160">
    <cfRule type="cellIs" dxfId="2590" priority="2473" operator="equal">
      <formula>"Nachweis ausstehend"</formula>
    </cfRule>
  </conditionalFormatting>
  <conditionalFormatting sqref="AK160">
    <cfRule type="cellIs" dxfId="2589" priority="2471" stopIfTrue="1" operator="equal">
      <formula>"Nein"</formula>
    </cfRule>
    <cfRule type="cellIs" dxfId="2588" priority="2472" stopIfTrue="1" operator="equal">
      <formula>"Ja"</formula>
    </cfRule>
  </conditionalFormatting>
  <conditionalFormatting sqref="AK160">
    <cfRule type="containsText" dxfId="2587" priority="2469" operator="containsText" text="nachzureichen">
      <formula>NOT(ISERROR(SEARCH("nachzureichen",AK160)))</formula>
    </cfRule>
    <cfRule type="cellIs" dxfId="2586" priority="2470" operator="equal">
      <formula>"nachzureichen"</formula>
    </cfRule>
  </conditionalFormatting>
  <conditionalFormatting sqref="AK160">
    <cfRule type="containsText" dxfId="2585" priority="2467" operator="containsText" text="nachzureichen">
      <formula>NOT(ISERROR(SEARCH("nachzureichen",AK160)))</formula>
    </cfRule>
    <cfRule type="cellIs" dxfId="2584" priority="2468" operator="equal">
      <formula>"nachzureichen"</formula>
    </cfRule>
  </conditionalFormatting>
  <conditionalFormatting sqref="AK160">
    <cfRule type="cellIs" dxfId="2583" priority="2466" operator="equal">
      <formula>"nachzureichen"</formula>
    </cfRule>
  </conditionalFormatting>
  <conditionalFormatting sqref="AK160">
    <cfRule type="cellIs" dxfId="2582" priority="2465" operator="equal">
      <formula>"Nachweis ausstehend"</formula>
    </cfRule>
  </conditionalFormatting>
  <conditionalFormatting sqref="AN160">
    <cfRule type="cellIs" dxfId="2581" priority="2463" stopIfTrue="1" operator="equal">
      <formula>"Nein"</formula>
    </cfRule>
    <cfRule type="cellIs" dxfId="2580" priority="2464" stopIfTrue="1" operator="equal">
      <formula>"Ja"</formula>
    </cfRule>
  </conditionalFormatting>
  <conditionalFormatting sqref="AN160">
    <cfRule type="containsText" dxfId="2579" priority="2461" operator="containsText" text="nachzureichen">
      <formula>NOT(ISERROR(SEARCH("nachzureichen",AN160)))</formula>
    </cfRule>
    <cfRule type="cellIs" dxfId="2578" priority="2462" operator="equal">
      <formula>"nachzureichen"</formula>
    </cfRule>
  </conditionalFormatting>
  <conditionalFormatting sqref="AN160">
    <cfRule type="containsText" dxfId="2577" priority="2459" operator="containsText" text="nachzureichen">
      <formula>NOT(ISERROR(SEARCH("nachzureichen",AN160)))</formula>
    </cfRule>
    <cfRule type="cellIs" dxfId="2576" priority="2460" operator="equal">
      <formula>"nachzureichen"</formula>
    </cfRule>
  </conditionalFormatting>
  <conditionalFormatting sqref="AN160">
    <cfRule type="cellIs" dxfId="2575" priority="2458" operator="equal">
      <formula>"nachzureichen"</formula>
    </cfRule>
  </conditionalFormatting>
  <conditionalFormatting sqref="AN160">
    <cfRule type="cellIs" dxfId="2574" priority="2457" operator="equal">
      <formula>"Nachweis ausstehend"</formula>
    </cfRule>
  </conditionalFormatting>
  <conditionalFormatting sqref="AQ160">
    <cfRule type="cellIs" dxfId="2573" priority="2455" stopIfTrue="1" operator="equal">
      <formula>"Nein"</formula>
    </cfRule>
    <cfRule type="cellIs" dxfId="2572" priority="2456" stopIfTrue="1" operator="equal">
      <formula>"Ja"</formula>
    </cfRule>
  </conditionalFormatting>
  <conditionalFormatting sqref="AQ160">
    <cfRule type="containsText" dxfId="2571" priority="2453" operator="containsText" text="nachzureichen">
      <formula>NOT(ISERROR(SEARCH("nachzureichen",AQ160)))</formula>
    </cfRule>
    <cfRule type="cellIs" dxfId="2570" priority="2454" operator="equal">
      <formula>"nachzureichen"</formula>
    </cfRule>
  </conditionalFormatting>
  <conditionalFormatting sqref="AQ160">
    <cfRule type="containsText" dxfId="2569" priority="2451" operator="containsText" text="nachzureichen">
      <formula>NOT(ISERROR(SEARCH("nachzureichen",AQ160)))</formula>
    </cfRule>
    <cfRule type="cellIs" dxfId="2568" priority="2452" operator="equal">
      <formula>"nachzureichen"</formula>
    </cfRule>
  </conditionalFormatting>
  <conditionalFormatting sqref="AQ160">
    <cfRule type="cellIs" dxfId="2567" priority="2450" operator="equal">
      <formula>"nachzureichen"</formula>
    </cfRule>
  </conditionalFormatting>
  <conditionalFormatting sqref="AQ160">
    <cfRule type="cellIs" dxfId="2566" priority="2449" operator="equal">
      <formula>"Nachweis ausstehend"</formula>
    </cfRule>
  </conditionalFormatting>
  <conditionalFormatting sqref="AT160">
    <cfRule type="cellIs" dxfId="2565" priority="2447" stopIfTrue="1" operator="equal">
      <formula>"Nein"</formula>
    </cfRule>
    <cfRule type="cellIs" dxfId="2564" priority="2448" stopIfTrue="1" operator="equal">
      <formula>"Ja"</formula>
    </cfRule>
  </conditionalFormatting>
  <conditionalFormatting sqref="AT160">
    <cfRule type="containsText" dxfId="2563" priority="2445" operator="containsText" text="nachzureichen">
      <formula>NOT(ISERROR(SEARCH("nachzureichen",AT160)))</formula>
    </cfRule>
    <cfRule type="cellIs" dxfId="2562" priority="2446" operator="equal">
      <formula>"nachzureichen"</formula>
    </cfRule>
  </conditionalFormatting>
  <conditionalFormatting sqref="AT160">
    <cfRule type="containsText" dxfId="2561" priority="2443" operator="containsText" text="nachzureichen">
      <formula>NOT(ISERROR(SEARCH("nachzureichen",AT160)))</formula>
    </cfRule>
    <cfRule type="cellIs" dxfId="2560" priority="2444" operator="equal">
      <formula>"nachzureichen"</formula>
    </cfRule>
  </conditionalFormatting>
  <conditionalFormatting sqref="AT160">
    <cfRule type="cellIs" dxfId="2559" priority="2442" operator="equal">
      <formula>"nachzureichen"</formula>
    </cfRule>
  </conditionalFormatting>
  <conditionalFormatting sqref="AT160">
    <cfRule type="cellIs" dxfId="2558" priority="2441" operator="equal">
      <formula>"Nachweis ausstehend"</formula>
    </cfRule>
  </conditionalFormatting>
  <conditionalFormatting sqref="AW160">
    <cfRule type="cellIs" dxfId="2557" priority="2439" stopIfTrue="1" operator="equal">
      <formula>"Nein"</formula>
    </cfRule>
    <cfRule type="cellIs" dxfId="2556" priority="2440" stopIfTrue="1" operator="equal">
      <formula>"Ja"</formula>
    </cfRule>
  </conditionalFormatting>
  <conditionalFormatting sqref="AW160">
    <cfRule type="containsText" dxfId="2555" priority="2437" operator="containsText" text="nachzureichen">
      <formula>NOT(ISERROR(SEARCH("nachzureichen",AW160)))</formula>
    </cfRule>
    <cfRule type="cellIs" dxfId="2554" priority="2438" operator="equal">
      <formula>"nachzureichen"</formula>
    </cfRule>
  </conditionalFormatting>
  <conditionalFormatting sqref="AW160">
    <cfRule type="containsText" dxfId="2553" priority="2435" operator="containsText" text="nachzureichen">
      <formula>NOT(ISERROR(SEARCH("nachzureichen",AW160)))</formula>
    </cfRule>
    <cfRule type="cellIs" dxfId="2552" priority="2436" operator="equal">
      <formula>"nachzureichen"</formula>
    </cfRule>
  </conditionalFormatting>
  <conditionalFormatting sqref="AW160">
    <cfRule type="cellIs" dxfId="2551" priority="2434" operator="equal">
      <formula>"nachzureichen"</formula>
    </cfRule>
  </conditionalFormatting>
  <conditionalFormatting sqref="AW160">
    <cfRule type="cellIs" dxfId="2550" priority="2433" operator="equal">
      <formula>"Nachweis ausstehend"</formula>
    </cfRule>
  </conditionalFormatting>
  <conditionalFormatting sqref="AZ160">
    <cfRule type="cellIs" dxfId="2549" priority="2431" stopIfTrue="1" operator="equal">
      <formula>"Nein"</formula>
    </cfRule>
    <cfRule type="cellIs" dxfId="2548" priority="2432" stopIfTrue="1" operator="equal">
      <formula>"Ja"</formula>
    </cfRule>
  </conditionalFormatting>
  <conditionalFormatting sqref="AZ160">
    <cfRule type="containsText" dxfId="2547" priority="2429" operator="containsText" text="nachzureichen">
      <formula>NOT(ISERROR(SEARCH("nachzureichen",AZ160)))</formula>
    </cfRule>
    <cfRule type="cellIs" dxfId="2546" priority="2430" operator="equal">
      <formula>"nachzureichen"</formula>
    </cfRule>
  </conditionalFormatting>
  <conditionalFormatting sqref="AZ160">
    <cfRule type="containsText" dxfId="2545" priority="2427" operator="containsText" text="nachzureichen">
      <formula>NOT(ISERROR(SEARCH("nachzureichen",AZ160)))</formula>
    </cfRule>
    <cfRule type="cellIs" dxfId="2544" priority="2428" operator="equal">
      <formula>"nachzureichen"</formula>
    </cfRule>
  </conditionalFormatting>
  <conditionalFormatting sqref="AZ160">
    <cfRule type="cellIs" dxfId="2543" priority="2426" operator="equal">
      <formula>"nachzureichen"</formula>
    </cfRule>
  </conditionalFormatting>
  <conditionalFormatting sqref="AZ160">
    <cfRule type="cellIs" dxfId="2542" priority="2425" operator="equal">
      <formula>"Nachweis ausstehend"</formula>
    </cfRule>
  </conditionalFormatting>
  <conditionalFormatting sqref="BC160">
    <cfRule type="cellIs" dxfId="2541" priority="2423" stopIfTrue="1" operator="equal">
      <formula>"Nein"</formula>
    </cfRule>
    <cfRule type="cellIs" dxfId="2540" priority="2424" stopIfTrue="1" operator="equal">
      <formula>"Ja"</formula>
    </cfRule>
  </conditionalFormatting>
  <conditionalFormatting sqref="BC160">
    <cfRule type="containsText" dxfId="2539" priority="2421" operator="containsText" text="nachzureichen">
      <formula>NOT(ISERROR(SEARCH("nachzureichen",BC160)))</formula>
    </cfRule>
    <cfRule type="cellIs" dxfId="2538" priority="2422" operator="equal">
      <formula>"nachzureichen"</formula>
    </cfRule>
  </conditionalFormatting>
  <conditionalFormatting sqref="BC160">
    <cfRule type="containsText" dxfId="2537" priority="2419" operator="containsText" text="nachzureichen">
      <formula>NOT(ISERROR(SEARCH("nachzureichen",BC160)))</formula>
    </cfRule>
    <cfRule type="cellIs" dxfId="2536" priority="2420" operator="equal">
      <formula>"nachzureichen"</formula>
    </cfRule>
  </conditionalFormatting>
  <conditionalFormatting sqref="BC160">
    <cfRule type="cellIs" dxfId="2535" priority="2418" operator="equal">
      <formula>"nachzureichen"</formula>
    </cfRule>
  </conditionalFormatting>
  <conditionalFormatting sqref="BC160">
    <cfRule type="cellIs" dxfId="2534" priority="2417" operator="equal">
      <formula>"Nachweis ausstehend"</formula>
    </cfRule>
  </conditionalFormatting>
  <conditionalFormatting sqref="BF160">
    <cfRule type="cellIs" dxfId="2533" priority="2415" stopIfTrue="1" operator="equal">
      <formula>"Nein"</formula>
    </cfRule>
    <cfRule type="cellIs" dxfId="2532" priority="2416" stopIfTrue="1" operator="equal">
      <formula>"Ja"</formula>
    </cfRule>
  </conditionalFormatting>
  <conditionalFormatting sqref="BF160">
    <cfRule type="containsText" dxfId="2531" priority="2413" operator="containsText" text="nachzureichen">
      <formula>NOT(ISERROR(SEARCH("nachzureichen",BF160)))</formula>
    </cfRule>
    <cfRule type="cellIs" dxfId="2530" priority="2414" operator="equal">
      <formula>"nachzureichen"</formula>
    </cfRule>
  </conditionalFormatting>
  <conditionalFormatting sqref="BF160">
    <cfRule type="containsText" dxfId="2529" priority="2411" operator="containsText" text="nachzureichen">
      <formula>NOT(ISERROR(SEARCH("nachzureichen",BF160)))</formula>
    </cfRule>
    <cfRule type="cellIs" dxfId="2528" priority="2412" operator="equal">
      <formula>"nachzureichen"</formula>
    </cfRule>
  </conditionalFormatting>
  <conditionalFormatting sqref="BF160">
    <cfRule type="cellIs" dxfId="2527" priority="2410" operator="equal">
      <formula>"nachzureichen"</formula>
    </cfRule>
  </conditionalFormatting>
  <conditionalFormatting sqref="BF160">
    <cfRule type="cellIs" dxfId="2526" priority="2409" operator="equal">
      <formula>"Nachweis ausstehend"</formula>
    </cfRule>
  </conditionalFormatting>
  <conditionalFormatting sqref="BI160">
    <cfRule type="cellIs" dxfId="2525" priority="2407" stopIfTrue="1" operator="equal">
      <formula>"Nein"</formula>
    </cfRule>
    <cfRule type="cellIs" dxfId="2524" priority="2408" stopIfTrue="1" operator="equal">
      <formula>"Ja"</formula>
    </cfRule>
  </conditionalFormatting>
  <conditionalFormatting sqref="BI160">
    <cfRule type="containsText" dxfId="2523" priority="2405" operator="containsText" text="nachzureichen">
      <formula>NOT(ISERROR(SEARCH("nachzureichen",BI160)))</formula>
    </cfRule>
    <cfRule type="cellIs" dxfId="2522" priority="2406" operator="equal">
      <formula>"nachzureichen"</formula>
    </cfRule>
  </conditionalFormatting>
  <conditionalFormatting sqref="BI160">
    <cfRule type="containsText" dxfId="2521" priority="2403" operator="containsText" text="nachzureichen">
      <formula>NOT(ISERROR(SEARCH("nachzureichen",BI160)))</formula>
    </cfRule>
    <cfRule type="cellIs" dxfId="2520" priority="2404" operator="equal">
      <formula>"nachzureichen"</formula>
    </cfRule>
  </conditionalFormatting>
  <conditionalFormatting sqref="BI160">
    <cfRule type="cellIs" dxfId="2519" priority="2402" operator="equal">
      <formula>"nachzureichen"</formula>
    </cfRule>
  </conditionalFormatting>
  <conditionalFormatting sqref="BI160">
    <cfRule type="cellIs" dxfId="2518" priority="2401" operator="equal">
      <formula>"Nachweis ausstehend"</formula>
    </cfRule>
  </conditionalFormatting>
  <conditionalFormatting sqref="D168">
    <cfRule type="cellIs" dxfId="2517" priority="2399" stopIfTrue="1" operator="equal">
      <formula>"Nein"</formula>
    </cfRule>
    <cfRule type="cellIs" dxfId="2516" priority="2400" stopIfTrue="1" operator="equal">
      <formula>"Ja"</formula>
    </cfRule>
  </conditionalFormatting>
  <conditionalFormatting sqref="D168">
    <cfRule type="containsText" dxfId="2515" priority="2397" operator="containsText" text="nachzureichen">
      <formula>NOT(ISERROR(SEARCH("nachzureichen",D168)))</formula>
    </cfRule>
    <cfRule type="cellIs" dxfId="2514" priority="2398" operator="equal">
      <formula>"nachzureichen"</formula>
    </cfRule>
  </conditionalFormatting>
  <conditionalFormatting sqref="D168">
    <cfRule type="containsText" dxfId="2513" priority="2395" operator="containsText" text="nachzureichen">
      <formula>NOT(ISERROR(SEARCH("nachzureichen",D168)))</formula>
    </cfRule>
    <cfRule type="cellIs" dxfId="2512" priority="2396" operator="equal">
      <formula>"nachzureichen"</formula>
    </cfRule>
  </conditionalFormatting>
  <conditionalFormatting sqref="D168">
    <cfRule type="cellIs" dxfId="2511" priority="2394" operator="equal">
      <formula>"nachzureichen"</formula>
    </cfRule>
  </conditionalFormatting>
  <conditionalFormatting sqref="D168">
    <cfRule type="cellIs" dxfId="2510" priority="2393" operator="equal">
      <formula>"Nachweis ausstehend"</formula>
    </cfRule>
  </conditionalFormatting>
  <conditionalFormatting sqref="G168">
    <cfRule type="cellIs" dxfId="2509" priority="2391" stopIfTrue="1" operator="equal">
      <formula>"Nein"</formula>
    </cfRule>
    <cfRule type="cellIs" dxfId="2508" priority="2392" stopIfTrue="1" operator="equal">
      <formula>"Ja"</formula>
    </cfRule>
  </conditionalFormatting>
  <conditionalFormatting sqref="G168">
    <cfRule type="containsText" dxfId="2507" priority="2389" operator="containsText" text="nachzureichen">
      <formula>NOT(ISERROR(SEARCH("nachzureichen",G168)))</formula>
    </cfRule>
    <cfRule type="cellIs" dxfId="2506" priority="2390" operator="equal">
      <formula>"nachzureichen"</formula>
    </cfRule>
  </conditionalFormatting>
  <conditionalFormatting sqref="G168">
    <cfRule type="containsText" dxfId="2505" priority="2387" operator="containsText" text="nachzureichen">
      <formula>NOT(ISERROR(SEARCH("nachzureichen",G168)))</formula>
    </cfRule>
    <cfRule type="cellIs" dxfId="2504" priority="2388" operator="equal">
      <formula>"nachzureichen"</formula>
    </cfRule>
  </conditionalFormatting>
  <conditionalFormatting sqref="G168">
    <cfRule type="cellIs" dxfId="2503" priority="2386" operator="equal">
      <formula>"nachzureichen"</formula>
    </cfRule>
  </conditionalFormatting>
  <conditionalFormatting sqref="G168">
    <cfRule type="cellIs" dxfId="2502" priority="2385" operator="equal">
      <formula>"Nachweis ausstehend"</formula>
    </cfRule>
  </conditionalFormatting>
  <conditionalFormatting sqref="J168">
    <cfRule type="cellIs" dxfId="2501" priority="2383" stopIfTrue="1" operator="equal">
      <formula>"Nein"</formula>
    </cfRule>
    <cfRule type="cellIs" dxfId="2500" priority="2384" stopIfTrue="1" operator="equal">
      <formula>"Ja"</formula>
    </cfRule>
  </conditionalFormatting>
  <conditionalFormatting sqref="J168">
    <cfRule type="containsText" dxfId="2499" priority="2381" operator="containsText" text="nachzureichen">
      <formula>NOT(ISERROR(SEARCH("nachzureichen",J168)))</formula>
    </cfRule>
    <cfRule type="cellIs" dxfId="2498" priority="2382" operator="equal">
      <formula>"nachzureichen"</formula>
    </cfRule>
  </conditionalFormatting>
  <conditionalFormatting sqref="J168">
    <cfRule type="containsText" dxfId="2497" priority="2379" operator="containsText" text="nachzureichen">
      <formula>NOT(ISERROR(SEARCH("nachzureichen",J168)))</formula>
    </cfRule>
    <cfRule type="cellIs" dxfId="2496" priority="2380" operator="equal">
      <formula>"nachzureichen"</formula>
    </cfRule>
  </conditionalFormatting>
  <conditionalFormatting sqref="J168">
    <cfRule type="cellIs" dxfId="2495" priority="2378" operator="equal">
      <formula>"nachzureichen"</formula>
    </cfRule>
  </conditionalFormatting>
  <conditionalFormatting sqref="J168">
    <cfRule type="cellIs" dxfId="2494" priority="2377" operator="equal">
      <formula>"Nachweis ausstehend"</formula>
    </cfRule>
  </conditionalFormatting>
  <conditionalFormatting sqref="M168">
    <cfRule type="cellIs" dxfId="2493" priority="2375" stopIfTrue="1" operator="equal">
      <formula>"Nein"</formula>
    </cfRule>
    <cfRule type="cellIs" dxfId="2492" priority="2376" stopIfTrue="1" operator="equal">
      <formula>"Ja"</formula>
    </cfRule>
  </conditionalFormatting>
  <conditionalFormatting sqref="M168">
    <cfRule type="containsText" dxfId="2491" priority="2373" operator="containsText" text="nachzureichen">
      <formula>NOT(ISERROR(SEARCH("nachzureichen",M168)))</formula>
    </cfRule>
    <cfRule type="cellIs" dxfId="2490" priority="2374" operator="equal">
      <formula>"nachzureichen"</formula>
    </cfRule>
  </conditionalFormatting>
  <conditionalFormatting sqref="M168">
    <cfRule type="containsText" dxfId="2489" priority="2371" operator="containsText" text="nachzureichen">
      <formula>NOT(ISERROR(SEARCH("nachzureichen",M168)))</formula>
    </cfRule>
    <cfRule type="cellIs" dxfId="2488" priority="2372" operator="equal">
      <formula>"nachzureichen"</formula>
    </cfRule>
  </conditionalFormatting>
  <conditionalFormatting sqref="M168">
    <cfRule type="cellIs" dxfId="2487" priority="2370" operator="equal">
      <formula>"nachzureichen"</formula>
    </cfRule>
  </conditionalFormatting>
  <conditionalFormatting sqref="M168">
    <cfRule type="cellIs" dxfId="2486" priority="2369" operator="equal">
      <formula>"Nachweis ausstehend"</formula>
    </cfRule>
  </conditionalFormatting>
  <conditionalFormatting sqref="P168">
    <cfRule type="cellIs" dxfId="2485" priority="2367" stopIfTrue="1" operator="equal">
      <formula>"Nein"</formula>
    </cfRule>
    <cfRule type="cellIs" dxfId="2484" priority="2368" stopIfTrue="1" operator="equal">
      <formula>"Ja"</formula>
    </cfRule>
  </conditionalFormatting>
  <conditionalFormatting sqref="P168">
    <cfRule type="containsText" dxfId="2483" priority="2365" operator="containsText" text="nachzureichen">
      <formula>NOT(ISERROR(SEARCH("nachzureichen",P168)))</formula>
    </cfRule>
    <cfRule type="cellIs" dxfId="2482" priority="2366" operator="equal">
      <formula>"nachzureichen"</formula>
    </cfRule>
  </conditionalFormatting>
  <conditionalFormatting sqref="P168">
    <cfRule type="containsText" dxfId="2481" priority="2363" operator="containsText" text="nachzureichen">
      <formula>NOT(ISERROR(SEARCH("nachzureichen",P168)))</formula>
    </cfRule>
    <cfRule type="cellIs" dxfId="2480" priority="2364" operator="equal">
      <formula>"nachzureichen"</formula>
    </cfRule>
  </conditionalFormatting>
  <conditionalFormatting sqref="P168">
    <cfRule type="cellIs" dxfId="2479" priority="2362" operator="equal">
      <formula>"nachzureichen"</formula>
    </cfRule>
  </conditionalFormatting>
  <conditionalFormatting sqref="P168">
    <cfRule type="cellIs" dxfId="2478" priority="2361" operator="equal">
      <formula>"Nachweis ausstehend"</formula>
    </cfRule>
  </conditionalFormatting>
  <conditionalFormatting sqref="S168">
    <cfRule type="cellIs" dxfId="2477" priority="2359" stopIfTrue="1" operator="equal">
      <formula>"Nein"</formula>
    </cfRule>
    <cfRule type="cellIs" dxfId="2476" priority="2360" stopIfTrue="1" operator="equal">
      <formula>"Ja"</formula>
    </cfRule>
  </conditionalFormatting>
  <conditionalFormatting sqref="S168">
    <cfRule type="containsText" dxfId="2475" priority="2357" operator="containsText" text="nachzureichen">
      <formula>NOT(ISERROR(SEARCH("nachzureichen",S168)))</formula>
    </cfRule>
    <cfRule type="cellIs" dxfId="2474" priority="2358" operator="equal">
      <formula>"nachzureichen"</formula>
    </cfRule>
  </conditionalFormatting>
  <conditionalFormatting sqref="S168">
    <cfRule type="containsText" dxfId="2473" priority="2355" operator="containsText" text="nachzureichen">
      <formula>NOT(ISERROR(SEARCH("nachzureichen",S168)))</formula>
    </cfRule>
    <cfRule type="cellIs" dxfId="2472" priority="2356" operator="equal">
      <formula>"nachzureichen"</formula>
    </cfRule>
  </conditionalFormatting>
  <conditionalFormatting sqref="S168">
    <cfRule type="cellIs" dxfId="2471" priority="2354" operator="equal">
      <formula>"nachzureichen"</formula>
    </cfRule>
  </conditionalFormatting>
  <conditionalFormatting sqref="S168">
    <cfRule type="cellIs" dxfId="2470" priority="2353" operator="equal">
      <formula>"Nachweis ausstehend"</formula>
    </cfRule>
  </conditionalFormatting>
  <conditionalFormatting sqref="V168">
    <cfRule type="cellIs" dxfId="2469" priority="2351" stopIfTrue="1" operator="equal">
      <formula>"Nein"</formula>
    </cfRule>
    <cfRule type="cellIs" dxfId="2468" priority="2352" stopIfTrue="1" operator="equal">
      <formula>"Ja"</formula>
    </cfRule>
  </conditionalFormatting>
  <conditionalFormatting sqref="V168">
    <cfRule type="containsText" dxfId="2467" priority="2349" operator="containsText" text="nachzureichen">
      <formula>NOT(ISERROR(SEARCH("nachzureichen",V168)))</formula>
    </cfRule>
    <cfRule type="cellIs" dxfId="2466" priority="2350" operator="equal">
      <formula>"nachzureichen"</formula>
    </cfRule>
  </conditionalFormatting>
  <conditionalFormatting sqref="V168">
    <cfRule type="containsText" dxfId="2465" priority="2347" operator="containsText" text="nachzureichen">
      <formula>NOT(ISERROR(SEARCH("nachzureichen",V168)))</formula>
    </cfRule>
    <cfRule type="cellIs" dxfId="2464" priority="2348" operator="equal">
      <formula>"nachzureichen"</formula>
    </cfRule>
  </conditionalFormatting>
  <conditionalFormatting sqref="V168">
    <cfRule type="cellIs" dxfId="2463" priority="2346" operator="equal">
      <formula>"nachzureichen"</formula>
    </cfRule>
  </conditionalFormatting>
  <conditionalFormatting sqref="V168">
    <cfRule type="cellIs" dxfId="2462" priority="2345" operator="equal">
      <formula>"Nachweis ausstehend"</formula>
    </cfRule>
  </conditionalFormatting>
  <conditionalFormatting sqref="Y168">
    <cfRule type="cellIs" dxfId="2461" priority="2343" stopIfTrue="1" operator="equal">
      <formula>"Nein"</formula>
    </cfRule>
    <cfRule type="cellIs" dxfId="2460" priority="2344" stopIfTrue="1" operator="equal">
      <formula>"Ja"</formula>
    </cfRule>
  </conditionalFormatting>
  <conditionalFormatting sqref="Y168">
    <cfRule type="containsText" dxfId="2459" priority="2341" operator="containsText" text="nachzureichen">
      <formula>NOT(ISERROR(SEARCH("nachzureichen",Y168)))</formula>
    </cfRule>
    <cfRule type="cellIs" dxfId="2458" priority="2342" operator="equal">
      <formula>"nachzureichen"</formula>
    </cfRule>
  </conditionalFormatting>
  <conditionalFormatting sqref="Y168">
    <cfRule type="containsText" dxfId="2457" priority="2339" operator="containsText" text="nachzureichen">
      <formula>NOT(ISERROR(SEARCH("nachzureichen",Y168)))</formula>
    </cfRule>
    <cfRule type="cellIs" dxfId="2456" priority="2340" operator="equal">
      <formula>"nachzureichen"</formula>
    </cfRule>
  </conditionalFormatting>
  <conditionalFormatting sqref="Y168">
    <cfRule type="cellIs" dxfId="2455" priority="2338" operator="equal">
      <formula>"nachzureichen"</formula>
    </cfRule>
  </conditionalFormatting>
  <conditionalFormatting sqref="Y168">
    <cfRule type="cellIs" dxfId="2454" priority="2337" operator="equal">
      <formula>"Nachweis ausstehend"</formula>
    </cfRule>
  </conditionalFormatting>
  <conditionalFormatting sqref="AB168">
    <cfRule type="cellIs" dxfId="2453" priority="2335" stopIfTrue="1" operator="equal">
      <formula>"Nein"</formula>
    </cfRule>
    <cfRule type="cellIs" dxfId="2452" priority="2336" stopIfTrue="1" operator="equal">
      <formula>"Ja"</formula>
    </cfRule>
  </conditionalFormatting>
  <conditionalFormatting sqref="AB168">
    <cfRule type="containsText" dxfId="2451" priority="2333" operator="containsText" text="nachzureichen">
      <formula>NOT(ISERROR(SEARCH("nachzureichen",AB168)))</formula>
    </cfRule>
    <cfRule type="cellIs" dxfId="2450" priority="2334" operator="equal">
      <formula>"nachzureichen"</formula>
    </cfRule>
  </conditionalFormatting>
  <conditionalFormatting sqref="AB168">
    <cfRule type="containsText" dxfId="2449" priority="2331" operator="containsText" text="nachzureichen">
      <formula>NOT(ISERROR(SEARCH("nachzureichen",AB168)))</formula>
    </cfRule>
    <cfRule type="cellIs" dxfId="2448" priority="2332" operator="equal">
      <formula>"nachzureichen"</formula>
    </cfRule>
  </conditionalFormatting>
  <conditionalFormatting sqref="AB168">
    <cfRule type="cellIs" dxfId="2447" priority="2330" operator="equal">
      <formula>"nachzureichen"</formula>
    </cfRule>
  </conditionalFormatting>
  <conditionalFormatting sqref="AB168">
    <cfRule type="cellIs" dxfId="2446" priority="2329" operator="equal">
      <formula>"Nachweis ausstehend"</formula>
    </cfRule>
  </conditionalFormatting>
  <conditionalFormatting sqref="AE168">
    <cfRule type="cellIs" dxfId="2445" priority="2327" stopIfTrue="1" operator="equal">
      <formula>"Nein"</formula>
    </cfRule>
    <cfRule type="cellIs" dxfId="2444" priority="2328" stopIfTrue="1" operator="equal">
      <formula>"Ja"</formula>
    </cfRule>
  </conditionalFormatting>
  <conditionalFormatting sqref="AE168">
    <cfRule type="containsText" dxfId="2443" priority="2325" operator="containsText" text="nachzureichen">
      <formula>NOT(ISERROR(SEARCH("nachzureichen",AE168)))</formula>
    </cfRule>
    <cfRule type="cellIs" dxfId="2442" priority="2326" operator="equal">
      <formula>"nachzureichen"</formula>
    </cfRule>
  </conditionalFormatting>
  <conditionalFormatting sqref="AE168">
    <cfRule type="containsText" dxfId="2441" priority="2323" operator="containsText" text="nachzureichen">
      <formula>NOT(ISERROR(SEARCH("nachzureichen",AE168)))</formula>
    </cfRule>
    <cfRule type="cellIs" dxfId="2440" priority="2324" operator="equal">
      <formula>"nachzureichen"</formula>
    </cfRule>
  </conditionalFormatting>
  <conditionalFormatting sqref="AE168">
    <cfRule type="cellIs" dxfId="2439" priority="2322" operator="equal">
      <formula>"nachzureichen"</formula>
    </cfRule>
  </conditionalFormatting>
  <conditionalFormatting sqref="AE168">
    <cfRule type="cellIs" dxfId="2438" priority="2321" operator="equal">
      <formula>"Nachweis ausstehend"</formula>
    </cfRule>
  </conditionalFormatting>
  <conditionalFormatting sqref="AH168">
    <cfRule type="cellIs" dxfId="2437" priority="2319" stopIfTrue="1" operator="equal">
      <formula>"Nein"</formula>
    </cfRule>
    <cfRule type="cellIs" dxfId="2436" priority="2320" stopIfTrue="1" operator="equal">
      <formula>"Ja"</formula>
    </cfRule>
  </conditionalFormatting>
  <conditionalFormatting sqref="AH168">
    <cfRule type="containsText" dxfId="2435" priority="2317" operator="containsText" text="nachzureichen">
      <formula>NOT(ISERROR(SEARCH("nachzureichen",AH168)))</formula>
    </cfRule>
    <cfRule type="cellIs" dxfId="2434" priority="2318" operator="equal">
      <formula>"nachzureichen"</formula>
    </cfRule>
  </conditionalFormatting>
  <conditionalFormatting sqref="AH168">
    <cfRule type="containsText" dxfId="2433" priority="2315" operator="containsText" text="nachzureichen">
      <formula>NOT(ISERROR(SEARCH("nachzureichen",AH168)))</formula>
    </cfRule>
    <cfRule type="cellIs" dxfId="2432" priority="2316" operator="equal">
      <formula>"nachzureichen"</formula>
    </cfRule>
  </conditionalFormatting>
  <conditionalFormatting sqref="AH168">
    <cfRule type="cellIs" dxfId="2431" priority="2314" operator="equal">
      <formula>"nachzureichen"</formula>
    </cfRule>
  </conditionalFormatting>
  <conditionalFormatting sqref="AH168">
    <cfRule type="cellIs" dxfId="2430" priority="2313" operator="equal">
      <formula>"Nachweis ausstehend"</formula>
    </cfRule>
  </conditionalFormatting>
  <conditionalFormatting sqref="AK168">
    <cfRule type="cellIs" dxfId="2429" priority="2311" stopIfTrue="1" operator="equal">
      <formula>"Nein"</formula>
    </cfRule>
    <cfRule type="cellIs" dxfId="2428" priority="2312" stopIfTrue="1" operator="equal">
      <formula>"Ja"</formula>
    </cfRule>
  </conditionalFormatting>
  <conditionalFormatting sqref="AK168">
    <cfRule type="containsText" dxfId="2427" priority="2309" operator="containsText" text="nachzureichen">
      <formula>NOT(ISERROR(SEARCH("nachzureichen",AK168)))</formula>
    </cfRule>
    <cfRule type="cellIs" dxfId="2426" priority="2310" operator="equal">
      <formula>"nachzureichen"</formula>
    </cfRule>
  </conditionalFormatting>
  <conditionalFormatting sqref="AK168">
    <cfRule type="containsText" dxfId="2425" priority="2307" operator="containsText" text="nachzureichen">
      <formula>NOT(ISERROR(SEARCH("nachzureichen",AK168)))</formula>
    </cfRule>
    <cfRule type="cellIs" dxfId="2424" priority="2308" operator="equal">
      <formula>"nachzureichen"</formula>
    </cfRule>
  </conditionalFormatting>
  <conditionalFormatting sqref="AK168">
    <cfRule type="cellIs" dxfId="2423" priority="2306" operator="equal">
      <formula>"nachzureichen"</formula>
    </cfRule>
  </conditionalFormatting>
  <conditionalFormatting sqref="AK168">
    <cfRule type="cellIs" dxfId="2422" priority="2305" operator="equal">
      <formula>"Nachweis ausstehend"</formula>
    </cfRule>
  </conditionalFormatting>
  <conditionalFormatting sqref="AN168">
    <cfRule type="cellIs" dxfId="2421" priority="2303" stopIfTrue="1" operator="equal">
      <formula>"Nein"</formula>
    </cfRule>
    <cfRule type="cellIs" dxfId="2420" priority="2304" stopIfTrue="1" operator="equal">
      <formula>"Ja"</formula>
    </cfRule>
  </conditionalFormatting>
  <conditionalFormatting sqref="AN168">
    <cfRule type="containsText" dxfId="2419" priority="2301" operator="containsText" text="nachzureichen">
      <formula>NOT(ISERROR(SEARCH("nachzureichen",AN168)))</formula>
    </cfRule>
    <cfRule type="cellIs" dxfId="2418" priority="2302" operator="equal">
      <formula>"nachzureichen"</formula>
    </cfRule>
  </conditionalFormatting>
  <conditionalFormatting sqref="AN168">
    <cfRule type="containsText" dxfId="2417" priority="2299" operator="containsText" text="nachzureichen">
      <formula>NOT(ISERROR(SEARCH("nachzureichen",AN168)))</formula>
    </cfRule>
    <cfRule type="cellIs" dxfId="2416" priority="2300" operator="equal">
      <formula>"nachzureichen"</formula>
    </cfRule>
  </conditionalFormatting>
  <conditionalFormatting sqref="AN168">
    <cfRule type="cellIs" dxfId="2415" priority="2298" operator="equal">
      <formula>"nachzureichen"</formula>
    </cfRule>
  </conditionalFormatting>
  <conditionalFormatting sqref="AN168">
    <cfRule type="cellIs" dxfId="2414" priority="2297" operator="equal">
      <formula>"Nachweis ausstehend"</formula>
    </cfRule>
  </conditionalFormatting>
  <conditionalFormatting sqref="AQ168">
    <cfRule type="cellIs" dxfId="2413" priority="2295" stopIfTrue="1" operator="equal">
      <formula>"Nein"</formula>
    </cfRule>
    <cfRule type="cellIs" dxfId="2412" priority="2296" stopIfTrue="1" operator="equal">
      <formula>"Ja"</formula>
    </cfRule>
  </conditionalFormatting>
  <conditionalFormatting sqref="AQ168">
    <cfRule type="containsText" dxfId="2411" priority="2293" operator="containsText" text="nachzureichen">
      <formula>NOT(ISERROR(SEARCH("nachzureichen",AQ168)))</formula>
    </cfRule>
    <cfRule type="cellIs" dxfId="2410" priority="2294" operator="equal">
      <formula>"nachzureichen"</formula>
    </cfRule>
  </conditionalFormatting>
  <conditionalFormatting sqref="AQ168">
    <cfRule type="containsText" dxfId="2409" priority="2291" operator="containsText" text="nachzureichen">
      <formula>NOT(ISERROR(SEARCH("nachzureichen",AQ168)))</formula>
    </cfRule>
    <cfRule type="cellIs" dxfId="2408" priority="2292" operator="equal">
      <formula>"nachzureichen"</formula>
    </cfRule>
  </conditionalFormatting>
  <conditionalFormatting sqref="AQ168">
    <cfRule type="cellIs" dxfId="2407" priority="2290" operator="equal">
      <formula>"nachzureichen"</formula>
    </cfRule>
  </conditionalFormatting>
  <conditionalFormatting sqref="AQ168">
    <cfRule type="cellIs" dxfId="2406" priority="2289" operator="equal">
      <formula>"Nachweis ausstehend"</formula>
    </cfRule>
  </conditionalFormatting>
  <conditionalFormatting sqref="AT168">
    <cfRule type="cellIs" dxfId="2405" priority="2287" stopIfTrue="1" operator="equal">
      <formula>"Nein"</formula>
    </cfRule>
    <cfRule type="cellIs" dxfId="2404" priority="2288" stopIfTrue="1" operator="equal">
      <formula>"Ja"</formula>
    </cfRule>
  </conditionalFormatting>
  <conditionalFormatting sqref="AT168">
    <cfRule type="containsText" dxfId="2403" priority="2285" operator="containsText" text="nachzureichen">
      <formula>NOT(ISERROR(SEARCH("nachzureichen",AT168)))</formula>
    </cfRule>
    <cfRule type="cellIs" dxfId="2402" priority="2286" operator="equal">
      <formula>"nachzureichen"</formula>
    </cfRule>
  </conditionalFormatting>
  <conditionalFormatting sqref="AT168">
    <cfRule type="containsText" dxfId="2401" priority="2283" operator="containsText" text="nachzureichen">
      <formula>NOT(ISERROR(SEARCH("nachzureichen",AT168)))</formula>
    </cfRule>
    <cfRule type="cellIs" dxfId="2400" priority="2284" operator="equal">
      <formula>"nachzureichen"</formula>
    </cfRule>
  </conditionalFormatting>
  <conditionalFormatting sqref="AT168">
    <cfRule type="cellIs" dxfId="2399" priority="2282" operator="equal">
      <formula>"nachzureichen"</formula>
    </cfRule>
  </conditionalFormatting>
  <conditionalFormatting sqref="AT168">
    <cfRule type="cellIs" dxfId="2398" priority="2281" operator="equal">
      <formula>"Nachweis ausstehend"</formula>
    </cfRule>
  </conditionalFormatting>
  <conditionalFormatting sqref="AW168">
    <cfRule type="cellIs" dxfId="2397" priority="2279" stopIfTrue="1" operator="equal">
      <formula>"Nein"</formula>
    </cfRule>
    <cfRule type="cellIs" dxfId="2396" priority="2280" stopIfTrue="1" operator="equal">
      <formula>"Ja"</formula>
    </cfRule>
  </conditionalFormatting>
  <conditionalFormatting sqref="AW168">
    <cfRule type="containsText" dxfId="2395" priority="2277" operator="containsText" text="nachzureichen">
      <formula>NOT(ISERROR(SEARCH("nachzureichen",AW168)))</formula>
    </cfRule>
    <cfRule type="cellIs" dxfId="2394" priority="2278" operator="equal">
      <formula>"nachzureichen"</formula>
    </cfRule>
  </conditionalFormatting>
  <conditionalFormatting sqref="AW168">
    <cfRule type="containsText" dxfId="2393" priority="2275" operator="containsText" text="nachzureichen">
      <formula>NOT(ISERROR(SEARCH("nachzureichen",AW168)))</formula>
    </cfRule>
    <cfRule type="cellIs" dxfId="2392" priority="2276" operator="equal">
      <formula>"nachzureichen"</formula>
    </cfRule>
  </conditionalFormatting>
  <conditionalFormatting sqref="AW168">
    <cfRule type="cellIs" dxfId="2391" priority="2274" operator="equal">
      <formula>"nachzureichen"</formula>
    </cfRule>
  </conditionalFormatting>
  <conditionalFormatting sqref="AW168">
    <cfRule type="cellIs" dxfId="2390" priority="2273" operator="equal">
      <formula>"Nachweis ausstehend"</formula>
    </cfRule>
  </conditionalFormatting>
  <conditionalFormatting sqref="AZ168">
    <cfRule type="cellIs" dxfId="2389" priority="2271" stopIfTrue="1" operator="equal">
      <formula>"Nein"</formula>
    </cfRule>
    <cfRule type="cellIs" dxfId="2388" priority="2272" stopIfTrue="1" operator="equal">
      <formula>"Ja"</formula>
    </cfRule>
  </conditionalFormatting>
  <conditionalFormatting sqref="AZ168">
    <cfRule type="containsText" dxfId="2387" priority="2269" operator="containsText" text="nachzureichen">
      <formula>NOT(ISERROR(SEARCH("nachzureichen",AZ168)))</formula>
    </cfRule>
    <cfRule type="cellIs" dxfId="2386" priority="2270" operator="equal">
      <formula>"nachzureichen"</formula>
    </cfRule>
  </conditionalFormatting>
  <conditionalFormatting sqref="AZ168">
    <cfRule type="containsText" dxfId="2385" priority="2267" operator="containsText" text="nachzureichen">
      <formula>NOT(ISERROR(SEARCH("nachzureichen",AZ168)))</formula>
    </cfRule>
    <cfRule type="cellIs" dxfId="2384" priority="2268" operator="equal">
      <formula>"nachzureichen"</formula>
    </cfRule>
  </conditionalFormatting>
  <conditionalFormatting sqref="AZ168">
    <cfRule type="cellIs" dxfId="2383" priority="2266" operator="equal">
      <formula>"nachzureichen"</formula>
    </cfRule>
  </conditionalFormatting>
  <conditionalFormatting sqref="AZ168">
    <cfRule type="cellIs" dxfId="2382" priority="2265" operator="equal">
      <formula>"Nachweis ausstehend"</formula>
    </cfRule>
  </conditionalFormatting>
  <conditionalFormatting sqref="BC168">
    <cfRule type="cellIs" dxfId="2381" priority="2263" stopIfTrue="1" operator="equal">
      <formula>"Nein"</formula>
    </cfRule>
    <cfRule type="cellIs" dxfId="2380" priority="2264" stopIfTrue="1" operator="equal">
      <formula>"Ja"</formula>
    </cfRule>
  </conditionalFormatting>
  <conditionalFormatting sqref="BC168">
    <cfRule type="containsText" dxfId="2379" priority="2261" operator="containsText" text="nachzureichen">
      <formula>NOT(ISERROR(SEARCH("nachzureichen",BC168)))</formula>
    </cfRule>
    <cfRule type="cellIs" dxfId="2378" priority="2262" operator="equal">
      <formula>"nachzureichen"</formula>
    </cfRule>
  </conditionalFormatting>
  <conditionalFormatting sqref="BC168">
    <cfRule type="containsText" dxfId="2377" priority="2259" operator="containsText" text="nachzureichen">
      <formula>NOT(ISERROR(SEARCH("nachzureichen",BC168)))</formula>
    </cfRule>
    <cfRule type="cellIs" dxfId="2376" priority="2260" operator="equal">
      <formula>"nachzureichen"</formula>
    </cfRule>
  </conditionalFormatting>
  <conditionalFormatting sqref="BC168">
    <cfRule type="cellIs" dxfId="2375" priority="2258" operator="equal">
      <formula>"nachzureichen"</formula>
    </cfRule>
  </conditionalFormatting>
  <conditionalFormatting sqref="BC168">
    <cfRule type="cellIs" dxfId="2374" priority="2257" operator="equal">
      <formula>"Nachweis ausstehend"</formula>
    </cfRule>
  </conditionalFormatting>
  <conditionalFormatting sqref="BF168">
    <cfRule type="cellIs" dxfId="2373" priority="2255" stopIfTrue="1" operator="equal">
      <formula>"Nein"</formula>
    </cfRule>
    <cfRule type="cellIs" dxfId="2372" priority="2256" stopIfTrue="1" operator="equal">
      <formula>"Ja"</formula>
    </cfRule>
  </conditionalFormatting>
  <conditionalFormatting sqref="BF168">
    <cfRule type="containsText" dxfId="2371" priority="2253" operator="containsText" text="nachzureichen">
      <formula>NOT(ISERROR(SEARCH("nachzureichen",BF168)))</formula>
    </cfRule>
    <cfRule type="cellIs" dxfId="2370" priority="2254" operator="equal">
      <formula>"nachzureichen"</formula>
    </cfRule>
  </conditionalFormatting>
  <conditionalFormatting sqref="BF168">
    <cfRule type="containsText" dxfId="2369" priority="2251" operator="containsText" text="nachzureichen">
      <formula>NOT(ISERROR(SEARCH("nachzureichen",BF168)))</formula>
    </cfRule>
    <cfRule type="cellIs" dxfId="2368" priority="2252" operator="equal">
      <formula>"nachzureichen"</formula>
    </cfRule>
  </conditionalFormatting>
  <conditionalFormatting sqref="BF168">
    <cfRule type="cellIs" dxfId="2367" priority="2250" operator="equal">
      <formula>"nachzureichen"</formula>
    </cfRule>
  </conditionalFormatting>
  <conditionalFormatting sqref="BF168">
    <cfRule type="cellIs" dxfId="2366" priority="2249" operator="equal">
      <formula>"Nachweis ausstehend"</formula>
    </cfRule>
  </conditionalFormatting>
  <conditionalFormatting sqref="BI168">
    <cfRule type="cellIs" dxfId="2365" priority="2247" stopIfTrue="1" operator="equal">
      <formula>"Nein"</formula>
    </cfRule>
    <cfRule type="cellIs" dxfId="2364" priority="2248" stopIfTrue="1" operator="equal">
      <formula>"Ja"</formula>
    </cfRule>
  </conditionalFormatting>
  <conditionalFormatting sqref="BI168">
    <cfRule type="containsText" dxfId="2363" priority="2245" operator="containsText" text="nachzureichen">
      <formula>NOT(ISERROR(SEARCH("nachzureichen",BI168)))</formula>
    </cfRule>
    <cfRule type="cellIs" dxfId="2362" priority="2246" operator="equal">
      <formula>"nachzureichen"</formula>
    </cfRule>
  </conditionalFormatting>
  <conditionalFormatting sqref="BI168">
    <cfRule type="containsText" dxfId="2361" priority="2243" operator="containsText" text="nachzureichen">
      <formula>NOT(ISERROR(SEARCH("nachzureichen",BI168)))</formula>
    </cfRule>
    <cfRule type="cellIs" dxfId="2360" priority="2244" operator="equal">
      <formula>"nachzureichen"</formula>
    </cfRule>
  </conditionalFormatting>
  <conditionalFormatting sqref="BI168">
    <cfRule type="cellIs" dxfId="2359" priority="2242" operator="equal">
      <formula>"nachzureichen"</formula>
    </cfRule>
  </conditionalFormatting>
  <conditionalFormatting sqref="BI168">
    <cfRule type="cellIs" dxfId="2358" priority="2241" operator="equal">
      <formula>"Nachweis ausstehend"</formula>
    </cfRule>
  </conditionalFormatting>
  <conditionalFormatting sqref="D176">
    <cfRule type="cellIs" dxfId="2357" priority="2239" stopIfTrue="1" operator="equal">
      <formula>"Nein"</formula>
    </cfRule>
    <cfRule type="cellIs" dxfId="2356" priority="2240" stopIfTrue="1" operator="equal">
      <formula>"Ja"</formula>
    </cfRule>
  </conditionalFormatting>
  <conditionalFormatting sqref="D176">
    <cfRule type="containsText" dxfId="2355" priority="2237" operator="containsText" text="nachzureichen">
      <formula>NOT(ISERROR(SEARCH("nachzureichen",D176)))</formula>
    </cfRule>
    <cfRule type="cellIs" dxfId="2354" priority="2238" operator="equal">
      <formula>"nachzureichen"</formula>
    </cfRule>
  </conditionalFormatting>
  <conditionalFormatting sqref="D176">
    <cfRule type="containsText" dxfId="2353" priority="2235" operator="containsText" text="nachzureichen">
      <formula>NOT(ISERROR(SEARCH("nachzureichen",D176)))</formula>
    </cfRule>
    <cfRule type="cellIs" dxfId="2352" priority="2236" operator="equal">
      <formula>"nachzureichen"</formula>
    </cfRule>
  </conditionalFormatting>
  <conditionalFormatting sqref="D176">
    <cfRule type="cellIs" dxfId="2351" priority="2234" operator="equal">
      <formula>"nachzureichen"</formula>
    </cfRule>
  </conditionalFormatting>
  <conditionalFormatting sqref="D176">
    <cfRule type="cellIs" dxfId="2350" priority="2233" operator="equal">
      <formula>"Nachweis ausstehend"</formula>
    </cfRule>
  </conditionalFormatting>
  <conditionalFormatting sqref="G176">
    <cfRule type="cellIs" dxfId="2349" priority="2231" stopIfTrue="1" operator="equal">
      <formula>"Nein"</formula>
    </cfRule>
    <cfRule type="cellIs" dxfId="2348" priority="2232" stopIfTrue="1" operator="equal">
      <formula>"Ja"</formula>
    </cfRule>
  </conditionalFormatting>
  <conditionalFormatting sqref="G176">
    <cfRule type="containsText" dxfId="2347" priority="2229" operator="containsText" text="nachzureichen">
      <formula>NOT(ISERROR(SEARCH("nachzureichen",G176)))</formula>
    </cfRule>
    <cfRule type="cellIs" dxfId="2346" priority="2230" operator="equal">
      <formula>"nachzureichen"</formula>
    </cfRule>
  </conditionalFormatting>
  <conditionalFormatting sqref="G176">
    <cfRule type="containsText" dxfId="2345" priority="2227" operator="containsText" text="nachzureichen">
      <formula>NOT(ISERROR(SEARCH("nachzureichen",G176)))</formula>
    </cfRule>
    <cfRule type="cellIs" dxfId="2344" priority="2228" operator="equal">
      <formula>"nachzureichen"</formula>
    </cfRule>
  </conditionalFormatting>
  <conditionalFormatting sqref="G176">
    <cfRule type="cellIs" dxfId="2343" priority="2226" operator="equal">
      <formula>"nachzureichen"</formula>
    </cfRule>
  </conditionalFormatting>
  <conditionalFormatting sqref="G176">
    <cfRule type="cellIs" dxfId="2342" priority="2225" operator="equal">
      <formula>"Nachweis ausstehend"</formula>
    </cfRule>
  </conditionalFormatting>
  <conditionalFormatting sqref="J176">
    <cfRule type="cellIs" dxfId="2341" priority="2223" stopIfTrue="1" operator="equal">
      <formula>"Nein"</formula>
    </cfRule>
    <cfRule type="cellIs" dxfId="2340" priority="2224" stopIfTrue="1" operator="equal">
      <formula>"Ja"</formula>
    </cfRule>
  </conditionalFormatting>
  <conditionalFormatting sqref="J176">
    <cfRule type="containsText" dxfId="2339" priority="2221" operator="containsText" text="nachzureichen">
      <formula>NOT(ISERROR(SEARCH("nachzureichen",J176)))</formula>
    </cfRule>
    <cfRule type="cellIs" dxfId="2338" priority="2222" operator="equal">
      <formula>"nachzureichen"</formula>
    </cfRule>
  </conditionalFormatting>
  <conditionalFormatting sqref="J176">
    <cfRule type="containsText" dxfId="2337" priority="2219" operator="containsText" text="nachzureichen">
      <formula>NOT(ISERROR(SEARCH("nachzureichen",J176)))</formula>
    </cfRule>
    <cfRule type="cellIs" dxfId="2336" priority="2220" operator="equal">
      <formula>"nachzureichen"</formula>
    </cfRule>
  </conditionalFormatting>
  <conditionalFormatting sqref="J176">
    <cfRule type="cellIs" dxfId="2335" priority="2218" operator="equal">
      <formula>"nachzureichen"</formula>
    </cfRule>
  </conditionalFormatting>
  <conditionalFormatting sqref="J176">
    <cfRule type="cellIs" dxfId="2334" priority="2217" operator="equal">
      <formula>"Nachweis ausstehend"</formula>
    </cfRule>
  </conditionalFormatting>
  <conditionalFormatting sqref="M176">
    <cfRule type="cellIs" dxfId="2333" priority="2215" stopIfTrue="1" operator="equal">
      <formula>"Nein"</formula>
    </cfRule>
    <cfRule type="cellIs" dxfId="2332" priority="2216" stopIfTrue="1" operator="equal">
      <formula>"Ja"</formula>
    </cfRule>
  </conditionalFormatting>
  <conditionalFormatting sqref="M176">
    <cfRule type="containsText" dxfId="2331" priority="2213" operator="containsText" text="nachzureichen">
      <formula>NOT(ISERROR(SEARCH("nachzureichen",M176)))</formula>
    </cfRule>
    <cfRule type="cellIs" dxfId="2330" priority="2214" operator="equal">
      <formula>"nachzureichen"</formula>
    </cfRule>
  </conditionalFormatting>
  <conditionalFormatting sqref="M176">
    <cfRule type="containsText" dxfId="2329" priority="2211" operator="containsText" text="nachzureichen">
      <formula>NOT(ISERROR(SEARCH("nachzureichen",M176)))</formula>
    </cfRule>
    <cfRule type="cellIs" dxfId="2328" priority="2212" operator="equal">
      <formula>"nachzureichen"</formula>
    </cfRule>
  </conditionalFormatting>
  <conditionalFormatting sqref="M176">
    <cfRule type="cellIs" dxfId="2327" priority="2210" operator="equal">
      <formula>"nachzureichen"</formula>
    </cfRule>
  </conditionalFormatting>
  <conditionalFormatting sqref="M176">
    <cfRule type="cellIs" dxfId="2326" priority="2209" operator="equal">
      <formula>"Nachweis ausstehend"</formula>
    </cfRule>
  </conditionalFormatting>
  <conditionalFormatting sqref="P176">
    <cfRule type="cellIs" dxfId="2325" priority="2207" stopIfTrue="1" operator="equal">
      <formula>"Nein"</formula>
    </cfRule>
    <cfRule type="cellIs" dxfId="2324" priority="2208" stopIfTrue="1" operator="equal">
      <formula>"Ja"</formula>
    </cfRule>
  </conditionalFormatting>
  <conditionalFormatting sqref="P176">
    <cfRule type="containsText" dxfId="2323" priority="2205" operator="containsText" text="nachzureichen">
      <formula>NOT(ISERROR(SEARCH("nachzureichen",P176)))</formula>
    </cfRule>
    <cfRule type="cellIs" dxfId="2322" priority="2206" operator="equal">
      <formula>"nachzureichen"</formula>
    </cfRule>
  </conditionalFormatting>
  <conditionalFormatting sqref="P176">
    <cfRule type="containsText" dxfId="2321" priority="2203" operator="containsText" text="nachzureichen">
      <formula>NOT(ISERROR(SEARCH("nachzureichen",P176)))</formula>
    </cfRule>
    <cfRule type="cellIs" dxfId="2320" priority="2204" operator="equal">
      <formula>"nachzureichen"</formula>
    </cfRule>
  </conditionalFormatting>
  <conditionalFormatting sqref="P176">
    <cfRule type="cellIs" dxfId="2319" priority="2202" operator="equal">
      <formula>"nachzureichen"</formula>
    </cfRule>
  </conditionalFormatting>
  <conditionalFormatting sqref="P176">
    <cfRule type="cellIs" dxfId="2318" priority="2201" operator="equal">
      <formula>"Nachweis ausstehend"</formula>
    </cfRule>
  </conditionalFormatting>
  <conditionalFormatting sqref="S176">
    <cfRule type="cellIs" dxfId="2317" priority="2199" stopIfTrue="1" operator="equal">
      <formula>"Nein"</formula>
    </cfRule>
    <cfRule type="cellIs" dxfId="2316" priority="2200" stopIfTrue="1" operator="equal">
      <formula>"Ja"</formula>
    </cfRule>
  </conditionalFormatting>
  <conditionalFormatting sqref="S176">
    <cfRule type="containsText" dxfId="2315" priority="2197" operator="containsText" text="nachzureichen">
      <formula>NOT(ISERROR(SEARCH("nachzureichen",S176)))</formula>
    </cfRule>
    <cfRule type="cellIs" dxfId="2314" priority="2198" operator="equal">
      <formula>"nachzureichen"</formula>
    </cfRule>
  </conditionalFormatting>
  <conditionalFormatting sqref="S176">
    <cfRule type="containsText" dxfId="2313" priority="2195" operator="containsText" text="nachzureichen">
      <formula>NOT(ISERROR(SEARCH("nachzureichen",S176)))</formula>
    </cfRule>
    <cfRule type="cellIs" dxfId="2312" priority="2196" operator="equal">
      <formula>"nachzureichen"</formula>
    </cfRule>
  </conditionalFormatting>
  <conditionalFormatting sqref="S176">
    <cfRule type="cellIs" dxfId="2311" priority="2194" operator="equal">
      <formula>"nachzureichen"</formula>
    </cfRule>
  </conditionalFormatting>
  <conditionalFormatting sqref="S176">
    <cfRule type="cellIs" dxfId="2310" priority="2193" operator="equal">
      <formula>"Nachweis ausstehend"</formula>
    </cfRule>
  </conditionalFormatting>
  <conditionalFormatting sqref="V176">
    <cfRule type="cellIs" dxfId="2309" priority="2191" stopIfTrue="1" operator="equal">
      <formula>"Nein"</formula>
    </cfRule>
    <cfRule type="cellIs" dxfId="2308" priority="2192" stopIfTrue="1" operator="equal">
      <formula>"Ja"</formula>
    </cfRule>
  </conditionalFormatting>
  <conditionalFormatting sqref="V176">
    <cfRule type="containsText" dxfId="2307" priority="2189" operator="containsText" text="nachzureichen">
      <formula>NOT(ISERROR(SEARCH("nachzureichen",V176)))</formula>
    </cfRule>
    <cfRule type="cellIs" dxfId="2306" priority="2190" operator="equal">
      <formula>"nachzureichen"</formula>
    </cfRule>
  </conditionalFormatting>
  <conditionalFormatting sqref="V176">
    <cfRule type="containsText" dxfId="2305" priority="2187" operator="containsText" text="nachzureichen">
      <formula>NOT(ISERROR(SEARCH("nachzureichen",V176)))</formula>
    </cfRule>
    <cfRule type="cellIs" dxfId="2304" priority="2188" operator="equal">
      <formula>"nachzureichen"</formula>
    </cfRule>
  </conditionalFormatting>
  <conditionalFormatting sqref="V176">
    <cfRule type="cellIs" dxfId="2303" priority="2186" operator="equal">
      <formula>"nachzureichen"</formula>
    </cfRule>
  </conditionalFormatting>
  <conditionalFormatting sqref="V176">
    <cfRule type="cellIs" dxfId="2302" priority="2185" operator="equal">
      <formula>"Nachweis ausstehend"</formula>
    </cfRule>
  </conditionalFormatting>
  <conditionalFormatting sqref="Y176">
    <cfRule type="cellIs" dxfId="2301" priority="2183" stopIfTrue="1" operator="equal">
      <formula>"Nein"</formula>
    </cfRule>
    <cfRule type="cellIs" dxfId="2300" priority="2184" stopIfTrue="1" operator="equal">
      <formula>"Ja"</formula>
    </cfRule>
  </conditionalFormatting>
  <conditionalFormatting sqref="Y176">
    <cfRule type="containsText" dxfId="2299" priority="2181" operator="containsText" text="nachzureichen">
      <formula>NOT(ISERROR(SEARCH("nachzureichen",Y176)))</formula>
    </cfRule>
    <cfRule type="cellIs" dxfId="2298" priority="2182" operator="equal">
      <formula>"nachzureichen"</formula>
    </cfRule>
  </conditionalFormatting>
  <conditionalFormatting sqref="Y176">
    <cfRule type="containsText" dxfId="2297" priority="2179" operator="containsText" text="nachzureichen">
      <formula>NOT(ISERROR(SEARCH("nachzureichen",Y176)))</formula>
    </cfRule>
    <cfRule type="cellIs" dxfId="2296" priority="2180" operator="equal">
      <formula>"nachzureichen"</formula>
    </cfRule>
  </conditionalFormatting>
  <conditionalFormatting sqref="Y176">
    <cfRule type="cellIs" dxfId="2295" priority="2178" operator="equal">
      <formula>"nachzureichen"</formula>
    </cfRule>
  </conditionalFormatting>
  <conditionalFormatting sqref="Y176">
    <cfRule type="cellIs" dxfId="2294" priority="2177" operator="equal">
      <formula>"Nachweis ausstehend"</formula>
    </cfRule>
  </conditionalFormatting>
  <conditionalFormatting sqref="AB176">
    <cfRule type="cellIs" dxfId="2293" priority="2175" stopIfTrue="1" operator="equal">
      <formula>"Nein"</formula>
    </cfRule>
    <cfRule type="cellIs" dxfId="2292" priority="2176" stopIfTrue="1" operator="equal">
      <formula>"Ja"</formula>
    </cfRule>
  </conditionalFormatting>
  <conditionalFormatting sqref="AB176">
    <cfRule type="containsText" dxfId="2291" priority="2173" operator="containsText" text="nachzureichen">
      <formula>NOT(ISERROR(SEARCH("nachzureichen",AB176)))</formula>
    </cfRule>
    <cfRule type="cellIs" dxfId="2290" priority="2174" operator="equal">
      <formula>"nachzureichen"</formula>
    </cfRule>
  </conditionalFormatting>
  <conditionalFormatting sqref="AB176">
    <cfRule type="containsText" dxfId="2289" priority="2171" operator="containsText" text="nachzureichen">
      <formula>NOT(ISERROR(SEARCH("nachzureichen",AB176)))</formula>
    </cfRule>
    <cfRule type="cellIs" dxfId="2288" priority="2172" operator="equal">
      <formula>"nachzureichen"</formula>
    </cfRule>
  </conditionalFormatting>
  <conditionalFormatting sqref="AB176">
    <cfRule type="cellIs" dxfId="2287" priority="2170" operator="equal">
      <formula>"nachzureichen"</formula>
    </cfRule>
  </conditionalFormatting>
  <conditionalFormatting sqref="AB176">
    <cfRule type="cellIs" dxfId="2286" priority="2169" operator="equal">
      <formula>"Nachweis ausstehend"</formula>
    </cfRule>
  </conditionalFormatting>
  <conditionalFormatting sqref="AE176">
    <cfRule type="cellIs" dxfId="2285" priority="2167" stopIfTrue="1" operator="equal">
      <formula>"Nein"</formula>
    </cfRule>
    <cfRule type="cellIs" dxfId="2284" priority="2168" stopIfTrue="1" operator="equal">
      <formula>"Ja"</formula>
    </cfRule>
  </conditionalFormatting>
  <conditionalFormatting sqref="AE176">
    <cfRule type="containsText" dxfId="2283" priority="2165" operator="containsText" text="nachzureichen">
      <formula>NOT(ISERROR(SEARCH("nachzureichen",AE176)))</formula>
    </cfRule>
    <cfRule type="cellIs" dxfId="2282" priority="2166" operator="equal">
      <formula>"nachzureichen"</formula>
    </cfRule>
  </conditionalFormatting>
  <conditionalFormatting sqref="AE176">
    <cfRule type="containsText" dxfId="2281" priority="2163" operator="containsText" text="nachzureichen">
      <formula>NOT(ISERROR(SEARCH("nachzureichen",AE176)))</formula>
    </cfRule>
    <cfRule type="cellIs" dxfId="2280" priority="2164" operator="equal">
      <formula>"nachzureichen"</formula>
    </cfRule>
  </conditionalFormatting>
  <conditionalFormatting sqref="AE176">
    <cfRule type="cellIs" dxfId="2279" priority="2162" operator="equal">
      <formula>"nachzureichen"</formula>
    </cfRule>
  </conditionalFormatting>
  <conditionalFormatting sqref="AE176">
    <cfRule type="cellIs" dxfId="2278" priority="2161" operator="equal">
      <formula>"Nachweis ausstehend"</formula>
    </cfRule>
  </conditionalFormatting>
  <conditionalFormatting sqref="AH176">
    <cfRule type="cellIs" dxfId="2277" priority="2159" stopIfTrue="1" operator="equal">
      <formula>"Nein"</formula>
    </cfRule>
    <cfRule type="cellIs" dxfId="2276" priority="2160" stopIfTrue="1" operator="equal">
      <formula>"Ja"</formula>
    </cfRule>
  </conditionalFormatting>
  <conditionalFormatting sqref="AH176">
    <cfRule type="containsText" dxfId="2275" priority="2157" operator="containsText" text="nachzureichen">
      <formula>NOT(ISERROR(SEARCH("nachzureichen",AH176)))</formula>
    </cfRule>
    <cfRule type="cellIs" dxfId="2274" priority="2158" operator="equal">
      <formula>"nachzureichen"</formula>
    </cfRule>
  </conditionalFormatting>
  <conditionalFormatting sqref="AH176">
    <cfRule type="containsText" dxfId="2273" priority="2155" operator="containsText" text="nachzureichen">
      <formula>NOT(ISERROR(SEARCH("nachzureichen",AH176)))</formula>
    </cfRule>
    <cfRule type="cellIs" dxfId="2272" priority="2156" operator="equal">
      <formula>"nachzureichen"</formula>
    </cfRule>
  </conditionalFormatting>
  <conditionalFormatting sqref="AH176">
    <cfRule type="cellIs" dxfId="2271" priority="2154" operator="equal">
      <formula>"nachzureichen"</formula>
    </cfRule>
  </conditionalFormatting>
  <conditionalFormatting sqref="AH176">
    <cfRule type="cellIs" dxfId="2270" priority="2153" operator="equal">
      <formula>"Nachweis ausstehend"</formula>
    </cfRule>
  </conditionalFormatting>
  <conditionalFormatting sqref="AK176">
    <cfRule type="cellIs" dxfId="2269" priority="2151" stopIfTrue="1" operator="equal">
      <formula>"Nein"</formula>
    </cfRule>
    <cfRule type="cellIs" dxfId="2268" priority="2152" stopIfTrue="1" operator="equal">
      <formula>"Ja"</formula>
    </cfRule>
  </conditionalFormatting>
  <conditionalFormatting sqref="AK176">
    <cfRule type="containsText" dxfId="2267" priority="2149" operator="containsText" text="nachzureichen">
      <formula>NOT(ISERROR(SEARCH("nachzureichen",AK176)))</formula>
    </cfRule>
    <cfRule type="cellIs" dxfId="2266" priority="2150" operator="equal">
      <formula>"nachzureichen"</formula>
    </cfRule>
  </conditionalFormatting>
  <conditionalFormatting sqref="AK176">
    <cfRule type="containsText" dxfId="2265" priority="2147" operator="containsText" text="nachzureichen">
      <formula>NOT(ISERROR(SEARCH("nachzureichen",AK176)))</formula>
    </cfRule>
    <cfRule type="cellIs" dxfId="2264" priority="2148" operator="equal">
      <formula>"nachzureichen"</formula>
    </cfRule>
  </conditionalFormatting>
  <conditionalFormatting sqref="AK176">
    <cfRule type="cellIs" dxfId="2263" priority="2146" operator="equal">
      <formula>"nachzureichen"</formula>
    </cfRule>
  </conditionalFormatting>
  <conditionalFormatting sqref="AK176">
    <cfRule type="cellIs" dxfId="2262" priority="2145" operator="equal">
      <formula>"Nachweis ausstehend"</formula>
    </cfRule>
  </conditionalFormatting>
  <conditionalFormatting sqref="AN176">
    <cfRule type="cellIs" dxfId="2261" priority="2143" stopIfTrue="1" operator="equal">
      <formula>"Nein"</formula>
    </cfRule>
    <cfRule type="cellIs" dxfId="2260" priority="2144" stopIfTrue="1" operator="equal">
      <formula>"Ja"</formula>
    </cfRule>
  </conditionalFormatting>
  <conditionalFormatting sqref="AN176">
    <cfRule type="containsText" dxfId="2259" priority="2141" operator="containsText" text="nachzureichen">
      <formula>NOT(ISERROR(SEARCH("nachzureichen",AN176)))</formula>
    </cfRule>
    <cfRule type="cellIs" dxfId="2258" priority="2142" operator="equal">
      <formula>"nachzureichen"</formula>
    </cfRule>
  </conditionalFormatting>
  <conditionalFormatting sqref="AN176">
    <cfRule type="containsText" dxfId="2257" priority="2139" operator="containsText" text="nachzureichen">
      <formula>NOT(ISERROR(SEARCH("nachzureichen",AN176)))</formula>
    </cfRule>
    <cfRule type="cellIs" dxfId="2256" priority="2140" operator="equal">
      <formula>"nachzureichen"</formula>
    </cfRule>
  </conditionalFormatting>
  <conditionalFormatting sqref="AN176">
    <cfRule type="cellIs" dxfId="2255" priority="2138" operator="equal">
      <formula>"nachzureichen"</formula>
    </cfRule>
  </conditionalFormatting>
  <conditionalFormatting sqref="AN176">
    <cfRule type="cellIs" dxfId="2254" priority="2137" operator="equal">
      <formula>"Nachweis ausstehend"</formula>
    </cfRule>
  </conditionalFormatting>
  <conditionalFormatting sqref="AQ176">
    <cfRule type="cellIs" dxfId="2253" priority="2135" stopIfTrue="1" operator="equal">
      <formula>"Nein"</formula>
    </cfRule>
    <cfRule type="cellIs" dxfId="2252" priority="2136" stopIfTrue="1" operator="equal">
      <formula>"Ja"</formula>
    </cfRule>
  </conditionalFormatting>
  <conditionalFormatting sqref="AQ176">
    <cfRule type="containsText" dxfId="2251" priority="2133" operator="containsText" text="nachzureichen">
      <formula>NOT(ISERROR(SEARCH("nachzureichen",AQ176)))</formula>
    </cfRule>
    <cfRule type="cellIs" dxfId="2250" priority="2134" operator="equal">
      <formula>"nachzureichen"</formula>
    </cfRule>
  </conditionalFormatting>
  <conditionalFormatting sqref="AQ176">
    <cfRule type="containsText" dxfId="2249" priority="2131" operator="containsText" text="nachzureichen">
      <formula>NOT(ISERROR(SEARCH("nachzureichen",AQ176)))</formula>
    </cfRule>
    <cfRule type="cellIs" dxfId="2248" priority="2132" operator="equal">
      <formula>"nachzureichen"</formula>
    </cfRule>
  </conditionalFormatting>
  <conditionalFormatting sqref="AQ176">
    <cfRule type="cellIs" dxfId="2247" priority="2130" operator="equal">
      <formula>"nachzureichen"</formula>
    </cfRule>
  </conditionalFormatting>
  <conditionalFormatting sqref="AQ176">
    <cfRule type="cellIs" dxfId="2246" priority="2129" operator="equal">
      <formula>"Nachweis ausstehend"</formula>
    </cfRule>
  </conditionalFormatting>
  <conditionalFormatting sqref="AT176">
    <cfRule type="cellIs" dxfId="2245" priority="2127" stopIfTrue="1" operator="equal">
      <formula>"Nein"</formula>
    </cfRule>
    <cfRule type="cellIs" dxfId="2244" priority="2128" stopIfTrue="1" operator="equal">
      <formula>"Ja"</formula>
    </cfRule>
  </conditionalFormatting>
  <conditionalFormatting sqref="AT176">
    <cfRule type="containsText" dxfId="2243" priority="2125" operator="containsText" text="nachzureichen">
      <formula>NOT(ISERROR(SEARCH("nachzureichen",AT176)))</formula>
    </cfRule>
    <cfRule type="cellIs" dxfId="2242" priority="2126" operator="equal">
      <formula>"nachzureichen"</formula>
    </cfRule>
  </conditionalFormatting>
  <conditionalFormatting sqref="AT176">
    <cfRule type="containsText" dxfId="2241" priority="2123" operator="containsText" text="nachzureichen">
      <formula>NOT(ISERROR(SEARCH("nachzureichen",AT176)))</formula>
    </cfRule>
    <cfRule type="cellIs" dxfId="2240" priority="2124" operator="equal">
      <formula>"nachzureichen"</formula>
    </cfRule>
  </conditionalFormatting>
  <conditionalFormatting sqref="AT176">
    <cfRule type="cellIs" dxfId="2239" priority="2122" operator="equal">
      <formula>"nachzureichen"</formula>
    </cfRule>
  </conditionalFormatting>
  <conditionalFormatting sqref="AT176">
    <cfRule type="cellIs" dxfId="2238" priority="2121" operator="equal">
      <formula>"Nachweis ausstehend"</formula>
    </cfRule>
  </conditionalFormatting>
  <conditionalFormatting sqref="AW176">
    <cfRule type="cellIs" dxfId="2237" priority="2119" stopIfTrue="1" operator="equal">
      <formula>"Nein"</formula>
    </cfRule>
    <cfRule type="cellIs" dxfId="2236" priority="2120" stopIfTrue="1" operator="equal">
      <formula>"Ja"</formula>
    </cfRule>
  </conditionalFormatting>
  <conditionalFormatting sqref="AW176">
    <cfRule type="containsText" dxfId="2235" priority="2117" operator="containsText" text="nachzureichen">
      <formula>NOT(ISERROR(SEARCH("nachzureichen",AW176)))</formula>
    </cfRule>
    <cfRule type="cellIs" dxfId="2234" priority="2118" operator="equal">
      <formula>"nachzureichen"</formula>
    </cfRule>
  </conditionalFormatting>
  <conditionalFormatting sqref="AW176">
    <cfRule type="containsText" dxfId="2233" priority="2115" operator="containsText" text="nachzureichen">
      <formula>NOT(ISERROR(SEARCH("nachzureichen",AW176)))</formula>
    </cfRule>
    <cfRule type="cellIs" dxfId="2232" priority="2116" operator="equal">
      <formula>"nachzureichen"</formula>
    </cfRule>
  </conditionalFormatting>
  <conditionalFormatting sqref="AW176">
    <cfRule type="cellIs" dxfId="2231" priority="2114" operator="equal">
      <formula>"nachzureichen"</formula>
    </cfRule>
  </conditionalFormatting>
  <conditionalFormatting sqref="AW176">
    <cfRule type="cellIs" dxfId="2230" priority="2113" operator="equal">
      <formula>"Nachweis ausstehend"</formula>
    </cfRule>
  </conditionalFormatting>
  <conditionalFormatting sqref="AZ176">
    <cfRule type="cellIs" dxfId="2229" priority="2111" stopIfTrue="1" operator="equal">
      <formula>"Nein"</formula>
    </cfRule>
    <cfRule type="cellIs" dxfId="2228" priority="2112" stopIfTrue="1" operator="equal">
      <formula>"Ja"</formula>
    </cfRule>
  </conditionalFormatting>
  <conditionalFormatting sqref="AZ176">
    <cfRule type="containsText" dxfId="2227" priority="2109" operator="containsText" text="nachzureichen">
      <formula>NOT(ISERROR(SEARCH("nachzureichen",AZ176)))</formula>
    </cfRule>
    <cfRule type="cellIs" dxfId="2226" priority="2110" operator="equal">
      <formula>"nachzureichen"</formula>
    </cfRule>
  </conditionalFormatting>
  <conditionalFormatting sqref="AZ176">
    <cfRule type="containsText" dxfId="2225" priority="2107" operator="containsText" text="nachzureichen">
      <formula>NOT(ISERROR(SEARCH("nachzureichen",AZ176)))</formula>
    </cfRule>
    <cfRule type="cellIs" dxfId="2224" priority="2108" operator="equal">
      <formula>"nachzureichen"</formula>
    </cfRule>
  </conditionalFormatting>
  <conditionalFormatting sqref="AZ176">
    <cfRule type="cellIs" dxfId="2223" priority="2106" operator="equal">
      <formula>"nachzureichen"</formula>
    </cfRule>
  </conditionalFormatting>
  <conditionalFormatting sqref="AZ176">
    <cfRule type="cellIs" dxfId="2222" priority="2105" operator="equal">
      <formula>"Nachweis ausstehend"</formula>
    </cfRule>
  </conditionalFormatting>
  <conditionalFormatting sqref="BC176">
    <cfRule type="cellIs" dxfId="2221" priority="2103" stopIfTrue="1" operator="equal">
      <formula>"Nein"</formula>
    </cfRule>
    <cfRule type="cellIs" dxfId="2220" priority="2104" stopIfTrue="1" operator="equal">
      <formula>"Ja"</formula>
    </cfRule>
  </conditionalFormatting>
  <conditionalFormatting sqref="BC176">
    <cfRule type="containsText" dxfId="2219" priority="2101" operator="containsText" text="nachzureichen">
      <formula>NOT(ISERROR(SEARCH("nachzureichen",BC176)))</formula>
    </cfRule>
    <cfRule type="cellIs" dxfId="2218" priority="2102" operator="equal">
      <formula>"nachzureichen"</formula>
    </cfRule>
  </conditionalFormatting>
  <conditionalFormatting sqref="BC176">
    <cfRule type="containsText" dxfId="2217" priority="2099" operator="containsText" text="nachzureichen">
      <formula>NOT(ISERROR(SEARCH("nachzureichen",BC176)))</formula>
    </cfRule>
    <cfRule type="cellIs" dxfId="2216" priority="2100" operator="equal">
      <formula>"nachzureichen"</formula>
    </cfRule>
  </conditionalFormatting>
  <conditionalFormatting sqref="BC176">
    <cfRule type="cellIs" dxfId="2215" priority="2098" operator="equal">
      <formula>"nachzureichen"</formula>
    </cfRule>
  </conditionalFormatting>
  <conditionalFormatting sqref="BC176">
    <cfRule type="cellIs" dxfId="2214" priority="2097" operator="equal">
      <formula>"Nachweis ausstehend"</formula>
    </cfRule>
  </conditionalFormatting>
  <conditionalFormatting sqref="BF176">
    <cfRule type="cellIs" dxfId="2213" priority="2095" stopIfTrue="1" operator="equal">
      <formula>"Nein"</formula>
    </cfRule>
    <cfRule type="cellIs" dxfId="2212" priority="2096" stopIfTrue="1" operator="equal">
      <formula>"Ja"</formula>
    </cfRule>
  </conditionalFormatting>
  <conditionalFormatting sqref="BF176">
    <cfRule type="containsText" dxfId="2211" priority="2093" operator="containsText" text="nachzureichen">
      <formula>NOT(ISERROR(SEARCH("nachzureichen",BF176)))</formula>
    </cfRule>
    <cfRule type="cellIs" dxfId="2210" priority="2094" operator="equal">
      <formula>"nachzureichen"</formula>
    </cfRule>
  </conditionalFormatting>
  <conditionalFormatting sqref="BF176">
    <cfRule type="containsText" dxfId="2209" priority="2091" operator="containsText" text="nachzureichen">
      <formula>NOT(ISERROR(SEARCH("nachzureichen",BF176)))</formula>
    </cfRule>
    <cfRule type="cellIs" dxfId="2208" priority="2092" operator="equal">
      <formula>"nachzureichen"</formula>
    </cfRule>
  </conditionalFormatting>
  <conditionalFormatting sqref="BF176">
    <cfRule type="cellIs" dxfId="2207" priority="2090" operator="equal">
      <formula>"nachzureichen"</formula>
    </cfRule>
  </conditionalFormatting>
  <conditionalFormatting sqref="BF176">
    <cfRule type="cellIs" dxfId="2206" priority="2089" operator="equal">
      <formula>"Nachweis ausstehend"</formula>
    </cfRule>
  </conditionalFormatting>
  <conditionalFormatting sqref="BI176">
    <cfRule type="cellIs" dxfId="2205" priority="2087" stopIfTrue="1" operator="equal">
      <formula>"Nein"</formula>
    </cfRule>
    <cfRule type="cellIs" dxfId="2204" priority="2088" stopIfTrue="1" operator="equal">
      <formula>"Ja"</formula>
    </cfRule>
  </conditionalFormatting>
  <conditionalFormatting sqref="BI176">
    <cfRule type="containsText" dxfId="2203" priority="2085" operator="containsText" text="nachzureichen">
      <formula>NOT(ISERROR(SEARCH("nachzureichen",BI176)))</formula>
    </cfRule>
    <cfRule type="cellIs" dxfId="2202" priority="2086" operator="equal">
      <formula>"nachzureichen"</formula>
    </cfRule>
  </conditionalFormatting>
  <conditionalFormatting sqref="BI176">
    <cfRule type="containsText" dxfId="2201" priority="2083" operator="containsText" text="nachzureichen">
      <formula>NOT(ISERROR(SEARCH("nachzureichen",BI176)))</formula>
    </cfRule>
    <cfRule type="cellIs" dxfId="2200" priority="2084" operator="equal">
      <formula>"nachzureichen"</formula>
    </cfRule>
  </conditionalFormatting>
  <conditionalFormatting sqref="BI176">
    <cfRule type="cellIs" dxfId="2199" priority="2082" operator="equal">
      <formula>"nachzureichen"</formula>
    </cfRule>
  </conditionalFormatting>
  <conditionalFormatting sqref="BI176">
    <cfRule type="cellIs" dxfId="2198" priority="2081" operator="equal">
      <formula>"Nachweis ausstehend"</formula>
    </cfRule>
  </conditionalFormatting>
  <conditionalFormatting sqref="D184">
    <cfRule type="cellIs" dxfId="2197" priority="2079" stopIfTrue="1" operator="equal">
      <formula>"Nein"</formula>
    </cfRule>
    <cfRule type="cellIs" dxfId="2196" priority="2080" stopIfTrue="1" operator="equal">
      <formula>"Ja"</formula>
    </cfRule>
  </conditionalFormatting>
  <conditionalFormatting sqref="D184">
    <cfRule type="containsText" dxfId="2195" priority="2077" operator="containsText" text="nachzureichen">
      <formula>NOT(ISERROR(SEARCH("nachzureichen",D184)))</formula>
    </cfRule>
    <cfRule type="cellIs" dxfId="2194" priority="2078" operator="equal">
      <formula>"nachzureichen"</formula>
    </cfRule>
  </conditionalFormatting>
  <conditionalFormatting sqref="D184">
    <cfRule type="containsText" dxfId="2193" priority="2075" operator="containsText" text="nachzureichen">
      <formula>NOT(ISERROR(SEARCH("nachzureichen",D184)))</formula>
    </cfRule>
    <cfRule type="cellIs" dxfId="2192" priority="2076" operator="equal">
      <formula>"nachzureichen"</formula>
    </cfRule>
  </conditionalFormatting>
  <conditionalFormatting sqref="D184">
    <cfRule type="cellIs" dxfId="2191" priority="2074" operator="equal">
      <formula>"nachzureichen"</formula>
    </cfRule>
  </conditionalFormatting>
  <conditionalFormatting sqref="D184">
    <cfRule type="cellIs" dxfId="2190" priority="2073" operator="equal">
      <formula>"Nachweis ausstehend"</formula>
    </cfRule>
  </conditionalFormatting>
  <conditionalFormatting sqref="G184">
    <cfRule type="cellIs" dxfId="2189" priority="2071" stopIfTrue="1" operator="equal">
      <formula>"Nein"</formula>
    </cfRule>
    <cfRule type="cellIs" dxfId="2188" priority="2072" stopIfTrue="1" operator="equal">
      <formula>"Ja"</formula>
    </cfRule>
  </conditionalFormatting>
  <conditionalFormatting sqref="G184">
    <cfRule type="containsText" dxfId="2187" priority="2069" operator="containsText" text="nachzureichen">
      <formula>NOT(ISERROR(SEARCH("nachzureichen",G184)))</formula>
    </cfRule>
    <cfRule type="cellIs" dxfId="2186" priority="2070" operator="equal">
      <formula>"nachzureichen"</formula>
    </cfRule>
  </conditionalFormatting>
  <conditionalFormatting sqref="G184">
    <cfRule type="containsText" dxfId="2185" priority="2067" operator="containsText" text="nachzureichen">
      <formula>NOT(ISERROR(SEARCH("nachzureichen",G184)))</formula>
    </cfRule>
    <cfRule type="cellIs" dxfId="2184" priority="2068" operator="equal">
      <formula>"nachzureichen"</formula>
    </cfRule>
  </conditionalFormatting>
  <conditionalFormatting sqref="G184">
    <cfRule type="cellIs" dxfId="2183" priority="2066" operator="equal">
      <formula>"nachzureichen"</formula>
    </cfRule>
  </conditionalFormatting>
  <conditionalFormatting sqref="G184">
    <cfRule type="cellIs" dxfId="2182" priority="2065" operator="equal">
      <formula>"Nachweis ausstehend"</formula>
    </cfRule>
  </conditionalFormatting>
  <conditionalFormatting sqref="J184">
    <cfRule type="cellIs" dxfId="2181" priority="2063" stopIfTrue="1" operator="equal">
      <formula>"Nein"</formula>
    </cfRule>
    <cfRule type="cellIs" dxfId="2180" priority="2064" stopIfTrue="1" operator="equal">
      <formula>"Ja"</formula>
    </cfRule>
  </conditionalFormatting>
  <conditionalFormatting sqref="J184">
    <cfRule type="containsText" dxfId="2179" priority="2061" operator="containsText" text="nachzureichen">
      <formula>NOT(ISERROR(SEARCH("nachzureichen",J184)))</formula>
    </cfRule>
    <cfRule type="cellIs" dxfId="2178" priority="2062" operator="equal">
      <formula>"nachzureichen"</formula>
    </cfRule>
  </conditionalFormatting>
  <conditionalFormatting sqref="J184">
    <cfRule type="containsText" dxfId="2177" priority="2059" operator="containsText" text="nachzureichen">
      <formula>NOT(ISERROR(SEARCH("nachzureichen",J184)))</formula>
    </cfRule>
    <cfRule type="cellIs" dxfId="2176" priority="2060" operator="equal">
      <formula>"nachzureichen"</formula>
    </cfRule>
  </conditionalFormatting>
  <conditionalFormatting sqref="J184">
    <cfRule type="cellIs" dxfId="2175" priority="2058" operator="equal">
      <formula>"nachzureichen"</formula>
    </cfRule>
  </conditionalFormatting>
  <conditionalFormatting sqref="J184">
    <cfRule type="cellIs" dxfId="2174" priority="2057" operator="equal">
      <formula>"Nachweis ausstehend"</formula>
    </cfRule>
  </conditionalFormatting>
  <conditionalFormatting sqref="M184">
    <cfRule type="cellIs" dxfId="2173" priority="2055" stopIfTrue="1" operator="equal">
      <formula>"Nein"</formula>
    </cfRule>
    <cfRule type="cellIs" dxfId="2172" priority="2056" stopIfTrue="1" operator="equal">
      <formula>"Ja"</formula>
    </cfRule>
  </conditionalFormatting>
  <conditionalFormatting sqref="M184">
    <cfRule type="containsText" dxfId="2171" priority="2053" operator="containsText" text="nachzureichen">
      <formula>NOT(ISERROR(SEARCH("nachzureichen",M184)))</formula>
    </cfRule>
    <cfRule type="cellIs" dxfId="2170" priority="2054" operator="equal">
      <formula>"nachzureichen"</formula>
    </cfRule>
  </conditionalFormatting>
  <conditionalFormatting sqref="M184">
    <cfRule type="containsText" dxfId="2169" priority="2051" operator="containsText" text="nachzureichen">
      <formula>NOT(ISERROR(SEARCH("nachzureichen",M184)))</formula>
    </cfRule>
    <cfRule type="cellIs" dxfId="2168" priority="2052" operator="equal">
      <formula>"nachzureichen"</formula>
    </cfRule>
  </conditionalFormatting>
  <conditionalFormatting sqref="M184">
    <cfRule type="cellIs" dxfId="2167" priority="2050" operator="equal">
      <formula>"nachzureichen"</formula>
    </cfRule>
  </conditionalFormatting>
  <conditionalFormatting sqref="M184">
    <cfRule type="cellIs" dxfId="2166" priority="2049" operator="equal">
      <formula>"Nachweis ausstehend"</formula>
    </cfRule>
  </conditionalFormatting>
  <conditionalFormatting sqref="P184">
    <cfRule type="cellIs" dxfId="2165" priority="2047" stopIfTrue="1" operator="equal">
      <formula>"Nein"</formula>
    </cfRule>
    <cfRule type="cellIs" dxfId="2164" priority="2048" stopIfTrue="1" operator="equal">
      <formula>"Ja"</formula>
    </cfRule>
  </conditionalFormatting>
  <conditionalFormatting sqref="P184">
    <cfRule type="containsText" dxfId="2163" priority="2045" operator="containsText" text="nachzureichen">
      <formula>NOT(ISERROR(SEARCH("nachzureichen",P184)))</formula>
    </cfRule>
    <cfRule type="cellIs" dxfId="2162" priority="2046" operator="equal">
      <formula>"nachzureichen"</formula>
    </cfRule>
  </conditionalFormatting>
  <conditionalFormatting sqref="P184">
    <cfRule type="containsText" dxfId="2161" priority="2043" operator="containsText" text="nachzureichen">
      <formula>NOT(ISERROR(SEARCH("nachzureichen",P184)))</formula>
    </cfRule>
    <cfRule type="cellIs" dxfId="2160" priority="2044" operator="equal">
      <formula>"nachzureichen"</formula>
    </cfRule>
  </conditionalFormatting>
  <conditionalFormatting sqref="P184">
    <cfRule type="cellIs" dxfId="2159" priority="2042" operator="equal">
      <formula>"nachzureichen"</formula>
    </cfRule>
  </conditionalFormatting>
  <conditionalFormatting sqref="P184">
    <cfRule type="cellIs" dxfId="2158" priority="2041" operator="equal">
      <formula>"Nachweis ausstehend"</formula>
    </cfRule>
  </conditionalFormatting>
  <conditionalFormatting sqref="S184">
    <cfRule type="cellIs" dxfId="2157" priority="2039" stopIfTrue="1" operator="equal">
      <formula>"Nein"</formula>
    </cfRule>
    <cfRule type="cellIs" dxfId="2156" priority="2040" stopIfTrue="1" operator="equal">
      <formula>"Ja"</formula>
    </cfRule>
  </conditionalFormatting>
  <conditionalFormatting sqref="S184">
    <cfRule type="containsText" dxfId="2155" priority="2037" operator="containsText" text="nachzureichen">
      <formula>NOT(ISERROR(SEARCH("nachzureichen",S184)))</formula>
    </cfRule>
    <cfRule type="cellIs" dxfId="2154" priority="2038" operator="equal">
      <formula>"nachzureichen"</formula>
    </cfRule>
  </conditionalFormatting>
  <conditionalFormatting sqref="S184">
    <cfRule type="containsText" dxfId="2153" priority="2035" operator="containsText" text="nachzureichen">
      <formula>NOT(ISERROR(SEARCH("nachzureichen",S184)))</formula>
    </cfRule>
    <cfRule type="cellIs" dxfId="2152" priority="2036" operator="equal">
      <formula>"nachzureichen"</formula>
    </cfRule>
  </conditionalFormatting>
  <conditionalFormatting sqref="S184">
    <cfRule type="cellIs" dxfId="2151" priority="2034" operator="equal">
      <formula>"nachzureichen"</formula>
    </cfRule>
  </conditionalFormatting>
  <conditionalFormatting sqref="S184">
    <cfRule type="cellIs" dxfId="2150" priority="2033" operator="equal">
      <formula>"Nachweis ausstehend"</formula>
    </cfRule>
  </conditionalFormatting>
  <conditionalFormatting sqref="V184">
    <cfRule type="cellIs" dxfId="2149" priority="2031" stopIfTrue="1" operator="equal">
      <formula>"Nein"</formula>
    </cfRule>
    <cfRule type="cellIs" dxfId="2148" priority="2032" stopIfTrue="1" operator="equal">
      <formula>"Ja"</formula>
    </cfRule>
  </conditionalFormatting>
  <conditionalFormatting sqref="V184">
    <cfRule type="containsText" dxfId="2147" priority="2029" operator="containsText" text="nachzureichen">
      <formula>NOT(ISERROR(SEARCH("nachzureichen",V184)))</formula>
    </cfRule>
    <cfRule type="cellIs" dxfId="2146" priority="2030" operator="equal">
      <formula>"nachzureichen"</formula>
    </cfRule>
  </conditionalFormatting>
  <conditionalFormatting sqref="V184">
    <cfRule type="containsText" dxfId="2145" priority="2027" operator="containsText" text="nachzureichen">
      <formula>NOT(ISERROR(SEARCH("nachzureichen",V184)))</formula>
    </cfRule>
    <cfRule type="cellIs" dxfId="2144" priority="2028" operator="equal">
      <formula>"nachzureichen"</formula>
    </cfRule>
  </conditionalFormatting>
  <conditionalFormatting sqref="V184">
    <cfRule type="cellIs" dxfId="2143" priority="2026" operator="equal">
      <formula>"nachzureichen"</formula>
    </cfRule>
  </conditionalFormatting>
  <conditionalFormatting sqref="V184">
    <cfRule type="cellIs" dxfId="2142" priority="2025" operator="equal">
      <formula>"Nachweis ausstehend"</formula>
    </cfRule>
  </conditionalFormatting>
  <conditionalFormatting sqref="Y184">
    <cfRule type="cellIs" dxfId="2141" priority="2023" stopIfTrue="1" operator="equal">
      <formula>"Nein"</formula>
    </cfRule>
    <cfRule type="cellIs" dxfId="2140" priority="2024" stopIfTrue="1" operator="equal">
      <formula>"Ja"</formula>
    </cfRule>
  </conditionalFormatting>
  <conditionalFormatting sqref="Y184">
    <cfRule type="containsText" dxfId="2139" priority="2021" operator="containsText" text="nachzureichen">
      <formula>NOT(ISERROR(SEARCH("nachzureichen",Y184)))</formula>
    </cfRule>
    <cfRule type="cellIs" dxfId="2138" priority="2022" operator="equal">
      <formula>"nachzureichen"</formula>
    </cfRule>
  </conditionalFormatting>
  <conditionalFormatting sqref="Y184">
    <cfRule type="containsText" dxfId="2137" priority="2019" operator="containsText" text="nachzureichen">
      <formula>NOT(ISERROR(SEARCH("nachzureichen",Y184)))</formula>
    </cfRule>
    <cfRule type="cellIs" dxfId="2136" priority="2020" operator="equal">
      <formula>"nachzureichen"</formula>
    </cfRule>
  </conditionalFormatting>
  <conditionalFormatting sqref="Y184">
    <cfRule type="cellIs" dxfId="2135" priority="2018" operator="equal">
      <formula>"nachzureichen"</formula>
    </cfRule>
  </conditionalFormatting>
  <conditionalFormatting sqref="Y184">
    <cfRule type="cellIs" dxfId="2134" priority="2017" operator="equal">
      <formula>"Nachweis ausstehend"</formula>
    </cfRule>
  </conditionalFormatting>
  <conditionalFormatting sqref="AB184">
    <cfRule type="cellIs" dxfId="2133" priority="2015" stopIfTrue="1" operator="equal">
      <formula>"Nein"</formula>
    </cfRule>
    <cfRule type="cellIs" dxfId="2132" priority="2016" stopIfTrue="1" operator="equal">
      <formula>"Ja"</formula>
    </cfRule>
  </conditionalFormatting>
  <conditionalFormatting sqref="AB184">
    <cfRule type="containsText" dxfId="2131" priority="2013" operator="containsText" text="nachzureichen">
      <formula>NOT(ISERROR(SEARCH("nachzureichen",AB184)))</formula>
    </cfRule>
    <cfRule type="cellIs" dxfId="2130" priority="2014" operator="equal">
      <formula>"nachzureichen"</formula>
    </cfRule>
  </conditionalFormatting>
  <conditionalFormatting sqref="AB184">
    <cfRule type="containsText" dxfId="2129" priority="2011" operator="containsText" text="nachzureichen">
      <formula>NOT(ISERROR(SEARCH("nachzureichen",AB184)))</formula>
    </cfRule>
    <cfRule type="cellIs" dxfId="2128" priority="2012" operator="equal">
      <formula>"nachzureichen"</formula>
    </cfRule>
  </conditionalFormatting>
  <conditionalFormatting sqref="AB184">
    <cfRule type="cellIs" dxfId="2127" priority="2010" operator="equal">
      <formula>"nachzureichen"</formula>
    </cfRule>
  </conditionalFormatting>
  <conditionalFormatting sqref="AB184">
    <cfRule type="cellIs" dxfId="2126" priority="2009" operator="equal">
      <formula>"Nachweis ausstehend"</formula>
    </cfRule>
  </conditionalFormatting>
  <conditionalFormatting sqref="AE184">
    <cfRule type="cellIs" dxfId="2125" priority="2007" stopIfTrue="1" operator="equal">
      <formula>"Nein"</formula>
    </cfRule>
    <cfRule type="cellIs" dxfId="2124" priority="2008" stopIfTrue="1" operator="equal">
      <formula>"Ja"</formula>
    </cfRule>
  </conditionalFormatting>
  <conditionalFormatting sqref="AE184">
    <cfRule type="containsText" dxfId="2123" priority="2005" operator="containsText" text="nachzureichen">
      <formula>NOT(ISERROR(SEARCH("nachzureichen",AE184)))</formula>
    </cfRule>
    <cfRule type="cellIs" dxfId="2122" priority="2006" operator="equal">
      <formula>"nachzureichen"</formula>
    </cfRule>
  </conditionalFormatting>
  <conditionalFormatting sqref="AE184">
    <cfRule type="containsText" dxfId="2121" priority="2003" operator="containsText" text="nachzureichen">
      <formula>NOT(ISERROR(SEARCH("nachzureichen",AE184)))</formula>
    </cfRule>
    <cfRule type="cellIs" dxfId="2120" priority="2004" operator="equal">
      <formula>"nachzureichen"</formula>
    </cfRule>
  </conditionalFormatting>
  <conditionalFormatting sqref="AE184">
    <cfRule type="cellIs" dxfId="2119" priority="2002" operator="equal">
      <formula>"nachzureichen"</formula>
    </cfRule>
  </conditionalFormatting>
  <conditionalFormatting sqref="AE184">
    <cfRule type="cellIs" dxfId="2118" priority="2001" operator="equal">
      <formula>"Nachweis ausstehend"</formula>
    </cfRule>
  </conditionalFormatting>
  <conditionalFormatting sqref="AH184">
    <cfRule type="cellIs" dxfId="2117" priority="1999" stopIfTrue="1" operator="equal">
      <formula>"Nein"</formula>
    </cfRule>
    <cfRule type="cellIs" dxfId="2116" priority="2000" stopIfTrue="1" operator="equal">
      <formula>"Ja"</formula>
    </cfRule>
  </conditionalFormatting>
  <conditionalFormatting sqref="AH184">
    <cfRule type="containsText" dxfId="2115" priority="1997" operator="containsText" text="nachzureichen">
      <formula>NOT(ISERROR(SEARCH("nachzureichen",AH184)))</formula>
    </cfRule>
    <cfRule type="cellIs" dxfId="2114" priority="1998" operator="equal">
      <formula>"nachzureichen"</formula>
    </cfRule>
  </conditionalFormatting>
  <conditionalFormatting sqref="AH184">
    <cfRule type="containsText" dxfId="2113" priority="1995" operator="containsText" text="nachzureichen">
      <formula>NOT(ISERROR(SEARCH("nachzureichen",AH184)))</formula>
    </cfRule>
    <cfRule type="cellIs" dxfId="2112" priority="1996" operator="equal">
      <formula>"nachzureichen"</formula>
    </cfRule>
  </conditionalFormatting>
  <conditionalFormatting sqref="AH184">
    <cfRule type="cellIs" dxfId="2111" priority="1994" operator="equal">
      <formula>"nachzureichen"</formula>
    </cfRule>
  </conditionalFormatting>
  <conditionalFormatting sqref="AH184">
    <cfRule type="cellIs" dxfId="2110" priority="1993" operator="equal">
      <formula>"Nachweis ausstehend"</formula>
    </cfRule>
  </conditionalFormatting>
  <conditionalFormatting sqref="AK184">
    <cfRule type="cellIs" dxfId="2109" priority="1991" stopIfTrue="1" operator="equal">
      <formula>"Nein"</formula>
    </cfRule>
    <cfRule type="cellIs" dxfId="2108" priority="1992" stopIfTrue="1" operator="equal">
      <formula>"Ja"</formula>
    </cfRule>
  </conditionalFormatting>
  <conditionalFormatting sqref="AK184">
    <cfRule type="containsText" dxfId="2107" priority="1989" operator="containsText" text="nachzureichen">
      <formula>NOT(ISERROR(SEARCH("nachzureichen",AK184)))</formula>
    </cfRule>
    <cfRule type="cellIs" dxfId="2106" priority="1990" operator="equal">
      <formula>"nachzureichen"</formula>
    </cfRule>
  </conditionalFormatting>
  <conditionalFormatting sqref="AK184">
    <cfRule type="containsText" dxfId="2105" priority="1987" operator="containsText" text="nachzureichen">
      <formula>NOT(ISERROR(SEARCH("nachzureichen",AK184)))</formula>
    </cfRule>
    <cfRule type="cellIs" dxfId="2104" priority="1988" operator="equal">
      <formula>"nachzureichen"</formula>
    </cfRule>
  </conditionalFormatting>
  <conditionalFormatting sqref="AK184">
    <cfRule type="cellIs" dxfId="2103" priority="1986" operator="equal">
      <formula>"nachzureichen"</formula>
    </cfRule>
  </conditionalFormatting>
  <conditionalFormatting sqref="AK184">
    <cfRule type="cellIs" dxfId="2102" priority="1985" operator="equal">
      <formula>"Nachweis ausstehend"</formula>
    </cfRule>
  </conditionalFormatting>
  <conditionalFormatting sqref="AN184">
    <cfRule type="cellIs" dxfId="2101" priority="1983" stopIfTrue="1" operator="equal">
      <formula>"Nein"</formula>
    </cfRule>
    <cfRule type="cellIs" dxfId="2100" priority="1984" stopIfTrue="1" operator="equal">
      <formula>"Ja"</formula>
    </cfRule>
  </conditionalFormatting>
  <conditionalFormatting sqref="AN184">
    <cfRule type="containsText" dxfId="2099" priority="1981" operator="containsText" text="nachzureichen">
      <formula>NOT(ISERROR(SEARCH("nachzureichen",AN184)))</formula>
    </cfRule>
    <cfRule type="cellIs" dxfId="2098" priority="1982" operator="equal">
      <formula>"nachzureichen"</formula>
    </cfRule>
  </conditionalFormatting>
  <conditionalFormatting sqref="AN184">
    <cfRule type="containsText" dxfId="2097" priority="1979" operator="containsText" text="nachzureichen">
      <formula>NOT(ISERROR(SEARCH("nachzureichen",AN184)))</formula>
    </cfRule>
    <cfRule type="cellIs" dxfId="2096" priority="1980" operator="equal">
      <formula>"nachzureichen"</formula>
    </cfRule>
  </conditionalFormatting>
  <conditionalFormatting sqref="AN184">
    <cfRule type="cellIs" dxfId="2095" priority="1978" operator="equal">
      <formula>"nachzureichen"</formula>
    </cfRule>
  </conditionalFormatting>
  <conditionalFormatting sqref="AN184">
    <cfRule type="cellIs" dxfId="2094" priority="1977" operator="equal">
      <formula>"Nachweis ausstehend"</formula>
    </cfRule>
  </conditionalFormatting>
  <conditionalFormatting sqref="AQ184">
    <cfRule type="cellIs" dxfId="2093" priority="1975" stopIfTrue="1" operator="equal">
      <formula>"Nein"</formula>
    </cfRule>
    <cfRule type="cellIs" dxfId="2092" priority="1976" stopIfTrue="1" operator="equal">
      <formula>"Ja"</formula>
    </cfRule>
  </conditionalFormatting>
  <conditionalFormatting sqref="AQ184">
    <cfRule type="containsText" dxfId="2091" priority="1973" operator="containsText" text="nachzureichen">
      <formula>NOT(ISERROR(SEARCH("nachzureichen",AQ184)))</formula>
    </cfRule>
    <cfRule type="cellIs" dxfId="2090" priority="1974" operator="equal">
      <formula>"nachzureichen"</formula>
    </cfRule>
  </conditionalFormatting>
  <conditionalFormatting sqref="AQ184">
    <cfRule type="containsText" dxfId="2089" priority="1971" operator="containsText" text="nachzureichen">
      <formula>NOT(ISERROR(SEARCH("nachzureichen",AQ184)))</formula>
    </cfRule>
    <cfRule type="cellIs" dxfId="2088" priority="1972" operator="equal">
      <formula>"nachzureichen"</formula>
    </cfRule>
  </conditionalFormatting>
  <conditionalFormatting sqref="AQ184">
    <cfRule type="cellIs" dxfId="2087" priority="1970" operator="equal">
      <formula>"nachzureichen"</formula>
    </cfRule>
  </conditionalFormatting>
  <conditionalFormatting sqref="AQ184">
    <cfRule type="cellIs" dxfId="2086" priority="1969" operator="equal">
      <formula>"Nachweis ausstehend"</formula>
    </cfRule>
  </conditionalFormatting>
  <conditionalFormatting sqref="AT184">
    <cfRule type="cellIs" dxfId="2085" priority="1967" stopIfTrue="1" operator="equal">
      <formula>"Nein"</formula>
    </cfRule>
    <cfRule type="cellIs" dxfId="2084" priority="1968" stopIfTrue="1" operator="equal">
      <formula>"Ja"</formula>
    </cfRule>
  </conditionalFormatting>
  <conditionalFormatting sqref="AT184">
    <cfRule type="containsText" dxfId="2083" priority="1965" operator="containsText" text="nachzureichen">
      <formula>NOT(ISERROR(SEARCH("nachzureichen",AT184)))</formula>
    </cfRule>
    <cfRule type="cellIs" dxfId="2082" priority="1966" operator="equal">
      <formula>"nachzureichen"</formula>
    </cfRule>
  </conditionalFormatting>
  <conditionalFormatting sqref="AT184">
    <cfRule type="containsText" dxfId="2081" priority="1963" operator="containsText" text="nachzureichen">
      <formula>NOT(ISERROR(SEARCH("nachzureichen",AT184)))</formula>
    </cfRule>
    <cfRule type="cellIs" dxfId="2080" priority="1964" operator="equal">
      <formula>"nachzureichen"</formula>
    </cfRule>
  </conditionalFormatting>
  <conditionalFormatting sqref="AT184">
    <cfRule type="cellIs" dxfId="2079" priority="1962" operator="equal">
      <formula>"nachzureichen"</formula>
    </cfRule>
  </conditionalFormatting>
  <conditionalFormatting sqref="AT184">
    <cfRule type="cellIs" dxfId="2078" priority="1961" operator="equal">
      <formula>"Nachweis ausstehend"</formula>
    </cfRule>
  </conditionalFormatting>
  <conditionalFormatting sqref="AW184">
    <cfRule type="cellIs" dxfId="2077" priority="1959" stopIfTrue="1" operator="equal">
      <formula>"Nein"</formula>
    </cfRule>
    <cfRule type="cellIs" dxfId="2076" priority="1960" stopIfTrue="1" operator="equal">
      <formula>"Ja"</formula>
    </cfRule>
  </conditionalFormatting>
  <conditionalFormatting sqref="AW184">
    <cfRule type="containsText" dxfId="2075" priority="1957" operator="containsText" text="nachzureichen">
      <formula>NOT(ISERROR(SEARCH("nachzureichen",AW184)))</formula>
    </cfRule>
    <cfRule type="cellIs" dxfId="2074" priority="1958" operator="equal">
      <formula>"nachzureichen"</formula>
    </cfRule>
  </conditionalFormatting>
  <conditionalFormatting sqref="AW184">
    <cfRule type="containsText" dxfId="2073" priority="1955" operator="containsText" text="nachzureichen">
      <formula>NOT(ISERROR(SEARCH("nachzureichen",AW184)))</formula>
    </cfRule>
    <cfRule type="cellIs" dxfId="2072" priority="1956" operator="equal">
      <formula>"nachzureichen"</formula>
    </cfRule>
  </conditionalFormatting>
  <conditionalFormatting sqref="AW184">
    <cfRule type="cellIs" dxfId="2071" priority="1954" operator="equal">
      <formula>"nachzureichen"</formula>
    </cfRule>
  </conditionalFormatting>
  <conditionalFormatting sqref="AW184">
    <cfRule type="cellIs" dxfId="2070" priority="1953" operator="equal">
      <formula>"Nachweis ausstehend"</formula>
    </cfRule>
  </conditionalFormatting>
  <conditionalFormatting sqref="AZ184">
    <cfRule type="cellIs" dxfId="2069" priority="1951" stopIfTrue="1" operator="equal">
      <formula>"Nein"</formula>
    </cfRule>
    <cfRule type="cellIs" dxfId="2068" priority="1952" stopIfTrue="1" operator="equal">
      <formula>"Ja"</formula>
    </cfRule>
  </conditionalFormatting>
  <conditionalFormatting sqref="AZ184">
    <cfRule type="containsText" dxfId="2067" priority="1949" operator="containsText" text="nachzureichen">
      <formula>NOT(ISERROR(SEARCH("nachzureichen",AZ184)))</formula>
    </cfRule>
    <cfRule type="cellIs" dxfId="2066" priority="1950" operator="equal">
      <formula>"nachzureichen"</formula>
    </cfRule>
  </conditionalFormatting>
  <conditionalFormatting sqref="AZ184">
    <cfRule type="containsText" dxfId="2065" priority="1947" operator="containsText" text="nachzureichen">
      <formula>NOT(ISERROR(SEARCH("nachzureichen",AZ184)))</formula>
    </cfRule>
    <cfRule type="cellIs" dxfId="2064" priority="1948" operator="equal">
      <formula>"nachzureichen"</formula>
    </cfRule>
  </conditionalFormatting>
  <conditionalFormatting sqref="AZ184">
    <cfRule type="cellIs" dxfId="2063" priority="1946" operator="equal">
      <formula>"nachzureichen"</formula>
    </cfRule>
  </conditionalFormatting>
  <conditionalFormatting sqref="AZ184">
    <cfRule type="cellIs" dxfId="2062" priority="1945" operator="equal">
      <formula>"Nachweis ausstehend"</formula>
    </cfRule>
  </conditionalFormatting>
  <conditionalFormatting sqref="BC184">
    <cfRule type="cellIs" dxfId="2061" priority="1943" stopIfTrue="1" operator="equal">
      <formula>"Nein"</formula>
    </cfRule>
    <cfRule type="cellIs" dxfId="2060" priority="1944" stopIfTrue="1" operator="equal">
      <formula>"Ja"</formula>
    </cfRule>
  </conditionalFormatting>
  <conditionalFormatting sqref="BC184">
    <cfRule type="containsText" dxfId="2059" priority="1941" operator="containsText" text="nachzureichen">
      <formula>NOT(ISERROR(SEARCH("nachzureichen",BC184)))</formula>
    </cfRule>
    <cfRule type="cellIs" dxfId="2058" priority="1942" operator="equal">
      <formula>"nachzureichen"</formula>
    </cfRule>
  </conditionalFormatting>
  <conditionalFormatting sqref="BC184">
    <cfRule type="containsText" dxfId="2057" priority="1939" operator="containsText" text="nachzureichen">
      <formula>NOT(ISERROR(SEARCH("nachzureichen",BC184)))</formula>
    </cfRule>
    <cfRule type="cellIs" dxfId="2056" priority="1940" operator="equal">
      <formula>"nachzureichen"</formula>
    </cfRule>
  </conditionalFormatting>
  <conditionalFormatting sqref="BC184">
    <cfRule type="cellIs" dxfId="2055" priority="1938" operator="equal">
      <formula>"nachzureichen"</formula>
    </cfRule>
  </conditionalFormatting>
  <conditionalFormatting sqref="BC184">
    <cfRule type="cellIs" dxfId="2054" priority="1937" operator="equal">
      <formula>"Nachweis ausstehend"</formula>
    </cfRule>
  </conditionalFormatting>
  <conditionalFormatting sqref="BF184">
    <cfRule type="cellIs" dxfId="2053" priority="1935" stopIfTrue="1" operator="equal">
      <formula>"Nein"</formula>
    </cfRule>
    <cfRule type="cellIs" dxfId="2052" priority="1936" stopIfTrue="1" operator="equal">
      <formula>"Ja"</formula>
    </cfRule>
  </conditionalFormatting>
  <conditionalFormatting sqref="BF184">
    <cfRule type="containsText" dxfId="2051" priority="1933" operator="containsText" text="nachzureichen">
      <formula>NOT(ISERROR(SEARCH("nachzureichen",BF184)))</formula>
    </cfRule>
    <cfRule type="cellIs" dxfId="2050" priority="1934" operator="equal">
      <formula>"nachzureichen"</formula>
    </cfRule>
  </conditionalFormatting>
  <conditionalFormatting sqref="BF184">
    <cfRule type="containsText" dxfId="2049" priority="1931" operator="containsText" text="nachzureichen">
      <formula>NOT(ISERROR(SEARCH("nachzureichen",BF184)))</formula>
    </cfRule>
    <cfRule type="cellIs" dxfId="2048" priority="1932" operator="equal">
      <formula>"nachzureichen"</formula>
    </cfRule>
  </conditionalFormatting>
  <conditionalFormatting sqref="BF184">
    <cfRule type="cellIs" dxfId="2047" priority="1930" operator="equal">
      <formula>"nachzureichen"</formula>
    </cfRule>
  </conditionalFormatting>
  <conditionalFormatting sqref="BF184">
    <cfRule type="cellIs" dxfId="2046" priority="1929" operator="equal">
      <formula>"Nachweis ausstehend"</formula>
    </cfRule>
  </conditionalFormatting>
  <conditionalFormatting sqref="BI184">
    <cfRule type="cellIs" dxfId="2045" priority="1927" stopIfTrue="1" operator="equal">
      <formula>"Nein"</formula>
    </cfRule>
    <cfRule type="cellIs" dxfId="2044" priority="1928" stopIfTrue="1" operator="equal">
      <formula>"Ja"</formula>
    </cfRule>
  </conditionalFormatting>
  <conditionalFormatting sqref="BI184">
    <cfRule type="containsText" dxfId="2043" priority="1925" operator="containsText" text="nachzureichen">
      <formula>NOT(ISERROR(SEARCH("nachzureichen",BI184)))</formula>
    </cfRule>
    <cfRule type="cellIs" dxfId="2042" priority="1926" operator="equal">
      <formula>"nachzureichen"</formula>
    </cfRule>
  </conditionalFormatting>
  <conditionalFormatting sqref="BI184">
    <cfRule type="containsText" dxfId="2041" priority="1923" operator="containsText" text="nachzureichen">
      <formula>NOT(ISERROR(SEARCH("nachzureichen",BI184)))</formula>
    </cfRule>
    <cfRule type="cellIs" dxfId="2040" priority="1924" operator="equal">
      <formula>"nachzureichen"</formula>
    </cfRule>
  </conditionalFormatting>
  <conditionalFormatting sqref="BI184">
    <cfRule type="cellIs" dxfId="2039" priority="1922" operator="equal">
      <formula>"nachzureichen"</formula>
    </cfRule>
  </conditionalFormatting>
  <conditionalFormatting sqref="BI184">
    <cfRule type="cellIs" dxfId="2038" priority="1921" operator="equal">
      <formula>"Nachweis ausstehend"</formula>
    </cfRule>
  </conditionalFormatting>
  <conditionalFormatting sqref="D192">
    <cfRule type="cellIs" dxfId="2037" priority="1919" stopIfTrue="1" operator="equal">
      <formula>"Nein"</formula>
    </cfRule>
    <cfRule type="cellIs" dxfId="2036" priority="1920" stopIfTrue="1" operator="equal">
      <formula>"Ja"</formula>
    </cfRule>
  </conditionalFormatting>
  <conditionalFormatting sqref="D192">
    <cfRule type="containsText" dxfId="2035" priority="1917" operator="containsText" text="nachzureichen">
      <formula>NOT(ISERROR(SEARCH("nachzureichen",D192)))</formula>
    </cfRule>
    <cfRule type="cellIs" dxfId="2034" priority="1918" operator="equal">
      <formula>"nachzureichen"</formula>
    </cfRule>
  </conditionalFormatting>
  <conditionalFormatting sqref="D192">
    <cfRule type="containsText" dxfId="2033" priority="1915" operator="containsText" text="nachzureichen">
      <formula>NOT(ISERROR(SEARCH("nachzureichen",D192)))</formula>
    </cfRule>
    <cfRule type="cellIs" dxfId="2032" priority="1916" operator="equal">
      <formula>"nachzureichen"</formula>
    </cfRule>
  </conditionalFormatting>
  <conditionalFormatting sqref="D192">
    <cfRule type="cellIs" dxfId="2031" priority="1914" operator="equal">
      <formula>"nachzureichen"</formula>
    </cfRule>
  </conditionalFormatting>
  <conditionalFormatting sqref="D192">
    <cfRule type="cellIs" dxfId="2030" priority="1913" operator="equal">
      <formula>"Nachweis ausstehend"</formula>
    </cfRule>
  </conditionalFormatting>
  <conditionalFormatting sqref="G192">
    <cfRule type="cellIs" dxfId="2029" priority="1911" stopIfTrue="1" operator="equal">
      <formula>"Nein"</formula>
    </cfRule>
    <cfRule type="cellIs" dxfId="2028" priority="1912" stopIfTrue="1" operator="equal">
      <formula>"Ja"</formula>
    </cfRule>
  </conditionalFormatting>
  <conditionalFormatting sqref="G192">
    <cfRule type="containsText" dxfId="2027" priority="1909" operator="containsText" text="nachzureichen">
      <formula>NOT(ISERROR(SEARCH("nachzureichen",G192)))</formula>
    </cfRule>
    <cfRule type="cellIs" dxfId="2026" priority="1910" operator="equal">
      <formula>"nachzureichen"</formula>
    </cfRule>
  </conditionalFormatting>
  <conditionalFormatting sqref="G192">
    <cfRule type="containsText" dxfId="2025" priority="1907" operator="containsText" text="nachzureichen">
      <formula>NOT(ISERROR(SEARCH("nachzureichen",G192)))</formula>
    </cfRule>
    <cfRule type="cellIs" dxfId="2024" priority="1908" operator="equal">
      <formula>"nachzureichen"</formula>
    </cfRule>
  </conditionalFormatting>
  <conditionalFormatting sqref="G192">
    <cfRule type="cellIs" dxfId="2023" priority="1906" operator="equal">
      <formula>"nachzureichen"</formula>
    </cfRule>
  </conditionalFormatting>
  <conditionalFormatting sqref="G192">
    <cfRule type="cellIs" dxfId="2022" priority="1905" operator="equal">
      <formula>"Nachweis ausstehend"</formula>
    </cfRule>
  </conditionalFormatting>
  <conditionalFormatting sqref="J192">
    <cfRule type="cellIs" dxfId="2021" priority="1903" stopIfTrue="1" operator="equal">
      <formula>"Nein"</formula>
    </cfRule>
    <cfRule type="cellIs" dxfId="2020" priority="1904" stopIfTrue="1" operator="equal">
      <formula>"Ja"</formula>
    </cfRule>
  </conditionalFormatting>
  <conditionalFormatting sqref="J192">
    <cfRule type="containsText" dxfId="2019" priority="1901" operator="containsText" text="nachzureichen">
      <formula>NOT(ISERROR(SEARCH("nachzureichen",J192)))</formula>
    </cfRule>
    <cfRule type="cellIs" dxfId="2018" priority="1902" operator="equal">
      <formula>"nachzureichen"</formula>
    </cfRule>
  </conditionalFormatting>
  <conditionalFormatting sqref="J192">
    <cfRule type="containsText" dxfId="2017" priority="1899" operator="containsText" text="nachzureichen">
      <formula>NOT(ISERROR(SEARCH("nachzureichen",J192)))</formula>
    </cfRule>
    <cfRule type="cellIs" dxfId="2016" priority="1900" operator="equal">
      <formula>"nachzureichen"</formula>
    </cfRule>
  </conditionalFormatting>
  <conditionalFormatting sqref="J192">
    <cfRule type="cellIs" dxfId="2015" priority="1898" operator="equal">
      <formula>"nachzureichen"</formula>
    </cfRule>
  </conditionalFormatting>
  <conditionalFormatting sqref="J192">
    <cfRule type="cellIs" dxfId="2014" priority="1897" operator="equal">
      <formula>"Nachweis ausstehend"</formula>
    </cfRule>
  </conditionalFormatting>
  <conditionalFormatting sqref="M192">
    <cfRule type="cellIs" dxfId="2013" priority="1895" stopIfTrue="1" operator="equal">
      <formula>"Nein"</formula>
    </cfRule>
    <cfRule type="cellIs" dxfId="2012" priority="1896" stopIfTrue="1" operator="equal">
      <formula>"Ja"</formula>
    </cfRule>
  </conditionalFormatting>
  <conditionalFormatting sqref="M192">
    <cfRule type="containsText" dxfId="2011" priority="1893" operator="containsText" text="nachzureichen">
      <formula>NOT(ISERROR(SEARCH("nachzureichen",M192)))</formula>
    </cfRule>
    <cfRule type="cellIs" dxfId="2010" priority="1894" operator="equal">
      <formula>"nachzureichen"</formula>
    </cfRule>
  </conditionalFormatting>
  <conditionalFormatting sqref="M192">
    <cfRule type="containsText" dxfId="2009" priority="1891" operator="containsText" text="nachzureichen">
      <formula>NOT(ISERROR(SEARCH("nachzureichen",M192)))</formula>
    </cfRule>
    <cfRule type="cellIs" dxfId="2008" priority="1892" operator="equal">
      <formula>"nachzureichen"</formula>
    </cfRule>
  </conditionalFormatting>
  <conditionalFormatting sqref="M192">
    <cfRule type="cellIs" dxfId="2007" priority="1890" operator="equal">
      <formula>"nachzureichen"</formula>
    </cfRule>
  </conditionalFormatting>
  <conditionalFormatting sqref="M192">
    <cfRule type="cellIs" dxfId="2006" priority="1889" operator="equal">
      <formula>"Nachweis ausstehend"</formula>
    </cfRule>
  </conditionalFormatting>
  <conditionalFormatting sqref="P192">
    <cfRule type="cellIs" dxfId="2005" priority="1887" stopIfTrue="1" operator="equal">
      <formula>"Nein"</formula>
    </cfRule>
    <cfRule type="cellIs" dxfId="2004" priority="1888" stopIfTrue="1" operator="equal">
      <formula>"Ja"</formula>
    </cfRule>
  </conditionalFormatting>
  <conditionalFormatting sqref="P192">
    <cfRule type="containsText" dxfId="2003" priority="1885" operator="containsText" text="nachzureichen">
      <formula>NOT(ISERROR(SEARCH("nachzureichen",P192)))</formula>
    </cfRule>
    <cfRule type="cellIs" dxfId="2002" priority="1886" operator="equal">
      <formula>"nachzureichen"</formula>
    </cfRule>
  </conditionalFormatting>
  <conditionalFormatting sqref="P192">
    <cfRule type="containsText" dxfId="2001" priority="1883" operator="containsText" text="nachzureichen">
      <formula>NOT(ISERROR(SEARCH("nachzureichen",P192)))</formula>
    </cfRule>
    <cfRule type="cellIs" dxfId="2000" priority="1884" operator="equal">
      <formula>"nachzureichen"</formula>
    </cfRule>
  </conditionalFormatting>
  <conditionalFormatting sqref="P192">
    <cfRule type="cellIs" dxfId="1999" priority="1882" operator="equal">
      <formula>"nachzureichen"</formula>
    </cfRule>
  </conditionalFormatting>
  <conditionalFormatting sqref="P192">
    <cfRule type="cellIs" dxfId="1998" priority="1881" operator="equal">
      <formula>"Nachweis ausstehend"</formula>
    </cfRule>
  </conditionalFormatting>
  <conditionalFormatting sqref="S192">
    <cfRule type="cellIs" dxfId="1997" priority="1879" stopIfTrue="1" operator="equal">
      <formula>"Nein"</formula>
    </cfRule>
    <cfRule type="cellIs" dxfId="1996" priority="1880" stopIfTrue="1" operator="equal">
      <formula>"Ja"</formula>
    </cfRule>
  </conditionalFormatting>
  <conditionalFormatting sqref="S192">
    <cfRule type="containsText" dxfId="1995" priority="1877" operator="containsText" text="nachzureichen">
      <formula>NOT(ISERROR(SEARCH("nachzureichen",S192)))</formula>
    </cfRule>
    <cfRule type="cellIs" dxfId="1994" priority="1878" operator="equal">
      <formula>"nachzureichen"</formula>
    </cfRule>
  </conditionalFormatting>
  <conditionalFormatting sqref="S192">
    <cfRule type="containsText" dxfId="1993" priority="1875" operator="containsText" text="nachzureichen">
      <formula>NOT(ISERROR(SEARCH("nachzureichen",S192)))</formula>
    </cfRule>
    <cfRule type="cellIs" dxfId="1992" priority="1876" operator="equal">
      <formula>"nachzureichen"</formula>
    </cfRule>
  </conditionalFormatting>
  <conditionalFormatting sqref="S192">
    <cfRule type="cellIs" dxfId="1991" priority="1874" operator="equal">
      <formula>"nachzureichen"</formula>
    </cfRule>
  </conditionalFormatting>
  <conditionalFormatting sqref="S192">
    <cfRule type="cellIs" dxfId="1990" priority="1873" operator="equal">
      <formula>"Nachweis ausstehend"</formula>
    </cfRule>
  </conditionalFormatting>
  <conditionalFormatting sqref="V192">
    <cfRule type="cellIs" dxfId="1989" priority="1871" stopIfTrue="1" operator="equal">
      <formula>"Nein"</formula>
    </cfRule>
    <cfRule type="cellIs" dxfId="1988" priority="1872" stopIfTrue="1" operator="equal">
      <formula>"Ja"</formula>
    </cfRule>
  </conditionalFormatting>
  <conditionalFormatting sqref="V192">
    <cfRule type="containsText" dxfId="1987" priority="1869" operator="containsText" text="nachzureichen">
      <formula>NOT(ISERROR(SEARCH("nachzureichen",V192)))</formula>
    </cfRule>
    <cfRule type="cellIs" dxfId="1986" priority="1870" operator="equal">
      <formula>"nachzureichen"</formula>
    </cfRule>
  </conditionalFormatting>
  <conditionalFormatting sqref="V192">
    <cfRule type="containsText" dxfId="1985" priority="1867" operator="containsText" text="nachzureichen">
      <formula>NOT(ISERROR(SEARCH("nachzureichen",V192)))</formula>
    </cfRule>
    <cfRule type="cellIs" dxfId="1984" priority="1868" operator="equal">
      <formula>"nachzureichen"</formula>
    </cfRule>
  </conditionalFormatting>
  <conditionalFormatting sqref="V192">
    <cfRule type="cellIs" dxfId="1983" priority="1866" operator="equal">
      <formula>"nachzureichen"</formula>
    </cfRule>
  </conditionalFormatting>
  <conditionalFormatting sqref="V192">
    <cfRule type="cellIs" dxfId="1982" priority="1865" operator="equal">
      <formula>"Nachweis ausstehend"</formula>
    </cfRule>
  </conditionalFormatting>
  <conditionalFormatting sqref="Y192">
    <cfRule type="cellIs" dxfId="1981" priority="1863" stopIfTrue="1" operator="equal">
      <formula>"Nein"</formula>
    </cfRule>
    <cfRule type="cellIs" dxfId="1980" priority="1864" stopIfTrue="1" operator="equal">
      <formula>"Ja"</formula>
    </cfRule>
  </conditionalFormatting>
  <conditionalFormatting sqref="Y192">
    <cfRule type="containsText" dxfId="1979" priority="1861" operator="containsText" text="nachzureichen">
      <formula>NOT(ISERROR(SEARCH("nachzureichen",Y192)))</formula>
    </cfRule>
    <cfRule type="cellIs" dxfId="1978" priority="1862" operator="equal">
      <formula>"nachzureichen"</formula>
    </cfRule>
  </conditionalFormatting>
  <conditionalFormatting sqref="Y192">
    <cfRule type="containsText" dxfId="1977" priority="1859" operator="containsText" text="nachzureichen">
      <formula>NOT(ISERROR(SEARCH("nachzureichen",Y192)))</formula>
    </cfRule>
    <cfRule type="cellIs" dxfId="1976" priority="1860" operator="equal">
      <formula>"nachzureichen"</formula>
    </cfRule>
  </conditionalFormatting>
  <conditionalFormatting sqref="Y192">
    <cfRule type="cellIs" dxfId="1975" priority="1858" operator="equal">
      <formula>"nachzureichen"</formula>
    </cfRule>
  </conditionalFormatting>
  <conditionalFormatting sqref="Y192">
    <cfRule type="cellIs" dxfId="1974" priority="1857" operator="equal">
      <formula>"Nachweis ausstehend"</formula>
    </cfRule>
  </conditionalFormatting>
  <conditionalFormatting sqref="AB192">
    <cfRule type="cellIs" dxfId="1973" priority="1855" stopIfTrue="1" operator="equal">
      <formula>"Nein"</formula>
    </cfRule>
    <cfRule type="cellIs" dxfId="1972" priority="1856" stopIfTrue="1" operator="equal">
      <formula>"Ja"</formula>
    </cfRule>
  </conditionalFormatting>
  <conditionalFormatting sqref="AB192">
    <cfRule type="containsText" dxfId="1971" priority="1853" operator="containsText" text="nachzureichen">
      <formula>NOT(ISERROR(SEARCH("nachzureichen",AB192)))</formula>
    </cfRule>
    <cfRule type="cellIs" dxfId="1970" priority="1854" operator="equal">
      <formula>"nachzureichen"</formula>
    </cfRule>
  </conditionalFormatting>
  <conditionalFormatting sqref="AB192">
    <cfRule type="containsText" dxfId="1969" priority="1851" operator="containsText" text="nachzureichen">
      <formula>NOT(ISERROR(SEARCH("nachzureichen",AB192)))</formula>
    </cfRule>
    <cfRule type="cellIs" dxfId="1968" priority="1852" operator="equal">
      <formula>"nachzureichen"</formula>
    </cfRule>
  </conditionalFormatting>
  <conditionalFormatting sqref="AB192">
    <cfRule type="cellIs" dxfId="1967" priority="1850" operator="equal">
      <formula>"nachzureichen"</formula>
    </cfRule>
  </conditionalFormatting>
  <conditionalFormatting sqref="AB192">
    <cfRule type="cellIs" dxfId="1966" priority="1849" operator="equal">
      <formula>"Nachweis ausstehend"</formula>
    </cfRule>
  </conditionalFormatting>
  <conditionalFormatting sqref="AE192">
    <cfRule type="cellIs" dxfId="1965" priority="1847" stopIfTrue="1" operator="equal">
      <formula>"Nein"</formula>
    </cfRule>
    <cfRule type="cellIs" dxfId="1964" priority="1848" stopIfTrue="1" operator="equal">
      <formula>"Ja"</formula>
    </cfRule>
  </conditionalFormatting>
  <conditionalFormatting sqref="AE192">
    <cfRule type="containsText" dxfId="1963" priority="1845" operator="containsText" text="nachzureichen">
      <formula>NOT(ISERROR(SEARCH("nachzureichen",AE192)))</formula>
    </cfRule>
    <cfRule type="cellIs" dxfId="1962" priority="1846" operator="equal">
      <formula>"nachzureichen"</formula>
    </cfRule>
  </conditionalFormatting>
  <conditionalFormatting sqref="AE192">
    <cfRule type="containsText" dxfId="1961" priority="1843" operator="containsText" text="nachzureichen">
      <formula>NOT(ISERROR(SEARCH("nachzureichen",AE192)))</formula>
    </cfRule>
    <cfRule type="cellIs" dxfId="1960" priority="1844" operator="equal">
      <formula>"nachzureichen"</formula>
    </cfRule>
  </conditionalFormatting>
  <conditionalFormatting sqref="AE192">
    <cfRule type="cellIs" dxfId="1959" priority="1842" operator="equal">
      <formula>"nachzureichen"</formula>
    </cfRule>
  </conditionalFormatting>
  <conditionalFormatting sqref="AE192">
    <cfRule type="cellIs" dxfId="1958" priority="1841" operator="equal">
      <formula>"Nachweis ausstehend"</formula>
    </cfRule>
  </conditionalFormatting>
  <conditionalFormatting sqref="AH192">
    <cfRule type="cellIs" dxfId="1957" priority="1839" stopIfTrue="1" operator="equal">
      <formula>"Nein"</formula>
    </cfRule>
    <cfRule type="cellIs" dxfId="1956" priority="1840" stopIfTrue="1" operator="equal">
      <formula>"Ja"</formula>
    </cfRule>
  </conditionalFormatting>
  <conditionalFormatting sqref="AH192">
    <cfRule type="containsText" dxfId="1955" priority="1837" operator="containsText" text="nachzureichen">
      <formula>NOT(ISERROR(SEARCH("nachzureichen",AH192)))</formula>
    </cfRule>
    <cfRule type="cellIs" dxfId="1954" priority="1838" operator="equal">
      <formula>"nachzureichen"</formula>
    </cfRule>
  </conditionalFormatting>
  <conditionalFormatting sqref="AH192">
    <cfRule type="containsText" dxfId="1953" priority="1835" operator="containsText" text="nachzureichen">
      <formula>NOT(ISERROR(SEARCH("nachzureichen",AH192)))</formula>
    </cfRule>
    <cfRule type="cellIs" dxfId="1952" priority="1836" operator="equal">
      <formula>"nachzureichen"</formula>
    </cfRule>
  </conditionalFormatting>
  <conditionalFormatting sqref="AH192">
    <cfRule type="cellIs" dxfId="1951" priority="1834" operator="equal">
      <formula>"nachzureichen"</formula>
    </cfRule>
  </conditionalFormatting>
  <conditionalFormatting sqref="AH192">
    <cfRule type="cellIs" dxfId="1950" priority="1833" operator="equal">
      <formula>"Nachweis ausstehend"</formula>
    </cfRule>
  </conditionalFormatting>
  <conditionalFormatting sqref="AK192">
    <cfRule type="cellIs" dxfId="1949" priority="1831" stopIfTrue="1" operator="equal">
      <formula>"Nein"</formula>
    </cfRule>
    <cfRule type="cellIs" dxfId="1948" priority="1832" stopIfTrue="1" operator="equal">
      <formula>"Ja"</formula>
    </cfRule>
  </conditionalFormatting>
  <conditionalFormatting sqref="AK192">
    <cfRule type="containsText" dxfId="1947" priority="1829" operator="containsText" text="nachzureichen">
      <formula>NOT(ISERROR(SEARCH("nachzureichen",AK192)))</formula>
    </cfRule>
    <cfRule type="cellIs" dxfId="1946" priority="1830" operator="equal">
      <formula>"nachzureichen"</formula>
    </cfRule>
  </conditionalFormatting>
  <conditionalFormatting sqref="AK192">
    <cfRule type="containsText" dxfId="1945" priority="1827" operator="containsText" text="nachzureichen">
      <formula>NOT(ISERROR(SEARCH("nachzureichen",AK192)))</formula>
    </cfRule>
    <cfRule type="cellIs" dxfId="1944" priority="1828" operator="equal">
      <formula>"nachzureichen"</formula>
    </cfRule>
  </conditionalFormatting>
  <conditionalFormatting sqref="AK192">
    <cfRule type="cellIs" dxfId="1943" priority="1826" operator="equal">
      <formula>"nachzureichen"</formula>
    </cfRule>
  </conditionalFormatting>
  <conditionalFormatting sqref="AK192">
    <cfRule type="cellIs" dxfId="1942" priority="1825" operator="equal">
      <formula>"Nachweis ausstehend"</formula>
    </cfRule>
  </conditionalFormatting>
  <conditionalFormatting sqref="AN192">
    <cfRule type="cellIs" dxfId="1941" priority="1823" stopIfTrue="1" operator="equal">
      <formula>"Nein"</formula>
    </cfRule>
    <cfRule type="cellIs" dxfId="1940" priority="1824" stopIfTrue="1" operator="equal">
      <formula>"Ja"</formula>
    </cfRule>
  </conditionalFormatting>
  <conditionalFormatting sqref="AN192">
    <cfRule type="containsText" dxfId="1939" priority="1821" operator="containsText" text="nachzureichen">
      <formula>NOT(ISERROR(SEARCH("nachzureichen",AN192)))</formula>
    </cfRule>
    <cfRule type="cellIs" dxfId="1938" priority="1822" operator="equal">
      <formula>"nachzureichen"</formula>
    </cfRule>
  </conditionalFormatting>
  <conditionalFormatting sqref="AN192">
    <cfRule type="containsText" dxfId="1937" priority="1819" operator="containsText" text="nachzureichen">
      <formula>NOT(ISERROR(SEARCH("nachzureichen",AN192)))</formula>
    </cfRule>
    <cfRule type="cellIs" dxfId="1936" priority="1820" operator="equal">
      <formula>"nachzureichen"</formula>
    </cfRule>
  </conditionalFormatting>
  <conditionalFormatting sqref="AN192">
    <cfRule type="cellIs" dxfId="1935" priority="1818" operator="equal">
      <formula>"nachzureichen"</formula>
    </cfRule>
  </conditionalFormatting>
  <conditionalFormatting sqref="AN192">
    <cfRule type="cellIs" dxfId="1934" priority="1817" operator="equal">
      <formula>"Nachweis ausstehend"</formula>
    </cfRule>
  </conditionalFormatting>
  <conditionalFormatting sqref="AQ192">
    <cfRule type="cellIs" dxfId="1933" priority="1815" stopIfTrue="1" operator="equal">
      <formula>"Nein"</formula>
    </cfRule>
    <cfRule type="cellIs" dxfId="1932" priority="1816" stopIfTrue="1" operator="equal">
      <formula>"Ja"</formula>
    </cfRule>
  </conditionalFormatting>
  <conditionalFormatting sqref="AQ192">
    <cfRule type="containsText" dxfId="1931" priority="1813" operator="containsText" text="nachzureichen">
      <formula>NOT(ISERROR(SEARCH("nachzureichen",AQ192)))</formula>
    </cfRule>
    <cfRule type="cellIs" dxfId="1930" priority="1814" operator="equal">
      <formula>"nachzureichen"</formula>
    </cfRule>
  </conditionalFormatting>
  <conditionalFormatting sqref="AQ192">
    <cfRule type="containsText" dxfId="1929" priority="1811" operator="containsText" text="nachzureichen">
      <formula>NOT(ISERROR(SEARCH("nachzureichen",AQ192)))</formula>
    </cfRule>
    <cfRule type="cellIs" dxfId="1928" priority="1812" operator="equal">
      <formula>"nachzureichen"</formula>
    </cfRule>
  </conditionalFormatting>
  <conditionalFormatting sqref="AQ192">
    <cfRule type="cellIs" dxfId="1927" priority="1810" operator="equal">
      <formula>"nachzureichen"</formula>
    </cfRule>
  </conditionalFormatting>
  <conditionalFormatting sqref="AQ192">
    <cfRule type="cellIs" dxfId="1926" priority="1809" operator="equal">
      <formula>"Nachweis ausstehend"</formula>
    </cfRule>
  </conditionalFormatting>
  <conditionalFormatting sqref="AT192">
    <cfRule type="cellIs" dxfId="1925" priority="1807" stopIfTrue="1" operator="equal">
      <formula>"Nein"</formula>
    </cfRule>
    <cfRule type="cellIs" dxfId="1924" priority="1808" stopIfTrue="1" operator="equal">
      <formula>"Ja"</formula>
    </cfRule>
  </conditionalFormatting>
  <conditionalFormatting sqref="AT192">
    <cfRule type="containsText" dxfId="1923" priority="1805" operator="containsText" text="nachzureichen">
      <formula>NOT(ISERROR(SEARCH("nachzureichen",AT192)))</formula>
    </cfRule>
    <cfRule type="cellIs" dxfId="1922" priority="1806" operator="equal">
      <formula>"nachzureichen"</formula>
    </cfRule>
  </conditionalFormatting>
  <conditionalFormatting sqref="AT192">
    <cfRule type="containsText" dxfId="1921" priority="1803" operator="containsText" text="nachzureichen">
      <formula>NOT(ISERROR(SEARCH("nachzureichen",AT192)))</formula>
    </cfRule>
    <cfRule type="cellIs" dxfId="1920" priority="1804" operator="equal">
      <formula>"nachzureichen"</formula>
    </cfRule>
  </conditionalFormatting>
  <conditionalFormatting sqref="AT192">
    <cfRule type="cellIs" dxfId="1919" priority="1802" operator="equal">
      <formula>"nachzureichen"</formula>
    </cfRule>
  </conditionalFormatting>
  <conditionalFormatting sqref="AT192">
    <cfRule type="cellIs" dxfId="1918" priority="1801" operator="equal">
      <formula>"Nachweis ausstehend"</formula>
    </cfRule>
  </conditionalFormatting>
  <conditionalFormatting sqref="AW192">
    <cfRule type="cellIs" dxfId="1917" priority="1799" stopIfTrue="1" operator="equal">
      <formula>"Nein"</formula>
    </cfRule>
    <cfRule type="cellIs" dxfId="1916" priority="1800" stopIfTrue="1" operator="equal">
      <formula>"Ja"</formula>
    </cfRule>
  </conditionalFormatting>
  <conditionalFormatting sqref="AW192">
    <cfRule type="containsText" dxfId="1915" priority="1797" operator="containsText" text="nachzureichen">
      <formula>NOT(ISERROR(SEARCH("nachzureichen",AW192)))</formula>
    </cfRule>
    <cfRule type="cellIs" dxfId="1914" priority="1798" operator="equal">
      <formula>"nachzureichen"</formula>
    </cfRule>
  </conditionalFormatting>
  <conditionalFormatting sqref="AW192">
    <cfRule type="containsText" dxfId="1913" priority="1795" operator="containsText" text="nachzureichen">
      <formula>NOT(ISERROR(SEARCH("nachzureichen",AW192)))</formula>
    </cfRule>
    <cfRule type="cellIs" dxfId="1912" priority="1796" operator="equal">
      <formula>"nachzureichen"</formula>
    </cfRule>
  </conditionalFormatting>
  <conditionalFormatting sqref="AW192">
    <cfRule type="cellIs" dxfId="1911" priority="1794" operator="equal">
      <formula>"nachzureichen"</formula>
    </cfRule>
  </conditionalFormatting>
  <conditionalFormatting sqref="AW192">
    <cfRule type="cellIs" dxfId="1910" priority="1793" operator="equal">
      <formula>"Nachweis ausstehend"</formula>
    </cfRule>
  </conditionalFormatting>
  <conditionalFormatting sqref="AZ192">
    <cfRule type="cellIs" dxfId="1909" priority="1791" stopIfTrue="1" operator="equal">
      <formula>"Nein"</formula>
    </cfRule>
    <cfRule type="cellIs" dxfId="1908" priority="1792" stopIfTrue="1" operator="equal">
      <formula>"Ja"</formula>
    </cfRule>
  </conditionalFormatting>
  <conditionalFormatting sqref="AZ192">
    <cfRule type="containsText" dxfId="1907" priority="1789" operator="containsText" text="nachzureichen">
      <formula>NOT(ISERROR(SEARCH("nachzureichen",AZ192)))</formula>
    </cfRule>
    <cfRule type="cellIs" dxfId="1906" priority="1790" operator="equal">
      <formula>"nachzureichen"</formula>
    </cfRule>
  </conditionalFormatting>
  <conditionalFormatting sqref="AZ192">
    <cfRule type="containsText" dxfId="1905" priority="1787" operator="containsText" text="nachzureichen">
      <formula>NOT(ISERROR(SEARCH("nachzureichen",AZ192)))</formula>
    </cfRule>
    <cfRule type="cellIs" dxfId="1904" priority="1788" operator="equal">
      <formula>"nachzureichen"</formula>
    </cfRule>
  </conditionalFormatting>
  <conditionalFormatting sqref="AZ192">
    <cfRule type="cellIs" dxfId="1903" priority="1786" operator="equal">
      <formula>"nachzureichen"</formula>
    </cfRule>
  </conditionalFormatting>
  <conditionalFormatting sqref="AZ192">
    <cfRule type="cellIs" dxfId="1902" priority="1785" operator="equal">
      <formula>"Nachweis ausstehend"</formula>
    </cfRule>
  </conditionalFormatting>
  <conditionalFormatting sqref="BC192">
    <cfRule type="cellIs" dxfId="1901" priority="1783" stopIfTrue="1" operator="equal">
      <formula>"Nein"</formula>
    </cfRule>
    <cfRule type="cellIs" dxfId="1900" priority="1784" stopIfTrue="1" operator="equal">
      <formula>"Ja"</formula>
    </cfRule>
  </conditionalFormatting>
  <conditionalFormatting sqref="BC192">
    <cfRule type="containsText" dxfId="1899" priority="1781" operator="containsText" text="nachzureichen">
      <formula>NOT(ISERROR(SEARCH("nachzureichen",BC192)))</formula>
    </cfRule>
    <cfRule type="cellIs" dxfId="1898" priority="1782" operator="equal">
      <formula>"nachzureichen"</formula>
    </cfRule>
  </conditionalFormatting>
  <conditionalFormatting sqref="BC192">
    <cfRule type="containsText" dxfId="1897" priority="1779" operator="containsText" text="nachzureichen">
      <formula>NOT(ISERROR(SEARCH("nachzureichen",BC192)))</formula>
    </cfRule>
    <cfRule type="cellIs" dxfId="1896" priority="1780" operator="equal">
      <formula>"nachzureichen"</formula>
    </cfRule>
  </conditionalFormatting>
  <conditionalFormatting sqref="BC192">
    <cfRule type="cellIs" dxfId="1895" priority="1778" operator="equal">
      <formula>"nachzureichen"</formula>
    </cfRule>
  </conditionalFormatting>
  <conditionalFormatting sqref="BC192">
    <cfRule type="cellIs" dxfId="1894" priority="1777" operator="equal">
      <formula>"Nachweis ausstehend"</formula>
    </cfRule>
  </conditionalFormatting>
  <conditionalFormatting sqref="BF192">
    <cfRule type="cellIs" dxfId="1893" priority="1775" stopIfTrue="1" operator="equal">
      <formula>"Nein"</formula>
    </cfRule>
    <cfRule type="cellIs" dxfId="1892" priority="1776" stopIfTrue="1" operator="equal">
      <formula>"Ja"</formula>
    </cfRule>
  </conditionalFormatting>
  <conditionalFormatting sqref="BF192">
    <cfRule type="containsText" dxfId="1891" priority="1773" operator="containsText" text="nachzureichen">
      <formula>NOT(ISERROR(SEARCH("nachzureichen",BF192)))</formula>
    </cfRule>
    <cfRule type="cellIs" dxfId="1890" priority="1774" operator="equal">
      <formula>"nachzureichen"</formula>
    </cfRule>
  </conditionalFormatting>
  <conditionalFormatting sqref="BF192">
    <cfRule type="containsText" dxfId="1889" priority="1771" operator="containsText" text="nachzureichen">
      <formula>NOT(ISERROR(SEARCH("nachzureichen",BF192)))</formula>
    </cfRule>
    <cfRule type="cellIs" dxfId="1888" priority="1772" operator="equal">
      <formula>"nachzureichen"</formula>
    </cfRule>
  </conditionalFormatting>
  <conditionalFormatting sqref="BF192">
    <cfRule type="cellIs" dxfId="1887" priority="1770" operator="equal">
      <formula>"nachzureichen"</formula>
    </cfRule>
  </conditionalFormatting>
  <conditionalFormatting sqref="BF192">
    <cfRule type="cellIs" dxfId="1886" priority="1769" operator="equal">
      <formula>"Nachweis ausstehend"</formula>
    </cfRule>
  </conditionalFormatting>
  <conditionalFormatting sqref="BI192">
    <cfRule type="cellIs" dxfId="1885" priority="1767" stopIfTrue="1" operator="equal">
      <formula>"Nein"</formula>
    </cfRule>
    <cfRule type="cellIs" dxfId="1884" priority="1768" stopIfTrue="1" operator="equal">
      <formula>"Ja"</formula>
    </cfRule>
  </conditionalFormatting>
  <conditionalFormatting sqref="BI192">
    <cfRule type="containsText" dxfId="1883" priority="1765" operator="containsText" text="nachzureichen">
      <formula>NOT(ISERROR(SEARCH("nachzureichen",BI192)))</formula>
    </cfRule>
    <cfRule type="cellIs" dxfId="1882" priority="1766" operator="equal">
      <formula>"nachzureichen"</formula>
    </cfRule>
  </conditionalFormatting>
  <conditionalFormatting sqref="BI192">
    <cfRule type="containsText" dxfId="1881" priority="1763" operator="containsText" text="nachzureichen">
      <formula>NOT(ISERROR(SEARCH("nachzureichen",BI192)))</formula>
    </cfRule>
    <cfRule type="cellIs" dxfId="1880" priority="1764" operator="equal">
      <formula>"nachzureichen"</formula>
    </cfRule>
  </conditionalFormatting>
  <conditionalFormatting sqref="BI192">
    <cfRule type="cellIs" dxfId="1879" priority="1762" operator="equal">
      <formula>"nachzureichen"</formula>
    </cfRule>
  </conditionalFormatting>
  <conditionalFormatting sqref="BI192">
    <cfRule type="cellIs" dxfId="1878" priority="1761" operator="equal">
      <formula>"Nachweis ausstehend"</formula>
    </cfRule>
  </conditionalFormatting>
  <conditionalFormatting sqref="D200">
    <cfRule type="cellIs" dxfId="1877" priority="1759" stopIfTrue="1" operator="equal">
      <formula>"Nein"</formula>
    </cfRule>
    <cfRule type="cellIs" dxfId="1876" priority="1760" stopIfTrue="1" operator="equal">
      <formula>"Ja"</formula>
    </cfRule>
  </conditionalFormatting>
  <conditionalFormatting sqref="D200">
    <cfRule type="containsText" dxfId="1875" priority="1757" operator="containsText" text="nachzureichen">
      <formula>NOT(ISERROR(SEARCH("nachzureichen",D200)))</formula>
    </cfRule>
    <cfRule type="cellIs" dxfId="1874" priority="1758" operator="equal">
      <formula>"nachzureichen"</formula>
    </cfRule>
  </conditionalFormatting>
  <conditionalFormatting sqref="D200">
    <cfRule type="containsText" dxfId="1873" priority="1755" operator="containsText" text="nachzureichen">
      <formula>NOT(ISERROR(SEARCH("nachzureichen",D200)))</formula>
    </cfRule>
    <cfRule type="cellIs" dxfId="1872" priority="1756" operator="equal">
      <formula>"nachzureichen"</formula>
    </cfRule>
  </conditionalFormatting>
  <conditionalFormatting sqref="D200">
    <cfRule type="cellIs" dxfId="1871" priority="1754" operator="equal">
      <formula>"nachzureichen"</formula>
    </cfRule>
  </conditionalFormatting>
  <conditionalFormatting sqref="D200">
    <cfRule type="cellIs" dxfId="1870" priority="1753" operator="equal">
      <formula>"Nachweis ausstehend"</formula>
    </cfRule>
  </conditionalFormatting>
  <conditionalFormatting sqref="G200">
    <cfRule type="cellIs" dxfId="1869" priority="1751" stopIfTrue="1" operator="equal">
      <formula>"Nein"</formula>
    </cfRule>
    <cfRule type="cellIs" dxfId="1868" priority="1752" stopIfTrue="1" operator="equal">
      <formula>"Ja"</formula>
    </cfRule>
  </conditionalFormatting>
  <conditionalFormatting sqref="G200">
    <cfRule type="containsText" dxfId="1867" priority="1749" operator="containsText" text="nachzureichen">
      <formula>NOT(ISERROR(SEARCH("nachzureichen",G200)))</formula>
    </cfRule>
    <cfRule type="cellIs" dxfId="1866" priority="1750" operator="equal">
      <formula>"nachzureichen"</formula>
    </cfRule>
  </conditionalFormatting>
  <conditionalFormatting sqref="G200">
    <cfRule type="containsText" dxfId="1865" priority="1747" operator="containsText" text="nachzureichen">
      <formula>NOT(ISERROR(SEARCH("nachzureichen",G200)))</formula>
    </cfRule>
    <cfRule type="cellIs" dxfId="1864" priority="1748" operator="equal">
      <formula>"nachzureichen"</formula>
    </cfRule>
  </conditionalFormatting>
  <conditionalFormatting sqref="G200">
    <cfRule type="cellIs" dxfId="1863" priority="1746" operator="equal">
      <formula>"nachzureichen"</formula>
    </cfRule>
  </conditionalFormatting>
  <conditionalFormatting sqref="G200">
    <cfRule type="cellIs" dxfId="1862" priority="1745" operator="equal">
      <formula>"Nachweis ausstehend"</formula>
    </cfRule>
  </conditionalFormatting>
  <conditionalFormatting sqref="J200">
    <cfRule type="cellIs" dxfId="1861" priority="1743" stopIfTrue="1" operator="equal">
      <formula>"Nein"</formula>
    </cfRule>
    <cfRule type="cellIs" dxfId="1860" priority="1744" stopIfTrue="1" operator="equal">
      <formula>"Ja"</formula>
    </cfRule>
  </conditionalFormatting>
  <conditionalFormatting sqref="J200">
    <cfRule type="containsText" dxfId="1859" priority="1741" operator="containsText" text="nachzureichen">
      <formula>NOT(ISERROR(SEARCH("nachzureichen",J200)))</formula>
    </cfRule>
    <cfRule type="cellIs" dxfId="1858" priority="1742" operator="equal">
      <formula>"nachzureichen"</formula>
    </cfRule>
  </conditionalFormatting>
  <conditionalFormatting sqref="J200">
    <cfRule type="containsText" dxfId="1857" priority="1739" operator="containsText" text="nachzureichen">
      <formula>NOT(ISERROR(SEARCH("nachzureichen",J200)))</formula>
    </cfRule>
    <cfRule type="cellIs" dxfId="1856" priority="1740" operator="equal">
      <formula>"nachzureichen"</formula>
    </cfRule>
  </conditionalFormatting>
  <conditionalFormatting sqref="J200">
    <cfRule type="cellIs" dxfId="1855" priority="1738" operator="equal">
      <formula>"nachzureichen"</formula>
    </cfRule>
  </conditionalFormatting>
  <conditionalFormatting sqref="J200">
    <cfRule type="cellIs" dxfId="1854" priority="1737" operator="equal">
      <formula>"Nachweis ausstehend"</formula>
    </cfRule>
  </conditionalFormatting>
  <conditionalFormatting sqref="M200">
    <cfRule type="cellIs" dxfId="1853" priority="1735" stopIfTrue="1" operator="equal">
      <formula>"Nein"</formula>
    </cfRule>
    <cfRule type="cellIs" dxfId="1852" priority="1736" stopIfTrue="1" operator="equal">
      <formula>"Ja"</formula>
    </cfRule>
  </conditionalFormatting>
  <conditionalFormatting sqref="M200">
    <cfRule type="containsText" dxfId="1851" priority="1733" operator="containsText" text="nachzureichen">
      <formula>NOT(ISERROR(SEARCH("nachzureichen",M200)))</formula>
    </cfRule>
    <cfRule type="cellIs" dxfId="1850" priority="1734" operator="equal">
      <formula>"nachzureichen"</formula>
    </cfRule>
  </conditionalFormatting>
  <conditionalFormatting sqref="M200">
    <cfRule type="containsText" dxfId="1849" priority="1731" operator="containsText" text="nachzureichen">
      <formula>NOT(ISERROR(SEARCH("nachzureichen",M200)))</formula>
    </cfRule>
    <cfRule type="cellIs" dxfId="1848" priority="1732" operator="equal">
      <formula>"nachzureichen"</formula>
    </cfRule>
  </conditionalFormatting>
  <conditionalFormatting sqref="M200">
    <cfRule type="cellIs" dxfId="1847" priority="1730" operator="equal">
      <formula>"nachzureichen"</formula>
    </cfRule>
  </conditionalFormatting>
  <conditionalFormatting sqref="M200">
    <cfRule type="cellIs" dxfId="1846" priority="1729" operator="equal">
      <formula>"Nachweis ausstehend"</formula>
    </cfRule>
  </conditionalFormatting>
  <conditionalFormatting sqref="P200">
    <cfRule type="cellIs" dxfId="1845" priority="1727" stopIfTrue="1" operator="equal">
      <formula>"Nein"</formula>
    </cfRule>
    <cfRule type="cellIs" dxfId="1844" priority="1728" stopIfTrue="1" operator="equal">
      <formula>"Ja"</formula>
    </cfRule>
  </conditionalFormatting>
  <conditionalFormatting sqref="P200">
    <cfRule type="containsText" dxfId="1843" priority="1725" operator="containsText" text="nachzureichen">
      <formula>NOT(ISERROR(SEARCH("nachzureichen",P200)))</formula>
    </cfRule>
    <cfRule type="cellIs" dxfId="1842" priority="1726" operator="equal">
      <formula>"nachzureichen"</formula>
    </cfRule>
  </conditionalFormatting>
  <conditionalFormatting sqref="P200">
    <cfRule type="containsText" dxfId="1841" priority="1723" operator="containsText" text="nachzureichen">
      <formula>NOT(ISERROR(SEARCH("nachzureichen",P200)))</formula>
    </cfRule>
    <cfRule type="cellIs" dxfId="1840" priority="1724" operator="equal">
      <formula>"nachzureichen"</formula>
    </cfRule>
  </conditionalFormatting>
  <conditionalFormatting sqref="P200">
    <cfRule type="cellIs" dxfId="1839" priority="1722" operator="equal">
      <formula>"nachzureichen"</formula>
    </cfRule>
  </conditionalFormatting>
  <conditionalFormatting sqref="P200">
    <cfRule type="cellIs" dxfId="1838" priority="1721" operator="equal">
      <formula>"Nachweis ausstehend"</formula>
    </cfRule>
  </conditionalFormatting>
  <conditionalFormatting sqref="S200">
    <cfRule type="cellIs" dxfId="1837" priority="1719" stopIfTrue="1" operator="equal">
      <formula>"Nein"</formula>
    </cfRule>
    <cfRule type="cellIs" dxfId="1836" priority="1720" stopIfTrue="1" operator="equal">
      <formula>"Ja"</formula>
    </cfRule>
  </conditionalFormatting>
  <conditionalFormatting sqref="S200">
    <cfRule type="containsText" dxfId="1835" priority="1717" operator="containsText" text="nachzureichen">
      <formula>NOT(ISERROR(SEARCH("nachzureichen",S200)))</formula>
    </cfRule>
    <cfRule type="cellIs" dxfId="1834" priority="1718" operator="equal">
      <formula>"nachzureichen"</formula>
    </cfRule>
  </conditionalFormatting>
  <conditionalFormatting sqref="S200">
    <cfRule type="containsText" dxfId="1833" priority="1715" operator="containsText" text="nachzureichen">
      <formula>NOT(ISERROR(SEARCH("nachzureichen",S200)))</formula>
    </cfRule>
    <cfRule type="cellIs" dxfId="1832" priority="1716" operator="equal">
      <formula>"nachzureichen"</formula>
    </cfRule>
  </conditionalFormatting>
  <conditionalFormatting sqref="S200">
    <cfRule type="cellIs" dxfId="1831" priority="1714" operator="equal">
      <formula>"nachzureichen"</formula>
    </cfRule>
  </conditionalFormatting>
  <conditionalFormatting sqref="S200">
    <cfRule type="cellIs" dxfId="1830" priority="1713" operator="equal">
      <formula>"Nachweis ausstehend"</formula>
    </cfRule>
  </conditionalFormatting>
  <conditionalFormatting sqref="V200">
    <cfRule type="cellIs" dxfId="1829" priority="1711" stopIfTrue="1" operator="equal">
      <formula>"Nein"</formula>
    </cfRule>
    <cfRule type="cellIs" dxfId="1828" priority="1712" stopIfTrue="1" operator="equal">
      <formula>"Ja"</formula>
    </cfRule>
  </conditionalFormatting>
  <conditionalFormatting sqref="V200">
    <cfRule type="containsText" dxfId="1827" priority="1709" operator="containsText" text="nachzureichen">
      <formula>NOT(ISERROR(SEARCH("nachzureichen",V200)))</formula>
    </cfRule>
    <cfRule type="cellIs" dxfId="1826" priority="1710" operator="equal">
      <formula>"nachzureichen"</formula>
    </cfRule>
  </conditionalFormatting>
  <conditionalFormatting sqref="V200">
    <cfRule type="containsText" dxfId="1825" priority="1707" operator="containsText" text="nachzureichen">
      <formula>NOT(ISERROR(SEARCH("nachzureichen",V200)))</formula>
    </cfRule>
    <cfRule type="cellIs" dxfId="1824" priority="1708" operator="equal">
      <formula>"nachzureichen"</formula>
    </cfRule>
  </conditionalFormatting>
  <conditionalFormatting sqref="V200">
    <cfRule type="cellIs" dxfId="1823" priority="1706" operator="equal">
      <formula>"nachzureichen"</formula>
    </cfRule>
  </conditionalFormatting>
  <conditionalFormatting sqref="V200">
    <cfRule type="cellIs" dxfId="1822" priority="1705" operator="equal">
      <formula>"Nachweis ausstehend"</formula>
    </cfRule>
  </conditionalFormatting>
  <conditionalFormatting sqref="Y200">
    <cfRule type="cellIs" dxfId="1821" priority="1703" stopIfTrue="1" operator="equal">
      <formula>"Nein"</formula>
    </cfRule>
    <cfRule type="cellIs" dxfId="1820" priority="1704" stopIfTrue="1" operator="equal">
      <formula>"Ja"</formula>
    </cfRule>
  </conditionalFormatting>
  <conditionalFormatting sqref="Y200">
    <cfRule type="containsText" dxfId="1819" priority="1701" operator="containsText" text="nachzureichen">
      <formula>NOT(ISERROR(SEARCH("nachzureichen",Y200)))</formula>
    </cfRule>
    <cfRule type="cellIs" dxfId="1818" priority="1702" operator="equal">
      <formula>"nachzureichen"</formula>
    </cfRule>
  </conditionalFormatting>
  <conditionalFormatting sqref="Y200">
    <cfRule type="containsText" dxfId="1817" priority="1699" operator="containsText" text="nachzureichen">
      <formula>NOT(ISERROR(SEARCH("nachzureichen",Y200)))</formula>
    </cfRule>
    <cfRule type="cellIs" dxfId="1816" priority="1700" operator="equal">
      <formula>"nachzureichen"</formula>
    </cfRule>
  </conditionalFormatting>
  <conditionalFormatting sqref="Y200">
    <cfRule type="cellIs" dxfId="1815" priority="1698" operator="equal">
      <formula>"nachzureichen"</formula>
    </cfRule>
  </conditionalFormatting>
  <conditionalFormatting sqref="Y200">
    <cfRule type="cellIs" dxfId="1814" priority="1697" operator="equal">
      <formula>"Nachweis ausstehend"</formula>
    </cfRule>
  </conditionalFormatting>
  <conditionalFormatting sqref="AB200">
    <cfRule type="cellIs" dxfId="1813" priority="1695" stopIfTrue="1" operator="equal">
      <formula>"Nein"</formula>
    </cfRule>
    <cfRule type="cellIs" dxfId="1812" priority="1696" stopIfTrue="1" operator="equal">
      <formula>"Ja"</formula>
    </cfRule>
  </conditionalFormatting>
  <conditionalFormatting sqref="AB200">
    <cfRule type="containsText" dxfId="1811" priority="1693" operator="containsText" text="nachzureichen">
      <formula>NOT(ISERROR(SEARCH("nachzureichen",AB200)))</formula>
    </cfRule>
    <cfRule type="cellIs" dxfId="1810" priority="1694" operator="equal">
      <formula>"nachzureichen"</formula>
    </cfRule>
  </conditionalFormatting>
  <conditionalFormatting sqref="AB200">
    <cfRule type="containsText" dxfId="1809" priority="1691" operator="containsText" text="nachzureichen">
      <formula>NOT(ISERROR(SEARCH("nachzureichen",AB200)))</formula>
    </cfRule>
    <cfRule type="cellIs" dxfId="1808" priority="1692" operator="equal">
      <formula>"nachzureichen"</formula>
    </cfRule>
  </conditionalFormatting>
  <conditionalFormatting sqref="AB200">
    <cfRule type="cellIs" dxfId="1807" priority="1690" operator="equal">
      <formula>"nachzureichen"</formula>
    </cfRule>
  </conditionalFormatting>
  <conditionalFormatting sqref="AB200">
    <cfRule type="cellIs" dxfId="1806" priority="1689" operator="equal">
      <formula>"Nachweis ausstehend"</formula>
    </cfRule>
  </conditionalFormatting>
  <conditionalFormatting sqref="AE200">
    <cfRule type="cellIs" dxfId="1805" priority="1687" stopIfTrue="1" operator="equal">
      <formula>"Nein"</formula>
    </cfRule>
    <cfRule type="cellIs" dxfId="1804" priority="1688" stopIfTrue="1" operator="equal">
      <formula>"Ja"</formula>
    </cfRule>
  </conditionalFormatting>
  <conditionalFormatting sqref="AE200">
    <cfRule type="containsText" dxfId="1803" priority="1685" operator="containsText" text="nachzureichen">
      <formula>NOT(ISERROR(SEARCH("nachzureichen",AE200)))</formula>
    </cfRule>
    <cfRule type="cellIs" dxfId="1802" priority="1686" operator="equal">
      <formula>"nachzureichen"</formula>
    </cfRule>
  </conditionalFormatting>
  <conditionalFormatting sqref="AE200">
    <cfRule type="containsText" dxfId="1801" priority="1683" operator="containsText" text="nachzureichen">
      <formula>NOT(ISERROR(SEARCH("nachzureichen",AE200)))</formula>
    </cfRule>
    <cfRule type="cellIs" dxfId="1800" priority="1684" operator="equal">
      <formula>"nachzureichen"</formula>
    </cfRule>
  </conditionalFormatting>
  <conditionalFormatting sqref="AE200">
    <cfRule type="cellIs" dxfId="1799" priority="1682" operator="equal">
      <formula>"nachzureichen"</formula>
    </cfRule>
  </conditionalFormatting>
  <conditionalFormatting sqref="AE200">
    <cfRule type="cellIs" dxfId="1798" priority="1681" operator="equal">
      <formula>"Nachweis ausstehend"</formula>
    </cfRule>
  </conditionalFormatting>
  <conditionalFormatting sqref="AH200">
    <cfRule type="cellIs" dxfId="1797" priority="1679" stopIfTrue="1" operator="equal">
      <formula>"Nein"</formula>
    </cfRule>
    <cfRule type="cellIs" dxfId="1796" priority="1680" stopIfTrue="1" operator="equal">
      <formula>"Ja"</formula>
    </cfRule>
  </conditionalFormatting>
  <conditionalFormatting sqref="AH200">
    <cfRule type="containsText" dxfId="1795" priority="1677" operator="containsText" text="nachzureichen">
      <formula>NOT(ISERROR(SEARCH("nachzureichen",AH200)))</formula>
    </cfRule>
    <cfRule type="cellIs" dxfId="1794" priority="1678" operator="equal">
      <formula>"nachzureichen"</formula>
    </cfRule>
  </conditionalFormatting>
  <conditionalFormatting sqref="AH200">
    <cfRule type="containsText" dxfId="1793" priority="1675" operator="containsText" text="nachzureichen">
      <formula>NOT(ISERROR(SEARCH("nachzureichen",AH200)))</formula>
    </cfRule>
    <cfRule type="cellIs" dxfId="1792" priority="1676" operator="equal">
      <formula>"nachzureichen"</formula>
    </cfRule>
  </conditionalFormatting>
  <conditionalFormatting sqref="AH200">
    <cfRule type="cellIs" dxfId="1791" priority="1674" operator="equal">
      <formula>"nachzureichen"</formula>
    </cfRule>
  </conditionalFormatting>
  <conditionalFormatting sqref="AH200">
    <cfRule type="cellIs" dxfId="1790" priority="1673" operator="equal">
      <formula>"Nachweis ausstehend"</formula>
    </cfRule>
  </conditionalFormatting>
  <conditionalFormatting sqref="AK200">
    <cfRule type="cellIs" dxfId="1789" priority="1671" stopIfTrue="1" operator="equal">
      <formula>"Nein"</formula>
    </cfRule>
    <cfRule type="cellIs" dxfId="1788" priority="1672" stopIfTrue="1" operator="equal">
      <formula>"Ja"</formula>
    </cfRule>
  </conditionalFormatting>
  <conditionalFormatting sqref="AK200">
    <cfRule type="containsText" dxfId="1787" priority="1669" operator="containsText" text="nachzureichen">
      <formula>NOT(ISERROR(SEARCH("nachzureichen",AK200)))</formula>
    </cfRule>
    <cfRule type="cellIs" dxfId="1786" priority="1670" operator="equal">
      <formula>"nachzureichen"</formula>
    </cfRule>
  </conditionalFormatting>
  <conditionalFormatting sqref="AK200">
    <cfRule type="containsText" dxfId="1785" priority="1667" operator="containsText" text="nachzureichen">
      <formula>NOT(ISERROR(SEARCH("nachzureichen",AK200)))</formula>
    </cfRule>
    <cfRule type="cellIs" dxfId="1784" priority="1668" operator="equal">
      <formula>"nachzureichen"</formula>
    </cfRule>
  </conditionalFormatting>
  <conditionalFormatting sqref="AK200">
    <cfRule type="cellIs" dxfId="1783" priority="1666" operator="equal">
      <formula>"nachzureichen"</formula>
    </cfRule>
  </conditionalFormatting>
  <conditionalFormatting sqref="AK200">
    <cfRule type="cellIs" dxfId="1782" priority="1665" operator="equal">
      <formula>"Nachweis ausstehend"</formula>
    </cfRule>
  </conditionalFormatting>
  <conditionalFormatting sqref="AN200">
    <cfRule type="cellIs" dxfId="1781" priority="1663" stopIfTrue="1" operator="equal">
      <formula>"Nein"</formula>
    </cfRule>
    <cfRule type="cellIs" dxfId="1780" priority="1664" stopIfTrue="1" operator="equal">
      <formula>"Ja"</formula>
    </cfRule>
  </conditionalFormatting>
  <conditionalFormatting sqref="AN200">
    <cfRule type="containsText" dxfId="1779" priority="1661" operator="containsText" text="nachzureichen">
      <formula>NOT(ISERROR(SEARCH("nachzureichen",AN200)))</formula>
    </cfRule>
    <cfRule type="cellIs" dxfId="1778" priority="1662" operator="equal">
      <formula>"nachzureichen"</formula>
    </cfRule>
  </conditionalFormatting>
  <conditionalFormatting sqref="AN200">
    <cfRule type="containsText" dxfId="1777" priority="1659" operator="containsText" text="nachzureichen">
      <formula>NOT(ISERROR(SEARCH("nachzureichen",AN200)))</formula>
    </cfRule>
    <cfRule type="cellIs" dxfId="1776" priority="1660" operator="equal">
      <formula>"nachzureichen"</formula>
    </cfRule>
  </conditionalFormatting>
  <conditionalFormatting sqref="AN200">
    <cfRule type="cellIs" dxfId="1775" priority="1658" operator="equal">
      <formula>"nachzureichen"</formula>
    </cfRule>
  </conditionalFormatting>
  <conditionalFormatting sqref="AN200">
    <cfRule type="cellIs" dxfId="1774" priority="1657" operator="equal">
      <formula>"Nachweis ausstehend"</formula>
    </cfRule>
  </conditionalFormatting>
  <conditionalFormatting sqref="AQ200">
    <cfRule type="cellIs" dxfId="1773" priority="1655" stopIfTrue="1" operator="equal">
      <formula>"Nein"</formula>
    </cfRule>
    <cfRule type="cellIs" dxfId="1772" priority="1656" stopIfTrue="1" operator="equal">
      <formula>"Ja"</formula>
    </cfRule>
  </conditionalFormatting>
  <conditionalFormatting sqref="AQ200">
    <cfRule type="containsText" dxfId="1771" priority="1653" operator="containsText" text="nachzureichen">
      <formula>NOT(ISERROR(SEARCH("nachzureichen",AQ200)))</formula>
    </cfRule>
    <cfRule type="cellIs" dxfId="1770" priority="1654" operator="equal">
      <formula>"nachzureichen"</formula>
    </cfRule>
  </conditionalFormatting>
  <conditionalFormatting sqref="AQ200">
    <cfRule type="containsText" dxfId="1769" priority="1651" operator="containsText" text="nachzureichen">
      <formula>NOT(ISERROR(SEARCH("nachzureichen",AQ200)))</formula>
    </cfRule>
    <cfRule type="cellIs" dxfId="1768" priority="1652" operator="equal">
      <formula>"nachzureichen"</formula>
    </cfRule>
  </conditionalFormatting>
  <conditionalFormatting sqref="AQ200">
    <cfRule type="cellIs" dxfId="1767" priority="1650" operator="equal">
      <formula>"nachzureichen"</formula>
    </cfRule>
  </conditionalFormatting>
  <conditionalFormatting sqref="AQ200">
    <cfRule type="cellIs" dxfId="1766" priority="1649" operator="equal">
      <formula>"Nachweis ausstehend"</formula>
    </cfRule>
  </conditionalFormatting>
  <conditionalFormatting sqref="AT200">
    <cfRule type="cellIs" dxfId="1765" priority="1647" stopIfTrue="1" operator="equal">
      <formula>"Nein"</formula>
    </cfRule>
    <cfRule type="cellIs" dxfId="1764" priority="1648" stopIfTrue="1" operator="equal">
      <formula>"Ja"</formula>
    </cfRule>
  </conditionalFormatting>
  <conditionalFormatting sqref="AT200">
    <cfRule type="containsText" dxfId="1763" priority="1645" operator="containsText" text="nachzureichen">
      <formula>NOT(ISERROR(SEARCH("nachzureichen",AT200)))</formula>
    </cfRule>
    <cfRule type="cellIs" dxfId="1762" priority="1646" operator="equal">
      <formula>"nachzureichen"</formula>
    </cfRule>
  </conditionalFormatting>
  <conditionalFormatting sqref="AT200">
    <cfRule type="containsText" dxfId="1761" priority="1643" operator="containsText" text="nachzureichen">
      <formula>NOT(ISERROR(SEARCH("nachzureichen",AT200)))</formula>
    </cfRule>
    <cfRule type="cellIs" dxfId="1760" priority="1644" operator="equal">
      <formula>"nachzureichen"</formula>
    </cfRule>
  </conditionalFormatting>
  <conditionalFormatting sqref="AT200">
    <cfRule type="cellIs" dxfId="1759" priority="1642" operator="equal">
      <formula>"nachzureichen"</formula>
    </cfRule>
  </conditionalFormatting>
  <conditionalFormatting sqref="AT200">
    <cfRule type="cellIs" dxfId="1758" priority="1641" operator="equal">
      <formula>"Nachweis ausstehend"</formula>
    </cfRule>
  </conditionalFormatting>
  <conditionalFormatting sqref="AW200">
    <cfRule type="cellIs" dxfId="1757" priority="1639" stopIfTrue="1" operator="equal">
      <formula>"Nein"</formula>
    </cfRule>
    <cfRule type="cellIs" dxfId="1756" priority="1640" stopIfTrue="1" operator="equal">
      <formula>"Ja"</formula>
    </cfRule>
  </conditionalFormatting>
  <conditionalFormatting sqref="AW200">
    <cfRule type="containsText" dxfId="1755" priority="1637" operator="containsText" text="nachzureichen">
      <formula>NOT(ISERROR(SEARCH("nachzureichen",AW200)))</formula>
    </cfRule>
    <cfRule type="cellIs" dxfId="1754" priority="1638" operator="equal">
      <formula>"nachzureichen"</formula>
    </cfRule>
  </conditionalFormatting>
  <conditionalFormatting sqref="AW200">
    <cfRule type="containsText" dxfId="1753" priority="1635" operator="containsText" text="nachzureichen">
      <formula>NOT(ISERROR(SEARCH("nachzureichen",AW200)))</formula>
    </cfRule>
    <cfRule type="cellIs" dxfId="1752" priority="1636" operator="equal">
      <formula>"nachzureichen"</formula>
    </cfRule>
  </conditionalFormatting>
  <conditionalFormatting sqref="AW200">
    <cfRule type="cellIs" dxfId="1751" priority="1634" operator="equal">
      <formula>"nachzureichen"</formula>
    </cfRule>
  </conditionalFormatting>
  <conditionalFormatting sqref="AW200">
    <cfRule type="cellIs" dxfId="1750" priority="1633" operator="equal">
      <formula>"Nachweis ausstehend"</formula>
    </cfRule>
  </conditionalFormatting>
  <conditionalFormatting sqref="AZ200">
    <cfRule type="cellIs" dxfId="1749" priority="1631" stopIfTrue="1" operator="equal">
      <formula>"Nein"</formula>
    </cfRule>
    <cfRule type="cellIs" dxfId="1748" priority="1632" stopIfTrue="1" operator="equal">
      <formula>"Ja"</formula>
    </cfRule>
  </conditionalFormatting>
  <conditionalFormatting sqref="AZ200">
    <cfRule type="containsText" dxfId="1747" priority="1629" operator="containsText" text="nachzureichen">
      <formula>NOT(ISERROR(SEARCH("nachzureichen",AZ200)))</formula>
    </cfRule>
    <cfRule type="cellIs" dxfId="1746" priority="1630" operator="equal">
      <formula>"nachzureichen"</formula>
    </cfRule>
  </conditionalFormatting>
  <conditionalFormatting sqref="AZ200">
    <cfRule type="containsText" dxfId="1745" priority="1627" operator="containsText" text="nachzureichen">
      <formula>NOT(ISERROR(SEARCH("nachzureichen",AZ200)))</formula>
    </cfRule>
    <cfRule type="cellIs" dxfId="1744" priority="1628" operator="equal">
      <formula>"nachzureichen"</formula>
    </cfRule>
  </conditionalFormatting>
  <conditionalFormatting sqref="AZ200">
    <cfRule type="cellIs" dxfId="1743" priority="1626" operator="equal">
      <formula>"nachzureichen"</formula>
    </cfRule>
  </conditionalFormatting>
  <conditionalFormatting sqref="AZ200">
    <cfRule type="cellIs" dxfId="1742" priority="1625" operator="equal">
      <formula>"Nachweis ausstehend"</formula>
    </cfRule>
  </conditionalFormatting>
  <conditionalFormatting sqref="BC200">
    <cfRule type="cellIs" dxfId="1741" priority="1623" stopIfTrue="1" operator="equal">
      <formula>"Nein"</formula>
    </cfRule>
    <cfRule type="cellIs" dxfId="1740" priority="1624" stopIfTrue="1" operator="equal">
      <formula>"Ja"</formula>
    </cfRule>
  </conditionalFormatting>
  <conditionalFormatting sqref="BC200">
    <cfRule type="containsText" dxfId="1739" priority="1621" operator="containsText" text="nachzureichen">
      <formula>NOT(ISERROR(SEARCH("nachzureichen",BC200)))</formula>
    </cfRule>
    <cfRule type="cellIs" dxfId="1738" priority="1622" operator="equal">
      <formula>"nachzureichen"</formula>
    </cfRule>
  </conditionalFormatting>
  <conditionalFormatting sqref="BC200">
    <cfRule type="containsText" dxfId="1737" priority="1619" operator="containsText" text="nachzureichen">
      <formula>NOT(ISERROR(SEARCH("nachzureichen",BC200)))</formula>
    </cfRule>
    <cfRule type="cellIs" dxfId="1736" priority="1620" operator="equal">
      <formula>"nachzureichen"</formula>
    </cfRule>
  </conditionalFormatting>
  <conditionalFormatting sqref="BC200">
    <cfRule type="cellIs" dxfId="1735" priority="1618" operator="equal">
      <formula>"nachzureichen"</formula>
    </cfRule>
  </conditionalFormatting>
  <conditionalFormatting sqref="BC200">
    <cfRule type="cellIs" dxfId="1734" priority="1617" operator="equal">
      <formula>"Nachweis ausstehend"</formula>
    </cfRule>
  </conditionalFormatting>
  <conditionalFormatting sqref="BF200">
    <cfRule type="cellIs" dxfId="1733" priority="1615" stopIfTrue="1" operator="equal">
      <formula>"Nein"</formula>
    </cfRule>
    <cfRule type="cellIs" dxfId="1732" priority="1616" stopIfTrue="1" operator="equal">
      <formula>"Ja"</formula>
    </cfRule>
  </conditionalFormatting>
  <conditionalFormatting sqref="BF200">
    <cfRule type="containsText" dxfId="1731" priority="1613" operator="containsText" text="nachzureichen">
      <formula>NOT(ISERROR(SEARCH("nachzureichen",BF200)))</formula>
    </cfRule>
    <cfRule type="cellIs" dxfId="1730" priority="1614" operator="equal">
      <formula>"nachzureichen"</formula>
    </cfRule>
  </conditionalFormatting>
  <conditionalFormatting sqref="BF200">
    <cfRule type="containsText" dxfId="1729" priority="1611" operator="containsText" text="nachzureichen">
      <formula>NOT(ISERROR(SEARCH("nachzureichen",BF200)))</formula>
    </cfRule>
    <cfRule type="cellIs" dxfId="1728" priority="1612" operator="equal">
      <formula>"nachzureichen"</formula>
    </cfRule>
  </conditionalFormatting>
  <conditionalFormatting sqref="BF200">
    <cfRule type="cellIs" dxfId="1727" priority="1610" operator="equal">
      <formula>"nachzureichen"</formula>
    </cfRule>
  </conditionalFormatting>
  <conditionalFormatting sqref="BF200">
    <cfRule type="cellIs" dxfId="1726" priority="1609" operator="equal">
      <formula>"Nachweis ausstehend"</formula>
    </cfRule>
  </conditionalFormatting>
  <conditionalFormatting sqref="BI200">
    <cfRule type="cellIs" dxfId="1725" priority="1607" stopIfTrue="1" operator="equal">
      <formula>"Nein"</formula>
    </cfRule>
    <cfRule type="cellIs" dxfId="1724" priority="1608" stopIfTrue="1" operator="equal">
      <formula>"Ja"</formula>
    </cfRule>
  </conditionalFormatting>
  <conditionalFormatting sqref="BI200">
    <cfRule type="containsText" dxfId="1723" priority="1605" operator="containsText" text="nachzureichen">
      <formula>NOT(ISERROR(SEARCH("nachzureichen",BI200)))</formula>
    </cfRule>
    <cfRule type="cellIs" dxfId="1722" priority="1606" operator="equal">
      <formula>"nachzureichen"</formula>
    </cfRule>
  </conditionalFormatting>
  <conditionalFormatting sqref="BI200">
    <cfRule type="containsText" dxfId="1721" priority="1603" operator="containsText" text="nachzureichen">
      <formula>NOT(ISERROR(SEARCH("nachzureichen",BI200)))</formula>
    </cfRule>
    <cfRule type="cellIs" dxfId="1720" priority="1604" operator="equal">
      <formula>"nachzureichen"</formula>
    </cfRule>
  </conditionalFormatting>
  <conditionalFormatting sqref="BI200">
    <cfRule type="cellIs" dxfId="1719" priority="1602" operator="equal">
      <formula>"nachzureichen"</formula>
    </cfRule>
  </conditionalFormatting>
  <conditionalFormatting sqref="BI200">
    <cfRule type="cellIs" dxfId="1718" priority="1601" operator="equal">
      <formula>"Nachweis ausstehend"</formula>
    </cfRule>
  </conditionalFormatting>
  <conditionalFormatting sqref="D208">
    <cfRule type="cellIs" dxfId="1717" priority="1599" stopIfTrue="1" operator="equal">
      <formula>"Nein"</formula>
    </cfRule>
    <cfRule type="cellIs" dxfId="1716" priority="1600" stopIfTrue="1" operator="equal">
      <formula>"Ja"</formula>
    </cfRule>
  </conditionalFormatting>
  <conditionalFormatting sqref="D208">
    <cfRule type="containsText" dxfId="1715" priority="1597" operator="containsText" text="nachzureichen">
      <formula>NOT(ISERROR(SEARCH("nachzureichen",D208)))</formula>
    </cfRule>
    <cfRule type="cellIs" dxfId="1714" priority="1598" operator="equal">
      <formula>"nachzureichen"</formula>
    </cfRule>
  </conditionalFormatting>
  <conditionalFormatting sqref="D208">
    <cfRule type="containsText" dxfId="1713" priority="1595" operator="containsText" text="nachzureichen">
      <formula>NOT(ISERROR(SEARCH("nachzureichen",D208)))</formula>
    </cfRule>
    <cfRule type="cellIs" dxfId="1712" priority="1596" operator="equal">
      <formula>"nachzureichen"</formula>
    </cfRule>
  </conditionalFormatting>
  <conditionalFormatting sqref="D208">
    <cfRule type="cellIs" dxfId="1711" priority="1594" operator="equal">
      <formula>"nachzureichen"</formula>
    </cfRule>
  </conditionalFormatting>
  <conditionalFormatting sqref="D208">
    <cfRule type="cellIs" dxfId="1710" priority="1593" operator="equal">
      <formula>"Nachweis ausstehend"</formula>
    </cfRule>
  </conditionalFormatting>
  <conditionalFormatting sqref="G208">
    <cfRule type="cellIs" dxfId="1709" priority="1591" stopIfTrue="1" operator="equal">
      <formula>"Nein"</formula>
    </cfRule>
    <cfRule type="cellIs" dxfId="1708" priority="1592" stopIfTrue="1" operator="equal">
      <formula>"Ja"</formula>
    </cfRule>
  </conditionalFormatting>
  <conditionalFormatting sqref="G208">
    <cfRule type="containsText" dxfId="1707" priority="1589" operator="containsText" text="nachzureichen">
      <formula>NOT(ISERROR(SEARCH("nachzureichen",G208)))</formula>
    </cfRule>
    <cfRule type="cellIs" dxfId="1706" priority="1590" operator="equal">
      <formula>"nachzureichen"</formula>
    </cfRule>
  </conditionalFormatting>
  <conditionalFormatting sqref="G208">
    <cfRule type="containsText" dxfId="1705" priority="1587" operator="containsText" text="nachzureichen">
      <formula>NOT(ISERROR(SEARCH("nachzureichen",G208)))</formula>
    </cfRule>
    <cfRule type="cellIs" dxfId="1704" priority="1588" operator="equal">
      <formula>"nachzureichen"</formula>
    </cfRule>
  </conditionalFormatting>
  <conditionalFormatting sqref="G208">
    <cfRule type="cellIs" dxfId="1703" priority="1586" operator="equal">
      <formula>"nachzureichen"</formula>
    </cfRule>
  </conditionalFormatting>
  <conditionalFormatting sqref="G208">
    <cfRule type="cellIs" dxfId="1702" priority="1585" operator="equal">
      <formula>"Nachweis ausstehend"</formula>
    </cfRule>
  </conditionalFormatting>
  <conditionalFormatting sqref="J208">
    <cfRule type="cellIs" dxfId="1701" priority="1583" stopIfTrue="1" operator="equal">
      <formula>"Nein"</formula>
    </cfRule>
    <cfRule type="cellIs" dxfId="1700" priority="1584" stopIfTrue="1" operator="equal">
      <formula>"Ja"</formula>
    </cfRule>
  </conditionalFormatting>
  <conditionalFormatting sqref="J208">
    <cfRule type="containsText" dxfId="1699" priority="1581" operator="containsText" text="nachzureichen">
      <formula>NOT(ISERROR(SEARCH("nachzureichen",J208)))</formula>
    </cfRule>
    <cfRule type="cellIs" dxfId="1698" priority="1582" operator="equal">
      <formula>"nachzureichen"</formula>
    </cfRule>
  </conditionalFormatting>
  <conditionalFormatting sqref="J208">
    <cfRule type="containsText" dxfId="1697" priority="1579" operator="containsText" text="nachzureichen">
      <formula>NOT(ISERROR(SEARCH("nachzureichen",J208)))</formula>
    </cfRule>
    <cfRule type="cellIs" dxfId="1696" priority="1580" operator="equal">
      <formula>"nachzureichen"</formula>
    </cfRule>
  </conditionalFormatting>
  <conditionalFormatting sqref="J208">
    <cfRule type="cellIs" dxfId="1695" priority="1578" operator="equal">
      <formula>"nachzureichen"</formula>
    </cfRule>
  </conditionalFormatting>
  <conditionalFormatting sqref="J208">
    <cfRule type="cellIs" dxfId="1694" priority="1577" operator="equal">
      <formula>"Nachweis ausstehend"</formula>
    </cfRule>
  </conditionalFormatting>
  <conditionalFormatting sqref="M208">
    <cfRule type="cellIs" dxfId="1693" priority="1575" stopIfTrue="1" operator="equal">
      <formula>"Nein"</formula>
    </cfRule>
    <cfRule type="cellIs" dxfId="1692" priority="1576" stopIfTrue="1" operator="equal">
      <formula>"Ja"</formula>
    </cfRule>
  </conditionalFormatting>
  <conditionalFormatting sqref="M208">
    <cfRule type="containsText" dxfId="1691" priority="1573" operator="containsText" text="nachzureichen">
      <formula>NOT(ISERROR(SEARCH("nachzureichen",M208)))</formula>
    </cfRule>
    <cfRule type="cellIs" dxfId="1690" priority="1574" operator="equal">
      <formula>"nachzureichen"</formula>
    </cfRule>
  </conditionalFormatting>
  <conditionalFormatting sqref="M208">
    <cfRule type="containsText" dxfId="1689" priority="1571" operator="containsText" text="nachzureichen">
      <formula>NOT(ISERROR(SEARCH("nachzureichen",M208)))</formula>
    </cfRule>
    <cfRule type="cellIs" dxfId="1688" priority="1572" operator="equal">
      <formula>"nachzureichen"</formula>
    </cfRule>
  </conditionalFormatting>
  <conditionalFormatting sqref="M208">
    <cfRule type="cellIs" dxfId="1687" priority="1570" operator="equal">
      <formula>"nachzureichen"</formula>
    </cfRule>
  </conditionalFormatting>
  <conditionalFormatting sqref="M208">
    <cfRule type="cellIs" dxfId="1686" priority="1569" operator="equal">
      <formula>"Nachweis ausstehend"</formula>
    </cfRule>
  </conditionalFormatting>
  <conditionalFormatting sqref="P208">
    <cfRule type="cellIs" dxfId="1685" priority="1567" stopIfTrue="1" operator="equal">
      <formula>"Nein"</formula>
    </cfRule>
    <cfRule type="cellIs" dxfId="1684" priority="1568" stopIfTrue="1" operator="equal">
      <formula>"Ja"</formula>
    </cfRule>
  </conditionalFormatting>
  <conditionalFormatting sqref="P208">
    <cfRule type="containsText" dxfId="1683" priority="1565" operator="containsText" text="nachzureichen">
      <formula>NOT(ISERROR(SEARCH("nachzureichen",P208)))</formula>
    </cfRule>
    <cfRule type="cellIs" dxfId="1682" priority="1566" operator="equal">
      <formula>"nachzureichen"</formula>
    </cfRule>
  </conditionalFormatting>
  <conditionalFormatting sqref="P208">
    <cfRule type="containsText" dxfId="1681" priority="1563" operator="containsText" text="nachzureichen">
      <formula>NOT(ISERROR(SEARCH("nachzureichen",P208)))</formula>
    </cfRule>
    <cfRule type="cellIs" dxfId="1680" priority="1564" operator="equal">
      <formula>"nachzureichen"</formula>
    </cfRule>
  </conditionalFormatting>
  <conditionalFormatting sqref="P208">
    <cfRule type="cellIs" dxfId="1679" priority="1562" operator="equal">
      <formula>"nachzureichen"</formula>
    </cfRule>
  </conditionalFormatting>
  <conditionalFormatting sqref="P208">
    <cfRule type="cellIs" dxfId="1678" priority="1561" operator="equal">
      <formula>"Nachweis ausstehend"</formula>
    </cfRule>
  </conditionalFormatting>
  <conditionalFormatting sqref="S208">
    <cfRule type="cellIs" dxfId="1677" priority="1559" stopIfTrue="1" operator="equal">
      <formula>"Nein"</formula>
    </cfRule>
    <cfRule type="cellIs" dxfId="1676" priority="1560" stopIfTrue="1" operator="equal">
      <formula>"Ja"</formula>
    </cfRule>
  </conditionalFormatting>
  <conditionalFormatting sqref="S208">
    <cfRule type="containsText" dxfId="1675" priority="1557" operator="containsText" text="nachzureichen">
      <formula>NOT(ISERROR(SEARCH("nachzureichen",S208)))</formula>
    </cfRule>
    <cfRule type="cellIs" dxfId="1674" priority="1558" operator="equal">
      <formula>"nachzureichen"</formula>
    </cfRule>
  </conditionalFormatting>
  <conditionalFormatting sqref="S208">
    <cfRule type="containsText" dxfId="1673" priority="1555" operator="containsText" text="nachzureichen">
      <formula>NOT(ISERROR(SEARCH("nachzureichen",S208)))</formula>
    </cfRule>
    <cfRule type="cellIs" dxfId="1672" priority="1556" operator="equal">
      <formula>"nachzureichen"</formula>
    </cfRule>
  </conditionalFormatting>
  <conditionalFormatting sqref="S208">
    <cfRule type="cellIs" dxfId="1671" priority="1554" operator="equal">
      <formula>"nachzureichen"</formula>
    </cfRule>
  </conditionalFormatting>
  <conditionalFormatting sqref="S208">
    <cfRule type="cellIs" dxfId="1670" priority="1553" operator="equal">
      <formula>"Nachweis ausstehend"</formula>
    </cfRule>
  </conditionalFormatting>
  <conditionalFormatting sqref="V208">
    <cfRule type="cellIs" dxfId="1669" priority="1551" stopIfTrue="1" operator="equal">
      <formula>"Nein"</formula>
    </cfRule>
    <cfRule type="cellIs" dxfId="1668" priority="1552" stopIfTrue="1" operator="equal">
      <formula>"Ja"</formula>
    </cfRule>
  </conditionalFormatting>
  <conditionalFormatting sqref="V208">
    <cfRule type="containsText" dxfId="1667" priority="1549" operator="containsText" text="nachzureichen">
      <formula>NOT(ISERROR(SEARCH("nachzureichen",V208)))</formula>
    </cfRule>
    <cfRule type="cellIs" dxfId="1666" priority="1550" operator="equal">
      <formula>"nachzureichen"</formula>
    </cfRule>
  </conditionalFormatting>
  <conditionalFormatting sqref="V208">
    <cfRule type="containsText" dxfId="1665" priority="1547" operator="containsText" text="nachzureichen">
      <formula>NOT(ISERROR(SEARCH("nachzureichen",V208)))</formula>
    </cfRule>
    <cfRule type="cellIs" dxfId="1664" priority="1548" operator="equal">
      <formula>"nachzureichen"</formula>
    </cfRule>
  </conditionalFormatting>
  <conditionalFormatting sqref="V208">
    <cfRule type="cellIs" dxfId="1663" priority="1546" operator="equal">
      <formula>"nachzureichen"</formula>
    </cfRule>
  </conditionalFormatting>
  <conditionalFormatting sqref="V208">
    <cfRule type="cellIs" dxfId="1662" priority="1545" operator="equal">
      <formula>"Nachweis ausstehend"</formula>
    </cfRule>
  </conditionalFormatting>
  <conditionalFormatting sqref="Y208">
    <cfRule type="cellIs" dxfId="1661" priority="1543" stopIfTrue="1" operator="equal">
      <formula>"Nein"</formula>
    </cfRule>
    <cfRule type="cellIs" dxfId="1660" priority="1544" stopIfTrue="1" operator="equal">
      <formula>"Ja"</formula>
    </cfRule>
  </conditionalFormatting>
  <conditionalFormatting sqref="Y208">
    <cfRule type="containsText" dxfId="1659" priority="1541" operator="containsText" text="nachzureichen">
      <formula>NOT(ISERROR(SEARCH("nachzureichen",Y208)))</formula>
    </cfRule>
    <cfRule type="cellIs" dxfId="1658" priority="1542" operator="equal">
      <formula>"nachzureichen"</formula>
    </cfRule>
  </conditionalFormatting>
  <conditionalFormatting sqref="Y208">
    <cfRule type="containsText" dxfId="1657" priority="1539" operator="containsText" text="nachzureichen">
      <formula>NOT(ISERROR(SEARCH("nachzureichen",Y208)))</formula>
    </cfRule>
    <cfRule type="cellIs" dxfId="1656" priority="1540" operator="equal">
      <formula>"nachzureichen"</formula>
    </cfRule>
  </conditionalFormatting>
  <conditionalFormatting sqref="Y208">
    <cfRule type="cellIs" dxfId="1655" priority="1538" operator="equal">
      <formula>"nachzureichen"</formula>
    </cfRule>
  </conditionalFormatting>
  <conditionalFormatting sqref="Y208">
    <cfRule type="cellIs" dxfId="1654" priority="1537" operator="equal">
      <formula>"Nachweis ausstehend"</formula>
    </cfRule>
  </conditionalFormatting>
  <conditionalFormatting sqref="AB208">
    <cfRule type="cellIs" dxfId="1653" priority="1535" stopIfTrue="1" operator="equal">
      <formula>"Nein"</formula>
    </cfRule>
    <cfRule type="cellIs" dxfId="1652" priority="1536" stopIfTrue="1" operator="equal">
      <formula>"Ja"</formula>
    </cfRule>
  </conditionalFormatting>
  <conditionalFormatting sqref="AB208">
    <cfRule type="containsText" dxfId="1651" priority="1533" operator="containsText" text="nachzureichen">
      <formula>NOT(ISERROR(SEARCH("nachzureichen",AB208)))</formula>
    </cfRule>
    <cfRule type="cellIs" dxfId="1650" priority="1534" operator="equal">
      <formula>"nachzureichen"</formula>
    </cfRule>
  </conditionalFormatting>
  <conditionalFormatting sqref="AB208">
    <cfRule type="containsText" dxfId="1649" priority="1531" operator="containsText" text="nachzureichen">
      <formula>NOT(ISERROR(SEARCH("nachzureichen",AB208)))</formula>
    </cfRule>
    <cfRule type="cellIs" dxfId="1648" priority="1532" operator="equal">
      <formula>"nachzureichen"</formula>
    </cfRule>
  </conditionalFormatting>
  <conditionalFormatting sqref="AB208">
    <cfRule type="cellIs" dxfId="1647" priority="1530" operator="equal">
      <formula>"nachzureichen"</formula>
    </cfRule>
  </conditionalFormatting>
  <conditionalFormatting sqref="AB208">
    <cfRule type="cellIs" dxfId="1646" priority="1529" operator="equal">
      <formula>"Nachweis ausstehend"</formula>
    </cfRule>
  </conditionalFormatting>
  <conditionalFormatting sqref="AE208">
    <cfRule type="cellIs" dxfId="1645" priority="1527" stopIfTrue="1" operator="equal">
      <formula>"Nein"</formula>
    </cfRule>
    <cfRule type="cellIs" dxfId="1644" priority="1528" stopIfTrue="1" operator="equal">
      <formula>"Ja"</formula>
    </cfRule>
  </conditionalFormatting>
  <conditionalFormatting sqref="AE208">
    <cfRule type="containsText" dxfId="1643" priority="1525" operator="containsText" text="nachzureichen">
      <formula>NOT(ISERROR(SEARCH("nachzureichen",AE208)))</formula>
    </cfRule>
    <cfRule type="cellIs" dxfId="1642" priority="1526" operator="equal">
      <formula>"nachzureichen"</formula>
    </cfRule>
  </conditionalFormatting>
  <conditionalFormatting sqref="AE208">
    <cfRule type="containsText" dxfId="1641" priority="1523" operator="containsText" text="nachzureichen">
      <formula>NOT(ISERROR(SEARCH("nachzureichen",AE208)))</formula>
    </cfRule>
    <cfRule type="cellIs" dxfId="1640" priority="1524" operator="equal">
      <formula>"nachzureichen"</formula>
    </cfRule>
  </conditionalFormatting>
  <conditionalFormatting sqref="AE208">
    <cfRule type="cellIs" dxfId="1639" priority="1522" operator="equal">
      <formula>"nachzureichen"</formula>
    </cfRule>
  </conditionalFormatting>
  <conditionalFormatting sqref="AE208">
    <cfRule type="cellIs" dxfId="1638" priority="1521" operator="equal">
      <formula>"Nachweis ausstehend"</formula>
    </cfRule>
  </conditionalFormatting>
  <conditionalFormatting sqref="AH208">
    <cfRule type="cellIs" dxfId="1637" priority="1519" stopIfTrue="1" operator="equal">
      <formula>"Nein"</formula>
    </cfRule>
    <cfRule type="cellIs" dxfId="1636" priority="1520" stopIfTrue="1" operator="equal">
      <formula>"Ja"</formula>
    </cfRule>
  </conditionalFormatting>
  <conditionalFormatting sqref="AH208">
    <cfRule type="containsText" dxfId="1635" priority="1517" operator="containsText" text="nachzureichen">
      <formula>NOT(ISERROR(SEARCH("nachzureichen",AH208)))</formula>
    </cfRule>
    <cfRule type="cellIs" dxfId="1634" priority="1518" operator="equal">
      <formula>"nachzureichen"</formula>
    </cfRule>
  </conditionalFormatting>
  <conditionalFormatting sqref="AH208">
    <cfRule type="containsText" dxfId="1633" priority="1515" operator="containsText" text="nachzureichen">
      <formula>NOT(ISERROR(SEARCH("nachzureichen",AH208)))</formula>
    </cfRule>
    <cfRule type="cellIs" dxfId="1632" priority="1516" operator="equal">
      <formula>"nachzureichen"</formula>
    </cfRule>
  </conditionalFormatting>
  <conditionalFormatting sqref="AH208">
    <cfRule type="cellIs" dxfId="1631" priority="1514" operator="equal">
      <formula>"nachzureichen"</formula>
    </cfRule>
  </conditionalFormatting>
  <conditionalFormatting sqref="AH208">
    <cfRule type="cellIs" dxfId="1630" priority="1513" operator="equal">
      <formula>"Nachweis ausstehend"</formula>
    </cfRule>
  </conditionalFormatting>
  <conditionalFormatting sqref="AK208">
    <cfRule type="cellIs" dxfId="1629" priority="1511" stopIfTrue="1" operator="equal">
      <formula>"Nein"</formula>
    </cfRule>
    <cfRule type="cellIs" dxfId="1628" priority="1512" stopIfTrue="1" operator="equal">
      <formula>"Ja"</formula>
    </cfRule>
  </conditionalFormatting>
  <conditionalFormatting sqref="AK208">
    <cfRule type="containsText" dxfId="1627" priority="1509" operator="containsText" text="nachzureichen">
      <formula>NOT(ISERROR(SEARCH("nachzureichen",AK208)))</formula>
    </cfRule>
    <cfRule type="cellIs" dxfId="1626" priority="1510" operator="equal">
      <formula>"nachzureichen"</formula>
    </cfRule>
  </conditionalFormatting>
  <conditionalFormatting sqref="AK208">
    <cfRule type="containsText" dxfId="1625" priority="1507" operator="containsText" text="nachzureichen">
      <formula>NOT(ISERROR(SEARCH("nachzureichen",AK208)))</formula>
    </cfRule>
    <cfRule type="cellIs" dxfId="1624" priority="1508" operator="equal">
      <formula>"nachzureichen"</formula>
    </cfRule>
  </conditionalFormatting>
  <conditionalFormatting sqref="AK208">
    <cfRule type="cellIs" dxfId="1623" priority="1506" operator="equal">
      <formula>"nachzureichen"</formula>
    </cfRule>
  </conditionalFormatting>
  <conditionalFormatting sqref="AK208">
    <cfRule type="cellIs" dxfId="1622" priority="1505" operator="equal">
      <formula>"Nachweis ausstehend"</formula>
    </cfRule>
  </conditionalFormatting>
  <conditionalFormatting sqref="AN208">
    <cfRule type="cellIs" dxfId="1621" priority="1503" stopIfTrue="1" operator="equal">
      <formula>"Nein"</formula>
    </cfRule>
    <cfRule type="cellIs" dxfId="1620" priority="1504" stopIfTrue="1" operator="equal">
      <formula>"Ja"</formula>
    </cfRule>
  </conditionalFormatting>
  <conditionalFormatting sqref="AN208">
    <cfRule type="containsText" dxfId="1619" priority="1501" operator="containsText" text="nachzureichen">
      <formula>NOT(ISERROR(SEARCH("nachzureichen",AN208)))</formula>
    </cfRule>
    <cfRule type="cellIs" dxfId="1618" priority="1502" operator="equal">
      <formula>"nachzureichen"</formula>
    </cfRule>
  </conditionalFormatting>
  <conditionalFormatting sqref="AN208">
    <cfRule type="containsText" dxfId="1617" priority="1499" operator="containsText" text="nachzureichen">
      <formula>NOT(ISERROR(SEARCH("nachzureichen",AN208)))</formula>
    </cfRule>
    <cfRule type="cellIs" dxfId="1616" priority="1500" operator="equal">
      <formula>"nachzureichen"</formula>
    </cfRule>
  </conditionalFormatting>
  <conditionalFormatting sqref="AN208">
    <cfRule type="cellIs" dxfId="1615" priority="1498" operator="equal">
      <formula>"nachzureichen"</formula>
    </cfRule>
  </conditionalFormatting>
  <conditionalFormatting sqref="AN208">
    <cfRule type="cellIs" dxfId="1614" priority="1497" operator="equal">
      <formula>"Nachweis ausstehend"</formula>
    </cfRule>
  </conditionalFormatting>
  <conditionalFormatting sqref="AQ208">
    <cfRule type="cellIs" dxfId="1613" priority="1495" stopIfTrue="1" operator="equal">
      <formula>"Nein"</formula>
    </cfRule>
    <cfRule type="cellIs" dxfId="1612" priority="1496" stopIfTrue="1" operator="equal">
      <formula>"Ja"</formula>
    </cfRule>
  </conditionalFormatting>
  <conditionalFormatting sqref="AQ208">
    <cfRule type="containsText" dxfId="1611" priority="1493" operator="containsText" text="nachzureichen">
      <formula>NOT(ISERROR(SEARCH("nachzureichen",AQ208)))</formula>
    </cfRule>
    <cfRule type="cellIs" dxfId="1610" priority="1494" operator="equal">
      <formula>"nachzureichen"</formula>
    </cfRule>
  </conditionalFormatting>
  <conditionalFormatting sqref="AQ208">
    <cfRule type="containsText" dxfId="1609" priority="1491" operator="containsText" text="nachzureichen">
      <formula>NOT(ISERROR(SEARCH("nachzureichen",AQ208)))</formula>
    </cfRule>
    <cfRule type="cellIs" dxfId="1608" priority="1492" operator="equal">
      <formula>"nachzureichen"</formula>
    </cfRule>
  </conditionalFormatting>
  <conditionalFormatting sqref="AQ208">
    <cfRule type="cellIs" dxfId="1607" priority="1490" operator="equal">
      <formula>"nachzureichen"</formula>
    </cfRule>
  </conditionalFormatting>
  <conditionalFormatting sqref="AQ208">
    <cfRule type="cellIs" dxfId="1606" priority="1489" operator="equal">
      <formula>"Nachweis ausstehend"</formula>
    </cfRule>
  </conditionalFormatting>
  <conditionalFormatting sqref="AT208">
    <cfRule type="cellIs" dxfId="1605" priority="1487" stopIfTrue="1" operator="equal">
      <formula>"Nein"</formula>
    </cfRule>
    <cfRule type="cellIs" dxfId="1604" priority="1488" stopIfTrue="1" operator="equal">
      <formula>"Ja"</formula>
    </cfRule>
  </conditionalFormatting>
  <conditionalFormatting sqref="AT208">
    <cfRule type="containsText" dxfId="1603" priority="1485" operator="containsText" text="nachzureichen">
      <formula>NOT(ISERROR(SEARCH("nachzureichen",AT208)))</formula>
    </cfRule>
    <cfRule type="cellIs" dxfId="1602" priority="1486" operator="equal">
      <formula>"nachzureichen"</formula>
    </cfRule>
  </conditionalFormatting>
  <conditionalFormatting sqref="AT208">
    <cfRule type="containsText" dxfId="1601" priority="1483" operator="containsText" text="nachzureichen">
      <formula>NOT(ISERROR(SEARCH("nachzureichen",AT208)))</formula>
    </cfRule>
    <cfRule type="cellIs" dxfId="1600" priority="1484" operator="equal">
      <formula>"nachzureichen"</formula>
    </cfRule>
  </conditionalFormatting>
  <conditionalFormatting sqref="AT208">
    <cfRule type="cellIs" dxfId="1599" priority="1482" operator="equal">
      <formula>"nachzureichen"</formula>
    </cfRule>
  </conditionalFormatting>
  <conditionalFormatting sqref="AT208">
    <cfRule type="cellIs" dxfId="1598" priority="1481" operator="equal">
      <formula>"Nachweis ausstehend"</formula>
    </cfRule>
  </conditionalFormatting>
  <conditionalFormatting sqref="AW208">
    <cfRule type="cellIs" dxfId="1597" priority="1479" stopIfTrue="1" operator="equal">
      <formula>"Nein"</formula>
    </cfRule>
    <cfRule type="cellIs" dxfId="1596" priority="1480" stopIfTrue="1" operator="equal">
      <formula>"Ja"</formula>
    </cfRule>
  </conditionalFormatting>
  <conditionalFormatting sqref="AW208">
    <cfRule type="containsText" dxfId="1595" priority="1477" operator="containsText" text="nachzureichen">
      <formula>NOT(ISERROR(SEARCH("nachzureichen",AW208)))</formula>
    </cfRule>
    <cfRule type="cellIs" dxfId="1594" priority="1478" operator="equal">
      <formula>"nachzureichen"</formula>
    </cfRule>
  </conditionalFormatting>
  <conditionalFormatting sqref="AW208">
    <cfRule type="containsText" dxfId="1593" priority="1475" operator="containsText" text="nachzureichen">
      <formula>NOT(ISERROR(SEARCH("nachzureichen",AW208)))</formula>
    </cfRule>
    <cfRule type="cellIs" dxfId="1592" priority="1476" operator="equal">
      <formula>"nachzureichen"</formula>
    </cfRule>
  </conditionalFormatting>
  <conditionalFormatting sqref="AW208">
    <cfRule type="cellIs" dxfId="1591" priority="1474" operator="equal">
      <formula>"nachzureichen"</formula>
    </cfRule>
  </conditionalFormatting>
  <conditionalFormatting sqref="AW208">
    <cfRule type="cellIs" dxfId="1590" priority="1473" operator="equal">
      <formula>"Nachweis ausstehend"</formula>
    </cfRule>
  </conditionalFormatting>
  <conditionalFormatting sqref="AZ208">
    <cfRule type="cellIs" dxfId="1589" priority="1471" stopIfTrue="1" operator="equal">
      <formula>"Nein"</formula>
    </cfRule>
    <cfRule type="cellIs" dxfId="1588" priority="1472" stopIfTrue="1" operator="equal">
      <formula>"Ja"</formula>
    </cfRule>
  </conditionalFormatting>
  <conditionalFormatting sqref="AZ208">
    <cfRule type="containsText" dxfId="1587" priority="1469" operator="containsText" text="nachzureichen">
      <formula>NOT(ISERROR(SEARCH("nachzureichen",AZ208)))</formula>
    </cfRule>
    <cfRule type="cellIs" dxfId="1586" priority="1470" operator="equal">
      <formula>"nachzureichen"</formula>
    </cfRule>
  </conditionalFormatting>
  <conditionalFormatting sqref="AZ208">
    <cfRule type="containsText" dxfId="1585" priority="1467" operator="containsText" text="nachzureichen">
      <formula>NOT(ISERROR(SEARCH("nachzureichen",AZ208)))</formula>
    </cfRule>
    <cfRule type="cellIs" dxfId="1584" priority="1468" operator="equal">
      <formula>"nachzureichen"</formula>
    </cfRule>
  </conditionalFormatting>
  <conditionalFormatting sqref="AZ208">
    <cfRule type="cellIs" dxfId="1583" priority="1466" operator="equal">
      <formula>"nachzureichen"</formula>
    </cfRule>
  </conditionalFormatting>
  <conditionalFormatting sqref="AZ208">
    <cfRule type="cellIs" dxfId="1582" priority="1465" operator="equal">
      <formula>"Nachweis ausstehend"</formula>
    </cfRule>
  </conditionalFormatting>
  <conditionalFormatting sqref="BC208">
    <cfRule type="cellIs" dxfId="1581" priority="1463" stopIfTrue="1" operator="equal">
      <formula>"Nein"</formula>
    </cfRule>
    <cfRule type="cellIs" dxfId="1580" priority="1464" stopIfTrue="1" operator="equal">
      <formula>"Ja"</formula>
    </cfRule>
  </conditionalFormatting>
  <conditionalFormatting sqref="BC208">
    <cfRule type="containsText" dxfId="1579" priority="1461" operator="containsText" text="nachzureichen">
      <formula>NOT(ISERROR(SEARCH("nachzureichen",BC208)))</formula>
    </cfRule>
    <cfRule type="cellIs" dxfId="1578" priority="1462" operator="equal">
      <formula>"nachzureichen"</formula>
    </cfRule>
  </conditionalFormatting>
  <conditionalFormatting sqref="BC208">
    <cfRule type="containsText" dxfId="1577" priority="1459" operator="containsText" text="nachzureichen">
      <formula>NOT(ISERROR(SEARCH("nachzureichen",BC208)))</formula>
    </cfRule>
    <cfRule type="cellIs" dxfId="1576" priority="1460" operator="equal">
      <formula>"nachzureichen"</formula>
    </cfRule>
  </conditionalFormatting>
  <conditionalFormatting sqref="BC208">
    <cfRule type="cellIs" dxfId="1575" priority="1458" operator="equal">
      <formula>"nachzureichen"</formula>
    </cfRule>
  </conditionalFormatting>
  <conditionalFormatting sqref="BC208">
    <cfRule type="cellIs" dxfId="1574" priority="1457" operator="equal">
      <formula>"Nachweis ausstehend"</formula>
    </cfRule>
  </conditionalFormatting>
  <conditionalFormatting sqref="BF208">
    <cfRule type="cellIs" dxfId="1573" priority="1455" stopIfTrue="1" operator="equal">
      <formula>"Nein"</formula>
    </cfRule>
    <cfRule type="cellIs" dxfId="1572" priority="1456" stopIfTrue="1" operator="equal">
      <formula>"Ja"</formula>
    </cfRule>
  </conditionalFormatting>
  <conditionalFormatting sqref="BF208">
    <cfRule type="containsText" dxfId="1571" priority="1453" operator="containsText" text="nachzureichen">
      <formula>NOT(ISERROR(SEARCH("nachzureichen",BF208)))</formula>
    </cfRule>
    <cfRule type="cellIs" dxfId="1570" priority="1454" operator="equal">
      <formula>"nachzureichen"</formula>
    </cfRule>
  </conditionalFormatting>
  <conditionalFormatting sqref="BF208">
    <cfRule type="containsText" dxfId="1569" priority="1451" operator="containsText" text="nachzureichen">
      <formula>NOT(ISERROR(SEARCH("nachzureichen",BF208)))</formula>
    </cfRule>
    <cfRule type="cellIs" dxfId="1568" priority="1452" operator="equal">
      <formula>"nachzureichen"</formula>
    </cfRule>
  </conditionalFormatting>
  <conditionalFormatting sqref="BF208">
    <cfRule type="cellIs" dxfId="1567" priority="1450" operator="equal">
      <formula>"nachzureichen"</formula>
    </cfRule>
  </conditionalFormatting>
  <conditionalFormatting sqref="BF208">
    <cfRule type="cellIs" dxfId="1566" priority="1449" operator="equal">
      <formula>"Nachweis ausstehend"</formula>
    </cfRule>
  </conditionalFormatting>
  <conditionalFormatting sqref="BI208">
    <cfRule type="cellIs" dxfId="1565" priority="1447" stopIfTrue="1" operator="equal">
      <formula>"Nein"</formula>
    </cfRule>
    <cfRule type="cellIs" dxfId="1564" priority="1448" stopIfTrue="1" operator="equal">
      <formula>"Ja"</formula>
    </cfRule>
  </conditionalFormatting>
  <conditionalFormatting sqref="BI208">
    <cfRule type="containsText" dxfId="1563" priority="1445" operator="containsText" text="nachzureichen">
      <formula>NOT(ISERROR(SEARCH("nachzureichen",BI208)))</formula>
    </cfRule>
    <cfRule type="cellIs" dxfId="1562" priority="1446" operator="equal">
      <formula>"nachzureichen"</formula>
    </cfRule>
  </conditionalFormatting>
  <conditionalFormatting sqref="BI208">
    <cfRule type="containsText" dxfId="1561" priority="1443" operator="containsText" text="nachzureichen">
      <formula>NOT(ISERROR(SEARCH("nachzureichen",BI208)))</formula>
    </cfRule>
    <cfRule type="cellIs" dxfId="1560" priority="1444" operator="equal">
      <formula>"nachzureichen"</formula>
    </cfRule>
  </conditionalFormatting>
  <conditionalFormatting sqref="BI208">
    <cfRule type="cellIs" dxfId="1559" priority="1442" operator="equal">
      <formula>"nachzureichen"</formula>
    </cfRule>
  </conditionalFormatting>
  <conditionalFormatting sqref="BI208">
    <cfRule type="cellIs" dxfId="1558" priority="1441" operator="equal">
      <formula>"Nachweis ausstehend"</formula>
    </cfRule>
  </conditionalFormatting>
  <conditionalFormatting sqref="D216">
    <cfRule type="cellIs" dxfId="1557" priority="1439" stopIfTrue="1" operator="equal">
      <formula>"Nein"</formula>
    </cfRule>
    <cfRule type="cellIs" dxfId="1556" priority="1440" stopIfTrue="1" operator="equal">
      <formula>"Ja"</formula>
    </cfRule>
  </conditionalFormatting>
  <conditionalFormatting sqref="D216">
    <cfRule type="containsText" dxfId="1555" priority="1437" operator="containsText" text="nachzureichen">
      <formula>NOT(ISERROR(SEARCH("nachzureichen",D216)))</formula>
    </cfRule>
    <cfRule type="cellIs" dxfId="1554" priority="1438" operator="equal">
      <formula>"nachzureichen"</formula>
    </cfRule>
  </conditionalFormatting>
  <conditionalFormatting sqref="D216">
    <cfRule type="containsText" dxfId="1553" priority="1435" operator="containsText" text="nachzureichen">
      <formula>NOT(ISERROR(SEARCH("nachzureichen",D216)))</formula>
    </cfRule>
    <cfRule type="cellIs" dxfId="1552" priority="1436" operator="equal">
      <formula>"nachzureichen"</formula>
    </cfRule>
  </conditionalFormatting>
  <conditionalFormatting sqref="D216">
    <cfRule type="cellIs" dxfId="1551" priority="1434" operator="equal">
      <formula>"nachzureichen"</formula>
    </cfRule>
  </conditionalFormatting>
  <conditionalFormatting sqref="D216">
    <cfRule type="cellIs" dxfId="1550" priority="1433" operator="equal">
      <formula>"Nachweis ausstehend"</formula>
    </cfRule>
  </conditionalFormatting>
  <conditionalFormatting sqref="G216">
    <cfRule type="cellIs" dxfId="1549" priority="1431" stopIfTrue="1" operator="equal">
      <formula>"Nein"</formula>
    </cfRule>
    <cfRule type="cellIs" dxfId="1548" priority="1432" stopIfTrue="1" operator="equal">
      <formula>"Ja"</formula>
    </cfRule>
  </conditionalFormatting>
  <conditionalFormatting sqref="G216">
    <cfRule type="containsText" dxfId="1547" priority="1429" operator="containsText" text="nachzureichen">
      <formula>NOT(ISERROR(SEARCH("nachzureichen",G216)))</formula>
    </cfRule>
    <cfRule type="cellIs" dxfId="1546" priority="1430" operator="equal">
      <formula>"nachzureichen"</formula>
    </cfRule>
  </conditionalFormatting>
  <conditionalFormatting sqref="G216">
    <cfRule type="containsText" dxfId="1545" priority="1427" operator="containsText" text="nachzureichen">
      <formula>NOT(ISERROR(SEARCH("nachzureichen",G216)))</formula>
    </cfRule>
    <cfRule type="cellIs" dxfId="1544" priority="1428" operator="equal">
      <formula>"nachzureichen"</formula>
    </cfRule>
  </conditionalFormatting>
  <conditionalFormatting sqref="G216">
    <cfRule type="cellIs" dxfId="1543" priority="1426" operator="equal">
      <formula>"nachzureichen"</formula>
    </cfRule>
  </conditionalFormatting>
  <conditionalFormatting sqref="G216">
    <cfRule type="cellIs" dxfId="1542" priority="1425" operator="equal">
      <formula>"Nachweis ausstehend"</formula>
    </cfRule>
  </conditionalFormatting>
  <conditionalFormatting sqref="J216">
    <cfRule type="cellIs" dxfId="1541" priority="1423" stopIfTrue="1" operator="equal">
      <formula>"Nein"</formula>
    </cfRule>
    <cfRule type="cellIs" dxfId="1540" priority="1424" stopIfTrue="1" operator="equal">
      <formula>"Ja"</formula>
    </cfRule>
  </conditionalFormatting>
  <conditionalFormatting sqref="J216">
    <cfRule type="containsText" dxfId="1539" priority="1421" operator="containsText" text="nachzureichen">
      <formula>NOT(ISERROR(SEARCH("nachzureichen",J216)))</formula>
    </cfRule>
    <cfRule type="cellIs" dxfId="1538" priority="1422" operator="equal">
      <formula>"nachzureichen"</formula>
    </cfRule>
  </conditionalFormatting>
  <conditionalFormatting sqref="J216">
    <cfRule type="containsText" dxfId="1537" priority="1419" operator="containsText" text="nachzureichen">
      <formula>NOT(ISERROR(SEARCH("nachzureichen",J216)))</formula>
    </cfRule>
    <cfRule type="cellIs" dxfId="1536" priority="1420" operator="equal">
      <formula>"nachzureichen"</formula>
    </cfRule>
  </conditionalFormatting>
  <conditionalFormatting sqref="J216">
    <cfRule type="cellIs" dxfId="1535" priority="1418" operator="equal">
      <formula>"nachzureichen"</formula>
    </cfRule>
  </conditionalFormatting>
  <conditionalFormatting sqref="J216">
    <cfRule type="cellIs" dxfId="1534" priority="1417" operator="equal">
      <formula>"Nachweis ausstehend"</formula>
    </cfRule>
  </conditionalFormatting>
  <conditionalFormatting sqref="M216">
    <cfRule type="cellIs" dxfId="1533" priority="1415" stopIfTrue="1" operator="equal">
      <formula>"Nein"</formula>
    </cfRule>
    <cfRule type="cellIs" dxfId="1532" priority="1416" stopIfTrue="1" operator="equal">
      <formula>"Ja"</formula>
    </cfRule>
  </conditionalFormatting>
  <conditionalFormatting sqref="M216">
    <cfRule type="containsText" dxfId="1531" priority="1413" operator="containsText" text="nachzureichen">
      <formula>NOT(ISERROR(SEARCH("nachzureichen",M216)))</formula>
    </cfRule>
    <cfRule type="cellIs" dxfId="1530" priority="1414" operator="equal">
      <formula>"nachzureichen"</formula>
    </cfRule>
  </conditionalFormatting>
  <conditionalFormatting sqref="M216">
    <cfRule type="containsText" dxfId="1529" priority="1411" operator="containsText" text="nachzureichen">
      <formula>NOT(ISERROR(SEARCH("nachzureichen",M216)))</formula>
    </cfRule>
    <cfRule type="cellIs" dxfId="1528" priority="1412" operator="equal">
      <formula>"nachzureichen"</formula>
    </cfRule>
  </conditionalFormatting>
  <conditionalFormatting sqref="M216">
    <cfRule type="cellIs" dxfId="1527" priority="1410" operator="equal">
      <formula>"nachzureichen"</formula>
    </cfRule>
  </conditionalFormatting>
  <conditionalFormatting sqref="M216">
    <cfRule type="cellIs" dxfId="1526" priority="1409" operator="equal">
      <formula>"Nachweis ausstehend"</formula>
    </cfRule>
  </conditionalFormatting>
  <conditionalFormatting sqref="P216">
    <cfRule type="cellIs" dxfId="1525" priority="1407" stopIfTrue="1" operator="equal">
      <formula>"Nein"</formula>
    </cfRule>
    <cfRule type="cellIs" dxfId="1524" priority="1408" stopIfTrue="1" operator="equal">
      <formula>"Ja"</formula>
    </cfRule>
  </conditionalFormatting>
  <conditionalFormatting sqref="P216">
    <cfRule type="containsText" dxfId="1523" priority="1405" operator="containsText" text="nachzureichen">
      <formula>NOT(ISERROR(SEARCH("nachzureichen",P216)))</formula>
    </cfRule>
    <cfRule type="cellIs" dxfId="1522" priority="1406" operator="equal">
      <formula>"nachzureichen"</formula>
    </cfRule>
  </conditionalFormatting>
  <conditionalFormatting sqref="P216">
    <cfRule type="containsText" dxfId="1521" priority="1403" operator="containsText" text="nachzureichen">
      <formula>NOT(ISERROR(SEARCH("nachzureichen",P216)))</formula>
    </cfRule>
    <cfRule type="cellIs" dxfId="1520" priority="1404" operator="equal">
      <formula>"nachzureichen"</formula>
    </cfRule>
  </conditionalFormatting>
  <conditionalFormatting sqref="P216">
    <cfRule type="cellIs" dxfId="1519" priority="1402" operator="equal">
      <formula>"nachzureichen"</formula>
    </cfRule>
  </conditionalFormatting>
  <conditionalFormatting sqref="P216">
    <cfRule type="cellIs" dxfId="1518" priority="1401" operator="equal">
      <formula>"Nachweis ausstehend"</formula>
    </cfRule>
  </conditionalFormatting>
  <conditionalFormatting sqref="S216">
    <cfRule type="cellIs" dxfId="1517" priority="1399" stopIfTrue="1" operator="equal">
      <formula>"Nein"</formula>
    </cfRule>
    <cfRule type="cellIs" dxfId="1516" priority="1400" stopIfTrue="1" operator="equal">
      <formula>"Ja"</formula>
    </cfRule>
  </conditionalFormatting>
  <conditionalFormatting sqref="S216">
    <cfRule type="containsText" dxfId="1515" priority="1397" operator="containsText" text="nachzureichen">
      <formula>NOT(ISERROR(SEARCH("nachzureichen",S216)))</formula>
    </cfRule>
    <cfRule type="cellIs" dxfId="1514" priority="1398" operator="equal">
      <formula>"nachzureichen"</formula>
    </cfRule>
  </conditionalFormatting>
  <conditionalFormatting sqref="S216">
    <cfRule type="containsText" dxfId="1513" priority="1395" operator="containsText" text="nachzureichen">
      <formula>NOT(ISERROR(SEARCH("nachzureichen",S216)))</formula>
    </cfRule>
    <cfRule type="cellIs" dxfId="1512" priority="1396" operator="equal">
      <formula>"nachzureichen"</formula>
    </cfRule>
  </conditionalFormatting>
  <conditionalFormatting sqref="S216">
    <cfRule type="cellIs" dxfId="1511" priority="1394" operator="equal">
      <formula>"nachzureichen"</formula>
    </cfRule>
  </conditionalFormatting>
  <conditionalFormatting sqref="S216">
    <cfRule type="cellIs" dxfId="1510" priority="1393" operator="equal">
      <formula>"Nachweis ausstehend"</formula>
    </cfRule>
  </conditionalFormatting>
  <conditionalFormatting sqref="V216">
    <cfRule type="cellIs" dxfId="1509" priority="1391" stopIfTrue="1" operator="equal">
      <formula>"Nein"</formula>
    </cfRule>
    <cfRule type="cellIs" dxfId="1508" priority="1392" stopIfTrue="1" operator="equal">
      <formula>"Ja"</formula>
    </cfRule>
  </conditionalFormatting>
  <conditionalFormatting sqref="V216">
    <cfRule type="containsText" dxfId="1507" priority="1389" operator="containsText" text="nachzureichen">
      <formula>NOT(ISERROR(SEARCH("nachzureichen",V216)))</formula>
    </cfRule>
    <cfRule type="cellIs" dxfId="1506" priority="1390" operator="equal">
      <formula>"nachzureichen"</formula>
    </cfRule>
  </conditionalFormatting>
  <conditionalFormatting sqref="V216">
    <cfRule type="containsText" dxfId="1505" priority="1387" operator="containsText" text="nachzureichen">
      <formula>NOT(ISERROR(SEARCH("nachzureichen",V216)))</formula>
    </cfRule>
    <cfRule type="cellIs" dxfId="1504" priority="1388" operator="equal">
      <formula>"nachzureichen"</formula>
    </cfRule>
  </conditionalFormatting>
  <conditionalFormatting sqref="V216">
    <cfRule type="cellIs" dxfId="1503" priority="1386" operator="equal">
      <formula>"nachzureichen"</formula>
    </cfRule>
  </conditionalFormatting>
  <conditionalFormatting sqref="V216">
    <cfRule type="cellIs" dxfId="1502" priority="1385" operator="equal">
      <formula>"Nachweis ausstehend"</formula>
    </cfRule>
  </conditionalFormatting>
  <conditionalFormatting sqref="Y216">
    <cfRule type="cellIs" dxfId="1501" priority="1383" stopIfTrue="1" operator="equal">
      <formula>"Nein"</formula>
    </cfRule>
    <cfRule type="cellIs" dxfId="1500" priority="1384" stopIfTrue="1" operator="equal">
      <formula>"Ja"</formula>
    </cfRule>
  </conditionalFormatting>
  <conditionalFormatting sqref="Y216">
    <cfRule type="containsText" dxfId="1499" priority="1381" operator="containsText" text="nachzureichen">
      <formula>NOT(ISERROR(SEARCH("nachzureichen",Y216)))</formula>
    </cfRule>
    <cfRule type="cellIs" dxfId="1498" priority="1382" operator="equal">
      <formula>"nachzureichen"</formula>
    </cfRule>
  </conditionalFormatting>
  <conditionalFormatting sqref="Y216">
    <cfRule type="containsText" dxfId="1497" priority="1379" operator="containsText" text="nachzureichen">
      <formula>NOT(ISERROR(SEARCH("nachzureichen",Y216)))</formula>
    </cfRule>
    <cfRule type="cellIs" dxfId="1496" priority="1380" operator="equal">
      <formula>"nachzureichen"</formula>
    </cfRule>
  </conditionalFormatting>
  <conditionalFormatting sqref="Y216">
    <cfRule type="cellIs" dxfId="1495" priority="1378" operator="equal">
      <formula>"nachzureichen"</formula>
    </cfRule>
  </conditionalFormatting>
  <conditionalFormatting sqref="Y216">
    <cfRule type="cellIs" dxfId="1494" priority="1377" operator="equal">
      <formula>"Nachweis ausstehend"</formula>
    </cfRule>
  </conditionalFormatting>
  <conditionalFormatting sqref="AB216">
    <cfRule type="cellIs" dxfId="1493" priority="1375" stopIfTrue="1" operator="equal">
      <formula>"Nein"</formula>
    </cfRule>
    <cfRule type="cellIs" dxfId="1492" priority="1376" stopIfTrue="1" operator="equal">
      <formula>"Ja"</formula>
    </cfRule>
  </conditionalFormatting>
  <conditionalFormatting sqref="AB216">
    <cfRule type="containsText" dxfId="1491" priority="1373" operator="containsText" text="nachzureichen">
      <formula>NOT(ISERROR(SEARCH("nachzureichen",AB216)))</formula>
    </cfRule>
    <cfRule type="cellIs" dxfId="1490" priority="1374" operator="equal">
      <formula>"nachzureichen"</formula>
    </cfRule>
  </conditionalFormatting>
  <conditionalFormatting sqref="AB216">
    <cfRule type="containsText" dxfId="1489" priority="1371" operator="containsText" text="nachzureichen">
      <formula>NOT(ISERROR(SEARCH("nachzureichen",AB216)))</formula>
    </cfRule>
    <cfRule type="cellIs" dxfId="1488" priority="1372" operator="equal">
      <formula>"nachzureichen"</formula>
    </cfRule>
  </conditionalFormatting>
  <conditionalFormatting sqref="AB216">
    <cfRule type="cellIs" dxfId="1487" priority="1370" operator="equal">
      <formula>"nachzureichen"</formula>
    </cfRule>
  </conditionalFormatting>
  <conditionalFormatting sqref="AB216">
    <cfRule type="cellIs" dxfId="1486" priority="1369" operator="equal">
      <formula>"Nachweis ausstehend"</formula>
    </cfRule>
  </conditionalFormatting>
  <conditionalFormatting sqref="AE216">
    <cfRule type="cellIs" dxfId="1485" priority="1367" stopIfTrue="1" operator="equal">
      <formula>"Nein"</formula>
    </cfRule>
    <cfRule type="cellIs" dxfId="1484" priority="1368" stopIfTrue="1" operator="equal">
      <formula>"Ja"</formula>
    </cfRule>
  </conditionalFormatting>
  <conditionalFormatting sqref="AE216">
    <cfRule type="containsText" dxfId="1483" priority="1365" operator="containsText" text="nachzureichen">
      <formula>NOT(ISERROR(SEARCH("nachzureichen",AE216)))</formula>
    </cfRule>
    <cfRule type="cellIs" dxfId="1482" priority="1366" operator="equal">
      <formula>"nachzureichen"</formula>
    </cfRule>
  </conditionalFormatting>
  <conditionalFormatting sqref="AE216">
    <cfRule type="containsText" dxfId="1481" priority="1363" operator="containsText" text="nachzureichen">
      <formula>NOT(ISERROR(SEARCH("nachzureichen",AE216)))</formula>
    </cfRule>
    <cfRule type="cellIs" dxfId="1480" priority="1364" operator="equal">
      <formula>"nachzureichen"</formula>
    </cfRule>
  </conditionalFormatting>
  <conditionalFormatting sqref="AE216">
    <cfRule type="cellIs" dxfId="1479" priority="1362" operator="equal">
      <formula>"nachzureichen"</formula>
    </cfRule>
  </conditionalFormatting>
  <conditionalFormatting sqref="AE216">
    <cfRule type="cellIs" dxfId="1478" priority="1361" operator="equal">
      <formula>"Nachweis ausstehend"</formula>
    </cfRule>
  </conditionalFormatting>
  <conditionalFormatting sqref="AH216">
    <cfRule type="cellIs" dxfId="1477" priority="1359" stopIfTrue="1" operator="equal">
      <formula>"Nein"</formula>
    </cfRule>
    <cfRule type="cellIs" dxfId="1476" priority="1360" stopIfTrue="1" operator="equal">
      <formula>"Ja"</formula>
    </cfRule>
  </conditionalFormatting>
  <conditionalFormatting sqref="AH216">
    <cfRule type="containsText" dxfId="1475" priority="1357" operator="containsText" text="nachzureichen">
      <formula>NOT(ISERROR(SEARCH("nachzureichen",AH216)))</formula>
    </cfRule>
    <cfRule type="cellIs" dxfId="1474" priority="1358" operator="equal">
      <formula>"nachzureichen"</formula>
    </cfRule>
  </conditionalFormatting>
  <conditionalFormatting sqref="AH216">
    <cfRule type="containsText" dxfId="1473" priority="1355" operator="containsText" text="nachzureichen">
      <formula>NOT(ISERROR(SEARCH("nachzureichen",AH216)))</formula>
    </cfRule>
    <cfRule type="cellIs" dxfId="1472" priority="1356" operator="equal">
      <formula>"nachzureichen"</formula>
    </cfRule>
  </conditionalFormatting>
  <conditionalFormatting sqref="AH216">
    <cfRule type="cellIs" dxfId="1471" priority="1354" operator="equal">
      <formula>"nachzureichen"</formula>
    </cfRule>
  </conditionalFormatting>
  <conditionalFormatting sqref="AH216">
    <cfRule type="cellIs" dxfId="1470" priority="1353" operator="equal">
      <formula>"Nachweis ausstehend"</formula>
    </cfRule>
  </conditionalFormatting>
  <conditionalFormatting sqref="AK216">
    <cfRule type="cellIs" dxfId="1469" priority="1351" stopIfTrue="1" operator="equal">
      <formula>"Nein"</formula>
    </cfRule>
    <cfRule type="cellIs" dxfId="1468" priority="1352" stopIfTrue="1" operator="equal">
      <formula>"Ja"</formula>
    </cfRule>
  </conditionalFormatting>
  <conditionalFormatting sqref="AK216">
    <cfRule type="containsText" dxfId="1467" priority="1349" operator="containsText" text="nachzureichen">
      <formula>NOT(ISERROR(SEARCH("nachzureichen",AK216)))</formula>
    </cfRule>
    <cfRule type="cellIs" dxfId="1466" priority="1350" operator="equal">
      <formula>"nachzureichen"</formula>
    </cfRule>
  </conditionalFormatting>
  <conditionalFormatting sqref="AK216">
    <cfRule type="containsText" dxfId="1465" priority="1347" operator="containsText" text="nachzureichen">
      <formula>NOT(ISERROR(SEARCH("nachzureichen",AK216)))</formula>
    </cfRule>
    <cfRule type="cellIs" dxfId="1464" priority="1348" operator="equal">
      <formula>"nachzureichen"</formula>
    </cfRule>
  </conditionalFormatting>
  <conditionalFormatting sqref="AK216">
    <cfRule type="cellIs" dxfId="1463" priority="1346" operator="equal">
      <formula>"nachzureichen"</formula>
    </cfRule>
  </conditionalFormatting>
  <conditionalFormatting sqref="AK216">
    <cfRule type="cellIs" dxfId="1462" priority="1345" operator="equal">
      <formula>"Nachweis ausstehend"</formula>
    </cfRule>
  </conditionalFormatting>
  <conditionalFormatting sqref="AN216">
    <cfRule type="cellIs" dxfId="1461" priority="1343" stopIfTrue="1" operator="equal">
      <formula>"Nein"</formula>
    </cfRule>
    <cfRule type="cellIs" dxfId="1460" priority="1344" stopIfTrue="1" operator="equal">
      <formula>"Ja"</formula>
    </cfRule>
  </conditionalFormatting>
  <conditionalFormatting sqref="AN216">
    <cfRule type="containsText" dxfId="1459" priority="1341" operator="containsText" text="nachzureichen">
      <formula>NOT(ISERROR(SEARCH("nachzureichen",AN216)))</formula>
    </cfRule>
    <cfRule type="cellIs" dxfId="1458" priority="1342" operator="equal">
      <formula>"nachzureichen"</formula>
    </cfRule>
  </conditionalFormatting>
  <conditionalFormatting sqref="AN216">
    <cfRule type="containsText" dxfId="1457" priority="1339" operator="containsText" text="nachzureichen">
      <formula>NOT(ISERROR(SEARCH("nachzureichen",AN216)))</formula>
    </cfRule>
    <cfRule type="cellIs" dxfId="1456" priority="1340" operator="equal">
      <formula>"nachzureichen"</formula>
    </cfRule>
  </conditionalFormatting>
  <conditionalFormatting sqref="AN216">
    <cfRule type="cellIs" dxfId="1455" priority="1338" operator="equal">
      <formula>"nachzureichen"</formula>
    </cfRule>
  </conditionalFormatting>
  <conditionalFormatting sqref="AN216">
    <cfRule type="cellIs" dxfId="1454" priority="1337" operator="equal">
      <formula>"Nachweis ausstehend"</formula>
    </cfRule>
  </conditionalFormatting>
  <conditionalFormatting sqref="AQ216">
    <cfRule type="cellIs" dxfId="1453" priority="1335" stopIfTrue="1" operator="equal">
      <formula>"Nein"</formula>
    </cfRule>
    <cfRule type="cellIs" dxfId="1452" priority="1336" stopIfTrue="1" operator="equal">
      <formula>"Ja"</formula>
    </cfRule>
  </conditionalFormatting>
  <conditionalFormatting sqref="AQ216">
    <cfRule type="containsText" dxfId="1451" priority="1333" operator="containsText" text="nachzureichen">
      <formula>NOT(ISERROR(SEARCH("nachzureichen",AQ216)))</formula>
    </cfRule>
    <cfRule type="cellIs" dxfId="1450" priority="1334" operator="equal">
      <formula>"nachzureichen"</formula>
    </cfRule>
  </conditionalFormatting>
  <conditionalFormatting sqref="AQ216">
    <cfRule type="containsText" dxfId="1449" priority="1331" operator="containsText" text="nachzureichen">
      <formula>NOT(ISERROR(SEARCH("nachzureichen",AQ216)))</formula>
    </cfRule>
    <cfRule type="cellIs" dxfId="1448" priority="1332" operator="equal">
      <formula>"nachzureichen"</formula>
    </cfRule>
  </conditionalFormatting>
  <conditionalFormatting sqref="AQ216">
    <cfRule type="cellIs" dxfId="1447" priority="1330" operator="equal">
      <formula>"nachzureichen"</formula>
    </cfRule>
  </conditionalFormatting>
  <conditionalFormatting sqref="AQ216">
    <cfRule type="cellIs" dxfId="1446" priority="1329" operator="equal">
      <formula>"Nachweis ausstehend"</formula>
    </cfRule>
  </conditionalFormatting>
  <conditionalFormatting sqref="AT216">
    <cfRule type="cellIs" dxfId="1445" priority="1327" stopIfTrue="1" operator="equal">
      <formula>"Nein"</formula>
    </cfRule>
    <cfRule type="cellIs" dxfId="1444" priority="1328" stopIfTrue="1" operator="equal">
      <formula>"Ja"</formula>
    </cfRule>
  </conditionalFormatting>
  <conditionalFormatting sqref="AT216">
    <cfRule type="containsText" dxfId="1443" priority="1325" operator="containsText" text="nachzureichen">
      <formula>NOT(ISERROR(SEARCH("nachzureichen",AT216)))</formula>
    </cfRule>
    <cfRule type="cellIs" dxfId="1442" priority="1326" operator="equal">
      <formula>"nachzureichen"</formula>
    </cfRule>
  </conditionalFormatting>
  <conditionalFormatting sqref="AT216">
    <cfRule type="containsText" dxfId="1441" priority="1323" operator="containsText" text="nachzureichen">
      <formula>NOT(ISERROR(SEARCH("nachzureichen",AT216)))</formula>
    </cfRule>
    <cfRule type="cellIs" dxfId="1440" priority="1324" operator="equal">
      <formula>"nachzureichen"</formula>
    </cfRule>
  </conditionalFormatting>
  <conditionalFormatting sqref="AT216">
    <cfRule type="cellIs" dxfId="1439" priority="1322" operator="equal">
      <formula>"nachzureichen"</formula>
    </cfRule>
  </conditionalFormatting>
  <conditionalFormatting sqref="AT216">
    <cfRule type="cellIs" dxfId="1438" priority="1321" operator="equal">
      <formula>"Nachweis ausstehend"</formula>
    </cfRule>
  </conditionalFormatting>
  <conditionalFormatting sqref="AW216">
    <cfRule type="cellIs" dxfId="1437" priority="1319" stopIfTrue="1" operator="equal">
      <formula>"Nein"</formula>
    </cfRule>
    <cfRule type="cellIs" dxfId="1436" priority="1320" stopIfTrue="1" operator="equal">
      <formula>"Ja"</formula>
    </cfRule>
  </conditionalFormatting>
  <conditionalFormatting sqref="AW216">
    <cfRule type="containsText" dxfId="1435" priority="1317" operator="containsText" text="nachzureichen">
      <formula>NOT(ISERROR(SEARCH("nachzureichen",AW216)))</formula>
    </cfRule>
    <cfRule type="cellIs" dxfId="1434" priority="1318" operator="equal">
      <formula>"nachzureichen"</formula>
    </cfRule>
  </conditionalFormatting>
  <conditionalFormatting sqref="AW216">
    <cfRule type="containsText" dxfId="1433" priority="1315" operator="containsText" text="nachzureichen">
      <formula>NOT(ISERROR(SEARCH("nachzureichen",AW216)))</formula>
    </cfRule>
    <cfRule type="cellIs" dxfId="1432" priority="1316" operator="equal">
      <formula>"nachzureichen"</formula>
    </cfRule>
  </conditionalFormatting>
  <conditionalFormatting sqref="AW216">
    <cfRule type="cellIs" dxfId="1431" priority="1314" operator="equal">
      <formula>"nachzureichen"</formula>
    </cfRule>
  </conditionalFormatting>
  <conditionalFormatting sqref="AW216">
    <cfRule type="cellIs" dxfId="1430" priority="1313" operator="equal">
      <formula>"Nachweis ausstehend"</formula>
    </cfRule>
  </conditionalFormatting>
  <conditionalFormatting sqref="AZ216">
    <cfRule type="cellIs" dxfId="1429" priority="1311" stopIfTrue="1" operator="equal">
      <formula>"Nein"</formula>
    </cfRule>
    <cfRule type="cellIs" dxfId="1428" priority="1312" stopIfTrue="1" operator="equal">
      <formula>"Ja"</formula>
    </cfRule>
  </conditionalFormatting>
  <conditionalFormatting sqref="AZ216">
    <cfRule type="containsText" dxfId="1427" priority="1309" operator="containsText" text="nachzureichen">
      <formula>NOT(ISERROR(SEARCH("nachzureichen",AZ216)))</formula>
    </cfRule>
    <cfRule type="cellIs" dxfId="1426" priority="1310" operator="equal">
      <formula>"nachzureichen"</formula>
    </cfRule>
  </conditionalFormatting>
  <conditionalFormatting sqref="AZ216">
    <cfRule type="containsText" dxfId="1425" priority="1307" operator="containsText" text="nachzureichen">
      <formula>NOT(ISERROR(SEARCH("nachzureichen",AZ216)))</formula>
    </cfRule>
    <cfRule type="cellIs" dxfId="1424" priority="1308" operator="equal">
      <formula>"nachzureichen"</formula>
    </cfRule>
  </conditionalFormatting>
  <conditionalFormatting sqref="AZ216">
    <cfRule type="cellIs" dxfId="1423" priority="1306" operator="equal">
      <formula>"nachzureichen"</formula>
    </cfRule>
  </conditionalFormatting>
  <conditionalFormatting sqref="AZ216">
    <cfRule type="cellIs" dxfId="1422" priority="1305" operator="equal">
      <formula>"Nachweis ausstehend"</formula>
    </cfRule>
  </conditionalFormatting>
  <conditionalFormatting sqref="BC216">
    <cfRule type="cellIs" dxfId="1421" priority="1303" stopIfTrue="1" operator="equal">
      <formula>"Nein"</formula>
    </cfRule>
    <cfRule type="cellIs" dxfId="1420" priority="1304" stopIfTrue="1" operator="equal">
      <formula>"Ja"</formula>
    </cfRule>
  </conditionalFormatting>
  <conditionalFormatting sqref="BC216">
    <cfRule type="containsText" dxfId="1419" priority="1301" operator="containsText" text="nachzureichen">
      <formula>NOT(ISERROR(SEARCH("nachzureichen",BC216)))</formula>
    </cfRule>
    <cfRule type="cellIs" dxfId="1418" priority="1302" operator="equal">
      <formula>"nachzureichen"</formula>
    </cfRule>
  </conditionalFormatting>
  <conditionalFormatting sqref="BC216">
    <cfRule type="containsText" dxfId="1417" priority="1299" operator="containsText" text="nachzureichen">
      <formula>NOT(ISERROR(SEARCH("nachzureichen",BC216)))</formula>
    </cfRule>
    <cfRule type="cellIs" dxfId="1416" priority="1300" operator="equal">
      <formula>"nachzureichen"</formula>
    </cfRule>
  </conditionalFormatting>
  <conditionalFormatting sqref="BC216">
    <cfRule type="cellIs" dxfId="1415" priority="1298" operator="equal">
      <formula>"nachzureichen"</formula>
    </cfRule>
  </conditionalFormatting>
  <conditionalFormatting sqref="BC216">
    <cfRule type="cellIs" dxfId="1414" priority="1297" operator="equal">
      <formula>"Nachweis ausstehend"</formula>
    </cfRule>
  </conditionalFormatting>
  <conditionalFormatting sqref="BF216">
    <cfRule type="cellIs" dxfId="1413" priority="1295" stopIfTrue="1" operator="equal">
      <formula>"Nein"</formula>
    </cfRule>
    <cfRule type="cellIs" dxfId="1412" priority="1296" stopIfTrue="1" operator="equal">
      <formula>"Ja"</formula>
    </cfRule>
  </conditionalFormatting>
  <conditionalFormatting sqref="BF216">
    <cfRule type="containsText" dxfId="1411" priority="1293" operator="containsText" text="nachzureichen">
      <formula>NOT(ISERROR(SEARCH("nachzureichen",BF216)))</formula>
    </cfRule>
    <cfRule type="cellIs" dxfId="1410" priority="1294" operator="equal">
      <formula>"nachzureichen"</formula>
    </cfRule>
  </conditionalFormatting>
  <conditionalFormatting sqref="BF216">
    <cfRule type="containsText" dxfId="1409" priority="1291" operator="containsText" text="nachzureichen">
      <formula>NOT(ISERROR(SEARCH("nachzureichen",BF216)))</formula>
    </cfRule>
    <cfRule type="cellIs" dxfId="1408" priority="1292" operator="equal">
      <formula>"nachzureichen"</formula>
    </cfRule>
  </conditionalFormatting>
  <conditionalFormatting sqref="BF216">
    <cfRule type="cellIs" dxfId="1407" priority="1290" operator="equal">
      <formula>"nachzureichen"</formula>
    </cfRule>
  </conditionalFormatting>
  <conditionalFormatting sqref="BF216">
    <cfRule type="cellIs" dxfId="1406" priority="1289" operator="equal">
      <formula>"Nachweis ausstehend"</formula>
    </cfRule>
  </conditionalFormatting>
  <conditionalFormatting sqref="BI216">
    <cfRule type="cellIs" dxfId="1405" priority="1287" stopIfTrue="1" operator="equal">
      <formula>"Nein"</formula>
    </cfRule>
    <cfRule type="cellIs" dxfId="1404" priority="1288" stopIfTrue="1" operator="equal">
      <formula>"Ja"</formula>
    </cfRule>
  </conditionalFormatting>
  <conditionalFormatting sqref="BI216">
    <cfRule type="containsText" dxfId="1403" priority="1285" operator="containsText" text="nachzureichen">
      <formula>NOT(ISERROR(SEARCH("nachzureichen",BI216)))</formula>
    </cfRule>
    <cfRule type="cellIs" dxfId="1402" priority="1286" operator="equal">
      <formula>"nachzureichen"</formula>
    </cfRule>
  </conditionalFormatting>
  <conditionalFormatting sqref="BI216">
    <cfRule type="containsText" dxfId="1401" priority="1283" operator="containsText" text="nachzureichen">
      <formula>NOT(ISERROR(SEARCH("nachzureichen",BI216)))</formula>
    </cfRule>
    <cfRule type="cellIs" dxfId="1400" priority="1284" operator="equal">
      <formula>"nachzureichen"</formula>
    </cfRule>
  </conditionalFormatting>
  <conditionalFormatting sqref="BI216">
    <cfRule type="cellIs" dxfId="1399" priority="1282" operator="equal">
      <formula>"nachzureichen"</formula>
    </cfRule>
  </conditionalFormatting>
  <conditionalFormatting sqref="BI216">
    <cfRule type="cellIs" dxfId="1398" priority="1281" operator="equal">
      <formula>"Nachweis ausstehend"</formula>
    </cfRule>
  </conditionalFormatting>
  <conditionalFormatting sqref="D224">
    <cfRule type="cellIs" dxfId="1397" priority="1279" stopIfTrue="1" operator="equal">
      <formula>"Nein"</formula>
    </cfRule>
    <cfRule type="cellIs" dxfId="1396" priority="1280" stopIfTrue="1" operator="equal">
      <formula>"Ja"</formula>
    </cfRule>
  </conditionalFormatting>
  <conditionalFormatting sqref="D224">
    <cfRule type="containsText" dxfId="1395" priority="1277" operator="containsText" text="nachzureichen">
      <formula>NOT(ISERROR(SEARCH("nachzureichen",D224)))</formula>
    </cfRule>
    <cfRule type="cellIs" dxfId="1394" priority="1278" operator="equal">
      <formula>"nachzureichen"</formula>
    </cfRule>
  </conditionalFormatting>
  <conditionalFormatting sqref="D224">
    <cfRule type="containsText" dxfId="1393" priority="1275" operator="containsText" text="nachzureichen">
      <formula>NOT(ISERROR(SEARCH("nachzureichen",D224)))</formula>
    </cfRule>
    <cfRule type="cellIs" dxfId="1392" priority="1276" operator="equal">
      <formula>"nachzureichen"</formula>
    </cfRule>
  </conditionalFormatting>
  <conditionalFormatting sqref="D224">
    <cfRule type="cellIs" dxfId="1391" priority="1274" operator="equal">
      <formula>"nachzureichen"</formula>
    </cfRule>
  </conditionalFormatting>
  <conditionalFormatting sqref="D224">
    <cfRule type="cellIs" dxfId="1390" priority="1273" operator="equal">
      <formula>"Nachweis ausstehend"</formula>
    </cfRule>
  </conditionalFormatting>
  <conditionalFormatting sqref="G224">
    <cfRule type="cellIs" dxfId="1389" priority="1271" stopIfTrue="1" operator="equal">
      <formula>"Nein"</formula>
    </cfRule>
    <cfRule type="cellIs" dxfId="1388" priority="1272" stopIfTrue="1" operator="equal">
      <formula>"Ja"</formula>
    </cfRule>
  </conditionalFormatting>
  <conditionalFormatting sqref="G224">
    <cfRule type="containsText" dxfId="1387" priority="1269" operator="containsText" text="nachzureichen">
      <formula>NOT(ISERROR(SEARCH("nachzureichen",G224)))</formula>
    </cfRule>
    <cfRule type="cellIs" dxfId="1386" priority="1270" operator="equal">
      <formula>"nachzureichen"</formula>
    </cfRule>
  </conditionalFormatting>
  <conditionalFormatting sqref="G224">
    <cfRule type="containsText" dxfId="1385" priority="1267" operator="containsText" text="nachzureichen">
      <formula>NOT(ISERROR(SEARCH("nachzureichen",G224)))</formula>
    </cfRule>
    <cfRule type="cellIs" dxfId="1384" priority="1268" operator="equal">
      <formula>"nachzureichen"</formula>
    </cfRule>
  </conditionalFormatting>
  <conditionalFormatting sqref="G224">
    <cfRule type="cellIs" dxfId="1383" priority="1266" operator="equal">
      <formula>"nachzureichen"</formula>
    </cfRule>
  </conditionalFormatting>
  <conditionalFormatting sqref="G224">
    <cfRule type="cellIs" dxfId="1382" priority="1265" operator="equal">
      <formula>"Nachweis ausstehend"</formula>
    </cfRule>
  </conditionalFormatting>
  <conditionalFormatting sqref="J224">
    <cfRule type="cellIs" dxfId="1381" priority="1263" stopIfTrue="1" operator="equal">
      <formula>"Nein"</formula>
    </cfRule>
    <cfRule type="cellIs" dxfId="1380" priority="1264" stopIfTrue="1" operator="equal">
      <formula>"Ja"</formula>
    </cfRule>
  </conditionalFormatting>
  <conditionalFormatting sqref="J224">
    <cfRule type="containsText" dxfId="1379" priority="1261" operator="containsText" text="nachzureichen">
      <formula>NOT(ISERROR(SEARCH("nachzureichen",J224)))</formula>
    </cfRule>
    <cfRule type="cellIs" dxfId="1378" priority="1262" operator="equal">
      <formula>"nachzureichen"</formula>
    </cfRule>
  </conditionalFormatting>
  <conditionalFormatting sqref="J224">
    <cfRule type="containsText" dxfId="1377" priority="1259" operator="containsText" text="nachzureichen">
      <formula>NOT(ISERROR(SEARCH("nachzureichen",J224)))</formula>
    </cfRule>
    <cfRule type="cellIs" dxfId="1376" priority="1260" operator="equal">
      <formula>"nachzureichen"</formula>
    </cfRule>
  </conditionalFormatting>
  <conditionalFormatting sqref="J224">
    <cfRule type="cellIs" dxfId="1375" priority="1258" operator="equal">
      <formula>"nachzureichen"</formula>
    </cfRule>
  </conditionalFormatting>
  <conditionalFormatting sqref="J224">
    <cfRule type="cellIs" dxfId="1374" priority="1257" operator="equal">
      <formula>"Nachweis ausstehend"</formula>
    </cfRule>
  </conditionalFormatting>
  <conditionalFormatting sqref="M224">
    <cfRule type="cellIs" dxfId="1373" priority="1255" stopIfTrue="1" operator="equal">
      <formula>"Nein"</formula>
    </cfRule>
    <cfRule type="cellIs" dxfId="1372" priority="1256" stopIfTrue="1" operator="equal">
      <formula>"Ja"</formula>
    </cfRule>
  </conditionalFormatting>
  <conditionalFormatting sqref="M224">
    <cfRule type="containsText" dxfId="1371" priority="1253" operator="containsText" text="nachzureichen">
      <formula>NOT(ISERROR(SEARCH("nachzureichen",M224)))</formula>
    </cfRule>
    <cfRule type="cellIs" dxfId="1370" priority="1254" operator="equal">
      <formula>"nachzureichen"</formula>
    </cfRule>
  </conditionalFormatting>
  <conditionalFormatting sqref="M224">
    <cfRule type="containsText" dxfId="1369" priority="1251" operator="containsText" text="nachzureichen">
      <formula>NOT(ISERROR(SEARCH("nachzureichen",M224)))</formula>
    </cfRule>
    <cfRule type="cellIs" dxfId="1368" priority="1252" operator="equal">
      <formula>"nachzureichen"</formula>
    </cfRule>
  </conditionalFormatting>
  <conditionalFormatting sqref="M224">
    <cfRule type="cellIs" dxfId="1367" priority="1250" operator="equal">
      <formula>"nachzureichen"</formula>
    </cfRule>
  </conditionalFormatting>
  <conditionalFormatting sqref="M224">
    <cfRule type="cellIs" dxfId="1366" priority="1249" operator="equal">
      <formula>"Nachweis ausstehend"</formula>
    </cfRule>
  </conditionalFormatting>
  <conditionalFormatting sqref="P224">
    <cfRule type="cellIs" dxfId="1365" priority="1247" stopIfTrue="1" operator="equal">
      <formula>"Nein"</formula>
    </cfRule>
    <cfRule type="cellIs" dxfId="1364" priority="1248" stopIfTrue="1" operator="equal">
      <formula>"Ja"</formula>
    </cfRule>
  </conditionalFormatting>
  <conditionalFormatting sqref="P224">
    <cfRule type="containsText" dxfId="1363" priority="1245" operator="containsText" text="nachzureichen">
      <formula>NOT(ISERROR(SEARCH("nachzureichen",P224)))</formula>
    </cfRule>
    <cfRule type="cellIs" dxfId="1362" priority="1246" operator="equal">
      <formula>"nachzureichen"</formula>
    </cfRule>
  </conditionalFormatting>
  <conditionalFormatting sqref="P224">
    <cfRule type="containsText" dxfId="1361" priority="1243" operator="containsText" text="nachzureichen">
      <formula>NOT(ISERROR(SEARCH("nachzureichen",P224)))</formula>
    </cfRule>
    <cfRule type="cellIs" dxfId="1360" priority="1244" operator="equal">
      <formula>"nachzureichen"</formula>
    </cfRule>
  </conditionalFormatting>
  <conditionalFormatting sqref="P224">
    <cfRule type="cellIs" dxfId="1359" priority="1242" operator="equal">
      <formula>"nachzureichen"</formula>
    </cfRule>
  </conditionalFormatting>
  <conditionalFormatting sqref="P224">
    <cfRule type="cellIs" dxfId="1358" priority="1241" operator="equal">
      <formula>"Nachweis ausstehend"</formula>
    </cfRule>
  </conditionalFormatting>
  <conditionalFormatting sqref="S224">
    <cfRule type="cellIs" dxfId="1357" priority="1239" stopIfTrue="1" operator="equal">
      <formula>"Nein"</formula>
    </cfRule>
    <cfRule type="cellIs" dxfId="1356" priority="1240" stopIfTrue="1" operator="equal">
      <formula>"Ja"</formula>
    </cfRule>
  </conditionalFormatting>
  <conditionalFormatting sqref="S224">
    <cfRule type="containsText" dxfId="1355" priority="1237" operator="containsText" text="nachzureichen">
      <formula>NOT(ISERROR(SEARCH("nachzureichen",S224)))</formula>
    </cfRule>
    <cfRule type="cellIs" dxfId="1354" priority="1238" operator="equal">
      <formula>"nachzureichen"</formula>
    </cfRule>
  </conditionalFormatting>
  <conditionalFormatting sqref="S224">
    <cfRule type="containsText" dxfId="1353" priority="1235" operator="containsText" text="nachzureichen">
      <formula>NOT(ISERROR(SEARCH("nachzureichen",S224)))</formula>
    </cfRule>
    <cfRule type="cellIs" dxfId="1352" priority="1236" operator="equal">
      <formula>"nachzureichen"</formula>
    </cfRule>
  </conditionalFormatting>
  <conditionalFormatting sqref="S224">
    <cfRule type="cellIs" dxfId="1351" priority="1234" operator="equal">
      <formula>"nachzureichen"</formula>
    </cfRule>
  </conditionalFormatting>
  <conditionalFormatting sqref="S224">
    <cfRule type="cellIs" dxfId="1350" priority="1233" operator="equal">
      <formula>"Nachweis ausstehend"</formula>
    </cfRule>
  </conditionalFormatting>
  <conditionalFormatting sqref="V224">
    <cfRule type="cellIs" dxfId="1349" priority="1231" stopIfTrue="1" operator="equal">
      <formula>"Nein"</formula>
    </cfRule>
    <cfRule type="cellIs" dxfId="1348" priority="1232" stopIfTrue="1" operator="equal">
      <formula>"Ja"</formula>
    </cfRule>
  </conditionalFormatting>
  <conditionalFormatting sqref="V224">
    <cfRule type="containsText" dxfId="1347" priority="1229" operator="containsText" text="nachzureichen">
      <formula>NOT(ISERROR(SEARCH("nachzureichen",V224)))</formula>
    </cfRule>
    <cfRule type="cellIs" dxfId="1346" priority="1230" operator="equal">
      <formula>"nachzureichen"</formula>
    </cfRule>
  </conditionalFormatting>
  <conditionalFormatting sqref="V224">
    <cfRule type="containsText" dxfId="1345" priority="1227" operator="containsText" text="nachzureichen">
      <formula>NOT(ISERROR(SEARCH("nachzureichen",V224)))</formula>
    </cfRule>
    <cfRule type="cellIs" dxfId="1344" priority="1228" operator="equal">
      <formula>"nachzureichen"</formula>
    </cfRule>
  </conditionalFormatting>
  <conditionalFormatting sqref="V224">
    <cfRule type="cellIs" dxfId="1343" priority="1226" operator="equal">
      <formula>"nachzureichen"</formula>
    </cfRule>
  </conditionalFormatting>
  <conditionalFormatting sqref="V224">
    <cfRule type="cellIs" dxfId="1342" priority="1225" operator="equal">
      <formula>"Nachweis ausstehend"</formula>
    </cfRule>
  </conditionalFormatting>
  <conditionalFormatting sqref="Y224">
    <cfRule type="cellIs" dxfId="1341" priority="1223" stopIfTrue="1" operator="equal">
      <formula>"Nein"</formula>
    </cfRule>
    <cfRule type="cellIs" dxfId="1340" priority="1224" stopIfTrue="1" operator="equal">
      <formula>"Ja"</formula>
    </cfRule>
  </conditionalFormatting>
  <conditionalFormatting sqref="Y224">
    <cfRule type="containsText" dxfId="1339" priority="1221" operator="containsText" text="nachzureichen">
      <formula>NOT(ISERROR(SEARCH("nachzureichen",Y224)))</formula>
    </cfRule>
    <cfRule type="cellIs" dxfId="1338" priority="1222" operator="equal">
      <formula>"nachzureichen"</formula>
    </cfRule>
  </conditionalFormatting>
  <conditionalFormatting sqref="Y224">
    <cfRule type="containsText" dxfId="1337" priority="1219" operator="containsText" text="nachzureichen">
      <formula>NOT(ISERROR(SEARCH("nachzureichen",Y224)))</formula>
    </cfRule>
    <cfRule type="cellIs" dxfId="1336" priority="1220" operator="equal">
      <formula>"nachzureichen"</formula>
    </cfRule>
  </conditionalFormatting>
  <conditionalFormatting sqref="Y224">
    <cfRule type="cellIs" dxfId="1335" priority="1218" operator="equal">
      <formula>"nachzureichen"</formula>
    </cfRule>
  </conditionalFormatting>
  <conditionalFormatting sqref="Y224">
    <cfRule type="cellIs" dxfId="1334" priority="1217" operator="equal">
      <formula>"Nachweis ausstehend"</formula>
    </cfRule>
  </conditionalFormatting>
  <conditionalFormatting sqref="AB224">
    <cfRule type="cellIs" dxfId="1333" priority="1215" stopIfTrue="1" operator="equal">
      <formula>"Nein"</formula>
    </cfRule>
    <cfRule type="cellIs" dxfId="1332" priority="1216" stopIfTrue="1" operator="equal">
      <formula>"Ja"</formula>
    </cfRule>
  </conditionalFormatting>
  <conditionalFormatting sqref="AB224">
    <cfRule type="containsText" dxfId="1331" priority="1213" operator="containsText" text="nachzureichen">
      <formula>NOT(ISERROR(SEARCH("nachzureichen",AB224)))</formula>
    </cfRule>
    <cfRule type="cellIs" dxfId="1330" priority="1214" operator="equal">
      <formula>"nachzureichen"</formula>
    </cfRule>
  </conditionalFormatting>
  <conditionalFormatting sqref="AB224">
    <cfRule type="containsText" dxfId="1329" priority="1211" operator="containsText" text="nachzureichen">
      <formula>NOT(ISERROR(SEARCH("nachzureichen",AB224)))</formula>
    </cfRule>
    <cfRule type="cellIs" dxfId="1328" priority="1212" operator="equal">
      <formula>"nachzureichen"</formula>
    </cfRule>
  </conditionalFormatting>
  <conditionalFormatting sqref="AB224">
    <cfRule type="cellIs" dxfId="1327" priority="1210" operator="equal">
      <formula>"nachzureichen"</formula>
    </cfRule>
  </conditionalFormatting>
  <conditionalFormatting sqref="AB224">
    <cfRule type="cellIs" dxfId="1326" priority="1209" operator="equal">
      <formula>"Nachweis ausstehend"</formula>
    </cfRule>
  </conditionalFormatting>
  <conditionalFormatting sqref="AE224">
    <cfRule type="cellIs" dxfId="1325" priority="1207" stopIfTrue="1" operator="equal">
      <formula>"Nein"</formula>
    </cfRule>
    <cfRule type="cellIs" dxfId="1324" priority="1208" stopIfTrue="1" operator="equal">
      <formula>"Ja"</formula>
    </cfRule>
  </conditionalFormatting>
  <conditionalFormatting sqref="AE224">
    <cfRule type="containsText" dxfId="1323" priority="1205" operator="containsText" text="nachzureichen">
      <formula>NOT(ISERROR(SEARCH("nachzureichen",AE224)))</formula>
    </cfRule>
    <cfRule type="cellIs" dxfId="1322" priority="1206" operator="equal">
      <formula>"nachzureichen"</formula>
    </cfRule>
  </conditionalFormatting>
  <conditionalFormatting sqref="AE224">
    <cfRule type="containsText" dxfId="1321" priority="1203" operator="containsText" text="nachzureichen">
      <formula>NOT(ISERROR(SEARCH("nachzureichen",AE224)))</formula>
    </cfRule>
    <cfRule type="cellIs" dxfId="1320" priority="1204" operator="equal">
      <formula>"nachzureichen"</formula>
    </cfRule>
  </conditionalFormatting>
  <conditionalFormatting sqref="AE224">
    <cfRule type="cellIs" dxfId="1319" priority="1202" operator="equal">
      <formula>"nachzureichen"</formula>
    </cfRule>
  </conditionalFormatting>
  <conditionalFormatting sqref="AE224">
    <cfRule type="cellIs" dxfId="1318" priority="1201" operator="equal">
      <formula>"Nachweis ausstehend"</formula>
    </cfRule>
  </conditionalFormatting>
  <conditionalFormatting sqref="AH224">
    <cfRule type="cellIs" dxfId="1317" priority="1199" stopIfTrue="1" operator="equal">
      <formula>"Nein"</formula>
    </cfRule>
    <cfRule type="cellIs" dxfId="1316" priority="1200" stopIfTrue="1" operator="equal">
      <formula>"Ja"</formula>
    </cfRule>
  </conditionalFormatting>
  <conditionalFormatting sqref="AH224">
    <cfRule type="containsText" dxfId="1315" priority="1197" operator="containsText" text="nachzureichen">
      <formula>NOT(ISERROR(SEARCH("nachzureichen",AH224)))</formula>
    </cfRule>
    <cfRule type="cellIs" dxfId="1314" priority="1198" operator="equal">
      <formula>"nachzureichen"</formula>
    </cfRule>
  </conditionalFormatting>
  <conditionalFormatting sqref="AH224">
    <cfRule type="containsText" dxfId="1313" priority="1195" operator="containsText" text="nachzureichen">
      <formula>NOT(ISERROR(SEARCH("nachzureichen",AH224)))</formula>
    </cfRule>
    <cfRule type="cellIs" dxfId="1312" priority="1196" operator="equal">
      <formula>"nachzureichen"</formula>
    </cfRule>
  </conditionalFormatting>
  <conditionalFormatting sqref="AH224">
    <cfRule type="cellIs" dxfId="1311" priority="1194" operator="equal">
      <formula>"nachzureichen"</formula>
    </cfRule>
  </conditionalFormatting>
  <conditionalFormatting sqref="AH224">
    <cfRule type="cellIs" dxfId="1310" priority="1193" operator="equal">
      <formula>"Nachweis ausstehend"</formula>
    </cfRule>
  </conditionalFormatting>
  <conditionalFormatting sqref="AK224">
    <cfRule type="cellIs" dxfId="1309" priority="1191" stopIfTrue="1" operator="equal">
      <formula>"Nein"</formula>
    </cfRule>
    <cfRule type="cellIs" dxfId="1308" priority="1192" stopIfTrue="1" operator="equal">
      <formula>"Ja"</formula>
    </cfRule>
  </conditionalFormatting>
  <conditionalFormatting sqref="AK224">
    <cfRule type="containsText" dxfId="1307" priority="1189" operator="containsText" text="nachzureichen">
      <formula>NOT(ISERROR(SEARCH("nachzureichen",AK224)))</formula>
    </cfRule>
    <cfRule type="cellIs" dxfId="1306" priority="1190" operator="equal">
      <formula>"nachzureichen"</formula>
    </cfRule>
  </conditionalFormatting>
  <conditionalFormatting sqref="AK224">
    <cfRule type="containsText" dxfId="1305" priority="1187" operator="containsText" text="nachzureichen">
      <formula>NOT(ISERROR(SEARCH("nachzureichen",AK224)))</formula>
    </cfRule>
    <cfRule type="cellIs" dxfId="1304" priority="1188" operator="equal">
      <formula>"nachzureichen"</formula>
    </cfRule>
  </conditionalFormatting>
  <conditionalFormatting sqref="AK224">
    <cfRule type="cellIs" dxfId="1303" priority="1186" operator="equal">
      <formula>"nachzureichen"</formula>
    </cfRule>
  </conditionalFormatting>
  <conditionalFormatting sqref="AK224">
    <cfRule type="cellIs" dxfId="1302" priority="1185" operator="equal">
      <formula>"Nachweis ausstehend"</formula>
    </cfRule>
  </conditionalFormatting>
  <conditionalFormatting sqref="AN224">
    <cfRule type="cellIs" dxfId="1301" priority="1183" stopIfTrue="1" operator="equal">
      <formula>"Nein"</formula>
    </cfRule>
    <cfRule type="cellIs" dxfId="1300" priority="1184" stopIfTrue="1" operator="equal">
      <formula>"Ja"</formula>
    </cfRule>
  </conditionalFormatting>
  <conditionalFormatting sqref="AN224">
    <cfRule type="containsText" dxfId="1299" priority="1181" operator="containsText" text="nachzureichen">
      <formula>NOT(ISERROR(SEARCH("nachzureichen",AN224)))</formula>
    </cfRule>
    <cfRule type="cellIs" dxfId="1298" priority="1182" operator="equal">
      <formula>"nachzureichen"</formula>
    </cfRule>
  </conditionalFormatting>
  <conditionalFormatting sqref="AN224">
    <cfRule type="containsText" dxfId="1297" priority="1179" operator="containsText" text="nachzureichen">
      <formula>NOT(ISERROR(SEARCH("nachzureichen",AN224)))</formula>
    </cfRule>
    <cfRule type="cellIs" dxfId="1296" priority="1180" operator="equal">
      <formula>"nachzureichen"</formula>
    </cfRule>
  </conditionalFormatting>
  <conditionalFormatting sqref="AN224">
    <cfRule type="cellIs" dxfId="1295" priority="1178" operator="equal">
      <formula>"nachzureichen"</formula>
    </cfRule>
  </conditionalFormatting>
  <conditionalFormatting sqref="AN224">
    <cfRule type="cellIs" dxfId="1294" priority="1177" operator="equal">
      <formula>"Nachweis ausstehend"</formula>
    </cfRule>
  </conditionalFormatting>
  <conditionalFormatting sqref="AQ224">
    <cfRule type="cellIs" dxfId="1293" priority="1175" stopIfTrue="1" operator="equal">
      <formula>"Nein"</formula>
    </cfRule>
    <cfRule type="cellIs" dxfId="1292" priority="1176" stopIfTrue="1" operator="equal">
      <formula>"Ja"</formula>
    </cfRule>
  </conditionalFormatting>
  <conditionalFormatting sqref="AQ224">
    <cfRule type="containsText" dxfId="1291" priority="1173" operator="containsText" text="nachzureichen">
      <formula>NOT(ISERROR(SEARCH("nachzureichen",AQ224)))</formula>
    </cfRule>
    <cfRule type="cellIs" dxfId="1290" priority="1174" operator="equal">
      <formula>"nachzureichen"</formula>
    </cfRule>
  </conditionalFormatting>
  <conditionalFormatting sqref="AQ224">
    <cfRule type="containsText" dxfId="1289" priority="1171" operator="containsText" text="nachzureichen">
      <formula>NOT(ISERROR(SEARCH("nachzureichen",AQ224)))</formula>
    </cfRule>
    <cfRule type="cellIs" dxfId="1288" priority="1172" operator="equal">
      <formula>"nachzureichen"</formula>
    </cfRule>
  </conditionalFormatting>
  <conditionalFormatting sqref="AQ224">
    <cfRule type="cellIs" dxfId="1287" priority="1170" operator="equal">
      <formula>"nachzureichen"</formula>
    </cfRule>
  </conditionalFormatting>
  <conditionalFormatting sqref="AQ224">
    <cfRule type="cellIs" dxfId="1286" priority="1169" operator="equal">
      <formula>"Nachweis ausstehend"</formula>
    </cfRule>
  </conditionalFormatting>
  <conditionalFormatting sqref="AT224">
    <cfRule type="cellIs" dxfId="1285" priority="1167" stopIfTrue="1" operator="equal">
      <formula>"Nein"</formula>
    </cfRule>
    <cfRule type="cellIs" dxfId="1284" priority="1168" stopIfTrue="1" operator="equal">
      <formula>"Ja"</formula>
    </cfRule>
  </conditionalFormatting>
  <conditionalFormatting sqref="AT224">
    <cfRule type="containsText" dxfId="1283" priority="1165" operator="containsText" text="nachzureichen">
      <formula>NOT(ISERROR(SEARCH("nachzureichen",AT224)))</formula>
    </cfRule>
    <cfRule type="cellIs" dxfId="1282" priority="1166" operator="equal">
      <formula>"nachzureichen"</formula>
    </cfRule>
  </conditionalFormatting>
  <conditionalFormatting sqref="AT224">
    <cfRule type="containsText" dxfId="1281" priority="1163" operator="containsText" text="nachzureichen">
      <formula>NOT(ISERROR(SEARCH("nachzureichen",AT224)))</formula>
    </cfRule>
    <cfRule type="cellIs" dxfId="1280" priority="1164" operator="equal">
      <formula>"nachzureichen"</formula>
    </cfRule>
  </conditionalFormatting>
  <conditionalFormatting sqref="AT224">
    <cfRule type="cellIs" dxfId="1279" priority="1162" operator="equal">
      <formula>"nachzureichen"</formula>
    </cfRule>
  </conditionalFormatting>
  <conditionalFormatting sqref="AT224">
    <cfRule type="cellIs" dxfId="1278" priority="1161" operator="equal">
      <formula>"Nachweis ausstehend"</formula>
    </cfRule>
  </conditionalFormatting>
  <conditionalFormatting sqref="AW224">
    <cfRule type="cellIs" dxfId="1277" priority="1159" stopIfTrue="1" operator="equal">
      <formula>"Nein"</formula>
    </cfRule>
    <cfRule type="cellIs" dxfId="1276" priority="1160" stopIfTrue="1" operator="equal">
      <formula>"Ja"</formula>
    </cfRule>
  </conditionalFormatting>
  <conditionalFormatting sqref="AW224">
    <cfRule type="containsText" dxfId="1275" priority="1157" operator="containsText" text="nachzureichen">
      <formula>NOT(ISERROR(SEARCH("nachzureichen",AW224)))</formula>
    </cfRule>
    <cfRule type="cellIs" dxfId="1274" priority="1158" operator="equal">
      <formula>"nachzureichen"</formula>
    </cfRule>
  </conditionalFormatting>
  <conditionalFormatting sqref="AW224">
    <cfRule type="containsText" dxfId="1273" priority="1155" operator="containsText" text="nachzureichen">
      <formula>NOT(ISERROR(SEARCH("nachzureichen",AW224)))</formula>
    </cfRule>
    <cfRule type="cellIs" dxfId="1272" priority="1156" operator="equal">
      <formula>"nachzureichen"</formula>
    </cfRule>
  </conditionalFormatting>
  <conditionalFormatting sqref="AW224">
    <cfRule type="cellIs" dxfId="1271" priority="1154" operator="equal">
      <formula>"nachzureichen"</formula>
    </cfRule>
  </conditionalFormatting>
  <conditionalFormatting sqref="AW224">
    <cfRule type="cellIs" dxfId="1270" priority="1153" operator="equal">
      <formula>"Nachweis ausstehend"</formula>
    </cfRule>
  </conditionalFormatting>
  <conditionalFormatting sqref="AZ224">
    <cfRule type="cellIs" dxfId="1269" priority="1151" stopIfTrue="1" operator="equal">
      <formula>"Nein"</formula>
    </cfRule>
    <cfRule type="cellIs" dxfId="1268" priority="1152" stopIfTrue="1" operator="equal">
      <formula>"Ja"</formula>
    </cfRule>
  </conditionalFormatting>
  <conditionalFormatting sqref="AZ224">
    <cfRule type="containsText" dxfId="1267" priority="1149" operator="containsText" text="nachzureichen">
      <formula>NOT(ISERROR(SEARCH("nachzureichen",AZ224)))</formula>
    </cfRule>
    <cfRule type="cellIs" dxfId="1266" priority="1150" operator="equal">
      <formula>"nachzureichen"</formula>
    </cfRule>
  </conditionalFormatting>
  <conditionalFormatting sqref="AZ224">
    <cfRule type="containsText" dxfId="1265" priority="1147" operator="containsText" text="nachzureichen">
      <formula>NOT(ISERROR(SEARCH("nachzureichen",AZ224)))</formula>
    </cfRule>
    <cfRule type="cellIs" dxfId="1264" priority="1148" operator="equal">
      <formula>"nachzureichen"</formula>
    </cfRule>
  </conditionalFormatting>
  <conditionalFormatting sqref="AZ224">
    <cfRule type="cellIs" dxfId="1263" priority="1146" operator="equal">
      <formula>"nachzureichen"</formula>
    </cfRule>
  </conditionalFormatting>
  <conditionalFormatting sqref="AZ224">
    <cfRule type="cellIs" dxfId="1262" priority="1145" operator="equal">
      <formula>"Nachweis ausstehend"</formula>
    </cfRule>
  </conditionalFormatting>
  <conditionalFormatting sqref="BC224">
    <cfRule type="cellIs" dxfId="1261" priority="1143" stopIfTrue="1" operator="equal">
      <formula>"Nein"</formula>
    </cfRule>
    <cfRule type="cellIs" dxfId="1260" priority="1144" stopIfTrue="1" operator="equal">
      <formula>"Ja"</formula>
    </cfRule>
  </conditionalFormatting>
  <conditionalFormatting sqref="BC224">
    <cfRule type="containsText" dxfId="1259" priority="1141" operator="containsText" text="nachzureichen">
      <formula>NOT(ISERROR(SEARCH("nachzureichen",BC224)))</formula>
    </cfRule>
    <cfRule type="cellIs" dxfId="1258" priority="1142" operator="equal">
      <formula>"nachzureichen"</formula>
    </cfRule>
  </conditionalFormatting>
  <conditionalFormatting sqref="BC224">
    <cfRule type="containsText" dxfId="1257" priority="1139" operator="containsText" text="nachzureichen">
      <formula>NOT(ISERROR(SEARCH("nachzureichen",BC224)))</formula>
    </cfRule>
    <cfRule type="cellIs" dxfId="1256" priority="1140" operator="equal">
      <formula>"nachzureichen"</formula>
    </cfRule>
  </conditionalFormatting>
  <conditionalFormatting sqref="BC224">
    <cfRule type="cellIs" dxfId="1255" priority="1138" operator="equal">
      <formula>"nachzureichen"</formula>
    </cfRule>
  </conditionalFormatting>
  <conditionalFormatting sqref="BC224">
    <cfRule type="cellIs" dxfId="1254" priority="1137" operator="equal">
      <formula>"Nachweis ausstehend"</formula>
    </cfRule>
  </conditionalFormatting>
  <conditionalFormatting sqref="BF224">
    <cfRule type="cellIs" dxfId="1253" priority="1135" stopIfTrue="1" operator="equal">
      <formula>"Nein"</formula>
    </cfRule>
    <cfRule type="cellIs" dxfId="1252" priority="1136" stopIfTrue="1" operator="equal">
      <formula>"Ja"</formula>
    </cfRule>
  </conditionalFormatting>
  <conditionalFormatting sqref="BF224">
    <cfRule type="containsText" dxfId="1251" priority="1133" operator="containsText" text="nachzureichen">
      <formula>NOT(ISERROR(SEARCH("nachzureichen",BF224)))</formula>
    </cfRule>
    <cfRule type="cellIs" dxfId="1250" priority="1134" operator="equal">
      <formula>"nachzureichen"</formula>
    </cfRule>
  </conditionalFormatting>
  <conditionalFormatting sqref="BF224">
    <cfRule type="containsText" dxfId="1249" priority="1131" operator="containsText" text="nachzureichen">
      <formula>NOT(ISERROR(SEARCH("nachzureichen",BF224)))</formula>
    </cfRule>
    <cfRule type="cellIs" dxfId="1248" priority="1132" operator="equal">
      <formula>"nachzureichen"</formula>
    </cfRule>
  </conditionalFormatting>
  <conditionalFormatting sqref="BF224">
    <cfRule type="cellIs" dxfId="1247" priority="1130" operator="equal">
      <formula>"nachzureichen"</formula>
    </cfRule>
  </conditionalFormatting>
  <conditionalFormatting sqref="BF224">
    <cfRule type="cellIs" dxfId="1246" priority="1129" operator="equal">
      <formula>"Nachweis ausstehend"</formula>
    </cfRule>
  </conditionalFormatting>
  <conditionalFormatting sqref="BI224">
    <cfRule type="cellIs" dxfId="1245" priority="1127" stopIfTrue="1" operator="equal">
      <formula>"Nein"</formula>
    </cfRule>
    <cfRule type="cellIs" dxfId="1244" priority="1128" stopIfTrue="1" operator="equal">
      <formula>"Ja"</formula>
    </cfRule>
  </conditionalFormatting>
  <conditionalFormatting sqref="BI224">
    <cfRule type="containsText" dxfId="1243" priority="1125" operator="containsText" text="nachzureichen">
      <formula>NOT(ISERROR(SEARCH("nachzureichen",BI224)))</formula>
    </cfRule>
    <cfRule type="cellIs" dxfId="1242" priority="1126" operator="equal">
      <formula>"nachzureichen"</formula>
    </cfRule>
  </conditionalFormatting>
  <conditionalFormatting sqref="BI224">
    <cfRule type="containsText" dxfId="1241" priority="1123" operator="containsText" text="nachzureichen">
      <formula>NOT(ISERROR(SEARCH("nachzureichen",BI224)))</formula>
    </cfRule>
    <cfRule type="cellIs" dxfId="1240" priority="1124" operator="equal">
      <formula>"nachzureichen"</formula>
    </cfRule>
  </conditionalFormatting>
  <conditionalFormatting sqref="BI224">
    <cfRule type="cellIs" dxfId="1239" priority="1122" operator="equal">
      <formula>"nachzureichen"</formula>
    </cfRule>
  </conditionalFormatting>
  <conditionalFormatting sqref="BI224">
    <cfRule type="cellIs" dxfId="1238" priority="1121" operator="equal">
      <formula>"Nachweis ausstehend"</formula>
    </cfRule>
  </conditionalFormatting>
  <conditionalFormatting sqref="D232">
    <cfRule type="cellIs" dxfId="1237" priority="1119" stopIfTrue="1" operator="equal">
      <formula>"Nein"</formula>
    </cfRule>
    <cfRule type="cellIs" dxfId="1236" priority="1120" stopIfTrue="1" operator="equal">
      <formula>"Ja"</formula>
    </cfRule>
  </conditionalFormatting>
  <conditionalFormatting sqref="D232">
    <cfRule type="containsText" dxfId="1235" priority="1117" operator="containsText" text="nachzureichen">
      <formula>NOT(ISERROR(SEARCH("nachzureichen",D232)))</formula>
    </cfRule>
    <cfRule type="cellIs" dxfId="1234" priority="1118" operator="equal">
      <formula>"nachzureichen"</formula>
    </cfRule>
  </conditionalFormatting>
  <conditionalFormatting sqref="D232">
    <cfRule type="containsText" dxfId="1233" priority="1115" operator="containsText" text="nachzureichen">
      <formula>NOT(ISERROR(SEARCH("nachzureichen",D232)))</formula>
    </cfRule>
    <cfRule type="cellIs" dxfId="1232" priority="1116" operator="equal">
      <formula>"nachzureichen"</formula>
    </cfRule>
  </conditionalFormatting>
  <conditionalFormatting sqref="D232">
    <cfRule type="cellIs" dxfId="1231" priority="1114" operator="equal">
      <formula>"nachzureichen"</formula>
    </cfRule>
  </conditionalFormatting>
  <conditionalFormatting sqref="D232">
    <cfRule type="cellIs" dxfId="1230" priority="1113" operator="equal">
      <formula>"Nachweis ausstehend"</formula>
    </cfRule>
  </conditionalFormatting>
  <conditionalFormatting sqref="G232">
    <cfRule type="cellIs" dxfId="1229" priority="1111" stopIfTrue="1" operator="equal">
      <formula>"Nein"</formula>
    </cfRule>
    <cfRule type="cellIs" dxfId="1228" priority="1112" stopIfTrue="1" operator="equal">
      <formula>"Ja"</formula>
    </cfRule>
  </conditionalFormatting>
  <conditionalFormatting sqref="G232">
    <cfRule type="containsText" dxfId="1227" priority="1109" operator="containsText" text="nachzureichen">
      <formula>NOT(ISERROR(SEARCH("nachzureichen",G232)))</formula>
    </cfRule>
    <cfRule type="cellIs" dxfId="1226" priority="1110" operator="equal">
      <formula>"nachzureichen"</formula>
    </cfRule>
  </conditionalFormatting>
  <conditionalFormatting sqref="G232">
    <cfRule type="containsText" dxfId="1225" priority="1107" operator="containsText" text="nachzureichen">
      <formula>NOT(ISERROR(SEARCH("nachzureichen",G232)))</formula>
    </cfRule>
    <cfRule type="cellIs" dxfId="1224" priority="1108" operator="equal">
      <formula>"nachzureichen"</formula>
    </cfRule>
  </conditionalFormatting>
  <conditionalFormatting sqref="G232">
    <cfRule type="cellIs" dxfId="1223" priority="1106" operator="equal">
      <formula>"nachzureichen"</formula>
    </cfRule>
  </conditionalFormatting>
  <conditionalFormatting sqref="G232">
    <cfRule type="cellIs" dxfId="1222" priority="1105" operator="equal">
      <formula>"Nachweis ausstehend"</formula>
    </cfRule>
  </conditionalFormatting>
  <conditionalFormatting sqref="J232">
    <cfRule type="cellIs" dxfId="1221" priority="1103" stopIfTrue="1" operator="equal">
      <formula>"Nein"</formula>
    </cfRule>
    <cfRule type="cellIs" dxfId="1220" priority="1104" stopIfTrue="1" operator="equal">
      <formula>"Ja"</formula>
    </cfRule>
  </conditionalFormatting>
  <conditionalFormatting sqref="J232">
    <cfRule type="containsText" dxfId="1219" priority="1101" operator="containsText" text="nachzureichen">
      <formula>NOT(ISERROR(SEARCH("nachzureichen",J232)))</formula>
    </cfRule>
    <cfRule type="cellIs" dxfId="1218" priority="1102" operator="equal">
      <formula>"nachzureichen"</formula>
    </cfRule>
  </conditionalFormatting>
  <conditionalFormatting sqref="J232">
    <cfRule type="containsText" dxfId="1217" priority="1099" operator="containsText" text="nachzureichen">
      <formula>NOT(ISERROR(SEARCH("nachzureichen",J232)))</formula>
    </cfRule>
    <cfRule type="cellIs" dxfId="1216" priority="1100" operator="equal">
      <formula>"nachzureichen"</formula>
    </cfRule>
  </conditionalFormatting>
  <conditionalFormatting sqref="J232">
    <cfRule type="cellIs" dxfId="1215" priority="1098" operator="equal">
      <formula>"nachzureichen"</formula>
    </cfRule>
  </conditionalFormatting>
  <conditionalFormatting sqref="J232">
    <cfRule type="cellIs" dxfId="1214" priority="1097" operator="equal">
      <formula>"Nachweis ausstehend"</formula>
    </cfRule>
  </conditionalFormatting>
  <conditionalFormatting sqref="M232">
    <cfRule type="cellIs" dxfId="1213" priority="1095" stopIfTrue="1" operator="equal">
      <formula>"Nein"</formula>
    </cfRule>
    <cfRule type="cellIs" dxfId="1212" priority="1096" stopIfTrue="1" operator="equal">
      <formula>"Ja"</formula>
    </cfRule>
  </conditionalFormatting>
  <conditionalFormatting sqref="M232">
    <cfRule type="containsText" dxfId="1211" priority="1093" operator="containsText" text="nachzureichen">
      <formula>NOT(ISERROR(SEARCH("nachzureichen",M232)))</formula>
    </cfRule>
    <cfRule type="cellIs" dxfId="1210" priority="1094" operator="equal">
      <formula>"nachzureichen"</formula>
    </cfRule>
  </conditionalFormatting>
  <conditionalFormatting sqref="M232">
    <cfRule type="containsText" dxfId="1209" priority="1091" operator="containsText" text="nachzureichen">
      <formula>NOT(ISERROR(SEARCH("nachzureichen",M232)))</formula>
    </cfRule>
    <cfRule type="cellIs" dxfId="1208" priority="1092" operator="equal">
      <formula>"nachzureichen"</formula>
    </cfRule>
  </conditionalFormatting>
  <conditionalFormatting sqref="M232">
    <cfRule type="cellIs" dxfId="1207" priority="1090" operator="equal">
      <formula>"nachzureichen"</formula>
    </cfRule>
  </conditionalFormatting>
  <conditionalFormatting sqref="M232">
    <cfRule type="cellIs" dxfId="1206" priority="1089" operator="equal">
      <formula>"Nachweis ausstehend"</formula>
    </cfRule>
  </conditionalFormatting>
  <conditionalFormatting sqref="P232">
    <cfRule type="cellIs" dxfId="1205" priority="1087" stopIfTrue="1" operator="equal">
      <formula>"Nein"</formula>
    </cfRule>
    <cfRule type="cellIs" dxfId="1204" priority="1088" stopIfTrue="1" operator="equal">
      <formula>"Ja"</formula>
    </cfRule>
  </conditionalFormatting>
  <conditionalFormatting sqref="P232">
    <cfRule type="containsText" dxfId="1203" priority="1085" operator="containsText" text="nachzureichen">
      <formula>NOT(ISERROR(SEARCH("nachzureichen",P232)))</formula>
    </cfRule>
    <cfRule type="cellIs" dxfId="1202" priority="1086" operator="equal">
      <formula>"nachzureichen"</formula>
    </cfRule>
  </conditionalFormatting>
  <conditionalFormatting sqref="P232">
    <cfRule type="containsText" dxfId="1201" priority="1083" operator="containsText" text="nachzureichen">
      <formula>NOT(ISERROR(SEARCH("nachzureichen",P232)))</formula>
    </cfRule>
    <cfRule type="cellIs" dxfId="1200" priority="1084" operator="equal">
      <formula>"nachzureichen"</formula>
    </cfRule>
  </conditionalFormatting>
  <conditionalFormatting sqref="P232">
    <cfRule type="cellIs" dxfId="1199" priority="1082" operator="equal">
      <formula>"nachzureichen"</formula>
    </cfRule>
  </conditionalFormatting>
  <conditionalFormatting sqref="P232">
    <cfRule type="cellIs" dxfId="1198" priority="1081" operator="equal">
      <formula>"Nachweis ausstehend"</formula>
    </cfRule>
  </conditionalFormatting>
  <conditionalFormatting sqref="S232">
    <cfRule type="cellIs" dxfId="1197" priority="1079" stopIfTrue="1" operator="equal">
      <formula>"Nein"</formula>
    </cfRule>
    <cfRule type="cellIs" dxfId="1196" priority="1080" stopIfTrue="1" operator="equal">
      <formula>"Ja"</formula>
    </cfRule>
  </conditionalFormatting>
  <conditionalFormatting sqref="S232">
    <cfRule type="containsText" dxfId="1195" priority="1077" operator="containsText" text="nachzureichen">
      <formula>NOT(ISERROR(SEARCH("nachzureichen",S232)))</formula>
    </cfRule>
    <cfRule type="cellIs" dxfId="1194" priority="1078" operator="equal">
      <formula>"nachzureichen"</formula>
    </cfRule>
  </conditionalFormatting>
  <conditionalFormatting sqref="S232">
    <cfRule type="containsText" dxfId="1193" priority="1075" operator="containsText" text="nachzureichen">
      <formula>NOT(ISERROR(SEARCH("nachzureichen",S232)))</formula>
    </cfRule>
    <cfRule type="cellIs" dxfId="1192" priority="1076" operator="equal">
      <formula>"nachzureichen"</formula>
    </cfRule>
  </conditionalFormatting>
  <conditionalFormatting sqref="S232">
    <cfRule type="cellIs" dxfId="1191" priority="1074" operator="equal">
      <formula>"nachzureichen"</formula>
    </cfRule>
  </conditionalFormatting>
  <conditionalFormatting sqref="S232">
    <cfRule type="cellIs" dxfId="1190" priority="1073" operator="equal">
      <formula>"Nachweis ausstehend"</formula>
    </cfRule>
  </conditionalFormatting>
  <conditionalFormatting sqref="V232">
    <cfRule type="cellIs" dxfId="1189" priority="1071" stopIfTrue="1" operator="equal">
      <formula>"Nein"</formula>
    </cfRule>
    <cfRule type="cellIs" dxfId="1188" priority="1072" stopIfTrue="1" operator="equal">
      <formula>"Ja"</formula>
    </cfRule>
  </conditionalFormatting>
  <conditionalFormatting sqref="V232">
    <cfRule type="containsText" dxfId="1187" priority="1069" operator="containsText" text="nachzureichen">
      <formula>NOT(ISERROR(SEARCH("nachzureichen",V232)))</formula>
    </cfRule>
    <cfRule type="cellIs" dxfId="1186" priority="1070" operator="equal">
      <formula>"nachzureichen"</formula>
    </cfRule>
  </conditionalFormatting>
  <conditionalFormatting sqref="V232">
    <cfRule type="containsText" dxfId="1185" priority="1067" operator="containsText" text="nachzureichen">
      <formula>NOT(ISERROR(SEARCH("nachzureichen",V232)))</formula>
    </cfRule>
    <cfRule type="cellIs" dxfId="1184" priority="1068" operator="equal">
      <formula>"nachzureichen"</formula>
    </cfRule>
  </conditionalFormatting>
  <conditionalFormatting sqref="V232">
    <cfRule type="cellIs" dxfId="1183" priority="1066" operator="equal">
      <formula>"nachzureichen"</formula>
    </cfRule>
  </conditionalFormatting>
  <conditionalFormatting sqref="V232">
    <cfRule type="cellIs" dxfId="1182" priority="1065" operator="equal">
      <formula>"Nachweis ausstehend"</formula>
    </cfRule>
  </conditionalFormatting>
  <conditionalFormatting sqref="Y232">
    <cfRule type="cellIs" dxfId="1181" priority="1063" stopIfTrue="1" operator="equal">
      <formula>"Nein"</formula>
    </cfRule>
    <cfRule type="cellIs" dxfId="1180" priority="1064" stopIfTrue="1" operator="equal">
      <formula>"Ja"</formula>
    </cfRule>
  </conditionalFormatting>
  <conditionalFormatting sqref="Y232">
    <cfRule type="containsText" dxfId="1179" priority="1061" operator="containsText" text="nachzureichen">
      <formula>NOT(ISERROR(SEARCH("nachzureichen",Y232)))</formula>
    </cfRule>
    <cfRule type="cellIs" dxfId="1178" priority="1062" operator="equal">
      <formula>"nachzureichen"</formula>
    </cfRule>
  </conditionalFormatting>
  <conditionalFormatting sqref="Y232">
    <cfRule type="containsText" dxfId="1177" priority="1059" operator="containsText" text="nachzureichen">
      <formula>NOT(ISERROR(SEARCH("nachzureichen",Y232)))</formula>
    </cfRule>
    <cfRule type="cellIs" dxfId="1176" priority="1060" operator="equal">
      <formula>"nachzureichen"</formula>
    </cfRule>
  </conditionalFormatting>
  <conditionalFormatting sqref="Y232">
    <cfRule type="cellIs" dxfId="1175" priority="1058" operator="equal">
      <formula>"nachzureichen"</formula>
    </cfRule>
  </conditionalFormatting>
  <conditionalFormatting sqref="Y232">
    <cfRule type="cellIs" dxfId="1174" priority="1057" operator="equal">
      <formula>"Nachweis ausstehend"</formula>
    </cfRule>
  </conditionalFormatting>
  <conditionalFormatting sqref="AB232">
    <cfRule type="cellIs" dxfId="1173" priority="1055" stopIfTrue="1" operator="equal">
      <formula>"Nein"</formula>
    </cfRule>
    <cfRule type="cellIs" dxfId="1172" priority="1056" stopIfTrue="1" operator="equal">
      <formula>"Ja"</formula>
    </cfRule>
  </conditionalFormatting>
  <conditionalFormatting sqref="AB232">
    <cfRule type="containsText" dxfId="1171" priority="1053" operator="containsText" text="nachzureichen">
      <formula>NOT(ISERROR(SEARCH("nachzureichen",AB232)))</formula>
    </cfRule>
    <cfRule type="cellIs" dxfId="1170" priority="1054" operator="equal">
      <formula>"nachzureichen"</formula>
    </cfRule>
  </conditionalFormatting>
  <conditionalFormatting sqref="AB232">
    <cfRule type="containsText" dxfId="1169" priority="1051" operator="containsText" text="nachzureichen">
      <formula>NOT(ISERROR(SEARCH("nachzureichen",AB232)))</formula>
    </cfRule>
    <cfRule type="cellIs" dxfId="1168" priority="1052" operator="equal">
      <formula>"nachzureichen"</formula>
    </cfRule>
  </conditionalFormatting>
  <conditionalFormatting sqref="AB232">
    <cfRule type="cellIs" dxfId="1167" priority="1050" operator="equal">
      <formula>"nachzureichen"</formula>
    </cfRule>
  </conditionalFormatting>
  <conditionalFormatting sqref="AB232">
    <cfRule type="cellIs" dxfId="1166" priority="1049" operator="equal">
      <formula>"Nachweis ausstehend"</formula>
    </cfRule>
  </conditionalFormatting>
  <conditionalFormatting sqref="AE232">
    <cfRule type="cellIs" dxfId="1165" priority="1047" stopIfTrue="1" operator="equal">
      <formula>"Nein"</formula>
    </cfRule>
    <cfRule type="cellIs" dxfId="1164" priority="1048" stopIfTrue="1" operator="equal">
      <formula>"Ja"</formula>
    </cfRule>
  </conditionalFormatting>
  <conditionalFormatting sqref="AE232">
    <cfRule type="containsText" dxfId="1163" priority="1045" operator="containsText" text="nachzureichen">
      <formula>NOT(ISERROR(SEARCH("nachzureichen",AE232)))</formula>
    </cfRule>
    <cfRule type="cellIs" dxfId="1162" priority="1046" operator="equal">
      <formula>"nachzureichen"</formula>
    </cfRule>
  </conditionalFormatting>
  <conditionalFormatting sqref="AE232">
    <cfRule type="containsText" dxfId="1161" priority="1043" operator="containsText" text="nachzureichen">
      <formula>NOT(ISERROR(SEARCH("nachzureichen",AE232)))</formula>
    </cfRule>
    <cfRule type="cellIs" dxfId="1160" priority="1044" operator="equal">
      <formula>"nachzureichen"</formula>
    </cfRule>
  </conditionalFormatting>
  <conditionalFormatting sqref="AE232">
    <cfRule type="cellIs" dxfId="1159" priority="1042" operator="equal">
      <formula>"nachzureichen"</formula>
    </cfRule>
  </conditionalFormatting>
  <conditionalFormatting sqref="AE232">
    <cfRule type="cellIs" dxfId="1158" priority="1041" operator="equal">
      <formula>"Nachweis ausstehend"</formula>
    </cfRule>
  </conditionalFormatting>
  <conditionalFormatting sqref="AH232">
    <cfRule type="cellIs" dxfId="1157" priority="1039" stopIfTrue="1" operator="equal">
      <formula>"Nein"</formula>
    </cfRule>
    <cfRule type="cellIs" dxfId="1156" priority="1040" stopIfTrue="1" operator="equal">
      <formula>"Ja"</formula>
    </cfRule>
  </conditionalFormatting>
  <conditionalFormatting sqref="AH232">
    <cfRule type="containsText" dxfId="1155" priority="1037" operator="containsText" text="nachzureichen">
      <formula>NOT(ISERROR(SEARCH("nachzureichen",AH232)))</formula>
    </cfRule>
    <cfRule type="cellIs" dxfId="1154" priority="1038" operator="equal">
      <formula>"nachzureichen"</formula>
    </cfRule>
  </conditionalFormatting>
  <conditionalFormatting sqref="AH232">
    <cfRule type="containsText" dxfId="1153" priority="1035" operator="containsText" text="nachzureichen">
      <formula>NOT(ISERROR(SEARCH("nachzureichen",AH232)))</formula>
    </cfRule>
    <cfRule type="cellIs" dxfId="1152" priority="1036" operator="equal">
      <formula>"nachzureichen"</formula>
    </cfRule>
  </conditionalFormatting>
  <conditionalFormatting sqref="AH232">
    <cfRule type="cellIs" dxfId="1151" priority="1034" operator="equal">
      <formula>"nachzureichen"</formula>
    </cfRule>
  </conditionalFormatting>
  <conditionalFormatting sqref="AH232">
    <cfRule type="cellIs" dxfId="1150" priority="1033" operator="equal">
      <formula>"Nachweis ausstehend"</formula>
    </cfRule>
  </conditionalFormatting>
  <conditionalFormatting sqref="AK232">
    <cfRule type="cellIs" dxfId="1149" priority="1031" stopIfTrue="1" operator="equal">
      <formula>"Nein"</formula>
    </cfRule>
    <cfRule type="cellIs" dxfId="1148" priority="1032" stopIfTrue="1" operator="equal">
      <formula>"Ja"</formula>
    </cfRule>
  </conditionalFormatting>
  <conditionalFormatting sqref="AK232">
    <cfRule type="containsText" dxfId="1147" priority="1029" operator="containsText" text="nachzureichen">
      <formula>NOT(ISERROR(SEARCH("nachzureichen",AK232)))</formula>
    </cfRule>
    <cfRule type="cellIs" dxfId="1146" priority="1030" operator="equal">
      <formula>"nachzureichen"</formula>
    </cfRule>
  </conditionalFormatting>
  <conditionalFormatting sqref="AK232">
    <cfRule type="containsText" dxfId="1145" priority="1027" operator="containsText" text="nachzureichen">
      <formula>NOT(ISERROR(SEARCH("nachzureichen",AK232)))</formula>
    </cfRule>
    <cfRule type="cellIs" dxfId="1144" priority="1028" operator="equal">
      <formula>"nachzureichen"</formula>
    </cfRule>
  </conditionalFormatting>
  <conditionalFormatting sqref="AK232">
    <cfRule type="cellIs" dxfId="1143" priority="1026" operator="equal">
      <formula>"nachzureichen"</formula>
    </cfRule>
  </conditionalFormatting>
  <conditionalFormatting sqref="AK232">
    <cfRule type="cellIs" dxfId="1142" priority="1025" operator="equal">
      <formula>"Nachweis ausstehend"</formula>
    </cfRule>
  </conditionalFormatting>
  <conditionalFormatting sqref="AN232">
    <cfRule type="cellIs" dxfId="1141" priority="1023" stopIfTrue="1" operator="equal">
      <formula>"Nein"</formula>
    </cfRule>
    <cfRule type="cellIs" dxfId="1140" priority="1024" stopIfTrue="1" operator="equal">
      <formula>"Ja"</formula>
    </cfRule>
  </conditionalFormatting>
  <conditionalFormatting sqref="AN232">
    <cfRule type="containsText" dxfId="1139" priority="1021" operator="containsText" text="nachzureichen">
      <formula>NOT(ISERROR(SEARCH("nachzureichen",AN232)))</formula>
    </cfRule>
    <cfRule type="cellIs" dxfId="1138" priority="1022" operator="equal">
      <formula>"nachzureichen"</formula>
    </cfRule>
  </conditionalFormatting>
  <conditionalFormatting sqref="AN232">
    <cfRule type="containsText" dxfId="1137" priority="1019" operator="containsText" text="nachzureichen">
      <formula>NOT(ISERROR(SEARCH("nachzureichen",AN232)))</formula>
    </cfRule>
    <cfRule type="cellIs" dxfId="1136" priority="1020" operator="equal">
      <formula>"nachzureichen"</formula>
    </cfRule>
  </conditionalFormatting>
  <conditionalFormatting sqref="AN232">
    <cfRule type="cellIs" dxfId="1135" priority="1018" operator="equal">
      <formula>"nachzureichen"</formula>
    </cfRule>
  </conditionalFormatting>
  <conditionalFormatting sqref="AN232">
    <cfRule type="cellIs" dxfId="1134" priority="1017" operator="equal">
      <formula>"Nachweis ausstehend"</formula>
    </cfRule>
  </conditionalFormatting>
  <conditionalFormatting sqref="AQ232">
    <cfRule type="cellIs" dxfId="1133" priority="1015" stopIfTrue="1" operator="equal">
      <formula>"Nein"</formula>
    </cfRule>
    <cfRule type="cellIs" dxfId="1132" priority="1016" stopIfTrue="1" operator="equal">
      <formula>"Ja"</formula>
    </cfRule>
  </conditionalFormatting>
  <conditionalFormatting sqref="AQ232">
    <cfRule type="containsText" dxfId="1131" priority="1013" operator="containsText" text="nachzureichen">
      <formula>NOT(ISERROR(SEARCH("nachzureichen",AQ232)))</formula>
    </cfRule>
    <cfRule type="cellIs" dxfId="1130" priority="1014" operator="equal">
      <formula>"nachzureichen"</formula>
    </cfRule>
  </conditionalFormatting>
  <conditionalFormatting sqref="AQ232">
    <cfRule type="containsText" dxfId="1129" priority="1011" operator="containsText" text="nachzureichen">
      <formula>NOT(ISERROR(SEARCH("nachzureichen",AQ232)))</formula>
    </cfRule>
    <cfRule type="cellIs" dxfId="1128" priority="1012" operator="equal">
      <formula>"nachzureichen"</formula>
    </cfRule>
  </conditionalFormatting>
  <conditionalFormatting sqref="AQ232">
    <cfRule type="cellIs" dxfId="1127" priority="1010" operator="equal">
      <formula>"nachzureichen"</formula>
    </cfRule>
  </conditionalFormatting>
  <conditionalFormatting sqref="AQ232">
    <cfRule type="cellIs" dxfId="1126" priority="1009" operator="equal">
      <formula>"Nachweis ausstehend"</formula>
    </cfRule>
  </conditionalFormatting>
  <conditionalFormatting sqref="AT232">
    <cfRule type="cellIs" dxfId="1125" priority="1007" stopIfTrue="1" operator="equal">
      <formula>"Nein"</formula>
    </cfRule>
    <cfRule type="cellIs" dxfId="1124" priority="1008" stopIfTrue="1" operator="equal">
      <formula>"Ja"</formula>
    </cfRule>
  </conditionalFormatting>
  <conditionalFormatting sqref="AT232">
    <cfRule type="containsText" dxfId="1123" priority="1005" operator="containsText" text="nachzureichen">
      <formula>NOT(ISERROR(SEARCH("nachzureichen",AT232)))</formula>
    </cfRule>
    <cfRule type="cellIs" dxfId="1122" priority="1006" operator="equal">
      <formula>"nachzureichen"</formula>
    </cfRule>
  </conditionalFormatting>
  <conditionalFormatting sqref="AT232">
    <cfRule type="containsText" dxfId="1121" priority="1003" operator="containsText" text="nachzureichen">
      <formula>NOT(ISERROR(SEARCH("nachzureichen",AT232)))</formula>
    </cfRule>
    <cfRule type="cellIs" dxfId="1120" priority="1004" operator="equal">
      <formula>"nachzureichen"</formula>
    </cfRule>
  </conditionalFormatting>
  <conditionalFormatting sqref="AT232">
    <cfRule type="cellIs" dxfId="1119" priority="1002" operator="equal">
      <formula>"nachzureichen"</formula>
    </cfRule>
  </conditionalFormatting>
  <conditionalFormatting sqref="AT232">
    <cfRule type="cellIs" dxfId="1118" priority="1001" operator="equal">
      <formula>"Nachweis ausstehend"</formula>
    </cfRule>
  </conditionalFormatting>
  <conditionalFormatting sqref="AW232">
    <cfRule type="cellIs" dxfId="1117" priority="999" stopIfTrue="1" operator="equal">
      <formula>"Nein"</formula>
    </cfRule>
    <cfRule type="cellIs" dxfId="1116" priority="1000" stopIfTrue="1" operator="equal">
      <formula>"Ja"</formula>
    </cfRule>
  </conditionalFormatting>
  <conditionalFormatting sqref="AW232">
    <cfRule type="containsText" dxfId="1115" priority="997" operator="containsText" text="nachzureichen">
      <formula>NOT(ISERROR(SEARCH("nachzureichen",AW232)))</formula>
    </cfRule>
    <cfRule type="cellIs" dxfId="1114" priority="998" operator="equal">
      <formula>"nachzureichen"</formula>
    </cfRule>
  </conditionalFormatting>
  <conditionalFormatting sqref="AW232">
    <cfRule type="containsText" dxfId="1113" priority="995" operator="containsText" text="nachzureichen">
      <formula>NOT(ISERROR(SEARCH("nachzureichen",AW232)))</formula>
    </cfRule>
    <cfRule type="cellIs" dxfId="1112" priority="996" operator="equal">
      <formula>"nachzureichen"</formula>
    </cfRule>
  </conditionalFormatting>
  <conditionalFormatting sqref="AW232">
    <cfRule type="cellIs" dxfId="1111" priority="994" operator="equal">
      <formula>"nachzureichen"</formula>
    </cfRule>
  </conditionalFormatting>
  <conditionalFormatting sqref="AW232">
    <cfRule type="cellIs" dxfId="1110" priority="993" operator="equal">
      <formula>"Nachweis ausstehend"</formula>
    </cfRule>
  </conditionalFormatting>
  <conditionalFormatting sqref="AZ232">
    <cfRule type="cellIs" dxfId="1109" priority="991" stopIfTrue="1" operator="equal">
      <formula>"Nein"</formula>
    </cfRule>
    <cfRule type="cellIs" dxfId="1108" priority="992" stopIfTrue="1" operator="equal">
      <formula>"Ja"</formula>
    </cfRule>
  </conditionalFormatting>
  <conditionalFormatting sqref="AZ232">
    <cfRule type="containsText" dxfId="1107" priority="989" operator="containsText" text="nachzureichen">
      <formula>NOT(ISERROR(SEARCH("nachzureichen",AZ232)))</formula>
    </cfRule>
    <cfRule type="cellIs" dxfId="1106" priority="990" operator="equal">
      <formula>"nachzureichen"</formula>
    </cfRule>
  </conditionalFormatting>
  <conditionalFormatting sqref="AZ232">
    <cfRule type="containsText" dxfId="1105" priority="987" operator="containsText" text="nachzureichen">
      <formula>NOT(ISERROR(SEARCH("nachzureichen",AZ232)))</formula>
    </cfRule>
    <cfRule type="cellIs" dxfId="1104" priority="988" operator="equal">
      <formula>"nachzureichen"</formula>
    </cfRule>
  </conditionalFormatting>
  <conditionalFormatting sqref="AZ232">
    <cfRule type="cellIs" dxfId="1103" priority="986" operator="equal">
      <formula>"nachzureichen"</formula>
    </cfRule>
  </conditionalFormatting>
  <conditionalFormatting sqref="AZ232">
    <cfRule type="cellIs" dxfId="1102" priority="985" operator="equal">
      <formula>"Nachweis ausstehend"</formula>
    </cfRule>
  </conditionalFormatting>
  <conditionalFormatting sqref="BC232">
    <cfRule type="cellIs" dxfId="1101" priority="983" stopIfTrue="1" operator="equal">
      <formula>"Nein"</formula>
    </cfRule>
    <cfRule type="cellIs" dxfId="1100" priority="984" stopIfTrue="1" operator="equal">
      <formula>"Ja"</formula>
    </cfRule>
  </conditionalFormatting>
  <conditionalFormatting sqref="BC232">
    <cfRule type="containsText" dxfId="1099" priority="981" operator="containsText" text="nachzureichen">
      <formula>NOT(ISERROR(SEARCH("nachzureichen",BC232)))</formula>
    </cfRule>
    <cfRule type="cellIs" dxfId="1098" priority="982" operator="equal">
      <formula>"nachzureichen"</formula>
    </cfRule>
  </conditionalFormatting>
  <conditionalFormatting sqref="BC232">
    <cfRule type="containsText" dxfId="1097" priority="979" operator="containsText" text="nachzureichen">
      <formula>NOT(ISERROR(SEARCH("nachzureichen",BC232)))</formula>
    </cfRule>
    <cfRule type="cellIs" dxfId="1096" priority="980" operator="equal">
      <formula>"nachzureichen"</formula>
    </cfRule>
  </conditionalFormatting>
  <conditionalFormatting sqref="BC232">
    <cfRule type="cellIs" dxfId="1095" priority="978" operator="equal">
      <formula>"nachzureichen"</formula>
    </cfRule>
  </conditionalFormatting>
  <conditionalFormatting sqref="BC232">
    <cfRule type="cellIs" dxfId="1094" priority="977" operator="equal">
      <formula>"Nachweis ausstehend"</formula>
    </cfRule>
  </conditionalFormatting>
  <conditionalFormatting sqref="BF232">
    <cfRule type="cellIs" dxfId="1093" priority="975" stopIfTrue="1" operator="equal">
      <formula>"Nein"</formula>
    </cfRule>
    <cfRule type="cellIs" dxfId="1092" priority="976" stopIfTrue="1" operator="equal">
      <formula>"Ja"</formula>
    </cfRule>
  </conditionalFormatting>
  <conditionalFormatting sqref="BF232">
    <cfRule type="containsText" dxfId="1091" priority="973" operator="containsText" text="nachzureichen">
      <formula>NOT(ISERROR(SEARCH("nachzureichen",BF232)))</formula>
    </cfRule>
    <cfRule type="cellIs" dxfId="1090" priority="974" operator="equal">
      <formula>"nachzureichen"</formula>
    </cfRule>
  </conditionalFormatting>
  <conditionalFormatting sqref="BF232">
    <cfRule type="containsText" dxfId="1089" priority="971" operator="containsText" text="nachzureichen">
      <formula>NOT(ISERROR(SEARCH("nachzureichen",BF232)))</formula>
    </cfRule>
    <cfRule type="cellIs" dxfId="1088" priority="972" operator="equal">
      <formula>"nachzureichen"</formula>
    </cfRule>
  </conditionalFormatting>
  <conditionalFormatting sqref="BF232">
    <cfRule type="cellIs" dxfId="1087" priority="970" operator="equal">
      <formula>"nachzureichen"</formula>
    </cfRule>
  </conditionalFormatting>
  <conditionalFormatting sqref="BF232">
    <cfRule type="cellIs" dxfId="1086" priority="969" operator="equal">
      <formula>"Nachweis ausstehend"</formula>
    </cfRule>
  </conditionalFormatting>
  <conditionalFormatting sqref="BI232">
    <cfRule type="cellIs" dxfId="1085" priority="967" stopIfTrue="1" operator="equal">
      <formula>"Nein"</formula>
    </cfRule>
    <cfRule type="cellIs" dxfId="1084" priority="968" stopIfTrue="1" operator="equal">
      <formula>"Ja"</formula>
    </cfRule>
  </conditionalFormatting>
  <conditionalFormatting sqref="BI232">
    <cfRule type="containsText" dxfId="1083" priority="965" operator="containsText" text="nachzureichen">
      <formula>NOT(ISERROR(SEARCH("nachzureichen",BI232)))</formula>
    </cfRule>
    <cfRule type="cellIs" dxfId="1082" priority="966" operator="equal">
      <formula>"nachzureichen"</formula>
    </cfRule>
  </conditionalFormatting>
  <conditionalFormatting sqref="BI232">
    <cfRule type="containsText" dxfId="1081" priority="963" operator="containsText" text="nachzureichen">
      <formula>NOT(ISERROR(SEARCH("nachzureichen",BI232)))</formula>
    </cfRule>
    <cfRule type="cellIs" dxfId="1080" priority="964" operator="equal">
      <formula>"nachzureichen"</formula>
    </cfRule>
  </conditionalFormatting>
  <conditionalFormatting sqref="BI232">
    <cfRule type="cellIs" dxfId="1079" priority="962" operator="equal">
      <formula>"nachzureichen"</formula>
    </cfRule>
  </conditionalFormatting>
  <conditionalFormatting sqref="BI232">
    <cfRule type="cellIs" dxfId="1078" priority="961" operator="equal">
      <formula>"Nachweis ausstehend"</formula>
    </cfRule>
  </conditionalFormatting>
  <conditionalFormatting sqref="D240">
    <cfRule type="cellIs" dxfId="1077" priority="959" stopIfTrue="1" operator="equal">
      <formula>"Nein"</formula>
    </cfRule>
    <cfRule type="cellIs" dxfId="1076" priority="960" stopIfTrue="1" operator="equal">
      <formula>"Ja"</formula>
    </cfRule>
  </conditionalFormatting>
  <conditionalFormatting sqref="D240">
    <cfRule type="containsText" dxfId="1075" priority="957" operator="containsText" text="nachzureichen">
      <formula>NOT(ISERROR(SEARCH("nachzureichen",D240)))</formula>
    </cfRule>
    <cfRule type="cellIs" dxfId="1074" priority="958" operator="equal">
      <formula>"nachzureichen"</formula>
    </cfRule>
  </conditionalFormatting>
  <conditionalFormatting sqref="D240">
    <cfRule type="containsText" dxfId="1073" priority="955" operator="containsText" text="nachzureichen">
      <formula>NOT(ISERROR(SEARCH("nachzureichen",D240)))</formula>
    </cfRule>
    <cfRule type="cellIs" dxfId="1072" priority="956" operator="equal">
      <formula>"nachzureichen"</formula>
    </cfRule>
  </conditionalFormatting>
  <conditionalFormatting sqref="D240">
    <cfRule type="cellIs" dxfId="1071" priority="954" operator="equal">
      <formula>"nachzureichen"</formula>
    </cfRule>
  </conditionalFormatting>
  <conditionalFormatting sqref="D240">
    <cfRule type="cellIs" dxfId="1070" priority="953" operator="equal">
      <formula>"Nachweis ausstehend"</formula>
    </cfRule>
  </conditionalFormatting>
  <conditionalFormatting sqref="G240">
    <cfRule type="cellIs" dxfId="1069" priority="951" stopIfTrue="1" operator="equal">
      <formula>"Nein"</formula>
    </cfRule>
    <cfRule type="cellIs" dxfId="1068" priority="952" stopIfTrue="1" operator="equal">
      <formula>"Ja"</formula>
    </cfRule>
  </conditionalFormatting>
  <conditionalFormatting sqref="G240">
    <cfRule type="containsText" dxfId="1067" priority="949" operator="containsText" text="nachzureichen">
      <formula>NOT(ISERROR(SEARCH("nachzureichen",G240)))</formula>
    </cfRule>
    <cfRule type="cellIs" dxfId="1066" priority="950" operator="equal">
      <formula>"nachzureichen"</formula>
    </cfRule>
  </conditionalFormatting>
  <conditionalFormatting sqref="G240">
    <cfRule type="containsText" dxfId="1065" priority="947" operator="containsText" text="nachzureichen">
      <formula>NOT(ISERROR(SEARCH("nachzureichen",G240)))</formula>
    </cfRule>
    <cfRule type="cellIs" dxfId="1064" priority="948" operator="equal">
      <formula>"nachzureichen"</formula>
    </cfRule>
  </conditionalFormatting>
  <conditionalFormatting sqref="G240">
    <cfRule type="cellIs" dxfId="1063" priority="946" operator="equal">
      <formula>"nachzureichen"</formula>
    </cfRule>
  </conditionalFormatting>
  <conditionalFormatting sqref="G240">
    <cfRule type="cellIs" dxfId="1062" priority="945" operator="equal">
      <formula>"Nachweis ausstehend"</formula>
    </cfRule>
  </conditionalFormatting>
  <conditionalFormatting sqref="J240">
    <cfRule type="cellIs" dxfId="1061" priority="943" stopIfTrue="1" operator="equal">
      <formula>"Nein"</formula>
    </cfRule>
    <cfRule type="cellIs" dxfId="1060" priority="944" stopIfTrue="1" operator="equal">
      <formula>"Ja"</formula>
    </cfRule>
  </conditionalFormatting>
  <conditionalFormatting sqref="J240">
    <cfRule type="containsText" dxfId="1059" priority="941" operator="containsText" text="nachzureichen">
      <formula>NOT(ISERROR(SEARCH("nachzureichen",J240)))</formula>
    </cfRule>
    <cfRule type="cellIs" dxfId="1058" priority="942" operator="equal">
      <formula>"nachzureichen"</formula>
    </cfRule>
  </conditionalFormatting>
  <conditionalFormatting sqref="J240">
    <cfRule type="containsText" dxfId="1057" priority="939" operator="containsText" text="nachzureichen">
      <formula>NOT(ISERROR(SEARCH("nachzureichen",J240)))</formula>
    </cfRule>
    <cfRule type="cellIs" dxfId="1056" priority="940" operator="equal">
      <formula>"nachzureichen"</formula>
    </cfRule>
  </conditionalFormatting>
  <conditionalFormatting sqref="J240">
    <cfRule type="cellIs" dxfId="1055" priority="938" operator="equal">
      <formula>"nachzureichen"</formula>
    </cfRule>
  </conditionalFormatting>
  <conditionalFormatting sqref="J240">
    <cfRule type="cellIs" dxfId="1054" priority="937" operator="equal">
      <formula>"Nachweis ausstehend"</formula>
    </cfRule>
  </conditionalFormatting>
  <conditionalFormatting sqref="M240">
    <cfRule type="cellIs" dxfId="1053" priority="935" stopIfTrue="1" operator="equal">
      <formula>"Nein"</formula>
    </cfRule>
    <cfRule type="cellIs" dxfId="1052" priority="936" stopIfTrue="1" operator="equal">
      <formula>"Ja"</formula>
    </cfRule>
  </conditionalFormatting>
  <conditionalFormatting sqref="M240">
    <cfRule type="containsText" dxfId="1051" priority="933" operator="containsText" text="nachzureichen">
      <formula>NOT(ISERROR(SEARCH("nachzureichen",M240)))</formula>
    </cfRule>
    <cfRule type="cellIs" dxfId="1050" priority="934" operator="equal">
      <formula>"nachzureichen"</formula>
    </cfRule>
  </conditionalFormatting>
  <conditionalFormatting sqref="M240">
    <cfRule type="containsText" dxfId="1049" priority="931" operator="containsText" text="nachzureichen">
      <formula>NOT(ISERROR(SEARCH("nachzureichen",M240)))</formula>
    </cfRule>
    <cfRule type="cellIs" dxfId="1048" priority="932" operator="equal">
      <formula>"nachzureichen"</formula>
    </cfRule>
  </conditionalFormatting>
  <conditionalFormatting sqref="M240">
    <cfRule type="cellIs" dxfId="1047" priority="930" operator="equal">
      <formula>"nachzureichen"</formula>
    </cfRule>
  </conditionalFormatting>
  <conditionalFormatting sqref="M240">
    <cfRule type="cellIs" dxfId="1046" priority="929" operator="equal">
      <formula>"Nachweis ausstehend"</formula>
    </cfRule>
  </conditionalFormatting>
  <conditionalFormatting sqref="P240">
    <cfRule type="cellIs" dxfId="1045" priority="927" stopIfTrue="1" operator="equal">
      <formula>"Nein"</formula>
    </cfRule>
    <cfRule type="cellIs" dxfId="1044" priority="928" stopIfTrue="1" operator="equal">
      <formula>"Ja"</formula>
    </cfRule>
  </conditionalFormatting>
  <conditionalFormatting sqref="P240">
    <cfRule type="containsText" dxfId="1043" priority="925" operator="containsText" text="nachzureichen">
      <formula>NOT(ISERROR(SEARCH("nachzureichen",P240)))</formula>
    </cfRule>
    <cfRule type="cellIs" dxfId="1042" priority="926" operator="equal">
      <formula>"nachzureichen"</formula>
    </cfRule>
  </conditionalFormatting>
  <conditionalFormatting sqref="P240">
    <cfRule type="containsText" dxfId="1041" priority="923" operator="containsText" text="nachzureichen">
      <formula>NOT(ISERROR(SEARCH("nachzureichen",P240)))</formula>
    </cfRule>
    <cfRule type="cellIs" dxfId="1040" priority="924" operator="equal">
      <formula>"nachzureichen"</formula>
    </cfRule>
  </conditionalFormatting>
  <conditionalFormatting sqref="P240">
    <cfRule type="cellIs" dxfId="1039" priority="922" operator="equal">
      <formula>"nachzureichen"</formula>
    </cfRule>
  </conditionalFormatting>
  <conditionalFormatting sqref="P240">
    <cfRule type="cellIs" dxfId="1038" priority="921" operator="equal">
      <formula>"Nachweis ausstehend"</formula>
    </cfRule>
  </conditionalFormatting>
  <conditionalFormatting sqref="S240">
    <cfRule type="cellIs" dxfId="1037" priority="919" stopIfTrue="1" operator="equal">
      <formula>"Nein"</formula>
    </cfRule>
    <cfRule type="cellIs" dxfId="1036" priority="920" stopIfTrue="1" operator="equal">
      <formula>"Ja"</formula>
    </cfRule>
  </conditionalFormatting>
  <conditionalFormatting sqref="S240">
    <cfRule type="containsText" dxfId="1035" priority="917" operator="containsText" text="nachzureichen">
      <formula>NOT(ISERROR(SEARCH("nachzureichen",S240)))</formula>
    </cfRule>
    <cfRule type="cellIs" dxfId="1034" priority="918" operator="equal">
      <formula>"nachzureichen"</formula>
    </cfRule>
  </conditionalFormatting>
  <conditionalFormatting sqref="S240">
    <cfRule type="containsText" dxfId="1033" priority="915" operator="containsText" text="nachzureichen">
      <formula>NOT(ISERROR(SEARCH("nachzureichen",S240)))</formula>
    </cfRule>
    <cfRule type="cellIs" dxfId="1032" priority="916" operator="equal">
      <formula>"nachzureichen"</formula>
    </cfRule>
  </conditionalFormatting>
  <conditionalFormatting sqref="S240">
    <cfRule type="cellIs" dxfId="1031" priority="914" operator="equal">
      <formula>"nachzureichen"</formula>
    </cfRule>
  </conditionalFormatting>
  <conditionalFormatting sqref="S240">
    <cfRule type="cellIs" dxfId="1030" priority="913" operator="equal">
      <formula>"Nachweis ausstehend"</formula>
    </cfRule>
  </conditionalFormatting>
  <conditionalFormatting sqref="V240">
    <cfRule type="cellIs" dxfId="1029" priority="911" stopIfTrue="1" operator="equal">
      <formula>"Nein"</formula>
    </cfRule>
    <cfRule type="cellIs" dxfId="1028" priority="912" stopIfTrue="1" operator="equal">
      <formula>"Ja"</formula>
    </cfRule>
  </conditionalFormatting>
  <conditionalFormatting sqref="V240">
    <cfRule type="containsText" dxfId="1027" priority="909" operator="containsText" text="nachzureichen">
      <formula>NOT(ISERROR(SEARCH("nachzureichen",V240)))</formula>
    </cfRule>
    <cfRule type="cellIs" dxfId="1026" priority="910" operator="equal">
      <formula>"nachzureichen"</formula>
    </cfRule>
  </conditionalFormatting>
  <conditionalFormatting sqref="V240">
    <cfRule type="containsText" dxfId="1025" priority="907" operator="containsText" text="nachzureichen">
      <formula>NOT(ISERROR(SEARCH("nachzureichen",V240)))</formula>
    </cfRule>
    <cfRule type="cellIs" dxfId="1024" priority="908" operator="equal">
      <formula>"nachzureichen"</formula>
    </cfRule>
  </conditionalFormatting>
  <conditionalFormatting sqref="V240">
    <cfRule type="cellIs" dxfId="1023" priority="906" operator="equal">
      <formula>"nachzureichen"</formula>
    </cfRule>
  </conditionalFormatting>
  <conditionalFormatting sqref="V240">
    <cfRule type="cellIs" dxfId="1022" priority="905" operator="equal">
      <formula>"Nachweis ausstehend"</formula>
    </cfRule>
  </conditionalFormatting>
  <conditionalFormatting sqref="Y240">
    <cfRule type="cellIs" dxfId="1021" priority="903" stopIfTrue="1" operator="equal">
      <formula>"Nein"</formula>
    </cfRule>
    <cfRule type="cellIs" dxfId="1020" priority="904" stopIfTrue="1" operator="equal">
      <formula>"Ja"</formula>
    </cfRule>
  </conditionalFormatting>
  <conditionalFormatting sqref="Y240">
    <cfRule type="containsText" dxfId="1019" priority="901" operator="containsText" text="nachzureichen">
      <formula>NOT(ISERROR(SEARCH("nachzureichen",Y240)))</formula>
    </cfRule>
    <cfRule type="cellIs" dxfId="1018" priority="902" operator="equal">
      <formula>"nachzureichen"</formula>
    </cfRule>
  </conditionalFormatting>
  <conditionalFormatting sqref="Y240">
    <cfRule type="containsText" dxfId="1017" priority="899" operator="containsText" text="nachzureichen">
      <formula>NOT(ISERROR(SEARCH("nachzureichen",Y240)))</formula>
    </cfRule>
    <cfRule type="cellIs" dxfId="1016" priority="900" operator="equal">
      <formula>"nachzureichen"</formula>
    </cfRule>
  </conditionalFormatting>
  <conditionalFormatting sqref="Y240">
    <cfRule type="cellIs" dxfId="1015" priority="898" operator="equal">
      <formula>"nachzureichen"</formula>
    </cfRule>
  </conditionalFormatting>
  <conditionalFormatting sqref="Y240">
    <cfRule type="cellIs" dxfId="1014" priority="897" operator="equal">
      <formula>"Nachweis ausstehend"</formula>
    </cfRule>
  </conditionalFormatting>
  <conditionalFormatting sqref="AB240">
    <cfRule type="cellIs" dxfId="1013" priority="895" stopIfTrue="1" operator="equal">
      <formula>"Nein"</formula>
    </cfRule>
    <cfRule type="cellIs" dxfId="1012" priority="896" stopIfTrue="1" operator="equal">
      <formula>"Ja"</formula>
    </cfRule>
  </conditionalFormatting>
  <conditionalFormatting sqref="AB240">
    <cfRule type="containsText" dxfId="1011" priority="893" operator="containsText" text="nachzureichen">
      <formula>NOT(ISERROR(SEARCH("nachzureichen",AB240)))</formula>
    </cfRule>
    <cfRule type="cellIs" dxfId="1010" priority="894" operator="equal">
      <formula>"nachzureichen"</formula>
    </cfRule>
  </conditionalFormatting>
  <conditionalFormatting sqref="AB240">
    <cfRule type="containsText" dxfId="1009" priority="891" operator="containsText" text="nachzureichen">
      <formula>NOT(ISERROR(SEARCH("nachzureichen",AB240)))</formula>
    </cfRule>
    <cfRule type="cellIs" dxfId="1008" priority="892" operator="equal">
      <formula>"nachzureichen"</formula>
    </cfRule>
  </conditionalFormatting>
  <conditionalFormatting sqref="AB240">
    <cfRule type="cellIs" dxfId="1007" priority="890" operator="equal">
      <formula>"nachzureichen"</formula>
    </cfRule>
  </conditionalFormatting>
  <conditionalFormatting sqref="AB240">
    <cfRule type="cellIs" dxfId="1006" priority="889" operator="equal">
      <formula>"Nachweis ausstehend"</formula>
    </cfRule>
  </conditionalFormatting>
  <conditionalFormatting sqref="AE240">
    <cfRule type="cellIs" dxfId="1005" priority="887" stopIfTrue="1" operator="equal">
      <formula>"Nein"</formula>
    </cfRule>
    <cfRule type="cellIs" dxfId="1004" priority="888" stopIfTrue="1" operator="equal">
      <formula>"Ja"</formula>
    </cfRule>
  </conditionalFormatting>
  <conditionalFormatting sqref="AE240">
    <cfRule type="containsText" dxfId="1003" priority="885" operator="containsText" text="nachzureichen">
      <formula>NOT(ISERROR(SEARCH("nachzureichen",AE240)))</formula>
    </cfRule>
    <cfRule type="cellIs" dxfId="1002" priority="886" operator="equal">
      <formula>"nachzureichen"</formula>
    </cfRule>
  </conditionalFormatting>
  <conditionalFormatting sqref="AE240">
    <cfRule type="containsText" dxfId="1001" priority="883" operator="containsText" text="nachzureichen">
      <formula>NOT(ISERROR(SEARCH("nachzureichen",AE240)))</formula>
    </cfRule>
    <cfRule type="cellIs" dxfId="1000" priority="884" operator="equal">
      <formula>"nachzureichen"</formula>
    </cfRule>
  </conditionalFormatting>
  <conditionalFormatting sqref="AE240">
    <cfRule type="cellIs" dxfId="999" priority="882" operator="equal">
      <formula>"nachzureichen"</formula>
    </cfRule>
  </conditionalFormatting>
  <conditionalFormatting sqref="AE240">
    <cfRule type="cellIs" dxfId="998" priority="881" operator="equal">
      <formula>"Nachweis ausstehend"</formula>
    </cfRule>
  </conditionalFormatting>
  <conditionalFormatting sqref="AH240">
    <cfRule type="cellIs" dxfId="997" priority="879" stopIfTrue="1" operator="equal">
      <formula>"Nein"</formula>
    </cfRule>
    <cfRule type="cellIs" dxfId="996" priority="880" stopIfTrue="1" operator="equal">
      <formula>"Ja"</formula>
    </cfRule>
  </conditionalFormatting>
  <conditionalFormatting sqref="AH240">
    <cfRule type="containsText" dxfId="995" priority="877" operator="containsText" text="nachzureichen">
      <formula>NOT(ISERROR(SEARCH("nachzureichen",AH240)))</formula>
    </cfRule>
    <cfRule type="cellIs" dxfId="994" priority="878" operator="equal">
      <formula>"nachzureichen"</formula>
    </cfRule>
  </conditionalFormatting>
  <conditionalFormatting sqref="AH240">
    <cfRule type="containsText" dxfId="993" priority="875" operator="containsText" text="nachzureichen">
      <formula>NOT(ISERROR(SEARCH("nachzureichen",AH240)))</formula>
    </cfRule>
    <cfRule type="cellIs" dxfId="992" priority="876" operator="equal">
      <formula>"nachzureichen"</formula>
    </cfRule>
  </conditionalFormatting>
  <conditionalFormatting sqref="AH240">
    <cfRule type="cellIs" dxfId="991" priority="874" operator="equal">
      <formula>"nachzureichen"</formula>
    </cfRule>
  </conditionalFormatting>
  <conditionalFormatting sqref="AH240">
    <cfRule type="cellIs" dxfId="990" priority="873" operator="equal">
      <formula>"Nachweis ausstehend"</formula>
    </cfRule>
  </conditionalFormatting>
  <conditionalFormatting sqref="AK240">
    <cfRule type="cellIs" dxfId="989" priority="871" stopIfTrue="1" operator="equal">
      <formula>"Nein"</formula>
    </cfRule>
    <cfRule type="cellIs" dxfId="988" priority="872" stopIfTrue="1" operator="equal">
      <formula>"Ja"</formula>
    </cfRule>
  </conditionalFormatting>
  <conditionalFormatting sqref="AK240">
    <cfRule type="containsText" dxfId="987" priority="869" operator="containsText" text="nachzureichen">
      <formula>NOT(ISERROR(SEARCH("nachzureichen",AK240)))</formula>
    </cfRule>
    <cfRule type="cellIs" dxfId="986" priority="870" operator="equal">
      <formula>"nachzureichen"</formula>
    </cfRule>
  </conditionalFormatting>
  <conditionalFormatting sqref="AK240">
    <cfRule type="containsText" dxfId="985" priority="867" operator="containsText" text="nachzureichen">
      <formula>NOT(ISERROR(SEARCH("nachzureichen",AK240)))</formula>
    </cfRule>
    <cfRule type="cellIs" dxfId="984" priority="868" operator="equal">
      <formula>"nachzureichen"</formula>
    </cfRule>
  </conditionalFormatting>
  <conditionalFormatting sqref="AK240">
    <cfRule type="cellIs" dxfId="983" priority="866" operator="equal">
      <formula>"nachzureichen"</formula>
    </cfRule>
  </conditionalFormatting>
  <conditionalFormatting sqref="AK240">
    <cfRule type="cellIs" dxfId="982" priority="865" operator="equal">
      <formula>"Nachweis ausstehend"</formula>
    </cfRule>
  </conditionalFormatting>
  <conditionalFormatting sqref="AN240">
    <cfRule type="cellIs" dxfId="981" priority="863" stopIfTrue="1" operator="equal">
      <formula>"Nein"</formula>
    </cfRule>
    <cfRule type="cellIs" dxfId="980" priority="864" stopIfTrue="1" operator="equal">
      <formula>"Ja"</formula>
    </cfRule>
  </conditionalFormatting>
  <conditionalFormatting sqref="AN240">
    <cfRule type="containsText" dxfId="979" priority="861" operator="containsText" text="nachzureichen">
      <formula>NOT(ISERROR(SEARCH("nachzureichen",AN240)))</formula>
    </cfRule>
    <cfRule type="cellIs" dxfId="978" priority="862" operator="equal">
      <formula>"nachzureichen"</formula>
    </cfRule>
  </conditionalFormatting>
  <conditionalFormatting sqref="AN240">
    <cfRule type="containsText" dxfId="977" priority="859" operator="containsText" text="nachzureichen">
      <formula>NOT(ISERROR(SEARCH("nachzureichen",AN240)))</formula>
    </cfRule>
    <cfRule type="cellIs" dxfId="976" priority="860" operator="equal">
      <formula>"nachzureichen"</formula>
    </cfRule>
  </conditionalFormatting>
  <conditionalFormatting sqref="AN240">
    <cfRule type="cellIs" dxfId="975" priority="858" operator="equal">
      <formula>"nachzureichen"</formula>
    </cfRule>
  </conditionalFormatting>
  <conditionalFormatting sqref="AN240">
    <cfRule type="cellIs" dxfId="974" priority="857" operator="equal">
      <formula>"Nachweis ausstehend"</formula>
    </cfRule>
  </conditionalFormatting>
  <conditionalFormatting sqref="AQ240">
    <cfRule type="cellIs" dxfId="973" priority="855" stopIfTrue="1" operator="equal">
      <formula>"Nein"</formula>
    </cfRule>
    <cfRule type="cellIs" dxfId="972" priority="856" stopIfTrue="1" operator="equal">
      <formula>"Ja"</formula>
    </cfRule>
  </conditionalFormatting>
  <conditionalFormatting sqref="AQ240">
    <cfRule type="containsText" dxfId="971" priority="853" operator="containsText" text="nachzureichen">
      <formula>NOT(ISERROR(SEARCH("nachzureichen",AQ240)))</formula>
    </cfRule>
    <cfRule type="cellIs" dxfId="970" priority="854" operator="equal">
      <formula>"nachzureichen"</formula>
    </cfRule>
  </conditionalFormatting>
  <conditionalFormatting sqref="AQ240">
    <cfRule type="containsText" dxfId="969" priority="851" operator="containsText" text="nachzureichen">
      <formula>NOT(ISERROR(SEARCH("nachzureichen",AQ240)))</formula>
    </cfRule>
    <cfRule type="cellIs" dxfId="968" priority="852" operator="equal">
      <formula>"nachzureichen"</formula>
    </cfRule>
  </conditionalFormatting>
  <conditionalFormatting sqref="AQ240">
    <cfRule type="cellIs" dxfId="967" priority="850" operator="equal">
      <formula>"nachzureichen"</formula>
    </cfRule>
  </conditionalFormatting>
  <conditionalFormatting sqref="AQ240">
    <cfRule type="cellIs" dxfId="966" priority="849" operator="equal">
      <formula>"Nachweis ausstehend"</formula>
    </cfRule>
  </conditionalFormatting>
  <conditionalFormatting sqref="AT240">
    <cfRule type="cellIs" dxfId="965" priority="847" stopIfTrue="1" operator="equal">
      <formula>"Nein"</formula>
    </cfRule>
    <cfRule type="cellIs" dxfId="964" priority="848" stopIfTrue="1" operator="equal">
      <formula>"Ja"</formula>
    </cfRule>
  </conditionalFormatting>
  <conditionalFormatting sqref="AT240">
    <cfRule type="containsText" dxfId="963" priority="845" operator="containsText" text="nachzureichen">
      <formula>NOT(ISERROR(SEARCH("nachzureichen",AT240)))</formula>
    </cfRule>
    <cfRule type="cellIs" dxfId="962" priority="846" operator="equal">
      <formula>"nachzureichen"</formula>
    </cfRule>
  </conditionalFormatting>
  <conditionalFormatting sqref="AT240">
    <cfRule type="containsText" dxfId="961" priority="843" operator="containsText" text="nachzureichen">
      <formula>NOT(ISERROR(SEARCH("nachzureichen",AT240)))</formula>
    </cfRule>
    <cfRule type="cellIs" dxfId="960" priority="844" operator="equal">
      <formula>"nachzureichen"</formula>
    </cfRule>
  </conditionalFormatting>
  <conditionalFormatting sqref="AT240">
    <cfRule type="cellIs" dxfId="959" priority="842" operator="equal">
      <formula>"nachzureichen"</formula>
    </cfRule>
  </conditionalFormatting>
  <conditionalFormatting sqref="AT240">
    <cfRule type="cellIs" dxfId="958" priority="841" operator="equal">
      <formula>"Nachweis ausstehend"</formula>
    </cfRule>
  </conditionalFormatting>
  <conditionalFormatting sqref="AW240">
    <cfRule type="cellIs" dxfId="957" priority="839" stopIfTrue="1" operator="equal">
      <formula>"Nein"</formula>
    </cfRule>
    <cfRule type="cellIs" dxfId="956" priority="840" stopIfTrue="1" operator="equal">
      <formula>"Ja"</formula>
    </cfRule>
  </conditionalFormatting>
  <conditionalFormatting sqref="AW240">
    <cfRule type="containsText" dxfId="955" priority="837" operator="containsText" text="nachzureichen">
      <formula>NOT(ISERROR(SEARCH("nachzureichen",AW240)))</formula>
    </cfRule>
    <cfRule type="cellIs" dxfId="954" priority="838" operator="equal">
      <formula>"nachzureichen"</formula>
    </cfRule>
  </conditionalFormatting>
  <conditionalFormatting sqref="AW240">
    <cfRule type="containsText" dxfId="953" priority="835" operator="containsText" text="nachzureichen">
      <formula>NOT(ISERROR(SEARCH("nachzureichen",AW240)))</formula>
    </cfRule>
    <cfRule type="cellIs" dxfId="952" priority="836" operator="equal">
      <formula>"nachzureichen"</formula>
    </cfRule>
  </conditionalFormatting>
  <conditionalFormatting sqref="AW240">
    <cfRule type="cellIs" dxfId="951" priority="834" operator="equal">
      <formula>"nachzureichen"</formula>
    </cfRule>
  </conditionalFormatting>
  <conditionalFormatting sqref="AW240">
    <cfRule type="cellIs" dxfId="950" priority="833" operator="equal">
      <formula>"Nachweis ausstehend"</formula>
    </cfRule>
  </conditionalFormatting>
  <conditionalFormatting sqref="AZ240">
    <cfRule type="cellIs" dxfId="949" priority="831" stopIfTrue="1" operator="equal">
      <formula>"Nein"</formula>
    </cfRule>
    <cfRule type="cellIs" dxfId="948" priority="832" stopIfTrue="1" operator="equal">
      <formula>"Ja"</formula>
    </cfRule>
  </conditionalFormatting>
  <conditionalFormatting sqref="AZ240">
    <cfRule type="containsText" dxfId="947" priority="829" operator="containsText" text="nachzureichen">
      <formula>NOT(ISERROR(SEARCH("nachzureichen",AZ240)))</formula>
    </cfRule>
    <cfRule type="cellIs" dxfId="946" priority="830" operator="equal">
      <formula>"nachzureichen"</formula>
    </cfRule>
  </conditionalFormatting>
  <conditionalFormatting sqref="AZ240">
    <cfRule type="containsText" dxfId="945" priority="827" operator="containsText" text="nachzureichen">
      <formula>NOT(ISERROR(SEARCH("nachzureichen",AZ240)))</formula>
    </cfRule>
    <cfRule type="cellIs" dxfId="944" priority="828" operator="equal">
      <formula>"nachzureichen"</formula>
    </cfRule>
  </conditionalFormatting>
  <conditionalFormatting sqref="AZ240">
    <cfRule type="cellIs" dxfId="943" priority="826" operator="equal">
      <formula>"nachzureichen"</formula>
    </cfRule>
  </conditionalFormatting>
  <conditionalFormatting sqref="AZ240">
    <cfRule type="cellIs" dxfId="942" priority="825" operator="equal">
      <formula>"Nachweis ausstehend"</formula>
    </cfRule>
  </conditionalFormatting>
  <conditionalFormatting sqref="BC240">
    <cfRule type="cellIs" dxfId="941" priority="823" stopIfTrue="1" operator="equal">
      <formula>"Nein"</formula>
    </cfRule>
    <cfRule type="cellIs" dxfId="940" priority="824" stopIfTrue="1" operator="equal">
      <formula>"Ja"</formula>
    </cfRule>
  </conditionalFormatting>
  <conditionalFormatting sqref="BC240">
    <cfRule type="containsText" dxfId="939" priority="821" operator="containsText" text="nachzureichen">
      <formula>NOT(ISERROR(SEARCH("nachzureichen",BC240)))</formula>
    </cfRule>
    <cfRule type="cellIs" dxfId="938" priority="822" operator="equal">
      <formula>"nachzureichen"</formula>
    </cfRule>
  </conditionalFormatting>
  <conditionalFormatting sqref="BC240">
    <cfRule type="containsText" dxfId="937" priority="819" operator="containsText" text="nachzureichen">
      <formula>NOT(ISERROR(SEARCH("nachzureichen",BC240)))</formula>
    </cfRule>
    <cfRule type="cellIs" dxfId="936" priority="820" operator="equal">
      <formula>"nachzureichen"</formula>
    </cfRule>
  </conditionalFormatting>
  <conditionalFormatting sqref="BC240">
    <cfRule type="cellIs" dxfId="935" priority="818" operator="equal">
      <formula>"nachzureichen"</formula>
    </cfRule>
  </conditionalFormatting>
  <conditionalFormatting sqref="BC240">
    <cfRule type="cellIs" dxfId="934" priority="817" operator="equal">
      <formula>"Nachweis ausstehend"</formula>
    </cfRule>
  </conditionalFormatting>
  <conditionalFormatting sqref="BF240">
    <cfRule type="cellIs" dxfId="933" priority="815" stopIfTrue="1" operator="equal">
      <formula>"Nein"</formula>
    </cfRule>
    <cfRule type="cellIs" dxfId="932" priority="816" stopIfTrue="1" operator="equal">
      <formula>"Ja"</formula>
    </cfRule>
  </conditionalFormatting>
  <conditionalFormatting sqref="BF240">
    <cfRule type="containsText" dxfId="931" priority="813" operator="containsText" text="nachzureichen">
      <formula>NOT(ISERROR(SEARCH("nachzureichen",BF240)))</formula>
    </cfRule>
    <cfRule type="cellIs" dxfId="930" priority="814" operator="equal">
      <formula>"nachzureichen"</formula>
    </cfRule>
  </conditionalFormatting>
  <conditionalFormatting sqref="BF240">
    <cfRule type="containsText" dxfId="929" priority="811" operator="containsText" text="nachzureichen">
      <formula>NOT(ISERROR(SEARCH("nachzureichen",BF240)))</formula>
    </cfRule>
    <cfRule type="cellIs" dxfId="928" priority="812" operator="equal">
      <formula>"nachzureichen"</formula>
    </cfRule>
  </conditionalFormatting>
  <conditionalFormatting sqref="BF240">
    <cfRule type="cellIs" dxfId="927" priority="810" operator="equal">
      <formula>"nachzureichen"</formula>
    </cfRule>
  </conditionalFormatting>
  <conditionalFormatting sqref="BF240">
    <cfRule type="cellIs" dxfId="926" priority="809" operator="equal">
      <formula>"Nachweis ausstehend"</formula>
    </cfRule>
  </conditionalFormatting>
  <conditionalFormatting sqref="BI240">
    <cfRule type="cellIs" dxfId="925" priority="807" stopIfTrue="1" operator="equal">
      <formula>"Nein"</formula>
    </cfRule>
    <cfRule type="cellIs" dxfId="924" priority="808" stopIfTrue="1" operator="equal">
      <formula>"Ja"</formula>
    </cfRule>
  </conditionalFormatting>
  <conditionalFormatting sqref="BI240">
    <cfRule type="containsText" dxfId="923" priority="805" operator="containsText" text="nachzureichen">
      <formula>NOT(ISERROR(SEARCH("nachzureichen",BI240)))</formula>
    </cfRule>
    <cfRule type="cellIs" dxfId="922" priority="806" operator="equal">
      <formula>"nachzureichen"</formula>
    </cfRule>
  </conditionalFormatting>
  <conditionalFormatting sqref="BI240">
    <cfRule type="containsText" dxfId="921" priority="803" operator="containsText" text="nachzureichen">
      <formula>NOT(ISERROR(SEARCH("nachzureichen",BI240)))</formula>
    </cfRule>
    <cfRule type="cellIs" dxfId="920" priority="804" operator="equal">
      <formula>"nachzureichen"</formula>
    </cfRule>
  </conditionalFormatting>
  <conditionalFormatting sqref="BI240">
    <cfRule type="cellIs" dxfId="919" priority="802" operator="equal">
      <formula>"nachzureichen"</formula>
    </cfRule>
  </conditionalFormatting>
  <conditionalFormatting sqref="BI240">
    <cfRule type="cellIs" dxfId="918" priority="801" operator="equal">
      <formula>"Nachweis ausstehend"</formula>
    </cfRule>
  </conditionalFormatting>
  <conditionalFormatting sqref="D248">
    <cfRule type="cellIs" dxfId="917" priority="799" stopIfTrue="1" operator="equal">
      <formula>"Nein"</formula>
    </cfRule>
    <cfRule type="cellIs" dxfId="916" priority="800" stopIfTrue="1" operator="equal">
      <formula>"Ja"</formula>
    </cfRule>
  </conditionalFormatting>
  <conditionalFormatting sqref="D248">
    <cfRule type="containsText" dxfId="915" priority="797" operator="containsText" text="nachzureichen">
      <formula>NOT(ISERROR(SEARCH("nachzureichen",D248)))</formula>
    </cfRule>
    <cfRule type="cellIs" dxfId="914" priority="798" operator="equal">
      <formula>"nachzureichen"</formula>
    </cfRule>
  </conditionalFormatting>
  <conditionalFormatting sqref="D248">
    <cfRule type="containsText" dxfId="913" priority="795" operator="containsText" text="nachzureichen">
      <formula>NOT(ISERROR(SEARCH("nachzureichen",D248)))</formula>
    </cfRule>
    <cfRule type="cellIs" dxfId="912" priority="796" operator="equal">
      <formula>"nachzureichen"</formula>
    </cfRule>
  </conditionalFormatting>
  <conditionalFormatting sqref="D248">
    <cfRule type="cellIs" dxfId="911" priority="794" operator="equal">
      <formula>"nachzureichen"</formula>
    </cfRule>
  </conditionalFormatting>
  <conditionalFormatting sqref="D248">
    <cfRule type="cellIs" dxfId="910" priority="793" operator="equal">
      <formula>"Nachweis ausstehend"</formula>
    </cfRule>
  </conditionalFormatting>
  <conditionalFormatting sqref="G248">
    <cfRule type="cellIs" dxfId="909" priority="791" stopIfTrue="1" operator="equal">
      <formula>"Nein"</formula>
    </cfRule>
    <cfRule type="cellIs" dxfId="908" priority="792" stopIfTrue="1" operator="equal">
      <formula>"Ja"</formula>
    </cfRule>
  </conditionalFormatting>
  <conditionalFormatting sqref="G248">
    <cfRule type="containsText" dxfId="907" priority="789" operator="containsText" text="nachzureichen">
      <formula>NOT(ISERROR(SEARCH("nachzureichen",G248)))</formula>
    </cfRule>
    <cfRule type="cellIs" dxfId="906" priority="790" operator="equal">
      <formula>"nachzureichen"</formula>
    </cfRule>
  </conditionalFormatting>
  <conditionalFormatting sqref="G248">
    <cfRule type="containsText" dxfId="905" priority="787" operator="containsText" text="nachzureichen">
      <formula>NOT(ISERROR(SEARCH("nachzureichen",G248)))</formula>
    </cfRule>
    <cfRule type="cellIs" dxfId="904" priority="788" operator="equal">
      <formula>"nachzureichen"</formula>
    </cfRule>
  </conditionalFormatting>
  <conditionalFormatting sqref="G248">
    <cfRule type="cellIs" dxfId="903" priority="786" operator="equal">
      <formula>"nachzureichen"</formula>
    </cfRule>
  </conditionalFormatting>
  <conditionalFormatting sqref="G248">
    <cfRule type="cellIs" dxfId="902" priority="785" operator="equal">
      <formula>"Nachweis ausstehend"</formula>
    </cfRule>
  </conditionalFormatting>
  <conditionalFormatting sqref="J248">
    <cfRule type="cellIs" dxfId="901" priority="783" stopIfTrue="1" operator="equal">
      <formula>"Nein"</formula>
    </cfRule>
    <cfRule type="cellIs" dxfId="900" priority="784" stopIfTrue="1" operator="equal">
      <formula>"Ja"</formula>
    </cfRule>
  </conditionalFormatting>
  <conditionalFormatting sqref="J248">
    <cfRule type="containsText" dxfId="899" priority="781" operator="containsText" text="nachzureichen">
      <formula>NOT(ISERROR(SEARCH("nachzureichen",J248)))</formula>
    </cfRule>
    <cfRule type="cellIs" dxfId="898" priority="782" operator="equal">
      <formula>"nachzureichen"</formula>
    </cfRule>
  </conditionalFormatting>
  <conditionalFormatting sqref="J248">
    <cfRule type="containsText" dxfId="897" priority="779" operator="containsText" text="nachzureichen">
      <formula>NOT(ISERROR(SEARCH("nachzureichen",J248)))</formula>
    </cfRule>
    <cfRule type="cellIs" dxfId="896" priority="780" operator="equal">
      <formula>"nachzureichen"</formula>
    </cfRule>
  </conditionalFormatting>
  <conditionalFormatting sqref="J248">
    <cfRule type="cellIs" dxfId="895" priority="778" operator="equal">
      <formula>"nachzureichen"</formula>
    </cfRule>
  </conditionalFormatting>
  <conditionalFormatting sqref="J248">
    <cfRule type="cellIs" dxfId="894" priority="777" operator="equal">
      <formula>"Nachweis ausstehend"</formula>
    </cfRule>
  </conditionalFormatting>
  <conditionalFormatting sqref="M248">
    <cfRule type="cellIs" dxfId="893" priority="775" stopIfTrue="1" operator="equal">
      <formula>"Nein"</formula>
    </cfRule>
    <cfRule type="cellIs" dxfId="892" priority="776" stopIfTrue="1" operator="equal">
      <formula>"Ja"</formula>
    </cfRule>
  </conditionalFormatting>
  <conditionalFormatting sqref="M248">
    <cfRule type="containsText" dxfId="891" priority="773" operator="containsText" text="nachzureichen">
      <formula>NOT(ISERROR(SEARCH("nachzureichen",M248)))</formula>
    </cfRule>
    <cfRule type="cellIs" dxfId="890" priority="774" operator="equal">
      <formula>"nachzureichen"</formula>
    </cfRule>
  </conditionalFormatting>
  <conditionalFormatting sqref="M248">
    <cfRule type="containsText" dxfId="889" priority="771" operator="containsText" text="nachzureichen">
      <formula>NOT(ISERROR(SEARCH("nachzureichen",M248)))</formula>
    </cfRule>
    <cfRule type="cellIs" dxfId="888" priority="772" operator="equal">
      <formula>"nachzureichen"</formula>
    </cfRule>
  </conditionalFormatting>
  <conditionalFormatting sqref="M248">
    <cfRule type="cellIs" dxfId="887" priority="770" operator="equal">
      <formula>"nachzureichen"</formula>
    </cfRule>
  </conditionalFormatting>
  <conditionalFormatting sqref="M248">
    <cfRule type="cellIs" dxfId="886" priority="769" operator="equal">
      <formula>"Nachweis ausstehend"</formula>
    </cfRule>
  </conditionalFormatting>
  <conditionalFormatting sqref="P248">
    <cfRule type="cellIs" dxfId="885" priority="767" stopIfTrue="1" operator="equal">
      <formula>"Nein"</formula>
    </cfRule>
    <cfRule type="cellIs" dxfId="884" priority="768" stopIfTrue="1" operator="equal">
      <formula>"Ja"</formula>
    </cfRule>
  </conditionalFormatting>
  <conditionalFormatting sqref="P248">
    <cfRule type="containsText" dxfId="883" priority="765" operator="containsText" text="nachzureichen">
      <formula>NOT(ISERROR(SEARCH("nachzureichen",P248)))</formula>
    </cfRule>
    <cfRule type="cellIs" dxfId="882" priority="766" operator="equal">
      <formula>"nachzureichen"</formula>
    </cfRule>
  </conditionalFormatting>
  <conditionalFormatting sqref="P248">
    <cfRule type="containsText" dxfId="881" priority="763" operator="containsText" text="nachzureichen">
      <formula>NOT(ISERROR(SEARCH("nachzureichen",P248)))</formula>
    </cfRule>
    <cfRule type="cellIs" dxfId="880" priority="764" operator="equal">
      <formula>"nachzureichen"</formula>
    </cfRule>
  </conditionalFormatting>
  <conditionalFormatting sqref="P248">
    <cfRule type="cellIs" dxfId="879" priority="762" operator="equal">
      <formula>"nachzureichen"</formula>
    </cfRule>
  </conditionalFormatting>
  <conditionalFormatting sqref="P248">
    <cfRule type="cellIs" dxfId="878" priority="761" operator="equal">
      <formula>"Nachweis ausstehend"</formula>
    </cfRule>
  </conditionalFormatting>
  <conditionalFormatting sqref="S248">
    <cfRule type="cellIs" dxfId="877" priority="759" stopIfTrue="1" operator="equal">
      <formula>"Nein"</formula>
    </cfRule>
    <cfRule type="cellIs" dxfId="876" priority="760" stopIfTrue="1" operator="equal">
      <formula>"Ja"</formula>
    </cfRule>
  </conditionalFormatting>
  <conditionalFormatting sqref="S248">
    <cfRule type="containsText" dxfId="875" priority="757" operator="containsText" text="nachzureichen">
      <formula>NOT(ISERROR(SEARCH("nachzureichen",S248)))</formula>
    </cfRule>
    <cfRule type="cellIs" dxfId="874" priority="758" operator="equal">
      <formula>"nachzureichen"</formula>
    </cfRule>
  </conditionalFormatting>
  <conditionalFormatting sqref="S248">
    <cfRule type="containsText" dxfId="873" priority="755" operator="containsText" text="nachzureichen">
      <formula>NOT(ISERROR(SEARCH("nachzureichen",S248)))</formula>
    </cfRule>
    <cfRule type="cellIs" dxfId="872" priority="756" operator="equal">
      <formula>"nachzureichen"</formula>
    </cfRule>
  </conditionalFormatting>
  <conditionalFormatting sqref="S248">
    <cfRule type="cellIs" dxfId="871" priority="754" operator="equal">
      <formula>"nachzureichen"</formula>
    </cfRule>
  </conditionalFormatting>
  <conditionalFormatting sqref="S248">
    <cfRule type="cellIs" dxfId="870" priority="753" operator="equal">
      <formula>"Nachweis ausstehend"</formula>
    </cfRule>
  </conditionalFormatting>
  <conditionalFormatting sqref="V248">
    <cfRule type="cellIs" dxfId="869" priority="751" stopIfTrue="1" operator="equal">
      <formula>"Nein"</formula>
    </cfRule>
    <cfRule type="cellIs" dxfId="868" priority="752" stopIfTrue="1" operator="equal">
      <formula>"Ja"</formula>
    </cfRule>
  </conditionalFormatting>
  <conditionalFormatting sqref="V248">
    <cfRule type="containsText" dxfId="867" priority="749" operator="containsText" text="nachzureichen">
      <formula>NOT(ISERROR(SEARCH("nachzureichen",V248)))</formula>
    </cfRule>
    <cfRule type="cellIs" dxfId="866" priority="750" operator="equal">
      <formula>"nachzureichen"</formula>
    </cfRule>
  </conditionalFormatting>
  <conditionalFormatting sqref="V248">
    <cfRule type="containsText" dxfId="865" priority="747" operator="containsText" text="nachzureichen">
      <formula>NOT(ISERROR(SEARCH("nachzureichen",V248)))</formula>
    </cfRule>
    <cfRule type="cellIs" dxfId="864" priority="748" operator="equal">
      <formula>"nachzureichen"</formula>
    </cfRule>
  </conditionalFormatting>
  <conditionalFormatting sqref="V248">
    <cfRule type="cellIs" dxfId="863" priority="746" operator="equal">
      <formula>"nachzureichen"</formula>
    </cfRule>
  </conditionalFormatting>
  <conditionalFormatting sqref="V248">
    <cfRule type="cellIs" dxfId="862" priority="745" operator="equal">
      <formula>"Nachweis ausstehend"</formula>
    </cfRule>
  </conditionalFormatting>
  <conditionalFormatting sqref="Y248">
    <cfRule type="cellIs" dxfId="861" priority="743" stopIfTrue="1" operator="equal">
      <formula>"Nein"</formula>
    </cfRule>
    <cfRule type="cellIs" dxfId="860" priority="744" stopIfTrue="1" operator="equal">
      <formula>"Ja"</formula>
    </cfRule>
  </conditionalFormatting>
  <conditionalFormatting sqref="Y248">
    <cfRule type="containsText" dxfId="859" priority="741" operator="containsText" text="nachzureichen">
      <formula>NOT(ISERROR(SEARCH("nachzureichen",Y248)))</formula>
    </cfRule>
    <cfRule type="cellIs" dxfId="858" priority="742" operator="equal">
      <formula>"nachzureichen"</formula>
    </cfRule>
  </conditionalFormatting>
  <conditionalFormatting sqref="Y248">
    <cfRule type="containsText" dxfId="857" priority="739" operator="containsText" text="nachzureichen">
      <formula>NOT(ISERROR(SEARCH("nachzureichen",Y248)))</formula>
    </cfRule>
    <cfRule type="cellIs" dxfId="856" priority="740" operator="equal">
      <formula>"nachzureichen"</formula>
    </cfRule>
  </conditionalFormatting>
  <conditionalFormatting sqref="Y248">
    <cfRule type="cellIs" dxfId="855" priority="738" operator="equal">
      <formula>"nachzureichen"</formula>
    </cfRule>
  </conditionalFormatting>
  <conditionalFormatting sqref="Y248">
    <cfRule type="cellIs" dxfId="854" priority="737" operator="equal">
      <formula>"Nachweis ausstehend"</formula>
    </cfRule>
  </conditionalFormatting>
  <conditionalFormatting sqref="AB248">
    <cfRule type="cellIs" dxfId="853" priority="735" stopIfTrue="1" operator="equal">
      <formula>"Nein"</formula>
    </cfRule>
    <cfRule type="cellIs" dxfId="852" priority="736" stopIfTrue="1" operator="equal">
      <formula>"Ja"</formula>
    </cfRule>
  </conditionalFormatting>
  <conditionalFormatting sqref="AB248">
    <cfRule type="containsText" dxfId="851" priority="733" operator="containsText" text="nachzureichen">
      <formula>NOT(ISERROR(SEARCH("nachzureichen",AB248)))</formula>
    </cfRule>
    <cfRule type="cellIs" dxfId="850" priority="734" operator="equal">
      <formula>"nachzureichen"</formula>
    </cfRule>
  </conditionalFormatting>
  <conditionalFormatting sqref="AB248">
    <cfRule type="containsText" dxfId="849" priority="731" operator="containsText" text="nachzureichen">
      <formula>NOT(ISERROR(SEARCH("nachzureichen",AB248)))</formula>
    </cfRule>
    <cfRule type="cellIs" dxfId="848" priority="732" operator="equal">
      <formula>"nachzureichen"</formula>
    </cfRule>
  </conditionalFormatting>
  <conditionalFormatting sqref="AB248">
    <cfRule type="cellIs" dxfId="847" priority="730" operator="equal">
      <formula>"nachzureichen"</formula>
    </cfRule>
  </conditionalFormatting>
  <conditionalFormatting sqref="AB248">
    <cfRule type="cellIs" dxfId="846" priority="729" operator="equal">
      <formula>"Nachweis ausstehend"</formula>
    </cfRule>
  </conditionalFormatting>
  <conditionalFormatting sqref="AE248">
    <cfRule type="cellIs" dxfId="845" priority="727" stopIfTrue="1" operator="equal">
      <formula>"Nein"</formula>
    </cfRule>
    <cfRule type="cellIs" dxfId="844" priority="728" stopIfTrue="1" operator="equal">
      <formula>"Ja"</formula>
    </cfRule>
  </conditionalFormatting>
  <conditionalFormatting sqref="AE248">
    <cfRule type="containsText" dxfId="843" priority="725" operator="containsText" text="nachzureichen">
      <formula>NOT(ISERROR(SEARCH("nachzureichen",AE248)))</formula>
    </cfRule>
    <cfRule type="cellIs" dxfId="842" priority="726" operator="equal">
      <formula>"nachzureichen"</formula>
    </cfRule>
  </conditionalFormatting>
  <conditionalFormatting sqref="AE248">
    <cfRule type="containsText" dxfId="841" priority="723" operator="containsText" text="nachzureichen">
      <formula>NOT(ISERROR(SEARCH("nachzureichen",AE248)))</formula>
    </cfRule>
    <cfRule type="cellIs" dxfId="840" priority="724" operator="equal">
      <formula>"nachzureichen"</formula>
    </cfRule>
  </conditionalFormatting>
  <conditionalFormatting sqref="AE248">
    <cfRule type="cellIs" dxfId="839" priority="722" operator="equal">
      <formula>"nachzureichen"</formula>
    </cfRule>
  </conditionalFormatting>
  <conditionalFormatting sqref="AE248">
    <cfRule type="cellIs" dxfId="838" priority="721" operator="equal">
      <formula>"Nachweis ausstehend"</formula>
    </cfRule>
  </conditionalFormatting>
  <conditionalFormatting sqref="AH248">
    <cfRule type="cellIs" dxfId="837" priority="719" stopIfTrue="1" operator="equal">
      <formula>"Nein"</formula>
    </cfRule>
    <cfRule type="cellIs" dxfId="836" priority="720" stopIfTrue="1" operator="equal">
      <formula>"Ja"</formula>
    </cfRule>
  </conditionalFormatting>
  <conditionalFormatting sqref="AH248">
    <cfRule type="containsText" dxfId="835" priority="717" operator="containsText" text="nachzureichen">
      <formula>NOT(ISERROR(SEARCH("nachzureichen",AH248)))</formula>
    </cfRule>
    <cfRule type="cellIs" dxfId="834" priority="718" operator="equal">
      <formula>"nachzureichen"</formula>
    </cfRule>
  </conditionalFormatting>
  <conditionalFormatting sqref="AH248">
    <cfRule type="containsText" dxfId="833" priority="715" operator="containsText" text="nachzureichen">
      <formula>NOT(ISERROR(SEARCH("nachzureichen",AH248)))</formula>
    </cfRule>
    <cfRule type="cellIs" dxfId="832" priority="716" operator="equal">
      <formula>"nachzureichen"</formula>
    </cfRule>
  </conditionalFormatting>
  <conditionalFormatting sqref="AH248">
    <cfRule type="cellIs" dxfId="831" priority="714" operator="equal">
      <formula>"nachzureichen"</formula>
    </cfRule>
  </conditionalFormatting>
  <conditionalFormatting sqref="AH248">
    <cfRule type="cellIs" dxfId="830" priority="713" operator="equal">
      <formula>"Nachweis ausstehend"</formula>
    </cfRule>
  </conditionalFormatting>
  <conditionalFormatting sqref="AK248">
    <cfRule type="cellIs" dxfId="829" priority="711" stopIfTrue="1" operator="equal">
      <formula>"Nein"</formula>
    </cfRule>
    <cfRule type="cellIs" dxfId="828" priority="712" stopIfTrue="1" operator="equal">
      <formula>"Ja"</formula>
    </cfRule>
  </conditionalFormatting>
  <conditionalFormatting sqref="AK248">
    <cfRule type="containsText" dxfId="827" priority="709" operator="containsText" text="nachzureichen">
      <formula>NOT(ISERROR(SEARCH("nachzureichen",AK248)))</formula>
    </cfRule>
    <cfRule type="cellIs" dxfId="826" priority="710" operator="equal">
      <formula>"nachzureichen"</formula>
    </cfRule>
  </conditionalFormatting>
  <conditionalFormatting sqref="AK248">
    <cfRule type="containsText" dxfId="825" priority="707" operator="containsText" text="nachzureichen">
      <formula>NOT(ISERROR(SEARCH("nachzureichen",AK248)))</formula>
    </cfRule>
    <cfRule type="cellIs" dxfId="824" priority="708" operator="equal">
      <formula>"nachzureichen"</formula>
    </cfRule>
  </conditionalFormatting>
  <conditionalFormatting sqref="AK248">
    <cfRule type="cellIs" dxfId="823" priority="706" operator="equal">
      <formula>"nachzureichen"</formula>
    </cfRule>
  </conditionalFormatting>
  <conditionalFormatting sqref="AK248">
    <cfRule type="cellIs" dxfId="822" priority="705" operator="equal">
      <formula>"Nachweis ausstehend"</formula>
    </cfRule>
  </conditionalFormatting>
  <conditionalFormatting sqref="AN248">
    <cfRule type="cellIs" dxfId="821" priority="703" stopIfTrue="1" operator="equal">
      <formula>"Nein"</formula>
    </cfRule>
    <cfRule type="cellIs" dxfId="820" priority="704" stopIfTrue="1" operator="equal">
      <formula>"Ja"</formula>
    </cfRule>
  </conditionalFormatting>
  <conditionalFormatting sqref="AN248">
    <cfRule type="containsText" dxfId="819" priority="701" operator="containsText" text="nachzureichen">
      <formula>NOT(ISERROR(SEARCH("nachzureichen",AN248)))</formula>
    </cfRule>
    <cfRule type="cellIs" dxfId="818" priority="702" operator="equal">
      <formula>"nachzureichen"</formula>
    </cfRule>
  </conditionalFormatting>
  <conditionalFormatting sqref="AN248">
    <cfRule type="containsText" dxfId="817" priority="699" operator="containsText" text="nachzureichen">
      <formula>NOT(ISERROR(SEARCH("nachzureichen",AN248)))</formula>
    </cfRule>
    <cfRule type="cellIs" dxfId="816" priority="700" operator="equal">
      <formula>"nachzureichen"</formula>
    </cfRule>
  </conditionalFormatting>
  <conditionalFormatting sqref="AN248">
    <cfRule type="cellIs" dxfId="815" priority="698" operator="equal">
      <formula>"nachzureichen"</formula>
    </cfRule>
  </conditionalFormatting>
  <conditionalFormatting sqref="AN248">
    <cfRule type="cellIs" dxfId="814" priority="697" operator="equal">
      <formula>"Nachweis ausstehend"</formula>
    </cfRule>
  </conditionalFormatting>
  <conditionalFormatting sqref="AQ248">
    <cfRule type="cellIs" dxfId="813" priority="695" stopIfTrue="1" operator="equal">
      <formula>"Nein"</formula>
    </cfRule>
    <cfRule type="cellIs" dxfId="812" priority="696" stopIfTrue="1" operator="equal">
      <formula>"Ja"</formula>
    </cfRule>
  </conditionalFormatting>
  <conditionalFormatting sqref="AQ248">
    <cfRule type="containsText" dxfId="811" priority="693" operator="containsText" text="nachzureichen">
      <formula>NOT(ISERROR(SEARCH("nachzureichen",AQ248)))</formula>
    </cfRule>
    <cfRule type="cellIs" dxfId="810" priority="694" operator="equal">
      <formula>"nachzureichen"</formula>
    </cfRule>
  </conditionalFormatting>
  <conditionalFormatting sqref="AQ248">
    <cfRule type="containsText" dxfId="809" priority="691" operator="containsText" text="nachzureichen">
      <formula>NOT(ISERROR(SEARCH("nachzureichen",AQ248)))</formula>
    </cfRule>
    <cfRule type="cellIs" dxfId="808" priority="692" operator="equal">
      <formula>"nachzureichen"</formula>
    </cfRule>
  </conditionalFormatting>
  <conditionalFormatting sqref="AQ248">
    <cfRule type="cellIs" dxfId="807" priority="690" operator="equal">
      <formula>"nachzureichen"</formula>
    </cfRule>
  </conditionalFormatting>
  <conditionalFormatting sqref="AQ248">
    <cfRule type="cellIs" dxfId="806" priority="689" operator="equal">
      <formula>"Nachweis ausstehend"</formula>
    </cfRule>
  </conditionalFormatting>
  <conditionalFormatting sqref="AT248">
    <cfRule type="cellIs" dxfId="805" priority="687" stopIfTrue="1" operator="equal">
      <formula>"Nein"</formula>
    </cfRule>
    <cfRule type="cellIs" dxfId="804" priority="688" stopIfTrue="1" operator="equal">
      <formula>"Ja"</formula>
    </cfRule>
  </conditionalFormatting>
  <conditionalFormatting sqref="AT248">
    <cfRule type="containsText" dxfId="803" priority="685" operator="containsText" text="nachzureichen">
      <formula>NOT(ISERROR(SEARCH("nachzureichen",AT248)))</formula>
    </cfRule>
    <cfRule type="cellIs" dxfId="802" priority="686" operator="equal">
      <formula>"nachzureichen"</formula>
    </cfRule>
  </conditionalFormatting>
  <conditionalFormatting sqref="AT248">
    <cfRule type="containsText" dxfId="801" priority="683" operator="containsText" text="nachzureichen">
      <formula>NOT(ISERROR(SEARCH("nachzureichen",AT248)))</formula>
    </cfRule>
    <cfRule type="cellIs" dxfId="800" priority="684" operator="equal">
      <formula>"nachzureichen"</formula>
    </cfRule>
  </conditionalFormatting>
  <conditionalFormatting sqref="AT248">
    <cfRule type="cellIs" dxfId="799" priority="682" operator="equal">
      <formula>"nachzureichen"</formula>
    </cfRule>
  </conditionalFormatting>
  <conditionalFormatting sqref="AT248">
    <cfRule type="cellIs" dxfId="798" priority="681" operator="equal">
      <formula>"Nachweis ausstehend"</formula>
    </cfRule>
  </conditionalFormatting>
  <conditionalFormatting sqref="AW248">
    <cfRule type="cellIs" dxfId="797" priority="679" stopIfTrue="1" operator="equal">
      <formula>"Nein"</formula>
    </cfRule>
    <cfRule type="cellIs" dxfId="796" priority="680" stopIfTrue="1" operator="equal">
      <formula>"Ja"</formula>
    </cfRule>
  </conditionalFormatting>
  <conditionalFormatting sqref="AW248">
    <cfRule type="containsText" dxfId="795" priority="677" operator="containsText" text="nachzureichen">
      <formula>NOT(ISERROR(SEARCH("nachzureichen",AW248)))</formula>
    </cfRule>
    <cfRule type="cellIs" dxfId="794" priority="678" operator="equal">
      <formula>"nachzureichen"</formula>
    </cfRule>
  </conditionalFormatting>
  <conditionalFormatting sqref="AW248">
    <cfRule type="containsText" dxfId="793" priority="675" operator="containsText" text="nachzureichen">
      <formula>NOT(ISERROR(SEARCH("nachzureichen",AW248)))</formula>
    </cfRule>
    <cfRule type="cellIs" dxfId="792" priority="676" operator="equal">
      <formula>"nachzureichen"</formula>
    </cfRule>
  </conditionalFormatting>
  <conditionalFormatting sqref="AW248">
    <cfRule type="cellIs" dxfId="791" priority="674" operator="equal">
      <formula>"nachzureichen"</formula>
    </cfRule>
  </conditionalFormatting>
  <conditionalFormatting sqref="AW248">
    <cfRule type="cellIs" dxfId="790" priority="673" operator="equal">
      <formula>"Nachweis ausstehend"</formula>
    </cfRule>
  </conditionalFormatting>
  <conditionalFormatting sqref="AZ248">
    <cfRule type="cellIs" dxfId="789" priority="671" stopIfTrue="1" operator="equal">
      <formula>"Nein"</formula>
    </cfRule>
    <cfRule type="cellIs" dxfId="788" priority="672" stopIfTrue="1" operator="equal">
      <formula>"Ja"</formula>
    </cfRule>
  </conditionalFormatting>
  <conditionalFormatting sqref="AZ248">
    <cfRule type="containsText" dxfId="787" priority="669" operator="containsText" text="nachzureichen">
      <formula>NOT(ISERROR(SEARCH("nachzureichen",AZ248)))</formula>
    </cfRule>
    <cfRule type="cellIs" dxfId="786" priority="670" operator="equal">
      <formula>"nachzureichen"</formula>
    </cfRule>
  </conditionalFormatting>
  <conditionalFormatting sqref="AZ248">
    <cfRule type="containsText" dxfId="785" priority="667" operator="containsText" text="nachzureichen">
      <formula>NOT(ISERROR(SEARCH("nachzureichen",AZ248)))</formula>
    </cfRule>
    <cfRule type="cellIs" dxfId="784" priority="668" operator="equal">
      <formula>"nachzureichen"</formula>
    </cfRule>
  </conditionalFormatting>
  <conditionalFormatting sqref="AZ248">
    <cfRule type="cellIs" dxfId="783" priority="666" operator="equal">
      <formula>"nachzureichen"</formula>
    </cfRule>
  </conditionalFormatting>
  <conditionalFormatting sqref="AZ248">
    <cfRule type="cellIs" dxfId="782" priority="665" operator="equal">
      <formula>"Nachweis ausstehend"</formula>
    </cfRule>
  </conditionalFormatting>
  <conditionalFormatting sqref="BC248">
    <cfRule type="cellIs" dxfId="781" priority="663" stopIfTrue="1" operator="equal">
      <formula>"Nein"</formula>
    </cfRule>
    <cfRule type="cellIs" dxfId="780" priority="664" stopIfTrue="1" operator="equal">
      <formula>"Ja"</formula>
    </cfRule>
  </conditionalFormatting>
  <conditionalFormatting sqref="BC248">
    <cfRule type="containsText" dxfId="779" priority="661" operator="containsText" text="nachzureichen">
      <formula>NOT(ISERROR(SEARCH("nachzureichen",BC248)))</formula>
    </cfRule>
    <cfRule type="cellIs" dxfId="778" priority="662" operator="equal">
      <formula>"nachzureichen"</formula>
    </cfRule>
  </conditionalFormatting>
  <conditionalFormatting sqref="BC248">
    <cfRule type="containsText" dxfId="777" priority="659" operator="containsText" text="nachzureichen">
      <formula>NOT(ISERROR(SEARCH("nachzureichen",BC248)))</formula>
    </cfRule>
    <cfRule type="cellIs" dxfId="776" priority="660" operator="equal">
      <formula>"nachzureichen"</formula>
    </cfRule>
  </conditionalFormatting>
  <conditionalFormatting sqref="BC248">
    <cfRule type="cellIs" dxfId="775" priority="658" operator="equal">
      <formula>"nachzureichen"</formula>
    </cfRule>
  </conditionalFormatting>
  <conditionalFormatting sqref="BC248">
    <cfRule type="cellIs" dxfId="774" priority="657" operator="equal">
      <formula>"Nachweis ausstehend"</formula>
    </cfRule>
  </conditionalFormatting>
  <conditionalFormatting sqref="BF248">
    <cfRule type="cellIs" dxfId="773" priority="655" stopIfTrue="1" operator="equal">
      <formula>"Nein"</formula>
    </cfRule>
    <cfRule type="cellIs" dxfId="772" priority="656" stopIfTrue="1" operator="equal">
      <formula>"Ja"</formula>
    </cfRule>
  </conditionalFormatting>
  <conditionalFormatting sqref="BF248">
    <cfRule type="containsText" dxfId="771" priority="653" operator="containsText" text="nachzureichen">
      <formula>NOT(ISERROR(SEARCH("nachzureichen",BF248)))</formula>
    </cfRule>
    <cfRule type="cellIs" dxfId="770" priority="654" operator="equal">
      <formula>"nachzureichen"</formula>
    </cfRule>
  </conditionalFormatting>
  <conditionalFormatting sqref="BF248">
    <cfRule type="containsText" dxfId="769" priority="651" operator="containsText" text="nachzureichen">
      <formula>NOT(ISERROR(SEARCH("nachzureichen",BF248)))</formula>
    </cfRule>
    <cfRule type="cellIs" dxfId="768" priority="652" operator="equal">
      <formula>"nachzureichen"</formula>
    </cfRule>
  </conditionalFormatting>
  <conditionalFormatting sqref="BF248">
    <cfRule type="cellIs" dxfId="767" priority="650" operator="equal">
      <formula>"nachzureichen"</formula>
    </cfRule>
  </conditionalFormatting>
  <conditionalFormatting sqref="BF248">
    <cfRule type="cellIs" dxfId="766" priority="649" operator="equal">
      <formula>"Nachweis ausstehend"</formula>
    </cfRule>
  </conditionalFormatting>
  <conditionalFormatting sqref="BI248">
    <cfRule type="cellIs" dxfId="765" priority="647" stopIfTrue="1" operator="equal">
      <formula>"Nein"</formula>
    </cfRule>
    <cfRule type="cellIs" dxfId="764" priority="648" stopIfTrue="1" operator="equal">
      <formula>"Ja"</formula>
    </cfRule>
  </conditionalFormatting>
  <conditionalFormatting sqref="BI248">
    <cfRule type="containsText" dxfId="763" priority="645" operator="containsText" text="nachzureichen">
      <formula>NOT(ISERROR(SEARCH("nachzureichen",BI248)))</formula>
    </cfRule>
    <cfRule type="cellIs" dxfId="762" priority="646" operator="equal">
      <formula>"nachzureichen"</formula>
    </cfRule>
  </conditionalFormatting>
  <conditionalFormatting sqref="BI248">
    <cfRule type="containsText" dxfId="761" priority="643" operator="containsText" text="nachzureichen">
      <formula>NOT(ISERROR(SEARCH("nachzureichen",BI248)))</formula>
    </cfRule>
    <cfRule type="cellIs" dxfId="760" priority="644" operator="equal">
      <formula>"nachzureichen"</formula>
    </cfRule>
  </conditionalFormatting>
  <conditionalFormatting sqref="BI248">
    <cfRule type="cellIs" dxfId="759" priority="642" operator="equal">
      <formula>"nachzureichen"</formula>
    </cfRule>
  </conditionalFormatting>
  <conditionalFormatting sqref="BI248">
    <cfRule type="cellIs" dxfId="758" priority="641" operator="equal">
      <formula>"Nachweis ausstehend"</formula>
    </cfRule>
  </conditionalFormatting>
  <conditionalFormatting sqref="D256">
    <cfRule type="cellIs" dxfId="757" priority="639" stopIfTrue="1" operator="equal">
      <formula>"Nein"</formula>
    </cfRule>
    <cfRule type="cellIs" dxfId="756" priority="640" stopIfTrue="1" operator="equal">
      <formula>"Ja"</formula>
    </cfRule>
  </conditionalFormatting>
  <conditionalFormatting sqref="D256">
    <cfRule type="containsText" dxfId="755" priority="637" operator="containsText" text="nachzureichen">
      <formula>NOT(ISERROR(SEARCH("nachzureichen",D256)))</formula>
    </cfRule>
    <cfRule type="cellIs" dxfId="754" priority="638" operator="equal">
      <formula>"nachzureichen"</formula>
    </cfRule>
  </conditionalFormatting>
  <conditionalFormatting sqref="D256">
    <cfRule type="containsText" dxfId="753" priority="635" operator="containsText" text="nachzureichen">
      <formula>NOT(ISERROR(SEARCH("nachzureichen",D256)))</formula>
    </cfRule>
    <cfRule type="cellIs" dxfId="752" priority="636" operator="equal">
      <formula>"nachzureichen"</formula>
    </cfRule>
  </conditionalFormatting>
  <conditionalFormatting sqref="D256">
    <cfRule type="cellIs" dxfId="751" priority="634" operator="equal">
      <formula>"nachzureichen"</formula>
    </cfRule>
  </conditionalFormatting>
  <conditionalFormatting sqref="D256">
    <cfRule type="cellIs" dxfId="750" priority="633" operator="equal">
      <formula>"Nachweis ausstehend"</formula>
    </cfRule>
  </conditionalFormatting>
  <conditionalFormatting sqref="G256">
    <cfRule type="cellIs" dxfId="749" priority="631" stopIfTrue="1" operator="equal">
      <formula>"Nein"</formula>
    </cfRule>
    <cfRule type="cellIs" dxfId="748" priority="632" stopIfTrue="1" operator="equal">
      <formula>"Ja"</formula>
    </cfRule>
  </conditionalFormatting>
  <conditionalFormatting sqref="G256">
    <cfRule type="containsText" dxfId="747" priority="629" operator="containsText" text="nachzureichen">
      <formula>NOT(ISERROR(SEARCH("nachzureichen",G256)))</formula>
    </cfRule>
    <cfRule type="cellIs" dxfId="746" priority="630" operator="equal">
      <formula>"nachzureichen"</formula>
    </cfRule>
  </conditionalFormatting>
  <conditionalFormatting sqref="G256">
    <cfRule type="containsText" dxfId="745" priority="627" operator="containsText" text="nachzureichen">
      <formula>NOT(ISERROR(SEARCH("nachzureichen",G256)))</formula>
    </cfRule>
    <cfRule type="cellIs" dxfId="744" priority="628" operator="equal">
      <formula>"nachzureichen"</formula>
    </cfRule>
  </conditionalFormatting>
  <conditionalFormatting sqref="G256">
    <cfRule type="cellIs" dxfId="743" priority="626" operator="equal">
      <formula>"nachzureichen"</formula>
    </cfRule>
  </conditionalFormatting>
  <conditionalFormatting sqref="G256">
    <cfRule type="cellIs" dxfId="742" priority="625" operator="equal">
      <formula>"Nachweis ausstehend"</formula>
    </cfRule>
  </conditionalFormatting>
  <conditionalFormatting sqref="J256">
    <cfRule type="cellIs" dxfId="741" priority="623" stopIfTrue="1" operator="equal">
      <formula>"Nein"</formula>
    </cfRule>
    <cfRule type="cellIs" dxfId="740" priority="624" stopIfTrue="1" operator="equal">
      <formula>"Ja"</formula>
    </cfRule>
  </conditionalFormatting>
  <conditionalFormatting sqref="J256">
    <cfRule type="containsText" dxfId="739" priority="621" operator="containsText" text="nachzureichen">
      <formula>NOT(ISERROR(SEARCH("nachzureichen",J256)))</formula>
    </cfRule>
    <cfRule type="cellIs" dxfId="738" priority="622" operator="equal">
      <formula>"nachzureichen"</formula>
    </cfRule>
  </conditionalFormatting>
  <conditionalFormatting sqref="J256">
    <cfRule type="containsText" dxfId="737" priority="619" operator="containsText" text="nachzureichen">
      <formula>NOT(ISERROR(SEARCH("nachzureichen",J256)))</formula>
    </cfRule>
    <cfRule type="cellIs" dxfId="736" priority="620" operator="equal">
      <formula>"nachzureichen"</formula>
    </cfRule>
  </conditionalFormatting>
  <conditionalFormatting sqref="J256">
    <cfRule type="cellIs" dxfId="735" priority="618" operator="equal">
      <formula>"nachzureichen"</formula>
    </cfRule>
  </conditionalFormatting>
  <conditionalFormatting sqref="J256">
    <cfRule type="cellIs" dxfId="734" priority="617" operator="equal">
      <formula>"Nachweis ausstehend"</formula>
    </cfRule>
  </conditionalFormatting>
  <conditionalFormatting sqref="M256">
    <cfRule type="cellIs" dxfId="733" priority="615" stopIfTrue="1" operator="equal">
      <formula>"Nein"</formula>
    </cfRule>
    <cfRule type="cellIs" dxfId="732" priority="616" stopIfTrue="1" operator="equal">
      <formula>"Ja"</formula>
    </cfRule>
  </conditionalFormatting>
  <conditionalFormatting sqref="M256">
    <cfRule type="containsText" dxfId="731" priority="613" operator="containsText" text="nachzureichen">
      <formula>NOT(ISERROR(SEARCH("nachzureichen",M256)))</formula>
    </cfRule>
    <cfRule type="cellIs" dxfId="730" priority="614" operator="equal">
      <formula>"nachzureichen"</formula>
    </cfRule>
  </conditionalFormatting>
  <conditionalFormatting sqref="M256">
    <cfRule type="containsText" dxfId="729" priority="611" operator="containsText" text="nachzureichen">
      <formula>NOT(ISERROR(SEARCH("nachzureichen",M256)))</formula>
    </cfRule>
    <cfRule type="cellIs" dxfId="728" priority="612" operator="equal">
      <formula>"nachzureichen"</formula>
    </cfRule>
  </conditionalFormatting>
  <conditionalFormatting sqref="M256">
    <cfRule type="cellIs" dxfId="727" priority="610" operator="equal">
      <formula>"nachzureichen"</formula>
    </cfRule>
  </conditionalFormatting>
  <conditionalFormatting sqref="M256">
    <cfRule type="cellIs" dxfId="726" priority="609" operator="equal">
      <formula>"Nachweis ausstehend"</formula>
    </cfRule>
  </conditionalFormatting>
  <conditionalFormatting sqref="P256">
    <cfRule type="cellIs" dxfId="725" priority="607" stopIfTrue="1" operator="equal">
      <formula>"Nein"</formula>
    </cfRule>
    <cfRule type="cellIs" dxfId="724" priority="608" stopIfTrue="1" operator="equal">
      <formula>"Ja"</formula>
    </cfRule>
  </conditionalFormatting>
  <conditionalFormatting sqref="P256">
    <cfRule type="containsText" dxfId="723" priority="605" operator="containsText" text="nachzureichen">
      <formula>NOT(ISERROR(SEARCH("nachzureichen",P256)))</formula>
    </cfRule>
    <cfRule type="cellIs" dxfId="722" priority="606" operator="equal">
      <formula>"nachzureichen"</formula>
    </cfRule>
  </conditionalFormatting>
  <conditionalFormatting sqref="P256">
    <cfRule type="containsText" dxfId="721" priority="603" operator="containsText" text="nachzureichen">
      <formula>NOT(ISERROR(SEARCH("nachzureichen",P256)))</formula>
    </cfRule>
    <cfRule type="cellIs" dxfId="720" priority="604" operator="equal">
      <formula>"nachzureichen"</formula>
    </cfRule>
  </conditionalFormatting>
  <conditionalFormatting sqref="P256">
    <cfRule type="cellIs" dxfId="719" priority="602" operator="equal">
      <formula>"nachzureichen"</formula>
    </cfRule>
  </conditionalFormatting>
  <conditionalFormatting sqref="P256">
    <cfRule type="cellIs" dxfId="718" priority="601" operator="equal">
      <formula>"Nachweis ausstehend"</formula>
    </cfRule>
  </conditionalFormatting>
  <conditionalFormatting sqref="S256">
    <cfRule type="cellIs" dxfId="717" priority="599" stopIfTrue="1" operator="equal">
      <formula>"Nein"</formula>
    </cfRule>
    <cfRule type="cellIs" dxfId="716" priority="600" stopIfTrue="1" operator="equal">
      <formula>"Ja"</formula>
    </cfRule>
  </conditionalFormatting>
  <conditionalFormatting sqref="S256">
    <cfRule type="containsText" dxfId="715" priority="597" operator="containsText" text="nachzureichen">
      <formula>NOT(ISERROR(SEARCH("nachzureichen",S256)))</formula>
    </cfRule>
    <cfRule type="cellIs" dxfId="714" priority="598" operator="equal">
      <formula>"nachzureichen"</formula>
    </cfRule>
  </conditionalFormatting>
  <conditionalFormatting sqref="S256">
    <cfRule type="containsText" dxfId="713" priority="595" operator="containsText" text="nachzureichen">
      <formula>NOT(ISERROR(SEARCH("nachzureichen",S256)))</formula>
    </cfRule>
    <cfRule type="cellIs" dxfId="712" priority="596" operator="equal">
      <formula>"nachzureichen"</formula>
    </cfRule>
  </conditionalFormatting>
  <conditionalFormatting sqref="S256">
    <cfRule type="cellIs" dxfId="711" priority="594" operator="equal">
      <formula>"nachzureichen"</formula>
    </cfRule>
  </conditionalFormatting>
  <conditionalFormatting sqref="S256">
    <cfRule type="cellIs" dxfId="710" priority="593" operator="equal">
      <formula>"Nachweis ausstehend"</formula>
    </cfRule>
  </conditionalFormatting>
  <conditionalFormatting sqref="V256">
    <cfRule type="cellIs" dxfId="709" priority="591" stopIfTrue="1" operator="equal">
      <formula>"Nein"</formula>
    </cfRule>
    <cfRule type="cellIs" dxfId="708" priority="592" stopIfTrue="1" operator="equal">
      <formula>"Ja"</formula>
    </cfRule>
  </conditionalFormatting>
  <conditionalFormatting sqref="V256">
    <cfRule type="containsText" dxfId="707" priority="589" operator="containsText" text="nachzureichen">
      <formula>NOT(ISERROR(SEARCH("nachzureichen",V256)))</formula>
    </cfRule>
    <cfRule type="cellIs" dxfId="706" priority="590" operator="equal">
      <formula>"nachzureichen"</formula>
    </cfRule>
  </conditionalFormatting>
  <conditionalFormatting sqref="V256">
    <cfRule type="containsText" dxfId="705" priority="587" operator="containsText" text="nachzureichen">
      <formula>NOT(ISERROR(SEARCH("nachzureichen",V256)))</formula>
    </cfRule>
    <cfRule type="cellIs" dxfId="704" priority="588" operator="equal">
      <formula>"nachzureichen"</formula>
    </cfRule>
  </conditionalFormatting>
  <conditionalFormatting sqref="V256">
    <cfRule type="cellIs" dxfId="703" priority="586" operator="equal">
      <formula>"nachzureichen"</formula>
    </cfRule>
  </conditionalFormatting>
  <conditionalFormatting sqref="V256">
    <cfRule type="cellIs" dxfId="702" priority="585" operator="equal">
      <formula>"Nachweis ausstehend"</formula>
    </cfRule>
  </conditionalFormatting>
  <conditionalFormatting sqref="Y256">
    <cfRule type="cellIs" dxfId="701" priority="583" stopIfTrue="1" operator="equal">
      <formula>"Nein"</formula>
    </cfRule>
    <cfRule type="cellIs" dxfId="700" priority="584" stopIfTrue="1" operator="equal">
      <formula>"Ja"</formula>
    </cfRule>
  </conditionalFormatting>
  <conditionalFormatting sqref="Y256">
    <cfRule type="containsText" dxfId="699" priority="581" operator="containsText" text="nachzureichen">
      <formula>NOT(ISERROR(SEARCH("nachzureichen",Y256)))</formula>
    </cfRule>
    <cfRule type="cellIs" dxfId="698" priority="582" operator="equal">
      <formula>"nachzureichen"</formula>
    </cfRule>
  </conditionalFormatting>
  <conditionalFormatting sqref="Y256">
    <cfRule type="containsText" dxfId="697" priority="579" operator="containsText" text="nachzureichen">
      <formula>NOT(ISERROR(SEARCH("nachzureichen",Y256)))</formula>
    </cfRule>
    <cfRule type="cellIs" dxfId="696" priority="580" operator="equal">
      <formula>"nachzureichen"</formula>
    </cfRule>
  </conditionalFormatting>
  <conditionalFormatting sqref="Y256">
    <cfRule type="cellIs" dxfId="695" priority="578" operator="equal">
      <formula>"nachzureichen"</formula>
    </cfRule>
  </conditionalFormatting>
  <conditionalFormatting sqref="Y256">
    <cfRule type="cellIs" dxfId="694" priority="577" operator="equal">
      <formula>"Nachweis ausstehend"</formula>
    </cfRule>
  </conditionalFormatting>
  <conditionalFormatting sqref="AB256">
    <cfRule type="cellIs" dxfId="693" priority="575" stopIfTrue="1" operator="equal">
      <formula>"Nein"</formula>
    </cfRule>
    <cfRule type="cellIs" dxfId="692" priority="576" stopIfTrue="1" operator="equal">
      <formula>"Ja"</formula>
    </cfRule>
  </conditionalFormatting>
  <conditionalFormatting sqref="AB256">
    <cfRule type="containsText" dxfId="691" priority="573" operator="containsText" text="nachzureichen">
      <formula>NOT(ISERROR(SEARCH("nachzureichen",AB256)))</formula>
    </cfRule>
    <cfRule type="cellIs" dxfId="690" priority="574" operator="equal">
      <formula>"nachzureichen"</formula>
    </cfRule>
  </conditionalFormatting>
  <conditionalFormatting sqref="AB256">
    <cfRule type="containsText" dxfId="689" priority="571" operator="containsText" text="nachzureichen">
      <formula>NOT(ISERROR(SEARCH("nachzureichen",AB256)))</formula>
    </cfRule>
    <cfRule type="cellIs" dxfId="688" priority="572" operator="equal">
      <formula>"nachzureichen"</formula>
    </cfRule>
  </conditionalFormatting>
  <conditionalFormatting sqref="AB256">
    <cfRule type="cellIs" dxfId="687" priority="570" operator="equal">
      <formula>"nachzureichen"</formula>
    </cfRule>
  </conditionalFormatting>
  <conditionalFormatting sqref="AB256">
    <cfRule type="cellIs" dxfId="686" priority="569" operator="equal">
      <formula>"Nachweis ausstehend"</formula>
    </cfRule>
  </conditionalFormatting>
  <conditionalFormatting sqref="AE256">
    <cfRule type="cellIs" dxfId="685" priority="567" stopIfTrue="1" operator="equal">
      <formula>"Nein"</formula>
    </cfRule>
    <cfRule type="cellIs" dxfId="684" priority="568" stopIfTrue="1" operator="equal">
      <formula>"Ja"</formula>
    </cfRule>
  </conditionalFormatting>
  <conditionalFormatting sqref="AE256">
    <cfRule type="containsText" dxfId="683" priority="565" operator="containsText" text="nachzureichen">
      <formula>NOT(ISERROR(SEARCH("nachzureichen",AE256)))</formula>
    </cfRule>
    <cfRule type="cellIs" dxfId="682" priority="566" operator="equal">
      <formula>"nachzureichen"</formula>
    </cfRule>
  </conditionalFormatting>
  <conditionalFormatting sqref="AE256">
    <cfRule type="containsText" dxfId="681" priority="563" operator="containsText" text="nachzureichen">
      <formula>NOT(ISERROR(SEARCH("nachzureichen",AE256)))</formula>
    </cfRule>
    <cfRule type="cellIs" dxfId="680" priority="564" operator="equal">
      <formula>"nachzureichen"</formula>
    </cfRule>
  </conditionalFormatting>
  <conditionalFormatting sqref="AE256">
    <cfRule type="cellIs" dxfId="679" priority="562" operator="equal">
      <formula>"nachzureichen"</formula>
    </cfRule>
  </conditionalFormatting>
  <conditionalFormatting sqref="AE256">
    <cfRule type="cellIs" dxfId="678" priority="561" operator="equal">
      <formula>"Nachweis ausstehend"</formula>
    </cfRule>
  </conditionalFormatting>
  <conditionalFormatting sqref="AH256">
    <cfRule type="cellIs" dxfId="677" priority="559" stopIfTrue="1" operator="equal">
      <formula>"Nein"</formula>
    </cfRule>
    <cfRule type="cellIs" dxfId="676" priority="560" stopIfTrue="1" operator="equal">
      <formula>"Ja"</formula>
    </cfRule>
  </conditionalFormatting>
  <conditionalFormatting sqref="AH256">
    <cfRule type="containsText" dxfId="675" priority="557" operator="containsText" text="nachzureichen">
      <formula>NOT(ISERROR(SEARCH("nachzureichen",AH256)))</formula>
    </cfRule>
    <cfRule type="cellIs" dxfId="674" priority="558" operator="equal">
      <formula>"nachzureichen"</formula>
    </cfRule>
  </conditionalFormatting>
  <conditionalFormatting sqref="AH256">
    <cfRule type="containsText" dxfId="673" priority="555" operator="containsText" text="nachzureichen">
      <formula>NOT(ISERROR(SEARCH("nachzureichen",AH256)))</formula>
    </cfRule>
    <cfRule type="cellIs" dxfId="672" priority="556" operator="equal">
      <formula>"nachzureichen"</formula>
    </cfRule>
  </conditionalFormatting>
  <conditionalFormatting sqref="AH256">
    <cfRule type="cellIs" dxfId="671" priority="554" operator="equal">
      <formula>"nachzureichen"</formula>
    </cfRule>
  </conditionalFormatting>
  <conditionalFormatting sqref="AH256">
    <cfRule type="cellIs" dxfId="670" priority="553" operator="equal">
      <formula>"Nachweis ausstehend"</formula>
    </cfRule>
  </conditionalFormatting>
  <conditionalFormatting sqref="AK256">
    <cfRule type="cellIs" dxfId="669" priority="551" stopIfTrue="1" operator="equal">
      <formula>"Nein"</formula>
    </cfRule>
    <cfRule type="cellIs" dxfId="668" priority="552" stopIfTrue="1" operator="equal">
      <formula>"Ja"</formula>
    </cfRule>
  </conditionalFormatting>
  <conditionalFormatting sqref="AK256">
    <cfRule type="containsText" dxfId="667" priority="549" operator="containsText" text="nachzureichen">
      <formula>NOT(ISERROR(SEARCH("nachzureichen",AK256)))</formula>
    </cfRule>
    <cfRule type="cellIs" dxfId="666" priority="550" operator="equal">
      <formula>"nachzureichen"</formula>
    </cfRule>
  </conditionalFormatting>
  <conditionalFormatting sqref="AK256">
    <cfRule type="containsText" dxfId="665" priority="547" operator="containsText" text="nachzureichen">
      <formula>NOT(ISERROR(SEARCH("nachzureichen",AK256)))</formula>
    </cfRule>
    <cfRule type="cellIs" dxfId="664" priority="548" operator="equal">
      <formula>"nachzureichen"</formula>
    </cfRule>
  </conditionalFormatting>
  <conditionalFormatting sqref="AK256">
    <cfRule type="cellIs" dxfId="663" priority="546" operator="equal">
      <formula>"nachzureichen"</formula>
    </cfRule>
  </conditionalFormatting>
  <conditionalFormatting sqref="AK256">
    <cfRule type="cellIs" dxfId="662" priority="545" operator="equal">
      <formula>"Nachweis ausstehend"</formula>
    </cfRule>
  </conditionalFormatting>
  <conditionalFormatting sqref="AN256">
    <cfRule type="cellIs" dxfId="661" priority="543" stopIfTrue="1" operator="equal">
      <formula>"Nein"</formula>
    </cfRule>
    <cfRule type="cellIs" dxfId="660" priority="544" stopIfTrue="1" operator="equal">
      <formula>"Ja"</formula>
    </cfRule>
  </conditionalFormatting>
  <conditionalFormatting sqref="AN256">
    <cfRule type="containsText" dxfId="659" priority="541" operator="containsText" text="nachzureichen">
      <formula>NOT(ISERROR(SEARCH("nachzureichen",AN256)))</formula>
    </cfRule>
    <cfRule type="cellIs" dxfId="658" priority="542" operator="equal">
      <formula>"nachzureichen"</formula>
    </cfRule>
  </conditionalFormatting>
  <conditionalFormatting sqref="AN256">
    <cfRule type="containsText" dxfId="657" priority="539" operator="containsText" text="nachzureichen">
      <formula>NOT(ISERROR(SEARCH("nachzureichen",AN256)))</formula>
    </cfRule>
    <cfRule type="cellIs" dxfId="656" priority="540" operator="equal">
      <formula>"nachzureichen"</formula>
    </cfRule>
  </conditionalFormatting>
  <conditionalFormatting sqref="AN256">
    <cfRule type="cellIs" dxfId="655" priority="538" operator="equal">
      <formula>"nachzureichen"</formula>
    </cfRule>
  </conditionalFormatting>
  <conditionalFormatting sqref="AN256">
    <cfRule type="cellIs" dxfId="654" priority="537" operator="equal">
      <formula>"Nachweis ausstehend"</formula>
    </cfRule>
  </conditionalFormatting>
  <conditionalFormatting sqref="AQ256">
    <cfRule type="cellIs" dxfId="653" priority="535" stopIfTrue="1" operator="equal">
      <formula>"Nein"</formula>
    </cfRule>
    <cfRule type="cellIs" dxfId="652" priority="536" stopIfTrue="1" operator="equal">
      <formula>"Ja"</formula>
    </cfRule>
  </conditionalFormatting>
  <conditionalFormatting sqref="AQ256">
    <cfRule type="containsText" dxfId="651" priority="533" operator="containsText" text="nachzureichen">
      <formula>NOT(ISERROR(SEARCH("nachzureichen",AQ256)))</formula>
    </cfRule>
    <cfRule type="cellIs" dxfId="650" priority="534" operator="equal">
      <formula>"nachzureichen"</formula>
    </cfRule>
  </conditionalFormatting>
  <conditionalFormatting sqref="AQ256">
    <cfRule type="containsText" dxfId="649" priority="531" operator="containsText" text="nachzureichen">
      <formula>NOT(ISERROR(SEARCH("nachzureichen",AQ256)))</formula>
    </cfRule>
    <cfRule type="cellIs" dxfId="648" priority="532" operator="equal">
      <formula>"nachzureichen"</formula>
    </cfRule>
  </conditionalFormatting>
  <conditionalFormatting sqref="AQ256">
    <cfRule type="cellIs" dxfId="647" priority="530" operator="equal">
      <formula>"nachzureichen"</formula>
    </cfRule>
  </conditionalFormatting>
  <conditionalFormatting sqref="AQ256">
    <cfRule type="cellIs" dxfId="646" priority="529" operator="equal">
      <formula>"Nachweis ausstehend"</formula>
    </cfRule>
  </conditionalFormatting>
  <conditionalFormatting sqref="AT256">
    <cfRule type="cellIs" dxfId="645" priority="527" stopIfTrue="1" operator="equal">
      <formula>"Nein"</formula>
    </cfRule>
    <cfRule type="cellIs" dxfId="644" priority="528" stopIfTrue="1" operator="equal">
      <formula>"Ja"</formula>
    </cfRule>
  </conditionalFormatting>
  <conditionalFormatting sqref="AT256">
    <cfRule type="containsText" dxfId="643" priority="525" operator="containsText" text="nachzureichen">
      <formula>NOT(ISERROR(SEARCH("nachzureichen",AT256)))</formula>
    </cfRule>
    <cfRule type="cellIs" dxfId="642" priority="526" operator="equal">
      <formula>"nachzureichen"</formula>
    </cfRule>
  </conditionalFormatting>
  <conditionalFormatting sqref="AT256">
    <cfRule type="containsText" dxfId="641" priority="523" operator="containsText" text="nachzureichen">
      <formula>NOT(ISERROR(SEARCH("nachzureichen",AT256)))</formula>
    </cfRule>
    <cfRule type="cellIs" dxfId="640" priority="524" operator="equal">
      <formula>"nachzureichen"</formula>
    </cfRule>
  </conditionalFormatting>
  <conditionalFormatting sqref="AT256">
    <cfRule type="cellIs" dxfId="639" priority="522" operator="equal">
      <formula>"nachzureichen"</formula>
    </cfRule>
  </conditionalFormatting>
  <conditionalFormatting sqref="AT256">
    <cfRule type="cellIs" dxfId="638" priority="521" operator="equal">
      <formula>"Nachweis ausstehend"</formula>
    </cfRule>
  </conditionalFormatting>
  <conditionalFormatting sqref="AW256">
    <cfRule type="cellIs" dxfId="637" priority="519" stopIfTrue="1" operator="equal">
      <formula>"Nein"</formula>
    </cfRule>
    <cfRule type="cellIs" dxfId="636" priority="520" stopIfTrue="1" operator="equal">
      <formula>"Ja"</formula>
    </cfRule>
  </conditionalFormatting>
  <conditionalFormatting sqref="AW256">
    <cfRule type="containsText" dxfId="635" priority="517" operator="containsText" text="nachzureichen">
      <formula>NOT(ISERROR(SEARCH("nachzureichen",AW256)))</formula>
    </cfRule>
    <cfRule type="cellIs" dxfId="634" priority="518" operator="equal">
      <formula>"nachzureichen"</formula>
    </cfRule>
  </conditionalFormatting>
  <conditionalFormatting sqref="AW256">
    <cfRule type="containsText" dxfId="633" priority="515" operator="containsText" text="nachzureichen">
      <formula>NOT(ISERROR(SEARCH("nachzureichen",AW256)))</formula>
    </cfRule>
    <cfRule type="cellIs" dxfId="632" priority="516" operator="equal">
      <formula>"nachzureichen"</formula>
    </cfRule>
  </conditionalFormatting>
  <conditionalFormatting sqref="AW256">
    <cfRule type="cellIs" dxfId="631" priority="514" operator="equal">
      <formula>"nachzureichen"</formula>
    </cfRule>
  </conditionalFormatting>
  <conditionalFormatting sqref="AW256">
    <cfRule type="cellIs" dxfId="630" priority="513" operator="equal">
      <formula>"Nachweis ausstehend"</formula>
    </cfRule>
  </conditionalFormatting>
  <conditionalFormatting sqref="AZ256">
    <cfRule type="cellIs" dxfId="629" priority="511" stopIfTrue="1" operator="equal">
      <formula>"Nein"</formula>
    </cfRule>
    <cfRule type="cellIs" dxfId="628" priority="512" stopIfTrue="1" operator="equal">
      <formula>"Ja"</formula>
    </cfRule>
  </conditionalFormatting>
  <conditionalFormatting sqref="AZ256">
    <cfRule type="containsText" dxfId="627" priority="509" operator="containsText" text="nachzureichen">
      <formula>NOT(ISERROR(SEARCH("nachzureichen",AZ256)))</formula>
    </cfRule>
    <cfRule type="cellIs" dxfId="626" priority="510" operator="equal">
      <formula>"nachzureichen"</formula>
    </cfRule>
  </conditionalFormatting>
  <conditionalFormatting sqref="AZ256">
    <cfRule type="containsText" dxfId="625" priority="507" operator="containsText" text="nachzureichen">
      <formula>NOT(ISERROR(SEARCH("nachzureichen",AZ256)))</formula>
    </cfRule>
    <cfRule type="cellIs" dxfId="624" priority="508" operator="equal">
      <formula>"nachzureichen"</formula>
    </cfRule>
  </conditionalFormatting>
  <conditionalFormatting sqref="AZ256">
    <cfRule type="cellIs" dxfId="623" priority="506" operator="equal">
      <formula>"nachzureichen"</formula>
    </cfRule>
  </conditionalFormatting>
  <conditionalFormatting sqref="AZ256">
    <cfRule type="cellIs" dxfId="622" priority="505" operator="equal">
      <formula>"Nachweis ausstehend"</formula>
    </cfRule>
  </conditionalFormatting>
  <conditionalFormatting sqref="BC256">
    <cfRule type="cellIs" dxfId="621" priority="503" stopIfTrue="1" operator="equal">
      <formula>"Nein"</formula>
    </cfRule>
    <cfRule type="cellIs" dxfId="620" priority="504" stopIfTrue="1" operator="equal">
      <formula>"Ja"</formula>
    </cfRule>
  </conditionalFormatting>
  <conditionalFormatting sqref="BC256">
    <cfRule type="containsText" dxfId="619" priority="501" operator="containsText" text="nachzureichen">
      <formula>NOT(ISERROR(SEARCH("nachzureichen",BC256)))</formula>
    </cfRule>
    <cfRule type="cellIs" dxfId="618" priority="502" operator="equal">
      <formula>"nachzureichen"</formula>
    </cfRule>
  </conditionalFormatting>
  <conditionalFormatting sqref="BC256">
    <cfRule type="containsText" dxfId="617" priority="499" operator="containsText" text="nachzureichen">
      <formula>NOT(ISERROR(SEARCH("nachzureichen",BC256)))</formula>
    </cfRule>
    <cfRule type="cellIs" dxfId="616" priority="500" operator="equal">
      <formula>"nachzureichen"</formula>
    </cfRule>
  </conditionalFormatting>
  <conditionalFormatting sqref="BC256">
    <cfRule type="cellIs" dxfId="615" priority="498" operator="equal">
      <formula>"nachzureichen"</formula>
    </cfRule>
  </conditionalFormatting>
  <conditionalFormatting sqref="BC256">
    <cfRule type="cellIs" dxfId="614" priority="497" operator="equal">
      <formula>"Nachweis ausstehend"</formula>
    </cfRule>
  </conditionalFormatting>
  <conditionalFormatting sqref="BF256">
    <cfRule type="cellIs" dxfId="613" priority="495" stopIfTrue="1" operator="equal">
      <formula>"Nein"</formula>
    </cfRule>
    <cfRule type="cellIs" dxfId="612" priority="496" stopIfTrue="1" operator="equal">
      <formula>"Ja"</formula>
    </cfRule>
  </conditionalFormatting>
  <conditionalFormatting sqref="BF256">
    <cfRule type="containsText" dxfId="611" priority="493" operator="containsText" text="nachzureichen">
      <formula>NOT(ISERROR(SEARCH("nachzureichen",BF256)))</formula>
    </cfRule>
    <cfRule type="cellIs" dxfId="610" priority="494" operator="equal">
      <formula>"nachzureichen"</formula>
    </cfRule>
  </conditionalFormatting>
  <conditionalFormatting sqref="BF256">
    <cfRule type="containsText" dxfId="609" priority="491" operator="containsText" text="nachzureichen">
      <formula>NOT(ISERROR(SEARCH("nachzureichen",BF256)))</formula>
    </cfRule>
    <cfRule type="cellIs" dxfId="608" priority="492" operator="equal">
      <formula>"nachzureichen"</formula>
    </cfRule>
  </conditionalFormatting>
  <conditionalFormatting sqref="BF256">
    <cfRule type="cellIs" dxfId="607" priority="490" operator="equal">
      <formula>"nachzureichen"</formula>
    </cfRule>
  </conditionalFormatting>
  <conditionalFormatting sqref="BF256">
    <cfRule type="cellIs" dxfId="606" priority="489" operator="equal">
      <formula>"Nachweis ausstehend"</formula>
    </cfRule>
  </conditionalFormatting>
  <conditionalFormatting sqref="BI256">
    <cfRule type="cellIs" dxfId="605" priority="487" stopIfTrue="1" operator="equal">
      <formula>"Nein"</formula>
    </cfRule>
    <cfRule type="cellIs" dxfId="604" priority="488" stopIfTrue="1" operator="equal">
      <formula>"Ja"</formula>
    </cfRule>
  </conditionalFormatting>
  <conditionalFormatting sqref="BI256">
    <cfRule type="containsText" dxfId="603" priority="485" operator="containsText" text="nachzureichen">
      <formula>NOT(ISERROR(SEARCH("nachzureichen",BI256)))</formula>
    </cfRule>
    <cfRule type="cellIs" dxfId="602" priority="486" operator="equal">
      <formula>"nachzureichen"</formula>
    </cfRule>
  </conditionalFormatting>
  <conditionalFormatting sqref="BI256">
    <cfRule type="containsText" dxfId="601" priority="483" operator="containsText" text="nachzureichen">
      <formula>NOT(ISERROR(SEARCH("nachzureichen",BI256)))</formula>
    </cfRule>
    <cfRule type="cellIs" dxfId="600" priority="484" operator="equal">
      <formula>"nachzureichen"</formula>
    </cfRule>
  </conditionalFormatting>
  <conditionalFormatting sqref="BI256">
    <cfRule type="cellIs" dxfId="599" priority="482" operator="equal">
      <formula>"nachzureichen"</formula>
    </cfRule>
  </conditionalFormatting>
  <conditionalFormatting sqref="BI256">
    <cfRule type="cellIs" dxfId="598" priority="481" operator="equal">
      <formula>"Nachweis ausstehend"</formula>
    </cfRule>
  </conditionalFormatting>
  <conditionalFormatting sqref="D264">
    <cfRule type="cellIs" dxfId="597" priority="479" stopIfTrue="1" operator="equal">
      <formula>"Nein"</formula>
    </cfRule>
    <cfRule type="cellIs" dxfId="596" priority="480" stopIfTrue="1" operator="equal">
      <formula>"Ja"</formula>
    </cfRule>
  </conditionalFormatting>
  <conditionalFormatting sqref="D264">
    <cfRule type="containsText" dxfId="595" priority="477" operator="containsText" text="nachzureichen">
      <formula>NOT(ISERROR(SEARCH("nachzureichen",D264)))</formula>
    </cfRule>
    <cfRule type="cellIs" dxfId="594" priority="478" operator="equal">
      <formula>"nachzureichen"</formula>
    </cfRule>
  </conditionalFormatting>
  <conditionalFormatting sqref="D264">
    <cfRule type="containsText" dxfId="593" priority="475" operator="containsText" text="nachzureichen">
      <formula>NOT(ISERROR(SEARCH("nachzureichen",D264)))</formula>
    </cfRule>
    <cfRule type="cellIs" dxfId="592" priority="476" operator="equal">
      <formula>"nachzureichen"</formula>
    </cfRule>
  </conditionalFormatting>
  <conditionalFormatting sqref="D264">
    <cfRule type="cellIs" dxfId="591" priority="474" operator="equal">
      <formula>"nachzureichen"</formula>
    </cfRule>
  </conditionalFormatting>
  <conditionalFormatting sqref="D264">
    <cfRule type="cellIs" dxfId="590" priority="473" operator="equal">
      <formula>"Nachweis ausstehend"</formula>
    </cfRule>
  </conditionalFormatting>
  <conditionalFormatting sqref="G264">
    <cfRule type="cellIs" dxfId="589" priority="471" stopIfTrue="1" operator="equal">
      <formula>"Nein"</formula>
    </cfRule>
    <cfRule type="cellIs" dxfId="588" priority="472" stopIfTrue="1" operator="equal">
      <formula>"Ja"</formula>
    </cfRule>
  </conditionalFormatting>
  <conditionalFormatting sqref="G264">
    <cfRule type="containsText" dxfId="587" priority="469" operator="containsText" text="nachzureichen">
      <formula>NOT(ISERROR(SEARCH("nachzureichen",G264)))</formula>
    </cfRule>
    <cfRule type="cellIs" dxfId="586" priority="470" operator="equal">
      <formula>"nachzureichen"</formula>
    </cfRule>
  </conditionalFormatting>
  <conditionalFormatting sqref="G264">
    <cfRule type="containsText" dxfId="585" priority="467" operator="containsText" text="nachzureichen">
      <formula>NOT(ISERROR(SEARCH("nachzureichen",G264)))</formula>
    </cfRule>
    <cfRule type="cellIs" dxfId="584" priority="468" operator="equal">
      <formula>"nachzureichen"</formula>
    </cfRule>
  </conditionalFormatting>
  <conditionalFormatting sqref="G264">
    <cfRule type="cellIs" dxfId="583" priority="466" operator="equal">
      <formula>"nachzureichen"</formula>
    </cfRule>
  </conditionalFormatting>
  <conditionalFormatting sqref="G264">
    <cfRule type="cellIs" dxfId="582" priority="465" operator="equal">
      <formula>"Nachweis ausstehend"</formula>
    </cfRule>
  </conditionalFormatting>
  <conditionalFormatting sqref="J264">
    <cfRule type="cellIs" dxfId="581" priority="463" stopIfTrue="1" operator="equal">
      <formula>"Nein"</formula>
    </cfRule>
    <cfRule type="cellIs" dxfId="580" priority="464" stopIfTrue="1" operator="equal">
      <formula>"Ja"</formula>
    </cfRule>
  </conditionalFormatting>
  <conditionalFormatting sqref="J264">
    <cfRule type="containsText" dxfId="579" priority="461" operator="containsText" text="nachzureichen">
      <formula>NOT(ISERROR(SEARCH("nachzureichen",J264)))</formula>
    </cfRule>
    <cfRule type="cellIs" dxfId="578" priority="462" operator="equal">
      <formula>"nachzureichen"</formula>
    </cfRule>
  </conditionalFormatting>
  <conditionalFormatting sqref="J264">
    <cfRule type="containsText" dxfId="577" priority="459" operator="containsText" text="nachzureichen">
      <formula>NOT(ISERROR(SEARCH("nachzureichen",J264)))</formula>
    </cfRule>
    <cfRule type="cellIs" dxfId="576" priority="460" operator="equal">
      <formula>"nachzureichen"</formula>
    </cfRule>
  </conditionalFormatting>
  <conditionalFormatting sqref="J264">
    <cfRule type="cellIs" dxfId="575" priority="458" operator="equal">
      <formula>"nachzureichen"</formula>
    </cfRule>
  </conditionalFormatting>
  <conditionalFormatting sqref="J264">
    <cfRule type="cellIs" dxfId="574" priority="457" operator="equal">
      <formula>"Nachweis ausstehend"</formula>
    </cfRule>
  </conditionalFormatting>
  <conditionalFormatting sqref="M264">
    <cfRule type="cellIs" dxfId="573" priority="455" stopIfTrue="1" operator="equal">
      <formula>"Nein"</formula>
    </cfRule>
    <cfRule type="cellIs" dxfId="572" priority="456" stopIfTrue="1" operator="equal">
      <formula>"Ja"</formula>
    </cfRule>
  </conditionalFormatting>
  <conditionalFormatting sqref="M264">
    <cfRule type="containsText" dxfId="571" priority="453" operator="containsText" text="nachzureichen">
      <formula>NOT(ISERROR(SEARCH("nachzureichen",M264)))</formula>
    </cfRule>
    <cfRule type="cellIs" dxfId="570" priority="454" operator="equal">
      <formula>"nachzureichen"</formula>
    </cfRule>
  </conditionalFormatting>
  <conditionalFormatting sqref="M264">
    <cfRule type="containsText" dxfId="569" priority="451" operator="containsText" text="nachzureichen">
      <formula>NOT(ISERROR(SEARCH("nachzureichen",M264)))</formula>
    </cfRule>
    <cfRule type="cellIs" dxfId="568" priority="452" operator="equal">
      <formula>"nachzureichen"</formula>
    </cfRule>
  </conditionalFormatting>
  <conditionalFormatting sqref="M264">
    <cfRule type="cellIs" dxfId="567" priority="450" operator="equal">
      <formula>"nachzureichen"</formula>
    </cfRule>
  </conditionalFormatting>
  <conditionalFormatting sqref="M264">
    <cfRule type="cellIs" dxfId="566" priority="449" operator="equal">
      <formula>"Nachweis ausstehend"</formula>
    </cfRule>
  </conditionalFormatting>
  <conditionalFormatting sqref="P264">
    <cfRule type="cellIs" dxfId="565" priority="447" stopIfTrue="1" operator="equal">
      <formula>"Nein"</formula>
    </cfRule>
    <cfRule type="cellIs" dxfId="564" priority="448" stopIfTrue="1" operator="equal">
      <formula>"Ja"</formula>
    </cfRule>
  </conditionalFormatting>
  <conditionalFormatting sqref="P264">
    <cfRule type="containsText" dxfId="563" priority="445" operator="containsText" text="nachzureichen">
      <formula>NOT(ISERROR(SEARCH("nachzureichen",P264)))</formula>
    </cfRule>
    <cfRule type="cellIs" dxfId="562" priority="446" operator="equal">
      <formula>"nachzureichen"</formula>
    </cfRule>
  </conditionalFormatting>
  <conditionalFormatting sqref="P264">
    <cfRule type="containsText" dxfId="561" priority="443" operator="containsText" text="nachzureichen">
      <formula>NOT(ISERROR(SEARCH("nachzureichen",P264)))</formula>
    </cfRule>
    <cfRule type="cellIs" dxfId="560" priority="444" operator="equal">
      <formula>"nachzureichen"</formula>
    </cfRule>
  </conditionalFormatting>
  <conditionalFormatting sqref="P264">
    <cfRule type="cellIs" dxfId="559" priority="442" operator="equal">
      <formula>"nachzureichen"</formula>
    </cfRule>
  </conditionalFormatting>
  <conditionalFormatting sqref="P264">
    <cfRule type="cellIs" dxfId="558" priority="441" operator="equal">
      <formula>"Nachweis ausstehend"</formula>
    </cfRule>
  </conditionalFormatting>
  <conditionalFormatting sqref="S264">
    <cfRule type="cellIs" dxfId="557" priority="439" stopIfTrue="1" operator="equal">
      <formula>"Nein"</formula>
    </cfRule>
    <cfRule type="cellIs" dxfId="556" priority="440" stopIfTrue="1" operator="equal">
      <formula>"Ja"</formula>
    </cfRule>
  </conditionalFormatting>
  <conditionalFormatting sqref="S264">
    <cfRule type="containsText" dxfId="555" priority="437" operator="containsText" text="nachzureichen">
      <formula>NOT(ISERROR(SEARCH("nachzureichen",S264)))</formula>
    </cfRule>
    <cfRule type="cellIs" dxfId="554" priority="438" operator="equal">
      <formula>"nachzureichen"</formula>
    </cfRule>
  </conditionalFormatting>
  <conditionalFormatting sqref="S264">
    <cfRule type="containsText" dxfId="553" priority="435" operator="containsText" text="nachzureichen">
      <formula>NOT(ISERROR(SEARCH("nachzureichen",S264)))</formula>
    </cfRule>
    <cfRule type="cellIs" dxfId="552" priority="436" operator="equal">
      <formula>"nachzureichen"</formula>
    </cfRule>
  </conditionalFormatting>
  <conditionalFormatting sqref="S264">
    <cfRule type="cellIs" dxfId="551" priority="434" operator="equal">
      <formula>"nachzureichen"</formula>
    </cfRule>
  </conditionalFormatting>
  <conditionalFormatting sqref="S264">
    <cfRule type="cellIs" dxfId="550" priority="433" operator="equal">
      <formula>"Nachweis ausstehend"</formula>
    </cfRule>
  </conditionalFormatting>
  <conditionalFormatting sqref="V264">
    <cfRule type="cellIs" dxfId="549" priority="431" stopIfTrue="1" operator="equal">
      <formula>"Nein"</formula>
    </cfRule>
    <cfRule type="cellIs" dxfId="548" priority="432" stopIfTrue="1" operator="equal">
      <formula>"Ja"</formula>
    </cfRule>
  </conditionalFormatting>
  <conditionalFormatting sqref="V264">
    <cfRule type="containsText" dxfId="547" priority="429" operator="containsText" text="nachzureichen">
      <formula>NOT(ISERROR(SEARCH("nachzureichen",V264)))</formula>
    </cfRule>
    <cfRule type="cellIs" dxfId="546" priority="430" operator="equal">
      <formula>"nachzureichen"</formula>
    </cfRule>
  </conditionalFormatting>
  <conditionalFormatting sqref="V264">
    <cfRule type="containsText" dxfId="545" priority="427" operator="containsText" text="nachzureichen">
      <formula>NOT(ISERROR(SEARCH("nachzureichen",V264)))</formula>
    </cfRule>
    <cfRule type="cellIs" dxfId="544" priority="428" operator="equal">
      <formula>"nachzureichen"</formula>
    </cfRule>
  </conditionalFormatting>
  <conditionalFormatting sqref="V264">
    <cfRule type="cellIs" dxfId="543" priority="426" operator="equal">
      <formula>"nachzureichen"</formula>
    </cfRule>
  </conditionalFormatting>
  <conditionalFormatting sqref="V264">
    <cfRule type="cellIs" dxfId="542" priority="425" operator="equal">
      <formula>"Nachweis ausstehend"</formula>
    </cfRule>
  </conditionalFormatting>
  <conditionalFormatting sqref="Y264">
    <cfRule type="cellIs" dxfId="541" priority="423" stopIfTrue="1" operator="equal">
      <formula>"Nein"</formula>
    </cfRule>
    <cfRule type="cellIs" dxfId="540" priority="424" stopIfTrue="1" operator="equal">
      <formula>"Ja"</formula>
    </cfRule>
  </conditionalFormatting>
  <conditionalFormatting sqref="Y264">
    <cfRule type="containsText" dxfId="539" priority="421" operator="containsText" text="nachzureichen">
      <formula>NOT(ISERROR(SEARCH("nachzureichen",Y264)))</formula>
    </cfRule>
    <cfRule type="cellIs" dxfId="538" priority="422" operator="equal">
      <formula>"nachzureichen"</formula>
    </cfRule>
  </conditionalFormatting>
  <conditionalFormatting sqref="Y264">
    <cfRule type="containsText" dxfId="537" priority="419" operator="containsText" text="nachzureichen">
      <formula>NOT(ISERROR(SEARCH("nachzureichen",Y264)))</formula>
    </cfRule>
    <cfRule type="cellIs" dxfId="536" priority="420" operator="equal">
      <formula>"nachzureichen"</formula>
    </cfRule>
  </conditionalFormatting>
  <conditionalFormatting sqref="Y264">
    <cfRule type="cellIs" dxfId="535" priority="418" operator="equal">
      <formula>"nachzureichen"</formula>
    </cfRule>
  </conditionalFormatting>
  <conditionalFormatting sqref="Y264">
    <cfRule type="cellIs" dxfId="534" priority="417" operator="equal">
      <formula>"Nachweis ausstehend"</formula>
    </cfRule>
  </conditionalFormatting>
  <conditionalFormatting sqref="AB264">
    <cfRule type="cellIs" dxfId="533" priority="415" stopIfTrue="1" operator="equal">
      <formula>"Nein"</formula>
    </cfRule>
    <cfRule type="cellIs" dxfId="532" priority="416" stopIfTrue="1" operator="equal">
      <formula>"Ja"</formula>
    </cfRule>
  </conditionalFormatting>
  <conditionalFormatting sqref="AB264">
    <cfRule type="containsText" dxfId="531" priority="413" operator="containsText" text="nachzureichen">
      <formula>NOT(ISERROR(SEARCH("nachzureichen",AB264)))</formula>
    </cfRule>
    <cfRule type="cellIs" dxfId="530" priority="414" operator="equal">
      <formula>"nachzureichen"</formula>
    </cfRule>
  </conditionalFormatting>
  <conditionalFormatting sqref="AB264">
    <cfRule type="containsText" dxfId="529" priority="411" operator="containsText" text="nachzureichen">
      <formula>NOT(ISERROR(SEARCH("nachzureichen",AB264)))</formula>
    </cfRule>
    <cfRule type="cellIs" dxfId="528" priority="412" operator="equal">
      <formula>"nachzureichen"</formula>
    </cfRule>
  </conditionalFormatting>
  <conditionalFormatting sqref="AB264">
    <cfRule type="cellIs" dxfId="527" priority="410" operator="equal">
      <formula>"nachzureichen"</formula>
    </cfRule>
  </conditionalFormatting>
  <conditionalFormatting sqref="AB264">
    <cfRule type="cellIs" dxfId="526" priority="409" operator="equal">
      <formula>"Nachweis ausstehend"</formula>
    </cfRule>
  </conditionalFormatting>
  <conditionalFormatting sqref="AE264">
    <cfRule type="cellIs" dxfId="525" priority="407" stopIfTrue="1" operator="equal">
      <formula>"Nein"</formula>
    </cfRule>
    <cfRule type="cellIs" dxfId="524" priority="408" stopIfTrue="1" operator="equal">
      <formula>"Ja"</formula>
    </cfRule>
  </conditionalFormatting>
  <conditionalFormatting sqref="AE264">
    <cfRule type="containsText" dxfId="523" priority="405" operator="containsText" text="nachzureichen">
      <formula>NOT(ISERROR(SEARCH("nachzureichen",AE264)))</formula>
    </cfRule>
    <cfRule type="cellIs" dxfId="522" priority="406" operator="equal">
      <formula>"nachzureichen"</formula>
    </cfRule>
  </conditionalFormatting>
  <conditionalFormatting sqref="AE264">
    <cfRule type="containsText" dxfId="521" priority="403" operator="containsText" text="nachzureichen">
      <formula>NOT(ISERROR(SEARCH("nachzureichen",AE264)))</formula>
    </cfRule>
    <cfRule type="cellIs" dxfId="520" priority="404" operator="equal">
      <formula>"nachzureichen"</formula>
    </cfRule>
  </conditionalFormatting>
  <conditionalFormatting sqref="AE264">
    <cfRule type="cellIs" dxfId="519" priority="402" operator="equal">
      <formula>"nachzureichen"</formula>
    </cfRule>
  </conditionalFormatting>
  <conditionalFormatting sqref="AE264">
    <cfRule type="cellIs" dxfId="518" priority="401" operator="equal">
      <formula>"Nachweis ausstehend"</formula>
    </cfRule>
  </conditionalFormatting>
  <conditionalFormatting sqref="AH264">
    <cfRule type="cellIs" dxfId="517" priority="399" stopIfTrue="1" operator="equal">
      <formula>"Nein"</formula>
    </cfRule>
    <cfRule type="cellIs" dxfId="516" priority="400" stopIfTrue="1" operator="equal">
      <formula>"Ja"</formula>
    </cfRule>
  </conditionalFormatting>
  <conditionalFormatting sqref="AH264">
    <cfRule type="containsText" dxfId="515" priority="397" operator="containsText" text="nachzureichen">
      <formula>NOT(ISERROR(SEARCH("nachzureichen",AH264)))</formula>
    </cfRule>
    <cfRule type="cellIs" dxfId="514" priority="398" operator="equal">
      <formula>"nachzureichen"</formula>
    </cfRule>
  </conditionalFormatting>
  <conditionalFormatting sqref="AH264">
    <cfRule type="containsText" dxfId="513" priority="395" operator="containsText" text="nachzureichen">
      <formula>NOT(ISERROR(SEARCH("nachzureichen",AH264)))</formula>
    </cfRule>
    <cfRule type="cellIs" dxfId="512" priority="396" operator="equal">
      <formula>"nachzureichen"</formula>
    </cfRule>
  </conditionalFormatting>
  <conditionalFormatting sqref="AH264">
    <cfRule type="cellIs" dxfId="511" priority="394" operator="equal">
      <formula>"nachzureichen"</formula>
    </cfRule>
  </conditionalFormatting>
  <conditionalFormatting sqref="AH264">
    <cfRule type="cellIs" dxfId="510" priority="393" operator="equal">
      <formula>"Nachweis ausstehend"</formula>
    </cfRule>
  </conditionalFormatting>
  <conditionalFormatting sqref="AK264">
    <cfRule type="cellIs" dxfId="509" priority="391" stopIfTrue="1" operator="equal">
      <formula>"Nein"</formula>
    </cfRule>
    <cfRule type="cellIs" dxfId="508" priority="392" stopIfTrue="1" operator="equal">
      <formula>"Ja"</formula>
    </cfRule>
  </conditionalFormatting>
  <conditionalFormatting sqref="AK264">
    <cfRule type="containsText" dxfId="507" priority="389" operator="containsText" text="nachzureichen">
      <formula>NOT(ISERROR(SEARCH("nachzureichen",AK264)))</formula>
    </cfRule>
    <cfRule type="cellIs" dxfId="506" priority="390" operator="equal">
      <formula>"nachzureichen"</formula>
    </cfRule>
  </conditionalFormatting>
  <conditionalFormatting sqref="AK264">
    <cfRule type="containsText" dxfId="505" priority="387" operator="containsText" text="nachzureichen">
      <formula>NOT(ISERROR(SEARCH("nachzureichen",AK264)))</formula>
    </cfRule>
    <cfRule type="cellIs" dxfId="504" priority="388" operator="equal">
      <formula>"nachzureichen"</formula>
    </cfRule>
  </conditionalFormatting>
  <conditionalFormatting sqref="AK264">
    <cfRule type="cellIs" dxfId="503" priority="386" operator="equal">
      <formula>"nachzureichen"</formula>
    </cfRule>
  </conditionalFormatting>
  <conditionalFormatting sqref="AK264">
    <cfRule type="cellIs" dxfId="502" priority="385" operator="equal">
      <formula>"Nachweis ausstehend"</formula>
    </cfRule>
  </conditionalFormatting>
  <conditionalFormatting sqref="AN264">
    <cfRule type="cellIs" dxfId="501" priority="383" stopIfTrue="1" operator="equal">
      <formula>"Nein"</formula>
    </cfRule>
    <cfRule type="cellIs" dxfId="500" priority="384" stopIfTrue="1" operator="equal">
      <formula>"Ja"</formula>
    </cfRule>
  </conditionalFormatting>
  <conditionalFormatting sqref="AN264">
    <cfRule type="containsText" dxfId="499" priority="381" operator="containsText" text="nachzureichen">
      <formula>NOT(ISERROR(SEARCH("nachzureichen",AN264)))</formula>
    </cfRule>
    <cfRule type="cellIs" dxfId="498" priority="382" operator="equal">
      <formula>"nachzureichen"</formula>
    </cfRule>
  </conditionalFormatting>
  <conditionalFormatting sqref="AN264">
    <cfRule type="containsText" dxfId="497" priority="379" operator="containsText" text="nachzureichen">
      <formula>NOT(ISERROR(SEARCH("nachzureichen",AN264)))</formula>
    </cfRule>
    <cfRule type="cellIs" dxfId="496" priority="380" operator="equal">
      <formula>"nachzureichen"</formula>
    </cfRule>
  </conditionalFormatting>
  <conditionalFormatting sqref="AN264">
    <cfRule type="cellIs" dxfId="495" priority="378" operator="equal">
      <formula>"nachzureichen"</formula>
    </cfRule>
  </conditionalFormatting>
  <conditionalFormatting sqref="AN264">
    <cfRule type="cellIs" dxfId="494" priority="377" operator="equal">
      <formula>"Nachweis ausstehend"</formula>
    </cfRule>
  </conditionalFormatting>
  <conditionalFormatting sqref="AQ264">
    <cfRule type="cellIs" dxfId="493" priority="375" stopIfTrue="1" operator="equal">
      <formula>"Nein"</formula>
    </cfRule>
    <cfRule type="cellIs" dxfId="492" priority="376" stopIfTrue="1" operator="equal">
      <formula>"Ja"</formula>
    </cfRule>
  </conditionalFormatting>
  <conditionalFormatting sqref="AQ264">
    <cfRule type="containsText" dxfId="491" priority="373" operator="containsText" text="nachzureichen">
      <formula>NOT(ISERROR(SEARCH("nachzureichen",AQ264)))</formula>
    </cfRule>
    <cfRule type="cellIs" dxfId="490" priority="374" operator="equal">
      <formula>"nachzureichen"</formula>
    </cfRule>
  </conditionalFormatting>
  <conditionalFormatting sqref="AQ264">
    <cfRule type="containsText" dxfId="489" priority="371" operator="containsText" text="nachzureichen">
      <formula>NOT(ISERROR(SEARCH("nachzureichen",AQ264)))</formula>
    </cfRule>
    <cfRule type="cellIs" dxfId="488" priority="372" operator="equal">
      <formula>"nachzureichen"</formula>
    </cfRule>
  </conditionalFormatting>
  <conditionalFormatting sqref="AQ264">
    <cfRule type="cellIs" dxfId="487" priority="370" operator="equal">
      <formula>"nachzureichen"</formula>
    </cfRule>
  </conditionalFormatting>
  <conditionalFormatting sqref="AQ264">
    <cfRule type="cellIs" dxfId="486" priority="369" operator="equal">
      <formula>"Nachweis ausstehend"</formula>
    </cfRule>
  </conditionalFormatting>
  <conditionalFormatting sqref="AT264">
    <cfRule type="cellIs" dxfId="485" priority="367" stopIfTrue="1" operator="equal">
      <formula>"Nein"</formula>
    </cfRule>
    <cfRule type="cellIs" dxfId="484" priority="368" stopIfTrue="1" operator="equal">
      <formula>"Ja"</formula>
    </cfRule>
  </conditionalFormatting>
  <conditionalFormatting sqref="AT264">
    <cfRule type="containsText" dxfId="483" priority="365" operator="containsText" text="nachzureichen">
      <formula>NOT(ISERROR(SEARCH("nachzureichen",AT264)))</formula>
    </cfRule>
    <cfRule type="cellIs" dxfId="482" priority="366" operator="equal">
      <formula>"nachzureichen"</formula>
    </cfRule>
  </conditionalFormatting>
  <conditionalFormatting sqref="AT264">
    <cfRule type="containsText" dxfId="481" priority="363" operator="containsText" text="nachzureichen">
      <formula>NOT(ISERROR(SEARCH("nachzureichen",AT264)))</formula>
    </cfRule>
    <cfRule type="cellIs" dxfId="480" priority="364" operator="equal">
      <formula>"nachzureichen"</formula>
    </cfRule>
  </conditionalFormatting>
  <conditionalFormatting sqref="AT264">
    <cfRule type="cellIs" dxfId="479" priority="362" operator="equal">
      <formula>"nachzureichen"</formula>
    </cfRule>
  </conditionalFormatting>
  <conditionalFormatting sqref="AT264">
    <cfRule type="cellIs" dxfId="478" priority="361" operator="equal">
      <formula>"Nachweis ausstehend"</formula>
    </cfRule>
  </conditionalFormatting>
  <conditionalFormatting sqref="AW264">
    <cfRule type="cellIs" dxfId="477" priority="359" stopIfTrue="1" operator="equal">
      <formula>"Nein"</formula>
    </cfRule>
    <cfRule type="cellIs" dxfId="476" priority="360" stopIfTrue="1" operator="equal">
      <formula>"Ja"</formula>
    </cfRule>
  </conditionalFormatting>
  <conditionalFormatting sqref="AW264">
    <cfRule type="containsText" dxfId="475" priority="357" operator="containsText" text="nachzureichen">
      <formula>NOT(ISERROR(SEARCH("nachzureichen",AW264)))</formula>
    </cfRule>
    <cfRule type="cellIs" dxfId="474" priority="358" operator="equal">
      <formula>"nachzureichen"</formula>
    </cfRule>
  </conditionalFormatting>
  <conditionalFormatting sqref="AW264">
    <cfRule type="containsText" dxfId="473" priority="355" operator="containsText" text="nachzureichen">
      <formula>NOT(ISERROR(SEARCH("nachzureichen",AW264)))</formula>
    </cfRule>
    <cfRule type="cellIs" dxfId="472" priority="356" operator="equal">
      <formula>"nachzureichen"</formula>
    </cfRule>
  </conditionalFormatting>
  <conditionalFormatting sqref="AW264">
    <cfRule type="cellIs" dxfId="471" priority="354" operator="equal">
      <formula>"nachzureichen"</formula>
    </cfRule>
  </conditionalFormatting>
  <conditionalFormatting sqref="AW264">
    <cfRule type="cellIs" dxfId="470" priority="353" operator="equal">
      <formula>"Nachweis ausstehend"</formula>
    </cfRule>
  </conditionalFormatting>
  <conditionalFormatting sqref="AZ264">
    <cfRule type="cellIs" dxfId="469" priority="351" stopIfTrue="1" operator="equal">
      <formula>"Nein"</formula>
    </cfRule>
    <cfRule type="cellIs" dxfId="468" priority="352" stopIfTrue="1" operator="equal">
      <formula>"Ja"</formula>
    </cfRule>
  </conditionalFormatting>
  <conditionalFormatting sqref="AZ264">
    <cfRule type="containsText" dxfId="467" priority="349" operator="containsText" text="nachzureichen">
      <formula>NOT(ISERROR(SEARCH("nachzureichen",AZ264)))</formula>
    </cfRule>
    <cfRule type="cellIs" dxfId="466" priority="350" operator="equal">
      <formula>"nachzureichen"</formula>
    </cfRule>
  </conditionalFormatting>
  <conditionalFormatting sqref="AZ264">
    <cfRule type="containsText" dxfId="465" priority="347" operator="containsText" text="nachzureichen">
      <formula>NOT(ISERROR(SEARCH("nachzureichen",AZ264)))</formula>
    </cfRule>
    <cfRule type="cellIs" dxfId="464" priority="348" operator="equal">
      <formula>"nachzureichen"</formula>
    </cfRule>
  </conditionalFormatting>
  <conditionalFormatting sqref="AZ264">
    <cfRule type="cellIs" dxfId="463" priority="346" operator="equal">
      <formula>"nachzureichen"</formula>
    </cfRule>
  </conditionalFormatting>
  <conditionalFormatting sqref="AZ264">
    <cfRule type="cellIs" dxfId="462" priority="345" operator="equal">
      <formula>"Nachweis ausstehend"</formula>
    </cfRule>
  </conditionalFormatting>
  <conditionalFormatting sqref="BC264">
    <cfRule type="cellIs" dxfId="461" priority="343" stopIfTrue="1" operator="equal">
      <formula>"Nein"</formula>
    </cfRule>
    <cfRule type="cellIs" dxfId="460" priority="344" stopIfTrue="1" operator="equal">
      <formula>"Ja"</formula>
    </cfRule>
  </conditionalFormatting>
  <conditionalFormatting sqref="BC264">
    <cfRule type="containsText" dxfId="459" priority="341" operator="containsText" text="nachzureichen">
      <formula>NOT(ISERROR(SEARCH("nachzureichen",BC264)))</formula>
    </cfRule>
    <cfRule type="cellIs" dxfId="458" priority="342" operator="equal">
      <formula>"nachzureichen"</formula>
    </cfRule>
  </conditionalFormatting>
  <conditionalFormatting sqref="BC264">
    <cfRule type="containsText" dxfId="457" priority="339" operator="containsText" text="nachzureichen">
      <formula>NOT(ISERROR(SEARCH("nachzureichen",BC264)))</formula>
    </cfRule>
    <cfRule type="cellIs" dxfId="456" priority="340" operator="equal">
      <formula>"nachzureichen"</formula>
    </cfRule>
  </conditionalFormatting>
  <conditionalFormatting sqref="BC264">
    <cfRule type="cellIs" dxfId="455" priority="338" operator="equal">
      <formula>"nachzureichen"</formula>
    </cfRule>
  </conditionalFormatting>
  <conditionalFormatting sqref="BC264">
    <cfRule type="cellIs" dxfId="454" priority="337" operator="equal">
      <formula>"Nachweis ausstehend"</formula>
    </cfRule>
  </conditionalFormatting>
  <conditionalFormatting sqref="BF264">
    <cfRule type="cellIs" dxfId="453" priority="335" stopIfTrue="1" operator="equal">
      <formula>"Nein"</formula>
    </cfRule>
    <cfRule type="cellIs" dxfId="452" priority="336" stopIfTrue="1" operator="equal">
      <formula>"Ja"</formula>
    </cfRule>
  </conditionalFormatting>
  <conditionalFormatting sqref="BF264">
    <cfRule type="containsText" dxfId="451" priority="333" operator="containsText" text="nachzureichen">
      <formula>NOT(ISERROR(SEARCH("nachzureichen",BF264)))</formula>
    </cfRule>
    <cfRule type="cellIs" dxfId="450" priority="334" operator="equal">
      <formula>"nachzureichen"</formula>
    </cfRule>
  </conditionalFormatting>
  <conditionalFormatting sqref="BF264">
    <cfRule type="containsText" dxfId="449" priority="331" operator="containsText" text="nachzureichen">
      <formula>NOT(ISERROR(SEARCH("nachzureichen",BF264)))</formula>
    </cfRule>
    <cfRule type="cellIs" dxfId="448" priority="332" operator="equal">
      <formula>"nachzureichen"</formula>
    </cfRule>
  </conditionalFormatting>
  <conditionalFormatting sqref="BF264">
    <cfRule type="cellIs" dxfId="447" priority="330" operator="equal">
      <formula>"nachzureichen"</formula>
    </cfRule>
  </conditionalFormatting>
  <conditionalFormatting sqref="BF264">
    <cfRule type="cellIs" dxfId="446" priority="329" operator="equal">
      <formula>"Nachweis ausstehend"</formula>
    </cfRule>
  </conditionalFormatting>
  <conditionalFormatting sqref="BI264">
    <cfRule type="cellIs" dxfId="445" priority="327" stopIfTrue="1" operator="equal">
      <formula>"Nein"</formula>
    </cfRule>
    <cfRule type="cellIs" dxfId="444" priority="328" stopIfTrue="1" operator="equal">
      <formula>"Ja"</formula>
    </cfRule>
  </conditionalFormatting>
  <conditionalFormatting sqref="BI264">
    <cfRule type="containsText" dxfId="443" priority="325" operator="containsText" text="nachzureichen">
      <formula>NOT(ISERROR(SEARCH("nachzureichen",BI264)))</formula>
    </cfRule>
    <cfRule type="cellIs" dxfId="442" priority="326" operator="equal">
      <formula>"nachzureichen"</formula>
    </cfRule>
  </conditionalFormatting>
  <conditionalFormatting sqref="BI264">
    <cfRule type="containsText" dxfId="441" priority="323" operator="containsText" text="nachzureichen">
      <formula>NOT(ISERROR(SEARCH("nachzureichen",BI264)))</formula>
    </cfRule>
    <cfRule type="cellIs" dxfId="440" priority="324" operator="equal">
      <formula>"nachzureichen"</formula>
    </cfRule>
  </conditionalFormatting>
  <conditionalFormatting sqref="BI264">
    <cfRule type="cellIs" dxfId="439" priority="322" operator="equal">
      <formula>"nachzureichen"</formula>
    </cfRule>
  </conditionalFormatting>
  <conditionalFormatting sqref="BI264">
    <cfRule type="cellIs" dxfId="438" priority="321" operator="equal">
      <formula>"Nachweis ausstehend"</formula>
    </cfRule>
  </conditionalFormatting>
  <conditionalFormatting sqref="D272">
    <cfRule type="cellIs" dxfId="437" priority="319" stopIfTrue="1" operator="equal">
      <formula>"Nein"</formula>
    </cfRule>
    <cfRule type="cellIs" dxfId="436" priority="320" stopIfTrue="1" operator="equal">
      <formula>"Ja"</formula>
    </cfRule>
  </conditionalFormatting>
  <conditionalFormatting sqref="D272">
    <cfRule type="containsText" dxfId="435" priority="317" operator="containsText" text="nachzureichen">
      <formula>NOT(ISERROR(SEARCH("nachzureichen",D272)))</formula>
    </cfRule>
    <cfRule type="cellIs" dxfId="434" priority="318" operator="equal">
      <formula>"nachzureichen"</formula>
    </cfRule>
  </conditionalFormatting>
  <conditionalFormatting sqref="D272">
    <cfRule type="containsText" dxfId="433" priority="315" operator="containsText" text="nachzureichen">
      <formula>NOT(ISERROR(SEARCH("nachzureichen",D272)))</formula>
    </cfRule>
    <cfRule type="cellIs" dxfId="432" priority="316" operator="equal">
      <formula>"nachzureichen"</formula>
    </cfRule>
  </conditionalFormatting>
  <conditionalFormatting sqref="D272">
    <cfRule type="cellIs" dxfId="431" priority="314" operator="equal">
      <formula>"nachzureichen"</formula>
    </cfRule>
  </conditionalFormatting>
  <conditionalFormatting sqref="D272">
    <cfRule type="cellIs" dxfId="430" priority="313" operator="equal">
      <formula>"Nachweis ausstehend"</formula>
    </cfRule>
  </conditionalFormatting>
  <conditionalFormatting sqref="G272">
    <cfRule type="cellIs" dxfId="429" priority="311" stopIfTrue="1" operator="equal">
      <formula>"Nein"</formula>
    </cfRule>
    <cfRule type="cellIs" dxfId="428" priority="312" stopIfTrue="1" operator="equal">
      <formula>"Ja"</formula>
    </cfRule>
  </conditionalFormatting>
  <conditionalFormatting sqref="G272">
    <cfRule type="containsText" dxfId="427" priority="309" operator="containsText" text="nachzureichen">
      <formula>NOT(ISERROR(SEARCH("nachzureichen",G272)))</formula>
    </cfRule>
    <cfRule type="cellIs" dxfId="426" priority="310" operator="equal">
      <formula>"nachzureichen"</formula>
    </cfRule>
  </conditionalFormatting>
  <conditionalFormatting sqref="G272">
    <cfRule type="containsText" dxfId="425" priority="307" operator="containsText" text="nachzureichen">
      <formula>NOT(ISERROR(SEARCH("nachzureichen",G272)))</formula>
    </cfRule>
    <cfRule type="cellIs" dxfId="424" priority="308" operator="equal">
      <formula>"nachzureichen"</formula>
    </cfRule>
  </conditionalFormatting>
  <conditionalFormatting sqref="G272">
    <cfRule type="cellIs" dxfId="423" priority="306" operator="equal">
      <formula>"nachzureichen"</formula>
    </cfRule>
  </conditionalFormatting>
  <conditionalFormatting sqref="G272">
    <cfRule type="cellIs" dxfId="422" priority="305" operator="equal">
      <formula>"Nachweis ausstehend"</formula>
    </cfRule>
  </conditionalFormatting>
  <conditionalFormatting sqref="J272">
    <cfRule type="cellIs" dxfId="421" priority="303" stopIfTrue="1" operator="equal">
      <formula>"Nein"</formula>
    </cfRule>
    <cfRule type="cellIs" dxfId="420" priority="304" stopIfTrue="1" operator="equal">
      <formula>"Ja"</formula>
    </cfRule>
  </conditionalFormatting>
  <conditionalFormatting sqref="J272">
    <cfRule type="containsText" dxfId="419" priority="301" operator="containsText" text="nachzureichen">
      <formula>NOT(ISERROR(SEARCH("nachzureichen",J272)))</formula>
    </cfRule>
    <cfRule type="cellIs" dxfId="418" priority="302" operator="equal">
      <formula>"nachzureichen"</formula>
    </cfRule>
  </conditionalFormatting>
  <conditionalFormatting sqref="J272">
    <cfRule type="containsText" dxfId="417" priority="299" operator="containsText" text="nachzureichen">
      <formula>NOT(ISERROR(SEARCH("nachzureichen",J272)))</formula>
    </cfRule>
    <cfRule type="cellIs" dxfId="416" priority="300" operator="equal">
      <formula>"nachzureichen"</formula>
    </cfRule>
  </conditionalFormatting>
  <conditionalFormatting sqref="J272">
    <cfRule type="cellIs" dxfId="415" priority="298" operator="equal">
      <formula>"nachzureichen"</formula>
    </cfRule>
  </conditionalFormatting>
  <conditionalFormatting sqref="J272">
    <cfRule type="cellIs" dxfId="414" priority="297" operator="equal">
      <formula>"Nachweis ausstehend"</formula>
    </cfRule>
  </conditionalFormatting>
  <conditionalFormatting sqref="M272">
    <cfRule type="cellIs" dxfId="413" priority="295" stopIfTrue="1" operator="equal">
      <formula>"Nein"</formula>
    </cfRule>
    <cfRule type="cellIs" dxfId="412" priority="296" stopIfTrue="1" operator="equal">
      <formula>"Ja"</formula>
    </cfRule>
  </conditionalFormatting>
  <conditionalFormatting sqref="M272">
    <cfRule type="containsText" dxfId="411" priority="293" operator="containsText" text="nachzureichen">
      <formula>NOT(ISERROR(SEARCH("nachzureichen",M272)))</formula>
    </cfRule>
    <cfRule type="cellIs" dxfId="410" priority="294" operator="equal">
      <formula>"nachzureichen"</formula>
    </cfRule>
  </conditionalFormatting>
  <conditionalFormatting sqref="M272">
    <cfRule type="containsText" dxfId="409" priority="291" operator="containsText" text="nachzureichen">
      <formula>NOT(ISERROR(SEARCH("nachzureichen",M272)))</formula>
    </cfRule>
    <cfRule type="cellIs" dxfId="408" priority="292" operator="equal">
      <formula>"nachzureichen"</formula>
    </cfRule>
  </conditionalFormatting>
  <conditionalFormatting sqref="M272">
    <cfRule type="cellIs" dxfId="407" priority="290" operator="equal">
      <formula>"nachzureichen"</formula>
    </cfRule>
  </conditionalFormatting>
  <conditionalFormatting sqref="M272">
    <cfRule type="cellIs" dxfId="406" priority="289" operator="equal">
      <formula>"Nachweis ausstehend"</formula>
    </cfRule>
  </conditionalFormatting>
  <conditionalFormatting sqref="P272">
    <cfRule type="cellIs" dxfId="405" priority="287" stopIfTrue="1" operator="equal">
      <formula>"Nein"</formula>
    </cfRule>
    <cfRule type="cellIs" dxfId="404" priority="288" stopIfTrue="1" operator="equal">
      <formula>"Ja"</formula>
    </cfRule>
  </conditionalFormatting>
  <conditionalFormatting sqref="P272">
    <cfRule type="containsText" dxfId="403" priority="285" operator="containsText" text="nachzureichen">
      <formula>NOT(ISERROR(SEARCH("nachzureichen",P272)))</formula>
    </cfRule>
    <cfRule type="cellIs" dxfId="402" priority="286" operator="equal">
      <formula>"nachzureichen"</formula>
    </cfRule>
  </conditionalFormatting>
  <conditionalFormatting sqref="P272">
    <cfRule type="containsText" dxfId="401" priority="283" operator="containsText" text="nachzureichen">
      <formula>NOT(ISERROR(SEARCH("nachzureichen",P272)))</formula>
    </cfRule>
    <cfRule type="cellIs" dxfId="400" priority="284" operator="equal">
      <formula>"nachzureichen"</formula>
    </cfRule>
  </conditionalFormatting>
  <conditionalFormatting sqref="P272">
    <cfRule type="cellIs" dxfId="399" priority="282" operator="equal">
      <formula>"nachzureichen"</formula>
    </cfRule>
  </conditionalFormatting>
  <conditionalFormatting sqref="P272">
    <cfRule type="cellIs" dxfId="398" priority="281" operator="equal">
      <formula>"Nachweis ausstehend"</formula>
    </cfRule>
  </conditionalFormatting>
  <conditionalFormatting sqref="S272">
    <cfRule type="cellIs" dxfId="397" priority="279" stopIfTrue="1" operator="equal">
      <formula>"Nein"</formula>
    </cfRule>
    <cfRule type="cellIs" dxfId="396" priority="280" stopIfTrue="1" operator="equal">
      <formula>"Ja"</formula>
    </cfRule>
  </conditionalFormatting>
  <conditionalFormatting sqref="S272">
    <cfRule type="containsText" dxfId="395" priority="277" operator="containsText" text="nachzureichen">
      <formula>NOT(ISERROR(SEARCH("nachzureichen",S272)))</formula>
    </cfRule>
    <cfRule type="cellIs" dxfId="394" priority="278" operator="equal">
      <formula>"nachzureichen"</formula>
    </cfRule>
  </conditionalFormatting>
  <conditionalFormatting sqref="S272">
    <cfRule type="containsText" dxfId="393" priority="275" operator="containsText" text="nachzureichen">
      <formula>NOT(ISERROR(SEARCH("nachzureichen",S272)))</formula>
    </cfRule>
    <cfRule type="cellIs" dxfId="392" priority="276" operator="equal">
      <formula>"nachzureichen"</formula>
    </cfRule>
  </conditionalFormatting>
  <conditionalFormatting sqref="S272">
    <cfRule type="cellIs" dxfId="391" priority="274" operator="equal">
      <formula>"nachzureichen"</formula>
    </cfRule>
  </conditionalFormatting>
  <conditionalFormatting sqref="S272">
    <cfRule type="cellIs" dxfId="390" priority="273" operator="equal">
      <formula>"Nachweis ausstehend"</formula>
    </cfRule>
  </conditionalFormatting>
  <conditionalFormatting sqref="V272">
    <cfRule type="cellIs" dxfId="389" priority="271" stopIfTrue="1" operator="equal">
      <formula>"Nein"</formula>
    </cfRule>
    <cfRule type="cellIs" dxfId="388" priority="272" stopIfTrue="1" operator="equal">
      <formula>"Ja"</formula>
    </cfRule>
  </conditionalFormatting>
  <conditionalFormatting sqref="V272">
    <cfRule type="containsText" dxfId="387" priority="269" operator="containsText" text="nachzureichen">
      <formula>NOT(ISERROR(SEARCH("nachzureichen",V272)))</formula>
    </cfRule>
    <cfRule type="cellIs" dxfId="386" priority="270" operator="equal">
      <formula>"nachzureichen"</formula>
    </cfRule>
  </conditionalFormatting>
  <conditionalFormatting sqref="V272">
    <cfRule type="containsText" dxfId="385" priority="267" operator="containsText" text="nachzureichen">
      <formula>NOT(ISERROR(SEARCH("nachzureichen",V272)))</formula>
    </cfRule>
    <cfRule type="cellIs" dxfId="384" priority="268" operator="equal">
      <formula>"nachzureichen"</formula>
    </cfRule>
  </conditionalFormatting>
  <conditionalFormatting sqref="V272">
    <cfRule type="cellIs" dxfId="383" priority="266" operator="equal">
      <formula>"nachzureichen"</formula>
    </cfRule>
  </conditionalFormatting>
  <conditionalFormatting sqref="V272">
    <cfRule type="cellIs" dxfId="382" priority="265" operator="equal">
      <formula>"Nachweis ausstehend"</formula>
    </cfRule>
  </conditionalFormatting>
  <conditionalFormatting sqref="Y272">
    <cfRule type="cellIs" dxfId="381" priority="263" stopIfTrue="1" operator="equal">
      <formula>"Nein"</formula>
    </cfRule>
    <cfRule type="cellIs" dxfId="380" priority="264" stopIfTrue="1" operator="equal">
      <formula>"Ja"</formula>
    </cfRule>
  </conditionalFormatting>
  <conditionalFormatting sqref="Y272">
    <cfRule type="containsText" dxfId="379" priority="261" operator="containsText" text="nachzureichen">
      <formula>NOT(ISERROR(SEARCH("nachzureichen",Y272)))</formula>
    </cfRule>
    <cfRule type="cellIs" dxfId="378" priority="262" operator="equal">
      <formula>"nachzureichen"</formula>
    </cfRule>
  </conditionalFormatting>
  <conditionalFormatting sqref="Y272">
    <cfRule type="containsText" dxfId="377" priority="259" operator="containsText" text="nachzureichen">
      <formula>NOT(ISERROR(SEARCH("nachzureichen",Y272)))</formula>
    </cfRule>
    <cfRule type="cellIs" dxfId="376" priority="260" operator="equal">
      <formula>"nachzureichen"</formula>
    </cfRule>
  </conditionalFormatting>
  <conditionalFormatting sqref="Y272">
    <cfRule type="cellIs" dxfId="375" priority="258" operator="equal">
      <formula>"nachzureichen"</formula>
    </cfRule>
  </conditionalFormatting>
  <conditionalFormatting sqref="Y272">
    <cfRule type="cellIs" dxfId="374" priority="257" operator="equal">
      <formula>"Nachweis ausstehend"</formula>
    </cfRule>
  </conditionalFormatting>
  <conditionalFormatting sqref="AB272">
    <cfRule type="cellIs" dxfId="373" priority="255" stopIfTrue="1" operator="equal">
      <formula>"Nein"</formula>
    </cfRule>
    <cfRule type="cellIs" dxfId="372" priority="256" stopIfTrue="1" operator="equal">
      <formula>"Ja"</formula>
    </cfRule>
  </conditionalFormatting>
  <conditionalFormatting sqref="AB272">
    <cfRule type="containsText" dxfId="371" priority="253" operator="containsText" text="nachzureichen">
      <formula>NOT(ISERROR(SEARCH("nachzureichen",AB272)))</formula>
    </cfRule>
    <cfRule type="cellIs" dxfId="370" priority="254" operator="equal">
      <formula>"nachzureichen"</formula>
    </cfRule>
  </conditionalFormatting>
  <conditionalFormatting sqref="AB272">
    <cfRule type="containsText" dxfId="369" priority="251" operator="containsText" text="nachzureichen">
      <formula>NOT(ISERROR(SEARCH("nachzureichen",AB272)))</formula>
    </cfRule>
    <cfRule type="cellIs" dxfId="368" priority="252" operator="equal">
      <formula>"nachzureichen"</formula>
    </cfRule>
  </conditionalFormatting>
  <conditionalFormatting sqref="AB272">
    <cfRule type="cellIs" dxfId="367" priority="250" operator="equal">
      <formula>"nachzureichen"</formula>
    </cfRule>
  </conditionalFormatting>
  <conditionalFormatting sqref="AB272">
    <cfRule type="cellIs" dxfId="366" priority="249" operator="equal">
      <formula>"Nachweis ausstehend"</formula>
    </cfRule>
  </conditionalFormatting>
  <conditionalFormatting sqref="AE272">
    <cfRule type="cellIs" dxfId="365" priority="247" stopIfTrue="1" operator="equal">
      <formula>"Nein"</formula>
    </cfRule>
    <cfRule type="cellIs" dxfId="364" priority="248" stopIfTrue="1" operator="equal">
      <formula>"Ja"</formula>
    </cfRule>
  </conditionalFormatting>
  <conditionalFormatting sqref="AE272">
    <cfRule type="containsText" dxfId="363" priority="245" operator="containsText" text="nachzureichen">
      <formula>NOT(ISERROR(SEARCH("nachzureichen",AE272)))</formula>
    </cfRule>
    <cfRule type="cellIs" dxfId="362" priority="246" operator="equal">
      <formula>"nachzureichen"</formula>
    </cfRule>
  </conditionalFormatting>
  <conditionalFormatting sqref="AE272">
    <cfRule type="containsText" dxfId="361" priority="243" operator="containsText" text="nachzureichen">
      <formula>NOT(ISERROR(SEARCH("nachzureichen",AE272)))</formula>
    </cfRule>
    <cfRule type="cellIs" dxfId="360" priority="244" operator="equal">
      <formula>"nachzureichen"</formula>
    </cfRule>
  </conditionalFormatting>
  <conditionalFormatting sqref="AE272">
    <cfRule type="cellIs" dxfId="359" priority="242" operator="equal">
      <formula>"nachzureichen"</formula>
    </cfRule>
  </conditionalFormatting>
  <conditionalFormatting sqref="AE272">
    <cfRule type="cellIs" dxfId="358" priority="241" operator="equal">
      <formula>"Nachweis ausstehend"</formula>
    </cfRule>
  </conditionalFormatting>
  <conditionalFormatting sqref="AH272">
    <cfRule type="cellIs" dxfId="357" priority="239" stopIfTrue="1" operator="equal">
      <formula>"Nein"</formula>
    </cfRule>
    <cfRule type="cellIs" dxfId="356" priority="240" stopIfTrue="1" operator="equal">
      <formula>"Ja"</formula>
    </cfRule>
  </conditionalFormatting>
  <conditionalFormatting sqref="AH272">
    <cfRule type="containsText" dxfId="355" priority="237" operator="containsText" text="nachzureichen">
      <formula>NOT(ISERROR(SEARCH("nachzureichen",AH272)))</formula>
    </cfRule>
    <cfRule type="cellIs" dxfId="354" priority="238" operator="equal">
      <formula>"nachzureichen"</formula>
    </cfRule>
  </conditionalFormatting>
  <conditionalFormatting sqref="AH272">
    <cfRule type="containsText" dxfId="353" priority="235" operator="containsText" text="nachzureichen">
      <formula>NOT(ISERROR(SEARCH("nachzureichen",AH272)))</formula>
    </cfRule>
    <cfRule type="cellIs" dxfId="352" priority="236" operator="equal">
      <formula>"nachzureichen"</formula>
    </cfRule>
  </conditionalFormatting>
  <conditionalFormatting sqref="AH272">
    <cfRule type="cellIs" dxfId="351" priority="234" operator="equal">
      <formula>"nachzureichen"</formula>
    </cfRule>
  </conditionalFormatting>
  <conditionalFormatting sqref="AH272">
    <cfRule type="cellIs" dxfId="350" priority="233" operator="equal">
      <formula>"Nachweis ausstehend"</formula>
    </cfRule>
  </conditionalFormatting>
  <conditionalFormatting sqref="AK272">
    <cfRule type="cellIs" dxfId="349" priority="231" stopIfTrue="1" operator="equal">
      <formula>"Nein"</formula>
    </cfRule>
    <cfRule type="cellIs" dxfId="348" priority="232" stopIfTrue="1" operator="equal">
      <formula>"Ja"</formula>
    </cfRule>
  </conditionalFormatting>
  <conditionalFormatting sqref="AK272">
    <cfRule type="containsText" dxfId="347" priority="229" operator="containsText" text="nachzureichen">
      <formula>NOT(ISERROR(SEARCH("nachzureichen",AK272)))</formula>
    </cfRule>
    <cfRule type="cellIs" dxfId="346" priority="230" operator="equal">
      <formula>"nachzureichen"</formula>
    </cfRule>
  </conditionalFormatting>
  <conditionalFormatting sqref="AK272">
    <cfRule type="containsText" dxfId="345" priority="227" operator="containsText" text="nachzureichen">
      <formula>NOT(ISERROR(SEARCH("nachzureichen",AK272)))</formula>
    </cfRule>
    <cfRule type="cellIs" dxfId="344" priority="228" operator="equal">
      <formula>"nachzureichen"</formula>
    </cfRule>
  </conditionalFormatting>
  <conditionalFormatting sqref="AK272">
    <cfRule type="cellIs" dxfId="343" priority="226" operator="equal">
      <formula>"nachzureichen"</formula>
    </cfRule>
  </conditionalFormatting>
  <conditionalFormatting sqref="AK272">
    <cfRule type="cellIs" dxfId="342" priority="225" operator="equal">
      <formula>"Nachweis ausstehend"</formula>
    </cfRule>
  </conditionalFormatting>
  <conditionalFormatting sqref="AN272">
    <cfRule type="cellIs" dxfId="341" priority="223" stopIfTrue="1" operator="equal">
      <formula>"Nein"</formula>
    </cfRule>
    <cfRule type="cellIs" dxfId="340" priority="224" stopIfTrue="1" operator="equal">
      <formula>"Ja"</formula>
    </cfRule>
  </conditionalFormatting>
  <conditionalFormatting sqref="AN272">
    <cfRule type="containsText" dxfId="339" priority="221" operator="containsText" text="nachzureichen">
      <formula>NOT(ISERROR(SEARCH("nachzureichen",AN272)))</formula>
    </cfRule>
    <cfRule type="cellIs" dxfId="338" priority="222" operator="equal">
      <formula>"nachzureichen"</formula>
    </cfRule>
  </conditionalFormatting>
  <conditionalFormatting sqref="AN272">
    <cfRule type="containsText" dxfId="337" priority="219" operator="containsText" text="nachzureichen">
      <formula>NOT(ISERROR(SEARCH("nachzureichen",AN272)))</formula>
    </cfRule>
    <cfRule type="cellIs" dxfId="336" priority="220" operator="equal">
      <formula>"nachzureichen"</formula>
    </cfRule>
  </conditionalFormatting>
  <conditionalFormatting sqref="AN272">
    <cfRule type="cellIs" dxfId="335" priority="218" operator="equal">
      <formula>"nachzureichen"</formula>
    </cfRule>
  </conditionalFormatting>
  <conditionalFormatting sqref="AN272">
    <cfRule type="cellIs" dxfId="334" priority="217" operator="equal">
      <formula>"Nachweis ausstehend"</formula>
    </cfRule>
  </conditionalFormatting>
  <conditionalFormatting sqref="AQ272">
    <cfRule type="cellIs" dxfId="333" priority="215" stopIfTrue="1" operator="equal">
      <formula>"Nein"</formula>
    </cfRule>
    <cfRule type="cellIs" dxfId="332" priority="216" stopIfTrue="1" operator="equal">
      <formula>"Ja"</formula>
    </cfRule>
  </conditionalFormatting>
  <conditionalFormatting sqref="AQ272">
    <cfRule type="containsText" dxfId="331" priority="213" operator="containsText" text="nachzureichen">
      <formula>NOT(ISERROR(SEARCH("nachzureichen",AQ272)))</formula>
    </cfRule>
    <cfRule type="cellIs" dxfId="330" priority="214" operator="equal">
      <formula>"nachzureichen"</formula>
    </cfRule>
  </conditionalFormatting>
  <conditionalFormatting sqref="AQ272">
    <cfRule type="containsText" dxfId="329" priority="211" operator="containsText" text="nachzureichen">
      <formula>NOT(ISERROR(SEARCH("nachzureichen",AQ272)))</formula>
    </cfRule>
    <cfRule type="cellIs" dxfId="328" priority="212" operator="equal">
      <formula>"nachzureichen"</formula>
    </cfRule>
  </conditionalFormatting>
  <conditionalFormatting sqref="AQ272">
    <cfRule type="cellIs" dxfId="327" priority="210" operator="equal">
      <formula>"nachzureichen"</formula>
    </cfRule>
  </conditionalFormatting>
  <conditionalFormatting sqref="AQ272">
    <cfRule type="cellIs" dxfId="326" priority="209" operator="equal">
      <formula>"Nachweis ausstehend"</formula>
    </cfRule>
  </conditionalFormatting>
  <conditionalFormatting sqref="AT272">
    <cfRule type="cellIs" dxfId="325" priority="207" stopIfTrue="1" operator="equal">
      <formula>"Nein"</formula>
    </cfRule>
    <cfRule type="cellIs" dxfId="324" priority="208" stopIfTrue="1" operator="equal">
      <formula>"Ja"</formula>
    </cfRule>
  </conditionalFormatting>
  <conditionalFormatting sqref="AT272">
    <cfRule type="containsText" dxfId="323" priority="205" operator="containsText" text="nachzureichen">
      <formula>NOT(ISERROR(SEARCH("nachzureichen",AT272)))</formula>
    </cfRule>
    <cfRule type="cellIs" dxfId="322" priority="206" operator="equal">
      <formula>"nachzureichen"</formula>
    </cfRule>
  </conditionalFormatting>
  <conditionalFormatting sqref="AT272">
    <cfRule type="containsText" dxfId="321" priority="203" operator="containsText" text="nachzureichen">
      <formula>NOT(ISERROR(SEARCH("nachzureichen",AT272)))</formula>
    </cfRule>
    <cfRule type="cellIs" dxfId="320" priority="204" operator="equal">
      <formula>"nachzureichen"</formula>
    </cfRule>
  </conditionalFormatting>
  <conditionalFormatting sqref="AT272">
    <cfRule type="cellIs" dxfId="319" priority="202" operator="equal">
      <formula>"nachzureichen"</formula>
    </cfRule>
  </conditionalFormatting>
  <conditionalFormatting sqref="AT272">
    <cfRule type="cellIs" dxfId="318" priority="201" operator="equal">
      <formula>"Nachweis ausstehend"</formula>
    </cfRule>
  </conditionalFormatting>
  <conditionalFormatting sqref="AW272">
    <cfRule type="cellIs" dxfId="317" priority="199" stopIfTrue="1" operator="equal">
      <formula>"Nein"</formula>
    </cfRule>
    <cfRule type="cellIs" dxfId="316" priority="200" stopIfTrue="1" operator="equal">
      <formula>"Ja"</formula>
    </cfRule>
  </conditionalFormatting>
  <conditionalFormatting sqref="AW272">
    <cfRule type="containsText" dxfId="315" priority="197" operator="containsText" text="nachzureichen">
      <formula>NOT(ISERROR(SEARCH("nachzureichen",AW272)))</formula>
    </cfRule>
    <cfRule type="cellIs" dxfId="314" priority="198" operator="equal">
      <formula>"nachzureichen"</formula>
    </cfRule>
  </conditionalFormatting>
  <conditionalFormatting sqref="AW272">
    <cfRule type="containsText" dxfId="313" priority="195" operator="containsText" text="nachzureichen">
      <formula>NOT(ISERROR(SEARCH("nachzureichen",AW272)))</formula>
    </cfRule>
    <cfRule type="cellIs" dxfId="312" priority="196" operator="equal">
      <formula>"nachzureichen"</formula>
    </cfRule>
  </conditionalFormatting>
  <conditionalFormatting sqref="AW272">
    <cfRule type="cellIs" dxfId="311" priority="194" operator="equal">
      <formula>"nachzureichen"</formula>
    </cfRule>
  </conditionalFormatting>
  <conditionalFormatting sqref="AW272">
    <cfRule type="cellIs" dxfId="310" priority="193" operator="equal">
      <formula>"Nachweis ausstehend"</formula>
    </cfRule>
  </conditionalFormatting>
  <conditionalFormatting sqref="AZ272">
    <cfRule type="cellIs" dxfId="309" priority="191" stopIfTrue="1" operator="equal">
      <formula>"Nein"</formula>
    </cfRule>
    <cfRule type="cellIs" dxfId="308" priority="192" stopIfTrue="1" operator="equal">
      <formula>"Ja"</formula>
    </cfRule>
  </conditionalFormatting>
  <conditionalFormatting sqref="AZ272">
    <cfRule type="containsText" dxfId="307" priority="189" operator="containsText" text="nachzureichen">
      <formula>NOT(ISERROR(SEARCH("nachzureichen",AZ272)))</formula>
    </cfRule>
    <cfRule type="cellIs" dxfId="306" priority="190" operator="equal">
      <formula>"nachzureichen"</formula>
    </cfRule>
  </conditionalFormatting>
  <conditionalFormatting sqref="AZ272">
    <cfRule type="containsText" dxfId="305" priority="187" operator="containsText" text="nachzureichen">
      <formula>NOT(ISERROR(SEARCH("nachzureichen",AZ272)))</formula>
    </cfRule>
    <cfRule type="cellIs" dxfId="304" priority="188" operator="equal">
      <formula>"nachzureichen"</formula>
    </cfRule>
  </conditionalFormatting>
  <conditionalFormatting sqref="AZ272">
    <cfRule type="cellIs" dxfId="303" priority="186" operator="equal">
      <formula>"nachzureichen"</formula>
    </cfRule>
  </conditionalFormatting>
  <conditionalFormatting sqref="AZ272">
    <cfRule type="cellIs" dxfId="302" priority="185" operator="equal">
      <formula>"Nachweis ausstehend"</formula>
    </cfRule>
  </conditionalFormatting>
  <conditionalFormatting sqref="BC272">
    <cfRule type="cellIs" dxfId="301" priority="183" stopIfTrue="1" operator="equal">
      <formula>"Nein"</formula>
    </cfRule>
    <cfRule type="cellIs" dxfId="300" priority="184" stopIfTrue="1" operator="equal">
      <formula>"Ja"</formula>
    </cfRule>
  </conditionalFormatting>
  <conditionalFormatting sqref="BC272">
    <cfRule type="containsText" dxfId="299" priority="181" operator="containsText" text="nachzureichen">
      <formula>NOT(ISERROR(SEARCH("nachzureichen",BC272)))</formula>
    </cfRule>
    <cfRule type="cellIs" dxfId="298" priority="182" operator="equal">
      <formula>"nachzureichen"</formula>
    </cfRule>
  </conditionalFormatting>
  <conditionalFormatting sqref="BC272">
    <cfRule type="containsText" dxfId="297" priority="179" operator="containsText" text="nachzureichen">
      <formula>NOT(ISERROR(SEARCH("nachzureichen",BC272)))</formula>
    </cfRule>
    <cfRule type="cellIs" dxfId="296" priority="180" operator="equal">
      <formula>"nachzureichen"</formula>
    </cfRule>
  </conditionalFormatting>
  <conditionalFormatting sqref="BC272">
    <cfRule type="cellIs" dxfId="295" priority="178" operator="equal">
      <formula>"nachzureichen"</formula>
    </cfRule>
  </conditionalFormatting>
  <conditionalFormatting sqref="BC272">
    <cfRule type="cellIs" dxfId="294" priority="177" operator="equal">
      <formula>"Nachweis ausstehend"</formula>
    </cfRule>
  </conditionalFormatting>
  <conditionalFormatting sqref="BF272">
    <cfRule type="cellIs" dxfId="293" priority="175" stopIfTrue="1" operator="equal">
      <formula>"Nein"</formula>
    </cfRule>
    <cfRule type="cellIs" dxfId="292" priority="176" stopIfTrue="1" operator="equal">
      <formula>"Ja"</formula>
    </cfRule>
  </conditionalFormatting>
  <conditionalFormatting sqref="BF272">
    <cfRule type="containsText" dxfId="291" priority="173" operator="containsText" text="nachzureichen">
      <formula>NOT(ISERROR(SEARCH("nachzureichen",BF272)))</formula>
    </cfRule>
    <cfRule type="cellIs" dxfId="290" priority="174" operator="equal">
      <formula>"nachzureichen"</formula>
    </cfRule>
  </conditionalFormatting>
  <conditionalFormatting sqref="BF272">
    <cfRule type="containsText" dxfId="289" priority="171" operator="containsText" text="nachzureichen">
      <formula>NOT(ISERROR(SEARCH("nachzureichen",BF272)))</formula>
    </cfRule>
    <cfRule type="cellIs" dxfId="288" priority="172" operator="equal">
      <formula>"nachzureichen"</formula>
    </cfRule>
  </conditionalFormatting>
  <conditionalFormatting sqref="BF272">
    <cfRule type="cellIs" dxfId="287" priority="170" operator="equal">
      <formula>"nachzureichen"</formula>
    </cfRule>
  </conditionalFormatting>
  <conditionalFormatting sqref="BF272">
    <cfRule type="cellIs" dxfId="286" priority="169" operator="equal">
      <formula>"Nachweis ausstehend"</formula>
    </cfRule>
  </conditionalFormatting>
  <conditionalFormatting sqref="BI272">
    <cfRule type="cellIs" dxfId="285" priority="167" stopIfTrue="1" operator="equal">
      <formula>"Nein"</formula>
    </cfRule>
    <cfRule type="cellIs" dxfId="284" priority="168" stopIfTrue="1" operator="equal">
      <formula>"Ja"</formula>
    </cfRule>
  </conditionalFormatting>
  <conditionalFormatting sqref="BI272">
    <cfRule type="containsText" dxfId="283" priority="165" operator="containsText" text="nachzureichen">
      <formula>NOT(ISERROR(SEARCH("nachzureichen",BI272)))</formula>
    </cfRule>
    <cfRule type="cellIs" dxfId="282" priority="166" operator="equal">
      <formula>"nachzureichen"</formula>
    </cfRule>
  </conditionalFormatting>
  <conditionalFormatting sqref="BI272">
    <cfRule type="containsText" dxfId="281" priority="163" operator="containsText" text="nachzureichen">
      <formula>NOT(ISERROR(SEARCH("nachzureichen",BI272)))</formula>
    </cfRule>
    <cfRule type="cellIs" dxfId="280" priority="164" operator="equal">
      <formula>"nachzureichen"</formula>
    </cfRule>
  </conditionalFormatting>
  <conditionalFormatting sqref="BI272">
    <cfRule type="cellIs" dxfId="279" priority="162" operator="equal">
      <formula>"nachzureichen"</formula>
    </cfRule>
  </conditionalFormatting>
  <conditionalFormatting sqref="BI272">
    <cfRule type="cellIs" dxfId="278" priority="161" operator="equal">
      <formula>"Nachweis ausstehend"</formula>
    </cfRule>
  </conditionalFormatting>
  <dataValidations count="2">
    <dataValidation type="list" allowBlank="1" showInputMessage="1" showErrorMessage="1" sqref="BI390:BJ390 BI383:BJ383 BI376:BJ376 BI369:BJ369 BI362:BJ362 BI355:BJ355 BI348:BJ348 BI341:BJ341 BI334:BJ334 BI327:BJ327 BI320:BJ320 BI313:BJ313 BI306:BJ306 BI299:BJ299 BI292:BJ292 BI285:BJ285 BI537:BJ537 BI530:BJ530 BI523:BJ523 BI768:BJ768 BI761:BJ761 BI754:BJ754 BI747:BJ747 BI740:BJ740 BI733:BJ733 BI726:BJ726 BI719:BJ719 BI712:BJ712 BI705:BJ705 BI698:BJ698 BI691:BJ691 BI684:BJ684 BI677:BJ677 BI670:BJ670 BI775:BJ775 BI663:BJ663 BI656:BJ656 BI649:BJ649 BI642:BJ642 BI635:BJ635 BI628:BJ628 BI621:BJ621 BI614:BJ614 BI607:BJ607 BI600:BJ600 BI593:BJ593 BI586:BJ586 BI579:BJ579 BI572:BJ572 BI565:BJ565 BI558:BJ558 BI551:BJ551 BI544:BJ544 BI516:BJ516 BI509:BJ509 BI502:BJ502 BI495:BJ495 BI488:BJ488 BI481:BJ481 BI474:BJ474 BI467:BJ467 BI460:BJ460 BI453:BJ453 BI446:BJ446 BI439:BJ439 BI432:BJ432 BI425:BJ425 BI418:BJ418 BI411:BJ411 BI404:BJ404 BS7 BK7 D551:E551 D558:E558 D565:E565 D572:E572 D579:E579 D586:E586 D593:E593 D600:E600 D607:E607 D614:E614 D621:E621 D628:E628 D635:E635 D642:E642 D649:E649 D656:E656 D663:E663 D775:E775 D670:E670 D677:E677 D684:E684 D691:E691 D698:E698 D705:E705 D712:E712 D719:E719 D726:E726 D733:E733 D740:E740 D747:E747 D754:E754 D761:E761 D768:E768 D523:E523 D530:E530 D537:E537 D285:E285 D292:E292 D299:E299 D306:E306 D313:E313 D320:E320 D327:E327 D334:E334 D341:E341 D348:E348 D355:E355 D362:E362 D369:E369 D376:E376 D383:E383 D390:E390 D397:E397 D404:E404 D411:E411 D418:E418 D425:E425 D432:E432 D439:E439 D446:E446 D453:E453 D460:E460 D467:E467 D474:E474 D481:E481 D488:E488 D495:E495 D502:E502 D509:E509 D516:E516 D544:E544 G544:H544 G551:H551 G558:H558 G565:H565 G572:H572 G579:H579 G586:H586 G593:H593 G600:H600 G607:H607 G614:H614 G621:H621 G628:H628 G635:H635 G642:H642 G649:H649 G656:H656 G663:H663 G775:H775 G670:H670 G677:H677 G684:H684 G691:H691 G698:H698 G705:H705 G712:H712 G719:H719 G726:H726 G733:H733 G740:H740 G747:H747 G754:H754 G761:H761 G768:H768 G523:H523 G530:H530 G537:H537 G285:H285 G292:H292 G299:H299 G306:H306 G313:H313 G320:H320 G327:H327 G334:H334 G341:H341 G348:H348 G355:H355 G362:H362 G369:H369 G376:H376 G383:H383 G390:H390 G397:H397 G404:H404 G411:H411 G418:H418 G425:H425 G432:H432 G439:H439 G446:H446 G453:H453 G460:H460 G467:H467 G474:H474 G481:H481 G488:H488 G495:H495 G502:H502 G509:H509 G516:H516 J516:K516 J544:K544 J551:K551 J558:K558 J565:K565 J572:K572 J579:K579 J586:K586 J593:K593 J600:K600 J607:K607 J614:K614 J621:K621 J628:K628 J635:K635 J642:K642 J649:K649 J656:K656 J663:K663 J775:K775 J670:K670 J677:K677 J684:K684 J691:K691 J698:K698 J705:K705 J712:K712 J719:K719 J726:K726 J733:K733 J740:K740 J747:K747 J754:K754 J761:K761 J768:K768 J523:K523 J530:K530 J537:K537 J285:K285 J292:K292 J299:K299 J306:K306 J313:K313 J320:K320 J327:K327 J334:K334 J341:K341 J348:K348 J355:K355 J362:K362 J369:K369 J376:K376 J383:K383 J390:K390 J397:K397 J404:K404 J411:K411 J418:K418 J425:K425 J432:K432 J439:K439 J446:K446 J453:K453 J460:K460 J467:K467 J474:K474 J481:K481 J488:K488 J495:K495 J502:K502 J509:K509 M509:N509 M516:N516 M544:N544 M551:N551 M558:N558 M565:N565 M572:N572 M579:N579 M586:N586 M593:N593 M600:N600 M607:N607 M614:N614 M621:N621 M628:N628 M635:N635 M642:N642 M649:N649 M656:N656 M663:N663 M775:N775 M670:N670 M677:N677 M684:N684 M691:N691 M698:N698 M705:N705 M712:N712 M719:N719 M726:N726 M733:N733 M740:N740 M747:N747 M754:N754 M761:N761 M768:N768 M523:N523 M530:N530 M537:N537 M285:N285 M292:N292 M299:N299 M306:N306 M313:N313 M320:N320 M327:N327 M334:N334 M341:N341 M348:N348 M355:N355 M362:N362 M369:N369 M376:N376 M383:N383 M390:N390 M397:N397 M404:N404 M411:N411 M418:N418 M425:N425 M432:N432 M439:N439 M446:N446 M453:N453 M460:N460 M467:N467 M474:N474 M481:N481 M488:N488 M495:N495 M502:N502 P502:Q502 P509:Q509 P516:Q516 P544:Q544 P551:Q551 P558:Q558 P565:Q565 P572:Q572 P579:Q579 P586:Q586 P593:Q593 P600:Q600 P607:Q607 P614:Q614 P621:Q621 P628:Q628 P635:Q635 P642:Q642 P649:Q649 P656:Q656 P663:Q663 P775:Q775 P670:Q670 P677:Q677 P684:Q684 P691:Q691 P698:Q698 P705:Q705 P712:Q712 P719:Q719 P726:Q726 P733:Q733 P740:Q740 P747:Q747 P754:Q754 P761:Q761 P768:Q768 P523:Q523 P530:Q530 P537:Q537 P285:Q285 P292:Q292 P299:Q299 P306:Q306 P313:Q313 P320:Q320 P327:Q327 P334:Q334 P341:Q341 P348:Q348 P355:Q355 P362:Q362 P369:Q369 P376:Q376 P383:Q383 P390:Q390 P397:Q397 P404:Q404 P411:Q411 P418:Q418 P425:Q425 P432:Q432 P439:Q439 P446:Q446 P453:Q453 P460:Q460 P467:Q467 P474:Q474 P481:Q481 P488:Q488 P495:Q495 S495:T495 S502:T502 S509:T509 S516:T516 S544:T544 S551:T551 S558:T558 S565:T565 S572:T572 S579:T579 S586:T586 S593:T593 S600:T600 S607:T607 S614:T614 S621:T621 S628:T628 S635:T635 S642:T642 S649:T649 S656:T656 S663:T663 S775:T775 S670:T670 S677:T677 S684:T684 S691:T691 S698:T698 S705:T705 S712:T712 S719:T719 S726:T726 S733:T733 S740:T740 S747:T747 S754:T754 S761:T761 S768:T768 S523:T523 S530:T530 S537:T537 S285:T285 S292:T292 S299:T299 S306:T306 S313:T313 S320:T320 S327:T327 S334:T334 S341:T341 S348:T348 S355:T355 S362:T362 S369:T369 S376:T376 S383:T383 S390:T390 S397:T397 S404:T404 S411:T411 S418:T418 S425:T425 S432:T432 S439:T439 S446:T446 S453:T453 S460:T460 S467:T467 S474:T474 S481:T481 S488:T488 V488:W488 V495:W495 V502:W502 V509:W509 V516:W516 V544:W544 V551:W551 V558:W558 V565:W565 V572:W572 V579:W579 V586:W586 V593:W593 V600:W600 V607:W607 V614:W614 V621:W621 V628:W628 V635:W635 V642:W642 V649:W649 V656:W656 V663:W663 V775:W775 V670:W670 V677:W677 V684:W684 V691:W691 V698:W698 V705:W705 V712:W712 V719:W719 V726:W726 V733:W733 V740:W740 V747:W747 V754:W754 V761:W761 V768:W768 V523:W523 V530:W530 V537:W537 V285:W285 V292:W292 V299:W299 V306:W306 V313:W313 V320:W320 V327:W327 V334:W334 V341:W341 V348:W348 V355:W355 V362:W362 V369:W369 V376:W376 V383:W383 V390:W390 V397:W397 V404:W404 V411:W411 V418:W418 V425:W425 V432:W432 V439:W439 V446:W446 V453:W453 V460:W460 V467:W467 V474:W474 V481:W481 Y481:Z481 Y488:Z488 Y495:Z495 Y502:Z502 Y509:Z509 Y516:Z516 Y544:Z544 Y551:Z551 Y558:Z558 Y565:Z565 Y572:Z572 Y579:Z579 Y586:Z586 Y593:Z593 Y600:Z600 Y607:Z607 Y614:Z614 Y621:Z621 Y628:Z628 Y635:Z635 Y642:Z642 Y649:Z649 Y656:Z656 Y663:Z663 Y775:Z775 Y670:Z670 Y677:Z677 Y684:Z684 Y691:Z691 Y698:Z698 Y705:Z705 Y712:Z712 Y719:Z719 Y726:Z726 Y733:Z733 Y740:Z740 Y747:Z747 Y754:Z754 Y761:Z761 Y768:Z768 Y523:Z523 Y530:Z530 Y537:Z537 Y285:Z285 Y292:Z292 Y299:Z299 Y306:Z306 Y313:Z313 Y320:Z320 Y327:Z327 Y334:Z334 Y341:Z341 Y348:Z348 Y355:Z355 Y362:Z362 Y369:Z369 Y376:Z376 Y383:Z383 Y390:Z390 Y397:Z397 Y404:Z404 Y411:Z411 Y418:Z418 Y425:Z425 Y432:Z432 Y439:Z439 Y446:Z446 Y453:Z453 Y460:Z460 Y467:Z467 Y474:Z474 AB474:AC474 AB481:AC481 AB488:AC488 AB495:AC495 AB502:AC502 AB509:AC509 AB516:AC516 AB544:AC544 AB551:AC551 AB558:AC558 AB565:AC565 AB572:AC572 AB579:AC579 AB586:AC586 AB593:AC593 AB600:AC600 AB607:AC607 AB614:AC614 AB621:AC621 AB628:AC628 AB635:AC635 AB642:AC642 AB649:AC649 AB656:AC656 AB663:AC663 AB775:AC775 AB670:AC670 AB677:AC677 AB684:AC684 AB691:AC691 AB698:AC698 AB705:AC705 AB712:AC712 AB719:AC719 AB726:AC726 AB733:AC733 AB740:AC740 AB747:AC747 AB754:AC754 AB761:AC761 AB768:AC768 AB523:AC523 AB530:AC530 AB537:AC537 AB285:AC285 AB292:AC292 AB299:AC299 AB306:AC306 AB313:AC313 AB320:AC320 AB327:AC327 AB334:AC334 AB341:AC341 AB348:AC348 AB355:AC355 AB362:AC362 AB369:AC369 AB376:AC376 AB383:AC383 AB390:AC390 AB397:AC397 AB404:AC404 AB411:AC411 AB418:AC418 AB425:AC425 AB432:AC432 AB439:AC439 AB446:AC446 AB453:AC453 AB460:AC460 AB467:AC467 AE467:AF467 AE474:AF474 AE481:AF481 AE488:AF488 AE495:AF495 AE502:AF502 AE509:AF509 AE516:AF516 AE544:AF544 AE551:AF551 AE558:AF558 AE565:AF565 AE572:AF572 AE579:AF579 AE586:AF586 AE593:AF593 AE600:AF600 AE607:AF607 AE614:AF614 AE621:AF621 AE628:AF628 AE635:AF635 AE642:AF642 AE649:AF649 AE656:AF656 AE663:AF663 AE775:AF775 AE670:AF670 AE677:AF677 AE684:AF684 AE691:AF691 AE698:AF698 AE705:AF705 AE712:AF712 AE719:AF719 AE726:AF726 AE733:AF733 AE740:AF740 AE747:AF747 AE754:AF754 AE761:AF761 AE768:AF768 AE523:AF523 AE530:AF530 AE537:AF537 AE285:AF285 AE292:AF292 AE299:AF299 AE306:AF306 AE313:AF313 AE320:AF320 AE327:AF327 AE334:AF334 AE341:AF341 AE348:AF348 AE355:AF355 AE362:AF362 AE369:AF369 AE376:AF376 AE383:AF383 AE390:AF390 AE397:AF397 AE404:AF404 AE411:AF411 AE418:AF418 AE425:AF425 AE432:AF432 AE439:AF439 AE446:AF446 AE453:AF453 AE460:AF460 AH460:AI460 AH467:AI467 AH474:AI474 AH481:AI481 AH488:AI488 AH495:AI495 AH502:AI502 AH509:AI509 AH516:AI516 AH544:AI544 AH551:AI551 AH558:AI558 AH565:AI565 AH572:AI572 AH579:AI579 AH586:AI586 AH593:AI593 AH600:AI600 AH607:AI607 AH614:AI614 AH621:AI621 AH628:AI628 AH635:AI635 AH642:AI642 AH649:AI649 AH656:AI656 AH663:AI663 AH775:AI775 AH670:AI670 AH677:AI677 AH684:AI684 AH691:AI691 AH698:AI698 AH705:AI705 AH712:AI712 AH719:AI719 AH726:AI726 AH733:AI733 AH740:AI740 AH747:AI747 AH754:AI754 AH761:AI761 AH768:AI768 AH523:AI523 AH530:AI530 AH537:AI537 AH285:AI285 AH292:AI292 AH299:AI299 AH306:AI306 AH313:AI313 AH320:AI320 AH327:AI327 AH334:AI334 AH341:AI341 AH348:AI348 AH355:AI355 AH362:AI362 AH369:AI369 AH376:AI376 AH383:AI383 AH390:AI390 AH397:AI397 AH404:AI404 AH411:AI411 AH418:AI418 AH425:AI425 AH432:AI432 AH439:AI439 AH446:AI446 AH453:AI453 AK453:AL453 AK460:AL460 AK467:AL467 AK474:AL474 AK481:AL481 AK488:AL488 AK495:AL495 AK502:AL502 AK509:AL509 AK516:AL516 AK544:AL544 AK551:AL551 AK558:AL558 AK565:AL565 AK572:AL572 AK579:AL579 AK586:AL586 AK593:AL593 AK600:AL600 AK607:AL607 AK614:AL614 AK621:AL621 AK628:AL628 AK635:AL635 AK642:AL642 AK649:AL649 AK656:AL656 AK663:AL663 AK775:AL775 AK670:AL670 AK677:AL677 AK684:AL684 AK691:AL691 AK698:AL698 AK705:AL705 AK712:AL712 AK719:AL719 AK726:AL726 AK733:AL733 AK740:AL740 AK747:AL747 AK754:AL754 AK761:AL761 AK768:AL768 AK523:AL523 AK530:AL530 AK537:AL537 AK285:AL285 AK292:AL292 AK299:AL299 AK306:AL306 AK313:AL313 AK320:AL320 AK327:AL327 AK334:AL334 AK341:AL341 AK348:AL348 AK355:AL355 AK362:AL362 AK369:AL369 AK376:AL376 AK383:AL383 AK390:AL390 AK397:AL397 AK404:AL404 AK411:AL411 AK418:AL418 AK425:AL425 AK432:AL432 AK439:AL439 AK446:AL446 AN446:AO446 AN453:AO453 AN460:AO460 AN467:AO467 AN474:AO474 AN481:AO481 AN488:AO488 AN495:AO495 AN502:AO502 AN509:AO509 AN516:AO516 AN544:AO544 AN551:AO551 AN558:AO558 AN565:AO565 AN572:AO572 AN579:AO579 AN586:AO586 AN593:AO593 AN600:AO600 AN607:AO607 AN614:AO614 AN621:AO621 AN628:AO628 AN635:AO635 AN642:AO642 AN649:AO649 AN656:AO656 AN663:AO663 AN775:AO775 AN670:AO670 AN677:AO677 AN684:AO684 AN691:AO691 AN698:AO698 AN705:AO705 AN712:AO712 AN719:AO719 AN726:AO726 AN733:AO733 AN740:AO740 AN747:AO747 AN754:AO754 AN761:AO761 AN768:AO768 AN523:AO523 AN530:AO530 AN537:AO537 AN285:AO285 AN292:AO292 AN299:AO299 AN306:AO306 AN313:AO313 AN320:AO320 AN327:AO327 AN334:AO334 AN341:AO341 AN348:AO348 AN355:AO355 AN362:AO362 AN369:AO369 AN376:AO376 AN383:AO383 AN390:AO390 AN397:AO397 AN404:AO404 AN411:AO411 AN418:AO418 AN425:AO425 AN432:AO432 AN439:AO439 AQ439:AR439 AQ446:AR446 AQ453:AR453 AQ460:AR460 AQ467:AR467 AQ474:AR474 AQ481:AR481 AQ488:AR488 AQ495:AR495 AQ502:AR502 AQ509:AR509 AQ516:AR516 AQ544:AR544 AQ551:AR551 AQ558:AR558 AQ565:AR565 AQ572:AR572 AQ579:AR579 AQ586:AR586 AQ593:AR593 AQ600:AR600 AQ607:AR607 AQ614:AR614 AQ621:AR621 AQ628:AR628 AQ635:AR635 AQ642:AR642 AQ649:AR649 AQ656:AR656 AQ663:AR663 AQ775:AR775 AQ670:AR670 AQ677:AR677 AQ684:AR684 AQ691:AR691 AQ698:AR698 AQ705:AR705 AQ712:AR712 AQ719:AR719 AQ726:AR726 AQ733:AR733 AQ740:AR740 AQ747:AR747 AQ754:AR754 AQ761:AR761 AQ768:AR768 AQ523:AR523 AQ530:AR530 AQ537:AR537 AQ285:AR285 AQ292:AR292 AQ299:AR299 AQ306:AR306 AQ313:AR313 AQ320:AR320 AQ327:AR327 AQ334:AR334 AQ341:AR341 AQ348:AR348 AQ355:AR355 AQ362:AR362 AQ369:AR369 AQ376:AR376 AQ383:AR383 AQ390:AR390 AQ397:AR397 AQ404:AR404 AQ411:AR411 AQ418:AR418 AQ425:AR425 AQ432:AR432 AT432:AU432 AT439:AU439 AT446:AU446 AT453:AU453 AT460:AU460 AT467:AU467 AT474:AU474 AT481:AU481 AT488:AU488 AT495:AU495 AT502:AU502 AT509:AU509 AT516:AU516 AT544:AU544 AT551:AU551 AT558:AU558 AT565:AU565 AT572:AU572 AT579:AU579 AT586:AU586 AT593:AU593 AT600:AU600 AT607:AU607 AT614:AU614 AT621:AU621 AT628:AU628 AT635:AU635 AT642:AU642 AT649:AU649 AT656:AU656 AT663:AU663 AT775:AU775 AT670:AU670 AT677:AU677 AT684:AU684 AT691:AU691 AT698:AU698 AT705:AU705 AT712:AU712 AT719:AU719 AT726:AU726 AT733:AU733 AT740:AU740 AT747:AU747 AT754:AU754 AT761:AU761 AT768:AU768 AT523:AU523 AT530:AU530 AT537:AU537 AT285:AU285 AT292:AU292 AT299:AU299 AT306:AU306 AT313:AU313 AT320:AU320 AT327:AU327 AT334:AU334 AT341:AU341 AT348:AU348 AT355:AU355 AT362:AU362 AT369:AU369 AT376:AU376 AT383:AU383 AT390:AU390 AT397:AU397 AT404:AU404 AT411:AU411 AT418:AU418 AT425:AU425 AW425:AX425 AW432:AX432 AW439:AX439 AW446:AX446 AW453:AX453 AW460:AX460 AW467:AX467 AW474:AX474 AW481:AX481 AW488:AX488 AW495:AX495 AW502:AX502 AW509:AX509 AW516:AX516 AW544:AX544 AW551:AX551 AW558:AX558 AW565:AX565 AW572:AX572 AW579:AX579 AW586:AX586 AW593:AX593 AW600:AX600 AW607:AX607 AW614:AX614 AW621:AX621 AW628:AX628 AW635:AX635 AW642:AX642 AW649:AX649 AW656:AX656 AW663:AX663 AW775:AX775 AW670:AX670 AW677:AX677 AW684:AX684 AW691:AX691 AW698:AX698 AW705:AX705 AW712:AX712 AW719:AX719 AW726:AX726 AW733:AX733 AW740:AX740 AW747:AX747 AW754:AX754 AW761:AX761 AW768:AX768 AW523:AX523 AW530:AX530 AW537:AX537 AW285:AX285 AW292:AX292 AW299:AX299 AW306:AX306 AW313:AX313 AW320:AX320 AW327:AX327 AW334:AX334 AW341:AX341 AW348:AX348 AW355:AX355 AW362:AX362 AW369:AX369 AW376:AX376 AW383:AX383 AW390:AX390 AW397:AX397 AW404:AX404 AW411:AX411 AW418:AX418 AZ418:BA418 AZ425:BA425 AZ432:BA432 AZ439:BA439 AZ446:BA446 AZ453:BA453 AZ460:BA460 AZ467:BA467 AZ474:BA474 AZ481:BA481 AZ488:BA488 AZ495:BA495 AZ502:BA502 AZ509:BA509 AZ516:BA516 AZ544:BA544 AZ551:BA551 AZ558:BA558 AZ565:BA565 AZ572:BA572 AZ579:BA579 AZ586:BA586 AZ593:BA593 AZ600:BA600 AZ607:BA607 AZ614:BA614 AZ621:BA621 AZ628:BA628 AZ635:BA635 AZ642:BA642 AZ649:BA649 AZ656:BA656 AZ663:BA663 AZ775:BA775 AZ670:BA670 AZ677:BA677 AZ684:BA684 AZ691:BA691 AZ698:BA698 AZ705:BA705 AZ712:BA712 AZ719:BA719 AZ726:BA726 AZ733:BA733 AZ740:BA740 AZ747:BA747 AZ754:BA754 AZ761:BA761 AZ768:BA768 AZ523:BA523 AZ530:BA530 AZ537:BA537 AZ285:BA285 AZ292:BA292 AZ299:BA299 AZ306:BA306 AZ313:BA313 AZ320:BA320 AZ327:BA327 AZ334:BA334 AZ341:BA341 AZ348:BA348 AZ355:BA355 AZ362:BA362 AZ369:BA369 AZ376:BA376 AZ383:BA383 AZ390:BA390 AZ397:BA397 AZ404:BA404 AZ411:BA411 BC411:BD411 BC418:BD418 BC425:BD425 BC432:BD432 BC439:BD439 BC446:BD446 BC453:BD453 BC460:BD460 BC467:BD467 BC474:BD474 BC481:BD481 BC488:BD488 BC495:BD495 BC502:BD502 BC509:BD509 BC516:BD516 BC544:BD544 BC551:BD551 BC558:BD558 BC565:BD565 BC572:BD572 BC579:BD579 BC586:BD586 BC593:BD593 BC600:BD600 BC607:BD607 BC614:BD614 BC621:BD621 BC628:BD628 BC635:BD635 BC642:BD642 BC649:BD649 BC656:BD656 BC663:BD663 BC775:BD775 BC670:BD670 BC677:BD677 BC684:BD684 BC691:BD691 BC698:BD698 BC705:BD705 BC712:BD712 BC719:BD719 BC726:BD726 BC733:BD733 BC740:BD740 BC747:BD747 BC754:BD754 BC761:BD761 BC768:BD768 BC523:BD523 BC530:BD530 BC537:BD537 BC285:BD285 BC292:BD292 BC299:BD299 BC306:BD306 BC313:BD313 BC320:BD320 BC327:BD327 BC334:BD334 BC341:BD341 BC348:BD348 BC355:BD355 BC362:BD362 BC369:BD369 BC376:BD376 BC383:BD383 BC390:BD390 BC397:BD397 BC404:BD404 BF404:BG404 BF411:BG411 BF418:BG418 BF425:BG425 BF432:BG432 BF439:BG439 BF446:BG446 BF453:BG453 BF460:BG460 BF467:BG467 BF474:BG474 BF481:BG481 BF488:BG488 BF495:BG495 BF502:BG502 BF509:BG509 BF516:BG516 BF544:BG544 BF551:BG551 BF558:BG558 BF565:BG565 BF572:BG572 BF579:BG579 BF586:BG586 BF593:BG593 BF600:BG600 BF607:BG607 BF614:BG614 BF621:BG621 BF628:BG628 BF635:BG635 BF642:BG642 BF649:BG649 BF656:BG656 BF663:BG663 BF775:BG775 BF670:BG670 BF677:BG677 BF684:BG684 BF691:BG691 BF698:BG698 BF705:BG705 BF712:BG712 BF719:BG719 BF726:BG726 BF733:BG733 BF740:BG740 BF747:BG747 BF754:BG754 BF761:BG761 BF768:BG768 BF523:BG523 BF530:BG530 BF537:BG537 BF285:BG285 BF292:BG292 BF299:BG299 BF306:BG306 BF313:BG313 BF320:BG320 BF327:BG327 BF334:BG334 BF341:BG341 BF348:BG348 BF355:BG355 BF362:BG362 BF369:BG369 BF376:BG376 BF383:BG383 BF390:BG390 BF397:BG397 BI397:BJ397" xr:uid="{00000000-0002-0000-0400-000000000000}">
      <formula1>"JA,NEIN"</formula1>
    </dataValidation>
    <dataValidation type="list" allowBlank="1" showInputMessage="1" showErrorMessage="1" sqref="P8 D8 G8 J8 M8 G120 AB144 P16 P24 P32 AE40 S40 V40 P48 D48 G48 J48 M48 P56 AB152 AB160 V80 AN16 AN24 AN32 AT176 J136 J120 P40 D40 M120 AH176 AK176 AQ56 AN176 V104 Y104 AQ176 AT144 AT152 AT160 M112 D16 D24 D32 BI56 AH184 AQ112 D56 M136 AE136 G56 BF184 AH144 AH152 BI48 AZ16 AZ24 AW128 AZ128 BC128 BF128 Y64 Y72 Y80 AW136 AH160 AB104 AT104 AE112 BF144 BF152 G16 J16 G24 G32 AZ32 G40 AB64 AB72 AB80 AT96 J56 BC112 BC136 AE128 S128 J40 M40 V128 BF160 AQ168 AK184 AH96 AK96 AN96 AQ96 AT64 AT72 AK144 AK152 AK160 BI168 AT80 AW168 AZ168 J24 J32 M16 M24 M32 AH104 AQ16 AQ24 AQ32 S112 M56 Y120 AE56 AB120 AT120 AH120 AK120 BF104 AN120 AH64 AH72 AW48 AZ48 BC48 BF48 AW56 Y128 AH80 AB128 S136 BC168 BF168 BI112 AN184 AN144 AE16 AE24 AE32 AN152 AN160 AQ184 BF64 BF72 BC16 BI184 BC56 AE48 S48 V48 BF80 V112 AQ88 V136 AK104 AK64 AK72 AK80 BI88 AW88 AZ88 AZ136 BI176 AQ144 AQ152 AQ160 AW176 AZ176 BC176 AE8 S8 V8 Y8 AB8 BC24 BC32 S16 S24 S32 Y40 AB40 AT40 AH40 AK40 AN40 Y48 AB48 Y136 Y112 S56 BC88 BF88 BF176 AW184 BI16 BI24 BI32 AN104 AN64 AN72 AN80 AQ104 BI104 BI144 BI152 AB136 BI160 AZ184 AW144 AW152 AW160 V16 V24 V32 AW112 AT136 AB112 P144 P152 V56 P160 AE168 AT128 AH128 AK128 AN128 S168 AZ56 V168 P176 D176 BI96 AQ64 AQ72 AQ80 AW96 AZ96 BC96 G176 J176 M176 P184 P168 Y56 Y16 Y24 Y32 D168 D144 BF96 AW104 BI64 BI72 D152 D160 AB56 D184 G184 AQ128 AT112 BI80 AZ104 AW64 AZ144 AZ152 BI8 AW8 AZ8 BC8 BF8 AW72 AW80 AW16 AH136 BF136 G144 J144 AT56 G152 AB16 AB24 AB32 AW24 AW32 P64 P72 P80 AE88 G160 AT48 AH48 AK48 AN48 S88 V88 P96 AZ160 G168 D96 G96 J96 M96 P104 P88 D88 D64 D72 D80 D104 G104 J184 J168 M168 J152 AQ48 J160 AT16 AT24 AT32 AZ64 AZ72 M144 M152 M160 AH112 AH56 BF56 BF112 G64 AQ120 J64 AK136 G72 G80 AZ80 G88 J104 J88 M88 J72 J80 M64 M72 M184 AE184 AE144 AE152 AT8 AH8 AK8 AN8 AQ8 AE160 M80 AH16 AH24 AH32 BC144 BC184 BF16 BF24 BF32 AQ40 AE176 S176 AK56 V176 BC152 BC160 AK112 BI120 AW120 M104 AE104 AE64 AE72 AE80 BC64 BC104 AE96 S96 V96 BC72 AZ120 BC120 BF120 AN136 S144 BC80 AK16 AK24 AK32 BI40 AW40 AZ40 BC40 BF40 S152 S160 Y168 AB168 AT168 AN56 AH168 AK168 S64 S72 AN168 Y176 S80 Y88 AB88 AT88 AH88 AK88 AN88 Y96 AB96 S104 V64 AB176 S184 V144 V152 V72 P112 AE120 S120 V120 P128 D128 G128 J128 M128 P136 V160 AN112 P120 D120 AQ136 V184 Y184 D112 BI136 D136 G136 BI128 AZ112 Y144 Y152 Y160 AB184 AT184 G112 J112 G216 AB240 AB248 AB256 AT272 J232 J216 M216 AH272 AK272 AN272 AQ272 AT240 AT248 AT256 J200 J208 M192 M200 M208 AQ192 AQ200 AQ208 M232 AE232 AH240 AH248 AW224 AZ224 BC224 BF224 AW232 AH256 AE192 AE200 AE208 BF240 BF248 BC192 BC232 AE224 S224 V224 BF256 AQ264 AK240 AK248 AK256 BI264 AW264 AZ264 BC200 BC208 S192 S200 S208 Y216 AB216 AT216 AH216 AK216 AN216 Y224 AB224 S232 BC264 BF264 BI192 BI200 BI208 AN240 AN248 AN256 V192 V200 V208 V232 AZ232 BI272 AQ240 AQ248 AQ256 AW272 AZ272 BC272 Y232 Y192 Y200 Y208 BF272 BI240 BI248 AB232 BI256 AW240 AW248 AW256 AW192 AT232 AB192 AB200 AB208 AW200 AW208 P240 P248 P256 AE264 AT224 AH224 AK224 AN224 S264 V264 P272 D272 G272 J272 M272 P264 D264 D240 D248 D256 AQ224 AT192 AT200 AT208 AZ240 AZ248 AH232 BF232 G240 J240 G248 G256 AZ256 G264 J264 M264 J248 J256 M240 M248 M256 AH192 AH200 AH208 BF192 BF200 BF208 AQ216 AK232 AE240 AE248 AE256 BC240 AE272 S272 V272 BC248 BC256 AK192 AK200 AK208 BI216 AW216 AZ216 BC216 BF216 AN232 S240 S248 S256 Y264 AB264 AT264 AH264 AK264 AN264 Y272 AB272 V240 V248 P192 P200 P208 AE216 S216 V216 P224 D224 G224 J224 M224 P232 V256 AN192 AN200 AN208 P216 D216 AQ232 D192 D200 D208 BI232 D232 G232 BI224 AZ192 AZ200 Y240 Y248 Y256 G192 J192 G200 G208 AZ208" xr:uid="{00000000-0002-0000-0400-000001000000}">
      <formula1>"JA,NEIN,Nachweis ausstehend"</formula1>
    </dataValidation>
  </dataValidations>
  <pageMargins left="0.39370078740157483" right="0.39370078740157483" top="0.59055118110236227" bottom="0.39370078740157483" header="0.51181102362204722" footer="0.51181102362204722"/>
  <pageSetup paperSize="9" scale="62"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IN450"/>
  <sheetViews>
    <sheetView zoomScale="70" zoomScaleNormal="70" zoomScaleSheetLayoutView="39" workbookViewId="0">
      <pane ySplit="12" topLeftCell="A37" activePane="bottomLeft" state="frozen"/>
      <selection pane="bottomLeft" activeCell="M59" sqref="M59:N59"/>
    </sheetView>
  </sheetViews>
  <sheetFormatPr baseColWidth="10" defaultColWidth="7.7109375" defaultRowHeight="12.75" outlineLevelRow="1" outlineLevelCol="1" x14ac:dyDescent="0.2"/>
  <cols>
    <col min="1" max="1" width="4.42578125" style="772" customWidth="1"/>
    <col min="2" max="2" width="63.140625" style="504" customWidth="1"/>
    <col min="3" max="3" width="1.28515625" style="505" customWidth="1"/>
    <col min="4" max="4" width="8.28515625" style="506" customWidth="1"/>
    <col min="5" max="5" width="22.85546875" style="507" customWidth="1"/>
    <col min="6" max="6" width="2.5703125" style="30" customWidth="1"/>
    <col min="7" max="7" width="8.28515625" style="506" customWidth="1"/>
    <col min="8" max="8" width="22.85546875" style="507" customWidth="1"/>
    <col min="9" max="9" width="2.5703125" style="30" customWidth="1"/>
    <col min="10" max="10" width="8.28515625" style="506" customWidth="1"/>
    <col min="11" max="11" width="22.85546875" style="507" customWidth="1"/>
    <col min="12" max="12" width="2.5703125" style="30" customWidth="1"/>
    <col min="13" max="13" width="8.28515625" style="506" customWidth="1"/>
    <col min="14" max="14" width="22.85546875" style="507" customWidth="1"/>
    <col min="15" max="15" width="2.5703125" style="30" customWidth="1"/>
    <col min="16" max="16" width="8.28515625" style="506" customWidth="1"/>
    <col min="17" max="17" width="22.85546875" style="507" customWidth="1"/>
    <col min="18" max="18" width="2.5703125" style="30" customWidth="1"/>
    <col min="19" max="19" width="8.28515625" style="506" customWidth="1" outlineLevel="1"/>
    <col min="20" max="20" width="22.85546875" style="507" customWidth="1" outlineLevel="1"/>
    <col min="21" max="21" width="2.5703125" style="30" customWidth="1" outlineLevel="1"/>
    <col min="22" max="22" width="8.28515625" style="506" customWidth="1" outlineLevel="1"/>
    <col min="23" max="23" width="22.85546875" style="507" customWidth="1" outlineLevel="1"/>
    <col min="24" max="24" width="2.5703125" style="30" customWidth="1" outlineLevel="1"/>
    <col min="25" max="25" width="8.28515625" style="506" customWidth="1" outlineLevel="1"/>
    <col min="26" max="26" width="22.85546875" style="507" customWidth="1" outlineLevel="1"/>
    <col min="27" max="27" width="2.5703125" style="30" customWidth="1" outlineLevel="1"/>
    <col min="28" max="28" width="8.28515625" style="506" customWidth="1" outlineLevel="1"/>
    <col min="29" max="29" width="22.85546875" style="507" customWidth="1" outlineLevel="1"/>
    <col min="30" max="30" width="2.5703125" style="30" customWidth="1" outlineLevel="1"/>
    <col min="31" max="31" width="8.28515625" style="506" customWidth="1" outlineLevel="1"/>
    <col min="32" max="32" width="22.85546875" style="507" customWidth="1" outlineLevel="1"/>
    <col min="33" max="33" width="2.5703125" style="30" customWidth="1"/>
    <col min="34" max="34" width="8.28515625" style="506" customWidth="1" outlineLevel="1"/>
    <col min="35" max="35" width="22.85546875" style="507" customWidth="1" outlineLevel="1"/>
    <col min="36" max="36" width="2.5703125" style="30" customWidth="1" outlineLevel="1"/>
    <col min="37" max="37" width="8.28515625" style="506" customWidth="1" outlineLevel="1"/>
    <col min="38" max="38" width="22.85546875" style="507" customWidth="1" outlineLevel="1"/>
    <col min="39" max="39" width="2.5703125" style="30" customWidth="1" outlineLevel="1"/>
    <col min="40" max="40" width="8.28515625" style="506" customWidth="1" outlineLevel="1"/>
    <col min="41" max="41" width="22.85546875" style="507" customWidth="1" outlineLevel="1"/>
    <col min="42" max="42" width="2.5703125" style="30" customWidth="1" outlineLevel="1"/>
    <col min="43" max="43" width="8.28515625" style="506" customWidth="1" outlineLevel="1"/>
    <col min="44" max="44" width="22.85546875" style="507" customWidth="1" outlineLevel="1"/>
    <col min="45" max="45" width="2.5703125" style="30" customWidth="1" outlineLevel="1"/>
    <col min="46" max="46" width="8.28515625" style="506" customWidth="1" outlineLevel="1"/>
    <col min="47" max="47" width="22.85546875" style="507" customWidth="1" outlineLevel="1"/>
    <col min="48" max="48" width="2.5703125" style="30" customWidth="1"/>
    <col min="49" max="49" width="8.28515625" style="506" customWidth="1" outlineLevel="1"/>
    <col min="50" max="50" width="22.85546875" style="507" customWidth="1" outlineLevel="1"/>
    <col min="51" max="51" width="2.5703125" style="30" customWidth="1" outlineLevel="1"/>
    <col min="52" max="52" width="8.28515625" style="506" customWidth="1" outlineLevel="1"/>
    <col min="53" max="53" width="22.85546875" style="507" customWidth="1" outlineLevel="1"/>
    <col min="54" max="54" width="2.5703125" style="30" customWidth="1" outlineLevel="1"/>
    <col min="55" max="55" width="8.28515625" style="506" customWidth="1" outlineLevel="1"/>
    <col min="56" max="56" width="22.85546875" style="507" customWidth="1" outlineLevel="1"/>
    <col min="57" max="57" width="2.5703125" style="30" customWidth="1" outlineLevel="1"/>
    <col min="58" max="58" width="8.28515625" style="506" customWidth="1" outlineLevel="1"/>
    <col min="59" max="59" width="22.85546875" style="507" customWidth="1" outlineLevel="1"/>
    <col min="60" max="60" width="2.5703125" style="30" customWidth="1" outlineLevel="1"/>
    <col min="61" max="61" width="8.28515625" style="506" customWidth="1" outlineLevel="1"/>
    <col min="62" max="62" width="22.85546875" style="507" customWidth="1" outlineLevel="1"/>
    <col min="63" max="63" width="2.5703125" style="30" customWidth="1"/>
    <col min="64" max="70" width="6.5703125" style="31" customWidth="1"/>
    <col min="71" max="153" width="7.7109375" style="502"/>
    <col min="154" max="165" width="7.7109375" style="508"/>
    <col min="166" max="16384" width="7.7109375" style="504"/>
  </cols>
  <sheetData>
    <row r="1" spans="1:248" s="99" customFormat="1" ht="20.25" customHeight="1" x14ac:dyDescent="0.2">
      <c r="A1" s="8"/>
      <c r="B1" s="366"/>
      <c r="C1" s="367"/>
      <c r="D1" s="367"/>
      <c r="E1" s="254"/>
      <c r="F1" s="30"/>
      <c r="G1" s="353"/>
      <c r="H1" s="354"/>
      <c r="I1" s="30"/>
      <c r="J1" s="354"/>
      <c r="K1" s="354"/>
      <c r="L1" s="30"/>
      <c r="M1" s="18"/>
      <c r="N1" s="7"/>
      <c r="O1" s="30"/>
      <c r="P1" s="7"/>
      <c r="Q1" s="7"/>
      <c r="R1" s="30"/>
      <c r="S1" s="353"/>
      <c r="T1" s="354"/>
      <c r="U1" s="30"/>
      <c r="V1" s="354"/>
      <c r="W1" s="354"/>
      <c r="X1" s="30"/>
      <c r="Y1" s="18"/>
      <c r="Z1" s="7"/>
      <c r="AA1" s="30"/>
      <c r="AB1" s="7"/>
      <c r="AC1" s="7"/>
      <c r="AD1" s="30"/>
      <c r="AE1" s="353"/>
      <c r="AF1" s="354"/>
      <c r="AG1" s="30"/>
      <c r="AH1" s="354"/>
      <c r="AI1" s="354"/>
      <c r="AJ1" s="30"/>
      <c r="AK1" s="18"/>
      <c r="AL1" s="7"/>
      <c r="AM1" s="30"/>
      <c r="AN1" s="7"/>
      <c r="AO1" s="7"/>
      <c r="AP1" s="30"/>
      <c r="AQ1" s="353"/>
      <c r="AR1" s="354"/>
      <c r="AS1" s="30"/>
      <c r="AT1" s="354"/>
      <c r="AU1" s="354"/>
      <c r="AV1" s="30"/>
      <c r="AW1" s="18"/>
      <c r="AX1" s="7"/>
      <c r="AY1" s="30"/>
      <c r="AZ1" s="7"/>
      <c r="BA1" s="7"/>
      <c r="BB1" s="30"/>
      <c r="BC1" s="353"/>
      <c r="BD1" s="354"/>
      <c r="BE1" s="30"/>
      <c r="BF1" s="354"/>
      <c r="BG1" s="354"/>
      <c r="BH1" s="30"/>
      <c r="BI1" s="18"/>
      <c r="BJ1" s="7"/>
      <c r="BK1" s="30"/>
      <c r="BL1" s="31"/>
      <c r="BM1" s="31"/>
      <c r="BN1" s="31"/>
      <c r="BO1" s="31"/>
      <c r="BP1" s="31"/>
      <c r="BQ1" s="31"/>
      <c r="BR1" s="31"/>
      <c r="BS1" s="11"/>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row>
    <row r="2" spans="1:248" ht="18" customHeight="1" x14ac:dyDescent="0.2">
      <c r="A2" s="1245" t="s">
        <v>313</v>
      </c>
      <c r="B2" s="1246"/>
      <c r="C2" s="773"/>
      <c r="D2" s="1251" t="s">
        <v>315</v>
      </c>
      <c r="E2" s="1251"/>
      <c r="F2" s="1251"/>
      <c r="G2" s="1251"/>
      <c r="H2" s="1251"/>
      <c r="J2" s="1252">
        <v>1</v>
      </c>
      <c r="K2" s="1252"/>
      <c r="N2" s="506"/>
      <c r="Q2" s="506"/>
      <c r="T2" s="506"/>
      <c r="W2" s="506"/>
      <c r="Z2" s="506"/>
      <c r="AC2" s="506"/>
      <c r="AF2" s="506"/>
      <c r="AI2" s="506"/>
      <c r="AL2" s="506"/>
      <c r="AO2" s="506"/>
      <c r="AR2" s="506"/>
      <c r="AU2" s="506"/>
      <c r="AX2" s="506"/>
      <c r="BA2" s="506"/>
      <c r="BD2" s="506"/>
      <c r="BG2" s="506"/>
      <c r="BJ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c r="DC2" s="506"/>
      <c r="DD2" s="506"/>
      <c r="DE2" s="506"/>
      <c r="DF2" s="506"/>
      <c r="DG2" s="506"/>
      <c r="DH2" s="506"/>
      <c r="DI2" s="506"/>
      <c r="DJ2" s="506"/>
      <c r="DK2" s="506"/>
      <c r="DL2" s="506"/>
      <c r="DM2" s="506"/>
      <c r="DN2" s="506"/>
      <c r="DO2" s="506"/>
      <c r="DP2" s="506"/>
      <c r="DQ2" s="506"/>
      <c r="DR2" s="506"/>
      <c r="DS2" s="506"/>
      <c r="DT2" s="506"/>
      <c r="DU2" s="506"/>
      <c r="DV2" s="506"/>
      <c r="DW2" s="506"/>
      <c r="DX2" s="506"/>
      <c r="DY2" s="506"/>
      <c r="DZ2" s="506"/>
      <c r="EA2" s="506"/>
      <c r="EB2" s="506"/>
      <c r="EC2" s="506"/>
      <c r="ED2" s="506"/>
      <c r="EE2" s="506"/>
      <c r="EF2" s="506"/>
      <c r="EG2" s="506"/>
      <c r="EH2" s="506"/>
      <c r="EI2" s="506"/>
      <c r="EJ2" s="506"/>
      <c r="EK2" s="506"/>
      <c r="EL2" s="506"/>
      <c r="EM2" s="506"/>
      <c r="EN2" s="506"/>
      <c r="EO2" s="506"/>
      <c r="EP2" s="506"/>
      <c r="EQ2" s="506"/>
      <c r="ER2" s="506"/>
      <c r="ES2" s="506"/>
      <c r="ET2" s="506"/>
      <c r="EU2" s="506"/>
      <c r="EV2" s="506"/>
      <c r="EW2" s="506"/>
    </row>
    <row r="3" spans="1:248" ht="18" customHeight="1" x14ac:dyDescent="0.2">
      <c r="A3" s="1247"/>
      <c r="B3" s="1248"/>
      <c r="C3" s="773"/>
      <c r="D3" s="1251"/>
      <c r="E3" s="1251"/>
      <c r="F3" s="1251"/>
      <c r="G3" s="1251"/>
      <c r="H3" s="1251"/>
      <c r="J3" s="1252"/>
      <c r="K3" s="1252"/>
      <c r="N3" s="506"/>
      <c r="Q3" s="506"/>
      <c r="T3" s="506"/>
      <c r="W3" s="506"/>
      <c r="Z3" s="506"/>
      <c r="AC3" s="506"/>
      <c r="AF3" s="506"/>
      <c r="AI3" s="506"/>
      <c r="AL3" s="506"/>
      <c r="AO3" s="506"/>
      <c r="AR3" s="506"/>
      <c r="AU3" s="506"/>
      <c r="AX3" s="506"/>
      <c r="BA3" s="506"/>
      <c r="BD3" s="506"/>
      <c r="BG3" s="506"/>
      <c r="BJ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c r="CQ3" s="506"/>
      <c r="CR3" s="506"/>
      <c r="CS3" s="506"/>
      <c r="CT3" s="506"/>
      <c r="CU3" s="506"/>
      <c r="CV3" s="506"/>
      <c r="CW3" s="506"/>
      <c r="CX3" s="506"/>
      <c r="CY3" s="506"/>
      <c r="CZ3" s="506"/>
      <c r="DA3" s="506"/>
      <c r="DB3" s="506"/>
      <c r="DC3" s="506"/>
      <c r="DD3" s="506"/>
      <c r="DE3" s="506"/>
      <c r="DF3" s="506"/>
      <c r="DG3" s="506"/>
      <c r="DH3" s="506"/>
      <c r="DI3" s="506"/>
      <c r="DJ3" s="506"/>
      <c r="DK3" s="506"/>
      <c r="DL3" s="506"/>
      <c r="DM3" s="506"/>
      <c r="DN3" s="506"/>
      <c r="DO3" s="506"/>
      <c r="DP3" s="506"/>
      <c r="DQ3" s="506"/>
      <c r="DR3" s="506"/>
      <c r="DS3" s="506"/>
      <c r="DT3" s="506"/>
      <c r="DU3" s="506"/>
      <c r="DV3" s="506"/>
      <c r="DW3" s="506"/>
      <c r="DX3" s="506"/>
      <c r="DY3" s="506"/>
      <c r="DZ3" s="506"/>
      <c r="EA3" s="506"/>
      <c r="EB3" s="506"/>
      <c r="EC3" s="506"/>
      <c r="ED3" s="506"/>
      <c r="EE3" s="506"/>
      <c r="EF3" s="506"/>
      <c r="EG3" s="506"/>
      <c r="EH3" s="506"/>
      <c r="EI3" s="506"/>
      <c r="EJ3" s="506"/>
      <c r="EK3" s="506"/>
      <c r="EL3" s="506"/>
      <c r="EM3" s="506"/>
      <c r="EN3" s="506"/>
      <c r="EO3" s="506"/>
      <c r="EP3" s="506"/>
      <c r="EQ3" s="506"/>
      <c r="ER3" s="506"/>
      <c r="ES3" s="506"/>
      <c r="ET3" s="506"/>
      <c r="EU3" s="506"/>
      <c r="EV3" s="506"/>
      <c r="EW3" s="506"/>
    </row>
    <row r="4" spans="1:248" ht="4.5" customHeight="1" x14ac:dyDescent="0.2">
      <c r="A4" s="1247"/>
      <c r="B4" s="1248"/>
      <c r="C4" s="773"/>
      <c r="D4" s="588"/>
      <c r="E4" s="588"/>
      <c r="F4" s="588"/>
      <c r="G4" s="588"/>
      <c r="H4" s="588"/>
      <c r="K4" s="506"/>
      <c r="N4" s="506"/>
      <c r="Q4" s="506"/>
      <c r="T4" s="506"/>
      <c r="W4" s="506"/>
      <c r="Z4" s="506"/>
      <c r="AC4" s="506"/>
      <c r="AF4" s="506"/>
      <c r="AI4" s="506"/>
      <c r="AL4" s="506"/>
      <c r="AO4" s="506"/>
      <c r="AR4" s="506"/>
      <c r="AU4" s="506"/>
      <c r="AX4" s="506"/>
      <c r="BA4" s="506"/>
      <c r="BD4" s="506"/>
      <c r="BG4" s="506"/>
      <c r="BJ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c r="CX4" s="506"/>
      <c r="CY4" s="506"/>
      <c r="CZ4" s="506"/>
      <c r="DA4" s="506"/>
      <c r="DB4" s="506"/>
      <c r="DC4" s="506"/>
      <c r="DD4" s="506"/>
      <c r="DE4" s="506"/>
      <c r="DF4" s="506"/>
      <c r="DG4" s="506"/>
      <c r="DH4" s="506"/>
      <c r="DI4" s="506"/>
      <c r="DJ4" s="506"/>
      <c r="DK4" s="506"/>
      <c r="DL4" s="506"/>
      <c r="DM4" s="506"/>
      <c r="DN4" s="506"/>
      <c r="DO4" s="506"/>
      <c r="DP4" s="506"/>
      <c r="DQ4" s="506"/>
      <c r="DR4" s="506"/>
      <c r="DS4" s="506"/>
      <c r="DT4" s="506"/>
      <c r="DU4" s="506"/>
      <c r="DV4" s="506"/>
      <c r="DW4" s="506"/>
      <c r="DX4" s="506"/>
      <c r="DY4" s="506"/>
      <c r="DZ4" s="506"/>
      <c r="EA4" s="506"/>
      <c r="EB4" s="506"/>
      <c r="EC4" s="506"/>
      <c r="ED4" s="506"/>
      <c r="EE4" s="506"/>
      <c r="EF4" s="506"/>
      <c r="EG4" s="506"/>
      <c r="EH4" s="506"/>
      <c r="EI4" s="506"/>
      <c r="EJ4" s="506"/>
      <c r="EK4" s="506"/>
      <c r="EL4" s="506"/>
      <c r="EM4" s="506"/>
      <c r="EN4" s="506"/>
      <c r="EO4" s="506"/>
      <c r="EP4" s="506"/>
      <c r="EQ4" s="506"/>
      <c r="ER4" s="506"/>
      <c r="ES4" s="506"/>
      <c r="ET4" s="506"/>
      <c r="EU4" s="506"/>
      <c r="EV4" s="506"/>
      <c r="EW4" s="506"/>
    </row>
    <row r="5" spans="1:248" ht="18" customHeight="1" x14ac:dyDescent="0.2">
      <c r="A5" s="1247"/>
      <c r="B5" s="1248"/>
      <c r="C5" s="773"/>
      <c r="D5" s="1251" t="s">
        <v>317</v>
      </c>
      <c r="E5" s="1251"/>
      <c r="F5" s="1251"/>
      <c r="G5" s="1251"/>
      <c r="H5" s="1251"/>
      <c r="J5" s="1253">
        <v>1.75</v>
      </c>
      <c r="K5" s="1253"/>
      <c r="N5" s="506"/>
      <c r="Q5" s="506"/>
      <c r="T5" s="506"/>
      <c r="W5" s="506"/>
      <c r="Z5" s="506"/>
      <c r="AC5" s="506"/>
      <c r="AF5" s="506"/>
      <c r="AI5" s="506"/>
      <c r="AL5" s="506"/>
      <c r="AO5" s="506"/>
      <c r="AR5" s="506"/>
      <c r="AU5" s="506"/>
      <c r="AX5" s="506"/>
      <c r="BA5" s="506"/>
      <c r="BD5" s="506"/>
      <c r="BG5" s="506"/>
      <c r="BJ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c r="CX5" s="506"/>
      <c r="CY5" s="506"/>
      <c r="CZ5" s="506"/>
      <c r="DA5" s="506"/>
      <c r="DB5" s="506"/>
      <c r="DC5" s="506"/>
      <c r="DD5" s="506"/>
      <c r="DE5" s="506"/>
      <c r="DF5" s="506"/>
      <c r="DG5" s="506"/>
      <c r="DH5" s="506"/>
      <c r="DI5" s="506"/>
      <c r="DJ5" s="506"/>
      <c r="DK5" s="506"/>
      <c r="DL5" s="506"/>
      <c r="DM5" s="506"/>
      <c r="DN5" s="506"/>
      <c r="DO5" s="506"/>
      <c r="DP5" s="506"/>
      <c r="DQ5" s="506"/>
      <c r="DR5" s="506"/>
      <c r="DS5" s="506"/>
      <c r="DT5" s="506"/>
      <c r="DU5" s="506"/>
      <c r="DV5" s="506"/>
      <c r="DW5" s="506"/>
      <c r="DX5" s="506"/>
      <c r="DY5" s="506"/>
      <c r="DZ5" s="506"/>
      <c r="EA5" s="506"/>
      <c r="EB5" s="506"/>
      <c r="EC5" s="506"/>
      <c r="ED5" s="506"/>
      <c r="EE5" s="506"/>
      <c r="EF5" s="506"/>
      <c r="EG5" s="506"/>
      <c r="EH5" s="506"/>
      <c r="EI5" s="506"/>
      <c r="EJ5" s="506"/>
      <c r="EK5" s="506"/>
      <c r="EL5" s="506"/>
      <c r="EM5" s="506"/>
      <c r="EN5" s="506"/>
      <c r="EO5" s="506"/>
      <c r="EP5" s="506"/>
      <c r="EQ5" s="506"/>
      <c r="ER5" s="506"/>
      <c r="ES5" s="506"/>
      <c r="ET5" s="506"/>
      <c r="EU5" s="506"/>
      <c r="EV5" s="506"/>
      <c r="EW5" s="506"/>
    </row>
    <row r="6" spans="1:248" ht="18" customHeight="1" x14ac:dyDescent="0.2">
      <c r="A6" s="1249"/>
      <c r="B6" s="1250"/>
      <c r="C6" s="773"/>
      <c r="D6" s="1251"/>
      <c r="E6" s="1251"/>
      <c r="F6" s="1251"/>
      <c r="G6" s="1251"/>
      <c r="H6" s="1251"/>
      <c r="J6" s="1253"/>
      <c r="K6" s="1253"/>
      <c r="N6" s="506"/>
      <c r="Q6" s="506"/>
      <c r="T6" s="506"/>
      <c r="W6" s="506"/>
      <c r="Z6" s="506"/>
      <c r="AC6" s="506"/>
      <c r="AF6" s="506"/>
      <c r="AI6" s="506"/>
      <c r="AL6" s="506"/>
      <c r="AO6" s="506"/>
      <c r="AR6" s="506"/>
      <c r="AU6" s="506"/>
      <c r="AX6" s="506"/>
      <c r="BA6" s="506"/>
      <c r="BD6" s="506"/>
      <c r="BG6" s="506"/>
      <c r="BJ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row>
    <row r="7" spans="1:248" s="99" customFormat="1" ht="20.25" customHeight="1" x14ac:dyDescent="0.2">
      <c r="A7" s="8"/>
      <c r="B7" s="366"/>
      <c r="C7" s="367"/>
      <c r="D7" s="367"/>
      <c r="E7" s="254"/>
      <c r="F7" s="30"/>
      <c r="G7" s="353"/>
      <c r="H7" s="354"/>
      <c r="I7" s="30"/>
      <c r="J7" s="354"/>
      <c r="K7" s="354"/>
      <c r="L7" s="30"/>
      <c r="M7" s="18"/>
      <c r="N7" s="7"/>
      <c r="O7" s="30"/>
      <c r="P7" s="7"/>
      <c r="Q7" s="7"/>
      <c r="R7" s="30"/>
      <c r="S7" s="353"/>
      <c r="T7" s="354"/>
      <c r="U7" s="30"/>
      <c r="V7" s="354"/>
      <c r="W7" s="354"/>
      <c r="X7" s="30"/>
      <c r="Y7" s="18"/>
      <c r="Z7" s="7"/>
      <c r="AA7" s="30"/>
      <c r="AB7" s="7"/>
      <c r="AC7" s="7"/>
      <c r="AD7" s="30"/>
      <c r="AE7" s="353"/>
      <c r="AF7" s="354"/>
      <c r="AG7" s="30"/>
      <c r="AH7" s="354"/>
      <c r="AI7" s="354"/>
      <c r="AJ7" s="30"/>
      <c r="AK7" s="18"/>
      <c r="AL7" s="7"/>
      <c r="AM7" s="30"/>
      <c r="AN7" s="7"/>
      <c r="AO7" s="7"/>
      <c r="AP7" s="30"/>
      <c r="AQ7" s="353"/>
      <c r="AR7" s="354"/>
      <c r="AS7" s="30"/>
      <c r="AT7" s="354"/>
      <c r="AU7" s="354"/>
      <c r="AV7" s="30"/>
      <c r="AW7" s="18"/>
      <c r="AX7" s="7"/>
      <c r="AY7" s="30"/>
      <c r="AZ7" s="7"/>
      <c r="BA7" s="7"/>
      <c r="BB7" s="30"/>
      <c r="BC7" s="353"/>
      <c r="BD7" s="354"/>
      <c r="BE7" s="30"/>
      <c r="BF7" s="354"/>
      <c r="BG7" s="354"/>
      <c r="BH7" s="30"/>
      <c r="BI7" s="18"/>
      <c r="BJ7" s="7"/>
      <c r="BK7" s="30"/>
      <c r="BL7" s="31"/>
      <c r="BM7" s="31"/>
      <c r="BN7" s="31"/>
      <c r="BO7" s="31"/>
      <c r="BP7" s="31"/>
      <c r="BQ7" s="31"/>
      <c r="BR7" s="31"/>
      <c r="BS7" s="11"/>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row>
    <row r="8" spans="1:248" s="8" customFormat="1" ht="18" customHeight="1" x14ac:dyDescent="0.2">
      <c r="B8" s="366"/>
      <c r="C8" s="367"/>
      <c r="D8" s="367"/>
      <c r="E8" s="353"/>
      <c r="F8" s="30"/>
      <c r="G8" s="353"/>
      <c r="H8" s="354"/>
      <c r="I8" s="30"/>
      <c r="J8" s="354"/>
      <c r="K8" s="354"/>
      <c r="L8" s="30"/>
      <c r="M8" s="18"/>
      <c r="N8" s="7"/>
      <c r="O8" s="30"/>
      <c r="P8" s="7"/>
      <c r="Q8" s="7"/>
      <c r="R8" s="30"/>
      <c r="S8" s="353"/>
      <c r="T8" s="354"/>
      <c r="U8" s="30"/>
      <c r="V8" s="354"/>
      <c r="W8" s="354"/>
      <c r="X8" s="30"/>
      <c r="Y8" s="18"/>
      <c r="Z8" s="7"/>
      <c r="AA8" s="30"/>
      <c r="AB8" s="7"/>
      <c r="AC8" s="7"/>
      <c r="AD8" s="30"/>
      <c r="AE8" s="353"/>
      <c r="AF8" s="354"/>
      <c r="AG8" s="30"/>
      <c r="AH8" s="354"/>
      <c r="AI8" s="354"/>
      <c r="AJ8" s="30"/>
      <c r="AK8" s="18"/>
      <c r="AL8" s="7"/>
      <c r="AM8" s="30"/>
      <c r="AN8" s="7"/>
      <c r="AO8" s="7"/>
      <c r="AP8" s="30"/>
      <c r="AQ8" s="353"/>
      <c r="AR8" s="354"/>
      <c r="AS8" s="30"/>
      <c r="AT8" s="354"/>
      <c r="AU8" s="354"/>
      <c r="AV8" s="30"/>
      <c r="AW8" s="18"/>
      <c r="AX8" s="7"/>
      <c r="AY8" s="30"/>
      <c r="AZ8" s="7"/>
      <c r="BA8" s="7"/>
      <c r="BB8" s="30"/>
      <c r="BC8" s="353"/>
      <c r="BD8" s="354"/>
      <c r="BE8" s="30"/>
      <c r="BF8" s="354"/>
      <c r="BG8" s="354"/>
      <c r="BH8" s="30"/>
      <c r="BI8" s="18"/>
      <c r="BJ8" s="7"/>
      <c r="BK8" s="30"/>
      <c r="BL8" s="1026"/>
      <c r="BM8" s="1026"/>
      <c r="BN8" s="1026"/>
      <c r="BO8" s="1026"/>
      <c r="BP8" s="1026"/>
      <c r="BQ8" s="1026"/>
      <c r="BR8" s="1026"/>
      <c r="BS8" s="11"/>
    </row>
    <row r="9" spans="1:248" s="413" customFormat="1" ht="15" customHeight="1" x14ac:dyDescent="0.2">
      <c r="A9" s="789"/>
      <c r="B9" s="1229"/>
      <c r="C9" s="236"/>
      <c r="D9" s="1180" t="str">
        <f>IF(Zusammenstellung!$I$35="Name Bietergemeinschaft","",Zusammenstellung!$I35)</f>
        <v/>
      </c>
      <c r="E9" s="1180"/>
      <c r="F9" s="30"/>
      <c r="G9" s="1168" t="str">
        <f>IF(Zusammenstellung!$L$35="Name Bietergemeinschaft","",Zusammenstellung!$L35)</f>
        <v/>
      </c>
      <c r="H9" s="1169"/>
      <c r="I9" s="30"/>
      <c r="J9" s="1168" t="str">
        <f>IF(Zusammenstellung!$O$35="Name Bietergemeinschaft","",Zusammenstellung!$O35)</f>
        <v/>
      </c>
      <c r="K9" s="1169"/>
      <c r="L9" s="30"/>
      <c r="M9" s="1168" t="str">
        <f>IF(Zusammenstellung!$R$35="Name Bietergemeinschaft","",Zusammenstellung!$R35)</f>
        <v/>
      </c>
      <c r="N9" s="1169"/>
      <c r="O9" s="30"/>
      <c r="P9" s="1168" t="str">
        <f>IF(Zusammenstellung!$U$35="Name Bietergemeinschaft","",Zusammenstellung!$U35)</f>
        <v/>
      </c>
      <c r="Q9" s="1169"/>
      <c r="R9" s="30"/>
      <c r="S9" s="1178" t="str">
        <f>IF(Zusammenstellung!$X$35="Name Bietergemeinschaft","",Zusammenstellung!$X35)</f>
        <v/>
      </c>
      <c r="T9" s="1179"/>
      <c r="U9" s="30"/>
      <c r="V9" s="1182" t="str">
        <f>IF(Zusammenstellung!$AA$35="Name Bietergemeinschaft","",Zusammenstellung!$AA35)</f>
        <v/>
      </c>
      <c r="W9" s="1179"/>
      <c r="X9" s="30"/>
      <c r="Y9" s="1178" t="str">
        <f>IF(Zusammenstellung!$AD$35="Name Bietergemeinschaft","",Zusammenstellung!$AD35)</f>
        <v/>
      </c>
      <c r="Z9" s="1179"/>
      <c r="AA9" s="30"/>
      <c r="AB9" s="1178" t="str">
        <f>IF(Zusammenstellung!$AG$35="Name Bietergemeinschaft","",Zusammenstellung!$AG35)</f>
        <v/>
      </c>
      <c r="AC9" s="1179"/>
      <c r="AD9" s="30"/>
      <c r="AE9" s="1178" t="str">
        <f>IF(Zusammenstellung!$AJ$35="Name Bietergemeinschaft","",Zusammenstellung!$AJ35)</f>
        <v/>
      </c>
      <c r="AF9" s="1179"/>
      <c r="AG9" s="30"/>
      <c r="AH9" s="1178" t="str">
        <f>IF(Zusammenstellung!$AM$35="Name Bietergemeinschaft","",Zusammenstellung!$AM35)</f>
        <v/>
      </c>
      <c r="AI9" s="1179"/>
      <c r="AJ9" s="30"/>
      <c r="AK9" s="1178" t="str">
        <f>IF(Zusammenstellung!$AP$35="Name Bietergemeinschaft","",Zusammenstellung!$AP35)</f>
        <v/>
      </c>
      <c r="AL9" s="1179"/>
      <c r="AM9" s="30"/>
      <c r="AN9" s="1178" t="str">
        <f>IF(Zusammenstellung!$AS$35="Name Bietergemeinschaft","",Zusammenstellung!$AS35)</f>
        <v/>
      </c>
      <c r="AO9" s="1179"/>
      <c r="AP9" s="30"/>
      <c r="AQ9" s="1178" t="str">
        <f>IF(Zusammenstellung!$AV$35="Name Bietergemeinschaft","",Zusammenstellung!$AV35)</f>
        <v/>
      </c>
      <c r="AR9" s="1179"/>
      <c r="AS9" s="30"/>
      <c r="AT9" s="1178" t="str">
        <f>IF(Zusammenstellung!$AY$35="Name Bietergemeinschaft","",Zusammenstellung!$AY35)</f>
        <v/>
      </c>
      <c r="AU9" s="1179"/>
      <c r="AV9" s="30"/>
      <c r="AW9" s="1178" t="str">
        <f>IF(Zusammenstellung!$BB$35="Name Bietergemeinschaft","",Zusammenstellung!$BB35)</f>
        <v/>
      </c>
      <c r="AX9" s="1179"/>
      <c r="AY9" s="30"/>
      <c r="AZ9" s="1178" t="str">
        <f>IF(Zusammenstellung!$BE$35="Name Bietergemeinschaft","",Zusammenstellung!$BE35)</f>
        <v/>
      </c>
      <c r="BA9" s="1179"/>
      <c r="BB9" s="30"/>
      <c r="BC9" s="1178" t="str">
        <f>IF(Zusammenstellung!$BH$35="Name Bietergemeinschaft","",Zusammenstellung!$BH35)</f>
        <v/>
      </c>
      <c r="BD9" s="1179"/>
      <c r="BE9" s="30"/>
      <c r="BF9" s="1178" t="str">
        <f>IF(Zusammenstellung!$BK$35="Name Bietergemeinschaft","",Zusammenstellung!$BK35)</f>
        <v/>
      </c>
      <c r="BG9" s="1179"/>
      <c r="BH9" s="30"/>
      <c r="BI9" s="1178" t="str">
        <f>IF(Zusammenstellung!$BN$35="Name Bietergemeinschaft","",Zusammenstellung!$BN35)</f>
        <v/>
      </c>
      <c r="BJ9" s="1179"/>
      <c r="BK9" s="30"/>
      <c r="BL9" s="1026" t="s">
        <v>259</v>
      </c>
      <c r="BM9" s="1026"/>
      <c r="BN9" s="1026"/>
      <c r="BO9" s="1026"/>
      <c r="BP9" s="1026"/>
      <c r="BQ9" s="1026"/>
      <c r="BR9" s="1026"/>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c r="DH9" s="240"/>
      <c r="DI9" s="240"/>
      <c r="DJ9" s="240"/>
      <c r="DK9" s="240"/>
      <c r="DL9" s="240"/>
      <c r="DM9" s="240"/>
      <c r="DN9" s="240"/>
      <c r="DO9" s="240"/>
      <c r="DP9" s="240"/>
      <c r="DQ9" s="240"/>
      <c r="DR9" s="240"/>
      <c r="DS9" s="240"/>
      <c r="DT9" s="240"/>
      <c r="DU9" s="240"/>
      <c r="DV9" s="240"/>
      <c r="DW9" s="240"/>
      <c r="DX9" s="240"/>
      <c r="DY9" s="240"/>
      <c r="DZ9" s="240"/>
      <c r="EA9" s="240"/>
      <c r="EB9" s="240"/>
      <c r="EC9" s="240"/>
      <c r="ED9" s="240"/>
      <c r="EE9" s="240"/>
      <c r="EF9" s="240"/>
      <c r="EG9" s="240"/>
      <c r="EH9" s="240"/>
      <c r="EI9" s="240"/>
      <c r="EJ9" s="240"/>
      <c r="EK9" s="240"/>
      <c r="EL9" s="240"/>
      <c r="EM9" s="240"/>
      <c r="EN9" s="240"/>
      <c r="EO9" s="240"/>
      <c r="EP9" s="240"/>
      <c r="EQ9" s="240"/>
      <c r="ER9" s="240"/>
      <c r="ES9" s="240"/>
      <c r="ET9" s="240"/>
      <c r="EU9" s="240"/>
      <c r="EV9" s="240"/>
      <c r="EW9" s="240"/>
      <c r="EX9" s="240"/>
      <c r="EY9" s="240"/>
      <c r="EZ9" s="240"/>
      <c r="FA9" s="240"/>
      <c r="FB9" s="240"/>
      <c r="FC9" s="240"/>
      <c r="FD9" s="240"/>
      <c r="FE9" s="240"/>
      <c r="FF9" s="240"/>
      <c r="FG9" s="240"/>
      <c r="FH9" s="240"/>
      <c r="FI9" s="240"/>
      <c r="FJ9" s="240"/>
      <c r="FK9" s="240"/>
      <c r="FL9" s="240"/>
      <c r="FM9" s="240"/>
      <c r="FN9" s="240"/>
      <c r="FO9" s="240"/>
      <c r="FP9" s="240"/>
      <c r="FQ9" s="240"/>
      <c r="FR9" s="240"/>
      <c r="FS9" s="240"/>
      <c r="FT9" s="240"/>
      <c r="FU9" s="240"/>
      <c r="FV9" s="240"/>
      <c r="FW9" s="240"/>
      <c r="FX9" s="240"/>
      <c r="FY9" s="240"/>
      <c r="FZ9" s="240"/>
      <c r="GA9" s="240"/>
      <c r="GB9" s="240"/>
      <c r="GC9" s="240"/>
      <c r="GD9" s="240"/>
      <c r="GE9" s="240"/>
      <c r="GF9" s="240"/>
      <c r="GG9" s="240"/>
      <c r="GH9" s="240"/>
      <c r="GI9" s="240"/>
      <c r="GJ9" s="240"/>
      <c r="GK9" s="240"/>
      <c r="GL9" s="240"/>
      <c r="GM9" s="240"/>
      <c r="GN9" s="240"/>
      <c r="GO9" s="240"/>
      <c r="GP9" s="240"/>
      <c r="GQ9" s="240"/>
      <c r="GR9" s="240"/>
      <c r="GS9" s="240"/>
    </row>
    <row r="10" spans="1:248" s="480" customFormat="1" ht="18" customHeight="1" x14ac:dyDescent="0.2">
      <c r="A10" s="789"/>
      <c r="B10" s="1229"/>
      <c r="C10" s="475"/>
      <c r="D10" s="1164" t="str">
        <f>IF(Zusammenstellung!$I$36="Firma 1","",Zusammenstellung!$I36)</f>
        <v/>
      </c>
      <c r="E10" s="1165"/>
      <c r="F10" s="30"/>
      <c r="G10" s="1168" t="str">
        <f>IF(Zusammenstellung!$L$36="Firma 2","",Zusammenstellung!$L36)</f>
        <v/>
      </c>
      <c r="H10" s="1169"/>
      <c r="I10" s="30"/>
      <c r="J10" s="1168" t="str">
        <f>IF(Zusammenstellung!$O$36="Firma 3","",Zusammenstellung!$O36)</f>
        <v/>
      </c>
      <c r="K10" s="1169"/>
      <c r="L10" s="30"/>
      <c r="M10" s="1168" t="str">
        <f>IF(Zusammenstellung!$R$36="Firma 4","",Zusammenstellung!$R36)</f>
        <v/>
      </c>
      <c r="N10" s="1169"/>
      <c r="O10" s="30"/>
      <c r="P10" s="1168" t="str">
        <f>IF(Zusammenstellung!$U$36="Firma 5","",Zusammenstellung!$U36)</f>
        <v/>
      </c>
      <c r="Q10" s="1169"/>
      <c r="R10" s="30"/>
      <c r="S10" s="1166" t="str">
        <f>IF(Zusammenstellung!$X$36="Firma 6","",Zusammenstellung!$X36)</f>
        <v/>
      </c>
      <c r="T10" s="1167"/>
      <c r="U10" s="30"/>
      <c r="V10" s="1168" t="str">
        <f>IF(Zusammenstellung!$AA$36="Firma 7","",Zusammenstellung!$AA36)</f>
        <v/>
      </c>
      <c r="W10" s="1169"/>
      <c r="X10" s="30"/>
      <c r="Y10" s="1168" t="str">
        <f>IF(Zusammenstellung!$AD$36="Firma 8","",Zusammenstellung!$AD36)</f>
        <v/>
      </c>
      <c r="Z10" s="1169"/>
      <c r="AA10" s="30"/>
      <c r="AB10" s="1168" t="str">
        <f>IF(Zusammenstellung!$AG$36="Firma 9","",Zusammenstellung!$AG36)</f>
        <v/>
      </c>
      <c r="AC10" s="1183"/>
      <c r="AD10" s="30"/>
      <c r="AE10" s="1168" t="str">
        <f>IF(Zusammenstellung!$AJ$36="Firma 10","",Zusammenstellung!$AJ36)</f>
        <v/>
      </c>
      <c r="AF10" s="1169"/>
      <c r="AG10" s="30"/>
      <c r="AH10" s="1168" t="str">
        <f>IF(Zusammenstellung!$AM$36="Firma 11","",Zusammenstellung!$AM36)</f>
        <v/>
      </c>
      <c r="AI10" s="1169"/>
      <c r="AJ10" s="30"/>
      <c r="AK10" s="1168" t="str">
        <f>IF(Zusammenstellung!$AP$36="Firma 12","",Zusammenstellung!$AP36)</f>
        <v/>
      </c>
      <c r="AL10" s="1169"/>
      <c r="AM10" s="30"/>
      <c r="AN10" s="1168" t="str">
        <f>IF(Zusammenstellung!$AS$36="Firma 13","",Zusammenstellung!$AS36)</f>
        <v/>
      </c>
      <c r="AO10" s="1169"/>
      <c r="AP10" s="30"/>
      <c r="AQ10" s="1168" t="str">
        <f>IF(Zusammenstellung!$AV$36="Firma 14","",Zusammenstellung!$AV36)</f>
        <v/>
      </c>
      <c r="AR10" s="1169"/>
      <c r="AS10" s="30"/>
      <c r="AT10" s="1168" t="str">
        <f>IF(Zusammenstellung!$AY$36="Firma 15","",Zusammenstellung!$AY36)</f>
        <v/>
      </c>
      <c r="AU10" s="1169"/>
      <c r="AV10" s="30"/>
      <c r="AW10" s="1168" t="str">
        <f>IF(Zusammenstellung!$BB$36="Firma 16","",Zusammenstellung!$BB36)</f>
        <v/>
      </c>
      <c r="AX10" s="1169"/>
      <c r="AY10" s="30"/>
      <c r="AZ10" s="1168" t="str">
        <f>IF(Zusammenstellung!$BE$36="Firma 17","",Zusammenstellung!$BE36)</f>
        <v/>
      </c>
      <c r="BA10" s="1169"/>
      <c r="BB10" s="30"/>
      <c r="BC10" s="1168" t="str">
        <f>IF(Zusammenstellung!$BH$36="Firma 18","",Zusammenstellung!$BH36)</f>
        <v/>
      </c>
      <c r="BD10" s="1169"/>
      <c r="BE10" s="30"/>
      <c r="BF10" s="1168" t="str">
        <f>IF(Zusammenstellung!$BK$36="Firma 19","",Zusammenstellung!$BK36)</f>
        <v/>
      </c>
      <c r="BG10" s="1169"/>
      <c r="BH10" s="30"/>
      <c r="BI10" s="1168" t="str">
        <f>IF(Zusammenstellung!$BN$36="Firma 20","",Zusammenstellung!$BN36)</f>
        <v/>
      </c>
      <c r="BJ10" s="1169"/>
      <c r="BK10" s="30"/>
      <c r="BL10" s="1026"/>
      <c r="BM10" s="1026"/>
      <c r="BN10" s="1026"/>
      <c r="BO10" s="1026"/>
      <c r="BP10" s="1026"/>
      <c r="BQ10" s="1026"/>
      <c r="BR10" s="1026"/>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78"/>
      <c r="EY10" s="78"/>
      <c r="EZ10" s="78"/>
      <c r="FA10" s="78"/>
      <c r="FB10" s="78"/>
      <c r="FC10" s="78"/>
      <c r="FD10" s="78"/>
      <c r="FE10" s="78"/>
      <c r="FF10" s="78"/>
      <c r="FG10" s="78"/>
      <c r="FH10" s="78"/>
      <c r="FI10" s="78"/>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row>
    <row r="11" spans="1:248" s="480" customFormat="1" ht="18" customHeight="1" x14ac:dyDescent="0.2">
      <c r="A11" s="789"/>
      <c r="B11" s="1229"/>
      <c r="C11" s="475"/>
      <c r="D11" s="1166" t="str">
        <f>IF(Zusammenstellung!$I$36="Firma 1","",Zusammenstellung!$I37)</f>
        <v/>
      </c>
      <c r="E11" s="1167"/>
      <c r="F11" s="30"/>
      <c r="G11" s="1166" t="str">
        <f>IF(Zusammenstellung!$L$36="Firma 2","",Zusammenstellung!$L37)</f>
        <v/>
      </c>
      <c r="H11" s="1167"/>
      <c r="I11" s="30"/>
      <c r="J11" s="1166" t="str">
        <f>IF(Zusammenstellung!$O$36="Firma 3","",Zusammenstellung!$O37)</f>
        <v/>
      </c>
      <c r="K11" s="1167"/>
      <c r="L11" s="30"/>
      <c r="M11" s="1166" t="str">
        <f>IF(Zusammenstellung!$R$36="Firma 4","",Zusammenstellung!$R37)</f>
        <v/>
      </c>
      <c r="N11" s="1167"/>
      <c r="O11" s="30"/>
      <c r="P11" s="1166" t="str">
        <f>IF(Zusammenstellung!$U$36="Firma 5","",Zusammenstellung!$U37)</f>
        <v/>
      </c>
      <c r="Q11" s="1167"/>
      <c r="R11" s="30"/>
      <c r="S11" s="1166" t="str">
        <f>IF(Zusammenstellung!$X$36="Firma 6","",Zusammenstellung!$X37)</f>
        <v/>
      </c>
      <c r="T11" s="1167"/>
      <c r="U11" s="30"/>
      <c r="V11" s="1166" t="str">
        <f>IF(Zusammenstellung!$AA$36="Firma 7","",Zusammenstellung!$AA37)</f>
        <v/>
      </c>
      <c r="W11" s="1167"/>
      <c r="X11" s="30"/>
      <c r="Y11" s="1166" t="str">
        <f>IF(Zusammenstellung!$AD$36="Firma 8","",Zusammenstellung!$AD37)</f>
        <v/>
      </c>
      <c r="Z11" s="1167"/>
      <c r="AA11" s="30"/>
      <c r="AB11" s="1166" t="str">
        <f>IF(Zusammenstellung!$AG$36="Firma 9","",Zusammenstellung!$AG37)</f>
        <v/>
      </c>
      <c r="AC11" s="1184"/>
      <c r="AD11" s="30"/>
      <c r="AE11" s="1166" t="str">
        <f>IF(Zusammenstellung!$AJ$36="Firma 10","",Zusammenstellung!$AJ37)</f>
        <v/>
      </c>
      <c r="AF11" s="1167"/>
      <c r="AG11" s="30"/>
      <c r="AH11" s="1166" t="str">
        <f>IF(Zusammenstellung!$AM$36="Firma 11","",Zusammenstellung!$AM37)</f>
        <v/>
      </c>
      <c r="AI11" s="1167"/>
      <c r="AJ11" s="30"/>
      <c r="AK11" s="1166" t="str">
        <f>IF(Zusammenstellung!$AP$36="Firma 12","",Zusammenstellung!$AP37)</f>
        <v/>
      </c>
      <c r="AL11" s="1167"/>
      <c r="AM11" s="30"/>
      <c r="AN11" s="1166" t="str">
        <f>IF(Zusammenstellung!$AS$36="Firma 13","",Zusammenstellung!$AS37)</f>
        <v/>
      </c>
      <c r="AO11" s="1167"/>
      <c r="AP11" s="30"/>
      <c r="AQ11" s="1166" t="str">
        <f>IF(Zusammenstellung!$AV$36="Firma 14","",Zusammenstellung!$AV37)</f>
        <v/>
      </c>
      <c r="AR11" s="1167"/>
      <c r="AS11" s="30"/>
      <c r="AT11" s="1166" t="str">
        <f>IF(Zusammenstellung!$AY$36="Firma 15","",Zusammenstellung!$AY37)</f>
        <v/>
      </c>
      <c r="AU11" s="1167"/>
      <c r="AV11" s="30"/>
      <c r="AW11" s="1166" t="str">
        <f>IF(Zusammenstellung!$BB$36="Firma 16","",Zusammenstellung!$BB37)</f>
        <v/>
      </c>
      <c r="AX11" s="1167"/>
      <c r="AY11" s="30"/>
      <c r="AZ11" s="1166" t="str">
        <f>IF(Zusammenstellung!$BE$36="Firma 17","",Zusammenstellung!$BE37)</f>
        <v/>
      </c>
      <c r="BA11" s="1167"/>
      <c r="BB11" s="30"/>
      <c r="BC11" s="1166" t="str">
        <f>IF(Zusammenstellung!$BH$36="Firma 18","",Zusammenstellung!$BH37)</f>
        <v/>
      </c>
      <c r="BD11" s="1167"/>
      <c r="BE11" s="30"/>
      <c r="BF11" s="1166" t="str">
        <f>IF(Zusammenstellung!$BK$36="Firma 19","",Zusammenstellung!$BK37)</f>
        <v/>
      </c>
      <c r="BG11" s="1167"/>
      <c r="BH11" s="30"/>
      <c r="BI11" s="1166" t="str">
        <f>IF(Zusammenstellung!$BN$36="Firma 20","",Zusammenstellung!$BN37)</f>
        <v/>
      </c>
      <c r="BJ11" s="1167"/>
      <c r="BK11" s="30"/>
      <c r="BL11" s="1026"/>
      <c r="BM11" s="1026"/>
      <c r="BN11" s="1026"/>
      <c r="BO11" s="1026"/>
      <c r="BP11" s="1026"/>
      <c r="BQ11" s="1026"/>
      <c r="BR11" s="1026"/>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78"/>
      <c r="EY11" s="78"/>
      <c r="EZ11" s="78"/>
      <c r="FA11" s="78"/>
      <c r="FB11" s="78"/>
      <c r="FC11" s="78"/>
      <c r="FD11" s="78"/>
      <c r="FE11" s="78"/>
      <c r="FF11" s="78"/>
      <c r="FG11" s="78"/>
      <c r="FH11" s="78"/>
      <c r="FI11" s="78"/>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row>
    <row r="12" spans="1:248" s="485" customFormat="1" ht="18" customHeight="1" x14ac:dyDescent="0.2">
      <c r="A12" s="789"/>
      <c r="B12" s="1229"/>
      <c r="C12" s="481"/>
      <c r="D12" s="416" t="str">
        <f>IF(Zusammenstellung!$I$36="Firma 1","",Zusammenstellung!$I38)</f>
        <v/>
      </c>
      <c r="E12" s="417" t="str">
        <f>IF(Zusammenstellung!$I$36="Firma 1","",Zusammenstellung!$J38)</f>
        <v/>
      </c>
      <c r="F12" s="30"/>
      <c r="G12" s="416" t="str">
        <f>IF(Zusammenstellung!$L$36="Firma 2","",Zusammenstellung!$L38)</f>
        <v/>
      </c>
      <c r="H12" s="417" t="str">
        <f>IF(Zusammenstellung!$L$36="Firma 2","",Zusammenstellung!$M38)</f>
        <v/>
      </c>
      <c r="I12" s="30"/>
      <c r="J12" s="416" t="str">
        <f>IF(Zusammenstellung!$O$36="Firma 3","",Zusammenstellung!$O38)</f>
        <v/>
      </c>
      <c r="K12" s="417" t="str">
        <f>IF(Zusammenstellung!$O$36="Firma 3","",Zusammenstellung!$P38)</f>
        <v/>
      </c>
      <c r="L12" s="30"/>
      <c r="M12" s="416" t="str">
        <f>IF(Zusammenstellung!$R$36="Firma 4","",Zusammenstellung!$R38)</f>
        <v/>
      </c>
      <c r="N12" s="417" t="str">
        <f>IF(Zusammenstellung!$R$36="Firma 4","",Zusammenstellung!$S38)</f>
        <v/>
      </c>
      <c r="O12" s="30"/>
      <c r="P12" s="416" t="str">
        <f>IF(Zusammenstellung!$U$36="Firma 5","",Zusammenstellung!$U38)</f>
        <v/>
      </c>
      <c r="Q12" s="417" t="str">
        <f>IF(Zusammenstellung!$U$36="Firma 5","",Zusammenstellung!$V38)</f>
        <v/>
      </c>
      <c r="R12" s="30"/>
      <c r="S12" s="416" t="str">
        <f>IF(Zusammenstellung!$X$36="Firma 6","",Zusammenstellung!$X38)</f>
        <v/>
      </c>
      <c r="T12" s="417" t="str">
        <f>IF(Zusammenstellung!$X$36="Firma 6","",Zusammenstellung!$Y38)</f>
        <v/>
      </c>
      <c r="U12" s="30"/>
      <c r="V12" s="416" t="str">
        <f>IF(Zusammenstellung!$AA$36="Firma 7","",Zusammenstellung!$AA38)</f>
        <v/>
      </c>
      <c r="W12" s="417" t="str">
        <f>IF(Zusammenstellung!$AA$36="Firma 7","",Zusammenstellung!$AB38)</f>
        <v/>
      </c>
      <c r="X12" s="30"/>
      <c r="Y12" s="416" t="str">
        <f>IF(Zusammenstellung!$AD$36="Firma 8","",Zusammenstellung!$AD38)</f>
        <v/>
      </c>
      <c r="Z12" s="417" t="str">
        <f>IF(Zusammenstellung!$AD$36="Firma 8","",Zusammenstellung!$AE38)</f>
        <v/>
      </c>
      <c r="AA12" s="30"/>
      <c r="AB12" s="416" t="str">
        <f>IF(Zusammenstellung!$AG$36="Firma 9","",Zusammenstellung!$AG38)</f>
        <v/>
      </c>
      <c r="AC12" s="418" t="str">
        <f>IF(Zusammenstellung!$AG$36="Firma 9","",Zusammenstellung!$AH38)</f>
        <v/>
      </c>
      <c r="AD12" s="30"/>
      <c r="AE12" s="416" t="str">
        <f>IF(Zusammenstellung!$AJ$36="Firma 10","",Zusammenstellung!$AJ38)</f>
        <v/>
      </c>
      <c r="AF12" s="417" t="str">
        <f>IF(Zusammenstellung!$AJ$36="Firma 10","",Zusammenstellung!$AK38)</f>
        <v/>
      </c>
      <c r="AG12" s="30"/>
      <c r="AH12" s="416" t="str">
        <f>IF(Zusammenstellung!$AM$36="Firma 11","",Zusammenstellung!$AM38)</f>
        <v/>
      </c>
      <c r="AI12" s="417" t="str">
        <f>IF(Zusammenstellung!$AM$36="Firma 11","",Zusammenstellung!$AN38)</f>
        <v/>
      </c>
      <c r="AJ12" s="30"/>
      <c r="AK12" s="416" t="str">
        <f>IF(Zusammenstellung!$AP$36="Firma 12","",Zusammenstellung!$AP38)</f>
        <v/>
      </c>
      <c r="AL12" s="417" t="str">
        <f>IF(Zusammenstellung!$AP$36="Firma 12","",Zusammenstellung!$AQ38)</f>
        <v/>
      </c>
      <c r="AM12" s="30"/>
      <c r="AN12" s="416" t="str">
        <f>IF(Zusammenstellung!$AS$36="Firma 13","",Zusammenstellung!$AS38)</f>
        <v/>
      </c>
      <c r="AO12" s="418" t="str">
        <f>IF(Zusammenstellung!$AS$36="Firma 13","",Zusammenstellung!$AT38)</f>
        <v/>
      </c>
      <c r="AP12" s="30"/>
      <c r="AQ12" s="416" t="str">
        <f>IF(Zusammenstellung!$AV$36="Firma 14","",Zusammenstellung!$AV38)</f>
        <v/>
      </c>
      <c r="AR12" s="417" t="str">
        <f>IF(Zusammenstellung!$AV$36="Firma 14","",Zusammenstellung!$AW38)</f>
        <v/>
      </c>
      <c r="AS12" s="30"/>
      <c r="AT12" s="416" t="str">
        <f>IF(Zusammenstellung!$AY$36="Firma 15","",Zusammenstellung!$AY38)</f>
        <v/>
      </c>
      <c r="AU12" s="417" t="str">
        <f>IF(Zusammenstellung!$AY$36="Firma 15","",Zusammenstellung!$AZ38)</f>
        <v/>
      </c>
      <c r="AV12" s="30"/>
      <c r="AW12" s="416" t="str">
        <f>IF(Zusammenstellung!$BB$36="Firma 16","",Zusammenstellung!$BB38)</f>
        <v/>
      </c>
      <c r="AX12" s="417" t="str">
        <f>IF(Zusammenstellung!$BB$36="Firma 16","",Zusammenstellung!$BC38)</f>
        <v/>
      </c>
      <c r="AY12" s="30"/>
      <c r="AZ12" s="416" t="str">
        <f>IF(Zusammenstellung!$BE$36="Firma 17","",Zusammenstellung!$BE38)</f>
        <v/>
      </c>
      <c r="BA12" s="417" t="str">
        <f>IF(Zusammenstellung!$BE$36="Firma 17","",Zusammenstellung!$BF38)</f>
        <v/>
      </c>
      <c r="BB12" s="30"/>
      <c r="BC12" s="416" t="str">
        <f>IF(Zusammenstellung!$BH$36="Firma 18","",Zusammenstellung!$BH38)</f>
        <v/>
      </c>
      <c r="BD12" s="417" t="str">
        <f>IF(Zusammenstellung!$BH$36="Firma 18","",Zusammenstellung!$BI38)</f>
        <v/>
      </c>
      <c r="BE12" s="30"/>
      <c r="BF12" s="416" t="str">
        <f>IF(Zusammenstellung!$BK$36="Firma 19","",Zusammenstellung!$BK38)</f>
        <v/>
      </c>
      <c r="BG12" s="417" t="str">
        <f>IF(Zusammenstellung!$BK$36="Firma 19","",Zusammenstellung!$BL38)</f>
        <v/>
      </c>
      <c r="BH12" s="30"/>
      <c r="BI12" s="416" t="str">
        <f>IF(Zusammenstellung!$BN$36="Firma 20","",Zusammenstellung!$BN38)</f>
        <v/>
      </c>
      <c r="BJ12" s="417" t="str">
        <f>IF(Zusammenstellung!$BN$36="Firma 20","",Zusammenstellung!$BO38)</f>
        <v/>
      </c>
      <c r="BK12" s="30"/>
      <c r="BL12" s="1026"/>
      <c r="BM12" s="1026"/>
      <c r="BN12" s="1026"/>
      <c r="BO12" s="1026"/>
      <c r="BP12" s="1026"/>
      <c r="BQ12" s="1026"/>
      <c r="BR12" s="1026"/>
      <c r="BS12" s="1237"/>
      <c r="BT12" s="1237"/>
      <c r="BU12" s="1237"/>
      <c r="BV12" s="1237"/>
      <c r="BW12" s="1237"/>
      <c r="BX12" s="1237"/>
      <c r="BY12" s="1237"/>
      <c r="BZ12" s="1237"/>
      <c r="CA12" s="1237"/>
      <c r="CB12" s="1237"/>
      <c r="CC12" s="1237"/>
      <c r="CD12" s="1237"/>
      <c r="CE12" s="1237"/>
      <c r="CF12" s="1237"/>
      <c r="CG12" s="1237"/>
      <c r="CH12" s="1237"/>
      <c r="CI12" s="1237"/>
      <c r="CJ12" s="1237"/>
      <c r="CK12" s="1237"/>
      <c r="CL12" s="1237"/>
      <c r="CM12" s="1237"/>
      <c r="CN12" s="1237"/>
      <c r="CO12" s="1237"/>
      <c r="CP12" s="1237"/>
      <c r="CQ12" s="1237"/>
      <c r="CR12" s="1237"/>
      <c r="CS12" s="1237"/>
      <c r="CT12" s="1237"/>
      <c r="CU12" s="1237"/>
      <c r="CV12" s="1237"/>
      <c r="CW12" s="1237"/>
      <c r="CX12" s="1237"/>
      <c r="CY12" s="1237"/>
      <c r="CZ12" s="1237"/>
      <c r="DA12" s="1237"/>
      <c r="DB12" s="1237"/>
      <c r="DC12" s="1237"/>
      <c r="DD12" s="1237"/>
      <c r="DE12" s="1237"/>
      <c r="DF12" s="1237"/>
      <c r="DG12" s="1237"/>
      <c r="DH12" s="1237"/>
      <c r="DI12" s="1237"/>
      <c r="DJ12" s="1237"/>
      <c r="DK12" s="1237"/>
      <c r="DL12" s="482"/>
      <c r="DM12" s="482"/>
      <c r="DN12" s="482"/>
      <c r="DO12" s="482"/>
      <c r="DP12" s="482"/>
      <c r="DQ12" s="482"/>
      <c r="DR12" s="482"/>
      <c r="DS12" s="482"/>
      <c r="DT12" s="482"/>
      <c r="DU12" s="482"/>
      <c r="DV12" s="482"/>
      <c r="DW12" s="482"/>
      <c r="DX12" s="482"/>
      <c r="DY12" s="482"/>
      <c r="DZ12" s="482"/>
      <c r="EA12" s="482"/>
      <c r="EB12" s="482"/>
      <c r="EC12" s="482"/>
      <c r="ED12" s="482"/>
      <c r="EE12" s="482"/>
      <c r="EF12" s="482"/>
      <c r="EG12" s="482"/>
      <c r="EH12" s="482"/>
      <c r="EI12" s="482"/>
      <c r="EJ12" s="482"/>
      <c r="EK12" s="482"/>
      <c r="EL12" s="482"/>
      <c r="EM12" s="482"/>
      <c r="EN12" s="482"/>
      <c r="EO12" s="482"/>
      <c r="EP12" s="482"/>
      <c r="EQ12" s="482"/>
      <c r="ER12" s="482"/>
      <c r="ES12" s="482"/>
      <c r="ET12" s="482"/>
      <c r="EU12" s="482"/>
      <c r="EV12" s="482"/>
      <c r="EW12" s="482"/>
      <c r="EX12" s="483"/>
      <c r="EY12" s="483"/>
      <c r="EZ12" s="483"/>
      <c r="FA12" s="483"/>
      <c r="FB12" s="483"/>
      <c r="FC12" s="483"/>
      <c r="FD12" s="483"/>
      <c r="FE12" s="483"/>
      <c r="FF12" s="483"/>
      <c r="FG12" s="483"/>
      <c r="FH12" s="483"/>
      <c r="FI12" s="483"/>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row>
    <row r="13" spans="1:248" s="489" customFormat="1" ht="18" customHeight="1" x14ac:dyDescent="0.2">
      <c r="A13" s="189"/>
      <c r="B13" s="486"/>
      <c r="C13" s="486"/>
      <c r="D13" s="586"/>
      <c r="E13" s="587"/>
      <c r="F13" s="30"/>
      <c r="G13" s="586"/>
      <c r="H13" s="587"/>
      <c r="I13" s="30"/>
      <c r="J13" s="586"/>
      <c r="K13" s="487"/>
      <c r="L13" s="30"/>
      <c r="M13" s="586"/>
      <c r="N13" s="487"/>
      <c r="O13" s="30"/>
      <c r="P13" s="586"/>
      <c r="Q13" s="487"/>
      <c r="R13" s="30"/>
      <c r="S13" s="586"/>
      <c r="T13" s="487"/>
      <c r="U13" s="30"/>
      <c r="V13" s="586"/>
      <c r="W13" s="487"/>
      <c r="X13" s="30"/>
      <c r="Y13" s="586"/>
      <c r="Z13" s="487"/>
      <c r="AA13" s="30"/>
      <c r="AB13" s="586"/>
      <c r="AC13" s="487"/>
      <c r="AD13" s="30"/>
      <c r="AE13" s="586"/>
      <c r="AF13" s="487"/>
      <c r="AG13" s="30"/>
      <c r="AH13" s="586"/>
      <c r="AI13" s="487"/>
      <c r="AJ13" s="30"/>
      <c r="AK13" s="586"/>
      <c r="AL13" s="487"/>
      <c r="AM13" s="30"/>
      <c r="AN13" s="586"/>
      <c r="AO13" s="487"/>
      <c r="AP13" s="30"/>
      <c r="AQ13" s="586"/>
      <c r="AR13" s="487"/>
      <c r="AS13" s="30"/>
      <c r="AT13" s="586"/>
      <c r="AU13" s="487"/>
      <c r="AV13" s="30"/>
      <c r="AW13" s="586"/>
      <c r="AX13" s="487"/>
      <c r="AY13" s="30"/>
      <c r="AZ13" s="586"/>
      <c r="BA13" s="487"/>
      <c r="BB13" s="30"/>
      <c r="BC13" s="586"/>
      <c r="BD13" s="487"/>
      <c r="BE13" s="30"/>
      <c r="BF13" s="586"/>
      <c r="BG13" s="587"/>
      <c r="BH13" s="30"/>
      <c r="BI13" s="586"/>
      <c r="BJ13" s="487"/>
      <c r="BK13" s="30"/>
      <c r="BL13" s="1026"/>
      <c r="BM13" s="1026"/>
      <c r="BN13" s="1026"/>
      <c r="BO13" s="1026"/>
      <c r="BP13" s="1026"/>
      <c r="BQ13" s="1026"/>
      <c r="BR13" s="1026"/>
      <c r="BS13" s="196"/>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488"/>
      <c r="EY13" s="488"/>
      <c r="EZ13" s="488"/>
      <c r="FA13" s="488"/>
      <c r="FB13" s="488"/>
      <c r="FC13" s="488"/>
      <c r="FD13" s="488"/>
      <c r="FE13" s="488"/>
      <c r="FF13" s="488"/>
      <c r="FG13" s="488"/>
      <c r="FH13" s="488"/>
      <c r="FI13" s="488"/>
      <c r="FJ13" s="488"/>
      <c r="FK13" s="488"/>
      <c r="FL13" s="488"/>
      <c r="FM13" s="488"/>
      <c r="FN13" s="488"/>
      <c r="FO13" s="488"/>
      <c r="FP13" s="488"/>
      <c r="FQ13" s="488"/>
      <c r="FR13" s="488"/>
      <c r="FS13" s="488"/>
      <c r="FT13" s="488"/>
      <c r="FU13" s="488"/>
      <c r="FV13" s="488"/>
      <c r="FW13" s="488"/>
      <c r="FX13" s="488"/>
      <c r="FY13" s="488"/>
      <c r="FZ13" s="488"/>
      <c r="GA13" s="488"/>
      <c r="GB13" s="488"/>
      <c r="GC13" s="488"/>
      <c r="GD13" s="488"/>
      <c r="GE13" s="488"/>
      <c r="GF13" s="488"/>
      <c r="GG13" s="488"/>
      <c r="GH13" s="488"/>
      <c r="GI13" s="488"/>
      <c r="GJ13" s="488"/>
      <c r="GK13" s="488"/>
      <c r="GL13" s="488"/>
      <c r="GM13" s="488"/>
      <c r="GN13" s="488"/>
      <c r="GO13" s="488"/>
      <c r="GP13" s="488"/>
      <c r="GQ13" s="488"/>
      <c r="GR13" s="488"/>
      <c r="GS13" s="488"/>
      <c r="GT13" s="488"/>
      <c r="GU13" s="488"/>
      <c r="GV13" s="488"/>
      <c r="GW13" s="488"/>
      <c r="GX13" s="488"/>
      <c r="GY13" s="488"/>
      <c r="GZ13" s="488"/>
      <c r="HA13" s="488"/>
      <c r="HB13" s="488"/>
      <c r="HC13" s="488"/>
      <c r="HD13" s="488"/>
      <c r="HE13" s="488"/>
      <c r="HF13" s="488"/>
      <c r="HG13" s="488"/>
      <c r="HH13" s="488"/>
      <c r="HI13" s="488"/>
      <c r="HJ13" s="488"/>
      <c r="HK13" s="488"/>
      <c r="HL13" s="488"/>
      <c r="HM13" s="488"/>
      <c r="HN13" s="488"/>
      <c r="HO13" s="488"/>
      <c r="HP13" s="488"/>
      <c r="HQ13" s="488"/>
      <c r="HR13" s="488"/>
      <c r="HS13" s="488"/>
      <c r="HT13" s="488"/>
      <c r="HU13" s="488"/>
      <c r="HV13" s="488"/>
      <c r="HW13" s="488"/>
      <c r="HX13" s="488"/>
      <c r="HY13" s="488"/>
      <c r="HZ13" s="488"/>
      <c r="IA13" s="488"/>
      <c r="IB13" s="488"/>
      <c r="IC13" s="488"/>
      <c r="ID13" s="488"/>
      <c r="IE13" s="488"/>
      <c r="IF13" s="488"/>
      <c r="IG13" s="488"/>
      <c r="IH13" s="488"/>
      <c r="II13" s="488"/>
      <c r="IJ13" s="488"/>
      <c r="IK13" s="488"/>
      <c r="IL13" s="488"/>
      <c r="IM13" s="488"/>
      <c r="IN13" s="488"/>
    </row>
    <row r="14" spans="1:248" s="736" customFormat="1" ht="27.75" customHeight="1" x14ac:dyDescent="0.25">
      <c r="A14" s="728"/>
      <c r="B14" s="732" t="s">
        <v>316</v>
      </c>
      <c r="C14" s="733"/>
      <c r="D14" s="1230"/>
      <c r="E14" s="1230"/>
      <c r="F14" s="666"/>
      <c r="G14" s="1230"/>
      <c r="H14" s="1230"/>
      <c r="I14" s="666"/>
      <c r="J14" s="1230"/>
      <c r="K14" s="1230"/>
      <c r="L14" s="666"/>
      <c r="M14" s="1230"/>
      <c r="N14" s="1230"/>
      <c r="O14" s="666"/>
      <c r="P14" s="1230"/>
      <c r="Q14" s="1230"/>
      <c r="R14" s="666"/>
      <c r="S14" s="1230"/>
      <c r="T14" s="1230"/>
      <c r="U14" s="666"/>
      <c r="V14" s="1230"/>
      <c r="W14" s="1230"/>
      <c r="X14" s="666"/>
      <c r="Y14" s="1230"/>
      <c r="Z14" s="1230"/>
      <c r="AA14" s="666"/>
      <c r="AB14" s="1230"/>
      <c r="AC14" s="1230"/>
      <c r="AD14" s="666"/>
      <c r="AE14" s="1230"/>
      <c r="AF14" s="1230"/>
      <c r="AG14" s="666"/>
      <c r="AH14" s="1230"/>
      <c r="AI14" s="1230"/>
      <c r="AJ14" s="666"/>
      <c r="AK14" s="1230"/>
      <c r="AL14" s="1230"/>
      <c r="AM14" s="666"/>
      <c r="AN14" s="1230"/>
      <c r="AO14" s="1230"/>
      <c r="AP14" s="666"/>
      <c r="AQ14" s="1230"/>
      <c r="AR14" s="1230"/>
      <c r="AS14" s="666"/>
      <c r="AT14" s="1230"/>
      <c r="AU14" s="1230"/>
      <c r="AV14" s="666"/>
      <c r="AW14" s="1230"/>
      <c r="AX14" s="1230"/>
      <c r="AY14" s="666"/>
      <c r="AZ14" s="1230"/>
      <c r="BA14" s="1230"/>
      <c r="BB14" s="666"/>
      <c r="BC14" s="1230"/>
      <c r="BD14" s="1230"/>
      <c r="BE14" s="666"/>
      <c r="BF14" s="1230"/>
      <c r="BG14" s="1230"/>
      <c r="BH14" s="666"/>
      <c r="BI14" s="1230"/>
      <c r="BJ14" s="1230"/>
      <c r="BK14" s="667"/>
      <c r="BL14" s="1026"/>
      <c r="BM14" s="1026"/>
      <c r="BN14" s="1026"/>
      <c r="BO14" s="1026"/>
      <c r="BP14" s="1026"/>
      <c r="BQ14" s="1026"/>
      <c r="BR14" s="1026"/>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H14" s="734"/>
      <c r="DI14" s="734"/>
      <c r="DJ14" s="734"/>
      <c r="DK14" s="734"/>
      <c r="DL14" s="734"/>
      <c r="DM14" s="734"/>
      <c r="DN14" s="734"/>
      <c r="DO14" s="734"/>
      <c r="DP14" s="734"/>
      <c r="DQ14" s="734"/>
      <c r="DR14" s="734"/>
      <c r="DS14" s="734"/>
      <c r="DT14" s="734"/>
      <c r="DU14" s="734"/>
      <c r="DV14" s="734"/>
      <c r="DW14" s="734"/>
      <c r="DX14" s="734"/>
      <c r="DY14" s="734"/>
      <c r="DZ14" s="734"/>
      <c r="EA14" s="734"/>
      <c r="EB14" s="734"/>
      <c r="EC14" s="734"/>
      <c r="ED14" s="734"/>
      <c r="EE14" s="734"/>
      <c r="EF14" s="734"/>
      <c r="EG14" s="734"/>
      <c r="EH14" s="734"/>
      <c r="EI14" s="734"/>
      <c r="EJ14" s="734"/>
      <c r="EK14" s="734"/>
      <c r="EL14" s="734"/>
      <c r="EM14" s="734"/>
      <c r="EN14" s="734"/>
      <c r="EO14" s="734"/>
      <c r="EP14" s="734"/>
      <c r="EQ14" s="734"/>
      <c r="ER14" s="734"/>
      <c r="ES14" s="734"/>
      <c r="ET14" s="734"/>
      <c r="EU14" s="734"/>
      <c r="EV14" s="734"/>
      <c r="EW14" s="734"/>
      <c r="EX14" s="735"/>
      <c r="EY14" s="735"/>
      <c r="EZ14" s="735"/>
      <c r="FA14" s="735"/>
      <c r="FB14" s="735"/>
      <c r="FC14" s="735"/>
      <c r="FD14" s="735"/>
      <c r="FE14" s="735"/>
      <c r="FF14" s="735"/>
      <c r="FG14" s="735"/>
      <c r="FH14" s="735"/>
      <c r="FI14" s="735"/>
      <c r="FJ14" s="735"/>
      <c r="FK14" s="735"/>
      <c r="FL14" s="735"/>
      <c r="FM14" s="735"/>
      <c r="FN14" s="735"/>
      <c r="FO14" s="735"/>
      <c r="FP14" s="735"/>
      <c r="FQ14" s="735"/>
      <c r="FR14" s="735"/>
      <c r="FS14" s="735"/>
      <c r="FT14" s="735"/>
      <c r="FU14" s="735"/>
      <c r="FV14" s="735"/>
      <c r="FW14" s="735"/>
      <c r="FX14" s="735"/>
      <c r="FY14" s="735"/>
      <c r="FZ14" s="735"/>
      <c r="GA14" s="735"/>
      <c r="GB14" s="735"/>
      <c r="GC14" s="735"/>
      <c r="GD14" s="735"/>
      <c r="GE14" s="735"/>
      <c r="GF14" s="735"/>
      <c r="GG14" s="735"/>
      <c r="GH14" s="735"/>
      <c r="GI14" s="735"/>
      <c r="GJ14" s="735"/>
      <c r="GK14" s="735"/>
      <c r="GL14" s="735"/>
      <c r="GM14" s="735"/>
      <c r="GN14" s="735"/>
      <c r="GO14" s="735"/>
      <c r="GP14" s="735"/>
      <c r="GQ14" s="735"/>
      <c r="GR14" s="735"/>
      <c r="GS14" s="735"/>
      <c r="GT14" s="735"/>
      <c r="GU14" s="735"/>
      <c r="GV14" s="735"/>
      <c r="GW14" s="735"/>
      <c r="GX14" s="735"/>
      <c r="GY14" s="735"/>
      <c r="GZ14" s="735"/>
      <c r="HA14" s="735"/>
      <c r="HB14" s="735"/>
      <c r="HC14" s="735"/>
      <c r="HD14" s="735"/>
      <c r="HE14" s="735"/>
      <c r="HF14" s="735"/>
      <c r="HG14" s="735"/>
      <c r="HH14" s="735"/>
      <c r="HI14" s="735"/>
      <c r="HJ14" s="735"/>
      <c r="HK14" s="735"/>
      <c r="HL14" s="735"/>
      <c r="HM14" s="735"/>
      <c r="HN14" s="735"/>
      <c r="HO14" s="735"/>
      <c r="HP14" s="735"/>
      <c r="HQ14" s="735"/>
      <c r="HR14" s="735"/>
      <c r="HS14" s="735"/>
      <c r="HT14" s="735"/>
      <c r="HU14" s="735"/>
      <c r="HV14" s="735"/>
      <c r="HW14" s="735"/>
      <c r="HX14" s="735"/>
      <c r="HY14" s="735"/>
      <c r="HZ14" s="735"/>
      <c r="IA14" s="735"/>
      <c r="IB14" s="735"/>
      <c r="IC14" s="735"/>
      <c r="ID14" s="735"/>
      <c r="IE14" s="735"/>
      <c r="IF14" s="735"/>
      <c r="IG14" s="735"/>
      <c r="IH14" s="735"/>
      <c r="II14" s="735"/>
      <c r="IJ14" s="735"/>
      <c r="IK14" s="735"/>
      <c r="IL14" s="735"/>
      <c r="IM14" s="735"/>
      <c r="IN14" s="735"/>
    </row>
    <row r="15" spans="1:248" s="736" customFormat="1" ht="27.75" customHeight="1" thickBot="1" x14ac:dyDescent="0.3">
      <c r="A15" s="728"/>
      <c r="B15" s="774"/>
      <c r="C15" s="733"/>
      <c r="D15" s="1231"/>
      <c r="E15" s="1232"/>
      <c r="F15" s="666"/>
      <c r="G15" s="1231"/>
      <c r="H15" s="1232"/>
      <c r="I15" s="666"/>
      <c r="J15" s="1231"/>
      <c r="K15" s="1232"/>
      <c r="L15" s="666"/>
      <c r="M15" s="1231"/>
      <c r="N15" s="1232"/>
      <c r="O15" s="666"/>
      <c r="P15" s="1231"/>
      <c r="Q15" s="1232"/>
      <c r="R15" s="666"/>
      <c r="S15" s="1231"/>
      <c r="T15" s="1232"/>
      <c r="U15" s="666"/>
      <c r="V15" s="1231"/>
      <c r="W15" s="1232"/>
      <c r="X15" s="666"/>
      <c r="Y15" s="1231"/>
      <c r="Z15" s="1232"/>
      <c r="AA15" s="666"/>
      <c r="AB15" s="1231"/>
      <c r="AC15" s="1232"/>
      <c r="AD15" s="666"/>
      <c r="AE15" s="1231"/>
      <c r="AF15" s="1232"/>
      <c r="AG15" s="666"/>
      <c r="AH15" s="1231"/>
      <c r="AI15" s="1232"/>
      <c r="AJ15" s="666"/>
      <c r="AK15" s="1231"/>
      <c r="AL15" s="1232"/>
      <c r="AM15" s="666"/>
      <c r="AN15" s="1231"/>
      <c r="AO15" s="1232"/>
      <c r="AP15" s="666"/>
      <c r="AQ15" s="1231"/>
      <c r="AR15" s="1232"/>
      <c r="AS15" s="666"/>
      <c r="AT15" s="1231"/>
      <c r="AU15" s="1232"/>
      <c r="AV15" s="666"/>
      <c r="AW15" s="1231"/>
      <c r="AX15" s="1232"/>
      <c r="AY15" s="666"/>
      <c r="AZ15" s="1231"/>
      <c r="BA15" s="1232"/>
      <c r="BB15" s="666"/>
      <c r="BC15" s="1231"/>
      <c r="BD15" s="1232"/>
      <c r="BE15" s="666"/>
      <c r="BF15" s="1231"/>
      <c r="BG15" s="1232"/>
      <c r="BH15" s="666"/>
      <c r="BI15" s="1231"/>
      <c r="BJ15" s="1232"/>
      <c r="BK15" s="667"/>
      <c r="BL15" s="1026"/>
      <c r="BM15" s="1026"/>
      <c r="BN15" s="1026"/>
      <c r="BO15" s="1026"/>
      <c r="BP15" s="1026"/>
      <c r="BQ15" s="1026"/>
      <c r="BR15" s="1026"/>
      <c r="BS15" s="734"/>
      <c r="BT15" s="734"/>
      <c r="BU15" s="734"/>
      <c r="BV15" s="734"/>
      <c r="BW15" s="734"/>
      <c r="BX15" s="734"/>
      <c r="BY15" s="734"/>
      <c r="BZ15" s="734"/>
      <c r="CA15" s="734"/>
      <c r="CB15" s="734"/>
      <c r="CC15" s="734"/>
      <c r="CD15" s="734"/>
      <c r="CE15" s="734"/>
      <c r="CF15" s="734"/>
      <c r="CG15" s="734"/>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34"/>
      <c r="DI15" s="734"/>
      <c r="DJ15" s="734"/>
      <c r="DK15" s="734"/>
      <c r="DL15" s="734"/>
      <c r="DM15" s="734"/>
      <c r="DN15" s="734"/>
      <c r="DO15" s="734"/>
      <c r="DP15" s="734"/>
      <c r="DQ15" s="734"/>
      <c r="DR15" s="734"/>
      <c r="DS15" s="734"/>
      <c r="DT15" s="734"/>
      <c r="DU15" s="734"/>
      <c r="DV15" s="734"/>
      <c r="DW15" s="734"/>
      <c r="DX15" s="734"/>
      <c r="DY15" s="734"/>
      <c r="DZ15" s="734"/>
      <c r="EA15" s="734"/>
      <c r="EB15" s="734"/>
      <c r="EC15" s="734"/>
      <c r="ED15" s="734"/>
      <c r="EE15" s="734"/>
      <c r="EF15" s="734"/>
      <c r="EG15" s="734"/>
      <c r="EH15" s="734"/>
      <c r="EI15" s="734"/>
      <c r="EJ15" s="734"/>
      <c r="EK15" s="734"/>
      <c r="EL15" s="734"/>
      <c r="EM15" s="734"/>
      <c r="EN15" s="734"/>
      <c r="EO15" s="734"/>
      <c r="EP15" s="734"/>
      <c r="EQ15" s="734"/>
      <c r="ER15" s="734"/>
      <c r="ES15" s="734"/>
      <c r="ET15" s="734"/>
      <c r="EU15" s="734"/>
      <c r="EV15" s="734"/>
      <c r="EW15" s="734"/>
      <c r="EX15" s="735"/>
      <c r="EY15" s="735"/>
      <c r="EZ15" s="735"/>
      <c r="FA15" s="735"/>
      <c r="FB15" s="735"/>
      <c r="FC15" s="735"/>
      <c r="FD15" s="735"/>
      <c r="FE15" s="735"/>
      <c r="FF15" s="735"/>
      <c r="FG15" s="735"/>
      <c r="FH15" s="735"/>
      <c r="FI15" s="735"/>
      <c r="FJ15" s="735"/>
      <c r="FK15" s="735"/>
      <c r="FL15" s="735"/>
      <c r="FM15" s="735"/>
      <c r="FN15" s="735"/>
      <c r="FO15" s="735"/>
      <c r="FP15" s="735"/>
      <c r="FQ15" s="735"/>
      <c r="FR15" s="735"/>
      <c r="FS15" s="735"/>
      <c r="FT15" s="735"/>
      <c r="FU15" s="735"/>
      <c r="FV15" s="735"/>
      <c r="FW15" s="735"/>
      <c r="FX15" s="735"/>
      <c r="FY15" s="735"/>
      <c r="FZ15" s="735"/>
      <c r="GA15" s="735"/>
      <c r="GB15" s="735"/>
      <c r="GC15" s="735"/>
      <c r="GD15" s="735"/>
      <c r="GE15" s="735"/>
      <c r="GF15" s="735"/>
      <c r="GG15" s="735"/>
      <c r="GH15" s="735"/>
      <c r="GI15" s="735"/>
      <c r="GJ15" s="735"/>
      <c r="GK15" s="735"/>
      <c r="GL15" s="735"/>
      <c r="GM15" s="735"/>
      <c r="GN15" s="735"/>
      <c r="GO15" s="735"/>
      <c r="GP15" s="735"/>
      <c r="GQ15" s="735"/>
      <c r="GR15" s="735"/>
      <c r="GS15" s="735"/>
      <c r="GT15" s="735"/>
      <c r="GU15" s="735"/>
      <c r="GV15" s="735"/>
      <c r="GW15" s="735"/>
      <c r="GX15" s="735"/>
      <c r="GY15" s="735"/>
      <c r="GZ15" s="735"/>
      <c r="HA15" s="735"/>
      <c r="HB15" s="735"/>
      <c r="HC15" s="735"/>
      <c r="HD15" s="735"/>
      <c r="HE15" s="735"/>
      <c r="HF15" s="735"/>
      <c r="HG15" s="735"/>
      <c r="HH15" s="735"/>
      <c r="HI15" s="735"/>
      <c r="HJ15" s="735"/>
      <c r="HK15" s="735"/>
      <c r="HL15" s="735"/>
      <c r="HM15" s="735"/>
      <c r="HN15" s="735"/>
      <c r="HO15" s="735"/>
      <c r="HP15" s="735"/>
      <c r="HQ15" s="735"/>
      <c r="HR15" s="735"/>
      <c r="HS15" s="735"/>
      <c r="HT15" s="735"/>
      <c r="HU15" s="735"/>
      <c r="HV15" s="735"/>
      <c r="HW15" s="735"/>
      <c r="HX15" s="735"/>
      <c r="HY15" s="735"/>
      <c r="HZ15" s="735"/>
      <c r="IA15" s="735"/>
      <c r="IB15" s="735"/>
      <c r="IC15" s="735"/>
      <c r="ID15" s="735"/>
      <c r="IE15" s="735"/>
      <c r="IF15" s="735"/>
      <c r="IG15" s="735"/>
      <c r="IH15" s="735"/>
      <c r="II15" s="735"/>
      <c r="IJ15" s="735"/>
      <c r="IK15" s="735"/>
      <c r="IL15" s="735"/>
      <c r="IM15" s="735"/>
      <c r="IN15" s="735"/>
    </row>
    <row r="16" spans="1:248" s="730" customFormat="1" ht="27.75" customHeight="1" thickBot="1" x14ac:dyDescent="0.3">
      <c r="A16" s="794"/>
      <c r="B16" s="775" t="s">
        <v>101</v>
      </c>
      <c r="C16" s="726"/>
      <c r="D16" s="1233">
        <f>SUM(D17:E31)</f>
        <v>0</v>
      </c>
      <c r="E16" s="1234"/>
      <c r="F16" s="666"/>
      <c r="G16" s="1233">
        <f>SUM(G17:H31)</f>
        <v>0</v>
      </c>
      <c r="H16" s="1234"/>
      <c r="I16" s="666"/>
      <c r="J16" s="1233">
        <f>SUM(J17:K31)</f>
        <v>0</v>
      </c>
      <c r="K16" s="1234"/>
      <c r="L16" s="666"/>
      <c r="M16" s="1233">
        <f>SUM(M17:N31)</f>
        <v>0</v>
      </c>
      <c r="N16" s="1234"/>
      <c r="O16" s="666"/>
      <c r="P16" s="1233">
        <f>SUM(P17:Q31)</f>
        <v>0</v>
      </c>
      <c r="Q16" s="1234"/>
      <c r="R16" s="666"/>
      <c r="S16" s="1233">
        <f>SUM(S17:T31)</f>
        <v>0</v>
      </c>
      <c r="T16" s="1234"/>
      <c r="U16" s="666"/>
      <c r="V16" s="1233">
        <f>SUM(V17:W31)</f>
        <v>0</v>
      </c>
      <c r="W16" s="1234"/>
      <c r="X16" s="666"/>
      <c r="Y16" s="1233">
        <f>SUM(Y17:Z31)</f>
        <v>0</v>
      </c>
      <c r="Z16" s="1234"/>
      <c r="AA16" s="666"/>
      <c r="AB16" s="1233">
        <f>SUM(AB17:AC31)</f>
        <v>0</v>
      </c>
      <c r="AC16" s="1234"/>
      <c r="AD16" s="666"/>
      <c r="AE16" s="1233">
        <f>SUM(AE17:AF31)</f>
        <v>0</v>
      </c>
      <c r="AF16" s="1234"/>
      <c r="AG16" s="666"/>
      <c r="AH16" s="1233">
        <f>SUM(AH17:AI31)</f>
        <v>0</v>
      </c>
      <c r="AI16" s="1234"/>
      <c r="AJ16" s="666"/>
      <c r="AK16" s="1233">
        <f>SUM(AK17:AL31)</f>
        <v>0</v>
      </c>
      <c r="AL16" s="1234"/>
      <c r="AM16" s="666"/>
      <c r="AN16" s="1233">
        <f>SUM(AN17:AO31)</f>
        <v>0</v>
      </c>
      <c r="AO16" s="1234"/>
      <c r="AP16" s="666"/>
      <c r="AQ16" s="1233">
        <f>SUM(AQ17:AR31)</f>
        <v>0</v>
      </c>
      <c r="AR16" s="1234"/>
      <c r="AS16" s="666"/>
      <c r="AT16" s="1233">
        <f>SUM(AT17:AU31)</f>
        <v>0</v>
      </c>
      <c r="AU16" s="1234"/>
      <c r="AV16" s="666"/>
      <c r="AW16" s="1233">
        <f>SUM(AW17:AX31)</f>
        <v>0</v>
      </c>
      <c r="AX16" s="1234"/>
      <c r="AY16" s="666"/>
      <c r="AZ16" s="1233">
        <f>SUM(AZ17:BA31)</f>
        <v>0</v>
      </c>
      <c r="BA16" s="1234"/>
      <c r="BB16" s="666"/>
      <c r="BC16" s="1233">
        <f>SUM(BC17:BD31)</f>
        <v>0</v>
      </c>
      <c r="BD16" s="1234"/>
      <c r="BE16" s="666"/>
      <c r="BF16" s="1233">
        <f>SUM(BF17:BG31)</f>
        <v>0</v>
      </c>
      <c r="BG16" s="1234"/>
      <c r="BH16" s="666"/>
      <c r="BI16" s="1233">
        <f>SUM(BI17:BJ31)</f>
        <v>0</v>
      </c>
      <c r="BJ16" s="1234"/>
      <c r="BK16" s="667"/>
      <c r="BL16" s="642"/>
      <c r="BM16" s="642"/>
      <c r="BN16" s="642"/>
      <c r="BO16" s="642"/>
      <c r="BP16" s="642"/>
      <c r="BQ16" s="642"/>
      <c r="BR16" s="642"/>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8"/>
      <c r="EY16" s="728"/>
      <c r="EZ16" s="728"/>
      <c r="FA16" s="728"/>
      <c r="FB16" s="728"/>
      <c r="FC16" s="728"/>
      <c r="FD16" s="728"/>
      <c r="FE16" s="728"/>
      <c r="FF16" s="728"/>
      <c r="FG16" s="728"/>
      <c r="FH16" s="728"/>
      <c r="FI16" s="728"/>
      <c r="FJ16" s="729"/>
      <c r="FK16" s="729"/>
      <c r="FL16" s="729"/>
      <c r="FM16" s="729"/>
      <c r="FN16" s="729"/>
      <c r="FO16" s="729"/>
      <c r="FP16" s="729"/>
      <c r="FQ16" s="729"/>
      <c r="FR16" s="729"/>
      <c r="FS16" s="729"/>
      <c r="FT16" s="729"/>
      <c r="FU16" s="729"/>
      <c r="FV16" s="729"/>
      <c r="FW16" s="729"/>
      <c r="FX16" s="729"/>
      <c r="FY16" s="729"/>
      <c r="FZ16" s="729"/>
      <c r="GA16" s="729"/>
      <c r="GB16" s="729"/>
      <c r="GC16" s="729"/>
      <c r="GD16" s="729"/>
      <c r="GE16" s="729"/>
      <c r="GF16" s="729"/>
      <c r="GG16" s="729"/>
      <c r="GH16" s="729"/>
      <c r="GI16" s="729"/>
      <c r="GJ16" s="729"/>
      <c r="GK16" s="729"/>
      <c r="GL16" s="729"/>
      <c r="GM16" s="729"/>
      <c r="GN16" s="729"/>
      <c r="GO16" s="729"/>
      <c r="GP16" s="729"/>
      <c r="GQ16" s="729"/>
      <c r="GR16" s="729"/>
      <c r="GS16" s="729"/>
      <c r="GT16" s="729"/>
      <c r="GU16" s="729"/>
      <c r="GV16" s="729"/>
      <c r="GW16" s="729"/>
      <c r="GX16" s="729"/>
      <c r="GY16" s="729"/>
      <c r="GZ16" s="729"/>
      <c r="HA16" s="729"/>
      <c r="HB16" s="729"/>
      <c r="HC16" s="729"/>
      <c r="HD16" s="729"/>
      <c r="HE16" s="729"/>
      <c r="HF16" s="729"/>
      <c r="HG16" s="729"/>
      <c r="HH16" s="729"/>
      <c r="HI16" s="729"/>
      <c r="HJ16" s="729"/>
      <c r="HK16" s="729"/>
      <c r="HL16" s="729"/>
      <c r="HM16" s="729"/>
      <c r="HN16" s="729"/>
      <c r="HO16" s="729"/>
      <c r="HP16" s="729"/>
      <c r="HQ16" s="729"/>
      <c r="HR16" s="729"/>
      <c r="HS16" s="729"/>
      <c r="HT16" s="729"/>
      <c r="HU16" s="729"/>
      <c r="HV16" s="729"/>
      <c r="HW16" s="729"/>
      <c r="HX16" s="729"/>
      <c r="HY16" s="729"/>
      <c r="HZ16" s="729"/>
      <c r="IA16" s="729"/>
      <c r="IB16" s="729"/>
      <c r="IC16" s="729"/>
      <c r="ID16" s="729"/>
      <c r="IE16" s="729"/>
      <c r="IF16" s="729"/>
      <c r="IG16" s="729"/>
      <c r="IH16" s="729"/>
      <c r="II16" s="729"/>
      <c r="IJ16" s="729"/>
      <c r="IK16" s="729"/>
      <c r="IL16" s="729"/>
      <c r="IM16" s="729"/>
      <c r="IN16" s="729"/>
    </row>
    <row r="17" spans="1:248" s="735" customFormat="1" ht="27.75" customHeight="1" x14ac:dyDescent="0.25">
      <c r="A17" s="791"/>
      <c r="B17" s="776" t="s">
        <v>264</v>
      </c>
      <c r="C17" s="737"/>
      <c r="D17" s="1235"/>
      <c r="E17" s="1235"/>
      <c r="F17" s="666"/>
      <c r="G17" s="1235"/>
      <c r="H17" s="1235"/>
      <c r="I17" s="666"/>
      <c r="J17" s="1235"/>
      <c r="K17" s="1235"/>
      <c r="L17" s="666"/>
      <c r="M17" s="1235"/>
      <c r="N17" s="1235"/>
      <c r="O17" s="666"/>
      <c r="P17" s="1235"/>
      <c r="Q17" s="1235"/>
      <c r="R17" s="666"/>
      <c r="S17" s="1235"/>
      <c r="T17" s="1235"/>
      <c r="U17" s="666"/>
      <c r="V17" s="1235"/>
      <c r="W17" s="1235"/>
      <c r="X17" s="666"/>
      <c r="Y17" s="1235"/>
      <c r="Z17" s="1235"/>
      <c r="AA17" s="666"/>
      <c r="AB17" s="1235"/>
      <c r="AC17" s="1235"/>
      <c r="AD17" s="666"/>
      <c r="AE17" s="1235"/>
      <c r="AF17" s="1235"/>
      <c r="AG17" s="666"/>
      <c r="AH17" s="1235"/>
      <c r="AI17" s="1235"/>
      <c r="AJ17" s="666"/>
      <c r="AK17" s="1235"/>
      <c r="AL17" s="1235"/>
      <c r="AM17" s="666"/>
      <c r="AN17" s="1235"/>
      <c r="AO17" s="1235"/>
      <c r="AP17" s="666"/>
      <c r="AQ17" s="1235"/>
      <c r="AR17" s="1235"/>
      <c r="AS17" s="666"/>
      <c r="AT17" s="1235"/>
      <c r="AU17" s="1235"/>
      <c r="AV17" s="666"/>
      <c r="AW17" s="1235"/>
      <c r="AX17" s="1235"/>
      <c r="AY17" s="666"/>
      <c r="AZ17" s="1235"/>
      <c r="BA17" s="1235"/>
      <c r="BB17" s="666"/>
      <c r="BC17" s="1235"/>
      <c r="BD17" s="1235"/>
      <c r="BE17" s="666"/>
      <c r="BF17" s="1235"/>
      <c r="BG17" s="1235"/>
      <c r="BH17" s="666"/>
      <c r="BI17" s="1235"/>
      <c r="BJ17" s="1235"/>
      <c r="BK17" s="667"/>
      <c r="BL17" s="642"/>
      <c r="BM17" s="642"/>
      <c r="BN17" s="642"/>
      <c r="BO17" s="642"/>
      <c r="BP17" s="642"/>
      <c r="BQ17" s="642"/>
      <c r="BR17" s="642"/>
      <c r="BS17" s="734"/>
      <c r="BT17" s="734"/>
      <c r="BU17" s="734"/>
      <c r="BV17" s="734"/>
      <c r="BW17" s="734"/>
      <c r="BX17" s="734"/>
      <c r="BY17" s="734"/>
      <c r="BZ17" s="734"/>
      <c r="CA17" s="734"/>
      <c r="CB17" s="734"/>
      <c r="CC17" s="734"/>
      <c r="CD17" s="734"/>
      <c r="CE17" s="734"/>
      <c r="CF17" s="734"/>
      <c r="CG17" s="734"/>
      <c r="CH17" s="734"/>
      <c r="CI17" s="734"/>
      <c r="CJ17" s="734"/>
      <c r="CK17" s="734"/>
      <c r="CL17" s="734"/>
      <c r="CM17" s="734"/>
      <c r="CN17" s="734"/>
      <c r="CO17" s="734"/>
      <c r="CP17" s="734"/>
      <c r="CQ17" s="734"/>
      <c r="CR17" s="734"/>
      <c r="CS17" s="734"/>
      <c r="CT17" s="734"/>
      <c r="CU17" s="734"/>
      <c r="CV17" s="734"/>
      <c r="CW17" s="734"/>
      <c r="CX17" s="734"/>
      <c r="CY17" s="734"/>
      <c r="CZ17" s="734"/>
      <c r="DA17" s="734"/>
      <c r="DB17" s="734"/>
      <c r="DC17" s="734"/>
      <c r="DD17" s="734"/>
      <c r="DE17" s="734"/>
      <c r="DF17" s="734"/>
      <c r="DG17" s="734"/>
      <c r="DH17" s="734"/>
      <c r="DI17" s="734"/>
      <c r="DJ17" s="734"/>
      <c r="DK17" s="734"/>
      <c r="DL17" s="734"/>
      <c r="DM17" s="734"/>
      <c r="DN17" s="734"/>
      <c r="DO17" s="734"/>
      <c r="DP17" s="734"/>
      <c r="DQ17" s="734"/>
      <c r="DR17" s="734"/>
      <c r="DS17" s="734"/>
      <c r="DT17" s="734"/>
      <c r="DU17" s="734"/>
      <c r="DV17" s="734"/>
      <c r="DW17" s="734"/>
      <c r="DX17" s="734"/>
      <c r="DY17" s="734"/>
      <c r="DZ17" s="734"/>
      <c r="EA17" s="734"/>
      <c r="EB17" s="734"/>
      <c r="EC17" s="734"/>
      <c r="ED17" s="734"/>
      <c r="EE17" s="734"/>
      <c r="EF17" s="734"/>
      <c r="EG17" s="734"/>
      <c r="EH17" s="734"/>
      <c r="EI17" s="734"/>
      <c r="EJ17" s="734"/>
      <c r="EK17" s="734"/>
      <c r="EL17" s="734"/>
      <c r="EM17" s="734"/>
      <c r="EN17" s="734"/>
      <c r="EO17" s="734"/>
      <c r="EP17" s="734"/>
      <c r="EQ17" s="734"/>
      <c r="ER17" s="734"/>
      <c r="ES17" s="734"/>
      <c r="ET17" s="734"/>
      <c r="EU17" s="734"/>
      <c r="EV17" s="734"/>
      <c r="EW17" s="734"/>
    </row>
    <row r="18" spans="1:248" s="735" customFormat="1" ht="27.75" customHeight="1" x14ac:dyDescent="0.25">
      <c r="A18" s="791"/>
      <c r="B18" s="776" t="s">
        <v>265</v>
      </c>
      <c r="C18" s="737"/>
      <c r="D18" s="1228"/>
      <c r="E18" s="1228"/>
      <c r="F18" s="666"/>
      <c r="G18" s="1228"/>
      <c r="H18" s="1228"/>
      <c r="I18" s="666"/>
      <c r="J18" s="1228"/>
      <c r="K18" s="1228"/>
      <c r="L18" s="666"/>
      <c r="M18" s="1228"/>
      <c r="N18" s="1228"/>
      <c r="O18" s="666"/>
      <c r="P18" s="1228"/>
      <c r="Q18" s="1228"/>
      <c r="R18" s="666"/>
      <c r="S18" s="1228"/>
      <c r="T18" s="1228"/>
      <c r="U18" s="666"/>
      <c r="V18" s="1228"/>
      <c r="W18" s="1228"/>
      <c r="X18" s="666"/>
      <c r="Y18" s="1228"/>
      <c r="Z18" s="1228"/>
      <c r="AA18" s="666"/>
      <c r="AB18" s="1228"/>
      <c r="AC18" s="1228"/>
      <c r="AD18" s="666"/>
      <c r="AE18" s="1228"/>
      <c r="AF18" s="1228"/>
      <c r="AG18" s="666"/>
      <c r="AH18" s="1228"/>
      <c r="AI18" s="1228"/>
      <c r="AJ18" s="666"/>
      <c r="AK18" s="1228"/>
      <c r="AL18" s="1228"/>
      <c r="AM18" s="666"/>
      <c r="AN18" s="1228"/>
      <c r="AO18" s="1228"/>
      <c r="AP18" s="666"/>
      <c r="AQ18" s="1228"/>
      <c r="AR18" s="1228"/>
      <c r="AS18" s="666"/>
      <c r="AT18" s="1228"/>
      <c r="AU18" s="1228"/>
      <c r="AV18" s="666"/>
      <c r="AW18" s="1228"/>
      <c r="AX18" s="1228"/>
      <c r="AY18" s="666"/>
      <c r="AZ18" s="1228"/>
      <c r="BA18" s="1228"/>
      <c r="BB18" s="666"/>
      <c r="BC18" s="1228"/>
      <c r="BD18" s="1228"/>
      <c r="BE18" s="666"/>
      <c r="BF18" s="1228"/>
      <c r="BG18" s="1228"/>
      <c r="BH18" s="666"/>
      <c r="BI18" s="1228"/>
      <c r="BJ18" s="1228"/>
      <c r="BK18" s="667"/>
      <c r="BL18" s="642"/>
      <c r="BM18" s="642"/>
      <c r="BN18" s="642"/>
      <c r="BO18" s="642"/>
      <c r="BP18" s="642"/>
      <c r="BQ18" s="642"/>
      <c r="BR18" s="642"/>
      <c r="BS18" s="734"/>
      <c r="BT18" s="734"/>
      <c r="BU18" s="734"/>
      <c r="BV18" s="734"/>
      <c r="BW18" s="734"/>
      <c r="BX18" s="734"/>
      <c r="BY18" s="734"/>
      <c r="BZ18" s="734"/>
      <c r="CA18" s="734"/>
      <c r="CB18" s="734"/>
      <c r="CC18" s="734"/>
      <c r="CD18" s="734"/>
      <c r="CE18" s="734"/>
      <c r="CF18" s="734"/>
      <c r="CG18" s="734"/>
      <c r="CH18" s="734"/>
      <c r="CI18" s="734"/>
      <c r="CJ18" s="734"/>
      <c r="CK18" s="734"/>
      <c r="CL18" s="734"/>
      <c r="CM18" s="734"/>
      <c r="CN18" s="734"/>
      <c r="CO18" s="734"/>
      <c r="CP18" s="734"/>
      <c r="CQ18" s="734"/>
      <c r="CR18" s="734"/>
      <c r="CS18" s="734"/>
      <c r="CT18" s="734"/>
      <c r="CU18" s="734"/>
      <c r="CV18" s="734"/>
      <c r="CW18" s="734"/>
      <c r="CX18" s="734"/>
      <c r="CY18" s="734"/>
      <c r="CZ18" s="734"/>
      <c r="DA18" s="734"/>
      <c r="DB18" s="734"/>
      <c r="DC18" s="734"/>
      <c r="DD18" s="734"/>
      <c r="DE18" s="734"/>
      <c r="DF18" s="734"/>
      <c r="DG18" s="734"/>
      <c r="DH18" s="734"/>
      <c r="DI18" s="734"/>
      <c r="DJ18" s="734"/>
      <c r="DK18" s="734"/>
      <c r="DL18" s="734"/>
      <c r="DM18" s="734"/>
      <c r="DN18" s="734"/>
      <c r="DO18" s="734"/>
      <c r="DP18" s="734"/>
      <c r="DQ18" s="734"/>
      <c r="DR18" s="734"/>
      <c r="DS18" s="734"/>
      <c r="DT18" s="734"/>
      <c r="DU18" s="734"/>
      <c r="DV18" s="734"/>
      <c r="DW18" s="734"/>
      <c r="DX18" s="734"/>
      <c r="DY18" s="734"/>
      <c r="DZ18" s="734"/>
      <c r="EA18" s="734"/>
      <c r="EB18" s="734"/>
      <c r="EC18" s="734"/>
      <c r="ED18" s="734"/>
      <c r="EE18" s="734"/>
      <c r="EF18" s="734"/>
      <c r="EG18" s="734"/>
      <c r="EH18" s="734"/>
      <c r="EI18" s="734"/>
      <c r="EJ18" s="734"/>
      <c r="EK18" s="734"/>
      <c r="EL18" s="734"/>
      <c r="EM18" s="734"/>
      <c r="EN18" s="734"/>
      <c r="EO18" s="734"/>
      <c r="EP18" s="734"/>
      <c r="EQ18" s="734"/>
      <c r="ER18" s="734"/>
      <c r="ES18" s="734"/>
      <c r="ET18" s="734"/>
      <c r="EU18" s="734"/>
      <c r="EV18" s="734"/>
      <c r="EW18" s="734"/>
    </row>
    <row r="19" spans="1:248" s="735" customFormat="1" ht="27.75" customHeight="1" x14ac:dyDescent="0.25">
      <c r="A19" s="791"/>
      <c r="B19" s="776"/>
      <c r="C19" s="737"/>
      <c r="D19" s="1228"/>
      <c r="E19" s="1228"/>
      <c r="F19" s="666"/>
      <c r="G19" s="1228"/>
      <c r="H19" s="1228"/>
      <c r="I19" s="666"/>
      <c r="J19" s="1228"/>
      <c r="K19" s="1228"/>
      <c r="L19" s="666"/>
      <c r="M19" s="1228"/>
      <c r="N19" s="1228"/>
      <c r="O19" s="666"/>
      <c r="P19" s="1228"/>
      <c r="Q19" s="1228"/>
      <c r="R19" s="666"/>
      <c r="S19" s="1228"/>
      <c r="T19" s="1228"/>
      <c r="U19" s="666"/>
      <c r="V19" s="1228"/>
      <c r="W19" s="1228"/>
      <c r="X19" s="666"/>
      <c r="Y19" s="1228"/>
      <c r="Z19" s="1228"/>
      <c r="AA19" s="666"/>
      <c r="AB19" s="1228"/>
      <c r="AC19" s="1228"/>
      <c r="AD19" s="666"/>
      <c r="AE19" s="1228"/>
      <c r="AF19" s="1228"/>
      <c r="AG19" s="666"/>
      <c r="AH19" s="1228"/>
      <c r="AI19" s="1228"/>
      <c r="AJ19" s="666"/>
      <c r="AK19" s="1228"/>
      <c r="AL19" s="1228"/>
      <c r="AM19" s="666"/>
      <c r="AN19" s="1228"/>
      <c r="AO19" s="1228"/>
      <c r="AP19" s="666"/>
      <c r="AQ19" s="1228"/>
      <c r="AR19" s="1228"/>
      <c r="AS19" s="666"/>
      <c r="AT19" s="1228"/>
      <c r="AU19" s="1228"/>
      <c r="AV19" s="666"/>
      <c r="AW19" s="1228"/>
      <c r="AX19" s="1228"/>
      <c r="AY19" s="666"/>
      <c r="AZ19" s="1228"/>
      <c r="BA19" s="1228"/>
      <c r="BB19" s="666"/>
      <c r="BC19" s="1228"/>
      <c r="BD19" s="1228"/>
      <c r="BE19" s="666"/>
      <c r="BF19" s="1228"/>
      <c r="BG19" s="1228"/>
      <c r="BH19" s="666"/>
      <c r="BI19" s="1228"/>
      <c r="BJ19" s="1228"/>
      <c r="BK19" s="667"/>
      <c r="BL19" s="642"/>
      <c r="BM19" s="642"/>
      <c r="BN19" s="642"/>
      <c r="BO19" s="642"/>
      <c r="BP19" s="642"/>
      <c r="BQ19" s="642"/>
      <c r="BR19" s="642"/>
      <c r="BS19" s="734"/>
      <c r="BT19" s="734"/>
      <c r="BU19" s="734"/>
      <c r="BV19" s="734"/>
      <c r="BW19" s="734"/>
      <c r="BX19" s="734"/>
      <c r="BY19" s="734"/>
      <c r="BZ19" s="734"/>
      <c r="CA19" s="734"/>
      <c r="CB19" s="734"/>
      <c r="CC19" s="734"/>
      <c r="CD19" s="734"/>
      <c r="CE19" s="734"/>
      <c r="CF19" s="734"/>
      <c r="CG19" s="734"/>
      <c r="CH19" s="734"/>
      <c r="CI19" s="734"/>
      <c r="CJ19" s="734"/>
      <c r="CK19" s="734"/>
      <c r="CL19" s="734"/>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4"/>
      <c r="DX19" s="734"/>
      <c r="DY19" s="734"/>
      <c r="DZ19" s="734"/>
      <c r="EA19" s="734"/>
      <c r="EB19" s="734"/>
      <c r="EC19" s="734"/>
      <c r="ED19" s="734"/>
      <c r="EE19" s="734"/>
      <c r="EF19" s="734"/>
      <c r="EG19" s="734"/>
      <c r="EH19" s="734"/>
      <c r="EI19" s="734"/>
      <c r="EJ19" s="734"/>
      <c r="EK19" s="734"/>
      <c r="EL19" s="734"/>
      <c r="EM19" s="734"/>
      <c r="EN19" s="734"/>
      <c r="EO19" s="734"/>
      <c r="EP19" s="734"/>
      <c r="EQ19" s="734"/>
      <c r="ER19" s="734"/>
      <c r="ES19" s="734"/>
      <c r="ET19" s="734"/>
      <c r="EU19" s="734"/>
      <c r="EV19" s="734"/>
      <c r="EW19" s="734"/>
    </row>
    <row r="20" spans="1:248" s="735" customFormat="1" ht="27.75" hidden="1" customHeight="1" outlineLevel="1" x14ac:dyDescent="0.25">
      <c r="A20" s="791"/>
      <c r="B20" s="776"/>
      <c r="C20" s="737"/>
      <c r="D20" s="1228"/>
      <c r="E20" s="1228"/>
      <c r="F20" s="666"/>
      <c r="G20" s="1228"/>
      <c r="H20" s="1228"/>
      <c r="I20" s="666"/>
      <c r="J20" s="1228"/>
      <c r="K20" s="1228"/>
      <c r="L20" s="666"/>
      <c r="M20" s="1228"/>
      <c r="N20" s="1228"/>
      <c r="O20" s="666"/>
      <c r="P20" s="1228"/>
      <c r="Q20" s="1228"/>
      <c r="R20" s="666"/>
      <c r="S20" s="1228"/>
      <c r="T20" s="1228"/>
      <c r="U20" s="666"/>
      <c r="V20" s="1228"/>
      <c r="W20" s="1228"/>
      <c r="X20" s="666"/>
      <c r="Y20" s="1228"/>
      <c r="Z20" s="1228"/>
      <c r="AA20" s="666"/>
      <c r="AB20" s="1228"/>
      <c r="AC20" s="1228"/>
      <c r="AD20" s="666"/>
      <c r="AE20" s="1228"/>
      <c r="AF20" s="1228"/>
      <c r="AG20" s="666"/>
      <c r="AH20" s="1228"/>
      <c r="AI20" s="1228"/>
      <c r="AJ20" s="666"/>
      <c r="AK20" s="1228"/>
      <c r="AL20" s="1228"/>
      <c r="AM20" s="666"/>
      <c r="AN20" s="1228"/>
      <c r="AO20" s="1228"/>
      <c r="AP20" s="666"/>
      <c r="AQ20" s="1228"/>
      <c r="AR20" s="1228"/>
      <c r="AS20" s="666"/>
      <c r="AT20" s="1228"/>
      <c r="AU20" s="1228"/>
      <c r="AV20" s="666"/>
      <c r="AW20" s="1228"/>
      <c r="AX20" s="1228"/>
      <c r="AY20" s="666"/>
      <c r="AZ20" s="1228"/>
      <c r="BA20" s="1228"/>
      <c r="BB20" s="666"/>
      <c r="BC20" s="1228"/>
      <c r="BD20" s="1228"/>
      <c r="BE20" s="666"/>
      <c r="BF20" s="1228"/>
      <c r="BG20" s="1228"/>
      <c r="BH20" s="666"/>
      <c r="BI20" s="1228"/>
      <c r="BJ20" s="1228"/>
      <c r="BK20" s="667"/>
      <c r="BL20" s="642"/>
      <c r="BM20" s="642"/>
      <c r="BN20" s="642"/>
      <c r="BO20" s="642"/>
      <c r="BP20" s="642"/>
      <c r="BQ20" s="642"/>
      <c r="BR20" s="642"/>
      <c r="BS20" s="734"/>
      <c r="BT20" s="734"/>
      <c r="BU20" s="734"/>
      <c r="BV20" s="734"/>
      <c r="BW20" s="734"/>
      <c r="BX20" s="734"/>
      <c r="BY20" s="734"/>
      <c r="BZ20" s="734"/>
      <c r="CA20" s="734"/>
      <c r="CB20" s="734"/>
      <c r="CC20" s="734"/>
      <c r="CD20" s="734"/>
      <c r="CE20" s="734"/>
      <c r="CF20" s="734"/>
      <c r="CG20" s="734"/>
      <c r="CH20" s="734"/>
      <c r="CI20" s="734"/>
      <c r="CJ20" s="734"/>
      <c r="CK20" s="734"/>
      <c r="CL20" s="734"/>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4"/>
      <c r="DZ20" s="734"/>
      <c r="EA20" s="734"/>
      <c r="EB20" s="734"/>
      <c r="EC20" s="734"/>
      <c r="ED20" s="734"/>
      <c r="EE20" s="734"/>
      <c r="EF20" s="734"/>
      <c r="EG20" s="734"/>
      <c r="EH20" s="734"/>
      <c r="EI20" s="734"/>
      <c r="EJ20" s="734"/>
      <c r="EK20" s="734"/>
      <c r="EL20" s="734"/>
      <c r="EM20" s="734"/>
      <c r="EN20" s="734"/>
      <c r="EO20" s="734"/>
      <c r="EP20" s="734"/>
      <c r="EQ20" s="734"/>
      <c r="ER20" s="734"/>
      <c r="ES20" s="734"/>
      <c r="ET20" s="734"/>
      <c r="EU20" s="734"/>
      <c r="EV20" s="734"/>
      <c r="EW20" s="734"/>
    </row>
    <row r="21" spans="1:248" s="735" customFormat="1" ht="27.75" hidden="1" customHeight="1" outlineLevel="1" x14ac:dyDescent="0.25">
      <c r="A21" s="791"/>
      <c r="B21" s="776"/>
      <c r="C21" s="737"/>
      <c r="D21" s="1228"/>
      <c r="E21" s="1228"/>
      <c r="F21" s="666"/>
      <c r="G21" s="1228"/>
      <c r="H21" s="1228"/>
      <c r="I21" s="666"/>
      <c r="J21" s="1228"/>
      <c r="K21" s="1228"/>
      <c r="L21" s="666"/>
      <c r="M21" s="1228"/>
      <c r="N21" s="1228"/>
      <c r="O21" s="666"/>
      <c r="P21" s="1228"/>
      <c r="Q21" s="1228"/>
      <c r="R21" s="666"/>
      <c r="S21" s="1228"/>
      <c r="T21" s="1228"/>
      <c r="U21" s="666"/>
      <c r="V21" s="1228"/>
      <c r="W21" s="1228"/>
      <c r="X21" s="666"/>
      <c r="Y21" s="1228"/>
      <c r="Z21" s="1228"/>
      <c r="AA21" s="666"/>
      <c r="AB21" s="1228"/>
      <c r="AC21" s="1228"/>
      <c r="AD21" s="666"/>
      <c r="AE21" s="1228"/>
      <c r="AF21" s="1228"/>
      <c r="AG21" s="666"/>
      <c r="AH21" s="1228"/>
      <c r="AI21" s="1228"/>
      <c r="AJ21" s="666"/>
      <c r="AK21" s="1228"/>
      <c r="AL21" s="1228"/>
      <c r="AM21" s="666"/>
      <c r="AN21" s="1228"/>
      <c r="AO21" s="1228"/>
      <c r="AP21" s="666"/>
      <c r="AQ21" s="1228"/>
      <c r="AR21" s="1228"/>
      <c r="AS21" s="666"/>
      <c r="AT21" s="1228"/>
      <c r="AU21" s="1228"/>
      <c r="AV21" s="666"/>
      <c r="AW21" s="1228"/>
      <c r="AX21" s="1228"/>
      <c r="AY21" s="666"/>
      <c r="AZ21" s="1228"/>
      <c r="BA21" s="1228"/>
      <c r="BB21" s="666"/>
      <c r="BC21" s="1228"/>
      <c r="BD21" s="1228"/>
      <c r="BE21" s="666"/>
      <c r="BF21" s="1228"/>
      <c r="BG21" s="1228"/>
      <c r="BH21" s="666"/>
      <c r="BI21" s="1228"/>
      <c r="BJ21" s="1228"/>
      <c r="BK21" s="667"/>
      <c r="BL21" s="642"/>
      <c r="BM21" s="642"/>
      <c r="BN21" s="642"/>
      <c r="BO21" s="642"/>
      <c r="BP21" s="642"/>
      <c r="BQ21" s="642"/>
      <c r="BR21" s="642"/>
      <c r="BS21" s="734"/>
      <c r="BT21" s="734"/>
      <c r="BU21" s="734"/>
      <c r="BV21" s="734"/>
      <c r="BW21" s="734"/>
      <c r="BX21" s="734"/>
      <c r="BY21" s="734"/>
      <c r="BZ21" s="734"/>
      <c r="CA21" s="734"/>
      <c r="CB21" s="734"/>
      <c r="CC21" s="734"/>
      <c r="CD21" s="734"/>
      <c r="CE21" s="734"/>
      <c r="CF21" s="734"/>
      <c r="CG21" s="734"/>
      <c r="CH21" s="734"/>
      <c r="CI21" s="734"/>
      <c r="CJ21" s="734"/>
      <c r="CK21" s="734"/>
      <c r="CL21" s="734"/>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4"/>
      <c r="DX21" s="734"/>
      <c r="DY21" s="734"/>
      <c r="DZ21" s="734"/>
      <c r="EA21" s="734"/>
      <c r="EB21" s="734"/>
      <c r="EC21" s="734"/>
      <c r="ED21" s="734"/>
      <c r="EE21" s="734"/>
      <c r="EF21" s="734"/>
      <c r="EG21" s="734"/>
      <c r="EH21" s="734"/>
      <c r="EI21" s="734"/>
      <c r="EJ21" s="734"/>
      <c r="EK21" s="734"/>
      <c r="EL21" s="734"/>
      <c r="EM21" s="734"/>
      <c r="EN21" s="734"/>
      <c r="EO21" s="734"/>
      <c r="EP21" s="734"/>
      <c r="EQ21" s="734"/>
      <c r="ER21" s="734"/>
      <c r="ES21" s="734"/>
      <c r="ET21" s="734"/>
      <c r="EU21" s="734"/>
      <c r="EV21" s="734"/>
      <c r="EW21" s="734"/>
    </row>
    <row r="22" spans="1:248" s="735" customFormat="1" ht="27.75" hidden="1" customHeight="1" outlineLevel="1" x14ac:dyDescent="0.25">
      <c r="A22" s="791"/>
      <c r="B22" s="776"/>
      <c r="C22" s="737"/>
      <c r="D22" s="1228"/>
      <c r="E22" s="1228"/>
      <c r="F22" s="666"/>
      <c r="G22" s="1228"/>
      <c r="H22" s="1228"/>
      <c r="I22" s="666"/>
      <c r="J22" s="1228"/>
      <c r="K22" s="1228"/>
      <c r="L22" s="666"/>
      <c r="M22" s="1228"/>
      <c r="N22" s="1228"/>
      <c r="O22" s="666"/>
      <c r="P22" s="1228"/>
      <c r="Q22" s="1228"/>
      <c r="R22" s="666"/>
      <c r="S22" s="1228"/>
      <c r="T22" s="1228"/>
      <c r="U22" s="666"/>
      <c r="V22" s="1228"/>
      <c r="W22" s="1228"/>
      <c r="X22" s="666"/>
      <c r="Y22" s="1228"/>
      <c r="Z22" s="1228"/>
      <c r="AA22" s="666"/>
      <c r="AB22" s="1228"/>
      <c r="AC22" s="1228"/>
      <c r="AD22" s="666"/>
      <c r="AE22" s="1228"/>
      <c r="AF22" s="1228"/>
      <c r="AG22" s="666"/>
      <c r="AH22" s="1228"/>
      <c r="AI22" s="1228"/>
      <c r="AJ22" s="666"/>
      <c r="AK22" s="1228"/>
      <c r="AL22" s="1228"/>
      <c r="AM22" s="666"/>
      <c r="AN22" s="1228"/>
      <c r="AO22" s="1228"/>
      <c r="AP22" s="666"/>
      <c r="AQ22" s="1228"/>
      <c r="AR22" s="1228"/>
      <c r="AS22" s="666"/>
      <c r="AT22" s="1228"/>
      <c r="AU22" s="1228"/>
      <c r="AV22" s="666"/>
      <c r="AW22" s="1228"/>
      <c r="AX22" s="1228"/>
      <c r="AY22" s="666"/>
      <c r="AZ22" s="1228"/>
      <c r="BA22" s="1228"/>
      <c r="BB22" s="666"/>
      <c r="BC22" s="1228"/>
      <c r="BD22" s="1228"/>
      <c r="BE22" s="666"/>
      <c r="BF22" s="1228"/>
      <c r="BG22" s="1228"/>
      <c r="BH22" s="666"/>
      <c r="BI22" s="1228"/>
      <c r="BJ22" s="1228"/>
      <c r="BK22" s="667"/>
      <c r="BL22" s="642"/>
      <c r="BM22" s="642"/>
      <c r="BN22" s="642"/>
      <c r="BO22" s="642"/>
      <c r="BP22" s="642"/>
      <c r="BQ22" s="642"/>
      <c r="BR22" s="642"/>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c r="EG22" s="734"/>
      <c r="EH22" s="734"/>
      <c r="EI22" s="734"/>
      <c r="EJ22" s="734"/>
      <c r="EK22" s="734"/>
      <c r="EL22" s="734"/>
      <c r="EM22" s="734"/>
      <c r="EN22" s="734"/>
      <c r="EO22" s="734"/>
      <c r="EP22" s="734"/>
      <c r="EQ22" s="734"/>
      <c r="ER22" s="734"/>
      <c r="ES22" s="734"/>
      <c r="ET22" s="734"/>
      <c r="EU22" s="734"/>
      <c r="EV22" s="734"/>
      <c r="EW22" s="734"/>
    </row>
    <row r="23" spans="1:248" s="735" customFormat="1" ht="27.75" customHeight="1" collapsed="1" x14ac:dyDescent="0.25">
      <c r="A23" s="791"/>
      <c r="B23" s="776"/>
      <c r="C23" s="737"/>
      <c r="D23" s="1228"/>
      <c r="E23" s="1228"/>
      <c r="F23" s="666"/>
      <c r="G23" s="1228"/>
      <c r="H23" s="1228"/>
      <c r="I23" s="666"/>
      <c r="J23" s="1228"/>
      <c r="K23" s="1228"/>
      <c r="L23" s="666"/>
      <c r="M23" s="1228"/>
      <c r="N23" s="1228"/>
      <c r="O23" s="666"/>
      <c r="P23" s="1228"/>
      <c r="Q23" s="1228"/>
      <c r="R23" s="666"/>
      <c r="S23" s="1228"/>
      <c r="T23" s="1228"/>
      <c r="U23" s="666"/>
      <c r="V23" s="1228"/>
      <c r="W23" s="1228"/>
      <c r="X23" s="666"/>
      <c r="Y23" s="1228"/>
      <c r="Z23" s="1228"/>
      <c r="AA23" s="666"/>
      <c r="AB23" s="1228"/>
      <c r="AC23" s="1228"/>
      <c r="AD23" s="666"/>
      <c r="AE23" s="1228"/>
      <c r="AF23" s="1228"/>
      <c r="AG23" s="666"/>
      <c r="AH23" s="1228"/>
      <c r="AI23" s="1228"/>
      <c r="AJ23" s="666"/>
      <c r="AK23" s="1228"/>
      <c r="AL23" s="1228"/>
      <c r="AM23" s="666"/>
      <c r="AN23" s="1228"/>
      <c r="AO23" s="1228"/>
      <c r="AP23" s="666"/>
      <c r="AQ23" s="1228"/>
      <c r="AR23" s="1228"/>
      <c r="AS23" s="666"/>
      <c r="AT23" s="1228"/>
      <c r="AU23" s="1228"/>
      <c r="AV23" s="666"/>
      <c r="AW23" s="1228"/>
      <c r="AX23" s="1228"/>
      <c r="AY23" s="666"/>
      <c r="AZ23" s="1228"/>
      <c r="BA23" s="1228"/>
      <c r="BB23" s="666"/>
      <c r="BC23" s="1228"/>
      <c r="BD23" s="1228"/>
      <c r="BE23" s="666"/>
      <c r="BF23" s="1228"/>
      <c r="BG23" s="1228"/>
      <c r="BH23" s="666"/>
      <c r="BI23" s="1228"/>
      <c r="BJ23" s="1228"/>
      <c r="BK23" s="667"/>
      <c r="BL23" s="642"/>
      <c r="BM23" s="642"/>
      <c r="BN23" s="642"/>
      <c r="BO23" s="642"/>
      <c r="BP23" s="642"/>
      <c r="BQ23" s="642"/>
      <c r="BR23" s="642"/>
      <c r="BS23" s="734"/>
      <c r="BT23" s="734"/>
      <c r="BU23" s="734"/>
      <c r="BV23" s="734"/>
      <c r="BW23" s="734"/>
      <c r="BX23" s="734"/>
      <c r="BY23" s="734"/>
      <c r="BZ23" s="734"/>
      <c r="CA23" s="734"/>
      <c r="CB23" s="734"/>
      <c r="CC23" s="734"/>
      <c r="CD23" s="734"/>
      <c r="CE23" s="734"/>
      <c r="CF23" s="734"/>
      <c r="CG23" s="734"/>
      <c r="CH23" s="734"/>
      <c r="CI23" s="734"/>
      <c r="CJ23" s="734"/>
      <c r="CK23" s="734"/>
      <c r="CL23" s="734"/>
      <c r="CM23" s="734"/>
      <c r="CN23" s="734"/>
      <c r="CO23" s="734"/>
      <c r="CP23" s="734"/>
      <c r="CQ23" s="734"/>
      <c r="CR23" s="734"/>
      <c r="CS23" s="734"/>
      <c r="CT23" s="734"/>
      <c r="CU23" s="734"/>
      <c r="CV23" s="734"/>
      <c r="CW23" s="734"/>
      <c r="CX23" s="734"/>
      <c r="CY23" s="734"/>
      <c r="CZ23" s="734"/>
      <c r="DA23" s="734"/>
      <c r="DB23" s="734"/>
      <c r="DC23" s="734"/>
      <c r="DD23" s="734"/>
      <c r="DE23" s="734"/>
      <c r="DF23" s="734"/>
      <c r="DG23" s="734"/>
      <c r="DH23" s="734"/>
      <c r="DI23" s="734"/>
      <c r="DJ23" s="734"/>
      <c r="DK23" s="734"/>
      <c r="DL23" s="734"/>
      <c r="DM23" s="734"/>
      <c r="DN23" s="734"/>
      <c r="DO23" s="734"/>
      <c r="DP23" s="734"/>
      <c r="DQ23" s="734"/>
      <c r="DR23" s="734"/>
      <c r="DS23" s="734"/>
      <c r="DT23" s="734"/>
      <c r="DU23" s="734"/>
      <c r="DV23" s="734"/>
      <c r="DW23" s="734"/>
      <c r="DX23" s="734"/>
      <c r="DY23" s="734"/>
      <c r="DZ23" s="734"/>
      <c r="EA23" s="734"/>
      <c r="EB23" s="734"/>
      <c r="EC23" s="734"/>
      <c r="ED23" s="734"/>
      <c r="EE23" s="734"/>
      <c r="EF23" s="734"/>
      <c r="EG23" s="734"/>
      <c r="EH23" s="734"/>
      <c r="EI23" s="734"/>
      <c r="EJ23" s="734"/>
      <c r="EK23" s="734"/>
      <c r="EL23" s="734"/>
      <c r="EM23" s="734"/>
      <c r="EN23" s="734"/>
      <c r="EO23" s="734"/>
      <c r="EP23" s="734"/>
      <c r="EQ23" s="734"/>
      <c r="ER23" s="734"/>
      <c r="ES23" s="734"/>
      <c r="ET23" s="734"/>
      <c r="EU23" s="734"/>
      <c r="EV23" s="734"/>
      <c r="EW23" s="734"/>
    </row>
    <row r="24" spans="1:248" s="735" customFormat="1" ht="27.75" hidden="1" customHeight="1" outlineLevel="1" x14ac:dyDescent="0.25">
      <c r="A24" s="791"/>
      <c r="B24" s="776"/>
      <c r="C24" s="737"/>
      <c r="D24" s="1228"/>
      <c r="E24" s="1228"/>
      <c r="F24" s="666"/>
      <c r="G24" s="1228"/>
      <c r="H24" s="1228"/>
      <c r="I24" s="666"/>
      <c r="J24" s="1228"/>
      <c r="K24" s="1228"/>
      <c r="L24" s="666"/>
      <c r="M24" s="1228"/>
      <c r="N24" s="1228"/>
      <c r="O24" s="666"/>
      <c r="P24" s="1228"/>
      <c r="Q24" s="1228"/>
      <c r="R24" s="666"/>
      <c r="S24" s="1228"/>
      <c r="T24" s="1228"/>
      <c r="U24" s="666"/>
      <c r="V24" s="1228"/>
      <c r="W24" s="1228"/>
      <c r="X24" s="666"/>
      <c r="Y24" s="1228"/>
      <c r="Z24" s="1228"/>
      <c r="AA24" s="666"/>
      <c r="AB24" s="1228"/>
      <c r="AC24" s="1228"/>
      <c r="AD24" s="666"/>
      <c r="AE24" s="1228"/>
      <c r="AF24" s="1228"/>
      <c r="AG24" s="666"/>
      <c r="AH24" s="1228"/>
      <c r="AI24" s="1228"/>
      <c r="AJ24" s="666"/>
      <c r="AK24" s="1228"/>
      <c r="AL24" s="1228"/>
      <c r="AM24" s="666"/>
      <c r="AN24" s="1228"/>
      <c r="AO24" s="1228"/>
      <c r="AP24" s="666"/>
      <c r="AQ24" s="1228"/>
      <c r="AR24" s="1228"/>
      <c r="AS24" s="666"/>
      <c r="AT24" s="1228"/>
      <c r="AU24" s="1228"/>
      <c r="AV24" s="666"/>
      <c r="AW24" s="1228"/>
      <c r="AX24" s="1228"/>
      <c r="AY24" s="666"/>
      <c r="AZ24" s="1228"/>
      <c r="BA24" s="1228"/>
      <c r="BB24" s="666"/>
      <c r="BC24" s="1228"/>
      <c r="BD24" s="1228"/>
      <c r="BE24" s="666"/>
      <c r="BF24" s="1228"/>
      <c r="BG24" s="1228"/>
      <c r="BH24" s="666"/>
      <c r="BI24" s="1228"/>
      <c r="BJ24" s="1228"/>
      <c r="BK24" s="667"/>
      <c r="BL24" s="642"/>
      <c r="BM24" s="642"/>
      <c r="BN24" s="642"/>
      <c r="BO24" s="642"/>
      <c r="BP24" s="642"/>
      <c r="BQ24" s="642"/>
      <c r="BR24" s="642"/>
      <c r="BS24" s="734"/>
      <c r="BT24" s="734"/>
      <c r="BU24" s="734"/>
      <c r="BV24" s="734"/>
      <c r="BW24" s="734"/>
      <c r="BX24" s="734"/>
      <c r="BY24" s="734"/>
      <c r="BZ24" s="734"/>
      <c r="CA24" s="734"/>
      <c r="CB24" s="734"/>
      <c r="CC24" s="734"/>
      <c r="CD24" s="734"/>
      <c r="CE24" s="734"/>
      <c r="CF24" s="734"/>
      <c r="CG24" s="734"/>
      <c r="CH24" s="734"/>
      <c r="CI24" s="734"/>
      <c r="CJ24" s="734"/>
      <c r="CK24" s="734"/>
      <c r="CL24" s="734"/>
      <c r="CM24" s="734"/>
      <c r="CN24" s="734"/>
      <c r="CO24" s="734"/>
      <c r="CP24" s="734"/>
      <c r="CQ24" s="734"/>
      <c r="CR24" s="734"/>
      <c r="CS24" s="734"/>
      <c r="CT24" s="734"/>
      <c r="CU24" s="734"/>
      <c r="CV24" s="734"/>
      <c r="CW24" s="734"/>
      <c r="CX24" s="734"/>
      <c r="CY24" s="734"/>
      <c r="CZ24" s="734"/>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4"/>
      <c r="DX24" s="734"/>
      <c r="DY24" s="734"/>
      <c r="DZ24" s="734"/>
      <c r="EA24" s="734"/>
      <c r="EB24" s="734"/>
      <c r="EC24" s="734"/>
      <c r="ED24" s="734"/>
      <c r="EE24" s="734"/>
      <c r="EF24" s="734"/>
      <c r="EG24" s="734"/>
      <c r="EH24" s="734"/>
      <c r="EI24" s="734"/>
      <c r="EJ24" s="734"/>
      <c r="EK24" s="734"/>
      <c r="EL24" s="734"/>
      <c r="EM24" s="734"/>
      <c r="EN24" s="734"/>
      <c r="EO24" s="734"/>
      <c r="EP24" s="734"/>
      <c r="EQ24" s="734"/>
      <c r="ER24" s="734"/>
      <c r="ES24" s="734"/>
      <c r="ET24" s="734"/>
      <c r="EU24" s="734"/>
      <c r="EV24" s="734"/>
      <c r="EW24" s="734"/>
    </row>
    <row r="25" spans="1:248" s="735" customFormat="1" ht="27.75" hidden="1" customHeight="1" outlineLevel="1" x14ac:dyDescent="0.25">
      <c r="A25" s="791"/>
      <c r="B25" s="776"/>
      <c r="C25" s="737"/>
      <c r="D25" s="1228"/>
      <c r="E25" s="1228"/>
      <c r="F25" s="666"/>
      <c r="G25" s="1228"/>
      <c r="H25" s="1228"/>
      <c r="I25" s="666"/>
      <c r="J25" s="1228"/>
      <c r="K25" s="1228"/>
      <c r="L25" s="666"/>
      <c r="M25" s="1228"/>
      <c r="N25" s="1228"/>
      <c r="O25" s="666"/>
      <c r="P25" s="1228"/>
      <c r="Q25" s="1228"/>
      <c r="R25" s="666"/>
      <c r="S25" s="1228"/>
      <c r="T25" s="1228"/>
      <c r="U25" s="666"/>
      <c r="V25" s="1228"/>
      <c r="W25" s="1228"/>
      <c r="X25" s="666"/>
      <c r="Y25" s="1228"/>
      <c r="Z25" s="1228"/>
      <c r="AA25" s="666"/>
      <c r="AB25" s="1228"/>
      <c r="AC25" s="1228"/>
      <c r="AD25" s="666"/>
      <c r="AE25" s="1228"/>
      <c r="AF25" s="1228"/>
      <c r="AG25" s="666"/>
      <c r="AH25" s="1228"/>
      <c r="AI25" s="1228"/>
      <c r="AJ25" s="666"/>
      <c r="AK25" s="1228"/>
      <c r="AL25" s="1228"/>
      <c r="AM25" s="666"/>
      <c r="AN25" s="1228"/>
      <c r="AO25" s="1228"/>
      <c r="AP25" s="666"/>
      <c r="AQ25" s="1228"/>
      <c r="AR25" s="1228"/>
      <c r="AS25" s="666"/>
      <c r="AT25" s="1228"/>
      <c r="AU25" s="1228"/>
      <c r="AV25" s="666"/>
      <c r="AW25" s="1228"/>
      <c r="AX25" s="1228"/>
      <c r="AY25" s="666"/>
      <c r="AZ25" s="1228"/>
      <c r="BA25" s="1228"/>
      <c r="BB25" s="666"/>
      <c r="BC25" s="1228"/>
      <c r="BD25" s="1228"/>
      <c r="BE25" s="666"/>
      <c r="BF25" s="1228"/>
      <c r="BG25" s="1228"/>
      <c r="BH25" s="666"/>
      <c r="BI25" s="1228"/>
      <c r="BJ25" s="1228"/>
      <c r="BK25" s="667"/>
      <c r="BL25" s="642"/>
      <c r="BM25" s="642"/>
      <c r="BN25" s="642"/>
      <c r="BO25" s="642"/>
      <c r="BP25" s="642"/>
      <c r="BQ25" s="642"/>
      <c r="BR25" s="642"/>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4"/>
      <c r="DZ25" s="734"/>
      <c r="EA25" s="734"/>
      <c r="EB25" s="734"/>
      <c r="EC25" s="734"/>
      <c r="ED25" s="734"/>
      <c r="EE25" s="734"/>
      <c r="EF25" s="734"/>
      <c r="EG25" s="734"/>
      <c r="EH25" s="734"/>
      <c r="EI25" s="734"/>
      <c r="EJ25" s="734"/>
      <c r="EK25" s="734"/>
      <c r="EL25" s="734"/>
      <c r="EM25" s="734"/>
      <c r="EN25" s="734"/>
      <c r="EO25" s="734"/>
      <c r="EP25" s="734"/>
      <c r="EQ25" s="734"/>
      <c r="ER25" s="734"/>
      <c r="ES25" s="734"/>
      <c r="ET25" s="734"/>
      <c r="EU25" s="734"/>
      <c r="EV25" s="734"/>
      <c r="EW25" s="734"/>
    </row>
    <row r="26" spans="1:248" s="735" customFormat="1" ht="27.75" hidden="1" customHeight="1" outlineLevel="1" x14ac:dyDescent="0.25">
      <c r="A26" s="791"/>
      <c r="B26" s="776"/>
      <c r="C26" s="737"/>
      <c r="D26" s="1228"/>
      <c r="E26" s="1228"/>
      <c r="F26" s="666"/>
      <c r="G26" s="1228"/>
      <c r="H26" s="1228"/>
      <c r="I26" s="666"/>
      <c r="J26" s="1228"/>
      <c r="K26" s="1228"/>
      <c r="L26" s="666"/>
      <c r="M26" s="1228"/>
      <c r="N26" s="1228"/>
      <c r="O26" s="666"/>
      <c r="P26" s="1228"/>
      <c r="Q26" s="1228"/>
      <c r="R26" s="666"/>
      <c r="S26" s="1228"/>
      <c r="T26" s="1228"/>
      <c r="U26" s="666"/>
      <c r="V26" s="1228"/>
      <c r="W26" s="1228"/>
      <c r="X26" s="666"/>
      <c r="Y26" s="1228"/>
      <c r="Z26" s="1228"/>
      <c r="AA26" s="666"/>
      <c r="AB26" s="1228"/>
      <c r="AC26" s="1228"/>
      <c r="AD26" s="666"/>
      <c r="AE26" s="1228"/>
      <c r="AF26" s="1228"/>
      <c r="AG26" s="666"/>
      <c r="AH26" s="1228"/>
      <c r="AI26" s="1228"/>
      <c r="AJ26" s="666"/>
      <c r="AK26" s="1228"/>
      <c r="AL26" s="1228"/>
      <c r="AM26" s="666"/>
      <c r="AN26" s="1228"/>
      <c r="AO26" s="1228"/>
      <c r="AP26" s="666"/>
      <c r="AQ26" s="1228"/>
      <c r="AR26" s="1228"/>
      <c r="AS26" s="666"/>
      <c r="AT26" s="1228"/>
      <c r="AU26" s="1228"/>
      <c r="AV26" s="666"/>
      <c r="AW26" s="1228"/>
      <c r="AX26" s="1228"/>
      <c r="AY26" s="666"/>
      <c r="AZ26" s="1228"/>
      <c r="BA26" s="1228"/>
      <c r="BB26" s="666"/>
      <c r="BC26" s="1228"/>
      <c r="BD26" s="1228"/>
      <c r="BE26" s="666"/>
      <c r="BF26" s="1228"/>
      <c r="BG26" s="1228"/>
      <c r="BH26" s="666"/>
      <c r="BI26" s="1228"/>
      <c r="BJ26" s="1228"/>
      <c r="BK26" s="667"/>
      <c r="BL26" s="642"/>
      <c r="BM26" s="642"/>
      <c r="BN26" s="642"/>
      <c r="BO26" s="642"/>
      <c r="BP26" s="642"/>
      <c r="BQ26" s="642"/>
      <c r="BR26" s="642"/>
      <c r="BS26" s="734"/>
      <c r="BT26" s="734"/>
      <c r="BU26" s="734"/>
      <c r="BV26" s="734"/>
      <c r="BW26" s="734"/>
      <c r="BX26" s="734"/>
      <c r="BY26" s="734"/>
      <c r="BZ26" s="734"/>
      <c r="CA26" s="734"/>
      <c r="CB26" s="734"/>
      <c r="CC26" s="734"/>
      <c r="CD26" s="734"/>
      <c r="CE26" s="734"/>
      <c r="CF26" s="734"/>
      <c r="CG26" s="734"/>
      <c r="CH26" s="734"/>
      <c r="CI26" s="734"/>
      <c r="CJ26" s="734"/>
      <c r="CK26" s="734"/>
      <c r="CL26" s="734"/>
      <c r="CM26" s="734"/>
      <c r="CN26" s="734"/>
      <c r="CO26" s="734"/>
      <c r="CP26" s="734"/>
      <c r="CQ26" s="734"/>
      <c r="CR26" s="734"/>
      <c r="CS26" s="734"/>
      <c r="CT26" s="734"/>
      <c r="CU26" s="734"/>
      <c r="CV26" s="734"/>
      <c r="CW26" s="734"/>
      <c r="CX26" s="734"/>
      <c r="CY26" s="734"/>
      <c r="CZ26" s="734"/>
      <c r="DA26" s="734"/>
      <c r="DB26" s="734"/>
      <c r="DC26" s="734"/>
      <c r="DD26" s="734"/>
      <c r="DE26" s="734"/>
      <c r="DF26" s="734"/>
      <c r="DG26" s="734"/>
      <c r="DH26" s="734"/>
      <c r="DI26" s="734"/>
      <c r="DJ26" s="734"/>
      <c r="DK26" s="734"/>
      <c r="DL26" s="734"/>
      <c r="DM26" s="734"/>
      <c r="DN26" s="734"/>
      <c r="DO26" s="734"/>
      <c r="DP26" s="734"/>
      <c r="DQ26" s="734"/>
      <c r="DR26" s="734"/>
      <c r="DS26" s="734"/>
      <c r="DT26" s="734"/>
      <c r="DU26" s="734"/>
      <c r="DV26" s="734"/>
      <c r="DW26" s="734"/>
      <c r="DX26" s="734"/>
      <c r="DY26" s="734"/>
      <c r="DZ26" s="734"/>
      <c r="EA26" s="734"/>
      <c r="EB26" s="734"/>
      <c r="EC26" s="734"/>
      <c r="ED26" s="734"/>
      <c r="EE26" s="734"/>
      <c r="EF26" s="734"/>
      <c r="EG26" s="734"/>
      <c r="EH26" s="734"/>
      <c r="EI26" s="734"/>
      <c r="EJ26" s="734"/>
      <c r="EK26" s="734"/>
      <c r="EL26" s="734"/>
      <c r="EM26" s="734"/>
      <c r="EN26" s="734"/>
      <c r="EO26" s="734"/>
      <c r="EP26" s="734"/>
      <c r="EQ26" s="734"/>
      <c r="ER26" s="734"/>
      <c r="ES26" s="734"/>
      <c r="ET26" s="734"/>
      <c r="EU26" s="734"/>
      <c r="EV26" s="734"/>
      <c r="EW26" s="734"/>
    </row>
    <row r="27" spans="1:248" s="735" customFormat="1" ht="27.75" customHeight="1" collapsed="1" x14ac:dyDescent="0.25">
      <c r="A27" s="791"/>
      <c r="B27" s="776"/>
      <c r="C27" s="737"/>
      <c r="D27" s="1228"/>
      <c r="E27" s="1228"/>
      <c r="F27" s="666"/>
      <c r="G27" s="1228"/>
      <c r="H27" s="1228"/>
      <c r="I27" s="666"/>
      <c r="J27" s="1228"/>
      <c r="K27" s="1228"/>
      <c r="L27" s="666"/>
      <c r="M27" s="1228"/>
      <c r="N27" s="1228"/>
      <c r="O27" s="666"/>
      <c r="P27" s="1228"/>
      <c r="Q27" s="1228"/>
      <c r="R27" s="666"/>
      <c r="S27" s="1228"/>
      <c r="T27" s="1228"/>
      <c r="U27" s="666"/>
      <c r="V27" s="1228"/>
      <c r="W27" s="1228"/>
      <c r="X27" s="666"/>
      <c r="Y27" s="1228"/>
      <c r="Z27" s="1228"/>
      <c r="AA27" s="666"/>
      <c r="AB27" s="1228"/>
      <c r="AC27" s="1228"/>
      <c r="AD27" s="666"/>
      <c r="AE27" s="1228"/>
      <c r="AF27" s="1228"/>
      <c r="AG27" s="666"/>
      <c r="AH27" s="1228"/>
      <c r="AI27" s="1228"/>
      <c r="AJ27" s="666"/>
      <c r="AK27" s="1228"/>
      <c r="AL27" s="1228"/>
      <c r="AM27" s="666"/>
      <c r="AN27" s="1228"/>
      <c r="AO27" s="1228"/>
      <c r="AP27" s="666"/>
      <c r="AQ27" s="1228"/>
      <c r="AR27" s="1228"/>
      <c r="AS27" s="666"/>
      <c r="AT27" s="1228"/>
      <c r="AU27" s="1228"/>
      <c r="AV27" s="666"/>
      <c r="AW27" s="1228"/>
      <c r="AX27" s="1228"/>
      <c r="AY27" s="666"/>
      <c r="AZ27" s="1228"/>
      <c r="BA27" s="1228"/>
      <c r="BB27" s="666"/>
      <c r="BC27" s="1228"/>
      <c r="BD27" s="1228"/>
      <c r="BE27" s="666"/>
      <c r="BF27" s="1228"/>
      <c r="BG27" s="1228"/>
      <c r="BH27" s="666"/>
      <c r="BI27" s="1228"/>
      <c r="BJ27" s="1228"/>
      <c r="BK27" s="667"/>
      <c r="BL27" s="642"/>
      <c r="BM27" s="642"/>
      <c r="BN27" s="642"/>
      <c r="BO27" s="642"/>
      <c r="BP27" s="642"/>
      <c r="BQ27" s="642"/>
      <c r="BR27" s="642"/>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c r="EG27" s="734"/>
      <c r="EH27" s="734"/>
      <c r="EI27" s="734"/>
      <c r="EJ27" s="734"/>
      <c r="EK27" s="734"/>
      <c r="EL27" s="734"/>
      <c r="EM27" s="734"/>
      <c r="EN27" s="734"/>
      <c r="EO27" s="734"/>
      <c r="EP27" s="734"/>
      <c r="EQ27" s="734"/>
      <c r="ER27" s="734"/>
      <c r="ES27" s="734"/>
      <c r="ET27" s="734"/>
      <c r="EU27" s="734"/>
      <c r="EV27" s="734"/>
      <c r="EW27" s="734"/>
    </row>
    <row r="28" spans="1:248" s="736" customFormat="1" ht="27.75" hidden="1" customHeight="1" outlineLevel="1" x14ac:dyDescent="0.25">
      <c r="A28" s="791"/>
      <c r="B28" s="776"/>
      <c r="C28" s="737"/>
      <c r="D28" s="1228"/>
      <c r="E28" s="1228"/>
      <c r="F28" s="738"/>
      <c r="G28" s="1228"/>
      <c r="H28" s="1228"/>
      <c r="I28" s="738"/>
      <c r="J28" s="1228"/>
      <c r="K28" s="1228"/>
      <c r="L28" s="738"/>
      <c r="M28" s="1228"/>
      <c r="N28" s="1228"/>
      <c r="O28" s="738"/>
      <c r="P28" s="1228"/>
      <c r="Q28" s="1228"/>
      <c r="R28" s="738"/>
      <c r="S28" s="1228"/>
      <c r="T28" s="1228"/>
      <c r="U28" s="738"/>
      <c r="V28" s="1228"/>
      <c r="W28" s="1228"/>
      <c r="X28" s="738"/>
      <c r="Y28" s="1228"/>
      <c r="Z28" s="1228"/>
      <c r="AA28" s="738"/>
      <c r="AB28" s="1228"/>
      <c r="AC28" s="1228"/>
      <c r="AD28" s="738"/>
      <c r="AE28" s="1228"/>
      <c r="AF28" s="1228"/>
      <c r="AG28" s="738"/>
      <c r="AH28" s="1228"/>
      <c r="AI28" s="1228"/>
      <c r="AJ28" s="738"/>
      <c r="AK28" s="1228"/>
      <c r="AL28" s="1228"/>
      <c r="AM28" s="738"/>
      <c r="AN28" s="1228"/>
      <c r="AO28" s="1228"/>
      <c r="AP28" s="738"/>
      <c r="AQ28" s="1228"/>
      <c r="AR28" s="1228"/>
      <c r="AS28" s="738"/>
      <c r="AT28" s="1228"/>
      <c r="AU28" s="1228"/>
      <c r="AV28" s="738"/>
      <c r="AW28" s="1228"/>
      <c r="AX28" s="1228"/>
      <c r="AY28" s="738"/>
      <c r="AZ28" s="1228"/>
      <c r="BA28" s="1228"/>
      <c r="BB28" s="738"/>
      <c r="BC28" s="1228"/>
      <c r="BD28" s="1228"/>
      <c r="BE28" s="738"/>
      <c r="BF28" s="1228"/>
      <c r="BG28" s="1228"/>
      <c r="BH28" s="738"/>
      <c r="BI28" s="1228"/>
      <c r="BJ28" s="1228"/>
      <c r="BK28" s="739"/>
      <c r="BL28" s="740"/>
      <c r="BM28" s="739"/>
      <c r="BN28" s="739"/>
      <c r="BO28" s="739"/>
      <c r="BP28" s="739"/>
      <c r="BQ28" s="739"/>
      <c r="BR28" s="739"/>
      <c r="BS28" s="734"/>
      <c r="BT28" s="734"/>
      <c r="BU28" s="734"/>
      <c r="BV28" s="734"/>
      <c r="BW28" s="734"/>
      <c r="BX28" s="734"/>
      <c r="BY28" s="734"/>
      <c r="BZ28" s="734"/>
      <c r="CA28" s="734"/>
      <c r="CB28" s="734"/>
      <c r="CC28" s="734"/>
      <c r="CD28" s="734"/>
      <c r="CE28" s="734"/>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4"/>
      <c r="DX28" s="734"/>
      <c r="DY28" s="734"/>
      <c r="DZ28" s="734"/>
      <c r="EA28" s="734"/>
      <c r="EB28" s="734"/>
      <c r="EC28" s="734"/>
      <c r="ED28" s="734"/>
      <c r="EE28" s="734"/>
      <c r="EF28" s="734"/>
      <c r="EG28" s="734"/>
      <c r="EH28" s="734"/>
      <c r="EI28" s="734"/>
      <c r="EJ28" s="734"/>
      <c r="EK28" s="734"/>
      <c r="EL28" s="734"/>
      <c r="EM28" s="734"/>
      <c r="EN28" s="734"/>
      <c r="EO28" s="734"/>
      <c r="EP28" s="734"/>
      <c r="EQ28" s="734"/>
      <c r="ER28" s="734"/>
      <c r="ES28" s="734"/>
      <c r="ET28" s="734"/>
      <c r="EU28" s="734"/>
      <c r="EV28" s="734"/>
      <c r="EW28" s="734"/>
      <c r="EX28" s="735"/>
      <c r="EY28" s="735"/>
      <c r="EZ28" s="735"/>
      <c r="FA28" s="735"/>
      <c r="FB28" s="735"/>
      <c r="FC28" s="735"/>
      <c r="FD28" s="735"/>
      <c r="FE28" s="735"/>
      <c r="FF28" s="735"/>
      <c r="FG28" s="735"/>
      <c r="FH28" s="735"/>
      <c r="FI28" s="735"/>
      <c r="FJ28" s="735"/>
      <c r="FK28" s="735"/>
      <c r="FL28" s="735"/>
      <c r="FM28" s="735"/>
      <c r="FN28" s="735"/>
      <c r="FO28" s="735"/>
      <c r="FP28" s="735"/>
      <c r="FQ28" s="735"/>
      <c r="FR28" s="735"/>
      <c r="FS28" s="735"/>
      <c r="FT28" s="735"/>
      <c r="FU28" s="735"/>
      <c r="FV28" s="735"/>
      <c r="FW28" s="735"/>
      <c r="FX28" s="735"/>
      <c r="FY28" s="735"/>
      <c r="FZ28" s="735"/>
      <c r="GA28" s="735"/>
      <c r="GB28" s="735"/>
      <c r="GC28" s="735"/>
      <c r="GD28" s="735"/>
      <c r="GE28" s="735"/>
      <c r="GF28" s="735"/>
      <c r="GG28" s="735"/>
      <c r="GH28" s="735"/>
      <c r="GI28" s="735"/>
      <c r="GJ28" s="735"/>
      <c r="GK28" s="735"/>
      <c r="GL28" s="735"/>
      <c r="GM28" s="735"/>
      <c r="GN28" s="735"/>
      <c r="GO28" s="735"/>
      <c r="GP28" s="735"/>
      <c r="GQ28" s="735"/>
      <c r="GR28" s="735"/>
      <c r="GS28" s="735"/>
      <c r="GT28" s="735"/>
      <c r="GU28" s="735"/>
      <c r="GV28" s="735"/>
      <c r="GW28" s="735"/>
      <c r="GX28" s="735"/>
      <c r="GY28" s="735"/>
      <c r="GZ28" s="735"/>
      <c r="HA28" s="735"/>
      <c r="HB28" s="735"/>
      <c r="HC28" s="735"/>
      <c r="HD28" s="735"/>
      <c r="HE28" s="735"/>
      <c r="HF28" s="735"/>
      <c r="HG28" s="735"/>
      <c r="HH28" s="735"/>
      <c r="HI28" s="735"/>
      <c r="HJ28" s="735"/>
      <c r="HK28" s="735"/>
      <c r="HL28" s="735"/>
      <c r="HM28" s="735"/>
      <c r="HN28" s="735"/>
      <c r="HO28" s="735"/>
      <c r="HP28" s="735"/>
      <c r="HQ28" s="735"/>
      <c r="HR28" s="735"/>
      <c r="HS28" s="735"/>
      <c r="HT28" s="735"/>
      <c r="HU28" s="735"/>
      <c r="HV28" s="735"/>
      <c r="HW28" s="735"/>
      <c r="HX28" s="735"/>
      <c r="HY28" s="735"/>
      <c r="HZ28" s="735"/>
      <c r="IA28" s="735"/>
      <c r="IB28" s="735"/>
      <c r="IC28" s="735"/>
      <c r="ID28" s="735"/>
      <c r="IE28" s="735"/>
      <c r="IF28" s="735"/>
      <c r="IG28" s="735"/>
      <c r="IH28" s="735"/>
      <c r="II28" s="735"/>
      <c r="IJ28" s="735"/>
      <c r="IK28" s="735"/>
      <c r="IL28" s="735"/>
      <c r="IM28" s="735"/>
      <c r="IN28" s="735"/>
    </row>
    <row r="29" spans="1:248" s="736" customFormat="1" ht="27.75" hidden="1" customHeight="1" outlineLevel="1" x14ac:dyDescent="0.25">
      <c r="A29" s="791"/>
      <c r="B29" s="776"/>
      <c r="C29" s="737"/>
      <c r="D29" s="1228"/>
      <c r="E29" s="1228"/>
      <c r="F29" s="738"/>
      <c r="G29" s="1228"/>
      <c r="H29" s="1228"/>
      <c r="I29" s="738"/>
      <c r="J29" s="1228"/>
      <c r="K29" s="1228"/>
      <c r="L29" s="738"/>
      <c r="M29" s="1228"/>
      <c r="N29" s="1228"/>
      <c r="O29" s="738"/>
      <c r="P29" s="1228"/>
      <c r="Q29" s="1228"/>
      <c r="R29" s="738"/>
      <c r="S29" s="1228"/>
      <c r="T29" s="1228"/>
      <c r="U29" s="738"/>
      <c r="V29" s="1228"/>
      <c r="W29" s="1228"/>
      <c r="X29" s="738"/>
      <c r="Y29" s="1228"/>
      <c r="Z29" s="1228"/>
      <c r="AA29" s="738"/>
      <c r="AB29" s="1228"/>
      <c r="AC29" s="1228"/>
      <c r="AD29" s="738"/>
      <c r="AE29" s="1228"/>
      <c r="AF29" s="1228"/>
      <c r="AG29" s="738"/>
      <c r="AH29" s="1228"/>
      <c r="AI29" s="1228"/>
      <c r="AJ29" s="738"/>
      <c r="AK29" s="1228"/>
      <c r="AL29" s="1228"/>
      <c r="AM29" s="738"/>
      <c r="AN29" s="1228"/>
      <c r="AO29" s="1228"/>
      <c r="AP29" s="738"/>
      <c r="AQ29" s="1228"/>
      <c r="AR29" s="1228"/>
      <c r="AS29" s="738"/>
      <c r="AT29" s="1228"/>
      <c r="AU29" s="1228"/>
      <c r="AV29" s="738"/>
      <c r="AW29" s="1228"/>
      <c r="AX29" s="1228"/>
      <c r="AY29" s="738"/>
      <c r="AZ29" s="1228"/>
      <c r="BA29" s="1228"/>
      <c r="BB29" s="738"/>
      <c r="BC29" s="1228"/>
      <c r="BD29" s="1228"/>
      <c r="BE29" s="738"/>
      <c r="BF29" s="1228"/>
      <c r="BG29" s="1228"/>
      <c r="BH29" s="738"/>
      <c r="BI29" s="1228"/>
      <c r="BJ29" s="1228"/>
      <c r="BK29" s="739"/>
      <c r="BL29" s="740"/>
      <c r="BM29" s="739"/>
      <c r="BN29" s="739"/>
      <c r="BO29" s="739"/>
      <c r="BP29" s="739"/>
      <c r="BQ29" s="739"/>
      <c r="BR29" s="739"/>
      <c r="BS29" s="734"/>
      <c r="BT29" s="734"/>
      <c r="BU29" s="734"/>
      <c r="BV29" s="734"/>
      <c r="BW29" s="734"/>
      <c r="BX29" s="734"/>
      <c r="BY29" s="734"/>
      <c r="BZ29" s="734"/>
      <c r="CA29" s="734"/>
      <c r="CB29" s="734"/>
      <c r="CC29" s="734"/>
      <c r="CD29" s="734"/>
      <c r="CE29" s="734"/>
      <c r="CF29" s="734"/>
      <c r="CG29" s="734"/>
      <c r="CH29" s="734"/>
      <c r="CI29" s="734"/>
      <c r="CJ29" s="734"/>
      <c r="CK29" s="734"/>
      <c r="CL29" s="734"/>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4"/>
      <c r="DX29" s="734"/>
      <c r="DY29" s="734"/>
      <c r="DZ29" s="734"/>
      <c r="EA29" s="734"/>
      <c r="EB29" s="734"/>
      <c r="EC29" s="734"/>
      <c r="ED29" s="734"/>
      <c r="EE29" s="734"/>
      <c r="EF29" s="734"/>
      <c r="EG29" s="734"/>
      <c r="EH29" s="734"/>
      <c r="EI29" s="734"/>
      <c r="EJ29" s="734"/>
      <c r="EK29" s="734"/>
      <c r="EL29" s="734"/>
      <c r="EM29" s="734"/>
      <c r="EN29" s="734"/>
      <c r="EO29" s="734"/>
      <c r="EP29" s="734"/>
      <c r="EQ29" s="734"/>
      <c r="ER29" s="734"/>
      <c r="ES29" s="734"/>
      <c r="ET29" s="734"/>
      <c r="EU29" s="734"/>
      <c r="EV29" s="734"/>
      <c r="EW29" s="734"/>
      <c r="EX29" s="735"/>
      <c r="EY29" s="735"/>
      <c r="EZ29" s="735"/>
      <c r="FA29" s="735"/>
      <c r="FB29" s="735"/>
      <c r="FC29" s="735"/>
      <c r="FD29" s="735"/>
      <c r="FE29" s="735"/>
      <c r="FF29" s="735"/>
      <c r="FG29" s="735"/>
      <c r="FH29" s="735"/>
      <c r="FI29" s="735"/>
      <c r="FJ29" s="735"/>
      <c r="FK29" s="735"/>
      <c r="FL29" s="735"/>
      <c r="FM29" s="735"/>
      <c r="FN29" s="735"/>
      <c r="FO29" s="735"/>
      <c r="FP29" s="735"/>
      <c r="FQ29" s="735"/>
      <c r="FR29" s="735"/>
      <c r="FS29" s="735"/>
      <c r="FT29" s="735"/>
      <c r="FU29" s="735"/>
      <c r="FV29" s="735"/>
      <c r="FW29" s="735"/>
      <c r="FX29" s="735"/>
      <c r="FY29" s="735"/>
      <c r="FZ29" s="735"/>
      <c r="GA29" s="735"/>
      <c r="GB29" s="735"/>
      <c r="GC29" s="735"/>
      <c r="GD29" s="735"/>
      <c r="GE29" s="735"/>
      <c r="GF29" s="735"/>
      <c r="GG29" s="735"/>
      <c r="GH29" s="735"/>
      <c r="GI29" s="735"/>
      <c r="GJ29" s="735"/>
      <c r="GK29" s="735"/>
      <c r="GL29" s="735"/>
      <c r="GM29" s="735"/>
      <c r="GN29" s="735"/>
      <c r="GO29" s="735"/>
      <c r="GP29" s="735"/>
      <c r="GQ29" s="735"/>
      <c r="GR29" s="735"/>
      <c r="GS29" s="735"/>
      <c r="GT29" s="735"/>
      <c r="GU29" s="735"/>
      <c r="GV29" s="735"/>
      <c r="GW29" s="735"/>
      <c r="GX29" s="735"/>
      <c r="GY29" s="735"/>
      <c r="GZ29" s="735"/>
      <c r="HA29" s="735"/>
      <c r="HB29" s="735"/>
      <c r="HC29" s="735"/>
      <c r="HD29" s="735"/>
      <c r="HE29" s="735"/>
      <c r="HF29" s="735"/>
      <c r="HG29" s="735"/>
      <c r="HH29" s="735"/>
      <c r="HI29" s="735"/>
      <c r="HJ29" s="735"/>
      <c r="HK29" s="735"/>
      <c r="HL29" s="735"/>
      <c r="HM29" s="735"/>
      <c r="HN29" s="735"/>
      <c r="HO29" s="735"/>
      <c r="HP29" s="735"/>
      <c r="HQ29" s="735"/>
      <c r="HR29" s="735"/>
      <c r="HS29" s="735"/>
      <c r="HT29" s="735"/>
      <c r="HU29" s="735"/>
      <c r="HV29" s="735"/>
      <c r="HW29" s="735"/>
      <c r="HX29" s="735"/>
      <c r="HY29" s="735"/>
      <c r="HZ29" s="735"/>
      <c r="IA29" s="735"/>
      <c r="IB29" s="735"/>
      <c r="IC29" s="735"/>
      <c r="ID29" s="735"/>
      <c r="IE29" s="735"/>
      <c r="IF29" s="735"/>
      <c r="IG29" s="735"/>
      <c r="IH29" s="735"/>
      <c r="II29" s="735"/>
      <c r="IJ29" s="735"/>
      <c r="IK29" s="735"/>
      <c r="IL29" s="735"/>
      <c r="IM29" s="735"/>
      <c r="IN29" s="735"/>
    </row>
    <row r="30" spans="1:248" s="735" customFormat="1" ht="27.75" hidden="1" customHeight="1" outlineLevel="1" x14ac:dyDescent="0.25">
      <c r="A30" s="791"/>
      <c r="B30" s="776"/>
      <c r="C30" s="737"/>
      <c r="D30" s="1228"/>
      <c r="E30" s="1228"/>
      <c r="F30" s="666"/>
      <c r="G30" s="1228"/>
      <c r="H30" s="1228"/>
      <c r="I30" s="666"/>
      <c r="J30" s="1228"/>
      <c r="K30" s="1228"/>
      <c r="L30" s="666"/>
      <c r="M30" s="1228"/>
      <c r="N30" s="1228"/>
      <c r="O30" s="666"/>
      <c r="P30" s="1228"/>
      <c r="Q30" s="1228"/>
      <c r="R30" s="666"/>
      <c r="S30" s="1228"/>
      <c r="T30" s="1228"/>
      <c r="U30" s="666"/>
      <c r="V30" s="1228"/>
      <c r="W30" s="1228"/>
      <c r="X30" s="666"/>
      <c r="Y30" s="1228"/>
      <c r="Z30" s="1228"/>
      <c r="AA30" s="666"/>
      <c r="AB30" s="1228"/>
      <c r="AC30" s="1228"/>
      <c r="AD30" s="666"/>
      <c r="AE30" s="1228"/>
      <c r="AF30" s="1228"/>
      <c r="AG30" s="666"/>
      <c r="AH30" s="1228"/>
      <c r="AI30" s="1228"/>
      <c r="AJ30" s="666"/>
      <c r="AK30" s="1228"/>
      <c r="AL30" s="1228"/>
      <c r="AM30" s="666"/>
      <c r="AN30" s="1228"/>
      <c r="AO30" s="1228"/>
      <c r="AP30" s="666"/>
      <c r="AQ30" s="1228"/>
      <c r="AR30" s="1228"/>
      <c r="AS30" s="666"/>
      <c r="AT30" s="1228"/>
      <c r="AU30" s="1228"/>
      <c r="AV30" s="666"/>
      <c r="AW30" s="1228"/>
      <c r="AX30" s="1228"/>
      <c r="AY30" s="666"/>
      <c r="AZ30" s="1228"/>
      <c r="BA30" s="1228"/>
      <c r="BB30" s="666"/>
      <c r="BC30" s="1228"/>
      <c r="BD30" s="1228"/>
      <c r="BE30" s="666"/>
      <c r="BF30" s="1228"/>
      <c r="BG30" s="1228"/>
      <c r="BH30" s="666"/>
      <c r="BI30" s="1228"/>
      <c r="BJ30" s="1228"/>
      <c r="BK30" s="667"/>
      <c r="BL30" s="642"/>
      <c r="BM30" s="642"/>
      <c r="BN30" s="642"/>
      <c r="BO30" s="642"/>
      <c r="BP30" s="642"/>
      <c r="BQ30" s="642"/>
      <c r="BR30" s="642"/>
      <c r="BS30" s="734"/>
      <c r="BT30" s="734"/>
      <c r="BU30" s="734"/>
      <c r="BV30" s="734"/>
      <c r="BW30" s="734"/>
      <c r="BX30" s="734"/>
      <c r="BY30" s="734"/>
      <c r="BZ30" s="734"/>
      <c r="CA30" s="734"/>
      <c r="CB30" s="734"/>
      <c r="CC30" s="734"/>
      <c r="CD30" s="734"/>
      <c r="CE30" s="734"/>
      <c r="CF30" s="734"/>
      <c r="CG30" s="734"/>
      <c r="CH30" s="734"/>
      <c r="CI30" s="734"/>
      <c r="CJ30" s="734"/>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4"/>
      <c r="DX30" s="734"/>
      <c r="DY30" s="734"/>
      <c r="DZ30" s="734"/>
      <c r="EA30" s="734"/>
      <c r="EB30" s="734"/>
      <c r="EC30" s="734"/>
      <c r="ED30" s="734"/>
      <c r="EE30" s="734"/>
      <c r="EF30" s="734"/>
      <c r="EG30" s="734"/>
      <c r="EH30" s="734"/>
      <c r="EI30" s="734"/>
      <c r="EJ30" s="734"/>
      <c r="EK30" s="734"/>
      <c r="EL30" s="734"/>
      <c r="EM30" s="734"/>
      <c r="EN30" s="734"/>
      <c r="EO30" s="734"/>
      <c r="EP30" s="734"/>
      <c r="EQ30" s="734"/>
      <c r="ER30" s="734"/>
      <c r="ES30" s="734"/>
      <c r="ET30" s="734"/>
      <c r="EU30" s="734"/>
      <c r="EV30" s="734"/>
      <c r="EW30" s="734"/>
    </row>
    <row r="31" spans="1:248" s="735" customFormat="1" ht="27.75" customHeight="1" collapsed="1" x14ac:dyDescent="0.25">
      <c r="A31" s="791"/>
      <c r="B31" s="776"/>
      <c r="C31" s="737"/>
      <c r="D31" s="1228"/>
      <c r="E31" s="1228"/>
      <c r="F31" s="666"/>
      <c r="G31" s="1228"/>
      <c r="H31" s="1228"/>
      <c r="I31" s="666"/>
      <c r="J31" s="1228"/>
      <c r="K31" s="1228"/>
      <c r="L31" s="666"/>
      <c r="M31" s="1228"/>
      <c r="N31" s="1228"/>
      <c r="O31" s="666"/>
      <c r="P31" s="1228"/>
      <c r="Q31" s="1228"/>
      <c r="R31" s="666"/>
      <c r="S31" s="1228"/>
      <c r="T31" s="1228"/>
      <c r="U31" s="666"/>
      <c r="V31" s="1228"/>
      <c r="W31" s="1228"/>
      <c r="X31" s="666"/>
      <c r="Y31" s="1228"/>
      <c r="Z31" s="1228"/>
      <c r="AA31" s="666"/>
      <c r="AB31" s="1228"/>
      <c r="AC31" s="1228"/>
      <c r="AD31" s="666"/>
      <c r="AE31" s="1228"/>
      <c r="AF31" s="1228"/>
      <c r="AG31" s="666"/>
      <c r="AH31" s="1228"/>
      <c r="AI31" s="1228"/>
      <c r="AJ31" s="666"/>
      <c r="AK31" s="1228"/>
      <c r="AL31" s="1228"/>
      <c r="AM31" s="666"/>
      <c r="AN31" s="1228"/>
      <c r="AO31" s="1228"/>
      <c r="AP31" s="666"/>
      <c r="AQ31" s="1228"/>
      <c r="AR31" s="1228"/>
      <c r="AS31" s="666"/>
      <c r="AT31" s="1228"/>
      <c r="AU31" s="1228"/>
      <c r="AV31" s="666"/>
      <c r="AW31" s="1228"/>
      <c r="AX31" s="1228"/>
      <c r="AY31" s="666"/>
      <c r="AZ31" s="1228"/>
      <c r="BA31" s="1228"/>
      <c r="BB31" s="666"/>
      <c r="BC31" s="1228"/>
      <c r="BD31" s="1228"/>
      <c r="BE31" s="666"/>
      <c r="BF31" s="1228"/>
      <c r="BG31" s="1228"/>
      <c r="BH31" s="666"/>
      <c r="BI31" s="1228"/>
      <c r="BJ31" s="1228"/>
      <c r="BK31" s="667"/>
      <c r="BL31" s="642"/>
      <c r="BM31" s="642"/>
      <c r="BN31" s="642"/>
      <c r="BO31" s="642"/>
      <c r="BP31" s="642"/>
      <c r="BQ31" s="642"/>
      <c r="BR31" s="642"/>
      <c r="BS31" s="734"/>
      <c r="BT31" s="734"/>
      <c r="BU31" s="734"/>
      <c r="BV31" s="734"/>
      <c r="BW31" s="734"/>
      <c r="BX31" s="734"/>
      <c r="BY31" s="734"/>
      <c r="BZ31" s="734"/>
      <c r="CA31" s="734"/>
      <c r="CB31" s="734"/>
      <c r="CC31" s="734"/>
      <c r="CD31" s="734"/>
      <c r="CE31" s="734"/>
      <c r="CF31" s="734"/>
      <c r="CG31" s="734"/>
      <c r="CH31" s="734"/>
      <c r="CI31" s="734"/>
      <c r="CJ31" s="734"/>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4"/>
      <c r="DX31" s="734"/>
      <c r="DY31" s="734"/>
      <c r="DZ31" s="734"/>
      <c r="EA31" s="734"/>
      <c r="EB31" s="734"/>
      <c r="EC31" s="734"/>
      <c r="ED31" s="734"/>
      <c r="EE31" s="734"/>
      <c r="EF31" s="734"/>
      <c r="EG31" s="734"/>
      <c r="EH31" s="734"/>
      <c r="EI31" s="734"/>
      <c r="EJ31" s="734"/>
      <c r="EK31" s="734"/>
      <c r="EL31" s="734"/>
      <c r="EM31" s="734"/>
      <c r="EN31" s="734"/>
      <c r="EO31" s="734"/>
      <c r="EP31" s="734"/>
      <c r="EQ31" s="734"/>
      <c r="ER31" s="734"/>
      <c r="ES31" s="734"/>
      <c r="ET31" s="734"/>
      <c r="EU31" s="734"/>
      <c r="EV31" s="734"/>
      <c r="EW31" s="734"/>
    </row>
    <row r="32" spans="1:248" s="735" customFormat="1" ht="27.75" hidden="1" customHeight="1" outlineLevel="1" x14ac:dyDescent="0.25">
      <c r="A32" s="748"/>
      <c r="B32" s="776"/>
      <c r="C32" s="737"/>
      <c r="D32" s="1228"/>
      <c r="E32" s="1228"/>
      <c r="F32" s="666"/>
      <c r="G32" s="1228"/>
      <c r="H32" s="1228"/>
      <c r="I32" s="666"/>
      <c r="J32" s="1228"/>
      <c r="K32" s="1228"/>
      <c r="L32" s="666"/>
      <c r="M32" s="1228"/>
      <c r="N32" s="1228"/>
      <c r="O32" s="666"/>
      <c r="P32" s="1228"/>
      <c r="Q32" s="1228"/>
      <c r="R32" s="666"/>
      <c r="S32" s="1228"/>
      <c r="T32" s="1228"/>
      <c r="U32" s="666"/>
      <c r="V32" s="1228"/>
      <c r="W32" s="1228"/>
      <c r="X32" s="666"/>
      <c r="Y32" s="1228"/>
      <c r="Z32" s="1228"/>
      <c r="AA32" s="666"/>
      <c r="AB32" s="1228"/>
      <c r="AC32" s="1228"/>
      <c r="AD32" s="666"/>
      <c r="AE32" s="1228"/>
      <c r="AF32" s="1228"/>
      <c r="AG32" s="666"/>
      <c r="AH32" s="1228"/>
      <c r="AI32" s="1228"/>
      <c r="AJ32" s="666"/>
      <c r="AK32" s="1228"/>
      <c r="AL32" s="1228"/>
      <c r="AM32" s="666"/>
      <c r="AN32" s="1228"/>
      <c r="AO32" s="1228"/>
      <c r="AP32" s="666"/>
      <c r="AQ32" s="1228"/>
      <c r="AR32" s="1228"/>
      <c r="AS32" s="666"/>
      <c r="AT32" s="1228"/>
      <c r="AU32" s="1228"/>
      <c r="AV32" s="666"/>
      <c r="AW32" s="1228"/>
      <c r="AX32" s="1228"/>
      <c r="AY32" s="666"/>
      <c r="AZ32" s="1228"/>
      <c r="BA32" s="1228"/>
      <c r="BB32" s="666"/>
      <c r="BC32" s="1228"/>
      <c r="BD32" s="1228"/>
      <c r="BE32" s="666"/>
      <c r="BF32" s="1228"/>
      <c r="BG32" s="1228"/>
      <c r="BH32" s="666"/>
      <c r="BI32" s="1228"/>
      <c r="BJ32" s="1228"/>
      <c r="BK32" s="667"/>
      <c r="BL32" s="642"/>
      <c r="BM32" s="642"/>
      <c r="BN32" s="642"/>
      <c r="BO32" s="642"/>
      <c r="BP32" s="642"/>
      <c r="BQ32" s="642"/>
      <c r="BR32" s="642"/>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4"/>
      <c r="DX32" s="734"/>
      <c r="DY32" s="734"/>
      <c r="DZ32" s="734"/>
      <c r="EA32" s="734"/>
      <c r="EB32" s="734"/>
      <c r="EC32" s="734"/>
      <c r="ED32" s="734"/>
      <c r="EE32" s="734"/>
      <c r="EF32" s="734"/>
      <c r="EG32" s="734"/>
      <c r="EH32" s="734"/>
      <c r="EI32" s="734"/>
      <c r="EJ32" s="734"/>
      <c r="EK32" s="734"/>
      <c r="EL32" s="734"/>
      <c r="EM32" s="734"/>
      <c r="EN32" s="734"/>
      <c r="EO32" s="734"/>
      <c r="EP32" s="734"/>
      <c r="EQ32" s="734"/>
      <c r="ER32" s="734"/>
      <c r="ES32" s="734"/>
      <c r="ET32" s="734"/>
      <c r="EU32" s="734"/>
      <c r="EV32" s="734"/>
      <c r="EW32" s="734"/>
    </row>
    <row r="33" spans="1:248" s="735" customFormat="1" ht="27.75" hidden="1" customHeight="1" outlineLevel="1" x14ac:dyDescent="0.25">
      <c r="A33" s="748"/>
      <c r="B33" s="776"/>
      <c r="C33" s="737"/>
      <c r="D33" s="1228"/>
      <c r="E33" s="1228"/>
      <c r="F33" s="666"/>
      <c r="G33" s="1228"/>
      <c r="H33" s="1228"/>
      <c r="I33" s="666"/>
      <c r="J33" s="1228"/>
      <c r="K33" s="1228"/>
      <c r="L33" s="666"/>
      <c r="M33" s="1228"/>
      <c r="N33" s="1228"/>
      <c r="O33" s="666"/>
      <c r="P33" s="1228"/>
      <c r="Q33" s="1228"/>
      <c r="R33" s="666"/>
      <c r="S33" s="1228"/>
      <c r="T33" s="1228"/>
      <c r="U33" s="666"/>
      <c r="V33" s="1228"/>
      <c r="W33" s="1228"/>
      <c r="X33" s="666"/>
      <c r="Y33" s="1228"/>
      <c r="Z33" s="1228"/>
      <c r="AA33" s="666"/>
      <c r="AB33" s="1228"/>
      <c r="AC33" s="1228"/>
      <c r="AD33" s="666"/>
      <c r="AE33" s="1228"/>
      <c r="AF33" s="1228"/>
      <c r="AG33" s="666"/>
      <c r="AH33" s="1228"/>
      <c r="AI33" s="1228"/>
      <c r="AJ33" s="666"/>
      <c r="AK33" s="1228"/>
      <c r="AL33" s="1228"/>
      <c r="AM33" s="666"/>
      <c r="AN33" s="1228"/>
      <c r="AO33" s="1228"/>
      <c r="AP33" s="666"/>
      <c r="AQ33" s="1228"/>
      <c r="AR33" s="1228"/>
      <c r="AS33" s="666"/>
      <c r="AT33" s="1228"/>
      <c r="AU33" s="1228"/>
      <c r="AV33" s="666"/>
      <c r="AW33" s="1228"/>
      <c r="AX33" s="1228"/>
      <c r="AY33" s="666"/>
      <c r="AZ33" s="1228"/>
      <c r="BA33" s="1228"/>
      <c r="BB33" s="666"/>
      <c r="BC33" s="1228"/>
      <c r="BD33" s="1228"/>
      <c r="BE33" s="666"/>
      <c r="BF33" s="1228"/>
      <c r="BG33" s="1228"/>
      <c r="BH33" s="666"/>
      <c r="BI33" s="1228"/>
      <c r="BJ33" s="1228"/>
      <c r="BK33" s="667"/>
      <c r="BL33" s="642"/>
      <c r="BM33" s="642"/>
      <c r="BN33" s="642"/>
      <c r="BO33" s="642"/>
      <c r="BP33" s="642"/>
      <c r="BQ33" s="642"/>
      <c r="BR33" s="642"/>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4"/>
      <c r="DX33" s="734"/>
      <c r="DY33" s="734"/>
      <c r="DZ33" s="734"/>
      <c r="EA33" s="734"/>
      <c r="EB33" s="734"/>
      <c r="EC33" s="734"/>
      <c r="ED33" s="734"/>
      <c r="EE33" s="734"/>
      <c r="EF33" s="734"/>
      <c r="EG33" s="734"/>
      <c r="EH33" s="734"/>
      <c r="EI33" s="734"/>
      <c r="EJ33" s="734"/>
      <c r="EK33" s="734"/>
      <c r="EL33" s="734"/>
      <c r="EM33" s="734"/>
      <c r="EN33" s="734"/>
      <c r="EO33" s="734"/>
      <c r="EP33" s="734"/>
      <c r="EQ33" s="734"/>
      <c r="ER33" s="734"/>
      <c r="ES33" s="734"/>
      <c r="ET33" s="734"/>
      <c r="EU33" s="734"/>
      <c r="EV33" s="734"/>
      <c r="EW33" s="734"/>
    </row>
    <row r="34" spans="1:248" s="736" customFormat="1" ht="27.75" hidden="1" customHeight="1" outlineLevel="1" x14ac:dyDescent="0.25">
      <c r="A34" s="748"/>
      <c r="B34" s="776"/>
      <c r="C34" s="737"/>
      <c r="D34" s="1228"/>
      <c r="E34" s="1228"/>
      <c r="F34" s="738"/>
      <c r="G34" s="1228"/>
      <c r="H34" s="1228"/>
      <c r="I34" s="738"/>
      <c r="J34" s="1228"/>
      <c r="K34" s="1228"/>
      <c r="L34" s="738"/>
      <c r="M34" s="1228"/>
      <c r="N34" s="1228"/>
      <c r="O34" s="738"/>
      <c r="P34" s="1228"/>
      <c r="Q34" s="1228"/>
      <c r="R34" s="738"/>
      <c r="S34" s="1228"/>
      <c r="T34" s="1228"/>
      <c r="U34" s="738"/>
      <c r="V34" s="1228"/>
      <c r="W34" s="1228"/>
      <c r="X34" s="738"/>
      <c r="Y34" s="1228"/>
      <c r="Z34" s="1228"/>
      <c r="AA34" s="738"/>
      <c r="AB34" s="1228"/>
      <c r="AC34" s="1228"/>
      <c r="AD34" s="738"/>
      <c r="AE34" s="1228"/>
      <c r="AF34" s="1228"/>
      <c r="AG34" s="738"/>
      <c r="AH34" s="1228"/>
      <c r="AI34" s="1228"/>
      <c r="AJ34" s="738"/>
      <c r="AK34" s="1228"/>
      <c r="AL34" s="1228"/>
      <c r="AM34" s="738"/>
      <c r="AN34" s="1228"/>
      <c r="AO34" s="1228"/>
      <c r="AP34" s="738"/>
      <c r="AQ34" s="1228"/>
      <c r="AR34" s="1228"/>
      <c r="AS34" s="738"/>
      <c r="AT34" s="1228"/>
      <c r="AU34" s="1228"/>
      <c r="AV34" s="738"/>
      <c r="AW34" s="1228"/>
      <c r="AX34" s="1228"/>
      <c r="AY34" s="738"/>
      <c r="AZ34" s="1228"/>
      <c r="BA34" s="1228"/>
      <c r="BB34" s="738"/>
      <c r="BC34" s="1228"/>
      <c r="BD34" s="1228"/>
      <c r="BE34" s="738"/>
      <c r="BF34" s="1228"/>
      <c r="BG34" s="1228"/>
      <c r="BH34" s="738"/>
      <c r="BI34" s="1228"/>
      <c r="BJ34" s="1228"/>
      <c r="BK34" s="739"/>
      <c r="BL34" s="740"/>
      <c r="BM34" s="739"/>
      <c r="BN34" s="739"/>
      <c r="BO34" s="739"/>
      <c r="BP34" s="739"/>
      <c r="BQ34" s="739"/>
      <c r="BR34" s="739"/>
      <c r="BS34" s="734"/>
      <c r="BT34" s="734"/>
      <c r="BU34" s="734"/>
      <c r="BV34" s="734"/>
      <c r="BW34" s="734"/>
      <c r="BX34" s="734"/>
      <c r="BY34" s="734"/>
      <c r="BZ34" s="734"/>
      <c r="CA34" s="734"/>
      <c r="CB34" s="734"/>
      <c r="CC34" s="734"/>
      <c r="CD34" s="734"/>
      <c r="CE34" s="734"/>
      <c r="CF34" s="734"/>
      <c r="CG34" s="734"/>
      <c r="CH34" s="734"/>
      <c r="CI34" s="734"/>
      <c r="CJ34" s="734"/>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4"/>
      <c r="DX34" s="734"/>
      <c r="DY34" s="734"/>
      <c r="DZ34" s="734"/>
      <c r="EA34" s="734"/>
      <c r="EB34" s="734"/>
      <c r="EC34" s="734"/>
      <c r="ED34" s="734"/>
      <c r="EE34" s="734"/>
      <c r="EF34" s="734"/>
      <c r="EG34" s="734"/>
      <c r="EH34" s="734"/>
      <c r="EI34" s="734"/>
      <c r="EJ34" s="734"/>
      <c r="EK34" s="734"/>
      <c r="EL34" s="734"/>
      <c r="EM34" s="734"/>
      <c r="EN34" s="734"/>
      <c r="EO34" s="734"/>
      <c r="EP34" s="734"/>
      <c r="EQ34" s="734"/>
      <c r="ER34" s="734"/>
      <c r="ES34" s="734"/>
      <c r="ET34" s="734"/>
      <c r="EU34" s="734"/>
      <c r="EV34" s="734"/>
      <c r="EW34" s="734"/>
      <c r="EX34" s="735"/>
      <c r="EY34" s="735"/>
      <c r="EZ34" s="735"/>
      <c r="FA34" s="735"/>
      <c r="FB34" s="735"/>
      <c r="FC34" s="735"/>
      <c r="FD34" s="735"/>
      <c r="FE34" s="735"/>
      <c r="FF34" s="735"/>
      <c r="FG34" s="735"/>
      <c r="FH34" s="735"/>
      <c r="FI34" s="735"/>
      <c r="FJ34" s="735"/>
      <c r="FK34" s="735"/>
      <c r="FL34" s="735"/>
      <c r="FM34" s="735"/>
      <c r="FN34" s="735"/>
      <c r="FO34" s="735"/>
      <c r="FP34" s="735"/>
      <c r="FQ34" s="735"/>
      <c r="FR34" s="735"/>
      <c r="FS34" s="735"/>
      <c r="FT34" s="735"/>
      <c r="FU34" s="735"/>
      <c r="FV34" s="735"/>
      <c r="FW34" s="735"/>
      <c r="FX34" s="735"/>
      <c r="FY34" s="735"/>
      <c r="FZ34" s="735"/>
      <c r="GA34" s="735"/>
      <c r="GB34" s="735"/>
      <c r="GC34" s="735"/>
      <c r="GD34" s="735"/>
      <c r="GE34" s="735"/>
      <c r="GF34" s="735"/>
      <c r="GG34" s="735"/>
      <c r="GH34" s="735"/>
      <c r="GI34" s="735"/>
      <c r="GJ34" s="735"/>
      <c r="GK34" s="735"/>
      <c r="GL34" s="735"/>
      <c r="GM34" s="735"/>
      <c r="GN34" s="735"/>
      <c r="GO34" s="735"/>
      <c r="GP34" s="735"/>
      <c r="GQ34" s="735"/>
      <c r="GR34" s="735"/>
      <c r="GS34" s="735"/>
      <c r="GT34" s="735"/>
      <c r="GU34" s="735"/>
      <c r="GV34" s="735"/>
      <c r="GW34" s="735"/>
      <c r="GX34" s="735"/>
      <c r="GY34" s="735"/>
      <c r="GZ34" s="735"/>
      <c r="HA34" s="735"/>
      <c r="HB34" s="735"/>
      <c r="HC34" s="735"/>
      <c r="HD34" s="735"/>
      <c r="HE34" s="735"/>
      <c r="HF34" s="735"/>
      <c r="HG34" s="735"/>
      <c r="HH34" s="735"/>
      <c r="HI34" s="735"/>
      <c r="HJ34" s="735"/>
      <c r="HK34" s="735"/>
      <c r="HL34" s="735"/>
      <c r="HM34" s="735"/>
      <c r="HN34" s="735"/>
      <c r="HO34" s="735"/>
      <c r="HP34" s="735"/>
      <c r="HQ34" s="735"/>
      <c r="HR34" s="735"/>
      <c r="HS34" s="735"/>
      <c r="HT34" s="735"/>
      <c r="HU34" s="735"/>
      <c r="HV34" s="735"/>
      <c r="HW34" s="735"/>
      <c r="HX34" s="735"/>
      <c r="HY34" s="735"/>
      <c r="HZ34" s="735"/>
      <c r="IA34" s="735"/>
      <c r="IB34" s="735"/>
      <c r="IC34" s="735"/>
      <c r="ID34" s="735"/>
      <c r="IE34" s="735"/>
      <c r="IF34" s="735"/>
      <c r="IG34" s="735"/>
      <c r="IH34" s="735"/>
      <c r="II34" s="735"/>
      <c r="IJ34" s="735"/>
      <c r="IK34" s="735"/>
      <c r="IL34" s="735"/>
      <c r="IM34" s="735"/>
      <c r="IN34" s="735"/>
    </row>
    <row r="35" spans="1:248" s="736" customFormat="1" ht="27.75" customHeight="1" collapsed="1" x14ac:dyDescent="0.25">
      <c r="A35" s="791"/>
      <c r="B35" s="777" t="s">
        <v>59</v>
      </c>
      <c r="C35" s="741"/>
      <c r="D35" s="1224">
        <f>IF(AND(D16="",D17=""),"",IF(D16="",SUM(D17:D34),D16))</f>
        <v>0</v>
      </c>
      <c r="E35" s="1225"/>
      <c r="F35" s="637"/>
      <c r="G35" s="1224">
        <f>IF(AND(G16="",G17=""),"",IF(G16="",SUM(G17:G34),G16))</f>
        <v>0</v>
      </c>
      <c r="H35" s="1225"/>
      <c r="I35" s="637"/>
      <c r="J35" s="1224">
        <f>IF(AND(J16="",J17=""),"",IF(J16="",SUM(J17:J34),J16))</f>
        <v>0</v>
      </c>
      <c r="K35" s="1225"/>
      <c r="L35" s="637"/>
      <c r="M35" s="1224">
        <f>IF(AND(M16="",M17=""),"",IF(M16="",SUM(M17:M34),M16))</f>
        <v>0</v>
      </c>
      <c r="N35" s="1225"/>
      <c r="O35" s="637"/>
      <c r="P35" s="1224">
        <f>IF(AND(P16="",P17=""),"",IF(P16="",SUM(P17:P34),P16))</f>
        <v>0</v>
      </c>
      <c r="Q35" s="1225"/>
      <c r="R35" s="637"/>
      <c r="S35" s="1224">
        <f>IF(AND(S16="",S17=""),"",IF(S16="",SUM(S17:S34),S16))</f>
        <v>0</v>
      </c>
      <c r="T35" s="1225"/>
      <c r="U35" s="637"/>
      <c r="V35" s="1224">
        <f>IF(AND(V16="",V17=""),"",IF(V16="",SUM(V17:V34),V16))</f>
        <v>0</v>
      </c>
      <c r="W35" s="1225"/>
      <c r="X35" s="637"/>
      <c r="Y35" s="1224">
        <f>IF(AND(Y16="",Y17=""),"",IF(Y16="",SUM(Y17:Y34),Y16))</f>
        <v>0</v>
      </c>
      <c r="Z35" s="1225"/>
      <c r="AA35" s="637"/>
      <c r="AB35" s="1224">
        <f>IF(AND(AB16="",AB17=""),"",IF(AB16="",SUM(AB17:AB34),AB16))</f>
        <v>0</v>
      </c>
      <c r="AC35" s="1225"/>
      <c r="AD35" s="637"/>
      <c r="AE35" s="1224">
        <f>IF(AND(AE16="",AE17=""),"",IF(AE16="",SUM(AE17:AE34),AE16))</f>
        <v>0</v>
      </c>
      <c r="AF35" s="1225"/>
      <c r="AG35" s="637"/>
      <c r="AH35" s="1224">
        <f>IF(AND(AH16="",AH17=""),"",IF(AH16="",SUM(AH17:AH34),AH16))</f>
        <v>0</v>
      </c>
      <c r="AI35" s="1225"/>
      <c r="AJ35" s="637"/>
      <c r="AK35" s="1224">
        <f>IF(AND(AK16="",AK17=""),"",IF(AK16="",SUM(AK17:AK34),AK16))</f>
        <v>0</v>
      </c>
      <c r="AL35" s="1225"/>
      <c r="AM35" s="637"/>
      <c r="AN35" s="1224">
        <f>IF(AND(AN16="",AN17=""),"",IF(AN16="",SUM(AN17:AN34),AN16))</f>
        <v>0</v>
      </c>
      <c r="AO35" s="1225"/>
      <c r="AP35" s="637"/>
      <c r="AQ35" s="1224">
        <f>IF(AND(AQ16="",AQ17=""),"",IF(AQ16="",SUM(AQ17:AQ34),AQ16))</f>
        <v>0</v>
      </c>
      <c r="AR35" s="1225"/>
      <c r="AS35" s="637"/>
      <c r="AT35" s="1224">
        <f>IF(AND(AT16="",AT17=""),"",IF(AT16="",SUM(AT17:AT34),AT16))</f>
        <v>0</v>
      </c>
      <c r="AU35" s="1225"/>
      <c r="AV35" s="637"/>
      <c r="AW35" s="1224">
        <f>IF(AND(AW16="",AW17=""),"",IF(AW16="",SUM(AW17:AW34),AW16))</f>
        <v>0</v>
      </c>
      <c r="AX35" s="1225"/>
      <c r="AY35" s="637"/>
      <c r="AZ35" s="1224">
        <f>IF(AND(AZ16="",AZ17=""),"",IF(AZ16="",SUM(AZ17:AZ34),AZ16))</f>
        <v>0</v>
      </c>
      <c r="BA35" s="1225"/>
      <c r="BB35" s="637"/>
      <c r="BC35" s="1224">
        <f>IF(AND(BC16="",BC17=""),"",IF(BC16="",SUM(BC17:BC34),BC16))</f>
        <v>0</v>
      </c>
      <c r="BD35" s="1225"/>
      <c r="BE35" s="637"/>
      <c r="BF35" s="1224">
        <f>IF(AND(BF16="",BF17=""),"",IF(BF16="",SUM(BF17:BF34),BF16))</f>
        <v>0</v>
      </c>
      <c r="BG35" s="1225"/>
      <c r="BH35" s="637"/>
      <c r="BI35" s="1224">
        <f>IF(AND(BI16="",BI17=""),"",IF(BI16="",SUM(BI17:BI34),BI16))</f>
        <v>0</v>
      </c>
      <c r="BJ35" s="1225"/>
      <c r="BK35" s="637"/>
      <c r="BL35" s="638"/>
      <c r="BM35" s="637"/>
      <c r="BN35" s="637"/>
      <c r="BO35" s="637"/>
      <c r="BP35" s="637"/>
      <c r="BQ35" s="637"/>
      <c r="BR35" s="637"/>
      <c r="BS35" s="734"/>
      <c r="BT35" s="734"/>
      <c r="BU35" s="734"/>
      <c r="BV35" s="734"/>
      <c r="BW35" s="734"/>
      <c r="BX35" s="734"/>
      <c r="BY35" s="734"/>
      <c r="BZ35" s="734"/>
      <c r="CA35" s="734"/>
      <c r="CB35" s="734"/>
      <c r="CC35" s="734"/>
      <c r="CD35" s="734"/>
      <c r="CE35" s="734"/>
      <c r="CF35" s="734"/>
      <c r="CG35" s="734"/>
      <c r="CH35" s="734"/>
      <c r="CI35" s="734"/>
      <c r="CJ35" s="734"/>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4"/>
      <c r="DX35" s="734"/>
      <c r="DY35" s="734"/>
      <c r="DZ35" s="734"/>
      <c r="EA35" s="734"/>
      <c r="EB35" s="734"/>
      <c r="EC35" s="734"/>
      <c r="ED35" s="734"/>
      <c r="EE35" s="734"/>
      <c r="EF35" s="734"/>
      <c r="EG35" s="734"/>
      <c r="EH35" s="734"/>
      <c r="EI35" s="734"/>
      <c r="EJ35" s="734"/>
      <c r="EK35" s="734"/>
      <c r="EL35" s="734"/>
      <c r="EM35" s="734"/>
      <c r="EN35" s="734"/>
      <c r="EO35" s="734"/>
      <c r="EP35" s="734"/>
      <c r="EQ35" s="734"/>
      <c r="ER35" s="734"/>
      <c r="ES35" s="734"/>
      <c r="ET35" s="734"/>
      <c r="EU35" s="734"/>
      <c r="EV35" s="734"/>
      <c r="EW35" s="734"/>
      <c r="EX35" s="735"/>
      <c r="EY35" s="735"/>
      <c r="EZ35" s="735"/>
      <c r="FA35" s="735"/>
      <c r="FB35" s="735"/>
      <c r="FC35" s="735"/>
      <c r="FD35" s="735"/>
      <c r="FE35" s="735"/>
      <c r="FF35" s="735"/>
      <c r="FG35" s="735"/>
      <c r="FH35" s="735"/>
      <c r="FI35" s="735"/>
      <c r="FJ35" s="735"/>
      <c r="FK35" s="735"/>
      <c r="FL35" s="735"/>
      <c r="FM35" s="735"/>
      <c r="FN35" s="735"/>
      <c r="FO35" s="735"/>
      <c r="FP35" s="735"/>
      <c r="FQ35" s="735"/>
      <c r="FR35" s="735"/>
      <c r="FS35" s="735"/>
      <c r="FT35" s="735"/>
      <c r="FU35" s="735"/>
      <c r="FV35" s="735"/>
      <c r="FW35" s="735"/>
      <c r="FX35" s="735"/>
      <c r="FY35" s="735"/>
      <c r="FZ35" s="735"/>
      <c r="GA35" s="735"/>
      <c r="GB35" s="735"/>
      <c r="GC35" s="735"/>
      <c r="GD35" s="735"/>
      <c r="GE35" s="735"/>
      <c r="GF35" s="735"/>
      <c r="GG35" s="735"/>
      <c r="GH35" s="735"/>
      <c r="GI35" s="735"/>
      <c r="GJ35" s="735"/>
      <c r="GK35" s="735"/>
      <c r="GL35" s="735"/>
      <c r="GM35" s="735"/>
      <c r="GN35" s="735"/>
      <c r="GO35" s="735"/>
      <c r="GP35" s="735"/>
      <c r="GQ35" s="735"/>
      <c r="GR35" s="735"/>
      <c r="GS35" s="735"/>
      <c r="GT35" s="735"/>
      <c r="GU35" s="735"/>
      <c r="GV35" s="735"/>
      <c r="GW35" s="735"/>
      <c r="GX35" s="735"/>
      <c r="GY35" s="735"/>
      <c r="GZ35" s="735"/>
      <c r="HA35" s="735"/>
      <c r="HB35" s="735"/>
      <c r="HC35" s="735"/>
      <c r="HD35" s="735"/>
      <c r="HE35" s="735"/>
      <c r="HF35" s="735"/>
      <c r="HG35" s="735"/>
      <c r="HH35" s="735"/>
      <c r="HI35" s="735"/>
      <c r="HJ35" s="735"/>
      <c r="HK35" s="735"/>
      <c r="HL35" s="735"/>
      <c r="HM35" s="735"/>
      <c r="HN35" s="735"/>
      <c r="HO35" s="735"/>
      <c r="HP35" s="735"/>
      <c r="HQ35" s="735"/>
      <c r="HR35" s="735"/>
      <c r="HS35" s="735"/>
      <c r="HT35" s="735"/>
      <c r="HU35" s="735"/>
      <c r="HV35" s="735"/>
      <c r="HW35" s="735"/>
      <c r="HX35" s="735"/>
      <c r="HY35" s="735"/>
      <c r="HZ35" s="735"/>
      <c r="IA35" s="735"/>
      <c r="IB35" s="735"/>
      <c r="IC35" s="735"/>
      <c r="ID35" s="735"/>
      <c r="IE35" s="735"/>
      <c r="IF35" s="735"/>
      <c r="IG35" s="735"/>
      <c r="IH35" s="735"/>
      <c r="II35" s="735"/>
      <c r="IJ35" s="735"/>
      <c r="IK35" s="735"/>
      <c r="IL35" s="735"/>
      <c r="IM35" s="735"/>
      <c r="IN35" s="735"/>
    </row>
    <row r="36" spans="1:248" s="736" customFormat="1" ht="27.75" customHeight="1" x14ac:dyDescent="0.25">
      <c r="A36" s="791"/>
      <c r="B36" s="778" t="s">
        <v>60</v>
      </c>
      <c r="C36" s="741"/>
      <c r="D36" s="742"/>
      <c r="E36" s="743" t="str">
        <f>IF(D36="","",-(D35*D36))</f>
        <v/>
      </c>
      <c r="F36" s="636"/>
      <c r="G36" s="742"/>
      <c r="H36" s="743" t="str">
        <f>IF(G36="","",-(G35*G36))</f>
        <v/>
      </c>
      <c r="I36" s="636"/>
      <c r="J36" s="742"/>
      <c r="K36" s="743" t="str">
        <f>IF(J36="","",-(J35*J36))</f>
        <v/>
      </c>
      <c r="L36" s="636"/>
      <c r="M36" s="742"/>
      <c r="N36" s="743" t="str">
        <f>IF(M36="","",-(M35*M36))</f>
        <v/>
      </c>
      <c r="O36" s="636"/>
      <c r="P36" s="742"/>
      <c r="Q36" s="743" t="str">
        <f>IF(P36="","",-(P35*P36))</f>
        <v/>
      </c>
      <c r="R36" s="636"/>
      <c r="S36" s="742"/>
      <c r="T36" s="743" t="str">
        <f>IF(S36="","",-(S35*S36))</f>
        <v/>
      </c>
      <c r="U36" s="636"/>
      <c r="V36" s="742"/>
      <c r="W36" s="743" t="str">
        <f>IF(V36="","",-(V35*V36))</f>
        <v/>
      </c>
      <c r="X36" s="636"/>
      <c r="Y36" s="742"/>
      <c r="Z36" s="743" t="str">
        <f>IF(Y36="","",-(Y35*Y36))</f>
        <v/>
      </c>
      <c r="AA36" s="636"/>
      <c r="AB36" s="742"/>
      <c r="AC36" s="743" t="str">
        <f>IF(AB36="","",-(AB35*AB36))</f>
        <v/>
      </c>
      <c r="AD36" s="636"/>
      <c r="AE36" s="742"/>
      <c r="AF36" s="743" t="str">
        <f>IF(AE36="","",-(AE35*AE36))</f>
        <v/>
      </c>
      <c r="AG36" s="636"/>
      <c r="AH36" s="742"/>
      <c r="AI36" s="743" t="str">
        <f>IF(AH36="","",-(AH35*AH36))</f>
        <v/>
      </c>
      <c r="AJ36" s="636"/>
      <c r="AK36" s="742"/>
      <c r="AL36" s="743" t="str">
        <f>IF(AK36="","",-(AK35*AK36))</f>
        <v/>
      </c>
      <c r="AM36" s="636"/>
      <c r="AN36" s="742"/>
      <c r="AO36" s="743" t="str">
        <f>IF(AN36="","",-(AN35*AN36))</f>
        <v/>
      </c>
      <c r="AP36" s="636"/>
      <c r="AQ36" s="742"/>
      <c r="AR36" s="743" t="str">
        <f>IF(AQ36="","",-(AQ35*AQ36))</f>
        <v/>
      </c>
      <c r="AS36" s="636"/>
      <c r="AT36" s="742"/>
      <c r="AU36" s="743" t="str">
        <f>IF(AT36="","",-(AT35*AT36))</f>
        <v/>
      </c>
      <c r="AV36" s="636"/>
      <c r="AW36" s="742"/>
      <c r="AX36" s="743" t="str">
        <f>IF(AW36="","",-(AW35*AW36))</f>
        <v/>
      </c>
      <c r="AY36" s="636"/>
      <c r="AZ36" s="742"/>
      <c r="BA36" s="743" t="str">
        <f>IF(AZ36="","",-(AZ35*AZ36))</f>
        <v/>
      </c>
      <c r="BB36" s="636"/>
      <c r="BC36" s="742"/>
      <c r="BD36" s="743" t="str">
        <f>IF(BC36="","",-(BC35*BC36))</f>
        <v/>
      </c>
      <c r="BE36" s="636"/>
      <c r="BF36" s="742"/>
      <c r="BG36" s="743" t="str">
        <f>IF(BF36="","",-(BF35*BF36))</f>
        <v/>
      </c>
      <c r="BH36" s="636"/>
      <c r="BI36" s="742"/>
      <c r="BJ36" s="743" t="str">
        <f>IF(BI36="","",-(BI35*BI36))</f>
        <v/>
      </c>
      <c r="BK36" s="637"/>
      <c r="BL36" s="638"/>
      <c r="BM36" s="638"/>
      <c r="BN36" s="638"/>
      <c r="BO36" s="638"/>
      <c r="BP36" s="638"/>
      <c r="BQ36" s="638"/>
      <c r="BR36" s="638"/>
      <c r="BS36" s="734"/>
      <c r="BT36" s="734"/>
      <c r="BU36" s="734"/>
      <c r="BV36" s="734"/>
      <c r="BW36" s="734"/>
      <c r="BX36" s="734"/>
      <c r="BY36" s="734"/>
      <c r="BZ36" s="734"/>
      <c r="CA36" s="734"/>
      <c r="CB36" s="734"/>
      <c r="CC36" s="734"/>
      <c r="CD36" s="734"/>
      <c r="CE36" s="734"/>
      <c r="CF36" s="734"/>
      <c r="CG36" s="734"/>
      <c r="CH36" s="734"/>
      <c r="CI36" s="734"/>
      <c r="CJ36" s="734"/>
      <c r="CK36" s="734"/>
      <c r="CL36" s="734"/>
      <c r="CM36" s="734"/>
      <c r="CN36" s="734"/>
      <c r="CO36" s="734"/>
      <c r="CP36" s="734"/>
      <c r="CQ36" s="734"/>
      <c r="CR36" s="734"/>
      <c r="CS36" s="734"/>
      <c r="CT36" s="734"/>
      <c r="CU36" s="734"/>
      <c r="CV36" s="734"/>
      <c r="CW36" s="734"/>
      <c r="CX36" s="734"/>
      <c r="CY36" s="734"/>
      <c r="CZ36" s="734"/>
      <c r="DA36" s="734"/>
      <c r="DB36" s="734"/>
      <c r="DC36" s="734"/>
      <c r="DD36" s="734"/>
      <c r="DE36" s="734"/>
      <c r="DF36" s="734"/>
      <c r="DG36" s="734"/>
      <c r="DH36" s="734"/>
      <c r="DI36" s="734"/>
      <c r="DJ36" s="734"/>
      <c r="DK36" s="734"/>
      <c r="DL36" s="734"/>
      <c r="DM36" s="734"/>
      <c r="DN36" s="734"/>
      <c r="DO36" s="734"/>
      <c r="DP36" s="734"/>
      <c r="DQ36" s="734"/>
      <c r="DR36" s="734"/>
      <c r="DS36" s="734"/>
      <c r="DT36" s="734"/>
      <c r="DU36" s="734"/>
      <c r="DV36" s="734"/>
      <c r="DW36" s="734"/>
      <c r="DX36" s="734"/>
      <c r="DY36" s="734"/>
      <c r="DZ36" s="734"/>
      <c r="EA36" s="734"/>
      <c r="EB36" s="734"/>
      <c r="EC36" s="734"/>
      <c r="ED36" s="734"/>
      <c r="EE36" s="734"/>
      <c r="EF36" s="734"/>
      <c r="EG36" s="734"/>
      <c r="EH36" s="734"/>
      <c r="EI36" s="734"/>
      <c r="EJ36" s="734"/>
      <c r="EK36" s="734"/>
      <c r="EL36" s="734"/>
      <c r="EM36" s="734"/>
      <c r="EN36" s="734"/>
      <c r="EO36" s="734"/>
      <c r="EP36" s="734"/>
      <c r="EQ36" s="734"/>
      <c r="ER36" s="734"/>
      <c r="ES36" s="734"/>
      <c r="ET36" s="734"/>
      <c r="EU36" s="734"/>
      <c r="EV36" s="734"/>
      <c r="EW36" s="734"/>
      <c r="EX36" s="735"/>
      <c r="EY36" s="735"/>
      <c r="EZ36" s="735"/>
      <c r="FA36" s="735"/>
      <c r="FB36" s="735"/>
      <c r="FC36" s="735"/>
      <c r="FD36" s="735"/>
      <c r="FE36" s="735"/>
      <c r="FF36" s="735"/>
      <c r="FG36" s="735"/>
      <c r="FH36" s="735"/>
      <c r="FI36" s="735"/>
      <c r="FJ36" s="735"/>
      <c r="FK36" s="735"/>
      <c r="FL36" s="735"/>
      <c r="FM36" s="735"/>
      <c r="FN36" s="735"/>
      <c r="FO36" s="735"/>
      <c r="FP36" s="735"/>
      <c r="FQ36" s="735"/>
      <c r="FR36" s="735"/>
      <c r="FS36" s="735"/>
      <c r="FT36" s="735"/>
      <c r="FU36" s="735"/>
      <c r="FV36" s="735"/>
      <c r="FW36" s="735"/>
      <c r="FX36" s="735"/>
      <c r="FY36" s="735"/>
      <c r="FZ36" s="735"/>
      <c r="GA36" s="735"/>
      <c r="GB36" s="735"/>
      <c r="GC36" s="735"/>
      <c r="GD36" s="735"/>
      <c r="GE36" s="735"/>
      <c r="GF36" s="735"/>
      <c r="GG36" s="735"/>
      <c r="GH36" s="735"/>
      <c r="GI36" s="735"/>
      <c r="GJ36" s="735"/>
      <c r="GK36" s="735"/>
      <c r="GL36" s="735"/>
      <c r="GM36" s="735"/>
      <c r="GN36" s="735"/>
      <c r="GO36" s="735"/>
      <c r="GP36" s="735"/>
      <c r="GQ36" s="735"/>
      <c r="GR36" s="735"/>
      <c r="GS36" s="735"/>
      <c r="GT36" s="735"/>
      <c r="GU36" s="735"/>
      <c r="GV36" s="735"/>
      <c r="GW36" s="735"/>
      <c r="GX36" s="735"/>
      <c r="GY36" s="735"/>
      <c r="GZ36" s="735"/>
      <c r="HA36" s="735"/>
      <c r="HB36" s="735"/>
      <c r="HC36" s="735"/>
      <c r="HD36" s="735"/>
      <c r="HE36" s="735"/>
      <c r="HF36" s="735"/>
      <c r="HG36" s="735"/>
      <c r="HH36" s="735"/>
      <c r="HI36" s="735"/>
      <c r="HJ36" s="735"/>
      <c r="HK36" s="735"/>
      <c r="HL36" s="735"/>
      <c r="HM36" s="735"/>
      <c r="HN36" s="735"/>
      <c r="HO36" s="735"/>
      <c r="HP36" s="735"/>
      <c r="HQ36" s="735"/>
      <c r="HR36" s="735"/>
      <c r="HS36" s="735"/>
      <c r="HT36" s="735"/>
      <c r="HU36" s="735"/>
      <c r="HV36" s="735"/>
      <c r="HW36" s="735"/>
      <c r="HX36" s="735"/>
      <c r="HY36" s="735"/>
      <c r="HZ36" s="735"/>
      <c r="IA36" s="735"/>
      <c r="IB36" s="735"/>
      <c r="IC36" s="735"/>
      <c r="ID36" s="735"/>
      <c r="IE36" s="735"/>
      <c r="IF36" s="735"/>
      <c r="IG36" s="735"/>
      <c r="IH36" s="735"/>
      <c r="II36" s="735"/>
      <c r="IJ36" s="735"/>
      <c r="IK36" s="735"/>
      <c r="IL36" s="735"/>
      <c r="IM36" s="735"/>
      <c r="IN36" s="735"/>
    </row>
    <row r="37" spans="1:248" s="736" customFormat="1" ht="27.75" customHeight="1" x14ac:dyDescent="0.25">
      <c r="A37" s="791"/>
      <c r="B37" s="777" t="s">
        <v>61</v>
      </c>
      <c r="C37" s="741"/>
      <c r="D37" s="1226">
        <f>IF(D36="",D35,SUM(D35,E36))</f>
        <v>0</v>
      </c>
      <c r="E37" s="1227"/>
      <c r="F37" s="636"/>
      <c r="G37" s="1226">
        <f>IF(G36="",G35,SUM(G35,H36))</f>
        <v>0</v>
      </c>
      <c r="H37" s="1227"/>
      <c r="I37" s="636"/>
      <c r="J37" s="1226">
        <f>IF(J36="",J35,SUM(J35,K36))</f>
        <v>0</v>
      </c>
      <c r="K37" s="1227"/>
      <c r="L37" s="636"/>
      <c r="M37" s="1226">
        <f>IF(M36="",M35,SUM(M35,N36))</f>
        <v>0</v>
      </c>
      <c r="N37" s="1227"/>
      <c r="O37" s="636"/>
      <c r="P37" s="1226">
        <f>IF(P36="",P35,SUM(P35,Q36))</f>
        <v>0</v>
      </c>
      <c r="Q37" s="1227"/>
      <c r="R37" s="636"/>
      <c r="S37" s="1226">
        <f>IF(S36="",S35,SUM(S35,T36))</f>
        <v>0</v>
      </c>
      <c r="T37" s="1227"/>
      <c r="U37" s="636"/>
      <c r="V37" s="1226">
        <f>IF(V36="",V35,SUM(V35,W36))</f>
        <v>0</v>
      </c>
      <c r="W37" s="1227"/>
      <c r="X37" s="636"/>
      <c r="Y37" s="1226">
        <f>IF(Y36="",Y35,SUM(Y35,Z36))</f>
        <v>0</v>
      </c>
      <c r="Z37" s="1227"/>
      <c r="AA37" s="636"/>
      <c r="AB37" s="1226">
        <f>IF(AB36="",AB35,SUM(AB35,AC36))</f>
        <v>0</v>
      </c>
      <c r="AC37" s="1227"/>
      <c r="AD37" s="636"/>
      <c r="AE37" s="1226">
        <f>IF(AE36="",AE35,SUM(AE35,AF36))</f>
        <v>0</v>
      </c>
      <c r="AF37" s="1227"/>
      <c r="AG37" s="636"/>
      <c r="AH37" s="1226">
        <f>IF(AH36="",AH35,SUM(AH35,AI36))</f>
        <v>0</v>
      </c>
      <c r="AI37" s="1227"/>
      <c r="AJ37" s="636"/>
      <c r="AK37" s="1226">
        <f>IF(AK36="",AK35,SUM(AK35,AL36))</f>
        <v>0</v>
      </c>
      <c r="AL37" s="1227"/>
      <c r="AM37" s="636"/>
      <c r="AN37" s="1226">
        <f>IF(AN36="",AN35,SUM(AN35,AO36))</f>
        <v>0</v>
      </c>
      <c r="AO37" s="1227"/>
      <c r="AP37" s="636"/>
      <c r="AQ37" s="1226">
        <f>IF(AQ36="",AQ35,SUM(AQ35,AR36))</f>
        <v>0</v>
      </c>
      <c r="AR37" s="1227"/>
      <c r="AS37" s="636"/>
      <c r="AT37" s="1226">
        <f>IF(AT36="",AT35,SUM(AT35,AU36))</f>
        <v>0</v>
      </c>
      <c r="AU37" s="1227"/>
      <c r="AV37" s="636"/>
      <c r="AW37" s="1226">
        <f>IF(AW36="",AW35,SUM(AW35,AX36))</f>
        <v>0</v>
      </c>
      <c r="AX37" s="1227"/>
      <c r="AY37" s="636"/>
      <c r="AZ37" s="1226">
        <f>IF(AZ36="",AZ35,SUM(AZ35,BA36))</f>
        <v>0</v>
      </c>
      <c r="BA37" s="1227"/>
      <c r="BB37" s="636"/>
      <c r="BC37" s="1226">
        <f>IF(BC36="",BC35,SUM(BC35,BD36))</f>
        <v>0</v>
      </c>
      <c r="BD37" s="1227"/>
      <c r="BE37" s="636"/>
      <c r="BF37" s="1226">
        <f>IF(BF36="",BF35,SUM(BF35,BG36))</f>
        <v>0</v>
      </c>
      <c r="BG37" s="1227"/>
      <c r="BH37" s="636"/>
      <c r="BI37" s="1226">
        <f>IF(BI36="",BI35,SUM(BI35,BJ36))</f>
        <v>0</v>
      </c>
      <c r="BJ37" s="1227"/>
      <c r="BK37" s="637"/>
      <c r="BL37" s="639"/>
      <c r="BM37" s="639"/>
      <c r="BN37" s="639"/>
      <c r="BO37" s="639"/>
      <c r="BP37" s="639"/>
      <c r="BQ37" s="639"/>
      <c r="BR37" s="639"/>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4"/>
      <c r="DX37" s="734"/>
      <c r="DY37" s="734"/>
      <c r="DZ37" s="734"/>
      <c r="EA37" s="734"/>
      <c r="EB37" s="734"/>
      <c r="EC37" s="734"/>
      <c r="ED37" s="734"/>
      <c r="EE37" s="734"/>
      <c r="EF37" s="734"/>
      <c r="EG37" s="734"/>
      <c r="EH37" s="734"/>
      <c r="EI37" s="734"/>
      <c r="EJ37" s="734"/>
      <c r="EK37" s="734"/>
      <c r="EL37" s="734"/>
      <c r="EM37" s="734"/>
      <c r="EN37" s="734"/>
      <c r="EO37" s="734"/>
      <c r="EP37" s="734"/>
      <c r="EQ37" s="734"/>
      <c r="ER37" s="734"/>
      <c r="ES37" s="734"/>
      <c r="ET37" s="734"/>
      <c r="EU37" s="734"/>
      <c r="EV37" s="734"/>
      <c r="EW37" s="734"/>
      <c r="EX37" s="735"/>
      <c r="EY37" s="735"/>
      <c r="EZ37" s="735"/>
      <c r="FA37" s="735"/>
      <c r="FB37" s="735"/>
      <c r="FC37" s="735"/>
      <c r="FD37" s="735"/>
      <c r="FE37" s="735"/>
      <c r="FF37" s="735"/>
      <c r="FG37" s="735"/>
      <c r="FH37" s="735"/>
      <c r="FI37" s="735"/>
      <c r="FJ37" s="735"/>
      <c r="FK37" s="735"/>
      <c r="FL37" s="735"/>
      <c r="FM37" s="735"/>
      <c r="FN37" s="735"/>
      <c r="FO37" s="735"/>
      <c r="FP37" s="735"/>
      <c r="FQ37" s="735"/>
      <c r="FR37" s="735"/>
      <c r="FS37" s="735"/>
      <c r="FT37" s="735"/>
      <c r="FU37" s="735"/>
      <c r="FV37" s="735"/>
      <c r="FW37" s="735"/>
      <c r="FX37" s="735"/>
      <c r="FY37" s="735"/>
      <c r="FZ37" s="735"/>
      <c r="GA37" s="735"/>
      <c r="GB37" s="735"/>
      <c r="GC37" s="735"/>
      <c r="GD37" s="735"/>
      <c r="GE37" s="735"/>
      <c r="GF37" s="735"/>
      <c r="GG37" s="735"/>
      <c r="GH37" s="735"/>
      <c r="GI37" s="735"/>
      <c r="GJ37" s="735"/>
      <c r="GK37" s="735"/>
      <c r="GL37" s="735"/>
      <c r="GM37" s="735"/>
      <c r="GN37" s="735"/>
      <c r="GO37" s="735"/>
      <c r="GP37" s="735"/>
      <c r="GQ37" s="735"/>
      <c r="GR37" s="735"/>
      <c r="GS37" s="735"/>
      <c r="GT37" s="735"/>
      <c r="GU37" s="735"/>
      <c r="GV37" s="735"/>
      <c r="GW37" s="735"/>
      <c r="GX37" s="735"/>
      <c r="GY37" s="735"/>
      <c r="GZ37" s="735"/>
      <c r="HA37" s="735"/>
      <c r="HB37" s="735"/>
      <c r="HC37" s="735"/>
      <c r="HD37" s="735"/>
      <c r="HE37" s="735"/>
      <c r="HF37" s="735"/>
      <c r="HG37" s="735"/>
      <c r="HH37" s="735"/>
      <c r="HI37" s="735"/>
      <c r="HJ37" s="735"/>
      <c r="HK37" s="735"/>
      <c r="HL37" s="735"/>
      <c r="HM37" s="735"/>
      <c r="HN37" s="735"/>
      <c r="HO37" s="735"/>
      <c r="HP37" s="735"/>
      <c r="HQ37" s="735"/>
      <c r="HR37" s="735"/>
      <c r="HS37" s="735"/>
      <c r="HT37" s="735"/>
      <c r="HU37" s="735"/>
      <c r="HV37" s="735"/>
      <c r="HW37" s="735"/>
      <c r="HX37" s="735"/>
      <c r="HY37" s="735"/>
      <c r="HZ37" s="735"/>
      <c r="IA37" s="735"/>
      <c r="IB37" s="735"/>
      <c r="IC37" s="735"/>
      <c r="ID37" s="735"/>
      <c r="IE37" s="735"/>
      <c r="IF37" s="735"/>
      <c r="IG37" s="735"/>
      <c r="IH37" s="735"/>
      <c r="II37" s="735"/>
      <c r="IJ37" s="735"/>
      <c r="IK37" s="735"/>
      <c r="IL37" s="735"/>
      <c r="IM37" s="735"/>
      <c r="IN37" s="735"/>
    </row>
    <row r="38" spans="1:248" s="736" customFormat="1" ht="27.75" customHeight="1" x14ac:dyDescent="0.25">
      <c r="A38" s="791"/>
      <c r="B38" s="778" t="s">
        <v>62</v>
      </c>
      <c r="C38" s="741"/>
      <c r="D38" s="742"/>
      <c r="E38" s="744" t="str">
        <f>IF(D38="","",-(D37*D38))</f>
        <v/>
      </c>
      <c r="F38" s="640"/>
      <c r="G38" s="742"/>
      <c r="H38" s="744" t="str">
        <f>IF(G38="","",-(G37*G38))</f>
        <v/>
      </c>
      <c r="I38" s="640"/>
      <c r="J38" s="742"/>
      <c r="K38" s="744" t="str">
        <f>IF(J38="","",-(J37*J38))</f>
        <v/>
      </c>
      <c r="L38" s="640"/>
      <c r="M38" s="742"/>
      <c r="N38" s="744" t="str">
        <f>IF(M38="","",-(M37*M38))</f>
        <v/>
      </c>
      <c r="O38" s="640"/>
      <c r="P38" s="742"/>
      <c r="Q38" s="744" t="str">
        <f>IF(P38="","",-(P37*P38))</f>
        <v/>
      </c>
      <c r="R38" s="640"/>
      <c r="S38" s="742"/>
      <c r="T38" s="744" t="str">
        <f>IF(S38="","",-(S37*S38))</f>
        <v/>
      </c>
      <c r="U38" s="640"/>
      <c r="V38" s="742"/>
      <c r="W38" s="744" t="str">
        <f>IF(V38="","",-(V37*V38))</f>
        <v/>
      </c>
      <c r="X38" s="640"/>
      <c r="Y38" s="742"/>
      <c r="Z38" s="744" t="str">
        <f>IF(Y38="","",-(Y37*Y38))</f>
        <v/>
      </c>
      <c r="AA38" s="640"/>
      <c r="AB38" s="742"/>
      <c r="AC38" s="744" t="str">
        <f>IF(AB38="","",-(AB37*AB38))</f>
        <v/>
      </c>
      <c r="AD38" s="640"/>
      <c r="AE38" s="742"/>
      <c r="AF38" s="744" t="str">
        <f>IF(AE38="","",-(AE37*AE38))</f>
        <v/>
      </c>
      <c r="AG38" s="640"/>
      <c r="AH38" s="742"/>
      <c r="AI38" s="744" t="str">
        <f>IF(AH38="","",-(AH37*AH38))</f>
        <v/>
      </c>
      <c r="AJ38" s="640"/>
      <c r="AK38" s="742"/>
      <c r="AL38" s="744" t="str">
        <f>IF(AK38="","",-(AK37*AK38))</f>
        <v/>
      </c>
      <c r="AM38" s="640"/>
      <c r="AN38" s="742"/>
      <c r="AO38" s="744" t="str">
        <f>IF(AN38="","",-(AN37*AN38))</f>
        <v/>
      </c>
      <c r="AP38" s="640"/>
      <c r="AQ38" s="742"/>
      <c r="AR38" s="744" t="str">
        <f>IF(AQ38="","",-(AQ37*AQ38))</f>
        <v/>
      </c>
      <c r="AS38" s="640"/>
      <c r="AT38" s="742"/>
      <c r="AU38" s="744" t="str">
        <f>IF(AT38="","",-(AT37*AT38))</f>
        <v/>
      </c>
      <c r="AV38" s="640"/>
      <c r="AW38" s="742"/>
      <c r="AX38" s="744" t="str">
        <f>IF(AW38="","",-(AW37*AW38))</f>
        <v/>
      </c>
      <c r="AY38" s="640"/>
      <c r="AZ38" s="742"/>
      <c r="BA38" s="744" t="str">
        <f>IF(AZ38="","",-(AZ37*AZ38))</f>
        <v/>
      </c>
      <c r="BB38" s="640"/>
      <c r="BC38" s="742"/>
      <c r="BD38" s="744" t="str">
        <f>IF(BC38="","",-(BC37*BC38))</f>
        <v/>
      </c>
      <c r="BE38" s="640"/>
      <c r="BF38" s="742"/>
      <c r="BG38" s="744" t="str">
        <f>IF(BF38="","",-(BF37*BF38))</f>
        <v/>
      </c>
      <c r="BH38" s="640"/>
      <c r="BI38" s="742"/>
      <c r="BJ38" s="744" t="str">
        <f>IF(BI38="","",-(BI37*BI38))</f>
        <v/>
      </c>
      <c r="BK38" s="641"/>
      <c r="BL38" s="642"/>
      <c r="BM38" s="642"/>
      <c r="BN38" s="642"/>
      <c r="BO38" s="642"/>
      <c r="BP38" s="642"/>
      <c r="BQ38" s="642"/>
      <c r="BR38" s="642"/>
      <c r="BS38" s="734"/>
      <c r="BT38" s="734"/>
      <c r="BU38" s="734"/>
      <c r="BV38" s="734"/>
      <c r="BW38" s="734"/>
      <c r="BX38" s="734"/>
      <c r="BY38" s="734"/>
      <c r="BZ38" s="734"/>
      <c r="CA38" s="734"/>
      <c r="CB38" s="734"/>
      <c r="CC38" s="734"/>
      <c r="CD38" s="734"/>
      <c r="CE38" s="734"/>
      <c r="CF38" s="734"/>
      <c r="CG38" s="734"/>
      <c r="CH38" s="734"/>
      <c r="CI38" s="734"/>
      <c r="CJ38" s="734"/>
      <c r="CK38" s="734"/>
      <c r="CL38" s="734"/>
      <c r="CM38" s="734"/>
      <c r="CN38" s="734"/>
      <c r="CO38" s="734"/>
      <c r="CP38" s="734"/>
      <c r="CQ38" s="734"/>
      <c r="CR38" s="734"/>
      <c r="CS38" s="734"/>
      <c r="CT38" s="734"/>
      <c r="CU38" s="734"/>
      <c r="CV38" s="734"/>
      <c r="CW38" s="734"/>
      <c r="CX38" s="734"/>
      <c r="CY38" s="734"/>
      <c r="CZ38" s="734"/>
      <c r="DA38" s="734"/>
      <c r="DB38" s="734"/>
      <c r="DC38" s="734"/>
      <c r="DD38" s="734"/>
      <c r="DE38" s="734"/>
      <c r="DF38" s="734"/>
      <c r="DG38" s="734"/>
      <c r="DH38" s="734"/>
      <c r="DI38" s="734"/>
      <c r="DJ38" s="734"/>
      <c r="DK38" s="734"/>
      <c r="DL38" s="734"/>
      <c r="DM38" s="734"/>
      <c r="DN38" s="734"/>
      <c r="DO38" s="734"/>
      <c r="DP38" s="734"/>
      <c r="DQ38" s="734"/>
      <c r="DR38" s="734"/>
      <c r="DS38" s="734"/>
      <c r="DT38" s="734"/>
      <c r="DU38" s="734"/>
      <c r="DV38" s="734"/>
      <c r="DW38" s="734"/>
      <c r="DX38" s="734"/>
      <c r="DY38" s="734"/>
      <c r="DZ38" s="734"/>
      <c r="EA38" s="734"/>
      <c r="EB38" s="734"/>
      <c r="EC38" s="734"/>
      <c r="ED38" s="734"/>
      <c r="EE38" s="734"/>
      <c r="EF38" s="734"/>
      <c r="EG38" s="734"/>
      <c r="EH38" s="734"/>
      <c r="EI38" s="734"/>
      <c r="EJ38" s="734"/>
      <c r="EK38" s="734"/>
      <c r="EL38" s="734"/>
      <c r="EM38" s="734"/>
      <c r="EN38" s="734"/>
      <c r="EO38" s="734"/>
      <c r="EP38" s="734"/>
      <c r="EQ38" s="734"/>
      <c r="ER38" s="734"/>
      <c r="ES38" s="734"/>
      <c r="ET38" s="734"/>
      <c r="EU38" s="734"/>
      <c r="EV38" s="734"/>
      <c r="EW38" s="734"/>
      <c r="EX38" s="735"/>
      <c r="EY38" s="735"/>
      <c r="EZ38" s="735"/>
      <c r="FA38" s="735"/>
      <c r="FB38" s="735"/>
      <c r="FC38" s="735"/>
      <c r="FD38" s="735"/>
      <c r="FE38" s="735"/>
      <c r="FF38" s="735"/>
      <c r="FG38" s="735"/>
      <c r="FH38" s="735"/>
      <c r="FI38" s="735"/>
      <c r="FJ38" s="735"/>
      <c r="FK38" s="735"/>
      <c r="FL38" s="735"/>
      <c r="FM38" s="735"/>
      <c r="FN38" s="735"/>
      <c r="FO38" s="735"/>
      <c r="FP38" s="735"/>
      <c r="FQ38" s="735"/>
      <c r="FR38" s="735"/>
      <c r="FS38" s="735"/>
      <c r="FT38" s="735"/>
      <c r="FU38" s="735"/>
      <c r="FV38" s="735"/>
      <c r="FW38" s="735"/>
      <c r="FX38" s="735"/>
      <c r="FY38" s="735"/>
      <c r="FZ38" s="735"/>
      <c r="GA38" s="735"/>
      <c r="GB38" s="735"/>
      <c r="GC38" s="735"/>
      <c r="GD38" s="735"/>
      <c r="GE38" s="735"/>
      <c r="GF38" s="735"/>
      <c r="GG38" s="735"/>
      <c r="GH38" s="735"/>
      <c r="GI38" s="735"/>
      <c r="GJ38" s="735"/>
      <c r="GK38" s="735"/>
      <c r="GL38" s="735"/>
      <c r="GM38" s="735"/>
      <c r="GN38" s="735"/>
      <c r="GO38" s="735"/>
      <c r="GP38" s="735"/>
      <c r="GQ38" s="735"/>
      <c r="GR38" s="735"/>
      <c r="GS38" s="735"/>
      <c r="GT38" s="735"/>
      <c r="GU38" s="735"/>
      <c r="GV38" s="735"/>
      <c r="GW38" s="735"/>
      <c r="GX38" s="735"/>
      <c r="GY38" s="735"/>
      <c r="GZ38" s="735"/>
      <c r="HA38" s="735"/>
      <c r="HB38" s="735"/>
      <c r="HC38" s="735"/>
      <c r="HD38" s="735"/>
      <c r="HE38" s="735"/>
      <c r="HF38" s="735"/>
      <c r="HG38" s="735"/>
      <c r="HH38" s="735"/>
      <c r="HI38" s="735"/>
      <c r="HJ38" s="735"/>
      <c r="HK38" s="735"/>
      <c r="HL38" s="735"/>
      <c r="HM38" s="735"/>
      <c r="HN38" s="735"/>
      <c r="HO38" s="735"/>
      <c r="HP38" s="735"/>
      <c r="HQ38" s="735"/>
      <c r="HR38" s="735"/>
      <c r="HS38" s="735"/>
      <c r="HT38" s="735"/>
      <c r="HU38" s="735"/>
      <c r="HV38" s="735"/>
      <c r="HW38" s="735"/>
      <c r="HX38" s="735"/>
      <c r="HY38" s="735"/>
      <c r="HZ38" s="735"/>
      <c r="IA38" s="735"/>
      <c r="IB38" s="735"/>
      <c r="IC38" s="735"/>
      <c r="ID38" s="735"/>
      <c r="IE38" s="735"/>
      <c r="IF38" s="735"/>
      <c r="IG38" s="735"/>
      <c r="IH38" s="735"/>
      <c r="II38" s="735"/>
      <c r="IJ38" s="735"/>
      <c r="IK38" s="735"/>
      <c r="IL38" s="735"/>
      <c r="IM38" s="735"/>
      <c r="IN38" s="735"/>
    </row>
    <row r="39" spans="1:248" s="736" customFormat="1" ht="27.75" customHeight="1" x14ac:dyDescent="0.25">
      <c r="A39" s="791"/>
      <c r="B39" s="777" t="s">
        <v>63</v>
      </c>
      <c r="C39" s="741"/>
      <c r="D39" s="1223">
        <f>IF(D38="",D37,SUM(D37,E38))</f>
        <v>0</v>
      </c>
      <c r="E39" s="1223"/>
      <c r="F39" s="640"/>
      <c r="G39" s="1223">
        <f>IF(G38="",G37,SUM(G37,H38))</f>
        <v>0</v>
      </c>
      <c r="H39" s="1223"/>
      <c r="I39" s="640"/>
      <c r="J39" s="1223">
        <f>IF(J38="",J37,SUM(J37,K38))</f>
        <v>0</v>
      </c>
      <c r="K39" s="1223"/>
      <c r="L39" s="640"/>
      <c r="M39" s="1223">
        <f>IF(M38="",M37,SUM(M37,N38))</f>
        <v>0</v>
      </c>
      <c r="N39" s="1223"/>
      <c r="O39" s="640"/>
      <c r="P39" s="1223">
        <f>IF(P38="",P37,SUM(P37,Q38))</f>
        <v>0</v>
      </c>
      <c r="Q39" s="1223"/>
      <c r="R39" s="640"/>
      <c r="S39" s="1223">
        <f>IF(S38="",S37,SUM(S37,T38))</f>
        <v>0</v>
      </c>
      <c r="T39" s="1223"/>
      <c r="U39" s="640"/>
      <c r="V39" s="1223">
        <f>IF(V38="",V37,SUM(V37,W38))</f>
        <v>0</v>
      </c>
      <c r="W39" s="1223"/>
      <c r="X39" s="640"/>
      <c r="Y39" s="1223">
        <f>IF(Y38="",Y37,SUM(Y37,Z38))</f>
        <v>0</v>
      </c>
      <c r="Z39" s="1223"/>
      <c r="AA39" s="640"/>
      <c r="AB39" s="1223">
        <f>IF(AB38="",AB37,SUM(AB37,AC38))</f>
        <v>0</v>
      </c>
      <c r="AC39" s="1223"/>
      <c r="AD39" s="640"/>
      <c r="AE39" s="1223">
        <f>IF(AE38="",AE37,SUM(AE37,AF38))</f>
        <v>0</v>
      </c>
      <c r="AF39" s="1223"/>
      <c r="AG39" s="640"/>
      <c r="AH39" s="1223">
        <f>IF(AH38="",AH37,SUM(AH37,AI38))</f>
        <v>0</v>
      </c>
      <c r="AI39" s="1223"/>
      <c r="AJ39" s="640"/>
      <c r="AK39" s="1223">
        <f>IF(AK38="",AK37,SUM(AK37,AL38))</f>
        <v>0</v>
      </c>
      <c r="AL39" s="1223"/>
      <c r="AM39" s="640"/>
      <c r="AN39" s="1223">
        <f>IF(AN38="",AN37,SUM(AN37,AO38))</f>
        <v>0</v>
      </c>
      <c r="AO39" s="1223"/>
      <c r="AP39" s="640"/>
      <c r="AQ39" s="1223">
        <f>IF(AQ38="",AQ37,SUM(AQ37,AR38))</f>
        <v>0</v>
      </c>
      <c r="AR39" s="1223"/>
      <c r="AS39" s="640"/>
      <c r="AT39" s="1223">
        <f>IF(AT38="",AT37,SUM(AT37,AU38))</f>
        <v>0</v>
      </c>
      <c r="AU39" s="1223"/>
      <c r="AV39" s="640"/>
      <c r="AW39" s="1223">
        <f>IF(AW38="",AW37,SUM(AW37,AX38))</f>
        <v>0</v>
      </c>
      <c r="AX39" s="1223"/>
      <c r="AY39" s="640"/>
      <c r="AZ39" s="1223">
        <f>IF(AZ38="",AZ37,SUM(AZ37,BA38))</f>
        <v>0</v>
      </c>
      <c r="BA39" s="1223"/>
      <c r="BB39" s="640"/>
      <c r="BC39" s="1223">
        <f>IF(BC38="",BC37,SUM(BC37,BD38))</f>
        <v>0</v>
      </c>
      <c r="BD39" s="1223"/>
      <c r="BE39" s="640"/>
      <c r="BF39" s="1223">
        <f>IF(BF38="",BF37,SUM(BF37,BG38))</f>
        <v>0</v>
      </c>
      <c r="BG39" s="1223"/>
      <c r="BH39" s="640"/>
      <c r="BI39" s="1223">
        <f>IF(BI38="",BI37,SUM(BI37,BJ38))</f>
        <v>0</v>
      </c>
      <c r="BJ39" s="1223"/>
      <c r="BK39" s="641"/>
      <c r="BL39" s="642"/>
      <c r="BM39" s="642"/>
      <c r="BN39" s="642"/>
      <c r="BO39" s="642"/>
      <c r="BP39" s="642"/>
      <c r="BQ39" s="642"/>
      <c r="BR39" s="642"/>
      <c r="BS39" s="734"/>
      <c r="BT39" s="734"/>
      <c r="BU39" s="734"/>
      <c r="BV39" s="734"/>
      <c r="BW39" s="734"/>
      <c r="BX39" s="734"/>
      <c r="BY39" s="734"/>
      <c r="BZ39" s="734"/>
      <c r="CA39" s="734"/>
      <c r="CB39" s="734"/>
      <c r="CC39" s="734"/>
      <c r="CD39" s="734"/>
      <c r="CE39" s="734"/>
      <c r="CF39" s="734"/>
      <c r="CG39" s="734"/>
      <c r="CH39" s="734"/>
      <c r="CI39" s="734"/>
      <c r="CJ39" s="734"/>
      <c r="CK39" s="734"/>
      <c r="CL39" s="734"/>
      <c r="CM39" s="734"/>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734"/>
      <c r="DX39" s="734"/>
      <c r="DY39" s="734"/>
      <c r="DZ39" s="734"/>
      <c r="EA39" s="734"/>
      <c r="EB39" s="734"/>
      <c r="EC39" s="734"/>
      <c r="ED39" s="734"/>
      <c r="EE39" s="734"/>
      <c r="EF39" s="734"/>
      <c r="EG39" s="734"/>
      <c r="EH39" s="734"/>
      <c r="EI39" s="734"/>
      <c r="EJ39" s="734"/>
      <c r="EK39" s="734"/>
      <c r="EL39" s="734"/>
      <c r="EM39" s="734"/>
      <c r="EN39" s="734"/>
      <c r="EO39" s="734"/>
      <c r="EP39" s="734"/>
      <c r="EQ39" s="734"/>
      <c r="ER39" s="734"/>
      <c r="ES39" s="734"/>
      <c r="ET39" s="734"/>
      <c r="EU39" s="734"/>
      <c r="EV39" s="734"/>
      <c r="EW39" s="734"/>
      <c r="EX39" s="735"/>
      <c r="EY39" s="735"/>
      <c r="EZ39" s="735"/>
      <c r="FA39" s="735"/>
      <c r="FB39" s="735"/>
      <c r="FC39" s="735"/>
      <c r="FD39" s="735"/>
      <c r="FE39" s="735"/>
      <c r="FF39" s="735"/>
      <c r="FG39" s="735"/>
      <c r="FH39" s="735"/>
      <c r="FI39" s="735"/>
      <c r="FJ39" s="735"/>
      <c r="FK39" s="735"/>
      <c r="FL39" s="735"/>
      <c r="FM39" s="735"/>
      <c r="FN39" s="735"/>
      <c r="FO39" s="735"/>
      <c r="FP39" s="735"/>
      <c r="FQ39" s="735"/>
      <c r="FR39" s="735"/>
      <c r="FS39" s="735"/>
      <c r="FT39" s="735"/>
      <c r="FU39" s="735"/>
      <c r="FV39" s="735"/>
      <c r="FW39" s="735"/>
      <c r="FX39" s="735"/>
      <c r="FY39" s="735"/>
      <c r="FZ39" s="735"/>
      <c r="GA39" s="735"/>
      <c r="GB39" s="735"/>
      <c r="GC39" s="735"/>
      <c r="GD39" s="735"/>
      <c r="GE39" s="735"/>
      <c r="GF39" s="735"/>
      <c r="GG39" s="735"/>
      <c r="GH39" s="735"/>
      <c r="GI39" s="735"/>
      <c r="GJ39" s="735"/>
      <c r="GK39" s="735"/>
      <c r="GL39" s="735"/>
      <c r="GM39" s="735"/>
      <c r="GN39" s="735"/>
      <c r="GO39" s="735"/>
      <c r="GP39" s="735"/>
      <c r="GQ39" s="735"/>
      <c r="GR39" s="735"/>
      <c r="GS39" s="735"/>
      <c r="GT39" s="735"/>
      <c r="GU39" s="735"/>
      <c r="GV39" s="735"/>
      <c r="GW39" s="735"/>
      <c r="GX39" s="735"/>
      <c r="GY39" s="735"/>
      <c r="GZ39" s="735"/>
      <c r="HA39" s="735"/>
      <c r="HB39" s="735"/>
      <c r="HC39" s="735"/>
      <c r="HD39" s="735"/>
      <c r="HE39" s="735"/>
      <c r="HF39" s="735"/>
      <c r="HG39" s="735"/>
      <c r="HH39" s="735"/>
      <c r="HI39" s="735"/>
      <c r="HJ39" s="735"/>
      <c r="HK39" s="735"/>
      <c r="HL39" s="735"/>
      <c r="HM39" s="735"/>
      <c r="HN39" s="735"/>
      <c r="HO39" s="735"/>
      <c r="HP39" s="735"/>
      <c r="HQ39" s="735"/>
      <c r="HR39" s="735"/>
      <c r="HS39" s="735"/>
      <c r="HT39" s="735"/>
      <c r="HU39" s="735"/>
      <c r="HV39" s="735"/>
      <c r="HW39" s="735"/>
      <c r="HX39" s="735"/>
      <c r="HY39" s="735"/>
      <c r="HZ39" s="735"/>
      <c r="IA39" s="735"/>
      <c r="IB39" s="735"/>
      <c r="IC39" s="735"/>
      <c r="ID39" s="735"/>
      <c r="IE39" s="735"/>
      <c r="IF39" s="735"/>
      <c r="IG39" s="735"/>
      <c r="IH39" s="735"/>
      <c r="II39" s="735"/>
      <c r="IJ39" s="735"/>
      <c r="IK39" s="735"/>
      <c r="IL39" s="735"/>
      <c r="IM39" s="735"/>
      <c r="IN39" s="735"/>
    </row>
    <row r="40" spans="1:248" s="736" customFormat="1" ht="27.75" customHeight="1" x14ac:dyDescent="0.25">
      <c r="A40" s="791"/>
      <c r="B40" s="778" t="s">
        <v>64</v>
      </c>
      <c r="C40" s="741"/>
      <c r="D40" s="741" t="str">
        <f>IF(E40="",""," CHF")</f>
        <v/>
      </c>
      <c r="E40" s="745"/>
      <c r="F40" s="640"/>
      <c r="G40" s="741" t="str">
        <f>IF(H40="",""," CHF")</f>
        <v/>
      </c>
      <c r="H40" s="745"/>
      <c r="I40" s="640"/>
      <c r="J40" s="741" t="str">
        <f>IF(K40="",""," CHF")</f>
        <v/>
      </c>
      <c r="K40" s="745"/>
      <c r="L40" s="640"/>
      <c r="M40" s="741" t="str">
        <f>IF(N40="",""," CHF")</f>
        <v/>
      </c>
      <c r="N40" s="745"/>
      <c r="O40" s="640"/>
      <c r="P40" s="741" t="str">
        <f>IF(Q40="",""," CHF")</f>
        <v/>
      </c>
      <c r="Q40" s="745"/>
      <c r="R40" s="640"/>
      <c r="S40" s="741" t="str">
        <f>IF(T40="",""," CHF")</f>
        <v/>
      </c>
      <c r="T40" s="745"/>
      <c r="U40" s="640"/>
      <c r="V40" s="741" t="str">
        <f>IF(W40="",""," CHF")</f>
        <v/>
      </c>
      <c r="W40" s="745"/>
      <c r="X40" s="640"/>
      <c r="Y40" s="741" t="str">
        <f>IF(Z40="",""," CHF")</f>
        <v/>
      </c>
      <c r="Z40" s="745"/>
      <c r="AA40" s="640"/>
      <c r="AB40" s="741" t="str">
        <f>IF(AC40="",""," CHF")</f>
        <v/>
      </c>
      <c r="AC40" s="745"/>
      <c r="AD40" s="640"/>
      <c r="AE40" s="741" t="str">
        <f>IF(AF40="",""," CHF")</f>
        <v/>
      </c>
      <c r="AF40" s="745"/>
      <c r="AG40" s="640"/>
      <c r="AH40" s="741" t="str">
        <f>IF(AI40="",""," CHF")</f>
        <v/>
      </c>
      <c r="AI40" s="745"/>
      <c r="AJ40" s="640"/>
      <c r="AK40" s="741" t="str">
        <f>IF(AL40="",""," CHF")</f>
        <v/>
      </c>
      <c r="AL40" s="745"/>
      <c r="AM40" s="640"/>
      <c r="AN40" s="741" t="str">
        <f>IF(AO40="",""," CHF")</f>
        <v/>
      </c>
      <c r="AO40" s="745"/>
      <c r="AP40" s="640"/>
      <c r="AQ40" s="741" t="str">
        <f>IF(AR40="",""," CHF")</f>
        <v/>
      </c>
      <c r="AR40" s="745"/>
      <c r="AS40" s="640"/>
      <c r="AT40" s="741" t="str">
        <f>IF(AU40="",""," CHF")</f>
        <v/>
      </c>
      <c r="AU40" s="745"/>
      <c r="AV40" s="640"/>
      <c r="AW40" s="741" t="str">
        <f>IF(AX40="",""," CHF")</f>
        <v/>
      </c>
      <c r="AX40" s="745"/>
      <c r="AY40" s="640"/>
      <c r="AZ40" s="741" t="str">
        <f>IF(BA40="",""," CHF")</f>
        <v/>
      </c>
      <c r="BA40" s="745"/>
      <c r="BB40" s="640"/>
      <c r="BC40" s="741" t="str">
        <f>IF(BD40="",""," CHF")</f>
        <v/>
      </c>
      <c r="BD40" s="745"/>
      <c r="BE40" s="640"/>
      <c r="BF40" s="741" t="str">
        <f>IF(BG40="",""," CHF")</f>
        <v/>
      </c>
      <c r="BG40" s="745"/>
      <c r="BH40" s="640"/>
      <c r="BI40" s="741" t="str">
        <f>IF(BJ40="",""," CHF")</f>
        <v/>
      </c>
      <c r="BJ40" s="745"/>
      <c r="BK40" s="641"/>
      <c r="BL40" s="642"/>
      <c r="BM40" s="642"/>
      <c r="BN40" s="642"/>
      <c r="BO40" s="642"/>
      <c r="BP40" s="642"/>
      <c r="BQ40" s="642"/>
      <c r="BR40" s="642"/>
      <c r="BS40" s="734"/>
      <c r="BT40" s="734"/>
      <c r="BU40" s="734"/>
      <c r="BV40" s="734"/>
      <c r="BW40" s="734"/>
      <c r="BX40" s="734"/>
      <c r="BY40" s="734"/>
      <c r="BZ40" s="734"/>
      <c r="CA40" s="734"/>
      <c r="CB40" s="734"/>
      <c r="CC40" s="734"/>
      <c r="CD40" s="734"/>
      <c r="CE40" s="734"/>
      <c r="CF40" s="734"/>
      <c r="CG40" s="734"/>
      <c r="CH40" s="734"/>
      <c r="CI40" s="734"/>
      <c r="CJ40" s="734"/>
      <c r="CK40" s="734"/>
      <c r="CL40" s="734"/>
      <c r="CM40" s="734"/>
      <c r="CN40" s="734"/>
      <c r="CO40" s="734"/>
      <c r="CP40" s="734"/>
      <c r="CQ40" s="734"/>
      <c r="CR40" s="734"/>
      <c r="CS40" s="734"/>
      <c r="CT40" s="734"/>
      <c r="CU40" s="734"/>
      <c r="CV40" s="734"/>
      <c r="CW40" s="734"/>
      <c r="CX40" s="734"/>
      <c r="CY40" s="734"/>
      <c r="CZ40" s="734"/>
      <c r="DA40" s="734"/>
      <c r="DB40" s="734"/>
      <c r="DC40" s="734"/>
      <c r="DD40" s="734"/>
      <c r="DE40" s="734"/>
      <c r="DF40" s="734"/>
      <c r="DG40" s="734"/>
      <c r="DH40" s="734"/>
      <c r="DI40" s="734"/>
      <c r="DJ40" s="734"/>
      <c r="DK40" s="734"/>
      <c r="DL40" s="734"/>
      <c r="DM40" s="734"/>
      <c r="DN40" s="734"/>
      <c r="DO40" s="734"/>
      <c r="DP40" s="734"/>
      <c r="DQ40" s="734"/>
      <c r="DR40" s="734"/>
      <c r="DS40" s="734"/>
      <c r="DT40" s="734"/>
      <c r="DU40" s="734"/>
      <c r="DV40" s="734"/>
      <c r="DW40" s="734"/>
      <c r="DX40" s="734"/>
      <c r="DY40" s="734"/>
      <c r="DZ40" s="734"/>
      <c r="EA40" s="734"/>
      <c r="EB40" s="734"/>
      <c r="EC40" s="734"/>
      <c r="ED40" s="734"/>
      <c r="EE40" s="734"/>
      <c r="EF40" s="734"/>
      <c r="EG40" s="734"/>
      <c r="EH40" s="734"/>
      <c r="EI40" s="734"/>
      <c r="EJ40" s="734"/>
      <c r="EK40" s="734"/>
      <c r="EL40" s="734"/>
      <c r="EM40" s="734"/>
      <c r="EN40" s="734"/>
      <c r="EO40" s="734"/>
      <c r="EP40" s="734"/>
      <c r="EQ40" s="734"/>
      <c r="ER40" s="734"/>
      <c r="ES40" s="734"/>
      <c r="ET40" s="734"/>
      <c r="EU40" s="734"/>
      <c r="EV40" s="734"/>
      <c r="EW40" s="734"/>
      <c r="EX40" s="735"/>
      <c r="EY40" s="735"/>
      <c r="EZ40" s="735"/>
      <c r="FA40" s="735"/>
      <c r="FB40" s="735"/>
      <c r="FC40" s="735"/>
      <c r="FD40" s="735"/>
      <c r="FE40" s="735"/>
      <c r="FF40" s="735"/>
      <c r="FG40" s="735"/>
      <c r="FH40" s="735"/>
      <c r="FI40" s="735"/>
      <c r="FJ40" s="735"/>
      <c r="FK40" s="735"/>
      <c r="FL40" s="735"/>
      <c r="FM40" s="735"/>
      <c r="FN40" s="735"/>
      <c r="FO40" s="735"/>
      <c r="FP40" s="735"/>
      <c r="FQ40" s="735"/>
      <c r="FR40" s="735"/>
      <c r="FS40" s="735"/>
      <c r="FT40" s="735"/>
      <c r="FU40" s="735"/>
      <c r="FV40" s="735"/>
      <c r="FW40" s="735"/>
      <c r="FX40" s="735"/>
      <c r="FY40" s="735"/>
      <c r="FZ40" s="735"/>
      <c r="GA40" s="735"/>
      <c r="GB40" s="735"/>
      <c r="GC40" s="735"/>
      <c r="GD40" s="735"/>
      <c r="GE40" s="735"/>
      <c r="GF40" s="735"/>
      <c r="GG40" s="735"/>
      <c r="GH40" s="735"/>
      <c r="GI40" s="735"/>
      <c r="GJ40" s="735"/>
      <c r="GK40" s="735"/>
      <c r="GL40" s="735"/>
      <c r="GM40" s="735"/>
      <c r="GN40" s="735"/>
      <c r="GO40" s="735"/>
      <c r="GP40" s="735"/>
      <c r="GQ40" s="735"/>
      <c r="GR40" s="735"/>
      <c r="GS40" s="735"/>
      <c r="GT40" s="735"/>
      <c r="GU40" s="735"/>
      <c r="GV40" s="735"/>
      <c r="GW40" s="735"/>
      <c r="GX40" s="735"/>
      <c r="GY40" s="735"/>
      <c r="GZ40" s="735"/>
      <c r="HA40" s="735"/>
      <c r="HB40" s="735"/>
      <c r="HC40" s="735"/>
      <c r="HD40" s="735"/>
      <c r="HE40" s="735"/>
      <c r="HF40" s="735"/>
      <c r="HG40" s="735"/>
      <c r="HH40" s="735"/>
      <c r="HI40" s="735"/>
      <c r="HJ40" s="735"/>
      <c r="HK40" s="735"/>
      <c r="HL40" s="735"/>
      <c r="HM40" s="735"/>
      <c r="HN40" s="735"/>
      <c r="HO40" s="735"/>
      <c r="HP40" s="735"/>
      <c r="HQ40" s="735"/>
      <c r="HR40" s="735"/>
      <c r="HS40" s="735"/>
      <c r="HT40" s="735"/>
      <c r="HU40" s="735"/>
      <c r="HV40" s="735"/>
      <c r="HW40" s="735"/>
      <c r="HX40" s="735"/>
      <c r="HY40" s="735"/>
      <c r="HZ40" s="735"/>
      <c r="IA40" s="735"/>
      <c r="IB40" s="735"/>
      <c r="IC40" s="735"/>
      <c r="ID40" s="735"/>
      <c r="IE40" s="735"/>
      <c r="IF40" s="735"/>
      <c r="IG40" s="735"/>
      <c r="IH40" s="735"/>
      <c r="II40" s="735"/>
      <c r="IJ40" s="735"/>
      <c r="IK40" s="735"/>
      <c r="IL40" s="735"/>
      <c r="IM40" s="735"/>
      <c r="IN40" s="735"/>
    </row>
    <row r="41" spans="1:248" s="736" customFormat="1" ht="27.75" customHeight="1" x14ac:dyDescent="0.25">
      <c r="A41" s="791"/>
      <c r="B41" s="778" t="s">
        <v>65</v>
      </c>
      <c r="C41" s="741"/>
      <c r="D41" s="742"/>
      <c r="E41" s="744" t="str">
        <f>IF(D41="","",-(D39*D41))</f>
        <v/>
      </c>
      <c r="F41" s="640"/>
      <c r="G41" s="742"/>
      <c r="H41" s="744" t="str">
        <f>IF(G41="","",-(G39*G41))</f>
        <v/>
      </c>
      <c r="I41" s="640"/>
      <c r="J41" s="742"/>
      <c r="K41" s="744" t="str">
        <f>IF(J41="","",-(J39*J41))</f>
        <v/>
      </c>
      <c r="L41" s="640"/>
      <c r="M41" s="742"/>
      <c r="N41" s="744" t="str">
        <f>IF(M41="","",-(M39*M41))</f>
        <v/>
      </c>
      <c r="O41" s="640"/>
      <c r="P41" s="742"/>
      <c r="Q41" s="744" t="str">
        <f>IF(P41="","",-(P39*P41))</f>
        <v/>
      </c>
      <c r="R41" s="640"/>
      <c r="S41" s="742"/>
      <c r="T41" s="744" t="str">
        <f>IF(S41="","",-(S39*S41))</f>
        <v/>
      </c>
      <c r="U41" s="640"/>
      <c r="V41" s="742"/>
      <c r="W41" s="744" t="str">
        <f>IF(V41="","",-(V39*V41))</f>
        <v/>
      </c>
      <c r="X41" s="640"/>
      <c r="Y41" s="742"/>
      <c r="Z41" s="744" t="str">
        <f>IF(Y41="","",-(Y39*Y41))</f>
        <v/>
      </c>
      <c r="AA41" s="640"/>
      <c r="AB41" s="742"/>
      <c r="AC41" s="744" t="str">
        <f>IF(AB41="","",-(AB39*AB41))</f>
        <v/>
      </c>
      <c r="AD41" s="640"/>
      <c r="AE41" s="742"/>
      <c r="AF41" s="744" t="str">
        <f>IF(AE41="","",-(AE39*AE41))</f>
        <v/>
      </c>
      <c r="AG41" s="640"/>
      <c r="AH41" s="742"/>
      <c r="AI41" s="744" t="str">
        <f>IF(AH41="","",-(AH39*AH41))</f>
        <v/>
      </c>
      <c r="AJ41" s="640"/>
      <c r="AK41" s="742"/>
      <c r="AL41" s="744" t="str">
        <f>IF(AK41="","",-(AK39*AK41))</f>
        <v/>
      </c>
      <c r="AM41" s="640"/>
      <c r="AN41" s="742"/>
      <c r="AO41" s="744" t="str">
        <f>IF(AN41="","",-(AN39*AN41))</f>
        <v/>
      </c>
      <c r="AP41" s="640"/>
      <c r="AQ41" s="742"/>
      <c r="AR41" s="744" t="str">
        <f>IF(AQ41="","",-(AQ39*AQ41))</f>
        <v/>
      </c>
      <c r="AS41" s="640"/>
      <c r="AT41" s="742"/>
      <c r="AU41" s="744" t="str">
        <f>IF(AT41="","",-(AT39*AT41))</f>
        <v/>
      </c>
      <c r="AV41" s="640"/>
      <c r="AW41" s="742"/>
      <c r="AX41" s="744" t="str">
        <f>IF(AW41="","",-(AW39*AW41))</f>
        <v/>
      </c>
      <c r="AY41" s="640"/>
      <c r="AZ41" s="742"/>
      <c r="BA41" s="744" t="str">
        <f>IF(AZ41="","",-(AZ39*AZ41))</f>
        <v/>
      </c>
      <c r="BB41" s="640"/>
      <c r="BC41" s="742"/>
      <c r="BD41" s="744" t="str">
        <f>IF(BC41="","",-(BC39*BC41))</f>
        <v/>
      </c>
      <c r="BE41" s="640"/>
      <c r="BF41" s="742"/>
      <c r="BG41" s="744" t="str">
        <f>IF(BF41="","",-(BF39*BF41))</f>
        <v/>
      </c>
      <c r="BH41" s="640"/>
      <c r="BI41" s="742"/>
      <c r="BJ41" s="744" t="str">
        <f>IF(BI41="","",-(BI39*BI41))</f>
        <v/>
      </c>
      <c r="BK41" s="641"/>
      <c r="BL41" s="642"/>
      <c r="BM41" s="642"/>
      <c r="BN41" s="642"/>
      <c r="BO41" s="642"/>
      <c r="BP41" s="642"/>
      <c r="BQ41" s="642"/>
      <c r="BR41" s="642"/>
      <c r="BS41" s="734"/>
      <c r="BT41" s="734"/>
      <c r="BU41" s="734"/>
      <c r="BV41" s="734"/>
      <c r="BW41" s="734"/>
      <c r="BX41" s="734"/>
      <c r="BY41" s="734"/>
      <c r="BZ41" s="734"/>
      <c r="CA41" s="734"/>
      <c r="CB41" s="734"/>
      <c r="CC41" s="734"/>
      <c r="CD41" s="734"/>
      <c r="CE41" s="734"/>
      <c r="CF41" s="734"/>
      <c r="CG41" s="734"/>
      <c r="CH41" s="734"/>
      <c r="CI41" s="734"/>
      <c r="CJ41" s="734"/>
      <c r="CK41" s="734"/>
      <c r="CL41" s="734"/>
      <c r="CM41" s="734"/>
      <c r="CN41" s="734"/>
      <c r="CO41" s="734"/>
      <c r="CP41" s="734"/>
      <c r="CQ41" s="734"/>
      <c r="CR41" s="734"/>
      <c r="CS41" s="734"/>
      <c r="CT41" s="734"/>
      <c r="CU41" s="734"/>
      <c r="CV41" s="734"/>
      <c r="CW41" s="734"/>
      <c r="CX41" s="734"/>
      <c r="CY41" s="734"/>
      <c r="CZ41" s="734"/>
      <c r="DA41" s="734"/>
      <c r="DB41" s="734"/>
      <c r="DC41" s="734"/>
      <c r="DD41" s="734"/>
      <c r="DE41" s="734"/>
      <c r="DF41" s="734"/>
      <c r="DG41" s="734"/>
      <c r="DH41" s="734"/>
      <c r="DI41" s="734"/>
      <c r="DJ41" s="734"/>
      <c r="DK41" s="734"/>
      <c r="DL41" s="734"/>
      <c r="DM41" s="734"/>
      <c r="DN41" s="734"/>
      <c r="DO41" s="734"/>
      <c r="DP41" s="734"/>
      <c r="DQ41" s="734"/>
      <c r="DR41" s="734"/>
      <c r="DS41" s="734"/>
      <c r="DT41" s="734"/>
      <c r="DU41" s="734"/>
      <c r="DV41" s="734"/>
      <c r="DW41" s="734"/>
      <c r="DX41" s="734"/>
      <c r="DY41" s="734"/>
      <c r="DZ41" s="734"/>
      <c r="EA41" s="734"/>
      <c r="EB41" s="734"/>
      <c r="EC41" s="734"/>
      <c r="ED41" s="734"/>
      <c r="EE41" s="734"/>
      <c r="EF41" s="734"/>
      <c r="EG41" s="734"/>
      <c r="EH41" s="734"/>
      <c r="EI41" s="734"/>
      <c r="EJ41" s="734"/>
      <c r="EK41" s="734"/>
      <c r="EL41" s="734"/>
      <c r="EM41" s="734"/>
      <c r="EN41" s="734"/>
      <c r="EO41" s="734"/>
      <c r="EP41" s="734"/>
      <c r="EQ41" s="734"/>
      <c r="ER41" s="734"/>
      <c r="ES41" s="734"/>
      <c r="ET41" s="734"/>
      <c r="EU41" s="734"/>
      <c r="EV41" s="734"/>
      <c r="EW41" s="734"/>
      <c r="EX41" s="735"/>
      <c r="EY41" s="735"/>
      <c r="EZ41" s="735"/>
      <c r="FA41" s="735"/>
      <c r="FB41" s="735"/>
      <c r="FC41" s="735"/>
      <c r="FD41" s="735"/>
      <c r="FE41" s="735"/>
      <c r="FF41" s="735"/>
      <c r="FG41" s="735"/>
      <c r="FH41" s="735"/>
      <c r="FI41" s="735"/>
      <c r="FJ41" s="735"/>
      <c r="FK41" s="735"/>
      <c r="FL41" s="735"/>
      <c r="FM41" s="735"/>
      <c r="FN41" s="735"/>
      <c r="FO41" s="735"/>
      <c r="FP41" s="735"/>
      <c r="FQ41" s="735"/>
      <c r="FR41" s="735"/>
      <c r="FS41" s="735"/>
      <c r="FT41" s="735"/>
      <c r="FU41" s="735"/>
      <c r="FV41" s="735"/>
      <c r="FW41" s="735"/>
      <c r="FX41" s="735"/>
      <c r="FY41" s="735"/>
      <c r="FZ41" s="735"/>
      <c r="GA41" s="735"/>
      <c r="GB41" s="735"/>
      <c r="GC41" s="735"/>
      <c r="GD41" s="735"/>
      <c r="GE41" s="735"/>
      <c r="GF41" s="735"/>
      <c r="GG41" s="735"/>
      <c r="GH41" s="735"/>
      <c r="GI41" s="735"/>
      <c r="GJ41" s="735"/>
      <c r="GK41" s="735"/>
      <c r="GL41" s="735"/>
      <c r="GM41" s="735"/>
      <c r="GN41" s="735"/>
      <c r="GO41" s="735"/>
      <c r="GP41" s="735"/>
      <c r="GQ41" s="735"/>
      <c r="GR41" s="735"/>
      <c r="GS41" s="735"/>
      <c r="GT41" s="735"/>
      <c r="GU41" s="735"/>
      <c r="GV41" s="735"/>
      <c r="GW41" s="735"/>
      <c r="GX41" s="735"/>
      <c r="GY41" s="735"/>
      <c r="GZ41" s="735"/>
      <c r="HA41" s="735"/>
      <c r="HB41" s="735"/>
      <c r="HC41" s="735"/>
      <c r="HD41" s="735"/>
      <c r="HE41" s="735"/>
      <c r="HF41" s="735"/>
      <c r="HG41" s="735"/>
      <c r="HH41" s="735"/>
      <c r="HI41" s="735"/>
      <c r="HJ41" s="735"/>
      <c r="HK41" s="735"/>
      <c r="HL41" s="735"/>
      <c r="HM41" s="735"/>
      <c r="HN41" s="735"/>
      <c r="HO41" s="735"/>
      <c r="HP41" s="735"/>
      <c r="HQ41" s="735"/>
      <c r="HR41" s="735"/>
      <c r="HS41" s="735"/>
      <c r="HT41" s="735"/>
      <c r="HU41" s="735"/>
      <c r="HV41" s="735"/>
      <c r="HW41" s="735"/>
      <c r="HX41" s="735"/>
      <c r="HY41" s="735"/>
      <c r="HZ41" s="735"/>
      <c r="IA41" s="735"/>
      <c r="IB41" s="735"/>
      <c r="IC41" s="735"/>
      <c r="ID41" s="735"/>
      <c r="IE41" s="735"/>
      <c r="IF41" s="735"/>
      <c r="IG41" s="735"/>
      <c r="IH41" s="735"/>
      <c r="II41" s="735"/>
      <c r="IJ41" s="735"/>
      <c r="IK41" s="735"/>
      <c r="IL41" s="735"/>
      <c r="IM41" s="735"/>
      <c r="IN41" s="735"/>
    </row>
    <row r="42" spans="1:248" s="736" customFormat="1" ht="27.75" customHeight="1" x14ac:dyDescent="0.25">
      <c r="A42" s="791"/>
      <c r="B42" s="777" t="s">
        <v>66</v>
      </c>
      <c r="C42" s="741"/>
      <c r="D42" s="1223">
        <f>IF(AND(E40="",D41=""),D39,SUM(D39,E40,E41))</f>
        <v>0</v>
      </c>
      <c r="E42" s="1223"/>
      <c r="F42" s="640"/>
      <c r="G42" s="1223">
        <f>IF(AND(H40="",G41=""),G39,SUM(G39,H40,H41))</f>
        <v>0</v>
      </c>
      <c r="H42" s="1223"/>
      <c r="I42" s="640"/>
      <c r="J42" s="1223">
        <f>IF(AND(K40="",J41=""),J39,SUM(J39,K40,K41))</f>
        <v>0</v>
      </c>
      <c r="K42" s="1223"/>
      <c r="L42" s="640"/>
      <c r="M42" s="1223">
        <f>IF(AND(N40="",M41=""),M39,SUM(M39,N40,N41))</f>
        <v>0</v>
      </c>
      <c r="N42" s="1223"/>
      <c r="O42" s="640"/>
      <c r="P42" s="1223">
        <f>IF(AND(Q40="",P41=""),P39,SUM(P39,Q40,Q41))</f>
        <v>0</v>
      </c>
      <c r="Q42" s="1223"/>
      <c r="R42" s="640"/>
      <c r="S42" s="1223">
        <f>IF(AND(T40="",S41=""),S39,SUM(S39,T40,T41))</f>
        <v>0</v>
      </c>
      <c r="T42" s="1223"/>
      <c r="U42" s="640"/>
      <c r="V42" s="1223">
        <f>IF(AND(W40="",V41=""),V39,SUM(V39,W40,W41))</f>
        <v>0</v>
      </c>
      <c r="W42" s="1223"/>
      <c r="X42" s="640"/>
      <c r="Y42" s="1223">
        <f>IF(AND(Z40="",Y41=""),Y39,SUM(Y39,Z40,Z41))</f>
        <v>0</v>
      </c>
      <c r="Z42" s="1223"/>
      <c r="AA42" s="640"/>
      <c r="AB42" s="1223">
        <f>IF(AND(AC40="",AB41=""),AB39,SUM(AB39,AC40,AC41))</f>
        <v>0</v>
      </c>
      <c r="AC42" s="1223"/>
      <c r="AD42" s="640"/>
      <c r="AE42" s="1223">
        <f>IF(AND(AF40="",AE41=""),AE39,SUM(AE39,AF40,AF41))</f>
        <v>0</v>
      </c>
      <c r="AF42" s="1223"/>
      <c r="AG42" s="640"/>
      <c r="AH42" s="1223">
        <f>IF(AND(AI40="",AH41=""),AH39,SUM(AH39,AI40,AI41))</f>
        <v>0</v>
      </c>
      <c r="AI42" s="1223"/>
      <c r="AJ42" s="640"/>
      <c r="AK42" s="1223">
        <f>IF(AND(AL40="",AK41=""),AK39,SUM(AK39,AL40,AL41))</f>
        <v>0</v>
      </c>
      <c r="AL42" s="1223"/>
      <c r="AM42" s="640"/>
      <c r="AN42" s="1223">
        <f>IF(AND(AO40="",AN41=""),AN39,SUM(AN39,AO40,AO41))</f>
        <v>0</v>
      </c>
      <c r="AO42" s="1223"/>
      <c r="AP42" s="640"/>
      <c r="AQ42" s="1223">
        <f>IF(AND(AR40="",AQ41=""),AQ39,SUM(AQ39,AR40,AR41))</f>
        <v>0</v>
      </c>
      <c r="AR42" s="1223"/>
      <c r="AS42" s="640"/>
      <c r="AT42" s="1223">
        <f>IF(AND(AU40="",AT41=""),AT39,SUM(AT39,AU40,AU41))</f>
        <v>0</v>
      </c>
      <c r="AU42" s="1223"/>
      <c r="AV42" s="640"/>
      <c r="AW42" s="1223">
        <f>IF(AND(AX40="",AW41=""),AW39,SUM(AW39,AX40,AX41))</f>
        <v>0</v>
      </c>
      <c r="AX42" s="1223"/>
      <c r="AY42" s="640"/>
      <c r="AZ42" s="1223">
        <f>IF(AND(BA40="",AZ41=""),AZ39,SUM(AZ39,BA40,BA41))</f>
        <v>0</v>
      </c>
      <c r="BA42" s="1223"/>
      <c r="BB42" s="640"/>
      <c r="BC42" s="1223">
        <f>IF(AND(BD40="",BC41=""),BC39,SUM(BC39,BD40,BD41))</f>
        <v>0</v>
      </c>
      <c r="BD42" s="1223"/>
      <c r="BE42" s="640"/>
      <c r="BF42" s="1223">
        <f>IF(AND(BG40="",BF41=""),BF39,SUM(BF39,BG40,BG41))</f>
        <v>0</v>
      </c>
      <c r="BG42" s="1223"/>
      <c r="BH42" s="640"/>
      <c r="BI42" s="1223">
        <f>IF(AND(BJ40="",BI41=""),BI39,SUM(BI39,BJ40,BJ41))</f>
        <v>0</v>
      </c>
      <c r="BJ42" s="1223"/>
      <c r="BK42" s="641"/>
      <c r="BL42" s="642"/>
      <c r="BM42" s="642"/>
      <c r="BN42" s="642"/>
      <c r="BO42" s="642"/>
      <c r="BP42" s="642"/>
      <c r="BQ42" s="642"/>
      <c r="BR42" s="642"/>
      <c r="BS42" s="734"/>
      <c r="BT42" s="734"/>
      <c r="BU42" s="734"/>
      <c r="BV42" s="734"/>
      <c r="BW42" s="734"/>
      <c r="BX42" s="734"/>
      <c r="BY42" s="734"/>
      <c r="BZ42" s="734"/>
      <c r="CA42" s="734"/>
      <c r="CB42" s="734"/>
      <c r="CC42" s="734"/>
      <c r="CD42" s="734"/>
      <c r="CE42" s="734"/>
      <c r="CF42" s="734"/>
      <c r="CG42" s="734"/>
      <c r="CH42" s="734"/>
      <c r="CI42" s="734"/>
      <c r="CJ42" s="734"/>
      <c r="CK42" s="734"/>
      <c r="CL42" s="734"/>
      <c r="CM42" s="734"/>
      <c r="CN42" s="734"/>
      <c r="CO42" s="734"/>
      <c r="CP42" s="734"/>
      <c r="CQ42" s="734"/>
      <c r="CR42" s="734"/>
      <c r="CS42" s="734"/>
      <c r="CT42" s="734"/>
      <c r="CU42" s="734"/>
      <c r="CV42" s="734"/>
      <c r="CW42" s="734"/>
      <c r="CX42" s="734"/>
      <c r="CY42" s="734"/>
      <c r="CZ42" s="734"/>
      <c r="DA42" s="734"/>
      <c r="DB42" s="734"/>
      <c r="DC42" s="734"/>
      <c r="DD42" s="734"/>
      <c r="DE42" s="734"/>
      <c r="DF42" s="734"/>
      <c r="DG42" s="734"/>
      <c r="DH42" s="734"/>
      <c r="DI42" s="734"/>
      <c r="DJ42" s="734"/>
      <c r="DK42" s="734"/>
      <c r="DL42" s="734"/>
      <c r="DM42" s="734"/>
      <c r="DN42" s="734"/>
      <c r="DO42" s="734"/>
      <c r="DP42" s="734"/>
      <c r="DQ42" s="734"/>
      <c r="DR42" s="734"/>
      <c r="DS42" s="734"/>
      <c r="DT42" s="734"/>
      <c r="DU42" s="734"/>
      <c r="DV42" s="734"/>
      <c r="DW42" s="734"/>
      <c r="DX42" s="734"/>
      <c r="DY42" s="734"/>
      <c r="DZ42" s="734"/>
      <c r="EA42" s="734"/>
      <c r="EB42" s="734"/>
      <c r="EC42" s="734"/>
      <c r="ED42" s="734"/>
      <c r="EE42" s="734"/>
      <c r="EF42" s="734"/>
      <c r="EG42" s="734"/>
      <c r="EH42" s="734"/>
      <c r="EI42" s="734"/>
      <c r="EJ42" s="734"/>
      <c r="EK42" s="734"/>
      <c r="EL42" s="734"/>
      <c r="EM42" s="734"/>
      <c r="EN42" s="734"/>
      <c r="EO42" s="734"/>
      <c r="EP42" s="734"/>
      <c r="EQ42" s="734"/>
      <c r="ER42" s="734"/>
      <c r="ES42" s="734"/>
      <c r="ET42" s="734"/>
      <c r="EU42" s="734"/>
      <c r="EV42" s="734"/>
      <c r="EW42" s="734"/>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c r="HL42" s="735"/>
      <c r="HM42" s="735"/>
      <c r="HN42" s="735"/>
      <c r="HO42" s="735"/>
      <c r="HP42" s="735"/>
      <c r="HQ42" s="735"/>
      <c r="HR42" s="735"/>
      <c r="HS42" s="735"/>
      <c r="HT42" s="735"/>
      <c r="HU42" s="735"/>
      <c r="HV42" s="735"/>
      <c r="HW42" s="735"/>
      <c r="HX42" s="735"/>
      <c r="HY42" s="735"/>
      <c r="HZ42" s="735"/>
      <c r="IA42" s="735"/>
      <c r="IB42" s="735"/>
      <c r="IC42" s="735"/>
      <c r="ID42" s="735"/>
      <c r="IE42" s="735"/>
      <c r="IF42" s="735"/>
      <c r="IG42" s="735"/>
      <c r="IH42" s="735"/>
      <c r="II42" s="735"/>
      <c r="IJ42" s="735"/>
      <c r="IK42" s="735"/>
      <c r="IL42" s="735"/>
      <c r="IM42" s="735"/>
      <c r="IN42" s="735"/>
    </row>
    <row r="43" spans="1:248" s="723" customFormat="1" ht="27.75" customHeight="1" x14ac:dyDescent="0.25">
      <c r="A43" s="790"/>
      <c r="B43" s="731" t="s">
        <v>266</v>
      </c>
      <c r="C43" s="720"/>
      <c r="D43" s="725"/>
      <c r="E43" s="724"/>
      <c r="F43" s="631"/>
      <c r="G43" s="725"/>
      <c r="H43" s="724"/>
      <c r="I43" s="631"/>
      <c r="J43" s="725"/>
      <c r="K43" s="724"/>
      <c r="L43" s="631"/>
      <c r="M43" s="725"/>
      <c r="N43" s="724"/>
      <c r="O43" s="631"/>
      <c r="P43" s="725"/>
      <c r="Q43" s="724"/>
      <c r="R43" s="631"/>
      <c r="S43" s="725"/>
      <c r="T43" s="724"/>
      <c r="U43" s="631"/>
      <c r="V43" s="725"/>
      <c r="W43" s="724"/>
      <c r="X43" s="631"/>
      <c r="Y43" s="725"/>
      <c r="Z43" s="724"/>
      <c r="AA43" s="631"/>
      <c r="AB43" s="725"/>
      <c r="AC43" s="724"/>
      <c r="AD43" s="631"/>
      <c r="AE43" s="725"/>
      <c r="AF43" s="724"/>
      <c r="AG43" s="631"/>
      <c r="AH43" s="725"/>
      <c r="AI43" s="724"/>
      <c r="AJ43" s="631"/>
      <c r="AK43" s="725"/>
      <c r="AL43" s="724"/>
      <c r="AM43" s="631"/>
      <c r="AN43" s="725"/>
      <c r="AO43" s="724"/>
      <c r="AP43" s="631"/>
      <c r="AQ43" s="725"/>
      <c r="AR43" s="724"/>
      <c r="AS43" s="631"/>
      <c r="AT43" s="725"/>
      <c r="AU43" s="724"/>
      <c r="AV43" s="631"/>
      <c r="AW43" s="725"/>
      <c r="AX43" s="724"/>
      <c r="AY43" s="631"/>
      <c r="AZ43" s="725"/>
      <c r="BA43" s="724"/>
      <c r="BB43" s="631"/>
      <c r="BC43" s="725"/>
      <c r="BD43" s="724"/>
      <c r="BE43" s="631"/>
      <c r="BF43" s="725"/>
      <c r="BG43" s="724"/>
      <c r="BH43" s="631"/>
      <c r="BI43" s="725"/>
      <c r="BJ43" s="724"/>
      <c r="BK43" s="632"/>
      <c r="BL43" s="633"/>
      <c r="BM43" s="633"/>
      <c r="BN43" s="633"/>
      <c r="BO43" s="633"/>
      <c r="BP43" s="633"/>
      <c r="BQ43" s="633"/>
      <c r="BR43" s="633"/>
      <c r="BS43" s="721"/>
      <c r="BT43" s="721"/>
      <c r="BU43" s="721"/>
      <c r="BV43" s="721"/>
      <c r="BW43" s="721"/>
      <c r="BX43" s="721"/>
      <c r="BY43" s="721"/>
      <c r="BZ43" s="721"/>
      <c r="CA43" s="721"/>
      <c r="CB43" s="721"/>
      <c r="CC43" s="721"/>
      <c r="CD43" s="721"/>
      <c r="CE43" s="721"/>
      <c r="CF43" s="721"/>
      <c r="CG43" s="721"/>
      <c r="CH43" s="721"/>
      <c r="CI43" s="721"/>
      <c r="CJ43" s="721"/>
      <c r="CK43" s="721"/>
      <c r="CL43" s="721"/>
      <c r="CM43" s="721"/>
      <c r="CN43" s="721"/>
      <c r="CO43" s="721"/>
      <c r="CP43" s="721"/>
      <c r="CQ43" s="721"/>
      <c r="CR43" s="721"/>
      <c r="CS43" s="721"/>
      <c r="CT43" s="721"/>
      <c r="CU43" s="721"/>
      <c r="CV43" s="721"/>
      <c r="CW43" s="721"/>
      <c r="CX43" s="721"/>
      <c r="CY43" s="721"/>
      <c r="CZ43" s="721"/>
      <c r="DA43" s="721"/>
      <c r="DB43" s="721"/>
      <c r="DC43" s="721"/>
      <c r="DD43" s="721"/>
      <c r="DE43" s="721"/>
      <c r="DF43" s="721"/>
      <c r="DG43" s="721"/>
      <c r="DH43" s="721"/>
      <c r="DI43" s="721"/>
      <c r="DJ43" s="721"/>
      <c r="DK43" s="721"/>
      <c r="DL43" s="721"/>
      <c r="DM43" s="721"/>
      <c r="DN43" s="721"/>
      <c r="DO43" s="721"/>
      <c r="DP43" s="721"/>
      <c r="DQ43" s="721"/>
      <c r="DR43" s="721"/>
      <c r="DS43" s="721"/>
      <c r="DT43" s="721"/>
      <c r="DU43" s="721"/>
      <c r="DV43" s="721"/>
      <c r="DW43" s="721"/>
      <c r="DX43" s="721"/>
      <c r="DY43" s="721"/>
      <c r="DZ43" s="721"/>
      <c r="EA43" s="721"/>
      <c r="EB43" s="721"/>
      <c r="EC43" s="721"/>
      <c r="ED43" s="721"/>
      <c r="EE43" s="721"/>
      <c r="EF43" s="721"/>
      <c r="EG43" s="721"/>
      <c r="EH43" s="721"/>
      <c r="EI43" s="721"/>
      <c r="EJ43" s="721"/>
      <c r="EK43" s="721"/>
      <c r="EL43" s="721"/>
      <c r="EM43" s="721"/>
      <c r="EN43" s="721"/>
      <c r="EO43" s="721"/>
      <c r="EP43" s="721"/>
      <c r="EQ43" s="721"/>
      <c r="ER43" s="721"/>
      <c r="ES43" s="721"/>
      <c r="ET43" s="721"/>
      <c r="EU43" s="721"/>
      <c r="EV43" s="721"/>
      <c r="EW43" s="721"/>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row>
    <row r="44" spans="1:248" s="736" customFormat="1" ht="27.75" hidden="1" customHeight="1" outlineLevel="1" x14ac:dyDescent="0.25">
      <c r="A44" s="748"/>
      <c r="B44" s="778" t="s">
        <v>132</v>
      </c>
      <c r="C44" s="741"/>
      <c r="D44" s="746"/>
      <c r="E44" s="745"/>
      <c r="F44" s="640"/>
      <c r="G44" s="746"/>
      <c r="H44" s="745"/>
      <c r="I44" s="640"/>
      <c r="J44" s="746"/>
      <c r="K44" s="745"/>
      <c r="L44" s="640"/>
      <c r="M44" s="746"/>
      <c r="N44" s="745"/>
      <c r="O44" s="640"/>
      <c r="P44" s="746"/>
      <c r="Q44" s="745"/>
      <c r="R44" s="640"/>
      <c r="S44" s="746"/>
      <c r="T44" s="745"/>
      <c r="U44" s="640"/>
      <c r="V44" s="746"/>
      <c r="W44" s="745"/>
      <c r="X44" s="640"/>
      <c r="Y44" s="746"/>
      <c r="Z44" s="745"/>
      <c r="AA44" s="640"/>
      <c r="AB44" s="746"/>
      <c r="AC44" s="745"/>
      <c r="AD44" s="640"/>
      <c r="AE44" s="746"/>
      <c r="AF44" s="745"/>
      <c r="AG44" s="640"/>
      <c r="AH44" s="746"/>
      <c r="AI44" s="745"/>
      <c r="AJ44" s="640"/>
      <c r="AK44" s="746"/>
      <c r="AL44" s="745"/>
      <c r="AM44" s="640"/>
      <c r="AN44" s="746"/>
      <c r="AO44" s="745"/>
      <c r="AP44" s="640"/>
      <c r="AQ44" s="746"/>
      <c r="AR44" s="745"/>
      <c r="AS44" s="640"/>
      <c r="AT44" s="746"/>
      <c r="AU44" s="745"/>
      <c r="AV44" s="640"/>
      <c r="AW44" s="746"/>
      <c r="AX44" s="745"/>
      <c r="AY44" s="640"/>
      <c r="AZ44" s="746"/>
      <c r="BA44" s="745"/>
      <c r="BB44" s="640"/>
      <c r="BC44" s="746"/>
      <c r="BD44" s="745"/>
      <c r="BE44" s="640"/>
      <c r="BF44" s="746"/>
      <c r="BG44" s="745"/>
      <c r="BH44" s="640"/>
      <c r="BI44" s="746"/>
      <c r="BJ44" s="745"/>
      <c r="BK44" s="641"/>
      <c r="BL44" s="642"/>
      <c r="BM44" s="642"/>
      <c r="BN44" s="642"/>
      <c r="BO44" s="642"/>
      <c r="BP44" s="642"/>
      <c r="BQ44" s="642"/>
      <c r="BR44" s="642"/>
      <c r="BS44" s="734"/>
      <c r="BT44" s="734"/>
      <c r="BU44" s="734"/>
      <c r="BV44" s="734"/>
      <c r="BW44" s="734"/>
      <c r="BX44" s="734"/>
      <c r="BY44" s="734"/>
      <c r="BZ44" s="734"/>
      <c r="CA44" s="734"/>
      <c r="CB44" s="734"/>
      <c r="CC44" s="734"/>
      <c r="CD44" s="734"/>
      <c r="CE44" s="734"/>
      <c r="CF44" s="734"/>
      <c r="CG44" s="734"/>
      <c r="CH44" s="734"/>
      <c r="CI44" s="734"/>
      <c r="CJ44" s="734"/>
      <c r="CK44" s="734"/>
      <c r="CL44" s="734"/>
      <c r="CM44" s="734"/>
      <c r="CN44" s="734"/>
      <c r="CO44" s="734"/>
      <c r="CP44" s="734"/>
      <c r="CQ44" s="734"/>
      <c r="CR44" s="734"/>
      <c r="CS44" s="734"/>
      <c r="CT44" s="734"/>
      <c r="CU44" s="734"/>
      <c r="CV44" s="734"/>
      <c r="CW44" s="734"/>
      <c r="CX44" s="734"/>
      <c r="CY44" s="734"/>
      <c r="CZ44" s="734"/>
      <c r="DA44" s="734"/>
      <c r="DB44" s="734"/>
      <c r="DC44" s="734"/>
      <c r="DD44" s="734"/>
      <c r="DE44" s="734"/>
      <c r="DF44" s="734"/>
      <c r="DG44" s="734"/>
      <c r="DH44" s="734"/>
      <c r="DI44" s="734"/>
      <c r="DJ44" s="734"/>
      <c r="DK44" s="734"/>
      <c r="DL44" s="734"/>
      <c r="DM44" s="734"/>
      <c r="DN44" s="734"/>
      <c r="DO44" s="734"/>
      <c r="DP44" s="734"/>
      <c r="DQ44" s="734"/>
      <c r="DR44" s="734"/>
      <c r="DS44" s="734"/>
      <c r="DT44" s="734"/>
      <c r="DU44" s="734"/>
      <c r="DV44" s="734"/>
      <c r="DW44" s="734"/>
      <c r="DX44" s="734"/>
      <c r="DY44" s="734"/>
      <c r="DZ44" s="734"/>
      <c r="EA44" s="734"/>
      <c r="EB44" s="734"/>
      <c r="EC44" s="734"/>
      <c r="ED44" s="734"/>
      <c r="EE44" s="734"/>
      <c r="EF44" s="734"/>
      <c r="EG44" s="734"/>
      <c r="EH44" s="734"/>
      <c r="EI44" s="734"/>
      <c r="EJ44" s="734"/>
      <c r="EK44" s="734"/>
      <c r="EL44" s="734"/>
      <c r="EM44" s="734"/>
      <c r="EN44" s="734"/>
      <c r="EO44" s="734"/>
      <c r="EP44" s="734"/>
      <c r="EQ44" s="734"/>
      <c r="ER44" s="734"/>
      <c r="ES44" s="734"/>
      <c r="ET44" s="734"/>
      <c r="EU44" s="734"/>
      <c r="EV44" s="734"/>
      <c r="EW44" s="734"/>
      <c r="EX44" s="735"/>
      <c r="EY44" s="735"/>
      <c r="EZ44" s="735"/>
      <c r="FA44" s="735"/>
      <c r="FB44" s="735"/>
      <c r="FC44" s="735"/>
      <c r="FD44" s="735"/>
      <c r="FE44" s="735"/>
      <c r="FF44" s="735"/>
      <c r="FG44" s="735"/>
      <c r="FH44" s="735"/>
      <c r="FI44" s="735"/>
      <c r="FJ44" s="735"/>
      <c r="FK44" s="735"/>
      <c r="FL44" s="735"/>
      <c r="FM44" s="735"/>
      <c r="FN44" s="735"/>
      <c r="FO44" s="735"/>
      <c r="FP44" s="735"/>
      <c r="FQ44" s="735"/>
      <c r="FR44" s="735"/>
      <c r="FS44" s="735"/>
      <c r="FT44" s="735"/>
      <c r="FU44" s="735"/>
      <c r="FV44" s="735"/>
      <c r="FW44" s="735"/>
      <c r="FX44" s="735"/>
      <c r="FY44" s="735"/>
      <c r="FZ44" s="735"/>
      <c r="GA44" s="735"/>
      <c r="GB44" s="735"/>
      <c r="GC44" s="735"/>
      <c r="GD44" s="735"/>
      <c r="GE44" s="735"/>
      <c r="GF44" s="735"/>
      <c r="GG44" s="735"/>
      <c r="GH44" s="735"/>
      <c r="GI44" s="735"/>
      <c r="GJ44" s="735"/>
      <c r="GK44" s="735"/>
      <c r="GL44" s="735"/>
      <c r="GM44" s="735"/>
      <c r="GN44" s="735"/>
      <c r="GO44" s="735"/>
      <c r="GP44" s="735"/>
      <c r="GQ44" s="735"/>
      <c r="GR44" s="735"/>
      <c r="GS44" s="735"/>
      <c r="GT44" s="735"/>
      <c r="GU44" s="735"/>
      <c r="GV44" s="735"/>
      <c r="GW44" s="735"/>
      <c r="GX44" s="735"/>
      <c r="GY44" s="735"/>
      <c r="GZ44" s="735"/>
      <c r="HA44" s="735"/>
      <c r="HB44" s="735"/>
      <c r="HC44" s="735"/>
      <c r="HD44" s="735"/>
      <c r="HE44" s="735"/>
      <c r="HF44" s="735"/>
      <c r="HG44" s="735"/>
      <c r="HH44" s="735"/>
      <c r="HI44" s="735"/>
      <c r="HJ44" s="735"/>
      <c r="HK44" s="735"/>
      <c r="HL44" s="735"/>
      <c r="HM44" s="735"/>
      <c r="HN44" s="735"/>
      <c r="HO44" s="735"/>
      <c r="HP44" s="735"/>
      <c r="HQ44" s="735"/>
      <c r="HR44" s="735"/>
      <c r="HS44" s="735"/>
      <c r="HT44" s="735"/>
      <c r="HU44" s="735"/>
      <c r="HV44" s="735"/>
      <c r="HW44" s="735"/>
      <c r="HX44" s="735"/>
      <c r="HY44" s="735"/>
      <c r="HZ44" s="735"/>
      <c r="IA44" s="735"/>
      <c r="IB44" s="735"/>
      <c r="IC44" s="735"/>
      <c r="ID44" s="735"/>
      <c r="IE44" s="735"/>
      <c r="IF44" s="735"/>
      <c r="IG44" s="735"/>
      <c r="IH44" s="735"/>
      <c r="II44" s="735"/>
      <c r="IJ44" s="735"/>
      <c r="IK44" s="735"/>
      <c r="IL44" s="735"/>
      <c r="IM44" s="735"/>
      <c r="IN44" s="735"/>
    </row>
    <row r="45" spans="1:248" s="736" customFormat="1" ht="27.75" hidden="1" customHeight="1" outlineLevel="1" x14ac:dyDescent="0.25">
      <c r="A45" s="748"/>
      <c r="B45" s="778" t="s">
        <v>133</v>
      </c>
      <c r="C45" s="741"/>
      <c r="D45" s="742"/>
      <c r="E45" s="744" t="str">
        <f>IF(D45="","",-(D42*D45))</f>
        <v/>
      </c>
      <c r="F45" s="640"/>
      <c r="G45" s="742"/>
      <c r="H45" s="744" t="str">
        <f>IF(G45="","",-(G42*G45))</f>
        <v/>
      </c>
      <c r="I45" s="640"/>
      <c r="J45" s="742"/>
      <c r="K45" s="744" t="str">
        <f>IF(J45="","",-(J42*J45))</f>
        <v/>
      </c>
      <c r="L45" s="640"/>
      <c r="M45" s="742"/>
      <c r="N45" s="744" t="str">
        <f>IF(M45="","",-(M42*M45))</f>
        <v/>
      </c>
      <c r="O45" s="640"/>
      <c r="P45" s="742"/>
      <c r="Q45" s="744" t="str">
        <f>IF(P45="","",-(P42*P45))</f>
        <v/>
      </c>
      <c r="R45" s="640"/>
      <c r="S45" s="742"/>
      <c r="T45" s="744" t="str">
        <f>IF(S45="","",-(S42*S45))</f>
        <v/>
      </c>
      <c r="U45" s="640"/>
      <c r="V45" s="742"/>
      <c r="W45" s="744" t="str">
        <f>IF(V45="","",-(V42*V45))</f>
        <v/>
      </c>
      <c r="X45" s="640"/>
      <c r="Y45" s="742"/>
      <c r="Z45" s="744" t="str">
        <f>IF(Y45="","",-(Y42*Y45))</f>
        <v/>
      </c>
      <c r="AA45" s="640"/>
      <c r="AB45" s="742"/>
      <c r="AC45" s="744" t="str">
        <f>IF(AB45="","",-(AB42*AB45))</f>
        <v/>
      </c>
      <c r="AD45" s="640"/>
      <c r="AE45" s="742"/>
      <c r="AF45" s="744" t="str">
        <f>IF(AE45="","",-(AE42*AE45))</f>
        <v/>
      </c>
      <c r="AG45" s="640"/>
      <c r="AH45" s="742"/>
      <c r="AI45" s="744" t="str">
        <f>IF(AH45="","",-(AH42*AH45))</f>
        <v/>
      </c>
      <c r="AJ45" s="640"/>
      <c r="AK45" s="742"/>
      <c r="AL45" s="744" t="str">
        <f>IF(AK45="","",-(AK42*AK45))</f>
        <v/>
      </c>
      <c r="AM45" s="640"/>
      <c r="AN45" s="742"/>
      <c r="AO45" s="744" t="str">
        <f>IF(AN45="","",-(AN42*AN45))</f>
        <v/>
      </c>
      <c r="AP45" s="640"/>
      <c r="AQ45" s="742"/>
      <c r="AR45" s="744" t="str">
        <f>IF(AQ45="","",-(AQ42*AQ45))</f>
        <v/>
      </c>
      <c r="AS45" s="640"/>
      <c r="AT45" s="742"/>
      <c r="AU45" s="744" t="str">
        <f>IF(AT45="","",-(AT42*AT45))</f>
        <v/>
      </c>
      <c r="AV45" s="640"/>
      <c r="AW45" s="742"/>
      <c r="AX45" s="744" t="str">
        <f>IF(AW45="","",-(AW42*AW45))</f>
        <v/>
      </c>
      <c r="AY45" s="640"/>
      <c r="AZ45" s="742"/>
      <c r="BA45" s="744" t="str">
        <f>IF(AZ45="","",-(AZ42*AZ45))</f>
        <v/>
      </c>
      <c r="BB45" s="640"/>
      <c r="BC45" s="742"/>
      <c r="BD45" s="744" t="str">
        <f>IF(BC45="","",-(BC42*BC45))</f>
        <v/>
      </c>
      <c r="BE45" s="640"/>
      <c r="BF45" s="742"/>
      <c r="BG45" s="744" t="str">
        <f>IF(BF45="","",-(BF42*BF45))</f>
        <v/>
      </c>
      <c r="BH45" s="640"/>
      <c r="BI45" s="742"/>
      <c r="BJ45" s="744" t="str">
        <f>IF(BI45="","",-(BI42*BI45))</f>
        <v/>
      </c>
      <c r="BK45" s="641"/>
      <c r="BL45" s="642"/>
      <c r="BM45" s="642"/>
      <c r="BN45" s="642"/>
      <c r="BO45" s="642"/>
      <c r="BP45" s="642"/>
      <c r="BQ45" s="642"/>
      <c r="BR45" s="642"/>
      <c r="BS45" s="734"/>
      <c r="BT45" s="734"/>
      <c r="BU45" s="734"/>
      <c r="BV45" s="734"/>
      <c r="BW45" s="734"/>
      <c r="BX45" s="734"/>
      <c r="BY45" s="734"/>
      <c r="BZ45" s="734"/>
      <c r="CA45" s="734"/>
      <c r="CB45" s="734"/>
      <c r="CC45" s="734"/>
      <c r="CD45" s="734"/>
      <c r="CE45" s="734"/>
      <c r="CF45" s="734"/>
      <c r="CG45" s="734"/>
      <c r="CH45" s="734"/>
      <c r="CI45" s="734"/>
      <c r="CJ45" s="734"/>
      <c r="CK45" s="734"/>
      <c r="CL45" s="734"/>
      <c r="CM45" s="734"/>
      <c r="CN45" s="734"/>
      <c r="CO45" s="734"/>
      <c r="CP45" s="734"/>
      <c r="CQ45" s="734"/>
      <c r="CR45" s="734"/>
      <c r="CS45" s="734"/>
      <c r="CT45" s="734"/>
      <c r="CU45" s="734"/>
      <c r="CV45" s="734"/>
      <c r="CW45" s="734"/>
      <c r="CX45" s="734"/>
      <c r="CY45" s="734"/>
      <c r="CZ45" s="734"/>
      <c r="DA45" s="734"/>
      <c r="DB45" s="734"/>
      <c r="DC45" s="734"/>
      <c r="DD45" s="734"/>
      <c r="DE45" s="734"/>
      <c r="DF45" s="734"/>
      <c r="DG45" s="734"/>
      <c r="DH45" s="734"/>
      <c r="DI45" s="734"/>
      <c r="DJ45" s="734"/>
      <c r="DK45" s="734"/>
      <c r="DL45" s="734"/>
      <c r="DM45" s="734"/>
      <c r="DN45" s="734"/>
      <c r="DO45" s="734"/>
      <c r="DP45" s="734"/>
      <c r="DQ45" s="734"/>
      <c r="DR45" s="734"/>
      <c r="DS45" s="734"/>
      <c r="DT45" s="734"/>
      <c r="DU45" s="734"/>
      <c r="DV45" s="734"/>
      <c r="DW45" s="734"/>
      <c r="DX45" s="734"/>
      <c r="DY45" s="734"/>
      <c r="DZ45" s="734"/>
      <c r="EA45" s="734"/>
      <c r="EB45" s="734"/>
      <c r="EC45" s="734"/>
      <c r="ED45" s="734"/>
      <c r="EE45" s="734"/>
      <c r="EF45" s="734"/>
      <c r="EG45" s="734"/>
      <c r="EH45" s="734"/>
      <c r="EI45" s="734"/>
      <c r="EJ45" s="734"/>
      <c r="EK45" s="734"/>
      <c r="EL45" s="734"/>
      <c r="EM45" s="734"/>
      <c r="EN45" s="734"/>
      <c r="EO45" s="734"/>
      <c r="EP45" s="734"/>
      <c r="EQ45" s="734"/>
      <c r="ER45" s="734"/>
      <c r="ES45" s="734"/>
      <c r="ET45" s="734"/>
      <c r="EU45" s="734"/>
      <c r="EV45" s="734"/>
      <c r="EW45" s="734"/>
      <c r="EX45" s="735"/>
      <c r="EY45" s="735"/>
      <c r="EZ45" s="735"/>
      <c r="FA45" s="735"/>
      <c r="FB45" s="735"/>
      <c r="FC45" s="735"/>
      <c r="FD45" s="735"/>
      <c r="FE45" s="735"/>
      <c r="FF45" s="735"/>
      <c r="FG45" s="735"/>
      <c r="FH45" s="735"/>
      <c r="FI45" s="735"/>
      <c r="FJ45" s="735"/>
      <c r="FK45" s="735"/>
      <c r="FL45" s="735"/>
      <c r="FM45" s="735"/>
      <c r="FN45" s="735"/>
      <c r="FO45" s="735"/>
      <c r="FP45" s="735"/>
      <c r="FQ45" s="735"/>
      <c r="FR45" s="735"/>
      <c r="FS45" s="735"/>
      <c r="FT45" s="735"/>
      <c r="FU45" s="735"/>
      <c r="FV45" s="735"/>
      <c r="FW45" s="735"/>
      <c r="FX45" s="735"/>
      <c r="FY45" s="735"/>
      <c r="FZ45" s="735"/>
      <c r="GA45" s="735"/>
      <c r="GB45" s="735"/>
      <c r="GC45" s="735"/>
      <c r="GD45" s="735"/>
      <c r="GE45" s="735"/>
      <c r="GF45" s="735"/>
      <c r="GG45" s="735"/>
      <c r="GH45" s="735"/>
      <c r="GI45" s="735"/>
      <c r="GJ45" s="735"/>
      <c r="GK45" s="735"/>
      <c r="GL45" s="735"/>
      <c r="GM45" s="735"/>
      <c r="GN45" s="735"/>
      <c r="GO45" s="735"/>
      <c r="GP45" s="735"/>
      <c r="GQ45" s="735"/>
      <c r="GR45" s="735"/>
      <c r="GS45" s="735"/>
      <c r="GT45" s="735"/>
      <c r="GU45" s="735"/>
      <c r="GV45" s="735"/>
      <c r="GW45" s="735"/>
      <c r="GX45" s="735"/>
      <c r="GY45" s="735"/>
      <c r="GZ45" s="735"/>
      <c r="HA45" s="735"/>
      <c r="HB45" s="735"/>
      <c r="HC45" s="735"/>
      <c r="HD45" s="735"/>
      <c r="HE45" s="735"/>
      <c r="HF45" s="735"/>
      <c r="HG45" s="735"/>
      <c r="HH45" s="735"/>
      <c r="HI45" s="735"/>
      <c r="HJ45" s="735"/>
      <c r="HK45" s="735"/>
      <c r="HL45" s="735"/>
      <c r="HM45" s="735"/>
      <c r="HN45" s="735"/>
      <c r="HO45" s="735"/>
      <c r="HP45" s="735"/>
      <c r="HQ45" s="735"/>
      <c r="HR45" s="735"/>
      <c r="HS45" s="735"/>
      <c r="HT45" s="735"/>
      <c r="HU45" s="735"/>
      <c r="HV45" s="735"/>
      <c r="HW45" s="735"/>
      <c r="HX45" s="735"/>
      <c r="HY45" s="735"/>
      <c r="HZ45" s="735"/>
      <c r="IA45" s="735"/>
      <c r="IB45" s="735"/>
      <c r="IC45" s="735"/>
      <c r="ID45" s="735"/>
      <c r="IE45" s="735"/>
      <c r="IF45" s="735"/>
      <c r="IG45" s="735"/>
      <c r="IH45" s="735"/>
      <c r="II45" s="735"/>
      <c r="IJ45" s="735"/>
      <c r="IK45" s="735"/>
      <c r="IL45" s="735"/>
      <c r="IM45" s="735"/>
      <c r="IN45" s="735"/>
    </row>
    <row r="46" spans="1:248" s="736" customFormat="1" ht="27.75" hidden="1" customHeight="1" outlineLevel="1" x14ac:dyDescent="0.25">
      <c r="A46" s="748"/>
      <c r="B46" s="779" t="s">
        <v>104</v>
      </c>
      <c r="C46" s="741"/>
      <c r="D46" s="1223">
        <f>IF(AND(E44="",D45=""),D42,SUM(D42,E44,E45))</f>
        <v>0</v>
      </c>
      <c r="E46" s="1223"/>
      <c r="F46" s="637"/>
      <c r="G46" s="1223">
        <f>IF(AND(H44="",G45=""),G42,SUM(G42,H44,H45))</f>
        <v>0</v>
      </c>
      <c r="H46" s="1223"/>
      <c r="I46" s="637"/>
      <c r="J46" s="1223">
        <f>IF(AND(K44="",J45=""),J42,SUM(J42,K44,K45))</f>
        <v>0</v>
      </c>
      <c r="K46" s="1223"/>
      <c r="L46" s="637"/>
      <c r="M46" s="1223">
        <f>IF(AND(N44="",M45=""),M42,SUM(M42,N44,N45))</f>
        <v>0</v>
      </c>
      <c r="N46" s="1223"/>
      <c r="O46" s="637"/>
      <c r="P46" s="1223">
        <f>IF(AND(Q44="",P45=""),P42,SUM(P42,Q44,Q45))</f>
        <v>0</v>
      </c>
      <c r="Q46" s="1223"/>
      <c r="R46" s="637"/>
      <c r="S46" s="1223">
        <f>IF(AND(T44="",S45=""),S42,SUM(S42,T44,T45))</f>
        <v>0</v>
      </c>
      <c r="T46" s="1223"/>
      <c r="U46" s="637"/>
      <c r="V46" s="1223">
        <f>IF(AND(W44="",V45=""),V42,SUM(V42,W44,W45))</f>
        <v>0</v>
      </c>
      <c r="W46" s="1223"/>
      <c r="X46" s="637"/>
      <c r="Y46" s="1223">
        <f>IF(AND(Z44="",Y45=""),Y42,SUM(Y42,Z44,Z45))</f>
        <v>0</v>
      </c>
      <c r="Z46" s="1223"/>
      <c r="AA46" s="637"/>
      <c r="AB46" s="1223">
        <f>IF(AND(AC44="",AB45=""),AB42,SUM(AB42,AC44,AC45))</f>
        <v>0</v>
      </c>
      <c r="AC46" s="1223"/>
      <c r="AD46" s="637"/>
      <c r="AE46" s="1223">
        <f>IF(AND(AF44="",AE45=""),AE42,SUM(AE42,AF44,AF45))</f>
        <v>0</v>
      </c>
      <c r="AF46" s="1223"/>
      <c r="AG46" s="637"/>
      <c r="AH46" s="1223">
        <f>IF(AND(AI44="",AH45=""),AH42,SUM(AH42,AI44,AI45))</f>
        <v>0</v>
      </c>
      <c r="AI46" s="1223"/>
      <c r="AJ46" s="637"/>
      <c r="AK46" s="1223">
        <f>IF(AND(AL44="",AK45=""),AK42,SUM(AK42,AL44,AL45))</f>
        <v>0</v>
      </c>
      <c r="AL46" s="1223"/>
      <c r="AM46" s="637"/>
      <c r="AN46" s="1223">
        <f>IF(AND(AO44="",AN45=""),AN42,SUM(AN42,AO44,AO45))</f>
        <v>0</v>
      </c>
      <c r="AO46" s="1223"/>
      <c r="AP46" s="637"/>
      <c r="AQ46" s="1223">
        <f>IF(AND(AR44="",AQ45=""),AQ42,SUM(AQ42,AR44,AR45))</f>
        <v>0</v>
      </c>
      <c r="AR46" s="1223"/>
      <c r="AS46" s="637"/>
      <c r="AT46" s="1223">
        <f>IF(AND(AU44="",AT45=""),AT42,SUM(AT42,AU44,AU45))</f>
        <v>0</v>
      </c>
      <c r="AU46" s="1223"/>
      <c r="AV46" s="637"/>
      <c r="AW46" s="1223">
        <f>IF(AND(AX44="",AW45=""),AW42,SUM(AW42,AX44,AX45))</f>
        <v>0</v>
      </c>
      <c r="AX46" s="1223"/>
      <c r="AY46" s="637"/>
      <c r="AZ46" s="1223">
        <f>IF(AND(BA44="",AZ45=""),AZ42,SUM(AZ42,BA44,BA45))</f>
        <v>0</v>
      </c>
      <c r="BA46" s="1223"/>
      <c r="BB46" s="637"/>
      <c r="BC46" s="1223">
        <f>IF(AND(BD44="",BC45=""),BC42,SUM(BC42,BD44,BD45))</f>
        <v>0</v>
      </c>
      <c r="BD46" s="1223"/>
      <c r="BE46" s="637"/>
      <c r="BF46" s="1223">
        <f>IF(AND(BG44="",BF45=""),BF42,SUM(BF42,BG44,BG45))</f>
        <v>0</v>
      </c>
      <c r="BG46" s="1223"/>
      <c r="BH46" s="637"/>
      <c r="BI46" s="1223">
        <f>IF(AND(BJ44="",BI45=""),BI42,SUM(BI42,BJ44,BJ45))</f>
        <v>0</v>
      </c>
      <c r="BJ46" s="1223"/>
      <c r="BK46" s="637"/>
      <c r="BL46" s="642"/>
      <c r="BM46" s="642"/>
      <c r="BN46" s="642"/>
      <c r="BO46" s="642"/>
      <c r="BP46" s="642"/>
      <c r="BQ46" s="642"/>
      <c r="BR46" s="642"/>
      <c r="BS46" s="734"/>
      <c r="BT46" s="734"/>
      <c r="BU46" s="734"/>
      <c r="BV46" s="734"/>
      <c r="BW46" s="734"/>
      <c r="BX46" s="734"/>
      <c r="BY46" s="734"/>
      <c r="BZ46" s="734"/>
      <c r="CA46" s="734"/>
      <c r="CB46" s="734"/>
      <c r="CC46" s="734"/>
      <c r="CD46" s="734"/>
      <c r="CE46" s="734"/>
      <c r="CF46" s="734"/>
      <c r="CG46" s="734"/>
      <c r="CH46" s="734"/>
      <c r="CI46" s="734"/>
      <c r="CJ46" s="734"/>
      <c r="CK46" s="734"/>
      <c r="CL46" s="734"/>
      <c r="CM46" s="734"/>
      <c r="CN46" s="734"/>
      <c r="CO46" s="734"/>
      <c r="CP46" s="734"/>
      <c r="CQ46" s="734"/>
      <c r="CR46" s="734"/>
      <c r="CS46" s="734"/>
      <c r="CT46" s="734"/>
      <c r="CU46" s="734"/>
      <c r="CV46" s="734"/>
      <c r="CW46" s="734"/>
      <c r="CX46" s="734"/>
      <c r="CY46" s="734"/>
      <c r="CZ46" s="734"/>
      <c r="DA46" s="734"/>
      <c r="DB46" s="734"/>
      <c r="DC46" s="734"/>
      <c r="DD46" s="734"/>
      <c r="DE46" s="734"/>
      <c r="DF46" s="734"/>
      <c r="DG46" s="734"/>
      <c r="DH46" s="734"/>
      <c r="DI46" s="734"/>
      <c r="DJ46" s="734"/>
      <c r="DK46" s="734"/>
      <c r="DL46" s="734"/>
      <c r="DM46" s="734"/>
      <c r="DN46" s="734"/>
      <c r="DO46" s="734"/>
      <c r="DP46" s="734"/>
      <c r="DQ46" s="734"/>
      <c r="DR46" s="734"/>
      <c r="DS46" s="734"/>
      <c r="DT46" s="734"/>
      <c r="DU46" s="734"/>
      <c r="DV46" s="734"/>
      <c r="DW46" s="734"/>
      <c r="DX46" s="734"/>
      <c r="DY46" s="734"/>
      <c r="DZ46" s="734"/>
      <c r="EA46" s="734"/>
      <c r="EB46" s="734"/>
      <c r="EC46" s="734"/>
      <c r="ED46" s="734"/>
      <c r="EE46" s="734"/>
      <c r="EF46" s="734"/>
      <c r="EG46" s="734"/>
      <c r="EH46" s="734"/>
      <c r="EI46" s="734"/>
      <c r="EJ46" s="734"/>
      <c r="EK46" s="734"/>
      <c r="EL46" s="734"/>
      <c r="EM46" s="734"/>
      <c r="EN46" s="734"/>
      <c r="EO46" s="734"/>
      <c r="EP46" s="734"/>
      <c r="EQ46" s="734"/>
      <c r="ER46" s="734"/>
      <c r="ES46" s="734"/>
      <c r="ET46" s="734"/>
      <c r="EU46" s="734"/>
      <c r="EV46" s="734"/>
      <c r="EW46" s="734"/>
      <c r="EX46" s="735"/>
      <c r="EY46" s="735"/>
      <c r="EZ46" s="735"/>
      <c r="FA46" s="735"/>
      <c r="FB46" s="735"/>
      <c r="FC46" s="735"/>
      <c r="FD46" s="735"/>
      <c r="FE46" s="735"/>
      <c r="FF46" s="735"/>
      <c r="FG46" s="735"/>
      <c r="FH46" s="735"/>
      <c r="FI46" s="735"/>
      <c r="FJ46" s="735"/>
      <c r="FK46" s="735"/>
      <c r="FL46" s="735"/>
      <c r="FM46" s="735"/>
      <c r="FN46" s="735"/>
      <c r="FO46" s="735"/>
      <c r="FP46" s="735"/>
      <c r="FQ46" s="735"/>
      <c r="FR46" s="735"/>
      <c r="FS46" s="735"/>
      <c r="FT46" s="735"/>
      <c r="FU46" s="735"/>
      <c r="FV46" s="735"/>
      <c r="FW46" s="735"/>
      <c r="FX46" s="735"/>
      <c r="FY46" s="735"/>
      <c r="FZ46" s="735"/>
      <c r="GA46" s="735"/>
      <c r="GB46" s="735"/>
      <c r="GC46" s="735"/>
      <c r="GD46" s="735"/>
      <c r="GE46" s="735"/>
      <c r="GF46" s="735"/>
      <c r="GG46" s="735"/>
      <c r="GH46" s="735"/>
      <c r="GI46" s="735"/>
      <c r="GJ46" s="735"/>
      <c r="GK46" s="735"/>
      <c r="GL46" s="735"/>
      <c r="GM46" s="735"/>
      <c r="GN46" s="735"/>
      <c r="GO46" s="735"/>
      <c r="GP46" s="735"/>
      <c r="GQ46" s="735"/>
      <c r="GR46" s="735"/>
      <c r="GS46" s="735"/>
      <c r="GT46" s="735"/>
      <c r="GU46" s="735"/>
      <c r="GV46" s="735"/>
      <c r="GW46" s="735"/>
      <c r="GX46" s="735"/>
      <c r="GY46" s="735"/>
      <c r="GZ46" s="735"/>
      <c r="HA46" s="735"/>
      <c r="HB46" s="735"/>
      <c r="HC46" s="735"/>
      <c r="HD46" s="735"/>
      <c r="HE46" s="735"/>
      <c r="HF46" s="735"/>
      <c r="HG46" s="735"/>
      <c r="HH46" s="735"/>
      <c r="HI46" s="735"/>
      <c r="HJ46" s="735"/>
      <c r="HK46" s="735"/>
      <c r="HL46" s="735"/>
      <c r="HM46" s="735"/>
      <c r="HN46" s="735"/>
      <c r="HO46" s="735"/>
      <c r="HP46" s="735"/>
      <c r="HQ46" s="735"/>
      <c r="HR46" s="735"/>
      <c r="HS46" s="735"/>
      <c r="HT46" s="735"/>
      <c r="HU46" s="735"/>
      <c r="HV46" s="735"/>
      <c r="HW46" s="735"/>
      <c r="HX46" s="735"/>
      <c r="HY46" s="735"/>
      <c r="HZ46" s="735"/>
      <c r="IA46" s="735"/>
      <c r="IB46" s="735"/>
      <c r="IC46" s="735"/>
      <c r="ID46" s="735"/>
      <c r="IE46" s="735"/>
      <c r="IF46" s="735"/>
      <c r="IG46" s="735"/>
      <c r="IH46" s="735"/>
      <c r="II46" s="735"/>
      <c r="IJ46" s="735"/>
      <c r="IK46" s="735"/>
      <c r="IL46" s="735"/>
      <c r="IM46" s="735"/>
      <c r="IN46" s="735"/>
    </row>
    <row r="47" spans="1:248" s="736" customFormat="1" ht="27.75" customHeight="1" collapsed="1" x14ac:dyDescent="0.25">
      <c r="A47" s="748"/>
      <c r="B47" s="747" t="s">
        <v>69</v>
      </c>
      <c r="C47" s="741"/>
      <c r="D47" s="1223">
        <f>IF(D16="","",IF(D46="",ROUND(D42*2,1)/2,ROUND(D46*2,1)/2))</f>
        <v>0</v>
      </c>
      <c r="E47" s="1223"/>
      <c r="F47" s="641"/>
      <c r="G47" s="1223">
        <f t="shared" ref="G47:J47" si="0">IF(G16="","",IF(G46="",ROUND(G42*2,1)/2,ROUND(G46*2,1)/2))</f>
        <v>0</v>
      </c>
      <c r="H47" s="1223"/>
      <c r="I47" s="641"/>
      <c r="J47" s="1223">
        <f t="shared" si="0"/>
        <v>0</v>
      </c>
      <c r="K47" s="1223"/>
      <c r="L47" s="641"/>
      <c r="M47" s="1223">
        <f>IF(M16="","",IF(M46="",ROUND(M42*2,1)/2,ROUND(M46*2,1)/2))</f>
        <v>0</v>
      </c>
      <c r="N47" s="1223"/>
      <c r="O47" s="641"/>
      <c r="P47" s="1223">
        <f>IF(P16="","",IF(P46="",ROUND(P42*2,1)/2,ROUND(P46*2,1)/2))</f>
        <v>0</v>
      </c>
      <c r="Q47" s="1223"/>
      <c r="R47" s="641"/>
      <c r="S47" s="1223">
        <f>IF(S16="","",IF(S46="",ROUND(S42*2,1)/2,ROUND(S46*2,1)/2))</f>
        <v>0</v>
      </c>
      <c r="T47" s="1223"/>
      <c r="U47" s="641"/>
      <c r="V47" s="1223">
        <f>IF(V16="","",IF(V46="",ROUND(V42*2,1)/2,ROUND(V46*2,1)/2))</f>
        <v>0</v>
      </c>
      <c r="W47" s="1223"/>
      <c r="X47" s="641"/>
      <c r="Y47" s="1223">
        <f>IF(Y16="","",IF(Y46="",ROUND(Y42*2,1)/2,ROUND(Y46*2,1)/2))</f>
        <v>0</v>
      </c>
      <c r="Z47" s="1223"/>
      <c r="AA47" s="641"/>
      <c r="AB47" s="1223">
        <f>IF(AB16="","",IF(AB46="",ROUND(AB42*2,1)/2,ROUND(AB46*2,1)/2))</f>
        <v>0</v>
      </c>
      <c r="AC47" s="1223"/>
      <c r="AD47" s="641"/>
      <c r="AE47" s="1223">
        <f>IF(AE16="","",IF(AE46="",ROUND(AE42*2,1)/2,ROUND(AE46*2,1)/2))</f>
        <v>0</v>
      </c>
      <c r="AF47" s="1223"/>
      <c r="AG47" s="641"/>
      <c r="AH47" s="1223">
        <f>IF(AH16="","",IF(AH46="",ROUND(AH42*2,1)/2,ROUND(AH46*2,1)/2))</f>
        <v>0</v>
      </c>
      <c r="AI47" s="1223"/>
      <c r="AJ47" s="641"/>
      <c r="AK47" s="1223">
        <f>IF(AK16="","",IF(AK46="",ROUND(AK42*2,1)/2,ROUND(AK46*2,1)/2))</f>
        <v>0</v>
      </c>
      <c r="AL47" s="1223"/>
      <c r="AM47" s="641"/>
      <c r="AN47" s="1223">
        <f>IF(AN16="","",IF(AN46="",ROUND(AN42*2,1)/2,ROUND(AN46*2,1)/2))</f>
        <v>0</v>
      </c>
      <c r="AO47" s="1223"/>
      <c r="AP47" s="641"/>
      <c r="AQ47" s="1223">
        <f>IF(AQ16="","",IF(AQ46="",ROUND(AQ42*2,1)/2,ROUND(AQ46*2,1)/2))</f>
        <v>0</v>
      </c>
      <c r="AR47" s="1223"/>
      <c r="AS47" s="641"/>
      <c r="AT47" s="1223">
        <f>IF(AT16="","",IF(AT46="",ROUND(AT42*2,1)/2,ROUND(AT46*2,1)/2))</f>
        <v>0</v>
      </c>
      <c r="AU47" s="1223"/>
      <c r="AV47" s="641"/>
      <c r="AW47" s="1223">
        <f>IF(AW16="","",IF(AW46="",ROUND(AW42*2,1)/2,ROUND(AW46*2,1)/2))</f>
        <v>0</v>
      </c>
      <c r="AX47" s="1223"/>
      <c r="AY47" s="641"/>
      <c r="AZ47" s="1223">
        <f t="shared" ref="AZ47" si="1">IF(AZ16="","",IF(AZ46="",ROUND(AZ42*2,1)/2,ROUND(AZ46*2,1)/2))</f>
        <v>0</v>
      </c>
      <c r="BA47" s="1223"/>
      <c r="BB47" s="641"/>
      <c r="BC47" s="1223">
        <f t="shared" ref="BC47" si="2">IF(BC16="","",IF(BC46="",ROUND(BC42*2,1)/2,ROUND(BC46*2,1)/2))</f>
        <v>0</v>
      </c>
      <c r="BD47" s="1223"/>
      <c r="BE47" s="641"/>
      <c r="BF47" s="1223">
        <f t="shared" ref="BF47" si="3">IF(BF16="","",IF(BF46="",ROUND(BF42*2,1)/2,ROUND(BF46*2,1)/2))</f>
        <v>0</v>
      </c>
      <c r="BG47" s="1223"/>
      <c r="BH47" s="641"/>
      <c r="BI47" s="1223">
        <f t="shared" ref="BI47" si="4">IF(BI16="","",IF(BI46="",ROUND(BI42*2,1)/2,ROUND(BI46*2,1)/2))</f>
        <v>0</v>
      </c>
      <c r="BJ47" s="1223"/>
      <c r="BK47" s="641"/>
      <c r="BL47" s="642"/>
      <c r="BM47" s="642"/>
      <c r="BN47" s="642"/>
      <c r="BO47" s="642"/>
      <c r="BP47" s="642"/>
      <c r="BQ47" s="642"/>
      <c r="BR47" s="642"/>
      <c r="BS47" s="734"/>
      <c r="BT47" s="734"/>
      <c r="BU47" s="734"/>
      <c r="BV47" s="734"/>
      <c r="BW47" s="734"/>
      <c r="BX47" s="734"/>
      <c r="BY47" s="734"/>
      <c r="BZ47" s="734"/>
      <c r="CA47" s="734"/>
      <c r="CB47" s="734"/>
      <c r="CC47" s="734"/>
      <c r="CD47" s="734"/>
      <c r="CE47" s="734"/>
      <c r="CF47" s="734"/>
      <c r="CG47" s="734"/>
      <c r="CH47" s="734"/>
      <c r="CI47" s="734"/>
      <c r="CJ47" s="734"/>
      <c r="CK47" s="734"/>
      <c r="CL47" s="734"/>
      <c r="CM47" s="734"/>
      <c r="CN47" s="734"/>
      <c r="CO47" s="734"/>
      <c r="CP47" s="734"/>
      <c r="CQ47" s="734"/>
      <c r="CR47" s="734"/>
      <c r="CS47" s="734"/>
      <c r="CT47" s="734"/>
      <c r="CU47" s="734"/>
      <c r="CV47" s="734"/>
      <c r="CW47" s="734"/>
      <c r="CX47" s="734"/>
      <c r="CY47" s="734"/>
      <c r="CZ47" s="734"/>
      <c r="DA47" s="734"/>
      <c r="DB47" s="734"/>
      <c r="DC47" s="734"/>
      <c r="DD47" s="734"/>
      <c r="DE47" s="734"/>
      <c r="DF47" s="734"/>
      <c r="DG47" s="734"/>
      <c r="DH47" s="734"/>
      <c r="DI47" s="734"/>
      <c r="DJ47" s="734"/>
      <c r="DK47" s="734"/>
      <c r="DL47" s="734"/>
      <c r="DM47" s="734"/>
      <c r="DN47" s="734"/>
      <c r="DO47" s="734"/>
      <c r="DP47" s="734"/>
      <c r="DQ47" s="734"/>
      <c r="DR47" s="734"/>
      <c r="DS47" s="734"/>
      <c r="DT47" s="734"/>
      <c r="DU47" s="734"/>
      <c r="DV47" s="734"/>
      <c r="DW47" s="734"/>
      <c r="DX47" s="734"/>
      <c r="DY47" s="734"/>
      <c r="DZ47" s="734"/>
      <c r="EA47" s="734"/>
      <c r="EB47" s="734"/>
      <c r="EC47" s="734"/>
      <c r="ED47" s="734"/>
      <c r="EE47" s="734"/>
      <c r="EF47" s="734"/>
      <c r="EG47" s="734"/>
      <c r="EH47" s="734"/>
      <c r="EI47" s="734"/>
      <c r="EJ47" s="734"/>
      <c r="EK47" s="734"/>
      <c r="EL47" s="734"/>
      <c r="EM47" s="734"/>
      <c r="EN47" s="734"/>
      <c r="EO47" s="734"/>
      <c r="EP47" s="734"/>
      <c r="EQ47" s="734"/>
      <c r="ER47" s="734"/>
      <c r="ES47" s="734"/>
      <c r="ET47" s="734"/>
      <c r="EU47" s="734"/>
      <c r="EV47" s="734"/>
      <c r="EW47" s="734"/>
      <c r="EX47" s="735"/>
      <c r="EY47" s="735"/>
      <c r="EZ47" s="735"/>
      <c r="FA47" s="735"/>
      <c r="FB47" s="735"/>
      <c r="FC47" s="735"/>
      <c r="FD47" s="735"/>
      <c r="FE47" s="735"/>
      <c r="FF47" s="735"/>
      <c r="FG47" s="735"/>
      <c r="FH47" s="735"/>
      <c r="FI47" s="735"/>
      <c r="FJ47" s="735"/>
      <c r="FK47" s="735"/>
      <c r="FL47" s="735"/>
      <c r="FM47" s="735"/>
      <c r="FN47" s="735"/>
      <c r="FO47" s="735"/>
      <c r="FP47" s="735"/>
      <c r="FQ47" s="735"/>
      <c r="FR47" s="735"/>
      <c r="FS47" s="735"/>
      <c r="FT47" s="735"/>
      <c r="FU47" s="735"/>
      <c r="FV47" s="735"/>
      <c r="FW47" s="735"/>
      <c r="FX47" s="735"/>
      <c r="FY47" s="735"/>
      <c r="FZ47" s="735"/>
      <c r="GA47" s="735"/>
      <c r="GB47" s="735"/>
      <c r="GC47" s="735"/>
      <c r="GD47" s="735"/>
      <c r="GE47" s="735"/>
      <c r="GF47" s="735"/>
      <c r="GG47" s="735"/>
      <c r="GH47" s="735"/>
      <c r="GI47" s="735"/>
      <c r="GJ47" s="735"/>
      <c r="GK47" s="735"/>
      <c r="GL47" s="735"/>
      <c r="GM47" s="735"/>
      <c r="GN47" s="735"/>
      <c r="GO47" s="735"/>
      <c r="GP47" s="735"/>
      <c r="GQ47" s="735"/>
      <c r="GR47" s="735"/>
      <c r="GS47" s="735"/>
      <c r="GT47" s="735"/>
      <c r="GU47" s="735"/>
      <c r="GV47" s="735"/>
      <c r="GW47" s="735"/>
      <c r="GX47" s="735"/>
      <c r="GY47" s="735"/>
      <c r="GZ47" s="735"/>
      <c r="HA47" s="735"/>
      <c r="HB47" s="735"/>
      <c r="HC47" s="735"/>
      <c r="HD47" s="735"/>
      <c r="HE47" s="735"/>
      <c r="HF47" s="735"/>
      <c r="HG47" s="735"/>
      <c r="HH47" s="735"/>
      <c r="HI47" s="735"/>
      <c r="HJ47" s="735"/>
      <c r="HK47" s="735"/>
      <c r="HL47" s="735"/>
      <c r="HM47" s="735"/>
      <c r="HN47" s="735"/>
      <c r="HO47" s="735"/>
      <c r="HP47" s="735"/>
      <c r="HQ47" s="735"/>
      <c r="HR47" s="735"/>
      <c r="HS47" s="735"/>
      <c r="HT47" s="735"/>
      <c r="HU47" s="735"/>
      <c r="HV47" s="735"/>
      <c r="HW47" s="735"/>
      <c r="HX47" s="735"/>
      <c r="HY47" s="735"/>
      <c r="HZ47" s="735"/>
      <c r="IA47" s="735"/>
      <c r="IB47" s="735"/>
      <c r="IC47" s="735"/>
      <c r="ID47" s="735"/>
      <c r="IE47" s="735"/>
      <c r="IF47" s="735"/>
      <c r="IG47" s="735"/>
      <c r="IH47" s="735"/>
      <c r="II47" s="735"/>
      <c r="IJ47" s="735"/>
      <c r="IK47" s="735"/>
      <c r="IL47" s="735"/>
      <c r="IM47" s="735"/>
      <c r="IN47" s="735"/>
    </row>
    <row r="48" spans="1:248" s="750" customFormat="1" ht="11.25" customHeight="1" thickBot="1" x14ac:dyDescent="0.25">
      <c r="A48" s="748"/>
      <c r="B48" s="748"/>
      <c r="C48" s="748"/>
      <c r="D48" s="749"/>
      <c r="E48" s="749"/>
      <c r="F48" s="658"/>
      <c r="G48" s="749"/>
      <c r="H48" s="749"/>
      <c r="I48" s="658"/>
      <c r="J48" s="749"/>
      <c r="K48" s="749"/>
      <c r="L48" s="658"/>
      <c r="M48" s="749"/>
      <c r="N48" s="749"/>
      <c r="O48" s="658"/>
      <c r="P48" s="749"/>
      <c r="Q48" s="749"/>
      <c r="R48" s="658"/>
      <c r="S48" s="749"/>
      <c r="T48" s="749"/>
      <c r="U48" s="658"/>
      <c r="V48" s="749"/>
      <c r="W48" s="749"/>
      <c r="X48" s="658"/>
      <c r="Y48" s="749"/>
      <c r="Z48" s="749"/>
      <c r="AA48" s="658"/>
      <c r="AB48" s="749"/>
      <c r="AC48" s="749"/>
      <c r="AD48" s="658"/>
      <c r="AE48" s="749"/>
      <c r="AF48" s="749"/>
      <c r="AG48" s="658"/>
      <c r="AH48" s="749"/>
      <c r="AI48" s="749"/>
      <c r="AJ48" s="658"/>
      <c r="AK48" s="749"/>
      <c r="AL48" s="749"/>
      <c r="AM48" s="658"/>
      <c r="AN48" s="749"/>
      <c r="AO48" s="749"/>
      <c r="AP48" s="658"/>
      <c r="AQ48" s="749"/>
      <c r="AR48" s="749"/>
      <c r="AS48" s="658"/>
      <c r="AT48" s="749"/>
      <c r="AU48" s="749"/>
      <c r="AV48" s="658"/>
      <c r="AW48" s="749"/>
      <c r="AX48" s="749"/>
      <c r="AY48" s="658"/>
      <c r="AZ48" s="749"/>
      <c r="BA48" s="749"/>
      <c r="BB48" s="658"/>
      <c r="BC48" s="749"/>
      <c r="BD48" s="749"/>
      <c r="BE48" s="658"/>
      <c r="BF48" s="749"/>
      <c r="BG48" s="749"/>
      <c r="BH48" s="658"/>
      <c r="BI48" s="749"/>
      <c r="BJ48" s="749"/>
      <c r="BK48" s="658"/>
      <c r="BL48" s="512"/>
      <c r="BM48" s="512"/>
      <c r="BN48" s="512"/>
      <c r="BO48" s="512"/>
      <c r="BP48" s="512"/>
      <c r="BQ48" s="512"/>
      <c r="BR48" s="512"/>
      <c r="BS48" s="727"/>
      <c r="BT48" s="727"/>
      <c r="BU48" s="727"/>
      <c r="BV48" s="727"/>
      <c r="BW48" s="727"/>
      <c r="BX48" s="727"/>
      <c r="BY48" s="727"/>
      <c r="BZ48" s="727"/>
      <c r="CA48" s="727"/>
      <c r="CB48" s="727"/>
      <c r="CC48" s="727"/>
      <c r="CD48" s="727"/>
      <c r="CE48" s="727"/>
      <c r="CF48" s="727"/>
      <c r="CG48" s="727"/>
      <c r="CH48" s="727"/>
      <c r="CI48" s="727"/>
      <c r="CJ48" s="727"/>
      <c r="CK48" s="727"/>
      <c r="CL48" s="727"/>
      <c r="CM48" s="727"/>
      <c r="CN48" s="727"/>
      <c r="CO48" s="727"/>
      <c r="CP48" s="727"/>
      <c r="CQ48" s="727"/>
      <c r="CR48" s="727"/>
      <c r="CS48" s="727"/>
      <c r="CT48" s="727"/>
      <c r="CU48" s="727"/>
      <c r="CV48" s="727"/>
      <c r="CW48" s="727"/>
      <c r="CX48" s="727"/>
      <c r="CY48" s="727"/>
      <c r="CZ48" s="727"/>
      <c r="DA48" s="727"/>
      <c r="DB48" s="727"/>
      <c r="DC48" s="727"/>
      <c r="DD48" s="727"/>
      <c r="DE48" s="727"/>
      <c r="DF48" s="727"/>
      <c r="DG48" s="727"/>
      <c r="DH48" s="727"/>
      <c r="DI48" s="727"/>
      <c r="DJ48" s="727"/>
      <c r="DK48" s="727"/>
      <c r="DL48" s="727"/>
      <c r="DM48" s="727"/>
      <c r="DN48" s="727"/>
      <c r="DO48" s="727"/>
      <c r="DP48" s="727"/>
      <c r="DQ48" s="727"/>
      <c r="DR48" s="727"/>
      <c r="DS48" s="727"/>
      <c r="DT48" s="727"/>
      <c r="DU48" s="727"/>
      <c r="DV48" s="727"/>
      <c r="DW48" s="727"/>
      <c r="DX48" s="727"/>
      <c r="DY48" s="727"/>
      <c r="DZ48" s="727"/>
      <c r="EA48" s="727"/>
      <c r="EB48" s="727"/>
      <c r="EC48" s="727"/>
      <c r="ED48" s="727"/>
      <c r="EE48" s="727"/>
      <c r="EF48" s="727"/>
      <c r="EG48" s="727"/>
      <c r="EH48" s="727"/>
      <c r="EI48" s="727"/>
      <c r="EJ48" s="727"/>
      <c r="EK48" s="727"/>
      <c r="EL48" s="727"/>
      <c r="EM48" s="727"/>
      <c r="EN48" s="727"/>
      <c r="EO48" s="727"/>
      <c r="EP48" s="727"/>
      <c r="EQ48" s="727"/>
      <c r="ER48" s="727"/>
      <c r="ES48" s="727"/>
      <c r="ET48" s="727"/>
      <c r="EU48" s="727"/>
      <c r="EV48" s="727"/>
      <c r="EW48" s="727"/>
      <c r="EX48" s="728"/>
      <c r="EY48" s="728"/>
      <c r="EZ48" s="728"/>
      <c r="FA48" s="728"/>
      <c r="FB48" s="728"/>
      <c r="FC48" s="728"/>
      <c r="FD48" s="728"/>
      <c r="FE48" s="728"/>
      <c r="FF48" s="728"/>
      <c r="FG48" s="728"/>
      <c r="FH48" s="728"/>
      <c r="FI48" s="728"/>
      <c r="FJ48" s="728"/>
      <c r="FK48" s="728"/>
      <c r="FL48" s="728"/>
      <c r="FM48" s="728"/>
      <c r="FN48" s="728"/>
      <c r="FO48" s="728"/>
      <c r="FP48" s="728"/>
      <c r="FQ48" s="728"/>
      <c r="FR48" s="728"/>
      <c r="FS48" s="728"/>
      <c r="FT48" s="728"/>
      <c r="FU48" s="728"/>
      <c r="FV48" s="728"/>
      <c r="FW48" s="728"/>
      <c r="FX48" s="728"/>
      <c r="FY48" s="728"/>
      <c r="FZ48" s="728"/>
      <c r="GA48" s="728"/>
      <c r="GB48" s="728"/>
      <c r="GC48" s="728"/>
      <c r="GD48" s="728"/>
      <c r="GE48" s="728"/>
      <c r="GF48" s="728"/>
      <c r="GG48" s="728"/>
      <c r="GH48" s="728"/>
      <c r="GI48" s="728"/>
      <c r="GJ48" s="728"/>
      <c r="GK48" s="728"/>
      <c r="GL48" s="728"/>
      <c r="GM48" s="728"/>
      <c r="GN48" s="728"/>
      <c r="GO48" s="728"/>
      <c r="GP48" s="728"/>
      <c r="GQ48" s="728"/>
      <c r="GR48" s="728"/>
      <c r="GS48" s="728"/>
      <c r="GT48" s="728"/>
      <c r="GU48" s="728"/>
      <c r="GV48" s="728"/>
      <c r="GW48" s="728"/>
      <c r="GX48" s="728"/>
      <c r="GY48" s="728"/>
      <c r="GZ48" s="728"/>
      <c r="HA48" s="728"/>
      <c r="HB48" s="728"/>
      <c r="HC48" s="728"/>
      <c r="HD48" s="728"/>
      <c r="HE48" s="728"/>
      <c r="HF48" s="728"/>
      <c r="HG48" s="728"/>
      <c r="HH48" s="728"/>
      <c r="HI48" s="728"/>
      <c r="HJ48" s="728"/>
      <c r="HK48" s="728"/>
      <c r="HL48" s="728"/>
      <c r="HM48" s="728"/>
      <c r="HN48" s="728"/>
      <c r="HO48" s="728"/>
      <c r="HP48" s="728"/>
      <c r="HQ48" s="728"/>
      <c r="HR48" s="728"/>
      <c r="HS48" s="728"/>
      <c r="HT48" s="728"/>
      <c r="HU48" s="728"/>
      <c r="HV48" s="728"/>
      <c r="HW48" s="728"/>
      <c r="HX48" s="728"/>
      <c r="HY48" s="728"/>
      <c r="HZ48" s="728"/>
      <c r="IA48" s="728"/>
      <c r="IB48" s="728"/>
      <c r="IC48" s="728"/>
      <c r="ID48" s="728"/>
      <c r="IE48" s="728"/>
      <c r="IF48" s="728"/>
      <c r="IG48" s="728"/>
      <c r="IH48" s="728"/>
      <c r="II48" s="728"/>
      <c r="IJ48" s="728"/>
      <c r="IK48" s="728"/>
      <c r="IL48" s="728"/>
      <c r="IM48" s="728"/>
      <c r="IN48" s="728"/>
    </row>
    <row r="49" spans="1:248" s="516" customFormat="1" ht="32.25" customHeight="1" thickBot="1" x14ac:dyDescent="0.25">
      <c r="A49" s="514"/>
      <c r="B49" s="509" t="s">
        <v>89</v>
      </c>
      <c r="C49" s="510"/>
      <c r="D49" s="1221">
        <f>IF(AND(D16="",D17=""),"",D47)</f>
        <v>0</v>
      </c>
      <c r="E49" s="1222"/>
      <c r="F49" s="511"/>
      <c r="G49" s="1221">
        <f>IF(AND(G16="",G17=""),"",G47)</f>
        <v>0</v>
      </c>
      <c r="H49" s="1222"/>
      <c r="I49" s="511"/>
      <c r="J49" s="1221">
        <f>IF(AND(J16="",J17=""),"",J47)</f>
        <v>0</v>
      </c>
      <c r="K49" s="1222"/>
      <c r="L49" s="511"/>
      <c r="M49" s="1221">
        <f>IF(AND(M16="",M17=""),"",M47)</f>
        <v>0</v>
      </c>
      <c r="N49" s="1222"/>
      <c r="O49" s="511"/>
      <c r="P49" s="1221">
        <f>IF(AND(P16="",P17=""),"",P47)</f>
        <v>0</v>
      </c>
      <c r="Q49" s="1222"/>
      <c r="R49" s="511"/>
      <c r="S49" s="1221">
        <f>IF(AND(S16="",S17=""),"",S47)</f>
        <v>0</v>
      </c>
      <c r="T49" s="1222"/>
      <c r="U49" s="511"/>
      <c r="V49" s="1221">
        <f>IF(AND(V16="",V17=""),"",V47)</f>
        <v>0</v>
      </c>
      <c r="W49" s="1222"/>
      <c r="X49" s="511"/>
      <c r="Y49" s="1221">
        <f>IF(AND(Y16="",Y17=""),"",Y47)</f>
        <v>0</v>
      </c>
      <c r="Z49" s="1222"/>
      <c r="AA49" s="511"/>
      <c r="AB49" s="1221">
        <f>IF(AND(AB16="",AB17=""),"",AB47)</f>
        <v>0</v>
      </c>
      <c r="AC49" s="1222"/>
      <c r="AD49" s="511"/>
      <c r="AE49" s="1221">
        <f>IF(AND(AE16="",AE17=""),"",AE47)</f>
        <v>0</v>
      </c>
      <c r="AF49" s="1222"/>
      <c r="AG49" s="511"/>
      <c r="AH49" s="1221">
        <f>IF(AND(AH16="",AH17=""),"",AH47)</f>
        <v>0</v>
      </c>
      <c r="AI49" s="1222"/>
      <c r="AJ49" s="511"/>
      <c r="AK49" s="1221">
        <f>IF(AND(AK16="",AK17=""),"",AK47)</f>
        <v>0</v>
      </c>
      <c r="AL49" s="1222"/>
      <c r="AM49" s="511"/>
      <c r="AN49" s="1221">
        <f>IF(AND(AN16="",AN17=""),"",AN47)</f>
        <v>0</v>
      </c>
      <c r="AO49" s="1222"/>
      <c r="AP49" s="511"/>
      <c r="AQ49" s="1221">
        <f>IF(AND(AQ16="",AQ17=""),"",AQ47)</f>
        <v>0</v>
      </c>
      <c r="AR49" s="1222"/>
      <c r="AS49" s="511"/>
      <c r="AT49" s="1221">
        <f>IF(AND(AT16="",AT17=""),"",AT47)</f>
        <v>0</v>
      </c>
      <c r="AU49" s="1222"/>
      <c r="AV49" s="511"/>
      <c r="AW49" s="1221">
        <f>IF(AND(AW16="",AW17=""),"",AW47)</f>
        <v>0</v>
      </c>
      <c r="AX49" s="1222"/>
      <c r="AY49" s="511"/>
      <c r="AZ49" s="1221">
        <f>IF(AND(AZ16="",AZ17=""),"",AZ47)</f>
        <v>0</v>
      </c>
      <c r="BA49" s="1222"/>
      <c r="BB49" s="511"/>
      <c r="BC49" s="1221">
        <f>IF(AND(BC16="",BC17=""),"",BC47)</f>
        <v>0</v>
      </c>
      <c r="BD49" s="1222"/>
      <c r="BE49" s="511"/>
      <c r="BF49" s="1221">
        <f>IF(AND(BF16="",BF17=""),"",BF47)</f>
        <v>0</v>
      </c>
      <c r="BG49" s="1222"/>
      <c r="BH49" s="511"/>
      <c r="BI49" s="1221">
        <f>IF(AND(BI16="",BI17=""),"",BI47)</f>
        <v>0</v>
      </c>
      <c r="BJ49" s="1222"/>
      <c r="BK49" s="511"/>
      <c r="BL49" s="512"/>
      <c r="BM49" s="512"/>
      <c r="BN49" s="512"/>
      <c r="BO49" s="512"/>
      <c r="BP49" s="512"/>
      <c r="BQ49" s="512"/>
      <c r="BR49" s="512"/>
      <c r="BS49" s="513"/>
      <c r="BT49" s="513"/>
      <c r="BU49" s="513"/>
      <c r="BV49" s="513"/>
      <c r="BW49" s="513"/>
      <c r="BX49" s="513"/>
      <c r="BY49" s="513"/>
      <c r="BZ49" s="513"/>
      <c r="CA49" s="513"/>
      <c r="CB49" s="513"/>
      <c r="CC49" s="513"/>
      <c r="CD49" s="513"/>
      <c r="CE49" s="513"/>
      <c r="CF49" s="513"/>
      <c r="CG49" s="513"/>
      <c r="CH49" s="513"/>
      <c r="CI49" s="513"/>
      <c r="CJ49" s="513"/>
      <c r="CK49" s="513"/>
      <c r="CL49" s="513"/>
      <c r="CM49" s="513"/>
      <c r="CN49" s="513"/>
      <c r="CO49" s="513"/>
      <c r="CP49" s="513"/>
      <c r="CQ49" s="513"/>
      <c r="CR49" s="513"/>
      <c r="CS49" s="513"/>
      <c r="CT49" s="513"/>
      <c r="CU49" s="513"/>
      <c r="CV49" s="513"/>
      <c r="CW49" s="513"/>
      <c r="CX49" s="513"/>
      <c r="CY49" s="513"/>
      <c r="CZ49" s="513"/>
      <c r="DA49" s="513"/>
      <c r="DB49" s="513"/>
      <c r="DC49" s="513"/>
      <c r="DD49" s="513"/>
      <c r="DE49" s="513"/>
      <c r="DF49" s="513"/>
      <c r="DG49" s="513"/>
      <c r="DH49" s="513"/>
      <c r="DI49" s="513"/>
      <c r="DJ49" s="513"/>
      <c r="DK49" s="513"/>
      <c r="DL49" s="513"/>
      <c r="DM49" s="513"/>
      <c r="DN49" s="513"/>
      <c r="DO49" s="513"/>
      <c r="DP49" s="513"/>
      <c r="DQ49" s="513"/>
      <c r="DR49" s="513"/>
      <c r="DS49" s="513"/>
      <c r="DT49" s="513"/>
      <c r="DU49" s="513"/>
      <c r="DV49" s="513"/>
      <c r="DW49" s="513"/>
      <c r="DX49" s="513"/>
      <c r="DY49" s="513"/>
      <c r="DZ49" s="513"/>
      <c r="EA49" s="513"/>
      <c r="EB49" s="513"/>
      <c r="EC49" s="513"/>
      <c r="ED49" s="513"/>
      <c r="EE49" s="513"/>
      <c r="EF49" s="513"/>
      <c r="EG49" s="513"/>
      <c r="EH49" s="513"/>
      <c r="EI49" s="513"/>
      <c r="EJ49" s="513"/>
      <c r="EK49" s="513"/>
      <c r="EL49" s="513"/>
      <c r="EM49" s="513"/>
      <c r="EN49" s="513"/>
      <c r="EO49" s="513"/>
      <c r="EP49" s="513"/>
      <c r="EQ49" s="513"/>
      <c r="ER49" s="513"/>
      <c r="ES49" s="513"/>
      <c r="ET49" s="513"/>
      <c r="EU49" s="513"/>
      <c r="EV49" s="513"/>
      <c r="EW49" s="513"/>
      <c r="EX49" s="514"/>
      <c r="EY49" s="514"/>
      <c r="EZ49" s="514"/>
      <c r="FA49" s="514"/>
      <c r="FB49" s="514"/>
      <c r="FC49" s="514"/>
      <c r="FD49" s="514"/>
      <c r="FE49" s="514"/>
      <c r="FF49" s="514"/>
      <c r="FG49" s="514"/>
      <c r="FH49" s="514"/>
      <c r="FI49" s="514"/>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row>
    <row r="50" spans="1:248" s="365" customFormat="1" ht="18" customHeight="1" x14ac:dyDescent="0.2">
      <c r="A50" s="361"/>
      <c r="B50" s="361"/>
      <c r="C50" s="361"/>
      <c r="D50" s="362"/>
      <c r="E50" s="362"/>
      <c r="F50" s="388"/>
      <c r="G50" s="362"/>
      <c r="H50" s="362"/>
      <c r="I50" s="388"/>
      <c r="J50" s="362"/>
      <c r="K50" s="362"/>
      <c r="L50" s="388"/>
      <c r="M50" s="362"/>
      <c r="N50" s="362"/>
      <c r="O50" s="388"/>
      <c r="P50" s="362"/>
      <c r="Q50" s="362"/>
      <c r="R50" s="388"/>
      <c r="S50" s="362"/>
      <c r="T50" s="362"/>
      <c r="U50" s="388"/>
      <c r="V50" s="362"/>
      <c r="W50" s="362"/>
      <c r="X50" s="388"/>
      <c r="Y50" s="362"/>
      <c r="Z50" s="362"/>
      <c r="AA50" s="388"/>
      <c r="AB50" s="362"/>
      <c r="AC50" s="362"/>
      <c r="AD50" s="388"/>
      <c r="AE50" s="362"/>
      <c r="AF50" s="362"/>
      <c r="AG50" s="388"/>
      <c r="AH50" s="362"/>
      <c r="AI50" s="362"/>
      <c r="AJ50" s="388"/>
      <c r="AK50" s="362"/>
      <c r="AL50" s="362"/>
      <c r="AM50" s="388"/>
      <c r="AN50" s="362"/>
      <c r="AO50" s="362"/>
      <c r="AP50" s="388"/>
      <c r="AQ50" s="362"/>
      <c r="AR50" s="362"/>
      <c r="AS50" s="388"/>
      <c r="AT50" s="362"/>
      <c r="AU50" s="362"/>
      <c r="AV50" s="388"/>
      <c r="AW50" s="362"/>
      <c r="AX50" s="362"/>
      <c r="AY50" s="388"/>
      <c r="AZ50" s="362"/>
      <c r="BA50" s="362"/>
      <c r="BB50" s="388"/>
      <c r="BC50" s="362"/>
      <c r="BD50" s="362"/>
      <c r="BE50" s="388"/>
      <c r="BF50" s="362"/>
      <c r="BG50" s="362"/>
      <c r="BH50" s="388"/>
      <c r="BI50" s="362"/>
      <c r="BJ50" s="362"/>
      <c r="BK50" s="388"/>
      <c r="BL50" s="31"/>
      <c r="BM50" s="31"/>
      <c r="BN50" s="31"/>
      <c r="BO50" s="31"/>
      <c r="BP50" s="31"/>
      <c r="BQ50" s="31"/>
      <c r="BR50" s="31"/>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3"/>
      <c r="DB50" s="363"/>
      <c r="DC50" s="363"/>
      <c r="DD50" s="363"/>
      <c r="DE50" s="363"/>
      <c r="DF50" s="363"/>
      <c r="DG50" s="363"/>
      <c r="DH50" s="363"/>
      <c r="DI50" s="363"/>
      <c r="DJ50" s="363"/>
      <c r="DK50" s="363"/>
      <c r="DL50" s="363"/>
      <c r="DM50" s="363"/>
      <c r="DN50" s="363"/>
      <c r="DO50" s="363"/>
      <c r="DP50" s="363"/>
      <c r="DQ50" s="363"/>
      <c r="DR50" s="363"/>
      <c r="DS50" s="363"/>
      <c r="DT50" s="363"/>
      <c r="DU50" s="363"/>
      <c r="DV50" s="363"/>
      <c r="DW50" s="363"/>
      <c r="DX50" s="363"/>
      <c r="DY50" s="363"/>
      <c r="DZ50" s="363"/>
      <c r="EA50" s="363"/>
      <c r="EB50" s="363"/>
      <c r="EC50" s="363"/>
      <c r="ED50" s="363"/>
      <c r="EE50" s="363"/>
      <c r="EF50" s="363"/>
      <c r="EG50" s="363"/>
      <c r="EH50" s="363"/>
      <c r="EI50" s="363"/>
      <c r="EJ50" s="363"/>
      <c r="EK50" s="363"/>
      <c r="EL50" s="363"/>
      <c r="EM50" s="363"/>
      <c r="EN50" s="363"/>
      <c r="EO50" s="363"/>
      <c r="EP50" s="363"/>
      <c r="EQ50" s="363"/>
      <c r="ER50" s="363"/>
      <c r="ES50" s="363"/>
      <c r="ET50" s="363"/>
      <c r="EU50" s="363"/>
      <c r="EV50" s="363"/>
      <c r="EW50" s="363"/>
      <c r="EX50" s="364"/>
      <c r="EY50" s="364"/>
      <c r="EZ50" s="364"/>
      <c r="FA50" s="364"/>
      <c r="FB50" s="364"/>
      <c r="FC50" s="364"/>
      <c r="FD50" s="364"/>
      <c r="FE50" s="364"/>
      <c r="FF50" s="364"/>
      <c r="FG50" s="364"/>
      <c r="FH50" s="364"/>
      <c r="FI50" s="364"/>
      <c r="FJ50" s="364"/>
      <c r="FK50" s="364"/>
      <c r="FL50" s="364"/>
      <c r="FM50" s="364"/>
      <c r="FN50" s="364"/>
      <c r="FO50" s="364"/>
      <c r="FP50" s="364"/>
      <c r="FQ50" s="364"/>
      <c r="FR50" s="364"/>
      <c r="FS50" s="364"/>
      <c r="FT50" s="364"/>
      <c r="FU50" s="364"/>
      <c r="FV50" s="364"/>
      <c r="FW50" s="364"/>
      <c r="FX50" s="364"/>
      <c r="FY50" s="364"/>
      <c r="FZ50" s="364"/>
      <c r="GA50" s="364"/>
      <c r="GB50" s="364"/>
      <c r="GC50" s="364"/>
      <c r="GD50" s="364"/>
      <c r="GE50" s="364"/>
      <c r="GF50" s="364"/>
      <c r="GG50" s="364"/>
      <c r="GH50" s="364"/>
      <c r="GI50" s="364"/>
      <c r="GJ50" s="364"/>
      <c r="GK50" s="364"/>
      <c r="GL50" s="364"/>
      <c r="GM50" s="364"/>
      <c r="GN50" s="364"/>
      <c r="GO50" s="364"/>
      <c r="GP50" s="364"/>
      <c r="GQ50" s="364"/>
      <c r="GR50" s="364"/>
      <c r="GS50" s="364"/>
      <c r="GT50" s="364"/>
      <c r="GU50" s="364"/>
      <c r="GV50" s="364"/>
      <c r="GW50" s="364"/>
      <c r="GX50" s="364"/>
      <c r="GY50" s="364"/>
      <c r="GZ50" s="364"/>
      <c r="HA50" s="364"/>
      <c r="HB50" s="364"/>
      <c r="HC50" s="364"/>
      <c r="HD50" s="364"/>
      <c r="HE50" s="364"/>
      <c r="HF50" s="364"/>
      <c r="HG50" s="364"/>
      <c r="HH50" s="364"/>
      <c r="HI50" s="364"/>
      <c r="HJ50" s="364"/>
      <c r="HK50" s="364"/>
      <c r="HL50" s="364"/>
      <c r="HM50" s="364"/>
      <c r="HN50" s="364"/>
      <c r="HO50" s="364"/>
      <c r="HP50" s="364"/>
      <c r="HQ50" s="364"/>
      <c r="HR50" s="364"/>
      <c r="HS50" s="364"/>
      <c r="HT50" s="364"/>
      <c r="HU50" s="364"/>
      <c r="HV50" s="364"/>
      <c r="HW50" s="364"/>
      <c r="HX50" s="364"/>
      <c r="HY50" s="364"/>
      <c r="HZ50" s="364"/>
      <c r="IA50" s="364"/>
      <c r="IB50" s="364"/>
      <c r="IC50" s="364"/>
      <c r="ID50" s="364"/>
      <c r="IE50" s="364"/>
      <c r="IF50" s="364"/>
      <c r="IG50" s="364"/>
      <c r="IH50" s="364"/>
      <c r="II50" s="364"/>
      <c r="IJ50" s="364"/>
      <c r="IK50" s="364"/>
      <c r="IL50" s="364"/>
      <c r="IM50" s="364"/>
      <c r="IN50" s="364"/>
    </row>
    <row r="51" spans="1:248" s="494" customFormat="1" ht="18" hidden="1" customHeight="1" thickBot="1" x14ac:dyDescent="0.25">
      <c r="A51" s="262"/>
      <c r="B51" s="780" t="s">
        <v>113</v>
      </c>
      <c r="C51" s="259"/>
      <c r="D51" s="1241"/>
      <c r="E51" s="1242"/>
      <c r="F51" s="37"/>
      <c r="G51" s="1241"/>
      <c r="H51" s="1242"/>
      <c r="I51" s="37"/>
      <c r="J51" s="1241"/>
      <c r="K51" s="1242"/>
      <c r="L51" s="37"/>
      <c r="M51" s="1241"/>
      <c r="N51" s="1242"/>
      <c r="O51" s="37"/>
      <c r="P51" s="1241"/>
      <c r="Q51" s="1242"/>
      <c r="R51" s="37"/>
      <c r="S51" s="1241"/>
      <c r="T51" s="1242"/>
      <c r="U51" s="37"/>
      <c r="V51" s="1241"/>
      <c r="W51" s="1242"/>
      <c r="X51" s="37"/>
      <c r="Y51" s="1241"/>
      <c r="Z51" s="1242"/>
      <c r="AA51" s="37"/>
      <c r="AB51" s="1241"/>
      <c r="AC51" s="1242"/>
      <c r="AD51" s="37"/>
      <c r="AE51" s="1241"/>
      <c r="AF51" s="1242"/>
      <c r="AG51" s="37"/>
      <c r="AH51" s="1241"/>
      <c r="AI51" s="1242"/>
      <c r="AJ51" s="37"/>
      <c r="AK51" s="1241"/>
      <c r="AL51" s="1242"/>
      <c r="AM51" s="37"/>
      <c r="AN51" s="1241"/>
      <c r="AO51" s="1242"/>
      <c r="AP51" s="37"/>
      <c r="AQ51" s="1241"/>
      <c r="AR51" s="1242"/>
      <c r="AS51" s="37"/>
      <c r="AT51" s="1241"/>
      <c r="AU51" s="1242"/>
      <c r="AV51" s="37"/>
      <c r="AW51" s="1241"/>
      <c r="AX51" s="1242"/>
      <c r="AY51" s="37"/>
      <c r="AZ51" s="1241"/>
      <c r="BA51" s="1242"/>
      <c r="BB51" s="37"/>
      <c r="BC51" s="1241"/>
      <c r="BD51" s="1242"/>
      <c r="BE51" s="37"/>
      <c r="BF51" s="1241"/>
      <c r="BG51" s="1242"/>
      <c r="BH51" s="37"/>
      <c r="BI51" s="1241"/>
      <c r="BJ51" s="1242"/>
      <c r="BK51" s="37"/>
      <c r="BL51" s="38"/>
      <c r="BM51" s="38"/>
      <c r="BN51" s="38"/>
      <c r="BO51" s="38"/>
      <c r="BP51" s="38"/>
      <c r="BQ51" s="38"/>
      <c r="BR51" s="38"/>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0"/>
      <c r="DU51" s="260"/>
      <c r="DV51" s="260"/>
      <c r="DW51" s="260"/>
      <c r="DX51" s="260"/>
      <c r="DY51" s="260"/>
      <c r="DZ51" s="260"/>
      <c r="EA51" s="260"/>
      <c r="EB51" s="260"/>
      <c r="EC51" s="260"/>
      <c r="ED51" s="260"/>
      <c r="EE51" s="260"/>
      <c r="EF51" s="260"/>
      <c r="EG51" s="260"/>
      <c r="EH51" s="260"/>
      <c r="EI51" s="260"/>
      <c r="EJ51" s="260"/>
      <c r="EK51" s="260"/>
      <c r="EL51" s="260"/>
      <c r="EM51" s="260"/>
      <c r="EN51" s="260"/>
      <c r="EO51" s="260"/>
      <c r="EP51" s="260"/>
      <c r="EQ51" s="260"/>
      <c r="ER51" s="260"/>
      <c r="ES51" s="260"/>
      <c r="ET51" s="260"/>
      <c r="EU51" s="260"/>
      <c r="EV51" s="260"/>
      <c r="EW51" s="260"/>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row>
    <row r="52" spans="1:248" s="495" customFormat="1" ht="18" hidden="1" customHeight="1" x14ac:dyDescent="0.2">
      <c r="A52" s="262"/>
      <c r="B52" s="215"/>
      <c r="C52" s="215"/>
      <c r="D52" s="352"/>
      <c r="E52" s="352"/>
      <c r="F52" s="344"/>
      <c r="G52" s="352"/>
      <c r="H52" s="352"/>
      <c r="I52" s="344"/>
      <c r="J52" s="352"/>
      <c r="K52" s="352"/>
      <c r="L52" s="344"/>
      <c r="M52" s="352"/>
      <c r="N52" s="352"/>
      <c r="O52" s="344"/>
      <c r="P52" s="352"/>
      <c r="Q52" s="352"/>
      <c r="R52" s="344"/>
      <c r="S52" s="352"/>
      <c r="T52" s="352"/>
      <c r="U52" s="344"/>
      <c r="V52" s="352"/>
      <c r="W52" s="352"/>
      <c r="X52" s="344"/>
      <c r="Y52" s="352"/>
      <c r="Z52" s="352"/>
      <c r="AA52" s="344"/>
      <c r="AB52" s="352"/>
      <c r="AC52" s="352"/>
      <c r="AD52" s="344"/>
      <c r="AE52" s="352"/>
      <c r="AF52" s="352"/>
      <c r="AG52" s="344"/>
      <c r="AH52" s="352"/>
      <c r="AI52" s="352"/>
      <c r="AJ52" s="344"/>
      <c r="AK52" s="352"/>
      <c r="AL52" s="352"/>
      <c r="AM52" s="344"/>
      <c r="AN52" s="352"/>
      <c r="AO52" s="352"/>
      <c r="AP52" s="344"/>
      <c r="AQ52" s="352"/>
      <c r="AR52" s="352"/>
      <c r="AS52" s="344"/>
      <c r="AT52" s="352"/>
      <c r="AU52" s="352"/>
      <c r="AV52" s="344"/>
      <c r="AW52" s="352"/>
      <c r="AX52" s="352"/>
      <c r="AY52" s="344"/>
      <c r="AZ52" s="352"/>
      <c r="BA52" s="352"/>
      <c r="BB52" s="344"/>
      <c r="BC52" s="352"/>
      <c r="BD52" s="352"/>
      <c r="BE52" s="344"/>
      <c r="BF52" s="352"/>
      <c r="BG52" s="352"/>
      <c r="BH52" s="344"/>
      <c r="BI52" s="352"/>
      <c r="BJ52" s="352"/>
      <c r="BK52" s="344"/>
      <c r="BL52" s="31"/>
      <c r="BM52" s="31"/>
      <c r="BN52" s="31"/>
      <c r="BO52" s="31"/>
      <c r="BP52" s="31"/>
      <c r="BQ52" s="31"/>
      <c r="BR52" s="31"/>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c r="HJ52" s="262"/>
      <c r="HK52" s="262"/>
      <c r="HL52" s="262"/>
      <c r="HM52" s="262"/>
      <c r="HN52" s="262"/>
      <c r="HO52" s="262"/>
      <c r="HP52" s="262"/>
      <c r="HQ52" s="262"/>
      <c r="HR52" s="262"/>
      <c r="HS52" s="262"/>
      <c r="HT52" s="262"/>
      <c r="HU52" s="262"/>
      <c r="HV52" s="262"/>
      <c r="HW52" s="262"/>
      <c r="HX52" s="262"/>
      <c r="HY52" s="262"/>
      <c r="HZ52" s="262"/>
      <c r="IA52" s="262"/>
      <c r="IB52" s="262"/>
      <c r="IC52" s="262"/>
      <c r="ID52" s="262"/>
      <c r="IE52" s="262"/>
      <c r="IF52" s="262"/>
      <c r="IG52" s="262"/>
      <c r="IH52" s="262"/>
      <c r="II52" s="262"/>
      <c r="IJ52" s="262"/>
      <c r="IK52" s="262"/>
      <c r="IL52" s="262"/>
      <c r="IM52" s="262"/>
      <c r="IN52" s="262"/>
    </row>
    <row r="53" spans="1:248" s="494" customFormat="1" ht="27" customHeight="1" x14ac:dyDescent="0.2">
      <c r="A53" s="262"/>
      <c r="B53" s="731" t="s">
        <v>318</v>
      </c>
      <c r="C53" s="259"/>
      <c r="D53" s="352"/>
      <c r="E53" s="352"/>
      <c r="F53" s="30"/>
      <c r="G53" s="352"/>
      <c r="H53" s="352"/>
      <c r="I53" s="30"/>
      <c r="J53" s="352"/>
      <c r="K53" s="352"/>
      <c r="L53" s="30"/>
      <c r="M53" s="352"/>
      <c r="N53" s="352"/>
      <c r="O53" s="30"/>
      <c r="P53" s="352"/>
      <c r="Q53" s="352"/>
      <c r="R53" s="30"/>
      <c r="S53" s="352"/>
      <c r="T53" s="352"/>
      <c r="U53" s="30"/>
      <c r="V53" s="352"/>
      <c r="W53" s="352"/>
      <c r="X53" s="30"/>
      <c r="Y53" s="352"/>
      <c r="Z53" s="352"/>
      <c r="AA53" s="30"/>
      <c r="AB53" s="352"/>
      <c r="AC53" s="352"/>
      <c r="AD53" s="30"/>
      <c r="AE53" s="352"/>
      <c r="AF53" s="352"/>
      <c r="AG53" s="30"/>
      <c r="AH53" s="352"/>
      <c r="AI53" s="352"/>
      <c r="AJ53" s="30"/>
      <c r="AK53" s="352"/>
      <c r="AL53" s="352"/>
      <c r="AM53" s="30"/>
      <c r="AN53" s="352"/>
      <c r="AO53" s="352"/>
      <c r="AP53" s="30"/>
      <c r="AQ53" s="352"/>
      <c r="AR53" s="352"/>
      <c r="AS53" s="30"/>
      <c r="AT53" s="352"/>
      <c r="AU53" s="352"/>
      <c r="AV53" s="30"/>
      <c r="AW53" s="352"/>
      <c r="AX53" s="352"/>
      <c r="AY53" s="30"/>
      <c r="AZ53" s="352"/>
      <c r="BA53" s="352"/>
      <c r="BB53" s="30"/>
      <c r="BC53" s="352"/>
      <c r="BD53" s="352"/>
      <c r="BE53" s="30"/>
      <c r="BF53" s="352"/>
      <c r="BG53" s="352"/>
      <c r="BH53" s="30"/>
      <c r="BI53" s="352"/>
      <c r="BJ53" s="352"/>
      <c r="BK53" s="30"/>
      <c r="BL53" s="31"/>
      <c r="BM53" s="31"/>
      <c r="BN53" s="31"/>
      <c r="BO53" s="31"/>
      <c r="BP53" s="31"/>
      <c r="BQ53" s="31"/>
      <c r="BR53" s="31"/>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c r="EN53" s="260"/>
      <c r="EO53" s="260"/>
      <c r="EP53" s="260"/>
      <c r="EQ53" s="260"/>
      <c r="ER53" s="260"/>
      <c r="ES53" s="260"/>
      <c r="ET53" s="260"/>
      <c r="EU53" s="260"/>
      <c r="EV53" s="260"/>
      <c r="EW53" s="260"/>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row>
    <row r="54" spans="1:248" s="754" customFormat="1" ht="27.75" hidden="1" customHeight="1" outlineLevel="1" x14ac:dyDescent="0.2">
      <c r="A54" s="514"/>
      <c r="B54" s="781" t="s">
        <v>340</v>
      </c>
      <c r="C54" s="751"/>
      <c r="D54" s="1243">
        <v>0</v>
      </c>
      <c r="E54" s="1244"/>
      <c r="F54" s="660"/>
      <c r="G54" s="1243">
        <v>0</v>
      </c>
      <c r="H54" s="1244"/>
      <c r="I54" s="660"/>
      <c r="J54" s="1243">
        <v>0</v>
      </c>
      <c r="K54" s="1244"/>
      <c r="L54" s="660"/>
      <c r="M54" s="1243">
        <v>0</v>
      </c>
      <c r="N54" s="1244"/>
      <c r="O54" s="660"/>
      <c r="P54" s="1243">
        <v>0</v>
      </c>
      <c r="Q54" s="1244"/>
      <c r="R54" s="660"/>
      <c r="S54" s="1243">
        <v>0</v>
      </c>
      <c r="T54" s="1244"/>
      <c r="U54" s="660"/>
      <c r="V54" s="1243">
        <v>0</v>
      </c>
      <c r="W54" s="1244"/>
      <c r="X54" s="660"/>
      <c r="Y54" s="1243">
        <v>0</v>
      </c>
      <c r="Z54" s="1244"/>
      <c r="AA54" s="660"/>
      <c r="AB54" s="1243">
        <v>0</v>
      </c>
      <c r="AC54" s="1244"/>
      <c r="AD54" s="660"/>
      <c r="AE54" s="1243">
        <v>0</v>
      </c>
      <c r="AF54" s="1244"/>
      <c r="AG54" s="660"/>
      <c r="AH54" s="1243">
        <v>0</v>
      </c>
      <c r="AI54" s="1244"/>
      <c r="AJ54" s="660"/>
      <c r="AK54" s="1243">
        <v>0</v>
      </c>
      <c r="AL54" s="1244"/>
      <c r="AM54" s="660"/>
      <c r="AN54" s="1243">
        <v>0</v>
      </c>
      <c r="AO54" s="1244"/>
      <c r="AP54" s="660"/>
      <c r="AQ54" s="1243">
        <v>0</v>
      </c>
      <c r="AR54" s="1244"/>
      <c r="AS54" s="660"/>
      <c r="AT54" s="1243">
        <v>0</v>
      </c>
      <c r="AU54" s="1244"/>
      <c r="AV54" s="660"/>
      <c r="AW54" s="1243">
        <v>0</v>
      </c>
      <c r="AX54" s="1244"/>
      <c r="AY54" s="660"/>
      <c r="AZ54" s="1243">
        <v>0</v>
      </c>
      <c r="BA54" s="1244"/>
      <c r="BB54" s="660"/>
      <c r="BC54" s="1243">
        <v>0</v>
      </c>
      <c r="BD54" s="1244"/>
      <c r="BE54" s="660"/>
      <c r="BF54" s="1243">
        <v>0</v>
      </c>
      <c r="BG54" s="1244"/>
      <c r="BH54" s="660"/>
      <c r="BI54" s="1243">
        <v>0</v>
      </c>
      <c r="BJ54" s="1244"/>
      <c r="BK54" s="661"/>
      <c r="BL54" s="512"/>
      <c r="BM54" s="512"/>
      <c r="BN54" s="512"/>
      <c r="BO54" s="512"/>
      <c r="BP54" s="512"/>
      <c r="BQ54" s="512"/>
      <c r="BR54" s="512"/>
      <c r="BS54" s="752"/>
      <c r="BT54" s="752"/>
      <c r="BU54" s="752"/>
      <c r="BV54" s="752"/>
      <c r="BW54" s="752"/>
      <c r="BX54" s="752"/>
      <c r="BY54" s="752"/>
      <c r="BZ54" s="752"/>
      <c r="CA54" s="752"/>
      <c r="CB54" s="752"/>
      <c r="CC54" s="752"/>
      <c r="CD54" s="752"/>
      <c r="CE54" s="752"/>
      <c r="CF54" s="752"/>
      <c r="CG54" s="752"/>
      <c r="CH54" s="752"/>
      <c r="CI54" s="752"/>
      <c r="CJ54" s="752"/>
      <c r="CK54" s="752"/>
      <c r="CL54" s="752"/>
      <c r="CM54" s="752"/>
      <c r="CN54" s="752"/>
      <c r="CO54" s="752"/>
      <c r="CP54" s="752"/>
      <c r="CQ54" s="752"/>
      <c r="CR54" s="752"/>
      <c r="CS54" s="752"/>
      <c r="CT54" s="752"/>
      <c r="CU54" s="752"/>
      <c r="CV54" s="752"/>
      <c r="CW54" s="752"/>
      <c r="CX54" s="752"/>
      <c r="CY54" s="752"/>
      <c r="CZ54" s="752"/>
      <c r="DA54" s="752"/>
      <c r="DB54" s="752"/>
      <c r="DC54" s="752"/>
      <c r="DD54" s="752"/>
      <c r="DE54" s="752"/>
      <c r="DF54" s="752"/>
      <c r="DG54" s="752"/>
      <c r="DH54" s="752"/>
      <c r="DI54" s="752"/>
      <c r="DJ54" s="752"/>
      <c r="DK54" s="752"/>
      <c r="DL54" s="752"/>
      <c r="DM54" s="752"/>
      <c r="DN54" s="752"/>
      <c r="DO54" s="752"/>
      <c r="DP54" s="752"/>
      <c r="DQ54" s="752"/>
      <c r="DR54" s="752"/>
      <c r="DS54" s="752"/>
      <c r="DT54" s="752"/>
      <c r="DU54" s="752"/>
      <c r="DV54" s="752"/>
      <c r="DW54" s="752"/>
      <c r="DX54" s="752"/>
      <c r="DY54" s="752"/>
      <c r="DZ54" s="752"/>
      <c r="EA54" s="752"/>
      <c r="EB54" s="752"/>
      <c r="EC54" s="752"/>
      <c r="ED54" s="752"/>
      <c r="EE54" s="752"/>
      <c r="EF54" s="752"/>
      <c r="EG54" s="752"/>
      <c r="EH54" s="752"/>
      <c r="EI54" s="752"/>
      <c r="EJ54" s="752"/>
      <c r="EK54" s="752"/>
      <c r="EL54" s="752"/>
      <c r="EM54" s="752"/>
      <c r="EN54" s="752"/>
      <c r="EO54" s="752"/>
      <c r="EP54" s="752"/>
      <c r="EQ54" s="752"/>
      <c r="ER54" s="752"/>
      <c r="ES54" s="752"/>
      <c r="ET54" s="752"/>
      <c r="EU54" s="752"/>
      <c r="EV54" s="752"/>
      <c r="EW54" s="752"/>
      <c r="EX54" s="753"/>
      <c r="EY54" s="753"/>
      <c r="EZ54" s="753"/>
      <c r="FA54" s="753"/>
      <c r="FB54" s="753"/>
      <c r="FC54" s="753"/>
      <c r="FD54" s="753"/>
      <c r="FE54" s="753"/>
      <c r="FF54" s="753"/>
      <c r="FG54" s="753"/>
      <c r="FH54" s="753"/>
      <c r="FI54" s="753"/>
      <c r="FJ54" s="753"/>
      <c r="FK54" s="753"/>
      <c r="FL54" s="753"/>
      <c r="FM54" s="753"/>
      <c r="FN54" s="753"/>
      <c r="FO54" s="753"/>
      <c r="FP54" s="753"/>
      <c r="FQ54" s="753"/>
      <c r="FR54" s="753"/>
      <c r="FS54" s="753"/>
      <c r="FT54" s="753"/>
      <c r="FU54" s="753"/>
      <c r="FV54" s="753"/>
      <c r="FW54" s="753"/>
      <c r="FX54" s="753"/>
      <c r="FY54" s="753"/>
      <c r="FZ54" s="753"/>
      <c r="GA54" s="753"/>
      <c r="GB54" s="753"/>
      <c r="GC54" s="753"/>
      <c r="GD54" s="753"/>
      <c r="GE54" s="753"/>
      <c r="GF54" s="753"/>
      <c r="GG54" s="753"/>
      <c r="GH54" s="753"/>
      <c r="GI54" s="753"/>
      <c r="GJ54" s="753"/>
      <c r="GK54" s="753"/>
      <c r="GL54" s="753"/>
      <c r="GM54" s="753"/>
      <c r="GN54" s="753"/>
      <c r="GO54" s="753"/>
      <c r="GP54" s="753"/>
      <c r="GQ54" s="753"/>
      <c r="GR54" s="753"/>
      <c r="GS54" s="753"/>
      <c r="GT54" s="753"/>
      <c r="GU54" s="753"/>
      <c r="GV54" s="753"/>
      <c r="GW54" s="753"/>
      <c r="GX54" s="753"/>
      <c r="GY54" s="753"/>
      <c r="GZ54" s="753"/>
      <c r="HA54" s="753"/>
      <c r="HB54" s="753"/>
      <c r="HC54" s="753"/>
      <c r="HD54" s="753"/>
      <c r="HE54" s="753"/>
      <c r="HF54" s="753"/>
      <c r="HG54" s="753"/>
      <c r="HH54" s="753"/>
      <c r="HI54" s="753"/>
      <c r="HJ54" s="753"/>
      <c r="HK54" s="753"/>
      <c r="HL54" s="753"/>
      <c r="HM54" s="753"/>
      <c r="HN54" s="753"/>
      <c r="HO54" s="753"/>
      <c r="HP54" s="753"/>
      <c r="HQ54" s="753"/>
      <c r="HR54" s="753"/>
      <c r="HS54" s="753"/>
      <c r="HT54" s="753"/>
      <c r="HU54" s="753"/>
      <c r="HV54" s="753"/>
      <c r="HW54" s="753"/>
      <c r="HX54" s="753"/>
      <c r="HY54" s="753"/>
      <c r="HZ54" s="753"/>
      <c r="IA54" s="753"/>
      <c r="IB54" s="753"/>
      <c r="IC54" s="753"/>
      <c r="ID54" s="753"/>
      <c r="IE54" s="753"/>
      <c r="IF54" s="753"/>
      <c r="IG54" s="753"/>
      <c r="IH54" s="753"/>
      <c r="II54" s="753"/>
      <c r="IJ54" s="753"/>
      <c r="IK54" s="753"/>
      <c r="IL54" s="753"/>
      <c r="IM54" s="753"/>
      <c r="IN54" s="753"/>
    </row>
    <row r="55" spans="1:248" s="754" customFormat="1" ht="27.75" hidden="1" customHeight="1" outlineLevel="1" x14ac:dyDescent="0.2">
      <c r="A55" s="514"/>
      <c r="B55" s="782" t="s">
        <v>341</v>
      </c>
      <c r="C55" s="751"/>
      <c r="D55" s="1243">
        <v>0</v>
      </c>
      <c r="E55" s="1244"/>
      <c r="F55" s="651"/>
      <c r="G55" s="1243">
        <v>0</v>
      </c>
      <c r="H55" s="1244"/>
      <c r="I55" s="651"/>
      <c r="J55" s="1243">
        <v>0</v>
      </c>
      <c r="K55" s="1244"/>
      <c r="L55" s="651"/>
      <c r="M55" s="1243">
        <v>0</v>
      </c>
      <c r="N55" s="1244"/>
      <c r="O55" s="651"/>
      <c r="P55" s="1243">
        <v>0</v>
      </c>
      <c r="Q55" s="1244"/>
      <c r="R55" s="651"/>
      <c r="S55" s="1243">
        <v>0</v>
      </c>
      <c r="T55" s="1244"/>
      <c r="U55" s="651"/>
      <c r="V55" s="1243">
        <v>0</v>
      </c>
      <c r="W55" s="1244"/>
      <c r="X55" s="651"/>
      <c r="Y55" s="1243">
        <v>0</v>
      </c>
      <c r="Z55" s="1244"/>
      <c r="AA55" s="651"/>
      <c r="AB55" s="1243">
        <v>0</v>
      </c>
      <c r="AC55" s="1244"/>
      <c r="AD55" s="651"/>
      <c r="AE55" s="1243">
        <v>0</v>
      </c>
      <c r="AF55" s="1244"/>
      <c r="AG55" s="651"/>
      <c r="AH55" s="1243">
        <v>0</v>
      </c>
      <c r="AI55" s="1244"/>
      <c r="AJ55" s="651"/>
      <c r="AK55" s="1243">
        <v>0</v>
      </c>
      <c r="AL55" s="1244"/>
      <c r="AM55" s="651"/>
      <c r="AN55" s="1243">
        <v>0</v>
      </c>
      <c r="AO55" s="1244"/>
      <c r="AP55" s="651"/>
      <c r="AQ55" s="1243">
        <v>0</v>
      </c>
      <c r="AR55" s="1244"/>
      <c r="AS55" s="651"/>
      <c r="AT55" s="1243">
        <v>0</v>
      </c>
      <c r="AU55" s="1244"/>
      <c r="AV55" s="651"/>
      <c r="AW55" s="1243">
        <v>0</v>
      </c>
      <c r="AX55" s="1244"/>
      <c r="AY55" s="651"/>
      <c r="AZ55" s="1243">
        <v>0</v>
      </c>
      <c r="BA55" s="1244"/>
      <c r="BB55" s="651"/>
      <c r="BC55" s="1243">
        <v>0</v>
      </c>
      <c r="BD55" s="1244"/>
      <c r="BE55" s="651"/>
      <c r="BF55" s="1243">
        <v>0</v>
      </c>
      <c r="BG55" s="1244"/>
      <c r="BH55" s="651"/>
      <c r="BI55" s="1243">
        <v>0</v>
      </c>
      <c r="BJ55" s="1244"/>
      <c r="BK55" s="511"/>
      <c r="BL55" s="512"/>
      <c r="BM55" s="512"/>
      <c r="BN55" s="512"/>
      <c r="BO55" s="512"/>
      <c r="BP55" s="512"/>
      <c r="BQ55" s="512"/>
      <c r="BR55" s="512"/>
      <c r="BS55" s="752"/>
      <c r="BT55" s="752"/>
      <c r="BU55" s="752"/>
      <c r="BV55" s="752"/>
      <c r="BW55" s="752"/>
      <c r="BX55" s="752"/>
      <c r="BY55" s="752"/>
      <c r="BZ55" s="752"/>
      <c r="CA55" s="752"/>
      <c r="CB55" s="752"/>
      <c r="CC55" s="752"/>
      <c r="CD55" s="752"/>
      <c r="CE55" s="752"/>
      <c r="CF55" s="752"/>
      <c r="CG55" s="752"/>
      <c r="CH55" s="752"/>
      <c r="CI55" s="752"/>
      <c r="CJ55" s="752"/>
      <c r="CK55" s="752"/>
      <c r="CL55" s="752"/>
      <c r="CM55" s="752"/>
      <c r="CN55" s="752"/>
      <c r="CO55" s="752"/>
      <c r="CP55" s="752"/>
      <c r="CQ55" s="752"/>
      <c r="CR55" s="752"/>
      <c r="CS55" s="752"/>
      <c r="CT55" s="752"/>
      <c r="CU55" s="752"/>
      <c r="CV55" s="752"/>
      <c r="CW55" s="752"/>
      <c r="CX55" s="752"/>
      <c r="CY55" s="752"/>
      <c r="CZ55" s="752"/>
      <c r="DA55" s="752"/>
      <c r="DB55" s="752"/>
      <c r="DC55" s="752"/>
      <c r="DD55" s="752"/>
      <c r="DE55" s="752"/>
      <c r="DF55" s="752"/>
      <c r="DG55" s="752"/>
      <c r="DH55" s="752"/>
      <c r="DI55" s="752"/>
      <c r="DJ55" s="752"/>
      <c r="DK55" s="752"/>
      <c r="DL55" s="752"/>
      <c r="DM55" s="752"/>
      <c r="DN55" s="752"/>
      <c r="DO55" s="752"/>
      <c r="DP55" s="752"/>
      <c r="DQ55" s="752"/>
      <c r="DR55" s="752"/>
      <c r="DS55" s="752"/>
      <c r="DT55" s="752"/>
      <c r="DU55" s="752"/>
      <c r="DV55" s="752"/>
      <c r="DW55" s="752"/>
      <c r="DX55" s="752"/>
      <c r="DY55" s="752"/>
      <c r="DZ55" s="752"/>
      <c r="EA55" s="752"/>
      <c r="EB55" s="752"/>
      <c r="EC55" s="752"/>
      <c r="ED55" s="752"/>
      <c r="EE55" s="752"/>
      <c r="EF55" s="752"/>
      <c r="EG55" s="752"/>
      <c r="EH55" s="752"/>
      <c r="EI55" s="752"/>
      <c r="EJ55" s="752"/>
      <c r="EK55" s="752"/>
      <c r="EL55" s="752"/>
      <c r="EM55" s="752"/>
      <c r="EN55" s="752"/>
      <c r="EO55" s="752"/>
      <c r="EP55" s="752"/>
      <c r="EQ55" s="752"/>
      <c r="ER55" s="752"/>
      <c r="ES55" s="752"/>
      <c r="ET55" s="752"/>
      <c r="EU55" s="752"/>
      <c r="EV55" s="752"/>
      <c r="EW55" s="752"/>
      <c r="EX55" s="753"/>
      <c r="EY55" s="753"/>
      <c r="EZ55" s="753"/>
      <c r="FA55" s="753"/>
      <c r="FB55" s="753"/>
      <c r="FC55" s="753"/>
      <c r="FD55" s="753"/>
      <c r="FE55" s="753"/>
      <c r="FF55" s="753"/>
      <c r="FG55" s="753"/>
      <c r="FH55" s="753"/>
      <c r="FI55" s="753"/>
      <c r="FJ55" s="753"/>
      <c r="FK55" s="753"/>
      <c r="FL55" s="753"/>
      <c r="FM55" s="753"/>
      <c r="FN55" s="753"/>
      <c r="FO55" s="753"/>
      <c r="FP55" s="753"/>
      <c r="FQ55" s="753"/>
      <c r="FR55" s="753"/>
      <c r="FS55" s="753"/>
      <c r="FT55" s="753"/>
      <c r="FU55" s="753"/>
      <c r="FV55" s="753"/>
      <c r="FW55" s="753"/>
      <c r="FX55" s="753"/>
      <c r="FY55" s="753"/>
      <c r="FZ55" s="753"/>
      <c r="GA55" s="753"/>
      <c r="GB55" s="753"/>
      <c r="GC55" s="753"/>
      <c r="GD55" s="753"/>
      <c r="GE55" s="753"/>
      <c r="GF55" s="753"/>
      <c r="GG55" s="753"/>
      <c r="GH55" s="753"/>
      <c r="GI55" s="753"/>
      <c r="GJ55" s="753"/>
      <c r="GK55" s="753"/>
      <c r="GL55" s="753"/>
      <c r="GM55" s="753"/>
      <c r="GN55" s="753"/>
      <c r="GO55" s="753"/>
      <c r="GP55" s="753"/>
      <c r="GQ55" s="753"/>
      <c r="GR55" s="753"/>
      <c r="GS55" s="753"/>
      <c r="GT55" s="753"/>
      <c r="GU55" s="753"/>
      <c r="GV55" s="753"/>
      <c r="GW55" s="753"/>
      <c r="GX55" s="753"/>
      <c r="GY55" s="753"/>
      <c r="GZ55" s="753"/>
      <c r="HA55" s="753"/>
      <c r="HB55" s="753"/>
      <c r="HC55" s="753"/>
      <c r="HD55" s="753"/>
      <c r="HE55" s="753"/>
      <c r="HF55" s="753"/>
      <c r="HG55" s="753"/>
      <c r="HH55" s="753"/>
      <c r="HI55" s="753"/>
      <c r="HJ55" s="753"/>
      <c r="HK55" s="753"/>
      <c r="HL55" s="753"/>
      <c r="HM55" s="753"/>
      <c r="HN55" s="753"/>
      <c r="HO55" s="753"/>
      <c r="HP55" s="753"/>
      <c r="HQ55" s="753"/>
      <c r="HR55" s="753"/>
      <c r="HS55" s="753"/>
      <c r="HT55" s="753"/>
      <c r="HU55" s="753"/>
      <c r="HV55" s="753"/>
      <c r="HW55" s="753"/>
      <c r="HX55" s="753"/>
      <c r="HY55" s="753"/>
      <c r="HZ55" s="753"/>
      <c r="IA55" s="753"/>
      <c r="IB55" s="753"/>
      <c r="IC55" s="753"/>
      <c r="ID55" s="753"/>
      <c r="IE55" s="753"/>
      <c r="IF55" s="753"/>
      <c r="IG55" s="753"/>
      <c r="IH55" s="753"/>
      <c r="II55" s="753"/>
      <c r="IJ55" s="753"/>
      <c r="IK55" s="753"/>
      <c r="IL55" s="753"/>
      <c r="IM55" s="753"/>
      <c r="IN55" s="753"/>
    </row>
    <row r="56" spans="1:248" s="754" customFormat="1" ht="27.75" hidden="1" customHeight="1" outlineLevel="1" x14ac:dyDescent="0.2">
      <c r="A56" s="514"/>
      <c r="B56" s="782" t="s">
        <v>342</v>
      </c>
      <c r="C56" s="751"/>
      <c r="D56" s="1243">
        <v>0</v>
      </c>
      <c r="E56" s="1244"/>
      <c r="F56" s="660"/>
      <c r="G56" s="1243">
        <v>0</v>
      </c>
      <c r="H56" s="1244"/>
      <c r="I56" s="660"/>
      <c r="J56" s="1243">
        <v>0</v>
      </c>
      <c r="K56" s="1244"/>
      <c r="L56" s="660"/>
      <c r="M56" s="1243">
        <v>0</v>
      </c>
      <c r="N56" s="1244"/>
      <c r="O56" s="660"/>
      <c r="P56" s="1243">
        <v>0</v>
      </c>
      <c r="Q56" s="1244"/>
      <c r="R56" s="660"/>
      <c r="S56" s="1243">
        <v>0</v>
      </c>
      <c r="T56" s="1244"/>
      <c r="U56" s="660"/>
      <c r="V56" s="1243">
        <v>0</v>
      </c>
      <c r="W56" s="1244"/>
      <c r="X56" s="660"/>
      <c r="Y56" s="1243">
        <v>0</v>
      </c>
      <c r="Z56" s="1244"/>
      <c r="AA56" s="660"/>
      <c r="AB56" s="1243">
        <v>0</v>
      </c>
      <c r="AC56" s="1244"/>
      <c r="AD56" s="660"/>
      <c r="AE56" s="1243">
        <v>0</v>
      </c>
      <c r="AF56" s="1244"/>
      <c r="AG56" s="660"/>
      <c r="AH56" s="1243">
        <v>0</v>
      </c>
      <c r="AI56" s="1244"/>
      <c r="AJ56" s="660"/>
      <c r="AK56" s="1243">
        <v>0</v>
      </c>
      <c r="AL56" s="1244"/>
      <c r="AM56" s="660"/>
      <c r="AN56" s="1243">
        <v>0</v>
      </c>
      <c r="AO56" s="1244"/>
      <c r="AP56" s="660"/>
      <c r="AQ56" s="1243">
        <v>0</v>
      </c>
      <c r="AR56" s="1244"/>
      <c r="AS56" s="660"/>
      <c r="AT56" s="1243">
        <v>0</v>
      </c>
      <c r="AU56" s="1244"/>
      <c r="AV56" s="660"/>
      <c r="AW56" s="1243">
        <v>0</v>
      </c>
      <c r="AX56" s="1244"/>
      <c r="AY56" s="660"/>
      <c r="AZ56" s="1243">
        <v>0</v>
      </c>
      <c r="BA56" s="1244"/>
      <c r="BB56" s="660"/>
      <c r="BC56" s="1243">
        <v>0</v>
      </c>
      <c r="BD56" s="1244"/>
      <c r="BE56" s="660"/>
      <c r="BF56" s="1243">
        <v>0</v>
      </c>
      <c r="BG56" s="1244"/>
      <c r="BH56" s="660"/>
      <c r="BI56" s="1243">
        <v>0</v>
      </c>
      <c r="BJ56" s="1244"/>
      <c r="BK56" s="661"/>
      <c r="BL56" s="512"/>
      <c r="BM56" s="512"/>
      <c r="BN56" s="512"/>
      <c r="BO56" s="512"/>
      <c r="BP56" s="512"/>
      <c r="BQ56" s="512"/>
      <c r="BR56" s="512"/>
      <c r="BS56" s="752"/>
      <c r="BT56" s="752"/>
      <c r="BU56" s="752"/>
      <c r="BV56" s="752"/>
      <c r="BW56" s="752"/>
      <c r="BX56" s="752"/>
      <c r="BY56" s="752"/>
      <c r="BZ56" s="752"/>
      <c r="CA56" s="752"/>
      <c r="CB56" s="752"/>
      <c r="CC56" s="752"/>
      <c r="CD56" s="752"/>
      <c r="CE56" s="752"/>
      <c r="CF56" s="752"/>
      <c r="CG56" s="752"/>
      <c r="CH56" s="752"/>
      <c r="CI56" s="752"/>
      <c r="CJ56" s="752"/>
      <c r="CK56" s="752"/>
      <c r="CL56" s="752"/>
      <c r="CM56" s="752"/>
      <c r="CN56" s="752"/>
      <c r="CO56" s="752"/>
      <c r="CP56" s="752"/>
      <c r="CQ56" s="752"/>
      <c r="CR56" s="752"/>
      <c r="CS56" s="752"/>
      <c r="CT56" s="752"/>
      <c r="CU56" s="752"/>
      <c r="CV56" s="752"/>
      <c r="CW56" s="752"/>
      <c r="CX56" s="752"/>
      <c r="CY56" s="752"/>
      <c r="CZ56" s="752"/>
      <c r="DA56" s="752"/>
      <c r="DB56" s="752"/>
      <c r="DC56" s="752"/>
      <c r="DD56" s="752"/>
      <c r="DE56" s="752"/>
      <c r="DF56" s="752"/>
      <c r="DG56" s="752"/>
      <c r="DH56" s="752"/>
      <c r="DI56" s="752"/>
      <c r="DJ56" s="752"/>
      <c r="DK56" s="752"/>
      <c r="DL56" s="752"/>
      <c r="DM56" s="752"/>
      <c r="DN56" s="752"/>
      <c r="DO56" s="752"/>
      <c r="DP56" s="752"/>
      <c r="DQ56" s="752"/>
      <c r="DR56" s="752"/>
      <c r="DS56" s="752"/>
      <c r="DT56" s="752"/>
      <c r="DU56" s="752"/>
      <c r="DV56" s="752"/>
      <c r="DW56" s="752"/>
      <c r="DX56" s="752"/>
      <c r="DY56" s="752"/>
      <c r="DZ56" s="752"/>
      <c r="EA56" s="752"/>
      <c r="EB56" s="752"/>
      <c r="EC56" s="752"/>
      <c r="ED56" s="752"/>
      <c r="EE56" s="752"/>
      <c r="EF56" s="752"/>
      <c r="EG56" s="752"/>
      <c r="EH56" s="752"/>
      <c r="EI56" s="752"/>
      <c r="EJ56" s="752"/>
      <c r="EK56" s="752"/>
      <c r="EL56" s="752"/>
      <c r="EM56" s="752"/>
      <c r="EN56" s="752"/>
      <c r="EO56" s="752"/>
      <c r="EP56" s="752"/>
      <c r="EQ56" s="752"/>
      <c r="ER56" s="752"/>
      <c r="ES56" s="752"/>
      <c r="ET56" s="752"/>
      <c r="EU56" s="752"/>
      <c r="EV56" s="752"/>
      <c r="EW56" s="752"/>
      <c r="EX56" s="753"/>
      <c r="EY56" s="753"/>
      <c r="EZ56" s="753"/>
      <c r="FA56" s="753"/>
      <c r="FB56" s="753"/>
      <c r="FC56" s="753"/>
      <c r="FD56" s="753"/>
      <c r="FE56" s="753"/>
      <c r="FF56" s="753"/>
      <c r="FG56" s="753"/>
      <c r="FH56" s="753"/>
      <c r="FI56" s="753"/>
      <c r="FJ56" s="753"/>
      <c r="FK56" s="753"/>
      <c r="FL56" s="753"/>
      <c r="FM56" s="753"/>
      <c r="FN56" s="753"/>
      <c r="FO56" s="753"/>
      <c r="FP56" s="753"/>
      <c r="FQ56" s="753"/>
      <c r="FR56" s="753"/>
      <c r="FS56" s="753"/>
      <c r="FT56" s="753"/>
      <c r="FU56" s="753"/>
      <c r="FV56" s="753"/>
      <c r="FW56" s="753"/>
      <c r="FX56" s="753"/>
      <c r="FY56" s="753"/>
      <c r="FZ56" s="753"/>
      <c r="GA56" s="753"/>
      <c r="GB56" s="753"/>
      <c r="GC56" s="753"/>
      <c r="GD56" s="753"/>
      <c r="GE56" s="753"/>
      <c r="GF56" s="753"/>
      <c r="GG56" s="753"/>
      <c r="GH56" s="753"/>
      <c r="GI56" s="753"/>
      <c r="GJ56" s="753"/>
      <c r="GK56" s="753"/>
      <c r="GL56" s="753"/>
      <c r="GM56" s="753"/>
      <c r="GN56" s="753"/>
      <c r="GO56" s="753"/>
      <c r="GP56" s="753"/>
      <c r="GQ56" s="753"/>
      <c r="GR56" s="753"/>
      <c r="GS56" s="753"/>
      <c r="GT56" s="753"/>
      <c r="GU56" s="753"/>
      <c r="GV56" s="753"/>
      <c r="GW56" s="753"/>
      <c r="GX56" s="753"/>
      <c r="GY56" s="753"/>
      <c r="GZ56" s="753"/>
      <c r="HA56" s="753"/>
      <c r="HB56" s="753"/>
      <c r="HC56" s="753"/>
      <c r="HD56" s="753"/>
      <c r="HE56" s="753"/>
      <c r="HF56" s="753"/>
      <c r="HG56" s="753"/>
      <c r="HH56" s="753"/>
      <c r="HI56" s="753"/>
      <c r="HJ56" s="753"/>
      <c r="HK56" s="753"/>
      <c r="HL56" s="753"/>
      <c r="HM56" s="753"/>
      <c r="HN56" s="753"/>
      <c r="HO56" s="753"/>
      <c r="HP56" s="753"/>
      <c r="HQ56" s="753"/>
      <c r="HR56" s="753"/>
      <c r="HS56" s="753"/>
      <c r="HT56" s="753"/>
      <c r="HU56" s="753"/>
      <c r="HV56" s="753"/>
      <c r="HW56" s="753"/>
      <c r="HX56" s="753"/>
      <c r="HY56" s="753"/>
      <c r="HZ56" s="753"/>
      <c r="IA56" s="753"/>
      <c r="IB56" s="753"/>
      <c r="IC56" s="753"/>
      <c r="ID56" s="753"/>
      <c r="IE56" s="753"/>
      <c r="IF56" s="753"/>
      <c r="IG56" s="753"/>
      <c r="IH56" s="753"/>
      <c r="II56" s="753"/>
      <c r="IJ56" s="753"/>
      <c r="IK56" s="753"/>
      <c r="IL56" s="753"/>
      <c r="IM56" s="753"/>
      <c r="IN56" s="753"/>
    </row>
    <row r="57" spans="1:248" s="495" customFormat="1" ht="27.75" customHeight="1" collapsed="1" x14ac:dyDescent="0.2">
      <c r="A57" s="262"/>
      <c r="B57" s="215"/>
      <c r="C57" s="215"/>
      <c r="D57" s="352"/>
      <c r="E57" s="352"/>
      <c r="F57" s="109"/>
      <c r="G57" s="352"/>
      <c r="H57" s="352"/>
      <c r="I57" s="109"/>
      <c r="J57" s="352"/>
      <c r="K57" s="352"/>
      <c r="L57" s="109"/>
      <c r="M57" s="352"/>
      <c r="N57" s="352"/>
      <c r="O57" s="109"/>
      <c r="P57" s="352"/>
      <c r="Q57" s="352"/>
      <c r="R57" s="109"/>
      <c r="S57" s="352"/>
      <c r="T57" s="352"/>
      <c r="U57" s="109"/>
      <c r="V57" s="352"/>
      <c r="W57" s="352"/>
      <c r="X57" s="109"/>
      <c r="Y57" s="352"/>
      <c r="Z57" s="352"/>
      <c r="AA57" s="109"/>
      <c r="AB57" s="352"/>
      <c r="AC57" s="352"/>
      <c r="AD57" s="109"/>
      <c r="AE57" s="352"/>
      <c r="AF57" s="352"/>
      <c r="AG57" s="109"/>
      <c r="AH57" s="352"/>
      <c r="AI57" s="352"/>
      <c r="AJ57" s="109"/>
      <c r="AK57" s="352"/>
      <c r="AL57" s="352"/>
      <c r="AM57" s="109"/>
      <c r="AN57" s="352"/>
      <c r="AO57" s="352"/>
      <c r="AP57" s="109"/>
      <c r="AQ57" s="352"/>
      <c r="AR57" s="352"/>
      <c r="AS57" s="109"/>
      <c r="AT57" s="352"/>
      <c r="AU57" s="352"/>
      <c r="AV57" s="109"/>
      <c r="AW57" s="352"/>
      <c r="AX57" s="352"/>
      <c r="AY57" s="109"/>
      <c r="AZ57" s="352"/>
      <c r="BA57" s="352"/>
      <c r="BB57" s="109"/>
      <c r="BC57" s="352"/>
      <c r="BD57" s="352"/>
      <c r="BE57" s="109"/>
      <c r="BF57" s="352"/>
      <c r="BG57" s="352"/>
      <c r="BH57" s="109"/>
      <c r="BI57" s="352"/>
      <c r="BJ57" s="352"/>
      <c r="BK57" s="109"/>
      <c r="BL57" s="41"/>
      <c r="BM57" s="41"/>
      <c r="BN57" s="41"/>
      <c r="BO57" s="41"/>
      <c r="BP57" s="41"/>
      <c r="BQ57" s="41"/>
      <c r="BR57" s="41"/>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2"/>
      <c r="EY57" s="262"/>
      <c r="EZ57" s="262"/>
      <c r="FA57" s="262"/>
      <c r="FB57" s="262"/>
      <c r="FC57" s="262"/>
      <c r="FD57" s="262"/>
      <c r="FE57" s="262"/>
      <c r="FF57" s="262"/>
      <c r="FG57" s="262"/>
      <c r="FH57" s="262"/>
      <c r="FI57" s="262"/>
      <c r="FJ57" s="262"/>
      <c r="FK57" s="262"/>
      <c r="FL57" s="262"/>
      <c r="FM57" s="262"/>
      <c r="FN57" s="262"/>
      <c r="FO57" s="262"/>
      <c r="FP57" s="262"/>
      <c r="FQ57" s="262"/>
      <c r="FR57" s="262"/>
      <c r="FS57" s="262"/>
      <c r="FT57" s="262"/>
      <c r="FU57" s="262"/>
      <c r="FV57" s="262"/>
      <c r="FW57" s="262"/>
      <c r="FX57" s="262"/>
      <c r="FY57" s="262"/>
      <c r="FZ57" s="262"/>
      <c r="GA57" s="262"/>
      <c r="GB57" s="262"/>
      <c r="GC57" s="262"/>
      <c r="GD57" s="262"/>
      <c r="GE57" s="262"/>
      <c r="GF57" s="262"/>
      <c r="GG57" s="262"/>
      <c r="GH57" s="262"/>
      <c r="GI57" s="262"/>
      <c r="GJ57" s="262"/>
      <c r="GK57" s="262"/>
      <c r="GL57" s="262"/>
      <c r="GM57" s="262"/>
      <c r="GN57" s="262"/>
      <c r="GO57" s="262"/>
      <c r="GP57" s="262"/>
      <c r="GQ57" s="262"/>
      <c r="GR57" s="262"/>
      <c r="GS57" s="262"/>
      <c r="GT57" s="262"/>
      <c r="GU57" s="262"/>
      <c r="GV57" s="262"/>
      <c r="GW57" s="262"/>
      <c r="GX57" s="262"/>
      <c r="GY57" s="262"/>
      <c r="GZ57" s="262"/>
      <c r="HA57" s="262"/>
      <c r="HB57" s="262"/>
      <c r="HC57" s="262"/>
      <c r="HD57" s="262"/>
      <c r="HE57" s="262"/>
      <c r="HF57" s="262"/>
      <c r="HG57" s="262"/>
      <c r="HH57" s="262"/>
      <c r="HI57" s="262"/>
      <c r="HJ57" s="262"/>
      <c r="HK57" s="262"/>
      <c r="HL57" s="262"/>
      <c r="HM57" s="262"/>
      <c r="HN57" s="262"/>
      <c r="HO57" s="262"/>
      <c r="HP57" s="262"/>
      <c r="HQ57" s="262"/>
      <c r="HR57" s="262"/>
      <c r="HS57" s="262"/>
      <c r="HT57" s="262"/>
      <c r="HU57" s="262"/>
      <c r="HV57" s="262"/>
      <c r="HW57" s="262"/>
      <c r="HX57" s="262"/>
      <c r="HY57" s="262"/>
      <c r="HZ57" s="262"/>
      <c r="IA57" s="262"/>
      <c r="IB57" s="262"/>
      <c r="IC57" s="262"/>
      <c r="ID57" s="262"/>
      <c r="IE57" s="262"/>
      <c r="IF57" s="262"/>
      <c r="IG57" s="262"/>
      <c r="IH57" s="262"/>
      <c r="II57" s="262"/>
      <c r="IJ57" s="262"/>
      <c r="IK57" s="262"/>
      <c r="IL57" s="262"/>
      <c r="IM57" s="262"/>
      <c r="IN57" s="262"/>
    </row>
    <row r="58" spans="1:248" s="735" customFormat="1" ht="27.75" customHeight="1" thickBot="1" x14ac:dyDescent="0.25">
      <c r="A58" s="748"/>
      <c r="B58" s="792" t="s">
        <v>333</v>
      </c>
      <c r="C58" s="741"/>
      <c r="D58" s="1240">
        <f>IF(D51="",IF(D49="","",D49*0.081),D51*0.081)</f>
        <v>0</v>
      </c>
      <c r="E58" s="1240"/>
      <c r="F58" s="755"/>
      <c r="G58" s="1240">
        <f>IF(G51="",IF(G49="","",G49*0.081),G51*0.081)</f>
        <v>0</v>
      </c>
      <c r="H58" s="1240"/>
      <c r="I58" s="755"/>
      <c r="J58" s="1240">
        <f>IF(J51="",IF(J49="","",J49*0.081),J51*0.081)</f>
        <v>0</v>
      </c>
      <c r="K58" s="1240"/>
      <c r="L58" s="755"/>
      <c r="M58" s="1240">
        <f>IF(M51="",IF(M49="","",M49*0.081),M51*0.081)</f>
        <v>0</v>
      </c>
      <c r="N58" s="1240"/>
      <c r="O58" s="755"/>
      <c r="P58" s="1240">
        <f>IF(P51="",IF(P49="","",P49*0.081),P51*0.081)</f>
        <v>0</v>
      </c>
      <c r="Q58" s="1240"/>
      <c r="R58" s="755"/>
      <c r="S58" s="1240">
        <f>IF(S51="",IF(S49="","",S49*0.081),S51*0.081)</f>
        <v>0</v>
      </c>
      <c r="T58" s="1240"/>
      <c r="U58" s="755"/>
      <c r="V58" s="1240">
        <f>IF(V51="",IF(V49="","",V49*0.081),V51*0.081)</f>
        <v>0</v>
      </c>
      <c r="W58" s="1240"/>
      <c r="X58" s="755"/>
      <c r="Y58" s="1240">
        <f>IF(Y51="",IF(Y49="","",Y49*0.081),Y51*0.081)</f>
        <v>0</v>
      </c>
      <c r="Z58" s="1240"/>
      <c r="AA58" s="755"/>
      <c r="AB58" s="1240">
        <f>IF(AB51="",IF(AB49="","",AB49*0.081),AB51*0.081)</f>
        <v>0</v>
      </c>
      <c r="AC58" s="1240"/>
      <c r="AD58" s="755"/>
      <c r="AE58" s="1240">
        <f>IF(AE51="",IF(AE49="","",AE49*0.081),AE51*0.081)</f>
        <v>0</v>
      </c>
      <c r="AF58" s="1240"/>
      <c r="AG58" s="755"/>
      <c r="AH58" s="1240">
        <f>IF(AH51="",IF(AH49="","",AH49*0.081),AH51*0.081)</f>
        <v>0</v>
      </c>
      <c r="AI58" s="1240"/>
      <c r="AJ58" s="755"/>
      <c r="AK58" s="1240">
        <f>IF(AK51="",IF(AK49="","",AK49*0.081),AK51*0.081)</f>
        <v>0</v>
      </c>
      <c r="AL58" s="1240"/>
      <c r="AM58" s="755"/>
      <c r="AN58" s="1240">
        <f>IF(AN51="",IF(AN49="","",AN49*0.081),AN51*0.081)</f>
        <v>0</v>
      </c>
      <c r="AO58" s="1240"/>
      <c r="AP58" s="755"/>
      <c r="AQ58" s="1240">
        <f>IF(AQ51="",IF(AQ49="","",AQ49*0.081),AQ51*0.081)</f>
        <v>0</v>
      </c>
      <c r="AR58" s="1240"/>
      <c r="AS58" s="755"/>
      <c r="AT58" s="1240">
        <f>IF(AT51="",IF(AT49="","",AT49*0.081),AT51*0.081)</f>
        <v>0</v>
      </c>
      <c r="AU58" s="1240"/>
      <c r="AV58" s="755"/>
      <c r="AW58" s="1240">
        <f>IF(AW51="",IF(AW49="","",AW49*0.081),AW51*0.081)</f>
        <v>0</v>
      </c>
      <c r="AX58" s="1240"/>
      <c r="AY58" s="755"/>
      <c r="AZ58" s="1240">
        <f>IF(AZ51="",IF(AZ49="","",AZ49*0.081),AZ51*0.081)</f>
        <v>0</v>
      </c>
      <c r="BA58" s="1240"/>
      <c r="BB58" s="755"/>
      <c r="BC58" s="1240">
        <f>IF(BC51="",IF(BC49="","",BC49*0.081),BC51*0.081)</f>
        <v>0</v>
      </c>
      <c r="BD58" s="1240"/>
      <c r="BE58" s="755"/>
      <c r="BF58" s="1240">
        <f>IF(BF51="",IF(BF49="","",BF49*0.081),BF51*0.081)</f>
        <v>0</v>
      </c>
      <c r="BG58" s="1240"/>
      <c r="BH58" s="755"/>
      <c r="BI58" s="1240">
        <f>IF(BI51="",IF(BI49="","",BI49*0.081),BI51*0.081)</f>
        <v>0</v>
      </c>
      <c r="BJ58" s="1240"/>
      <c r="BK58" s="755"/>
      <c r="BL58" s="512"/>
      <c r="BM58" s="512"/>
      <c r="BN58" s="512"/>
      <c r="BO58" s="512"/>
      <c r="BP58" s="512"/>
      <c r="BQ58" s="512"/>
      <c r="BR58" s="512"/>
      <c r="BS58" s="734"/>
      <c r="BT58" s="734"/>
      <c r="BU58" s="734"/>
      <c r="BV58" s="734"/>
      <c r="BW58" s="734"/>
      <c r="BX58" s="734"/>
      <c r="BY58" s="734"/>
      <c r="BZ58" s="734"/>
      <c r="CA58" s="734"/>
      <c r="CB58" s="734"/>
      <c r="CC58" s="734"/>
      <c r="CD58" s="734"/>
      <c r="CE58" s="734"/>
      <c r="CF58" s="734"/>
      <c r="CG58" s="734"/>
      <c r="CH58" s="734"/>
      <c r="CI58" s="734"/>
      <c r="CJ58" s="734"/>
      <c r="CK58" s="734"/>
      <c r="CL58" s="734"/>
      <c r="CM58" s="734"/>
      <c r="CN58" s="734"/>
      <c r="CO58" s="734"/>
      <c r="CP58" s="734"/>
      <c r="CQ58" s="734"/>
      <c r="CR58" s="734"/>
      <c r="CS58" s="734"/>
      <c r="CT58" s="734"/>
      <c r="CU58" s="734"/>
      <c r="CV58" s="734"/>
      <c r="CW58" s="734"/>
      <c r="CX58" s="734"/>
      <c r="CY58" s="734"/>
      <c r="CZ58" s="734"/>
      <c r="DA58" s="734"/>
      <c r="DB58" s="734"/>
      <c r="DC58" s="734"/>
      <c r="DD58" s="734"/>
      <c r="DE58" s="734"/>
      <c r="DF58" s="734"/>
      <c r="DG58" s="734"/>
      <c r="DH58" s="734"/>
      <c r="DI58" s="734"/>
      <c r="DJ58" s="734"/>
      <c r="DK58" s="734"/>
      <c r="DL58" s="734"/>
      <c r="DM58" s="734"/>
      <c r="DN58" s="734"/>
      <c r="DO58" s="734"/>
      <c r="DP58" s="734"/>
      <c r="DQ58" s="734"/>
      <c r="DR58" s="734"/>
      <c r="DS58" s="734"/>
      <c r="DT58" s="734"/>
      <c r="DU58" s="734"/>
      <c r="DV58" s="734"/>
      <c r="DW58" s="734"/>
      <c r="DX58" s="734"/>
      <c r="DY58" s="734"/>
      <c r="DZ58" s="734"/>
      <c r="EA58" s="734"/>
      <c r="EB58" s="734"/>
      <c r="EC58" s="734"/>
      <c r="ED58" s="734"/>
      <c r="EE58" s="734"/>
      <c r="EF58" s="734"/>
      <c r="EG58" s="734"/>
      <c r="EH58" s="734"/>
      <c r="EI58" s="734"/>
      <c r="EJ58" s="734"/>
      <c r="EK58" s="734"/>
      <c r="EL58" s="734"/>
      <c r="EM58" s="734"/>
      <c r="EN58" s="734"/>
      <c r="EO58" s="734"/>
      <c r="EP58" s="734"/>
      <c r="EQ58" s="734"/>
      <c r="ER58" s="734"/>
      <c r="ES58" s="734"/>
      <c r="ET58" s="734"/>
      <c r="EU58" s="734"/>
      <c r="EV58" s="734"/>
      <c r="EW58" s="734"/>
    </row>
    <row r="59" spans="1:248" s="735" customFormat="1" ht="27.75" customHeight="1" thickBot="1" x14ac:dyDescent="0.25">
      <c r="A59" s="748"/>
      <c r="B59" s="756" t="s">
        <v>42</v>
      </c>
      <c r="C59" s="757"/>
      <c r="D59" s="1238">
        <f>IF(D51="",IF(D49="","",D49+D58),D51+D58)</f>
        <v>0</v>
      </c>
      <c r="E59" s="1239"/>
      <c r="F59" s="511"/>
      <c r="G59" s="1238">
        <f>IF(G49="","",G49+G58)</f>
        <v>0</v>
      </c>
      <c r="H59" s="1239"/>
      <c r="I59" s="511"/>
      <c r="J59" s="1238">
        <f>IF(J49="","",J49+J58)</f>
        <v>0</v>
      </c>
      <c r="K59" s="1239"/>
      <c r="L59" s="511"/>
      <c r="M59" s="1238">
        <f>IF(M49="","",M49+M58)</f>
        <v>0</v>
      </c>
      <c r="N59" s="1239"/>
      <c r="O59" s="511"/>
      <c r="P59" s="1238">
        <f>IF(P49="","",P49+P58)</f>
        <v>0</v>
      </c>
      <c r="Q59" s="1239"/>
      <c r="R59" s="511"/>
      <c r="S59" s="1238">
        <f>IF(S49="","",S49+S58)</f>
        <v>0</v>
      </c>
      <c r="T59" s="1239"/>
      <c r="U59" s="511"/>
      <c r="V59" s="1238">
        <f>IF(V49="","",V49+V58)</f>
        <v>0</v>
      </c>
      <c r="W59" s="1239"/>
      <c r="X59" s="511"/>
      <c r="Y59" s="1238">
        <f>IF(Y49="","",Y49+Y58)</f>
        <v>0</v>
      </c>
      <c r="Z59" s="1239"/>
      <c r="AA59" s="511"/>
      <c r="AB59" s="1238">
        <f>IF(AB49="","",AB49+AB58)</f>
        <v>0</v>
      </c>
      <c r="AC59" s="1239"/>
      <c r="AD59" s="511"/>
      <c r="AE59" s="1238">
        <f>IF(AE49="","",AE49+AE58)</f>
        <v>0</v>
      </c>
      <c r="AF59" s="1239"/>
      <c r="AG59" s="511"/>
      <c r="AH59" s="1238">
        <f>IF(AH49="","",AH49+AH58)</f>
        <v>0</v>
      </c>
      <c r="AI59" s="1239"/>
      <c r="AJ59" s="511"/>
      <c r="AK59" s="1238">
        <f>IF(AK49="","",AK49+AK58)</f>
        <v>0</v>
      </c>
      <c r="AL59" s="1239"/>
      <c r="AM59" s="511"/>
      <c r="AN59" s="1238">
        <f>IF(AN49="","",AN49+AN58)</f>
        <v>0</v>
      </c>
      <c r="AO59" s="1239"/>
      <c r="AP59" s="511"/>
      <c r="AQ59" s="1238">
        <f>IF(AQ49="","",AQ49+AQ58)</f>
        <v>0</v>
      </c>
      <c r="AR59" s="1239"/>
      <c r="AS59" s="511"/>
      <c r="AT59" s="1238">
        <f>IF(AT49="","",AT49+AT58)</f>
        <v>0</v>
      </c>
      <c r="AU59" s="1239"/>
      <c r="AV59" s="511"/>
      <c r="AW59" s="1238">
        <f>IF(AW49="","",AW49+AW58)</f>
        <v>0</v>
      </c>
      <c r="AX59" s="1239"/>
      <c r="AY59" s="511"/>
      <c r="AZ59" s="1238">
        <f>IF(AZ49="","",AZ49+AZ58)</f>
        <v>0</v>
      </c>
      <c r="BA59" s="1239"/>
      <c r="BB59" s="511"/>
      <c r="BC59" s="1238">
        <f>IF(BC49="","",BC49+BC58)</f>
        <v>0</v>
      </c>
      <c r="BD59" s="1239"/>
      <c r="BE59" s="511"/>
      <c r="BF59" s="1238">
        <f>IF(BF49="","",BF49+BF58)</f>
        <v>0</v>
      </c>
      <c r="BG59" s="1239"/>
      <c r="BH59" s="511"/>
      <c r="BI59" s="1238">
        <f>IF(BI49="","",BI49+BI58)</f>
        <v>0</v>
      </c>
      <c r="BJ59" s="1239"/>
      <c r="BK59" s="511"/>
      <c r="BL59" s="512"/>
      <c r="BM59" s="512"/>
      <c r="BN59" s="512"/>
      <c r="BO59" s="512"/>
      <c r="BP59" s="512"/>
      <c r="BQ59" s="512"/>
      <c r="BR59" s="512"/>
      <c r="BS59" s="734"/>
      <c r="BT59" s="734"/>
      <c r="BU59" s="734"/>
      <c r="BV59" s="734"/>
      <c r="BW59" s="734"/>
      <c r="BX59" s="734"/>
      <c r="BY59" s="734"/>
      <c r="BZ59" s="734"/>
      <c r="CA59" s="734"/>
      <c r="CB59" s="734"/>
      <c r="CC59" s="734"/>
      <c r="CD59" s="734"/>
      <c r="CE59" s="734"/>
      <c r="CF59" s="734"/>
      <c r="CG59" s="734"/>
      <c r="CH59" s="734"/>
      <c r="CI59" s="734"/>
      <c r="CJ59" s="734"/>
      <c r="CK59" s="734"/>
      <c r="CL59" s="734"/>
      <c r="CM59" s="734"/>
      <c r="CN59" s="734"/>
      <c r="CO59" s="734"/>
      <c r="CP59" s="734"/>
      <c r="CQ59" s="734"/>
      <c r="CR59" s="734"/>
      <c r="CS59" s="734"/>
      <c r="CT59" s="734"/>
      <c r="CU59" s="734"/>
      <c r="CV59" s="734"/>
      <c r="CW59" s="734"/>
      <c r="CX59" s="734"/>
      <c r="CY59" s="734"/>
      <c r="CZ59" s="734"/>
      <c r="DA59" s="734"/>
      <c r="DB59" s="734"/>
      <c r="DC59" s="734"/>
      <c r="DD59" s="734"/>
      <c r="DE59" s="734"/>
      <c r="DF59" s="734"/>
      <c r="DG59" s="734"/>
      <c r="DH59" s="734"/>
      <c r="DI59" s="734"/>
      <c r="DJ59" s="734"/>
      <c r="DK59" s="734"/>
      <c r="DL59" s="734"/>
      <c r="DM59" s="734"/>
      <c r="DN59" s="734"/>
      <c r="DO59" s="734"/>
      <c r="DP59" s="734"/>
      <c r="DQ59" s="734"/>
      <c r="DR59" s="734"/>
      <c r="DS59" s="734"/>
      <c r="DT59" s="734"/>
      <c r="DU59" s="734"/>
      <c r="DV59" s="734"/>
      <c r="DW59" s="734"/>
      <c r="DX59" s="734"/>
      <c r="DY59" s="734"/>
      <c r="DZ59" s="734"/>
      <c r="EA59" s="734"/>
      <c r="EB59" s="734"/>
      <c r="EC59" s="734"/>
      <c r="ED59" s="734"/>
      <c r="EE59" s="734"/>
      <c r="EF59" s="734"/>
      <c r="EG59" s="734"/>
      <c r="EH59" s="734"/>
      <c r="EI59" s="734"/>
      <c r="EJ59" s="734"/>
      <c r="EK59" s="734"/>
      <c r="EL59" s="734"/>
      <c r="EM59" s="734"/>
      <c r="EN59" s="734"/>
      <c r="EO59" s="734"/>
      <c r="EP59" s="734"/>
      <c r="EQ59" s="734"/>
      <c r="ER59" s="734"/>
      <c r="ES59" s="734"/>
      <c r="ET59" s="734"/>
      <c r="EU59" s="734"/>
      <c r="EV59" s="734"/>
      <c r="EW59" s="734"/>
    </row>
    <row r="60" spans="1:248" s="764" customFormat="1" ht="27.75" customHeight="1" x14ac:dyDescent="0.25">
      <c r="A60" s="784"/>
      <c r="B60" s="783"/>
      <c r="C60" s="758"/>
      <c r="D60" s="759"/>
      <c r="E60" s="760"/>
      <c r="F60" s="761"/>
      <c r="G60" s="759"/>
      <c r="H60" s="760"/>
      <c r="I60" s="761"/>
      <c r="J60" s="759"/>
      <c r="K60" s="760"/>
      <c r="L60" s="761"/>
      <c r="M60" s="759"/>
      <c r="N60" s="760"/>
      <c r="O60" s="761"/>
      <c r="P60" s="759"/>
      <c r="Q60" s="760"/>
      <c r="R60" s="761"/>
      <c r="S60" s="759"/>
      <c r="T60" s="760"/>
      <c r="U60" s="761"/>
      <c r="V60" s="759"/>
      <c r="W60" s="760"/>
      <c r="X60" s="761"/>
      <c r="Y60" s="759"/>
      <c r="Z60" s="760"/>
      <c r="AA60" s="761"/>
      <c r="AB60" s="759"/>
      <c r="AC60" s="760"/>
      <c r="AD60" s="761"/>
      <c r="AE60" s="759"/>
      <c r="AF60" s="760"/>
      <c r="AG60" s="761"/>
      <c r="AH60" s="759"/>
      <c r="AI60" s="760"/>
      <c r="AJ60" s="761"/>
      <c r="AK60" s="759"/>
      <c r="AL60" s="760"/>
      <c r="AM60" s="761"/>
      <c r="AN60" s="759"/>
      <c r="AO60" s="760"/>
      <c r="AP60" s="761"/>
      <c r="AQ60" s="759"/>
      <c r="AR60" s="760"/>
      <c r="AS60" s="761"/>
      <c r="AT60" s="759"/>
      <c r="AU60" s="760"/>
      <c r="AV60" s="761"/>
      <c r="AW60" s="759"/>
      <c r="AX60" s="760"/>
      <c r="AY60" s="761"/>
      <c r="AZ60" s="759"/>
      <c r="BA60" s="760"/>
      <c r="BB60" s="761"/>
      <c r="BC60" s="759"/>
      <c r="BD60" s="760"/>
      <c r="BE60" s="761"/>
      <c r="BF60" s="759"/>
      <c r="BG60" s="760"/>
      <c r="BH60" s="761"/>
      <c r="BI60" s="759"/>
      <c r="BJ60" s="760"/>
      <c r="BK60" s="761"/>
      <c r="BL60" s="762"/>
      <c r="BM60" s="762"/>
      <c r="BN60" s="762"/>
      <c r="BO60" s="762"/>
      <c r="BP60" s="762"/>
      <c r="BQ60" s="762"/>
      <c r="BR60" s="762"/>
      <c r="BS60" s="763"/>
      <c r="BT60" s="763"/>
      <c r="BU60" s="763"/>
      <c r="BV60" s="763"/>
      <c r="BW60" s="763"/>
      <c r="BX60" s="763"/>
      <c r="BY60" s="763"/>
      <c r="BZ60" s="763"/>
      <c r="CA60" s="763"/>
      <c r="CB60" s="763"/>
      <c r="CC60" s="763"/>
      <c r="CD60" s="763"/>
      <c r="CE60" s="763"/>
      <c r="CF60" s="763"/>
      <c r="CG60" s="763"/>
      <c r="CH60" s="763"/>
      <c r="CI60" s="763"/>
      <c r="CJ60" s="763"/>
      <c r="CK60" s="763"/>
      <c r="CL60" s="763"/>
      <c r="CM60" s="763"/>
      <c r="CN60" s="763"/>
      <c r="CO60" s="763"/>
      <c r="CP60" s="763"/>
      <c r="CQ60" s="763"/>
      <c r="CR60" s="763"/>
      <c r="CS60" s="763"/>
      <c r="CT60" s="763"/>
      <c r="CU60" s="763"/>
      <c r="CV60" s="763"/>
      <c r="CW60" s="763"/>
      <c r="CX60" s="763"/>
      <c r="CY60" s="763"/>
      <c r="CZ60" s="763"/>
      <c r="DA60" s="763"/>
      <c r="DB60" s="763"/>
      <c r="DC60" s="763"/>
      <c r="DD60" s="763"/>
      <c r="DE60" s="763"/>
      <c r="DF60" s="763"/>
      <c r="DG60" s="763"/>
      <c r="DH60" s="763"/>
      <c r="DI60" s="763"/>
      <c r="DJ60" s="763"/>
      <c r="DK60" s="763"/>
      <c r="DL60" s="763"/>
      <c r="DM60" s="763"/>
      <c r="DN60" s="763"/>
      <c r="DO60" s="763"/>
      <c r="DP60" s="763"/>
      <c r="DQ60" s="763"/>
      <c r="DR60" s="763"/>
      <c r="DS60" s="763"/>
      <c r="DT60" s="763"/>
      <c r="DU60" s="763"/>
      <c r="DV60" s="763"/>
      <c r="DW60" s="763"/>
      <c r="DX60" s="763"/>
      <c r="DY60" s="763"/>
      <c r="DZ60" s="763"/>
      <c r="EA60" s="763"/>
      <c r="EB60" s="763"/>
      <c r="EC60" s="763"/>
      <c r="ED60" s="763"/>
      <c r="EE60" s="763"/>
      <c r="EF60" s="763"/>
      <c r="EG60" s="763"/>
      <c r="EH60" s="763"/>
      <c r="EI60" s="763"/>
      <c r="EJ60" s="763"/>
      <c r="EK60" s="763"/>
      <c r="EL60" s="763"/>
      <c r="EM60" s="763"/>
      <c r="EN60" s="763"/>
      <c r="EO60" s="763"/>
      <c r="EP60" s="763"/>
      <c r="EQ60" s="763"/>
      <c r="ER60" s="763"/>
      <c r="ES60" s="763"/>
      <c r="ET60" s="763"/>
      <c r="EU60" s="763"/>
      <c r="EV60" s="763"/>
      <c r="EW60" s="763"/>
    </row>
    <row r="61" spans="1:248" s="764" customFormat="1" ht="27.75" customHeight="1" x14ac:dyDescent="0.2">
      <c r="A61" s="784"/>
      <c r="B61" s="784"/>
      <c r="C61" s="758"/>
      <c r="D61" s="765"/>
      <c r="E61" s="766"/>
      <c r="F61" s="755"/>
      <c r="G61" s="765"/>
      <c r="H61" s="766"/>
      <c r="I61" s="755"/>
      <c r="J61" s="765"/>
      <c r="K61" s="766"/>
      <c r="L61" s="755"/>
      <c r="M61" s="765"/>
      <c r="N61" s="766"/>
      <c r="O61" s="755"/>
      <c r="P61" s="765"/>
      <c r="Q61" s="766"/>
      <c r="R61" s="755"/>
      <c r="S61" s="765"/>
      <c r="T61" s="766"/>
      <c r="U61" s="755"/>
      <c r="V61" s="765"/>
      <c r="W61" s="766"/>
      <c r="X61" s="755"/>
      <c r="Y61" s="765"/>
      <c r="Z61" s="766"/>
      <c r="AA61" s="755"/>
      <c r="AB61" s="765"/>
      <c r="AC61" s="766"/>
      <c r="AD61" s="755"/>
      <c r="AE61" s="765"/>
      <c r="AF61" s="766"/>
      <c r="AG61" s="755"/>
      <c r="AH61" s="765"/>
      <c r="AI61" s="766"/>
      <c r="AJ61" s="755"/>
      <c r="AK61" s="765"/>
      <c r="AL61" s="766"/>
      <c r="AM61" s="755"/>
      <c r="AN61" s="765"/>
      <c r="AO61" s="766"/>
      <c r="AP61" s="755"/>
      <c r="AQ61" s="765"/>
      <c r="AR61" s="766"/>
      <c r="AS61" s="755"/>
      <c r="AT61" s="765"/>
      <c r="AU61" s="766"/>
      <c r="AV61" s="755"/>
      <c r="AW61" s="765"/>
      <c r="AX61" s="766"/>
      <c r="AY61" s="755"/>
      <c r="AZ61" s="765"/>
      <c r="BA61" s="766"/>
      <c r="BB61" s="755"/>
      <c r="BC61" s="765"/>
      <c r="BD61" s="766"/>
      <c r="BE61" s="755"/>
      <c r="BF61" s="765"/>
      <c r="BG61" s="766"/>
      <c r="BH61" s="755"/>
      <c r="BI61" s="765"/>
      <c r="BJ61" s="766"/>
      <c r="BK61" s="755"/>
      <c r="BL61" s="512"/>
      <c r="BM61" s="512"/>
      <c r="BN61" s="512"/>
      <c r="BO61" s="512"/>
      <c r="BP61" s="512"/>
      <c r="BQ61" s="512"/>
      <c r="BR61" s="512"/>
      <c r="BS61" s="763"/>
      <c r="BT61" s="763"/>
      <c r="BU61" s="763"/>
      <c r="BV61" s="763"/>
      <c r="BW61" s="763"/>
      <c r="BX61" s="763"/>
      <c r="BY61" s="763"/>
      <c r="BZ61" s="763"/>
      <c r="CA61" s="763"/>
      <c r="CB61" s="763"/>
      <c r="CC61" s="763"/>
      <c r="CD61" s="763"/>
      <c r="CE61" s="763"/>
      <c r="CF61" s="763"/>
      <c r="CG61" s="763"/>
      <c r="CH61" s="763"/>
      <c r="CI61" s="763"/>
      <c r="CJ61" s="763"/>
      <c r="CK61" s="763"/>
      <c r="CL61" s="763"/>
      <c r="CM61" s="763"/>
      <c r="CN61" s="763"/>
      <c r="CO61" s="763"/>
      <c r="CP61" s="763"/>
      <c r="CQ61" s="763"/>
      <c r="CR61" s="763"/>
      <c r="CS61" s="763"/>
      <c r="CT61" s="763"/>
      <c r="CU61" s="763"/>
      <c r="CV61" s="763"/>
      <c r="CW61" s="763"/>
      <c r="CX61" s="763"/>
      <c r="CY61" s="763"/>
      <c r="CZ61" s="763"/>
      <c r="DA61" s="763"/>
      <c r="DB61" s="763"/>
      <c r="DC61" s="763"/>
      <c r="DD61" s="763"/>
      <c r="DE61" s="763"/>
      <c r="DF61" s="763"/>
      <c r="DG61" s="763"/>
      <c r="DH61" s="763"/>
      <c r="DI61" s="763"/>
      <c r="DJ61" s="763"/>
      <c r="DK61" s="763"/>
      <c r="DL61" s="763"/>
      <c r="DM61" s="763"/>
      <c r="DN61" s="763"/>
      <c r="DO61" s="763"/>
      <c r="DP61" s="763"/>
      <c r="DQ61" s="763"/>
      <c r="DR61" s="763"/>
      <c r="DS61" s="763"/>
      <c r="DT61" s="763"/>
      <c r="DU61" s="763"/>
      <c r="DV61" s="763"/>
      <c r="DW61" s="763"/>
      <c r="DX61" s="763"/>
      <c r="DY61" s="763"/>
      <c r="DZ61" s="763"/>
      <c r="EA61" s="763"/>
      <c r="EB61" s="763"/>
      <c r="EC61" s="763"/>
      <c r="ED61" s="763"/>
      <c r="EE61" s="763"/>
      <c r="EF61" s="763"/>
      <c r="EG61" s="763"/>
      <c r="EH61" s="763"/>
      <c r="EI61" s="763"/>
      <c r="EJ61" s="763"/>
      <c r="EK61" s="763"/>
      <c r="EL61" s="763"/>
      <c r="EM61" s="763"/>
      <c r="EN61" s="763"/>
      <c r="EO61" s="763"/>
      <c r="EP61" s="763"/>
      <c r="EQ61" s="763"/>
      <c r="ER61" s="763"/>
      <c r="ES61" s="763"/>
      <c r="ET61" s="763"/>
      <c r="EU61" s="763"/>
      <c r="EV61" s="763"/>
      <c r="EW61" s="763"/>
    </row>
    <row r="62" spans="1:248" s="771" customFormat="1" ht="94.5" x14ac:dyDescent="0.25">
      <c r="A62" s="793"/>
      <c r="B62" s="785" t="s">
        <v>105</v>
      </c>
      <c r="C62" s="767"/>
      <c r="D62" s="1236"/>
      <c r="E62" s="1236"/>
      <c r="F62" s="662"/>
      <c r="G62" s="1236"/>
      <c r="H62" s="1236"/>
      <c r="I62" s="662"/>
      <c r="J62" s="1236"/>
      <c r="K62" s="1236"/>
      <c r="L62" s="662"/>
      <c r="M62" s="1236"/>
      <c r="N62" s="1236"/>
      <c r="O62" s="662"/>
      <c r="P62" s="1236"/>
      <c r="Q62" s="1236"/>
      <c r="R62" s="662"/>
      <c r="S62" s="1236"/>
      <c r="T62" s="1236"/>
      <c r="U62" s="662"/>
      <c r="V62" s="1236"/>
      <c r="W62" s="1236"/>
      <c r="X62" s="662"/>
      <c r="Y62" s="1236"/>
      <c r="Z62" s="1236"/>
      <c r="AA62" s="662"/>
      <c r="AB62" s="1236"/>
      <c r="AC62" s="1236"/>
      <c r="AD62" s="662"/>
      <c r="AE62" s="1236"/>
      <c r="AF62" s="1236"/>
      <c r="AG62" s="662"/>
      <c r="AH62" s="1236"/>
      <c r="AI62" s="1236"/>
      <c r="AJ62" s="662"/>
      <c r="AK62" s="1236"/>
      <c r="AL62" s="1236"/>
      <c r="AM62" s="662"/>
      <c r="AN62" s="1236"/>
      <c r="AO62" s="1236"/>
      <c r="AP62" s="662"/>
      <c r="AQ62" s="1236"/>
      <c r="AR62" s="1236"/>
      <c r="AS62" s="662"/>
      <c r="AT62" s="1236"/>
      <c r="AU62" s="1236"/>
      <c r="AV62" s="662"/>
      <c r="AW62" s="1236"/>
      <c r="AX62" s="1236"/>
      <c r="AY62" s="662"/>
      <c r="AZ62" s="1236"/>
      <c r="BA62" s="1236"/>
      <c r="BB62" s="662"/>
      <c r="BC62" s="1236"/>
      <c r="BD62" s="1236"/>
      <c r="BE62" s="662"/>
      <c r="BF62" s="1236"/>
      <c r="BG62" s="1236"/>
      <c r="BH62" s="662"/>
      <c r="BI62" s="1236"/>
      <c r="BJ62" s="1236"/>
      <c r="BK62" s="662"/>
      <c r="BL62" s="768"/>
      <c r="BM62" s="768"/>
      <c r="BN62" s="768"/>
      <c r="BO62" s="768"/>
      <c r="BP62" s="768"/>
      <c r="BQ62" s="768"/>
      <c r="BR62" s="768"/>
      <c r="BS62" s="769"/>
      <c r="BT62" s="769"/>
      <c r="BU62" s="769"/>
      <c r="BV62" s="769"/>
      <c r="BW62" s="769"/>
      <c r="BX62" s="769"/>
      <c r="BY62" s="769"/>
      <c r="BZ62" s="769"/>
      <c r="CA62" s="769"/>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770"/>
      <c r="EN62" s="770"/>
      <c r="EO62" s="770"/>
      <c r="EP62" s="770"/>
      <c r="EQ62" s="770"/>
      <c r="ER62" s="770"/>
      <c r="ES62" s="770"/>
      <c r="ET62" s="770"/>
      <c r="EU62" s="770"/>
      <c r="EV62" s="770"/>
      <c r="EW62" s="770"/>
    </row>
    <row r="63" spans="1:248" s="492" customFormat="1" x14ac:dyDescent="0.2">
      <c r="A63" s="180"/>
      <c r="B63" s="786"/>
      <c r="C63" s="490"/>
      <c r="D63" s="497"/>
      <c r="E63" s="491"/>
      <c r="F63" s="324"/>
      <c r="G63" s="497"/>
      <c r="H63" s="491"/>
      <c r="I63" s="324"/>
      <c r="J63" s="497"/>
      <c r="K63" s="491"/>
      <c r="L63" s="324"/>
      <c r="M63" s="497"/>
      <c r="N63" s="491"/>
      <c r="O63" s="324"/>
      <c r="P63" s="497"/>
      <c r="Q63" s="491"/>
      <c r="R63" s="324"/>
      <c r="S63" s="497"/>
      <c r="T63" s="491"/>
      <c r="U63" s="324"/>
      <c r="V63" s="497"/>
      <c r="W63" s="491"/>
      <c r="X63" s="324"/>
      <c r="Y63" s="497"/>
      <c r="Z63" s="491"/>
      <c r="AA63" s="324"/>
      <c r="AB63" s="497"/>
      <c r="AC63" s="491"/>
      <c r="AD63" s="324"/>
      <c r="AE63" s="497"/>
      <c r="AF63" s="491"/>
      <c r="AG63" s="324"/>
      <c r="AH63" s="497"/>
      <c r="AI63" s="491"/>
      <c r="AJ63" s="324"/>
      <c r="AK63" s="497"/>
      <c r="AL63" s="491"/>
      <c r="AM63" s="324"/>
      <c r="AN63" s="497"/>
      <c r="AO63" s="491"/>
      <c r="AP63" s="324"/>
      <c r="AQ63" s="497"/>
      <c r="AR63" s="491"/>
      <c r="AS63" s="324"/>
      <c r="AT63" s="497"/>
      <c r="AU63" s="491"/>
      <c r="AV63" s="324"/>
      <c r="AW63" s="497"/>
      <c r="AX63" s="491"/>
      <c r="AY63" s="324"/>
      <c r="AZ63" s="497"/>
      <c r="BA63" s="491"/>
      <c r="BB63" s="324"/>
      <c r="BC63" s="497"/>
      <c r="BD63" s="491"/>
      <c r="BE63" s="324"/>
      <c r="BF63" s="497"/>
      <c r="BG63" s="491"/>
      <c r="BH63" s="324"/>
      <c r="BI63" s="497"/>
      <c r="BJ63" s="491"/>
      <c r="BK63" s="324"/>
      <c r="BL63" s="325"/>
      <c r="BM63" s="325"/>
      <c r="BN63" s="325"/>
      <c r="BO63" s="325"/>
      <c r="BP63" s="325"/>
      <c r="BQ63" s="325"/>
      <c r="BR63" s="32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498"/>
      <c r="EY63" s="498"/>
      <c r="EZ63" s="498"/>
      <c r="FA63" s="498"/>
      <c r="FB63" s="498"/>
      <c r="FC63" s="498"/>
      <c r="FD63" s="498"/>
      <c r="FE63" s="498"/>
      <c r="FF63" s="498"/>
      <c r="FG63" s="498"/>
      <c r="FH63" s="498"/>
      <c r="FI63" s="498"/>
    </row>
    <row r="64" spans="1:248" s="499" customFormat="1" x14ac:dyDescent="0.2">
      <c r="A64" s="180"/>
      <c r="B64" s="787"/>
      <c r="C64" s="195"/>
      <c r="D64" s="195"/>
      <c r="F64" s="30"/>
      <c r="G64" s="195"/>
      <c r="I64" s="30"/>
      <c r="J64" s="195"/>
      <c r="L64" s="30"/>
      <c r="M64" s="195"/>
      <c r="O64" s="30"/>
      <c r="P64" s="195"/>
      <c r="R64" s="30"/>
      <c r="S64" s="195"/>
      <c r="U64" s="30"/>
      <c r="V64" s="195"/>
      <c r="X64" s="30"/>
      <c r="Y64" s="195"/>
      <c r="AA64" s="30"/>
      <c r="AB64" s="195"/>
      <c r="AD64" s="30"/>
      <c r="AE64" s="195"/>
      <c r="AG64" s="30"/>
      <c r="AH64" s="195"/>
      <c r="AJ64" s="30"/>
      <c r="AK64" s="195"/>
      <c r="AM64" s="30"/>
      <c r="AN64" s="195"/>
      <c r="AP64" s="30"/>
      <c r="AQ64" s="195"/>
      <c r="AS64" s="30"/>
      <c r="AT64" s="195"/>
      <c r="AV64" s="30"/>
      <c r="AW64" s="195"/>
      <c r="AY64" s="30"/>
      <c r="AZ64" s="195"/>
      <c r="BB64" s="30"/>
      <c r="BC64" s="195"/>
      <c r="BE64" s="30"/>
      <c r="BF64" s="195"/>
      <c r="BH64" s="30"/>
      <c r="BI64" s="195"/>
      <c r="BK64" s="30"/>
      <c r="BL64" s="31"/>
      <c r="BM64" s="31"/>
      <c r="BN64" s="31"/>
      <c r="BO64" s="31"/>
      <c r="BP64" s="31"/>
      <c r="BQ64" s="31"/>
      <c r="BR64" s="31"/>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500"/>
      <c r="EY64" s="195"/>
      <c r="EZ64" s="195"/>
      <c r="FA64" s="195"/>
      <c r="FB64" s="195"/>
      <c r="FC64" s="195"/>
      <c r="FD64" s="195"/>
      <c r="FE64" s="195"/>
      <c r="FF64" s="195"/>
      <c r="FG64" s="195"/>
      <c r="FH64" s="195"/>
      <c r="FI64" s="195"/>
    </row>
    <row r="65" spans="1:165" s="499" customFormat="1" x14ac:dyDescent="0.2">
      <c r="A65" s="180"/>
      <c r="B65" s="787"/>
      <c r="C65" s="195"/>
      <c r="D65" s="195"/>
      <c r="F65" s="145"/>
      <c r="G65" s="195"/>
      <c r="I65" s="145"/>
      <c r="J65" s="195"/>
      <c r="L65" s="145"/>
      <c r="M65" s="195"/>
      <c r="O65" s="145"/>
      <c r="P65" s="195"/>
      <c r="R65" s="145"/>
      <c r="S65" s="195"/>
      <c r="U65" s="145"/>
      <c r="V65" s="195"/>
      <c r="X65" s="145"/>
      <c r="Y65" s="195"/>
      <c r="AA65" s="145"/>
      <c r="AB65" s="195"/>
      <c r="AD65" s="145"/>
      <c r="AE65" s="195"/>
      <c r="AG65" s="145"/>
      <c r="AH65" s="195"/>
      <c r="AJ65" s="145"/>
      <c r="AK65" s="195"/>
      <c r="AM65" s="145"/>
      <c r="AN65" s="195"/>
      <c r="AP65" s="145"/>
      <c r="AQ65" s="195"/>
      <c r="AS65" s="145"/>
      <c r="AT65" s="195"/>
      <c r="AV65" s="145"/>
      <c r="AW65" s="195"/>
      <c r="AY65" s="145"/>
      <c r="AZ65" s="195"/>
      <c r="BB65" s="145"/>
      <c r="BC65" s="195"/>
      <c r="BE65" s="145"/>
      <c r="BF65" s="195"/>
      <c r="BH65" s="145"/>
      <c r="BI65" s="195"/>
      <c r="BK65" s="145"/>
      <c r="BL65" s="146"/>
      <c r="BM65" s="146"/>
      <c r="BN65" s="146"/>
      <c r="BO65" s="146"/>
      <c r="BP65" s="146"/>
      <c r="BQ65" s="146"/>
      <c r="BR65" s="146"/>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500"/>
      <c r="EY65" s="195"/>
      <c r="EZ65" s="195"/>
      <c r="FA65" s="195"/>
      <c r="FB65" s="195"/>
      <c r="FC65" s="195"/>
      <c r="FD65" s="195"/>
      <c r="FE65" s="195"/>
      <c r="FF65" s="195"/>
      <c r="FG65" s="195"/>
      <c r="FH65" s="195"/>
      <c r="FI65" s="195"/>
    </row>
    <row r="66" spans="1:165" s="499" customFormat="1" x14ac:dyDescent="0.2">
      <c r="A66" s="180"/>
      <c r="B66" s="787"/>
      <c r="C66" s="195"/>
      <c r="D66" s="195"/>
      <c r="F66" s="30"/>
      <c r="G66" s="195"/>
      <c r="I66" s="30"/>
      <c r="J66" s="195"/>
      <c r="L66" s="30"/>
      <c r="M66" s="195"/>
      <c r="O66" s="30"/>
      <c r="P66" s="195"/>
      <c r="R66" s="30"/>
      <c r="S66" s="195"/>
      <c r="U66" s="30"/>
      <c r="V66" s="195"/>
      <c r="X66" s="30"/>
      <c r="Y66" s="195"/>
      <c r="AA66" s="30"/>
      <c r="AB66" s="195"/>
      <c r="AD66" s="30"/>
      <c r="AE66" s="195"/>
      <c r="AG66" s="30"/>
      <c r="AH66" s="195"/>
      <c r="AJ66" s="30"/>
      <c r="AK66" s="195"/>
      <c r="AM66" s="30"/>
      <c r="AN66" s="195"/>
      <c r="AP66" s="30"/>
      <c r="AQ66" s="195"/>
      <c r="AS66" s="30"/>
      <c r="AT66" s="195"/>
      <c r="AV66" s="30"/>
      <c r="AW66" s="195"/>
      <c r="AY66" s="30"/>
      <c r="AZ66" s="195"/>
      <c r="BB66" s="30"/>
      <c r="BC66" s="195"/>
      <c r="BE66" s="30"/>
      <c r="BF66" s="195"/>
      <c r="BH66" s="30"/>
      <c r="BI66" s="195"/>
      <c r="BK66" s="30"/>
      <c r="BL66" s="31"/>
      <c r="BM66" s="31"/>
      <c r="BN66" s="31"/>
      <c r="BO66" s="31"/>
      <c r="BP66" s="31"/>
      <c r="BQ66" s="31"/>
      <c r="BR66" s="31"/>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500"/>
      <c r="EY66" s="195"/>
      <c r="EZ66" s="195"/>
      <c r="FA66" s="195"/>
      <c r="FB66" s="195"/>
      <c r="FC66" s="195"/>
      <c r="FD66" s="195"/>
      <c r="FE66" s="195"/>
      <c r="FF66" s="195"/>
      <c r="FG66" s="195"/>
      <c r="FH66" s="195"/>
      <c r="FI66" s="195"/>
    </row>
    <row r="67" spans="1:165" s="499" customFormat="1" x14ac:dyDescent="0.2">
      <c r="A67" s="180"/>
      <c r="B67" s="787"/>
      <c r="C67" s="195"/>
      <c r="D67" s="195"/>
      <c r="F67" s="341"/>
      <c r="G67" s="195"/>
      <c r="I67" s="341"/>
      <c r="J67" s="195"/>
      <c r="L67" s="341"/>
      <c r="M67" s="195"/>
      <c r="O67" s="341"/>
      <c r="P67" s="195"/>
      <c r="R67" s="341"/>
      <c r="S67" s="195"/>
      <c r="U67" s="341"/>
      <c r="V67" s="195"/>
      <c r="X67" s="341"/>
      <c r="Y67" s="195"/>
      <c r="AA67" s="341"/>
      <c r="AB67" s="195"/>
      <c r="AD67" s="341"/>
      <c r="AE67" s="195"/>
      <c r="AG67" s="341"/>
      <c r="AH67" s="195"/>
      <c r="AJ67" s="341"/>
      <c r="AK67" s="195"/>
      <c r="AM67" s="341"/>
      <c r="AN67" s="195"/>
      <c r="AP67" s="341"/>
      <c r="AQ67" s="195"/>
      <c r="AS67" s="341"/>
      <c r="AT67" s="195"/>
      <c r="AV67" s="341"/>
      <c r="AW67" s="195"/>
      <c r="AY67" s="341"/>
      <c r="AZ67" s="195"/>
      <c r="BB67" s="341"/>
      <c r="BC67" s="195"/>
      <c r="BE67" s="341"/>
      <c r="BF67" s="195"/>
      <c r="BH67" s="341"/>
      <c r="BI67" s="195"/>
      <c r="BK67" s="341"/>
      <c r="BL67" s="142"/>
      <c r="BM67" s="142"/>
      <c r="BN67" s="142"/>
      <c r="BO67" s="142"/>
      <c r="BP67" s="142"/>
      <c r="BQ67" s="142"/>
      <c r="BR67" s="142"/>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500"/>
      <c r="EY67" s="195"/>
      <c r="EZ67" s="195"/>
      <c r="FA67" s="195"/>
      <c r="FB67" s="195"/>
      <c r="FC67" s="195"/>
      <c r="FD67" s="195"/>
      <c r="FE67" s="195"/>
      <c r="FF67" s="195"/>
      <c r="FG67" s="195"/>
      <c r="FH67" s="195"/>
      <c r="FI67" s="195"/>
    </row>
    <row r="68" spans="1:165" s="499" customFormat="1" x14ac:dyDescent="0.2">
      <c r="A68" s="180"/>
      <c r="B68" s="787"/>
      <c r="C68" s="195"/>
      <c r="D68" s="195"/>
      <c r="F68" s="95"/>
      <c r="G68" s="195"/>
      <c r="I68" s="95"/>
      <c r="J68" s="195"/>
      <c r="L68" s="95"/>
      <c r="M68" s="195"/>
      <c r="O68" s="95"/>
      <c r="P68" s="195"/>
      <c r="R68" s="95"/>
      <c r="S68" s="195"/>
      <c r="U68" s="95"/>
      <c r="V68" s="195"/>
      <c r="X68" s="95"/>
      <c r="Y68" s="195"/>
      <c r="AA68" s="95"/>
      <c r="AB68" s="195"/>
      <c r="AD68" s="95"/>
      <c r="AE68" s="195"/>
      <c r="AG68" s="95"/>
      <c r="AH68" s="195"/>
      <c r="AJ68" s="95"/>
      <c r="AK68" s="195"/>
      <c r="AM68" s="95"/>
      <c r="AN68" s="195"/>
      <c r="AP68" s="95"/>
      <c r="AQ68" s="195"/>
      <c r="AS68" s="95"/>
      <c r="AT68" s="195"/>
      <c r="AV68" s="95"/>
      <c r="AW68" s="195"/>
      <c r="AY68" s="95"/>
      <c r="AZ68" s="195"/>
      <c r="BB68" s="95"/>
      <c r="BC68" s="195"/>
      <c r="BE68" s="95"/>
      <c r="BF68" s="195"/>
      <c r="BH68" s="95"/>
      <c r="BI68" s="195"/>
      <c r="BK68" s="95"/>
      <c r="BL68" s="31"/>
      <c r="BM68" s="31"/>
      <c r="BN68" s="31"/>
      <c r="BO68" s="31"/>
      <c r="BP68" s="31"/>
      <c r="BQ68" s="31"/>
      <c r="BR68" s="31"/>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500"/>
      <c r="EY68" s="195"/>
      <c r="EZ68" s="195"/>
      <c r="FA68" s="195"/>
      <c r="FB68" s="195"/>
      <c r="FC68" s="195"/>
      <c r="FD68" s="195"/>
      <c r="FE68" s="195"/>
      <c r="FF68" s="195"/>
      <c r="FG68" s="195"/>
      <c r="FH68" s="195"/>
      <c r="FI68" s="195"/>
    </row>
    <row r="69" spans="1:165" s="499" customFormat="1" x14ac:dyDescent="0.2">
      <c r="A69" s="180"/>
      <c r="B69" s="787"/>
      <c r="C69" s="195"/>
      <c r="D69" s="195"/>
      <c r="F69" s="145"/>
      <c r="G69" s="195"/>
      <c r="I69" s="145"/>
      <c r="J69" s="195"/>
      <c r="L69" s="145"/>
      <c r="M69" s="195"/>
      <c r="O69" s="145"/>
      <c r="P69" s="195"/>
      <c r="R69" s="145"/>
      <c r="S69" s="195"/>
      <c r="U69" s="145"/>
      <c r="V69" s="195"/>
      <c r="X69" s="145"/>
      <c r="Y69" s="195"/>
      <c r="AA69" s="145"/>
      <c r="AB69" s="195"/>
      <c r="AD69" s="145"/>
      <c r="AE69" s="195"/>
      <c r="AG69" s="145"/>
      <c r="AH69" s="195"/>
      <c r="AJ69" s="145"/>
      <c r="AK69" s="195"/>
      <c r="AM69" s="145"/>
      <c r="AN69" s="195"/>
      <c r="AP69" s="145"/>
      <c r="AQ69" s="195"/>
      <c r="AS69" s="145"/>
      <c r="AT69" s="195"/>
      <c r="AV69" s="145"/>
      <c r="AW69" s="195"/>
      <c r="AY69" s="145"/>
      <c r="AZ69" s="195"/>
      <c r="BB69" s="145"/>
      <c r="BC69" s="195"/>
      <c r="BE69" s="145"/>
      <c r="BF69" s="195"/>
      <c r="BH69" s="145"/>
      <c r="BI69" s="195"/>
      <c r="BK69" s="145"/>
      <c r="BL69" s="146"/>
      <c r="BM69" s="146"/>
      <c r="BN69" s="146"/>
      <c r="BO69" s="146"/>
      <c r="BP69" s="146"/>
      <c r="BQ69" s="146"/>
      <c r="BR69" s="146"/>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500"/>
      <c r="EY69" s="195"/>
      <c r="EZ69" s="195"/>
      <c r="FA69" s="195"/>
      <c r="FB69" s="195"/>
      <c r="FC69" s="195"/>
      <c r="FD69" s="195"/>
      <c r="FE69" s="195"/>
      <c r="FF69" s="195"/>
      <c r="FG69" s="195"/>
      <c r="FH69" s="195"/>
      <c r="FI69" s="195"/>
    </row>
    <row r="70" spans="1:165" s="499" customFormat="1" x14ac:dyDescent="0.2">
      <c r="A70" s="180"/>
      <c r="B70" s="787"/>
      <c r="C70" s="195"/>
      <c r="D70" s="195"/>
      <c r="F70" s="145"/>
      <c r="G70" s="195"/>
      <c r="I70" s="145"/>
      <c r="J70" s="195"/>
      <c r="L70" s="145"/>
      <c r="M70" s="195"/>
      <c r="O70" s="145"/>
      <c r="P70" s="195"/>
      <c r="R70" s="145"/>
      <c r="S70" s="195"/>
      <c r="U70" s="145"/>
      <c r="V70" s="195"/>
      <c r="X70" s="145"/>
      <c r="Y70" s="195"/>
      <c r="AA70" s="145"/>
      <c r="AB70" s="195"/>
      <c r="AD70" s="145"/>
      <c r="AE70" s="195"/>
      <c r="AG70" s="145"/>
      <c r="AH70" s="195"/>
      <c r="AJ70" s="145"/>
      <c r="AK70" s="195"/>
      <c r="AM70" s="145"/>
      <c r="AN70" s="195"/>
      <c r="AP70" s="145"/>
      <c r="AQ70" s="195"/>
      <c r="AS70" s="145"/>
      <c r="AT70" s="195"/>
      <c r="AV70" s="145"/>
      <c r="AW70" s="195"/>
      <c r="AY70" s="145"/>
      <c r="AZ70" s="195"/>
      <c r="BB70" s="145"/>
      <c r="BC70" s="195"/>
      <c r="BE70" s="145"/>
      <c r="BF70" s="195"/>
      <c r="BH70" s="145"/>
      <c r="BI70" s="195"/>
      <c r="BK70" s="145"/>
      <c r="BL70" s="146"/>
      <c r="BM70" s="146"/>
      <c r="BN70" s="146"/>
      <c r="BO70" s="146"/>
      <c r="BP70" s="146"/>
      <c r="BQ70" s="146"/>
      <c r="BR70" s="146"/>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500"/>
      <c r="EY70" s="195"/>
      <c r="EZ70" s="195"/>
      <c r="FA70" s="195"/>
      <c r="FB70" s="195"/>
      <c r="FC70" s="195"/>
      <c r="FD70" s="195"/>
      <c r="FE70" s="195"/>
      <c r="FF70" s="195"/>
      <c r="FG70" s="195"/>
      <c r="FH70" s="195"/>
      <c r="FI70" s="195"/>
    </row>
    <row r="71" spans="1:165" s="499" customFormat="1" x14ac:dyDescent="0.2">
      <c r="A71" s="180"/>
      <c r="B71" s="787"/>
      <c r="C71" s="195"/>
      <c r="D71" s="195"/>
      <c r="F71" s="145"/>
      <c r="G71" s="195"/>
      <c r="I71" s="145"/>
      <c r="J71" s="195"/>
      <c r="L71" s="145"/>
      <c r="M71" s="195"/>
      <c r="O71" s="145"/>
      <c r="P71" s="195"/>
      <c r="R71" s="145"/>
      <c r="S71" s="195"/>
      <c r="U71" s="145"/>
      <c r="V71" s="195"/>
      <c r="X71" s="145"/>
      <c r="Y71" s="195"/>
      <c r="AA71" s="145"/>
      <c r="AB71" s="195"/>
      <c r="AD71" s="145"/>
      <c r="AE71" s="195"/>
      <c r="AG71" s="145"/>
      <c r="AH71" s="195"/>
      <c r="AJ71" s="145"/>
      <c r="AK71" s="195"/>
      <c r="AM71" s="145"/>
      <c r="AN71" s="195"/>
      <c r="AP71" s="145"/>
      <c r="AQ71" s="195"/>
      <c r="AS71" s="145"/>
      <c r="AT71" s="195"/>
      <c r="AV71" s="145"/>
      <c r="AW71" s="195"/>
      <c r="AY71" s="145"/>
      <c r="AZ71" s="195"/>
      <c r="BB71" s="145"/>
      <c r="BC71" s="195"/>
      <c r="BE71" s="145"/>
      <c r="BF71" s="195"/>
      <c r="BH71" s="145"/>
      <c r="BI71" s="195"/>
      <c r="BK71" s="145"/>
      <c r="BL71" s="146"/>
      <c r="BM71" s="146"/>
      <c r="BN71" s="146"/>
      <c r="BO71" s="146"/>
      <c r="BP71" s="146"/>
      <c r="BQ71" s="146"/>
      <c r="BR71" s="146"/>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500"/>
      <c r="EY71" s="195"/>
      <c r="EZ71" s="195"/>
      <c r="FA71" s="195"/>
      <c r="FB71" s="195"/>
      <c r="FC71" s="195"/>
      <c r="FD71" s="195"/>
      <c r="FE71" s="195"/>
      <c r="FF71" s="195"/>
      <c r="FG71" s="195"/>
      <c r="FH71" s="195"/>
      <c r="FI71" s="195"/>
    </row>
    <row r="72" spans="1:165" s="499" customFormat="1" x14ac:dyDescent="0.2">
      <c r="A72" s="180"/>
      <c r="B72" s="787"/>
      <c r="C72" s="195"/>
      <c r="D72" s="195"/>
      <c r="F72" s="145"/>
      <c r="G72" s="195"/>
      <c r="I72" s="145"/>
      <c r="J72" s="195"/>
      <c r="L72" s="145"/>
      <c r="M72" s="195"/>
      <c r="O72" s="145"/>
      <c r="P72" s="195"/>
      <c r="R72" s="145"/>
      <c r="S72" s="195"/>
      <c r="U72" s="145"/>
      <c r="V72" s="195"/>
      <c r="X72" s="145"/>
      <c r="Y72" s="195"/>
      <c r="AA72" s="145"/>
      <c r="AB72" s="195"/>
      <c r="AD72" s="145"/>
      <c r="AE72" s="195"/>
      <c r="AG72" s="145"/>
      <c r="AH72" s="195"/>
      <c r="AJ72" s="145"/>
      <c r="AK72" s="195"/>
      <c r="AM72" s="145"/>
      <c r="AN72" s="195"/>
      <c r="AP72" s="145"/>
      <c r="AQ72" s="195"/>
      <c r="AS72" s="145"/>
      <c r="AT72" s="195"/>
      <c r="AV72" s="145"/>
      <c r="AW72" s="195"/>
      <c r="AY72" s="145"/>
      <c r="AZ72" s="195"/>
      <c r="BB72" s="145"/>
      <c r="BC72" s="195"/>
      <c r="BE72" s="145"/>
      <c r="BF72" s="195"/>
      <c r="BH72" s="145"/>
      <c r="BI72" s="195"/>
      <c r="BK72" s="145"/>
      <c r="BL72" s="146"/>
      <c r="BM72" s="146"/>
      <c r="BN72" s="146"/>
      <c r="BO72" s="146"/>
      <c r="BP72" s="146"/>
      <c r="BQ72" s="146"/>
      <c r="BR72" s="146"/>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500"/>
      <c r="EY72" s="195"/>
      <c r="EZ72" s="195"/>
      <c r="FA72" s="195"/>
      <c r="FB72" s="195"/>
      <c r="FC72" s="195"/>
      <c r="FD72" s="195"/>
      <c r="FE72" s="195"/>
      <c r="FF72" s="195"/>
      <c r="FG72" s="195"/>
      <c r="FH72" s="195"/>
      <c r="FI72" s="195"/>
    </row>
    <row r="73" spans="1:165" s="499" customFormat="1" x14ac:dyDescent="0.2">
      <c r="A73" s="180"/>
      <c r="B73" s="787"/>
      <c r="C73" s="195"/>
      <c r="D73" s="195"/>
      <c r="F73" s="145"/>
      <c r="G73" s="195"/>
      <c r="I73" s="145"/>
      <c r="J73" s="195"/>
      <c r="L73" s="145"/>
      <c r="M73" s="195"/>
      <c r="O73" s="145"/>
      <c r="P73" s="195"/>
      <c r="R73" s="145"/>
      <c r="S73" s="195"/>
      <c r="U73" s="145"/>
      <c r="V73" s="195"/>
      <c r="X73" s="145"/>
      <c r="Y73" s="195"/>
      <c r="AA73" s="145"/>
      <c r="AB73" s="195"/>
      <c r="AD73" s="145"/>
      <c r="AE73" s="195"/>
      <c r="AG73" s="145"/>
      <c r="AH73" s="195"/>
      <c r="AJ73" s="145"/>
      <c r="AK73" s="195"/>
      <c r="AM73" s="145"/>
      <c r="AN73" s="195"/>
      <c r="AP73" s="145"/>
      <c r="AQ73" s="195"/>
      <c r="AS73" s="145"/>
      <c r="AT73" s="195"/>
      <c r="AV73" s="145"/>
      <c r="AW73" s="195"/>
      <c r="AY73" s="145"/>
      <c r="AZ73" s="195"/>
      <c r="BB73" s="145"/>
      <c r="BC73" s="195"/>
      <c r="BE73" s="145"/>
      <c r="BF73" s="195"/>
      <c r="BH73" s="145"/>
      <c r="BI73" s="195"/>
      <c r="BK73" s="145"/>
      <c r="BL73" s="146"/>
      <c r="BM73" s="146"/>
      <c r="BN73" s="146"/>
      <c r="BO73" s="146"/>
      <c r="BP73" s="146"/>
      <c r="BQ73" s="146"/>
      <c r="BR73" s="146"/>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500"/>
      <c r="EY73" s="195"/>
      <c r="EZ73" s="195"/>
      <c r="FA73" s="195"/>
      <c r="FB73" s="195"/>
      <c r="FC73" s="195"/>
      <c r="FD73" s="195"/>
      <c r="FE73" s="195"/>
      <c r="FF73" s="195"/>
      <c r="FG73" s="195"/>
      <c r="FH73" s="195"/>
      <c r="FI73" s="195"/>
    </row>
    <row r="74" spans="1:165" s="499" customFormat="1" x14ac:dyDescent="0.2">
      <c r="A74" s="180"/>
      <c r="B74" s="787"/>
      <c r="C74" s="195"/>
      <c r="D74" s="195"/>
      <c r="F74" s="145"/>
      <c r="G74" s="195"/>
      <c r="I74" s="145"/>
      <c r="J74" s="195"/>
      <c r="L74" s="145"/>
      <c r="M74" s="195"/>
      <c r="O74" s="145"/>
      <c r="P74" s="195"/>
      <c r="R74" s="145"/>
      <c r="S74" s="195"/>
      <c r="U74" s="145"/>
      <c r="V74" s="195"/>
      <c r="X74" s="145"/>
      <c r="Y74" s="195"/>
      <c r="AA74" s="145"/>
      <c r="AB74" s="195"/>
      <c r="AD74" s="145"/>
      <c r="AE74" s="195"/>
      <c r="AG74" s="145"/>
      <c r="AH74" s="195"/>
      <c r="AJ74" s="145"/>
      <c r="AK74" s="195"/>
      <c r="AM74" s="145"/>
      <c r="AN74" s="195"/>
      <c r="AP74" s="145"/>
      <c r="AQ74" s="195"/>
      <c r="AS74" s="145"/>
      <c r="AT74" s="195"/>
      <c r="AV74" s="145"/>
      <c r="AW74" s="195"/>
      <c r="AY74" s="145"/>
      <c r="AZ74" s="195"/>
      <c r="BB74" s="145"/>
      <c r="BC74" s="195"/>
      <c r="BE74" s="145"/>
      <c r="BF74" s="195"/>
      <c r="BH74" s="145"/>
      <c r="BI74" s="195"/>
      <c r="BK74" s="145"/>
      <c r="BL74" s="146"/>
      <c r="BM74" s="146"/>
      <c r="BN74" s="146"/>
      <c r="BO74" s="146"/>
      <c r="BP74" s="146"/>
      <c r="BQ74" s="146"/>
      <c r="BR74" s="146"/>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500"/>
      <c r="EY74" s="195"/>
      <c r="EZ74" s="195"/>
      <c r="FA74" s="195"/>
      <c r="FB74" s="195"/>
      <c r="FC74" s="195"/>
      <c r="FD74" s="195"/>
      <c r="FE74" s="195"/>
      <c r="FF74" s="195"/>
      <c r="FG74" s="195"/>
      <c r="FH74" s="195"/>
      <c r="FI74" s="195"/>
    </row>
    <row r="75" spans="1:165" s="499" customFormat="1" x14ac:dyDescent="0.2">
      <c r="A75" s="180"/>
      <c r="B75" s="787"/>
      <c r="C75" s="195"/>
      <c r="D75" s="195"/>
      <c r="F75" s="145"/>
      <c r="G75" s="195"/>
      <c r="I75" s="145"/>
      <c r="J75" s="195"/>
      <c r="L75" s="145"/>
      <c r="M75" s="195"/>
      <c r="O75" s="145"/>
      <c r="P75" s="195"/>
      <c r="R75" s="145"/>
      <c r="S75" s="195"/>
      <c r="U75" s="145"/>
      <c r="V75" s="195"/>
      <c r="X75" s="145"/>
      <c r="Y75" s="195"/>
      <c r="AA75" s="145"/>
      <c r="AB75" s="195"/>
      <c r="AD75" s="145"/>
      <c r="AE75" s="195"/>
      <c r="AG75" s="145"/>
      <c r="AH75" s="195"/>
      <c r="AJ75" s="145"/>
      <c r="AK75" s="195"/>
      <c r="AM75" s="145"/>
      <c r="AN75" s="195"/>
      <c r="AP75" s="145"/>
      <c r="AQ75" s="195"/>
      <c r="AS75" s="145"/>
      <c r="AT75" s="195"/>
      <c r="AV75" s="145"/>
      <c r="AW75" s="195"/>
      <c r="AY75" s="145"/>
      <c r="AZ75" s="195"/>
      <c r="BB75" s="145"/>
      <c r="BC75" s="195"/>
      <c r="BE75" s="145"/>
      <c r="BF75" s="195"/>
      <c r="BH75" s="145"/>
      <c r="BI75" s="195"/>
      <c r="BK75" s="145"/>
      <c r="BL75" s="146"/>
      <c r="BM75" s="146"/>
      <c r="BN75" s="146"/>
      <c r="BO75" s="146"/>
      <c r="BP75" s="146"/>
      <c r="BQ75" s="146"/>
      <c r="BR75" s="146"/>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500"/>
      <c r="EY75" s="195"/>
      <c r="EZ75" s="195"/>
      <c r="FA75" s="195"/>
      <c r="FB75" s="195"/>
      <c r="FC75" s="195"/>
      <c r="FD75" s="195"/>
      <c r="FE75" s="195"/>
      <c r="FF75" s="195"/>
      <c r="FG75" s="195"/>
      <c r="FH75" s="195"/>
      <c r="FI75" s="195"/>
    </row>
    <row r="76" spans="1:165" s="499" customFormat="1" x14ac:dyDescent="0.2">
      <c r="A76" s="180"/>
      <c r="B76" s="787"/>
      <c r="C76" s="195"/>
      <c r="D76" s="195"/>
      <c r="F76" s="145"/>
      <c r="G76" s="195"/>
      <c r="I76" s="145"/>
      <c r="J76" s="195"/>
      <c r="L76" s="145"/>
      <c r="M76" s="195"/>
      <c r="O76" s="145"/>
      <c r="P76" s="195"/>
      <c r="R76" s="145"/>
      <c r="S76" s="195"/>
      <c r="U76" s="145"/>
      <c r="V76" s="195"/>
      <c r="X76" s="145"/>
      <c r="Y76" s="195"/>
      <c r="AA76" s="145"/>
      <c r="AB76" s="195"/>
      <c r="AD76" s="145"/>
      <c r="AE76" s="195"/>
      <c r="AG76" s="145"/>
      <c r="AH76" s="195"/>
      <c r="AJ76" s="145"/>
      <c r="AK76" s="195"/>
      <c r="AM76" s="145"/>
      <c r="AN76" s="195"/>
      <c r="AP76" s="145"/>
      <c r="AQ76" s="195"/>
      <c r="AS76" s="145"/>
      <c r="AT76" s="195"/>
      <c r="AV76" s="145"/>
      <c r="AW76" s="195"/>
      <c r="AY76" s="145"/>
      <c r="AZ76" s="195"/>
      <c r="BB76" s="145"/>
      <c r="BC76" s="195"/>
      <c r="BE76" s="145"/>
      <c r="BF76" s="195"/>
      <c r="BH76" s="145"/>
      <c r="BI76" s="195"/>
      <c r="BK76" s="145"/>
      <c r="BL76" s="146"/>
      <c r="BM76" s="146"/>
      <c r="BN76" s="146"/>
      <c r="BO76" s="146"/>
      <c r="BP76" s="146"/>
      <c r="BQ76" s="146"/>
      <c r="BR76" s="146"/>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500"/>
      <c r="EY76" s="195"/>
      <c r="EZ76" s="195"/>
      <c r="FA76" s="195"/>
      <c r="FB76" s="195"/>
      <c r="FC76" s="195"/>
      <c r="FD76" s="195"/>
      <c r="FE76" s="195"/>
      <c r="FF76" s="195"/>
      <c r="FG76" s="195"/>
      <c r="FH76" s="195"/>
      <c r="FI76" s="195"/>
    </row>
    <row r="77" spans="1:165" s="499" customFormat="1" x14ac:dyDescent="0.2">
      <c r="A77" s="180"/>
      <c r="B77" s="787"/>
      <c r="C77" s="195"/>
      <c r="D77" s="195"/>
      <c r="F77" s="145"/>
      <c r="G77" s="195"/>
      <c r="I77" s="145"/>
      <c r="J77" s="195"/>
      <c r="L77" s="145"/>
      <c r="M77" s="195"/>
      <c r="O77" s="145"/>
      <c r="P77" s="195"/>
      <c r="R77" s="145"/>
      <c r="S77" s="195"/>
      <c r="U77" s="145"/>
      <c r="V77" s="195"/>
      <c r="X77" s="145"/>
      <c r="Y77" s="195"/>
      <c r="AA77" s="145"/>
      <c r="AB77" s="195"/>
      <c r="AD77" s="145"/>
      <c r="AE77" s="195"/>
      <c r="AG77" s="145"/>
      <c r="AH77" s="195"/>
      <c r="AJ77" s="145"/>
      <c r="AK77" s="195"/>
      <c r="AM77" s="145"/>
      <c r="AN77" s="195"/>
      <c r="AP77" s="145"/>
      <c r="AQ77" s="195"/>
      <c r="AS77" s="145"/>
      <c r="AT77" s="195"/>
      <c r="AV77" s="145"/>
      <c r="AW77" s="195"/>
      <c r="AY77" s="145"/>
      <c r="AZ77" s="195"/>
      <c r="BB77" s="145"/>
      <c r="BC77" s="195"/>
      <c r="BE77" s="145"/>
      <c r="BF77" s="195"/>
      <c r="BH77" s="145"/>
      <c r="BI77" s="195"/>
      <c r="BK77" s="145"/>
      <c r="BL77" s="146"/>
      <c r="BM77" s="146"/>
      <c r="BN77" s="146"/>
      <c r="BO77" s="146"/>
      <c r="BP77" s="146"/>
      <c r="BQ77" s="146"/>
      <c r="BR77" s="146"/>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500"/>
      <c r="EY77" s="195"/>
      <c r="EZ77" s="195"/>
      <c r="FA77" s="195"/>
      <c r="FB77" s="195"/>
      <c r="FC77" s="195"/>
      <c r="FD77" s="195"/>
      <c r="FE77" s="195"/>
      <c r="FF77" s="195"/>
      <c r="FG77" s="195"/>
      <c r="FH77" s="195"/>
      <c r="FI77" s="195"/>
    </row>
    <row r="78" spans="1:165" s="499" customFormat="1" x14ac:dyDescent="0.2">
      <c r="A78" s="180"/>
      <c r="B78" s="787"/>
      <c r="C78" s="195"/>
      <c r="D78" s="195"/>
      <c r="F78" s="145"/>
      <c r="G78" s="195"/>
      <c r="I78" s="145"/>
      <c r="J78" s="195"/>
      <c r="L78" s="145"/>
      <c r="M78" s="195"/>
      <c r="O78" s="145"/>
      <c r="P78" s="195"/>
      <c r="R78" s="145"/>
      <c r="S78" s="195"/>
      <c r="U78" s="145"/>
      <c r="V78" s="195"/>
      <c r="X78" s="145"/>
      <c r="Y78" s="195"/>
      <c r="AA78" s="145"/>
      <c r="AB78" s="195"/>
      <c r="AD78" s="145"/>
      <c r="AE78" s="195"/>
      <c r="AG78" s="145"/>
      <c r="AH78" s="195"/>
      <c r="AJ78" s="145"/>
      <c r="AK78" s="195"/>
      <c r="AM78" s="145"/>
      <c r="AN78" s="195"/>
      <c r="AP78" s="145"/>
      <c r="AQ78" s="195"/>
      <c r="AS78" s="145"/>
      <c r="AT78" s="195"/>
      <c r="AV78" s="145"/>
      <c r="AW78" s="195"/>
      <c r="AY78" s="145"/>
      <c r="AZ78" s="195"/>
      <c r="BB78" s="145"/>
      <c r="BC78" s="195"/>
      <c r="BE78" s="145"/>
      <c r="BF78" s="195"/>
      <c r="BH78" s="145"/>
      <c r="BI78" s="195"/>
      <c r="BK78" s="145"/>
      <c r="BL78" s="146"/>
      <c r="BM78" s="146"/>
      <c r="BN78" s="146"/>
      <c r="BO78" s="146"/>
      <c r="BP78" s="146"/>
      <c r="BQ78" s="146"/>
      <c r="BR78" s="146"/>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500"/>
      <c r="EY78" s="195"/>
      <c r="EZ78" s="195"/>
      <c r="FA78" s="195"/>
      <c r="FB78" s="195"/>
      <c r="FC78" s="195"/>
      <c r="FD78" s="195"/>
      <c r="FE78" s="195"/>
      <c r="FF78" s="195"/>
      <c r="FG78" s="195"/>
      <c r="FH78" s="195"/>
      <c r="FI78" s="195"/>
    </row>
    <row r="79" spans="1:165" s="501" customFormat="1" x14ac:dyDescent="0.2">
      <c r="A79" s="772"/>
      <c r="B79" s="788"/>
      <c r="C79" s="502"/>
      <c r="D79" s="502"/>
      <c r="F79" s="145"/>
      <c r="G79" s="502"/>
      <c r="I79" s="145"/>
      <c r="J79" s="502"/>
      <c r="L79" s="145"/>
      <c r="M79" s="502"/>
      <c r="O79" s="145"/>
      <c r="P79" s="502"/>
      <c r="R79" s="145"/>
      <c r="S79" s="502"/>
      <c r="U79" s="145"/>
      <c r="V79" s="502"/>
      <c r="X79" s="145"/>
      <c r="Y79" s="502"/>
      <c r="AA79" s="145"/>
      <c r="AB79" s="502"/>
      <c r="AD79" s="145"/>
      <c r="AE79" s="502"/>
      <c r="AG79" s="145"/>
      <c r="AH79" s="502"/>
      <c r="AJ79" s="145"/>
      <c r="AK79" s="502"/>
      <c r="AM79" s="145"/>
      <c r="AN79" s="502"/>
      <c r="AP79" s="145"/>
      <c r="AQ79" s="502"/>
      <c r="AS79" s="145"/>
      <c r="AT79" s="502"/>
      <c r="AV79" s="145"/>
      <c r="AW79" s="502"/>
      <c r="AY79" s="145"/>
      <c r="AZ79" s="502"/>
      <c r="BB79" s="145"/>
      <c r="BC79" s="502"/>
      <c r="BE79" s="145"/>
      <c r="BF79" s="502"/>
      <c r="BH79" s="145"/>
      <c r="BI79" s="502"/>
      <c r="BK79" s="145"/>
      <c r="BL79" s="146"/>
      <c r="BM79" s="146"/>
      <c r="BN79" s="146"/>
      <c r="BO79" s="146"/>
      <c r="BP79" s="146"/>
      <c r="BQ79" s="146"/>
      <c r="BR79" s="146"/>
      <c r="BS79" s="502"/>
      <c r="BT79" s="502"/>
      <c r="BU79" s="502"/>
      <c r="BV79" s="502"/>
      <c r="BW79" s="502"/>
      <c r="BX79" s="502"/>
      <c r="BY79" s="502"/>
      <c r="BZ79" s="502"/>
      <c r="CA79" s="502"/>
      <c r="CB79" s="502"/>
      <c r="CC79" s="502"/>
      <c r="CD79" s="502"/>
      <c r="CE79" s="502"/>
      <c r="CF79" s="502"/>
      <c r="CG79" s="502"/>
      <c r="CH79" s="502"/>
      <c r="CI79" s="502"/>
      <c r="CJ79" s="502"/>
      <c r="CK79" s="502"/>
      <c r="CL79" s="502"/>
      <c r="CM79" s="502"/>
      <c r="CN79" s="502"/>
      <c r="CO79" s="502"/>
      <c r="CP79" s="502"/>
      <c r="CQ79" s="502"/>
      <c r="CR79" s="502"/>
      <c r="CS79" s="502"/>
      <c r="CT79" s="502"/>
      <c r="CU79" s="502"/>
      <c r="CV79" s="502"/>
      <c r="CW79" s="502"/>
      <c r="CX79" s="502"/>
      <c r="CY79" s="502"/>
      <c r="CZ79" s="502"/>
      <c r="DA79" s="502"/>
      <c r="DB79" s="502"/>
      <c r="DC79" s="502"/>
      <c r="DD79" s="502"/>
      <c r="DE79" s="502"/>
      <c r="DF79" s="502"/>
      <c r="DG79" s="502"/>
      <c r="DH79" s="502"/>
      <c r="DI79" s="502"/>
      <c r="DJ79" s="502"/>
      <c r="DK79" s="502"/>
      <c r="DL79" s="502"/>
      <c r="DM79" s="502"/>
      <c r="DN79" s="502"/>
      <c r="DO79" s="502"/>
      <c r="DP79" s="502"/>
      <c r="DQ79" s="502"/>
      <c r="DR79" s="502"/>
      <c r="DS79" s="502"/>
      <c r="DT79" s="502"/>
      <c r="DU79" s="502"/>
      <c r="DV79" s="502"/>
      <c r="DW79" s="502"/>
      <c r="DX79" s="502"/>
      <c r="DY79" s="502"/>
      <c r="DZ79" s="502"/>
      <c r="EA79" s="502"/>
      <c r="EB79" s="502"/>
      <c r="EC79" s="502"/>
      <c r="ED79" s="502"/>
      <c r="EE79" s="502"/>
      <c r="EF79" s="502"/>
      <c r="EG79" s="502"/>
      <c r="EH79" s="502"/>
      <c r="EI79" s="502"/>
      <c r="EJ79" s="502"/>
      <c r="EK79" s="502"/>
      <c r="EL79" s="502"/>
      <c r="EM79" s="502"/>
      <c r="EN79" s="502"/>
      <c r="EO79" s="502"/>
      <c r="EP79" s="502"/>
      <c r="EQ79" s="502"/>
      <c r="ER79" s="502"/>
      <c r="ES79" s="502"/>
      <c r="ET79" s="502"/>
      <c r="EU79" s="502"/>
      <c r="EV79" s="502"/>
      <c r="EW79" s="502"/>
      <c r="EX79" s="503"/>
      <c r="EY79" s="502"/>
      <c r="EZ79" s="502"/>
      <c r="FA79" s="502"/>
      <c r="FB79" s="502"/>
      <c r="FC79" s="502"/>
      <c r="FD79" s="502"/>
      <c r="FE79" s="502"/>
      <c r="FF79" s="502"/>
      <c r="FG79" s="502"/>
      <c r="FH79" s="502"/>
      <c r="FI79" s="502"/>
    </row>
    <row r="80" spans="1:165" s="501" customFormat="1" x14ac:dyDescent="0.2">
      <c r="A80" s="772"/>
      <c r="B80" s="788"/>
      <c r="C80" s="502"/>
      <c r="D80" s="502"/>
      <c r="F80" s="145"/>
      <c r="G80" s="502"/>
      <c r="I80" s="145"/>
      <c r="J80" s="502"/>
      <c r="L80" s="145"/>
      <c r="M80" s="502"/>
      <c r="O80" s="145"/>
      <c r="P80" s="502"/>
      <c r="R80" s="145"/>
      <c r="S80" s="502"/>
      <c r="U80" s="145"/>
      <c r="V80" s="502"/>
      <c r="X80" s="145"/>
      <c r="Y80" s="502"/>
      <c r="AA80" s="145"/>
      <c r="AB80" s="502"/>
      <c r="AD80" s="145"/>
      <c r="AE80" s="502"/>
      <c r="AG80" s="145"/>
      <c r="AH80" s="502"/>
      <c r="AJ80" s="145"/>
      <c r="AK80" s="502"/>
      <c r="AM80" s="145"/>
      <c r="AN80" s="502"/>
      <c r="AP80" s="145"/>
      <c r="AQ80" s="502"/>
      <c r="AS80" s="145"/>
      <c r="AT80" s="502"/>
      <c r="AV80" s="145"/>
      <c r="AW80" s="502"/>
      <c r="AY80" s="145"/>
      <c r="AZ80" s="502"/>
      <c r="BB80" s="145"/>
      <c r="BC80" s="502"/>
      <c r="BE80" s="145"/>
      <c r="BF80" s="502"/>
      <c r="BH80" s="145"/>
      <c r="BI80" s="502"/>
      <c r="BK80" s="145"/>
      <c r="BL80" s="146"/>
      <c r="BM80" s="146"/>
      <c r="BN80" s="146"/>
      <c r="BO80" s="146"/>
      <c r="BP80" s="146"/>
      <c r="BQ80" s="146"/>
      <c r="BR80" s="146"/>
      <c r="BS80" s="502"/>
      <c r="BT80" s="502"/>
      <c r="BU80" s="502"/>
      <c r="BV80" s="502"/>
      <c r="BW80" s="502"/>
      <c r="BX80" s="502"/>
      <c r="BY80" s="502"/>
      <c r="BZ80" s="502"/>
      <c r="CA80" s="502"/>
      <c r="CB80" s="502"/>
      <c r="CC80" s="502"/>
      <c r="CD80" s="502"/>
      <c r="CE80" s="502"/>
      <c r="CF80" s="502"/>
      <c r="CG80" s="502"/>
      <c r="CH80" s="502"/>
      <c r="CI80" s="502"/>
      <c r="CJ80" s="502"/>
      <c r="CK80" s="502"/>
      <c r="CL80" s="502"/>
      <c r="CM80" s="502"/>
      <c r="CN80" s="502"/>
      <c r="CO80" s="502"/>
      <c r="CP80" s="502"/>
      <c r="CQ80" s="502"/>
      <c r="CR80" s="502"/>
      <c r="CS80" s="502"/>
      <c r="CT80" s="502"/>
      <c r="CU80" s="502"/>
      <c r="CV80" s="502"/>
      <c r="CW80" s="502"/>
      <c r="CX80" s="502"/>
      <c r="CY80" s="502"/>
      <c r="CZ80" s="502"/>
      <c r="DA80" s="502"/>
      <c r="DB80" s="502"/>
      <c r="DC80" s="502"/>
      <c r="DD80" s="502"/>
      <c r="DE80" s="502"/>
      <c r="DF80" s="502"/>
      <c r="DG80" s="502"/>
      <c r="DH80" s="502"/>
      <c r="DI80" s="502"/>
      <c r="DJ80" s="502"/>
      <c r="DK80" s="502"/>
      <c r="DL80" s="502"/>
      <c r="DM80" s="502"/>
      <c r="DN80" s="502"/>
      <c r="DO80" s="502"/>
      <c r="DP80" s="502"/>
      <c r="DQ80" s="502"/>
      <c r="DR80" s="502"/>
      <c r="DS80" s="502"/>
      <c r="DT80" s="502"/>
      <c r="DU80" s="502"/>
      <c r="DV80" s="502"/>
      <c r="DW80" s="502"/>
      <c r="DX80" s="502"/>
      <c r="DY80" s="502"/>
      <c r="DZ80" s="502"/>
      <c r="EA80" s="502"/>
      <c r="EB80" s="502"/>
      <c r="EC80" s="502"/>
      <c r="ED80" s="502"/>
      <c r="EE80" s="502"/>
      <c r="EF80" s="502"/>
      <c r="EG80" s="502"/>
      <c r="EH80" s="502"/>
      <c r="EI80" s="502"/>
      <c r="EJ80" s="502"/>
      <c r="EK80" s="502"/>
      <c r="EL80" s="502"/>
      <c r="EM80" s="502"/>
      <c r="EN80" s="502"/>
      <c r="EO80" s="502"/>
      <c r="EP80" s="502"/>
      <c r="EQ80" s="502"/>
      <c r="ER80" s="502"/>
      <c r="ES80" s="502"/>
      <c r="ET80" s="502"/>
      <c r="EU80" s="502"/>
      <c r="EV80" s="502"/>
      <c r="EW80" s="502"/>
      <c r="EX80" s="503"/>
      <c r="EY80" s="502"/>
      <c r="EZ80" s="502"/>
      <c r="FA80" s="502"/>
      <c r="FB80" s="502"/>
      <c r="FC80" s="502"/>
      <c r="FD80" s="502"/>
      <c r="FE80" s="502"/>
      <c r="FF80" s="502"/>
      <c r="FG80" s="502"/>
      <c r="FH80" s="502"/>
      <c r="FI80" s="502"/>
    </row>
    <row r="81" spans="1:165" s="501" customFormat="1" x14ac:dyDescent="0.2">
      <c r="A81" s="772"/>
      <c r="B81" s="788"/>
      <c r="C81" s="502"/>
      <c r="D81" s="502"/>
      <c r="F81" s="145"/>
      <c r="G81" s="502"/>
      <c r="I81" s="145"/>
      <c r="J81" s="502"/>
      <c r="L81" s="145"/>
      <c r="M81" s="502"/>
      <c r="O81" s="145"/>
      <c r="P81" s="502"/>
      <c r="R81" s="145"/>
      <c r="S81" s="502"/>
      <c r="U81" s="145"/>
      <c r="V81" s="502"/>
      <c r="X81" s="145"/>
      <c r="Y81" s="502"/>
      <c r="AA81" s="145"/>
      <c r="AB81" s="502"/>
      <c r="AD81" s="145"/>
      <c r="AE81" s="502"/>
      <c r="AG81" s="145"/>
      <c r="AH81" s="502"/>
      <c r="AJ81" s="145"/>
      <c r="AK81" s="502"/>
      <c r="AM81" s="145"/>
      <c r="AN81" s="502"/>
      <c r="AP81" s="145"/>
      <c r="AQ81" s="502"/>
      <c r="AS81" s="145"/>
      <c r="AT81" s="502"/>
      <c r="AV81" s="145"/>
      <c r="AW81" s="502"/>
      <c r="AY81" s="145"/>
      <c r="AZ81" s="502"/>
      <c r="BB81" s="145"/>
      <c r="BC81" s="502"/>
      <c r="BE81" s="145"/>
      <c r="BF81" s="502"/>
      <c r="BH81" s="145"/>
      <c r="BI81" s="502"/>
      <c r="BK81" s="145"/>
      <c r="BL81" s="146"/>
      <c r="BM81" s="146"/>
      <c r="BN81" s="146"/>
      <c r="BO81" s="146"/>
      <c r="BP81" s="146"/>
      <c r="BQ81" s="146"/>
      <c r="BR81" s="146"/>
      <c r="BS81" s="502"/>
      <c r="BT81" s="502"/>
      <c r="BU81" s="502"/>
      <c r="BV81" s="502"/>
      <c r="BW81" s="502"/>
      <c r="BX81" s="502"/>
      <c r="BY81" s="502"/>
      <c r="BZ81" s="502"/>
      <c r="CA81" s="502"/>
      <c r="CB81" s="502"/>
      <c r="CC81" s="502"/>
      <c r="CD81" s="502"/>
      <c r="CE81" s="502"/>
      <c r="CF81" s="502"/>
      <c r="CG81" s="502"/>
      <c r="CH81" s="502"/>
      <c r="CI81" s="502"/>
      <c r="CJ81" s="502"/>
      <c r="CK81" s="502"/>
      <c r="CL81" s="502"/>
      <c r="CM81" s="502"/>
      <c r="CN81" s="502"/>
      <c r="CO81" s="502"/>
      <c r="CP81" s="502"/>
      <c r="CQ81" s="502"/>
      <c r="CR81" s="502"/>
      <c r="CS81" s="502"/>
      <c r="CT81" s="502"/>
      <c r="CU81" s="502"/>
      <c r="CV81" s="502"/>
      <c r="CW81" s="502"/>
      <c r="CX81" s="502"/>
      <c r="CY81" s="502"/>
      <c r="CZ81" s="502"/>
      <c r="DA81" s="502"/>
      <c r="DB81" s="502"/>
      <c r="DC81" s="502"/>
      <c r="DD81" s="502"/>
      <c r="DE81" s="502"/>
      <c r="DF81" s="502"/>
      <c r="DG81" s="502"/>
      <c r="DH81" s="502"/>
      <c r="DI81" s="502"/>
      <c r="DJ81" s="502"/>
      <c r="DK81" s="502"/>
      <c r="DL81" s="502"/>
      <c r="DM81" s="502"/>
      <c r="DN81" s="502"/>
      <c r="DO81" s="502"/>
      <c r="DP81" s="502"/>
      <c r="DQ81" s="502"/>
      <c r="DR81" s="502"/>
      <c r="DS81" s="502"/>
      <c r="DT81" s="502"/>
      <c r="DU81" s="502"/>
      <c r="DV81" s="502"/>
      <c r="DW81" s="502"/>
      <c r="DX81" s="502"/>
      <c r="DY81" s="502"/>
      <c r="DZ81" s="502"/>
      <c r="EA81" s="502"/>
      <c r="EB81" s="502"/>
      <c r="EC81" s="502"/>
      <c r="ED81" s="502"/>
      <c r="EE81" s="502"/>
      <c r="EF81" s="502"/>
      <c r="EG81" s="502"/>
      <c r="EH81" s="502"/>
      <c r="EI81" s="502"/>
      <c r="EJ81" s="502"/>
      <c r="EK81" s="502"/>
      <c r="EL81" s="502"/>
      <c r="EM81" s="502"/>
      <c r="EN81" s="502"/>
      <c r="EO81" s="502"/>
      <c r="EP81" s="502"/>
      <c r="EQ81" s="502"/>
      <c r="ER81" s="502"/>
      <c r="ES81" s="502"/>
      <c r="ET81" s="502"/>
      <c r="EU81" s="502"/>
      <c r="EV81" s="502"/>
      <c r="EW81" s="502"/>
      <c r="EX81" s="503"/>
      <c r="EY81" s="502"/>
      <c r="EZ81" s="502"/>
      <c r="FA81" s="502"/>
      <c r="FB81" s="502"/>
      <c r="FC81" s="502"/>
      <c r="FD81" s="502"/>
      <c r="FE81" s="502"/>
      <c r="FF81" s="502"/>
      <c r="FG81" s="502"/>
      <c r="FH81" s="502"/>
      <c r="FI81" s="502"/>
    </row>
    <row r="82" spans="1:165" s="501" customFormat="1" x14ac:dyDescent="0.2">
      <c r="A82" s="772"/>
      <c r="B82" s="788"/>
      <c r="C82" s="502"/>
      <c r="D82" s="502"/>
      <c r="F82" s="145"/>
      <c r="G82" s="502"/>
      <c r="I82" s="145"/>
      <c r="J82" s="502"/>
      <c r="L82" s="145"/>
      <c r="M82" s="502"/>
      <c r="O82" s="145"/>
      <c r="P82" s="502"/>
      <c r="R82" s="145"/>
      <c r="S82" s="502"/>
      <c r="U82" s="145"/>
      <c r="V82" s="502"/>
      <c r="X82" s="145"/>
      <c r="Y82" s="502"/>
      <c r="AA82" s="145"/>
      <c r="AB82" s="502"/>
      <c r="AD82" s="145"/>
      <c r="AE82" s="502"/>
      <c r="AG82" s="145"/>
      <c r="AH82" s="502"/>
      <c r="AJ82" s="145"/>
      <c r="AK82" s="502"/>
      <c r="AM82" s="145"/>
      <c r="AN82" s="502"/>
      <c r="AP82" s="145"/>
      <c r="AQ82" s="502"/>
      <c r="AS82" s="145"/>
      <c r="AT82" s="502"/>
      <c r="AV82" s="145"/>
      <c r="AW82" s="502"/>
      <c r="AY82" s="145"/>
      <c r="AZ82" s="502"/>
      <c r="BB82" s="145"/>
      <c r="BC82" s="502"/>
      <c r="BE82" s="145"/>
      <c r="BF82" s="502"/>
      <c r="BH82" s="145"/>
      <c r="BI82" s="502"/>
      <c r="BK82" s="145"/>
      <c r="BL82" s="146"/>
      <c r="BM82" s="146"/>
      <c r="BN82" s="146"/>
      <c r="BO82" s="146"/>
      <c r="BP82" s="146"/>
      <c r="BQ82" s="146"/>
      <c r="BR82" s="146"/>
      <c r="BS82" s="502"/>
      <c r="BT82" s="502"/>
      <c r="BU82" s="502"/>
      <c r="BV82" s="502"/>
      <c r="BW82" s="502"/>
      <c r="BX82" s="502"/>
      <c r="BY82" s="502"/>
      <c r="BZ82" s="502"/>
      <c r="CA82" s="502"/>
      <c r="CB82" s="502"/>
      <c r="CC82" s="502"/>
      <c r="CD82" s="502"/>
      <c r="CE82" s="502"/>
      <c r="CF82" s="502"/>
      <c r="CG82" s="502"/>
      <c r="CH82" s="502"/>
      <c r="CI82" s="502"/>
      <c r="CJ82" s="502"/>
      <c r="CK82" s="502"/>
      <c r="CL82" s="502"/>
      <c r="CM82" s="502"/>
      <c r="CN82" s="502"/>
      <c r="CO82" s="502"/>
      <c r="CP82" s="502"/>
      <c r="CQ82" s="502"/>
      <c r="CR82" s="502"/>
      <c r="CS82" s="502"/>
      <c r="CT82" s="502"/>
      <c r="CU82" s="502"/>
      <c r="CV82" s="502"/>
      <c r="CW82" s="502"/>
      <c r="CX82" s="502"/>
      <c r="CY82" s="502"/>
      <c r="CZ82" s="502"/>
      <c r="DA82" s="502"/>
      <c r="DB82" s="502"/>
      <c r="DC82" s="502"/>
      <c r="DD82" s="502"/>
      <c r="DE82" s="502"/>
      <c r="DF82" s="502"/>
      <c r="DG82" s="502"/>
      <c r="DH82" s="502"/>
      <c r="DI82" s="502"/>
      <c r="DJ82" s="502"/>
      <c r="DK82" s="502"/>
      <c r="DL82" s="502"/>
      <c r="DM82" s="502"/>
      <c r="DN82" s="502"/>
      <c r="DO82" s="502"/>
      <c r="DP82" s="502"/>
      <c r="DQ82" s="502"/>
      <c r="DR82" s="502"/>
      <c r="DS82" s="502"/>
      <c r="DT82" s="502"/>
      <c r="DU82" s="502"/>
      <c r="DV82" s="502"/>
      <c r="DW82" s="502"/>
      <c r="DX82" s="502"/>
      <c r="DY82" s="502"/>
      <c r="DZ82" s="502"/>
      <c r="EA82" s="502"/>
      <c r="EB82" s="502"/>
      <c r="EC82" s="502"/>
      <c r="ED82" s="502"/>
      <c r="EE82" s="502"/>
      <c r="EF82" s="502"/>
      <c r="EG82" s="502"/>
      <c r="EH82" s="502"/>
      <c r="EI82" s="502"/>
      <c r="EJ82" s="502"/>
      <c r="EK82" s="502"/>
      <c r="EL82" s="502"/>
      <c r="EM82" s="502"/>
      <c r="EN82" s="502"/>
      <c r="EO82" s="502"/>
      <c r="EP82" s="502"/>
      <c r="EQ82" s="502"/>
      <c r="ER82" s="502"/>
      <c r="ES82" s="502"/>
      <c r="ET82" s="502"/>
      <c r="EU82" s="502"/>
      <c r="EV82" s="502"/>
      <c r="EW82" s="502"/>
      <c r="EX82" s="503"/>
      <c r="EY82" s="502"/>
      <c r="EZ82" s="502"/>
      <c r="FA82" s="502"/>
      <c r="FB82" s="502"/>
      <c r="FC82" s="502"/>
      <c r="FD82" s="502"/>
      <c r="FE82" s="502"/>
      <c r="FF82" s="502"/>
      <c r="FG82" s="502"/>
      <c r="FH82" s="502"/>
      <c r="FI82" s="502"/>
    </row>
    <row r="83" spans="1:165" s="501" customFormat="1" x14ac:dyDescent="0.2">
      <c r="A83" s="772"/>
      <c r="B83" s="788"/>
      <c r="C83" s="502"/>
      <c r="D83" s="502"/>
      <c r="F83" s="145"/>
      <c r="G83" s="502"/>
      <c r="I83" s="145"/>
      <c r="J83" s="502"/>
      <c r="L83" s="145"/>
      <c r="M83" s="502"/>
      <c r="O83" s="145"/>
      <c r="P83" s="502"/>
      <c r="R83" s="145"/>
      <c r="S83" s="502"/>
      <c r="U83" s="145"/>
      <c r="V83" s="502"/>
      <c r="X83" s="145"/>
      <c r="Y83" s="502"/>
      <c r="AA83" s="145"/>
      <c r="AB83" s="502"/>
      <c r="AD83" s="145"/>
      <c r="AE83" s="502"/>
      <c r="AG83" s="145"/>
      <c r="AH83" s="502"/>
      <c r="AJ83" s="145"/>
      <c r="AK83" s="502"/>
      <c r="AM83" s="145"/>
      <c r="AN83" s="502"/>
      <c r="AP83" s="145"/>
      <c r="AQ83" s="502"/>
      <c r="AS83" s="145"/>
      <c r="AT83" s="502"/>
      <c r="AV83" s="145"/>
      <c r="AW83" s="502"/>
      <c r="AY83" s="145"/>
      <c r="AZ83" s="502"/>
      <c r="BB83" s="145"/>
      <c r="BC83" s="502"/>
      <c r="BE83" s="145"/>
      <c r="BF83" s="502"/>
      <c r="BH83" s="145"/>
      <c r="BI83" s="502"/>
      <c r="BK83" s="145"/>
      <c r="BL83" s="146"/>
      <c r="BM83" s="146"/>
      <c r="BN83" s="146"/>
      <c r="BO83" s="146"/>
      <c r="BP83" s="146"/>
      <c r="BQ83" s="146"/>
      <c r="BR83" s="146"/>
      <c r="BS83" s="502"/>
      <c r="BT83" s="502"/>
      <c r="BU83" s="502"/>
      <c r="BV83" s="502"/>
      <c r="BW83" s="502"/>
      <c r="BX83" s="502"/>
      <c r="BY83" s="502"/>
      <c r="BZ83" s="502"/>
      <c r="CA83" s="502"/>
      <c r="CB83" s="502"/>
      <c r="CC83" s="502"/>
      <c r="CD83" s="502"/>
      <c r="CE83" s="502"/>
      <c r="CF83" s="502"/>
      <c r="CG83" s="502"/>
      <c r="CH83" s="502"/>
      <c r="CI83" s="502"/>
      <c r="CJ83" s="502"/>
      <c r="CK83" s="502"/>
      <c r="CL83" s="502"/>
      <c r="CM83" s="502"/>
      <c r="CN83" s="502"/>
      <c r="CO83" s="502"/>
      <c r="CP83" s="502"/>
      <c r="CQ83" s="502"/>
      <c r="CR83" s="502"/>
      <c r="CS83" s="502"/>
      <c r="CT83" s="502"/>
      <c r="CU83" s="502"/>
      <c r="CV83" s="502"/>
      <c r="CW83" s="502"/>
      <c r="CX83" s="502"/>
      <c r="CY83" s="502"/>
      <c r="CZ83" s="502"/>
      <c r="DA83" s="502"/>
      <c r="DB83" s="502"/>
      <c r="DC83" s="502"/>
      <c r="DD83" s="502"/>
      <c r="DE83" s="502"/>
      <c r="DF83" s="502"/>
      <c r="DG83" s="502"/>
      <c r="DH83" s="502"/>
      <c r="DI83" s="502"/>
      <c r="DJ83" s="502"/>
      <c r="DK83" s="502"/>
      <c r="DL83" s="502"/>
      <c r="DM83" s="502"/>
      <c r="DN83" s="502"/>
      <c r="DO83" s="502"/>
      <c r="DP83" s="502"/>
      <c r="DQ83" s="502"/>
      <c r="DR83" s="502"/>
      <c r="DS83" s="502"/>
      <c r="DT83" s="502"/>
      <c r="DU83" s="502"/>
      <c r="DV83" s="502"/>
      <c r="DW83" s="502"/>
      <c r="DX83" s="502"/>
      <c r="DY83" s="502"/>
      <c r="DZ83" s="502"/>
      <c r="EA83" s="502"/>
      <c r="EB83" s="502"/>
      <c r="EC83" s="502"/>
      <c r="ED83" s="502"/>
      <c r="EE83" s="502"/>
      <c r="EF83" s="502"/>
      <c r="EG83" s="502"/>
      <c r="EH83" s="502"/>
      <c r="EI83" s="502"/>
      <c r="EJ83" s="502"/>
      <c r="EK83" s="502"/>
      <c r="EL83" s="502"/>
      <c r="EM83" s="502"/>
      <c r="EN83" s="502"/>
      <c r="EO83" s="502"/>
      <c r="EP83" s="502"/>
      <c r="EQ83" s="502"/>
      <c r="ER83" s="502"/>
      <c r="ES83" s="502"/>
      <c r="ET83" s="502"/>
      <c r="EU83" s="502"/>
      <c r="EV83" s="502"/>
      <c r="EW83" s="502"/>
      <c r="EX83" s="503"/>
      <c r="EY83" s="502"/>
      <c r="EZ83" s="502"/>
      <c r="FA83" s="502"/>
      <c r="FB83" s="502"/>
      <c r="FC83" s="502"/>
      <c r="FD83" s="502"/>
      <c r="FE83" s="502"/>
      <c r="FF83" s="502"/>
      <c r="FG83" s="502"/>
      <c r="FH83" s="502"/>
      <c r="FI83" s="502"/>
    </row>
    <row r="84" spans="1:165" s="501" customFormat="1" x14ac:dyDescent="0.2">
      <c r="A84" s="772"/>
      <c r="B84" s="788"/>
      <c r="C84" s="502"/>
      <c r="D84" s="502"/>
      <c r="F84" s="145"/>
      <c r="G84" s="502"/>
      <c r="I84" s="145"/>
      <c r="J84" s="502"/>
      <c r="L84" s="145"/>
      <c r="M84" s="502"/>
      <c r="O84" s="145"/>
      <c r="P84" s="502"/>
      <c r="R84" s="145"/>
      <c r="S84" s="502"/>
      <c r="U84" s="145"/>
      <c r="V84" s="502"/>
      <c r="X84" s="145"/>
      <c r="Y84" s="502"/>
      <c r="AA84" s="145"/>
      <c r="AB84" s="502"/>
      <c r="AD84" s="145"/>
      <c r="AE84" s="502"/>
      <c r="AG84" s="145"/>
      <c r="AH84" s="502"/>
      <c r="AJ84" s="145"/>
      <c r="AK84" s="502"/>
      <c r="AM84" s="145"/>
      <c r="AN84" s="502"/>
      <c r="AP84" s="145"/>
      <c r="AQ84" s="502"/>
      <c r="AS84" s="145"/>
      <c r="AT84" s="502"/>
      <c r="AV84" s="145"/>
      <c r="AW84" s="502"/>
      <c r="AY84" s="145"/>
      <c r="AZ84" s="502"/>
      <c r="BB84" s="145"/>
      <c r="BC84" s="502"/>
      <c r="BE84" s="145"/>
      <c r="BF84" s="502"/>
      <c r="BH84" s="145"/>
      <c r="BI84" s="502"/>
      <c r="BK84" s="145"/>
      <c r="BL84" s="146"/>
      <c r="BM84" s="146"/>
      <c r="BN84" s="146"/>
      <c r="BO84" s="146"/>
      <c r="BP84" s="146"/>
      <c r="BQ84" s="146"/>
      <c r="BR84" s="146"/>
      <c r="BS84" s="502"/>
      <c r="BT84" s="502"/>
      <c r="BU84" s="502"/>
      <c r="BV84" s="502"/>
      <c r="BW84" s="502"/>
      <c r="BX84" s="502"/>
      <c r="BY84" s="502"/>
      <c r="BZ84" s="502"/>
      <c r="CA84" s="502"/>
      <c r="CB84" s="502"/>
      <c r="CC84" s="502"/>
      <c r="CD84" s="502"/>
      <c r="CE84" s="502"/>
      <c r="CF84" s="502"/>
      <c r="CG84" s="502"/>
      <c r="CH84" s="502"/>
      <c r="CI84" s="502"/>
      <c r="CJ84" s="502"/>
      <c r="CK84" s="502"/>
      <c r="CL84" s="502"/>
      <c r="CM84" s="502"/>
      <c r="CN84" s="502"/>
      <c r="CO84" s="502"/>
      <c r="CP84" s="502"/>
      <c r="CQ84" s="502"/>
      <c r="CR84" s="502"/>
      <c r="CS84" s="502"/>
      <c r="CT84" s="502"/>
      <c r="CU84" s="502"/>
      <c r="CV84" s="502"/>
      <c r="CW84" s="502"/>
      <c r="CX84" s="502"/>
      <c r="CY84" s="502"/>
      <c r="CZ84" s="502"/>
      <c r="DA84" s="502"/>
      <c r="DB84" s="502"/>
      <c r="DC84" s="502"/>
      <c r="DD84" s="502"/>
      <c r="DE84" s="502"/>
      <c r="DF84" s="502"/>
      <c r="DG84" s="502"/>
      <c r="DH84" s="502"/>
      <c r="DI84" s="502"/>
      <c r="DJ84" s="502"/>
      <c r="DK84" s="502"/>
      <c r="DL84" s="502"/>
      <c r="DM84" s="502"/>
      <c r="DN84" s="502"/>
      <c r="DO84" s="502"/>
      <c r="DP84" s="502"/>
      <c r="DQ84" s="502"/>
      <c r="DR84" s="502"/>
      <c r="DS84" s="502"/>
      <c r="DT84" s="502"/>
      <c r="DU84" s="502"/>
      <c r="DV84" s="502"/>
      <c r="DW84" s="502"/>
      <c r="DX84" s="502"/>
      <c r="DY84" s="502"/>
      <c r="DZ84" s="502"/>
      <c r="EA84" s="502"/>
      <c r="EB84" s="502"/>
      <c r="EC84" s="502"/>
      <c r="ED84" s="502"/>
      <c r="EE84" s="502"/>
      <c r="EF84" s="502"/>
      <c r="EG84" s="502"/>
      <c r="EH84" s="502"/>
      <c r="EI84" s="502"/>
      <c r="EJ84" s="502"/>
      <c r="EK84" s="502"/>
      <c r="EL84" s="502"/>
      <c r="EM84" s="502"/>
      <c r="EN84" s="502"/>
      <c r="EO84" s="502"/>
      <c r="EP84" s="502"/>
      <c r="EQ84" s="502"/>
      <c r="ER84" s="502"/>
      <c r="ES84" s="502"/>
      <c r="ET84" s="502"/>
      <c r="EU84" s="502"/>
      <c r="EV84" s="502"/>
      <c r="EW84" s="502"/>
      <c r="EX84" s="503"/>
      <c r="EY84" s="502"/>
      <c r="EZ84" s="502"/>
      <c r="FA84" s="502"/>
      <c r="FB84" s="502"/>
      <c r="FC84" s="502"/>
      <c r="FD84" s="502"/>
      <c r="FE84" s="502"/>
      <c r="FF84" s="502"/>
      <c r="FG84" s="502"/>
      <c r="FH84" s="502"/>
      <c r="FI84" s="502"/>
    </row>
    <row r="85" spans="1:165" s="501" customFormat="1" x14ac:dyDescent="0.2">
      <c r="A85" s="772"/>
      <c r="B85" s="788"/>
      <c r="C85" s="502"/>
      <c r="D85" s="502"/>
      <c r="F85" s="145"/>
      <c r="G85" s="502"/>
      <c r="I85" s="145"/>
      <c r="J85" s="502"/>
      <c r="L85" s="145"/>
      <c r="M85" s="502"/>
      <c r="O85" s="145"/>
      <c r="P85" s="502"/>
      <c r="R85" s="145"/>
      <c r="S85" s="502"/>
      <c r="U85" s="145"/>
      <c r="V85" s="502"/>
      <c r="X85" s="145"/>
      <c r="Y85" s="502"/>
      <c r="AA85" s="145"/>
      <c r="AB85" s="502"/>
      <c r="AD85" s="145"/>
      <c r="AE85" s="502"/>
      <c r="AG85" s="145"/>
      <c r="AH85" s="502"/>
      <c r="AJ85" s="145"/>
      <c r="AK85" s="502"/>
      <c r="AM85" s="145"/>
      <c r="AN85" s="502"/>
      <c r="AP85" s="145"/>
      <c r="AQ85" s="502"/>
      <c r="AS85" s="145"/>
      <c r="AT85" s="502"/>
      <c r="AV85" s="145"/>
      <c r="AW85" s="502"/>
      <c r="AY85" s="145"/>
      <c r="AZ85" s="502"/>
      <c r="BB85" s="145"/>
      <c r="BC85" s="502"/>
      <c r="BE85" s="145"/>
      <c r="BF85" s="502"/>
      <c r="BH85" s="145"/>
      <c r="BI85" s="502"/>
      <c r="BK85" s="145"/>
      <c r="BL85" s="146"/>
      <c r="BM85" s="146"/>
      <c r="BN85" s="146"/>
      <c r="BO85" s="146"/>
      <c r="BP85" s="146"/>
      <c r="BQ85" s="146"/>
      <c r="BR85" s="146"/>
      <c r="BS85" s="502"/>
      <c r="BT85" s="502"/>
      <c r="BU85" s="502"/>
      <c r="BV85" s="502"/>
      <c r="BW85" s="502"/>
      <c r="BX85" s="502"/>
      <c r="BY85" s="502"/>
      <c r="BZ85" s="502"/>
      <c r="CA85" s="502"/>
      <c r="CB85" s="502"/>
      <c r="CC85" s="502"/>
      <c r="CD85" s="502"/>
      <c r="CE85" s="502"/>
      <c r="CF85" s="502"/>
      <c r="CG85" s="502"/>
      <c r="CH85" s="502"/>
      <c r="CI85" s="502"/>
      <c r="CJ85" s="502"/>
      <c r="CK85" s="502"/>
      <c r="CL85" s="502"/>
      <c r="CM85" s="502"/>
      <c r="CN85" s="502"/>
      <c r="CO85" s="502"/>
      <c r="CP85" s="502"/>
      <c r="CQ85" s="502"/>
      <c r="CR85" s="502"/>
      <c r="CS85" s="502"/>
      <c r="CT85" s="502"/>
      <c r="CU85" s="502"/>
      <c r="CV85" s="502"/>
      <c r="CW85" s="502"/>
      <c r="CX85" s="502"/>
      <c r="CY85" s="502"/>
      <c r="CZ85" s="502"/>
      <c r="DA85" s="502"/>
      <c r="DB85" s="502"/>
      <c r="DC85" s="502"/>
      <c r="DD85" s="502"/>
      <c r="DE85" s="502"/>
      <c r="DF85" s="502"/>
      <c r="DG85" s="502"/>
      <c r="DH85" s="502"/>
      <c r="DI85" s="502"/>
      <c r="DJ85" s="502"/>
      <c r="DK85" s="502"/>
      <c r="DL85" s="502"/>
      <c r="DM85" s="502"/>
      <c r="DN85" s="502"/>
      <c r="DO85" s="502"/>
      <c r="DP85" s="502"/>
      <c r="DQ85" s="502"/>
      <c r="DR85" s="502"/>
      <c r="DS85" s="502"/>
      <c r="DT85" s="502"/>
      <c r="DU85" s="502"/>
      <c r="DV85" s="502"/>
      <c r="DW85" s="502"/>
      <c r="DX85" s="502"/>
      <c r="DY85" s="502"/>
      <c r="DZ85" s="502"/>
      <c r="EA85" s="502"/>
      <c r="EB85" s="502"/>
      <c r="EC85" s="502"/>
      <c r="ED85" s="502"/>
      <c r="EE85" s="502"/>
      <c r="EF85" s="502"/>
      <c r="EG85" s="502"/>
      <c r="EH85" s="502"/>
      <c r="EI85" s="502"/>
      <c r="EJ85" s="502"/>
      <c r="EK85" s="502"/>
      <c r="EL85" s="502"/>
      <c r="EM85" s="502"/>
      <c r="EN85" s="502"/>
      <c r="EO85" s="502"/>
      <c r="EP85" s="502"/>
      <c r="EQ85" s="502"/>
      <c r="ER85" s="502"/>
      <c r="ES85" s="502"/>
      <c r="ET85" s="502"/>
      <c r="EU85" s="502"/>
      <c r="EV85" s="502"/>
      <c r="EW85" s="502"/>
      <c r="EX85" s="503"/>
      <c r="EY85" s="502"/>
      <c r="EZ85" s="502"/>
      <c r="FA85" s="502"/>
      <c r="FB85" s="502"/>
      <c r="FC85" s="502"/>
      <c r="FD85" s="502"/>
      <c r="FE85" s="502"/>
      <c r="FF85" s="502"/>
      <c r="FG85" s="502"/>
      <c r="FH85" s="502"/>
      <c r="FI85" s="502"/>
    </row>
    <row r="86" spans="1:165" s="501" customFormat="1" x14ac:dyDescent="0.2">
      <c r="A86" s="772"/>
      <c r="B86" s="788"/>
      <c r="C86" s="502"/>
      <c r="D86" s="502"/>
      <c r="F86" s="42"/>
      <c r="G86" s="502"/>
      <c r="I86" s="42"/>
      <c r="J86" s="502"/>
      <c r="L86" s="42"/>
      <c r="M86" s="502"/>
      <c r="O86" s="42"/>
      <c r="P86" s="502"/>
      <c r="R86" s="42"/>
      <c r="S86" s="502"/>
      <c r="U86" s="42"/>
      <c r="V86" s="502"/>
      <c r="X86" s="42"/>
      <c r="Y86" s="502"/>
      <c r="AA86" s="42"/>
      <c r="AB86" s="502"/>
      <c r="AD86" s="42"/>
      <c r="AE86" s="502"/>
      <c r="AG86" s="42"/>
      <c r="AH86" s="502"/>
      <c r="AJ86" s="42"/>
      <c r="AK86" s="502"/>
      <c r="AM86" s="42"/>
      <c r="AN86" s="502"/>
      <c r="AP86" s="42"/>
      <c r="AQ86" s="502"/>
      <c r="AS86" s="42"/>
      <c r="AT86" s="502"/>
      <c r="AV86" s="42"/>
      <c r="AW86" s="502"/>
      <c r="AY86" s="42"/>
      <c r="AZ86" s="502"/>
      <c r="BB86" s="42"/>
      <c r="BC86" s="502"/>
      <c r="BE86" s="42"/>
      <c r="BF86" s="502"/>
      <c r="BH86" s="42"/>
      <c r="BI86" s="502"/>
      <c r="BK86" s="42"/>
      <c r="BL86" s="31"/>
      <c r="BM86" s="31"/>
      <c r="BN86" s="31"/>
      <c r="BO86" s="31"/>
      <c r="BP86" s="31"/>
      <c r="BQ86" s="31"/>
      <c r="BR86" s="31"/>
      <c r="BS86" s="502"/>
      <c r="BT86" s="502"/>
      <c r="BU86" s="502"/>
      <c r="BV86" s="502"/>
      <c r="BW86" s="502"/>
      <c r="BX86" s="502"/>
      <c r="BY86" s="502"/>
      <c r="BZ86" s="502"/>
      <c r="CA86" s="502"/>
      <c r="CB86" s="502"/>
      <c r="CC86" s="502"/>
      <c r="CD86" s="502"/>
      <c r="CE86" s="502"/>
      <c r="CF86" s="502"/>
      <c r="CG86" s="502"/>
      <c r="CH86" s="502"/>
      <c r="CI86" s="502"/>
      <c r="CJ86" s="502"/>
      <c r="CK86" s="502"/>
      <c r="CL86" s="502"/>
      <c r="CM86" s="502"/>
      <c r="CN86" s="502"/>
      <c r="CO86" s="502"/>
      <c r="CP86" s="502"/>
      <c r="CQ86" s="502"/>
      <c r="CR86" s="502"/>
      <c r="CS86" s="502"/>
      <c r="CT86" s="502"/>
      <c r="CU86" s="502"/>
      <c r="CV86" s="502"/>
      <c r="CW86" s="502"/>
      <c r="CX86" s="502"/>
      <c r="CY86" s="502"/>
      <c r="CZ86" s="502"/>
      <c r="DA86" s="502"/>
      <c r="DB86" s="502"/>
      <c r="DC86" s="502"/>
      <c r="DD86" s="502"/>
      <c r="DE86" s="502"/>
      <c r="DF86" s="502"/>
      <c r="DG86" s="502"/>
      <c r="DH86" s="502"/>
      <c r="DI86" s="502"/>
      <c r="DJ86" s="502"/>
      <c r="DK86" s="502"/>
      <c r="DL86" s="502"/>
      <c r="DM86" s="502"/>
      <c r="DN86" s="502"/>
      <c r="DO86" s="502"/>
      <c r="DP86" s="502"/>
      <c r="DQ86" s="502"/>
      <c r="DR86" s="502"/>
      <c r="DS86" s="502"/>
      <c r="DT86" s="502"/>
      <c r="DU86" s="502"/>
      <c r="DV86" s="502"/>
      <c r="DW86" s="502"/>
      <c r="DX86" s="502"/>
      <c r="DY86" s="502"/>
      <c r="DZ86" s="502"/>
      <c r="EA86" s="502"/>
      <c r="EB86" s="502"/>
      <c r="EC86" s="502"/>
      <c r="ED86" s="502"/>
      <c r="EE86" s="502"/>
      <c r="EF86" s="502"/>
      <c r="EG86" s="502"/>
      <c r="EH86" s="502"/>
      <c r="EI86" s="502"/>
      <c r="EJ86" s="502"/>
      <c r="EK86" s="502"/>
      <c r="EL86" s="502"/>
      <c r="EM86" s="502"/>
      <c r="EN86" s="502"/>
      <c r="EO86" s="502"/>
      <c r="EP86" s="502"/>
      <c r="EQ86" s="502"/>
      <c r="ER86" s="502"/>
      <c r="ES86" s="502"/>
      <c r="ET86" s="502"/>
      <c r="EU86" s="502"/>
      <c r="EV86" s="502"/>
      <c r="EW86" s="502"/>
      <c r="EX86" s="503"/>
      <c r="EY86" s="502"/>
      <c r="EZ86" s="502"/>
      <c r="FA86" s="502"/>
      <c r="FB86" s="502"/>
      <c r="FC86" s="502"/>
      <c r="FD86" s="502"/>
      <c r="FE86" s="502"/>
      <c r="FF86" s="502"/>
      <c r="FG86" s="502"/>
      <c r="FH86" s="502"/>
      <c r="FI86" s="502"/>
    </row>
    <row r="87" spans="1:165" s="501" customFormat="1" x14ac:dyDescent="0.2">
      <c r="A87" s="772"/>
      <c r="B87" s="788"/>
      <c r="C87" s="502"/>
      <c r="D87" s="502"/>
      <c r="F87" s="42"/>
      <c r="G87" s="502"/>
      <c r="I87" s="42"/>
      <c r="J87" s="502"/>
      <c r="L87" s="42"/>
      <c r="M87" s="502"/>
      <c r="O87" s="42"/>
      <c r="P87" s="502"/>
      <c r="R87" s="42"/>
      <c r="S87" s="502"/>
      <c r="U87" s="42"/>
      <c r="V87" s="502"/>
      <c r="X87" s="42"/>
      <c r="Y87" s="502"/>
      <c r="AA87" s="42"/>
      <c r="AB87" s="502"/>
      <c r="AD87" s="42"/>
      <c r="AE87" s="502"/>
      <c r="AG87" s="42"/>
      <c r="AH87" s="502"/>
      <c r="AJ87" s="42"/>
      <c r="AK87" s="502"/>
      <c r="AM87" s="42"/>
      <c r="AN87" s="502"/>
      <c r="AP87" s="42"/>
      <c r="AQ87" s="502"/>
      <c r="AS87" s="42"/>
      <c r="AT87" s="502"/>
      <c r="AV87" s="42"/>
      <c r="AW87" s="502"/>
      <c r="AY87" s="42"/>
      <c r="AZ87" s="502"/>
      <c r="BB87" s="42"/>
      <c r="BC87" s="502"/>
      <c r="BE87" s="42"/>
      <c r="BF87" s="502"/>
      <c r="BH87" s="42"/>
      <c r="BI87" s="502"/>
      <c r="BK87" s="42"/>
      <c r="BL87" s="31"/>
      <c r="BM87" s="31"/>
      <c r="BN87" s="31"/>
      <c r="BO87" s="31"/>
      <c r="BP87" s="31"/>
      <c r="BQ87" s="31"/>
      <c r="BR87" s="31"/>
      <c r="BS87" s="502"/>
      <c r="BT87" s="502"/>
      <c r="BU87" s="502"/>
      <c r="BV87" s="502"/>
      <c r="BW87" s="502"/>
      <c r="BX87" s="502"/>
      <c r="BY87" s="502"/>
      <c r="BZ87" s="502"/>
      <c r="CA87" s="502"/>
      <c r="CB87" s="502"/>
      <c r="CC87" s="502"/>
      <c r="CD87" s="502"/>
      <c r="CE87" s="502"/>
      <c r="CF87" s="502"/>
      <c r="CG87" s="502"/>
      <c r="CH87" s="502"/>
      <c r="CI87" s="502"/>
      <c r="CJ87" s="502"/>
      <c r="CK87" s="502"/>
      <c r="CL87" s="502"/>
      <c r="CM87" s="502"/>
      <c r="CN87" s="502"/>
      <c r="CO87" s="502"/>
      <c r="CP87" s="502"/>
      <c r="CQ87" s="502"/>
      <c r="CR87" s="502"/>
      <c r="CS87" s="502"/>
      <c r="CT87" s="502"/>
      <c r="CU87" s="502"/>
      <c r="CV87" s="502"/>
      <c r="CW87" s="502"/>
      <c r="CX87" s="502"/>
      <c r="CY87" s="502"/>
      <c r="CZ87" s="502"/>
      <c r="DA87" s="502"/>
      <c r="DB87" s="502"/>
      <c r="DC87" s="502"/>
      <c r="DD87" s="502"/>
      <c r="DE87" s="502"/>
      <c r="DF87" s="502"/>
      <c r="DG87" s="502"/>
      <c r="DH87" s="502"/>
      <c r="DI87" s="502"/>
      <c r="DJ87" s="502"/>
      <c r="DK87" s="502"/>
      <c r="DL87" s="502"/>
      <c r="DM87" s="502"/>
      <c r="DN87" s="502"/>
      <c r="DO87" s="502"/>
      <c r="DP87" s="502"/>
      <c r="DQ87" s="502"/>
      <c r="DR87" s="502"/>
      <c r="DS87" s="502"/>
      <c r="DT87" s="502"/>
      <c r="DU87" s="502"/>
      <c r="DV87" s="502"/>
      <c r="DW87" s="502"/>
      <c r="DX87" s="502"/>
      <c r="DY87" s="502"/>
      <c r="DZ87" s="502"/>
      <c r="EA87" s="502"/>
      <c r="EB87" s="502"/>
      <c r="EC87" s="502"/>
      <c r="ED87" s="502"/>
      <c r="EE87" s="502"/>
      <c r="EF87" s="502"/>
      <c r="EG87" s="502"/>
      <c r="EH87" s="502"/>
      <c r="EI87" s="502"/>
      <c r="EJ87" s="502"/>
      <c r="EK87" s="502"/>
      <c r="EL87" s="502"/>
      <c r="EM87" s="502"/>
      <c r="EN87" s="502"/>
      <c r="EO87" s="502"/>
      <c r="EP87" s="502"/>
      <c r="EQ87" s="502"/>
      <c r="ER87" s="502"/>
      <c r="ES87" s="502"/>
      <c r="ET87" s="502"/>
      <c r="EU87" s="502"/>
      <c r="EV87" s="502"/>
      <c r="EW87" s="502"/>
      <c r="EX87" s="503"/>
      <c r="EY87" s="502"/>
      <c r="EZ87" s="502"/>
      <c r="FA87" s="502"/>
      <c r="FB87" s="502"/>
      <c r="FC87" s="502"/>
      <c r="FD87" s="502"/>
      <c r="FE87" s="502"/>
      <c r="FF87" s="502"/>
      <c r="FG87" s="502"/>
      <c r="FH87" s="502"/>
      <c r="FI87" s="502"/>
    </row>
    <row r="88" spans="1:165" s="501" customFormat="1" ht="18" x14ac:dyDescent="0.25">
      <c r="A88" s="772"/>
      <c r="B88" s="788"/>
      <c r="C88" s="502"/>
      <c r="D88" s="502"/>
      <c r="F88" s="346"/>
      <c r="G88" s="502"/>
      <c r="I88" s="346"/>
      <c r="J88" s="502"/>
      <c r="L88" s="346"/>
      <c r="M88" s="502"/>
      <c r="O88" s="346"/>
      <c r="P88" s="502"/>
      <c r="R88" s="346"/>
      <c r="S88" s="502"/>
      <c r="U88" s="346"/>
      <c r="V88" s="502"/>
      <c r="X88" s="346"/>
      <c r="Y88" s="502"/>
      <c r="AA88" s="346"/>
      <c r="AB88" s="502"/>
      <c r="AD88" s="346"/>
      <c r="AE88" s="502"/>
      <c r="AG88" s="346"/>
      <c r="AH88" s="502"/>
      <c r="AJ88" s="346"/>
      <c r="AK88" s="502"/>
      <c r="AM88" s="346"/>
      <c r="AN88" s="502"/>
      <c r="AP88" s="346"/>
      <c r="AQ88" s="502"/>
      <c r="AS88" s="346"/>
      <c r="AT88" s="502"/>
      <c r="AV88" s="346"/>
      <c r="AW88" s="502"/>
      <c r="AY88" s="346"/>
      <c r="AZ88" s="502"/>
      <c r="BB88" s="346"/>
      <c r="BC88" s="502"/>
      <c r="BE88" s="346"/>
      <c r="BF88" s="502"/>
      <c r="BH88" s="346"/>
      <c r="BI88" s="502"/>
      <c r="BK88" s="346"/>
      <c r="BL88" s="31"/>
      <c r="BM88" s="31"/>
      <c r="BN88" s="31"/>
      <c r="BO88" s="31"/>
      <c r="BP88" s="31"/>
      <c r="BQ88" s="31"/>
      <c r="BR88" s="31"/>
      <c r="BS88" s="502"/>
      <c r="BT88" s="502"/>
      <c r="BU88" s="502"/>
      <c r="BV88" s="502"/>
      <c r="BW88" s="502"/>
      <c r="BX88" s="502"/>
      <c r="BY88" s="502"/>
      <c r="BZ88" s="502"/>
      <c r="CA88" s="502"/>
      <c r="CB88" s="502"/>
      <c r="CC88" s="502"/>
      <c r="CD88" s="502"/>
      <c r="CE88" s="502"/>
      <c r="CF88" s="502"/>
      <c r="CG88" s="502"/>
      <c r="CH88" s="502"/>
      <c r="CI88" s="502"/>
      <c r="CJ88" s="502"/>
      <c r="CK88" s="502"/>
      <c r="CL88" s="502"/>
      <c r="CM88" s="502"/>
      <c r="CN88" s="502"/>
      <c r="CO88" s="502"/>
      <c r="CP88" s="502"/>
      <c r="CQ88" s="502"/>
      <c r="CR88" s="502"/>
      <c r="CS88" s="502"/>
      <c r="CT88" s="502"/>
      <c r="CU88" s="502"/>
      <c r="CV88" s="502"/>
      <c r="CW88" s="502"/>
      <c r="CX88" s="502"/>
      <c r="CY88" s="502"/>
      <c r="CZ88" s="502"/>
      <c r="DA88" s="502"/>
      <c r="DB88" s="502"/>
      <c r="DC88" s="502"/>
      <c r="DD88" s="502"/>
      <c r="DE88" s="502"/>
      <c r="DF88" s="502"/>
      <c r="DG88" s="502"/>
      <c r="DH88" s="502"/>
      <c r="DI88" s="502"/>
      <c r="DJ88" s="502"/>
      <c r="DK88" s="502"/>
      <c r="DL88" s="502"/>
      <c r="DM88" s="502"/>
      <c r="DN88" s="502"/>
      <c r="DO88" s="502"/>
      <c r="DP88" s="502"/>
      <c r="DQ88" s="502"/>
      <c r="DR88" s="502"/>
      <c r="DS88" s="502"/>
      <c r="DT88" s="502"/>
      <c r="DU88" s="502"/>
      <c r="DV88" s="502"/>
      <c r="DW88" s="502"/>
      <c r="DX88" s="502"/>
      <c r="DY88" s="502"/>
      <c r="DZ88" s="502"/>
      <c r="EA88" s="502"/>
      <c r="EB88" s="502"/>
      <c r="EC88" s="502"/>
      <c r="ED88" s="502"/>
      <c r="EE88" s="502"/>
      <c r="EF88" s="502"/>
      <c r="EG88" s="502"/>
      <c r="EH88" s="502"/>
      <c r="EI88" s="502"/>
      <c r="EJ88" s="502"/>
      <c r="EK88" s="502"/>
      <c r="EL88" s="502"/>
      <c r="EM88" s="502"/>
      <c r="EN88" s="502"/>
      <c r="EO88" s="502"/>
      <c r="EP88" s="502"/>
      <c r="EQ88" s="502"/>
      <c r="ER88" s="502"/>
      <c r="ES88" s="502"/>
      <c r="ET88" s="502"/>
      <c r="EU88" s="502"/>
      <c r="EV88" s="502"/>
      <c r="EW88" s="502"/>
      <c r="EX88" s="503"/>
      <c r="EY88" s="502"/>
      <c r="EZ88" s="502"/>
      <c r="FA88" s="502"/>
      <c r="FB88" s="502"/>
      <c r="FC88" s="502"/>
      <c r="FD88" s="502"/>
      <c r="FE88" s="502"/>
      <c r="FF88" s="502"/>
      <c r="FG88" s="502"/>
      <c r="FH88" s="502"/>
      <c r="FI88" s="502"/>
    </row>
    <row r="89" spans="1:165" s="501" customFormat="1" x14ac:dyDescent="0.2">
      <c r="A89" s="772"/>
      <c r="B89" s="788"/>
      <c r="C89" s="502"/>
      <c r="D89" s="502"/>
      <c r="F89" s="95"/>
      <c r="G89" s="502"/>
      <c r="I89" s="95"/>
      <c r="J89" s="502"/>
      <c r="L89" s="95"/>
      <c r="M89" s="502"/>
      <c r="O89" s="95"/>
      <c r="P89" s="502"/>
      <c r="R89" s="95"/>
      <c r="S89" s="502"/>
      <c r="U89" s="95"/>
      <c r="V89" s="502"/>
      <c r="X89" s="95"/>
      <c r="Y89" s="502"/>
      <c r="AA89" s="95"/>
      <c r="AB89" s="502"/>
      <c r="AD89" s="95"/>
      <c r="AE89" s="502"/>
      <c r="AG89" s="95"/>
      <c r="AH89" s="502"/>
      <c r="AJ89" s="95"/>
      <c r="AK89" s="502"/>
      <c r="AM89" s="95"/>
      <c r="AN89" s="502"/>
      <c r="AP89" s="95"/>
      <c r="AQ89" s="502"/>
      <c r="AS89" s="95"/>
      <c r="AT89" s="502"/>
      <c r="AV89" s="95"/>
      <c r="AW89" s="502"/>
      <c r="AY89" s="95"/>
      <c r="AZ89" s="502"/>
      <c r="BB89" s="95"/>
      <c r="BC89" s="502"/>
      <c r="BE89" s="95"/>
      <c r="BF89" s="502"/>
      <c r="BH89" s="95"/>
      <c r="BI89" s="502"/>
      <c r="BK89" s="95"/>
      <c r="BL89" s="31"/>
      <c r="BM89" s="31"/>
      <c r="BN89" s="31"/>
      <c r="BO89" s="31"/>
      <c r="BP89" s="31"/>
      <c r="BQ89" s="31"/>
      <c r="BR89" s="31"/>
      <c r="BS89" s="502"/>
      <c r="BT89" s="502"/>
      <c r="BU89" s="502"/>
      <c r="BV89" s="502"/>
      <c r="BW89" s="502"/>
      <c r="BX89" s="502"/>
      <c r="BY89" s="502"/>
      <c r="BZ89" s="502"/>
      <c r="CA89" s="502"/>
      <c r="CB89" s="502"/>
      <c r="CC89" s="502"/>
      <c r="CD89" s="502"/>
      <c r="CE89" s="502"/>
      <c r="CF89" s="502"/>
      <c r="CG89" s="502"/>
      <c r="CH89" s="502"/>
      <c r="CI89" s="502"/>
      <c r="CJ89" s="502"/>
      <c r="CK89" s="502"/>
      <c r="CL89" s="502"/>
      <c r="CM89" s="502"/>
      <c r="CN89" s="502"/>
      <c r="CO89" s="502"/>
      <c r="CP89" s="502"/>
      <c r="CQ89" s="502"/>
      <c r="CR89" s="502"/>
      <c r="CS89" s="502"/>
      <c r="CT89" s="502"/>
      <c r="CU89" s="502"/>
      <c r="CV89" s="502"/>
      <c r="CW89" s="502"/>
      <c r="CX89" s="502"/>
      <c r="CY89" s="502"/>
      <c r="CZ89" s="502"/>
      <c r="DA89" s="502"/>
      <c r="DB89" s="502"/>
      <c r="DC89" s="502"/>
      <c r="DD89" s="502"/>
      <c r="DE89" s="502"/>
      <c r="DF89" s="502"/>
      <c r="DG89" s="502"/>
      <c r="DH89" s="502"/>
      <c r="DI89" s="502"/>
      <c r="DJ89" s="502"/>
      <c r="DK89" s="502"/>
      <c r="DL89" s="502"/>
      <c r="DM89" s="502"/>
      <c r="DN89" s="502"/>
      <c r="DO89" s="502"/>
      <c r="DP89" s="502"/>
      <c r="DQ89" s="502"/>
      <c r="DR89" s="502"/>
      <c r="DS89" s="502"/>
      <c r="DT89" s="502"/>
      <c r="DU89" s="502"/>
      <c r="DV89" s="502"/>
      <c r="DW89" s="502"/>
      <c r="DX89" s="502"/>
      <c r="DY89" s="502"/>
      <c r="DZ89" s="502"/>
      <c r="EA89" s="502"/>
      <c r="EB89" s="502"/>
      <c r="EC89" s="502"/>
      <c r="ED89" s="502"/>
      <c r="EE89" s="502"/>
      <c r="EF89" s="502"/>
      <c r="EG89" s="502"/>
      <c r="EH89" s="502"/>
      <c r="EI89" s="502"/>
      <c r="EJ89" s="502"/>
      <c r="EK89" s="502"/>
      <c r="EL89" s="502"/>
      <c r="EM89" s="502"/>
      <c r="EN89" s="502"/>
      <c r="EO89" s="502"/>
      <c r="EP89" s="502"/>
      <c r="EQ89" s="502"/>
      <c r="ER89" s="502"/>
      <c r="ES89" s="502"/>
      <c r="ET89" s="502"/>
      <c r="EU89" s="502"/>
      <c r="EV89" s="502"/>
      <c r="EW89" s="502"/>
      <c r="EX89" s="503"/>
      <c r="EY89" s="502"/>
      <c r="EZ89" s="502"/>
      <c r="FA89" s="502"/>
      <c r="FB89" s="502"/>
      <c r="FC89" s="502"/>
      <c r="FD89" s="502"/>
      <c r="FE89" s="502"/>
      <c r="FF89" s="502"/>
      <c r="FG89" s="502"/>
      <c r="FH89" s="502"/>
      <c r="FI89" s="502"/>
    </row>
    <row r="90" spans="1:165" s="501" customFormat="1" ht="18" x14ac:dyDescent="0.25">
      <c r="A90" s="772"/>
      <c r="B90" s="788"/>
      <c r="C90" s="502"/>
      <c r="D90" s="502"/>
      <c r="F90" s="26"/>
      <c r="G90" s="502"/>
      <c r="I90" s="26"/>
      <c r="J90" s="502"/>
      <c r="L90" s="26"/>
      <c r="M90" s="502"/>
      <c r="O90" s="26"/>
      <c r="P90" s="502"/>
      <c r="R90" s="26"/>
      <c r="S90" s="502"/>
      <c r="U90" s="26"/>
      <c r="V90" s="502"/>
      <c r="X90" s="26"/>
      <c r="Y90" s="502"/>
      <c r="AA90" s="26"/>
      <c r="AB90" s="502"/>
      <c r="AD90" s="26"/>
      <c r="AE90" s="502"/>
      <c r="AG90" s="26"/>
      <c r="AH90" s="502"/>
      <c r="AJ90" s="26"/>
      <c r="AK90" s="502"/>
      <c r="AM90" s="26"/>
      <c r="AN90" s="502"/>
      <c r="AP90" s="26"/>
      <c r="AQ90" s="502"/>
      <c r="AS90" s="26"/>
      <c r="AT90" s="502"/>
      <c r="AV90" s="26"/>
      <c r="AW90" s="502"/>
      <c r="AY90" s="26"/>
      <c r="AZ90" s="502"/>
      <c r="BB90" s="26"/>
      <c r="BC90" s="502"/>
      <c r="BE90" s="26"/>
      <c r="BF90" s="502"/>
      <c r="BH90" s="26"/>
      <c r="BI90" s="502"/>
      <c r="BK90" s="26"/>
      <c r="BL90" s="96"/>
      <c r="BM90" s="96"/>
      <c r="BN90" s="96"/>
      <c r="BO90" s="96"/>
      <c r="BP90" s="96"/>
      <c r="BQ90" s="96"/>
      <c r="BR90" s="96"/>
      <c r="BS90" s="502"/>
      <c r="BT90" s="502"/>
      <c r="BU90" s="502"/>
      <c r="BV90" s="502"/>
      <c r="BW90" s="502"/>
      <c r="BX90" s="502"/>
      <c r="BY90" s="502"/>
      <c r="BZ90" s="502"/>
      <c r="CA90" s="502"/>
      <c r="CB90" s="502"/>
      <c r="CC90" s="502"/>
      <c r="CD90" s="502"/>
      <c r="CE90" s="502"/>
      <c r="CF90" s="502"/>
      <c r="CG90" s="502"/>
      <c r="CH90" s="502"/>
      <c r="CI90" s="502"/>
      <c r="CJ90" s="502"/>
      <c r="CK90" s="502"/>
      <c r="CL90" s="502"/>
      <c r="CM90" s="502"/>
      <c r="CN90" s="502"/>
      <c r="CO90" s="502"/>
      <c r="CP90" s="502"/>
      <c r="CQ90" s="502"/>
      <c r="CR90" s="502"/>
      <c r="CS90" s="502"/>
      <c r="CT90" s="502"/>
      <c r="CU90" s="502"/>
      <c r="CV90" s="502"/>
      <c r="CW90" s="502"/>
      <c r="CX90" s="502"/>
      <c r="CY90" s="502"/>
      <c r="CZ90" s="502"/>
      <c r="DA90" s="502"/>
      <c r="DB90" s="502"/>
      <c r="DC90" s="502"/>
      <c r="DD90" s="502"/>
      <c r="DE90" s="502"/>
      <c r="DF90" s="502"/>
      <c r="DG90" s="502"/>
      <c r="DH90" s="502"/>
      <c r="DI90" s="502"/>
      <c r="DJ90" s="502"/>
      <c r="DK90" s="502"/>
      <c r="DL90" s="502"/>
      <c r="DM90" s="502"/>
      <c r="DN90" s="502"/>
      <c r="DO90" s="502"/>
      <c r="DP90" s="502"/>
      <c r="DQ90" s="502"/>
      <c r="DR90" s="502"/>
      <c r="DS90" s="502"/>
      <c r="DT90" s="502"/>
      <c r="DU90" s="502"/>
      <c r="DV90" s="502"/>
      <c r="DW90" s="502"/>
      <c r="DX90" s="502"/>
      <c r="DY90" s="502"/>
      <c r="DZ90" s="502"/>
      <c r="EA90" s="502"/>
      <c r="EB90" s="502"/>
      <c r="EC90" s="502"/>
      <c r="ED90" s="502"/>
      <c r="EE90" s="502"/>
      <c r="EF90" s="502"/>
      <c r="EG90" s="502"/>
      <c r="EH90" s="502"/>
      <c r="EI90" s="502"/>
      <c r="EJ90" s="502"/>
      <c r="EK90" s="502"/>
      <c r="EL90" s="502"/>
      <c r="EM90" s="502"/>
      <c r="EN90" s="502"/>
      <c r="EO90" s="502"/>
      <c r="EP90" s="502"/>
      <c r="EQ90" s="502"/>
      <c r="ER90" s="502"/>
      <c r="ES90" s="502"/>
      <c r="ET90" s="502"/>
      <c r="EU90" s="502"/>
      <c r="EV90" s="502"/>
      <c r="EW90" s="502"/>
      <c r="EX90" s="503"/>
      <c r="EY90" s="502"/>
      <c r="EZ90" s="502"/>
      <c r="FA90" s="502"/>
      <c r="FB90" s="502"/>
      <c r="FC90" s="502"/>
      <c r="FD90" s="502"/>
      <c r="FE90" s="502"/>
      <c r="FF90" s="502"/>
      <c r="FG90" s="502"/>
      <c r="FH90" s="502"/>
      <c r="FI90" s="502"/>
    </row>
    <row r="91" spans="1:165" s="501" customFormat="1" x14ac:dyDescent="0.2">
      <c r="A91" s="772"/>
      <c r="B91" s="788"/>
      <c r="C91" s="502"/>
      <c r="D91" s="502"/>
      <c r="F91" s="30"/>
      <c r="G91" s="502"/>
      <c r="I91" s="30"/>
      <c r="J91" s="502"/>
      <c r="L91" s="30"/>
      <c r="M91" s="502"/>
      <c r="O91" s="30"/>
      <c r="P91" s="502"/>
      <c r="R91" s="30"/>
      <c r="S91" s="502"/>
      <c r="U91" s="30"/>
      <c r="V91" s="502"/>
      <c r="X91" s="30"/>
      <c r="Y91" s="502"/>
      <c r="AA91" s="30"/>
      <c r="AB91" s="502"/>
      <c r="AD91" s="30"/>
      <c r="AE91" s="502"/>
      <c r="AG91" s="30"/>
      <c r="AH91" s="502"/>
      <c r="AJ91" s="30"/>
      <c r="AK91" s="502"/>
      <c r="AM91" s="30"/>
      <c r="AN91" s="502"/>
      <c r="AP91" s="30"/>
      <c r="AQ91" s="502"/>
      <c r="AS91" s="30"/>
      <c r="AT91" s="502"/>
      <c r="AV91" s="30"/>
      <c r="AW91" s="502"/>
      <c r="AY91" s="30"/>
      <c r="AZ91" s="502"/>
      <c r="BB91" s="30"/>
      <c r="BC91" s="502"/>
      <c r="BE91" s="30"/>
      <c r="BF91" s="502"/>
      <c r="BH91" s="30"/>
      <c r="BI91" s="502"/>
      <c r="BK91" s="30"/>
      <c r="BL91" s="31"/>
      <c r="BM91" s="31"/>
      <c r="BN91" s="31"/>
      <c r="BO91" s="31"/>
      <c r="BP91" s="31"/>
      <c r="BQ91" s="31"/>
      <c r="BR91" s="31"/>
      <c r="BS91" s="502"/>
      <c r="BT91" s="502"/>
      <c r="BU91" s="502"/>
      <c r="BV91" s="502"/>
      <c r="BW91" s="502"/>
      <c r="BX91" s="502"/>
      <c r="BY91" s="502"/>
      <c r="BZ91" s="502"/>
      <c r="CA91" s="502"/>
      <c r="CB91" s="502"/>
      <c r="CC91" s="502"/>
      <c r="CD91" s="502"/>
      <c r="CE91" s="502"/>
      <c r="CF91" s="502"/>
      <c r="CG91" s="502"/>
      <c r="CH91" s="502"/>
      <c r="CI91" s="502"/>
      <c r="CJ91" s="502"/>
      <c r="CK91" s="502"/>
      <c r="CL91" s="502"/>
      <c r="CM91" s="502"/>
      <c r="CN91" s="502"/>
      <c r="CO91" s="502"/>
      <c r="CP91" s="502"/>
      <c r="CQ91" s="502"/>
      <c r="CR91" s="502"/>
      <c r="CS91" s="502"/>
      <c r="CT91" s="502"/>
      <c r="CU91" s="502"/>
      <c r="CV91" s="502"/>
      <c r="CW91" s="502"/>
      <c r="CX91" s="502"/>
      <c r="CY91" s="502"/>
      <c r="CZ91" s="502"/>
      <c r="DA91" s="502"/>
      <c r="DB91" s="502"/>
      <c r="DC91" s="502"/>
      <c r="DD91" s="502"/>
      <c r="DE91" s="502"/>
      <c r="DF91" s="502"/>
      <c r="DG91" s="502"/>
      <c r="DH91" s="502"/>
      <c r="DI91" s="502"/>
      <c r="DJ91" s="502"/>
      <c r="DK91" s="502"/>
      <c r="DL91" s="502"/>
      <c r="DM91" s="502"/>
      <c r="DN91" s="502"/>
      <c r="DO91" s="502"/>
      <c r="DP91" s="502"/>
      <c r="DQ91" s="502"/>
      <c r="DR91" s="502"/>
      <c r="DS91" s="502"/>
      <c r="DT91" s="502"/>
      <c r="DU91" s="502"/>
      <c r="DV91" s="502"/>
      <c r="DW91" s="502"/>
      <c r="DX91" s="502"/>
      <c r="DY91" s="502"/>
      <c r="DZ91" s="502"/>
      <c r="EA91" s="502"/>
      <c r="EB91" s="502"/>
      <c r="EC91" s="502"/>
      <c r="ED91" s="502"/>
      <c r="EE91" s="502"/>
      <c r="EF91" s="502"/>
      <c r="EG91" s="502"/>
      <c r="EH91" s="502"/>
      <c r="EI91" s="502"/>
      <c r="EJ91" s="502"/>
      <c r="EK91" s="502"/>
      <c r="EL91" s="502"/>
      <c r="EM91" s="502"/>
      <c r="EN91" s="502"/>
      <c r="EO91" s="502"/>
      <c r="EP91" s="502"/>
      <c r="EQ91" s="502"/>
      <c r="ER91" s="502"/>
      <c r="ES91" s="502"/>
      <c r="ET91" s="502"/>
      <c r="EU91" s="502"/>
      <c r="EV91" s="502"/>
      <c r="EW91" s="502"/>
      <c r="EX91" s="503"/>
      <c r="EY91" s="502"/>
      <c r="EZ91" s="502"/>
      <c r="FA91" s="502"/>
      <c r="FB91" s="502"/>
      <c r="FC91" s="502"/>
      <c r="FD91" s="502"/>
      <c r="FE91" s="502"/>
      <c r="FF91" s="502"/>
      <c r="FG91" s="502"/>
      <c r="FH91" s="502"/>
      <c r="FI91" s="502"/>
    </row>
    <row r="92" spans="1:165" s="501" customFormat="1" x14ac:dyDescent="0.2">
      <c r="A92" s="772"/>
      <c r="B92" s="788"/>
      <c r="C92" s="502"/>
      <c r="D92" s="502"/>
      <c r="F92" s="30"/>
      <c r="G92" s="502"/>
      <c r="I92" s="30"/>
      <c r="J92" s="502"/>
      <c r="L92" s="30"/>
      <c r="M92" s="502"/>
      <c r="O92" s="30"/>
      <c r="P92" s="502"/>
      <c r="R92" s="30"/>
      <c r="S92" s="502"/>
      <c r="U92" s="30"/>
      <c r="V92" s="502"/>
      <c r="X92" s="30"/>
      <c r="Y92" s="502"/>
      <c r="AA92" s="30"/>
      <c r="AB92" s="502"/>
      <c r="AD92" s="30"/>
      <c r="AE92" s="502"/>
      <c r="AG92" s="30"/>
      <c r="AH92" s="502"/>
      <c r="AJ92" s="30"/>
      <c r="AK92" s="502"/>
      <c r="AM92" s="30"/>
      <c r="AN92" s="502"/>
      <c r="AP92" s="30"/>
      <c r="AQ92" s="502"/>
      <c r="AS92" s="30"/>
      <c r="AT92" s="502"/>
      <c r="AV92" s="30"/>
      <c r="AW92" s="502"/>
      <c r="AY92" s="30"/>
      <c r="AZ92" s="502"/>
      <c r="BB92" s="30"/>
      <c r="BC92" s="502"/>
      <c r="BE92" s="30"/>
      <c r="BF92" s="502"/>
      <c r="BH92" s="30"/>
      <c r="BI92" s="502"/>
      <c r="BK92" s="30"/>
      <c r="BL92" s="31"/>
      <c r="BM92" s="31"/>
      <c r="BN92" s="31"/>
      <c r="BO92" s="31"/>
      <c r="BP92" s="31"/>
      <c r="BQ92" s="31"/>
      <c r="BR92" s="31"/>
      <c r="BS92" s="502"/>
      <c r="BT92" s="502"/>
      <c r="BU92" s="502"/>
      <c r="BV92" s="502"/>
      <c r="BW92" s="502"/>
      <c r="BX92" s="502"/>
      <c r="BY92" s="502"/>
      <c r="BZ92" s="502"/>
      <c r="CA92" s="502"/>
      <c r="CB92" s="502"/>
      <c r="CC92" s="502"/>
      <c r="CD92" s="502"/>
      <c r="CE92" s="502"/>
      <c r="CF92" s="502"/>
      <c r="CG92" s="502"/>
      <c r="CH92" s="502"/>
      <c r="CI92" s="502"/>
      <c r="CJ92" s="502"/>
      <c r="CK92" s="502"/>
      <c r="CL92" s="502"/>
      <c r="CM92" s="502"/>
      <c r="CN92" s="502"/>
      <c r="CO92" s="502"/>
      <c r="CP92" s="502"/>
      <c r="CQ92" s="502"/>
      <c r="CR92" s="502"/>
      <c r="CS92" s="502"/>
      <c r="CT92" s="502"/>
      <c r="CU92" s="502"/>
      <c r="CV92" s="502"/>
      <c r="CW92" s="502"/>
      <c r="CX92" s="502"/>
      <c r="CY92" s="502"/>
      <c r="CZ92" s="502"/>
      <c r="DA92" s="502"/>
      <c r="DB92" s="502"/>
      <c r="DC92" s="502"/>
      <c r="DD92" s="502"/>
      <c r="DE92" s="502"/>
      <c r="DF92" s="502"/>
      <c r="DG92" s="502"/>
      <c r="DH92" s="502"/>
      <c r="DI92" s="502"/>
      <c r="DJ92" s="502"/>
      <c r="DK92" s="502"/>
      <c r="DL92" s="502"/>
      <c r="DM92" s="502"/>
      <c r="DN92" s="502"/>
      <c r="DO92" s="502"/>
      <c r="DP92" s="502"/>
      <c r="DQ92" s="502"/>
      <c r="DR92" s="502"/>
      <c r="DS92" s="502"/>
      <c r="DT92" s="502"/>
      <c r="DU92" s="502"/>
      <c r="DV92" s="502"/>
      <c r="DW92" s="502"/>
      <c r="DX92" s="502"/>
      <c r="DY92" s="502"/>
      <c r="DZ92" s="502"/>
      <c r="EA92" s="502"/>
      <c r="EB92" s="502"/>
      <c r="EC92" s="502"/>
      <c r="ED92" s="502"/>
      <c r="EE92" s="502"/>
      <c r="EF92" s="502"/>
      <c r="EG92" s="502"/>
      <c r="EH92" s="502"/>
      <c r="EI92" s="502"/>
      <c r="EJ92" s="502"/>
      <c r="EK92" s="502"/>
      <c r="EL92" s="502"/>
      <c r="EM92" s="502"/>
      <c r="EN92" s="502"/>
      <c r="EO92" s="502"/>
      <c r="EP92" s="502"/>
      <c r="EQ92" s="502"/>
      <c r="ER92" s="502"/>
      <c r="ES92" s="502"/>
      <c r="ET92" s="502"/>
      <c r="EU92" s="502"/>
      <c r="EV92" s="502"/>
      <c r="EW92" s="502"/>
      <c r="EX92" s="503"/>
      <c r="EY92" s="502"/>
      <c r="EZ92" s="502"/>
      <c r="FA92" s="502"/>
      <c r="FB92" s="502"/>
      <c r="FC92" s="502"/>
      <c r="FD92" s="502"/>
      <c r="FE92" s="502"/>
      <c r="FF92" s="502"/>
      <c r="FG92" s="502"/>
      <c r="FH92" s="502"/>
      <c r="FI92" s="502"/>
    </row>
    <row r="93" spans="1:165" s="501" customFormat="1" x14ac:dyDescent="0.2">
      <c r="A93" s="772"/>
      <c r="B93" s="788"/>
      <c r="C93" s="502"/>
      <c r="D93" s="502"/>
      <c r="F93" s="322"/>
      <c r="G93" s="502"/>
      <c r="I93" s="322"/>
      <c r="J93" s="502"/>
      <c r="L93" s="322"/>
      <c r="M93" s="502"/>
      <c r="O93" s="322"/>
      <c r="P93" s="502"/>
      <c r="R93" s="322"/>
      <c r="S93" s="502"/>
      <c r="U93" s="322"/>
      <c r="V93" s="502"/>
      <c r="X93" s="322"/>
      <c r="Y93" s="502"/>
      <c r="AA93" s="322"/>
      <c r="AB93" s="502"/>
      <c r="AD93" s="322"/>
      <c r="AE93" s="502"/>
      <c r="AG93" s="322"/>
      <c r="AH93" s="502"/>
      <c r="AJ93" s="322"/>
      <c r="AK93" s="502"/>
      <c r="AM93" s="322"/>
      <c r="AN93" s="502"/>
      <c r="AP93" s="322"/>
      <c r="AQ93" s="502"/>
      <c r="AS93" s="322"/>
      <c r="AT93" s="502"/>
      <c r="AV93" s="322"/>
      <c r="AW93" s="502"/>
      <c r="AY93" s="322"/>
      <c r="AZ93" s="502"/>
      <c r="BB93" s="322"/>
      <c r="BC93" s="502"/>
      <c r="BE93" s="322"/>
      <c r="BF93" s="502"/>
      <c r="BH93" s="322"/>
      <c r="BI93" s="502"/>
      <c r="BK93" s="322"/>
      <c r="BL93" s="375"/>
      <c r="BM93" s="375"/>
      <c r="BN93" s="375"/>
      <c r="BO93" s="375"/>
      <c r="BP93" s="375"/>
      <c r="BQ93" s="375"/>
      <c r="BR93" s="375"/>
      <c r="BS93" s="502"/>
      <c r="BT93" s="502"/>
      <c r="BU93" s="502"/>
      <c r="BV93" s="502"/>
      <c r="BW93" s="502"/>
      <c r="BX93" s="502"/>
      <c r="BY93" s="502"/>
      <c r="BZ93" s="502"/>
      <c r="CA93" s="502"/>
      <c r="CB93" s="502"/>
      <c r="CC93" s="502"/>
      <c r="CD93" s="502"/>
      <c r="CE93" s="502"/>
      <c r="CF93" s="502"/>
      <c r="CG93" s="502"/>
      <c r="CH93" s="502"/>
      <c r="CI93" s="502"/>
      <c r="CJ93" s="502"/>
      <c r="CK93" s="502"/>
      <c r="CL93" s="502"/>
      <c r="CM93" s="502"/>
      <c r="CN93" s="502"/>
      <c r="CO93" s="502"/>
      <c r="CP93" s="502"/>
      <c r="CQ93" s="502"/>
      <c r="CR93" s="502"/>
      <c r="CS93" s="502"/>
      <c r="CT93" s="502"/>
      <c r="CU93" s="502"/>
      <c r="CV93" s="502"/>
      <c r="CW93" s="502"/>
      <c r="CX93" s="502"/>
      <c r="CY93" s="502"/>
      <c r="CZ93" s="502"/>
      <c r="DA93" s="502"/>
      <c r="DB93" s="502"/>
      <c r="DC93" s="502"/>
      <c r="DD93" s="502"/>
      <c r="DE93" s="502"/>
      <c r="DF93" s="502"/>
      <c r="DG93" s="502"/>
      <c r="DH93" s="502"/>
      <c r="DI93" s="502"/>
      <c r="DJ93" s="502"/>
      <c r="DK93" s="502"/>
      <c r="DL93" s="502"/>
      <c r="DM93" s="502"/>
      <c r="DN93" s="502"/>
      <c r="DO93" s="502"/>
      <c r="DP93" s="502"/>
      <c r="DQ93" s="502"/>
      <c r="DR93" s="502"/>
      <c r="DS93" s="502"/>
      <c r="DT93" s="502"/>
      <c r="DU93" s="502"/>
      <c r="DV93" s="502"/>
      <c r="DW93" s="502"/>
      <c r="DX93" s="502"/>
      <c r="DY93" s="502"/>
      <c r="DZ93" s="502"/>
      <c r="EA93" s="502"/>
      <c r="EB93" s="502"/>
      <c r="EC93" s="502"/>
      <c r="ED93" s="502"/>
      <c r="EE93" s="502"/>
      <c r="EF93" s="502"/>
      <c r="EG93" s="502"/>
      <c r="EH93" s="502"/>
      <c r="EI93" s="502"/>
      <c r="EJ93" s="502"/>
      <c r="EK93" s="502"/>
      <c r="EL93" s="502"/>
      <c r="EM93" s="502"/>
      <c r="EN93" s="502"/>
      <c r="EO93" s="502"/>
      <c r="EP93" s="502"/>
      <c r="EQ93" s="502"/>
      <c r="ER93" s="502"/>
      <c r="ES93" s="502"/>
      <c r="ET93" s="502"/>
      <c r="EU93" s="502"/>
      <c r="EV93" s="502"/>
      <c r="EW93" s="502"/>
      <c r="EX93" s="503"/>
      <c r="EY93" s="502"/>
      <c r="EZ93" s="502"/>
      <c r="FA93" s="502"/>
      <c r="FB93" s="502"/>
      <c r="FC93" s="502"/>
      <c r="FD93" s="502"/>
      <c r="FE93" s="502"/>
      <c r="FF93" s="502"/>
      <c r="FG93" s="502"/>
      <c r="FH93" s="502"/>
      <c r="FI93" s="502"/>
    </row>
    <row r="94" spans="1:165" s="501" customFormat="1" x14ac:dyDescent="0.2">
      <c r="A94" s="772"/>
      <c r="B94" s="788"/>
      <c r="C94" s="502"/>
      <c r="D94" s="502"/>
      <c r="F94" s="30"/>
      <c r="G94" s="502"/>
      <c r="I94" s="30"/>
      <c r="J94" s="502"/>
      <c r="L94" s="30"/>
      <c r="M94" s="502"/>
      <c r="O94" s="30"/>
      <c r="P94" s="502"/>
      <c r="R94" s="30"/>
      <c r="S94" s="502"/>
      <c r="U94" s="30"/>
      <c r="V94" s="502"/>
      <c r="X94" s="30"/>
      <c r="Y94" s="502"/>
      <c r="AA94" s="30"/>
      <c r="AB94" s="502"/>
      <c r="AD94" s="30"/>
      <c r="AE94" s="502"/>
      <c r="AG94" s="30"/>
      <c r="AH94" s="502"/>
      <c r="AJ94" s="30"/>
      <c r="AK94" s="502"/>
      <c r="AM94" s="30"/>
      <c r="AN94" s="502"/>
      <c r="AP94" s="30"/>
      <c r="AQ94" s="502"/>
      <c r="AS94" s="30"/>
      <c r="AT94" s="502"/>
      <c r="AV94" s="30"/>
      <c r="AW94" s="502"/>
      <c r="AY94" s="30"/>
      <c r="AZ94" s="502"/>
      <c r="BB94" s="30"/>
      <c r="BC94" s="502"/>
      <c r="BE94" s="30"/>
      <c r="BF94" s="502"/>
      <c r="BH94" s="30"/>
      <c r="BI94" s="502"/>
      <c r="BK94" s="30"/>
      <c r="BL94" s="31"/>
      <c r="BM94" s="31"/>
      <c r="BN94" s="31"/>
      <c r="BO94" s="31"/>
      <c r="BP94" s="31"/>
      <c r="BQ94" s="31"/>
      <c r="BR94" s="31"/>
      <c r="BS94" s="502"/>
      <c r="BT94" s="502"/>
      <c r="BU94" s="502"/>
      <c r="BV94" s="502"/>
      <c r="BW94" s="502"/>
      <c r="BX94" s="502"/>
      <c r="BY94" s="502"/>
      <c r="BZ94" s="502"/>
      <c r="CA94" s="502"/>
      <c r="CB94" s="502"/>
      <c r="CC94" s="502"/>
      <c r="CD94" s="502"/>
      <c r="CE94" s="502"/>
      <c r="CF94" s="502"/>
      <c r="CG94" s="502"/>
      <c r="CH94" s="502"/>
      <c r="CI94" s="502"/>
      <c r="CJ94" s="502"/>
      <c r="CK94" s="502"/>
      <c r="CL94" s="502"/>
      <c r="CM94" s="502"/>
      <c r="CN94" s="502"/>
      <c r="CO94" s="502"/>
      <c r="CP94" s="502"/>
      <c r="CQ94" s="502"/>
      <c r="CR94" s="502"/>
      <c r="CS94" s="502"/>
      <c r="CT94" s="502"/>
      <c r="CU94" s="502"/>
      <c r="CV94" s="502"/>
      <c r="CW94" s="502"/>
      <c r="CX94" s="502"/>
      <c r="CY94" s="502"/>
      <c r="CZ94" s="502"/>
      <c r="DA94" s="502"/>
      <c r="DB94" s="502"/>
      <c r="DC94" s="502"/>
      <c r="DD94" s="502"/>
      <c r="DE94" s="502"/>
      <c r="DF94" s="502"/>
      <c r="DG94" s="502"/>
      <c r="DH94" s="502"/>
      <c r="DI94" s="502"/>
      <c r="DJ94" s="502"/>
      <c r="DK94" s="502"/>
      <c r="DL94" s="502"/>
      <c r="DM94" s="502"/>
      <c r="DN94" s="502"/>
      <c r="DO94" s="502"/>
      <c r="DP94" s="502"/>
      <c r="DQ94" s="502"/>
      <c r="DR94" s="502"/>
      <c r="DS94" s="502"/>
      <c r="DT94" s="502"/>
      <c r="DU94" s="502"/>
      <c r="DV94" s="502"/>
      <c r="DW94" s="502"/>
      <c r="DX94" s="502"/>
      <c r="DY94" s="502"/>
      <c r="DZ94" s="502"/>
      <c r="EA94" s="502"/>
      <c r="EB94" s="502"/>
      <c r="EC94" s="502"/>
      <c r="ED94" s="502"/>
      <c r="EE94" s="502"/>
      <c r="EF94" s="502"/>
      <c r="EG94" s="502"/>
      <c r="EH94" s="502"/>
      <c r="EI94" s="502"/>
      <c r="EJ94" s="502"/>
      <c r="EK94" s="502"/>
      <c r="EL94" s="502"/>
      <c r="EM94" s="502"/>
      <c r="EN94" s="502"/>
      <c r="EO94" s="502"/>
      <c r="EP94" s="502"/>
      <c r="EQ94" s="502"/>
      <c r="ER94" s="502"/>
      <c r="ES94" s="502"/>
      <c r="ET94" s="502"/>
      <c r="EU94" s="502"/>
      <c r="EV94" s="502"/>
      <c r="EW94" s="502"/>
      <c r="EX94" s="503"/>
      <c r="EY94" s="502"/>
      <c r="EZ94" s="502"/>
      <c r="FA94" s="502"/>
      <c r="FB94" s="502"/>
      <c r="FC94" s="502"/>
      <c r="FD94" s="502"/>
      <c r="FE94" s="502"/>
      <c r="FF94" s="502"/>
      <c r="FG94" s="502"/>
      <c r="FH94" s="502"/>
      <c r="FI94" s="502"/>
    </row>
    <row r="95" spans="1:165" s="501" customFormat="1" x14ac:dyDescent="0.2">
      <c r="A95" s="772"/>
      <c r="B95" s="788"/>
      <c r="C95" s="502"/>
      <c r="D95" s="502"/>
      <c r="F95" s="30"/>
      <c r="G95" s="502"/>
      <c r="I95" s="30"/>
      <c r="J95" s="502"/>
      <c r="L95" s="30"/>
      <c r="M95" s="502"/>
      <c r="O95" s="30"/>
      <c r="P95" s="502"/>
      <c r="R95" s="30"/>
      <c r="S95" s="502"/>
      <c r="U95" s="30"/>
      <c r="V95" s="502"/>
      <c r="X95" s="30"/>
      <c r="Y95" s="502"/>
      <c r="AA95" s="30"/>
      <c r="AB95" s="502"/>
      <c r="AD95" s="30"/>
      <c r="AE95" s="502"/>
      <c r="AG95" s="30"/>
      <c r="AH95" s="502"/>
      <c r="AJ95" s="30"/>
      <c r="AK95" s="502"/>
      <c r="AM95" s="30"/>
      <c r="AN95" s="502"/>
      <c r="AP95" s="30"/>
      <c r="AQ95" s="502"/>
      <c r="AS95" s="30"/>
      <c r="AT95" s="502"/>
      <c r="AV95" s="30"/>
      <c r="AW95" s="502"/>
      <c r="AY95" s="30"/>
      <c r="AZ95" s="502"/>
      <c r="BB95" s="30"/>
      <c r="BC95" s="502"/>
      <c r="BE95" s="30"/>
      <c r="BF95" s="502"/>
      <c r="BH95" s="30"/>
      <c r="BI95" s="502"/>
      <c r="BK95" s="30"/>
      <c r="BL95" s="31"/>
      <c r="BM95" s="31"/>
      <c r="BN95" s="31"/>
      <c r="BO95" s="31"/>
      <c r="BP95" s="31"/>
      <c r="BQ95" s="31"/>
      <c r="BR95" s="31"/>
      <c r="BS95" s="502"/>
      <c r="BT95" s="502"/>
      <c r="BU95" s="502"/>
      <c r="BV95" s="502"/>
      <c r="BW95" s="502"/>
      <c r="BX95" s="502"/>
      <c r="BY95" s="502"/>
      <c r="BZ95" s="502"/>
      <c r="CA95" s="502"/>
      <c r="CB95" s="502"/>
      <c r="CC95" s="502"/>
      <c r="CD95" s="502"/>
      <c r="CE95" s="502"/>
      <c r="CF95" s="502"/>
      <c r="CG95" s="502"/>
      <c r="CH95" s="502"/>
      <c r="CI95" s="502"/>
      <c r="CJ95" s="502"/>
      <c r="CK95" s="502"/>
      <c r="CL95" s="502"/>
      <c r="CM95" s="502"/>
      <c r="CN95" s="502"/>
      <c r="CO95" s="502"/>
      <c r="CP95" s="502"/>
      <c r="CQ95" s="502"/>
      <c r="CR95" s="502"/>
      <c r="CS95" s="502"/>
      <c r="CT95" s="502"/>
      <c r="CU95" s="502"/>
      <c r="CV95" s="502"/>
      <c r="CW95" s="502"/>
      <c r="CX95" s="502"/>
      <c r="CY95" s="502"/>
      <c r="CZ95" s="502"/>
      <c r="DA95" s="502"/>
      <c r="DB95" s="502"/>
      <c r="DC95" s="502"/>
      <c r="DD95" s="502"/>
      <c r="DE95" s="502"/>
      <c r="DF95" s="502"/>
      <c r="DG95" s="502"/>
      <c r="DH95" s="502"/>
      <c r="DI95" s="502"/>
      <c r="DJ95" s="502"/>
      <c r="DK95" s="502"/>
      <c r="DL95" s="502"/>
      <c r="DM95" s="502"/>
      <c r="DN95" s="502"/>
      <c r="DO95" s="502"/>
      <c r="DP95" s="502"/>
      <c r="DQ95" s="502"/>
      <c r="DR95" s="502"/>
      <c r="DS95" s="502"/>
      <c r="DT95" s="502"/>
      <c r="DU95" s="502"/>
      <c r="DV95" s="502"/>
      <c r="DW95" s="502"/>
      <c r="DX95" s="502"/>
      <c r="DY95" s="502"/>
      <c r="DZ95" s="502"/>
      <c r="EA95" s="502"/>
      <c r="EB95" s="502"/>
      <c r="EC95" s="502"/>
      <c r="ED95" s="502"/>
      <c r="EE95" s="502"/>
      <c r="EF95" s="502"/>
      <c r="EG95" s="502"/>
      <c r="EH95" s="502"/>
      <c r="EI95" s="502"/>
      <c r="EJ95" s="502"/>
      <c r="EK95" s="502"/>
      <c r="EL95" s="502"/>
      <c r="EM95" s="502"/>
      <c r="EN95" s="502"/>
      <c r="EO95" s="502"/>
      <c r="EP95" s="502"/>
      <c r="EQ95" s="502"/>
      <c r="ER95" s="502"/>
      <c r="ES95" s="502"/>
      <c r="ET95" s="502"/>
      <c r="EU95" s="502"/>
      <c r="EV95" s="502"/>
      <c r="EW95" s="502"/>
      <c r="EX95" s="503"/>
      <c r="EY95" s="502"/>
      <c r="EZ95" s="502"/>
      <c r="FA95" s="502"/>
      <c r="FB95" s="502"/>
      <c r="FC95" s="502"/>
      <c r="FD95" s="502"/>
      <c r="FE95" s="502"/>
      <c r="FF95" s="502"/>
      <c r="FG95" s="502"/>
      <c r="FH95" s="502"/>
      <c r="FI95" s="502"/>
    </row>
    <row r="96" spans="1:165" s="501" customFormat="1" x14ac:dyDescent="0.2">
      <c r="A96" s="772"/>
      <c r="B96" s="788"/>
      <c r="C96" s="502"/>
      <c r="D96" s="502"/>
      <c r="F96" s="30"/>
      <c r="G96" s="502"/>
      <c r="I96" s="30"/>
      <c r="J96" s="502"/>
      <c r="L96" s="30"/>
      <c r="M96" s="502"/>
      <c r="O96" s="30"/>
      <c r="P96" s="502"/>
      <c r="R96" s="30"/>
      <c r="S96" s="502"/>
      <c r="U96" s="30"/>
      <c r="V96" s="502"/>
      <c r="X96" s="30"/>
      <c r="Y96" s="502"/>
      <c r="AA96" s="30"/>
      <c r="AB96" s="502"/>
      <c r="AD96" s="30"/>
      <c r="AE96" s="502"/>
      <c r="AG96" s="30"/>
      <c r="AH96" s="502"/>
      <c r="AJ96" s="30"/>
      <c r="AK96" s="502"/>
      <c r="AM96" s="30"/>
      <c r="AN96" s="502"/>
      <c r="AP96" s="30"/>
      <c r="AQ96" s="502"/>
      <c r="AS96" s="30"/>
      <c r="AT96" s="502"/>
      <c r="AV96" s="30"/>
      <c r="AW96" s="502"/>
      <c r="AY96" s="30"/>
      <c r="AZ96" s="502"/>
      <c r="BB96" s="30"/>
      <c r="BC96" s="502"/>
      <c r="BE96" s="30"/>
      <c r="BF96" s="502"/>
      <c r="BH96" s="30"/>
      <c r="BI96" s="502"/>
      <c r="BK96" s="30"/>
      <c r="BL96" s="31"/>
      <c r="BM96" s="31"/>
      <c r="BN96" s="31"/>
      <c r="BO96" s="31"/>
      <c r="BP96" s="31"/>
      <c r="BQ96" s="31"/>
      <c r="BR96" s="31"/>
      <c r="BS96" s="502"/>
      <c r="BT96" s="502"/>
      <c r="BU96" s="502"/>
      <c r="BV96" s="502"/>
      <c r="BW96" s="502"/>
      <c r="BX96" s="502"/>
      <c r="BY96" s="502"/>
      <c r="BZ96" s="502"/>
      <c r="CA96" s="502"/>
      <c r="CB96" s="502"/>
      <c r="CC96" s="502"/>
      <c r="CD96" s="502"/>
      <c r="CE96" s="502"/>
      <c r="CF96" s="502"/>
      <c r="CG96" s="502"/>
      <c r="CH96" s="502"/>
      <c r="CI96" s="502"/>
      <c r="CJ96" s="502"/>
      <c r="CK96" s="502"/>
      <c r="CL96" s="502"/>
      <c r="CM96" s="502"/>
      <c r="CN96" s="502"/>
      <c r="CO96" s="502"/>
      <c r="CP96" s="502"/>
      <c r="CQ96" s="502"/>
      <c r="CR96" s="502"/>
      <c r="CS96" s="502"/>
      <c r="CT96" s="502"/>
      <c r="CU96" s="502"/>
      <c r="CV96" s="502"/>
      <c r="CW96" s="502"/>
      <c r="CX96" s="502"/>
      <c r="CY96" s="502"/>
      <c r="CZ96" s="502"/>
      <c r="DA96" s="502"/>
      <c r="DB96" s="502"/>
      <c r="DC96" s="502"/>
      <c r="DD96" s="502"/>
      <c r="DE96" s="502"/>
      <c r="DF96" s="502"/>
      <c r="DG96" s="502"/>
      <c r="DH96" s="502"/>
      <c r="DI96" s="502"/>
      <c r="DJ96" s="502"/>
      <c r="DK96" s="502"/>
      <c r="DL96" s="502"/>
      <c r="DM96" s="502"/>
      <c r="DN96" s="502"/>
      <c r="DO96" s="502"/>
      <c r="DP96" s="502"/>
      <c r="DQ96" s="502"/>
      <c r="DR96" s="502"/>
      <c r="DS96" s="502"/>
      <c r="DT96" s="502"/>
      <c r="DU96" s="502"/>
      <c r="DV96" s="502"/>
      <c r="DW96" s="502"/>
      <c r="DX96" s="502"/>
      <c r="DY96" s="502"/>
      <c r="DZ96" s="502"/>
      <c r="EA96" s="502"/>
      <c r="EB96" s="502"/>
      <c r="EC96" s="502"/>
      <c r="ED96" s="502"/>
      <c r="EE96" s="502"/>
      <c r="EF96" s="502"/>
      <c r="EG96" s="502"/>
      <c r="EH96" s="502"/>
      <c r="EI96" s="502"/>
      <c r="EJ96" s="502"/>
      <c r="EK96" s="502"/>
      <c r="EL96" s="502"/>
      <c r="EM96" s="502"/>
      <c r="EN96" s="502"/>
      <c r="EO96" s="502"/>
      <c r="EP96" s="502"/>
      <c r="EQ96" s="502"/>
      <c r="ER96" s="502"/>
      <c r="ES96" s="502"/>
      <c r="ET96" s="502"/>
      <c r="EU96" s="502"/>
      <c r="EV96" s="502"/>
      <c r="EW96" s="502"/>
      <c r="EX96" s="503"/>
      <c r="EY96" s="502"/>
      <c r="EZ96" s="502"/>
      <c r="FA96" s="502"/>
      <c r="FB96" s="502"/>
      <c r="FC96" s="502"/>
      <c r="FD96" s="502"/>
      <c r="FE96" s="502"/>
      <c r="FF96" s="502"/>
      <c r="FG96" s="502"/>
      <c r="FH96" s="502"/>
      <c r="FI96" s="502"/>
    </row>
    <row r="97" spans="1:165" s="501" customFormat="1" x14ac:dyDescent="0.2">
      <c r="A97" s="772"/>
      <c r="B97" s="788"/>
      <c r="C97" s="502"/>
      <c r="D97" s="502"/>
      <c r="F97" s="30"/>
      <c r="G97" s="502"/>
      <c r="I97" s="30"/>
      <c r="J97" s="502"/>
      <c r="L97" s="30"/>
      <c r="M97" s="502"/>
      <c r="O97" s="30"/>
      <c r="P97" s="502"/>
      <c r="R97" s="30"/>
      <c r="S97" s="502"/>
      <c r="U97" s="30"/>
      <c r="V97" s="502"/>
      <c r="X97" s="30"/>
      <c r="Y97" s="502"/>
      <c r="AA97" s="30"/>
      <c r="AB97" s="502"/>
      <c r="AD97" s="30"/>
      <c r="AE97" s="502"/>
      <c r="AG97" s="30"/>
      <c r="AH97" s="502"/>
      <c r="AJ97" s="30"/>
      <c r="AK97" s="502"/>
      <c r="AM97" s="30"/>
      <c r="AN97" s="502"/>
      <c r="AP97" s="30"/>
      <c r="AQ97" s="502"/>
      <c r="AS97" s="30"/>
      <c r="AT97" s="502"/>
      <c r="AV97" s="30"/>
      <c r="AW97" s="502"/>
      <c r="AY97" s="30"/>
      <c r="AZ97" s="502"/>
      <c r="BB97" s="30"/>
      <c r="BC97" s="502"/>
      <c r="BE97" s="30"/>
      <c r="BF97" s="502"/>
      <c r="BH97" s="30"/>
      <c r="BI97" s="502"/>
      <c r="BK97" s="30"/>
      <c r="BL97" s="31"/>
      <c r="BM97" s="31"/>
      <c r="BN97" s="31"/>
      <c r="BO97" s="31"/>
      <c r="BP97" s="31"/>
      <c r="BQ97" s="31"/>
      <c r="BR97" s="31"/>
      <c r="BS97" s="502"/>
      <c r="BT97" s="502"/>
      <c r="BU97" s="502"/>
      <c r="BV97" s="502"/>
      <c r="BW97" s="502"/>
      <c r="BX97" s="502"/>
      <c r="BY97" s="502"/>
      <c r="BZ97" s="502"/>
      <c r="CA97" s="502"/>
      <c r="CB97" s="502"/>
      <c r="CC97" s="502"/>
      <c r="CD97" s="502"/>
      <c r="CE97" s="502"/>
      <c r="CF97" s="502"/>
      <c r="CG97" s="502"/>
      <c r="CH97" s="502"/>
      <c r="CI97" s="502"/>
      <c r="CJ97" s="502"/>
      <c r="CK97" s="502"/>
      <c r="CL97" s="502"/>
      <c r="CM97" s="502"/>
      <c r="CN97" s="502"/>
      <c r="CO97" s="502"/>
      <c r="CP97" s="502"/>
      <c r="CQ97" s="502"/>
      <c r="CR97" s="502"/>
      <c r="CS97" s="502"/>
      <c r="CT97" s="502"/>
      <c r="CU97" s="502"/>
      <c r="CV97" s="502"/>
      <c r="CW97" s="502"/>
      <c r="CX97" s="502"/>
      <c r="CY97" s="502"/>
      <c r="CZ97" s="502"/>
      <c r="DA97" s="502"/>
      <c r="DB97" s="502"/>
      <c r="DC97" s="502"/>
      <c r="DD97" s="502"/>
      <c r="DE97" s="502"/>
      <c r="DF97" s="502"/>
      <c r="DG97" s="502"/>
      <c r="DH97" s="502"/>
      <c r="DI97" s="502"/>
      <c r="DJ97" s="502"/>
      <c r="DK97" s="502"/>
      <c r="DL97" s="502"/>
      <c r="DM97" s="502"/>
      <c r="DN97" s="502"/>
      <c r="DO97" s="502"/>
      <c r="DP97" s="502"/>
      <c r="DQ97" s="502"/>
      <c r="DR97" s="502"/>
      <c r="DS97" s="502"/>
      <c r="DT97" s="502"/>
      <c r="DU97" s="502"/>
      <c r="DV97" s="502"/>
      <c r="DW97" s="502"/>
      <c r="DX97" s="502"/>
      <c r="DY97" s="502"/>
      <c r="DZ97" s="502"/>
      <c r="EA97" s="502"/>
      <c r="EB97" s="502"/>
      <c r="EC97" s="502"/>
      <c r="ED97" s="502"/>
      <c r="EE97" s="502"/>
      <c r="EF97" s="502"/>
      <c r="EG97" s="502"/>
      <c r="EH97" s="502"/>
      <c r="EI97" s="502"/>
      <c r="EJ97" s="502"/>
      <c r="EK97" s="502"/>
      <c r="EL97" s="502"/>
      <c r="EM97" s="502"/>
      <c r="EN97" s="502"/>
      <c r="EO97" s="502"/>
      <c r="EP97" s="502"/>
      <c r="EQ97" s="502"/>
      <c r="ER97" s="502"/>
      <c r="ES97" s="502"/>
      <c r="ET97" s="502"/>
      <c r="EU97" s="502"/>
      <c r="EV97" s="502"/>
      <c r="EW97" s="502"/>
      <c r="EX97" s="503"/>
      <c r="EY97" s="502"/>
      <c r="EZ97" s="502"/>
      <c r="FA97" s="502"/>
      <c r="FB97" s="502"/>
      <c r="FC97" s="502"/>
      <c r="FD97" s="502"/>
      <c r="FE97" s="502"/>
      <c r="FF97" s="502"/>
      <c r="FG97" s="502"/>
      <c r="FH97" s="502"/>
      <c r="FI97" s="502"/>
    </row>
    <row r="98" spans="1:165" s="501" customFormat="1" x14ac:dyDescent="0.2">
      <c r="A98" s="772"/>
      <c r="B98" s="788"/>
      <c r="C98" s="502"/>
      <c r="D98" s="502"/>
      <c r="F98" s="30"/>
      <c r="G98" s="502"/>
      <c r="I98" s="30"/>
      <c r="J98" s="502"/>
      <c r="L98" s="30"/>
      <c r="M98" s="502"/>
      <c r="O98" s="30"/>
      <c r="P98" s="502"/>
      <c r="R98" s="30"/>
      <c r="S98" s="502"/>
      <c r="U98" s="30"/>
      <c r="V98" s="502"/>
      <c r="X98" s="30"/>
      <c r="Y98" s="502"/>
      <c r="AA98" s="30"/>
      <c r="AB98" s="502"/>
      <c r="AD98" s="30"/>
      <c r="AE98" s="502"/>
      <c r="AG98" s="30"/>
      <c r="AH98" s="502"/>
      <c r="AJ98" s="30"/>
      <c r="AK98" s="502"/>
      <c r="AM98" s="30"/>
      <c r="AN98" s="502"/>
      <c r="AP98" s="30"/>
      <c r="AQ98" s="502"/>
      <c r="AS98" s="30"/>
      <c r="AT98" s="502"/>
      <c r="AV98" s="30"/>
      <c r="AW98" s="502"/>
      <c r="AY98" s="30"/>
      <c r="AZ98" s="502"/>
      <c r="BB98" s="30"/>
      <c r="BC98" s="502"/>
      <c r="BE98" s="30"/>
      <c r="BF98" s="502"/>
      <c r="BH98" s="30"/>
      <c r="BI98" s="502"/>
      <c r="BK98" s="30"/>
      <c r="BL98" s="31"/>
      <c r="BM98" s="31"/>
      <c r="BN98" s="31"/>
      <c r="BO98" s="31"/>
      <c r="BP98" s="31"/>
      <c r="BQ98" s="31"/>
      <c r="BR98" s="31"/>
      <c r="BS98" s="502"/>
      <c r="BT98" s="502"/>
      <c r="BU98" s="502"/>
      <c r="BV98" s="502"/>
      <c r="BW98" s="502"/>
      <c r="BX98" s="502"/>
      <c r="BY98" s="502"/>
      <c r="BZ98" s="502"/>
      <c r="CA98" s="502"/>
      <c r="CB98" s="502"/>
      <c r="CC98" s="502"/>
      <c r="CD98" s="502"/>
      <c r="CE98" s="502"/>
      <c r="CF98" s="502"/>
      <c r="CG98" s="502"/>
      <c r="CH98" s="502"/>
      <c r="CI98" s="502"/>
      <c r="CJ98" s="502"/>
      <c r="CK98" s="502"/>
      <c r="CL98" s="502"/>
      <c r="CM98" s="502"/>
      <c r="CN98" s="502"/>
      <c r="CO98" s="502"/>
      <c r="CP98" s="502"/>
      <c r="CQ98" s="502"/>
      <c r="CR98" s="502"/>
      <c r="CS98" s="502"/>
      <c r="CT98" s="502"/>
      <c r="CU98" s="502"/>
      <c r="CV98" s="502"/>
      <c r="CW98" s="502"/>
      <c r="CX98" s="502"/>
      <c r="CY98" s="502"/>
      <c r="CZ98" s="502"/>
      <c r="DA98" s="502"/>
      <c r="DB98" s="502"/>
      <c r="DC98" s="502"/>
      <c r="DD98" s="502"/>
      <c r="DE98" s="502"/>
      <c r="DF98" s="502"/>
      <c r="DG98" s="502"/>
      <c r="DH98" s="502"/>
      <c r="DI98" s="502"/>
      <c r="DJ98" s="502"/>
      <c r="DK98" s="502"/>
      <c r="DL98" s="502"/>
      <c r="DM98" s="502"/>
      <c r="DN98" s="502"/>
      <c r="DO98" s="502"/>
      <c r="DP98" s="502"/>
      <c r="DQ98" s="502"/>
      <c r="DR98" s="502"/>
      <c r="DS98" s="502"/>
      <c r="DT98" s="502"/>
      <c r="DU98" s="502"/>
      <c r="DV98" s="502"/>
      <c r="DW98" s="502"/>
      <c r="DX98" s="502"/>
      <c r="DY98" s="502"/>
      <c r="DZ98" s="502"/>
      <c r="EA98" s="502"/>
      <c r="EB98" s="502"/>
      <c r="EC98" s="502"/>
      <c r="ED98" s="502"/>
      <c r="EE98" s="502"/>
      <c r="EF98" s="502"/>
      <c r="EG98" s="502"/>
      <c r="EH98" s="502"/>
      <c r="EI98" s="502"/>
      <c r="EJ98" s="502"/>
      <c r="EK98" s="502"/>
      <c r="EL98" s="502"/>
      <c r="EM98" s="502"/>
      <c r="EN98" s="502"/>
      <c r="EO98" s="502"/>
      <c r="EP98" s="502"/>
      <c r="EQ98" s="502"/>
      <c r="ER98" s="502"/>
      <c r="ES98" s="502"/>
      <c r="ET98" s="502"/>
      <c r="EU98" s="502"/>
      <c r="EV98" s="502"/>
      <c r="EW98" s="502"/>
      <c r="EX98" s="503"/>
      <c r="EY98" s="502"/>
      <c r="EZ98" s="502"/>
      <c r="FA98" s="502"/>
      <c r="FB98" s="502"/>
      <c r="FC98" s="502"/>
      <c r="FD98" s="502"/>
      <c r="FE98" s="502"/>
      <c r="FF98" s="502"/>
      <c r="FG98" s="502"/>
      <c r="FH98" s="502"/>
      <c r="FI98" s="502"/>
    </row>
    <row r="99" spans="1:165" s="501" customFormat="1" x14ac:dyDescent="0.2">
      <c r="A99" s="772"/>
      <c r="B99" s="788"/>
      <c r="C99" s="502"/>
      <c r="D99" s="502"/>
      <c r="F99" s="30"/>
      <c r="G99" s="502"/>
      <c r="I99" s="30"/>
      <c r="J99" s="502"/>
      <c r="L99" s="30"/>
      <c r="M99" s="502"/>
      <c r="O99" s="30"/>
      <c r="P99" s="502"/>
      <c r="R99" s="30"/>
      <c r="S99" s="502"/>
      <c r="U99" s="30"/>
      <c r="V99" s="502"/>
      <c r="X99" s="30"/>
      <c r="Y99" s="502"/>
      <c r="AA99" s="30"/>
      <c r="AB99" s="502"/>
      <c r="AD99" s="30"/>
      <c r="AE99" s="502"/>
      <c r="AG99" s="30"/>
      <c r="AH99" s="502"/>
      <c r="AJ99" s="30"/>
      <c r="AK99" s="502"/>
      <c r="AM99" s="30"/>
      <c r="AN99" s="502"/>
      <c r="AP99" s="30"/>
      <c r="AQ99" s="502"/>
      <c r="AS99" s="30"/>
      <c r="AT99" s="502"/>
      <c r="AV99" s="30"/>
      <c r="AW99" s="502"/>
      <c r="AY99" s="30"/>
      <c r="AZ99" s="502"/>
      <c r="BB99" s="30"/>
      <c r="BC99" s="502"/>
      <c r="BE99" s="30"/>
      <c r="BF99" s="502"/>
      <c r="BH99" s="30"/>
      <c r="BI99" s="502"/>
      <c r="BK99" s="30"/>
      <c r="BL99" s="31"/>
      <c r="BM99" s="31"/>
      <c r="BN99" s="31"/>
      <c r="BO99" s="31"/>
      <c r="BP99" s="31"/>
      <c r="BQ99" s="31"/>
      <c r="BR99" s="31"/>
      <c r="BS99" s="502"/>
      <c r="BT99" s="502"/>
      <c r="BU99" s="502"/>
      <c r="BV99" s="502"/>
      <c r="BW99" s="502"/>
      <c r="BX99" s="502"/>
      <c r="BY99" s="502"/>
      <c r="BZ99" s="502"/>
      <c r="CA99" s="502"/>
      <c r="CB99" s="502"/>
      <c r="CC99" s="502"/>
      <c r="CD99" s="502"/>
      <c r="CE99" s="502"/>
      <c r="CF99" s="502"/>
      <c r="CG99" s="502"/>
      <c r="CH99" s="502"/>
      <c r="CI99" s="502"/>
      <c r="CJ99" s="502"/>
      <c r="CK99" s="502"/>
      <c r="CL99" s="502"/>
      <c r="CM99" s="502"/>
      <c r="CN99" s="502"/>
      <c r="CO99" s="502"/>
      <c r="CP99" s="502"/>
      <c r="CQ99" s="502"/>
      <c r="CR99" s="502"/>
      <c r="CS99" s="502"/>
      <c r="CT99" s="502"/>
      <c r="CU99" s="502"/>
      <c r="CV99" s="502"/>
      <c r="CW99" s="502"/>
      <c r="CX99" s="502"/>
      <c r="CY99" s="502"/>
      <c r="CZ99" s="502"/>
      <c r="DA99" s="502"/>
      <c r="DB99" s="502"/>
      <c r="DC99" s="502"/>
      <c r="DD99" s="502"/>
      <c r="DE99" s="502"/>
      <c r="DF99" s="502"/>
      <c r="DG99" s="502"/>
      <c r="DH99" s="502"/>
      <c r="DI99" s="502"/>
      <c r="DJ99" s="502"/>
      <c r="DK99" s="502"/>
      <c r="DL99" s="502"/>
      <c r="DM99" s="502"/>
      <c r="DN99" s="502"/>
      <c r="DO99" s="502"/>
      <c r="DP99" s="502"/>
      <c r="DQ99" s="502"/>
      <c r="DR99" s="502"/>
      <c r="DS99" s="502"/>
      <c r="DT99" s="502"/>
      <c r="DU99" s="502"/>
      <c r="DV99" s="502"/>
      <c r="DW99" s="502"/>
      <c r="DX99" s="502"/>
      <c r="DY99" s="502"/>
      <c r="DZ99" s="502"/>
      <c r="EA99" s="502"/>
      <c r="EB99" s="502"/>
      <c r="EC99" s="502"/>
      <c r="ED99" s="502"/>
      <c r="EE99" s="502"/>
      <c r="EF99" s="502"/>
      <c r="EG99" s="502"/>
      <c r="EH99" s="502"/>
      <c r="EI99" s="502"/>
      <c r="EJ99" s="502"/>
      <c r="EK99" s="502"/>
      <c r="EL99" s="502"/>
      <c r="EM99" s="502"/>
      <c r="EN99" s="502"/>
      <c r="EO99" s="502"/>
      <c r="EP99" s="502"/>
      <c r="EQ99" s="502"/>
      <c r="ER99" s="502"/>
      <c r="ES99" s="502"/>
      <c r="ET99" s="502"/>
      <c r="EU99" s="502"/>
      <c r="EV99" s="502"/>
      <c r="EW99" s="502"/>
      <c r="EX99" s="503"/>
      <c r="EY99" s="502"/>
      <c r="EZ99" s="502"/>
      <c r="FA99" s="502"/>
      <c r="FB99" s="502"/>
      <c r="FC99" s="502"/>
      <c r="FD99" s="502"/>
      <c r="FE99" s="502"/>
      <c r="FF99" s="502"/>
      <c r="FG99" s="502"/>
      <c r="FH99" s="502"/>
      <c r="FI99" s="502"/>
    </row>
    <row r="100" spans="1:165" s="501" customFormat="1" x14ac:dyDescent="0.2">
      <c r="A100" s="772"/>
      <c r="B100" s="788"/>
      <c r="C100" s="502"/>
      <c r="D100" s="502"/>
      <c r="F100" s="30"/>
      <c r="G100" s="502"/>
      <c r="I100" s="30"/>
      <c r="J100" s="502"/>
      <c r="L100" s="30"/>
      <c r="M100" s="502"/>
      <c r="O100" s="30"/>
      <c r="P100" s="502"/>
      <c r="R100" s="30"/>
      <c r="S100" s="502"/>
      <c r="U100" s="30"/>
      <c r="V100" s="502"/>
      <c r="X100" s="30"/>
      <c r="Y100" s="502"/>
      <c r="AA100" s="30"/>
      <c r="AB100" s="502"/>
      <c r="AD100" s="30"/>
      <c r="AE100" s="502"/>
      <c r="AG100" s="30"/>
      <c r="AH100" s="502"/>
      <c r="AJ100" s="30"/>
      <c r="AK100" s="502"/>
      <c r="AM100" s="30"/>
      <c r="AN100" s="502"/>
      <c r="AP100" s="30"/>
      <c r="AQ100" s="502"/>
      <c r="AS100" s="30"/>
      <c r="AT100" s="502"/>
      <c r="AV100" s="30"/>
      <c r="AW100" s="502"/>
      <c r="AY100" s="30"/>
      <c r="AZ100" s="502"/>
      <c r="BB100" s="30"/>
      <c r="BC100" s="502"/>
      <c r="BE100" s="30"/>
      <c r="BF100" s="502"/>
      <c r="BH100" s="30"/>
      <c r="BI100" s="502"/>
      <c r="BK100" s="30"/>
      <c r="BL100" s="31"/>
      <c r="BM100" s="31"/>
      <c r="BN100" s="31"/>
      <c r="BO100" s="31"/>
      <c r="BP100" s="31"/>
      <c r="BQ100" s="31"/>
      <c r="BR100" s="31"/>
      <c r="BS100" s="502"/>
      <c r="BT100" s="502"/>
      <c r="BU100" s="502"/>
      <c r="BV100" s="502"/>
      <c r="BW100" s="502"/>
      <c r="BX100" s="502"/>
      <c r="BY100" s="502"/>
      <c r="BZ100" s="502"/>
      <c r="CA100" s="502"/>
      <c r="CB100" s="502"/>
      <c r="CC100" s="502"/>
      <c r="CD100" s="502"/>
      <c r="CE100" s="502"/>
      <c r="CF100" s="502"/>
      <c r="CG100" s="502"/>
      <c r="CH100" s="502"/>
      <c r="CI100" s="502"/>
      <c r="CJ100" s="502"/>
      <c r="CK100" s="502"/>
      <c r="CL100" s="502"/>
      <c r="CM100" s="502"/>
      <c r="CN100" s="502"/>
      <c r="CO100" s="502"/>
      <c r="CP100" s="502"/>
      <c r="CQ100" s="502"/>
      <c r="CR100" s="502"/>
      <c r="CS100" s="502"/>
      <c r="CT100" s="502"/>
      <c r="CU100" s="502"/>
      <c r="CV100" s="502"/>
      <c r="CW100" s="502"/>
      <c r="CX100" s="502"/>
      <c r="CY100" s="502"/>
      <c r="CZ100" s="502"/>
      <c r="DA100" s="502"/>
      <c r="DB100" s="502"/>
      <c r="DC100" s="502"/>
      <c r="DD100" s="502"/>
      <c r="DE100" s="502"/>
      <c r="DF100" s="502"/>
      <c r="DG100" s="502"/>
      <c r="DH100" s="502"/>
      <c r="DI100" s="502"/>
      <c r="DJ100" s="502"/>
      <c r="DK100" s="502"/>
      <c r="DL100" s="502"/>
      <c r="DM100" s="502"/>
      <c r="DN100" s="502"/>
      <c r="DO100" s="502"/>
      <c r="DP100" s="502"/>
      <c r="DQ100" s="502"/>
      <c r="DR100" s="502"/>
      <c r="DS100" s="502"/>
      <c r="DT100" s="502"/>
      <c r="DU100" s="502"/>
      <c r="DV100" s="502"/>
      <c r="DW100" s="502"/>
      <c r="DX100" s="502"/>
      <c r="DY100" s="502"/>
      <c r="DZ100" s="502"/>
      <c r="EA100" s="502"/>
      <c r="EB100" s="502"/>
      <c r="EC100" s="502"/>
      <c r="ED100" s="502"/>
      <c r="EE100" s="502"/>
      <c r="EF100" s="502"/>
      <c r="EG100" s="502"/>
      <c r="EH100" s="502"/>
      <c r="EI100" s="502"/>
      <c r="EJ100" s="502"/>
      <c r="EK100" s="502"/>
      <c r="EL100" s="502"/>
      <c r="EM100" s="502"/>
      <c r="EN100" s="502"/>
      <c r="EO100" s="502"/>
      <c r="EP100" s="502"/>
      <c r="EQ100" s="502"/>
      <c r="ER100" s="502"/>
      <c r="ES100" s="502"/>
      <c r="ET100" s="502"/>
      <c r="EU100" s="502"/>
      <c r="EV100" s="502"/>
      <c r="EW100" s="502"/>
      <c r="EX100" s="503"/>
      <c r="EY100" s="502"/>
      <c r="EZ100" s="502"/>
      <c r="FA100" s="502"/>
      <c r="FB100" s="502"/>
      <c r="FC100" s="502"/>
      <c r="FD100" s="502"/>
      <c r="FE100" s="502"/>
      <c r="FF100" s="502"/>
      <c r="FG100" s="502"/>
      <c r="FH100" s="502"/>
      <c r="FI100" s="502"/>
    </row>
    <row r="101" spans="1:165" s="501" customFormat="1" x14ac:dyDescent="0.2">
      <c r="A101" s="772"/>
      <c r="B101" s="788"/>
      <c r="C101" s="502"/>
      <c r="D101" s="502"/>
      <c r="F101" s="30"/>
      <c r="G101" s="502"/>
      <c r="I101" s="30"/>
      <c r="J101" s="502"/>
      <c r="L101" s="30"/>
      <c r="M101" s="502"/>
      <c r="O101" s="30"/>
      <c r="P101" s="502"/>
      <c r="R101" s="30"/>
      <c r="S101" s="502"/>
      <c r="U101" s="30"/>
      <c r="V101" s="502"/>
      <c r="X101" s="30"/>
      <c r="Y101" s="502"/>
      <c r="AA101" s="30"/>
      <c r="AB101" s="502"/>
      <c r="AD101" s="30"/>
      <c r="AE101" s="502"/>
      <c r="AG101" s="30"/>
      <c r="AH101" s="502"/>
      <c r="AJ101" s="30"/>
      <c r="AK101" s="502"/>
      <c r="AM101" s="30"/>
      <c r="AN101" s="502"/>
      <c r="AP101" s="30"/>
      <c r="AQ101" s="502"/>
      <c r="AS101" s="30"/>
      <c r="AT101" s="502"/>
      <c r="AV101" s="30"/>
      <c r="AW101" s="502"/>
      <c r="AY101" s="30"/>
      <c r="AZ101" s="502"/>
      <c r="BB101" s="30"/>
      <c r="BC101" s="502"/>
      <c r="BE101" s="30"/>
      <c r="BF101" s="502"/>
      <c r="BH101" s="30"/>
      <c r="BI101" s="502"/>
      <c r="BK101" s="30"/>
      <c r="BL101" s="31"/>
      <c r="BM101" s="31"/>
      <c r="BN101" s="31"/>
      <c r="BO101" s="31"/>
      <c r="BP101" s="31"/>
      <c r="BQ101" s="31"/>
      <c r="BR101" s="31"/>
      <c r="BS101" s="502"/>
      <c r="BT101" s="502"/>
      <c r="BU101" s="502"/>
      <c r="BV101" s="502"/>
      <c r="BW101" s="502"/>
      <c r="BX101" s="502"/>
      <c r="BY101" s="502"/>
      <c r="BZ101" s="502"/>
      <c r="CA101" s="502"/>
      <c r="CB101" s="502"/>
      <c r="CC101" s="502"/>
      <c r="CD101" s="502"/>
      <c r="CE101" s="502"/>
      <c r="CF101" s="502"/>
      <c r="CG101" s="502"/>
      <c r="CH101" s="502"/>
      <c r="CI101" s="502"/>
      <c r="CJ101" s="502"/>
      <c r="CK101" s="502"/>
      <c r="CL101" s="502"/>
      <c r="CM101" s="502"/>
      <c r="CN101" s="502"/>
      <c r="CO101" s="502"/>
      <c r="CP101" s="502"/>
      <c r="CQ101" s="502"/>
      <c r="CR101" s="502"/>
      <c r="CS101" s="502"/>
      <c r="CT101" s="502"/>
      <c r="CU101" s="502"/>
      <c r="CV101" s="502"/>
      <c r="CW101" s="502"/>
      <c r="CX101" s="502"/>
      <c r="CY101" s="502"/>
      <c r="CZ101" s="502"/>
      <c r="DA101" s="502"/>
      <c r="DB101" s="502"/>
      <c r="DC101" s="502"/>
      <c r="DD101" s="502"/>
      <c r="DE101" s="502"/>
      <c r="DF101" s="502"/>
      <c r="DG101" s="502"/>
      <c r="DH101" s="502"/>
      <c r="DI101" s="502"/>
      <c r="DJ101" s="502"/>
      <c r="DK101" s="502"/>
      <c r="DL101" s="502"/>
      <c r="DM101" s="502"/>
      <c r="DN101" s="502"/>
      <c r="DO101" s="502"/>
      <c r="DP101" s="502"/>
      <c r="DQ101" s="502"/>
      <c r="DR101" s="502"/>
      <c r="DS101" s="502"/>
      <c r="DT101" s="502"/>
      <c r="DU101" s="502"/>
      <c r="DV101" s="502"/>
      <c r="DW101" s="502"/>
      <c r="DX101" s="502"/>
      <c r="DY101" s="502"/>
      <c r="DZ101" s="502"/>
      <c r="EA101" s="502"/>
      <c r="EB101" s="502"/>
      <c r="EC101" s="502"/>
      <c r="ED101" s="502"/>
      <c r="EE101" s="502"/>
      <c r="EF101" s="502"/>
      <c r="EG101" s="502"/>
      <c r="EH101" s="502"/>
      <c r="EI101" s="502"/>
      <c r="EJ101" s="502"/>
      <c r="EK101" s="502"/>
      <c r="EL101" s="502"/>
      <c r="EM101" s="502"/>
      <c r="EN101" s="502"/>
      <c r="EO101" s="502"/>
      <c r="EP101" s="502"/>
      <c r="EQ101" s="502"/>
      <c r="ER101" s="502"/>
      <c r="ES101" s="502"/>
      <c r="ET101" s="502"/>
      <c r="EU101" s="502"/>
      <c r="EV101" s="502"/>
      <c r="EW101" s="502"/>
      <c r="EX101" s="503"/>
      <c r="EY101" s="502"/>
      <c r="EZ101" s="502"/>
      <c r="FA101" s="502"/>
      <c r="FB101" s="502"/>
      <c r="FC101" s="502"/>
      <c r="FD101" s="502"/>
      <c r="FE101" s="502"/>
      <c r="FF101" s="502"/>
      <c r="FG101" s="502"/>
      <c r="FH101" s="502"/>
      <c r="FI101" s="502"/>
    </row>
    <row r="102" spans="1:165" s="501" customFormat="1" x14ac:dyDescent="0.2">
      <c r="A102" s="772"/>
      <c r="B102" s="788"/>
      <c r="C102" s="502"/>
      <c r="D102" s="502"/>
      <c r="F102" s="30"/>
      <c r="G102" s="502"/>
      <c r="I102" s="30"/>
      <c r="J102" s="502"/>
      <c r="L102" s="30"/>
      <c r="M102" s="502"/>
      <c r="O102" s="30"/>
      <c r="P102" s="502"/>
      <c r="R102" s="30"/>
      <c r="S102" s="502"/>
      <c r="U102" s="30"/>
      <c r="V102" s="502"/>
      <c r="X102" s="30"/>
      <c r="Y102" s="502"/>
      <c r="AA102" s="30"/>
      <c r="AB102" s="502"/>
      <c r="AD102" s="30"/>
      <c r="AE102" s="502"/>
      <c r="AG102" s="30"/>
      <c r="AH102" s="502"/>
      <c r="AJ102" s="30"/>
      <c r="AK102" s="502"/>
      <c r="AM102" s="30"/>
      <c r="AN102" s="502"/>
      <c r="AP102" s="30"/>
      <c r="AQ102" s="502"/>
      <c r="AS102" s="30"/>
      <c r="AT102" s="502"/>
      <c r="AV102" s="30"/>
      <c r="AW102" s="502"/>
      <c r="AY102" s="30"/>
      <c r="AZ102" s="502"/>
      <c r="BB102" s="30"/>
      <c r="BC102" s="502"/>
      <c r="BE102" s="30"/>
      <c r="BF102" s="502"/>
      <c r="BH102" s="30"/>
      <c r="BI102" s="502"/>
      <c r="BK102" s="30"/>
      <c r="BL102" s="31"/>
      <c r="BM102" s="31"/>
      <c r="BN102" s="31"/>
      <c r="BO102" s="31"/>
      <c r="BP102" s="31"/>
      <c r="BQ102" s="31"/>
      <c r="BR102" s="31"/>
      <c r="BS102" s="502"/>
      <c r="BT102" s="502"/>
      <c r="BU102" s="502"/>
      <c r="BV102" s="502"/>
      <c r="BW102" s="502"/>
      <c r="BX102" s="502"/>
      <c r="BY102" s="502"/>
      <c r="BZ102" s="502"/>
      <c r="CA102" s="502"/>
      <c r="CB102" s="502"/>
      <c r="CC102" s="502"/>
      <c r="CD102" s="502"/>
      <c r="CE102" s="502"/>
      <c r="CF102" s="502"/>
      <c r="CG102" s="502"/>
      <c r="CH102" s="502"/>
      <c r="CI102" s="502"/>
      <c r="CJ102" s="502"/>
      <c r="CK102" s="502"/>
      <c r="CL102" s="502"/>
      <c r="CM102" s="502"/>
      <c r="CN102" s="502"/>
      <c r="CO102" s="502"/>
      <c r="CP102" s="502"/>
      <c r="CQ102" s="502"/>
      <c r="CR102" s="502"/>
      <c r="CS102" s="502"/>
      <c r="CT102" s="502"/>
      <c r="CU102" s="502"/>
      <c r="CV102" s="502"/>
      <c r="CW102" s="502"/>
      <c r="CX102" s="502"/>
      <c r="CY102" s="502"/>
      <c r="CZ102" s="502"/>
      <c r="DA102" s="502"/>
      <c r="DB102" s="502"/>
      <c r="DC102" s="502"/>
      <c r="DD102" s="502"/>
      <c r="DE102" s="502"/>
      <c r="DF102" s="502"/>
      <c r="DG102" s="502"/>
      <c r="DH102" s="502"/>
      <c r="DI102" s="502"/>
      <c r="DJ102" s="502"/>
      <c r="DK102" s="502"/>
      <c r="DL102" s="502"/>
      <c r="DM102" s="502"/>
      <c r="DN102" s="502"/>
      <c r="DO102" s="502"/>
      <c r="DP102" s="502"/>
      <c r="DQ102" s="502"/>
      <c r="DR102" s="502"/>
      <c r="DS102" s="502"/>
      <c r="DT102" s="502"/>
      <c r="DU102" s="502"/>
      <c r="DV102" s="502"/>
      <c r="DW102" s="502"/>
      <c r="DX102" s="502"/>
      <c r="DY102" s="502"/>
      <c r="DZ102" s="502"/>
      <c r="EA102" s="502"/>
      <c r="EB102" s="502"/>
      <c r="EC102" s="502"/>
      <c r="ED102" s="502"/>
      <c r="EE102" s="502"/>
      <c r="EF102" s="502"/>
      <c r="EG102" s="502"/>
      <c r="EH102" s="502"/>
      <c r="EI102" s="502"/>
      <c r="EJ102" s="502"/>
      <c r="EK102" s="502"/>
      <c r="EL102" s="502"/>
      <c r="EM102" s="502"/>
      <c r="EN102" s="502"/>
      <c r="EO102" s="502"/>
      <c r="EP102" s="502"/>
      <c r="EQ102" s="502"/>
      <c r="ER102" s="502"/>
      <c r="ES102" s="502"/>
      <c r="ET102" s="502"/>
      <c r="EU102" s="502"/>
      <c r="EV102" s="502"/>
      <c r="EW102" s="502"/>
      <c r="EX102" s="503"/>
      <c r="EY102" s="502"/>
      <c r="EZ102" s="502"/>
      <c r="FA102" s="502"/>
      <c r="FB102" s="502"/>
      <c r="FC102" s="502"/>
      <c r="FD102" s="502"/>
      <c r="FE102" s="502"/>
      <c r="FF102" s="502"/>
      <c r="FG102" s="502"/>
      <c r="FH102" s="502"/>
      <c r="FI102" s="502"/>
    </row>
    <row r="103" spans="1:165" s="501" customFormat="1" x14ac:dyDescent="0.2">
      <c r="A103" s="772"/>
      <c r="B103" s="788"/>
      <c r="C103" s="502"/>
      <c r="D103" s="502"/>
      <c r="F103" s="30"/>
      <c r="G103" s="502"/>
      <c r="I103" s="30"/>
      <c r="J103" s="502"/>
      <c r="L103" s="30"/>
      <c r="M103" s="502"/>
      <c r="O103" s="30"/>
      <c r="P103" s="502"/>
      <c r="R103" s="30"/>
      <c r="S103" s="502"/>
      <c r="U103" s="30"/>
      <c r="V103" s="502"/>
      <c r="X103" s="30"/>
      <c r="Y103" s="502"/>
      <c r="AA103" s="30"/>
      <c r="AB103" s="502"/>
      <c r="AD103" s="30"/>
      <c r="AE103" s="502"/>
      <c r="AG103" s="30"/>
      <c r="AH103" s="502"/>
      <c r="AJ103" s="30"/>
      <c r="AK103" s="502"/>
      <c r="AM103" s="30"/>
      <c r="AN103" s="502"/>
      <c r="AP103" s="30"/>
      <c r="AQ103" s="502"/>
      <c r="AS103" s="30"/>
      <c r="AT103" s="502"/>
      <c r="AV103" s="30"/>
      <c r="AW103" s="502"/>
      <c r="AY103" s="30"/>
      <c r="AZ103" s="502"/>
      <c r="BB103" s="30"/>
      <c r="BC103" s="502"/>
      <c r="BE103" s="30"/>
      <c r="BF103" s="502"/>
      <c r="BH103" s="30"/>
      <c r="BI103" s="502"/>
      <c r="BK103" s="30"/>
      <c r="BL103" s="31"/>
      <c r="BM103" s="31"/>
      <c r="BN103" s="31"/>
      <c r="BO103" s="31"/>
      <c r="BP103" s="31"/>
      <c r="BQ103" s="31"/>
      <c r="BR103" s="31"/>
      <c r="BS103" s="502"/>
      <c r="BT103" s="502"/>
      <c r="BU103" s="502"/>
      <c r="BV103" s="502"/>
      <c r="BW103" s="502"/>
      <c r="BX103" s="502"/>
      <c r="BY103" s="502"/>
      <c r="BZ103" s="502"/>
      <c r="CA103" s="502"/>
      <c r="CB103" s="502"/>
      <c r="CC103" s="502"/>
      <c r="CD103" s="502"/>
      <c r="CE103" s="502"/>
      <c r="CF103" s="502"/>
      <c r="CG103" s="502"/>
      <c r="CH103" s="502"/>
      <c r="CI103" s="502"/>
      <c r="CJ103" s="502"/>
      <c r="CK103" s="502"/>
      <c r="CL103" s="502"/>
      <c r="CM103" s="502"/>
      <c r="CN103" s="502"/>
      <c r="CO103" s="502"/>
      <c r="CP103" s="502"/>
      <c r="CQ103" s="502"/>
      <c r="CR103" s="502"/>
      <c r="CS103" s="502"/>
      <c r="CT103" s="502"/>
      <c r="CU103" s="502"/>
      <c r="CV103" s="502"/>
      <c r="CW103" s="502"/>
      <c r="CX103" s="502"/>
      <c r="CY103" s="502"/>
      <c r="CZ103" s="502"/>
      <c r="DA103" s="502"/>
      <c r="DB103" s="502"/>
      <c r="DC103" s="502"/>
      <c r="DD103" s="502"/>
      <c r="DE103" s="502"/>
      <c r="DF103" s="502"/>
      <c r="DG103" s="502"/>
      <c r="DH103" s="502"/>
      <c r="DI103" s="502"/>
      <c r="DJ103" s="502"/>
      <c r="DK103" s="502"/>
      <c r="DL103" s="502"/>
      <c r="DM103" s="502"/>
      <c r="DN103" s="502"/>
      <c r="DO103" s="502"/>
      <c r="DP103" s="502"/>
      <c r="DQ103" s="502"/>
      <c r="DR103" s="502"/>
      <c r="DS103" s="502"/>
      <c r="DT103" s="502"/>
      <c r="DU103" s="502"/>
      <c r="DV103" s="502"/>
      <c r="DW103" s="502"/>
      <c r="DX103" s="502"/>
      <c r="DY103" s="502"/>
      <c r="DZ103" s="502"/>
      <c r="EA103" s="502"/>
      <c r="EB103" s="502"/>
      <c r="EC103" s="502"/>
      <c r="ED103" s="502"/>
      <c r="EE103" s="502"/>
      <c r="EF103" s="502"/>
      <c r="EG103" s="502"/>
      <c r="EH103" s="502"/>
      <c r="EI103" s="502"/>
      <c r="EJ103" s="502"/>
      <c r="EK103" s="502"/>
      <c r="EL103" s="502"/>
      <c r="EM103" s="502"/>
      <c r="EN103" s="502"/>
      <c r="EO103" s="502"/>
      <c r="EP103" s="502"/>
      <c r="EQ103" s="502"/>
      <c r="ER103" s="502"/>
      <c r="ES103" s="502"/>
      <c r="ET103" s="502"/>
      <c r="EU103" s="502"/>
      <c r="EV103" s="502"/>
      <c r="EW103" s="502"/>
      <c r="EX103" s="503"/>
      <c r="EY103" s="502"/>
      <c r="EZ103" s="502"/>
      <c r="FA103" s="502"/>
      <c r="FB103" s="502"/>
      <c r="FC103" s="502"/>
      <c r="FD103" s="502"/>
      <c r="FE103" s="502"/>
      <c r="FF103" s="502"/>
      <c r="FG103" s="502"/>
      <c r="FH103" s="502"/>
      <c r="FI103" s="502"/>
    </row>
    <row r="104" spans="1:165" s="501" customFormat="1" x14ac:dyDescent="0.2">
      <c r="A104" s="772"/>
      <c r="B104" s="788"/>
      <c r="C104" s="502"/>
      <c r="D104" s="502"/>
      <c r="F104" s="30"/>
      <c r="G104" s="502"/>
      <c r="I104" s="30"/>
      <c r="J104" s="502"/>
      <c r="L104" s="30"/>
      <c r="M104" s="502"/>
      <c r="O104" s="30"/>
      <c r="P104" s="502"/>
      <c r="R104" s="30"/>
      <c r="S104" s="502"/>
      <c r="U104" s="30"/>
      <c r="V104" s="502"/>
      <c r="X104" s="30"/>
      <c r="Y104" s="502"/>
      <c r="AA104" s="30"/>
      <c r="AB104" s="502"/>
      <c r="AD104" s="30"/>
      <c r="AE104" s="502"/>
      <c r="AG104" s="30"/>
      <c r="AH104" s="502"/>
      <c r="AJ104" s="30"/>
      <c r="AK104" s="502"/>
      <c r="AM104" s="30"/>
      <c r="AN104" s="502"/>
      <c r="AP104" s="30"/>
      <c r="AQ104" s="502"/>
      <c r="AS104" s="30"/>
      <c r="AT104" s="502"/>
      <c r="AV104" s="30"/>
      <c r="AW104" s="502"/>
      <c r="AY104" s="30"/>
      <c r="AZ104" s="502"/>
      <c r="BB104" s="30"/>
      <c r="BC104" s="502"/>
      <c r="BE104" s="30"/>
      <c r="BF104" s="502"/>
      <c r="BH104" s="30"/>
      <c r="BI104" s="502"/>
      <c r="BK104" s="30"/>
      <c r="BL104" s="31"/>
      <c r="BM104" s="31"/>
      <c r="BN104" s="31"/>
      <c r="BO104" s="31"/>
      <c r="BP104" s="31"/>
      <c r="BQ104" s="31"/>
      <c r="BR104" s="31"/>
      <c r="BS104" s="502"/>
      <c r="BT104" s="502"/>
      <c r="BU104" s="502"/>
      <c r="BV104" s="502"/>
      <c r="BW104" s="502"/>
      <c r="BX104" s="502"/>
      <c r="BY104" s="502"/>
      <c r="BZ104" s="502"/>
      <c r="CA104" s="502"/>
      <c r="CB104" s="502"/>
      <c r="CC104" s="502"/>
      <c r="CD104" s="502"/>
      <c r="CE104" s="502"/>
      <c r="CF104" s="502"/>
      <c r="CG104" s="502"/>
      <c r="CH104" s="502"/>
      <c r="CI104" s="502"/>
      <c r="CJ104" s="502"/>
      <c r="CK104" s="502"/>
      <c r="CL104" s="502"/>
      <c r="CM104" s="502"/>
      <c r="CN104" s="502"/>
      <c r="CO104" s="502"/>
      <c r="CP104" s="502"/>
      <c r="CQ104" s="502"/>
      <c r="CR104" s="502"/>
      <c r="CS104" s="502"/>
      <c r="CT104" s="502"/>
      <c r="CU104" s="502"/>
      <c r="CV104" s="502"/>
      <c r="CW104" s="502"/>
      <c r="CX104" s="502"/>
      <c r="CY104" s="502"/>
      <c r="CZ104" s="502"/>
      <c r="DA104" s="502"/>
      <c r="DB104" s="502"/>
      <c r="DC104" s="502"/>
      <c r="DD104" s="502"/>
      <c r="DE104" s="502"/>
      <c r="DF104" s="502"/>
      <c r="DG104" s="502"/>
      <c r="DH104" s="502"/>
      <c r="DI104" s="502"/>
      <c r="DJ104" s="502"/>
      <c r="DK104" s="502"/>
      <c r="DL104" s="502"/>
      <c r="DM104" s="502"/>
      <c r="DN104" s="502"/>
      <c r="DO104" s="502"/>
      <c r="DP104" s="502"/>
      <c r="DQ104" s="502"/>
      <c r="DR104" s="502"/>
      <c r="DS104" s="502"/>
      <c r="DT104" s="502"/>
      <c r="DU104" s="502"/>
      <c r="DV104" s="502"/>
      <c r="DW104" s="502"/>
      <c r="DX104" s="502"/>
      <c r="DY104" s="502"/>
      <c r="DZ104" s="502"/>
      <c r="EA104" s="502"/>
      <c r="EB104" s="502"/>
      <c r="EC104" s="502"/>
      <c r="ED104" s="502"/>
      <c r="EE104" s="502"/>
      <c r="EF104" s="502"/>
      <c r="EG104" s="502"/>
      <c r="EH104" s="502"/>
      <c r="EI104" s="502"/>
      <c r="EJ104" s="502"/>
      <c r="EK104" s="502"/>
      <c r="EL104" s="502"/>
      <c r="EM104" s="502"/>
      <c r="EN104" s="502"/>
      <c r="EO104" s="502"/>
      <c r="EP104" s="502"/>
      <c r="EQ104" s="502"/>
      <c r="ER104" s="502"/>
      <c r="ES104" s="502"/>
      <c r="ET104" s="502"/>
      <c r="EU104" s="502"/>
      <c r="EV104" s="502"/>
      <c r="EW104" s="502"/>
      <c r="EX104" s="503"/>
      <c r="EY104" s="502"/>
      <c r="EZ104" s="502"/>
      <c r="FA104" s="502"/>
      <c r="FB104" s="502"/>
      <c r="FC104" s="502"/>
      <c r="FD104" s="502"/>
      <c r="FE104" s="502"/>
      <c r="FF104" s="502"/>
      <c r="FG104" s="502"/>
      <c r="FH104" s="502"/>
      <c r="FI104" s="502"/>
    </row>
    <row r="105" spans="1:165" s="501" customFormat="1" x14ac:dyDescent="0.2">
      <c r="A105" s="772"/>
      <c r="B105" s="788"/>
      <c r="C105" s="502"/>
      <c r="D105" s="502"/>
      <c r="F105" s="30"/>
      <c r="G105" s="502"/>
      <c r="I105" s="30"/>
      <c r="J105" s="502"/>
      <c r="L105" s="30"/>
      <c r="M105" s="502"/>
      <c r="O105" s="30"/>
      <c r="P105" s="502"/>
      <c r="R105" s="30"/>
      <c r="S105" s="502"/>
      <c r="U105" s="30"/>
      <c r="V105" s="502"/>
      <c r="X105" s="30"/>
      <c r="Y105" s="502"/>
      <c r="AA105" s="30"/>
      <c r="AB105" s="502"/>
      <c r="AD105" s="30"/>
      <c r="AE105" s="502"/>
      <c r="AG105" s="30"/>
      <c r="AH105" s="502"/>
      <c r="AJ105" s="30"/>
      <c r="AK105" s="502"/>
      <c r="AM105" s="30"/>
      <c r="AN105" s="502"/>
      <c r="AP105" s="30"/>
      <c r="AQ105" s="502"/>
      <c r="AS105" s="30"/>
      <c r="AT105" s="502"/>
      <c r="AV105" s="30"/>
      <c r="AW105" s="502"/>
      <c r="AY105" s="30"/>
      <c r="AZ105" s="502"/>
      <c r="BB105" s="30"/>
      <c r="BC105" s="502"/>
      <c r="BE105" s="30"/>
      <c r="BF105" s="502"/>
      <c r="BH105" s="30"/>
      <c r="BI105" s="502"/>
      <c r="BK105" s="30"/>
      <c r="BL105" s="31"/>
      <c r="BM105" s="31"/>
      <c r="BN105" s="31"/>
      <c r="BO105" s="31"/>
      <c r="BP105" s="31"/>
      <c r="BQ105" s="31"/>
      <c r="BR105" s="31"/>
      <c r="BS105" s="502"/>
      <c r="BT105" s="502"/>
      <c r="BU105" s="502"/>
      <c r="BV105" s="502"/>
      <c r="BW105" s="502"/>
      <c r="BX105" s="502"/>
      <c r="BY105" s="502"/>
      <c r="BZ105" s="502"/>
      <c r="CA105" s="502"/>
      <c r="CB105" s="502"/>
      <c r="CC105" s="502"/>
      <c r="CD105" s="502"/>
      <c r="CE105" s="502"/>
      <c r="CF105" s="502"/>
      <c r="CG105" s="502"/>
      <c r="CH105" s="502"/>
      <c r="CI105" s="502"/>
      <c r="CJ105" s="502"/>
      <c r="CK105" s="502"/>
      <c r="CL105" s="502"/>
      <c r="CM105" s="502"/>
      <c r="CN105" s="502"/>
      <c r="CO105" s="502"/>
      <c r="CP105" s="502"/>
      <c r="CQ105" s="502"/>
      <c r="CR105" s="502"/>
      <c r="CS105" s="502"/>
      <c r="CT105" s="502"/>
      <c r="CU105" s="502"/>
      <c r="CV105" s="502"/>
      <c r="CW105" s="502"/>
      <c r="CX105" s="502"/>
      <c r="CY105" s="502"/>
      <c r="CZ105" s="502"/>
      <c r="DA105" s="502"/>
      <c r="DB105" s="502"/>
      <c r="DC105" s="502"/>
      <c r="DD105" s="502"/>
      <c r="DE105" s="502"/>
      <c r="DF105" s="502"/>
      <c r="DG105" s="502"/>
      <c r="DH105" s="502"/>
      <c r="DI105" s="502"/>
      <c r="DJ105" s="502"/>
      <c r="DK105" s="502"/>
      <c r="DL105" s="502"/>
      <c r="DM105" s="502"/>
      <c r="DN105" s="502"/>
      <c r="DO105" s="502"/>
      <c r="DP105" s="502"/>
      <c r="DQ105" s="502"/>
      <c r="DR105" s="502"/>
      <c r="DS105" s="502"/>
      <c r="DT105" s="502"/>
      <c r="DU105" s="502"/>
      <c r="DV105" s="502"/>
      <c r="DW105" s="502"/>
      <c r="DX105" s="502"/>
      <c r="DY105" s="502"/>
      <c r="DZ105" s="502"/>
      <c r="EA105" s="502"/>
      <c r="EB105" s="502"/>
      <c r="EC105" s="502"/>
      <c r="ED105" s="502"/>
      <c r="EE105" s="502"/>
      <c r="EF105" s="502"/>
      <c r="EG105" s="502"/>
      <c r="EH105" s="502"/>
      <c r="EI105" s="502"/>
      <c r="EJ105" s="502"/>
      <c r="EK105" s="502"/>
      <c r="EL105" s="502"/>
      <c r="EM105" s="502"/>
      <c r="EN105" s="502"/>
      <c r="EO105" s="502"/>
      <c r="EP105" s="502"/>
      <c r="EQ105" s="502"/>
      <c r="ER105" s="502"/>
      <c r="ES105" s="502"/>
      <c r="ET105" s="502"/>
      <c r="EU105" s="502"/>
      <c r="EV105" s="502"/>
      <c r="EW105" s="502"/>
      <c r="EX105" s="503"/>
      <c r="EY105" s="502"/>
      <c r="EZ105" s="502"/>
      <c r="FA105" s="502"/>
      <c r="FB105" s="502"/>
      <c r="FC105" s="502"/>
      <c r="FD105" s="502"/>
      <c r="FE105" s="502"/>
      <c r="FF105" s="502"/>
      <c r="FG105" s="502"/>
      <c r="FH105" s="502"/>
      <c r="FI105" s="502"/>
    </row>
    <row r="106" spans="1:165" s="501" customFormat="1" x14ac:dyDescent="0.2">
      <c r="A106" s="772"/>
      <c r="B106" s="788"/>
      <c r="C106" s="502"/>
      <c r="D106" s="502"/>
      <c r="F106" s="30"/>
      <c r="G106" s="502"/>
      <c r="I106" s="30"/>
      <c r="J106" s="502"/>
      <c r="L106" s="30"/>
      <c r="M106" s="502"/>
      <c r="O106" s="30"/>
      <c r="P106" s="502"/>
      <c r="R106" s="30"/>
      <c r="S106" s="502"/>
      <c r="U106" s="30"/>
      <c r="V106" s="502"/>
      <c r="X106" s="30"/>
      <c r="Y106" s="502"/>
      <c r="AA106" s="30"/>
      <c r="AB106" s="502"/>
      <c r="AD106" s="30"/>
      <c r="AE106" s="502"/>
      <c r="AG106" s="30"/>
      <c r="AH106" s="502"/>
      <c r="AJ106" s="30"/>
      <c r="AK106" s="502"/>
      <c r="AM106" s="30"/>
      <c r="AN106" s="502"/>
      <c r="AP106" s="30"/>
      <c r="AQ106" s="502"/>
      <c r="AS106" s="30"/>
      <c r="AT106" s="502"/>
      <c r="AV106" s="30"/>
      <c r="AW106" s="502"/>
      <c r="AY106" s="30"/>
      <c r="AZ106" s="502"/>
      <c r="BB106" s="30"/>
      <c r="BC106" s="502"/>
      <c r="BE106" s="30"/>
      <c r="BF106" s="502"/>
      <c r="BH106" s="30"/>
      <c r="BI106" s="502"/>
      <c r="BK106" s="30"/>
      <c r="BL106" s="31"/>
      <c r="BM106" s="31"/>
      <c r="BN106" s="31"/>
      <c r="BO106" s="31"/>
      <c r="BP106" s="31"/>
      <c r="BQ106" s="31"/>
      <c r="BR106" s="31"/>
      <c r="BS106" s="502"/>
      <c r="BT106" s="502"/>
      <c r="BU106" s="502"/>
      <c r="BV106" s="502"/>
      <c r="BW106" s="502"/>
      <c r="BX106" s="502"/>
      <c r="BY106" s="502"/>
      <c r="BZ106" s="502"/>
      <c r="CA106" s="502"/>
      <c r="CB106" s="502"/>
      <c r="CC106" s="502"/>
      <c r="CD106" s="502"/>
      <c r="CE106" s="502"/>
      <c r="CF106" s="502"/>
      <c r="CG106" s="502"/>
      <c r="CH106" s="502"/>
      <c r="CI106" s="502"/>
      <c r="CJ106" s="502"/>
      <c r="CK106" s="502"/>
      <c r="CL106" s="502"/>
      <c r="CM106" s="502"/>
      <c r="CN106" s="502"/>
      <c r="CO106" s="502"/>
      <c r="CP106" s="502"/>
      <c r="CQ106" s="502"/>
      <c r="CR106" s="502"/>
      <c r="CS106" s="502"/>
      <c r="CT106" s="502"/>
      <c r="CU106" s="502"/>
      <c r="CV106" s="502"/>
      <c r="CW106" s="502"/>
      <c r="CX106" s="502"/>
      <c r="CY106" s="502"/>
      <c r="CZ106" s="502"/>
      <c r="DA106" s="502"/>
      <c r="DB106" s="502"/>
      <c r="DC106" s="502"/>
      <c r="DD106" s="502"/>
      <c r="DE106" s="502"/>
      <c r="DF106" s="502"/>
      <c r="DG106" s="502"/>
      <c r="DH106" s="502"/>
      <c r="DI106" s="502"/>
      <c r="DJ106" s="502"/>
      <c r="DK106" s="502"/>
      <c r="DL106" s="502"/>
      <c r="DM106" s="502"/>
      <c r="DN106" s="502"/>
      <c r="DO106" s="502"/>
      <c r="DP106" s="502"/>
      <c r="DQ106" s="502"/>
      <c r="DR106" s="502"/>
      <c r="DS106" s="502"/>
      <c r="DT106" s="502"/>
      <c r="DU106" s="502"/>
      <c r="DV106" s="502"/>
      <c r="DW106" s="502"/>
      <c r="DX106" s="502"/>
      <c r="DY106" s="502"/>
      <c r="DZ106" s="502"/>
      <c r="EA106" s="502"/>
      <c r="EB106" s="502"/>
      <c r="EC106" s="502"/>
      <c r="ED106" s="502"/>
      <c r="EE106" s="502"/>
      <c r="EF106" s="502"/>
      <c r="EG106" s="502"/>
      <c r="EH106" s="502"/>
      <c r="EI106" s="502"/>
      <c r="EJ106" s="502"/>
      <c r="EK106" s="502"/>
      <c r="EL106" s="502"/>
      <c r="EM106" s="502"/>
      <c r="EN106" s="502"/>
      <c r="EO106" s="502"/>
      <c r="EP106" s="502"/>
      <c r="EQ106" s="502"/>
      <c r="ER106" s="502"/>
      <c r="ES106" s="502"/>
      <c r="ET106" s="502"/>
      <c r="EU106" s="502"/>
      <c r="EV106" s="502"/>
      <c r="EW106" s="502"/>
      <c r="EX106" s="503"/>
      <c r="EY106" s="502"/>
      <c r="EZ106" s="502"/>
      <c r="FA106" s="502"/>
      <c r="FB106" s="502"/>
      <c r="FC106" s="502"/>
      <c r="FD106" s="502"/>
      <c r="FE106" s="502"/>
      <c r="FF106" s="502"/>
      <c r="FG106" s="502"/>
      <c r="FH106" s="502"/>
      <c r="FI106" s="502"/>
    </row>
    <row r="107" spans="1:165" s="501" customFormat="1" x14ac:dyDescent="0.2">
      <c r="A107" s="772"/>
      <c r="B107" s="788"/>
      <c r="C107" s="502"/>
      <c r="D107" s="502"/>
      <c r="F107" s="30"/>
      <c r="G107" s="502"/>
      <c r="I107" s="30"/>
      <c r="J107" s="502"/>
      <c r="L107" s="30"/>
      <c r="M107" s="502"/>
      <c r="O107" s="30"/>
      <c r="P107" s="502"/>
      <c r="R107" s="30"/>
      <c r="S107" s="502"/>
      <c r="U107" s="30"/>
      <c r="V107" s="502"/>
      <c r="X107" s="30"/>
      <c r="Y107" s="502"/>
      <c r="AA107" s="30"/>
      <c r="AB107" s="502"/>
      <c r="AD107" s="30"/>
      <c r="AE107" s="502"/>
      <c r="AG107" s="30"/>
      <c r="AH107" s="502"/>
      <c r="AJ107" s="30"/>
      <c r="AK107" s="502"/>
      <c r="AM107" s="30"/>
      <c r="AN107" s="502"/>
      <c r="AP107" s="30"/>
      <c r="AQ107" s="502"/>
      <c r="AS107" s="30"/>
      <c r="AT107" s="502"/>
      <c r="AV107" s="30"/>
      <c r="AW107" s="502"/>
      <c r="AY107" s="30"/>
      <c r="AZ107" s="502"/>
      <c r="BB107" s="30"/>
      <c r="BC107" s="502"/>
      <c r="BE107" s="30"/>
      <c r="BF107" s="502"/>
      <c r="BH107" s="30"/>
      <c r="BI107" s="502"/>
      <c r="BK107" s="30"/>
      <c r="BL107" s="31"/>
      <c r="BM107" s="31"/>
      <c r="BN107" s="31"/>
      <c r="BO107" s="31"/>
      <c r="BP107" s="31"/>
      <c r="BQ107" s="31"/>
      <c r="BR107" s="31"/>
      <c r="BS107" s="502"/>
      <c r="BT107" s="502"/>
      <c r="BU107" s="502"/>
      <c r="BV107" s="502"/>
      <c r="BW107" s="502"/>
      <c r="BX107" s="502"/>
      <c r="BY107" s="502"/>
      <c r="BZ107" s="502"/>
      <c r="CA107" s="502"/>
      <c r="CB107" s="502"/>
      <c r="CC107" s="502"/>
      <c r="CD107" s="502"/>
      <c r="CE107" s="502"/>
      <c r="CF107" s="502"/>
      <c r="CG107" s="502"/>
      <c r="CH107" s="502"/>
      <c r="CI107" s="502"/>
      <c r="CJ107" s="502"/>
      <c r="CK107" s="502"/>
      <c r="CL107" s="502"/>
      <c r="CM107" s="502"/>
      <c r="CN107" s="502"/>
      <c r="CO107" s="502"/>
      <c r="CP107" s="502"/>
      <c r="CQ107" s="502"/>
      <c r="CR107" s="502"/>
      <c r="CS107" s="502"/>
      <c r="CT107" s="502"/>
      <c r="CU107" s="502"/>
      <c r="CV107" s="502"/>
      <c r="CW107" s="502"/>
      <c r="CX107" s="502"/>
      <c r="CY107" s="502"/>
      <c r="CZ107" s="502"/>
      <c r="DA107" s="502"/>
      <c r="DB107" s="502"/>
      <c r="DC107" s="502"/>
      <c r="DD107" s="502"/>
      <c r="DE107" s="502"/>
      <c r="DF107" s="502"/>
      <c r="DG107" s="502"/>
      <c r="DH107" s="502"/>
      <c r="DI107" s="502"/>
      <c r="DJ107" s="502"/>
      <c r="DK107" s="502"/>
      <c r="DL107" s="502"/>
      <c r="DM107" s="502"/>
      <c r="DN107" s="502"/>
      <c r="DO107" s="502"/>
      <c r="DP107" s="502"/>
      <c r="DQ107" s="502"/>
      <c r="DR107" s="502"/>
      <c r="DS107" s="502"/>
      <c r="DT107" s="502"/>
      <c r="DU107" s="502"/>
      <c r="DV107" s="502"/>
      <c r="DW107" s="502"/>
      <c r="DX107" s="502"/>
      <c r="DY107" s="502"/>
      <c r="DZ107" s="502"/>
      <c r="EA107" s="502"/>
      <c r="EB107" s="502"/>
      <c r="EC107" s="502"/>
      <c r="ED107" s="502"/>
      <c r="EE107" s="502"/>
      <c r="EF107" s="502"/>
      <c r="EG107" s="502"/>
      <c r="EH107" s="502"/>
      <c r="EI107" s="502"/>
      <c r="EJ107" s="502"/>
      <c r="EK107" s="502"/>
      <c r="EL107" s="502"/>
      <c r="EM107" s="502"/>
      <c r="EN107" s="502"/>
      <c r="EO107" s="502"/>
      <c r="EP107" s="502"/>
      <c r="EQ107" s="502"/>
      <c r="ER107" s="502"/>
      <c r="ES107" s="502"/>
      <c r="ET107" s="502"/>
      <c r="EU107" s="502"/>
      <c r="EV107" s="502"/>
      <c r="EW107" s="502"/>
      <c r="EX107" s="503"/>
      <c r="EY107" s="502"/>
      <c r="EZ107" s="502"/>
      <c r="FA107" s="502"/>
      <c r="FB107" s="502"/>
      <c r="FC107" s="502"/>
      <c r="FD107" s="502"/>
      <c r="FE107" s="502"/>
      <c r="FF107" s="502"/>
      <c r="FG107" s="502"/>
      <c r="FH107" s="502"/>
      <c r="FI107" s="502"/>
    </row>
    <row r="108" spans="1:165" s="501" customFormat="1" x14ac:dyDescent="0.2">
      <c r="A108" s="772"/>
      <c r="B108" s="788"/>
      <c r="C108" s="502"/>
      <c r="D108" s="502"/>
      <c r="F108" s="30"/>
      <c r="G108" s="502"/>
      <c r="I108" s="30"/>
      <c r="J108" s="502"/>
      <c r="L108" s="30"/>
      <c r="M108" s="502"/>
      <c r="O108" s="30"/>
      <c r="P108" s="502"/>
      <c r="R108" s="30"/>
      <c r="S108" s="502"/>
      <c r="U108" s="30"/>
      <c r="V108" s="502"/>
      <c r="X108" s="30"/>
      <c r="Y108" s="502"/>
      <c r="AA108" s="30"/>
      <c r="AB108" s="502"/>
      <c r="AD108" s="30"/>
      <c r="AE108" s="502"/>
      <c r="AG108" s="30"/>
      <c r="AH108" s="502"/>
      <c r="AJ108" s="30"/>
      <c r="AK108" s="502"/>
      <c r="AM108" s="30"/>
      <c r="AN108" s="502"/>
      <c r="AP108" s="30"/>
      <c r="AQ108" s="502"/>
      <c r="AS108" s="30"/>
      <c r="AT108" s="502"/>
      <c r="AV108" s="30"/>
      <c r="AW108" s="502"/>
      <c r="AY108" s="30"/>
      <c r="AZ108" s="502"/>
      <c r="BB108" s="30"/>
      <c r="BC108" s="502"/>
      <c r="BE108" s="30"/>
      <c r="BF108" s="502"/>
      <c r="BH108" s="30"/>
      <c r="BI108" s="502"/>
      <c r="BK108" s="30"/>
      <c r="BL108" s="31"/>
      <c r="BM108" s="31"/>
      <c r="BN108" s="31"/>
      <c r="BO108" s="31"/>
      <c r="BP108" s="31"/>
      <c r="BQ108" s="31"/>
      <c r="BR108" s="31"/>
      <c r="BS108" s="502"/>
      <c r="BT108" s="502"/>
      <c r="BU108" s="502"/>
      <c r="BV108" s="502"/>
      <c r="BW108" s="502"/>
      <c r="BX108" s="502"/>
      <c r="BY108" s="502"/>
      <c r="BZ108" s="502"/>
      <c r="CA108" s="502"/>
      <c r="CB108" s="502"/>
      <c r="CC108" s="502"/>
      <c r="CD108" s="502"/>
      <c r="CE108" s="502"/>
      <c r="CF108" s="502"/>
      <c r="CG108" s="502"/>
      <c r="CH108" s="502"/>
      <c r="CI108" s="502"/>
      <c r="CJ108" s="502"/>
      <c r="CK108" s="502"/>
      <c r="CL108" s="502"/>
      <c r="CM108" s="502"/>
      <c r="CN108" s="502"/>
      <c r="CO108" s="502"/>
      <c r="CP108" s="502"/>
      <c r="CQ108" s="502"/>
      <c r="CR108" s="502"/>
      <c r="CS108" s="502"/>
      <c r="CT108" s="502"/>
      <c r="CU108" s="502"/>
      <c r="CV108" s="502"/>
      <c r="CW108" s="502"/>
      <c r="CX108" s="502"/>
      <c r="CY108" s="502"/>
      <c r="CZ108" s="502"/>
      <c r="DA108" s="502"/>
      <c r="DB108" s="502"/>
      <c r="DC108" s="502"/>
      <c r="DD108" s="502"/>
      <c r="DE108" s="502"/>
      <c r="DF108" s="502"/>
      <c r="DG108" s="502"/>
      <c r="DH108" s="502"/>
      <c r="DI108" s="502"/>
      <c r="DJ108" s="502"/>
      <c r="DK108" s="502"/>
      <c r="DL108" s="502"/>
      <c r="DM108" s="502"/>
      <c r="DN108" s="502"/>
      <c r="DO108" s="502"/>
      <c r="DP108" s="502"/>
      <c r="DQ108" s="502"/>
      <c r="DR108" s="502"/>
      <c r="DS108" s="502"/>
      <c r="DT108" s="502"/>
      <c r="DU108" s="502"/>
      <c r="DV108" s="502"/>
      <c r="DW108" s="502"/>
      <c r="DX108" s="502"/>
      <c r="DY108" s="502"/>
      <c r="DZ108" s="502"/>
      <c r="EA108" s="502"/>
      <c r="EB108" s="502"/>
      <c r="EC108" s="502"/>
      <c r="ED108" s="502"/>
      <c r="EE108" s="502"/>
      <c r="EF108" s="502"/>
      <c r="EG108" s="502"/>
      <c r="EH108" s="502"/>
      <c r="EI108" s="502"/>
      <c r="EJ108" s="502"/>
      <c r="EK108" s="502"/>
      <c r="EL108" s="502"/>
      <c r="EM108" s="502"/>
      <c r="EN108" s="502"/>
      <c r="EO108" s="502"/>
      <c r="EP108" s="502"/>
      <c r="EQ108" s="502"/>
      <c r="ER108" s="502"/>
      <c r="ES108" s="502"/>
      <c r="ET108" s="502"/>
      <c r="EU108" s="502"/>
      <c r="EV108" s="502"/>
      <c r="EW108" s="502"/>
      <c r="EX108" s="503"/>
      <c r="EY108" s="502"/>
      <c r="EZ108" s="502"/>
      <c r="FA108" s="502"/>
      <c r="FB108" s="502"/>
      <c r="FC108" s="502"/>
      <c r="FD108" s="502"/>
      <c r="FE108" s="502"/>
      <c r="FF108" s="502"/>
      <c r="FG108" s="502"/>
      <c r="FH108" s="502"/>
      <c r="FI108" s="502"/>
    </row>
    <row r="109" spans="1:165" s="501" customFormat="1" x14ac:dyDescent="0.2">
      <c r="A109" s="772"/>
      <c r="B109" s="788"/>
      <c r="C109" s="502"/>
      <c r="D109" s="502"/>
      <c r="F109" s="30"/>
      <c r="G109" s="502"/>
      <c r="I109" s="30"/>
      <c r="J109" s="502"/>
      <c r="L109" s="30"/>
      <c r="M109" s="502"/>
      <c r="O109" s="30"/>
      <c r="P109" s="502"/>
      <c r="R109" s="30"/>
      <c r="S109" s="502"/>
      <c r="U109" s="30"/>
      <c r="V109" s="502"/>
      <c r="X109" s="30"/>
      <c r="Y109" s="502"/>
      <c r="AA109" s="30"/>
      <c r="AB109" s="502"/>
      <c r="AD109" s="30"/>
      <c r="AE109" s="502"/>
      <c r="AG109" s="30"/>
      <c r="AH109" s="502"/>
      <c r="AJ109" s="30"/>
      <c r="AK109" s="502"/>
      <c r="AM109" s="30"/>
      <c r="AN109" s="502"/>
      <c r="AP109" s="30"/>
      <c r="AQ109" s="502"/>
      <c r="AS109" s="30"/>
      <c r="AT109" s="502"/>
      <c r="AV109" s="30"/>
      <c r="AW109" s="502"/>
      <c r="AY109" s="30"/>
      <c r="AZ109" s="502"/>
      <c r="BB109" s="30"/>
      <c r="BC109" s="502"/>
      <c r="BE109" s="30"/>
      <c r="BF109" s="502"/>
      <c r="BH109" s="30"/>
      <c r="BI109" s="502"/>
      <c r="BK109" s="30"/>
      <c r="BL109" s="31"/>
      <c r="BM109" s="31"/>
      <c r="BN109" s="31"/>
      <c r="BO109" s="31"/>
      <c r="BP109" s="31"/>
      <c r="BQ109" s="31"/>
      <c r="BR109" s="31"/>
      <c r="BS109" s="502"/>
      <c r="BT109" s="502"/>
      <c r="BU109" s="502"/>
      <c r="BV109" s="502"/>
      <c r="BW109" s="502"/>
      <c r="BX109" s="502"/>
      <c r="BY109" s="502"/>
      <c r="BZ109" s="502"/>
      <c r="CA109" s="502"/>
      <c r="CB109" s="502"/>
      <c r="CC109" s="502"/>
      <c r="CD109" s="502"/>
      <c r="CE109" s="502"/>
      <c r="CF109" s="502"/>
      <c r="CG109" s="502"/>
      <c r="CH109" s="502"/>
      <c r="CI109" s="502"/>
      <c r="CJ109" s="502"/>
      <c r="CK109" s="502"/>
      <c r="CL109" s="502"/>
      <c r="CM109" s="502"/>
      <c r="CN109" s="502"/>
      <c r="CO109" s="502"/>
      <c r="CP109" s="502"/>
      <c r="CQ109" s="502"/>
      <c r="CR109" s="502"/>
      <c r="CS109" s="502"/>
      <c r="CT109" s="502"/>
      <c r="CU109" s="502"/>
      <c r="CV109" s="502"/>
      <c r="CW109" s="502"/>
      <c r="CX109" s="502"/>
      <c r="CY109" s="502"/>
      <c r="CZ109" s="502"/>
      <c r="DA109" s="502"/>
      <c r="DB109" s="502"/>
      <c r="DC109" s="502"/>
      <c r="DD109" s="502"/>
      <c r="DE109" s="502"/>
      <c r="DF109" s="502"/>
      <c r="DG109" s="502"/>
      <c r="DH109" s="502"/>
      <c r="DI109" s="502"/>
      <c r="DJ109" s="502"/>
      <c r="DK109" s="502"/>
      <c r="DL109" s="502"/>
      <c r="DM109" s="502"/>
      <c r="DN109" s="502"/>
      <c r="DO109" s="502"/>
      <c r="DP109" s="502"/>
      <c r="DQ109" s="502"/>
      <c r="DR109" s="502"/>
      <c r="DS109" s="502"/>
      <c r="DT109" s="502"/>
      <c r="DU109" s="502"/>
      <c r="DV109" s="502"/>
      <c r="DW109" s="502"/>
      <c r="DX109" s="502"/>
      <c r="DY109" s="502"/>
      <c r="DZ109" s="502"/>
      <c r="EA109" s="502"/>
      <c r="EB109" s="502"/>
      <c r="EC109" s="502"/>
      <c r="ED109" s="502"/>
      <c r="EE109" s="502"/>
      <c r="EF109" s="502"/>
      <c r="EG109" s="502"/>
      <c r="EH109" s="502"/>
      <c r="EI109" s="502"/>
      <c r="EJ109" s="502"/>
      <c r="EK109" s="502"/>
      <c r="EL109" s="502"/>
      <c r="EM109" s="502"/>
      <c r="EN109" s="502"/>
      <c r="EO109" s="502"/>
      <c r="EP109" s="502"/>
      <c r="EQ109" s="502"/>
      <c r="ER109" s="502"/>
      <c r="ES109" s="502"/>
      <c r="ET109" s="502"/>
      <c r="EU109" s="502"/>
      <c r="EV109" s="502"/>
      <c r="EW109" s="502"/>
      <c r="EX109" s="503"/>
      <c r="EY109" s="502"/>
      <c r="EZ109" s="502"/>
      <c r="FA109" s="502"/>
      <c r="FB109" s="502"/>
      <c r="FC109" s="502"/>
      <c r="FD109" s="502"/>
      <c r="FE109" s="502"/>
      <c r="FF109" s="502"/>
      <c r="FG109" s="502"/>
      <c r="FH109" s="502"/>
      <c r="FI109" s="502"/>
    </row>
    <row r="110" spans="1:165" s="501" customFormat="1" x14ac:dyDescent="0.2">
      <c r="A110" s="772"/>
      <c r="B110" s="788"/>
      <c r="C110" s="502"/>
      <c r="D110" s="502"/>
      <c r="F110" s="30"/>
      <c r="G110" s="502"/>
      <c r="I110" s="30"/>
      <c r="J110" s="502"/>
      <c r="L110" s="30"/>
      <c r="M110" s="502"/>
      <c r="O110" s="30"/>
      <c r="P110" s="502"/>
      <c r="R110" s="30"/>
      <c r="S110" s="502"/>
      <c r="U110" s="30"/>
      <c r="V110" s="502"/>
      <c r="X110" s="30"/>
      <c r="Y110" s="502"/>
      <c r="AA110" s="30"/>
      <c r="AB110" s="502"/>
      <c r="AD110" s="30"/>
      <c r="AE110" s="502"/>
      <c r="AG110" s="30"/>
      <c r="AH110" s="502"/>
      <c r="AJ110" s="30"/>
      <c r="AK110" s="502"/>
      <c r="AM110" s="30"/>
      <c r="AN110" s="502"/>
      <c r="AP110" s="30"/>
      <c r="AQ110" s="502"/>
      <c r="AS110" s="30"/>
      <c r="AT110" s="502"/>
      <c r="AV110" s="30"/>
      <c r="AW110" s="502"/>
      <c r="AY110" s="30"/>
      <c r="AZ110" s="502"/>
      <c r="BB110" s="30"/>
      <c r="BC110" s="502"/>
      <c r="BE110" s="30"/>
      <c r="BF110" s="502"/>
      <c r="BH110" s="30"/>
      <c r="BI110" s="502"/>
      <c r="BK110" s="30"/>
      <c r="BL110" s="31"/>
      <c r="BM110" s="31"/>
      <c r="BN110" s="31"/>
      <c r="BO110" s="31"/>
      <c r="BP110" s="31"/>
      <c r="BQ110" s="31"/>
      <c r="BR110" s="31"/>
      <c r="BS110" s="502"/>
      <c r="BT110" s="502"/>
      <c r="BU110" s="502"/>
      <c r="BV110" s="502"/>
      <c r="BW110" s="502"/>
      <c r="BX110" s="502"/>
      <c r="BY110" s="502"/>
      <c r="BZ110" s="502"/>
      <c r="CA110" s="502"/>
      <c r="CB110" s="502"/>
      <c r="CC110" s="502"/>
      <c r="CD110" s="502"/>
      <c r="CE110" s="502"/>
      <c r="CF110" s="502"/>
      <c r="CG110" s="502"/>
      <c r="CH110" s="502"/>
      <c r="CI110" s="502"/>
      <c r="CJ110" s="502"/>
      <c r="CK110" s="502"/>
      <c r="CL110" s="502"/>
      <c r="CM110" s="502"/>
      <c r="CN110" s="502"/>
      <c r="CO110" s="502"/>
      <c r="CP110" s="502"/>
      <c r="CQ110" s="502"/>
      <c r="CR110" s="502"/>
      <c r="CS110" s="502"/>
      <c r="CT110" s="502"/>
      <c r="CU110" s="502"/>
      <c r="CV110" s="502"/>
      <c r="CW110" s="502"/>
      <c r="CX110" s="502"/>
      <c r="CY110" s="502"/>
      <c r="CZ110" s="502"/>
      <c r="DA110" s="502"/>
      <c r="DB110" s="502"/>
      <c r="DC110" s="502"/>
      <c r="DD110" s="502"/>
      <c r="DE110" s="502"/>
      <c r="DF110" s="502"/>
      <c r="DG110" s="502"/>
      <c r="DH110" s="502"/>
      <c r="DI110" s="502"/>
      <c r="DJ110" s="502"/>
      <c r="DK110" s="502"/>
      <c r="DL110" s="502"/>
      <c r="DM110" s="502"/>
      <c r="DN110" s="502"/>
      <c r="DO110" s="502"/>
      <c r="DP110" s="502"/>
      <c r="DQ110" s="502"/>
      <c r="DR110" s="502"/>
      <c r="DS110" s="502"/>
      <c r="DT110" s="502"/>
      <c r="DU110" s="502"/>
      <c r="DV110" s="502"/>
      <c r="DW110" s="502"/>
      <c r="DX110" s="502"/>
      <c r="DY110" s="502"/>
      <c r="DZ110" s="502"/>
      <c r="EA110" s="502"/>
      <c r="EB110" s="502"/>
      <c r="EC110" s="502"/>
      <c r="ED110" s="502"/>
      <c r="EE110" s="502"/>
      <c r="EF110" s="502"/>
      <c r="EG110" s="502"/>
      <c r="EH110" s="502"/>
      <c r="EI110" s="502"/>
      <c r="EJ110" s="502"/>
      <c r="EK110" s="502"/>
      <c r="EL110" s="502"/>
      <c r="EM110" s="502"/>
      <c r="EN110" s="502"/>
      <c r="EO110" s="502"/>
      <c r="EP110" s="502"/>
      <c r="EQ110" s="502"/>
      <c r="ER110" s="502"/>
      <c r="ES110" s="502"/>
      <c r="ET110" s="502"/>
      <c r="EU110" s="502"/>
      <c r="EV110" s="502"/>
      <c r="EW110" s="502"/>
      <c r="EX110" s="503"/>
      <c r="EY110" s="502"/>
      <c r="EZ110" s="502"/>
      <c r="FA110" s="502"/>
      <c r="FB110" s="502"/>
      <c r="FC110" s="502"/>
      <c r="FD110" s="502"/>
      <c r="FE110" s="502"/>
      <c r="FF110" s="502"/>
      <c r="FG110" s="502"/>
      <c r="FH110" s="502"/>
      <c r="FI110" s="502"/>
    </row>
    <row r="111" spans="1:165" s="501" customFormat="1" x14ac:dyDescent="0.2">
      <c r="A111" s="772"/>
      <c r="B111" s="788"/>
      <c r="C111" s="502"/>
      <c r="D111" s="502"/>
      <c r="F111" s="30"/>
      <c r="G111" s="502"/>
      <c r="I111" s="30"/>
      <c r="J111" s="502"/>
      <c r="L111" s="30"/>
      <c r="M111" s="502"/>
      <c r="O111" s="30"/>
      <c r="P111" s="502"/>
      <c r="R111" s="30"/>
      <c r="S111" s="502"/>
      <c r="U111" s="30"/>
      <c r="V111" s="502"/>
      <c r="X111" s="30"/>
      <c r="Y111" s="502"/>
      <c r="AA111" s="30"/>
      <c r="AB111" s="502"/>
      <c r="AD111" s="30"/>
      <c r="AE111" s="502"/>
      <c r="AG111" s="30"/>
      <c r="AH111" s="502"/>
      <c r="AJ111" s="30"/>
      <c r="AK111" s="502"/>
      <c r="AM111" s="30"/>
      <c r="AN111" s="502"/>
      <c r="AP111" s="30"/>
      <c r="AQ111" s="502"/>
      <c r="AS111" s="30"/>
      <c r="AT111" s="502"/>
      <c r="AV111" s="30"/>
      <c r="AW111" s="502"/>
      <c r="AY111" s="30"/>
      <c r="AZ111" s="502"/>
      <c r="BB111" s="30"/>
      <c r="BC111" s="502"/>
      <c r="BE111" s="30"/>
      <c r="BF111" s="502"/>
      <c r="BH111" s="30"/>
      <c r="BI111" s="502"/>
      <c r="BK111" s="30"/>
      <c r="BL111" s="31"/>
      <c r="BM111" s="31"/>
      <c r="BN111" s="31"/>
      <c r="BO111" s="31"/>
      <c r="BP111" s="31"/>
      <c r="BQ111" s="31"/>
      <c r="BR111" s="31"/>
      <c r="BS111" s="502"/>
      <c r="BT111" s="502"/>
      <c r="BU111" s="502"/>
      <c r="BV111" s="502"/>
      <c r="BW111" s="502"/>
      <c r="BX111" s="502"/>
      <c r="BY111" s="502"/>
      <c r="BZ111" s="502"/>
      <c r="CA111" s="502"/>
      <c r="CB111" s="502"/>
      <c r="CC111" s="502"/>
      <c r="CD111" s="502"/>
      <c r="CE111" s="502"/>
      <c r="CF111" s="502"/>
      <c r="CG111" s="502"/>
      <c r="CH111" s="502"/>
      <c r="CI111" s="502"/>
      <c r="CJ111" s="502"/>
      <c r="CK111" s="502"/>
      <c r="CL111" s="502"/>
      <c r="CM111" s="502"/>
      <c r="CN111" s="502"/>
      <c r="CO111" s="502"/>
      <c r="CP111" s="502"/>
      <c r="CQ111" s="502"/>
      <c r="CR111" s="502"/>
      <c r="CS111" s="502"/>
      <c r="CT111" s="502"/>
      <c r="CU111" s="502"/>
      <c r="CV111" s="502"/>
      <c r="CW111" s="502"/>
      <c r="CX111" s="502"/>
      <c r="CY111" s="502"/>
      <c r="CZ111" s="502"/>
      <c r="DA111" s="502"/>
      <c r="DB111" s="502"/>
      <c r="DC111" s="502"/>
      <c r="DD111" s="502"/>
      <c r="DE111" s="502"/>
      <c r="DF111" s="502"/>
      <c r="DG111" s="502"/>
      <c r="DH111" s="502"/>
      <c r="DI111" s="502"/>
      <c r="DJ111" s="502"/>
      <c r="DK111" s="502"/>
      <c r="DL111" s="502"/>
      <c r="DM111" s="502"/>
      <c r="DN111" s="502"/>
      <c r="DO111" s="502"/>
      <c r="DP111" s="502"/>
      <c r="DQ111" s="502"/>
      <c r="DR111" s="502"/>
      <c r="DS111" s="502"/>
      <c r="DT111" s="502"/>
      <c r="DU111" s="502"/>
      <c r="DV111" s="502"/>
      <c r="DW111" s="502"/>
      <c r="DX111" s="502"/>
      <c r="DY111" s="502"/>
      <c r="DZ111" s="502"/>
      <c r="EA111" s="502"/>
      <c r="EB111" s="502"/>
      <c r="EC111" s="502"/>
      <c r="ED111" s="502"/>
      <c r="EE111" s="502"/>
      <c r="EF111" s="502"/>
      <c r="EG111" s="502"/>
      <c r="EH111" s="502"/>
      <c r="EI111" s="502"/>
      <c r="EJ111" s="502"/>
      <c r="EK111" s="502"/>
      <c r="EL111" s="502"/>
      <c r="EM111" s="502"/>
      <c r="EN111" s="502"/>
      <c r="EO111" s="502"/>
      <c r="EP111" s="502"/>
      <c r="EQ111" s="502"/>
      <c r="ER111" s="502"/>
      <c r="ES111" s="502"/>
      <c r="ET111" s="502"/>
      <c r="EU111" s="502"/>
      <c r="EV111" s="502"/>
      <c r="EW111" s="502"/>
      <c r="EX111" s="503"/>
      <c r="EY111" s="502"/>
      <c r="EZ111" s="502"/>
      <c r="FA111" s="502"/>
      <c r="FB111" s="502"/>
      <c r="FC111" s="502"/>
      <c r="FD111" s="502"/>
      <c r="FE111" s="502"/>
      <c r="FF111" s="502"/>
      <c r="FG111" s="502"/>
      <c r="FH111" s="502"/>
      <c r="FI111" s="502"/>
    </row>
    <row r="112" spans="1:165" s="501" customFormat="1" x14ac:dyDescent="0.2">
      <c r="A112" s="772"/>
      <c r="B112" s="788"/>
      <c r="C112" s="502"/>
      <c r="D112" s="502"/>
      <c r="F112" s="30"/>
      <c r="G112" s="502"/>
      <c r="I112" s="30"/>
      <c r="J112" s="502"/>
      <c r="L112" s="30"/>
      <c r="M112" s="502"/>
      <c r="O112" s="30"/>
      <c r="P112" s="502"/>
      <c r="R112" s="30"/>
      <c r="S112" s="502"/>
      <c r="U112" s="30"/>
      <c r="V112" s="502"/>
      <c r="X112" s="30"/>
      <c r="Y112" s="502"/>
      <c r="AA112" s="30"/>
      <c r="AB112" s="502"/>
      <c r="AD112" s="30"/>
      <c r="AE112" s="502"/>
      <c r="AG112" s="30"/>
      <c r="AH112" s="502"/>
      <c r="AJ112" s="30"/>
      <c r="AK112" s="502"/>
      <c r="AM112" s="30"/>
      <c r="AN112" s="502"/>
      <c r="AP112" s="30"/>
      <c r="AQ112" s="502"/>
      <c r="AS112" s="30"/>
      <c r="AT112" s="502"/>
      <c r="AV112" s="30"/>
      <c r="AW112" s="502"/>
      <c r="AY112" s="30"/>
      <c r="AZ112" s="502"/>
      <c r="BB112" s="30"/>
      <c r="BC112" s="502"/>
      <c r="BE112" s="30"/>
      <c r="BF112" s="502"/>
      <c r="BH112" s="30"/>
      <c r="BI112" s="502"/>
      <c r="BK112" s="30"/>
      <c r="BL112" s="31"/>
      <c r="BM112" s="31"/>
      <c r="BN112" s="31"/>
      <c r="BO112" s="31"/>
      <c r="BP112" s="31"/>
      <c r="BQ112" s="31"/>
      <c r="BR112" s="31"/>
      <c r="BS112" s="502"/>
      <c r="BT112" s="502"/>
      <c r="BU112" s="502"/>
      <c r="BV112" s="502"/>
      <c r="BW112" s="502"/>
      <c r="BX112" s="502"/>
      <c r="BY112" s="502"/>
      <c r="BZ112" s="502"/>
      <c r="CA112" s="502"/>
      <c r="CB112" s="502"/>
      <c r="CC112" s="502"/>
      <c r="CD112" s="502"/>
      <c r="CE112" s="502"/>
      <c r="CF112" s="502"/>
      <c r="CG112" s="502"/>
      <c r="CH112" s="502"/>
      <c r="CI112" s="502"/>
      <c r="CJ112" s="502"/>
      <c r="CK112" s="502"/>
      <c r="CL112" s="502"/>
      <c r="CM112" s="502"/>
      <c r="CN112" s="502"/>
      <c r="CO112" s="502"/>
      <c r="CP112" s="502"/>
      <c r="CQ112" s="502"/>
      <c r="CR112" s="502"/>
      <c r="CS112" s="502"/>
      <c r="CT112" s="502"/>
      <c r="CU112" s="502"/>
      <c r="CV112" s="502"/>
      <c r="CW112" s="502"/>
      <c r="CX112" s="502"/>
      <c r="CY112" s="502"/>
      <c r="CZ112" s="502"/>
      <c r="DA112" s="502"/>
      <c r="DB112" s="502"/>
      <c r="DC112" s="502"/>
      <c r="DD112" s="502"/>
      <c r="DE112" s="502"/>
      <c r="DF112" s="502"/>
      <c r="DG112" s="502"/>
      <c r="DH112" s="502"/>
      <c r="DI112" s="502"/>
      <c r="DJ112" s="502"/>
      <c r="DK112" s="502"/>
      <c r="DL112" s="502"/>
      <c r="DM112" s="502"/>
      <c r="DN112" s="502"/>
      <c r="DO112" s="502"/>
      <c r="DP112" s="502"/>
      <c r="DQ112" s="502"/>
      <c r="DR112" s="502"/>
      <c r="DS112" s="502"/>
      <c r="DT112" s="502"/>
      <c r="DU112" s="502"/>
      <c r="DV112" s="502"/>
      <c r="DW112" s="502"/>
      <c r="DX112" s="502"/>
      <c r="DY112" s="502"/>
      <c r="DZ112" s="502"/>
      <c r="EA112" s="502"/>
      <c r="EB112" s="502"/>
      <c r="EC112" s="502"/>
      <c r="ED112" s="502"/>
      <c r="EE112" s="502"/>
      <c r="EF112" s="502"/>
      <c r="EG112" s="502"/>
      <c r="EH112" s="502"/>
      <c r="EI112" s="502"/>
      <c r="EJ112" s="502"/>
      <c r="EK112" s="502"/>
      <c r="EL112" s="502"/>
      <c r="EM112" s="502"/>
      <c r="EN112" s="502"/>
      <c r="EO112" s="502"/>
      <c r="EP112" s="502"/>
      <c r="EQ112" s="502"/>
      <c r="ER112" s="502"/>
      <c r="ES112" s="502"/>
      <c r="ET112" s="502"/>
      <c r="EU112" s="502"/>
      <c r="EV112" s="502"/>
      <c r="EW112" s="502"/>
      <c r="EX112" s="503"/>
      <c r="EY112" s="502"/>
      <c r="EZ112" s="502"/>
      <c r="FA112" s="502"/>
      <c r="FB112" s="502"/>
      <c r="FC112" s="502"/>
      <c r="FD112" s="502"/>
      <c r="FE112" s="502"/>
      <c r="FF112" s="502"/>
      <c r="FG112" s="502"/>
      <c r="FH112" s="502"/>
      <c r="FI112" s="502"/>
    </row>
    <row r="113" spans="1:165" s="501" customFormat="1" x14ac:dyDescent="0.2">
      <c r="A113" s="772"/>
      <c r="B113" s="788"/>
      <c r="C113" s="502"/>
      <c r="D113" s="502"/>
      <c r="F113" s="30"/>
      <c r="G113" s="502"/>
      <c r="I113" s="30"/>
      <c r="J113" s="502"/>
      <c r="L113" s="30"/>
      <c r="M113" s="502"/>
      <c r="O113" s="30"/>
      <c r="P113" s="502"/>
      <c r="R113" s="30"/>
      <c r="S113" s="502"/>
      <c r="U113" s="30"/>
      <c r="V113" s="502"/>
      <c r="X113" s="30"/>
      <c r="Y113" s="502"/>
      <c r="AA113" s="30"/>
      <c r="AB113" s="502"/>
      <c r="AD113" s="30"/>
      <c r="AE113" s="502"/>
      <c r="AG113" s="30"/>
      <c r="AH113" s="502"/>
      <c r="AJ113" s="30"/>
      <c r="AK113" s="502"/>
      <c r="AM113" s="30"/>
      <c r="AN113" s="502"/>
      <c r="AP113" s="30"/>
      <c r="AQ113" s="502"/>
      <c r="AS113" s="30"/>
      <c r="AT113" s="502"/>
      <c r="AV113" s="30"/>
      <c r="AW113" s="502"/>
      <c r="AY113" s="30"/>
      <c r="AZ113" s="502"/>
      <c r="BB113" s="30"/>
      <c r="BC113" s="502"/>
      <c r="BE113" s="30"/>
      <c r="BF113" s="502"/>
      <c r="BH113" s="30"/>
      <c r="BI113" s="502"/>
      <c r="BK113" s="30"/>
      <c r="BL113" s="31"/>
      <c r="BM113" s="31"/>
      <c r="BN113" s="31"/>
      <c r="BO113" s="31"/>
      <c r="BP113" s="31"/>
      <c r="BQ113" s="31"/>
      <c r="BR113" s="31"/>
      <c r="BS113" s="502"/>
      <c r="BT113" s="502"/>
      <c r="BU113" s="502"/>
      <c r="BV113" s="502"/>
      <c r="BW113" s="502"/>
      <c r="BX113" s="502"/>
      <c r="BY113" s="502"/>
      <c r="BZ113" s="502"/>
      <c r="CA113" s="502"/>
      <c r="CB113" s="502"/>
      <c r="CC113" s="502"/>
      <c r="CD113" s="502"/>
      <c r="CE113" s="502"/>
      <c r="CF113" s="502"/>
      <c r="CG113" s="502"/>
      <c r="CH113" s="502"/>
      <c r="CI113" s="502"/>
      <c r="CJ113" s="502"/>
      <c r="CK113" s="502"/>
      <c r="CL113" s="502"/>
      <c r="CM113" s="502"/>
      <c r="CN113" s="502"/>
      <c r="CO113" s="502"/>
      <c r="CP113" s="502"/>
      <c r="CQ113" s="502"/>
      <c r="CR113" s="502"/>
      <c r="CS113" s="502"/>
      <c r="CT113" s="502"/>
      <c r="CU113" s="502"/>
      <c r="CV113" s="502"/>
      <c r="CW113" s="502"/>
      <c r="CX113" s="502"/>
      <c r="CY113" s="502"/>
      <c r="CZ113" s="502"/>
      <c r="DA113" s="502"/>
      <c r="DB113" s="502"/>
      <c r="DC113" s="502"/>
      <c r="DD113" s="502"/>
      <c r="DE113" s="502"/>
      <c r="DF113" s="502"/>
      <c r="DG113" s="502"/>
      <c r="DH113" s="502"/>
      <c r="DI113" s="502"/>
      <c r="DJ113" s="502"/>
      <c r="DK113" s="502"/>
      <c r="DL113" s="502"/>
      <c r="DM113" s="502"/>
      <c r="DN113" s="502"/>
      <c r="DO113" s="502"/>
      <c r="DP113" s="502"/>
      <c r="DQ113" s="502"/>
      <c r="DR113" s="502"/>
      <c r="DS113" s="502"/>
      <c r="DT113" s="502"/>
      <c r="DU113" s="502"/>
      <c r="DV113" s="502"/>
      <c r="DW113" s="502"/>
      <c r="DX113" s="502"/>
      <c r="DY113" s="502"/>
      <c r="DZ113" s="502"/>
      <c r="EA113" s="502"/>
      <c r="EB113" s="502"/>
      <c r="EC113" s="502"/>
      <c r="ED113" s="502"/>
      <c r="EE113" s="502"/>
      <c r="EF113" s="502"/>
      <c r="EG113" s="502"/>
      <c r="EH113" s="502"/>
      <c r="EI113" s="502"/>
      <c r="EJ113" s="502"/>
      <c r="EK113" s="502"/>
      <c r="EL113" s="502"/>
      <c r="EM113" s="502"/>
      <c r="EN113" s="502"/>
      <c r="EO113" s="502"/>
      <c r="EP113" s="502"/>
      <c r="EQ113" s="502"/>
      <c r="ER113" s="502"/>
      <c r="ES113" s="502"/>
      <c r="ET113" s="502"/>
      <c r="EU113" s="502"/>
      <c r="EV113" s="502"/>
      <c r="EW113" s="502"/>
      <c r="EX113" s="503"/>
      <c r="EY113" s="502"/>
      <c r="EZ113" s="502"/>
      <c r="FA113" s="502"/>
      <c r="FB113" s="502"/>
      <c r="FC113" s="502"/>
      <c r="FD113" s="502"/>
      <c r="FE113" s="502"/>
      <c r="FF113" s="502"/>
      <c r="FG113" s="502"/>
      <c r="FH113" s="502"/>
      <c r="FI113" s="502"/>
    </row>
    <row r="114" spans="1:165" s="501" customFormat="1" x14ac:dyDescent="0.2">
      <c r="A114" s="772"/>
      <c r="B114" s="788"/>
      <c r="C114" s="502"/>
      <c r="D114" s="502"/>
      <c r="F114" s="30"/>
      <c r="G114" s="502"/>
      <c r="I114" s="30"/>
      <c r="J114" s="502"/>
      <c r="L114" s="30"/>
      <c r="M114" s="502"/>
      <c r="O114" s="30"/>
      <c r="P114" s="502"/>
      <c r="R114" s="30"/>
      <c r="S114" s="502"/>
      <c r="U114" s="30"/>
      <c r="V114" s="502"/>
      <c r="X114" s="30"/>
      <c r="Y114" s="502"/>
      <c r="AA114" s="30"/>
      <c r="AB114" s="502"/>
      <c r="AD114" s="30"/>
      <c r="AE114" s="502"/>
      <c r="AG114" s="30"/>
      <c r="AH114" s="502"/>
      <c r="AJ114" s="30"/>
      <c r="AK114" s="502"/>
      <c r="AM114" s="30"/>
      <c r="AN114" s="502"/>
      <c r="AP114" s="30"/>
      <c r="AQ114" s="502"/>
      <c r="AS114" s="30"/>
      <c r="AT114" s="502"/>
      <c r="AV114" s="30"/>
      <c r="AW114" s="502"/>
      <c r="AY114" s="30"/>
      <c r="AZ114" s="502"/>
      <c r="BB114" s="30"/>
      <c r="BC114" s="502"/>
      <c r="BE114" s="30"/>
      <c r="BF114" s="502"/>
      <c r="BH114" s="30"/>
      <c r="BI114" s="502"/>
      <c r="BK114" s="30"/>
      <c r="BL114" s="31"/>
      <c r="BM114" s="31"/>
      <c r="BN114" s="31"/>
      <c r="BO114" s="31"/>
      <c r="BP114" s="31"/>
      <c r="BQ114" s="31"/>
      <c r="BR114" s="31"/>
      <c r="BS114" s="502"/>
      <c r="BT114" s="502"/>
      <c r="BU114" s="502"/>
      <c r="BV114" s="502"/>
      <c r="BW114" s="502"/>
      <c r="BX114" s="502"/>
      <c r="BY114" s="502"/>
      <c r="BZ114" s="502"/>
      <c r="CA114" s="502"/>
      <c r="CB114" s="502"/>
      <c r="CC114" s="502"/>
      <c r="CD114" s="502"/>
      <c r="CE114" s="502"/>
      <c r="CF114" s="502"/>
      <c r="CG114" s="502"/>
      <c r="CH114" s="502"/>
      <c r="CI114" s="502"/>
      <c r="CJ114" s="502"/>
      <c r="CK114" s="502"/>
      <c r="CL114" s="502"/>
      <c r="CM114" s="502"/>
      <c r="CN114" s="502"/>
      <c r="CO114" s="502"/>
      <c r="CP114" s="502"/>
      <c r="CQ114" s="502"/>
      <c r="CR114" s="502"/>
      <c r="CS114" s="502"/>
      <c r="CT114" s="502"/>
      <c r="CU114" s="502"/>
      <c r="CV114" s="502"/>
      <c r="CW114" s="502"/>
      <c r="CX114" s="502"/>
      <c r="CY114" s="502"/>
      <c r="CZ114" s="502"/>
      <c r="DA114" s="502"/>
      <c r="DB114" s="502"/>
      <c r="DC114" s="502"/>
      <c r="DD114" s="502"/>
      <c r="DE114" s="502"/>
      <c r="DF114" s="502"/>
      <c r="DG114" s="502"/>
      <c r="DH114" s="502"/>
      <c r="DI114" s="502"/>
      <c r="DJ114" s="502"/>
      <c r="DK114" s="502"/>
      <c r="DL114" s="502"/>
      <c r="DM114" s="502"/>
      <c r="DN114" s="502"/>
      <c r="DO114" s="502"/>
      <c r="DP114" s="502"/>
      <c r="DQ114" s="502"/>
      <c r="DR114" s="502"/>
      <c r="DS114" s="502"/>
      <c r="DT114" s="502"/>
      <c r="DU114" s="502"/>
      <c r="DV114" s="502"/>
      <c r="DW114" s="502"/>
      <c r="DX114" s="502"/>
      <c r="DY114" s="502"/>
      <c r="DZ114" s="502"/>
      <c r="EA114" s="502"/>
      <c r="EB114" s="502"/>
      <c r="EC114" s="502"/>
      <c r="ED114" s="502"/>
      <c r="EE114" s="502"/>
      <c r="EF114" s="502"/>
      <c r="EG114" s="502"/>
      <c r="EH114" s="502"/>
      <c r="EI114" s="502"/>
      <c r="EJ114" s="502"/>
      <c r="EK114" s="502"/>
      <c r="EL114" s="502"/>
      <c r="EM114" s="502"/>
      <c r="EN114" s="502"/>
      <c r="EO114" s="502"/>
      <c r="EP114" s="502"/>
      <c r="EQ114" s="502"/>
      <c r="ER114" s="502"/>
      <c r="ES114" s="502"/>
      <c r="ET114" s="502"/>
      <c r="EU114" s="502"/>
      <c r="EV114" s="502"/>
      <c r="EW114" s="502"/>
      <c r="EX114" s="503"/>
      <c r="EY114" s="502"/>
      <c r="EZ114" s="502"/>
      <c r="FA114" s="502"/>
      <c r="FB114" s="502"/>
      <c r="FC114" s="502"/>
      <c r="FD114" s="502"/>
      <c r="FE114" s="502"/>
      <c r="FF114" s="502"/>
      <c r="FG114" s="502"/>
      <c r="FH114" s="502"/>
      <c r="FI114" s="502"/>
    </row>
    <row r="115" spans="1:165" s="501" customFormat="1" x14ac:dyDescent="0.2">
      <c r="A115" s="772"/>
      <c r="B115" s="788"/>
      <c r="C115" s="502"/>
      <c r="D115" s="502"/>
      <c r="F115" s="30"/>
      <c r="G115" s="502"/>
      <c r="I115" s="30"/>
      <c r="J115" s="502"/>
      <c r="L115" s="30"/>
      <c r="M115" s="502"/>
      <c r="O115" s="30"/>
      <c r="P115" s="502"/>
      <c r="R115" s="30"/>
      <c r="S115" s="502"/>
      <c r="U115" s="30"/>
      <c r="V115" s="502"/>
      <c r="X115" s="30"/>
      <c r="Y115" s="502"/>
      <c r="AA115" s="30"/>
      <c r="AB115" s="502"/>
      <c r="AD115" s="30"/>
      <c r="AE115" s="502"/>
      <c r="AG115" s="30"/>
      <c r="AH115" s="502"/>
      <c r="AJ115" s="30"/>
      <c r="AK115" s="502"/>
      <c r="AM115" s="30"/>
      <c r="AN115" s="502"/>
      <c r="AP115" s="30"/>
      <c r="AQ115" s="502"/>
      <c r="AS115" s="30"/>
      <c r="AT115" s="502"/>
      <c r="AV115" s="30"/>
      <c r="AW115" s="502"/>
      <c r="AY115" s="30"/>
      <c r="AZ115" s="502"/>
      <c r="BB115" s="30"/>
      <c r="BC115" s="502"/>
      <c r="BE115" s="30"/>
      <c r="BF115" s="502"/>
      <c r="BH115" s="30"/>
      <c r="BI115" s="502"/>
      <c r="BK115" s="30"/>
      <c r="BL115" s="31"/>
      <c r="BM115" s="31"/>
      <c r="BN115" s="31"/>
      <c r="BO115" s="31"/>
      <c r="BP115" s="31"/>
      <c r="BQ115" s="31"/>
      <c r="BR115" s="31"/>
      <c r="BS115" s="502"/>
      <c r="BT115" s="502"/>
      <c r="BU115" s="502"/>
      <c r="BV115" s="502"/>
      <c r="BW115" s="502"/>
      <c r="BX115" s="502"/>
      <c r="BY115" s="502"/>
      <c r="BZ115" s="502"/>
      <c r="CA115" s="502"/>
      <c r="CB115" s="502"/>
      <c r="CC115" s="502"/>
      <c r="CD115" s="502"/>
      <c r="CE115" s="502"/>
      <c r="CF115" s="502"/>
      <c r="CG115" s="502"/>
      <c r="CH115" s="502"/>
      <c r="CI115" s="502"/>
      <c r="CJ115" s="502"/>
      <c r="CK115" s="502"/>
      <c r="CL115" s="502"/>
      <c r="CM115" s="502"/>
      <c r="CN115" s="502"/>
      <c r="CO115" s="502"/>
      <c r="CP115" s="502"/>
      <c r="CQ115" s="502"/>
      <c r="CR115" s="502"/>
      <c r="CS115" s="502"/>
      <c r="CT115" s="502"/>
      <c r="CU115" s="502"/>
      <c r="CV115" s="502"/>
      <c r="CW115" s="502"/>
      <c r="CX115" s="502"/>
      <c r="CY115" s="502"/>
      <c r="CZ115" s="502"/>
      <c r="DA115" s="502"/>
      <c r="DB115" s="502"/>
      <c r="DC115" s="502"/>
      <c r="DD115" s="502"/>
      <c r="DE115" s="502"/>
      <c r="DF115" s="502"/>
      <c r="DG115" s="502"/>
      <c r="DH115" s="502"/>
      <c r="DI115" s="502"/>
      <c r="DJ115" s="502"/>
      <c r="DK115" s="502"/>
      <c r="DL115" s="502"/>
      <c r="DM115" s="502"/>
      <c r="DN115" s="502"/>
      <c r="DO115" s="502"/>
      <c r="DP115" s="502"/>
      <c r="DQ115" s="502"/>
      <c r="DR115" s="502"/>
      <c r="DS115" s="502"/>
      <c r="DT115" s="502"/>
      <c r="DU115" s="502"/>
      <c r="DV115" s="502"/>
      <c r="DW115" s="502"/>
      <c r="DX115" s="502"/>
      <c r="DY115" s="502"/>
      <c r="DZ115" s="502"/>
      <c r="EA115" s="502"/>
      <c r="EB115" s="502"/>
      <c r="EC115" s="502"/>
      <c r="ED115" s="502"/>
      <c r="EE115" s="502"/>
      <c r="EF115" s="502"/>
      <c r="EG115" s="502"/>
      <c r="EH115" s="502"/>
      <c r="EI115" s="502"/>
      <c r="EJ115" s="502"/>
      <c r="EK115" s="502"/>
      <c r="EL115" s="502"/>
      <c r="EM115" s="502"/>
      <c r="EN115" s="502"/>
      <c r="EO115" s="502"/>
      <c r="EP115" s="502"/>
      <c r="EQ115" s="502"/>
      <c r="ER115" s="502"/>
      <c r="ES115" s="502"/>
      <c r="ET115" s="502"/>
      <c r="EU115" s="502"/>
      <c r="EV115" s="502"/>
      <c r="EW115" s="502"/>
      <c r="EX115" s="503"/>
      <c r="EY115" s="502"/>
      <c r="EZ115" s="502"/>
      <c r="FA115" s="502"/>
      <c r="FB115" s="502"/>
      <c r="FC115" s="502"/>
      <c r="FD115" s="502"/>
      <c r="FE115" s="502"/>
      <c r="FF115" s="502"/>
      <c r="FG115" s="502"/>
      <c r="FH115" s="502"/>
      <c r="FI115" s="502"/>
    </row>
    <row r="116" spans="1:165" s="501" customFormat="1" x14ac:dyDescent="0.2">
      <c r="A116" s="772"/>
      <c r="B116" s="788"/>
      <c r="C116" s="502"/>
      <c r="D116" s="502"/>
      <c r="F116" s="30"/>
      <c r="G116" s="502"/>
      <c r="I116" s="30"/>
      <c r="J116" s="502"/>
      <c r="L116" s="30"/>
      <c r="M116" s="502"/>
      <c r="O116" s="30"/>
      <c r="P116" s="502"/>
      <c r="R116" s="30"/>
      <c r="S116" s="502"/>
      <c r="U116" s="30"/>
      <c r="V116" s="502"/>
      <c r="X116" s="30"/>
      <c r="Y116" s="502"/>
      <c r="AA116" s="30"/>
      <c r="AB116" s="502"/>
      <c r="AD116" s="30"/>
      <c r="AE116" s="502"/>
      <c r="AG116" s="30"/>
      <c r="AH116" s="502"/>
      <c r="AJ116" s="30"/>
      <c r="AK116" s="502"/>
      <c r="AM116" s="30"/>
      <c r="AN116" s="502"/>
      <c r="AP116" s="30"/>
      <c r="AQ116" s="502"/>
      <c r="AS116" s="30"/>
      <c r="AT116" s="502"/>
      <c r="AV116" s="30"/>
      <c r="AW116" s="502"/>
      <c r="AY116" s="30"/>
      <c r="AZ116" s="502"/>
      <c r="BB116" s="30"/>
      <c r="BC116" s="502"/>
      <c r="BE116" s="30"/>
      <c r="BF116" s="502"/>
      <c r="BH116" s="30"/>
      <c r="BI116" s="502"/>
      <c r="BK116" s="30"/>
      <c r="BL116" s="31"/>
      <c r="BM116" s="31"/>
      <c r="BN116" s="31"/>
      <c r="BO116" s="31"/>
      <c r="BP116" s="31"/>
      <c r="BQ116" s="31"/>
      <c r="BR116" s="31"/>
      <c r="BS116" s="502"/>
      <c r="BT116" s="502"/>
      <c r="BU116" s="502"/>
      <c r="BV116" s="502"/>
      <c r="BW116" s="502"/>
      <c r="BX116" s="502"/>
      <c r="BY116" s="502"/>
      <c r="BZ116" s="502"/>
      <c r="CA116" s="502"/>
      <c r="CB116" s="502"/>
      <c r="CC116" s="502"/>
      <c r="CD116" s="502"/>
      <c r="CE116" s="502"/>
      <c r="CF116" s="502"/>
      <c r="CG116" s="502"/>
      <c r="CH116" s="502"/>
      <c r="CI116" s="502"/>
      <c r="CJ116" s="502"/>
      <c r="CK116" s="502"/>
      <c r="CL116" s="502"/>
      <c r="CM116" s="502"/>
      <c r="CN116" s="502"/>
      <c r="CO116" s="502"/>
      <c r="CP116" s="502"/>
      <c r="CQ116" s="502"/>
      <c r="CR116" s="502"/>
      <c r="CS116" s="502"/>
      <c r="CT116" s="502"/>
      <c r="CU116" s="502"/>
      <c r="CV116" s="502"/>
      <c r="CW116" s="502"/>
      <c r="CX116" s="502"/>
      <c r="CY116" s="502"/>
      <c r="CZ116" s="502"/>
      <c r="DA116" s="502"/>
      <c r="DB116" s="502"/>
      <c r="DC116" s="502"/>
      <c r="DD116" s="502"/>
      <c r="DE116" s="502"/>
      <c r="DF116" s="502"/>
      <c r="DG116" s="502"/>
      <c r="DH116" s="502"/>
      <c r="DI116" s="502"/>
      <c r="DJ116" s="502"/>
      <c r="DK116" s="502"/>
      <c r="DL116" s="502"/>
      <c r="DM116" s="502"/>
      <c r="DN116" s="502"/>
      <c r="DO116" s="502"/>
      <c r="DP116" s="502"/>
      <c r="DQ116" s="502"/>
      <c r="DR116" s="502"/>
      <c r="DS116" s="502"/>
      <c r="DT116" s="502"/>
      <c r="DU116" s="502"/>
      <c r="DV116" s="502"/>
      <c r="DW116" s="502"/>
      <c r="DX116" s="502"/>
      <c r="DY116" s="502"/>
      <c r="DZ116" s="502"/>
      <c r="EA116" s="502"/>
      <c r="EB116" s="502"/>
      <c r="EC116" s="502"/>
      <c r="ED116" s="502"/>
      <c r="EE116" s="502"/>
      <c r="EF116" s="502"/>
      <c r="EG116" s="502"/>
      <c r="EH116" s="502"/>
      <c r="EI116" s="502"/>
      <c r="EJ116" s="502"/>
      <c r="EK116" s="502"/>
      <c r="EL116" s="502"/>
      <c r="EM116" s="502"/>
      <c r="EN116" s="502"/>
      <c r="EO116" s="502"/>
      <c r="EP116" s="502"/>
      <c r="EQ116" s="502"/>
      <c r="ER116" s="502"/>
      <c r="ES116" s="502"/>
      <c r="ET116" s="502"/>
      <c r="EU116" s="502"/>
      <c r="EV116" s="502"/>
      <c r="EW116" s="502"/>
      <c r="EX116" s="503"/>
      <c r="EY116" s="502"/>
      <c r="EZ116" s="502"/>
      <c r="FA116" s="502"/>
      <c r="FB116" s="502"/>
      <c r="FC116" s="502"/>
      <c r="FD116" s="502"/>
      <c r="FE116" s="502"/>
      <c r="FF116" s="502"/>
      <c r="FG116" s="502"/>
      <c r="FH116" s="502"/>
      <c r="FI116" s="502"/>
    </row>
    <row r="117" spans="1:165" s="501" customFormat="1" x14ac:dyDescent="0.2">
      <c r="A117" s="772"/>
      <c r="B117" s="788"/>
      <c r="C117" s="502"/>
      <c r="D117" s="502"/>
      <c r="F117" s="30"/>
      <c r="G117" s="502"/>
      <c r="I117" s="30"/>
      <c r="J117" s="502"/>
      <c r="L117" s="30"/>
      <c r="M117" s="502"/>
      <c r="O117" s="30"/>
      <c r="P117" s="502"/>
      <c r="R117" s="30"/>
      <c r="S117" s="502"/>
      <c r="U117" s="30"/>
      <c r="V117" s="502"/>
      <c r="X117" s="30"/>
      <c r="Y117" s="502"/>
      <c r="AA117" s="30"/>
      <c r="AB117" s="502"/>
      <c r="AD117" s="30"/>
      <c r="AE117" s="502"/>
      <c r="AG117" s="30"/>
      <c r="AH117" s="502"/>
      <c r="AJ117" s="30"/>
      <c r="AK117" s="502"/>
      <c r="AM117" s="30"/>
      <c r="AN117" s="502"/>
      <c r="AP117" s="30"/>
      <c r="AQ117" s="502"/>
      <c r="AS117" s="30"/>
      <c r="AT117" s="502"/>
      <c r="AV117" s="30"/>
      <c r="AW117" s="502"/>
      <c r="AY117" s="30"/>
      <c r="AZ117" s="502"/>
      <c r="BB117" s="30"/>
      <c r="BC117" s="502"/>
      <c r="BE117" s="30"/>
      <c r="BF117" s="502"/>
      <c r="BH117" s="30"/>
      <c r="BI117" s="502"/>
      <c r="BK117" s="30"/>
      <c r="BL117" s="31"/>
      <c r="BM117" s="31"/>
      <c r="BN117" s="31"/>
      <c r="BO117" s="31"/>
      <c r="BP117" s="31"/>
      <c r="BQ117" s="31"/>
      <c r="BR117" s="31"/>
      <c r="BS117" s="502"/>
      <c r="BT117" s="502"/>
      <c r="BU117" s="502"/>
      <c r="BV117" s="502"/>
      <c r="BW117" s="502"/>
      <c r="BX117" s="502"/>
      <c r="BY117" s="502"/>
      <c r="BZ117" s="502"/>
      <c r="CA117" s="502"/>
      <c r="CB117" s="502"/>
      <c r="CC117" s="502"/>
      <c r="CD117" s="502"/>
      <c r="CE117" s="502"/>
      <c r="CF117" s="502"/>
      <c r="CG117" s="502"/>
      <c r="CH117" s="502"/>
      <c r="CI117" s="502"/>
      <c r="CJ117" s="502"/>
      <c r="CK117" s="502"/>
      <c r="CL117" s="502"/>
      <c r="CM117" s="502"/>
      <c r="CN117" s="502"/>
      <c r="CO117" s="502"/>
      <c r="CP117" s="502"/>
      <c r="CQ117" s="502"/>
      <c r="CR117" s="502"/>
      <c r="CS117" s="502"/>
      <c r="CT117" s="502"/>
      <c r="CU117" s="502"/>
      <c r="CV117" s="502"/>
      <c r="CW117" s="502"/>
      <c r="CX117" s="502"/>
      <c r="CY117" s="502"/>
      <c r="CZ117" s="502"/>
      <c r="DA117" s="502"/>
      <c r="DB117" s="502"/>
      <c r="DC117" s="502"/>
      <c r="DD117" s="502"/>
      <c r="DE117" s="502"/>
      <c r="DF117" s="502"/>
      <c r="DG117" s="502"/>
      <c r="DH117" s="502"/>
      <c r="DI117" s="502"/>
      <c r="DJ117" s="502"/>
      <c r="DK117" s="502"/>
      <c r="DL117" s="502"/>
      <c r="DM117" s="502"/>
      <c r="DN117" s="502"/>
      <c r="DO117" s="502"/>
      <c r="DP117" s="502"/>
      <c r="DQ117" s="502"/>
      <c r="DR117" s="502"/>
      <c r="DS117" s="502"/>
      <c r="DT117" s="502"/>
      <c r="DU117" s="502"/>
      <c r="DV117" s="502"/>
      <c r="DW117" s="502"/>
      <c r="DX117" s="502"/>
      <c r="DY117" s="502"/>
      <c r="DZ117" s="502"/>
      <c r="EA117" s="502"/>
      <c r="EB117" s="502"/>
      <c r="EC117" s="502"/>
      <c r="ED117" s="502"/>
      <c r="EE117" s="502"/>
      <c r="EF117" s="502"/>
      <c r="EG117" s="502"/>
      <c r="EH117" s="502"/>
      <c r="EI117" s="502"/>
      <c r="EJ117" s="502"/>
      <c r="EK117" s="502"/>
      <c r="EL117" s="502"/>
      <c r="EM117" s="502"/>
      <c r="EN117" s="502"/>
      <c r="EO117" s="502"/>
      <c r="EP117" s="502"/>
      <c r="EQ117" s="502"/>
      <c r="ER117" s="502"/>
      <c r="ES117" s="502"/>
      <c r="ET117" s="502"/>
      <c r="EU117" s="502"/>
      <c r="EV117" s="502"/>
      <c r="EW117" s="502"/>
      <c r="EX117" s="503"/>
      <c r="EY117" s="502"/>
      <c r="EZ117" s="502"/>
      <c r="FA117" s="502"/>
      <c r="FB117" s="502"/>
      <c r="FC117" s="502"/>
      <c r="FD117" s="502"/>
      <c r="FE117" s="502"/>
      <c r="FF117" s="502"/>
      <c r="FG117" s="502"/>
      <c r="FH117" s="502"/>
      <c r="FI117" s="502"/>
    </row>
    <row r="118" spans="1:165" s="501" customFormat="1" x14ac:dyDescent="0.2">
      <c r="A118" s="772"/>
      <c r="B118" s="788"/>
      <c r="C118" s="502"/>
      <c r="D118" s="502"/>
      <c r="F118" s="30"/>
      <c r="G118" s="502"/>
      <c r="I118" s="30"/>
      <c r="J118" s="502"/>
      <c r="L118" s="30"/>
      <c r="M118" s="502"/>
      <c r="O118" s="30"/>
      <c r="P118" s="502"/>
      <c r="R118" s="30"/>
      <c r="S118" s="502"/>
      <c r="U118" s="30"/>
      <c r="V118" s="502"/>
      <c r="X118" s="30"/>
      <c r="Y118" s="502"/>
      <c r="AA118" s="30"/>
      <c r="AB118" s="502"/>
      <c r="AD118" s="30"/>
      <c r="AE118" s="502"/>
      <c r="AG118" s="30"/>
      <c r="AH118" s="502"/>
      <c r="AJ118" s="30"/>
      <c r="AK118" s="502"/>
      <c r="AM118" s="30"/>
      <c r="AN118" s="502"/>
      <c r="AP118" s="30"/>
      <c r="AQ118" s="502"/>
      <c r="AS118" s="30"/>
      <c r="AT118" s="502"/>
      <c r="AV118" s="30"/>
      <c r="AW118" s="502"/>
      <c r="AY118" s="30"/>
      <c r="AZ118" s="502"/>
      <c r="BB118" s="30"/>
      <c r="BC118" s="502"/>
      <c r="BE118" s="30"/>
      <c r="BF118" s="502"/>
      <c r="BH118" s="30"/>
      <c r="BI118" s="502"/>
      <c r="BK118" s="30"/>
      <c r="BL118" s="31"/>
      <c r="BM118" s="31"/>
      <c r="BN118" s="31"/>
      <c r="BO118" s="31"/>
      <c r="BP118" s="31"/>
      <c r="BQ118" s="31"/>
      <c r="BR118" s="31"/>
      <c r="BS118" s="502"/>
      <c r="BT118" s="502"/>
      <c r="BU118" s="502"/>
      <c r="BV118" s="502"/>
      <c r="BW118" s="502"/>
      <c r="BX118" s="502"/>
      <c r="BY118" s="502"/>
      <c r="BZ118" s="502"/>
      <c r="CA118" s="502"/>
      <c r="CB118" s="502"/>
      <c r="CC118" s="502"/>
      <c r="CD118" s="502"/>
      <c r="CE118" s="502"/>
      <c r="CF118" s="502"/>
      <c r="CG118" s="502"/>
      <c r="CH118" s="502"/>
      <c r="CI118" s="502"/>
      <c r="CJ118" s="502"/>
      <c r="CK118" s="502"/>
      <c r="CL118" s="502"/>
      <c r="CM118" s="502"/>
      <c r="CN118" s="502"/>
      <c r="CO118" s="502"/>
      <c r="CP118" s="502"/>
      <c r="CQ118" s="502"/>
      <c r="CR118" s="502"/>
      <c r="CS118" s="502"/>
      <c r="CT118" s="502"/>
      <c r="CU118" s="502"/>
      <c r="CV118" s="502"/>
      <c r="CW118" s="502"/>
      <c r="CX118" s="502"/>
      <c r="CY118" s="502"/>
      <c r="CZ118" s="502"/>
      <c r="DA118" s="502"/>
      <c r="DB118" s="502"/>
      <c r="DC118" s="502"/>
      <c r="DD118" s="502"/>
      <c r="DE118" s="502"/>
      <c r="DF118" s="502"/>
      <c r="DG118" s="502"/>
      <c r="DH118" s="502"/>
      <c r="DI118" s="502"/>
      <c r="DJ118" s="502"/>
      <c r="DK118" s="502"/>
      <c r="DL118" s="502"/>
      <c r="DM118" s="502"/>
      <c r="DN118" s="502"/>
      <c r="DO118" s="502"/>
      <c r="DP118" s="502"/>
      <c r="DQ118" s="502"/>
      <c r="DR118" s="502"/>
      <c r="DS118" s="502"/>
      <c r="DT118" s="502"/>
      <c r="DU118" s="502"/>
      <c r="DV118" s="502"/>
      <c r="DW118" s="502"/>
      <c r="DX118" s="502"/>
      <c r="DY118" s="502"/>
      <c r="DZ118" s="502"/>
      <c r="EA118" s="502"/>
      <c r="EB118" s="502"/>
      <c r="EC118" s="502"/>
      <c r="ED118" s="502"/>
      <c r="EE118" s="502"/>
      <c r="EF118" s="502"/>
      <c r="EG118" s="502"/>
      <c r="EH118" s="502"/>
      <c r="EI118" s="502"/>
      <c r="EJ118" s="502"/>
      <c r="EK118" s="502"/>
      <c r="EL118" s="502"/>
      <c r="EM118" s="502"/>
      <c r="EN118" s="502"/>
      <c r="EO118" s="502"/>
      <c r="EP118" s="502"/>
      <c r="EQ118" s="502"/>
      <c r="ER118" s="502"/>
      <c r="ES118" s="502"/>
      <c r="ET118" s="502"/>
      <c r="EU118" s="502"/>
      <c r="EV118" s="502"/>
      <c r="EW118" s="502"/>
      <c r="EX118" s="503"/>
      <c r="EY118" s="502"/>
      <c r="EZ118" s="502"/>
      <c r="FA118" s="502"/>
      <c r="FB118" s="502"/>
      <c r="FC118" s="502"/>
      <c r="FD118" s="502"/>
      <c r="FE118" s="502"/>
      <c r="FF118" s="502"/>
      <c r="FG118" s="502"/>
      <c r="FH118" s="502"/>
      <c r="FI118" s="502"/>
    </row>
    <row r="119" spans="1:165" s="501" customFormat="1" x14ac:dyDescent="0.2">
      <c r="A119" s="772"/>
      <c r="B119" s="788"/>
      <c r="C119" s="502"/>
      <c r="D119" s="502"/>
      <c r="F119" s="30"/>
      <c r="G119" s="502"/>
      <c r="I119" s="30"/>
      <c r="J119" s="502"/>
      <c r="L119" s="30"/>
      <c r="M119" s="502"/>
      <c r="O119" s="30"/>
      <c r="P119" s="502"/>
      <c r="R119" s="30"/>
      <c r="S119" s="502"/>
      <c r="U119" s="30"/>
      <c r="V119" s="502"/>
      <c r="X119" s="30"/>
      <c r="Y119" s="502"/>
      <c r="AA119" s="30"/>
      <c r="AB119" s="502"/>
      <c r="AD119" s="30"/>
      <c r="AE119" s="502"/>
      <c r="AG119" s="30"/>
      <c r="AH119" s="502"/>
      <c r="AJ119" s="30"/>
      <c r="AK119" s="502"/>
      <c r="AM119" s="30"/>
      <c r="AN119" s="502"/>
      <c r="AP119" s="30"/>
      <c r="AQ119" s="502"/>
      <c r="AS119" s="30"/>
      <c r="AT119" s="502"/>
      <c r="AV119" s="30"/>
      <c r="AW119" s="502"/>
      <c r="AY119" s="30"/>
      <c r="AZ119" s="502"/>
      <c r="BB119" s="30"/>
      <c r="BC119" s="502"/>
      <c r="BE119" s="30"/>
      <c r="BF119" s="502"/>
      <c r="BH119" s="30"/>
      <c r="BI119" s="502"/>
      <c r="BK119" s="30"/>
      <c r="BL119" s="31"/>
      <c r="BM119" s="31"/>
      <c r="BN119" s="31"/>
      <c r="BO119" s="31"/>
      <c r="BP119" s="31"/>
      <c r="BQ119" s="31"/>
      <c r="BR119" s="31"/>
      <c r="BS119" s="502"/>
      <c r="BT119" s="502"/>
      <c r="BU119" s="502"/>
      <c r="BV119" s="502"/>
      <c r="BW119" s="502"/>
      <c r="BX119" s="502"/>
      <c r="BY119" s="502"/>
      <c r="BZ119" s="502"/>
      <c r="CA119" s="502"/>
      <c r="CB119" s="502"/>
      <c r="CC119" s="502"/>
      <c r="CD119" s="502"/>
      <c r="CE119" s="502"/>
      <c r="CF119" s="502"/>
      <c r="CG119" s="502"/>
      <c r="CH119" s="502"/>
      <c r="CI119" s="502"/>
      <c r="CJ119" s="502"/>
      <c r="CK119" s="502"/>
      <c r="CL119" s="502"/>
      <c r="CM119" s="502"/>
      <c r="CN119" s="502"/>
      <c r="CO119" s="502"/>
      <c r="CP119" s="502"/>
      <c r="CQ119" s="502"/>
      <c r="CR119" s="502"/>
      <c r="CS119" s="502"/>
      <c r="CT119" s="502"/>
      <c r="CU119" s="502"/>
      <c r="CV119" s="502"/>
      <c r="CW119" s="502"/>
      <c r="CX119" s="502"/>
      <c r="CY119" s="502"/>
      <c r="CZ119" s="502"/>
      <c r="DA119" s="502"/>
      <c r="DB119" s="502"/>
      <c r="DC119" s="502"/>
      <c r="DD119" s="502"/>
      <c r="DE119" s="502"/>
      <c r="DF119" s="502"/>
      <c r="DG119" s="502"/>
      <c r="DH119" s="502"/>
      <c r="DI119" s="502"/>
      <c r="DJ119" s="502"/>
      <c r="DK119" s="502"/>
      <c r="DL119" s="502"/>
      <c r="DM119" s="502"/>
      <c r="DN119" s="502"/>
      <c r="DO119" s="502"/>
      <c r="DP119" s="502"/>
      <c r="DQ119" s="502"/>
      <c r="DR119" s="502"/>
      <c r="DS119" s="502"/>
      <c r="DT119" s="502"/>
      <c r="DU119" s="502"/>
      <c r="DV119" s="502"/>
      <c r="DW119" s="502"/>
      <c r="DX119" s="502"/>
      <c r="DY119" s="502"/>
      <c r="DZ119" s="502"/>
      <c r="EA119" s="502"/>
      <c r="EB119" s="502"/>
      <c r="EC119" s="502"/>
      <c r="ED119" s="502"/>
      <c r="EE119" s="502"/>
      <c r="EF119" s="502"/>
      <c r="EG119" s="502"/>
      <c r="EH119" s="502"/>
      <c r="EI119" s="502"/>
      <c r="EJ119" s="502"/>
      <c r="EK119" s="502"/>
      <c r="EL119" s="502"/>
      <c r="EM119" s="502"/>
      <c r="EN119" s="502"/>
      <c r="EO119" s="502"/>
      <c r="EP119" s="502"/>
      <c r="EQ119" s="502"/>
      <c r="ER119" s="502"/>
      <c r="ES119" s="502"/>
      <c r="ET119" s="502"/>
      <c r="EU119" s="502"/>
      <c r="EV119" s="502"/>
      <c r="EW119" s="502"/>
      <c r="EX119" s="503"/>
      <c r="EY119" s="502"/>
      <c r="EZ119" s="502"/>
      <c r="FA119" s="502"/>
      <c r="FB119" s="502"/>
      <c r="FC119" s="502"/>
      <c r="FD119" s="502"/>
      <c r="FE119" s="502"/>
      <c r="FF119" s="502"/>
      <c r="FG119" s="502"/>
      <c r="FH119" s="502"/>
      <c r="FI119" s="502"/>
    </row>
    <row r="120" spans="1:165" s="501" customFormat="1" x14ac:dyDescent="0.2">
      <c r="A120" s="772"/>
      <c r="B120" s="788"/>
      <c r="C120" s="502"/>
      <c r="D120" s="502"/>
      <c r="F120" s="30"/>
      <c r="G120" s="502"/>
      <c r="I120" s="30"/>
      <c r="J120" s="502"/>
      <c r="L120" s="30"/>
      <c r="M120" s="502"/>
      <c r="O120" s="30"/>
      <c r="P120" s="502"/>
      <c r="R120" s="30"/>
      <c r="S120" s="502"/>
      <c r="U120" s="30"/>
      <c r="V120" s="502"/>
      <c r="X120" s="30"/>
      <c r="Y120" s="502"/>
      <c r="AA120" s="30"/>
      <c r="AB120" s="502"/>
      <c r="AD120" s="30"/>
      <c r="AE120" s="502"/>
      <c r="AG120" s="30"/>
      <c r="AH120" s="502"/>
      <c r="AJ120" s="30"/>
      <c r="AK120" s="502"/>
      <c r="AM120" s="30"/>
      <c r="AN120" s="502"/>
      <c r="AP120" s="30"/>
      <c r="AQ120" s="502"/>
      <c r="AS120" s="30"/>
      <c r="AT120" s="502"/>
      <c r="AV120" s="30"/>
      <c r="AW120" s="502"/>
      <c r="AY120" s="30"/>
      <c r="AZ120" s="502"/>
      <c r="BB120" s="30"/>
      <c r="BC120" s="502"/>
      <c r="BE120" s="30"/>
      <c r="BF120" s="502"/>
      <c r="BH120" s="30"/>
      <c r="BI120" s="502"/>
      <c r="BK120" s="30"/>
      <c r="BL120" s="31"/>
      <c r="BM120" s="31"/>
      <c r="BN120" s="31"/>
      <c r="BO120" s="31"/>
      <c r="BP120" s="31"/>
      <c r="BQ120" s="31"/>
      <c r="BR120" s="31"/>
      <c r="BS120" s="502"/>
      <c r="BT120" s="502"/>
      <c r="BU120" s="502"/>
      <c r="BV120" s="502"/>
      <c r="BW120" s="502"/>
      <c r="BX120" s="502"/>
      <c r="BY120" s="502"/>
      <c r="BZ120" s="502"/>
      <c r="CA120" s="502"/>
      <c r="CB120" s="502"/>
      <c r="CC120" s="502"/>
      <c r="CD120" s="502"/>
      <c r="CE120" s="502"/>
      <c r="CF120" s="502"/>
      <c r="CG120" s="502"/>
      <c r="CH120" s="502"/>
      <c r="CI120" s="502"/>
      <c r="CJ120" s="502"/>
      <c r="CK120" s="502"/>
      <c r="CL120" s="502"/>
      <c r="CM120" s="502"/>
      <c r="CN120" s="502"/>
      <c r="CO120" s="502"/>
      <c r="CP120" s="502"/>
      <c r="CQ120" s="502"/>
      <c r="CR120" s="502"/>
      <c r="CS120" s="502"/>
      <c r="CT120" s="502"/>
      <c r="CU120" s="502"/>
      <c r="CV120" s="502"/>
      <c r="CW120" s="502"/>
      <c r="CX120" s="502"/>
      <c r="CY120" s="502"/>
      <c r="CZ120" s="502"/>
      <c r="DA120" s="502"/>
      <c r="DB120" s="502"/>
      <c r="DC120" s="502"/>
      <c r="DD120" s="502"/>
      <c r="DE120" s="502"/>
      <c r="DF120" s="502"/>
      <c r="DG120" s="502"/>
      <c r="DH120" s="502"/>
      <c r="DI120" s="502"/>
      <c r="DJ120" s="502"/>
      <c r="DK120" s="502"/>
      <c r="DL120" s="502"/>
      <c r="DM120" s="502"/>
      <c r="DN120" s="502"/>
      <c r="DO120" s="502"/>
      <c r="DP120" s="502"/>
      <c r="DQ120" s="502"/>
      <c r="DR120" s="502"/>
      <c r="DS120" s="502"/>
      <c r="DT120" s="502"/>
      <c r="DU120" s="502"/>
      <c r="DV120" s="502"/>
      <c r="DW120" s="502"/>
      <c r="DX120" s="502"/>
      <c r="DY120" s="502"/>
      <c r="DZ120" s="502"/>
      <c r="EA120" s="502"/>
      <c r="EB120" s="502"/>
      <c r="EC120" s="502"/>
      <c r="ED120" s="502"/>
      <c r="EE120" s="502"/>
      <c r="EF120" s="502"/>
      <c r="EG120" s="502"/>
      <c r="EH120" s="502"/>
      <c r="EI120" s="502"/>
      <c r="EJ120" s="502"/>
      <c r="EK120" s="502"/>
      <c r="EL120" s="502"/>
      <c r="EM120" s="502"/>
      <c r="EN120" s="502"/>
      <c r="EO120" s="502"/>
      <c r="EP120" s="502"/>
      <c r="EQ120" s="502"/>
      <c r="ER120" s="502"/>
      <c r="ES120" s="502"/>
      <c r="ET120" s="502"/>
      <c r="EU120" s="502"/>
      <c r="EV120" s="502"/>
      <c r="EW120" s="502"/>
      <c r="EX120" s="503"/>
      <c r="EY120" s="502"/>
      <c r="EZ120" s="502"/>
      <c r="FA120" s="502"/>
      <c r="FB120" s="502"/>
      <c r="FC120" s="502"/>
      <c r="FD120" s="502"/>
      <c r="FE120" s="502"/>
      <c r="FF120" s="502"/>
      <c r="FG120" s="502"/>
      <c r="FH120" s="502"/>
      <c r="FI120" s="502"/>
    </row>
    <row r="121" spans="1:165" s="501" customFormat="1" x14ac:dyDescent="0.2">
      <c r="A121" s="772"/>
      <c r="B121" s="788"/>
      <c r="C121" s="502"/>
      <c r="D121" s="502"/>
      <c r="F121" s="30"/>
      <c r="G121" s="502"/>
      <c r="I121" s="30"/>
      <c r="J121" s="502"/>
      <c r="L121" s="30"/>
      <c r="M121" s="502"/>
      <c r="O121" s="30"/>
      <c r="P121" s="502"/>
      <c r="R121" s="30"/>
      <c r="S121" s="502"/>
      <c r="U121" s="30"/>
      <c r="V121" s="502"/>
      <c r="X121" s="30"/>
      <c r="Y121" s="502"/>
      <c r="AA121" s="30"/>
      <c r="AB121" s="502"/>
      <c r="AD121" s="30"/>
      <c r="AE121" s="502"/>
      <c r="AG121" s="30"/>
      <c r="AH121" s="502"/>
      <c r="AJ121" s="30"/>
      <c r="AK121" s="502"/>
      <c r="AM121" s="30"/>
      <c r="AN121" s="502"/>
      <c r="AP121" s="30"/>
      <c r="AQ121" s="502"/>
      <c r="AS121" s="30"/>
      <c r="AT121" s="502"/>
      <c r="AV121" s="30"/>
      <c r="AW121" s="502"/>
      <c r="AY121" s="30"/>
      <c r="AZ121" s="502"/>
      <c r="BB121" s="30"/>
      <c r="BC121" s="502"/>
      <c r="BE121" s="30"/>
      <c r="BF121" s="502"/>
      <c r="BH121" s="30"/>
      <c r="BI121" s="502"/>
      <c r="BK121" s="30"/>
      <c r="BL121" s="31"/>
      <c r="BM121" s="31"/>
      <c r="BN121" s="31"/>
      <c r="BO121" s="31"/>
      <c r="BP121" s="31"/>
      <c r="BQ121" s="31"/>
      <c r="BR121" s="31"/>
      <c r="BS121" s="502"/>
      <c r="BT121" s="502"/>
      <c r="BU121" s="502"/>
      <c r="BV121" s="502"/>
      <c r="BW121" s="502"/>
      <c r="BX121" s="502"/>
      <c r="BY121" s="502"/>
      <c r="BZ121" s="502"/>
      <c r="CA121" s="502"/>
      <c r="CB121" s="502"/>
      <c r="CC121" s="502"/>
      <c r="CD121" s="502"/>
      <c r="CE121" s="502"/>
      <c r="CF121" s="502"/>
      <c r="CG121" s="502"/>
      <c r="CH121" s="502"/>
      <c r="CI121" s="502"/>
      <c r="CJ121" s="502"/>
      <c r="CK121" s="502"/>
      <c r="CL121" s="502"/>
      <c r="CM121" s="502"/>
      <c r="CN121" s="502"/>
      <c r="CO121" s="502"/>
      <c r="CP121" s="502"/>
      <c r="CQ121" s="502"/>
      <c r="CR121" s="502"/>
      <c r="CS121" s="502"/>
      <c r="CT121" s="502"/>
      <c r="CU121" s="502"/>
      <c r="CV121" s="502"/>
      <c r="CW121" s="502"/>
      <c r="CX121" s="502"/>
      <c r="CY121" s="502"/>
      <c r="CZ121" s="502"/>
      <c r="DA121" s="502"/>
      <c r="DB121" s="502"/>
      <c r="DC121" s="502"/>
      <c r="DD121" s="502"/>
      <c r="DE121" s="502"/>
      <c r="DF121" s="502"/>
      <c r="DG121" s="502"/>
      <c r="DH121" s="502"/>
      <c r="DI121" s="502"/>
      <c r="DJ121" s="502"/>
      <c r="DK121" s="502"/>
      <c r="DL121" s="502"/>
      <c r="DM121" s="502"/>
      <c r="DN121" s="502"/>
      <c r="DO121" s="502"/>
      <c r="DP121" s="502"/>
      <c r="DQ121" s="502"/>
      <c r="DR121" s="502"/>
      <c r="DS121" s="502"/>
      <c r="DT121" s="502"/>
      <c r="DU121" s="502"/>
      <c r="DV121" s="502"/>
      <c r="DW121" s="502"/>
      <c r="DX121" s="502"/>
      <c r="DY121" s="502"/>
      <c r="DZ121" s="502"/>
      <c r="EA121" s="502"/>
      <c r="EB121" s="502"/>
      <c r="EC121" s="502"/>
      <c r="ED121" s="502"/>
      <c r="EE121" s="502"/>
      <c r="EF121" s="502"/>
      <c r="EG121" s="502"/>
      <c r="EH121" s="502"/>
      <c r="EI121" s="502"/>
      <c r="EJ121" s="502"/>
      <c r="EK121" s="502"/>
      <c r="EL121" s="502"/>
      <c r="EM121" s="502"/>
      <c r="EN121" s="502"/>
      <c r="EO121" s="502"/>
      <c r="EP121" s="502"/>
      <c r="EQ121" s="502"/>
      <c r="ER121" s="502"/>
      <c r="ES121" s="502"/>
      <c r="ET121" s="502"/>
      <c r="EU121" s="502"/>
      <c r="EV121" s="502"/>
      <c r="EW121" s="502"/>
      <c r="EX121" s="503"/>
      <c r="EY121" s="502"/>
      <c r="EZ121" s="502"/>
      <c r="FA121" s="502"/>
      <c r="FB121" s="502"/>
      <c r="FC121" s="502"/>
      <c r="FD121" s="502"/>
      <c r="FE121" s="502"/>
      <c r="FF121" s="502"/>
      <c r="FG121" s="502"/>
      <c r="FH121" s="502"/>
      <c r="FI121" s="502"/>
    </row>
    <row r="122" spans="1:165" s="501" customFormat="1" x14ac:dyDescent="0.2">
      <c r="A122" s="772"/>
      <c r="B122" s="788"/>
      <c r="C122" s="502"/>
      <c r="D122" s="502"/>
      <c r="F122" s="30"/>
      <c r="G122" s="502"/>
      <c r="I122" s="30"/>
      <c r="J122" s="502"/>
      <c r="L122" s="30"/>
      <c r="M122" s="502"/>
      <c r="O122" s="30"/>
      <c r="P122" s="502"/>
      <c r="R122" s="30"/>
      <c r="S122" s="502"/>
      <c r="U122" s="30"/>
      <c r="V122" s="502"/>
      <c r="X122" s="30"/>
      <c r="Y122" s="502"/>
      <c r="AA122" s="30"/>
      <c r="AB122" s="502"/>
      <c r="AD122" s="30"/>
      <c r="AE122" s="502"/>
      <c r="AG122" s="30"/>
      <c r="AH122" s="502"/>
      <c r="AJ122" s="30"/>
      <c r="AK122" s="502"/>
      <c r="AM122" s="30"/>
      <c r="AN122" s="502"/>
      <c r="AP122" s="30"/>
      <c r="AQ122" s="502"/>
      <c r="AS122" s="30"/>
      <c r="AT122" s="502"/>
      <c r="AV122" s="30"/>
      <c r="AW122" s="502"/>
      <c r="AY122" s="30"/>
      <c r="AZ122" s="502"/>
      <c r="BB122" s="30"/>
      <c r="BC122" s="502"/>
      <c r="BE122" s="30"/>
      <c r="BF122" s="502"/>
      <c r="BH122" s="30"/>
      <c r="BI122" s="502"/>
      <c r="BK122" s="30"/>
      <c r="BL122" s="31"/>
      <c r="BM122" s="31"/>
      <c r="BN122" s="31"/>
      <c r="BO122" s="31"/>
      <c r="BP122" s="31"/>
      <c r="BQ122" s="31"/>
      <c r="BR122" s="31"/>
      <c r="BS122" s="502"/>
      <c r="BT122" s="502"/>
      <c r="BU122" s="502"/>
      <c r="BV122" s="502"/>
      <c r="BW122" s="502"/>
      <c r="BX122" s="502"/>
      <c r="BY122" s="502"/>
      <c r="BZ122" s="502"/>
      <c r="CA122" s="502"/>
      <c r="CB122" s="502"/>
      <c r="CC122" s="502"/>
      <c r="CD122" s="502"/>
      <c r="CE122" s="502"/>
      <c r="CF122" s="502"/>
      <c r="CG122" s="502"/>
      <c r="CH122" s="502"/>
      <c r="CI122" s="502"/>
      <c r="CJ122" s="502"/>
      <c r="CK122" s="502"/>
      <c r="CL122" s="502"/>
      <c r="CM122" s="502"/>
      <c r="CN122" s="502"/>
      <c r="CO122" s="502"/>
      <c r="CP122" s="502"/>
      <c r="CQ122" s="502"/>
      <c r="CR122" s="502"/>
      <c r="CS122" s="502"/>
      <c r="CT122" s="502"/>
      <c r="CU122" s="502"/>
      <c r="CV122" s="502"/>
      <c r="CW122" s="502"/>
      <c r="CX122" s="502"/>
      <c r="CY122" s="502"/>
      <c r="CZ122" s="502"/>
      <c r="DA122" s="502"/>
      <c r="DB122" s="502"/>
      <c r="DC122" s="502"/>
      <c r="DD122" s="502"/>
      <c r="DE122" s="502"/>
      <c r="DF122" s="502"/>
      <c r="DG122" s="502"/>
      <c r="DH122" s="502"/>
      <c r="DI122" s="502"/>
      <c r="DJ122" s="502"/>
      <c r="DK122" s="502"/>
      <c r="DL122" s="502"/>
      <c r="DM122" s="502"/>
      <c r="DN122" s="502"/>
      <c r="DO122" s="502"/>
      <c r="DP122" s="502"/>
      <c r="DQ122" s="502"/>
      <c r="DR122" s="502"/>
      <c r="DS122" s="502"/>
      <c r="DT122" s="502"/>
      <c r="DU122" s="502"/>
      <c r="DV122" s="502"/>
      <c r="DW122" s="502"/>
      <c r="DX122" s="502"/>
      <c r="DY122" s="502"/>
      <c r="DZ122" s="502"/>
      <c r="EA122" s="502"/>
      <c r="EB122" s="502"/>
      <c r="EC122" s="502"/>
      <c r="ED122" s="502"/>
      <c r="EE122" s="502"/>
      <c r="EF122" s="502"/>
      <c r="EG122" s="502"/>
      <c r="EH122" s="502"/>
      <c r="EI122" s="502"/>
      <c r="EJ122" s="502"/>
      <c r="EK122" s="502"/>
      <c r="EL122" s="502"/>
      <c r="EM122" s="502"/>
      <c r="EN122" s="502"/>
      <c r="EO122" s="502"/>
      <c r="EP122" s="502"/>
      <c r="EQ122" s="502"/>
      <c r="ER122" s="502"/>
      <c r="ES122" s="502"/>
      <c r="ET122" s="502"/>
      <c r="EU122" s="502"/>
      <c r="EV122" s="502"/>
      <c r="EW122" s="502"/>
      <c r="EX122" s="503"/>
      <c r="EY122" s="502"/>
      <c r="EZ122" s="502"/>
      <c r="FA122" s="502"/>
      <c r="FB122" s="502"/>
      <c r="FC122" s="502"/>
      <c r="FD122" s="502"/>
      <c r="FE122" s="502"/>
      <c r="FF122" s="502"/>
      <c r="FG122" s="502"/>
      <c r="FH122" s="502"/>
      <c r="FI122" s="502"/>
    </row>
    <row r="123" spans="1:165" s="501" customFormat="1" x14ac:dyDescent="0.2">
      <c r="A123" s="772"/>
      <c r="B123" s="788"/>
      <c r="C123" s="502"/>
      <c r="D123" s="502"/>
      <c r="F123" s="30"/>
      <c r="G123" s="502"/>
      <c r="I123" s="30"/>
      <c r="J123" s="502"/>
      <c r="L123" s="30"/>
      <c r="M123" s="502"/>
      <c r="O123" s="30"/>
      <c r="P123" s="502"/>
      <c r="R123" s="30"/>
      <c r="S123" s="502"/>
      <c r="U123" s="30"/>
      <c r="V123" s="502"/>
      <c r="X123" s="30"/>
      <c r="Y123" s="502"/>
      <c r="AA123" s="30"/>
      <c r="AB123" s="502"/>
      <c r="AD123" s="30"/>
      <c r="AE123" s="502"/>
      <c r="AG123" s="30"/>
      <c r="AH123" s="502"/>
      <c r="AJ123" s="30"/>
      <c r="AK123" s="502"/>
      <c r="AM123" s="30"/>
      <c r="AN123" s="502"/>
      <c r="AP123" s="30"/>
      <c r="AQ123" s="502"/>
      <c r="AS123" s="30"/>
      <c r="AT123" s="502"/>
      <c r="AV123" s="30"/>
      <c r="AW123" s="502"/>
      <c r="AY123" s="30"/>
      <c r="AZ123" s="502"/>
      <c r="BB123" s="30"/>
      <c r="BC123" s="502"/>
      <c r="BE123" s="30"/>
      <c r="BF123" s="502"/>
      <c r="BH123" s="30"/>
      <c r="BI123" s="502"/>
      <c r="BK123" s="30"/>
      <c r="BL123" s="31"/>
      <c r="BM123" s="31"/>
      <c r="BN123" s="31"/>
      <c r="BO123" s="31"/>
      <c r="BP123" s="31"/>
      <c r="BQ123" s="31"/>
      <c r="BR123" s="31"/>
      <c r="BS123" s="502"/>
      <c r="BT123" s="502"/>
      <c r="BU123" s="502"/>
      <c r="BV123" s="502"/>
      <c r="BW123" s="502"/>
      <c r="BX123" s="502"/>
      <c r="BY123" s="502"/>
      <c r="BZ123" s="502"/>
      <c r="CA123" s="502"/>
      <c r="CB123" s="502"/>
      <c r="CC123" s="502"/>
      <c r="CD123" s="502"/>
      <c r="CE123" s="502"/>
      <c r="CF123" s="502"/>
      <c r="CG123" s="502"/>
      <c r="CH123" s="502"/>
      <c r="CI123" s="502"/>
      <c r="CJ123" s="502"/>
      <c r="CK123" s="502"/>
      <c r="CL123" s="502"/>
      <c r="CM123" s="502"/>
      <c r="CN123" s="502"/>
      <c r="CO123" s="502"/>
      <c r="CP123" s="502"/>
      <c r="CQ123" s="502"/>
      <c r="CR123" s="502"/>
      <c r="CS123" s="502"/>
      <c r="CT123" s="502"/>
      <c r="CU123" s="502"/>
      <c r="CV123" s="502"/>
      <c r="CW123" s="502"/>
      <c r="CX123" s="502"/>
      <c r="CY123" s="502"/>
      <c r="CZ123" s="502"/>
      <c r="DA123" s="502"/>
      <c r="DB123" s="502"/>
      <c r="DC123" s="502"/>
      <c r="DD123" s="502"/>
      <c r="DE123" s="502"/>
      <c r="DF123" s="502"/>
      <c r="DG123" s="502"/>
      <c r="DH123" s="502"/>
      <c r="DI123" s="502"/>
      <c r="DJ123" s="502"/>
      <c r="DK123" s="502"/>
      <c r="DL123" s="502"/>
      <c r="DM123" s="502"/>
      <c r="DN123" s="502"/>
      <c r="DO123" s="502"/>
      <c r="DP123" s="502"/>
      <c r="DQ123" s="502"/>
      <c r="DR123" s="502"/>
      <c r="DS123" s="502"/>
      <c r="DT123" s="502"/>
      <c r="DU123" s="502"/>
      <c r="DV123" s="502"/>
      <c r="DW123" s="502"/>
      <c r="DX123" s="502"/>
      <c r="DY123" s="502"/>
      <c r="DZ123" s="502"/>
      <c r="EA123" s="502"/>
      <c r="EB123" s="502"/>
      <c r="EC123" s="502"/>
      <c r="ED123" s="502"/>
      <c r="EE123" s="502"/>
      <c r="EF123" s="502"/>
      <c r="EG123" s="502"/>
      <c r="EH123" s="502"/>
      <c r="EI123" s="502"/>
      <c r="EJ123" s="502"/>
      <c r="EK123" s="502"/>
      <c r="EL123" s="502"/>
      <c r="EM123" s="502"/>
      <c r="EN123" s="502"/>
      <c r="EO123" s="502"/>
      <c r="EP123" s="502"/>
      <c r="EQ123" s="502"/>
      <c r="ER123" s="502"/>
      <c r="ES123" s="502"/>
      <c r="ET123" s="502"/>
      <c r="EU123" s="502"/>
      <c r="EV123" s="502"/>
      <c r="EW123" s="502"/>
      <c r="EX123" s="503"/>
      <c r="EY123" s="502"/>
      <c r="EZ123" s="502"/>
      <c r="FA123" s="502"/>
      <c r="FB123" s="502"/>
      <c r="FC123" s="502"/>
      <c r="FD123" s="502"/>
      <c r="FE123" s="502"/>
      <c r="FF123" s="502"/>
      <c r="FG123" s="502"/>
      <c r="FH123" s="502"/>
      <c r="FI123" s="502"/>
    </row>
    <row r="124" spans="1:165" s="501" customFormat="1" x14ac:dyDescent="0.2">
      <c r="A124" s="772"/>
      <c r="B124" s="788"/>
      <c r="C124" s="502"/>
      <c r="D124" s="502"/>
      <c r="F124" s="30"/>
      <c r="G124" s="502"/>
      <c r="I124" s="30"/>
      <c r="J124" s="502"/>
      <c r="L124" s="30"/>
      <c r="M124" s="502"/>
      <c r="O124" s="30"/>
      <c r="P124" s="502"/>
      <c r="R124" s="30"/>
      <c r="S124" s="502"/>
      <c r="U124" s="30"/>
      <c r="V124" s="502"/>
      <c r="X124" s="30"/>
      <c r="Y124" s="502"/>
      <c r="AA124" s="30"/>
      <c r="AB124" s="502"/>
      <c r="AD124" s="30"/>
      <c r="AE124" s="502"/>
      <c r="AG124" s="30"/>
      <c r="AH124" s="502"/>
      <c r="AJ124" s="30"/>
      <c r="AK124" s="502"/>
      <c r="AM124" s="30"/>
      <c r="AN124" s="502"/>
      <c r="AP124" s="30"/>
      <c r="AQ124" s="502"/>
      <c r="AS124" s="30"/>
      <c r="AT124" s="502"/>
      <c r="AV124" s="30"/>
      <c r="AW124" s="502"/>
      <c r="AY124" s="30"/>
      <c r="AZ124" s="502"/>
      <c r="BB124" s="30"/>
      <c r="BC124" s="502"/>
      <c r="BE124" s="30"/>
      <c r="BF124" s="502"/>
      <c r="BH124" s="30"/>
      <c r="BI124" s="502"/>
      <c r="BK124" s="30"/>
      <c r="BL124" s="31"/>
      <c r="BM124" s="31"/>
      <c r="BN124" s="31"/>
      <c r="BO124" s="31"/>
      <c r="BP124" s="31"/>
      <c r="BQ124" s="31"/>
      <c r="BR124" s="31"/>
      <c r="BS124" s="502"/>
      <c r="BT124" s="502"/>
      <c r="BU124" s="502"/>
      <c r="BV124" s="502"/>
      <c r="BW124" s="502"/>
      <c r="BX124" s="502"/>
      <c r="BY124" s="502"/>
      <c r="BZ124" s="502"/>
      <c r="CA124" s="502"/>
      <c r="CB124" s="502"/>
      <c r="CC124" s="502"/>
      <c r="CD124" s="502"/>
      <c r="CE124" s="502"/>
      <c r="CF124" s="502"/>
      <c r="CG124" s="502"/>
      <c r="CH124" s="502"/>
      <c r="CI124" s="502"/>
      <c r="CJ124" s="502"/>
      <c r="CK124" s="502"/>
      <c r="CL124" s="502"/>
      <c r="CM124" s="502"/>
      <c r="CN124" s="502"/>
      <c r="CO124" s="502"/>
      <c r="CP124" s="502"/>
      <c r="CQ124" s="502"/>
      <c r="CR124" s="502"/>
      <c r="CS124" s="502"/>
      <c r="CT124" s="502"/>
      <c r="CU124" s="502"/>
      <c r="CV124" s="502"/>
      <c r="CW124" s="502"/>
      <c r="CX124" s="502"/>
      <c r="CY124" s="502"/>
      <c r="CZ124" s="502"/>
      <c r="DA124" s="502"/>
      <c r="DB124" s="502"/>
      <c r="DC124" s="502"/>
      <c r="DD124" s="502"/>
      <c r="DE124" s="502"/>
      <c r="DF124" s="502"/>
      <c r="DG124" s="502"/>
      <c r="DH124" s="502"/>
      <c r="DI124" s="502"/>
      <c r="DJ124" s="502"/>
      <c r="DK124" s="502"/>
      <c r="DL124" s="502"/>
      <c r="DM124" s="502"/>
      <c r="DN124" s="502"/>
      <c r="DO124" s="502"/>
      <c r="DP124" s="502"/>
      <c r="DQ124" s="502"/>
      <c r="DR124" s="502"/>
      <c r="DS124" s="502"/>
      <c r="DT124" s="502"/>
      <c r="DU124" s="502"/>
      <c r="DV124" s="502"/>
      <c r="DW124" s="502"/>
      <c r="DX124" s="502"/>
      <c r="DY124" s="502"/>
      <c r="DZ124" s="502"/>
      <c r="EA124" s="502"/>
      <c r="EB124" s="502"/>
      <c r="EC124" s="502"/>
      <c r="ED124" s="502"/>
      <c r="EE124" s="502"/>
      <c r="EF124" s="502"/>
      <c r="EG124" s="502"/>
      <c r="EH124" s="502"/>
      <c r="EI124" s="502"/>
      <c r="EJ124" s="502"/>
      <c r="EK124" s="502"/>
      <c r="EL124" s="502"/>
      <c r="EM124" s="502"/>
      <c r="EN124" s="502"/>
      <c r="EO124" s="502"/>
      <c r="EP124" s="502"/>
      <c r="EQ124" s="502"/>
      <c r="ER124" s="502"/>
      <c r="ES124" s="502"/>
      <c r="ET124" s="502"/>
      <c r="EU124" s="502"/>
      <c r="EV124" s="502"/>
      <c r="EW124" s="502"/>
      <c r="EX124" s="503"/>
      <c r="EY124" s="502"/>
      <c r="EZ124" s="502"/>
      <c r="FA124" s="502"/>
      <c r="FB124" s="502"/>
      <c r="FC124" s="502"/>
      <c r="FD124" s="502"/>
      <c r="FE124" s="502"/>
      <c r="FF124" s="502"/>
      <c r="FG124" s="502"/>
      <c r="FH124" s="502"/>
      <c r="FI124" s="502"/>
    </row>
    <row r="125" spans="1:165" s="501" customFormat="1" x14ac:dyDescent="0.2">
      <c r="A125" s="772"/>
      <c r="B125" s="788"/>
      <c r="C125" s="502"/>
      <c r="D125" s="502"/>
      <c r="F125" s="30"/>
      <c r="G125" s="502"/>
      <c r="I125" s="30"/>
      <c r="J125" s="502"/>
      <c r="L125" s="30"/>
      <c r="M125" s="502"/>
      <c r="O125" s="30"/>
      <c r="P125" s="502"/>
      <c r="R125" s="30"/>
      <c r="S125" s="502"/>
      <c r="U125" s="30"/>
      <c r="V125" s="502"/>
      <c r="X125" s="30"/>
      <c r="Y125" s="502"/>
      <c r="AA125" s="30"/>
      <c r="AB125" s="502"/>
      <c r="AD125" s="30"/>
      <c r="AE125" s="502"/>
      <c r="AG125" s="30"/>
      <c r="AH125" s="502"/>
      <c r="AJ125" s="30"/>
      <c r="AK125" s="502"/>
      <c r="AM125" s="30"/>
      <c r="AN125" s="502"/>
      <c r="AP125" s="30"/>
      <c r="AQ125" s="502"/>
      <c r="AS125" s="30"/>
      <c r="AT125" s="502"/>
      <c r="AV125" s="30"/>
      <c r="AW125" s="502"/>
      <c r="AY125" s="30"/>
      <c r="AZ125" s="502"/>
      <c r="BB125" s="30"/>
      <c r="BC125" s="502"/>
      <c r="BE125" s="30"/>
      <c r="BF125" s="502"/>
      <c r="BH125" s="30"/>
      <c r="BI125" s="502"/>
      <c r="BK125" s="30"/>
      <c r="BL125" s="31"/>
      <c r="BM125" s="31"/>
      <c r="BN125" s="31"/>
      <c r="BO125" s="31"/>
      <c r="BP125" s="31"/>
      <c r="BQ125" s="31"/>
      <c r="BR125" s="31"/>
      <c r="BS125" s="502"/>
      <c r="BT125" s="502"/>
      <c r="BU125" s="502"/>
      <c r="BV125" s="502"/>
      <c r="BW125" s="502"/>
      <c r="BX125" s="502"/>
      <c r="BY125" s="502"/>
      <c r="BZ125" s="502"/>
      <c r="CA125" s="502"/>
      <c r="CB125" s="502"/>
      <c r="CC125" s="502"/>
      <c r="CD125" s="502"/>
      <c r="CE125" s="502"/>
      <c r="CF125" s="502"/>
      <c r="CG125" s="502"/>
      <c r="CH125" s="502"/>
      <c r="CI125" s="502"/>
      <c r="CJ125" s="502"/>
      <c r="CK125" s="502"/>
      <c r="CL125" s="502"/>
      <c r="CM125" s="502"/>
      <c r="CN125" s="502"/>
      <c r="CO125" s="502"/>
      <c r="CP125" s="502"/>
      <c r="CQ125" s="502"/>
      <c r="CR125" s="502"/>
      <c r="CS125" s="502"/>
      <c r="CT125" s="502"/>
      <c r="CU125" s="502"/>
      <c r="CV125" s="502"/>
      <c r="CW125" s="502"/>
      <c r="CX125" s="502"/>
      <c r="CY125" s="502"/>
      <c r="CZ125" s="502"/>
      <c r="DA125" s="502"/>
      <c r="DB125" s="502"/>
      <c r="DC125" s="502"/>
      <c r="DD125" s="502"/>
      <c r="DE125" s="502"/>
      <c r="DF125" s="502"/>
      <c r="DG125" s="502"/>
      <c r="DH125" s="502"/>
      <c r="DI125" s="502"/>
      <c r="DJ125" s="502"/>
      <c r="DK125" s="502"/>
      <c r="DL125" s="502"/>
      <c r="DM125" s="502"/>
      <c r="DN125" s="502"/>
      <c r="DO125" s="502"/>
      <c r="DP125" s="502"/>
      <c r="DQ125" s="502"/>
      <c r="DR125" s="502"/>
      <c r="DS125" s="502"/>
      <c r="DT125" s="502"/>
      <c r="DU125" s="502"/>
      <c r="DV125" s="502"/>
      <c r="DW125" s="502"/>
      <c r="DX125" s="502"/>
      <c r="DY125" s="502"/>
      <c r="DZ125" s="502"/>
      <c r="EA125" s="502"/>
      <c r="EB125" s="502"/>
      <c r="EC125" s="502"/>
      <c r="ED125" s="502"/>
      <c r="EE125" s="502"/>
      <c r="EF125" s="502"/>
      <c r="EG125" s="502"/>
      <c r="EH125" s="502"/>
      <c r="EI125" s="502"/>
      <c r="EJ125" s="502"/>
      <c r="EK125" s="502"/>
      <c r="EL125" s="502"/>
      <c r="EM125" s="502"/>
      <c r="EN125" s="502"/>
      <c r="EO125" s="502"/>
      <c r="EP125" s="502"/>
      <c r="EQ125" s="502"/>
      <c r="ER125" s="502"/>
      <c r="ES125" s="502"/>
      <c r="ET125" s="502"/>
      <c r="EU125" s="502"/>
      <c r="EV125" s="502"/>
      <c r="EW125" s="502"/>
      <c r="EX125" s="503"/>
      <c r="EY125" s="502"/>
      <c r="EZ125" s="502"/>
      <c r="FA125" s="502"/>
      <c r="FB125" s="502"/>
      <c r="FC125" s="502"/>
      <c r="FD125" s="502"/>
      <c r="FE125" s="502"/>
      <c r="FF125" s="502"/>
      <c r="FG125" s="502"/>
      <c r="FH125" s="502"/>
      <c r="FI125" s="502"/>
    </row>
    <row r="126" spans="1:165" s="501" customFormat="1" x14ac:dyDescent="0.2">
      <c r="A126" s="772"/>
      <c r="B126" s="788"/>
      <c r="C126" s="502"/>
      <c r="D126" s="502"/>
      <c r="F126" s="30"/>
      <c r="G126" s="502"/>
      <c r="I126" s="30"/>
      <c r="J126" s="502"/>
      <c r="L126" s="30"/>
      <c r="M126" s="502"/>
      <c r="O126" s="30"/>
      <c r="P126" s="502"/>
      <c r="R126" s="30"/>
      <c r="S126" s="502"/>
      <c r="U126" s="30"/>
      <c r="V126" s="502"/>
      <c r="X126" s="30"/>
      <c r="Y126" s="502"/>
      <c r="AA126" s="30"/>
      <c r="AB126" s="502"/>
      <c r="AD126" s="30"/>
      <c r="AE126" s="502"/>
      <c r="AG126" s="30"/>
      <c r="AH126" s="502"/>
      <c r="AJ126" s="30"/>
      <c r="AK126" s="502"/>
      <c r="AM126" s="30"/>
      <c r="AN126" s="502"/>
      <c r="AP126" s="30"/>
      <c r="AQ126" s="502"/>
      <c r="AS126" s="30"/>
      <c r="AT126" s="502"/>
      <c r="AV126" s="30"/>
      <c r="AW126" s="502"/>
      <c r="AY126" s="30"/>
      <c r="AZ126" s="502"/>
      <c r="BB126" s="30"/>
      <c r="BC126" s="502"/>
      <c r="BE126" s="30"/>
      <c r="BF126" s="502"/>
      <c r="BH126" s="30"/>
      <c r="BI126" s="502"/>
      <c r="BK126" s="30"/>
      <c r="BL126" s="31"/>
      <c r="BM126" s="31"/>
      <c r="BN126" s="31"/>
      <c r="BO126" s="31"/>
      <c r="BP126" s="31"/>
      <c r="BQ126" s="31"/>
      <c r="BR126" s="31"/>
      <c r="BS126" s="502"/>
      <c r="BT126" s="502"/>
      <c r="BU126" s="502"/>
      <c r="BV126" s="502"/>
      <c r="BW126" s="502"/>
      <c r="BX126" s="502"/>
      <c r="BY126" s="502"/>
      <c r="BZ126" s="502"/>
      <c r="CA126" s="502"/>
      <c r="CB126" s="502"/>
      <c r="CC126" s="502"/>
      <c r="CD126" s="502"/>
      <c r="CE126" s="502"/>
      <c r="CF126" s="502"/>
      <c r="CG126" s="502"/>
      <c r="CH126" s="502"/>
      <c r="CI126" s="502"/>
      <c r="CJ126" s="502"/>
      <c r="CK126" s="502"/>
      <c r="CL126" s="502"/>
      <c r="CM126" s="502"/>
      <c r="CN126" s="502"/>
      <c r="CO126" s="502"/>
      <c r="CP126" s="502"/>
      <c r="CQ126" s="502"/>
      <c r="CR126" s="502"/>
      <c r="CS126" s="502"/>
      <c r="CT126" s="502"/>
      <c r="CU126" s="502"/>
      <c r="CV126" s="502"/>
      <c r="CW126" s="502"/>
      <c r="CX126" s="502"/>
      <c r="CY126" s="502"/>
      <c r="CZ126" s="502"/>
      <c r="DA126" s="502"/>
      <c r="DB126" s="502"/>
      <c r="DC126" s="502"/>
      <c r="DD126" s="502"/>
      <c r="DE126" s="502"/>
      <c r="DF126" s="502"/>
      <c r="DG126" s="502"/>
      <c r="DH126" s="502"/>
      <c r="DI126" s="502"/>
      <c r="DJ126" s="502"/>
      <c r="DK126" s="502"/>
      <c r="DL126" s="502"/>
      <c r="DM126" s="502"/>
      <c r="DN126" s="502"/>
      <c r="DO126" s="502"/>
      <c r="DP126" s="502"/>
      <c r="DQ126" s="502"/>
      <c r="DR126" s="502"/>
      <c r="DS126" s="502"/>
      <c r="DT126" s="502"/>
      <c r="DU126" s="502"/>
      <c r="DV126" s="502"/>
      <c r="DW126" s="502"/>
      <c r="DX126" s="502"/>
      <c r="DY126" s="502"/>
      <c r="DZ126" s="502"/>
      <c r="EA126" s="502"/>
      <c r="EB126" s="502"/>
      <c r="EC126" s="502"/>
      <c r="ED126" s="502"/>
      <c r="EE126" s="502"/>
      <c r="EF126" s="502"/>
      <c r="EG126" s="502"/>
      <c r="EH126" s="502"/>
      <c r="EI126" s="502"/>
      <c r="EJ126" s="502"/>
      <c r="EK126" s="502"/>
      <c r="EL126" s="502"/>
      <c r="EM126" s="502"/>
      <c r="EN126" s="502"/>
      <c r="EO126" s="502"/>
      <c r="EP126" s="502"/>
      <c r="EQ126" s="502"/>
      <c r="ER126" s="502"/>
      <c r="ES126" s="502"/>
      <c r="ET126" s="502"/>
      <c r="EU126" s="502"/>
      <c r="EV126" s="502"/>
      <c r="EW126" s="502"/>
      <c r="EX126" s="503"/>
      <c r="EY126" s="502"/>
      <c r="EZ126" s="502"/>
      <c r="FA126" s="502"/>
      <c r="FB126" s="502"/>
      <c r="FC126" s="502"/>
      <c r="FD126" s="502"/>
      <c r="FE126" s="502"/>
      <c r="FF126" s="502"/>
      <c r="FG126" s="502"/>
      <c r="FH126" s="502"/>
      <c r="FI126" s="502"/>
    </row>
    <row r="127" spans="1:165" s="501" customFormat="1" x14ac:dyDescent="0.2">
      <c r="A127" s="772"/>
      <c r="B127" s="788"/>
      <c r="C127" s="502"/>
      <c r="D127" s="502"/>
      <c r="F127" s="30"/>
      <c r="G127" s="502"/>
      <c r="I127" s="30"/>
      <c r="J127" s="502"/>
      <c r="L127" s="30"/>
      <c r="M127" s="502"/>
      <c r="O127" s="30"/>
      <c r="P127" s="502"/>
      <c r="R127" s="30"/>
      <c r="S127" s="502"/>
      <c r="U127" s="30"/>
      <c r="V127" s="502"/>
      <c r="X127" s="30"/>
      <c r="Y127" s="502"/>
      <c r="AA127" s="30"/>
      <c r="AB127" s="502"/>
      <c r="AD127" s="30"/>
      <c r="AE127" s="502"/>
      <c r="AG127" s="30"/>
      <c r="AH127" s="502"/>
      <c r="AJ127" s="30"/>
      <c r="AK127" s="502"/>
      <c r="AM127" s="30"/>
      <c r="AN127" s="502"/>
      <c r="AP127" s="30"/>
      <c r="AQ127" s="502"/>
      <c r="AS127" s="30"/>
      <c r="AT127" s="502"/>
      <c r="AV127" s="30"/>
      <c r="AW127" s="502"/>
      <c r="AY127" s="30"/>
      <c r="AZ127" s="502"/>
      <c r="BB127" s="30"/>
      <c r="BC127" s="502"/>
      <c r="BE127" s="30"/>
      <c r="BF127" s="502"/>
      <c r="BH127" s="30"/>
      <c r="BI127" s="502"/>
      <c r="BK127" s="30"/>
      <c r="BL127" s="31"/>
      <c r="BM127" s="31"/>
      <c r="BN127" s="31"/>
      <c r="BO127" s="31"/>
      <c r="BP127" s="31"/>
      <c r="BQ127" s="31"/>
      <c r="BR127" s="31"/>
      <c r="BS127" s="502"/>
      <c r="BT127" s="502"/>
      <c r="BU127" s="502"/>
      <c r="BV127" s="502"/>
      <c r="BW127" s="502"/>
      <c r="BX127" s="502"/>
      <c r="BY127" s="502"/>
      <c r="BZ127" s="502"/>
      <c r="CA127" s="502"/>
      <c r="CB127" s="502"/>
      <c r="CC127" s="502"/>
      <c r="CD127" s="502"/>
      <c r="CE127" s="502"/>
      <c r="CF127" s="502"/>
      <c r="CG127" s="502"/>
      <c r="CH127" s="502"/>
      <c r="CI127" s="502"/>
      <c r="CJ127" s="502"/>
      <c r="CK127" s="502"/>
      <c r="CL127" s="502"/>
      <c r="CM127" s="502"/>
      <c r="CN127" s="502"/>
      <c r="CO127" s="502"/>
      <c r="CP127" s="502"/>
      <c r="CQ127" s="502"/>
      <c r="CR127" s="502"/>
      <c r="CS127" s="502"/>
      <c r="CT127" s="502"/>
      <c r="CU127" s="502"/>
      <c r="CV127" s="502"/>
      <c r="CW127" s="502"/>
      <c r="CX127" s="502"/>
      <c r="CY127" s="502"/>
      <c r="CZ127" s="502"/>
      <c r="DA127" s="502"/>
      <c r="DB127" s="502"/>
      <c r="DC127" s="502"/>
      <c r="DD127" s="502"/>
      <c r="DE127" s="502"/>
      <c r="DF127" s="502"/>
      <c r="DG127" s="502"/>
      <c r="DH127" s="502"/>
      <c r="DI127" s="502"/>
      <c r="DJ127" s="502"/>
      <c r="DK127" s="502"/>
      <c r="DL127" s="502"/>
      <c r="DM127" s="502"/>
      <c r="DN127" s="502"/>
      <c r="DO127" s="502"/>
      <c r="DP127" s="502"/>
      <c r="DQ127" s="502"/>
      <c r="DR127" s="502"/>
      <c r="DS127" s="502"/>
      <c r="DT127" s="502"/>
      <c r="DU127" s="502"/>
      <c r="DV127" s="502"/>
      <c r="DW127" s="502"/>
      <c r="DX127" s="502"/>
      <c r="DY127" s="502"/>
      <c r="DZ127" s="502"/>
      <c r="EA127" s="502"/>
      <c r="EB127" s="502"/>
      <c r="EC127" s="502"/>
      <c r="ED127" s="502"/>
      <c r="EE127" s="502"/>
      <c r="EF127" s="502"/>
      <c r="EG127" s="502"/>
      <c r="EH127" s="502"/>
      <c r="EI127" s="502"/>
      <c r="EJ127" s="502"/>
      <c r="EK127" s="502"/>
      <c r="EL127" s="502"/>
      <c r="EM127" s="502"/>
      <c r="EN127" s="502"/>
      <c r="EO127" s="502"/>
      <c r="EP127" s="502"/>
      <c r="EQ127" s="502"/>
      <c r="ER127" s="502"/>
      <c r="ES127" s="502"/>
      <c r="ET127" s="502"/>
      <c r="EU127" s="502"/>
      <c r="EV127" s="502"/>
      <c r="EW127" s="502"/>
      <c r="EX127" s="503"/>
      <c r="EY127" s="502"/>
      <c r="EZ127" s="502"/>
      <c r="FA127" s="502"/>
      <c r="FB127" s="502"/>
      <c r="FC127" s="502"/>
      <c r="FD127" s="502"/>
      <c r="FE127" s="502"/>
      <c r="FF127" s="502"/>
      <c r="FG127" s="502"/>
      <c r="FH127" s="502"/>
      <c r="FI127" s="502"/>
    </row>
    <row r="128" spans="1:165" s="501" customFormat="1" x14ac:dyDescent="0.2">
      <c r="A128" s="772"/>
      <c r="B128" s="788"/>
      <c r="C128" s="502"/>
      <c r="D128" s="502"/>
      <c r="F128" s="30"/>
      <c r="G128" s="502"/>
      <c r="I128" s="30"/>
      <c r="J128" s="502"/>
      <c r="L128" s="30"/>
      <c r="M128" s="502"/>
      <c r="O128" s="30"/>
      <c r="P128" s="502"/>
      <c r="R128" s="30"/>
      <c r="S128" s="502"/>
      <c r="U128" s="30"/>
      <c r="V128" s="502"/>
      <c r="X128" s="30"/>
      <c r="Y128" s="502"/>
      <c r="AA128" s="30"/>
      <c r="AB128" s="502"/>
      <c r="AD128" s="30"/>
      <c r="AE128" s="502"/>
      <c r="AG128" s="30"/>
      <c r="AH128" s="502"/>
      <c r="AJ128" s="30"/>
      <c r="AK128" s="502"/>
      <c r="AM128" s="30"/>
      <c r="AN128" s="502"/>
      <c r="AP128" s="30"/>
      <c r="AQ128" s="502"/>
      <c r="AS128" s="30"/>
      <c r="AT128" s="502"/>
      <c r="AV128" s="30"/>
      <c r="AW128" s="502"/>
      <c r="AY128" s="30"/>
      <c r="AZ128" s="502"/>
      <c r="BB128" s="30"/>
      <c r="BC128" s="502"/>
      <c r="BE128" s="30"/>
      <c r="BF128" s="502"/>
      <c r="BH128" s="30"/>
      <c r="BI128" s="502"/>
      <c r="BK128" s="30"/>
      <c r="BL128" s="31"/>
      <c r="BM128" s="31"/>
      <c r="BN128" s="31"/>
      <c r="BO128" s="31"/>
      <c r="BP128" s="31"/>
      <c r="BQ128" s="31"/>
      <c r="BR128" s="31"/>
      <c r="BS128" s="502"/>
      <c r="BT128" s="502"/>
      <c r="BU128" s="502"/>
      <c r="BV128" s="502"/>
      <c r="BW128" s="502"/>
      <c r="BX128" s="502"/>
      <c r="BY128" s="502"/>
      <c r="BZ128" s="502"/>
      <c r="CA128" s="502"/>
      <c r="CB128" s="502"/>
      <c r="CC128" s="502"/>
      <c r="CD128" s="502"/>
      <c r="CE128" s="502"/>
      <c r="CF128" s="502"/>
      <c r="CG128" s="502"/>
      <c r="CH128" s="502"/>
      <c r="CI128" s="502"/>
      <c r="CJ128" s="502"/>
      <c r="CK128" s="502"/>
      <c r="CL128" s="502"/>
      <c r="CM128" s="502"/>
      <c r="CN128" s="502"/>
      <c r="CO128" s="502"/>
      <c r="CP128" s="502"/>
      <c r="CQ128" s="502"/>
      <c r="CR128" s="502"/>
      <c r="CS128" s="502"/>
      <c r="CT128" s="502"/>
      <c r="CU128" s="502"/>
      <c r="CV128" s="502"/>
      <c r="CW128" s="502"/>
      <c r="CX128" s="502"/>
      <c r="CY128" s="502"/>
      <c r="CZ128" s="502"/>
      <c r="DA128" s="502"/>
      <c r="DB128" s="502"/>
      <c r="DC128" s="502"/>
      <c r="DD128" s="502"/>
      <c r="DE128" s="502"/>
      <c r="DF128" s="502"/>
      <c r="DG128" s="502"/>
      <c r="DH128" s="502"/>
      <c r="DI128" s="502"/>
      <c r="DJ128" s="502"/>
      <c r="DK128" s="502"/>
      <c r="DL128" s="502"/>
      <c r="DM128" s="502"/>
      <c r="DN128" s="502"/>
      <c r="DO128" s="502"/>
      <c r="DP128" s="502"/>
      <c r="DQ128" s="502"/>
      <c r="DR128" s="502"/>
      <c r="DS128" s="502"/>
      <c r="DT128" s="502"/>
      <c r="DU128" s="502"/>
      <c r="DV128" s="502"/>
      <c r="DW128" s="502"/>
      <c r="DX128" s="502"/>
      <c r="DY128" s="502"/>
      <c r="DZ128" s="502"/>
      <c r="EA128" s="502"/>
      <c r="EB128" s="502"/>
      <c r="EC128" s="502"/>
      <c r="ED128" s="502"/>
      <c r="EE128" s="502"/>
      <c r="EF128" s="502"/>
      <c r="EG128" s="502"/>
      <c r="EH128" s="502"/>
      <c r="EI128" s="502"/>
      <c r="EJ128" s="502"/>
      <c r="EK128" s="502"/>
      <c r="EL128" s="502"/>
      <c r="EM128" s="502"/>
      <c r="EN128" s="502"/>
      <c r="EO128" s="502"/>
      <c r="EP128" s="502"/>
      <c r="EQ128" s="502"/>
      <c r="ER128" s="502"/>
      <c r="ES128" s="502"/>
      <c r="ET128" s="502"/>
      <c r="EU128" s="502"/>
      <c r="EV128" s="502"/>
      <c r="EW128" s="502"/>
      <c r="EX128" s="503"/>
      <c r="EY128" s="502"/>
      <c r="EZ128" s="502"/>
      <c r="FA128" s="502"/>
      <c r="FB128" s="502"/>
      <c r="FC128" s="502"/>
      <c r="FD128" s="502"/>
      <c r="FE128" s="502"/>
      <c r="FF128" s="502"/>
      <c r="FG128" s="502"/>
      <c r="FH128" s="502"/>
      <c r="FI128" s="502"/>
    </row>
    <row r="129" spans="1:165" s="501" customFormat="1" x14ac:dyDescent="0.2">
      <c r="A129" s="772"/>
      <c r="B129" s="788"/>
      <c r="C129" s="502"/>
      <c r="D129" s="502"/>
      <c r="F129" s="30"/>
      <c r="G129" s="502"/>
      <c r="I129" s="30"/>
      <c r="J129" s="502"/>
      <c r="L129" s="30"/>
      <c r="M129" s="502"/>
      <c r="O129" s="30"/>
      <c r="P129" s="502"/>
      <c r="R129" s="30"/>
      <c r="S129" s="502"/>
      <c r="U129" s="30"/>
      <c r="V129" s="502"/>
      <c r="X129" s="30"/>
      <c r="Y129" s="502"/>
      <c r="AA129" s="30"/>
      <c r="AB129" s="502"/>
      <c r="AD129" s="30"/>
      <c r="AE129" s="502"/>
      <c r="AG129" s="30"/>
      <c r="AH129" s="502"/>
      <c r="AJ129" s="30"/>
      <c r="AK129" s="502"/>
      <c r="AM129" s="30"/>
      <c r="AN129" s="502"/>
      <c r="AP129" s="30"/>
      <c r="AQ129" s="502"/>
      <c r="AS129" s="30"/>
      <c r="AT129" s="502"/>
      <c r="AV129" s="30"/>
      <c r="AW129" s="502"/>
      <c r="AY129" s="30"/>
      <c r="AZ129" s="502"/>
      <c r="BB129" s="30"/>
      <c r="BC129" s="502"/>
      <c r="BE129" s="30"/>
      <c r="BF129" s="502"/>
      <c r="BH129" s="30"/>
      <c r="BI129" s="502"/>
      <c r="BK129" s="30"/>
      <c r="BL129" s="31"/>
      <c r="BM129" s="31"/>
      <c r="BN129" s="31"/>
      <c r="BO129" s="31"/>
      <c r="BP129" s="31"/>
      <c r="BQ129" s="31"/>
      <c r="BR129" s="31"/>
      <c r="BS129" s="502"/>
      <c r="BT129" s="502"/>
      <c r="BU129" s="502"/>
      <c r="BV129" s="502"/>
      <c r="BW129" s="502"/>
      <c r="BX129" s="502"/>
      <c r="BY129" s="502"/>
      <c r="BZ129" s="502"/>
      <c r="CA129" s="502"/>
      <c r="CB129" s="502"/>
      <c r="CC129" s="502"/>
      <c r="CD129" s="502"/>
      <c r="CE129" s="502"/>
      <c r="CF129" s="502"/>
      <c r="CG129" s="502"/>
      <c r="CH129" s="502"/>
      <c r="CI129" s="502"/>
      <c r="CJ129" s="502"/>
      <c r="CK129" s="502"/>
      <c r="CL129" s="502"/>
      <c r="CM129" s="502"/>
      <c r="CN129" s="502"/>
      <c r="CO129" s="502"/>
      <c r="CP129" s="502"/>
      <c r="CQ129" s="502"/>
      <c r="CR129" s="502"/>
      <c r="CS129" s="502"/>
      <c r="CT129" s="502"/>
      <c r="CU129" s="502"/>
      <c r="CV129" s="502"/>
      <c r="CW129" s="502"/>
      <c r="CX129" s="502"/>
      <c r="CY129" s="502"/>
      <c r="CZ129" s="502"/>
      <c r="DA129" s="502"/>
      <c r="DB129" s="502"/>
      <c r="DC129" s="502"/>
      <c r="DD129" s="502"/>
      <c r="DE129" s="502"/>
      <c r="DF129" s="502"/>
      <c r="DG129" s="502"/>
      <c r="DH129" s="502"/>
      <c r="DI129" s="502"/>
      <c r="DJ129" s="502"/>
      <c r="DK129" s="502"/>
      <c r="DL129" s="502"/>
      <c r="DM129" s="502"/>
      <c r="DN129" s="502"/>
      <c r="DO129" s="502"/>
      <c r="DP129" s="502"/>
      <c r="DQ129" s="502"/>
      <c r="DR129" s="502"/>
      <c r="DS129" s="502"/>
      <c r="DT129" s="502"/>
      <c r="DU129" s="502"/>
      <c r="DV129" s="502"/>
      <c r="DW129" s="502"/>
      <c r="DX129" s="502"/>
      <c r="DY129" s="502"/>
      <c r="DZ129" s="502"/>
      <c r="EA129" s="502"/>
      <c r="EB129" s="502"/>
      <c r="EC129" s="502"/>
      <c r="ED129" s="502"/>
      <c r="EE129" s="502"/>
      <c r="EF129" s="502"/>
      <c r="EG129" s="502"/>
      <c r="EH129" s="502"/>
      <c r="EI129" s="502"/>
      <c r="EJ129" s="502"/>
      <c r="EK129" s="502"/>
      <c r="EL129" s="502"/>
      <c r="EM129" s="502"/>
      <c r="EN129" s="502"/>
      <c r="EO129" s="502"/>
      <c r="EP129" s="502"/>
      <c r="EQ129" s="502"/>
      <c r="ER129" s="502"/>
      <c r="ES129" s="502"/>
      <c r="ET129" s="502"/>
      <c r="EU129" s="502"/>
      <c r="EV129" s="502"/>
      <c r="EW129" s="502"/>
      <c r="EX129" s="503"/>
      <c r="EY129" s="502"/>
      <c r="EZ129" s="502"/>
      <c r="FA129" s="502"/>
      <c r="FB129" s="502"/>
      <c r="FC129" s="502"/>
      <c r="FD129" s="502"/>
      <c r="FE129" s="502"/>
      <c r="FF129" s="502"/>
      <c r="FG129" s="502"/>
      <c r="FH129" s="502"/>
      <c r="FI129" s="502"/>
    </row>
    <row r="130" spans="1:165" s="501" customFormat="1" x14ac:dyDescent="0.2">
      <c r="A130" s="772"/>
      <c r="B130" s="788"/>
      <c r="C130" s="502"/>
      <c r="D130" s="502"/>
      <c r="F130" s="30"/>
      <c r="G130" s="502"/>
      <c r="I130" s="30"/>
      <c r="J130" s="502"/>
      <c r="L130" s="30"/>
      <c r="M130" s="502"/>
      <c r="O130" s="30"/>
      <c r="P130" s="502"/>
      <c r="R130" s="30"/>
      <c r="S130" s="502"/>
      <c r="U130" s="30"/>
      <c r="V130" s="502"/>
      <c r="X130" s="30"/>
      <c r="Y130" s="502"/>
      <c r="AA130" s="30"/>
      <c r="AB130" s="502"/>
      <c r="AD130" s="30"/>
      <c r="AE130" s="502"/>
      <c r="AG130" s="30"/>
      <c r="AH130" s="502"/>
      <c r="AJ130" s="30"/>
      <c r="AK130" s="502"/>
      <c r="AM130" s="30"/>
      <c r="AN130" s="502"/>
      <c r="AP130" s="30"/>
      <c r="AQ130" s="502"/>
      <c r="AS130" s="30"/>
      <c r="AT130" s="502"/>
      <c r="AV130" s="30"/>
      <c r="AW130" s="502"/>
      <c r="AY130" s="30"/>
      <c r="AZ130" s="502"/>
      <c r="BB130" s="30"/>
      <c r="BC130" s="502"/>
      <c r="BE130" s="30"/>
      <c r="BF130" s="502"/>
      <c r="BH130" s="30"/>
      <c r="BI130" s="502"/>
      <c r="BK130" s="30"/>
      <c r="BL130" s="31"/>
      <c r="BM130" s="31"/>
      <c r="BN130" s="31"/>
      <c r="BO130" s="31"/>
      <c r="BP130" s="31"/>
      <c r="BQ130" s="31"/>
      <c r="BR130" s="31"/>
      <c r="BS130" s="502"/>
      <c r="BT130" s="502"/>
      <c r="BU130" s="502"/>
      <c r="BV130" s="502"/>
      <c r="BW130" s="502"/>
      <c r="BX130" s="502"/>
      <c r="BY130" s="502"/>
      <c r="BZ130" s="502"/>
      <c r="CA130" s="502"/>
      <c r="CB130" s="502"/>
      <c r="CC130" s="502"/>
      <c r="CD130" s="502"/>
      <c r="CE130" s="502"/>
      <c r="CF130" s="502"/>
      <c r="CG130" s="502"/>
      <c r="CH130" s="502"/>
      <c r="CI130" s="502"/>
      <c r="CJ130" s="502"/>
      <c r="CK130" s="502"/>
      <c r="CL130" s="502"/>
      <c r="CM130" s="502"/>
      <c r="CN130" s="502"/>
      <c r="CO130" s="502"/>
      <c r="CP130" s="502"/>
      <c r="CQ130" s="502"/>
      <c r="CR130" s="502"/>
      <c r="CS130" s="502"/>
      <c r="CT130" s="502"/>
      <c r="CU130" s="502"/>
      <c r="CV130" s="502"/>
      <c r="CW130" s="502"/>
      <c r="CX130" s="502"/>
      <c r="CY130" s="502"/>
      <c r="CZ130" s="502"/>
      <c r="DA130" s="502"/>
      <c r="DB130" s="502"/>
      <c r="DC130" s="502"/>
      <c r="DD130" s="502"/>
      <c r="DE130" s="502"/>
      <c r="DF130" s="502"/>
      <c r="DG130" s="502"/>
      <c r="DH130" s="502"/>
      <c r="DI130" s="502"/>
      <c r="DJ130" s="502"/>
      <c r="DK130" s="502"/>
      <c r="DL130" s="502"/>
      <c r="DM130" s="502"/>
      <c r="DN130" s="502"/>
      <c r="DO130" s="502"/>
      <c r="DP130" s="502"/>
      <c r="DQ130" s="502"/>
      <c r="DR130" s="502"/>
      <c r="DS130" s="502"/>
      <c r="DT130" s="502"/>
      <c r="DU130" s="502"/>
      <c r="DV130" s="502"/>
      <c r="DW130" s="502"/>
      <c r="DX130" s="502"/>
      <c r="DY130" s="502"/>
      <c r="DZ130" s="502"/>
      <c r="EA130" s="502"/>
      <c r="EB130" s="502"/>
      <c r="EC130" s="502"/>
      <c r="ED130" s="502"/>
      <c r="EE130" s="502"/>
      <c r="EF130" s="502"/>
      <c r="EG130" s="502"/>
      <c r="EH130" s="502"/>
      <c r="EI130" s="502"/>
      <c r="EJ130" s="502"/>
      <c r="EK130" s="502"/>
      <c r="EL130" s="502"/>
      <c r="EM130" s="502"/>
      <c r="EN130" s="502"/>
      <c r="EO130" s="502"/>
      <c r="EP130" s="502"/>
      <c r="EQ130" s="502"/>
      <c r="ER130" s="502"/>
      <c r="ES130" s="502"/>
      <c r="ET130" s="502"/>
      <c r="EU130" s="502"/>
      <c r="EV130" s="502"/>
      <c r="EW130" s="502"/>
      <c r="EX130" s="503"/>
      <c r="EY130" s="502"/>
      <c r="EZ130" s="502"/>
      <c r="FA130" s="502"/>
      <c r="FB130" s="502"/>
      <c r="FC130" s="502"/>
      <c r="FD130" s="502"/>
      <c r="FE130" s="502"/>
      <c r="FF130" s="502"/>
      <c r="FG130" s="502"/>
      <c r="FH130" s="502"/>
      <c r="FI130" s="502"/>
    </row>
    <row r="131" spans="1:165" s="501" customFormat="1" x14ac:dyDescent="0.2">
      <c r="A131" s="772"/>
      <c r="B131" s="788"/>
      <c r="C131" s="502"/>
      <c r="D131" s="502"/>
      <c r="F131" s="30"/>
      <c r="G131" s="502"/>
      <c r="I131" s="30"/>
      <c r="J131" s="502"/>
      <c r="L131" s="30"/>
      <c r="M131" s="502"/>
      <c r="O131" s="30"/>
      <c r="P131" s="502"/>
      <c r="R131" s="30"/>
      <c r="S131" s="502"/>
      <c r="U131" s="30"/>
      <c r="V131" s="502"/>
      <c r="X131" s="30"/>
      <c r="Y131" s="502"/>
      <c r="AA131" s="30"/>
      <c r="AB131" s="502"/>
      <c r="AD131" s="30"/>
      <c r="AE131" s="502"/>
      <c r="AG131" s="30"/>
      <c r="AH131" s="502"/>
      <c r="AJ131" s="30"/>
      <c r="AK131" s="502"/>
      <c r="AM131" s="30"/>
      <c r="AN131" s="502"/>
      <c r="AP131" s="30"/>
      <c r="AQ131" s="502"/>
      <c r="AS131" s="30"/>
      <c r="AT131" s="502"/>
      <c r="AV131" s="30"/>
      <c r="AW131" s="502"/>
      <c r="AY131" s="30"/>
      <c r="AZ131" s="502"/>
      <c r="BB131" s="30"/>
      <c r="BC131" s="502"/>
      <c r="BE131" s="30"/>
      <c r="BF131" s="502"/>
      <c r="BH131" s="30"/>
      <c r="BI131" s="502"/>
      <c r="BK131" s="30"/>
      <c r="BL131" s="31"/>
      <c r="BM131" s="31"/>
      <c r="BN131" s="31"/>
      <c r="BO131" s="31"/>
      <c r="BP131" s="31"/>
      <c r="BQ131" s="31"/>
      <c r="BR131" s="31"/>
      <c r="BS131" s="502"/>
      <c r="BT131" s="502"/>
      <c r="BU131" s="502"/>
      <c r="BV131" s="502"/>
      <c r="BW131" s="502"/>
      <c r="BX131" s="502"/>
      <c r="BY131" s="502"/>
      <c r="BZ131" s="502"/>
      <c r="CA131" s="502"/>
      <c r="CB131" s="502"/>
      <c r="CC131" s="502"/>
      <c r="CD131" s="502"/>
      <c r="CE131" s="502"/>
      <c r="CF131" s="502"/>
      <c r="CG131" s="502"/>
      <c r="CH131" s="502"/>
      <c r="CI131" s="502"/>
      <c r="CJ131" s="502"/>
      <c r="CK131" s="502"/>
      <c r="CL131" s="502"/>
      <c r="CM131" s="502"/>
      <c r="CN131" s="502"/>
      <c r="CO131" s="502"/>
      <c r="CP131" s="502"/>
      <c r="CQ131" s="502"/>
      <c r="CR131" s="502"/>
      <c r="CS131" s="502"/>
      <c r="CT131" s="502"/>
      <c r="CU131" s="502"/>
      <c r="CV131" s="502"/>
      <c r="CW131" s="502"/>
      <c r="CX131" s="502"/>
      <c r="CY131" s="502"/>
      <c r="CZ131" s="502"/>
      <c r="DA131" s="502"/>
      <c r="DB131" s="502"/>
      <c r="DC131" s="502"/>
      <c r="DD131" s="502"/>
      <c r="DE131" s="502"/>
      <c r="DF131" s="502"/>
      <c r="DG131" s="502"/>
      <c r="DH131" s="502"/>
      <c r="DI131" s="502"/>
      <c r="DJ131" s="502"/>
      <c r="DK131" s="502"/>
      <c r="DL131" s="502"/>
      <c r="DM131" s="502"/>
      <c r="DN131" s="502"/>
      <c r="DO131" s="502"/>
      <c r="DP131" s="502"/>
      <c r="DQ131" s="502"/>
      <c r="DR131" s="502"/>
      <c r="DS131" s="502"/>
      <c r="DT131" s="502"/>
      <c r="DU131" s="502"/>
      <c r="DV131" s="502"/>
      <c r="DW131" s="502"/>
      <c r="DX131" s="502"/>
      <c r="DY131" s="502"/>
      <c r="DZ131" s="502"/>
      <c r="EA131" s="502"/>
      <c r="EB131" s="502"/>
      <c r="EC131" s="502"/>
      <c r="ED131" s="502"/>
      <c r="EE131" s="502"/>
      <c r="EF131" s="502"/>
      <c r="EG131" s="502"/>
      <c r="EH131" s="502"/>
      <c r="EI131" s="502"/>
      <c r="EJ131" s="502"/>
      <c r="EK131" s="502"/>
      <c r="EL131" s="502"/>
      <c r="EM131" s="502"/>
      <c r="EN131" s="502"/>
      <c r="EO131" s="502"/>
      <c r="EP131" s="502"/>
      <c r="EQ131" s="502"/>
      <c r="ER131" s="502"/>
      <c r="ES131" s="502"/>
      <c r="ET131" s="502"/>
      <c r="EU131" s="502"/>
      <c r="EV131" s="502"/>
      <c r="EW131" s="502"/>
      <c r="EX131" s="503"/>
      <c r="EY131" s="502"/>
      <c r="EZ131" s="502"/>
      <c r="FA131" s="502"/>
      <c r="FB131" s="502"/>
      <c r="FC131" s="502"/>
      <c r="FD131" s="502"/>
      <c r="FE131" s="502"/>
      <c r="FF131" s="502"/>
      <c r="FG131" s="502"/>
      <c r="FH131" s="502"/>
      <c r="FI131" s="502"/>
    </row>
    <row r="132" spans="1:165" s="501" customFormat="1" x14ac:dyDescent="0.2">
      <c r="A132" s="772"/>
      <c r="B132" s="788"/>
      <c r="C132" s="502"/>
      <c r="D132" s="502"/>
      <c r="F132" s="30"/>
      <c r="G132" s="502"/>
      <c r="I132" s="30"/>
      <c r="J132" s="502"/>
      <c r="L132" s="30"/>
      <c r="M132" s="502"/>
      <c r="O132" s="30"/>
      <c r="P132" s="502"/>
      <c r="R132" s="30"/>
      <c r="S132" s="502"/>
      <c r="U132" s="30"/>
      <c r="V132" s="502"/>
      <c r="X132" s="30"/>
      <c r="Y132" s="502"/>
      <c r="AA132" s="30"/>
      <c r="AB132" s="502"/>
      <c r="AD132" s="30"/>
      <c r="AE132" s="502"/>
      <c r="AG132" s="30"/>
      <c r="AH132" s="502"/>
      <c r="AJ132" s="30"/>
      <c r="AK132" s="502"/>
      <c r="AM132" s="30"/>
      <c r="AN132" s="502"/>
      <c r="AP132" s="30"/>
      <c r="AQ132" s="502"/>
      <c r="AS132" s="30"/>
      <c r="AT132" s="502"/>
      <c r="AV132" s="30"/>
      <c r="AW132" s="502"/>
      <c r="AY132" s="30"/>
      <c r="AZ132" s="502"/>
      <c r="BB132" s="30"/>
      <c r="BC132" s="502"/>
      <c r="BE132" s="30"/>
      <c r="BF132" s="502"/>
      <c r="BH132" s="30"/>
      <c r="BI132" s="502"/>
      <c r="BK132" s="30"/>
      <c r="BL132" s="31"/>
      <c r="BM132" s="31"/>
      <c r="BN132" s="31"/>
      <c r="BO132" s="31"/>
      <c r="BP132" s="31"/>
      <c r="BQ132" s="31"/>
      <c r="BR132" s="31"/>
      <c r="BS132" s="502"/>
      <c r="BT132" s="502"/>
      <c r="BU132" s="502"/>
      <c r="BV132" s="502"/>
      <c r="BW132" s="502"/>
      <c r="BX132" s="502"/>
      <c r="BY132" s="502"/>
      <c r="BZ132" s="502"/>
      <c r="CA132" s="502"/>
      <c r="CB132" s="502"/>
      <c r="CC132" s="502"/>
      <c r="CD132" s="502"/>
      <c r="CE132" s="502"/>
      <c r="CF132" s="502"/>
      <c r="CG132" s="502"/>
      <c r="CH132" s="502"/>
      <c r="CI132" s="502"/>
      <c r="CJ132" s="502"/>
      <c r="CK132" s="502"/>
      <c r="CL132" s="502"/>
      <c r="CM132" s="502"/>
      <c r="CN132" s="502"/>
      <c r="CO132" s="502"/>
      <c r="CP132" s="502"/>
      <c r="CQ132" s="502"/>
      <c r="CR132" s="502"/>
      <c r="CS132" s="502"/>
      <c r="CT132" s="502"/>
      <c r="CU132" s="502"/>
      <c r="CV132" s="502"/>
      <c r="CW132" s="502"/>
      <c r="CX132" s="502"/>
      <c r="CY132" s="502"/>
      <c r="CZ132" s="502"/>
      <c r="DA132" s="502"/>
      <c r="DB132" s="502"/>
      <c r="DC132" s="502"/>
      <c r="DD132" s="502"/>
      <c r="DE132" s="502"/>
      <c r="DF132" s="502"/>
      <c r="DG132" s="502"/>
      <c r="DH132" s="502"/>
      <c r="DI132" s="502"/>
      <c r="DJ132" s="502"/>
      <c r="DK132" s="502"/>
      <c r="DL132" s="502"/>
      <c r="DM132" s="502"/>
      <c r="DN132" s="502"/>
      <c r="DO132" s="502"/>
      <c r="DP132" s="502"/>
      <c r="DQ132" s="502"/>
      <c r="DR132" s="502"/>
      <c r="DS132" s="502"/>
      <c r="DT132" s="502"/>
      <c r="DU132" s="502"/>
      <c r="DV132" s="502"/>
      <c r="DW132" s="502"/>
      <c r="DX132" s="502"/>
      <c r="DY132" s="502"/>
      <c r="DZ132" s="502"/>
      <c r="EA132" s="502"/>
      <c r="EB132" s="502"/>
      <c r="EC132" s="502"/>
      <c r="ED132" s="502"/>
      <c r="EE132" s="502"/>
      <c r="EF132" s="502"/>
      <c r="EG132" s="502"/>
      <c r="EH132" s="502"/>
      <c r="EI132" s="502"/>
      <c r="EJ132" s="502"/>
      <c r="EK132" s="502"/>
      <c r="EL132" s="502"/>
      <c r="EM132" s="502"/>
      <c r="EN132" s="502"/>
      <c r="EO132" s="502"/>
      <c r="EP132" s="502"/>
      <c r="EQ132" s="502"/>
      <c r="ER132" s="502"/>
      <c r="ES132" s="502"/>
      <c r="ET132" s="502"/>
      <c r="EU132" s="502"/>
      <c r="EV132" s="502"/>
      <c r="EW132" s="502"/>
      <c r="EX132" s="503"/>
      <c r="EY132" s="502"/>
      <c r="EZ132" s="502"/>
      <c r="FA132" s="502"/>
      <c r="FB132" s="502"/>
      <c r="FC132" s="502"/>
      <c r="FD132" s="502"/>
      <c r="FE132" s="502"/>
      <c r="FF132" s="502"/>
      <c r="FG132" s="502"/>
      <c r="FH132" s="502"/>
      <c r="FI132" s="502"/>
    </row>
    <row r="133" spans="1:165" s="501" customFormat="1" x14ac:dyDescent="0.2">
      <c r="A133" s="772"/>
      <c r="B133" s="788"/>
      <c r="C133" s="502"/>
      <c r="D133" s="502"/>
      <c r="F133" s="30"/>
      <c r="G133" s="502"/>
      <c r="I133" s="30"/>
      <c r="J133" s="502"/>
      <c r="L133" s="30"/>
      <c r="M133" s="502"/>
      <c r="O133" s="30"/>
      <c r="P133" s="502"/>
      <c r="R133" s="30"/>
      <c r="S133" s="502"/>
      <c r="U133" s="30"/>
      <c r="V133" s="502"/>
      <c r="X133" s="30"/>
      <c r="Y133" s="502"/>
      <c r="AA133" s="30"/>
      <c r="AB133" s="502"/>
      <c r="AD133" s="30"/>
      <c r="AE133" s="502"/>
      <c r="AG133" s="30"/>
      <c r="AH133" s="502"/>
      <c r="AJ133" s="30"/>
      <c r="AK133" s="502"/>
      <c r="AM133" s="30"/>
      <c r="AN133" s="502"/>
      <c r="AP133" s="30"/>
      <c r="AQ133" s="502"/>
      <c r="AS133" s="30"/>
      <c r="AT133" s="502"/>
      <c r="AV133" s="30"/>
      <c r="AW133" s="502"/>
      <c r="AY133" s="30"/>
      <c r="AZ133" s="502"/>
      <c r="BB133" s="30"/>
      <c r="BC133" s="502"/>
      <c r="BE133" s="30"/>
      <c r="BF133" s="502"/>
      <c r="BH133" s="30"/>
      <c r="BI133" s="502"/>
      <c r="BK133" s="30"/>
      <c r="BL133" s="31"/>
      <c r="BM133" s="31"/>
      <c r="BN133" s="31"/>
      <c r="BO133" s="31"/>
      <c r="BP133" s="31"/>
      <c r="BQ133" s="31"/>
      <c r="BR133" s="31"/>
      <c r="BS133" s="502"/>
      <c r="BT133" s="502"/>
      <c r="BU133" s="502"/>
      <c r="BV133" s="502"/>
      <c r="BW133" s="502"/>
      <c r="BX133" s="502"/>
      <c r="BY133" s="502"/>
      <c r="BZ133" s="502"/>
      <c r="CA133" s="502"/>
      <c r="CB133" s="502"/>
      <c r="CC133" s="502"/>
      <c r="CD133" s="502"/>
      <c r="CE133" s="502"/>
      <c r="CF133" s="502"/>
      <c r="CG133" s="502"/>
      <c r="CH133" s="502"/>
      <c r="CI133" s="502"/>
      <c r="CJ133" s="502"/>
      <c r="CK133" s="502"/>
      <c r="CL133" s="502"/>
      <c r="CM133" s="502"/>
      <c r="CN133" s="502"/>
      <c r="CO133" s="502"/>
      <c r="CP133" s="502"/>
      <c r="CQ133" s="502"/>
      <c r="CR133" s="502"/>
      <c r="CS133" s="502"/>
      <c r="CT133" s="502"/>
      <c r="CU133" s="502"/>
      <c r="CV133" s="502"/>
      <c r="CW133" s="502"/>
      <c r="CX133" s="502"/>
      <c r="CY133" s="502"/>
      <c r="CZ133" s="502"/>
      <c r="DA133" s="502"/>
      <c r="DB133" s="502"/>
      <c r="DC133" s="502"/>
      <c r="DD133" s="502"/>
      <c r="DE133" s="502"/>
      <c r="DF133" s="502"/>
      <c r="DG133" s="502"/>
      <c r="DH133" s="502"/>
      <c r="DI133" s="502"/>
      <c r="DJ133" s="502"/>
      <c r="DK133" s="502"/>
      <c r="DL133" s="502"/>
      <c r="DM133" s="502"/>
      <c r="DN133" s="502"/>
      <c r="DO133" s="502"/>
      <c r="DP133" s="502"/>
      <c r="DQ133" s="502"/>
      <c r="DR133" s="502"/>
      <c r="DS133" s="502"/>
      <c r="DT133" s="502"/>
      <c r="DU133" s="502"/>
      <c r="DV133" s="502"/>
      <c r="DW133" s="502"/>
      <c r="DX133" s="502"/>
      <c r="DY133" s="502"/>
      <c r="DZ133" s="502"/>
      <c r="EA133" s="502"/>
      <c r="EB133" s="502"/>
      <c r="EC133" s="502"/>
      <c r="ED133" s="502"/>
      <c r="EE133" s="502"/>
      <c r="EF133" s="502"/>
      <c r="EG133" s="502"/>
      <c r="EH133" s="502"/>
      <c r="EI133" s="502"/>
      <c r="EJ133" s="502"/>
      <c r="EK133" s="502"/>
      <c r="EL133" s="502"/>
      <c r="EM133" s="502"/>
      <c r="EN133" s="502"/>
      <c r="EO133" s="502"/>
      <c r="EP133" s="502"/>
      <c r="EQ133" s="502"/>
      <c r="ER133" s="502"/>
      <c r="ES133" s="502"/>
      <c r="ET133" s="502"/>
      <c r="EU133" s="502"/>
      <c r="EV133" s="502"/>
      <c r="EW133" s="502"/>
      <c r="EX133" s="503"/>
      <c r="EY133" s="502"/>
      <c r="EZ133" s="502"/>
      <c r="FA133" s="502"/>
      <c r="FB133" s="502"/>
      <c r="FC133" s="502"/>
      <c r="FD133" s="502"/>
      <c r="FE133" s="502"/>
      <c r="FF133" s="502"/>
      <c r="FG133" s="502"/>
      <c r="FH133" s="502"/>
      <c r="FI133" s="502"/>
    </row>
    <row r="134" spans="1:165" s="501" customFormat="1" x14ac:dyDescent="0.2">
      <c r="A134" s="772"/>
      <c r="B134" s="788"/>
      <c r="C134" s="502"/>
      <c r="D134" s="502"/>
      <c r="F134" s="463"/>
      <c r="G134" s="502"/>
      <c r="I134" s="463"/>
      <c r="J134" s="502"/>
      <c r="L134" s="463"/>
      <c r="M134" s="502"/>
      <c r="O134" s="463"/>
      <c r="P134" s="502"/>
      <c r="R134" s="463"/>
      <c r="S134" s="502"/>
      <c r="U134" s="463"/>
      <c r="V134" s="502"/>
      <c r="X134" s="463"/>
      <c r="Y134" s="502"/>
      <c r="AA134" s="463"/>
      <c r="AB134" s="502"/>
      <c r="AD134" s="463"/>
      <c r="AE134" s="502"/>
      <c r="AG134" s="463"/>
      <c r="AH134" s="502"/>
      <c r="AJ134" s="463"/>
      <c r="AK134" s="502"/>
      <c r="AM134" s="463"/>
      <c r="AN134" s="502"/>
      <c r="AP134" s="463"/>
      <c r="AQ134" s="502"/>
      <c r="AS134" s="463"/>
      <c r="AT134" s="502"/>
      <c r="AV134" s="463"/>
      <c r="AW134" s="502"/>
      <c r="AY134" s="463"/>
      <c r="AZ134" s="502"/>
      <c r="BB134" s="463"/>
      <c r="BC134" s="502"/>
      <c r="BE134" s="463"/>
      <c r="BF134" s="502"/>
      <c r="BH134" s="463"/>
      <c r="BI134" s="502"/>
      <c r="BK134" s="463"/>
      <c r="BL134" s="31"/>
      <c r="BM134" s="31"/>
      <c r="BN134" s="31"/>
      <c r="BO134" s="31"/>
      <c r="BP134" s="31"/>
      <c r="BQ134" s="31"/>
      <c r="BR134" s="31"/>
      <c r="BS134" s="502"/>
      <c r="BT134" s="502"/>
      <c r="BU134" s="502"/>
      <c r="BV134" s="502"/>
      <c r="BW134" s="502"/>
      <c r="BX134" s="502"/>
      <c r="BY134" s="502"/>
      <c r="BZ134" s="502"/>
      <c r="CA134" s="502"/>
      <c r="CB134" s="502"/>
      <c r="CC134" s="502"/>
      <c r="CD134" s="502"/>
      <c r="CE134" s="502"/>
      <c r="CF134" s="502"/>
      <c r="CG134" s="502"/>
      <c r="CH134" s="502"/>
      <c r="CI134" s="502"/>
      <c r="CJ134" s="502"/>
      <c r="CK134" s="502"/>
      <c r="CL134" s="502"/>
      <c r="CM134" s="502"/>
      <c r="CN134" s="502"/>
      <c r="CO134" s="502"/>
      <c r="CP134" s="502"/>
      <c r="CQ134" s="502"/>
      <c r="CR134" s="502"/>
      <c r="CS134" s="502"/>
      <c r="CT134" s="502"/>
      <c r="CU134" s="502"/>
      <c r="CV134" s="502"/>
      <c r="CW134" s="502"/>
      <c r="CX134" s="502"/>
      <c r="CY134" s="502"/>
      <c r="CZ134" s="502"/>
      <c r="DA134" s="502"/>
      <c r="DB134" s="502"/>
      <c r="DC134" s="502"/>
      <c r="DD134" s="502"/>
      <c r="DE134" s="502"/>
      <c r="DF134" s="502"/>
      <c r="DG134" s="502"/>
      <c r="DH134" s="502"/>
      <c r="DI134" s="502"/>
      <c r="DJ134" s="502"/>
      <c r="DK134" s="502"/>
      <c r="DL134" s="502"/>
      <c r="DM134" s="502"/>
      <c r="DN134" s="502"/>
      <c r="DO134" s="502"/>
      <c r="DP134" s="502"/>
      <c r="DQ134" s="502"/>
      <c r="DR134" s="502"/>
      <c r="DS134" s="502"/>
      <c r="DT134" s="502"/>
      <c r="DU134" s="502"/>
      <c r="DV134" s="502"/>
      <c r="DW134" s="502"/>
      <c r="DX134" s="502"/>
      <c r="DY134" s="502"/>
      <c r="DZ134" s="502"/>
      <c r="EA134" s="502"/>
      <c r="EB134" s="502"/>
      <c r="EC134" s="502"/>
      <c r="ED134" s="502"/>
      <c r="EE134" s="502"/>
      <c r="EF134" s="502"/>
      <c r="EG134" s="502"/>
      <c r="EH134" s="502"/>
      <c r="EI134" s="502"/>
      <c r="EJ134" s="502"/>
      <c r="EK134" s="502"/>
      <c r="EL134" s="502"/>
      <c r="EM134" s="502"/>
      <c r="EN134" s="502"/>
      <c r="EO134" s="502"/>
      <c r="EP134" s="502"/>
      <c r="EQ134" s="502"/>
      <c r="ER134" s="502"/>
      <c r="ES134" s="502"/>
      <c r="ET134" s="502"/>
      <c r="EU134" s="502"/>
      <c r="EV134" s="502"/>
      <c r="EW134" s="502"/>
      <c r="EX134" s="503"/>
      <c r="EY134" s="502"/>
      <c r="EZ134" s="502"/>
      <c r="FA134" s="502"/>
      <c r="FB134" s="502"/>
      <c r="FC134" s="502"/>
      <c r="FD134" s="502"/>
      <c r="FE134" s="502"/>
      <c r="FF134" s="502"/>
      <c r="FG134" s="502"/>
      <c r="FH134" s="502"/>
      <c r="FI134" s="502"/>
    </row>
    <row r="135" spans="1:165" s="501" customFormat="1" x14ac:dyDescent="0.2">
      <c r="A135" s="772"/>
      <c r="B135" s="788"/>
      <c r="C135" s="502"/>
      <c r="D135" s="502"/>
      <c r="F135" s="463"/>
      <c r="G135" s="502"/>
      <c r="I135" s="463"/>
      <c r="J135" s="502"/>
      <c r="L135" s="463"/>
      <c r="M135" s="502"/>
      <c r="O135" s="463"/>
      <c r="P135" s="502"/>
      <c r="R135" s="463"/>
      <c r="S135" s="502"/>
      <c r="U135" s="463"/>
      <c r="V135" s="502"/>
      <c r="X135" s="463"/>
      <c r="Y135" s="502"/>
      <c r="AA135" s="463"/>
      <c r="AB135" s="502"/>
      <c r="AD135" s="463"/>
      <c r="AE135" s="502"/>
      <c r="AG135" s="463"/>
      <c r="AH135" s="502"/>
      <c r="AJ135" s="463"/>
      <c r="AK135" s="502"/>
      <c r="AM135" s="463"/>
      <c r="AN135" s="502"/>
      <c r="AP135" s="463"/>
      <c r="AQ135" s="502"/>
      <c r="AS135" s="463"/>
      <c r="AT135" s="502"/>
      <c r="AV135" s="463"/>
      <c r="AW135" s="502"/>
      <c r="AY135" s="463"/>
      <c r="AZ135" s="502"/>
      <c r="BB135" s="463"/>
      <c r="BC135" s="502"/>
      <c r="BE135" s="463"/>
      <c r="BF135" s="502"/>
      <c r="BH135" s="463"/>
      <c r="BI135" s="502"/>
      <c r="BK135" s="463"/>
      <c r="BL135" s="31"/>
      <c r="BM135" s="31"/>
      <c r="BN135" s="31"/>
      <c r="BO135" s="31"/>
      <c r="BP135" s="31"/>
      <c r="BQ135" s="31"/>
      <c r="BR135" s="31"/>
      <c r="BS135" s="502"/>
      <c r="BT135" s="502"/>
      <c r="BU135" s="502"/>
      <c r="BV135" s="502"/>
      <c r="BW135" s="502"/>
      <c r="BX135" s="502"/>
      <c r="BY135" s="502"/>
      <c r="BZ135" s="502"/>
      <c r="CA135" s="502"/>
      <c r="CB135" s="502"/>
      <c r="CC135" s="502"/>
      <c r="CD135" s="502"/>
      <c r="CE135" s="502"/>
      <c r="CF135" s="502"/>
      <c r="CG135" s="502"/>
      <c r="CH135" s="502"/>
      <c r="CI135" s="502"/>
      <c r="CJ135" s="502"/>
      <c r="CK135" s="502"/>
      <c r="CL135" s="502"/>
      <c r="CM135" s="502"/>
      <c r="CN135" s="502"/>
      <c r="CO135" s="502"/>
      <c r="CP135" s="502"/>
      <c r="CQ135" s="502"/>
      <c r="CR135" s="502"/>
      <c r="CS135" s="502"/>
      <c r="CT135" s="502"/>
      <c r="CU135" s="502"/>
      <c r="CV135" s="502"/>
      <c r="CW135" s="502"/>
      <c r="CX135" s="502"/>
      <c r="CY135" s="502"/>
      <c r="CZ135" s="502"/>
      <c r="DA135" s="502"/>
      <c r="DB135" s="502"/>
      <c r="DC135" s="502"/>
      <c r="DD135" s="502"/>
      <c r="DE135" s="502"/>
      <c r="DF135" s="502"/>
      <c r="DG135" s="502"/>
      <c r="DH135" s="502"/>
      <c r="DI135" s="502"/>
      <c r="DJ135" s="502"/>
      <c r="DK135" s="502"/>
      <c r="DL135" s="502"/>
      <c r="DM135" s="502"/>
      <c r="DN135" s="502"/>
      <c r="DO135" s="502"/>
      <c r="DP135" s="502"/>
      <c r="DQ135" s="502"/>
      <c r="DR135" s="502"/>
      <c r="DS135" s="502"/>
      <c r="DT135" s="502"/>
      <c r="DU135" s="502"/>
      <c r="DV135" s="502"/>
      <c r="DW135" s="502"/>
      <c r="DX135" s="502"/>
      <c r="DY135" s="502"/>
      <c r="DZ135" s="502"/>
      <c r="EA135" s="502"/>
      <c r="EB135" s="502"/>
      <c r="EC135" s="502"/>
      <c r="ED135" s="502"/>
      <c r="EE135" s="502"/>
      <c r="EF135" s="502"/>
      <c r="EG135" s="502"/>
      <c r="EH135" s="502"/>
      <c r="EI135" s="502"/>
      <c r="EJ135" s="502"/>
      <c r="EK135" s="502"/>
      <c r="EL135" s="502"/>
      <c r="EM135" s="502"/>
      <c r="EN135" s="502"/>
      <c r="EO135" s="502"/>
      <c r="EP135" s="502"/>
      <c r="EQ135" s="502"/>
      <c r="ER135" s="502"/>
      <c r="ES135" s="502"/>
      <c r="ET135" s="502"/>
      <c r="EU135" s="502"/>
      <c r="EV135" s="502"/>
      <c r="EW135" s="502"/>
      <c r="EX135" s="503"/>
      <c r="EY135" s="502"/>
      <c r="EZ135" s="502"/>
      <c r="FA135" s="502"/>
      <c r="FB135" s="502"/>
      <c r="FC135" s="502"/>
      <c r="FD135" s="502"/>
      <c r="FE135" s="502"/>
      <c r="FF135" s="502"/>
      <c r="FG135" s="502"/>
      <c r="FH135" s="502"/>
      <c r="FI135" s="502"/>
    </row>
    <row r="136" spans="1:165" s="501" customFormat="1" x14ac:dyDescent="0.2">
      <c r="A136" s="772"/>
      <c r="B136" s="788"/>
      <c r="C136" s="502"/>
      <c r="D136" s="502"/>
      <c r="F136" s="463"/>
      <c r="G136" s="502"/>
      <c r="I136" s="463"/>
      <c r="J136" s="502"/>
      <c r="L136" s="463"/>
      <c r="M136" s="502"/>
      <c r="O136" s="463"/>
      <c r="P136" s="502"/>
      <c r="R136" s="463"/>
      <c r="S136" s="502"/>
      <c r="U136" s="463"/>
      <c r="V136" s="502"/>
      <c r="X136" s="463"/>
      <c r="Y136" s="502"/>
      <c r="AA136" s="463"/>
      <c r="AB136" s="502"/>
      <c r="AD136" s="463"/>
      <c r="AE136" s="502"/>
      <c r="AG136" s="463"/>
      <c r="AH136" s="502"/>
      <c r="AJ136" s="463"/>
      <c r="AK136" s="502"/>
      <c r="AM136" s="463"/>
      <c r="AN136" s="502"/>
      <c r="AP136" s="463"/>
      <c r="AQ136" s="502"/>
      <c r="AS136" s="463"/>
      <c r="AT136" s="502"/>
      <c r="AV136" s="463"/>
      <c r="AW136" s="502"/>
      <c r="AY136" s="463"/>
      <c r="AZ136" s="502"/>
      <c r="BB136" s="463"/>
      <c r="BC136" s="502"/>
      <c r="BE136" s="463"/>
      <c r="BF136" s="502"/>
      <c r="BH136" s="463"/>
      <c r="BI136" s="502"/>
      <c r="BK136" s="463"/>
      <c r="BL136" s="31"/>
      <c r="BM136" s="31"/>
      <c r="BN136" s="31"/>
      <c r="BO136" s="31"/>
      <c r="BP136" s="31"/>
      <c r="BQ136" s="31"/>
      <c r="BR136" s="31"/>
      <c r="BS136" s="502"/>
      <c r="BT136" s="502"/>
      <c r="BU136" s="502"/>
      <c r="BV136" s="502"/>
      <c r="BW136" s="502"/>
      <c r="BX136" s="502"/>
      <c r="BY136" s="502"/>
      <c r="BZ136" s="502"/>
      <c r="CA136" s="502"/>
      <c r="CB136" s="502"/>
      <c r="CC136" s="502"/>
      <c r="CD136" s="502"/>
      <c r="CE136" s="502"/>
      <c r="CF136" s="502"/>
      <c r="CG136" s="502"/>
      <c r="CH136" s="502"/>
      <c r="CI136" s="502"/>
      <c r="CJ136" s="502"/>
      <c r="CK136" s="502"/>
      <c r="CL136" s="502"/>
      <c r="CM136" s="502"/>
      <c r="CN136" s="502"/>
      <c r="CO136" s="502"/>
      <c r="CP136" s="502"/>
      <c r="CQ136" s="502"/>
      <c r="CR136" s="502"/>
      <c r="CS136" s="502"/>
      <c r="CT136" s="502"/>
      <c r="CU136" s="502"/>
      <c r="CV136" s="502"/>
      <c r="CW136" s="502"/>
      <c r="CX136" s="502"/>
      <c r="CY136" s="502"/>
      <c r="CZ136" s="502"/>
      <c r="DA136" s="502"/>
      <c r="DB136" s="502"/>
      <c r="DC136" s="502"/>
      <c r="DD136" s="502"/>
      <c r="DE136" s="502"/>
      <c r="DF136" s="502"/>
      <c r="DG136" s="502"/>
      <c r="DH136" s="502"/>
      <c r="DI136" s="502"/>
      <c r="DJ136" s="502"/>
      <c r="DK136" s="502"/>
      <c r="DL136" s="502"/>
      <c r="DM136" s="502"/>
      <c r="DN136" s="502"/>
      <c r="DO136" s="502"/>
      <c r="DP136" s="502"/>
      <c r="DQ136" s="502"/>
      <c r="DR136" s="502"/>
      <c r="DS136" s="502"/>
      <c r="DT136" s="502"/>
      <c r="DU136" s="502"/>
      <c r="DV136" s="502"/>
      <c r="DW136" s="502"/>
      <c r="DX136" s="502"/>
      <c r="DY136" s="502"/>
      <c r="DZ136" s="502"/>
      <c r="EA136" s="502"/>
      <c r="EB136" s="502"/>
      <c r="EC136" s="502"/>
      <c r="ED136" s="502"/>
      <c r="EE136" s="502"/>
      <c r="EF136" s="502"/>
      <c r="EG136" s="502"/>
      <c r="EH136" s="502"/>
      <c r="EI136" s="502"/>
      <c r="EJ136" s="502"/>
      <c r="EK136" s="502"/>
      <c r="EL136" s="502"/>
      <c r="EM136" s="502"/>
      <c r="EN136" s="502"/>
      <c r="EO136" s="502"/>
      <c r="EP136" s="502"/>
      <c r="EQ136" s="502"/>
      <c r="ER136" s="502"/>
      <c r="ES136" s="502"/>
      <c r="ET136" s="502"/>
      <c r="EU136" s="502"/>
      <c r="EV136" s="502"/>
      <c r="EW136" s="502"/>
      <c r="EX136" s="503"/>
      <c r="EY136" s="502"/>
      <c r="EZ136" s="502"/>
      <c r="FA136" s="502"/>
      <c r="FB136" s="502"/>
      <c r="FC136" s="502"/>
      <c r="FD136" s="502"/>
      <c r="FE136" s="502"/>
      <c r="FF136" s="502"/>
      <c r="FG136" s="502"/>
      <c r="FH136" s="502"/>
      <c r="FI136" s="502"/>
    </row>
    <row r="137" spans="1:165" s="501" customFormat="1" x14ac:dyDescent="0.2">
      <c r="A137" s="772"/>
      <c r="B137" s="788"/>
      <c r="C137" s="502"/>
      <c r="D137" s="502"/>
      <c r="F137" s="348"/>
      <c r="G137" s="502"/>
      <c r="I137" s="348"/>
      <c r="J137" s="502"/>
      <c r="L137" s="348"/>
      <c r="M137" s="502"/>
      <c r="O137" s="348"/>
      <c r="P137" s="502"/>
      <c r="R137" s="348"/>
      <c r="S137" s="502"/>
      <c r="U137" s="348"/>
      <c r="V137" s="502"/>
      <c r="X137" s="348"/>
      <c r="Y137" s="502"/>
      <c r="AA137" s="348"/>
      <c r="AB137" s="502"/>
      <c r="AD137" s="348"/>
      <c r="AE137" s="502"/>
      <c r="AG137" s="348"/>
      <c r="AH137" s="502"/>
      <c r="AJ137" s="348"/>
      <c r="AK137" s="502"/>
      <c r="AM137" s="348"/>
      <c r="AN137" s="502"/>
      <c r="AP137" s="348"/>
      <c r="AQ137" s="502"/>
      <c r="AS137" s="348"/>
      <c r="AT137" s="502"/>
      <c r="AV137" s="348"/>
      <c r="AW137" s="502"/>
      <c r="AY137" s="348"/>
      <c r="AZ137" s="502"/>
      <c r="BB137" s="348"/>
      <c r="BC137" s="502"/>
      <c r="BE137" s="348"/>
      <c r="BF137" s="502"/>
      <c r="BH137" s="348"/>
      <c r="BI137" s="502"/>
      <c r="BK137" s="348"/>
      <c r="BL137" s="31"/>
      <c r="BM137" s="31"/>
      <c r="BN137" s="31"/>
      <c r="BO137" s="31"/>
      <c r="BP137" s="31"/>
      <c r="BQ137" s="31"/>
      <c r="BR137" s="31"/>
      <c r="BS137" s="502"/>
      <c r="BT137" s="502"/>
      <c r="BU137" s="502"/>
      <c r="BV137" s="502"/>
      <c r="BW137" s="502"/>
      <c r="BX137" s="502"/>
      <c r="BY137" s="502"/>
      <c r="BZ137" s="502"/>
      <c r="CA137" s="502"/>
      <c r="CB137" s="502"/>
      <c r="CC137" s="502"/>
      <c r="CD137" s="502"/>
      <c r="CE137" s="502"/>
      <c r="CF137" s="502"/>
      <c r="CG137" s="502"/>
      <c r="CH137" s="502"/>
      <c r="CI137" s="502"/>
      <c r="CJ137" s="502"/>
      <c r="CK137" s="502"/>
      <c r="CL137" s="502"/>
      <c r="CM137" s="502"/>
      <c r="CN137" s="502"/>
      <c r="CO137" s="502"/>
      <c r="CP137" s="502"/>
      <c r="CQ137" s="502"/>
      <c r="CR137" s="502"/>
      <c r="CS137" s="502"/>
      <c r="CT137" s="502"/>
      <c r="CU137" s="502"/>
      <c r="CV137" s="502"/>
      <c r="CW137" s="502"/>
      <c r="CX137" s="502"/>
      <c r="CY137" s="502"/>
      <c r="CZ137" s="502"/>
      <c r="DA137" s="502"/>
      <c r="DB137" s="502"/>
      <c r="DC137" s="502"/>
      <c r="DD137" s="502"/>
      <c r="DE137" s="502"/>
      <c r="DF137" s="502"/>
      <c r="DG137" s="502"/>
      <c r="DH137" s="502"/>
      <c r="DI137" s="502"/>
      <c r="DJ137" s="502"/>
      <c r="DK137" s="502"/>
      <c r="DL137" s="502"/>
      <c r="DM137" s="502"/>
      <c r="DN137" s="502"/>
      <c r="DO137" s="502"/>
      <c r="DP137" s="502"/>
      <c r="DQ137" s="502"/>
      <c r="DR137" s="502"/>
      <c r="DS137" s="502"/>
      <c r="DT137" s="502"/>
      <c r="DU137" s="502"/>
      <c r="DV137" s="502"/>
      <c r="DW137" s="502"/>
      <c r="DX137" s="502"/>
      <c r="DY137" s="502"/>
      <c r="DZ137" s="502"/>
      <c r="EA137" s="502"/>
      <c r="EB137" s="502"/>
      <c r="EC137" s="502"/>
      <c r="ED137" s="502"/>
      <c r="EE137" s="502"/>
      <c r="EF137" s="502"/>
      <c r="EG137" s="502"/>
      <c r="EH137" s="502"/>
      <c r="EI137" s="502"/>
      <c r="EJ137" s="502"/>
      <c r="EK137" s="502"/>
      <c r="EL137" s="502"/>
      <c r="EM137" s="502"/>
      <c r="EN137" s="502"/>
      <c r="EO137" s="502"/>
      <c r="EP137" s="502"/>
      <c r="EQ137" s="502"/>
      <c r="ER137" s="502"/>
      <c r="ES137" s="502"/>
      <c r="ET137" s="502"/>
      <c r="EU137" s="502"/>
      <c r="EV137" s="502"/>
      <c r="EW137" s="502"/>
      <c r="EX137" s="503"/>
      <c r="EY137" s="502"/>
      <c r="EZ137" s="502"/>
      <c r="FA137" s="502"/>
      <c r="FB137" s="502"/>
      <c r="FC137" s="502"/>
      <c r="FD137" s="502"/>
      <c r="FE137" s="502"/>
      <c r="FF137" s="502"/>
      <c r="FG137" s="502"/>
      <c r="FH137" s="502"/>
      <c r="FI137" s="502"/>
    </row>
    <row r="138" spans="1:165" s="501" customFormat="1" x14ac:dyDescent="0.2">
      <c r="A138" s="772"/>
      <c r="B138" s="788"/>
      <c r="C138" s="502"/>
      <c r="D138" s="502"/>
      <c r="F138" s="463"/>
      <c r="G138" s="502"/>
      <c r="I138" s="463"/>
      <c r="J138" s="502"/>
      <c r="L138" s="463"/>
      <c r="M138" s="502"/>
      <c r="O138" s="463"/>
      <c r="P138" s="502"/>
      <c r="R138" s="463"/>
      <c r="S138" s="502"/>
      <c r="U138" s="463"/>
      <c r="V138" s="502"/>
      <c r="X138" s="463"/>
      <c r="Y138" s="502"/>
      <c r="AA138" s="463"/>
      <c r="AB138" s="502"/>
      <c r="AD138" s="463"/>
      <c r="AE138" s="502"/>
      <c r="AG138" s="463"/>
      <c r="AH138" s="502"/>
      <c r="AJ138" s="463"/>
      <c r="AK138" s="502"/>
      <c r="AM138" s="463"/>
      <c r="AN138" s="502"/>
      <c r="AP138" s="463"/>
      <c r="AQ138" s="502"/>
      <c r="AS138" s="463"/>
      <c r="AT138" s="502"/>
      <c r="AV138" s="463"/>
      <c r="AW138" s="502"/>
      <c r="AY138" s="463"/>
      <c r="AZ138" s="502"/>
      <c r="BB138" s="463"/>
      <c r="BC138" s="502"/>
      <c r="BE138" s="463"/>
      <c r="BF138" s="502"/>
      <c r="BH138" s="463"/>
      <c r="BI138" s="502"/>
      <c r="BK138" s="463"/>
      <c r="BL138" s="31"/>
      <c r="BM138" s="31"/>
      <c r="BN138" s="31"/>
      <c r="BO138" s="31"/>
      <c r="BP138" s="31"/>
      <c r="BQ138" s="31"/>
      <c r="BR138" s="31"/>
      <c r="BS138" s="502"/>
      <c r="BT138" s="502"/>
      <c r="BU138" s="502"/>
      <c r="BV138" s="502"/>
      <c r="BW138" s="502"/>
      <c r="BX138" s="502"/>
      <c r="BY138" s="502"/>
      <c r="BZ138" s="502"/>
      <c r="CA138" s="502"/>
      <c r="CB138" s="502"/>
      <c r="CC138" s="502"/>
      <c r="CD138" s="502"/>
      <c r="CE138" s="502"/>
      <c r="CF138" s="502"/>
      <c r="CG138" s="502"/>
      <c r="CH138" s="502"/>
      <c r="CI138" s="502"/>
      <c r="CJ138" s="502"/>
      <c r="CK138" s="502"/>
      <c r="CL138" s="502"/>
      <c r="CM138" s="502"/>
      <c r="CN138" s="502"/>
      <c r="CO138" s="502"/>
      <c r="CP138" s="502"/>
      <c r="CQ138" s="502"/>
      <c r="CR138" s="502"/>
      <c r="CS138" s="502"/>
      <c r="CT138" s="502"/>
      <c r="CU138" s="502"/>
      <c r="CV138" s="502"/>
      <c r="CW138" s="502"/>
      <c r="CX138" s="502"/>
      <c r="CY138" s="502"/>
      <c r="CZ138" s="502"/>
      <c r="DA138" s="502"/>
      <c r="DB138" s="502"/>
      <c r="DC138" s="502"/>
      <c r="DD138" s="502"/>
      <c r="DE138" s="502"/>
      <c r="DF138" s="502"/>
      <c r="DG138" s="502"/>
      <c r="DH138" s="502"/>
      <c r="DI138" s="502"/>
      <c r="DJ138" s="502"/>
      <c r="DK138" s="502"/>
      <c r="DL138" s="502"/>
      <c r="DM138" s="502"/>
      <c r="DN138" s="502"/>
      <c r="DO138" s="502"/>
      <c r="DP138" s="502"/>
      <c r="DQ138" s="502"/>
      <c r="DR138" s="502"/>
      <c r="DS138" s="502"/>
      <c r="DT138" s="502"/>
      <c r="DU138" s="502"/>
      <c r="DV138" s="502"/>
      <c r="DW138" s="502"/>
      <c r="DX138" s="502"/>
      <c r="DY138" s="502"/>
      <c r="DZ138" s="502"/>
      <c r="EA138" s="502"/>
      <c r="EB138" s="502"/>
      <c r="EC138" s="502"/>
      <c r="ED138" s="502"/>
      <c r="EE138" s="502"/>
      <c r="EF138" s="502"/>
      <c r="EG138" s="502"/>
      <c r="EH138" s="502"/>
      <c r="EI138" s="502"/>
      <c r="EJ138" s="502"/>
      <c r="EK138" s="502"/>
      <c r="EL138" s="502"/>
      <c r="EM138" s="502"/>
      <c r="EN138" s="502"/>
      <c r="EO138" s="502"/>
      <c r="EP138" s="502"/>
      <c r="EQ138" s="502"/>
      <c r="ER138" s="502"/>
      <c r="ES138" s="502"/>
      <c r="ET138" s="502"/>
      <c r="EU138" s="502"/>
      <c r="EV138" s="502"/>
      <c r="EW138" s="502"/>
      <c r="EX138" s="503"/>
      <c r="EY138" s="502"/>
      <c r="EZ138" s="502"/>
      <c r="FA138" s="502"/>
      <c r="FB138" s="502"/>
      <c r="FC138" s="502"/>
      <c r="FD138" s="502"/>
      <c r="FE138" s="502"/>
      <c r="FF138" s="502"/>
      <c r="FG138" s="502"/>
      <c r="FH138" s="502"/>
      <c r="FI138" s="502"/>
    </row>
    <row r="139" spans="1:165" s="501" customFormat="1" x14ac:dyDescent="0.2">
      <c r="A139" s="772"/>
      <c r="B139" s="788"/>
      <c r="C139" s="502"/>
      <c r="D139" s="502"/>
      <c r="F139" s="463"/>
      <c r="G139" s="502"/>
      <c r="I139" s="463"/>
      <c r="J139" s="502"/>
      <c r="L139" s="463"/>
      <c r="M139" s="502"/>
      <c r="O139" s="463"/>
      <c r="P139" s="502"/>
      <c r="R139" s="463"/>
      <c r="S139" s="502"/>
      <c r="U139" s="463"/>
      <c r="V139" s="502"/>
      <c r="X139" s="463"/>
      <c r="Y139" s="502"/>
      <c r="AA139" s="463"/>
      <c r="AB139" s="502"/>
      <c r="AD139" s="463"/>
      <c r="AE139" s="502"/>
      <c r="AG139" s="463"/>
      <c r="AH139" s="502"/>
      <c r="AJ139" s="463"/>
      <c r="AK139" s="502"/>
      <c r="AM139" s="463"/>
      <c r="AN139" s="502"/>
      <c r="AP139" s="463"/>
      <c r="AQ139" s="502"/>
      <c r="AS139" s="463"/>
      <c r="AT139" s="502"/>
      <c r="AV139" s="463"/>
      <c r="AW139" s="502"/>
      <c r="AY139" s="463"/>
      <c r="AZ139" s="502"/>
      <c r="BB139" s="463"/>
      <c r="BC139" s="502"/>
      <c r="BE139" s="463"/>
      <c r="BF139" s="502"/>
      <c r="BH139" s="463"/>
      <c r="BI139" s="502"/>
      <c r="BK139" s="463"/>
      <c r="BL139" s="31"/>
      <c r="BM139" s="31"/>
      <c r="BN139" s="31"/>
      <c r="BO139" s="31"/>
      <c r="BP139" s="31"/>
      <c r="BQ139" s="31"/>
      <c r="BR139" s="31"/>
      <c r="BS139" s="502"/>
      <c r="BT139" s="502"/>
      <c r="BU139" s="502"/>
      <c r="BV139" s="502"/>
      <c r="BW139" s="502"/>
      <c r="BX139" s="502"/>
      <c r="BY139" s="502"/>
      <c r="BZ139" s="502"/>
      <c r="CA139" s="502"/>
      <c r="CB139" s="502"/>
      <c r="CC139" s="502"/>
      <c r="CD139" s="502"/>
      <c r="CE139" s="502"/>
      <c r="CF139" s="502"/>
      <c r="CG139" s="502"/>
      <c r="CH139" s="502"/>
      <c r="CI139" s="502"/>
      <c r="CJ139" s="502"/>
      <c r="CK139" s="502"/>
      <c r="CL139" s="502"/>
      <c r="CM139" s="502"/>
      <c r="CN139" s="502"/>
      <c r="CO139" s="502"/>
      <c r="CP139" s="502"/>
      <c r="CQ139" s="502"/>
      <c r="CR139" s="502"/>
      <c r="CS139" s="502"/>
      <c r="CT139" s="502"/>
      <c r="CU139" s="502"/>
      <c r="CV139" s="502"/>
      <c r="CW139" s="502"/>
      <c r="CX139" s="502"/>
      <c r="CY139" s="502"/>
      <c r="CZ139" s="502"/>
      <c r="DA139" s="502"/>
      <c r="DB139" s="502"/>
      <c r="DC139" s="502"/>
      <c r="DD139" s="502"/>
      <c r="DE139" s="502"/>
      <c r="DF139" s="502"/>
      <c r="DG139" s="502"/>
      <c r="DH139" s="502"/>
      <c r="DI139" s="502"/>
      <c r="DJ139" s="502"/>
      <c r="DK139" s="502"/>
      <c r="DL139" s="502"/>
      <c r="DM139" s="502"/>
      <c r="DN139" s="502"/>
      <c r="DO139" s="502"/>
      <c r="DP139" s="502"/>
      <c r="DQ139" s="502"/>
      <c r="DR139" s="502"/>
      <c r="DS139" s="502"/>
      <c r="DT139" s="502"/>
      <c r="DU139" s="502"/>
      <c r="DV139" s="502"/>
      <c r="DW139" s="502"/>
      <c r="DX139" s="502"/>
      <c r="DY139" s="502"/>
      <c r="DZ139" s="502"/>
      <c r="EA139" s="502"/>
      <c r="EB139" s="502"/>
      <c r="EC139" s="502"/>
      <c r="ED139" s="502"/>
      <c r="EE139" s="502"/>
      <c r="EF139" s="502"/>
      <c r="EG139" s="502"/>
      <c r="EH139" s="502"/>
      <c r="EI139" s="502"/>
      <c r="EJ139" s="502"/>
      <c r="EK139" s="502"/>
      <c r="EL139" s="502"/>
      <c r="EM139" s="502"/>
      <c r="EN139" s="502"/>
      <c r="EO139" s="502"/>
      <c r="EP139" s="502"/>
      <c r="EQ139" s="502"/>
      <c r="ER139" s="502"/>
      <c r="ES139" s="502"/>
      <c r="ET139" s="502"/>
      <c r="EU139" s="502"/>
      <c r="EV139" s="502"/>
      <c r="EW139" s="502"/>
      <c r="EX139" s="503"/>
      <c r="EY139" s="502"/>
      <c r="EZ139" s="502"/>
      <c r="FA139" s="502"/>
      <c r="FB139" s="502"/>
      <c r="FC139" s="502"/>
      <c r="FD139" s="502"/>
      <c r="FE139" s="502"/>
      <c r="FF139" s="502"/>
      <c r="FG139" s="502"/>
      <c r="FH139" s="502"/>
      <c r="FI139" s="502"/>
    </row>
    <row r="140" spans="1:165" s="501" customFormat="1" x14ac:dyDescent="0.2">
      <c r="A140" s="772"/>
      <c r="B140" s="788"/>
      <c r="C140" s="502"/>
      <c r="D140" s="502"/>
      <c r="F140" s="463"/>
      <c r="G140" s="502"/>
      <c r="I140" s="463"/>
      <c r="J140" s="502"/>
      <c r="L140" s="463"/>
      <c r="M140" s="502"/>
      <c r="O140" s="463"/>
      <c r="P140" s="502"/>
      <c r="R140" s="463"/>
      <c r="S140" s="502"/>
      <c r="U140" s="463"/>
      <c r="V140" s="502"/>
      <c r="X140" s="463"/>
      <c r="Y140" s="502"/>
      <c r="AA140" s="463"/>
      <c r="AB140" s="502"/>
      <c r="AD140" s="463"/>
      <c r="AE140" s="502"/>
      <c r="AG140" s="463"/>
      <c r="AH140" s="502"/>
      <c r="AJ140" s="463"/>
      <c r="AK140" s="502"/>
      <c r="AM140" s="463"/>
      <c r="AN140" s="502"/>
      <c r="AP140" s="463"/>
      <c r="AQ140" s="502"/>
      <c r="AS140" s="463"/>
      <c r="AT140" s="502"/>
      <c r="AV140" s="463"/>
      <c r="AW140" s="502"/>
      <c r="AY140" s="463"/>
      <c r="AZ140" s="502"/>
      <c r="BB140" s="463"/>
      <c r="BC140" s="502"/>
      <c r="BE140" s="463"/>
      <c r="BF140" s="502"/>
      <c r="BH140" s="463"/>
      <c r="BI140" s="502"/>
      <c r="BK140" s="463"/>
      <c r="BL140" s="31"/>
      <c r="BM140" s="31"/>
      <c r="BN140" s="31"/>
      <c r="BO140" s="31"/>
      <c r="BP140" s="31"/>
      <c r="BQ140" s="31"/>
      <c r="BR140" s="31"/>
      <c r="BS140" s="502"/>
      <c r="BT140" s="502"/>
      <c r="BU140" s="502"/>
      <c r="BV140" s="502"/>
      <c r="BW140" s="502"/>
      <c r="BX140" s="502"/>
      <c r="BY140" s="502"/>
      <c r="BZ140" s="502"/>
      <c r="CA140" s="502"/>
      <c r="CB140" s="502"/>
      <c r="CC140" s="502"/>
      <c r="CD140" s="502"/>
      <c r="CE140" s="502"/>
      <c r="CF140" s="502"/>
      <c r="CG140" s="502"/>
      <c r="CH140" s="502"/>
      <c r="CI140" s="502"/>
      <c r="CJ140" s="502"/>
      <c r="CK140" s="502"/>
      <c r="CL140" s="502"/>
      <c r="CM140" s="502"/>
      <c r="CN140" s="502"/>
      <c r="CO140" s="502"/>
      <c r="CP140" s="502"/>
      <c r="CQ140" s="502"/>
      <c r="CR140" s="502"/>
      <c r="CS140" s="502"/>
      <c r="CT140" s="502"/>
      <c r="CU140" s="502"/>
      <c r="CV140" s="502"/>
      <c r="CW140" s="502"/>
      <c r="CX140" s="502"/>
      <c r="CY140" s="502"/>
      <c r="CZ140" s="502"/>
      <c r="DA140" s="502"/>
      <c r="DB140" s="502"/>
      <c r="DC140" s="502"/>
      <c r="DD140" s="502"/>
      <c r="DE140" s="502"/>
      <c r="DF140" s="502"/>
      <c r="DG140" s="502"/>
      <c r="DH140" s="502"/>
      <c r="DI140" s="502"/>
      <c r="DJ140" s="502"/>
      <c r="DK140" s="502"/>
      <c r="DL140" s="502"/>
      <c r="DM140" s="502"/>
      <c r="DN140" s="502"/>
      <c r="DO140" s="502"/>
      <c r="DP140" s="502"/>
      <c r="DQ140" s="502"/>
      <c r="DR140" s="502"/>
      <c r="DS140" s="502"/>
      <c r="DT140" s="502"/>
      <c r="DU140" s="502"/>
      <c r="DV140" s="502"/>
      <c r="DW140" s="502"/>
      <c r="DX140" s="502"/>
      <c r="DY140" s="502"/>
      <c r="DZ140" s="502"/>
      <c r="EA140" s="502"/>
      <c r="EB140" s="502"/>
      <c r="EC140" s="502"/>
      <c r="ED140" s="502"/>
      <c r="EE140" s="502"/>
      <c r="EF140" s="502"/>
      <c r="EG140" s="502"/>
      <c r="EH140" s="502"/>
      <c r="EI140" s="502"/>
      <c r="EJ140" s="502"/>
      <c r="EK140" s="502"/>
      <c r="EL140" s="502"/>
      <c r="EM140" s="502"/>
      <c r="EN140" s="502"/>
      <c r="EO140" s="502"/>
      <c r="EP140" s="502"/>
      <c r="EQ140" s="502"/>
      <c r="ER140" s="502"/>
      <c r="ES140" s="502"/>
      <c r="ET140" s="502"/>
      <c r="EU140" s="502"/>
      <c r="EV140" s="502"/>
      <c r="EW140" s="502"/>
      <c r="EX140" s="503"/>
      <c r="EY140" s="502"/>
      <c r="EZ140" s="502"/>
      <c r="FA140" s="502"/>
      <c r="FB140" s="502"/>
      <c r="FC140" s="502"/>
      <c r="FD140" s="502"/>
      <c r="FE140" s="502"/>
      <c r="FF140" s="502"/>
      <c r="FG140" s="502"/>
      <c r="FH140" s="502"/>
      <c r="FI140" s="502"/>
    </row>
    <row r="141" spans="1:165" s="501" customFormat="1" x14ac:dyDescent="0.2">
      <c r="A141" s="772"/>
      <c r="B141" s="788"/>
      <c r="C141" s="502"/>
      <c r="D141" s="502"/>
      <c r="F141" s="463"/>
      <c r="G141" s="502"/>
      <c r="I141" s="463"/>
      <c r="J141" s="502"/>
      <c r="L141" s="463"/>
      <c r="M141" s="502"/>
      <c r="O141" s="463"/>
      <c r="P141" s="502"/>
      <c r="R141" s="463"/>
      <c r="S141" s="502"/>
      <c r="U141" s="463"/>
      <c r="V141" s="502"/>
      <c r="X141" s="463"/>
      <c r="Y141" s="502"/>
      <c r="AA141" s="463"/>
      <c r="AB141" s="502"/>
      <c r="AD141" s="463"/>
      <c r="AE141" s="502"/>
      <c r="AG141" s="463"/>
      <c r="AH141" s="502"/>
      <c r="AJ141" s="463"/>
      <c r="AK141" s="502"/>
      <c r="AM141" s="463"/>
      <c r="AN141" s="502"/>
      <c r="AP141" s="463"/>
      <c r="AQ141" s="502"/>
      <c r="AS141" s="463"/>
      <c r="AT141" s="502"/>
      <c r="AV141" s="463"/>
      <c r="AW141" s="502"/>
      <c r="AY141" s="463"/>
      <c r="AZ141" s="502"/>
      <c r="BB141" s="463"/>
      <c r="BC141" s="502"/>
      <c r="BE141" s="463"/>
      <c r="BF141" s="502"/>
      <c r="BH141" s="463"/>
      <c r="BI141" s="502"/>
      <c r="BK141" s="463"/>
      <c r="BL141" s="31"/>
      <c r="BM141" s="31"/>
      <c r="BN141" s="31"/>
      <c r="BO141" s="31"/>
      <c r="BP141" s="31"/>
      <c r="BQ141" s="31"/>
      <c r="BR141" s="31"/>
      <c r="BS141" s="502"/>
      <c r="BT141" s="502"/>
      <c r="BU141" s="502"/>
      <c r="BV141" s="502"/>
      <c r="BW141" s="502"/>
      <c r="BX141" s="502"/>
      <c r="BY141" s="502"/>
      <c r="BZ141" s="502"/>
      <c r="CA141" s="502"/>
      <c r="CB141" s="502"/>
      <c r="CC141" s="502"/>
      <c r="CD141" s="502"/>
      <c r="CE141" s="502"/>
      <c r="CF141" s="502"/>
      <c r="CG141" s="502"/>
      <c r="CH141" s="502"/>
      <c r="CI141" s="502"/>
      <c r="CJ141" s="502"/>
      <c r="CK141" s="502"/>
      <c r="CL141" s="502"/>
      <c r="CM141" s="502"/>
      <c r="CN141" s="502"/>
      <c r="CO141" s="502"/>
      <c r="CP141" s="502"/>
      <c r="CQ141" s="502"/>
      <c r="CR141" s="502"/>
      <c r="CS141" s="502"/>
      <c r="CT141" s="502"/>
      <c r="CU141" s="502"/>
      <c r="CV141" s="502"/>
      <c r="CW141" s="502"/>
      <c r="CX141" s="502"/>
      <c r="CY141" s="502"/>
      <c r="CZ141" s="502"/>
      <c r="DA141" s="502"/>
      <c r="DB141" s="502"/>
      <c r="DC141" s="502"/>
      <c r="DD141" s="502"/>
      <c r="DE141" s="502"/>
      <c r="DF141" s="502"/>
      <c r="DG141" s="502"/>
      <c r="DH141" s="502"/>
      <c r="DI141" s="502"/>
      <c r="DJ141" s="502"/>
      <c r="DK141" s="502"/>
      <c r="DL141" s="502"/>
      <c r="DM141" s="502"/>
      <c r="DN141" s="502"/>
      <c r="DO141" s="502"/>
      <c r="DP141" s="502"/>
      <c r="DQ141" s="502"/>
      <c r="DR141" s="502"/>
      <c r="DS141" s="502"/>
      <c r="DT141" s="502"/>
      <c r="DU141" s="502"/>
      <c r="DV141" s="502"/>
      <c r="DW141" s="502"/>
      <c r="DX141" s="502"/>
      <c r="DY141" s="502"/>
      <c r="DZ141" s="502"/>
      <c r="EA141" s="502"/>
      <c r="EB141" s="502"/>
      <c r="EC141" s="502"/>
      <c r="ED141" s="502"/>
      <c r="EE141" s="502"/>
      <c r="EF141" s="502"/>
      <c r="EG141" s="502"/>
      <c r="EH141" s="502"/>
      <c r="EI141" s="502"/>
      <c r="EJ141" s="502"/>
      <c r="EK141" s="502"/>
      <c r="EL141" s="502"/>
      <c r="EM141" s="502"/>
      <c r="EN141" s="502"/>
      <c r="EO141" s="502"/>
      <c r="EP141" s="502"/>
      <c r="EQ141" s="502"/>
      <c r="ER141" s="502"/>
      <c r="ES141" s="502"/>
      <c r="ET141" s="502"/>
      <c r="EU141" s="502"/>
      <c r="EV141" s="502"/>
      <c r="EW141" s="502"/>
      <c r="EX141" s="503"/>
      <c r="EY141" s="502"/>
      <c r="EZ141" s="502"/>
      <c r="FA141" s="502"/>
      <c r="FB141" s="502"/>
      <c r="FC141" s="502"/>
      <c r="FD141" s="502"/>
      <c r="FE141" s="502"/>
      <c r="FF141" s="502"/>
      <c r="FG141" s="502"/>
      <c r="FH141" s="502"/>
      <c r="FI141" s="502"/>
    </row>
    <row r="142" spans="1:165" s="501" customFormat="1" x14ac:dyDescent="0.2">
      <c r="A142" s="772"/>
      <c r="B142" s="788"/>
      <c r="C142" s="502"/>
      <c r="D142" s="502"/>
      <c r="F142" s="463"/>
      <c r="G142" s="502"/>
      <c r="I142" s="463"/>
      <c r="J142" s="502"/>
      <c r="L142" s="463"/>
      <c r="M142" s="502"/>
      <c r="O142" s="463"/>
      <c r="P142" s="502"/>
      <c r="R142" s="463"/>
      <c r="S142" s="502"/>
      <c r="U142" s="463"/>
      <c r="V142" s="502"/>
      <c r="X142" s="463"/>
      <c r="Y142" s="502"/>
      <c r="AA142" s="463"/>
      <c r="AB142" s="502"/>
      <c r="AD142" s="463"/>
      <c r="AE142" s="502"/>
      <c r="AG142" s="463"/>
      <c r="AH142" s="502"/>
      <c r="AJ142" s="463"/>
      <c r="AK142" s="502"/>
      <c r="AM142" s="463"/>
      <c r="AN142" s="502"/>
      <c r="AP142" s="463"/>
      <c r="AQ142" s="502"/>
      <c r="AS142" s="463"/>
      <c r="AT142" s="502"/>
      <c r="AV142" s="463"/>
      <c r="AW142" s="502"/>
      <c r="AY142" s="463"/>
      <c r="AZ142" s="502"/>
      <c r="BB142" s="463"/>
      <c r="BC142" s="502"/>
      <c r="BE142" s="463"/>
      <c r="BF142" s="502"/>
      <c r="BH142" s="463"/>
      <c r="BI142" s="502"/>
      <c r="BK142" s="463"/>
      <c r="BL142" s="31"/>
      <c r="BM142" s="31"/>
      <c r="BN142" s="31"/>
      <c r="BO142" s="31"/>
      <c r="BP142" s="31"/>
      <c r="BQ142" s="31"/>
      <c r="BR142" s="31"/>
      <c r="BS142" s="502"/>
      <c r="BT142" s="502"/>
      <c r="BU142" s="502"/>
      <c r="BV142" s="502"/>
      <c r="BW142" s="502"/>
      <c r="BX142" s="502"/>
      <c r="BY142" s="502"/>
      <c r="BZ142" s="502"/>
      <c r="CA142" s="502"/>
      <c r="CB142" s="502"/>
      <c r="CC142" s="502"/>
      <c r="CD142" s="502"/>
      <c r="CE142" s="502"/>
      <c r="CF142" s="502"/>
      <c r="CG142" s="502"/>
      <c r="CH142" s="502"/>
      <c r="CI142" s="502"/>
      <c r="CJ142" s="502"/>
      <c r="CK142" s="502"/>
      <c r="CL142" s="502"/>
      <c r="CM142" s="502"/>
      <c r="CN142" s="502"/>
      <c r="CO142" s="502"/>
      <c r="CP142" s="502"/>
      <c r="CQ142" s="502"/>
      <c r="CR142" s="502"/>
      <c r="CS142" s="502"/>
      <c r="CT142" s="502"/>
      <c r="CU142" s="502"/>
      <c r="CV142" s="502"/>
      <c r="CW142" s="502"/>
      <c r="CX142" s="502"/>
      <c r="CY142" s="502"/>
      <c r="CZ142" s="502"/>
      <c r="DA142" s="502"/>
      <c r="DB142" s="502"/>
      <c r="DC142" s="502"/>
      <c r="DD142" s="502"/>
      <c r="DE142" s="502"/>
      <c r="DF142" s="502"/>
      <c r="DG142" s="502"/>
      <c r="DH142" s="502"/>
      <c r="DI142" s="502"/>
      <c r="DJ142" s="502"/>
      <c r="DK142" s="502"/>
      <c r="DL142" s="502"/>
      <c r="DM142" s="502"/>
      <c r="DN142" s="502"/>
      <c r="DO142" s="502"/>
      <c r="DP142" s="502"/>
      <c r="DQ142" s="502"/>
      <c r="DR142" s="502"/>
      <c r="DS142" s="502"/>
      <c r="DT142" s="502"/>
      <c r="DU142" s="502"/>
      <c r="DV142" s="502"/>
      <c r="DW142" s="502"/>
      <c r="DX142" s="502"/>
      <c r="DY142" s="502"/>
      <c r="DZ142" s="502"/>
      <c r="EA142" s="502"/>
      <c r="EB142" s="502"/>
      <c r="EC142" s="502"/>
      <c r="ED142" s="502"/>
      <c r="EE142" s="502"/>
      <c r="EF142" s="502"/>
      <c r="EG142" s="502"/>
      <c r="EH142" s="502"/>
      <c r="EI142" s="502"/>
      <c r="EJ142" s="502"/>
      <c r="EK142" s="502"/>
      <c r="EL142" s="502"/>
      <c r="EM142" s="502"/>
      <c r="EN142" s="502"/>
      <c r="EO142" s="502"/>
      <c r="EP142" s="502"/>
      <c r="EQ142" s="502"/>
      <c r="ER142" s="502"/>
      <c r="ES142" s="502"/>
      <c r="ET142" s="502"/>
      <c r="EU142" s="502"/>
      <c r="EV142" s="502"/>
      <c r="EW142" s="502"/>
      <c r="EX142" s="503"/>
      <c r="EY142" s="502"/>
      <c r="EZ142" s="502"/>
      <c r="FA142" s="502"/>
      <c r="FB142" s="502"/>
      <c r="FC142" s="502"/>
      <c r="FD142" s="502"/>
      <c r="FE142" s="502"/>
      <c r="FF142" s="502"/>
      <c r="FG142" s="502"/>
      <c r="FH142" s="502"/>
      <c r="FI142" s="502"/>
    </row>
    <row r="143" spans="1:165" s="501" customFormat="1" x14ac:dyDescent="0.2">
      <c r="A143" s="772"/>
      <c r="B143" s="788"/>
      <c r="C143" s="502"/>
      <c r="D143" s="502"/>
      <c r="F143" s="463"/>
      <c r="G143" s="502"/>
      <c r="I143" s="463"/>
      <c r="J143" s="502"/>
      <c r="L143" s="463"/>
      <c r="M143" s="502"/>
      <c r="O143" s="463"/>
      <c r="P143" s="502"/>
      <c r="R143" s="463"/>
      <c r="S143" s="502"/>
      <c r="U143" s="463"/>
      <c r="V143" s="502"/>
      <c r="X143" s="463"/>
      <c r="Y143" s="502"/>
      <c r="AA143" s="463"/>
      <c r="AB143" s="502"/>
      <c r="AD143" s="463"/>
      <c r="AE143" s="502"/>
      <c r="AG143" s="463"/>
      <c r="AH143" s="502"/>
      <c r="AJ143" s="463"/>
      <c r="AK143" s="502"/>
      <c r="AM143" s="463"/>
      <c r="AN143" s="502"/>
      <c r="AP143" s="463"/>
      <c r="AQ143" s="502"/>
      <c r="AS143" s="463"/>
      <c r="AT143" s="502"/>
      <c r="AV143" s="463"/>
      <c r="AW143" s="502"/>
      <c r="AY143" s="463"/>
      <c r="AZ143" s="502"/>
      <c r="BB143" s="463"/>
      <c r="BC143" s="502"/>
      <c r="BE143" s="463"/>
      <c r="BF143" s="502"/>
      <c r="BH143" s="463"/>
      <c r="BI143" s="502"/>
      <c r="BK143" s="463"/>
      <c r="BL143" s="31"/>
      <c r="BM143" s="31"/>
      <c r="BN143" s="31"/>
      <c r="BO143" s="31"/>
      <c r="BP143" s="31"/>
      <c r="BQ143" s="31"/>
      <c r="BR143" s="31"/>
      <c r="BS143" s="502"/>
      <c r="BT143" s="502"/>
      <c r="BU143" s="502"/>
      <c r="BV143" s="502"/>
      <c r="BW143" s="502"/>
      <c r="BX143" s="502"/>
      <c r="BY143" s="502"/>
      <c r="BZ143" s="502"/>
      <c r="CA143" s="502"/>
      <c r="CB143" s="502"/>
      <c r="CC143" s="502"/>
      <c r="CD143" s="502"/>
      <c r="CE143" s="502"/>
      <c r="CF143" s="502"/>
      <c r="CG143" s="502"/>
      <c r="CH143" s="502"/>
      <c r="CI143" s="502"/>
      <c r="CJ143" s="502"/>
      <c r="CK143" s="502"/>
      <c r="CL143" s="502"/>
      <c r="CM143" s="502"/>
      <c r="CN143" s="502"/>
      <c r="CO143" s="502"/>
      <c r="CP143" s="502"/>
      <c r="CQ143" s="502"/>
      <c r="CR143" s="502"/>
      <c r="CS143" s="502"/>
      <c r="CT143" s="502"/>
      <c r="CU143" s="502"/>
      <c r="CV143" s="502"/>
      <c r="CW143" s="502"/>
      <c r="CX143" s="502"/>
      <c r="CY143" s="502"/>
      <c r="CZ143" s="502"/>
      <c r="DA143" s="502"/>
      <c r="DB143" s="502"/>
      <c r="DC143" s="502"/>
      <c r="DD143" s="502"/>
      <c r="DE143" s="502"/>
      <c r="DF143" s="502"/>
      <c r="DG143" s="502"/>
      <c r="DH143" s="502"/>
      <c r="DI143" s="502"/>
      <c r="DJ143" s="502"/>
      <c r="DK143" s="502"/>
      <c r="DL143" s="502"/>
      <c r="DM143" s="502"/>
      <c r="DN143" s="502"/>
      <c r="DO143" s="502"/>
      <c r="DP143" s="502"/>
      <c r="DQ143" s="502"/>
      <c r="DR143" s="502"/>
      <c r="DS143" s="502"/>
      <c r="DT143" s="502"/>
      <c r="DU143" s="502"/>
      <c r="DV143" s="502"/>
      <c r="DW143" s="502"/>
      <c r="DX143" s="502"/>
      <c r="DY143" s="502"/>
      <c r="DZ143" s="502"/>
      <c r="EA143" s="502"/>
      <c r="EB143" s="502"/>
      <c r="EC143" s="502"/>
      <c r="ED143" s="502"/>
      <c r="EE143" s="502"/>
      <c r="EF143" s="502"/>
      <c r="EG143" s="502"/>
      <c r="EH143" s="502"/>
      <c r="EI143" s="502"/>
      <c r="EJ143" s="502"/>
      <c r="EK143" s="502"/>
      <c r="EL143" s="502"/>
      <c r="EM143" s="502"/>
      <c r="EN143" s="502"/>
      <c r="EO143" s="502"/>
      <c r="EP143" s="502"/>
      <c r="EQ143" s="502"/>
      <c r="ER143" s="502"/>
      <c r="ES143" s="502"/>
      <c r="ET143" s="502"/>
      <c r="EU143" s="502"/>
      <c r="EV143" s="502"/>
      <c r="EW143" s="502"/>
      <c r="EX143" s="503"/>
      <c r="EY143" s="502"/>
      <c r="EZ143" s="502"/>
      <c r="FA143" s="502"/>
      <c r="FB143" s="502"/>
      <c r="FC143" s="502"/>
      <c r="FD143" s="502"/>
      <c r="FE143" s="502"/>
      <c r="FF143" s="502"/>
      <c r="FG143" s="502"/>
      <c r="FH143" s="502"/>
      <c r="FI143" s="502"/>
    </row>
    <row r="144" spans="1:165" s="501" customFormat="1" x14ac:dyDescent="0.2">
      <c r="A144" s="772"/>
      <c r="B144" s="788"/>
      <c r="C144" s="502"/>
      <c r="D144" s="502"/>
      <c r="F144" s="370"/>
      <c r="G144" s="502"/>
      <c r="I144" s="370"/>
      <c r="J144" s="502"/>
      <c r="L144" s="370"/>
      <c r="M144" s="502"/>
      <c r="O144" s="370"/>
      <c r="P144" s="502"/>
      <c r="R144" s="370"/>
      <c r="S144" s="502"/>
      <c r="U144" s="370"/>
      <c r="V144" s="502"/>
      <c r="X144" s="370"/>
      <c r="Y144" s="502"/>
      <c r="AA144" s="370"/>
      <c r="AB144" s="502"/>
      <c r="AD144" s="370"/>
      <c r="AE144" s="502"/>
      <c r="AG144" s="370"/>
      <c r="AH144" s="502"/>
      <c r="AJ144" s="370"/>
      <c r="AK144" s="502"/>
      <c r="AM144" s="370"/>
      <c r="AN144" s="502"/>
      <c r="AP144" s="370"/>
      <c r="AQ144" s="502"/>
      <c r="AS144" s="370"/>
      <c r="AT144" s="502"/>
      <c r="AV144" s="370"/>
      <c r="AW144" s="502"/>
      <c r="AY144" s="370"/>
      <c r="AZ144" s="502"/>
      <c r="BB144" s="370"/>
      <c r="BC144" s="502"/>
      <c r="BE144" s="370"/>
      <c r="BF144" s="502"/>
      <c r="BH144" s="370"/>
      <c r="BI144" s="502"/>
      <c r="BK144" s="370"/>
      <c r="BL144" s="31"/>
      <c r="BM144" s="31"/>
      <c r="BN144" s="31"/>
      <c r="BO144" s="31"/>
      <c r="BP144" s="31"/>
      <c r="BQ144" s="31"/>
      <c r="BR144" s="31"/>
      <c r="BS144" s="502"/>
      <c r="BT144" s="502"/>
      <c r="BU144" s="502"/>
      <c r="BV144" s="502"/>
      <c r="BW144" s="502"/>
      <c r="BX144" s="502"/>
      <c r="BY144" s="502"/>
      <c r="BZ144" s="502"/>
      <c r="CA144" s="502"/>
      <c r="CB144" s="502"/>
      <c r="CC144" s="502"/>
      <c r="CD144" s="502"/>
      <c r="CE144" s="502"/>
      <c r="CF144" s="502"/>
      <c r="CG144" s="502"/>
      <c r="CH144" s="502"/>
      <c r="CI144" s="502"/>
      <c r="CJ144" s="502"/>
      <c r="CK144" s="502"/>
      <c r="CL144" s="502"/>
      <c r="CM144" s="502"/>
      <c r="CN144" s="502"/>
      <c r="CO144" s="502"/>
      <c r="CP144" s="502"/>
      <c r="CQ144" s="502"/>
      <c r="CR144" s="502"/>
      <c r="CS144" s="502"/>
      <c r="CT144" s="502"/>
      <c r="CU144" s="502"/>
      <c r="CV144" s="502"/>
      <c r="CW144" s="502"/>
      <c r="CX144" s="502"/>
      <c r="CY144" s="502"/>
      <c r="CZ144" s="502"/>
      <c r="DA144" s="502"/>
      <c r="DB144" s="502"/>
      <c r="DC144" s="502"/>
      <c r="DD144" s="502"/>
      <c r="DE144" s="502"/>
      <c r="DF144" s="502"/>
      <c r="DG144" s="502"/>
      <c r="DH144" s="502"/>
      <c r="DI144" s="502"/>
      <c r="DJ144" s="502"/>
      <c r="DK144" s="502"/>
      <c r="DL144" s="502"/>
      <c r="DM144" s="502"/>
      <c r="DN144" s="502"/>
      <c r="DO144" s="502"/>
      <c r="DP144" s="502"/>
      <c r="DQ144" s="502"/>
      <c r="DR144" s="502"/>
      <c r="DS144" s="502"/>
      <c r="DT144" s="502"/>
      <c r="DU144" s="502"/>
      <c r="DV144" s="502"/>
      <c r="DW144" s="502"/>
      <c r="DX144" s="502"/>
      <c r="DY144" s="502"/>
      <c r="DZ144" s="502"/>
      <c r="EA144" s="502"/>
      <c r="EB144" s="502"/>
      <c r="EC144" s="502"/>
      <c r="ED144" s="502"/>
      <c r="EE144" s="502"/>
      <c r="EF144" s="502"/>
      <c r="EG144" s="502"/>
      <c r="EH144" s="502"/>
      <c r="EI144" s="502"/>
      <c r="EJ144" s="502"/>
      <c r="EK144" s="502"/>
      <c r="EL144" s="502"/>
      <c r="EM144" s="502"/>
      <c r="EN144" s="502"/>
      <c r="EO144" s="502"/>
      <c r="EP144" s="502"/>
      <c r="EQ144" s="502"/>
      <c r="ER144" s="502"/>
      <c r="ES144" s="502"/>
      <c r="ET144" s="502"/>
      <c r="EU144" s="502"/>
      <c r="EV144" s="502"/>
      <c r="EW144" s="502"/>
      <c r="EX144" s="503"/>
      <c r="EY144" s="502"/>
      <c r="EZ144" s="502"/>
      <c r="FA144" s="502"/>
      <c r="FB144" s="502"/>
      <c r="FC144" s="502"/>
      <c r="FD144" s="502"/>
      <c r="FE144" s="502"/>
      <c r="FF144" s="502"/>
      <c r="FG144" s="502"/>
      <c r="FH144" s="502"/>
      <c r="FI144" s="502"/>
    </row>
    <row r="145" spans="1:165" s="501" customFormat="1" x14ac:dyDescent="0.2">
      <c r="A145" s="772"/>
      <c r="B145" s="788"/>
      <c r="C145" s="502"/>
      <c r="D145" s="502"/>
      <c r="F145" s="331"/>
      <c r="G145" s="502"/>
      <c r="I145" s="331"/>
      <c r="J145" s="502"/>
      <c r="L145" s="331"/>
      <c r="M145" s="502"/>
      <c r="O145" s="331"/>
      <c r="P145" s="502"/>
      <c r="R145" s="331"/>
      <c r="S145" s="502"/>
      <c r="U145" s="331"/>
      <c r="V145" s="502"/>
      <c r="X145" s="331"/>
      <c r="Y145" s="502"/>
      <c r="AA145" s="331"/>
      <c r="AB145" s="502"/>
      <c r="AD145" s="331"/>
      <c r="AE145" s="502"/>
      <c r="AG145" s="331"/>
      <c r="AH145" s="502"/>
      <c r="AJ145" s="331"/>
      <c r="AK145" s="502"/>
      <c r="AM145" s="331"/>
      <c r="AN145" s="502"/>
      <c r="AP145" s="331"/>
      <c r="AQ145" s="502"/>
      <c r="AS145" s="331"/>
      <c r="AT145" s="502"/>
      <c r="AV145" s="331"/>
      <c r="AW145" s="502"/>
      <c r="AY145" s="331"/>
      <c r="AZ145" s="502"/>
      <c r="BB145" s="331"/>
      <c r="BC145" s="502"/>
      <c r="BE145" s="331"/>
      <c r="BF145" s="502"/>
      <c r="BH145" s="331"/>
      <c r="BI145" s="502"/>
      <c r="BK145" s="331"/>
      <c r="BL145" s="31"/>
      <c r="BM145" s="31"/>
      <c r="BN145" s="31"/>
      <c r="BO145" s="31"/>
      <c r="BP145" s="31"/>
      <c r="BQ145" s="31"/>
      <c r="BR145" s="31"/>
      <c r="BS145" s="502"/>
      <c r="BT145" s="502"/>
      <c r="BU145" s="502"/>
      <c r="BV145" s="502"/>
      <c r="BW145" s="502"/>
      <c r="BX145" s="502"/>
      <c r="BY145" s="502"/>
      <c r="BZ145" s="502"/>
      <c r="CA145" s="502"/>
      <c r="CB145" s="502"/>
      <c r="CC145" s="502"/>
      <c r="CD145" s="502"/>
      <c r="CE145" s="502"/>
      <c r="CF145" s="502"/>
      <c r="CG145" s="502"/>
      <c r="CH145" s="502"/>
      <c r="CI145" s="502"/>
      <c r="CJ145" s="502"/>
      <c r="CK145" s="502"/>
      <c r="CL145" s="502"/>
      <c r="CM145" s="502"/>
      <c r="CN145" s="502"/>
      <c r="CO145" s="502"/>
      <c r="CP145" s="502"/>
      <c r="CQ145" s="502"/>
      <c r="CR145" s="502"/>
      <c r="CS145" s="502"/>
      <c r="CT145" s="502"/>
      <c r="CU145" s="502"/>
      <c r="CV145" s="502"/>
      <c r="CW145" s="502"/>
      <c r="CX145" s="502"/>
      <c r="CY145" s="502"/>
      <c r="CZ145" s="502"/>
      <c r="DA145" s="502"/>
      <c r="DB145" s="502"/>
      <c r="DC145" s="502"/>
      <c r="DD145" s="502"/>
      <c r="DE145" s="502"/>
      <c r="DF145" s="502"/>
      <c r="DG145" s="502"/>
      <c r="DH145" s="502"/>
      <c r="DI145" s="502"/>
      <c r="DJ145" s="502"/>
      <c r="DK145" s="502"/>
      <c r="DL145" s="502"/>
      <c r="DM145" s="502"/>
      <c r="DN145" s="502"/>
      <c r="DO145" s="502"/>
      <c r="DP145" s="502"/>
      <c r="DQ145" s="502"/>
      <c r="DR145" s="502"/>
      <c r="DS145" s="502"/>
      <c r="DT145" s="502"/>
      <c r="DU145" s="502"/>
      <c r="DV145" s="502"/>
      <c r="DW145" s="502"/>
      <c r="DX145" s="502"/>
      <c r="DY145" s="502"/>
      <c r="DZ145" s="502"/>
      <c r="EA145" s="502"/>
      <c r="EB145" s="502"/>
      <c r="EC145" s="502"/>
      <c r="ED145" s="502"/>
      <c r="EE145" s="502"/>
      <c r="EF145" s="502"/>
      <c r="EG145" s="502"/>
      <c r="EH145" s="502"/>
      <c r="EI145" s="502"/>
      <c r="EJ145" s="502"/>
      <c r="EK145" s="502"/>
      <c r="EL145" s="502"/>
      <c r="EM145" s="502"/>
      <c r="EN145" s="502"/>
      <c r="EO145" s="502"/>
      <c r="EP145" s="502"/>
      <c r="EQ145" s="502"/>
      <c r="ER145" s="502"/>
      <c r="ES145" s="502"/>
      <c r="ET145" s="502"/>
      <c r="EU145" s="502"/>
      <c r="EV145" s="502"/>
      <c r="EW145" s="502"/>
      <c r="EX145" s="503"/>
      <c r="EY145" s="502"/>
      <c r="EZ145" s="502"/>
      <c r="FA145" s="502"/>
      <c r="FB145" s="502"/>
      <c r="FC145" s="502"/>
      <c r="FD145" s="502"/>
      <c r="FE145" s="502"/>
      <c r="FF145" s="502"/>
      <c r="FG145" s="502"/>
      <c r="FH145" s="502"/>
      <c r="FI145" s="502"/>
    </row>
    <row r="146" spans="1:165" s="501" customFormat="1" x14ac:dyDescent="0.2">
      <c r="A146" s="772"/>
      <c r="B146" s="788"/>
      <c r="C146" s="502"/>
      <c r="D146" s="502"/>
      <c r="F146" s="328"/>
      <c r="G146" s="502"/>
      <c r="I146" s="328"/>
      <c r="J146" s="502"/>
      <c r="L146" s="328"/>
      <c r="M146" s="502"/>
      <c r="O146" s="328"/>
      <c r="P146" s="502"/>
      <c r="R146" s="328"/>
      <c r="S146" s="502"/>
      <c r="U146" s="328"/>
      <c r="V146" s="502"/>
      <c r="X146" s="328"/>
      <c r="Y146" s="502"/>
      <c r="AA146" s="328"/>
      <c r="AB146" s="502"/>
      <c r="AD146" s="328"/>
      <c r="AE146" s="502"/>
      <c r="AG146" s="328"/>
      <c r="AH146" s="502"/>
      <c r="AJ146" s="328"/>
      <c r="AK146" s="502"/>
      <c r="AM146" s="328"/>
      <c r="AN146" s="502"/>
      <c r="AP146" s="328"/>
      <c r="AQ146" s="502"/>
      <c r="AS146" s="328"/>
      <c r="AT146" s="502"/>
      <c r="AV146" s="328"/>
      <c r="AW146" s="502"/>
      <c r="AY146" s="328"/>
      <c r="AZ146" s="502"/>
      <c r="BB146" s="328"/>
      <c r="BC146" s="502"/>
      <c r="BE146" s="328"/>
      <c r="BF146" s="502"/>
      <c r="BH146" s="328"/>
      <c r="BI146" s="502"/>
      <c r="BK146" s="328"/>
      <c r="BL146" s="31"/>
      <c r="BM146" s="31"/>
      <c r="BN146" s="31"/>
      <c r="BO146" s="31"/>
      <c r="BP146" s="31"/>
      <c r="BQ146" s="31"/>
      <c r="BR146" s="31"/>
      <c r="BS146" s="502"/>
      <c r="BT146" s="502"/>
      <c r="BU146" s="502"/>
      <c r="BV146" s="502"/>
      <c r="BW146" s="502"/>
      <c r="BX146" s="502"/>
      <c r="BY146" s="502"/>
      <c r="BZ146" s="502"/>
      <c r="CA146" s="502"/>
      <c r="CB146" s="502"/>
      <c r="CC146" s="502"/>
      <c r="CD146" s="502"/>
      <c r="CE146" s="502"/>
      <c r="CF146" s="502"/>
      <c r="CG146" s="502"/>
      <c r="CH146" s="502"/>
      <c r="CI146" s="502"/>
      <c r="CJ146" s="502"/>
      <c r="CK146" s="502"/>
      <c r="CL146" s="502"/>
      <c r="CM146" s="502"/>
      <c r="CN146" s="502"/>
      <c r="CO146" s="502"/>
      <c r="CP146" s="502"/>
      <c r="CQ146" s="502"/>
      <c r="CR146" s="502"/>
      <c r="CS146" s="502"/>
      <c r="CT146" s="502"/>
      <c r="CU146" s="502"/>
      <c r="CV146" s="502"/>
      <c r="CW146" s="502"/>
      <c r="CX146" s="502"/>
      <c r="CY146" s="502"/>
      <c r="CZ146" s="502"/>
      <c r="DA146" s="502"/>
      <c r="DB146" s="502"/>
      <c r="DC146" s="502"/>
      <c r="DD146" s="502"/>
      <c r="DE146" s="502"/>
      <c r="DF146" s="502"/>
      <c r="DG146" s="502"/>
      <c r="DH146" s="502"/>
      <c r="DI146" s="502"/>
      <c r="DJ146" s="502"/>
      <c r="DK146" s="502"/>
      <c r="DL146" s="502"/>
      <c r="DM146" s="502"/>
      <c r="DN146" s="502"/>
      <c r="DO146" s="502"/>
      <c r="DP146" s="502"/>
      <c r="DQ146" s="502"/>
      <c r="DR146" s="502"/>
      <c r="DS146" s="502"/>
      <c r="DT146" s="502"/>
      <c r="DU146" s="502"/>
      <c r="DV146" s="502"/>
      <c r="DW146" s="502"/>
      <c r="DX146" s="502"/>
      <c r="DY146" s="502"/>
      <c r="DZ146" s="502"/>
      <c r="EA146" s="502"/>
      <c r="EB146" s="502"/>
      <c r="EC146" s="502"/>
      <c r="ED146" s="502"/>
      <c r="EE146" s="502"/>
      <c r="EF146" s="502"/>
      <c r="EG146" s="502"/>
      <c r="EH146" s="502"/>
      <c r="EI146" s="502"/>
      <c r="EJ146" s="502"/>
      <c r="EK146" s="502"/>
      <c r="EL146" s="502"/>
      <c r="EM146" s="502"/>
      <c r="EN146" s="502"/>
      <c r="EO146" s="502"/>
      <c r="EP146" s="502"/>
      <c r="EQ146" s="502"/>
      <c r="ER146" s="502"/>
      <c r="ES146" s="502"/>
      <c r="ET146" s="502"/>
      <c r="EU146" s="502"/>
      <c r="EV146" s="502"/>
      <c r="EW146" s="502"/>
      <c r="EX146" s="503"/>
      <c r="EY146" s="502"/>
      <c r="EZ146" s="502"/>
      <c r="FA146" s="502"/>
      <c r="FB146" s="502"/>
      <c r="FC146" s="502"/>
      <c r="FD146" s="502"/>
      <c r="FE146" s="502"/>
      <c r="FF146" s="502"/>
      <c r="FG146" s="502"/>
      <c r="FH146" s="502"/>
      <c r="FI146" s="502"/>
    </row>
    <row r="147" spans="1:165" s="501" customFormat="1" x14ac:dyDescent="0.2">
      <c r="A147" s="772"/>
      <c r="B147" s="788"/>
      <c r="C147" s="502"/>
      <c r="D147" s="502"/>
      <c r="F147" s="332"/>
      <c r="G147" s="502"/>
      <c r="I147" s="332"/>
      <c r="J147" s="502"/>
      <c r="L147" s="332"/>
      <c r="M147" s="502"/>
      <c r="O147" s="332"/>
      <c r="P147" s="502"/>
      <c r="R147" s="332"/>
      <c r="S147" s="502"/>
      <c r="U147" s="332"/>
      <c r="V147" s="502"/>
      <c r="X147" s="332"/>
      <c r="Y147" s="502"/>
      <c r="AA147" s="332"/>
      <c r="AB147" s="502"/>
      <c r="AD147" s="332"/>
      <c r="AE147" s="502"/>
      <c r="AG147" s="332"/>
      <c r="AH147" s="502"/>
      <c r="AJ147" s="332"/>
      <c r="AK147" s="502"/>
      <c r="AM147" s="332"/>
      <c r="AN147" s="502"/>
      <c r="AP147" s="332"/>
      <c r="AQ147" s="502"/>
      <c r="AS147" s="332"/>
      <c r="AT147" s="502"/>
      <c r="AV147" s="332"/>
      <c r="AW147" s="502"/>
      <c r="AY147" s="332"/>
      <c r="AZ147" s="502"/>
      <c r="BB147" s="332"/>
      <c r="BC147" s="502"/>
      <c r="BE147" s="332"/>
      <c r="BF147" s="502"/>
      <c r="BH147" s="332"/>
      <c r="BI147" s="502"/>
      <c r="BK147" s="332"/>
      <c r="BL147" s="31"/>
      <c r="BM147" s="31"/>
      <c r="BN147" s="31"/>
      <c r="BO147" s="31"/>
      <c r="BP147" s="31"/>
      <c r="BQ147" s="31"/>
      <c r="BR147" s="31"/>
      <c r="BS147" s="502"/>
      <c r="BT147" s="502"/>
      <c r="BU147" s="502"/>
      <c r="BV147" s="502"/>
      <c r="BW147" s="502"/>
      <c r="BX147" s="502"/>
      <c r="BY147" s="502"/>
      <c r="BZ147" s="502"/>
      <c r="CA147" s="502"/>
      <c r="CB147" s="502"/>
      <c r="CC147" s="502"/>
      <c r="CD147" s="502"/>
      <c r="CE147" s="502"/>
      <c r="CF147" s="502"/>
      <c r="CG147" s="502"/>
      <c r="CH147" s="502"/>
      <c r="CI147" s="502"/>
      <c r="CJ147" s="502"/>
      <c r="CK147" s="502"/>
      <c r="CL147" s="502"/>
      <c r="CM147" s="502"/>
      <c r="CN147" s="502"/>
      <c r="CO147" s="502"/>
      <c r="CP147" s="502"/>
      <c r="CQ147" s="502"/>
      <c r="CR147" s="502"/>
      <c r="CS147" s="502"/>
      <c r="CT147" s="502"/>
      <c r="CU147" s="502"/>
      <c r="CV147" s="502"/>
      <c r="CW147" s="502"/>
      <c r="CX147" s="502"/>
      <c r="CY147" s="502"/>
      <c r="CZ147" s="502"/>
      <c r="DA147" s="502"/>
      <c r="DB147" s="502"/>
      <c r="DC147" s="502"/>
      <c r="DD147" s="502"/>
      <c r="DE147" s="502"/>
      <c r="DF147" s="502"/>
      <c r="DG147" s="502"/>
      <c r="DH147" s="502"/>
      <c r="DI147" s="502"/>
      <c r="DJ147" s="502"/>
      <c r="DK147" s="502"/>
      <c r="DL147" s="502"/>
      <c r="DM147" s="502"/>
      <c r="DN147" s="502"/>
      <c r="DO147" s="502"/>
      <c r="DP147" s="502"/>
      <c r="DQ147" s="502"/>
      <c r="DR147" s="502"/>
      <c r="DS147" s="502"/>
      <c r="DT147" s="502"/>
      <c r="DU147" s="502"/>
      <c r="DV147" s="502"/>
      <c r="DW147" s="502"/>
      <c r="DX147" s="502"/>
      <c r="DY147" s="502"/>
      <c r="DZ147" s="502"/>
      <c r="EA147" s="502"/>
      <c r="EB147" s="502"/>
      <c r="EC147" s="502"/>
      <c r="ED147" s="502"/>
      <c r="EE147" s="502"/>
      <c r="EF147" s="502"/>
      <c r="EG147" s="502"/>
      <c r="EH147" s="502"/>
      <c r="EI147" s="502"/>
      <c r="EJ147" s="502"/>
      <c r="EK147" s="502"/>
      <c r="EL147" s="502"/>
      <c r="EM147" s="502"/>
      <c r="EN147" s="502"/>
      <c r="EO147" s="502"/>
      <c r="EP147" s="502"/>
      <c r="EQ147" s="502"/>
      <c r="ER147" s="502"/>
      <c r="ES147" s="502"/>
      <c r="ET147" s="502"/>
      <c r="EU147" s="502"/>
      <c r="EV147" s="502"/>
      <c r="EW147" s="502"/>
      <c r="EX147" s="503"/>
      <c r="EY147" s="502"/>
      <c r="EZ147" s="502"/>
      <c r="FA147" s="502"/>
      <c r="FB147" s="502"/>
      <c r="FC147" s="502"/>
      <c r="FD147" s="502"/>
      <c r="FE147" s="502"/>
      <c r="FF147" s="502"/>
      <c r="FG147" s="502"/>
      <c r="FH147" s="502"/>
      <c r="FI147" s="502"/>
    </row>
    <row r="148" spans="1:165" s="501" customFormat="1" x14ac:dyDescent="0.2">
      <c r="A148" s="772"/>
      <c r="B148" s="788"/>
      <c r="C148" s="502"/>
      <c r="D148" s="502"/>
      <c r="F148" s="464"/>
      <c r="G148" s="502"/>
      <c r="I148" s="464"/>
      <c r="J148" s="502"/>
      <c r="L148" s="464"/>
      <c r="M148" s="502"/>
      <c r="O148" s="464"/>
      <c r="P148" s="502"/>
      <c r="R148" s="464"/>
      <c r="S148" s="502"/>
      <c r="U148" s="464"/>
      <c r="V148" s="502"/>
      <c r="X148" s="464"/>
      <c r="Y148" s="502"/>
      <c r="AA148" s="464"/>
      <c r="AB148" s="502"/>
      <c r="AD148" s="464"/>
      <c r="AE148" s="502"/>
      <c r="AG148" s="464"/>
      <c r="AH148" s="502"/>
      <c r="AJ148" s="464"/>
      <c r="AK148" s="502"/>
      <c r="AM148" s="464"/>
      <c r="AN148" s="502"/>
      <c r="AP148" s="464"/>
      <c r="AQ148" s="502"/>
      <c r="AS148" s="464"/>
      <c r="AT148" s="502"/>
      <c r="AV148" s="464"/>
      <c r="AW148" s="502"/>
      <c r="AY148" s="464"/>
      <c r="AZ148" s="502"/>
      <c r="BB148" s="464"/>
      <c r="BC148" s="502"/>
      <c r="BE148" s="464"/>
      <c r="BF148" s="502"/>
      <c r="BH148" s="464"/>
      <c r="BI148" s="502"/>
      <c r="BK148" s="464"/>
      <c r="BL148" s="31"/>
      <c r="BM148" s="31"/>
      <c r="BN148" s="31"/>
      <c r="BO148" s="31"/>
      <c r="BP148" s="31"/>
      <c r="BQ148" s="31"/>
      <c r="BR148" s="31"/>
      <c r="BS148" s="502"/>
      <c r="BT148" s="502"/>
      <c r="BU148" s="502"/>
      <c r="BV148" s="502"/>
      <c r="BW148" s="502"/>
      <c r="BX148" s="502"/>
      <c r="BY148" s="502"/>
      <c r="BZ148" s="502"/>
      <c r="CA148" s="502"/>
      <c r="CB148" s="502"/>
      <c r="CC148" s="502"/>
      <c r="CD148" s="502"/>
      <c r="CE148" s="502"/>
      <c r="CF148" s="502"/>
      <c r="CG148" s="502"/>
      <c r="CH148" s="502"/>
      <c r="CI148" s="502"/>
      <c r="CJ148" s="502"/>
      <c r="CK148" s="502"/>
      <c r="CL148" s="502"/>
      <c r="CM148" s="502"/>
      <c r="CN148" s="502"/>
      <c r="CO148" s="502"/>
      <c r="CP148" s="502"/>
      <c r="CQ148" s="502"/>
      <c r="CR148" s="502"/>
      <c r="CS148" s="502"/>
      <c r="CT148" s="502"/>
      <c r="CU148" s="502"/>
      <c r="CV148" s="502"/>
      <c r="CW148" s="502"/>
      <c r="CX148" s="502"/>
      <c r="CY148" s="502"/>
      <c r="CZ148" s="502"/>
      <c r="DA148" s="502"/>
      <c r="DB148" s="502"/>
      <c r="DC148" s="502"/>
      <c r="DD148" s="502"/>
      <c r="DE148" s="502"/>
      <c r="DF148" s="502"/>
      <c r="DG148" s="502"/>
      <c r="DH148" s="502"/>
      <c r="DI148" s="502"/>
      <c r="DJ148" s="502"/>
      <c r="DK148" s="502"/>
      <c r="DL148" s="502"/>
      <c r="DM148" s="502"/>
      <c r="DN148" s="502"/>
      <c r="DO148" s="502"/>
      <c r="DP148" s="502"/>
      <c r="DQ148" s="502"/>
      <c r="DR148" s="502"/>
      <c r="DS148" s="502"/>
      <c r="DT148" s="502"/>
      <c r="DU148" s="502"/>
      <c r="DV148" s="502"/>
      <c r="DW148" s="502"/>
      <c r="DX148" s="502"/>
      <c r="DY148" s="502"/>
      <c r="DZ148" s="502"/>
      <c r="EA148" s="502"/>
      <c r="EB148" s="502"/>
      <c r="EC148" s="502"/>
      <c r="ED148" s="502"/>
      <c r="EE148" s="502"/>
      <c r="EF148" s="502"/>
      <c r="EG148" s="502"/>
      <c r="EH148" s="502"/>
      <c r="EI148" s="502"/>
      <c r="EJ148" s="502"/>
      <c r="EK148" s="502"/>
      <c r="EL148" s="502"/>
      <c r="EM148" s="502"/>
      <c r="EN148" s="502"/>
      <c r="EO148" s="502"/>
      <c r="EP148" s="502"/>
      <c r="EQ148" s="502"/>
      <c r="ER148" s="502"/>
      <c r="ES148" s="502"/>
      <c r="ET148" s="502"/>
      <c r="EU148" s="502"/>
      <c r="EV148" s="502"/>
      <c r="EW148" s="502"/>
      <c r="EX148" s="503"/>
      <c r="EY148" s="502"/>
      <c r="EZ148" s="502"/>
      <c r="FA148" s="502"/>
      <c r="FB148" s="502"/>
      <c r="FC148" s="502"/>
      <c r="FD148" s="502"/>
      <c r="FE148" s="502"/>
      <c r="FF148" s="502"/>
      <c r="FG148" s="502"/>
      <c r="FH148" s="502"/>
      <c r="FI148" s="502"/>
    </row>
    <row r="149" spans="1:165" s="501" customFormat="1" x14ac:dyDescent="0.2">
      <c r="A149" s="772"/>
      <c r="B149" s="788"/>
      <c r="C149" s="502"/>
      <c r="D149" s="502"/>
      <c r="F149" s="464"/>
      <c r="G149" s="502"/>
      <c r="I149" s="464"/>
      <c r="J149" s="502"/>
      <c r="L149" s="464"/>
      <c r="M149" s="502"/>
      <c r="O149" s="464"/>
      <c r="P149" s="502"/>
      <c r="R149" s="464"/>
      <c r="S149" s="502"/>
      <c r="U149" s="464"/>
      <c r="V149" s="502"/>
      <c r="X149" s="464"/>
      <c r="Y149" s="502"/>
      <c r="AA149" s="464"/>
      <c r="AB149" s="502"/>
      <c r="AD149" s="464"/>
      <c r="AE149" s="502"/>
      <c r="AG149" s="464"/>
      <c r="AH149" s="502"/>
      <c r="AJ149" s="464"/>
      <c r="AK149" s="502"/>
      <c r="AM149" s="464"/>
      <c r="AN149" s="502"/>
      <c r="AP149" s="464"/>
      <c r="AQ149" s="502"/>
      <c r="AS149" s="464"/>
      <c r="AT149" s="502"/>
      <c r="AV149" s="464"/>
      <c r="AW149" s="502"/>
      <c r="AY149" s="464"/>
      <c r="AZ149" s="502"/>
      <c r="BB149" s="464"/>
      <c r="BC149" s="502"/>
      <c r="BE149" s="464"/>
      <c r="BF149" s="502"/>
      <c r="BH149" s="464"/>
      <c r="BI149" s="502"/>
      <c r="BK149" s="464"/>
      <c r="BL149" s="31"/>
      <c r="BM149" s="31"/>
      <c r="BN149" s="31"/>
      <c r="BO149" s="31"/>
      <c r="BP149" s="31"/>
      <c r="BQ149" s="31"/>
      <c r="BR149" s="31"/>
      <c r="BS149" s="502"/>
      <c r="BT149" s="502"/>
      <c r="BU149" s="502"/>
      <c r="BV149" s="502"/>
      <c r="BW149" s="502"/>
      <c r="BX149" s="502"/>
      <c r="BY149" s="502"/>
      <c r="BZ149" s="502"/>
      <c r="CA149" s="502"/>
      <c r="CB149" s="502"/>
      <c r="CC149" s="502"/>
      <c r="CD149" s="502"/>
      <c r="CE149" s="502"/>
      <c r="CF149" s="502"/>
      <c r="CG149" s="502"/>
      <c r="CH149" s="502"/>
      <c r="CI149" s="502"/>
      <c r="CJ149" s="502"/>
      <c r="CK149" s="502"/>
      <c r="CL149" s="502"/>
      <c r="CM149" s="502"/>
      <c r="CN149" s="502"/>
      <c r="CO149" s="502"/>
      <c r="CP149" s="502"/>
      <c r="CQ149" s="502"/>
      <c r="CR149" s="502"/>
      <c r="CS149" s="502"/>
      <c r="CT149" s="502"/>
      <c r="CU149" s="502"/>
      <c r="CV149" s="502"/>
      <c r="CW149" s="502"/>
      <c r="CX149" s="502"/>
      <c r="CY149" s="502"/>
      <c r="CZ149" s="502"/>
      <c r="DA149" s="502"/>
      <c r="DB149" s="502"/>
      <c r="DC149" s="502"/>
      <c r="DD149" s="502"/>
      <c r="DE149" s="502"/>
      <c r="DF149" s="502"/>
      <c r="DG149" s="502"/>
      <c r="DH149" s="502"/>
      <c r="DI149" s="502"/>
      <c r="DJ149" s="502"/>
      <c r="DK149" s="502"/>
      <c r="DL149" s="502"/>
      <c r="DM149" s="502"/>
      <c r="DN149" s="502"/>
      <c r="DO149" s="502"/>
      <c r="DP149" s="502"/>
      <c r="DQ149" s="502"/>
      <c r="DR149" s="502"/>
      <c r="DS149" s="502"/>
      <c r="DT149" s="502"/>
      <c r="DU149" s="502"/>
      <c r="DV149" s="502"/>
      <c r="DW149" s="502"/>
      <c r="DX149" s="502"/>
      <c r="DY149" s="502"/>
      <c r="DZ149" s="502"/>
      <c r="EA149" s="502"/>
      <c r="EB149" s="502"/>
      <c r="EC149" s="502"/>
      <c r="ED149" s="502"/>
      <c r="EE149" s="502"/>
      <c r="EF149" s="502"/>
      <c r="EG149" s="502"/>
      <c r="EH149" s="502"/>
      <c r="EI149" s="502"/>
      <c r="EJ149" s="502"/>
      <c r="EK149" s="502"/>
      <c r="EL149" s="502"/>
      <c r="EM149" s="502"/>
      <c r="EN149" s="502"/>
      <c r="EO149" s="502"/>
      <c r="EP149" s="502"/>
      <c r="EQ149" s="502"/>
      <c r="ER149" s="502"/>
      <c r="ES149" s="502"/>
      <c r="ET149" s="502"/>
      <c r="EU149" s="502"/>
      <c r="EV149" s="502"/>
      <c r="EW149" s="502"/>
      <c r="EX149" s="503"/>
      <c r="EY149" s="502"/>
      <c r="EZ149" s="502"/>
      <c r="FA149" s="502"/>
      <c r="FB149" s="502"/>
      <c r="FC149" s="502"/>
      <c r="FD149" s="502"/>
      <c r="FE149" s="502"/>
      <c r="FF149" s="502"/>
      <c r="FG149" s="502"/>
      <c r="FH149" s="502"/>
      <c r="FI149" s="502"/>
    </row>
    <row r="150" spans="1:165" s="501" customFormat="1" x14ac:dyDescent="0.2">
      <c r="A150" s="772"/>
      <c r="B150" s="788"/>
      <c r="C150" s="502"/>
      <c r="D150" s="502"/>
      <c r="F150" s="464"/>
      <c r="G150" s="502"/>
      <c r="I150" s="464"/>
      <c r="J150" s="502"/>
      <c r="L150" s="464"/>
      <c r="M150" s="502"/>
      <c r="O150" s="464"/>
      <c r="P150" s="502"/>
      <c r="R150" s="464"/>
      <c r="S150" s="502"/>
      <c r="U150" s="464"/>
      <c r="V150" s="502"/>
      <c r="X150" s="464"/>
      <c r="Y150" s="502"/>
      <c r="AA150" s="464"/>
      <c r="AB150" s="502"/>
      <c r="AD150" s="464"/>
      <c r="AE150" s="502"/>
      <c r="AG150" s="464"/>
      <c r="AH150" s="502"/>
      <c r="AJ150" s="464"/>
      <c r="AK150" s="502"/>
      <c r="AM150" s="464"/>
      <c r="AN150" s="502"/>
      <c r="AP150" s="464"/>
      <c r="AQ150" s="502"/>
      <c r="AS150" s="464"/>
      <c r="AT150" s="502"/>
      <c r="AV150" s="464"/>
      <c r="AW150" s="502"/>
      <c r="AY150" s="464"/>
      <c r="AZ150" s="502"/>
      <c r="BB150" s="464"/>
      <c r="BC150" s="502"/>
      <c r="BE150" s="464"/>
      <c r="BF150" s="502"/>
      <c r="BH150" s="464"/>
      <c r="BI150" s="502"/>
      <c r="BK150" s="464"/>
      <c r="BL150" s="31"/>
      <c r="BM150" s="31"/>
      <c r="BN150" s="31"/>
      <c r="BO150" s="31"/>
      <c r="BP150" s="31"/>
      <c r="BQ150" s="31"/>
      <c r="BR150" s="31"/>
      <c r="BS150" s="502"/>
      <c r="BT150" s="502"/>
      <c r="BU150" s="502"/>
      <c r="BV150" s="502"/>
      <c r="BW150" s="502"/>
      <c r="BX150" s="502"/>
      <c r="BY150" s="502"/>
      <c r="BZ150" s="502"/>
      <c r="CA150" s="502"/>
      <c r="CB150" s="502"/>
      <c r="CC150" s="502"/>
      <c r="CD150" s="502"/>
      <c r="CE150" s="502"/>
      <c r="CF150" s="502"/>
      <c r="CG150" s="502"/>
      <c r="CH150" s="502"/>
      <c r="CI150" s="502"/>
      <c r="CJ150" s="502"/>
      <c r="CK150" s="502"/>
      <c r="CL150" s="502"/>
      <c r="CM150" s="502"/>
      <c r="CN150" s="502"/>
      <c r="CO150" s="502"/>
      <c r="CP150" s="502"/>
      <c r="CQ150" s="502"/>
      <c r="CR150" s="502"/>
      <c r="CS150" s="502"/>
      <c r="CT150" s="502"/>
      <c r="CU150" s="502"/>
      <c r="CV150" s="502"/>
      <c r="CW150" s="502"/>
      <c r="CX150" s="502"/>
      <c r="CY150" s="502"/>
      <c r="CZ150" s="502"/>
      <c r="DA150" s="502"/>
      <c r="DB150" s="502"/>
      <c r="DC150" s="502"/>
      <c r="DD150" s="502"/>
      <c r="DE150" s="502"/>
      <c r="DF150" s="502"/>
      <c r="DG150" s="502"/>
      <c r="DH150" s="502"/>
      <c r="DI150" s="502"/>
      <c r="DJ150" s="502"/>
      <c r="DK150" s="502"/>
      <c r="DL150" s="502"/>
      <c r="DM150" s="502"/>
      <c r="DN150" s="502"/>
      <c r="DO150" s="502"/>
      <c r="DP150" s="502"/>
      <c r="DQ150" s="502"/>
      <c r="DR150" s="502"/>
      <c r="DS150" s="502"/>
      <c r="DT150" s="502"/>
      <c r="DU150" s="502"/>
      <c r="DV150" s="502"/>
      <c r="DW150" s="502"/>
      <c r="DX150" s="502"/>
      <c r="DY150" s="502"/>
      <c r="DZ150" s="502"/>
      <c r="EA150" s="502"/>
      <c r="EB150" s="502"/>
      <c r="EC150" s="502"/>
      <c r="ED150" s="502"/>
      <c r="EE150" s="502"/>
      <c r="EF150" s="502"/>
      <c r="EG150" s="502"/>
      <c r="EH150" s="502"/>
      <c r="EI150" s="502"/>
      <c r="EJ150" s="502"/>
      <c r="EK150" s="502"/>
      <c r="EL150" s="502"/>
      <c r="EM150" s="502"/>
      <c r="EN150" s="502"/>
      <c r="EO150" s="502"/>
      <c r="EP150" s="502"/>
      <c r="EQ150" s="502"/>
      <c r="ER150" s="502"/>
      <c r="ES150" s="502"/>
      <c r="ET150" s="502"/>
      <c r="EU150" s="502"/>
      <c r="EV150" s="502"/>
      <c r="EW150" s="502"/>
      <c r="EX150" s="503"/>
      <c r="EY150" s="502"/>
      <c r="EZ150" s="502"/>
      <c r="FA150" s="502"/>
      <c r="FB150" s="502"/>
      <c r="FC150" s="502"/>
      <c r="FD150" s="502"/>
      <c r="FE150" s="502"/>
      <c r="FF150" s="502"/>
      <c r="FG150" s="502"/>
      <c r="FH150" s="502"/>
      <c r="FI150" s="502"/>
    </row>
    <row r="151" spans="1:165" s="501" customFormat="1" x14ac:dyDescent="0.2">
      <c r="A151" s="772"/>
      <c r="B151" s="788"/>
      <c r="C151" s="502"/>
      <c r="D151" s="502"/>
      <c r="F151" s="464"/>
      <c r="G151" s="502"/>
      <c r="I151" s="464"/>
      <c r="J151" s="502"/>
      <c r="L151" s="464"/>
      <c r="M151" s="502"/>
      <c r="O151" s="464"/>
      <c r="P151" s="502"/>
      <c r="R151" s="464"/>
      <c r="S151" s="502"/>
      <c r="U151" s="464"/>
      <c r="V151" s="502"/>
      <c r="X151" s="464"/>
      <c r="Y151" s="502"/>
      <c r="AA151" s="464"/>
      <c r="AB151" s="502"/>
      <c r="AD151" s="464"/>
      <c r="AE151" s="502"/>
      <c r="AG151" s="464"/>
      <c r="AH151" s="502"/>
      <c r="AJ151" s="464"/>
      <c r="AK151" s="502"/>
      <c r="AM151" s="464"/>
      <c r="AN151" s="502"/>
      <c r="AP151" s="464"/>
      <c r="AQ151" s="502"/>
      <c r="AS151" s="464"/>
      <c r="AT151" s="502"/>
      <c r="AV151" s="464"/>
      <c r="AW151" s="502"/>
      <c r="AY151" s="464"/>
      <c r="AZ151" s="502"/>
      <c r="BB151" s="464"/>
      <c r="BC151" s="502"/>
      <c r="BE151" s="464"/>
      <c r="BF151" s="502"/>
      <c r="BH151" s="464"/>
      <c r="BI151" s="502"/>
      <c r="BK151" s="464"/>
      <c r="BL151" s="31"/>
      <c r="BM151" s="31"/>
      <c r="BN151" s="31"/>
      <c r="BO151" s="31"/>
      <c r="BP151" s="31"/>
      <c r="BQ151" s="31"/>
      <c r="BR151" s="31"/>
      <c r="BS151" s="502"/>
      <c r="BT151" s="502"/>
      <c r="BU151" s="502"/>
      <c r="BV151" s="502"/>
      <c r="BW151" s="502"/>
      <c r="BX151" s="502"/>
      <c r="BY151" s="502"/>
      <c r="BZ151" s="502"/>
      <c r="CA151" s="502"/>
      <c r="CB151" s="502"/>
      <c r="CC151" s="502"/>
      <c r="CD151" s="502"/>
      <c r="CE151" s="502"/>
      <c r="CF151" s="502"/>
      <c r="CG151" s="502"/>
      <c r="CH151" s="502"/>
      <c r="CI151" s="502"/>
      <c r="CJ151" s="502"/>
      <c r="CK151" s="502"/>
      <c r="CL151" s="502"/>
      <c r="CM151" s="502"/>
      <c r="CN151" s="502"/>
      <c r="CO151" s="502"/>
      <c r="CP151" s="502"/>
      <c r="CQ151" s="502"/>
      <c r="CR151" s="502"/>
      <c r="CS151" s="502"/>
      <c r="CT151" s="502"/>
      <c r="CU151" s="502"/>
      <c r="CV151" s="502"/>
      <c r="CW151" s="502"/>
      <c r="CX151" s="502"/>
      <c r="CY151" s="502"/>
      <c r="CZ151" s="502"/>
      <c r="DA151" s="502"/>
      <c r="DB151" s="502"/>
      <c r="DC151" s="502"/>
      <c r="DD151" s="502"/>
      <c r="DE151" s="502"/>
      <c r="DF151" s="502"/>
      <c r="DG151" s="502"/>
      <c r="DH151" s="502"/>
      <c r="DI151" s="502"/>
      <c r="DJ151" s="502"/>
      <c r="DK151" s="502"/>
      <c r="DL151" s="502"/>
      <c r="DM151" s="502"/>
      <c r="DN151" s="502"/>
      <c r="DO151" s="502"/>
      <c r="DP151" s="502"/>
      <c r="DQ151" s="502"/>
      <c r="DR151" s="502"/>
      <c r="DS151" s="502"/>
      <c r="DT151" s="502"/>
      <c r="DU151" s="502"/>
      <c r="DV151" s="502"/>
      <c r="DW151" s="502"/>
      <c r="DX151" s="502"/>
      <c r="DY151" s="502"/>
      <c r="DZ151" s="502"/>
      <c r="EA151" s="502"/>
      <c r="EB151" s="502"/>
      <c r="EC151" s="502"/>
      <c r="ED151" s="502"/>
      <c r="EE151" s="502"/>
      <c r="EF151" s="502"/>
      <c r="EG151" s="502"/>
      <c r="EH151" s="502"/>
      <c r="EI151" s="502"/>
      <c r="EJ151" s="502"/>
      <c r="EK151" s="502"/>
      <c r="EL151" s="502"/>
      <c r="EM151" s="502"/>
      <c r="EN151" s="502"/>
      <c r="EO151" s="502"/>
      <c r="EP151" s="502"/>
      <c r="EQ151" s="502"/>
      <c r="ER151" s="502"/>
      <c r="ES151" s="502"/>
      <c r="ET151" s="502"/>
      <c r="EU151" s="502"/>
      <c r="EV151" s="502"/>
      <c r="EW151" s="502"/>
      <c r="EX151" s="503"/>
      <c r="EY151" s="502"/>
      <c r="EZ151" s="502"/>
      <c r="FA151" s="502"/>
      <c r="FB151" s="502"/>
      <c r="FC151" s="502"/>
      <c r="FD151" s="502"/>
      <c r="FE151" s="502"/>
      <c r="FF151" s="502"/>
      <c r="FG151" s="502"/>
      <c r="FH151" s="502"/>
      <c r="FI151" s="502"/>
    </row>
    <row r="152" spans="1:165" s="501" customFormat="1" x14ac:dyDescent="0.2">
      <c r="A152" s="772"/>
      <c r="B152" s="788"/>
      <c r="C152" s="502"/>
      <c r="D152" s="502"/>
      <c r="F152" s="464"/>
      <c r="G152" s="502"/>
      <c r="I152" s="464"/>
      <c r="J152" s="502"/>
      <c r="L152" s="464"/>
      <c r="M152" s="502"/>
      <c r="O152" s="464"/>
      <c r="P152" s="502"/>
      <c r="R152" s="464"/>
      <c r="S152" s="502"/>
      <c r="U152" s="464"/>
      <c r="V152" s="502"/>
      <c r="X152" s="464"/>
      <c r="Y152" s="502"/>
      <c r="AA152" s="464"/>
      <c r="AB152" s="502"/>
      <c r="AD152" s="464"/>
      <c r="AE152" s="502"/>
      <c r="AG152" s="464"/>
      <c r="AH152" s="502"/>
      <c r="AJ152" s="464"/>
      <c r="AK152" s="502"/>
      <c r="AM152" s="464"/>
      <c r="AN152" s="502"/>
      <c r="AP152" s="464"/>
      <c r="AQ152" s="502"/>
      <c r="AS152" s="464"/>
      <c r="AT152" s="502"/>
      <c r="AV152" s="464"/>
      <c r="AW152" s="502"/>
      <c r="AY152" s="464"/>
      <c r="AZ152" s="502"/>
      <c r="BB152" s="464"/>
      <c r="BC152" s="502"/>
      <c r="BE152" s="464"/>
      <c r="BF152" s="502"/>
      <c r="BH152" s="464"/>
      <c r="BI152" s="502"/>
      <c r="BK152" s="464"/>
      <c r="BL152" s="31"/>
      <c r="BM152" s="31"/>
      <c r="BN152" s="31"/>
      <c r="BO152" s="31"/>
      <c r="BP152" s="31"/>
      <c r="BQ152" s="31"/>
      <c r="BR152" s="31"/>
      <c r="BS152" s="502"/>
      <c r="BT152" s="502"/>
      <c r="BU152" s="502"/>
      <c r="BV152" s="502"/>
      <c r="BW152" s="502"/>
      <c r="BX152" s="502"/>
      <c r="BY152" s="502"/>
      <c r="BZ152" s="502"/>
      <c r="CA152" s="502"/>
      <c r="CB152" s="502"/>
      <c r="CC152" s="502"/>
      <c r="CD152" s="502"/>
      <c r="CE152" s="502"/>
      <c r="CF152" s="502"/>
      <c r="CG152" s="502"/>
      <c r="CH152" s="502"/>
      <c r="CI152" s="502"/>
      <c r="CJ152" s="502"/>
      <c r="CK152" s="502"/>
      <c r="CL152" s="502"/>
      <c r="CM152" s="502"/>
      <c r="CN152" s="502"/>
      <c r="CO152" s="502"/>
      <c r="CP152" s="502"/>
      <c r="CQ152" s="502"/>
      <c r="CR152" s="502"/>
      <c r="CS152" s="502"/>
      <c r="CT152" s="502"/>
      <c r="CU152" s="502"/>
      <c r="CV152" s="502"/>
      <c r="CW152" s="502"/>
      <c r="CX152" s="502"/>
      <c r="CY152" s="502"/>
      <c r="CZ152" s="502"/>
      <c r="DA152" s="502"/>
      <c r="DB152" s="502"/>
      <c r="DC152" s="502"/>
      <c r="DD152" s="502"/>
      <c r="DE152" s="502"/>
      <c r="DF152" s="502"/>
      <c r="DG152" s="502"/>
      <c r="DH152" s="502"/>
      <c r="DI152" s="502"/>
      <c r="DJ152" s="502"/>
      <c r="DK152" s="502"/>
      <c r="DL152" s="502"/>
      <c r="DM152" s="502"/>
      <c r="DN152" s="502"/>
      <c r="DO152" s="502"/>
      <c r="DP152" s="502"/>
      <c r="DQ152" s="502"/>
      <c r="DR152" s="502"/>
      <c r="DS152" s="502"/>
      <c r="DT152" s="502"/>
      <c r="DU152" s="502"/>
      <c r="DV152" s="502"/>
      <c r="DW152" s="502"/>
      <c r="DX152" s="502"/>
      <c r="DY152" s="502"/>
      <c r="DZ152" s="502"/>
      <c r="EA152" s="502"/>
      <c r="EB152" s="502"/>
      <c r="EC152" s="502"/>
      <c r="ED152" s="502"/>
      <c r="EE152" s="502"/>
      <c r="EF152" s="502"/>
      <c r="EG152" s="502"/>
      <c r="EH152" s="502"/>
      <c r="EI152" s="502"/>
      <c r="EJ152" s="502"/>
      <c r="EK152" s="502"/>
      <c r="EL152" s="502"/>
      <c r="EM152" s="502"/>
      <c r="EN152" s="502"/>
      <c r="EO152" s="502"/>
      <c r="EP152" s="502"/>
      <c r="EQ152" s="502"/>
      <c r="ER152" s="502"/>
      <c r="ES152" s="502"/>
      <c r="ET152" s="502"/>
      <c r="EU152" s="502"/>
      <c r="EV152" s="502"/>
      <c r="EW152" s="502"/>
      <c r="EX152" s="503"/>
      <c r="EY152" s="502"/>
      <c r="EZ152" s="502"/>
      <c r="FA152" s="502"/>
      <c r="FB152" s="502"/>
      <c r="FC152" s="502"/>
      <c r="FD152" s="502"/>
      <c r="FE152" s="502"/>
      <c r="FF152" s="502"/>
      <c r="FG152" s="502"/>
      <c r="FH152" s="502"/>
      <c r="FI152" s="502"/>
    </row>
    <row r="153" spans="1:165" s="501" customFormat="1" x14ac:dyDescent="0.2">
      <c r="A153" s="772"/>
      <c r="B153" s="788"/>
      <c r="C153" s="502"/>
      <c r="D153" s="502"/>
      <c r="F153" s="464"/>
      <c r="G153" s="502"/>
      <c r="I153" s="464"/>
      <c r="J153" s="502"/>
      <c r="L153" s="464"/>
      <c r="M153" s="502"/>
      <c r="O153" s="464"/>
      <c r="P153" s="502"/>
      <c r="R153" s="464"/>
      <c r="S153" s="502"/>
      <c r="U153" s="464"/>
      <c r="V153" s="502"/>
      <c r="X153" s="464"/>
      <c r="Y153" s="502"/>
      <c r="AA153" s="464"/>
      <c r="AB153" s="502"/>
      <c r="AD153" s="464"/>
      <c r="AE153" s="502"/>
      <c r="AG153" s="464"/>
      <c r="AH153" s="502"/>
      <c r="AJ153" s="464"/>
      <c r="AK153" s="502"/>
      <c r="AM153" s="464"/>
      <c r="AN153" s="502"/>
      <c r="AP153" s="464"/>
      <c r="AQ153" s="502"/>
      <c r="AS153" s="464"/>
      <c r="AT153" s="502"/>
      <c r="AV153" s="464"/>
      <c r="AW153" s="502"/>
      <c r="AY153" s="464"/>
      <c r="AZ153" s="502"/>
      <c r="BB153" s="464"/>
      <c r="BC153" s="502"/>
      <c r="BE153" s="464"/>
      <c r="BF153" s="502"/>
      <c r="BH153" s="464"/>
      <c r="BI153" s="502"/>
      <c r="BK153" s="464"/>
      <c r="BL153" s="31"/>
      <c r="BM153" s="31"/>
      <c r="BN153" s="31"/>
      <c r="BO153" s="31"/>
      <c r="BP153" s="31"/>
      <c r="BQ153" s="31"/>
      <c r="BR153" s="31"/>
      <c r="BS153" s="502"/>
      <c r="BT153" s="502"/>
      <c r="BU153" s="502"/>
      <c r="BV153" s="502"/>
      <c r="BW153" s="502"/>
      <c r="BX153" s="502"/>
      <c r="BY153" s="502"/>
      <c r="BZ153" s="502"/>
      <c r="CA153" s="502"/>
      <c r="CB153" s="502"/>
      <c r="CC153" s="502"/>
      <c r="CD153" s="502"/>
      <c r="CE153" s="502"/>
      <c r="CF153" s="502"/>
      <c r="CG153" s="502"/>
      <c r="CH153" s="502"/>
      <c r="CI153" s="502"/>
      <c r="CJ153" s="502"/>
      <c r="CK153" s="502"/>
      <c r="CL153" s="502"/>
      <c r="CM153" s="502"/>
      <c r="CN153" s="502"/>
      <c r="CO153" s="502"/>
      <c r="CP153" s="502"/>
      <c r="CQ153" s="502"/>
      <c r="CR153" s="502"/>
      <c r="CS153" s="502"/>
      <c r="CT153" s="502"/>
      <c r="CU153" s="502"/>
      <c r="CV153" s="502"/>
      <c r="CW153" s="502"/>
      <c r="CX153" s="502"/>
      <c r="CY153" s="502"/>
      <c r="CZ153" s="502"/>
      <c r="DA153" s="502"/>
      <c r="DB153" s="502"/>
      <c r="DC153" s="502"/>
      <c r="DD153" s="502"/>
      <c r="DE153" s="502"/>
      <c r="DF153" s="502"/>
      <c r="DG153" s="502"/>
      <c r="DH153" s="502"/>
      <c r="DI153" s="502"/>
      <c r="DJ153" s="502"/>
      <c r="DK153" s="502"/>
      <c r="DL153" s="502"/>
      <c r="DM153" s="502"/>
      <c r="DN153" s="502"/>
      <c r="DO153" s="502"/>
      <c r="DP153" s="502"/>
      <c r="DQ153" s="502"/>
      <c r="DR153" s="502"/>
      <c r="DS153" s="502"/>
      <c r="DT153" s="502"/>
      <c r="DU153" s="502"/>
      <c r="DV153" s="502"/>
      <c r="DW153" s="502"/>
      <c r="DX153" s="502"/>
      <c r="DY153" s="502"/>
      <c r="DZ153" s="502"/>
      <c r="EA153" s="502"/>
      <c r="EB153" s="502"/>
      <c r="EC153" s="502"/>
      <c r="ED153" s="502"/>
      <c r="EE153" s="502"/>
      <c r="EF153" s="502"/>
      <c r="EG153" s="502"/>
      <c r="EH153" s="502"/>
      <c r="EI153" s="502"/>
      <c r="EJ153" s="502"/>
      <c r="EK153" s="502"/>
      <c r="EL153" s="502"/>
      <c r="EM153" s="502"/>
      <c r="EN153" s="502"/>
      <c r="EO153" s="502"/>
      <c r="EP153" s="502"/>
      <c r="EQ153" s="502"/>
      <c r="ER153" s="502"/>
      <c r="ES153" s="502"/>
      <c r="ET153" s="502"/>
      <c r="EU153" s="502"/>
      <c r="EV153" s="502"/>
      <c r="EW153" s="502"/>
      <c r="EX153" s="503"/>
      <c r="EY153" s="502"/>
      <c r="EZ153" s="502"/>
      <c r="FA153" s="502"/>
      <c r="FB153" s="502"/>
      <c r="FC153" s="502"/>
      <c r="FD153" s="502"/>
      <c r="FE153" s="502"/>
      <c r="FF153" s="502"/>
      <c r="FG153" s="502"/>
      <c r="FH153" s="502"/>
      <c r="FI153" s="502"/>
    </row>
    <row r="154" spans="1:165" s="501" customFormat="1" x14ac:dyDescent="0.2">
      <c r="A154" s="772"/>
      <c r="B154" s="788"/>
      <c r="C154" s="502"/>
      <c r="D154" s="502"/>
      <c r="F154" s="464"/>
      <c r="G154" s="502"/>
      <c r="I154" s="464"/>
      <c r="J154" s="502"/>
      <c r="L154" s="464"/>
      <c r="M154" s="502"/>
      <c r="O154" s="464"/>
      <c r="P154" s="502"/>
      <c r="R154" s="464"/>
      <c r="S154" s="502"/>
      <c r="U154" s="464"/>
      <c r="V154" s="502"/>
      <c r="X154" s="464"/>
      <c r="Y154" s="502"/>
      <c r="AA154" s="464"/>
      <c r="AB154" s="502"/>
      <c r="AD154" s="464"/>
      <c r="AE154" s="502"/>
      <c r="AG154" s="464"/>
      <c r="AH154" s="502"/>
      <c r="AJ154" s="464"/>
      <c r="AK154" s="502"/>
      <c r="AM154" s="464"/>
      <c r="AN154" s="502"/>
      <c r="AP154" s="464"/>
      <c r="AQ154" s="502"/>
      <c r="AS154" s="464"/>
      <c r="AT154" s="502"/>
      <c r="AV154" s="464"/>
      <c r="AW154" s="502"/>
      <c r="AY154" s="464"/>
      <c r="AZ154" s="502"/>
      <c r="BB154" s="464"/>
      <c r="BC154" s="502"/>
      <c r="BE154" s="464"/>
      <c r="BF154" s="502"/>
      <c r="BH154" s="464"/>
      <c r="BI154" s="502"/>
      <c r="BK154" s="464"/>
      <c r="BL154" s="31"/>
      <c r="BM154" s="31"/>
      <c r="BN154" s="31"/>
      <c r="BO154" s="31"/>
      <c r="BP154" s="31"/>
      <c r="BQ154" s="31"/>
      <c r="BR154" s="31"/>
      <c r="BS154" s="502"/>
      <c r="BT154" s="502"/>
      <c r="BU154" s="502"/>
      <c r="BV154" s="502"/>
      <c r="BW154" s="502"/>
      <c r="BX154" s="502"/>
      <c r="BY154" s="502"/>
      <c r="BZ154" s="502"/>
      <c r="CA154" s="502"/>
      <c r="CB154" s="502"/>
      <c r="CC154" s="502"/>
      <c r="CD154" s="502"/>
      <c r="CE154" s="502"/>
      <c r="CF154" s="502"/>
      <c r="CG154" s="502"/>
      <c r="CH154" s="502"/>
      <c r="CI154" s="502"/>
      <c r="CJ154" s="502"/>
      <c r="CK154" s="502"/>
      <c r="CL154" s="502"/>
      <c r="CM154" s="502"/>
      <c r="CN154" s="502"/>
      <c r="CO154" s="502"/>
      <c r="CP154" s="502"/>
      <c r="CQ154" s="502"/>
      <c r="CR154" s="502"/>
      <c r="CS154" s="502"/>
      <c r="CT154" s="502"/>
      <c r="CU154" s="502"/>
      <c r="CV154" s="502"/>
      <c r="CW154" s="502"/>
      <c r="CX154" s="502"/>
      <c r="CY154" s="502"/>
      <c r="CZ154" s="502"/>
      <c r="DA154" s="502"/>
      <c r="DB154" s="502"/>
      <c r="DC154" s="502"/>
      <c r="DD154" s="502"/>
      <c r="DE154" s="502"/>
      <c r="DF154" s="502"/>
      <c r="DG154" s="502"/>
      <c r="DH154" s="502"/>
      <c r="DI154" s="502"/>
      <c r="DJ154" s="502"/>
      <c r="DK154" s="502"/>
      <c r="DL154" s="502"/>
      <c r="DM154" s="502"/>
      <c r="DN154" s="502"/>
      <c r="DO154" s="502"/>
      <c r="DP154" s="502"/>
      <c r="DQ154" s="502"/>
      <c r="DR154" s="502"/>
      <c r="DS154" s="502"/>
      <c r="DT154" s="502"/>
      <c r="DU154" s="502"/>
      <c r="DV154" s="502"/>
      <c r="DW154" s="502"/>
      <c r="DX154" s="502"/>
      <c r="DY154" s="502"/>
      <c r="DZ154" s="502"/>
      <c r="EA154" s="502"/>
      <c r="EB154" s="502"/>
      <c r="EC154" s="502"/>
      <c r="ED154" s="502"/>
      <c r="EE154" s="502"/>
      <c r="EF154" s="502"/>
      <c r="EG154" s="502"/>
      <c r="EH154" s="502"/>
      <c r="EI154" s="502"/>
      <c r="EJ154" s="502"/>
      <c r="EK154" s="502"/>
      <c r="EL154" s="502"/>
      <c r="EM154" s="502"/>
      <c r="EN154" s="502"/>
      <c r="EO154" s="502"/>
      <c r="EP154" s="502"/>
      <c r="EQ154" s="502"/>
      <c r="ER154" s="502"/>
      <c r="ES154" s="502"/>
      <c r="ET154" s="502"/>
      <c r="EU154" s="502"/>
      <c r="EV154" s="502"/>
      <c r="EW154" s="502"/>
      <c r="EX154" s="503"/>
      <c r="EY154" s="502"/>
      <c r="EZ154" s="502"/>
      <c r="FA154" s="502"/>
      <c r="FB154" s="502"/>
      <c r="FC154" s="502"/>
      <c r="FD154" s="502"/>
      <c r="FE154" s="502"/>
      <c r="FF154" s="502"/>
      <c r="FG154" s="502"/>
      <c r="FH154" s="502"/>
      <c r="FI154" s="502"/>
    </row>
    <row r="155" spans="1:165" s="501" customFormat="1" x14ac:dyDescent="0.2">
      <c r="A155" s="772"/>
      <c r="B155" s="788"/>
      <c r="C155" s="502"/>
      <c r="D155" s="502"/>
      <c r="F155" s="464"/>
      <c r="G155" s="502"/>
      <c r="I155" s="464"/>
      <c r="J155" s="502"/>
      <c r="L155" s="464"/>
      <c r="M155" s="502"/>
      <c r="O155" s="464"/>
      <c r="P155" s="502"/>
      <c r="R155" s="464"/>
      <c r="S155" s="502"/>
      <c r="U155" s="464"/>
      <c r="V155" s="502"/>
      <c r="X155" s="464"/>
      <c r="Y155" s="502"/>
      <c r="AA155" s="464"/>
      <c r="AB155" s="502"/>
      <c r="AD155" s="464"/>
      <c r="AE155" s="502"/>
      <c r="AG155" s="464"/>
      <c r="AH155" s="502"/>
      <c r="AJ155" s="464"/>
      <c r="AK155" s="502"/>
      <c r="AM155" s="464"/>
      <c r="AN155" s="502"/>
      <c r="AP155" s="464"/>
      <c r="AQ155" s="502"/>
      <c r="AS155" s="464"/>
      <c r="AT155" s="502"/>
      <c r="AV155" s="464"/>
      <c r="AW155" s="502"/>
      <c r="AY155" s="464"/>
      <c r="AZ155" s="502"/>
      <c r="BB155" s="464"/>
      <c r="BC155" s="502"/>
      <c r="BE155" s="464"/>
      <c r="BF155" s="502"/>
      <c r="BH155" s="464"/>
      <c r="BI155" s="502"/>
      <c r="BK155" s="464"/>
      <c r="BL155" s="31"/>
      <c r="BM155" s="31"/>
      <c r="BN155" s="31"/>
      <c r="BO155" s="31"/>
      <c r="BP155" s="31"/>
      <c r="BQ155" s="31"/>
      <c r="BR155" s="31"/>
      <c r="BS155" s="502"/>
      <c r="BT155" s="502"/>
      <c r="BU155" s="502"/>
      <c r="BV155" s="502"/>
      <c r="BW155" s="502"/>
      <c r="BX155" s="502"/>
      <c r="BY155" s="502"/>
      <c r="BZ155" s="502"/>
      <c r="CA155" s="502"/>
      <c r="CB155" s="502"/>
      <c r="CC155" s="502"/>
      <c r="CD155" s="502"/>
      <c r="CE155" s="502"/>
      <c r="CF155" s="502"/>
      <c r="CG155" s="502"/>
      <c r="CH155" s="502"/>
      <c r="CI155" s="502"/>
      <c r="CJ155" s="502"/>
      <c r="CK155" s="502"/>
      <c r="CL155" s="502"/>
      <c r="CM155" s="502"/>
      <c r="CN155" s="502"/>
      <c r="CO155" s="502"/>
      <c r="CP155" s="502"/>
      <c r="CQ155" s="502"/>
      <c r="CR155" s="502"/>
      <c r="CS155" s="502"/>
      <c r="CT155" s="502"/>
      <c r="CU155" s="502"/>
      <c r="CV155" s="502"/>
      <c r="CW155" s="502"/>
      <c r="CX155" s="502"/>
      <c r="CY155" s="502"/>
      <c r="CZ155" s="502"/>
      <c r="DA155" s="502"/>
      <c r="DB155" s="502"/>
      <c r="DC155" s="502"/>
      <c r="DD155" s="502"/>
      <c r="DE155" s="502"/>
      <c r="DF155" s="502"/>
      <c r="DG155" s="502"/>
      <c r="DH155" s="502"/>
      <c r="DI155" s="502"/>
      <c r="DJ155" s="502"/>
      <c r="DK155" s="502"/>
      <c r="DL155" s="502"/>
      <c r="DM155" s="502"/>
      <c r="DN155" s="502"/>
      <c r="DO155" s="502"/>
      <c r="DP155" s="502"/>
      <c r="DQ155" s="502"/>
      <c r="DR155" s="502"/>
      <c r="DS155" s="502"/>
      <c r="DT155" s="502"/>
      <c r="DU155" s="502"/>
      <c r="DV155" s="502"/>
      <c r="DW155" s="502"/>
      <c r="DX155" s="502"/>
      <c r="DY155" s="502"/>
      <c r="DZ155" s="502"/>
      <c r="EA155" s="502"/>
      <c r="EB155" s="502"/>
      <c r="EC155" s="502"/>
      <c r="ED155" s="502"/>
      <c r="EE155" s="502"/>
      <c r="EF155" s="502"/>
      <c r="EG155" s="502"/>
      <c r="EH155" s="502"/>
      <c r="EI155" s="502"/>
      <c r="EJ155" s="502"/>
      <c r="EK155" s="502"/>
      <c r="EL155" s="502"/>
      <c r="EM155" s="502"/>
      <c r="EN155" s="502"/>
      <c r="EO155" s="502"/>
      <c r="EP155" s="502"/>
      <c r="EQ155" s="502"/>
      <c r="ER155" s="502"/>
      <c r="ES155" s="502"/>
      <c r="ET155" s="502"/>
      <c r="EU155" s="502"/>
      <c r="EV155" s="502"/>
      <c r="EW155" s="502"/>
      <c r="EX155" s="503"/>
      <c r="EY155" s="502"/>
      <c r="EZ155" s="502"/>
      <c r="FA155" s="502"/>
      <c r="FB155" s="502"/>
      <c r="FC155" s="502"/>
      <c r="FD155" s="502"/>
      <c r="FE155" s="502"/>
      <c r="FF155" s="502"/>
      <c r="FG155" s="502"/>
      <c r="FH155" s="502"/>
      <c r="FI155" s="502"/>
    </row>
    <row r="156" spans="1:165" s="501" customFormat="1" x14ac:dyDescent="0.2">
      <c r="A156" s="772"/>
      <c r="B156" s="788"/>
      <c r="C156" s="502"/>
      <c r="D156" s="502"/>
      <c r="F156" s="464"/>
      <c r="G156" s="502"/>
      <c r="I156" s="464"/>
      <c r="J156" s="502"/>
      <c r="L156" s="464"/>
      <c r="M156" s="502"/>
      <c r="O156" s="464"/>
      <c r="P156" s="502"/>
      <c r="R156" s="464"/>
      <c r="S156" s="502"/>
      <c r="U156" s="464"/>
      <c r="V156" s="502"/>
      <c r="X156" s="464"/>
      <c r="Y156" s="502"/>
      <c r="AA156" s="464"/>
      <c r="AB156" s="502"/>
      <c r="AD156" s="464"/>
      <c r="AE156" s="502"/>
      <c r="AG156" s="464"/>
      <c r="AH156" s="502"/>
      <c r="AJ156" s="464"/>
      <c r="AK156" s="502"/>
      <c r="AM156" s="464"/>
      <c r="AN156" s="502"/>
      <c r="AP156" s="464"/>
      <c r="AQ156" s="502"/>
      <c r="AS156" s="464"/>
      <c r="AT156" s="502"/>
      <c r="AV156" s="464"/>
      <c r="AW156" s="502"/>
      <c r="AY156" s="464"/>
      <c r="AZ156" s="502"/>
      <c r="BB156" s="464"/>
      <c r="BC156" s="502"/>
      <c r="BE156" s="464"/>
      <c r="BF156" s="502"/>
      <c r="BH156" s="464"/>
      <c r="BI156" s="502"/>
      <c r="BK156" s="464"/>
      <c r="BL156" s="31"/>
      <c r="BM156" s="31"/>
      <c r="BN156" s="31"/>
      <c r="BO156" s="31"/>
      <c r="BP156" s="31"/>
      <c r="BQ156" s="31"/>
      <c r="BR156" s="31"/>
      <c r="BS156" s="502"/>
      <c r="BT156" s="502"/>
      <c r="BU156" s="502"/>
      <c r="BV156" s="502"/>
      <c r="BW156" s="502"/>
      <c r="BX156" s="502"/>
      <c r="BY156" s="502"/>
      <c r="BZ156" s="502"/>
      <c r="CA156" s="502"/>
      <c r="CB156" s="502"/>
      <c r="CC156" s="502"/>
      <c r="CD156" s="502"/>
      <c r="CE156" s="502"/>
      <c r="CF156" s="502"/>
      <c r="CG156" s="502"/>
      <c r="CH156" s="502"/>
      <c r="CI156" s="502"/>
      <c r="CJ156" s="502"/>
      <c r="CK156" s="502"/>
      <c r="CL156" s="502"/>
      <c r="CM156" s="502"/>
      <c r="CN156" s="502"/>
      <c r="CO156" s="502"/>
      <c r="CP156" s="502"/>
      <c r="CQ156" s="502"/>
      <c r="CR156" s="502"/>
      <c r="CS156" s="502"/>
      <c r="CT156" s="502"/>
      <c r="CU156" s="502"/>
      <c r="CV156" s="502"/>
      <c r="CW156" s="502"/>
      <c r="CX156" s="502"/>
      <c r="CY156" s="502"/>
      <c r="CZ156" s="502"/>
      <c r="DA156" s="502"/>
      <c r="DB156" s="502"/>
      <c r="DC156" s="502"/>
      <c r="DD156" s="502"/>
      <c r="DE156" s="502"/>
      <c r="DF156" s="502"/>
      <c r="DG156" s="502"/>
      <c r="DH156" s="502"/>
      <c r="DI156" s="502"/>
      <c r="DJ156" s="502"/>
      <c r="DK156" s="502"/>
      <c r="DL156" s="502"/>
      <c r="DM156" s="502"/>
      <c r="DN156" s="502"/>
      <c r="DO156" s="502"/>
      <c r="DP156" s="502"/>
      <c r="DQ156" s="502"/>
      <c r="DR156" s="502"/>
      <c r="DS156" s="502"/>
      <c r="DT156" s="502"/>
      <c r="DU156" s="502"/>
      <c r="DV156" s="502"/>
      <c r="DW156" s="502"/>
      <c r="DX156" s="502"/>
      <c r="DY156" s="502"/>
      <c r="DZ156" s="502"/>
      <c r="EA156" s="502"/>
      <c r="EB156" s="502"/>
      <c r="EC156" s="502"/>
      <c r="ED156" s="502"/>
      <c r="EE156" s="502"/>
      <c r="EF156" s="502"/>
      <c r="EG156" s="502"/>
      <c r="EH156" s="502"/>
      <c r="EI156" s="502"/>
      <c r="EJ156" s="502"/>
      <c r="EK156" s="502"/>
      <c r="EL156" s="502"/>
      <c r="EM156" s="502"/>
      <c r="EN156" s="502"/>
      <c r="EO156" s="502"/>
      <c r="EP156" s="502"/>
      <c r="EQ156" s="502"/>
      <c r="ER156" s="502"/>
      <c r="ES156" s="502"/>
      <c r="ET156" s="502"/>
      <c r="EU156" s="502"/>
      <c r="EV156" s="502"/>
      <c r="EW156" s="502"/>
      <c r="EX156" s="503"/>
      <c r="EY156" s="502"/>
      <c r="EZ156" s="502"/>
      <c r="FA156" s="502"/>
      <c r="FB156" s="502"/>
      <c r="FC156" s="502"/>
      <c r="FD156" s="502"/>
      <c r="FE156" s="502"/>
      <c r="FF156" s="502"/>
      <c r="FG156" s="502"/>
      <c r="FH156" s="502"/>
      <c r="FI156" s="502"/>
    </row>
    <row r="157" spans="1:165" s="501" customFormat="1" x14ac:dyDescent="0.2">
      <c r="A157" s="772"/>
      <c r="B157" s="788"/>
      <c r="C157" s="502"/>
      <c r="D157" s="502"/>
      <c r="F157" s="464"/>
      <c r="G157" s="502"/>
      <c r="I157" s="464"/>
      <c r="J157" s="502"/>
      <c r="L157" s="464"/>
      <c r="M157" s="502"/>
      <c r="O157" s="464"/>
      <c r="P157" s="502"/>
      <c r="R157" s="464"/>
      <c r="S157" s="502"/>
      <c r="U157" s="464"/>
      <c r="V157" s="502"/>
      <c r="X157" s="464"/>
      <c r="Y157" s="502"/>
      <c r="AA157" s="464"/>
      <c r="AB157" s="502"/>
      <c r="AD157" s="464"/>
      <c r="AE157" s="502"/>
      <c r="AG157" s="464"/>
      <c r="AH157" s="502"/>
      <c r="AJ157" s="464"/>
      <c r="AK157" s="502"/>
      <c r="AM157" s="464"/>
      <c r="AN157" s="502"/>
      <c r="AP157" s="464"/>
      <c r="AQ157" s="502"/>
      <c r="AS157" s="464"/>
      <c r="AT157" s="502"/>
      <c r="AV157" s="464"/>
      <c r="AW157" s="502"/>
      <c r="AY157" s="464"/>
      <c r="AZ157" s="502"/>
      <c r="BB157" s="464"/>
      <c r="BC157" s="502"/>
      <c r="BE157" s="464"/>
      <c r="BF157" s="502"/>
      <c r="BH157" s="464"/>
      <c r="BI157" s="502"/>
      <c r="BK157" s="464"/>
      <c r="BL157" s="31"/>
      <c r="BM157" s="31"/>
      <c r="BN157" s="31"/>
      <c r="BO157" s="31"/>
      <c r="BP157" s="31"/>
      <c r="BQ157" s="31"/>
      <c r="BR157" s="31"/>
      <c r="BS157" s="502"/>
      <c r="BT157" s="502"/>
      <c r="BU157" s="502"/>
      <c r="BV157" s="502"/>
      <c r="BW157" s="502"/>
      <c r="BX157" s="502"/>
      <c r="BY157" s="502"/>
      <c r="BZ157" s="502"/>
      <c r="CA157" s="502"/>
      <c r="CB157" s="502"/>
      <c r="CC157" s="502"/>
      <c r="CD157" s="502"/>
      <c r="CE157" s="502"/>
      <c r="CF157" s="502"/>
      <c r="CG157" s="502"/>
      <c r="CH157" s="502"/>
      <c r="CI157" s="502"/>
      <c r="CJ157" s="502"/>
      <c r="CK157" s="502"/>
      <c r="CL157" s="502"/>
      <c r="CM157" s="502"/>
      <c r="CN157" s="502"/>
      <c r="CO157" s="502"/>
      <c r="CP157" s="502"/>
      <c r="CQ157" s="502"/>
      <c r="CR157" s="502"/>
      <c r="CS157" s="502"/>
      <c r="CT157" s="502"/>
      <c r="CU157" s="502"/>
      <c r="CV157" s="502"/>
      <c r="CW157" s="502"/>
      <c r="CX157" s="502"/>
      <c r="CY157" s="502"/>
      <c r="CZ157" s="502"/>
      <c r="DA157" s="502"/>
      <c r="DB157" s="502"/>
      <c r="DC157" s="502"/>
      <c r="DD157" s="502"/>
      <c r="DE157" s="502"/>
      <c r="DF157" s="502"/>
      <c r="DG157" s="502"/>
      <c r="DH157" s="502"/>
      <c r="DI157" s="502"/>
      <c r="DJ157" s="502"/>
      <c r="DK157" s="502"/>
      <c r="DL157" s="502"/>
      <c r="DM157" s="502"/>
      <c r="DN157" s="502"/>
      <c r="DO157" s="502"/>
      <c r="DP157" s="502"/>
      <c r="DQ157" s="502"/>
      <c r="DR157" s="502"/>
      <c r="DS157" s="502"/>
      <c r="DT157" s="502"/>
      <c r="DU157" s="502"/>
      <c r="DV157" s="502"/>
      <c r="DW157" s="502"/>
      <c r="DX157" s="502"/>
      <c r="DY157" s="502"/>
      <c r="DZ157" s="502"/>
      <c r="EA157" s="502"/>
      <c r="EB157" s="502"/>
      <c r="EC157" s="502"/>
      <c r="ED157" s="502"/>
      <c r="EE157" s="502"/>
      <c r="EF157" s="502"/>
      <c r="EG157" s="502"/>
      <c r="EH157" s="502"/>
      <c r="EI157" s="502"/>
      <c r="EJ157" s="502"/>
      <c r="EK157" s="502"/>
      <c r="EL157" s="502"/>
      <c r="EM157" s="502"/>
      <c r="EN157" s="502"/>
      <c r="EO157" s="502"/>
      <c r="EP157" s="502"/>
      <c r="EQ157" s="502"/>
      <c r="ER157" s="502"/>
      <c r="ES157" s="502"/>
      <c r="ET157" s="502"/>
      <c r="EU157" s="502"/>
      <c r="EV157" s="502"/>
      <c r="EW157" s="502"/>
      <c r="EX157" s="503"/>
      <c r="EY157" s="502"/>
      <c r="EZ157" s="502"/>
      <c r="FA157" s="502"/>
      <c r="FB157" s="502"/>
      <c r="FC157" s="502"/>
      <c r="FD157" s="502"/>
      <c r="FE157" s="502"/>
      <c r="FF157" s="502"/>
      <c r="FG157" s="502"/>
      <c r="FH157" s="502"/>
      <c r="FI157" s="502"/>
    </row>
    <row r="158" spans="1:165" s="501" customFormat="1" x14ac:dyDescent="0.2">
      <c r="A158" s="772"/>
      <c r="B158" s="788"/>
      <c r="C158" s="502"/>
      <c r="D158" s="502"/>
      <c r="F158" s="464"/>
      <c r="G158" s="502"/>
      <c r="I158" s="464"/>
      <c r="J158" s="502"/>
      <c r="L158" s="464"/>
      <c r="M158" s="502"/>
      <c r="O158" s="464"/>
      <c r="P158" s="502"/>
      <c r="R158" s="464"/>
      <c r="S158" s="502"/>
      <c r="U158" s="464"/>
      <c r="V158" s="502"/>
      <c r="X158" s="464"/>
      <c r="Y158" s="502"/>
      <c r="AA158" s="464"/>
      <c r="AB158" s="502"/>
      <c r="AD158" s="464"/>
      <c r="AE158" s="502"/>
      <c r="AG158" s="464"/>
      <c r="AH158" s="502"/>
      <c r="AJ158" s="464"/>
      <c r="AK158" s="502"/>
      <c r="AM158" s="464"/>
      <c r="AN158" s="502"/>
      <c r="AP158" s="464"/>
      <c r="AQ158" s="502"/>
      <c r="AS158" s="464"/>
      <c r="AT158" s="502"/>
      <c r="AV158" s="464"/>
      <c r="AW158" s="502"/>
      <c r="AY158" s="464"/>
      <c r="AZ158" s="502"/>
      <c r="BB158" s="464"/>
      <c r="BC158" s="502"/>
      <c r="BE158" s="464"/>
      <c r="BF158" s="502"/>
      <c r="BH158" s="464"/>
      <c r="BI158" s="502"/>
      <c r="BK158" s="464"/>
      <c r="BL158" s="31"/>
      <c r="BM158" s="31"/>
      <c r="BN158" s="31"/>
      <c r="BO158" s="31"/>
      <c r="BP158" s="31"/>
      <c r="BQ158" s="31"/>
      <c r="BR158" s="31"/>
      <c r="BS158" s="502"/>
      <c r="BT158" s="502"/>
      <c r="BU158" s="502"/>
      <c r="BV158" s="502"/>
      <c r="BW158" s="502"/>
      <c r="BX158" s="502"/>
      <c r="BY158" s="502"/>
      <c r="BZ158" s="502"/>
      <c r="CA158" s="502"/>
      <c r="CB158" s="502"/>
      <c r="CC158" s="502"/>
      <c r="CD158" s="502"/>
      <c r="CE158" s="502"/>
      <c r="CF158" s="502"/>
      <c r="CG158" s="502"/>
      <c r="CH158" s="502"/>
      <c r="CI158" s="502"/>
      <c r="CJ158" s="502"/>
      <c r="CK158" s="502"/>
      <c r="CL158" s="502"/>
      <c r="CM158" s="502"/>
      <c r="CN158" s="502"/>
      <c r="CO158" s="502"/>
      <c r="CP158" s="502"/>
      <c r="CQ158" s="502"/>
      <c r="CR158" s="502"/>
      <c r="CS158" s="502"/>
      <c r="CT158" s="502"/>
      <c r="CU158" s="502"/>
      <c r="CV158" s="502"/>
      <c r="CW158" s="502"/>
      <c r="CX158" s="502"/>
      <c r="CY158" s="502"/>
      <c r="CZ158" s="502"/>
      <c r="DA158" s="502"/>
      <c r="DB158" s="502"/>
      <c r="DC158" s="502"/>
      <c r="DD158" s="502"/>
      <c r="DE158" s="502"/>
      <c r="DF158" s="502"/>
      <c r="DG158" s="502"/>
      <c r="DH158" s="502"/>
      <c r="DI158" s="502"/>
      <c r="DJ158" s="502"/>
      <c r="DK158" s="502"/>
      <c r="DL158" s="502"/>
      <c r="DM158" s="502"/>
      <c r="DN158" s="502"/>
      <c r="DO158" s="502"/>
      <c r="DP158" s="502"/>
      <c r="DQ158" s="502"/>
      <c r="DR158" s="502"/>
      <c r="DS158" s="502"/>
      <c r="DT158" s="502"/>
      <c r="DU158" s="502"/>
      <c r="DV158" s="502"/>
      <c r="DW158" s="502"/>
      <c r="DX158" s="502"/>
      <c r="DY158" s="502"/>
      <c r="DZ158" s="502"/>
      <c r="EA158" s="502"/>
      <c r="EB158" s="502"/>
      <c r="EC158" s="502"/>
      <c r="ED158" s="502"/>
      <c r="EE158" s="502"/>
      <c r="EF158" s="502"/>
      <c r="EG158" s="502"/>
      <c r="EH158" s="502"/>
      <c r="EI158" s="502"/>
      <c r="EJ158" s="502"/>
      <c r="EK158" s="502"/>
      <c r="EL158" s="502"/>
      <c r="EM158" s="502"/>
      <c r="EN158" s="502"/>
      <c r="EO158" s="502"/>
      <c r="EP158" s="502"/>
      <c r="EQ158" s="502"/>
      <c r="ER158" s="502"/>
      <c r="ES158" s="502"/>
      <c r="ET158" s="502"/>
      <c r="EU158" s="502"/>
      <c r="EV158" s="502"/>
      <c r="EW158" s="502"/>
      <c r="EX158" s="503"/>
      <c r="EY158" s="502"/>
      <c r="EZ158" s="502"/>
      <c r="FA158" s="502"/>
      <c r="FB158" s="502"/>
      <c r="FC158" s="502"/>
      <c r="FD158" s="502"/>
      <c r="FE158" s="502"/>
      <c r="FF158" s="502"/>
      <c r="FG158" s="502"/>
      <c r="FH158" s="502"/>
      <c r="FI158" s="502"/>
    </row>
    <row r="159" spans="1:165" s="501" customFormat="1" x14ac:dyDescent="0.2">
      <c r="A159" s="772"/>
      <c r="B159" s="788"/>
      <c r="C159" s="502"/>
      <c r="D159" s="502"/>
      <c r="F159" s="464"/>
      <c r="G159" s="502"/>
      <c r="I159" s="464"/>
      <c r="J159" s="502"/>
      <c r="L159" s="464"/>
      <c r="M159" s="502"/>
      <c r="O159" s="464"/>
      <c r="P159" s="502"/>
      <c r="R159" s="464"/>
      <c r="S159" s="502"/>
      <c r="U159" s="464"/>
      <c r="V159" s="502"/>
      <c r="X159" s="464"/>
      <c r="Y159" s="502"/>
      <c r="AA159" s="464"/>
      <c r="AB159" s="502"/>
      <c r="AD159" s="464"/>
      <c r="AE159" s="502"/>
      <c r="AG159" s="464"/>
      <c r="AH159" s="502"/>
      <c r="AJ159" s="464"/>
      <c r="AK159" s="502"/>
      <c r="AM159" s="464"/>
      <c r="AN159" s="502"/>
      <c r="AP159" s="464"/>
      <c r="AQ159" s="502"/>
      <c r="AS159" s="464"/>
      <c r="AT159" s="502"/>
      <c r="AV159" s="464"/>
      <c r="AW159" s="502"/>
      <c r="AY159" s="464"/>
      <c r="AZ159" s="502"/>
      <c r="BB159" s="464"/>
      <c r="BC159" s="502"/>
      <c r="BE159" s="464"/>
      <c r="BF159" s="502"/>
      <c r="BH159" s="464"/>
      <c r="BI159" s="502"/>
      <c r="BK159" s="464"/>
      <c r="BL159" s="31"/>
      <c r="BM159" s="31"/>
      <c r="BN159" s="31"/>
      <c r="BO159" s="31"/>
      <c r="BP159" s="31"/>
      <c r="BQ159" s="31"/>
      <c r="BR159" s="31"/>
      <c r="BS159" s="502"/>
      <c r="BT159" s="502"/>
      <c r="BU159" s="502"/>
      <c r="BV159" s="502"/>
      <c r="BW159" s="502"/>
      <c r="BX159" s="502"/>
      <c r="BY159" s="502"/>
      <c r="BZ159" s="502"/>
      <c r="CA159" s="502"/>
      <c r="CB159" s="502"/>
      <c r="CC159" s="502"/>
      <c r="CD159" s="502"/>
      <c r="CE159" s="502"/>
      <c r="CF159" s="502"/>
      <c r="CG159" s="502"/>
      <c r="CH159" s="502"/>
      <c r="CI159" s="502"/>
      <c r="CJ159" s="502"/>
      <c r="CK159" s="502"/>
      <c r="CL159" s="502"/>
      <c r="CM159" s="502"/>
      <c r="CN159" s="502"/>
      <c r="CO159" s="502"/>
      <c r="CP159" s="502"/>
      <c r="CQ159" s="502"/>
      <c r="CR159" s="502"/>
      <c r="CS159" s="502"/>
      <c r="CT159" s="502"/>
      <c r="CU159" s="502"/>
      <c r="CV159" s="502"/>
      <c r="CW159" s="502"/>
      <c r="CX159" s="502"/>
      <c r="CY159" s="502"/>
      <c r="CZ159" s="502"/>
      <c r="DA159" s="502"/>
      <c r="DB159" s="502"/>
      <c r="DC159" s="502"/>
      <c r="DD159" s="502"/>
      <c r="DE159" s="502"/>
      <c r="DF159" s="502"/>
      <c r="DG159" s="502"/>
      <c r="DH159" s="502"/>
      <c r="DI159" s="502"/>
      <c r="DJ159" s="502"/>
      <c r="DK159" s="502"/>
      <c r="DL159" s="502"/>
      <c r="DM159" s="502"/>
      <c r="DN159" s="502"/>
      <c r="DO159" s="502"/>
      <c r="DP159" s="502"/>
      <c r="DQ159" s="502"/>
      <c r="DR159" s="502"/>
      <c r="DS159" s="502"/>
      <c r="DT159" s="502"/>
      <c r="DU159" s="502"/>
      <c r="DV159" s="502"/>
      <c r="DW159" s="502"/>
      <c r="DX159" s="502"/>
      <c r="DY159" s="502"/>
      <c r="DZ159" s="502"/>
      <c r="EA159" s="502"/>
      <c r="EB159" s="502"/>
      <c r="EC159" s="502"/>
      <c r="ED159" s="502"/>
      <c r="EE159" s="502"/>
      <c r="EF159" s="502"/>
      <c r="EG159" s="502"/>
      <c r="EH159" s="502"/>
      <c r="EI159" s="502"/>
      <c r="EJ159" s="502"/>
      <c r="EK159" s="502"/>
      <c r="EL159" s="502"/>
      <c r="EM159" s="502"/>
      <c r="EN159" s="502"/>
      <c r="EO159" s="502"/>
      <c r="EP159" s="502"/>
      <c r="EQ159" s="502"/>
      <c r="ER159" s="502"/>
      <c r="ES159" s="502"/>
      <c r="ET159" s="502"/>
      <c r="EU159" s="502"/>
      <c r="EV159" s="502"/>
      <c r="EW159" s="502"/>
      <c r="EX159" s="503"/>
      <c r="EY159" s="502"/>
      <c r="EZ159" s="502"/>
      <c r="FA159" s="502"/>
      <c r="FB159" s="502"/>
      <c r="FC159" s="502"/>
      <c r="FD159" s="502"/>
      <c r="FE159" s="502"/>
      <c r="FF159" s="502"/>
      <c r="FG159" s="502"/>
      <c r="FH159" s="502"/>
      <c r="FI159" s="502"/>
    </row>
    <row r="160" spans="1:165" s="501" customFormat="1" x14ac:dyDescent="0.2">
      <c r="A160" s="772"/>
      <c r="B160" s="788"/>
      <c r="C160" s="502"/>
      <c r="D160" s="502"/>
      <c r="F160" s="464"/>
      <c r="G160" s="502"/>
      <c r="I160" s="464"/>
      <c r="J160" s="502"/>
      <c r="L160" s="464"/>
      <c r="M160" s="502"/>
      <c r="O160" s="464"/>
      <c r="P160" s="502"/>
      <c r="R160" s="464"/>
      <c r="S160" s="502"/>
      <c r="U160" s="464"/>
      <c r="V160" s="502"/>
      <c r="X160" s="464"/>
      <c r="Y160" s="502"/>
      <c r="AA160" s="464"/>
      <c r="AB160" s="502"/>
      <c r="AD160" s="464"/>
      <c r="AE160" s="502"/>
      <c r="AG160" s="464"/>
      <c r="AH160" s="502"/>
      <c r="AJ160" s="464"/>
      <c r="AK160" s="502"/>
      <c r="AM160" s="464"/>
      <c r="AN160" s="502"/>
      <c r="AP160" s="464"/>
      <c r="AQ160" s="502"/>
      <c r="AS160" s="464"/>
      <c r="AT160" s="502"/>
      <c r="AV160" s="464"/>
      <c r="AW160" s="502"/>
      <c r="AY160" s="464"/>
      <c r="AZ160" s="502"/>
      <c r="BB160" s="464"/>
      <c r="BC160" s="502"/>
      <c r="BE160" s="464"/>
      <c r="BF160" s="502"/>
      <c r="BH160" s="464"/>
      <c r="BI160" s="502"/>
      <c r="BK160" s="464"/>
      <c r="BL160" s="31"/>
      <c r="BM160" s="31"/>
      <c r="BN160" s="31"/>
      <c r="BO160" s="31"/>
      <c r="BP160" s="31"/>
      <c r="BQ160" s="31"/>
      <c r="BR160" s="31"/>
      <c r="BS160" s="502"/>
      <c r="BT160" s="502"/>
      <c r="BU160" s="502"/>
      <c r="BV160" s="502"/>
      <c r="BW160" s="502"/>
      <c r="BX160" s="502"/>
      <c r="BY160" s="502"/>
      <c r="BZ160" s="502"/>
      <c r="CA160" s="502"/>
      <c r="CB160" s="502"/>
      <c r="CC160" s="502"/>
      <c r="CD160" s="502"/>
      <c r="CE160" s="502"/>
      <c r="CF160" s="502"/>
      <c r="CG160" s="502"/>
      <c r="CH160" s="502"/>
      <c r="CI160" s="502"/>
      <c r="CJ160" s="502"/>
      <c r="CK160" s="502"/>
      <c r="CL160" s="502"/>
      <c r="CM160" s="502"/>
      <c r="CN160" s="502"/>
      <c r="CO160" s="502"/>
      <c r="CP160" s="502"/>
      <c r="CQ160" s="502"/>
      <c r="CR160" s="502"/>
      <c r="CS160" s="502"/>
      <c r="CT160" s="502"/>
      <c r="CU160" s="502"/>
      <c r="CV160" s="502"/>
      <c r="CW160" s="502"/>
      <c r="CX160" s="502"/>
      <c r="CY160" s="502"/>
      <c r="CZ160" s="502"/>
      <c r="DA160" s="502"/>
      <c r="DB160" s="502"/>
      <c r="DC160" s="502"/>
      <c r="DD160" s="502"/>
      <c r="DE160" s="502"/>
      <c r="DF160" s="502"/>
      <c r="DG160" s="502"/>
      <c r="DH160" s="502"/>
      <c r="DI160" s="502"/>
      <c r="DJ160" s="502"/>
      <c r="DK160" s="502"/>
      <c r="DL160" s="502"/>
      <c r="DM160" s="502"/>
      <c r="DN160" s="502"/>
      <c r="DO160" s="502"/>
      <c r="DP160" s="502"/>
      <c r="DQ160" s="502"/>
      <c r="DR160" s="502"/>
      <c r="DS160" s="502"/>
      <c r="DT160" s="502"/>
      <c r="DU160" s="502"/>
      <c r="DV160" s="502"/>
      <c r="DW160" s="502"/>
      <c r="DX160" s="502"/>
      <c r="DY160" s="502"/>
      <c r="DZ160" s="502"/>
      <c r="EA160" s="502"/>
      <c r="EB160" s="502"/>
      <c r="EC160" s="502"/>
      <c r="ED160" s="502"/>
      <c r="EE160" s="502"/>
      <c r="EF160" s="502"/>
      <c r="EG160" s="502"/>
      <c r="EH160" s="502"/>
      <c r="EI160" s="502"/>
      <c r="EJ160" s="502"/>
      <c r="EK160" s="502"/>
      <c r="EL160" s="502"/>
      <c r="EM160" s="502"/>
      <c r="EN160" s="502"/>
      <c r="EO160" s="502"/>
      <c r="EP160" s="502"/>
      <c r="EQ160" s="502"/>
      <c r="ER160" s="502"/>
      <c r="ES160" s="502"/>
      <c r="ET160" s="502"/>
      <c r="EU160" s="502"/>
      <c r="EV160" s="502"/>
      <c r="EW160" s="502"/>
      <c r="EX160" s="503"/>
      <c r="EY160" s="502"/>
      <c r="EZ160" s="502"/>
      <c r="FA160" s="502"/>
      <c r="FB160" s="502"/>
      <c r="FC160" s="502"/>
      <c r="FD160" s="502"/>
      <c r="FE160" s="502"/>
      <c r="FF160" s="502"/>
      <c r="FG160" s="502"/>
      <c r="FH160" s="502"/>
      <c r="FI160" s="502"/>
    </row>
    <row r="161" spans="1:165" s="501" customFormat="1" x14ac:dyDescent="0.2">
      <c r="A161" s="772"/>
      <c r="B161" s="788"/>
      <c r="C161" s="502"/>
      <c r="D161" s="502"/>
      <c r="F161" s="464"/>
      <c r="G161" s="502"/>
      <c r="I161" s="464"/>
      <c r="J161" s="502"/>
      <c r="L161" s="464"/>
      <c r="M161" s="502"/>
      <c r="O161" s="464"/>
      <c r="P161" s="502"/>
      <c r="R161" s="464"/>
      <c r="S161" s="502"/>
      <c r="U161" s="464"/>
      <c r="V161" s="502"/>
      <c r="X161" s="464"/>
      <c r="Y161" s="502"/>
      <c r="AA161" s="464"/>
      <c r="AB161" s="502"/>
      <c r="AD161" s="464"/>
      <c r="AE161" s="502"/>
      <c r="AG161" s="464"/>
      <c r="AH161" s="502"/>
      <c r="AJ161" s="464"/>
      <c r="AK161" s="502"/>
      <c r="AM161" s="464"/>
      <c r="AN161" s="502"/>
      <c r="AP161" s="464"/>
      <c r="AQ161" s="502"/>
      <c r="AS161" s="464"/>
      <c r="AT161" s="502"/>
      <c r="AV161" s="464"/>
      <c r="AW161" s="502"/>
      <c r="AY161" s="464"/>
      <c r="AZ161" s="502"/>
      <c r="BB161" s="464"/>
      <c r="BC161" s="502"/>
      <c r="BE161" s="464"/>
      <c r="BF161" s="502"/>
      <c r="BH161" s="464"/>
      <c r="BI161" s="502"/>
      <c r="BK161" s="464"/>
      <c r="BL161" s="31"/>
      <c r="BM161" s="31"/>
      <c r="BN161" s="31"/>
      <c r="BO161" s="31"/>
      <c r="BP161" s="31"/>
      <c r="BQ161" s="31"/>
      <c r="BR161" s="31"/>
      <c r="BS161" s="502"/>
      <c r="BT161" s="502"/>
      <c r="BU161" s="502"/>
      <c r="BV161" s="502"/>
      <c r="BW161" s="502"/>
      <c r="BX161" s="502"/>
      <c r="BY161" s="502"/>
      <c r="BZ161" s="502"/>
      <c r="CA161" s="502"/>
      <c r="CB161" s="502"/>
      <c r="CC161" s="502"/>
      <c r="CD161" s="502"/>
      <c r="CE161" s="502"/>
      <c r="CF161" s="502"/>
      <c r="CG161" s="502"/>
      <c r="CH161" s="502"/>
      <c r="CI161" s="502"/>
      <c r="CJ161" s="502"/>
      <c r="CK161" s="502"/>
      <c r="CL161" s="502"/>
      <c r="CM161" s="502"/>
      <c r="CN161" s="502"/>
      <c r="CO161" s="502"/>
      <c r="CP161" s="502"/>
      <c r="CQ161" s="502"/>
      <c r="CR161" s="502"/>
      <c r="CS161" s="502"/>
      <c r="CT161" s="502"/>
      <c r="CU161" s="502"/>
      <c r="CV161" s="502"/>
      <c r="CW161" s="502"/>
      <c r="CX161" s="502"/>
      <c r="CY161" s="502"/>
      <c r="CZ161" s="502"/>
      <c r="DA161" s="502"/>
      <c r="DB161" s="502"/>
      <c r="DC161" s="502"/>
      <c r="DD161" s="502"/>
      <c r="DE161" s="502"/>
      <c r="DF161" s="502"/>
      <c r="DG161" s="502"/>
      <c r="DH161" s="502"/>
      <c r="DI161" s="502"/>
      <c r="DJ161" s="502"/>
      <c r="DK161" s="502"/>
      <c r="DL161" s="502"/>
      <c r="DM161" s="502"/>
      <c r="DN161" s="502"/>
      <c r="DO161" s="502"/>
      <c r="DP161" s="502"/>
      <c r="DQ161" s="502"/>
      <c r="DR161" s="502"/>
      <c r="DS161" s="502"/>
      <c r="DT161" s="502"/>
      <c r="DU161" s="502"/>
      <c r="DV161" s="502"/>
      <c r="DW161" s="502"/>
      <c r="DX161" s="502"/>
      <c r="DY161" s="502"/>
      <c r="DZ161" s="502"/>
      <c r="EA161" s="502"/>
      <c r="EB161" s="502"/>
      <c r="EC161" s="502"/>
      <c r="ED161" s="502"/>
      <c r="EE161" s="502"/>
      <c r="EF161" s="502"/>
      <c r="EG161" s="502"/>
      <c r="EH161" s="502"/>
      <c r="EI161" s="502"/>
      <c r="EJ161" s="502"/>
      <c r="EK161" s="502"/>
      <c r="EL161" s="502"/>
      <c r="EM161" s="502"/>
      <c r="EN161" s="502"/>
      <c r="EO161" s="502"/>
      <c r="EP161" s="502"/>
      <c r="EQ161" s="502"/>
      <c r="ER161" s="502"/>
      <c r="ES161" s="502"/>
      <c r="ET161" s="502"/>
      <c r="EU161" s="502"/>
      <c r="EV161" s="502"/>
      <c r="EW161" s="502"/>
      <c r="EX161" s="503"/>
      <c r="EY161" s="502"/>
      <c r="EZ161" s="502"/>
      <c r="FA161" s="502"/>
      <c r="FB161" s="502"/>
      <c r="FC161" s="502"/>
      <c r="FD161" s="502"/>
      <c r="FE161" s="502"/>
      <c r="FF161" s="502"/>
      <c r="FG161" s="502"/>
      <c r="FH161" s="502"/>
      <c r="FI161" s="502"/>
    </row>
    <row r="162" spans="1:165" s="501" customFormat="1" x14ac:dyDescent="0.2">
      <c r="A162" s="772"/>
      <c r="B162" s="788"/>
      <c r="C162" s="502"/>
      <c r="D162" s="502"/>
      <c r="F162" s="464"/>
      <c r="G162" s="502"/>
      <c r="I162" s="464"/>
      <c r="J162" s="502"/>
      <c r="L162" s="464"/>
      <c r="M162" s="502"/>
      <c r="O162" s="464"/>
      <c r="P162" s="502"/>
      <c r="R162" s="464"/>
      <c r="S162" s="502"/>
      <c r="U162" s="464"/>
      <c r="V162" s="502"/>
      <c r="X162" s="464"/>
      <c r="Y162" s="502"/>
      <c r="AA162" s="464"/>
      <c r="AB162" s="502"/>
      <c r="AD162" s="464"/>
      <c r="AE162" s="502"/>
      <c r="AG162" s="464"/>
      <c r="AH162" s="502"/>
      <c r="AJ162" s="464"/>
      <c r="AK162" s="502"/>
      <c r="AM162" s="464"/>
      <c r="AN162" s="502"/>
      <c r="AP162" s="464"/>
      <c r="AQ162" s="502"/>
      <c r="AS162" s="464"/>
      <c r="AT162" s="502"/>
      <c r="AV162" s="464"/>
      <c r="AW162" s="502"/>
      <c r="AY162" s="464"/>
      <c r="AZ162" s="502"/>
      <c r="BB162" s="464"/>
      <c r="BC162" s="502"/>
      <c r="BE162" s="464"/>
      <c r="BF162" s="502"/>
      <c r="BH162" s="464"/>
      <c r="BI162" s="502"/>
      <c r="BK162" s="464"/>
      <c r="BL162" s="31"/>
      <c r="BM162" s="31"/>
      <c r="BN162" s="31"/>
      <c r="BO162" s="31"/>
      <c r="BP162" s="31"/>
      <c r="BQ162" s="31"/>
      <c r="BR162" s="31"/>
      <c r="BS162" s="502"/>
      <c r="BT162" s="502"/>
      <c r="BU162" s="502"/>
      <c r="BV162" s="502"/>
      <c r="BW162" s="502"/>
      <c r="BX162" s="502"/>
      <c r="BY162" s="502"/>
      <c r="BZ162" s="502"/>
      <c r="CA162" s="502"/>
      <c r="CB162" s="502"/>
      <c r="CC162" s="502"/>
      <c r="CD162" s="502"/>
      <c r="CE162" s="502"/>
      <c r="CF162" s="502"/>
      <c r="CG162" s="502"/>
      <c r="CH162" s="502"/>
      <c r="CI162" s="502"/>
      <c r="CJ162" s="502"/>
      <c r="CK162" s="502"/>
      <c r="CL162" s="502"/>
      <c r="CM162" s="502"/>
      <c r="CN162" s="502"/>
      <c r="CO162" s="502"/>
      <c r="CP162" s="502"/>
      <c r="CQ162" s="502"/>
      <c r="CR162" s="502"/>
      <c r="CS162" s="502"/>
      <c r="CT162" s="502"/>
      <c r="CU162" s="502"/>
      <c r="CV162" s="502"/>
      <c r="CW162" s="502"/>
      <c r="CX162" s="502"/>
      <c r="CY162" s="502"/>
      <c r="CZ162" s="502"/>
      <c r="DA162" s="502"/>
      <c r="DB162" s="502"/>
      <c r="DC162" s="502"/>
      <c r="DD162" s="502"/>
      <c r="DE162" s="502"/>
      <c r="DF162" s="502"/>
      <c r="DG162" s="502"/>
      <c r="DH162" s="502"/>
      <c r="DI162" s="502"/>
      <c r="DJ162" s="502"/>
      <c r="DK162" s="502"/>
      <c r="DL162" s="502"/>
      <c r="DM162" s="502"/>
      <c r="DN162" s="502"/>
      <c r="DO162" s="502"/>
      <c r="DP162" s="502"/>
      <c r="DQ162" s="502"/>
      <c r="DR162" s="502"/>
      <c r="DS162" s="502"/>
      <c r="DT162" s="502"/>
      <c r="DU162" s="502"/>
      <c r="DV162" s="502"/>
      <c r="DW162" s="502"/>
      <c r="DX162" s="502"/>
      <c r="DY162" s="502"/>
      <c r="DZ162" s="502"/>
      <c r="EA162" s="502"/>
      <c r="EB162" s="502"/>
      <c r="EC162" s="502"/>
      <c r="ED162" s="502"/>
      <c r="EE162" s="502"/>
      <c r="EF162" s="502"/>
      <c r="EG162" s="502"/>
      <c r="EH162" s="502"/>
      <c r="EI162" s="502"/>
      <c r="EJ162" s="502"/>
      <c r="EK162" s="502"/>
      <c r="EL162" s="502"/>
      <c r="EM162" s="502"/>
      <c r="EN162" s="502"/>
      <c r="EO162" s="502"/>
      <c r="EP162" s="502"/>
      <c r="EQ162" s="502"/>
      <c r="ER162" s="502"/>
      <c r="ES162" s="502"/>
      <c r="ET162" s="502"/>
      <c r="EU162" s="502"/>
      <c r="EV162" s="502"/>
      <c r="EW162" s="502"/>
      <c r="EX162" s="503"/>
      <c r="EY162" s="502"/>
      <c r="EZ162" s="502"/>
      <c r="FA162" s="502"/>
      <c r="FB162" s="502"/>
      <c r="FC162" s="502"/>
      <c r="FD162" s="502"/>
      <c r="FE162" s="502"/>
      <c r="FF162" s="502"/>
      <c r="FG162" s="502"/>
      <c r="FH162" s="502"/>
      <c r="FI162" s="502"/>
    </row>
    <row r="163" spans="1:165" s="501" customFormat="1" x14ac:dyDescent="0.2">
      <c r="A163" s="772"/>
      <c r="B163" s="788"/>
      <c r="C163" s="502"/>
      <c r="D163" s="502"/>
      <c r="F163" s="464"/>
      <c r="G163" s="502"/>
      <c r="I163" s="464"/>
      <c r="J163" s="502"/>
      <c r="L163" s="464"/>
      <c r="M163" s="502"/>
      <c r="O163" s="464"/>
      <c r="P163" s="502"/>
      <c r="R163" s="464"/>
      <c r="S163" s="502"/>
      <c r="U163" s="464"/>
      <c r="V163" s="502"/>
      <c r="X163" s="464"/>
      <c r="Y163" s="502"/>
      <c r="AA163" s="464"/>
      <c r="AB163" s="502"/>
      <c r="AD163" s="464"/>
      <c r="AE163" s="502"/>
      <c r="AG163" s="464"/>
      <c r="AH163" s="502"/>
      <c r="AJ163" s="464"/>
      <c r="AK163" s="502"/>
      <c r="AM163" s="464"/>
      <c r="AN163" s="502"/>
      <c r="AP163" s="464"/>
      <c r="AQ163" s="502"/>
      <c r="AS163" s="464"/>
      <c r="AT163" s="502"/>
      <c r="AV163" s="464"/>
      <c r="AW163" s="502"/>
      <c r="AY163" s="464"/>
      <c r="AZ163" s="502"/>
      <c r="BB163" s="464"/>
      <c r="BC163" s="502"/>
      <c r="BE163" s="464"/>
      <c r="BF163" s="502"/>
      <c r="BH163" s="464"/>
      <c r="BI163" s="502"/>
      <c r="BK163" s="464"/>
      <c r="BL163" s="31"/>
      <c r="BM163" s="31"/>
      <c r="BN163" s="31"/>
      <c r="BO163" s="31"/>
      <c r="BP163" s="31"/>
      <c r="BQ163" s="31"/>
      <c r="BR163" s="31"/>
      <c r="BS163" s="502"/>
      <c r="BT163" s="502"/>
      <c r="BU163" s="502"/>
      <c r="BV163" s="502"/>
      <c r="BW163" s="502"/>
      <c r="BX163" s="502"/>
      <c r="BY163" s="502"/>
      <c r="BZ163" s="502"/>
      <c r="CA163" s="502"/>
      <c r="CB163" s="502"/>
      <c r="CC163" s="502"/>
      <c r="CD163" s="502"/>
      <c r="CE163" s="502"/>
      <c r="CF163" s="502"/>
      <c r="CG163" s="502"/>
      <c r="CH163" s="502"/>
      <c r="CI163" s="502"/>
      <c r="CJ163" s="502"/>
      <c r="CK163" s="502"/>
      <c r="CL163" s="502"/>
      <c r="CM163" s="502"/>
      <c r="CN163" s="502"/>
      <c r="CO163" s="502"/>
      <c r="CP163" s="502"/>
      <c r="CQ163" s="502"/>
      <c r="CR163" s="502"/>
      <c r="CS163" s="502"/>
      <c r="CT163" s="502"/>
      <c r="CU163" s="502"/>
      <c r="CV163" s="502"/>
      <c r="CW163" s="502"/>
      <c r="CX163" s="502"/>
      <c r="CY163" s="502"/>
      <c r="CZ163" s="502"/>
      <c r="DA163" s="502"/>
      <c r="DB163" s="502"/>
      <c r="DC163" s="502"/>
      <c r="DD163" s="502"/>
      <c r="DE163" s="502"/>
      <c r="DF163" s="502"/>
      <c r="DG163" s="502"/>
      <c r="DH163" s="502"/>
      <c r="DI163" s="502"/>
      <c r="DJ163" s="502"/>
      <c r="DK163" s="502"/>
      <c r="DL163" s="502"/>
      <c r="DM163" s="502"/>
      <c r="DN163" s="502"/>
      <c r="DO163" s="502"/>
      <c r="DP163" s="502"/>
      <c r="DQ163" s="502"/>
      <c r="DR163" s="502"/>
      <c r="DS163" s="502"/>
      <c r="DT163" s="502"/>
      <c r="DU163" s="502"/>
      <c r="DV163" s="502"/>
      <c r="DW163" s="502"/>
      <c r="DX163" s="502"/>
      <c r="DY163" s="502"/>
      <c r="DZ163" s="502"/>
      <c r="EA163" s="502"/>
      <c r="EB163" s="502"/>
      <c r="EC163" s="502"/>
      <c r="ED163" s="502"/>
      <c r="EE163" s="502"/>
      <c r="EF163" s="502"/>
      <c r="EG163" s="502"/>
      <c r="EH163" s="502"/>
      <c r="EI163" s="502"/>
      <c r="EJ163" s="502"/>
      <c r="EK163" s="502"/>
      <c r="EL163" s="502"/>
      <c r="EM163" s="502"/>
      <c r="EN163" s="502"/>
      <c r="EO163" s="502"/>
      <c r="EP163" s="502"/>
      <c r="EQ163" s="502"/>
      <c r="ER163" s="502"/>
      <c r="ES163" s="502"/>
      <c r="ET163" s="502"/>
      <c r="EU163" s="502"/>
      <c r="EV163" s="502"/>
      <c r="EW163" s="502"/>
      <c r="EX163" s="503"/>
      <c r="EY163" s="502"/>
      <c r="EZ163" s="502"/>
      <c r="FA163" s="502"/>
      <c r="FB163" s="502"/>
      <c r="FC163" s="502"/>
      <c r="FD163" s="502"/>
      <c r="FE163" s="502"/>
      <c r="FF163" s="502"/>
      <c r="FG163" s="502"/>
      <c r="FH163" s="502"/>
      <c r="FI163" s="502"/>
    </row>
    <row r="164" spans="1:165" s="501" customFormat="1" x14ac:dyDescent="0.2">
      <c r="A164" s="772"/>
      <c r="B164" s="788"/>
      <c r="C164" s="502"/>
      <c r="D164" s="502"/>
      <c r="F164" s="464"/>
      <c r="G164" s="502"/>
      <c r="I164" s="464"/>
      <c r="J164" s="502"/>
      <c r="L164" s="464"/>
      <c r="M164" s="502"/>
      <c r="O164" s="464"/>
      <c r="P164" s="502"/>
      <c r="R164" s="464"/>
      <c r="S164" s="502"/>
      <c r="U164" s="464"/>
      <c r="V164" s="502"/>
      <c r="X164" s="464"/>
      <c r="Y164" s="502"/>
      <c r="AA164" s="464"/>
      <c r="AB164" s="502"/>
      <c r="AD164" s="464"/>
      <c r="AE164" s="502"/>
      <c r="AG164" s="464"/>
      <c r="AH164" s="502"/>
      <c r="AJ164" s="464"/>
      <c r="AK164" s="502"/>
      <c r="AM164" s="464"/>
      <c r="AN164" s="502"/>
      <c r="AP164" s="464"/>
      <c r="AQ164" s="502"/>
      <c r="AS164" s="464"/>
      <c r="AT164" s="502"/>
      <c r="AV164" s="464"/>
      <c r="AW164" s="502"/>
      <c r="AY164" s="464"/>
      <c r="AZ164" s="502"/>
      <c r="BB164" s="464"/>
      <c r="BC164" s="502"/>
      <c r="BE164" s="464"/>
      <c r="BF164" s="502"/>
      <c r="BH164" s="464"/>
      <c r="BI164" s="502"/>
      <c r="BK164" s="464"/>
      <c r="BL164" s="31"/>
      <c r="BM164" s="31"/>
      <c r="BN164" s="31"/>
      <c r="BO164" s="31"/>
      <c r="BP164" s="31"/>
      <c r="BQ164" s="31"/>
      <c r="BR164" s="31"/>
      <c r="BS164" s="502"/>
      <c r="BT164" s="502"/>
      <c r="BU164" s="502"/>
      <c r="BV164" s="502"/>
      <c r="BW164" s="502"/>
      <c r="BX164" s="502"/>
      <c r="BY164" s="502"/>
      <c r="BZ164" s="502"/>
      <c r="CA164" s="502"/>
      <c r="CB164" s="502"/>
      <c r="CC164" s="502"/>
      <c r="CD164" s="502"/>
      <c r="CE164" s="502"/>
      <c r="CF164" s="502"/>
      <c r="CG164" s="502"/>
      <c r="CH164" s="502"/>
      <c r="CI164" s="502"/>
      <c r="CJ164" s="502"/>
      <c r="CK164" s="502"/>
      <c r="CL164" s="502"/>
      <c r="CM164" s="502"/>
      <c r="CN164" s="502"/>
      <c r="CO164" s="502"/>
      <c r="CP164" s="502"/>
      <c r="CQ164" s="502"/>
      <c r="CR164" s="502"/>
      <c r="CS164" s="502"/>
      <c r="CT164" s="502"/>
      <c r="CU164" s="502"/>
      <c r="CV164" s="502"/>
      <c r="CW164" s="502"/>
      <c r="CX164" s="502"/>
      <c r="CY164" s="502"/>
      <c r="CZ164" s="502"/>
      <c r="DA164" s="502"/>
      <c r="DB164" s="502"/>
      <c r="DC164" s="502"/>
      <c r="DD164" s="502"/>
      <c r="DE164" s="502"/>
      <c r="DF164" s="502"/>
      <c r="DG164" s="502"/>
      <c r="DH164" s="502"/>
      <c r="DI164" s="502"/>
      <c r="DJ164" s="502"/>
      <c r="DK164" s="502"/>
      <c r="DL164" s="502"/>
      <c r="DM164" s="502"/>
      <c r="DN164" s="502"/>
      <c r="DO164" s="502"/>
      <c r="DP164" s="502"/>
      <c r="DQ164" s="502"/>
      <c r="DR164" s="502"/>
      <c r="DS164" s="502"/>
      <c r="DT164" s="502"/>
      <c r="DU164" s="502"/>
      <c r="DV164" s="502"/>
      <c r="DW164" s="502"/>
      <c r="DX164" s="502"/>
      <c r="DY164" s="502"/>
      <c r="DZ164" s="502"/>
      <c r="EA164" s="502"/>
      <c r="EB164" s="502"/>
      <c r="EC164" s="502"/>
      <c r="ED164" s="502"/>
      <c r="EE164" s="502"/>
      <c r="EF164" s="502"/>
      <c r="EG164" s="502"/>
      <c r="EH164" s="502"/>
      <c r="EI164" s="502"/>
      <c r="EJ164" s="502"/>
      <c r="EK164" s="502"/>
      <c r="EL164" s="502"/>
      <c r="EM164" s="502"/>
      <c r="EN164" s="502"/>
      <c r="EO164" s="502"/>
      <c r="EP164" s="502"/>
      <c r="EQ164" s="502"/>
      <c r="ER164" s="502"/>
      <c r="ES164" s="502"/>
      <c r="ET164" s="502"/>
      <c r="EU164" s="502"/>
      <c r="EV164" s="502"/>
      <c r="EW164" s="502"/>
      <c r="EX164" s="503"/>
      <c r="EY164" s="502"/>
      <c r="EZ164" s="502"/>
      <c r="FA164" s="502"/>
      <c r="FB164" s="502"/>
      <c r="FC164" s="502"/>
      <c r="FD164" s="502"/>
      <c r="FE164" s="502"/>
      <c r="FF164" s="502"/>
      <c r="FG164" s="502"/>
      <c r="FH164" s="502"/>
      <c r="FI164" s="502"/>
    </row>
    <row r="165" spans="1:165" s="501" customFormat="1" x14ac:dyDescent="0.2">
      <c r="A165" s="772"/>
      <c r="B165" s="788"/>
      <c r="C165" s="502"/>
      <c r="D165" s="502"/>
      <c r="F165" s="464"/>
      <c r="G165" s="502"/>
      <c r="I165" s="464"/>
      <c r="J165" s="502"/>
      <c r="L165" s="464"/>
      <c r="M165" s="502"/>
      <c r="O165" s="464"/>
      <c r="P165" s="502"/>
      <c r="R165" s="464"/>
      <c r="S165" s="502"/>
      <c r="U165" s="464"/>
      <c r="V165" s="502"/>
      <c r="X165" s="464"/>
      <c r="Y165" s="502"/>
      <c r="AA165" s="464"/>
      <c r="AB165" s="502"/>
      <c r="AD165" s="464"/>
      <c r="AE165" s="502"/>
      <c r="AG165" s="464"/>
      <c r="AH165" s="502"/>
      <c r="AJ165" s="464"/>
      <c r="AK165" s="502"/>
      <c r="AM165" s="464"/>
      <c r="AN165" s="502"/>
      <c r="AP165" s="464"/>
      <c r="AQ165" s="502"/>
      <c r="AS165" s="464"/>
      <c r="AT165" s="502"/>
      <c r="AV165" s="464"/>
      <c r="AW165" s="502"/>
      <c r="AY165" s="464"/>
      <c r="AZ165" s="502"/>
      <c r="BB165" s="464"/>
      <c r="BC165" s="502"/>
      <c r="BE165" s="464"/>
      <c r="BF165" s="502"/>
      <c r="BH165" s="464"/>
      <c r="BI165" s="502"/>
      <c r="BK165" s="464"/>
      <c r="BL165" s="31"/>
      <c r="BM165" s="31"/>
      <c r="BN165" s="31"/>
      <c r="BO165" s="31"/>
      <c r="BP165" s="31"/>
      <c r="BQ165" s="31"/>
      <c r="BR165" s="31"/>
      <c r="BS165" s="502"/>
      <c r="BT165" s="502"/>
      <c r="BU165" s="502"/>
      <c r="BV165" s="502"/>
      <c r="BW165" s="502"/>
      <c r="BX165" s="502"/>
      <c r="BY165" s="502"/>
      <c r="BZ165" s="502"/>
      <c r="CA165" s="502"/>
      <c r="CB165" s="502"/>
      <c r="CC165" s="502"/>
      <c r="CD165" s="502"/>
      <c r="CE165" s="502"/>
      <c r="CF165" s="502"/>
      <c r="CG165" s="502"/>
      <c r="CH165" s="502"/>
      <c r="CI165" s="502"/>
      <c r="CJ165" s="502"/>
      <c r="CK165" s="502"/>
      <c r="CL165" s="502"/>
      <c r="CM165" s="502"/>
      <c r="CN165" s="502"/>
      <c r="CO165" s="502"/>
      <c r="CP165" s="502"/>
      <c r="CQ165" s="502"/>
      <c r="CR165" s="502"/>
      <c r="CS165" s="502"/>
      <c r="CT165" s="502"/>
      <c r="CU165" s="502"/>
      <c r="CV165" s="502"/>
      <c r="CW165" s="502"/>
      <c r="CX165" s="502"/>
      <c r="CY165" s="502"/>
      <c r="CZ165" s="502"/>
      <c r="DA165" s="502"/>
      <c r="DB165" s="502"/>
      <c r="DC165" s="502"/>
      <c r="DD165" s="502"/>
      <c r="DE165" s="502"/>
      <c r="DF165" s="502"/>
      <c r="DG165" s="502"/>
      <c r="DH165" s="502"/>
      <c r="DI165" s="502"/>
      <c r="DJ165" s="502"/>
      <c r="DK165" s="502"/>
      <c r="DL165" s="502"/>
      <c r="DM165" s="502"/>
      <c r="DN165" s="502"/>
      <c r="DO165" s="502"/>
      <c r="DP165" s="502"/>
      <c r="DQ165" s="502"/>
      <c r="DR165" s="502"/>
      <c r="DS165" s="502"/>
      <c r="DT165" s="502"/>
      <c r="DU165" s="502"/>
      <c r="DV165" s="502"/>
      <c r="DW165" s="502"/>
      <c r="DX165" s="502"/>
      <c r="DY165" s="502"/>
      <c r="DZ165" s="502"/>
      <c r="EA165" s="502"/>
      <c r="EB165" s="502"/>
      <c r="EC165" s="502"/>
      <c r="ED165" s="502"/>
      <c r="EE165" s="502"/>
      <c r="EF165" s="502"/>
      <c r="EG165" s="502"/>
      <c r="EH165" s="502"/>
      <c r="EI165" s="502"/>
      <c r="EJ165" s="502"/>
      <c r="EK165" s="502"/>
      <c r="EL165" s="502"/>
      <c r="EM165" s="502"/>
      <c r="EN165" s="502"/>
      <c r="EO165" s="502"/>
      <c r="EP165" s="502"/>
      <c r="EQ165" s="502"/>
      <c r="ER165" s="502"/>
      <c r="ES165" s="502"/>
      <c r="ET165" s="502"/>
      <c r="EU165" s="502"/>
      <c r="EV165" s="502"/>
      <c r="EW165" s="502"/>
      <c r="EX165" s="503"/>
      <c r="EY165" s="502"/>
      <c r="EZ165" s="502"/>
      <c r="FA165" s="502"/>
      <c r="FB165" s="502"/>
      <c r="FC165" s="502"/>
      <c r="FD165" s="502"/>
      <c r="FE165" s="502"/>
      <c r="FF165" s="502"/>
      <c r="FG165" s="502"/>
      <c r="FH165" s="502"/>
      <c r="FI165" s="502"/>
    </row>
    <row r="166" spans="1:165" s="501" customFormat="1" x14ac:dyDescent="0.2">
      <c r="A166" s="772"/>
      <c r="B166" s="788"/>
      <c r="C166" s="502"/>
      <c r="D166" s="502"/>
      <c r="F166" s="464"/>
      <c r="G166" s="502"/>
      <c r="I166" s="464"/>
      <c r="J166" s="502"/>
      <c r="L166" s="464"/>
      <c r="M166" s="502"/>
      <c r="O166" s="464"/>
      <c r="P166" s="502"/>
      <c r="R166" s="464"/>
      <c r="S166" s="502"/>
      <c r="U166" s="464"/>
      <c r="V166" s="502"/>
      <c r="X166" s="464"/>
      <c r="Y166" s="502"/>
      <c r="AA166" s="464"/>
      <c r="AB166" s="502"/>
      <c r="AD166" s="464"/>
      <c r="AE166" s="502"/>
      <c r="AG166" s="464"/>
      <c r="AH166" s="502"/>
      <c r="AJ166" s="464"/>
      <c r="AK166" s="502"/>
      <c r="AM166" s="464"/>
      <c r="AN166" s="502"/>
      <c r="AP166" s="464"/>
      <c r="AQ166" s="502"/>
      <c r="AS166" s="464"/>
      <c r="AT166" s="502"/>
      <c r="AV166" s="464"/>
      <c r="AW166" s="502"/>
      <c r="AY166" s="464"/>
      <c r="AZ166" s="502"/>
      <c r="BB166" s="464"/>
      <c r="BC166" s="502"/>
      <c r="BE166" s="464"/>
      <c r="BF166" s="502"/>
      <c r="BH166" s="464"/>
      <c r="BI166" s="502"/>
      <c r="BK166" s="464"/>
      <c r="BL166" s="31"/>
      <c r="BM166" s="31"/>
      <c r="BN166" s="31"/>
      <c r="BO166" s="31"/>
      <c r="BP166" s="31"/>
      <c r="BQ166" s="31"/>
      <c r="BR166" s="31"/>
      <c r="BS166" s="502"/>
      <c r="BT166" s="502"/>
      <c r="BU166" s="502"/>
      <c r="BV166" s="502"/>
      <c r="BW166" s="502"/>
      <c r="BX166" s="502"/>
      <c r="BY166" s="502"/>
      <c r="BZ166" s="502"/>
      <c r="CA166" s="502"/>
      <c r="CB166" s="502"/>
      <c r="CC166" s="502"/>
      <c r="CD166" s="502"/>
      <c r="CE166" s="502"/>
      <c r="CF166" s="502"/>
      <c r="CG166" s="502"/>
      <c r="CH166" s="502"/>
      <c r="CI166" s="502"/>
      <c r="CJ166" s="502"/>
      <c r="CK166" s="502"/>
      <c r="CL166" s="502"/>
      <c r="CM166" s="502"/>
      <c r="CN166" s="502"/>
      <c r="CO166" s="502"/>
      <c r="CP166" s="502"/>
      <c r="CQ166" s="502"/>
      <c r="CR166" s="502"/>
      <c r="CS166" s="502"/>
      <c r="CT166" s="502"/>
      <c r="CU166" s="502"/>
      <c r="CV166" s="502"/>
      <c r="CW166" s="502"/>
      <c r="CX166" s="502"/>
      <c r="CY166" s="502"/>
      <c r="CZ166" s="502"/>
      <c r="DA166" s="502"/>
      <c r="DB166" s="502"/>
      <c r="DC166" s="502"/>
      <c r="DD166" s="502"/>
      <c r="DE166" s="502"/>
      <c r="DF166" s="502"/>
      <c r="DG166" s="502"/>
      <c r="DH166" s="502"/>
      <c r="DI166" s="502"/>
      <c r="DJ166" s="502"/>
      <c r="DK166" s="502"/>
      <c r="DL166" s="502"/>
      <c r="DM166" s="502"/>
      <c r="DN166" s="502"/>
      <c r="DO166" s="502"/>
      <c r="DP166" s="502"/>
      <c r="DQ166" s="502"/>
      <c r="DR166" s="502"/>
      <c r="DS166" s="502"/>
      <c r="DT166" s="502"/>
      <c r="DU166" s="502"/>
      <c r="DV166" s="502"/>
      <c r="DW166" s="502"/>
      <c r="DX166" s="502"/>
      <c r="DY166" s="502"/>
      <c r="DZ166" s="502"/>
      <c r="EA166" s="502"/>
      <c r="EB166" s="502"/>
      <c r="EC166" s="502"/>
      <c r="ED166" s="502"/>
      <c r="EE166" s="502"/>
      <c r="EF166" s="502"/>
      <c r="EG166" s="502"/>
      <c r="EH166" s="502"/>
      <c r="EI166" s="502"/>
      <c r="EJ166" s="502"/>
      <c r="EK166" s="502"/>
      <c r="EL166" s="502"/>
      <c r="EM166" s="502"/>
      <c r="EN166" s="502"/>
      <c r="EO166" s="502"/>
      <c r="EP166" s="502"/>
      <c r="EQ166" s="502"/>
      <c r="ER166" s="502"/>
      <c r="ES166" s="502"/>
      <c r="ET166" s="502"/>
      <c r="EU166" s="502"/>
      <c r="EV166" s="502"/>
      <c r="EW166" s="502"/>
      <c r="EX166" s="503"/>
      <c r="EY166" s="502"/>
      <c r="EZ166" s="502"/>
      <c r="FA166" s="502"/>
      <c r="FB166" s="502"/>
      <c r="FC166" s="502"/>
      <c r="FD166" s="502"/>
      <c r="FE166" s="502"/>
      <c r="FF166" s="502"/>
      <c r="FG166" s="502"/>
      <c r="FH166" s="502"/>
      <c r="FI166" s="502"/>
    </row>
    <row r="167" spans="1:165" s="501" customFormat="1" x14ac:dyDescent="0.2">
      <c r="A167" s="772"/>
      <c r="B167" s="788"/>
      <c r="C167" s="502"/>
      <c r="D167" s="502"/>
      <c r="F167" s="464"/>
      <c r="G167" s="502"/>
      <c r="I167" s="464"/>
      <c r="J167" s="502"/>
      <c r="L167" s="464"/>
      <c r="M167" s="502"/>
      <c r="O167" s="464"/>
      <c r="P167" s="502"/>
      <c r="R167" s="464"/>
      <c r="S167" s="502"/>
      <c r="U167" s="464"/>
      <c r="V167" s="502"/>
      <c r="X167" s="464"/>
      <c r="Y167" s="502"/>
      <c r="AA167" s="464"/>
      <c r="AB167" s="502"/>
      <c r="AD167" s="464"/>
      <c r="AE167" s="502"/>
      <c r="AG167" s="464"/>
      <c r="AH167" s="502"/>
      <c r="AJ167" s="464"/>
      <c r="AK167" s="502"/>
      <c r="AM167" s="464"/>
      <c r="AN167" s="502"/>
      <c r="AP167" s="464"/>
      <c r="AQ167" s="502"/>
      <c r="AS167" s="464"/>
      <c r="AT167" s="502"/>
      <c r="AV167" s="464"/>
      <c r="AW167" s="502"/>
      <c r="AY167" s="464"/>
      <c r="AZ167" s="502"/>
      <c r="BB167" s="464"/>
      <c r="BC167" s="502"/>
      <c r="BE167" s="464"/>
      <c r="BF167" s="502"/>
      <c r="BH167" s="464"/>
      <c r="BI167" s="502"/>
      <c r="BK167" s="464"/>
      <c r="BL167" s="31"/>
      <c r="BM167" s="31"/>
      <c r="BN167" s="31"/>
      <c r="BO167" s="31"/>
      <c r="BP167" s="31"/>
      <c r="BQ167" s="31"/>
      <c r="BR167" s="31"/>
      <c r="BS167" s="502"/>
      <c r="BT167" s="502"/>
      <c r="BU167" s="502"/>
      <c r="BV167" s="502"/>
      <c r="BW167" s="502"/>
      <c r="BX167" s="502"/>
      <c r="BY167" s="502"/>
      <c r="BZ167" s="502"/>
      <c r="CA167" s="502"/>
      <c r="CB167" s="502"/>
      <c r="CC167" s="502"/>
      <c r="CD167" s="502"/>
      <c r="CE167" s="502"/>
      <c r="CF167" s="502"/>
      <c r="CG167" s="502"/>
      <c r="CH167" s="502"/>
      <c r="CI167" s="502"/>
      <c r="CJ167" s="502"/>
      <c r="CK167" s="502"/>
      <c r="CL167" s="502"/>
      <c r="CM167" s="502"/>
      <c r="CN167" s="502"/>
      <c r="CO167" s="502"/>
      <c r="CP167" s="502"/>
      <c r="CQ167" s="502"/>
      <c r="CR167" s="502"/>
      <c r="CS167" s="502"/>
      <c r="CT167" s="502"/>
      <c r="CU167" s="502"/>
      <c r="CV167" s="502"/>
      <c r="CW167" s="502"/>
      <c r="CX167" s="502"/>
      <c r="CY167" s="502"/>
      <c r="CZ167" s="502"/>
      <c r="DA167" s="502"/>
      <c r="DB167" s="502"/>
      <c r="DC167" s="502"/>
      <c r="DD167" s="502"/>
      <c r="DE167" s="502"/>
      <c r="DF167" s="502"/>
      <c r="DG167" s="502"/>
      <c r="DH167" s="502"/>
      <c r="DI167" s="502"/>
      <c r="DJ167" s="502"/>
      <c r="DK167" s="502"/>
      <c r="DL167" s="502"/>
      <c r="DM167" s="502"/>
      <c r="DN167" s="502"/>
      <c r="DO167" s="502"/>
      <c r="DP167" s="502"/>
      <c r="DQ167" s="502"/>
      <c r="DR167" s="502"/>
      <c r="DS167" s="502"/>
      <c r="DT167" s="502"/>
      <c r="DU167" s="502"/>
      <c r="DV167" s="502"/>
      <c r="DW167" s="502"/>
      <c r="DX167" s="502"/>
      <c r="DY167" s="502"/>
      <c r="DZ167" s="502"/>
      <c r="EA167" s="502"/>
      <c r="EB167" s="502"/>
      <c r="EC167" s="502"/>
      <c r="ED167" s="502"/>
      <c r="EE167" s="502"/>
      <c r="EF167" s="502"/>
      <c r="EG167" s="502"/>
      <c r="EH167" s="502"/>
      <c r="EI167" s="502"/>
      <c r="EJ167" s="502"/>
      <c r="EK167" s="502"/>
      <c r="EL167" s="502"/>
      <c r="EM167" s="502"/>
      <c r="EN167" s="502"/>
      <c r="EO167" s="502"/>
      <c r="EP167" s="502"/>
      <c r="EQ167" s="502"/>
      <c r="ER167" s="502"/>
      <c r="ES167" s="502"/>
      <c r="ET167" s="502"/>
      <c r="EU167" s="502"/>
      <c r="EV167" s="502"/>
      <c r="EW167" s="502"/>
      <c r="EX167" s="503"/>
      <c r="EY167" s="502"/>
      <c r="EZ167" s="502"/>
      <c r="FA167" s="502"/>
      <c r="FB167" s="502"/>
      <c r="FC167" s="502"/>
      <c r="FD167" s="502"/>
      <c r="FE167" s="502"/>
      <c r="FF167" s="502"/>
      <c r="FG167" s="502"/>
      <c r="FH167" s="502"/>
      <c r="FI167" s="502"/>
    </row>
    <row r="168" spans="1:165" s="501" customFormat="1" x14ac:dyDescent="0.2">
      <c r="A168" s="772"/>
      <c r="B168" s="788"/>
      <c r="C168" s="502"/>
      <c r="D168" s="502"/>
      <c r="F168" s="464"/>
      <c r="G168" s="502"/>
      <c r="I168" s="464"/>
      <c r="J168" s="502"/>
      <c r="L168" s="464"/>
      <c r="M168" s="502"/>
      <c r="O168" s="464"/>
      <c r="P168" s="502"/>
      <c r="R168" s="464"/>
      <c r="S168" s="502"/>
      <c r="U168" s="464"/>
      <c r="V168" s="502"/>
      <c r="X168" s="464"/>
      <c r="Y168" s="502"/>
      <c r="AA168" s="464"/>
      <c r="AB168" s="502"/>
      <c r="AD168" s="464"/>
      <c r="AE168" s="502"/>
      <c r="AG168" s="464"/>
      <c r="AH168" s="502"/>
      <c r="AJ168" s="464"/>
      <c r="AK168" s="502"/>
      <c r="AM168" s="464"/>
      <c r="AN168" s="502"/>
      <c r="AP168" s="464"/>
      <c r="AQ168" s="502"/>
      <c r="AS168" s="464"/>
      <c r="AT168" s="502"/>
      <c r="AV168" s="464"/>
      <c r="AW168" s="502"/>
      <c r="AY168" s="464"/>
      <c r="AZ168" s="502"/>
      <c r="BB168" s="464"/>
      <c r="BC168" s="502"/>
      <c r="BE168" s="464"/>
      <c r="BF168" s="502"/>
      <c r="BH168" s="464"/>
      <c r="BI168" s="502"/>
      <c r="BK168" s="464"/>
      <c r="BL168" s="31"/>
      <c r="BM168" s="31"/>
      <c r="BN168" s="31"/>
      <c r="BO168" s="31"/>
      <c r="BP168" s="31"/>
      <c r="BQ168" s="31"/>
      <c r="BR168" s="31"/>
      <c r="BS168" s="502"/>
      <c r="BT168" s="502"/>
      <c r="BU168" s="502"/>
      <c r="BV168" s="502"/>
      <c r="BW168" s="502"/>
      <c r="BX168" s="502"/>
      <c r="BY168" s="502"/>
      <c r="BZ168" s="502"/>
      <c r="CA168" s="502"/>
      <c r="CB168" s="502"/>
      <c r="CC168" s="502"/>
      <c r="CD168" s="502"/>
      <c r="CE168" s="502"/>
      <c r="CF168" s="502"/>
      <c r="CG168" s="502"/>
      <c r="CH168" s="502"/>
      <c r="CI168" s="502"/>
      <c r="CJ168" s="502"/>
      <c r="CK168" s="502"/>
      <c r="CL168" s="502"/>
      <c r="CM168" s="502"/>
      <c r="CN168" s="502"/>
      <c r="CO168" s="502"/>
      <c r="CP168" s="502"/>
      <c r="CQ168" s="502"/>
      <c r="CR168" s="502"/>
      <c r="CS168" s="502"/>
      <c r="CT168" s="502"/>
      <c r="CU168" s="502"/>
      <c r="CV168" s="502"/>
      <c r="CW168" s="502"/>
      <c r="CX168" s="502"/>
      <c r="CY168" s="502"/>
      <c r="CZ168" s="502"/>
      <c r="DA168" s="502"/>
      <c r="DB168" s="502"/>
      <c r="DC168" s="502"/>
      <c r="DD168" s="502"/>
      <c r="DE168" s="502"/>
      <c r="DF168" s="502"/>
      <c r="DG168" s="502"/>
      <c r="DH168" s="502"/>
      <c r="DI168" s="502"/>
      <c r="DJ168" s="502"/>
      <c r="DK168" s="502"/>
      <c r="DL168" s="502"/>
      <c r="DM168" s="502"/>
      <c r="DN168" s="502"/>
      <c r="DO168" s="502"/>
      <c r="DP168" s="502"/>
      <c r="DQ168" s="502"/>
      <c r="DR168" s="502"/>
      <c r="DS168" s="502"/>
      <c r="DT168" s="502"/>
      <c r="DU168" s="502"/>
      <c r="DV168" s="502"/>
      <c r="DW168" s="502"/>
      <c r="DX168" s="502"/>
      <c r="DY168" s="502"/>
      <c r="DZ168" s="502"/>
      <c r="EA168" s="502"/>
      <c r="EB168" s="502"/>
      <c r="EC168" s="502"/>
      <c r="ED168" s="502"/>
      <c r="EE168" s="502"/>
      <c r="EF168" s="502"/>
      <c r="EG168" s="502"/>
      <c r="EH168" s="502"/>
      <c r="EI168" s="502"/>
      <c r="EJ168" s="502"/>
      <c r="EK168" s="502"/>
      <c r="EL168" s="502"/>
      <c r="EM168" s="502"/>
      <c r="EN168" s="502"/>
      <c r="EO168" s="502"/>
      <c r="EP168" s="502"/>
      <c r="EQ168" s="502"/>
      <c r="ER168" s="502"/>
      <c r="ES168" s="502"/>
      <c r="ET168" s="502"/>
      <c r="EU168" s="502"/>
      <c r="EV168" s="502"/>
      <c r="EW168" s="502"/>
      <c r="EX168" s="503"/>
      <c r="EY168" s="502"/>
      <c r="EZ168" s="502"/>
      <c r="FA168" s="502"/>
      <c r="FB168" s="502"/>
      <c r="FC168" s="502"/>
      <c r="FD168" s="502"/>
      <c r="FE168" s="502"/>
      <c r="FF168" s="502"/>
      <c r="FG168" s="502"/>
      <c r="FH168" s="502"/>
      <c r="FI168" s="502"/>
    </row>
    <row r="169" spans="1:165" s="501" customFormat="1" x14ac:dyDescent="0.2">
      <c r="A169" s="772"/>
      <c r="B169" s="788"/>
      <c r="C169" s="502"/>
      <c r="D169" s="502"/>
      <c r="F169" s="464"/>
      <c r="G169" s="502"/>
      <c r="I169" s="464"/>
      <c r="J169" s="502"/>
      <c r="L169" s="464"/>
      <c r="M169" s="502"/>
      <c r="O169" s="464"/>
      <c r="P169" s="502"/>
      <c r="R169" s="464"/>
      <c r="S169" s="502"/>
      <c r="U169" s="464"/>
      <c r="V169" s="502"/>
      <c r="X169" s="464"/>
      <c r="Y169" s="502"/>
      <c r="AA169" s="464"/>
      <c r="AB169" s="502"/>
      <c r="AD169" s="464"/>
      <c r="AE169" s="502"/>
      <c r="AG169" s="464"/>
      <c r="AH169" s="502"/>
      <c r="AJ169" s="464"/>
      <c r="AK169" s="502"/>
      <c r="AM169" s="464"/>
      <c r="AN169" s="502"/>
      <c r="AP169" s="464"/>
      <c r="AQ169" s="502"/>
      <c r="AS169" s="464"/>
      <c r="AT169" s="502"/>
      <c r="AV169" s="464"/>
      <c r="AW169" s="502"/>
      <c r="AY169" s="464"/>
      <c r="AZ169" s="502"/>
      <c r="BB169" s="464"/>
      <c r="BC169" s="502"/>
      <c r="BE169" s="464"/>
      <c r="BF169" s="502"/>
      <c r="BH169" s="464"/>
      <c r="BI169" s="502"/>
      <c r="BK169" s="464"/>
      <c r="BL169" s="31"/>
      <c r="BM169" s="31"/>
      <c r="BN169" s="31"/>
      <c r="BO169" s="31"/>
      <c r="BP169" s="31"/>
      <c r="BQ169" s="31"/>
      <c r="BR169" s="31"/>
      <c r="BS169" s="502"/>
      <c r="BT169" s="502"/>
      <c r="BU169" s="502"/>
      <c r="BV169" s="502"/>
      <c r="BW169" s="502"/>
      <c r="BX169" s="502"/>
      <c r="BY169" s="502"/>
      <c r="BZ169" s="502"/>
      <c r="CA169" s="502"/>
      <c r="CB169" s="502"/>
      <c r="CC169" s="502"/>
      <c r="CD169" s="502"/>
      <c r="CE169" s="502"/>
      <c r="CF169" s="502"/>
      <c r="CG169" s="502"/>
      <c r="CH169" s="502"/>
      <c r="CI169" s="502"/>
      <c r="CJ169" s="502"/>
      <c r="CK169" s="502"/>
      <c r="CL169" s="502"/>
      <c r="CM169" s="502"/>
      <c r="CN169" s="502"/>
      <c r="CO169" s="502"/>
      <c r="CP169" s="502"/>
      <c r="CQ169" s="502"/>
      <c r="CR169" s="502"/>
      <c r="CS169" s="502"/>
      <c r="CT169" s="502"/>
      <c r="CU169" s="502"/>
      <c r="CV169" s="502"/>
      <c r="CW169" s="502"/>
      <c r="CX169" s="502"/>
      <c r="CY169" s="502"/>
      <c r="CZ169" s="502"/>
      <c r="DA169" s="502"/>
      <c r="DB169" s="502"/>
      <c r="DC169" s="502"/>
      <c r="DD169" s="502"/>
      <c r="DE169" s="502"/>
      <c r="DF169" s="502"/>
      <c r="DG169" s="502"/>
      <c r="DH169" s="502"/>
      <c r="DI169" s="502"/>
      <c r="DJ169" s="502"/>
      <c r="DK169" s="502"/>
      <c r="DL169" s="502"/>
      <c r="DM169" s="502"/>
      <c r="DN169" s="502"/>
      <c r="DO169" s="502"/>
      <c r="DP169" s="502"/>
      <c r="DQ169" s="502"/>
      <c r="DR169" s="502"/>
      <c r="DS169" s="502"/>
      <c r="DT169" s="502"/>
      <c r="DU169" s="502"/>
      <c r="DV169" s="502"/>
      <c r="DW169" s="502"/>
      <c r="DX169" s="502"/>
      <c r="DY169" s="502"/>
      <c r="DZ169" s="502"/>
      <c r="EA169" s="502"/>
      <c r="EB169" s="502"/>
      <c r="EC169" s="502"/>
      <c r="ED169" s="502"/>
      <c r="EE169" s="502"/>
      <c r="EF169" s="502"/>
      <c r="EG169" s="502"/>
      <c r="EH169" s="502"/>
      <c r="EI169" s="502"/>
      <c r="EJ169" s="502"/>
      <c r="EK169" s="502"/>
      <c r="EL169" s="502"/>
      <c r="EM169" s="502"/>
      <c r="EN169" s="502"/>
      <c r="EO169" s="502"/>
      <c r="EP169" s="502"/>
      <c r="EQ169" s="502"/>
      <c r="ER169" s="502"/>
      <c r="ES169" s="502"/>
      <c r="ET169" s="502"/>
      <c r="EU169" s="502"/>
      <c r="EV169" s="502"/>
      <c r="EW169" s="502"/>
      <c r="EX169" s="503"/>
      <c r="EY169" s="502"/>
      <c r="EZ169" s="502"/>
      <c r="FA169" s="502"/>
      <c r="FB169" s="502"/>
      <c r="FC169" s="502"/>
      <c r="FD169" s="502"/>
      <c r="FE169" s="502"/>
      <c r="FF169" s="502"/>
      <c r="FG169" s="502"/>
      <c r="FH169" s="502"/>
      <c r="FI169" s="502"/>
    </row>
    <row r="170" spans="1:165" s="501" customFormat="1" x14ac:dyDescent="0.2">
      <c r="A170" s="772"/>
      <c r="B170" s="788"/>
      <c r="C170" s="502"/>
      <c r="D170" s="502"/>
      <c r="F170" s="464"/>
      <c r="G170" s="502"/>
      <c r="I170" s="464"/>
      <c r="J170" s="502"/>
      <c r="L170" s="464"/>
      <c r="M170" s="502"/>
      <c r="O170" s="464"/>
      <c r="P170" s="502"/>
      <c r="R170" s="464"/>
      <c r="S170" s="502"/>
      <c r="U170" s="464"/>
      <c r="V170" s="502"/>
      <c r="X170" s="464"/>
      <c r="Y170" s="502"/>
      <c r="AA170" s="464"/>
      <c r="AB170" s="502"/>
      <c r="AD170" s="464"/>
      <c r="AE170" s="502"/>
      <c r="AG170" s="464"/>
      <c r="AH170" s="502"/>
      <c r="AJ170" s="464"/>
      <c r="AK170" s="502"/>
      <c r="AM170" s="464"/>
      <c r="AN170" s="502"/>
      <c r="AP170" s="464"/>
      <c r="AQ170" s="502"/>
      <c r="AS170" s="464"/>
      <c r="AT170" s="502"/>
      <c r="AV170" s="464"/>
      <c r="AW170" s="502"/>
      <c r="AY170" s="464"/>
      <c r="AZ170" s="502"/>
      <c r="BB170" s="464"/>
      <c r="BC170" s="502"/>
      <c r="BE170" s="464"/>
      <c r="BF170" s="502"/>
      <c r="BH170" s="464"/>
      <c r="BI170" s="502"/>
      <c r="BK170" s="464"/>
      <c r="BL170" s="31"/>
      <c r="BM170" s="31"/>
      <c r="BN170" s="31"/>
      <c r="BO170" s="31"/>
      <c r="BP170" s="31"/>
      <c r="BQ170" s="31"/>
      <c r="BR170" s="31"/>
      <c r="BS170" s="502"/>
      <c r="BT170" s="502"/>
      <c r="BU170" s="502"/>
      <c r="BV170" s="502"/>
      <c r="BW170" s="502"/>
      <c r="BX170" s="502"/>
      <c r="BY170" s="502"/>
      <c r="BZ170" s="502"/>
      <c r="CA170" s="502"/>
      <c r="CB170" s="502"/>
      <c r="CC170" s="502"/>
      <c r="CD170" s="502"/>
      <c r="CE170" s="502"/>
      <c r="CF170" s="502"/>
      <c r="CG170" s="502"/>
      <c r="CH170" s="502"/>
      <c r="CI170" s="502"/>
      <c r="CJ170" s="502"/>
      <c r="CK170" s="502"/>
      <c r="CL170" s="502"/>
      <c r="CM170" s="502"/>
      <c r="CN170" s="502"/>
      <c r="CO170" s="502"/>
      <c r="CP170" s="502"/>
      <c r="CQ170" s="502"/>
      <c r="CR170" s="502"/>
      <c r="CS170" s="502"/>
      <c r="CT170" s="502"/>
      <c r="CU170" s="502"/>
      <c r="CV170" s="502"/>
      <c r="CW170" s="502"/>
      <c r="CX170" s="502"/>
      <c r="CY170" s="502"/>
      <c r="CZ170" s="502"/>
      <c r="DA170" s="502"/>
      <c r="DB170" s="502"/>
      <c r="DC170" s="502"/>
      <c r="DD170" s="502"/>
      <c r="DE170" s="502"/>
      <c r="DF170" s="502"/>
      <c r="DG170" s="502"/>
      <c r="DH170" s="502"/>
      <c r="DI170" s="502"/>
      <c r="DJ170" s="502"/>
      <c r="DK170" s="502"/>
      <c r="DL170" s="502"/>
      <c r="DM170" s="502"/>
      <c r="DN170" s="502"/>
      <c r="DO170" s="502"/>
      <c r="DP170" s="502"/>
      <c r="DQ170" s="502"/>
      <c r="DR170" s="502"/>
      <c r="DS170" s="502"/>
      <c r="DT170" s="502"/>
      <c r="DU170" s="502"/>
      <c r="DV170" s="502"/>
      <c r="DW170" s="502"/>
      <c r="DX170" s="502"/>
      <c r="DY170" s="502"/>
      <c r="DZ170" s="502"/>
      <c r="EA170" s="502"/>
      <c r="EB170" s="502"/>
      <c r="EC170" s="502"/>
      <c r="ED170" s="502"/>
      <c r="EE170" s="502"/>
      <c r="EF170" s="502"/>
      <c r="EG170" s="502"/>
      <c r="EH170" s="502"/>
      <c r="EI170" s="502"/>
      <c r="EJ170" s="502"/>
      <c r="EK170" s="502"/>
      <c r="EL170" s="502"/>
      <c r="EM170" s="502"/>
      <c r="EN170" s="502"/>
      <c r="EO170" s="502"/>
      <c r="EP170" s="502"/>
      <c r="EQ170" s="502"/>
      <c r="ER170" s="502"/>
      <c r="ES170" s="502"/>
      <c r="ET170" s="502"/>
      <c r="EU170" s="502"/>
      <c r="EV170" s="502"/>
      <c r="EW170" s="502"/>
      <c r="EX170" s="503"/>
      <c r="EY170" s="502"/>
      <c r="EZ170" s="502"/>
      <c r="FA170" s="502"/>
      <c r="FB170" s="502"/>
      <c r="FC170" s="502"/>
      <c r="FD170" s="502"/>
      <c r="FE170" s="502"/>
      <c r="FF170" s="502"/>
      <c r="FG170" s="502"/>
      <c r="FH170" s="502"/>
      <c r="FI170" s="502"/>
    </row>
    <row r="171" spans="1:165" s="501" customFormat="1" x14ac:dyDescent="0.2">
      <c r="A171" s="772"/>
      <c r="B171" s="788"/>
      <c r="C171" s="502"/>
      <c r="D171" s="502"/>
      <c r="F171" s="464"/>
      <c r="G171" s="502"/>
      <c r="I171" s="464"/>
      <c r="J171" s="502"/>
      <c r="L171" s="464"/>
      <c r="M171" s="502"/>
      <c r="O171" s="464"/>
      <c r="P171" s="502"/>
      <c r="R171" s="464"/>
      <c r="S171" s="502"/>
      <c r="U171" s="464"/>
      <c r="V171" s="502"/>
      <c r="X171" s="464"/>
      <c r="Y171" s="502"/>
      <c r="AA171" s="464"/>
      <c r="AB171" s="502"/>
      <c r="AD171" s="464"/>
      <c r="AE171" s="502"/>
      <c r="AG171" s="464"/>
      <c r="AH171" s="502"/>
      <c r="AJ171" s="464"/>
      <c r="AK171" s="502"/>
      <c r="AM171" s="464"/>
      <c r="AN171" s="502"/>
      <c r="AP171" s="464"/>
      <c r="AQ171" s="502"/>
      <c r="AS171" s="464"/>
      <c r="AT171" s="502"/>
      <c r="AV171" s="464"/>
      <c r="AW171" s="502"/>
      <c r="AY171" s="464"/>
      <c r="AZ171" s="502"/>
      <c r="BB171" s="464"/>
      <c r="BC171" s="502"/>
      <c r="BE171" s="464"/>
      <c r="BF171" s="502"/>
      <c r="BH171" s="464"/>
      <c r="BI171" s="502"/>
      <c r="BK171" s="464"/>
      <c r="BL171" s="31"/>
      <c r="BM171" s="31"/>
      <c r="BN171" s="31"/>
      <c r="BO171" s="31"/>
      <c r="BP171" s="31"/>
      <c r="BQ171" s="31"/>
      <c r="BR171" s="31"/>
      <c r="BS171" s="502"/>
      <c r="BT171" s="502"/>
      <c r="BU171" s="502"/>
      <c r="BV171" s="502"/>
      <c r="BW171" s="502"/>
      <c r="BX171" s="502"/>
      <c r="BY171" s="502"/>
      <c r="BZ171" s="502"/>
      <c r="CA171" s="502"/>
      <c r="CB171" s="502"/>
      <c r="CC171" s="502"/>
      <c r="CD171" s="502"/>
      <c r="CE171" s="502"/>
      <c r="CF171" s="502"/>
      <c r="CG171" s="502"/>
      <c r="CH171" s="502"/>
      <c r="CI171" s="502"/>
      <c r="CJ171" s="502"/>
      <c r="CK171" s="502"/>
      <c r="CL171" s="502"/>
      <c r="CM171" s="502"/>
      <c r="CN171" s="502"/>
      <c r="CO171" s="502"/>
      <c r="CP171" s="502"/>
      <c r="CQ171" s="502"/>
      <c r="CR171" s="502"/>
      <c r="CS171" s="502"/>
      <c r="CT171" s="502"/>
      <c r="CU171" s="502"/>
      <c r="CV171" s="502"/>
      <c r="CW171" s="502"/>
      <c r="CX171" s="502"/>
      <c r="CY171" s="502"/>
      <c r="CZ171" s="502"/>
      <c r="DA171" s="502"/>
      <c r="DB171" s="502"/>
      <c r="DC171" s="502"/>
      <c r="DD171" s="502"/>
      <c r="DE171" s="502"/>
      <c r="DF171" s="502"/>
      <c r="DG171" s="502"/>
      <c r="DH171" s="502"/>
      <c r="DI171" s="502"/>
      <c r="DJ171" s="502"/>
      <c r="DK171" s="502"/>
      <c r="DL171" s="502"/>
      <c r="DM171" s="502"/>
      <c r="DN171" s="502"/>
      <c r="DO171" s="502"/>
      <c r="DP171" s="502"/>
      <c r="DQ171" s="502"/>
      <c r="DR171" s="502"/>
      <c r="DS171" s="502"/>
      <c r="DT171" s="502"/>
      <c r="DU171" s="502"/>
      <c r="DV171" s="502"/>
      <c r="DW171" s="502"/>
      <c r="DX171" s="502"/>
      <c r="DY171" s="502"/>
      <c r="DZ171" s="502"/>
      <c r="EA171" s="502"/>
      <c r="EB171" s="502"/>
      <c r="EC171" s="502"/>
      <c r="ED171" s="502"/>
      <c r="EE171" s="502"/>
      <c r="EF171" s="502"/>
      <c r="EG171" s="502"/>
      <c r="EH171" s="502"/>
      <c r="EI171" s="502"/>
      <c r="EJ171" s="502"/>
      <c r="EK171" s="502"/>
      <c r="EL171" s="502"/>
      <c r="EM171" s="502"/>
      <c r="EN171" s="502"/>
      <c r="EO171" s="502"/>
      <c r="EP171" s="502"/>
      <c r="EQ171" s="502"/>
      <c r="ER171" s="502"/>
      <c r="ES171" s="502"/>
      <c r="ET171" s="502"/>
      <c r="EU171" s="502"/>
      <c r="EV171" s="502"/>
      <c r="EW171" s="502"/>
      <c r="EX171" s="503"/>
      <c r="EY171" s="502"/>
      <c r="EZ171" s="502"/>
      <c r="FA171" s="502"/>
      <c r="FB171" s="502"/>
      <c r="FC171" s="502"/>
      <c r="FD171" s="502"/>
      <c r="FE171" s="502"/>
      <c r="FF171" s="502"/>
      <c r="FG171" s="502"/>
      <c r="FH171" s="502"/>
      <c r="FI171" s="502"/>
    </row>
    <row r="172" spans="1:165" s="501" customFormat="1" x14ac:dyDescent="0.2">
      <c r="A172" s="772"/>
      <c r="B172" s="788"/>
      <c r="C172" s="502"/>
      <c r="D172" s="502"/>
      <c r="F172" s="464"/>
      <c r="G172" s="502"/>
      <c r="I172" s="464"/>
      <c r="J172" s="502"/>
      <c r="L172" s="464"/>
      <c r="M172" s="502"/>
      <c r="O172" s="464"/>
      <c r="P172" s="502"/>
      <c r="R172" s="464"/>
      <c r="S172" s="502"/>
      <c r="U172" s="464"/>
      <c r="V172" s="502"/>
      <c r="X172" s="464"/>
      <c r="Y172" s="502"/>
      <c r="AA172" s="464"/>
      <c r="AB172" s="502"/>
      <c r="AD172" s="464"/>
      <c r="AE172" s="502"/>
      <c r="AG172" s="464"/>
      <c r="AH172" s="502"/>
      <c r="AJ172" s="464"/>
      <c r="AK172" s="502"/>
      <c r="AM172" s="464"/>
      <c r="AN172" s="502"/>
      <c r="AP172" s="464"/>
      <c r="AQ172" s="502"/>
      <c r="AS172" s="464"/>
      <c r="AT172" s="502"/>
      <c r="AV172" s="464"/>
      <c r="AW172" s="502"/>
      <c r="AY172" s="464"/>
      <c r="AZ172" s="502"/>
      <c r="BB172" s="464"/>
      <c r="BC172" s="502"/>
      <c r="BE172" s="464"/>
      <c r="BF172" s="502"/>
      <c r="BH172" s="464"/>
      <c r="BI172" s="502"/>
      <c r="BK172" s="464"/>
      <c r="BL172" s="31"/>
      <c r="BM172" s="31"/>
      <c r="BN172" s="31"/>
      <c r="BO172" s="31"/>
      <c r="BP172" s="31"/>
      <c r="BQ172" s="31"/>
      <c r="BR172" s="31"/>
      <c r="BS172" s="502"/>
      <c r="BT172" s="502"/>
      <c r="BU172" s="502"/>
      <c r="BV172" s="502"/>
      <c r="BW172" s="502"/>
      <c r="BX172" s="502"/>
      <c r="BY172" s="502"/>
      <c r="BZ172" s="502"/>
      <c r="CA172" s="502"/>
      <c r="CB172" s="502"/>
      <c r="CC172" s="502"/>
      <c r="CD172" s="502"/>
      <c r="CE172" s="502"/>
      <c r="CF172" s="502"/>
      <c r="CG172" s="502"/>
      <c r="CH172" s="502"/>
      <c r="CI172" s="502"/>
      <c r="CJ172" s="502"/>
      <c r="CK172" s="502"/>
      <c r="CL172" s="502"/>
      <c r="CM172" s="502"/>
      <c r="CN172" s="502"/>
      <c r="CO172" s="502"/>
      <c r="CP172" s="502"/>
      <c r="CQ172" s="502"/>
      <c r="CR172" s="502"/>
      <c r="CS172" s="502"/>
      <c r="CT172" s="502"/>
      <c r="CU172" s="502"/>
      <c r="CV172" s="502"/>
      <c r="CW172" s="502"/>
      <c r="CX172" s="502"/>
      <c r="CY172" s="502"/>
      <c r="CZ172" s="502"/>
      <c r="DA172" s="502"/>
      <c r="DB172" s="502"/>
      <c r="DC172" s="502"/>
      <c r="DD172" s="502"/>
      <c r="DE172" s="502"/>
      <c r="DF172" s="502"/>
      <c r="DG172" s="502"/>
      <c r="DH172" s="502"/>
      <c r="DI172" s="502"/>
      <c r="DJ172" s="502"/>
      <c r="DK172" s="502"/>
      <c r="DL172" s="502"/>
      <c r="DM172" s="502"/>
      <c r="DN172" s="502"/>
      <c r="DO172" s="502"/>
      <c r="DP172" s="502"/>
      <c r="DQ172" s="502"/>
      <c r="DR172" s="502"/>
      <c r="DS172" s="502"/>
      <c r="DT172" s="502"/>
      <c r="DU172" s="502"/>
      <c r="DV172" s="502"/>
      <c r="DW172" s="502"/>
      <c r="DX172" s="502"/>
      <c r="DY172" s="502"/>
      <c r="DZ172" s="502"/>
      <c r="EA172" s="502"/>
      <c r="EB172" s="502"/>
      <c r="EC172" s="502"/>
      <c r="ED172" s="502"/>
      <c r="EE172" s="502"/>
      <c r="EF172" s="502"/>
      <c r="EG172" s="502"/>
      <c r="EH172" s="502"/>
      <c r="EI172" s="502"/>
      <c r="EJ172" s="502"/>
      <c r="EK172" s="502"/>
      <c r="EL172" s="502"/>
      <c r="EM172" s="502"/>
      <c r="EN172" s="502"/>
      <c r="EO172" s="502"/>
      <c r="EP172" s="502"/>
      <c r="EQ172" s="502"/>
      <c r="ER172" s="502"/>
      <c r="ES172" s="502"/>
      <c r="ET172" s="502"/>
      <c r="EU172" s="502"/>
      <c r="EV172" s="502"/>
      <c r="EW172" s="502"/>
      <c r="EX172" s="503"/>
      <c r="EY172" s="502"/>
      <c r="EZ172" s="502"/>
      <c r="FA172" s="502"/>
      <c r="FB172" s="502"/>
      <c r="FC172" s="502"/>
      <c r="FD172" s="502"/>
      <c r="FE172" s="502"/>
      <c r="FF172" s="502"/>
      <c r="FG172" s="502"/>
      <c r="FH172" s="502"/>
      <c r="FI172" s="502"/>
    </row>
    <row r="173" spans="1:165" s="501" customFormat="1" x14ac:dyDescent="0.2">
      <c r="A173" s="772"/>
      <c r="B173" s="788"/>
      <c r="C173" s="502"/>
      <c r="D173" s="502"/>
      <c r="F173" s="464"/>
      <c r="G173" s="502"/>
      <c r="I173" s="464"/>
      <c r="J173" s="502"/>
      <c r="L173" s="464"/>
      <c r="M173" s="502"/>
      <c r="O173" s="464"/>
      <c r="P173" s="502"/>
      <c r="R173" s="464"/>
      <c r="S173" s="502"/>
      <c r="U173" s="464"/>
      <c r="V173" s="502"/>
      <c r="X173" s="464"/>
      <c r="Y173" s="502"/>
      <c r="AA173" s="464"/>
      <c r="AB173" s="502"/>
      <c r="AD173" s="464"/>
      <c r="AE173" s="502"/>
      <c r="AG173" s="464"/>
      <c r="AH173" s="502"/>
      <c r="AJ173" s="464"/>
      <c r="AK173" s="502"/>
      <c r="AM173" s="464"/>
      <c r="AN173" s="502"/>
      <c r="AP173" s="464"/>
      <c r="AQ173" s="502"/>
      <c r="AS173" s="464"/>
      <c r="AT173" s="502"/>
      <c r="AV173" s="464"/>
      <c r="AW173" s="502"/>
      <c r="AY173" s="464"/>
      <c r="AZ173" s="502"/>
      <c r="BB173" s="464"/>
      <c r="BC173" s="502"/>
      <c r="BE173" s="464"/>
      <c r="BF173" s="502"/>
      <c r="BH173" s="464"/>
      <c r="BI173" s="502"/>
      <c r="BK173" s="464"/>
      <c r="BL173" s="31"/>
      <c r="BM173" s="31"/>
      <c r="BN173" s="31"/>
      <c r="BO173" s="31"/>
      <c r="BP173" s="31"/>
      <c r="BQ173" s="31"/>
      <c r="BR173" s="31"/>
      <c r="BS173" s="502"/>
      <c r="BT173" s="502"/>
      <c r="BU173" s="502"/>
      <c r="BV173" s="502"/>
      <c r="BW173" s="502"/>
      <c r="BX173" s="502"/>
      <c r="BY173" s="502"/>
      <c r="BZ173" s="502"/>
      <c r="CA173" s="502"/>
      <c r="CB173" s="502"/>
      <c r="CC173" s="502"/>
      <c r="CD173" s="502"/>
      <c r="CE173" s="502"/>
      <c r="CF173" s="502"/>
      <c r="CG173" s="502"/>
      <c r="CH173" s="502"/>
      <c r="CI173" s="502"/>
      <c r="CJ173" s="502"/>
      <c r="CK173" s="502"/>
      <c r="CL173" s="502"/>
      <c r="CM173" s="502"/>
      <c r="CN173" s="502"/>
      <c r="CO173" s="502"/>
      <c r="CP173" s="502"/>
      <c r="CQ173" s="502"/>
      <c r="CR173" s="502"/>
      <c r="CS173" s="502"/>
      <c r="CT173" s="502"/>
      <c r="CU173" s="502"/>
      <c r="CV173" s="502"/>
      <c r="CW173" s="502"/>
      <c r="CX173" s="502"/>
      <c r="CY173" s="502"/>
      <c r="CZ173" s="502"/>
      <c r="DA173" s="502"/>
      <c r="DB173" s="502"/>
      <c r="DC173" s="502"/>
      <c r="DD173" s="502"/>
      <c r="DE173" s="502"/>
      <c r="DF173" s="502"/>
      <c r="DG173" s="502"/>
      <c r="DH173" s="502"/>
      <c r="DI173" s="502"/>
      <c r="DJ173" s="502"/>
      <c r="DK173" s="502"/>
      <c r="DL173" s="502"/>
      <c r="DM173" s="502"/>
      <c r="DN173" s="502"/>
      <c r="DO173" s="502"/>
      <c r="DP173" s="502"/>
      <c r="DQ173" s="502"/>
      <c r="DR173" s="502"/>
      <c r="DS173" s="502"/>
      <c r="DT173" s="502"/>
      <c r="DU173" s="502"/>
      <c r="DV173" s="502"/>
      <c r="DW173" s="502"/>
      <c r="DX173" s="502"/>
      <c r="DY173" s="502"/>
      <c r="DZ173" s="502"/>
      <c r="EA173" s="502"/>
      <c r="EB173" s="502"/>
      <c r="EC173" s="502"/>
      <c r="ED173" s="502"/>
      <c r="EE173" s="502"/>
      <c r="EF173" s="502"/>
      <c r="EG173" s="502"/>
      <c r="EH173" s="502"/>
      <c r="EI173" s="502"/>
      <c r="EJ173" s="502"/>
      <c r="EK173" s="502"/>
      <c r="EL173" s="502"/>
      <c r="EM173" s="502"/>
      <c r="EN173" s="502"/>
      <c r="EO173" s="502"/>
      <c r="EP173" s="502"/>
      <c r="EQ173" s="502"/>
      <c r="ER173" s="502"/>
      <c r="ES173" s="502"/>
      <c r="ET173" s="502"/>
      <c r="EU173" s="502"/>
      <c r="EV173" s="502"/>
      <c r="EW173" s="502"/>
      <c r="EX173" s="503"/>
      <c r="EY173" s="502"/>
      <c r="EZ173" s="502"/>
      <c r="FA173" s="502"/>
      <c r="FB173" s="502"/>
      <c r="FC173" s="502"/>
      <c r="FD173" s="502"/>
      <c r="FE173" s="502"/>
      <c r="FF173" s="502"/>
      <c r="FG173" s="502"/>
      <c r="FH173" s="502"/>
      <c r="FI173" s="502"/>
    </row>
    <row r="174" spans="1:165" s="501" customFormat="1" x14ac:dyDescent="0.2">
      <c r="A174" s="772"/>
      <c r="B174" s="788"/>
      <c r="C174" s="502"/>
      <c r="D174" s="502"/>
      <c r="F174" s="30"/>
      <c r="G174" s="502"/>
      <c r="I174" s="30"/>
      <c r="J174" s="502"/>
      <c r="L174" s="30"/>
      <c r="M174" s="502"/>
      <c r="O174" s="30"/>
      <c r="P174" s="502"/>
      <c r="R174" s="30"/>
      <c r="S174" s="502"/>
      <c r="U174" s="30"/>
      <c r="V174" s="502"/>
      <c r="X174" s="30"/>
      <c r="Y174" s="502"/>
      <c r="AA174" s="30"/>
      <c r="AB174" s="502"/>
      <c r="AD174" s="30"/>
      <c r="AE174" s="502"/>
      <c r="AG174" s="30"/>
      <c r="AH174" s="502"/>
      <c r="AJ174" s="30"/>
      <c r="AK174" s="502"/>
      <c r="AM174" s="30"/>
      <c r="AN174" s="502"/>
      <c r="AP174" s="30"/>
      <c r="AQ174" s="502"/>
      <c r="AS174" s="30"/>
      <c r="AT174" s="502"/>
      <c r="AV174" s="30"/>
      <c r="AW174" s="502"/>
      <c r="AY174" s="30"/>
      <c r="AZ174" s="502"/>
      <c r="BB174" s="30"/>
      <c r="BC174" s="502"/>
      <c r="BE174" s="30"/>
      <c r="BF174" s="502"/>
      <c r="BH174" s="30"/>
      <c r="BI174" s="502"/>
      <c r="BK174" s="30"/>
      <c r="BL174" s="31"/>
      <c r="BM174" s="31"/>
      <c r="BN174" s="31"/>
      <c r="BO174" s="31"/>
      <c r="BP174" s="31"/>
      <c r="BQ174" s="31"/>
      <c r="BR174" s="31"/>
      <c r="BS174" s="502"/>
      <c r="BT174" s="502"/>
      <c r="BU174" s="502"/>
      <c r="BV174" s="502"/>
      <c r="BW174" s="502"/>
      <c r="BX174" s="502"/>
      <c r="BY174" s="502"/>
      <c r="BZ174" s="502"/>
      <c r="CA174" s="502"/>
      <c r="CB174" s="502"/>
      <c r="CC174" s="502"/>
      <c r="CD174" s="502"/>
      <c r="CE174" s="502"/>
      <c r="CF174" s="502"/>
      <c r="CG174" s="502"/>
      <c r="CH174" s="502"/>
      <c r="CI174" s="502"/>
      <c r="CJ174" s="502"/>
      <c r="CK174" s="502"/>
      <c r="CL174" s="502"/>
      <c r="CM174" s="502"/>
      <c r="CN174" s="502"/>
      <c r="CO174" s="502"/>
      <c r="CP174" s="502"/>
      <c r="CQ174" s="502"/>
      <c r="CR174" s="502"/>
      <c r="CS174" s="502"/>
      <c r="CT174" s="502"/>
      <c r="CU174" s="502"/>
      <c r="CV174" s="502"/>
      <c r="CW174" s="502"/>
      <c r="CX174" s="502"/>
      <c r="CY174" s="502"/>
      <c r="CZ174" s="502"/>
      <c r="DA174" s="502"/>
      <c r="DB174" s="502"/>
      <c r="DC174" s="502"/>
      <c r="DD174" s="502"/>
      <c r="DE174" s="502"/>
      <c r="DF174" s="502"/>
      <c r="DG174" s="502"/>
      <c r="DH174" s="502"/>
      <c r="DI174" s="502"/>
      <c r="DJ174" s="502"/>
      <c r="DK174" s="502"/>
      <c r="DL174" s="502"/>
      <c r="DM174" s="502"/>
      <c r="DN174" s="502"/>
      <c r="DO174" s="502"/>
      <c r="DP174" s="502"/>
      <c r="DQ174" s="502"/>
      <c r="DR174" s="502"/>
      <c r="DS174" s="502"/>
      <c r="DT174" s="502"/>
      <c r="DU174" s="502"/>
      <c r="DV174" s="502"/>
      <c r="DW174" s="502"/>
      <c r="DX174" s="502"/>
      <c r="DY174" s="502"/>
      <c r="DZ174" s="502"/>
      <c r="EA174" s="502"/>
      <c r="EB174" s="502"/>
      <c r="EC174" s="502"/>
      <c r="ED174" s="502"/>
      <c r="EE174" s="502"/>
      <c r="EF174" s="502"/>
      <c r="EG174" s="502"/>
      <c r="EH174" s="502"/>
      <c r="EI174" s="502"/>
      <c r="EJ174" s="502"/>
      <c r="EK174" s="502"/>
      <c r="EL174" s="502"/>
      <c r="EM174" s="502"/>
      <c r="EN174" s="502"/>
      <c r="EO174" s="502"/>
      <c r="EP174" s="502"/>
      <c r="EQ174" s="502"/>
      <c r="ER174" s="502"/>
      <c r="ES174" s="502"/>
      <c r="ET174" s="502"/>
      <c r="EU174" s="502"/>
      <c r="EV174" s="502"/>
      <c r="EW174" s="502"/>
      <c r="EX174" s="503"/>
      <c r="EY174" s="502"/>
      <c r="EZ174" s="502"/>
      <c r="FA174" s="502"/>
      <c r="FB174" s="502"/>
      <c r="FC174" s="502"/>
      <c r="FD174" s="502"/>
      <c r="FE174" s="502"/>
      <c r="FF174" s="502"/>
      <c r="FG174" s="502"/>
      <c r="FH174" s="502"/>
      <c r="FI174" s="502"/>
    </row>
    <row r="175" spans="1:165" s="501" customFormat="1" x14ac:dyDescent="0.2">
      <c r="A175" s="772"/>
      <c r="B175" s="788"/>
      <c r="C175" s="502"/>
      <c r="D175" s="502"/>
      <c r="F175" s="30"/>
      <c r="G175" s="502"/>
      <c r="I175" s="30"/>
      <c r="J175" s="502"/>
      <c r="L175" s="30"/>
      <c r="M175" s="502"/>
      <c r="O175" s="30"/>
      <c r="P175" s="502"/>
      <c r="R175" s="30"/>
      <c r="S175" s="502"/>
      <c r="U175" s="30"/>
      <c r="V175" s="502"/>
      <c r="X175" s="30"/>
      <c r="Y175" s="502"/>
      <c r="AA175" s="30"/>
      <c r="AB175" s="502"/>
      <c r="AD175" s="30"/>
      <c r="AE175" s="502"/>
      <c r="AG175" s="30"/>
      <c r="AH175" s="502"/>
      <c r="AJ175" s="30"/>
      <c r="AK175" s="502"/>
      <c r="AM175" s="30"/>
      <c r="AN175" s="502"/>
      <c r="AP175" s="30"/>
      <c r="AQ175" s="502"/>
      <c r="AS175" s="30"/>
      <c r="AT175" s="502"/>
      <c r="AV175" s="30"/>
      <c r="AW175" s="502"/>
      <c r="AY175" s="30"/>
      <c r="AZ175" s="502"/>
      <c r="BB175" s="30"/>
      <c r="BC175" s="502"/>
      <c r="BE175" s="30"/>
      <c r="BF175" s="502"/>
      <c r="BH175" s="30"/>
      <c r="BI175" s="502"/>
      <c r="BK175" s="30"/>
      <c r="BL175" s="31"/>
      <c r="BM175" s="31"/>
      <c r="BN175" s="31"/>
      <c r="BO175" s="31"/>
      <c r="BP175" s="31"/>
      <c r="BQ175" s="31"/>
      <c r="BR175" s="31"/>
      <c r="BS175" s="502"/>
      <c r="BT175" s="502"/>
      <c r="BU175" s="502"/>
      <c r="BV175" s="502"/>
      <c r="BW175" s="502"/>
      <c r="BX175" s="502"/>
      <c r="BY175" s="502"/>
      <c r="BZ175" s="502"/>
      <c r="CA175" s="502"/>
      <c r="CB175" s="502"/>
      <c r="CC175" s="502"/>
      <c r="CD175" s="502"/>
      <c r="CE175" s="502"/>
      <c r="CF175" s="502"/>
      <c r="CG175" s="502"/>
      <c r="CH175" s="502"/>
      <c r="CI175" s="502"/>
      <c r="CJ175" s="502"/>
      <c r="CK175" s="502"/>
      <c r="CL175" s="502"/>
      <c r="CM175" s="502"/>
      <c r="CN175" s="502"/>
      <c r="CO175" s="502"/>
      <c r="CP175" s="502"/>
      <c r="CQ175" s="502"/>
      <c r="CR175" s="502"/>
      <c r="CS175" s="502"/>
      <c r="CT175" s="502"/>
      <c r="CU175" s="502"/>
      <c r="CV175" s="502"/>
      <c r="CW175" s="502"/>
      <c r="CX175" s="502"/>
      <c r="CY175" s="502"/>
      <c r="CZ175" s="502"/>
      <c r="DA175" s="502"/>
      <c r="DB175" s="502"/>
      <c r="DC175" s="502"/>
      <c r="DD175" s="502"/>
      <c r="DE175" s="502"/>
      <c r="DF175" s="502"/>
      <c r="DG175" s="502"/>
      <c r="DH175" s="502"/>
      <c r="DI175" s="502"/>
      <c r="DJ175" s="502"/>
      <c r="DK175" s="502"/>
      <c r="DL175" s="502"/>
      <c r="DM175" s="502"/>
      <c r="DN175" s="502"/>
      <c r="DO175" s="502"/>
      <c r="DP175" s="502"/>
      <c r="DQ175" s="502"/>
      <c r="DR175" s="502"/>
      <c r="DS175" s="502"/>
      <c r="DT175" s="502"/>
      <c r="DU175" s="502"/>
      <c r="DV175" s="502"/>
      <c r="DW175" s="502"/>
      <c r="DX175" s="502"/>
      <c r="DY175" s="502"/>
      <c r="DZ175" s="502"/>
      <c r="EA175" s="502"/>
      <c r="EB175" s="502"/>
      <c r="EC175" s="502"/>
      <c r="ED175" s="502"/>
      <c r="EE175" s="502"/>
      <c r="EF175" s="502"/>
      <c r="EG175" s="502"/>
      <c r="EH175" s="502"/>
      <c r="EI175" s="502"/>
      <c r="EJ175" s="502"/>
      <c r="EK175" s="502"/>
      <c r="EL175" s="502"/>
      <c r="EM175" s="502"/>
      <c r="EN175" s="502"/>
      <c r="EO175" s="502"/>
      <c r="EP175" s="502"/>
      <c r="EQ175" s="502"/>
      <c r="ER175" s="502"/>
      <c r="ES175" s="502"/>
      <c r="ET175" s="502"/>
      <c r="EU175" s="502"/>
      <c r="EV175" s="502"/>
      <c r="EW175" s="502"/>
      <c r="EX175" s="503"/>
      <c r="EY175" s="502"/>
      <c r="EZ175" s="502"/>
      <c r="FA175" s="502"/>
      <c r="FB175" s="502"/>
      <c r="FC175" s="502"/>
      <c r="FD175" s="502"/>
      <c r="FE175" s="502"/>
      <c r="FF175" s="502"/>
      <c r="FG175" s="502"/>
      <c r="FH175" s="502"/>
      <c r="FI175" s="502"/>
    </row>
    <row r="176" spans="1:165" s="501" customFormat="1" x14ac:dyDescent="0.2">
      <c r="A176" s="772"/>
      <c r="B176" s="788"/>
      <c r="C176" s="502"/>
      <c r="D176" s="502"/>
      <c r="F176" s="30"/>
      <c r="G176" s="502"/>
      <c r="I176" s="30"/>
      <c r="J176" s="502"/>
      <c r="L176" s="30"/>
      <c r="M176" s="502"/>
      <c r="O176" s="30"/>
      <c r="P176" s="502"/>
      <c r="R176" s="30"/>
      <c r="S176" s="502"/>
      <c r="U176" s="30"/>
      <c r="V176" s="502"/>
      <c r="X176" s="30"/>
      <c r="Y176" s="502"/>
      <c r="AA176" s="30"/>
      <c r="AB176" s="502"/>
      <c r="AD176" s="30"/>
      <c r="AE176" s="502"/>
      <c r="AG176" s="30"/>
      <c r="AH176" s="502"/>
      <c r="AJ176" s="30"/>
      <c r="AK176" s="502"/>
      <c r="AM176" s="30"/>
      <c r="AN176" s="502"/>
      <c r="AP176" s="30"/>
      <c r="AQ176" s="502"/>
      <c r="AS176" s="30"/>
      <c r="AT176" s="502"/>
      <c r="AV176" s="30"/>
      <c r="AW176" s="502"/>
      <c r="AY176" s="30"/>
      <c r="AZ176" s="502"/>
      <c r="BB176" s="30"/>
      <c r="BC176" s="502"/>
      <c r="BE176" s="30"/>
      <c r="BF176" s="502"/>
      <c r="BH176" s="30"/>
      <c r="BI176" s="502"/>
      <c r="BK176" s="30"/>
      <c r="BL176" s="31"/>
      <c r="BM176" s="31"/>
      <c r="BN176" s="31"/>
      <c r="BO176" s="31"/>
      <c r="BP176" s="31"/>
      <c r="BQ176" s="31"/>
      <c r="BR176" s="31"/>
      <c r="BS176" s="502"/>
      <c r="BT176" s="502"/>
      <c r="BU176" s="502"/>
      <c r="BV176" s="502"/>
      <c r="BW176" s="502"/>
      <c r="BX176" s="502"/>
      <c r="BY176" s="502"/>
      <c r="BZ176" s="502"/>
      <c r="CA176" s="502"/>
      <c r="CB176" s="502"/>
      <c r="CC176" s="502"/>
      <c r="CD176" s="502"/>
      <c r="CE176" s="502"/>
      <c r="CF176" s="502"/>
      <c r="CG176" s="502"/>
      <c r="CH176" s="502"/>
      <c r="CI176" s="502"/>
      <c r="CJ176" s="502"/>
      <c r="CK176" s="502"/>
      <c r="CL176" s="502"/>
      <c r="CM176" s="502"/>
      <c r="CN176" s="502"/>
      <c r="CO176" s="502"/>
      <c r="CP176" s="502"/>
      <c r="CQ176" s="502"/>
      <c r="CR176" s="502"/>
      <c r="CS176" s="502"/>
      <c r="CT176" s="502"/>
      <c r="CU176" s="502"/>
      <c r="CV176" s="502"/>
      <c r="CW176" s="502"/>
      <c r="CX176" s="502"/>
      <c r="CY176" s="502"/>
      <c r="CZ176" s="502"/>
      <c r="DA176" s="502"/>
      <c r="DB176" s="502"/>
      <c r="DC176" s="502"/>
      <c r="DD176" s="502"/>
      <c r="DE176" s="502"/>
      <c r="DF176" s="502"/>
      <c r="DG176" s="502"/>
      <c r="DH176" s="502"/>
      <c r="DI176" s="502"/>
      <c r="DJ176" s="502"/>
      <c r="DK176" s="502"/>
      <c r="DL176" s="502"/>
      <c r="DM176" s="502"/>
      <c r="DN176" s="502"/>
      <c r="DO176" s="502"/>
      <c r="DP176" s="502"/>
      <c r="DQ176" s="502"/>
      <c r="DR176" s="502"/>
      <c r="DS176" s="502"/>
      <c r="DT176" s="502"/>
      <c r="DU176" s="502"/>
      <c r="DV176" s="502"/>
      <c r="DW176" s="502"/>
      <c r="DX176" s="502"/>
      <c r="DY176" s="502"/>
      <c r="DZ176" s="502"/>
      <c r="EA176" s="502"/>
      <c r="EB176" s="502"/>
      <c r="EC176" s="502"/>
      <c r="ED176" s="502"/>
      <c r="EE176" s="502"/>
      <c r="EF176" s="502"/>
      <c r="EG176" s="502"/>
      <c r="EH176" s="502"/>
      <c r="EI176" s="502"/>
      <c r="EJ176" s="502"/>
      <c r="EK176" s="502"/>
      <c r="EL176" s="502"/>
      <c r="EM176" s="502"/>
      <c r="EN176" s="502"/>
      <c r="EO176" s="502"/>
      <c r="EP176" s="502"/>
      <c r="EQ176" s="502"/>
      <c r="ER176" s="502"/>
      <c r="ES176" s="502"/>
      <c r="ET176" s="502"/>
      <c r="EU176" s="502"/>
      <c r="EV176" s="502"/>
      <c r="EW176" s="502"/>
      <c r="EX176" s="503"/>
      <c r="EY176" s="502"/>
      <c r="EZ176" s="502"/>
      <c r="FA176" s="502"/>
      <c r="FB176" s="502"/>
      <c r="FC176" s="502"/>
      <c r="FD176" s="502"/>
      <c r="FE176" s="502"/>
      <c r="FF176" s="502"/>
      <c r="FG176" s="502"/>
      <c r="FH176" s="502"/>
      <c r="FI176" s="502"/>
    </row>
    <row r="177" spans="1:165" s="501" customFormat="1" x14ac:dyDescent="0.2">
      <c r="A177" s="772"/>
      <c r="B177" s="788"/>
      <c r="C177" s="502"/>
      <c r="D177" s="502"/>
      <c r="F177" s="30"/>
      <c r="G177" s="502"/>
      <c r="I177" s="30"/>
      <c r="J177" s="502"/>
      <c r="L177" s="30"/>
      <c r="M177" s="502"/>
      <c r="O177" s="30"/>
      <c r="P177" s="502"/>
      <c r="R177" s="30"/>
      <c r="S177" s="502"/>
      <c r="U177" s="30"/>
      <c r="V177" s="502"/>
      <c r="X177" s="30"/>
      <c r="Y177" s="502"/>
      <c r="AA177" s="30"/>
      <c r="AB177" s="502"/>
      <c r="AD177" s="30"/>
      <c r="AE177" s="502"/>
      <c r="AG177" s="30"/>
      <c r="AH177" s="502"/>
      <c r="AJ177" s="30"/>
      <c r="AK177" s="502"/>
      <c r="AM177" s="30"/>
      <c r="AN177" s="502"/>
      <c r="AP177" s="30"/>
      <c r="AQ177" s="502"/>
      <c r="AS177" s="30"/>
      <c r="AT177" s="502"/>
      <c r="AV177" s="30"/>
      <c r="AW177" s="502"/>
      <c r="AY177" s="30"/>
      <c r="AZ177" s="502"/>
      <c r="BB177" s="30"/>
      <c r="BC177" s="502"/>
      <c r="BE177" s="30"/>
      <c r="BF177" s="502"/>
      <c r="BH177" s="30"/>
      <c r="BI177" s="502"/>
      <c r="BK177" s="30"/>
      <c r="BL177" s="31"/>
      <c r="BM177" s="31"/>
      <c r="BN177" s="31"/>
      <c r="BO177" s="31"/>
      <c r="BP177" s="31"/>
      <c r="BQ177" s="31"/>
      <c r="BR177" s="31"/>
      <c r="BS177" s="502"/>
      <c r="BT177" s="502"/>
      <c r="BU177" s="502"/>
      <c r="BV177" s="502"/>
      <c r="BW177" s="502"/>
      <c r="BX177" s="502"/>
      <c r="BY177" s="502"/>
      <c r="BZ177" s="502"/>
      <c r="CA177" s="502"/>
      <c r="CB177" s="502"/>
      <c r="CC177" s="502"/>
      <c r="CD177" s="502"/>
      <c r="CE177" s="502"/>
      <c r="CF177" s="502"/>
      <c r="CG177" s="502"/>
      <c r="CH177" s="502"/>
      <c r="CI177" s="502"/>
      <c r="CJ177" s="502"/>
      <c r="CK177" s="502"/>
      <c r="CL177" s="502"/>
      <c r="CM177" s="502"/>
      <c r="CN177" s="502"/>
      <c r="CO177" s="502"/>
      <c r="CP177" s="502"/>
      <c r="CQ177" s="502"/>
      <c r="CR177" s="502"/>
      <c r="CS177" s="502"/>
      <c r="CT177" s="502"/>
      <c r="CU177" s="502"/>
      <c r="CV177" s="502"/>
      <c r="CW177" s="502"/>
      <c r="CX177" s="502"/>
      <c r="CY177" s="502"/>
      <c r="CZ177" s="502"/>
      <c r="DA177" s="502"/>
      <c r="DB177" s="502"/>
      <c r="DC177" s="502"/>
      <c r="DD177" s="502"/>
      <c r="DE177" s="502"/>
      <c r="DF177" s="502"/>
      <c r="DG177" s="502"/>
      <c r="DH177" s="502"/>
      <c r="DI177" s="502"/>
      <c r="DJ177" s="502"/>
      <c r="DK177" s="502"/>
      <c r="DL177" s="502"/>
      <c r="DM177" s="502"/>
      <c r="DN177" s="502"/>
      <c r="DO177" s="502"/>
      <c r="DP177" s="502"/>
      <c r="DQ177" s="502"/>
      <c r="DR177" s="502"/>
      <c r="DS177" s="502"/>
      <c r="DT177" s="502"/>
      <c r="DU177" s="502"/>
      <c r="DV177" s="502"/>
      <c r="DW177" s="502"/>
      <c r="DX177" s="502"/>
      <c r="DY177" s="502"/>
      <c r="DZ177" s="502"/>
      <c r="EA177" s="502"/>
      <c r="EB177" s="502"/>
      <c r="EC177" s="502"/>
      <c r="ED177" s="502"/>
      <c r="EE177" s="502"/>
      <c r="EF177" s="502"/>
      <c r="EG177" s="502"/>
      <c r="EH177" s="502"/>
      <c r="EI177" s="502"/>
      <c r="EJ177" s="502"/>
      <c r="EK177" s="502"/>
      <c r="EL177" s="502"/>
      <c r="EM177" s="502"/>
      <c r="EN177" s="502"/>
      <c r="EO177" s="502"/>
      <c r="EP177" s="502"/>
      <c r="EQ177" s="502"/>
      <c r="ER177" s="502"/>
      <c r="ES177" s="502"/>
      <c r="ET177" s="502"/>
      <c r="EU177" s="502"/>
      <c r="EV177" s="502"/>
      <c r="EW177" s="502"/>
      <c r="EX177" s="503"/>
      <c r="EY177" s="502"/>
      <c r="EZ177" s="502"/>
      <c r="FA177" s="502"/>
      <c r="FB177" s="502"/>
      <c r="FC177" s="502"/>
      <c r="FD177" s="502"/>
      <c r="FE177" s="502"/>
      <c r="FF177" s="502"/>
      <c r="FG177" s="502"/>
      <c r="FH177" s="502"/>
      <c r="FI177" s="502"/>
    </row>
    <row r="178" spans="1:165" s="501" customFormat="1" x14ac:dyDescent="0.2">
      <c r="A178" s="772"/>
      <c r="B178" s="788"/>
      <c r="C178" s="502"/>
      <c r="D178" s="502"/>
      <c r="F178" s="30"/>
      <c r="G178" s="502"/>
      <c r="I178" s="30"/>
      <c r="J178" s="502"/>
      <c r="L178" s="30"/>
      <c r="M178" s="502"/>
      <c r="O178" s="30"/>
      <c r="P178" s="502"/>
      <c r="R178" s="30"/>
      <c r="S178" s="502"/>
      <c r="U178" s="30"/>
      <c r="V178" s="502"/>
      <c r="X178" s="30"/>
      <c r="Y178" s="502"/>
      <c r="AA178" s="30"/>
      <c r="AB178" s="502"/>
      <c r="AD178" s="30"/>
      <c r="AE178" s="502"/>
      <c r="AG178" s="30"/>
      <c r="AH178" s="502"/>
      <c r="AJ178" s="30"/>
      <c r="AK178" s="502"/>
      <c r="AM178" s="30"/>
      <c r="AN178" s="502"/>
      <c r="AP178" s="30"/>
      <c r="AQ178" s="502"/>
      <c r="AS178" s="30"/>
      <c r="AT178" s="502"/>
      <c r="AV178" s="30"/>
      <c r="AW178" s="502"/>
      <c r="AY178" s="30"/>
      <c r="AZ178" s="502"/>
      <c r="BB178" s="30"/>
      <c r="BC178" s="502"/>
      <c r="BE178" s="30"/>
      <c r="BF178" s="502"/>
      <c r="BH178" s="30"/>
      <c r="BI178" s="502"/>
      <c r="BK178" s="30"/>
      <c r="BL178" s="31"/>
      <c r="BM178" s="31"/>
      <c r="BN178" s="31"/>
      <c r="BO178" s="31"/>
      <c r="BP178" s="31"/>
      <c r="BQ178" s="31"/>
      <c r="BR178" s="31"/>
      <c r="BS178" s="502"/>
      <c r="BT178" s="502"/>
      <c r="BU178" s="502"/>
      <c r="BV178" s="502"/>
      <c r="BW178" s="502"/>
      <c r="BX178" s="502"/>
      <c r="BY178" s="502"/>
      <c r="BZ178" s="502"/>
      <c r="CA178" s="502"/>
      <c r="CB178" s="502"/>
      <c r="CC178" s="502"/>
      <c r="CD178" s="502"/>
      <c r="CE178" s="502"/>
      <c r="CF178" s="502"/>
      <c r="CG178" s="502"/>
      <c r="CH178" s="502"/>
      <c r="CI178" s="502"/>
      <c r="CJ178" s="502"/>
      <c r="CK178" s="502"/>
      <c r="CL178" s="502"/>
      <c r="CM178" s="502"/>
      <c r="CN178" s="502"/>
      <c r="CO178" s="502"/>
      <c r="CP178" s="502"/>
      <c r="CQ178" s="502"/>
      <c r="CR178" s="502"/>
      <c r="CS178" s="502"/>
      <c r="CT178" s="502"/>
      <c r="CU178" s="502"/>
      <c r="CV178" s="502"/>
      <c r="CW178" s="502"/>
      <c r="CX178" s="502"/>
      <c r="CY178" s="502"/>
      <c r="CZ178" s="502"/>
      <c r="DA178" s="502"/>
      <c r="DB178" s="502"/>
      <c r="DC178" s="502"/>
      <c r="DD178" s="502"/>
      <c r="DE178" s="502"/>
      <c r="DF178" s="502"/>
      <c r="DG178" s="502"/>
      <c r="DH178" s="502"/>
      <c r="DI178" s="502"/>
      <c r="DJ178" s="502"/>
      <c r="DK178" s="502"/>
      <c r="DL178" s="502"/>
      <c r="DM178" s="502"/>
      <c r="DN178" s="502"/>
      <c r="DO178" s="502"/>
      <c r="DP178" s="502"/>
      <c r="DQ178" s="502"/>
      <c r="DR178" s="502"/>
      <c r="DS178" s="502"/>
      <c r="DT178" s="502"/>
      <c r="DU178" s="502"/>
      <c r="DV178" s="502"/>
      <c r="DW178" s="502"/>
      <c r="DX178" s="502"/>
      <c r="DY178" s="502"/>
      <c r="DZ178" s="502"/>
      <c r="EA178" s="502"/>
      <c r="EB178" s="502"/>
      <c r="EC178" s="502"/>
      <c r="ED178" s="502"/>
      <c r="EE178" s="502"/>
      <c r="EF178" s="502"/>
      <c r="EG178" s="502"/>
      <c r="EH178" s="502"/>
      <c r="EI178" s="502"/>
      <c r="EJ178" s="502"/>
      <c r="EK178" s="502"/>
      <c r="EL178" s="502"/>
      <c r="EM178" s="502"/>
      <c r="EN178" s="502"/>
      <c r="EO178" s="502"/>
      <c r="EP178" s="502"/>
      <c r="EQ178" s="502"/>
      <c r="ER178" s="502"/>
      <c r="ES178" s="502"/>
      <c r="ET178" s="502"/>
      <c r="EU178" s="502"/>
      <c r="EV178" s="502"/>
      <c r="EW178" s="502"/>
      <c r="EX178" s="503"/>
      <c r="EY178" s="502"/>
      <c r="EZ178" s="502"/>
      <c r="FA178" s="502"/>
      <c r="FB178" s="502"/>
      <c r="FC178" s="502"/>
      <c r="FD178" s="502"/>
      <c r="FE178" s="502"/>
      <c r="FF178" s="502"/>
      <c r="FG178" s="502"/>
      <c r="FH178" s="502"/>
      <c r="FI178" s="502"/>
    </row>
    <row r="179" spans="1:165" s="501" customFormat="1" x14ac:dyDescent="0.2">
      <c r="A179" s="772"/>
      <c r="B179" s="788"/>
      <c r="C179" s="502"/>
      <c r="D179" s="502"/>
      <c r="F179" s="30"/>
      <c r="G179" s="502"/>
      <c r="I179" s="30"/>
      <c r="J179" s="502"/>
      <c r="L179" s="30"/>
      <c r="M179" s="502"/>
      <c r="O179" s="30"/>
      <c r="P179" s="502"/>
      <c r="R179" s="30"/>
      <c r="S179" s="502"/>
      <c r="U179" s="30"/>
      <c r="V179" s="502"/>
      <c r="X179" s="30"/>
      <c r="Y179" s="502"/>
      <c r="AA179" s="30"/>
      <c r="AB179" s="502"/>
      <c r="AD179" s="30"/>
      <c r="AE179" s="502"/>
      <c r="AG179" s="30"/>
      <c r="AH179" s="502"/>
      <c r="AJ179" s="30"/>
      <c r="AK179" s="502"/>
      <c r="AM179" s="30"/>
      <c r="AN179" s="502"/>
      <c r="AP179" s="30"/>
      <c r="AQ179" s="502"/>
      <c r="AS179" s="30"/>
      <c r="AT179" s="502"/>
      <c r="AV179" s="30"/>
      <c r="AW179" s="502"/>
      <c r="AY179" s="30"/>
      <c r="AZ179" s="502"/>
      <c r="BB179" s="30"/>
      <c r="BC179" s="502"/>
      <c r="BE179" s="30"/>
      <c r="BF179" s="502"/>
      <c r="BH179" s="30"/>
      <c r="BI179" s="502"/>
      <c r="BK179" s="30"/>
      <c r="BL179" s="31"/>
      <c r="BM179" s="31"/>
      <c r="BN179" s="31"/>
      <c r="BO179" s="31"/>
      <c r="BP179" s="31"/>
      <c r="BQ179" s="31"/>
      <c r="BR179" s="31"/>
      <c r="BS179" s="502"/>
      <c r="BT179" s="502"/>
      <c r="BU179" s="502"/>
      <c r="BV179" s="502"/>
      <c r="BW179" s="502"/>
      <c r="BX179" s="502"/>
      <c r="BY179" s="502"/>
      <c r="BZ179" s="502"/>
      <c r="CA179" s="502"/>
      <c r="CB179" s="502"/>
      <c r="CC179" s="502"/>
      <c r="CD179" s="502"/>
      <c r="CE179" s="502"/>
      <c r="CF179" s="502"/>
      <c r="CG179" s="502"/>
      <c r="CH179" s="502"/>
      <c r="CI179" s="502"/>
      <c r="CJ179" s="502"/>
      <c r="CK179" s="502"/>
      <c r="CL179" s="502"/>
      <c r="CM179" s="502"/>
      <c r="CN179" s="502"/>
      <c r="CO179" s="502"/>
      <c r="CP179" s="502"/>
      <c r="CQ179" s="502"/>
      <c r="CR179" s="502"/>
      <c r="CS179" s="502"/>
      <c r="CT179" s="502"/>
      <c r="CU179" s="502"/>
      <c r="CV179" s="502"/>
      <c r="CW179" s="502"/>
      <c r="CX179" s="502"/>
      <c r="CY179" s="502"/>
      <c r="CZ179" s="502"/>
      <c r="DA179" s="502"/>
      <c r="DB179" s="502"/>
      <c r="DC179" s="502"/>
      <c r="DD179" s="502"/>
      <c r="DE179" s="502"/>
      <c r="DF179" s="502"/>
      <c r="DG179" s="502"/>
      <c r="DH179" s="502"/>
      <c r="DI179" s="502"/>
      <c r="DJ179" s="502"/>
      <c r="DK179" s="502"/>
      <c r="DL179" s="502"/>
      <c r="DM179" s="502"/>
      <c r="DN179" s="502"/>
      <c r="DO179" s="502"/>
      <c r="DP179" s="502"/>
      <c r="DQ179" s="502"/>
      <c r="DR179" s="502"/>
      <c r="DS179" s="502"/>
      <c r="DT179" s="502"/>
      <c r="DU179" s="502"/>
      <c r="DV179" s="502"/>
      <c r="DW179" s="502"/>
      <c r="DX179" s="502"/>
      <c r="DY179" s="502"/>
      <c r="DZ179" s="502"/>
      <c r="EA179" s="502"/>
      <c r="EB179" s="502"/>
      <c r="EC179" s="502"/>
      <c r="ED179" s="502"/>
      <c r="EE179" s="502"/>
      <c r="EF179" s="502"/>
      <c r="EG179" s="502"/>
      <c r="EH179" s="502"/>
      <c r="EI179" s="502"/>
      <c r="EJ179" s="502"/>
      <c r="EK179" s="502"/>
      <c r="EL179" s="502"/>
      <c r="EM179" s="502"/>
      <c r="EN179" s="502"/>
      <c r="EO179" s="502"/>
      <c r="EP179" s="502"/>
      <c r="EQ179" s="502"/>
      <c r="ER179" s="502"/>
      <c r="ES179" s="502"/>
      <c r="ET179" s="502"/>
      <c r="EU179" s="502"/>
      <c r="EV179" s="502"/>
      <c r="EW179" s="502"/>
      <c r="EX179" s="503"/>
      <c r="EY179" s="502"/>
      <c r="EZ179" s="502"/>
      <c r="FA179" s="502"/>
      <c r="FB179" s="502"/>
      <c r="FC179" s="502"/>
      <c r="FD179" s="502"/>
      <c r="FE179" s="502"/>
      <c r="FF179" s="502"/>
      <c r="FG179" s="502"/>
      <c r="FH179" s="502"/>
      <c r="FI179" s="502"/>
    </row>
    <row r="180" spans="1:165" s="501" customFormat="1" x14ac:dyDescent="0.2">
      <c r="A180" s="772"/>
      <c r="B180" s="788"/>
      <c r="C180" s="502"/>
      <c r="D180" s="502"/>
      <c r="F180" s="30"/>
      <c r="G180" s="502"/>
      <c r="I180" s="30"/>
      <c r="J180" s="502"/>
      <c r="L180" s="30"/>
      <c r="M180" s="502"/>
      <c r="O180" s="30"/>
      <c r="P180" s="502"/>
      <c r="R180" s="30"/>
      <c r="S180" s="502"/>
      <c r="U180" s="30"/>
      <c r="V180" s="502"/>
      <c r="X180" s="30"/>
      <c r="Y180" s="502"/>
      <c r="AA180" s="30"/>
      <c r="AB180" s="502"/>
      <c r="AD180" s="30"/>
      <c r="AE180" s="502"/>
      <c r="AG180" s="30"/>
      <c r="AH180" s="502"/>
      <c r="AJ180" s="30"/>
      <c r="AK180" s="502"/>
      <c r="AM180" s="30"/>
      <c r="AN180" s="502"/>
      <c r="AP180" s="30"/>
      <c r="AQ180" s="502"/>
      <c r="AS180" s="30"/>
      <c r="AT180" s="502"/>
      <c r="AV180" s="30"/>
      <c r="AW180" s="502"/>
      <c r="AY180" s="30"/>
      <c r="AZ180" s="502"/>
      <c r="BB180" s="30"/>
      <c r="BC180" s="502"/>
      <c r="BE180" s="30"/>
      <c r="BF180" s="502"/>
      <c r="BH180" s="30"/>
      <c r="BI180" s="502"/>
      <c r="BK180" s="30"/>
      <c r="BL180" s="31"/>
      <c r="BM180" s="31"/>
      <c r="BN180" s="31"/>
      <c r="BO180" s="31"/>
      <c r="BP180" s="31"/>
      <c r="BQ180" s="31"/>
      <c r="BR180" s="31"/>
      <c r="BS180" s="502"/>
      <c r="BT180" s="502"/>
      <c r="BU180" s="502"/>
      <c r="BV180" s="502"/>
      <c r="BW180" s="502"/>
      <c r="BX180" s="502"/>
      <c r="BY180" s="502"/>
      <c r="BZ180" s="502"/>
      <c r="CA180" s="502"/>
      <c r="CB180" s="502"/>
      <c r="CC180" s="502"/>
      <c r="CD180" s="502"/>
      <c r="CE180" s="502"/>
      <c r="CF180" s="502"/>
      <c r="CG180" s="502"/>
      <c r="CH180" s="502"/>
      <c r="CI180" s="502"/>
      <c r="CJ180" s="502"/>
      <c r="CK180" s="502"/>
      <c r="CL180" s="502"/>
      <c r="CM180" s="502"/>
      <c r="CN180" s="502"/>
      <c r="CO180" s="502"/>
      <c r="CP180" s="502"/>
      <c r="CQ180" s="502"/>
      <c r="CR180" s="502"/>
      <c r="CS180" s="502"/>
      <c r="CT180" s="502"/>
      <c r="CU180" s="502"/>
      <c r="CV180" s="502"/>
      <c r="CW180" s="502"/>
      <c r="CX180" s="502"/>
      <c r="CY180" s="502"/>
      <c r="CZ180" s="502"/>
      <c r="DA180" s="502"/>
      <c r="DB180" s="502"/>
      <c r="DC180" s="502"/>
      <c r="DD180" s="502"/>
      <c r="DE180" s="502"/>
      <c r="DF180" s="502"/>
      <c r="DG180" s="502"/>
      <c r="DH180" s="502"/>
      <c r="DI180" s="502"/>
      <c r="DJ180" s="502"/>
      <c r="DK180" s="502"/>
      <c r="DL180" s="502"/>
      <c r="DM180" s="502"/>
      <c r="DN180" s="502"/>
      <c r="DO180" s="502"/>
      <c r="DP180" s="502"/>
      <c r="DQ180" s="502"/>
      <c r="DR180" s="502"/>
      <c r="DS180" s="502"/>
      <c r="DT180" s="502"/>
      <c r="DU180" s="502"/>
      <c r="DV180" s="502"/>
      <c r="DW180" s="502"/>
      <c r="DX180" s="502"/>
      <c r="DY180" s="502"/>
      <c r="DZ180" s="502"/>
      <c r="EA180" s="502"/>
      <c r="EB180" s="502"/>
      <c r="EC180" s="502"/>
      <c r="ED180" s="502"/>
      <c r="EE180" s="502"/>
      <c r="EF180" s="502"/>
      <c r="EG180" s="502"/>
      <c r="EH180" s="502"/>
      <c r="EI180" s="502"/>
      <c r="EJ180" s="502"/>
      <c r="EK180" s="502"/>
      <c r="EL180" s="502"/>
      <c r="EM180" s="502"/>
      <c r="EN180" s="502"/>
      <c r="EO180" s="502"/>
      <c r="EP180" s="502"/>
      <c r="EQ180" s="502"/>
      <c r="ER180" s="502"/>
      <c r="ES180" s="502"/>
      <c r="ET180" s="502"/>
      <c r="EU180" s="502"/>
      <c r="EV180" s="502"/>
      <c r="EW180" s="502"/>
      <c r="EX180" s="503"/>
      <c r="EY180" s="502"/>
      <c r="EZ180" s="502"/>
      <c r="FA180" s="502"/>
      <c r="FB180" s="502"/>
      <c r="FC180" s="502"/>
      <c r="FD180" s="502"/>
      <c r="FE180" s="502"/>
      <c r="FF180" s="502"/>
      <c r="FG180" s="502"/>
      <c r="FH180" s="502"/>
      <c r="FI180" s="502"/>
    </row>
    <row r="181" spans="1:165" s="501" customFormat="1" x14ac:dyDescent="0.2">
      <c r="A181" s="772"/>
      <c r="B181" s="788"/>
      <c r="C181" s="502"/>
      <c r="D181" s="502"/>
      <c r="F181" s="30"/>
      <c r="G181" s="502"/>
      <c r="I181" s="30"/>
      <c r="J181" s="502"/>
      <c r="L181" s="30"/>
      <c r="M181" s="502"/>
      <c r="O181" s="30"/>
      <c r="P181" s="502"/>
      <c r="R181" s="30"/>
      <c r="S181" s="502"/>
      <c r="U181" s="30"/>
      <c r="V181" s="502"/>
      <c r="X181" s="30"/>
      <c r="Y181" s="502"/>
      <c r="AA181" s="30"/>
      <c r="AB181" s="502"/>
      <c r="AD181" s="30"/>
      <c r="AE181" s="502"/>
      <c r="AG181" s="30"/>
      <c r="AH181" s="502"/>
      <c r="AJ181" s="30"/>
      <c r="AK181" s="502"/>
      <c r="AM181" s="30"/>
      <c r="AN181" s="502"/>
      <c r="AP181" s="30"/>
      <c r="AQ181" s="502"/>
      <c r="AS181" s="30"/>
      <c r="AT181" s="502"/>
      <c r="AV181" s="30"/>
      <c r="AW181" s="502"/>
      <c r="AY181" s="30"/>
      <c r="AZ181" s="502"/>
      <c r="BB181" s="30"/>
      <c r="BC181" s="502"/>
      <c r="BE181" s="30"/>
      <c r="BF181" s="502"/>
      <c r="BH181" s="30"/>
      <c r="BI181" s="502"/>
      <c r="BK181" s="30"/>
      <c r="BL181" s="31"/>
      <c r="BM181" s="31"/>
      <c r="BN181" s="31"/>
      <c r="BO181" s="31"/>
      <c r="BP181" s="31"/>
      <c r="BQ181" s="31"/>
      <c r="BR181" s="31"/>
      <c r="BS181" s="502"/>
      <c r="BT181" s="502"/>
      <c r="BU181" s="502"/>
      <c r="BV181" s="502"/>
      <c r="BW181" s="502"/>
      <c r="BX181" s="502"/>
      <c r="BY181" s="502"/>
      <c r="BZ181" s="502"/>
      <c r="CA181" s="502"/>
      <c r="CB181" s="502"/>
      <c r="CC181" s="502"/>
      <c r="CD181" s="502"/>
      <c r="CE181" s="502"/>
      <c r="CF181" s="502"/>
      <c r="CG181" s="502"/>
      <c r="CH181" s="502"/>
      <c r="CI181" s="502"/>
      <c r="CJ181" s="502"/>
      <c r="CK181" s="502"/>
      <c r="CL181" s="502"/>
      <c r="CM181" s="502"/>
      <c r="CN181" s="502"/>
      <c r="CO181" s="502"/>
      <c r="CP181" s="502"/>
      <c r="CQ181" s="502"/>
      <c r="CR181" s="502"/>
      <c r="CS181" s="502"/>
      <c r="CT181" s="502"/>
      <c r="CU181" s="502"/>
      <c r="CV181" s="502"/>
      <c r="CW181" s="502"/>
      <c r="CX181" s="502"/>
      <c r="CY181" s="502"/>
      <c r="CZ181" s="502"/>
      <c r="DA181" s="502"/>
      <c r="DB181" s="502"/>
      <c r="DC181" s="502"/>
      <c r="DD181" s="502"/>
      <c r="DE181" s="502"/>
      <c r="DF181" s="502"/>
      <c r="DG181" s="502"/>
      <c r="DH181" s="502"/>
      <c r="DI181" s="502"/>
      <c r="DJ181" s="502"/>
      <c r="DK181" s="502"/>
      <c r="DL181" s="502"/>
      <c r="DM181" s="502"/>
      <c r="DN181" s="502"/>
      <c r="DO181" s="502"/>
      <c r="DP181" s="502"/>
      <c r="DQ181" s="502"/>
      <c r="DR181" s="502"/>
      <c r="DS181" s="502"/>
      <c r="DT181" s="502"/>
      <c r="DU181" s="502"/>
      <c r="DV181" s="502"/>
      <c r="DW181" s="502"/>
      <c r="DX181" s="502"/>
      <c r="DY181" s="502"/>
      <c r="DZ181" s="502"/>
      <c r="EA181" s="502"/>
      <c r="EB181" s="502"/>
      <c r="EC181" s="502"/>
      <c r="ED181" s="502"/>
      <c r="EE181" s="502"/>
      <c r="EF181" s="502"/>
      <c r="EG181" s="502"/>
      <c r="EH181" s="502"/>
      <c r="EI181" s="502"/>
      <c r="EJ181" s="502"/>
      <c r="EK181" s="502"/>
      <c r="EL181" s="502"/>
      <c r="EM181" s="502"/>
      <c r="EN181" s="502"/>
      <c r="EO181" s="502"/>
      <c r="EP181" s="502"/>
      <c r="EQ181" s="502"/>
      <c r="ER181" s="502"/>
      <c r="ES181" s="502"/>
      <c r="ET181" s="502"/>
      <c r="EU181" s="502"/>
      <c r="EV181" s="502"/>
      <c r="EW181" s="502"/>
      <c r="EX181" s="503"/>
      <c r="EY181" s="502"/>
      <c r="EZ181" s="502"/>
      <c r="FA181" s="502"/>
      <c r="FB181" s="502"/>
      <c r="FC181" s="502"/>
      <c r="FD181" s="502"/>
      <c r="FE181" s="502"/>
      <c r="FF181" s="502"/>
      <c r="FG181" s="502"/>
      <c r="FH181" s="502"/>
      <c r="FI181" s="502"/>
    </row>
    <row r="182" spans="1:165" s="501" customFormat="1" x14ac:dyDescent="0.2">
      <c r="A182" s="772"/>
      <c r="B182" s="788"/>
      <c r="C182" s="502"/>
      <c r="D182" s="502"/>
      <c r="F182" s="466"/>
      <c r="G182" s="502"/>
      <c r="I182" s="466"/>
      <c r="J182" s="502"/>
      <c r="L182" s="466"/>
      <c r="M182" s="502"/>
      <c r="O182" s="466"/>
      <c r="P182" s="502"/>
      <c r="R182" s="466"/>
      <c r="S182" s="502"/>
      <c r="U182" s="466"/>
      <c r="V182" s="502"/>
      <c r="X182" s="466"/>
      <c r="Y182" s="502"/>
      <c r="AA182" s="466"/>
      <c r="AB182" s="502"/>
      <c r="AD182" s="466"/>
      <c r="AE182" s="502"/>
      <c r="AG182" s="466"/>
      <c r="AH182" s="502"/>
      <c r="AJ182" s="466"/>
      <c r="AK182" s="502"/>
      <c r="AM182" s="466"/>
      <c r="AN182" s="502"/>
      <c r="AP182" s="466"/>
      <c r="AQ182" s="502"/>
      <c r="AS182" s="466"/>
      <c r="AT182" s="502"/>
      <c r="AV182" s="466"/>
      <c r="AW182" s="502"/>
      <c r="AY182" s="466"/>
      <c r="AZ182" s="502"/>
      <c r="BB182" s="466"/>
      <c r="BC182" s="502"/>
      <c r="BE182" s="466"/>
      <c r="BF182" s="502"/>
      <c r="BH182" s="466"/>
      <c r="BI182" s="502"/>
      <c r="BK182" s="466"/>
      <c r="BL182" s="31"/>
      <c r="BM182" s="31"/>
      <c r="BN182" s="31"/>
      <c r="BO182" s="31"/>
      <c r="BP182" s="31"/>
      <c r="BQ182" s="31"/>
      <c r="BR182" s="31"/>
      <c r="BS182" s="502"/>
      <c r="BT182" s="502"/>
      <c r="BU182" s="502"/>
      <c r="BV182" s="502"/>
      <c r="BW182" s="502"/>
      <c r="BX182" s="502"/>
      <c r="BY182" s="502"/>
      <c r="BZ182" s="502"/>
      <c r="CA182" s="502"/>
      <c r="CB182" s="502"/>
      <c r="CC182" s="502"/>
      <c r="CD182" s="502"/>
      <c r="CE182" s="502"/>
      <c r="CF182" s="502"/>
      <c r="CG182" s="502"/>
      <c r="CH182" s="502"/>
      <c r="CI182" s="502"/>
      <c r="CJ182" s="502"/>
      <c r="CK182" s="502"/>
      <c r="CL182" s="502"/>
      <c r="CM182" s="502"/>
      <c r="CN182" s="502"/>
      <c r="CO182" s="502"/>
      <c r="CP182" s="502"/>
      <c r="CQ182" s="502"/>
      <c r="CR182" s="502"/>
      <c r="CS182" s="502"/>
      <c r="CT182" s="502"/>
      <c r="CU182" s="502"/>
      <c r="CV182" s="502"/>
      <c r="CW182" s="502"/>
      <c r="CX182" s="502"/>
      <c r="CY182" s="502"/>
      <c r="CZ182" s="502"/>
      <c r="DA182" s="502"/>
      <c r="DB182" s="502"/>
      <c r="DC182" s="502"/>
      <c r="DD182" s="502"/>
      <c r="DE182" s="502"/>
      <c r="DF182" s="502"/>
      <c r="DG182" s="502"/>
      <c r="DH182" s="502"/>
      <c r="DI182" s="502"/>
      <c r="DJ182" s="502"/>
      <c r="DK182" s="502"/>
      <c r="DL182" s="502"/>
      <c r="DM182" s="502"/>
      <c r="DN182" s="502"/>
      <c r="DO182" s="502"/>
      <c r="DP182" s="502"/>
      <c r="DQ182" s="502"/>
      <c r="DR182" s="502"/>
      <c r="DS182" s="502"/>
      <c r="DT182" s="502"/>
      <c r="DU182" s="502"/>
      <c r="DV182" s="502"/>
      <c r="DW182" s="502"/>
      <c r="DX182" s="502"/>
      <c r="DY182" s="502"/>
      <c r="DZ182" s="502"/>
      <c r="EA182" s="502"/>
      <c r="EB182" s="502"/>
      <c r="EC182" s="502"/>
      <c r="ED182" s="502"/>
      <c r="EE182" s="502"/>
      <c r="EF182" s="502"/>
      <c r="EG182" s="502"/>
      <c r="EH182" s="502"/>
      <c r="EI182" s="502"/>
      <c r="EJ182" s="502"/>
      <c r="EK182" s="502"/>
      <c r="EL182" s="502"/>
      <c r="EM182" s="502"/>
      <c r="EN182" s="502"/>
      <c r="EO182" s="502"/>
      <c r="EP182" s="502"/>
      <c r="EQ182" s="502"/>
      <c r="ER182" s="502"/>
      <c r="ES182" s="502"/>
      <c r="ET182" s="502"/>
      <c r="EU182" s="502"/>
      <c r="EV182" s="502"/>
      <c r="EW182" s="502"/>
      <c r="EX182" s="503"/>
      <c r="EY182" s="502"/>
      <c r="EZ182" s="502"/>
      <c r="FA182" s="502"/>
      <c r="FB182" s="502"/>
      <c r="FC182" s="502"/>
      <c r="FD182" s="502"/>
      <c r="FE182" s="502"/>
      <c r="FF182" s="502"/>
      <c r="FG182" s="502"/>
      <c r="FH182" s="502"/>
      <c r="FI182" s="502"/>
    </row>
    <row r="183" spans="1:165" s="501" customFormat="1" x14ac:dyDescent="0.2">
      <c r="A183" s="772"/>
      <c r="B183" s="788"/>
      <c r="C183" s="502"/>
      <c r="D183" s="502"/>
      <c r="F183" s="466"/>
      <c r="G183" s="502"/>
      <c r="I183" s="466"/>
      <c r="J183" s="502"/>
      <c r="L183" s="466"/>
      <c r="M183" s="502"/>
      <c r="O183" s="466"/>
      <c r="P183" s="502"/>
      <c r="R183" s="466"/>
      <c r="S183" s="502"/>
      <c r="U183" s="466"/>
      <c r="V183" s="502"/>
      <c r="X183" s="466"/>
      <c r="Y183" s="502"/>
      <c r="AA183" s="466"/>
      <c r="AB183" s="502"/>
      <c r="AD183" s="466"/>
      <c r="AE183" s="502"/>
      <c r="AG183" s="466"/>
      <c r="AH183" s="502"/>
      <c r="AJ183" s="466"/>
      <c r="AK183" s="502"/>
      <c r="AM183" s="466"/>
      <c r="AN183" s="502"/>
      <c r="AP183" s="466"/>
      <c r="AQ183" s="502"/>
      <c r="AS183" s="466"/>
      <c r="AT183" s="502"/>
      <c r="AV183" s="466"/>
      <c r="AW183" s="502"/>
      <c r="AY183" s="466"/>
      <c r="AZ183" s="502"/>
      <c r="BB183" s="466"/>
      <c r="BC183" s="502"/>
      <c r="BE183" s="466"/>
      <c r="BF183" s="502"/>
      <c r="BH183" s="466"/>
      <c r="BI183" s="502"/>
      <c r="BK183" s="466"/>
      <c r="BL183" s="31"/>
      <c r="BM183" s="31"/>
      <c r="BN183" s="31"/>
      <c r="BO183" s="31"/>
      <c r="BP183" s="31"/>
      <c r="BQ183" s="31"/>
      <c r="BR183" s="31"/>
      <c r="BS183" s="502"/>
      <c r="BT183" s="502"/>
      <c r="BU183" s="502"/>
      <c r="BV183" s="502"/>
      <c r="BW183" s="502"/>
      <c r="BX183" s="502"/>
      <c r="BY183" s="502"/>
      <c r="BZ183" s="502"/>
      <c r="CA183" s="502"/>
      <c r="CB183" s="502"/>
      <c r="CC183" s="502"/>
      <c r="CD183" s="502"/>
      <c r="CE183" s="502"/>
      <c r="CF183" s="502"/>
      <c r="CG183" s="502"/>
      <c r="CH183" s="502"/>
      <c r="CI183" s="502"/>
      <c r="CJ183" s="502"/>
      <c r="CK183" s="502"/>
      <c r="CL183" s="502"/>
      <c r="CM183" s="502"/>
      <c r="CN183" s="502"/>
      <c r="CO183" s="502"/>
      <c r="CP183" s="502"/>
      <c r="CQ183" s="502"/>
      <c r="CR183" s="502"/>
      <c r="CS183" s="502"/>
      <c r="CT183" s="502"/>
      <c r="CU183" s="502"/>
      <c r="CV183" s="502"/>
      <c r="CW183" s="502"/>
      <c r="CX183" s="502"/>
      <c r="CY183" s="502"/>
      <c r="CZ183" s="502"/>
      <c r="DA183" s="502"/>
      <c r="DB183" s="502"/>
      <c r="DC183" s="502"/>
      <c r="DD183" s="502"/>
      <c r="DE183" s="502"/>
      <c r="DF183" s="502"/>
      <c r="DG183" s="502"/>
      <c r="DH183" s="502"/>
      <c r="DI183" s="502"/>
      <c r="DJ183" s="502"/>
      <c r="DK183" s="502"/>
      <c r="DL183" s="502"/>
      <c r="DM183" s="502"/>
      <c r="DN183" s="502"/>
      <c r="DO183" s="502"/>
      <c r="DP183" s="502"/>
      <c r="DQ183" s="502"/>
      <c r="DR183" s="502"/>
      <c r="DS183" s="502"/>
      <c r="DT183" s="502"/>
      <c r="DU183" s="502"/>
      <c r="DV183" s="502"/>
      <c r="DW183" s="502"/>
      <c r="DX183" s="502"/>
      <c r="DY183" s="502"/>
      <c r="DZ183" s="502"/>
      <c r="EA183" s="502"/>
      <c r="EB183" s="502"/>
      <c r="EC183" s="502"/>
      <c r="ED183" s="502"/>
      <c r="EE183" s="502"/>
      <c r="EF183" s="502"/>
      <c r="EG183" s="502"/>
      <c r="EH183" s="502"/>
      <c r="EI183" s="502"/>
      <c r="EJ183" s="502"/>
      <c r="EK183" s="502"/>
      <c r="EL183" s="502"/>
      <c r="EM183" s="502"/>
      <c r="EN183" s="502"/>
      <c r="EO183" s="502"/>
      <c r="EP183" s="502"/>
      <c r="EQ183" s="502"/>
      <c r="ER183" s="502"/>
      <c r="ES183" s="502"/>
      <c r="ET183" s="502"/>
      <c r="EU183" s="502"/>
      <c r="EV183" s="502"/>
      <c r="EW183" s="502"/>
      <c r="EX183" s="503"/>
      <c r="EY183" s="502"/>
      <c r="EZ183" s="502"/>
      <c r="FA183" s="502"/>
      <c r="FB183" s="502"/>
      <c r="FC183" s="502"/>
      <c r="FD183" s="502"/>
      <c r="FE183" s="502"/>
      <c r="FF183" s="502"/>
      <c r="FG183" s="502"/>
      <c r="FH183" s="502"/>
      <c r="FI183" s="502"/>
    </row>
    <row r="184" spans="1:165" s="501" customFormat="1" x14ac:dyDescent="0.2">
      <c r="A184" s="772"/>
      <c r="B184" s="788"/>
      <c r="C184" s="502"/>
      <c r="D184" s="502"/>
      <c r="F184" s="466"/>
      <c r="G184" s="502"/>
      <c r="I184" s="466"/>
      <c r="J184" s="502"/>
      <c r="L184" s="466"/>
      <c r="M184" s="502"/>
      <c r="O184" s="466"/>
      <c r="P184" s="502"/>
      <c r="R184" s="466"/>
      <c r="S184" s="502"/>
      <c r="U184" s="466"/>
      <c r="V184" s="502"/>
      <c r="X184" s="466"/>
      <c r="Y184" s="502"/>
      <c r="AA184" s="466"/>
      <c r="AB184" s="502"/>
      <c r="AD184" s="466"/>
      <c r="AE184" s="502"/>
      <c r="AG184" s="466"/>
      <c r="AH184" s="502"/>
      <c r="AJ184" s="466"/>
      <c r="AK184" s="502"/>
      <c r="AM184" s="466"/>
      <c r="AN184" s="502"/>
      <c r="AP184" s="466"/>
      <c r="AQ184" s="502"/>
      <c r="AS184" s="466"/>
      <c r="AT184" s="502"/>
      <c r="AV184" s="466"/>
      <c r="AW184" s="502"/>
      <c r="AY184" s="466"/>
      <c r="AZ184" s="502"/>
      <c r="BB184" s="466"/>
      <c r="BC184" s="502"/>
      <c r="BE184" s="466"/>
      <c r="BF184" s="502"/>
      <c r="BH184" s="466"/>
      <c r="BI184" s="502"/>
      <c r="BK184" s="466"/>
      <c r="BL184" s="31"/>
      <c r="BM184" s="31"/>
      <c r="BN184" s="31"/>
      <c r="BO184" s="31"/>
      <c r="BP184" s="31"/>
      <c r="BQ184" s="31"/>
      <c r="BR184" s="31"/>
      <c r="BS184" s="502"/>
      <c r="BT184" s="502"/>
      <c r="BU184" s="502"/>
      <c r="BV184" s="502"/>
      <c r="BW184" s="502"/>
      <c r="BX184" s="502"/>
      <c r="BY184" s="502"/>
      <c r="BZ184" s="502"/>
      <c r="CA184" s="502"/>
      <c r="CB184" s="502"/>
      <c r="CC184" s="502"/>
      <c r="CD184" s="502"/>
      <c r="CE184" s="502"/>
      <c r="CF184" s="502"/>
      <c r="CG184" s="502"/>
      <c r="CH184" s="502"/>
      <c r="CI184" s="502"/>
      <c r="CJ184" s="502"/>
      <c r="CK184" s="502"/>
      <c r="CL184" s="502"/>
      <c r="CM184" s="502"/>
      <c r="CN184" s="502"/>
      <c r="CO184" s="502"/>
      <c r="CP184" s="502"/>
      <c r="CQ184" s="502"/>
      <c r="CR184" s="502"/>
      <c r="CS184" s="502"/>
      <c r="CT184" s="502"/>
      <c r="CU184" s="502"/>
      <c r="CV184" s="502"/>
      <c r="CW184" s="502"/>
      <c r="CX184" s="502"/>
      <c r="CY184" s="502"/>
      <c r="CZ184" s="502"/>
      <c r="DA184" s="502"/>
      <c r="DB184" s="502"/>
      <c r="DC184" s="502"/>
      <c r="DD184" s="502"/>
      <c r="DE184" s="502"/>
      <c r="DF184" s="502"/>
      <c r="DG184" s="502"/>
      <c r="DH184" s="502"/>
      <c r="DI184" s="502"/>
      <c r="DJ184" s="502"/>
      <c r="DK184" s="502"/>
      <c r="DL184" s="502"/>
      <c r="DM184" s="502"/>
      <c r="DN184" s="502"/>
      <c r="DO184" s="502"/>
      <c r="DP184" s="502"/>
      <c r="DQ184" s="502"/>
      <c r="DR184" s="502"/>
      <c r="DS184" s="502"/>
      <c r="DT184" s="502"/>
      <c r="DU184" s="502"/>
      <c r="DV184" s="502"/>
      <c r="DW184" s="502"/>
      <c r="DX184" s="502"/>
      <c r="DY184" s="502"/>
      <c r="DZ184" s="502"/>
      <c r="EA184" s="502"/>
      <c r="EB184" s="502"/>
      <c r="EC184" s="502"/>
      <c r="ED184" s="502"/>
      <c r="EE184" s="502"/>
      <c r="EF184" s="502"/>
      <c r="EG184" s="502"/>
      <c r="EH184" s="502"/>
      <c r="EI184" s="502"/>
      <c r="EJ184" s="502"/>
      <c r="EK184" s="502"/>
      <c r="EL184" s="502"/>
      <c r="EM184" s="502"/>
      <c r="EN184" s="502"/>
      <c r="EO184" s="502"/>
      <c r="EP184" s="502"/>
      <c r="EQ184" s="502"/>
      <c r="ER184" s="502"/>
      <c r="ES184" s="502"/>
      <c r="ET184" s="502"/>
      <c r="EU184" s="502"/>
      <c r="EV184" s="502"/>
      <c r="EW184" s="502"/>
      <c r="EX184" s="503"/>
      <c r="EY184" s="502"/>
      <c r="EZ184" s="502"/>
      <c r="FA184" s="502"/>
      <c r="FB184" s="502"/>
      <c r="FC184" s="502"/>
      <c r="FD184" s="502"/>
      <c r="FE184" s="502"/>
      <c r="FF184" s="502"/>
      <c r="FG184" s="502"/>
      <c r="FH184" s="502"/>
      <c r="FI184" s="502"/>
    </row>
    <row r="185" spans="1:165" s="501" customFormat="1" x14ac:dyDescent="0.2">
      <c r="A185" s="772"/>
      <c r="B185" s="788"/>
      <c r="C185" s="502"/>
      <c r="D185" s="502"/>
      <c r="F185" s="467"/>
      <c r="G185" s="502"/>
      <c r="I185" s="467"/>
      <c r="J185" s="502"/>
      <c r="L185" s="467"/>
      <c r="M185" s="502"/>
      <c r="O185" s="467"/>
      <c r="P185" s="502"/>
      <c r="R185" s="467"/>
      <c r="S185" s="502"/>
      <c r="U185" s="467"/>
      <c r="V185" s="502"/>
      <c r="X185" s="467"/>
      <c r="Y185" s="502"/>
      <c r="AA185" s="467"/>
      <c r="AB185" s="502"/>
      <c r="AD185" s="467"/>
      <c r="AE185" s="502"/>
      <c r="AG185" s="467"/>
      <c r="AH185" s="502"/>
      <c r="AJ185" s="467"/>
      <c r="AK185" s="502"/>
      <c r="AM185" s="467"/>
      <c r="AN185" s="502"/>
      <c r="AP185" s="467"/>
      <c r="AQ185" s="502"/>
      <c r="AS185" s="467"/>
      <c r="AT185" s="502"/>
      <c r="AV185" s="467"/>
      <c r="AW185" s="502"/>
      <c r="AY185" s="467"/>
      <c r="AZ185" s="502"/>
      <c r="BB185" s="467"/>
      <c r="BC185" s="502"/>
      <c r="BE185" s="467"/>
      <c r="BF185" s="502"/>
      <c r="BH185" s="467"/>
      <c r="BI185" s="502"/>
      <c r="BK185" s="467"/>
      <c r="BL185" s="31"/>
      <c r="BM185" s="31"/>
      <c r="BN185" s="31"/>
      <c r="BO185" s="31"/>
      <c r="BP185" s="31"/>
      <c r="BQ185" s="31"/>
      <c r="BR185" s="31"/>
      <c r="BS185" s="502"/>
      <c r="BT185" s="502"/>
      <c r="BU185" s="502"/>
      <c r="BV185" s="502"/>
      <c r="BW185" s="502"/>
      <c r="BX185" s="502"/>
      <c r="BY185" s="502"/>
      <c r="BZ185" s="502"/>
      <c r="CA185" s="502"/>
      <c r="CB185" s="502"/>
      <c r="CC185" s="502"/>
      <c r="CD185" s="502"/>
      <c r="CE185" s="502"/>
      <c r="CF185" s="502"/>
      <c r="CG185" s="502"/>
      <c r="CH185" s="502"/>
      <c r="CI185" s="502"/>
      <c r="CJ185" s="502"/>
      <c r="CK185" s="502"/>
      <c r="CL185" s="502"/>
      <c r="CM185" s="502"/>
      <c r="CN185" s="502"/>
      <c r="CO185" s="502"/>
      <c r="CP185" s="502"/>
      <c r="CQ185" s="502"/>
      <c r="CR185" s="502"/>
      <c r="CS185" s="502"/>
      <c r="CT185" s="502"/>
      <c r="CU185" s="502"/>
      <c r="CV185" s="502"/>
      <c r="CW185" s="502"/>
      <c r="CX185" s="502"/>
      <c r="CY185" s="502"/>
      <c r="CZ185" s="502"/>
      <c r="DA185" s="502"/>
      <c r="DB185" s="502"/>
      <c r="DC185" s="502"/>
      <c r="DD185" s="502"/>
      <c r="DE185" s="502"/>
      <c r="DF185" s="502"/>
      <c r="DG185" s="502"/>
      <c r="DH185" s="502"/>
      <c r="DI185" s="502"/>
      <c r="DJ185" s="502"/>
      <c r="DK185" s="502"/>
      <c r="DL185" s="502"/>
      <c r="DM185" s="502"/>
      <c r="DN185" s="502"/>
      <c r="DO185" s="502"/>
      <c r="DP185" s="502"/>
      <c r="DQ185" s="502"/>
      <c r="DR185" s="502"/>
      <c r="DS185" s="502"/>
      <c r="DT185" s="502"/>
      <c r="DU185" s="502"/>
      <c r="DV185" s="502"/>
      <c r="DW185" s="502"/>
      <c r="DX185" s="502"/>
      <c r="DY185" s="502"/>
      <c r="DZ185" s="502"/>
      <c r="EA185" s="502"/>
      <c r="EB185" s="502"/>
      <c r="EC185" s="502"/>
      <c r="ED185" s="502"/>
      <c r="EE185" s="502"/>
      <c r="EF185" s="502"/>
      <c r="EG185" s="502"/>
      <c r="EH185" s="502"/>
      <c r="EI185" s="502"/>
      <c r="EJ185" s="502"/>
      <c r="EK185" s="502"/>
      <c r="EL185" s="502"/>
      <c r="EM185" s="502"/>
      <c r="EN185" s="502"/>
      <c r="EO185" s="502"/>
      <c r="EP185" s="502"/>
      <c r="EQ185" s="502"/>
      <c r="ER185" s="502"/>
      <c r="ES185" s="502"/>
      <c r="ET185" s="502"/>
      <c r="EU185" s="502"/>
      <c r="EV185" s="502"/>
      <c r="EW185" s="502"/>
      <c r="EX185" s="503"/>
      <c r="EY185" s="502"/>
      <c r="EZ185" s="502"/>
      <c r="FA185" s="502"/>
      <c r="FB185" s="502"/>
      <c r="FC185" s="502"/>
      <c r="FD185" s="502"/>
      <c r="FE185" s="502"/>
      <c r="FF185" s="502"/>
      <c r="FG185" s="502"/>
      <c r="FH185" s="502"/>
      <c r="FI185" s="502"/>
    </row>
    <row r="186" spans="1:165" s="501" customFormat="1" x14ac:dyDescent="0.2">
      <c r="A186" s="772"/>
      <c r="B186" s="788"/>
      <c r="C186" s="502"/>
      <c r="D186" s="502"/>
      <c r="F186" s="30"/>
      <c r="G186" s="502"/>
      <c r="I186" s="30"/>
      <c r="J186" s="502"/>
      <c r="L186" s="30"/>
      <c r="M186" s="502"/>
      <c r="O186" s="30"/>
      <c r="P186" s="502"/>
      <c r="R186" s="30"/>
      <c r="S186" s="502"/>
      <c r="U186" s="30"/>
      <c r="V186" s="502"/>
      <c r="X186" s="30"/>
      <c r="Y186" s="502"/>
      <c r="AA186" s="30"/>
      <c r="AB186" s="502"/>
      <c r="AD186" s="30"/>
      <c r="AE186" s="502"/>
      <c r="AG186" s="30"/>
      <c r="AH186" s="502"/>
      <c r="AJ186" s="30"/>
      <c r="AK186" s="502"/>
      <c r="AM186" s="30"/>
      <c r="AN186" s="502"/>
      <c r="AP186" s="30"/>
      <c r="AQ186" s="502"/>
      <c r="AS186" s="30"/>
      <c r="AT186" s="502"/>
      <c r="AV186" s="30"/>
      <c r="AW186" s="502"/>
      <c r="AY186" s="30"/>
      <c r="AZ186" s="502"/>
      <c r="BB186" s="30"/>
      <c r="BC186" s="502"/>
      <c r="BE186" s="30"/>
      <c r="BF186" s="502"/>
      <c r="BH186" s="30"/>
      <c r="BI186" s="502"/>
      <c r="BK186" s="30"/>
      <c r="BL186" s="31"/>
      <c r="BM186" s="31"/>
      <c r="BN186" s="31"/>
      <c r="BO186" s="31"/>
      <c r="BP186" s="31"/>
      <c r="BQ186" s="31"/>
      <c r="BR186" s="31"/>
      <c r="BS186" s="502"/>
      <c r="BT186" s="502"/>
      <c r="BU186" s="502"/>
      <c r="BV186" s="502"/>
      <c r="BW186" s="502"/>
      <c r="BX186" s="502"/>
      <c r="BY186" s="502"/>
      <c r="BZ186" s="502"/>
      <c r="CA186" s="502"/>
      <c r="CB186" s="502"/>
      <c r="CC186" s="502"/>
      <c r="CD186" s="502"/>
      <c r="CE186" s="502"/>
      <c r="CF186" s="502"/>
      <c r="CG186" s="502"/>
      <c r="CH186" s="502"/>
      <c r="CI186" s="502"/>
      <c r="CJ186" s="502"/>
      <c r="CK186" s="502"/>
      <c r="CL186" s="502"/>
      <c r="CM186" s="502"/>
      <c r="CN186" s="502"/>
      <c r="CO186" s="502"/>
      <c r="CP186" s="502"/>
      <c r="CQ186" s="502"/>
      <c r="CR186" s="502"/>
      <c r="CS186" s="502"/>
      <c r="CT186" s="502"/>
      <c r="CU186" s="502"/>
      <c r="CV186" s="502"/>
      <c r="CW186" s="502"/>
      <c r="CX186" s="502"/>
      <c r="CY186" s="502"/>
      <c r="CZ186" s="502"/>
      <c r="DA186" s="502"/>
      <c r="DB186" s="502"/>
      <c r="DC186" s="502"/>
      <c r="DD186" s="502"/>
      <c r="DE186" s="502"/>
      <c r="DF186" s="502"/>
      <c r="DG186" s="502"/>
      <c r="DH186" s="502"/>
      <c r="DI186" s="502"/>
      <c r="DJ186" s="502"/>
      <c r="DK186" s="502"/>
      <c r="DL186" s="502"/>
      <c r="DM186" s="502"/>
      <c r="DN186" s="502"/>
      <c r="DO186" s="502"/>
      <c r="DP186" s="502"/>
      <c r="DQ186" s="502"/>
      <c r="DR186" s="502"/>
      <c r="DS186" s="502"/>
      <c r="DT186" s="502"/>
      <c r="DU186" s="502"/>
      <c r="DV186" s="502"/>
      <c r="DW186" s="502"/>
      <c r="DX186" s="502"/>
      <c r="DY186" s="502"/>
      <c r="DZ186" s="502"/>
      <c r="EA186" s="502"/>
      <c r="EB186" s="502"/>
      <c r="EC186" s="502"/>
      <c r="ED186" s="502"/>
      <c r="EE186" s="502"/>
      <c r="EF186" s="502"/>
      <c r="EG186" s="502"/>
      <c r="EH186" s="502"/>
      <c r="EI186" s="502"/>
      <c r="EJ186" s="502"/>
      <c r="EK186" s="502"/>
      <c r="EL186" s="502"/>
      <c r="EM186" s="502"/>
      <c r="EN186" s="502"/>
      <c r="EO186" s="502"/>
      <c r="EP186" s="502"/>
      <c r="EQ186" s="502"/>
      <c r="ER186" s="502"/>
      <c r="ES186" s="502"/>
      <c r="ET186" s="502"/>
      <c r="EU186" s="502"/>
      <c r="EV186" s="502"/>
      <c r="EW186" s="502"/>
      <c r="EX186" s="503"/>
      <c r="EY186" s="502"/>
      <c r="EZ186" s="502"/>
      <c r="FA186" s="502"/>
      <c r="FB186" s="502"/>
      <c r="FC186" s="502"/>
      <c r="FD186" s="502"/>
      <c r="FE186" s="502"/>
      <c r="FF186" s="502"/>
      <c r="FG186" s="502"/>
      <c r="FH186" s="502"/>
      <c r="FI186" s="502"/>
    </row>
    <row r="187" spans="1:165" s="501" customFormat="1" x14ac:dyDescent="0.2">
      <c r="A187" s="772"/>
      <c r="B187" s="788"/>
      <c r="C187" s="502"/>
      <c r="D187" s="502"/>
      <c r="F187" s="30"/>
      <c r="G187" s="502"/>
      <c r="I187" s="30"/>
      <c r="J187" s="502"/>
      <c r="L187" s="30"/>
      <c r="M187" s="502"/>
      <c r="O187" s="30"/>
      <c r="P187" s="502"/>
      <c r="R187" s="30"/>
      <c r="S187" s="502"/>
      <c r="U187" s="30"/>
      <c r="V187" s="502"/>
      <c r="X187" s="30"/>
      <c r="Y187" s="502"/>
      <c r="AA187" s="30"/>
      <c r="AB187" s="502"/>
      <c r="AD187" s="30"/>
      <c r="AE187" s="502"/>
      <c r="AG187" s="30"/>
      <c r="AH187" s="502"/>
      <c r="AJ187" s="30"/>
      <c r="AK187" s="502"/>
      <c r="AM187" s="30"/>
      <c r="AN187" s="502"/>
      <c r="AP187" s="30"/>
      <c r="AQ187" s="502"/>
      <c r="AS187" s="30"/>
      <c r="AT187" s="502"/>
      <c r="AV187" s="30"/>
      <c r="AW187" s="502"/>
      <c r="AY187" s="30"/>
      <c r="AZ187" s="502"/>
      <c r="BB187" s="30"/>
      <c r="BC187" s="502"/>
      <c r="BE187" s="30"/>
      <c r="BF187" s="502"/>
      <c r="BH187" s="30"/>
      <c r="BI187" s="502"/>
      <c r="BK187" s="30"/>
      <c r="BL187" s="31"/>
      <c r="BM187" s="31"/>
      <c r="BN187" s="31"/>
      <c r="BO187" s="31"/>
      <c r="BP187" s="31"/>
      <c r="BQ187" s="31"/>
      <c r="BR187" s="31"/>
      <c r="BS187" s="502"/>
      <c r="BT187" s="502"/>
      <c r="BU187" s="502"/>
      <c r="BV187" s="502"/>
      <c r="BW187" s="502"/>
      <c r="BX187" s="502"/>
      <c r="BY187" s="502"/>
      <c r="BZ187" s="502"/>
      <c r="CA187" s="502"/>
      <c r="CB187" s="502"/>
      <c r="CC187" s="502"/>
      <c r="CD187" s="502"/>
      <c r="CE187" s="502"/>
      <c r="CF187" s="502"/>
      <c r="CG187" s="502"/>
      <c r="CH187" s="502"/>
      <c r="CI187" s="502"/>
      <c r="CJ187" s="502"/>
      <c r="CK187" s="502"/>
      <c r="CL187" s="502"/>
      <c r="CM187" s="502"/>
      <c r="CN187" s="502"/>
      <c r="CO187" s="502"/>
      <c r="CP187" s="502"/>
      <c r="CQ187" s="502"/>
      <c r="CR187" s="502"/>
      <c r="CS187" s="502"/>
      <c r="CT187" s="502"/>
      <c r="CU187" s="502"/>
      <c r="CV187" s="502"/>
      <c r="CW187" s="502"/>
      <c r="CX187" s="502"/>
      <c r="CY187" s="502"/>
      <c r="CZ187" s="502"/>
      <c r="DA187" s="502"/>
      <c r="DB187" s="502"/>
      <c r="DC187" s="502"/>
      <c r="DD187" s="502"/>
      <c r="DE187" s="502"/>
      <c r="DF187" s="502"/>
      <c r="DG187" s="502"/>
      <c r="DH187" s="502"/>
      <c r="DI187" s="502"/>
      <c r="DJ187" s="502"/>
      <c r="DK187" s="502"/>
      <c r="DL187" s="502"/>
      <c r="DM187" s="502"/>
      <c r="DN187" s="502"/>
      <c r="DO187" s="502"/>
      <c r="DP187" s="502"/>
      <c r="DQ187" s="502"/>
      <c r="DR187" s="502"/>
      <c r="DS187" s="502"/>
      <c r="DT187" s="502"/>
      <c r="DU187" s="502"/>
      <c r="DV187" s="502"/>
      <c r="DW187" s="502"/>
      <c r="DX187" s="502"/>
      <c r="DY187" s="502"/>
      <c r="DZ187" s="502"/>
      <c r="EA187" s="502"/>
      <c r="EB187" s="502"/>
      <c r="EC187" s="502"/>
      <c r="ED187" s="502"/>
      <c r="EE187" s="502"/>
      <c r="EF187" s="502"/>
      <c r="EG187" s="502"/>
      <c r="EH187" s="502"/>
      <c r="EI187" s="502"/>
      <c r="EJ187" s="502"/>
      <c r="EK187" s="502"/>
      <c r="EL187" s="502"/>
      <c r="EM187" s="502"/>
      <c r="EN187" s="502"/>
      <c r="EO187" s="502"/>
      <c r="EP187" s="502"/>
      <c r="EQ187" s="502"/>
      <c r="ER187" s="502"/>
      <c r="ES187" s="502"/>
      <c r="ET187" s="502"/>
      <c r="EU187" s="502"/>
      <c r="EV187" s="502"/>
      <c r="EW187" s="502"/>
      <c r="EX187" s="503"/>
      <c r="EY187" s="502"/>
      <c r="EZ187" s="502"/>
      <c r="FA187" s="502"/>
      <c r="FB187" s="502"/>
      <c r="FC187" s="502"/>
      <c r="FD187" s="502"/>
      <c r="FE187" s="502"/>
      <c r="FF187" s="502"/>
      <c r="FG187" s="502"/>
      <c r="FH187" s="502"/>
      <c r="FI187" s="502"/>
    </row>
    <row r="188" spans="1:165" s="501" customFormat="1" x14ac:dyDescent="0.2">
      <c r="A188" s="772"/>
      <c r="B188" s="788"/>
      <c r="C188" s="502"/>
      <c r="D188" s="502"/>
      <c r="F188" s="30"/>
      <c r="G188" s="502"/>
      <c r="I188" s="30"/>
      <c r="J188" s="502"/>
      <c r="L188" s="30"/>
      <c r="M188" s="502"/>
      <c r="O188" s="30"/>
      <c r="P188" s="502"/>
      <c r="R188" s="30"/>
      <c r="S188" s="502"/>
      <c r="U188" s="30"/>
      <c r="V188" s="502"/>
      <c r="X188" s="30"/>
      <c r="Y188" s="502"/>
      <c r="AA188" s="30"/>
      <c r="AB188" s="502"/>
      <c r="AD188" s="30"/>
      <c r="AE188" s="502"/>
      <c r="AG188" s="30"/>
      <c r="AH188" s="502"/>
      <c r="AJ188" s="30"/>
      <c r="AK188" s="502"/>
      <c r="AM188" s="30"/>
      <c r="AN188" s="502"/>
      <c r="AP188" s="30"/>
      <c r="AQ188" s="502"/>
      <c r="AS188" s="30"/>
      <c r="AT188" s="502"/>
      <c r="AV188" s="30"/>
      <c r="AW188" s="502"/>
      <c r="AY188" s="30"/>
      <c r="AZ188" s="502"/>
      <c r="BB188" s="30"/>
      <c r="BC188" s="502"/>
      <c r="BE188" s="30"/>
      <c r="BF188" s="502"/>
      <c r="BH188" s="30"/>
      <c r="BI188" s="502"/>
      <c r="BK188" s="30"/>
      <c r="BL188" s="31"/>
      <c r="BM188" s="31"/>
      <c r="BN188" s="31"/>
      <c r="BO188" s="31"/>
      <c r="BP188" s="31"/>
      <c r="BQ188" s="31"/>
      <c r="BR188" s="31"/>
      <c r="BS188" s="502"/>
      <c r="BT188" s="502"/>
      <c r="BU188" s="502"/>
      <c r="BV188" s="502"/>
      <c r="BW188" s="502"/>
      <c r="BX188" s="502"/>
      <c r="BY188" s="502"/>
      <c r="BZ188" s="502"/>
      <c r="CA188" s="502"/>
      <c r="CB188" s="502"/>
      <c r="CC188" s="502"/>
      <c r="CD188" s="502"/>
      <c r="CE188" s="502"/>
      <c r="CF188" s="502"/>
      <c r="CG188" s="502"/>
      <c r="CH188" s="502"/>
      <c r="CI188" s="502"/>
      <c r="CJ188" s="502"/>
      <c r="CK188" s="502"/>
      <c r="CL188" s="502"/>
      <c r="CM188" s="502"/>
      <c r="CN188" s="502"/>
      <c r="CO188" s="502"/>
      <c r="CP188" s="502"/>
      <c r="CQ188" s="502"/>
      <c r="CR188" s="502"/>
      <c r="CS188" s="502"/>
      <c r="CT188" s="502"/>
      <c r="CU188" s="502"/>
      <c r="CV188" s="502"/>
      <c r="CW188" s="502"/>
      <c r="CX188" s="502"/>
      <c r="CY188" s="502"/>
      <c r="CZ188" s="502"/>
      <c r="DA188" s="502"/>
      <c r="DB188" s="502"/>
      <c r="DC188" s="502"/>
      <c r="DD188" s="502"/>
      <c r="DE188" s="502"/>
      <c r="DF188" s="502"/>
      <c r="DG188" s="502"/>
      <c r="DH188" s="502"/>
      <c r="DI188" s="502"/>
      <c r="DJ188" s="502"/>
      <c r="DK188" s="502"/>
      <c r="DL188" s="502"/>
      <c r="DM188" s="502"/>
      <c r="DN188" s="502"/>
      <c r="DO188" s="502"/>
      <c r="DP188" s="502"/>
      <c r="DQ188" s="502"/>
      <c r="DR188" s="502"/>
      <c r="DS188" s="502"/>
      <c r="DT188" s="502"/>
      <c r="DU188" s="502"/>
      <c r="DV188" s="502"/>
      <c r="DW188" s="502"/>
      <c r="DX188" s="502"/>
      <c r="DY188" s="502"/>
      <c r="DZ188" s="502"/>
      <c r="EA188" s="502"/>
      <c r="EB188" s="502"/>
      <c r="EC188" s="502"/>
      <c r="ED188" s="502"/>
      <c r="EE188" s="502"/>
      <c r="EF188" s="502"/>
      <c r="EG188" s="502"/>
      <c r="EH188" s="502"/>
      <c r="EI188" s="502"/>
      <c r="EJ188" s="502"/>
      <c r="EK188" s="502"/>
      <c r="EL188" s="502"/>
      <c r="EM188" s="502"/>
      <c r="EN188" s="502"/>
      <c r="EO188" s="502"/>
      <c r="EP188" s="502"/>
      <c r="EQ188" s="502"/>
      <c r="ER188" s="502"/>
      <c r="ES188" s="502"/>
      <c r="ET188" s="502"/>
      <c r="EU188" s="502"/>
      <c r="EV188" s="502"/>
      <c r="EW188" s="502"/>
      <c r="EX188" s="503"/>
      <c r="EY188" s="502"/>
      <c r="EZ188" s="502"/>
      <c r="FA188" s="502"/>
      <c r="FB188" s="502"/>
      <c r="FC188" s="502"/>
      <c r="FD188" s="502"/>
      <c r="FE188" s="502"/>
      <c r="FF188" s="502"/>
      <c r="FG188" s="502"/>
      <c r="FH188" s="502"/>
      <c r="FI188" s="502"/>
    </row>
    <row r="189" spans="1:165" s="501" customFormat="1" x14ac:dyDescent="0.2">
      <c r="A189" s="772"/>
      <c r="B189" s="788"/>
      <c r="C189" s="502"/>
      <c r="D189" s="502"/>
      <c r="F189" s="30"/>
      <c r="G189" s="502"/>
      <c r="I189" s="30"/>
      <c r="J189" s="502"/>
      <c r="L189" s="30"/>
      <c r="M189" s="502"/>
      <c r="O189" s="30"/>
      <c r="P189" s="502"/>
      <c r="R189" s="30"/>
      <c r="S189" s="502"/>
      <c r="U189" s="30"/>
      <c r="V189" s="502"/>
      <c r="X189" s="30"/>
      <c r="Y189" s="502"/>
      <c r="AA189" s="30"/>
      <c r="AB189" s="502"/>
      <c r="AD189" s="30"/>
      <c r="AE189" s="502"/>
      <c r="AG189" s="30"/>
      <c r="AH189" s="502"/>
      <c r="AJ189" s="30"/>
      <c r="AK189" s="502"/>
      <c r="AM189" s="30"/>
      <c r="AN189" s="502"/>
      <c r="AP189" s="30"/>
      <c r="AQ189" s="502"/>
      <c r="AS189" s="30"/>
      <c r="AT189" s="502"/>
      <c r="AV189" s="30"/>
      <c r="AW189" s="502"/>
      <c r="AY189" s="30"/>
      <c r="AZ189" s="502"/>
      <c r="BB189" s="30"/>
      <c r="BC189" s="502"/>
      <c r="BE189" s="30"/>
      <c r="BF189" s="502"/>
      <c r="BH189" s="30"/>
      <c r="BI189" s="502"/>
      <c r="BK189" s="30"/>
      <c r="BL189" s="31"/>
      <c r="BM189" s="31"/>
      <c r="BN189" s="31"/>
      <c r="BO189" s="31"/>
      <c r="BP189" s="31"/>
      <c r="BQ189" s="31"/>
      <c r="BR189" s="31"/>
      <c r="BS189" s="502"/>
      <c r="BT189" s="502"/>
      <c r="BU189" s="502"/>
      <c r="BV189" s="502"/>
      <c r="BW189" s="502"/>
      <c r="BX189" s="502"/>
      <c r="BY189" s="502"/>
      <c r="BZ189" s="502"/>
      <c r="CA189" s="502"/>
      <c r="CB189" s="502"/>
      <c r="CC189" s="502"/>
      <c r="CD189" s="502"/>
      <c r="CE189" s="502"/>
      <c r="CF189" s="502"/>
      <c r="CG189" s="502"/>
      <c r="CH189" s="502"/>
      <c r="CI189" s="502"/>
      <c r="CJ189" s="502"/>
      <c r="CK189" s="502"/>
      <c r="CL189" s="502"/>
      <c r="CM189" s="502"/>
      <c r="CN189" s="502"/>
      <c r="CO189" s="502"/>
      <c r="CP189" s="502"/>
      <c r="CQ189" s="502"/>
      <c r="CR189" s="502"/>
      <c r="CS189" s="502"/>
      <c r="CT189" s="502"/>
      <c r="CU189" s="502"/>
      <c r="CV189" s="502"/>
      <c r="CW189" s="502"/>
      <c r="CX189" s="502"/>
      <c r="CY189" s="502"/>
      <c r="CZ189" s="502"/>
      <c r="DA189" s="502"/>
      <c r="DB189" s="502"/>
      <c r="DC189" s="502"/>
      <c r="DD189" s="502"/>
      <c r="DE189" s="502"/>
      <c r="DF189" s="502"/>
      <c r="DG189" s="502"/>
      <c r="DH189" s="502"/>
      <c r="DI189" s="502"/>
      <c r="DJ189" s="502"/>
      <c r="DK189" s="502"/>
      <c r="DL189" s="502"/>
      <c r="DM189" s="502"/>
      <c r="DN189" s="502"/>
      <c r="DO189" s="502"/>
      <c r="DP189" s="502"/>
      <c r="DQ189" s="502"/>
      <c r="DR189" s="502"/>
      <c r="DS189" s="502"/>
      <c r="DT189" s="502"/>
      <c r="DU189" s="502"/>
      <c r="DV189" s="502"/>
      <c r="DW189" s="502"/>
      <c r="DX189" s="502"/>
      <c r="DY189" s="502"/>
      <c r="DZ189" s="502"/>
      <c r="EA189" s="502"/>
      <c r="EB189" s="502"/>
      <c r="EC189" s="502"/>
      <c r="ED189" s="502"/>
      <c r="EE189" s="502"/>
      <c r="EF189" s="502"/>
      <c r="EG189" s="502"/>
      <c r="EH189" s="502"/>
      <c r="EI189" s="502"/>
      <c r="EJ189" s="502"/>
      <c r="EK189" s="502"/>
      <c r="EL189" s="502"/>
      <c r="EM189" s="502"/>
      <c r="EN189" s="502"/>
      <c r="EO189" s="502"/>
      <c r="EP189" s="502"/>
      <c r="EQ189" s="502"/>
      <c r="ER189" s="502"/>
      <c r="ES189" s="502"/>
      <c r="ET189" s="502"/>
      <c r="EU189" s="502"/>
      <c r="EV189" s="502"/>
      <c r="EW189" s="502"/>
      <c r="EX189" s="503"/>
      <c r="EY189" s="502"/>
      <c r="EZ189" s="502"/>
      <c r="FA189" s="502"/>
      <c r="FB189" s="502"/>
      <c r="FC189" s="502"/>
      <c r="FD189" s="502"/>
      <c r="FE189" s="502"/>
      <c r="FF189" s="502"/>
      <c r="FG189" s="502"/>
      <c r="FH189" s="502"/>
      <c r="FI189" s="502"/>
    </row>
    <row r="190" spans="1:165" s="501" customFormat="1" x14ac:dyDescent="0.2">
      <c r="A190" s="772"/>
      <c r="B190" s="788"/>
      <c r="C190" s="502"/>
      <c r="D190" s="502"/>
      <c r="F190" s="30"/>
      <c r="G190" s="502"/>
      <c r="I190" s="30"/>
      <c r="J190" s="502"/>
      <c r="L190" s="30"/>
      <c r="M190" s="502"/>
      <c r="O190" s="30"/>
      <c r="P190" s="502"/>
      <c r="R190" s="30"/>
      <c r="S190" s="502"/>
      <c r="U190" s="30"/>
      <c r="V190" s="502"/>
      <c r="X190" s="30"/>
      <c r="Y190" s="502"/>
      <c r="AA190" s="30"/>
      <c r="AB190" s="502"/>
      <c r="AD190" s="30"/>
      <c r="AE190" s="502"/>
      <c r="AG190" s="30"/>
      <c r="AH190" s="502"/>
      <c r="AJ190" s="30"/>
      <c r="AK190" s="502"/>
      <c r="AM190" s="30"/>
      <c r="AN190" s="502"/>
      <c r="AP190" s="30"/>
      <c r="AQ190" s="502"/>
      <c r="AS190" s="30"/>
      <c r="AT190" s="502"/>
      <c r="AV190" s="30"/>
      <c r="AW190" s="502"/>
      <c r="AY190" s="30"/>
      <c r="AZ190" s="502"/>
      <c r="BB190" s="30"/>
      <c r="BC190" s="502"/>
      <c r="BE190" s="30"/>
      <c r="BF190" s="502"/>
      <c r="BH190" s="30"/>
      <c r="BI190" s="502"/>
      <c r="BK190" s="30"/>
      <c r="BL190" s="31"/>
      <c r="BM190" s="31"/>
      <c r="BN190" s="31"/>
      <c r="BO190" s="31"/>
      <c r="BP190" s="31"/>
      <c r="BQ190" s="31"/>
      <c r="BR190" s="31"/>
      <c r="BS190" s="502"/>
      <c r="BT190" s="502"/>
      <c r="BU190" s="502"/>
      <c r="BV190" s="502"/>
      <c r="BW190" s="502"/>
      <c r="BX190" s="502"/>
      <c r="BY190" s="502"/>
      <c r="BZ190" s="502"/>
      <c r="CA190" s="502"/>
      <c r="CB190" s="502"/>
      <c r="CC190" s="502"/>
      <c r="CD190" s="502"/>
      <c r="CE190" s="502"/>
      <c r="CF190" s="502"/>
      <c r="CG190" s="502"/>
      <c r="CH190" s="502"/>
      <c r="CI190" s="502"/>
      <c r="CJ190" s="502"/>
      <c r="CK190" s="502"/>
      <c r="CL190" s="502"/>
      <c r="CM190" s="502"/>
      <c r="CN190" s="502"/>
      <c r="CO190" s="502"/>
      <c r="CP190" s="502"/>
      <c r="CQ190" s="502"/>
      <c r="CR190" s="502"/>
      <c r="CS190" s="502"/>
      <c r="CT190" s="502"/>
      <c r="CU190" s="502"/>
      <c r="CV190" s="502"/>
      <c r="CW190" s="502"/>
      <c r="CX190" s="502"/>
      <c r="CY190" s="502"/>
      <c r="CZ190" s="502"/>
      <c r="DA190" s="502"/>
      <c r="DB190" s="502"/>
      <c r="DC190" s="502"/>
      <c r="DD190" s="502"/>
      <c r="DE190" s="502"/>
      <c r="DF190" s="502"/>
      <c r="DG190" s="502"/>
      <c r="DH190" s="502"/>
      <c r="DI190" s="502"/>
      <c r="DJ190" s="502"/>
      <c r="DK190" s="502"/>
      <c r="DL190" s="502"/>
      <c r="DM190" s="502"/>
      <c r="DN190" s="502"/>
      <c r="DO190" s="502"/>
      <c r="DP190" s="502"/>
      <c r="DQ190" s="502"/>
      <c r="DR190" s="502"/>
      <c r="DS190" s="502"/>
      <c r="DT190" s="502"/>
      <c r="DU190" s="502"/>
      <c r="DV190" s="502"/>
      <c r="DW190" s="502"/>
      <c r="DX190" s="502"/>
      <c r="DY190" s="502"/>
      <c r="DZ190" s="502"/>
      <c r="EA190" s="502"/>
      <c r="EB190" s="502"/>
      <c r="EC190" s="502"/>
      <c r="ED190" s="502"/>
      <c r="EE190" s="502"/>
      <c r="EF190" s="502"/>
      <c r="EG190" s="502"/>
      <c r="EH190" s="502"/>
      <c r="EI190" s="502"/>
      <c r="EJ190" s="502"/>
      <c r="EK190" s="502"/>
      <c r="EL190" s="502"/>
      <c r="EM190" s="502"/>
      <c r="EN190" s="502"/>
      <c r="EO190" s="502"/>
      <c r="EP190" s="502"/>
      <c r="EQ190" s="502"/>
      <c r="ER190" s="502"/>
      <c r="ES190" s="502"/>
      <c r="ET190" s="502"/>
      <c r="EU190" s="502"/>
      <c r="EV190" s="502"/>
      <c r="EW190" s="502"/>
      <c r="EX190" s="503"/>
      <c r="EY190" s="502"/>
      <c r="EZ190" s="502"/>
      <c r="FA190" s="502"/>
      <c r="FB190" s="502"/>
      <c r="FC190" s="502"/>
      <c r="FD190" s="502"/>
      <c r="FE190" s="502"/>
      <c r="FF190" s="502"/>
      <c r="FG190" s="502"/>
      <c r="FH190" s="502"/>
      <c r="FI190" s="502"/>
    </row>
    <row r="191" spans="1:165" s="501" customFormat="1" x14ac:dyDescent="0.2">
      <c r="A191" s="772"/>
      <c r="B191" s="788"/>
      <c r="C191" s="502"/>
      <c r="D191" s="502"/>
      <c r="F191" s="30"/>
      <c r="G191" s="502"/>
      <c r="I191" s="30"/>
      <c r="J191" s="502"/>
      <c r="L191" s="30"/>
      <c r="M191" s="502"/>
      <c r="O191" s="30"/>
      <c r="P191" s="502"/>
      <c r="R191" s="30"/>
      <c r="S191" s="502"/>
      <c r="U191" s="30"/>
      <c r="V191" s="502"/>
      <c r="X191" s="30"/>
      <c r="Y191" s="502"/>
      <c r="AA191" s="30"/>
      <c r="AB191" s="502"/>
      <c r="AD191" s="30"/>
      <c r="AE191" s="502"/>
      <c r="AG191" s="30"/>
      <c r="AH191" s="502"/>
      <c r="AJ191" s="30"/>
      <c r="AK191" s="502"/>
      <c r="AM191" s="30"/>
      <c r="AN191" s="502"/>
      <c r="AP191" s="30"/>
      <c r="AQ191" s="502"/>
      <c r="AS191" s="30"/>
      <c r="AT191" s="502"/>
      <c r="AV191" s="30"/>
      <c r="AW191" s="502"/>
      <c r="AY191" s="30"/>
      <c r="AZ191" s="502"/>
      <c r="BB191" s="30"/>
      <c r="BC191" s="502"/>
      <c r="BE191" s="30"/>
      <c r="BF191" s="502"/>
      <c r="BH191" s="30"/>
      <c r="BI191" s="502"/>
      <c r="BK191" s="30"/>
      <c r="BL191" s="31"/>
      <c r="BM191" s="31"/>
      <c r="BN191" s="31"/>
      <c r="BO191" s="31"/>
      <c r="BP191" s="31"/>
      <c r="BQ191" s="31"/>
      <c r="BR191" s="31"/>
      <c r="BS191" s="502"/>
      <c r="BT191" s="502"/>
      <c r="BU191" s="502"/>
      <c r="BV191" s="502"/>
      <c r="BW191" s="502"/>
      <c r="BX191" s="502"/>
      <c r="BY191" s="502"/>
      <c r="BZ191" s="502"/>
      <c r="CA191" s="502"/>
      <c r="CB191" s="502"/>
      <c r="CC191" s="502"/>
      <c r="CD191" s="502"/>
      <c r="CE191" s="502"/>
      <c r="CF191" s="502"/>
      <c r="CG191" s="502"/>
      <c r="CH191" s="502"/>
      <c r="CI191" s="502"/>
      <c r="CJ191" s="502"/>
      <c r="CK191" s="502"/>
      <c r="CL191" s="502"/>
      <c r="CM191" s="502"/>
      <c r="CN191" s="502"/>
      <c r="CO191" s="502"/>
      <c r="CP191" s="502"/>
      <c r="CQ191" s="502"/>
      <c r="CR191" s="502"/>
      <c r="CS191" s="502"/>
      <c r="CT191" s="502"/>
      <c r="CU191" s="502"/>
      <c r="CV191" s="502"/>
      <c r="CW191" s="502"/>
      <c r="CX191" s="502"/>
      <c r="CY191" s="502"/>
      <c r="CZ191" s="502"/>
      <c r="DA191" s="502"/>
      <c r="DB191" s="502"/>
      <c r="DC191" s="502"/>
      <c r="DD191" s="502"/>
      <c r="DE191" s="502"/>
      <c r="DF191" s="502"/>
      <c r="DG191" s="502"/>
      <c r="DH191" s="502"/>
      <c r="DI191" s="502"/>
      <c r="DJ191" s="502"/>
      <c r="DK191" s="502"/>
      <c r="DL191" s="502"/>
      <c r="DM191" s="502"/>
      <c r="DN191" s="502"/>
      <c r="DO191" s="502"/>
      <c r="DP191" s="502"/>
      <c r="DQ191" s="502"/>
      <c r="DR191" s="502"/>
      <c r="DS191" s="502"/>
      <c r="DT191" s="502"/>
      <c r="DU191" s="502"/>
      <c r="DV191" s="502"/>
      <c r="DW191" s="502"/>
      <c r="DX191" s="502"/>
      <c r="DY191" s="502"/>
      <c r="DZ191" s="502"/>
      <c r="EA191" s="502"/>
      <c r="EB191" s="502"/>
      <c r="EC191" s="502"/>
      <c r="ED191" s="502"/>
      <c r="EE191" s="502"/>
      <c r="EF191" s="502"/>
      <c r="EG191" s="502"/>
      <c r="EH191" s="502"/>
      <c r="EI191" s="502"/>
      <c r="EJ191" s="502"/>
      <c r="EK191" s="502"/>
      <c r="EL191" s="502"/>
      <c r="EM191" s="502"/>
      <c r="EN191" s="502"/>
      <c r="EO191" s="502"/>
      <c r="EP191" s="502"/>
      <c r="EQ191" s="502"/>
      <c r="ER191" s="502"/>
      <c r="ES191" s="502"/>
      <c r="ET191" s="502"/>
      <c r="EU191" s="502"/>
      <c r="EV191" s="502"/>
      <c r="EW191" s="502"/>
      <c r="EX191" s="503"/>
      <c r="EY191" s="502"/>
      <c r="EZ191" s="502"/>
      <c r="FA191" s="502"/>
      <c r="FB191" s="502"/>
      <c r="FC191" s="502"/>
      <c r="FD191" s="502"/>
      <c r="FE191" s="502"/>
      <c r="FF191" s="502"/>
      <c r="FG191" s="502"/>
      <c r="FH191" s="502"/>
      <c r="FI191" s="502"/>
    </row>
    <row r="192" spans="1:165" s="501" customFormat="1" x14ac:dyDescent="0.2">
      <c r="A192" s="772"/>
      <c r="B192" s="788"/>
      <c r="C192" s="502"/>
      <c r="D192" s="502"/>
      <c r="F192" s="30"/>
      <c r="G192" s="502"/>
      <c r="I192" s="30"/>
      <c r="J192" s="502"/>
      <c r="L192" s="30"/>
      <c r="M192" s="502"/>
      <c r="O192" s="30"/>
      <c r="P192" s="502"/>
      <c r="R192" s="30"/>
      <c r="S192" s="502"/>
      <c r="U192" s="30"/>
      <c r="V192" s="502"/>
      <c r="X192" s="30"/>
      <c r="Y192" s="502"/>
      <c r="AA192" s="30"/>
      <c r="AB192" s="502"/>
      <c r="AD192" s="30"/>
      <c r="AE192" s="502"/>
      <c r="AG192" s="30"/>
      <c r="AH192" s="502"/>
      <c r="AJ192" s="30"/>
      <c r="AK192" s="502"/>
      <c r="AM192" s="30"/>
      <c r="AN192" s="502"/>
      <c r="AP192" s="30"/>
      <c r="AQ192" s="502"/>
      <c r="AS192" s="30"/>
      <c r="AT192" s="502"/>
      <c r="AV192" s="30"/>
      <c r="AW192" s="502"/>
      <c r="AY192" s="30"/>
      <c r="AZ192" s="502"/>
      <c r="BB192" s="30"/>
      <c r="BC192" s="502"/>
      <c r="BE192" s="30"/>
      <c r="BF192" s="502"/>
      <c r="BH192" s="30"/>
      <c r="BI192" s="502"/>
      <c r="BK192" s="30"/>
      <c r="BL192" s="31"/>
      <c r="BM192" s="31"/>
      <c r="BN192" s="31"/>
      <c r="BO192" s="31"/>
      <c r="BP192" s="31"/>
      <c r="BQ192" s="31"/>
      <c r="BR192" s="31"/>
      <c r="BS192" s="502"/>
      <c r="BT192" s="502"/>
      <c r="BU192" s="502"/>
      <c r="BV192" s="502"/>
      <c r="BW192" s="502"/>
      <c r="BX192" s="502"/>
      <c r="BY192" s="502"/>
      <c r="BZ192" s="502"/>
      <c r="CA192" s="502"/>
      <c r="CB192" s="502"/>
      <c r="CC192" s="502"/>
      <c r="CD192" s="502"/>
      <c r="CE192" s="502"/>
      <c r="CF192" s="502"/>
      <c r="CG192" s="502"/>
      <c r="CH192" s="502"/>
      <c r="CI192" s="502"/>
      <c r="CJ192" s="502"/>
      <c r="CK192" s="502"/>
      <c r="CL192" s="502"/>
      <c r="CM192" s="502"/>
      <c r="CN192" s="502"/>
      <c r="CO192" s="502"/>
      <c r="CP192" s="502"/>
      <c r="CQ192" s="502"/>
      <c r="CR192" s="502"/>
      <c r="CS192" s="502"/>
      <c r="CT192" s="502"/>
      <c r="CU192" s="502"/>
      <c r="CV192" s="502"/>
      <c r="CW192" s="502"/>
      <c r="CX192" s="502"/>
      <c r="CY192" s="502"/>
      <c r="CZ192" s="502"/>
      <c r="DA192" s="502"/>
      <c r="DB192" s="502"/>
      <c r="DC192" s="502"/>
      <c r="DD192" s="502"/>
      <c r="DE192" s="502"/>
      <c r="DF192" s="502"/>
      <c r="DG192" s="502"/>
      <c r="DH192" s="502"/>
      <c r="DI192" s="502"/>
      <c r="DJ192" s="502"/>
      <c r="DK192" s="502"/>
      <c r="DL192" s="502"/>
      <c r="DM192" s="502"/>
      <c r="DN192" s="502"/>
      <c r="DO192" s="502"/>
      <c r="DP192" s="502"/>
      <c r="DQ192" s="502"/>
      <c r="DR192" s="502"/>
      <c r="DS192" s="502"/>
      <c r="DT192" s="502"/>
      <c r="DU192" s="502"/>
      <c r="DV192" s="502"/>
      <c r="DW192" s="502"/>
      <c r="DX192" s="502"/>
      <c r="DY192" s="502"/>
      <c r="DZ192" s="502"/>
      <c r="EA192" s="502"/>
      <c r="EB192" s="502"/>
      <c r="EC192" s="502"/>
      <c r="ED192" s="502"/>
      <c r="EE192" s="502"/>
      <c r="EF192" s="502"/>
      <c r="EG192" s="502"/>
      <c r="EH192" s="502"/>
      <c r="EI192" s="502"/>
      <c r="EJ192" s="502"/>
      <c r="EK192" s="502"/>
      <c r="EL192" s="502"/>
      <c r="EM192" s="502"/>
      <c r="EN192" s="502"/>
      <c r="EO192" s="502"/>
      <c r="EP192" s="502"/>
      <c r="EQ192" s="502"/>
      <c r="ER192" s="502"/>
      <c r="ES192" s="502"/>
      <c r="ET192" s="502"/>
      <c r="EU192" s="502"/>
      <c r="EV192" s="502"/>
      <c r="EW192" s="502"/>
      <c r="EX192" s="503"/>
      <c r="EY192" s="502"/>
      <c r="EZ192" s="502"/>
      <c r="FA192" s="502"/>
      <c r="FB192" s="502"/>
      <c r="FC192" s="502"/>
      <c r="FD192" s="502"/>
      <c r="FE192" s="502"/>
      <c r="FF192" s="502"/>
      <c r="FG192" s="502"/>
      <c r="FH192" s="502"/>
      <c r="FI192" s="502"/>
    </row>
    <row r="193" spans="1:165" s="501" customFormat="1" x14ac:dyDescent="0.2">
      <c r="A193" s="772"/>
      <c r="B193" s="788"/>
      <c r="C193" s="502"/>
      <c r="D193" s="502"/>
      <c r="F193" s="30"/>
      <c r="G193" s="502"/>
      <c r="I193" s="30"/>
      <c r="J193" s="502"/>
      <c r="L193" s="30"/>
      <c r="M193" s="502"/>
      <c r="O193" s="30"/>
      <c r="P193" s="502"/>
      <c r="R193" s="30"/>
      <c r="S193" s="502"/>
      <c r="U193" s="30"/>
      <c r="V193" s="502"/>
      <c r="X193" s="30"/>
      <c r="Y193" s="502"/>
      <c r="AA193" s="30"/>
      <c r="AB193" s="502"/>
      <c r="AD193" s="30"/>
      <c r="AE193" s="502"/>
      <c r="AG193" s="30"/>
      <c r="AH193" s="502"/>
      <c r="AJ193" s="30"/>
      <c r="AK193" s="502"/>
      <c r="AM193" s="30"/>
      <c r="AN193" s="502"/>
      <c r="AP193" s="30"/>
      <c r="AQ193" s="502"/>
      <c r="AS193" s="30"/>
      <c r="AT193" s="502"/>
      <c r="AV193" s="30"/>
      <c r="AW193" s="502"/>
      <c r="AY193" s="30"/>
      <c r="AZ193" s="502"/>
      <c r="BB193" s="30"/>
      <c r="BC193" s="502"/>
      <c r="BE193" s="30"/>
      <c r="BF193" s="502"/>
      <c r="BH193" s="30"/>
      <c r="BI193" s="502"/>
      <c r="BK193" s="30"/>
      <c r="BL193" s="31"/>
      <c r="BM193" s="31"/>
      <c r="BN193" s="31"/>
      <c r="BO193" s="31"/>
      <c r="BP193" s="31"/>
      <c r="BQ193" s="31"/>
      <c r="BR193" s="31"/>
      <c r="BS193" s="502"/>
      <c r="BT193" s="502"/>
      <c r="BU193" s="502"/>
      <c r="BV193" s="502"/>
      <c r="BW193" s="502"/>
      <c r="BX193" s="502"/>
      <c r="BY193" s="502"/>
      <c r="BZ193" s="502"/>
      <c r="CA193" s="502"/>
      <c r="CB193" s="502"/>
      <c r="CC193" s="502"/>
      <c r="CD193" s="502"/>
      <c r="CE193" s="502"/>
      <c r="CF193" s="502"/>
      <c r="CG193" s="502"/>
      <c r="CH193" s="502"/>
      <c r="CI193" s="502"/>
      <c r="CJ193" s="502"/>
      <c r="CK193" s="502"/>
      <c r="CL193" s="502"/>
      <c r="CM193" s="502"/>
      <c r="CN193" s="502"/>
      <c r="CO193" s="502"/>
      <c r="CP193" s="502"/>
      <c r="CQ193" s="502"/>
      <c r="CR193" s="502"/>
      <c r="CS193" s="502"/>
      <c r="CT193" s="502"/>
      <c r="CU193" s="502"/>
      <c r="CV193" s="502"/>
      <c r="CW193" s="502"/>
      <c r="CX193" s="502"/>
      <c r="CY193" s="502"/>
      <c r="CZ193" s="502"/>
      <c r="DA193" s="502"/>
      <c r="DB193" s="502"/>
      <c r="DC193" s="502"/>
      <c r="DD193" s="502"/>
      <c r="DE193" s="502"/>
      <c r="DF193" s="502"/>
      <c r="DG193" s="502"/>
      <c r="DH193" s="502"/>
      <c r="DI193" s="502"/>
      <c r="DJ193" s="502"/>
      <c r="DK193" s="502"/>
      <c r="DL193" s="502"/>
      <c r="DM193" s="502"/>
      <c r="DN193" s="502"/>
      <c r="DO193" s="502"/>
      <c r="DP193" s="502"/>
      <c r="DQ193" s="502"/>
      <c r="DR193" s="502"/>
      <c r="DS193" s="502"/>
      <c r="DT193" s="502"/>
      <c r="DU193" s="502"/>
      <c r="DV193" s="502"/>
      <c r="DW193" s="502"/>
      <c r="DX193" s="502"/>
      <c r="DY193" s="502"/>
      <c r="DZ193" s="502"/>
      <c r="EA193" s="502"/>
      <c r="EB193" s="502"/>
      <c r="EC193" s="502"/>
      <c r="ED193" s="502"/>
      <c r="EE193" s="502"/>
      <c r="EF193" s="502"/>
      <c r="EG193" s="502"/>
      <c r="EH193" s="502"/>
      <c r="EI193" s="502"/>
      <c r="EJ193" s="502"/>
      <c r="EK193" s="502"/>
      <c r="EL193" s="502"/>
      <c r="EM193" s="502"/>
      <c r="EN193" s="502"/>
      <c r="EO193" s="502"/>
      <c r="EP193" s="502"/>
      <c r="EQ193" s="502"/>
      <c r="ER193" s="502"/>
      <c r="ES193" s="502"/>
      <c r="ET193" s="502"/>
      <c r="EU193" s="502"/>
      <c r="EV193" s="502"/>
      <c r="EW193" s="502"/>
      <c r="EX193" s="503"/>
      <c r="EY193" s="502"/>
      <c r="EZ193" s="502"/>
      <c r="FA193" s="502"/>
      <c r="FB193" s="502"/>
      <c r="FC193" s="502"/>
      <c r="FD193" s="502"/>
      <c r="FE193" s="502"/>
      <c r="FF193" s="502"/>
      <c r="FG193" s="502"/>
      <c r="FH193" s="502"/>
      <c r="FI193" s="502"/>
    </row>
    <row r="194" spans="1:165" s="501" customFormat="1" x14ac:dyDescent="0.2">
      <c r="A194" s="772"/>
      <c r="B194" s="788"/>
      <c r="C194" s="502"/>
      <c r="D194" s="502"/>
      <c r="F194" s="30"/>
      <c r="G194" s="502"/>
      <c r="I194" s="30"/>
      <c r="J194" s="502"/>
      <c r="L194" s="30"/>
      <c r="M194" s="502"/>
      <c r="O194" s="30"/>
      <c r="P194" s="502"/>
      <c r="R194" s="30"/>
      <c r="S194" s="502"/>
      <c r="U194" s="30"/>
      <c r="V194" s="502"/>
      <c r="X194" s="30"/>
      <c r="Y194" s="502"/>
      <c r="AA194" s="30"/>
      <c r="AB194" s="502"/>
      <c r="AD194" s="30"/>
      <c r="AE194" s="502"/>
      <c r="AG194" s="30"/>
      <c r="AH194" s="502"/>
      <c r="AJ194" s="30"/>
      <c r="AK194" s="502"/>
      <c r="AM194" s="30"/>
      <c r="AN194" s="502"/>
      <c r="AP194" s="30"/>
      <c r="AQ194" s="502"/>
      <c r="AS194" s="30"/>
      <c r="AT194" s="502"/>
      <c r="AV194" s="30"/>
      <c r="AW194" s="502"/>
      <c r="AY194" s="30"/>
      <c r="AZ194" s="502"/>
      <c r="BB194" s="30"/>
      <c r="BC194" s="502"/>
      <c r="BE194" s="30"/>
      <c r="BF194" s="502"/>
      <c r="BH194" s="30"/>
      <c r="BI194" s="502"/>
      <c r="BK194" s="30"/>
      <c r="BL194" s="31"/>
      <c r="BM194" s="31"/>
      <c r="BN194" s="31"/>
      <c r="BO194" s="31"/>
      <c r="BP194" s="31"/>
      <c r="BQ194" s="31"/>
      <c r="BR194" s="31"/>
      <c r="BS194" s="502"/>
      <c r="BT194" s="502"/>
      <c r="BU194" s="502"/>
      <c r="BV194" s="502"/>
      <c r="BW194" s="502"/>
      <c r="BX194" s="502"/>
      <c r="BY194" s="502"/>
      <c r="BZ194" s="502"/>
      <c r="CA194" s="502"/>
      <c r="CB194" s="502"/>
      <c r="CC194" s="502"/>
      <c r="CD194" s="502"/>
      <c r="CE194" s="502"/>
      <c r="CF194" s="502"/>
      <c r="CG194" s="502"/>
      <c r="CH194" s="502"/>
      <c r="CI194" s="502"/>
      <c r="CJ194" s="502"/>
      <c r="CK194" s="502"/>
      <c r="CL194" s="502"/>
      <c r="CM194" s="502"/>
      <c r="CN194" s="502"/>
      <c r="CO194" s="502"/>
      <c r="CP194" s="502"/>
      <c r="CQ194" s="502"/>
      <c r="CR194" s="502"/>
      <c r="CS194" s="502"/>
      <c r="CT194" s="502"/>
      <c r="CU194" s="502"/>
      <c r="CV194" s="502"/>
      <c r="CW194" s="502"/>
      <c r="CX194" s="502"/>
      <c r="CY194" s="502"/>
      <c r="CZ194" s="502"/>
      <c r="DA194" s="502"/>
      <c r="DB194" s="502"/>
      <c r="DC194" s="502"/>
      <c r="DD194" s="502"/>
      <c r="DE194" s="502"/>
      <c r="DF194" s="502"/>
      <c r="DG194" s="502"/>
      <c r="DH194" s="502"/>
      <c r="DI194" s="502"/>
      <c r="DJ194" s="502"/>
      <c r="DK194" s="502"/>
      <c r="DL194" s="502"/>
      <c r="DM194" s="502"/>
      <c r="DN194" s="502"/>
      <c r="DO194" s="502"/>
      <c r="DP194" s="502"/>
      <c r="DQ194" s="502"/>
      <c r="DR194" s="502"/>
      <c r="DS194" s="502"/>
      <c r="DT194" s="502"/>
      <c r="DU194" s="502"/>
      <c r="DV194" s="502"/>
      <c r="DW194" s="502"/>
      <c r="DX194" s="502"/>
      <c r="DY194" s="502"/>
      <c r="DZ194" s="502"/>
      <c r="EA194" s="502"/>
      <c r="EB194" s="502"/>
      <c r="EC194" s="502"/>
      <c r="ED194" s="502"/>
      <c r="EE194" s="502"/>
      <c r="EF194" s="502"/>
      <c r="EG194" s="502"/>
      <c r="EH194" s="502"/>
      <c r="EI194" s="502"/>
      <c r="EJ194" s="502"/>
      <c r="EK194" s="502"/>
      <c r="EL194" s="502"/>
      <c r="EM194" s="502"/>
      <c r="EN194" s="502"/>
      <c r="EO194" s="502"/>
      <c r="EP194" s="502"/>
      <c r="EQ194" s="502"/>
      <c r="ER194" s="502"/>
      <c r="ES194" s="502"/>
      <c r="ET194" s="502"/>
      <c r="EU194" s="502"/>
      <c r="EV194" s="502"/>
      <c r="EW194" s="502"/>
      <c r="EX194" s="503"/>
      <c r="EY194" s="502"/>
      <c r="EZ194" s="502"/>
      <c r="FA194" s="502"/>
      <c r="FB194" s="502"/>
      <c r="FC194" s="502"/>
      <c r="FD194" s="502"/>
      <c r="FE194" s="502"/>
      <c r="FF194" s="502"/>
      <c r="FG194" s="502"/>
      <c r="FH194" s="502"/>
      <c r="FI194" s="502"/>
    </row>
    <row r="195" spans="1:165" s="501" customFormat="1" x14ac:dyDescent="0.2">
      <c r="A195" s="772"/>
      <c r="B195" s="788"/>
      <c r="C195" s="502"/>
      <c r="D195" s="502"/>
      <c r="F195" s="30"/>
      <c r="G195" s="502"/>
      <c r="I195" s="30"/>
      <c r="J195" s="502"/>
      <c r="L195" s="30"/>
      <c r="M195" s="502"/>
      <c r="O195" s="30"/>
      <c r="P195" s="502"/>
      <c r="R195" s="30"/>
      <c r="S195" s="502"/>
      <c r="U195" s="30"/>
      <c r="V195" s="502"/>
      <c r="X195" s="30"/>
      <c r="Y195" s="502"/>
      <c r="AA195" s="30"/>
      <c r="AB195" s="502"/>
      <c r="AD195" s="30"/>
      <c r="AE195" s="502"/>
      <c r="AG195" s="30"/>
      <c r="AH195" s="502"/>
      <c r="AJ195" s="30"/>
      <c r="AK195" s="502"/>
      <c r="AM195" s="30"/>
      <c r="AN195" s="502"/>
      <c r="AP195" s="30"/>
      <c r="AQ195" s="502"/>
      <c r="AS195" s="30"/>
      <c r="AT195" s="502"/>
      <c r="AV195" s="30"/>
      <c r="AW195" s="502"/>
      <c r="AY195" s="30"/>
      <c r="AZ195" s="502"/>
      <c r="BB195" s="30"/>
      <c r="BC195" s="502"/>
      <c r="BE195" s="30"/>
      <c r="BF195" s="502"/>
      <c r="BH195" s="30"/>
      <c r="BI195" s="502"/>
      <c r="BK195" s="30"/>
      <c r="BL195" s="31"/>
      <c r="BM195" s="31"/>
      <c r="BN195" s="31"/>
      <c r="BO195" s="31"/>
      <c r="BP195" s="31"/>
      <c r="BQ195" s="31"/>
      <c r="BR195" s="31"/>
      <c r="BS195" s="502"/>
      <c r="BT195" s="502"/>
      <c r="BU195" s="502"/>
      <c r="BV195" s="502"/>
      <c r="BW195" s="502"/>
      <c r="BX195" s="502"/>
      <c r="BY195" s="502"/>
      <c r="BZ195" s="502"/>
      <c r="CA195" s="502"/>
      <c r="CB195" s="502"/>
      <c r="CC195" s="502"/>
      <c r="CD195" s="502"/>
      <c r="CE195" s="502"/>
      <c r="CF195" s="502"/>
      <c r="CG195" s="502"/>
      <c r="CH195" s="502"/>
      <c r="CI195" s="502"/>
      <c r="CJ195" s="502"/>
      <c r="CK195" s="502"/>
      <c r="CL195" s="502"/>
      <c r="CM195" s="502"/>
      <c r="CN195" s="502"/>
      <c r="CO195" s="502"/>
      <c r="CP195" s="502"/>
      <c r="CQ195" s="502"/>
      <c r="CR195" s="502"/>
      <c r="CS195" s="502"/>
      <c r="CT195" s="502"/>
      <c r="CU195" s="502"/>
      <c r="CV195" s="502"/>
      <c r="CW195" s="502"/>
      <c r="CX195" s="502"/>
      <c r="CY195" s="502"/>
      <c r="CZ195" s="502"/>
      <c r="DA195" s="502"/>
      <c r="DB195" s="502"/>
      <c r="DC195" s="502"/>
      <c r="DD195" s="502"/>
      <c r="DE195" s="502"/>
      <c r="DF195" s="502"/>
      <c r="DG195" s="502"/>
      <c r="DH195" s="502"/>
      <c r="DI195" s="502"/>
      <c r="DJ195" s="502"/>
      <c r="DK195" s="502"/>
      <c r="DL195" s="502"/>
      <c r="DM195" s="502"/>
      <c r="DN195" s="502"/>
      <c r="DO195" s="502"/>
      <c r="DP195" s="502"/>
      <c r="DQ195" s="502"/>
      <c r="DR195" s="502"/>
      <c r="DS195" s="502"/>
      <c r="DT195" s="502"/>
      <c r="DU195" s="502"/>
      <c r="DV195" s="502"/>
      <c r="DW195" s="502"/>
      <c r="DX195" s="502"/>
      <c r="DY195" s="502"/>
      <c r="DZ195" s="502"/>
      <c r="EA195" s="502"/>
      <c r="EB195" s="502"/>
      <c r="EC195" s="502"/>
      <c r="ED195" s="502"/>
      <c r="EE195" s="502"/>
      <c r="EF195" s="502"/>
      <c r="EG195" s="502"/>
      <c r="EH195" s="502"/>
      <c r="EI195" s="502"/>
      <c r="EJ195" s="502"/>
      <c r="EK195" s="502"/>
      <c r="EL195" s="502"/>
      <c r="EM195" s="502"/>
      <c r="EN195" s="502"/>
      <c r="EO195" s="502"/>
      <c r="EP195" s="502"/>
      <c r="EQ195" s="502"/>
      <c r="ER195" s="502"/>
      <c r="ES195" s="502"/>
      <c r="ET195" s="502"/>
      <c r="EU195" s="502"/>
      <c r="EV195" s="502"/>
      <c r="EW195" s="502"/>
      <c r="EX195" s="503"/>
      <c r="EY195" s="502"/>
      <c r="EZ195" s="502"/>
      <c r="FA195" s="502"/>
      <c r="FB195" s="502"/>
      <c r="FC195" s="502"/>
      <c r="FD195" s="502"/>
      <c r="FE195" s="502"/>
      <c r="FF195" s="502"/>
      <c r="FG195" s="502"/>
      <c r="FH195" s="502"/>
      <c r="FI195" s="502"/>
    </row>
    <row r="196" spans="1:165" s="501" customFormat="1" x14ac:dyDescent="0.2">
      <c r="A196" s="772"/>
      <c r="B196" s="788"/>
      <c r="C196" s="502"/>
      <c r="D196" s="502"/>
      <c r="F196" s="30"/>
      <c r="G196" s="502"/>
      <c r="I196" s="30"/>
      <c r="J196" s="502"/>
      <c r="L196" s="30"/>
      <c r="M196" s="502"/>
      <c r="O196" s="30"/>
      <c r="P196" s="502"/>
      <c r="R196" s="30"/>
      <c r="S196" s="502"/>
      <c r="U196" s="30"/>
      <c r="V196" s="502"/>
      <c r="X196" s="30"/>
      <c r="Y196" s="502"/>
      <c r="AA196" s="30"/>
      <c r="AB196" s="502"/>
      <c r="AD196" s="30"/>
      <c r="AE196" s="502"/>
      <c r="AG196" s="30"/>
      <c r="AH196" s="502"/>
      <c r="AJ196" s="30"/>
      <c r="AK196" s="502"/>
      <c r="AM196" s="30"/>
      <c r="AN196" s="502"/>
      <c r="AP196" s="30"/>
      <c r="AQ196" s="502"/>
      <c r="AS196" s="30"/>
      <c r="AT196" s="502"/>
      <c r="AV196" s="30"/>
      <c r="AW196" s="502"/>
      <c r="AY196" s="30"/>
      <c r="AZ196" s="502"/>
      <c r="BB196" s="30"/>
      <c r="BC196" s="502"/>
      <c r="BE196" s="30"/>
      <c r="BF196" s="502"/>
      <c r="BH196" s="30"/>
      <c r="BI196" s="502"/>
      <c r="BK196" s="30"/>
      <c r="BL196" s="31"/>
      <c r="BM196" s="31"/>
      <c r="BN196" s="31"/>
      <c r="BO196" s="31"/>
      <c r="BP196" s="31"/>
      <c r="BQ196" s="31"/>
      <c r="BR196" s="31"/>
      <c r="BS196" s="502"/>
      <c r="BT196" s="502"/>
      <c r="BU196" s="502"/>
      <c r="BV196" s="502"/>
      <c r="BW196" s="502"/>
      <c r="BX196" s="502"/>
      <c r="BY196" s="502"/>
      <c r="BZ196" s="502"/>
      <c r="CA196" s="502"/>
      <c r="CB196" s="502"/>
      <c r="CC196" s="502"/>
      <c r="CD196" s="502"/>
      <c r="CE196" s="502"/>
      <c r="CF196" s="502"/>
      <c r="CG196" s="502"/>
      <c r="CH196" s="502"/>
      <c r="CI196" s="502"/>
      <c r="CJ196" s="502"/>
      <c r="CK196" s="502"/>
      <c r="CL196" s="502"/>
      <c r="CM196" s="502"/>
      <c r="CN196" s="502"/>
      <c r="CO196" s="502"/>
      <c r="CP196" s="502"/>
      <c r="CQ196" s="502"/>
      <c r="CR196" s="502"/>
      <c r="CS196" s="502"/>
      <c r="CT196" s="502"/>
      <c r="CU196" s="502"/>
      <c r="CV196" s="502"/>
      <c r="CW196" s="502"/>
      <c r="CX196" s="502"/>
      <c r="CY196" s="502"/>
      <c r="CZ196" s="502"/>
      <c r="DA196" s="502"/>
      <c r="DB196" s="502"/>
      <c r="DC196" s="502"/>
      <c r="DD196" s="502"/>
      <c r="DE196" s="502"/>
      <c r="DF196" s="502"/>
      <c r="DG196" s="502"/>
      <c r="DH196" s="502"/>
      <c r="DI196" s="502"/>
      <c r="DJ196" s="502"/>
      <c r="DK196" s="502"/>
      <c r="DL196" s="502"/>
      <c r="DM196" s="502"/>
      <c r="DN196" s="502"/>
      <c r="DO196" s="502"/>
      <c r="DP196" s="502"/>
      <c r="DQ196" s="502"/>
      <c r="DR196" s="502"/>
      <c r="DS196" s="502"/>
      <c r="DT196" s="502"/>
      <c r="DU196" s="502"/>
      <c r="DV196" s="502"/>
      <c r="DW196" s="502"/>
      <c r="DX196" s="502"/>
      <c r="DY196" s="502"/>
      <c r="DZ196" s="502"/>
      <c r="EA196" s="502"/>
      <c r="EB196" s="502"/>
      <c r="EC196" s="502"/>
      <c r="ED196" s="502"/>
      <c r="EE196" s="502"/>
      <c r="EF196" s="502"/>
      <c r="EG196" s="502"/>
      <c r="EH196" s="502"/>
      <c r="EI196" s="502"/>
      <c r="EJ196" s="502"/>
      <c r="EK196" s="502"/>
      <c r="EL196" s="502"/>
      <c r="EM196" s="502"/>
      <c r="EN196" s="502"/>
      <c r="EO196" s="502"/>
      <c r="EP196" s="502"/>
      <c r="EQ196" s="502"/>
      <c r="ER196" s="502"/>
      <c r="ES196" s="502"/>
      <c r="ET196" s="502"/>
      <c r="EU196" s="502"/>
      <c r="EV196" s="502"/>
      <c r="EW196" s="502"/>
      <c r="EX196" s="503"/>
      <c r="EY196" s="502"/>
      <c r="EZ196" s="502"/>
      <c r="FA196" s="502"/>
      <c r="FB196" s="502"/>
      <c r="FC196" s="502"/>
      <c r="FD196" s="502"/>
      <c r="FE196" s="502"/>
      <c r="FF196" s="502"/>
      <c r="FG196" s="502"/>
      <c r="FH196" s="502"/>
      <c r="FI196" s="502"/>
    </row>
    <row r="197" spans="1:165" s="501" customFormat="1" x14ac:dyDescent="0.2">
      <c r="A197" s="772"/>
      <c r="B197" s="788"/>
      <c r="C197" s="502"/>
      <c r="D197" s="502"/>
      <c r="F197" s="30"/>
      <c r="G197" s="502"/>
      <c r="I197" s="30"/>
      <c r="J197" s="502"/>
      <c r="L197" s="30"/>
      <c r="M197" s="502"/>
      <c r="O197" s="30"/>
      <c r="P197" s="502"/>
      <c r="R197" s="30"/>
      <c r="S197" s="502"/>
      <c r="U197" s="30"/>
      <c r="V197" s="502"/>
      <c r="X197" s="30"/>
      <c r="Y197" s="502"/>
      <c r="AA197" s="30"/>
      <c r="AB197" s="502"/>
      <c r="AD197" s="30"/>
      <c r="AE197" s="502"/>
      <c r="AG197" s="30"/>
      <c r="AH197" s="502"/>
      <c r="AJ197" s="30"/>
      <c r="AK197" s="502"/>
      <c r="AM197" s="30"/>
      <c r="AN197" s="502"/>
      <c r="AP197" s="30"/>
      <c r="AQ197" s="502"/>
      <c r="AS197" s="30"/>
      <c r="AT197" s="502"/>
      <c r="AV197" s="30"/>
      <c r="AW197" s="502"/>
      <c r="AY197" s="30"/>
      <c r="AZ197" s="502"/>
      <c r="BB197" s="30"/>
      <c r="BC197" s="502"/>
      <c r="BE197" s="30"/>
      <c r="BF197" s="502"/>
      <c r="BH197" s="30"/>
      <c r="BI197" s="502"/>
      <c r="BK197" s="30"/>
      <c r="BL197" s="31"/>
      <c r="BM197" s="31"/>
      <c r="BN197" s="31"/>
      <c r="BO197" s="31"/>
      <c r="BP197" s="31"/>
      <c r="BQ197" s="31"/>
      <c r="BR197" s="31"/>
      <c r="BS197" s="502"/>
      <c r="BT197" s="502"/>
      <c r="BU197" s="502"/>
      <c r="BV197" s="502"/>
      <c r="BW197" s="502"/>
      <c r="BX197" s="502"/>
      <c r="BY197" s="502"/>
      <c r="BZ197" s="502"/>
      <c r="CA197" s="502"/>
      <c r="CB197" s="502"/>
      <c r="CC197" s="502"/>
      <c r="CD197" s="502"/>
      <c r="CE197" s="502"/>
      <c r="CF197" s="502"/>
      <c r="CG197" s="502"/>
      <c r="CH197" s="502"/>
      <c r="CI197" s="502"/>
      <c r="CJ197" s="502"/>
      <c r="CK197" s="502"/>
      <c r="CL197" s="502"/>
      <c r="CM197" s="502"/>
      <c r="CN197" s="502"/>
      <c r="CO197" s="502"/>
      <c r="CP197" s="502"/>
      <c r="CQ197" s="502"/>
      <c r="CR197" s="502"/>
      <c r="CS197" s="502"/>
      <c r="CT197" s="502"/>
      <c r="CU197" s="502"/>
      <c r="CV197" s="502"/>
      <c r="CW197" s="502"/>
      <c r="CX197" s="502"/>
      <c r="CY197" s="502"/>
      <c r="CZ197" s="502"/>
      <c r="DA197" s="502"/>
      <c r="DB197" s="502"/>
      <c r="DC197" s="502"/>
      <c r="DD197" s="502"/>
      <c r="DE197" s="502"/>
      <c r="DF197" s="502"/>
      <c r="DG197" s="502"/>
      <c r="DH197" s="502"/>
      <c r="DI197" s="502"/>
      <c r="DJ197" s="502"/>
      <c r="DK197" s="502"/>
      <c r="DL197" s="502"/>
      <c r="DM197" s="502"/>
      <c r="DN197" s="502"/>
      <c r="DO197" s="502"/>
      <c r="DP197" s="502"/>
      <c r="DQ197" s="502"/>
      <c r="DR197" s="502"/>
      <c r="DS197" s="502"/>
      <c r="DT197" s="502"/>
      <c r="DU197" s="502"/>
      <c r="DV197" s="502"/>
      <c r="DW197" s="502"/>
      <c r="DX197" s="502"/>
      <c r="DY197" s="502"/>
      <c r="DZ197" s="502"/>
      <c r="EA197" s="502"/>
      <c r="EB197" s="502"/>
      <c r="EC197" s="502"/>
      <c r="ED197" s="502"/>
      <c r="EE197" s="502"/>
      <c r="EF197" s="502"/>
      <c r="EG197" s="502"/>
      <c r="EH197" s="502"/>
      <c r="EI197" s="502"/>
      <c r="EJ197" s="502"/>
      <c r="EK197" s="502"/>
      <c r="EL197" s="502"/>
      <c r="EM197" s="502"/>
      <c r="EN197" s="502"/>
      <c r="EO197" s="502"/>
      <c r="EP197" s="502"/>
      <c r="EQ197" s="502"/>
      <c r="ER197" s="502"/>
      <c r="ES197" s="502"/>
      <c r="ET197" s="502"/>
      <c r="EU197" s="502"/>
      <c r="EV197" s="502"/>
      <c r="EW197" s="502"/>
      <c r="EX197" s="503"/>
      <c r="EY197" s="502"/>
      <c r="EZ197" s="502"/>
      <c r="FA197" s="502"/>
      <c r="FB197" s="502"/>
      <c r="FC197" s="502"/>
      <c r="FD197" s="502"/>
      <c r="FE197" s="502"/>
      <c r="FF197" s="502"/>
      <c r="FG197" s="502"/>
      <c r="FH197" s="502"/>
      <c r="FI197" s="502"/>
    </row>
    <row r="198" spans="1:165" s="501" customFormat="1" x14ac:dyDescent="0.2">
      <c r="A198" s="772"/>
      <c r="B198" s="788"/>
      <c r="C198" s="502"/>
      <c r="D198" s="502"/>
      <c r="F198" s="30"/>
      <c r="G198" s="502"/>
      <c r="I198" s="30"/>
      <c r="J198" s="502"/>
      <c r="L198" s="30"/>
      <c r="M198" s="502"/>
      <c r="O198" s="30"/>
      <c r="P198" s="502"/>
      <c r="R198" s="30"/>
      <c r="S198" s="502"/>
      <c r="U198" s="30"/>
      <c r="V198" s="502"/>
      <c r="X198" s="30"/>
      <c r="Y198" s="502"/>
      <c r="AA198" s="30"/>
      <c r="AB198" s="502"/>
      <c r="AD198" s="30"/>
      <c r="AE198" s="502"/>
      <c r="AG198" s="30"/>
      <c r="AH198" s="502"/>
      <c r="AJ198" s="30"/>
      <c r="AK198" s="502"/>
      <c r="AM198" s="30"/>
      <c r="AN198" s="502"/>
      <c r="AP198" s="30"/>
      <c r="AQ198" s="502"/>
      <c r="AS198" s="30"/>
      <c r="AT198" s="502"/>
      <c r="AV198" s="30"/>
      <c r="AW198" s="502"/>
      <c r="AY198" s="30"/>
      <c r="AZ198" s="502"/>
      <c r="BB198" s="30"/>
      <c r="BC198" s="502"/>
      <c r="BE198" s="30"/>
      <c r="BF198" s="502"/>
      <c r="BH198" s="30"/>
      <c r="BI198" s="502"/>
      <c r="BK198" s="30"/>
      <c r="BL198" s="31"/>
      <c r="BM198" s="31"/>
      <c r="BN198" s="31"/>
      <c r="BO198" s="31"/>
      <c r="BP198" s="31"/>
      <c r="BQ198" s="31"/>
      <c r="BR198" s="31"/>
      <c r="BS198" s="502"/>
      <c r="BT198" s="502"/>
      <c r="BU198" s="502"/>
      <c r="BV198" s="502"/>
      <c r="BW198" s="502"/>
      <c r="BX198" s="502"/>
      <c r="BY198" s="502"/>
      <c r="BZ198" s="502"/>
      <c r="CA198" s="502"/>
      <c r="CB198" s="502"/>
      <c r="CC198" s="502"/>
      <c r="CD198" s="502"/>
      <c r="CE198" s="502"/>
      <c r="CF198" s="502"/>
      <c r="CG198" s="502"/>
      <c r="CH198" s="502"/>
      <c r="CI198" s="502"/>
      <c r="CJ198" s="502"/>
      <c r="CK198" s="502"/>
      <c r="CL198" s="502"/>
      <c r="CM198" s="502"/>
      <c r="CN198" s="502"/>
      <c r="CO198" s="502"/>
      <c r="CP198" s="502"/>
      <c r="CQ198" s="502"/>
      <c r="CR198" s="502"/>
      <c r="CS198" s="502"/>
      <c r="CT198" s="502"/>
      <c r="CU198" s="502"/>
      <c r="CV198" s="502"/>
      <c r="CW198" s="502"/>
      <c r="CX198" s="502"/>
      <c r="CY198" s="502"/>
      <c r="CZ198" s="502"/>
      <c r="DA198" s="502"/>
      <c r="DB198" s="502"/>
      <c r="DC198" s="502"/>
      <c r="DD198" s="502"/>
      <c r="DE198" s="502"/>
      <c r="DF198" s="502"/>
      <c r="DG198" s="502"/>
      <c r="DH198" s="502"/>
      <c r="DI198" s="502"/>
      <c r="DJ198" s="502"/>
      <c r="DK198" s="502"/>
      <c r="DL198" s="502"/>
      <c r="DM198" s="502"/>
      <c r="DN198" s="502"/>
      <c r="DO198" s="502"/>
      <c r="DP198" s="502"/>
      <c r="DQ198" s="502"/>
      <c r="DR198" s="502"/>
      <c r="DS198" s="502"/>
      <c r="DT198" s="502"/>
      <c r="DU198" s="502"/>
      <c r="DV198" s="502"/>
      <c r="DW198" s="502"/>
      <c r="DX198" s="502"/>
      <c r="DY198" s="502"/>
      <c r="DZ198" s="502"/>
      <c r="EA198" s="502"/>
      <c r="EB198" s="502"/>
      <c r="EC198" s="502"/>
      <c r="ED198" s="502"/>
      <c r="EE198" s="502"/>
      <c r="EF198" s="502"/>
      <c r="EG198" s="502"/>
      <c r="EH198" s="502"/>
      <c r="EI198" s="502"/>
      <c r="EJ198" s="502"/>
      <c r="EK198" s="502"/>
      <c r="EL198" s="502"/>
      <c r="EM198" s="502"/>
      <c r="EN198" s="502"/>
      <c r="EO198" s="502"/>
      <c r="EP198" s="502"/>
      <c r="EQ198" s="502"/>
      <c r="ER198" s="502"/>
      <c r="ES198" s="502"/>
      <c r="ET198" s="502"/>
      <c r="EU198" s="502"/>
      <c r="EV198" s="502"/>
      <c r="EW198" s="502"/>
      <c r="EX198" s="503"/>
      <c r="EY198" s="502"/>
      <c r="EZ198" s="502"/>
      <c r="FA198" s="502"/>
      <c r="FB198" s="502"/>
      <c r="FC198" s="502"/>
      <c r="FD198" s="502"/>
      <c r="FE198" s="502"/>
      <c r="FF198" s="502"/>
      <c r="FG198" s="502"/>
      <c r="FH198" s="502"/>
      <c r="FI198" s="502"/>
    </row>
    <row r="199" spans="1:165" s="501" customFormat="1" x14ac:dyDescent="0.2">
      <c r="A199" s="772"/>
      <c r="B199" s="788"/>
      <c r="C199" s="502"/>
      <c r="D199" s="502"/>
      <c r="F199" s="30"/>
      <c r="G199" s="502"/>
      <c r="I199" s="30"/>
      <c r="J199" s="502"/>
      <c r="L199" s="30"/>
      <c r="M199" s="502"/>
      <c r="O199" s="30"/>
      <c r="P199" s="502"/>
      <c r="R199" s="30"/>
      <c r="S199" s="502"/>
      <c r="U199" s="30"/>
      <c r="V199" s="502"/>
      <c r="X199" s="30"/>
      <c r="Y199" s="502"/>
      <c r="AA199" s="30"/>
      <c r="AB199" s="502"/>
      <c r="AD199" s="30"/>
      <c r="AE199" s="502"/>
      <c r="AG199" s="30"/>
      <c r="AH199" s="502"/>
      <c r="AJ199" s="30"/>
      <c r="AK199" s="502"/>
      <c r="AM199" s="30"/>
      <c r="AN199" s="502"/>
      <c r="AP199" s="30"/>
      <c r="AQ199" s="502"/>
      <c r="AS199" s="30"/>
      <c r="AT199" s="502"/>
      <c r="AV199" s="30"/>
      <c r="AW199" s="502"/>
      <c r="AY199" s="30"/>
      <c r="AZ199" s="502"/>
      <c r="BB199" s="30"/>
      <c r="BC199" s="502"/>
      <c r="BE199" s="30"/>
      <c r="BF199" s="502"/>
      <c r="BH199" s="30"/>
      <c r="BI199" s="502"/>
      <c r="BK199" s="30"/>
      <c r="BL199" s="31"/>
      <c r="BM199" s="31"/>
      <c r="BN199" s="31"/>
      <c r="BO199" s="31"/>
      <c r="BP199" s="31"/>
      <c r="BQ199" s="31"/>
      <c r="BR199" s="31"/>
      <c r="BS199" s="502"/>
      <c r="BT199" s="502"/>
      <c r="BU199" s="502"/>
      <c r="BV199" s="502"/>
      <c r="BW199" s="502"/>
      <c r="BX199" s="502"/>
      <c r="BY199" s="502"/>
      <c r="BZ199" s="502"/>
      <c r="CA199" s="502"/>
      <c r="CB199" s="502"/>
      <c r="CC199" s="502"/>
      <c r="CD199" s="502"/>
      <c r="CE199" s="502"/>
      <c r="CF199" s="502"/>
      <c r="CG199" s="502"/>
      <c r="CH199" s="502"/>
      <c r="CI199" s="502"/>
      <c r="CJ199" s="502"/>
      <c r="CK199" s="502"/>
      <c r="CL199" s="502"/>
      <c r="CM199" s="502"/>
      <c r="CN199" s="502"/>
      <c r="CO199" s="502"/>
      <c r="CP199" s="502"/>
      <c r="CQ199" s="502"/>
      <c r="CR199" s="502"/>
      <c r="CS199" s="502"/>
      <c r="CT199" s="502"/>
      <c r="CU199" s="502"/>
      <c r="CV199" s="502"/>
      <c r="CW199" s="502"/>
      <c r="CX199" s="502"/>
      <c r="CY199" s="502"/>
      <c r="CZ199" s="502"/>
      <c r="DA199" s="502"/>
      <c r="DB199" s="502"/>
      <c r="DC199" s="502"/>
      <c r="DD199" s="502"/>
      <c r="DE199" s="502"/>
      <c r="DF199" s="502"/>
      <c r="DG199" s="502"/>
      <c r="DH199" s="502"/>
      <c r="DI199" s="502"/>
      <c r="DJ199" s="502"/>
      <c r="DK199" s="502"/>
      <c r="DL199" s="502"/>
      <c r="DM199" s="502"/>
      <c r="DN199" s="502"/>
      <c r="DO199" s="502"/>
      <c r="DP199" s="502"/>
      <c r="DQ199" s="502"/>
      <c r="DR199" s="502"/>
      <c r="DS199" s="502"/>
      <c r="DT199" s="502"/>
      <c r="DU199" s="502"/>
      <c r="DV199" s="502"/>
      <c r="DW199" s="502"/>
      <c r="DX199" s="502"/>
      <c r="DY199" s="502"/>
      <c r="DZ199" s="502"/>
      <c r="EA199" s="502"/>
      <c r="EB199" s="502"/>
      <c r="EC199" s="502"/>
      <c r="ED199" s="502"/>
      <c r="EE199" s="502"/>
      <c r="EF199" s="502"/>
      <c r="EG199" s="502"/>
      <c r="EH199" s="502"/>
      <c r="EI199" s="502"/>
      <c r="EJ199" s="502"/>
      <c r="EK199" s="502"/>
      <c r="EL199" s="502"/>
      <c r="EM199" s="502"/>
      <c r="EN199" s="502"/>
      <c r="EO199" s="502"/>
      <c r="EP199" s="502"/>
      <c r="EQ199" s="502"/>
      <c r="ER199" s="502"/>
      <c r="ES199" s="502"/>
      <c r="ET199" s="502"/>
      <c r="EU199" s="502"/>
      <c r="EV199" s="502"/>
      <c r="EW199" s="502"/>
      <c r="EX199" s="503"/>
      <c r="EY199" s="502"/>
      <c r="EZ199" s="502"/>
      <c r="FA199" s="502"/>
      <c r="FB199" s="502"/>
      <c r="FC199" s="502"/>
      <c r="FD199" s="502"/>
      <c r="FE199" s="502"/>
      <c r="FF199" s="502"/>
      <c r="FG199" s="502"/>
      <c r="FH199" s="502"/>
      <c r="FI199" s="502"/>
    </row>
    <row r="200" spans="1:165" s="501" customFormat="1" x14ac:dyDescent="0.2">
      <c r="A200" s="772"/>
      <c r="B200" s="788"/>
      <c r="C200" s="502"/>
      <c r="D200" s="502"/>
      <c r="F200" s="30"/>
      <c r="G200" s="502"/>
      <c r="I200" s="30"/>
      <c r="J200" s="502"/>
      <c r="L200" s="30"/>
      <c r="M200" s="502"/>
      <c r="O200" s="30"/>
      <c r="P200" s="502"/>
      <c r="R200" s="30"/>
      <c r="S200" s="502"/>
      <c r="U200" s="30"/>
      <c r="V200" s="502"/>
      <c r="X200" s="30"/>
      <c r="Y200" s="502"/>
      <c r="AA200" s="30"/>
      <c r="AB200" s="502"/>
      <c r="AD200" s="30"/>
      <c r="AE200" s="502"/>
      <c r="AG200" s="30"/>
      <c r="AH200" s="502"/>
      <c r="AJ200" s="30"/>
      <c r="AK200" s="502"/>
      <c r="AM200" s="30"/>
      <c r="AN200" s="502"/>
      <c r="AP200" s="30"/>
      <c r="AQ200" s="502"/>
      <c r="AS200" s="30"/>
      <c r="AT200" s="502"/>
      <c r="AV200" s="30"/>
      <c r="AW200" s="502"/>
      <c r="AY200" s="30"/>
      <c r="AZ200" s="502"/>
      <c r="BB200" s="30"/>
      <c r="BC200" s="502"/>
      <c r="BE200" s="30"/>
      <c r="BF200" s="502"/>
      <c r="BH200" s="30"/>
      <c r="BI200" s="502"/>
      <c r="BK200" s="30"/>
      <c r="BL200" s="31"/>
      <c r="BM200" s="31"/>
      <c r="BN200" s="31"/>
      <c r="BO200" s="31"/>
      <c r="BP200" s="31"/>
      <c r="BQ200" s="31"/>
      <c r="BR200" s="31"/>
      <c r="BS200" s="502"/>
      <c r="BT200" s="502"/>
      <c r="BU200" s="502"/>
      <c r="BV200" s="502"/>
      <c r="BW200" s="502"/>
      <c r="BX200" s="502"/>
      <c r="BY200" s="502"/>
      <c r="BZ200" s="502"/>
      <c r="CA200" s="502"/>
      <c r="CB200" s="502"/>
      <c r="CC200" s="502"/>
      <c r="CD200" s="502"/>
      <c r="CE200" s="502"/>
      <c r="CF200" s="502"/>
      <c r="CG200" s="502"/>
      <c r="CH200" s="502"/>
      <c r="CI200" s="502"/>
      <c r="CJ200" s="502"/>
      <c r="CK200" s="502"/>
      <c r="CL200" s="502"/>
      <c r="CM200" s="502"/>
      <c r="CN200" s="502"/>
      <c r="CO200" s="502"/>
      <c r="CP200" s="502"/>
      <c r="CQ200" s="502"/>
      <c r="CR200" s="502"/>
      <c r="CS200" s="502"/>
      <c r="CT200" s="502"/>
      <c r="CU200" s="502"/>
      <c r="CV200" s="502"/>
      <c r="CW200" s="502"/>
      <c r="CX200" s="502"/>
      <c r="CY200" s="502"/>
      <c r="CZ200" s="502"/>
      <c r="DA200" s="502"/>
      <c r="DB200" s="502"/>
      <c r="DC200" s="502"/>
      <c r="DD200" s="502"/>
      <c r="DE200" s="502"/>
      <c r="DF200" s="502"/>
      <c r="DG200" s="502"/>
      <c r="DH200" s="502"/>
      <c r="DI200" s="502"/>
      <c r="DJ200" s="502"/>
      <c r="DK200" s="502"/>
      <c r="DL200" s="502"/>
      <c r="DM200" s="502"/>
      <c r="DN200" s="502"/>
      <c r="DO200" s="502"/>
      <c r="DP200" s="502"/>
      <c r="DQ200" s="502"/>
      <c r="DR200" s="502"/>
      <c r="DS200" s="502"/>
      <c r="DT200" s="502"/>
      <c r="DU200" s="502"/>
      <c r="DV200" s="502"/>
      <c r="DW200" s="502"/>
      <c r="DX200" s="502"/>
      <c r="DY200" s="502"/>
      <c r="DZ200" s="502"/>
      <c r="EA200" s="502"/>
      <c r="EB200" s="502"/>
      <c r="EC200" s="502"/>
      <c r="ED200" s="502"/>
      <c r="EE200" s="502"/>
      <c r="EF200" s="502"/>
      <c r="EG200" s="502"/>
      <c r="EH200" s="502"/>
      <c r="EI200" s="502"/>
      <c r="EJ200" s="502"/>
      <c r="EK200" s="502"/>
      <c r="EL200" s="502"/>
      <c r="EM200" s="502"/>
      <c r="EN200" s="502"/>
      <c r="EO200" s="502"/>
      <c r="EP200" s="502"/>
      <c r="EQ200" s="502"/>
      <c r="ER200" s="502"/>
      <c r="ES200" s="502"/>
      <c r="ET200" s="502"/>
      <c r="EU200" s="502"/>
      <c r="EV200" s="502"/>
      <c r="EW200" s="502"/>
      <c r="EX200" s="503"/>
      <c r="EY200" s="502"/>
      <c r="EZ200" s="502"/>
      <c r="FA200" s="502"/>
      <c r="FB200" s="502"/>
      <c r="FC200" s="502"/>
      <c r="FD200" s="502"/>
      <c r="FE200" s="502"/>
      <c r="FF200" s="502"/>
      <c r="FG200" s="502"/>
      <c r="FH200" s="502"/>
      <c r="FI200" s="502"/>
    </row>
    <row r="201" spans="1:165" s="501" customFormat="1" x14ac:dyDescent="0.2">
      <c r="A201" s="772"/>
      <c r="B201" s="788"/>
      <c r="C201" s="502"/>
      <c r="D201" s="502"/>
      <c r="F201" s="30"/>
      <c r="G201" s="502"/>
      <c r="I201" s="30"/>
      <c r="J201" s="502"/>
      <c r="L201" s="30"/>
      <c r="M201" s="502"/>
      <c r="O201" s="30"/>
      <c r="P201" s="502"/>
      <c r="R201" s="30"/>
      <c r="S201" s="502"/>
      <c r="U201" s="30"/>
      <c r="V201" s="502"/>
      <c r="X201" s="30"/>
      <c r="Y201" s="502"/>
      <c r="AA201" s="30"/>
      <c r="AB201" s="502"/>
      <c r="AD201" s="30"/>
      <c r="AE201" s="502"/>
      <c r="AG201" s="30"/>
      <c r="AH201" s="502"/>
      <c r="AJ201" s="30"/>
      <c r="AK201" s="502"/>
      <c r="AM201" s="30"/>
      <c r="AN201" s="502"/>
      <c r="AP201" s="30"/>
      <c r="AQ201" s="502"/>
      <c r="AS201" s="30"/>
      <c r="AT201" s="502"/>
      <c r="AV201" s="30"/>
      <c r="AW201" s="502"/>
      <c r="AY201" s="30"/>
      <c r="AZ201" s="502"/>
      <c r="BB201" s="30"/>
      <c r="BC201" s="502"/>
      <c r="BE201" s="30"/>
      <c r="BF201" s="502"/>
      <c r="BH201" s="30"/>
      <c r="BI201" s="502"/>
      <c r="BK201" s="30"/>
      <c r="BL201" s="31"/>
      <c r="BM201" s="31"/>
      <c r="BN201" s="31"/>
      <c r="BO201" s="31"/>
      <c r="BP201" s="31"/>
      <c r="BQ201" s="31"/>
      <c r="BR201" s="31"/>
      <c r="BS201" s="502"/>
      <c r="BT201" s="502"/>
      <c r="BU201" s="502"/>
      <c r="BV201" s="502"/>
      <c r="BW201" s="502"/>
      <c r="BX201" s="502"/>
      <c r="BY201" s="502"/>
      <c r="BZ201" s="502"/>
      <c r="CA201" s="502"/>
      <c r="CB201" s="502"/>
      <c r="CC201" s="502"/>
      <c r="CD201" s="502"/>
      <c r="CE201" s="502"/>
      <c r="CF201" s="502"/>
      <c r="CG201" s="502"/>
      <c r="CH201" s="502"/>
      <c r="CI201" s="502"/>
      <c r="CJ201" s="502"/>
      <c r="CK201" s="502"/>
      <c r="CL201" s="502"/>
      <c r="CM201" s="502"/>
      <c r="CN201" s="502"/>
      <c r="CO201" s="502"/>
      <c r="CP201" s="502"/>
      <c r="CQ201" s="502"/>
      <c r="CR201" s="502"/>
      <c r="CS201" s="502"/>
      <c r="CT201" s="502"/>
      <c r="CU201" s="502"/>
      <c r="CV201" s="502"/>
      <c r="CW201" s="502"/>
      <c r="CX201" s="502"/>
      <c r="CY201" s="502"/>
      <c r="CZ201" s="502"/>
      <c r="DA201" s="502"/>
      <c r="DB201" s="502"/>
      <c r="DC201" s="502"/>
      <c r="DD201" s="502"/>
      <c r="DE201" s="502"/>
      <c r="DF201" s="502"/>
      <c r="DG201" s="502"/>
      <c r="DH201" s="502"/>
      <c r="DI201" s="502"/>
      <c r="DJ201" s="502"/>
      <c r="DK201" s="502"/>
      <c r="DL201" s="502"/>
      <c r="DM201" s="502"/>
      <c r="DN201" s="502"/>
      <c r="DO201" s="502"/>
      <c r="DP201" s="502"/>
      <c r="DQ201" s="502"/>
      <c r="DR201" s="502"/>
      <c r="DS201" s="502"/>
      <c r="DT201" s="502"/>
      <c r="DU201" s="502"/>
      <c r="DV201" s="502"/>
      <c r="DW201" s="502"/>
      <c r="DX201" s="502"/>
      <c r="DY201" s="502"/>
      <c r="DZ201" s="502"/>
      <c r="EA201" s="502"/>
      <c r="EB201" s="502"/>
      <c r="EC201" s="502"/>
      <c r="ED201" s="502"/>
      <c r="EE201" s="502"/>
      <c r="EF201" s="502"/>
      <c r="EG201" s="502"/>
      <c r="EH201" s="502"/>
      <c r="EI201" s="502"/>
      <c r="EJ201" s="502"/>
      <c r="EK201" s="502"/>
      <c r="EL201" s="502"/>
      <c r="EM201" s="502"/>
      <c r="EN201" s="502"/>
      <c r="EO201" s="502"/>
      <c r="EP201" s="502"/>
      <c r="EQ201" s="502"/>
      <c r="ER201" s="502"/>
      <c r="ES201" s="502"/>
      <c r="ET201" s="502"/>
      <c r="EU201" s="502"/>
      <c r="EV201" s="502"/>
      <c r="EW201" s="502"/>
      <c r="EX201" s="503"/>
      <c r="EY201" s="502"/>
      <c r="EZ201" s="502"/>
      <c r="FA201" s="502"/>
      <c r="FB201" s="502"/>
      <c r="FC201" s="502"/>
      <c r="FD201" s="502"/>
      <c r="FE201" s="502"/>
      <c r="FF201" s="502"/>
      <c r="FG201" s="502"/>
      <c r="FH201" s="502"/>
      <c r="FI201" s="502"/>
    </row>
    <row r="202" spans="1:165" s="501" customFormat="1" x14ac:dyDescent="0.2">
      <c r="A202" s="772"/>
      <c r="B202" s="788"/>
      <c r="C202" s="502"/>
      <c r="D202" s="502"/>
      <c r="F202" s="30"/>
      <c r="G202" s="502"/>
      <c r="I202" s="30"/>
      <c r="J202" s="502"/>
      <c r="L202" s="30"/>
      <c r="M202" s="502"/>
      <c r="O202" s="30"/>
      <c r="P202" s="502"/>
      <c r="R202" s="30"/>
      <c r="S202" s="502"/>
      <c r="U202" s="30"/>
      <c r="V202" s="502"/>
      <c r="X202" s="30"/>
      <c r="Y202" s="502"/>
      <c r="AA202" s="30"/>
      <c r="AB202" s="502"/>
      <c r="AD202" s="30"/>
      <c r="AE202" s="502"/>
      <c r="AG202" s="30"/>
      <c r="AH202" s="502"/>
      <c r="AJ202" s="30"/>
      <c r="AK202" s="502"/>
      <c r="AM202" s="30"/>
      <c r="AN202" s="502"/>
      <c r="AP202" s="30"/>
      <c r="AQ202" s="502"/>
      <c r="AS202" s="30"/>
      <c r="AT202" s="502"/>
      <c r="AV202" s="30"/>
      <c r="AW202" s="502"/>
      <c r="AY202" s="30"/>
      <c r="AZ202" s="502"/>
      <c r="BB202" s="30"/>
      <c r="BC202" s="502"/>
      <c r="BE202" s="30"/>
      <c r="BF202" s="502"/>
      <c r="BH202" s="30"/>
      <c r="BI202" s="502"/>
      <c r="BK202" s="30"/>
      <c r="BL202" s="31"/>
      <c r="BM202" s="31"/>
      <c r="BN202" s="31"/>
      <c r="BO202" s="31"/>
      <c r="BP202" s="31"/>
      <c r="BQ202" s="31"/>
      <c r="BR202" s="31"/>
      <c r="BS202" s="502"/>
      <c r="BT202" s="502"/>
      <c r="BU202" s="502"/>
      <c r="BV202" s="502"/>
      <c r="BW202" s="502"/>
      <c r="BX202" s="502"/>
      <c r="BY202" s="502"/>
      <c r="BZ202" s="502"/>
      <c r="CA202" s="502"/>
      <c r="CB202" s="502"/>
      <c r="CC202" s="502"/>
      <c r="CD202" s="502"/>
      <c r="CE202" s="502"/>
      <c r="CF202" s="502"/>
      <c r="CG202" s="502"/>
      <c r="CH202" s="502"/>
      <c r="CI202" s="502"/>
      <c r="CJ202" s="502"/>
      <c r="CK202" s="502"/>
      <c r="CL202" s="502"/>
      <c r="CM202" s="502"/>
      <c r="CN202" s="502"/>
      <c r="CO202" s="502"/>
      <c r="CP202" s="502"/>
      <c r="CQ202" s="502"/>
      <c r="CR202" s="502"/>
      <c r="CS202" s="502"/>
      <c r="CT202" s="502"/>
      <c r="CU202" s="502"/>
      <c r="CV202" s="502"/>
      <c r="CW202" s="502"/>
      <c r="CX202" s="502"/>
      <c r="CY202" s="502"/>
      <c r="CZ202" s="502"/>
      <c r="DA202" s="502"/>
      <c r="DB202" s="502"/>
      <c r="DC202" s="502"/>
      <c r="DD202" s="502"/>
      <c r="DE202" s="502"/>
      <c r="DF202" s="502"/>
      <c r="DG202" s="502"/>
      <c r="DH202" s="502"/>
      <c r="DI202" s="502"/>
      <c r="DJ202" s="502"/>
      <c r="DK202" s="502"/>
      <c r="DL202" s="502"/>
      <c r="DM202" s="502"/>
      <c r="DN202" s="502"/>
      <c r="DO202" s="502"/>
      <c r="DP202" s="502"/>
      <c r="DQ202" s="502"/>
      <c r="DR202" s="502"/>
      <c r="DS202" s="502"/>
      <c r="DT202" s="502"/>
      <c r="DU202" s="502"/>
      <c r="DV202" s="502"/>
      <c r="DW202" s="502"/>
      <c r="DX202" s="502"/>
      <c r="DY202" s="502"/>
      <c r="DZ202" s="502"/>
      <c r="EA202" s="502"/>
      <c r="EB202" s="502"/>
      <c r="EC202" s="502"/>
      <c r="ED202" s="502"/>
      <c r="EE202" s="502"/>
      <c r="EF202" s="502"/>
      <c r="EG202" s="502"/>
      <c r="EH202" s="502"/>
      <c r="EI202" s="502"/>
      <c r="EJ202" s="502"/>
      <c r="EK202" s="502"/>
      <c r="EL202" s="502"/>
      <c r="EM202" s="502"/>
      <c r="EN202" s="502"/>
      <c r="EO202" s="502"/>
      <c r="EP202" s="502"/>
      <c r="EQ202" s="502"/>
      <c r="ER202" s="502"/>
      <c r="ES202" s="502"/>
      <c r="ET202" s="502"/>
      <c r="EU202" s="502"/>
      <c r="EV202" s="502"/>
      <c r="EW202" s="502"/>
      <c r="EX202" s="503"/>
      <c r="EY202" s="502"/>
      <c r="EZ202" s="502"/>
      <c r="FA202" s="502"/>
      <c r="FB202" s="502"/>
      <c r="FC202" s="502"/>
      <c r="FD202" s="502"/>
      <c r="FE202" s="502"/>
      <c r="FF202" s="502"/>
      <c r="FG202" s="502"/>
      <c r="FH202" s="502"/>
      <c r="FI202" s="502"/>
    </row>
    <row r="203" spans="1:165" s="501" customFormat="1" x14ac:dyDescent="0.2">
      <c r="A203" s="772"/>
      <c r="B203" s="788"/>
      <c r="C203" s="502"/>
      <c r="D203" s="502"/>
      <c r="F203" s="30"/>
      <c r="G203" s="502"/>
      <c r="I203" s="30"/>
      <c r="J203" s="502"/>
      <c r="L203" s="30"/>
      <c r="M203" s="502"/>
      <c r="O203" s="30"/>
      <c r="P203" s="502"/>
      <c r="R203" s="30"/>
      <c r="S203" s="502"/>
      <c r="U203" s="30"/>
      <c r="V203" s="502"/>
      <c r="X203" s="30"/>
      <c r="Y203" s="502"/>
      <c r="AA203" s="30"/>
      <c r="AB203" s="502"/>
      <c r="AD203" s="30"/>
      <c r="AE203" s="502"/>
      <c r="AG203" s="30"/>
      <c r="AH203" s="502"/>
      <c r="AJ203" s="30"/>
      <c r="AK203" s="502"/>
      <c r="AM203" s="30"/>
      <c r="AN203" s="502"/>
      <c r="AP203" s="30"/>
      <c r="AQ203" s="502"/>
      <c r="AS203" s="30"/>
      <c r="AT203" s="502"/>
      <c r="AV203" s="30"/>
      <c r="AW203" s="502"/>
      <c r="AY203" s="30"/>
      <c r="AZ203" s="502"/>
      <c r="BB203" s="30"/>
      <c r="BC203" s="502"/>
      <c r="BE203" s="30"/>
      <c r="BF203" s="502"/>
      <c r="BH203" s="30"/>
      <c r="BI203" s="502"/>
      <c r="BK203" s="30"/>
      <c r="BL203" s="31"/>
      <c r="BM203" s="31"/>
      <c r="BN203" s="31"/>
      <c r="BO203" s="31"/>
      <c r="BP203" s="31"/>
      <c r="BQ203" s="31"/>
      <c r="BR203" s="31"/>
      <c r="BS203" s="502"/>
      <c r="BT203" s="502"/>
      <c r="BU203" s="502"/>
      <c r="BV203" s="502"/>
      <c r="BW203" s="502"/>
      <c r="BX203" s="502"/>
      <c r="BY203" s="502"/>
      <c r="BZ203" s="502"/>
      <c r="CA203" s="502"/>
      <c r="CB203" s="502"/>
      <c r="CC203" s="502"/>
      <c r="CD203" s="502"/>
      <c r="CE203" s="502"/>
      <c r="CF203" s="502"/>
      <c r="CG203" s="502"/>
      <c r="CH203" s="502"/>
      <c r="CI203" s="502"/>
      <c r="CJ203" s="502"/>
      <c r="CK203" s="502"/>
      <c r="CL203" s="502"/>
      <c r="CM203" s="502"/>
      <c r="CN203" s="502"/>
      <c r="CO203" s="502"/>
      <c r="CP203" s="502"/>
      <c r="CQ203" s="502"/>
      <c r="CR203" s="502"/>
      <c r="CS203" s="502"/>
      <c r="CT203" s="502"/>
      <c r="CU203" s="502"/>
      <c r="CV203" s="502"/>
      <c r="CW203" s="502"/>
      <c r="CX203" s="502"/>
      <c r="CY203" s="502"/>
      <c r="CZ203" s="502"/>
      <c r="DA203" s="502"/>
      <c r="DB203" s="502"/>
      <c r="DC203" s="502"/>
      <c r="DD203" s="502"/>
      <c r="DE203" s="502"/>
      <c r="DF203" s="502"/>
      <c r="DG203" s="502"/>
      <c r="DH203" s="502"/>
      <c r="DI203" s="502"/>
      <c r="DJ203" s="502"/>
      <c r="DK203" s="502"/>
      <c r="DL203" s="502"/>
      <c r="DM203" s="502"/>
      <c r="DN203" s="502"/>
      <c r="DO203" s="502"/>
      <c r="DP203" s="502"/>
      <c r="DQ203" s="502"/>
      <c r="DR203" s="502"/>
      <c r="DS203" s="502"/>
      <c r="DT203" s="502"/>
      <c r="DU203" s="502"/>
      <c r="DV203" s="502"/>
      <c r="DW203" s="502"/>
      <c r="DX203" s="502"/>
      <c r="DY203" s="502"/>
      <c r="DZ203" s="502"/>
      <c r="EA203" s="502"/>
      <c r="EB203" s="502"/>
      <c r="EC203" s="502"/>
      <c r="ED203" s="502"/>
      <c r="EE203" s="502"/>
      <c r="EF203" s="502"/>
      <c r="EG203" s="502"/>
      <c r="EH203" s="502"/>
      <c r="EI203" s="502"/>
      <c r="EJ203" s="502"/>
      <c r="EK203" s="502"/>
      <c r="EL203" s="502"/>
      <c r="EM203" s="502"/>
      <c r="EN203" s="502"/>
      <c r="EO203" s="502"/>
      <c r="EP203" s="502"/>
      <c r="EQ203" s="502"/>
      <c r="ER203" s="502"/>
      <c r="ES203" s="502"/>
      <c r="ET203" s="502"/>
      <c r="EU203" s="502"/>
      <c r="EV203" s="502"/>
      <c r="EW203" s="502"/>
      <c r="EX203" s="503"/>
      <c r="EY203" s="502"/>
      <c r="EZ203" s="502"/>
      <c r="FA203" s="502"/>
      <c r="FB203" s="502"/>
      <c r="FC203" s="502"/>
      <c r="FD203" s="502"/>
      <c r="FE203" s="502"/>
      <c r="FF203" s="502"/>
      <c r="FG203" s="502"/>
      <c r="FH203" s="502"/>
      <c r="FI203" s="502"/>
    </row>
    <row r="204" spans="1:165" s="501" customFormat="1" x14ac:dyDescent="0.2">
      <c r="A204" s="772"/>
      <c r="B204" s="788"/>
      <c r="C204" s="502"/>
      <c r="D204" s="502"/>
      <c r="F204" s="30"/>
      <c r="G204" s="502"/>
      <c r="I204" s="30"/>
      <c r="J204" s="502"/>
      <c r="L204" s="30"/>
      <c r="M204" s="502"/>
      <c r="O204" s="30"/>
      <c r="P204" s="502"/>
      <c r="R204" s="30"/>
      <c r="S204" s="502"/>
      <c r="U204" s="30"/>
      <c r="V204" s="502"/>
      <c r="X204" s="30"/>
      <c r="Y204" s="502"/>
      <c r="AA204" s="30"/>
      <c r="AB204" s="502"/>
      <c r="AD204" s="30"/>
      <c r="AE204" s="502"/>
      <c r="AG204" s="30"/>
      <c r="AH204" s="502"/>
      <c r="AJ204" s="30"/>
      <c r="AK204" s="502"/>
      <c r="AM204" s="30"/>
      <c r="AN204" s="502"/>
      <c r="AP204" s="30"/>
      <c r="AQ204" s="502"/>
      <c r="AS204" s="30"/>
      <c r="AT204" s="502"/>
      <c r="AV204" s="30"/>
      <c r="AW204" s="502"/>
      <c r="AY204" s="30"/>
      <c r="AZ204" s="502"/>
      <c r="BB204" s="30"/>
      <c r="BC204" s="502"/>
      <c r="BE204" s="30"/>
      <c r="BF204" s="502"/>
      <c r="BH204" s="30"/>
      <c r="BI204" s="502"/>
      <c r="BK204" s="30"/>
      <c r="BL204" s="31"/>
      <c r="BM204" s="31"/>
      <c r="BN204" s="31"/>
      <c r="BO204" s="31"/>
      <c r="BP204" s="31"/>
      <c r="BQ204" s="31"/>
      <c r="BR204" s="31"/>
      <c r="BS204" s="502"/>
      <c r="BT204" s="502"/>
      <c r="BU204" s="502"/>
      <c r="BV204" s="502"/>
      <c r="BW204" s="502"/>
      <c r="BX204" s="502"/>
      <c r="BY204" s="502"/>
      <c r="BZ204" s="502"/>
      <c r="CA204" s="502"/>
      <c r="CB204" s="502"/>
      <c r="CC204" s="502"/>
      <c r="CD204" s="502"/>
      <c r="CE204" s="502"/>
      <c r="CF204" s="502"/>
      <c r="CG204" s="502"/>
      <c r="CH204" s="502"/>
      <c r="CI204" s="502"/>
      <c r="CJ204" s="502"/>
      <c r="CK204" s="502"/>
      <c r="CL204" s="502"/>
      <c r="CM204" s="502"/>
      <c r="CN204" s="502"/>
      <c r="CO204" s="502"/>
      <c r="CP204" s="502"/>
      <c r="CQ204" s="502"/>
      <c r="CR204" s="502"/>
      <c r="CS204" s="502"/>
      <c r="CT204" s="502"/>
      <c r="CU204" s="502"/>
      <c r="CV204" s="502"/>
      <c r="CW204" s="502"/>
      <c r="CX204" s="502"/>
      <c r="CY204" s="502"/>
      <c r="CZ204" s="502"/>
      <c r="DA204" s="502"/>
      <c r="DB204" s="502"/>
      <c r="DC204" s="502"/>
      <c r="DD204" s="502"/>
      <c r="DE204" s="502"/>
      <c r="DF204" s="502"/>
      <c r="DG204" s="502"/>
      <c r="DH204" s="502"/>
      <c r="DI204" s="502"/>
      <c r="DJ204" s="502"/>
      <c r="DK204" s="502"/>
      <c r="DL204" s="502"/>
      <c r="DM204" s="502"/>
      <c r="DN204" s="502"/>
      <c r="DO204" s="502"/>
      <c r="DP204" s="502"/>
      <c r="DQ204" s="502"/>
      <c r="DR204" s="502"/>
      <c r="DS204" s="502"/>
      <c r="DT204" s="502"/>
      <c r="DU204" s="502"/>
      <c r="DV204" s="502"/>
      <c r="DW204" s="502"/>
      <c r="DX204" s="502"/>
      <c r="DY204" s="502"/>
      <c r="DZ204" s="502"/>
      <c r="EA204" s="502"/>
      <c r="EB204" s="502"/>
      <c r="EC204" s="502"/>
      <c r="ED204" s="502"/>
      <c r="EE204" s="502"/>
      <c r="EF204" s="502"/>
      <c r="EG204" s="502"/>
      <c r="EH204" s="502"/>
      <c r="EI204" s="502"/>
      <c r="EJ204" s="502"/>
      <c r="EK204" s="502"/>
      <c r="EL204" s="502"/>
      <c r="EM204" s="502"/>
      <c r="EN204" s="502"/>
      <c r="EO204" s="502"/>
      <c r="EP204" s="502"/>
      <c r="EQ204" s="502"/>
      <c r="ER204" s="502"/>
      <c r="ES204" s="502"/>
      <c r="ET204" s="502"/>
      <c r="EU204" s="502"/>
      <c r="EV204" s="502"/>
      <c r="EW204" s="502"/>
      <c r="EX204" s="503"/>
      <c r="EY204" s="502"/>
      <c r="EZ204" s="502"/>
      <c r="FA204" s="502"/>
      <c r="FB204" s="502"/>
      <c r="FC204" s="502"/>
      <c r="FD204" s="502"/>
      <c r="FE204" s="502"/>
      <c r="FF204" s="502"/>
      <c r="FG204" s="502"/>
      <c r="FH204" s="502"/>
      <c r="FI204" s="502"/>
    </row>
    <row r="205" spans="1:165" s="501" customFormat="1" x14ac:dyDescent="0.2">
      <c r="A205" s="772"/>
      <c r="B205" s="788"/>
      <c r="C205" s="502"/>
      <c r="D205" s="502"/>
      <c r="F205" s="30"/>
      <c r="G205" s="502"/>
      <c r="I205" s="30"/>
      <c r="J205" s="502"/>
      <c r="L205" s="30"/>
      <c r="M205" s="502"/>
      <c r="O205" s="30"/>
      <c r="P205" s="502"/>
      <c r="R205" s="30"/>
      <c r="S205" s="502"/>
      <c r="U205" s="30"/>
      <c r="V205" s="502"/>
      <c r="X205" s="30"/>
      <c r="Y205" s="502"/>
      <c r="AA205" s="30"/>
      <c r="AB205" s="502"/>
      <c r="AD205" s="30"/>
      <c r="AE205" s="502"/>
      <c r="AG205" s="30"/>
      <c r="AH205" s="502"/>
      <c r="AJ205" s="30"/>
      <c r="AK205" s="502"/>
      <c r="AM205" s="30"/>
      <c r="AN205" s="502"/>
      <c r="AP205" s="30"/>
      <c r="AQ205" s="502"/>
      <c r="AS205" s="30"/>
      <c r="AT205" s="502"/>
      <c r="AV205" s="30"/>
      <c r="AW205" s="502"/>
      <c r="AY205" s="30"/>
      <c r="AZ205" s="502"/>
      <c r="BB205" s="30"/>
      <c r="BC205" s="502"/>
      <c r="BE205" s="30"/>
      <c r="BF205" s="502"/>
      <c r="BH205" s="30"/>
      <c r="BI205" s="502"/>
      <c r="BK205" s="30"/>
      <c r="BL205" s="31"/>
      <c r="BM205" s="31"/>
      <c r="BN205" s="31"/>
      <c r="BO205" s="31"/>
      <c r="BP205" s="31"/>
      <c r="BQ205" s="31"/>
      <c r="BR205" s="31"/>
      <c r="BS205" s="502"/>
      <c r="BT205" s="502"/>
      <c r="BU205" s="502"/>
      <c r="BV205" s="502"/>
      <c r="BW205" s="502"/>
      <c r="BX205" s="502"/>
      <c r="BY205" s="502"/>
      <c r="BZ205" s="502"/>
      <c r="CA205" s="502"/>
      <c r="CB205" s="502"/>
      <c r="CC205" s="502"/>
      <c r="CD205" s="502"/>
      <c r="CE205" s="502"/>
      <c r="CF205" s="502"/>
      <c r="CG205" s="502"/>
      <c r="CH205" s="502"/>
      <c r="CI205" s="502"/>
      <c r="CJ205" s="502"/>
      <c r="CK205" s="502"/>
      <c r="CL205" s="502"/>
      <c r="CM205" s="502"/>
      <c r="CN205" s="502"/>
      <c r="CO205" s="502"/>
      <c r="CP205" s="502"/>
      <c r="CQ205" s="502"/>
      <c r="CR205" s="502"/>
      <c r="CS205" s="502"/>
      <c r="CT205" s="502"/>
      <c r="CU205" s="502"/>
      <c r="CV205" s="502"/>
      <c r="CW205" s="502"/>
      <c r="CX205" s="502"/>
      <c r="CY205" s="502"/>
      <c r="CZ205" s="502"/>
      <c r="DA205" s="502"/>
      <c r="DB205" s="502"/>
      <c r="DC205" s="502"/>
      <c r="DD205" s="502"/>
      <c r="DE205" s="502"/>
      <c r="DF205" s="502"/>
      <c r="DG205" s="502"/>
      <c r="DH205" s="502"/>
      <c r="DI205" s="502"/>
      <c r="DJ205" s="502"/>
      <c r="DK205" s="502"/>
      <c r="DL205" s="502"/>
      <c r="DM205" s="502"/>
      <c r="DN205" s="502"/>
      <c r="DO205" s="502"/>
      <c r="DP205" s="502"/>
      <c r="DQ205" s="502"/>
      <c r="DR205" s="502"/>
      <c r="DS205" s="502"/>
      <c r="DT205" s="502"/>
      <c r="DU205" s="502"/>
      <c r="DV205" s="502"/>
      <c r="DW205" s="502"/>
      <c r="DX205" s="502"/>
      <c r="DY205" s="502"/>
      <c r="DZ205" s="502"/>
      <c r="EA205" s="502"/>
      <c r="EB205" s="502"/>
      <c r="EC205" s="502"/>
      <c r="ED205" s="502"/>
      <c r="EE205" s="502"/>
      <c r="EF205" s="502"/>
      <c r="EG205" s="502"/>
      <c r="EH205" s="502"/>
      <c r="EI205" s="502"/>
      <c r="EJ205" s="502"/>
      <c r="EK205" s="502"/>
      <c r="EL205" s="502"/>
      <c r="EM205" s="502"/>
      <c r="EN205" s="502"/>
      <c r="EO205" s="502"/>
      <c r="EP205" s="502"/>
      <c r="EQ205" s="502"/>
      <c r="ER205" s="502"/>
      <c r="ES205" s="502"/>
      <c r="ET205" s="502"/>
      <c r="EU205" s="502"/>
      <c r="EV205" s="502"/>
      <c r="EW205" s="502"/>
      <c r="EX205" s="503"/>
      <c r="EY205" s="502"/>
      <c r="EZ205" s="502"/>
      <c r="FA205" s="502"/>
      <c r="FB205" s="502"/>
      <c r="FC205" s="502"/>
      <c r="FD205" s="502"/>
      <c r="FE205" s="502"/>
      <c r="FF205" s="502"/>
      <c r="FG205" s="502"/>
      <c r="FH205" s="502"/>
      <c r="FI205" s="502"/>
    </row>
    <row r="206" spans="1:165" s="501" customFormat="1" x14ac:dyDescent="0.2">
      <c r="A206" s="772"/>
      <c r="B206" s="788"/>
      <c r="C206" s="502"/>
      <c r="D206" s="502"/>
      <c r="F206" s="30"/>
      <c r="G206" s="502"/>
      <c r="I206" s="30"/>
      <c r="J206" s="502"/>
      <c r="L206" s="30"/>
      <c r="M206" s="502"/>
      <c r="O206" s="30"/>
      <c r="P206" s="502"/>
      <c r="R206" s="30"/>
      <c r="S206" s="502"/>
      <c r="U206" s="30"/>
      <c r="V206" s="502"/>
      <c r="X206" s="30"/>
      <c r="Y206" s="502"/>
      <c r="AA206" s="30"/>
      <c r="AB206" s="502"/>
      <c r="AD206" s="30"/>
      <c r="AE206" s="502"/>
      <c r="AG206" s="30"/>
      <c r="AH206" s="502"/>
      <c r="AJ206" s="30"/>
      <c r="AK206" s="502"/>
      <c r="AM206" s="30"/>
      <c r="AN206" s="502"/>
      <c r="AP206" s="30"/>
      <c r="AQ206" s="502"/>
      <c r="AS206" s="30"/>
      <c r="AT206" s="502"/>
      <c r="AV206" s="30"/>
      <c r="AW206" s="502"/>
      <c r="AY206" s="30"/>
      <c r="AZ206" s="502"/>
      <c r="BB206" s="30"/>
      <c r="BC206" s="502"/>
      <c r="BE206" s="30"/>
      <c r="BF206" s="502"/>
      <c r="BH206" s="30"/>
      <c r="BI206" s="502"/>
      <c r="BK206" s="30"/>
      <c r="BL206" s="31"/>
      <c r="BM206" s="31"/>
      <c r="BN206" s="31"/>
      <c r="BO206" s="31"/>
      <c r="BP206" s="31"/>
      <c r="BQ206" s="31"/>
      <c r="BR206" s="31"/>
      <c r="BS206" s="502"/>
      <c r="BT206" s="502"/>
      <c r="BU206" s="502"/>
      <c r="BV206" s="502"/>
      <c r="BW206" s="502"/>
      <c r="BX206" s="502"/>
      <c r="BY206" s="502"/>
      <c r="BZ206" s="502"/>
      <c r="CA206" s="502"/>
      <c r="CB206" s="502"/>
      <c r="CC206" s="502"/>
      <c r="CD206" s="502"/>
      <c r="CE206" s="502"/>
      <c r="CF206" s="502"/>
      <c r="CG206" s="502"/>
      <c r="CH206" s="502"/>
      <c r="CI206" s="502"/>
      <c r="CJ206" s="502"/>
      <c r="CK206" s="502"/>
      <c r="CL206" s="502"/>
      <c r="CM206" s="502"/>
      <c r="CN206" s="502"/>
      <c r="CO206" s="502"/>
      <c r="CP206" s="502"/>
      <c r="CQ206" s="502"/>
      <c r="CR206" s="502"/>
      <c r="CS206" s="502"/>
      <c r="CT206" s="502"/>
      <c r="CU206" s="502"/>
      <c r="CV206" s="502"/>
      <c r="CW206" s="502"/>
      <c r="CX206" s="502"/>
      <c r="CY206" s="502"/>
      <c r="CZ206" s="502"/>
      <c r="DA206" s="502"/>
      <c r="DB206" s="502"/>
      <c r="DC206" s="502"/>
      <c r="DD206" s="502"/>
      <c r="DE206" s="502"/>
      <c r="DF206" s="502"/>
      <c r="DG206" s="502"/>
      <c r="DH206" s="502"/>
      <c r="DI206" s="502"/>
      <c r="DJ206" s="502"/>
      <c r="DK206" s="502"/>
      <c r="DL206" s="502"/>
      <c r="DM206" s="502"/>
      <c r="DN206" s="502"/>
      <c r="DO206" s="502"/>
      <c r="DP206" s="502"/>
      <c r="DQ206" s="502"/>
      <c r="DR206" s="502"/>
      <c r="DS206" s="502"/>
      <c r="DT206" s="502"/>
      <c r="DU206" s="502"/>
      <c r="DV206" s="502"/>
      <c r="DW206" s="502"/>
      <c r="DX206" s="502"/>
      <c r="DY206" s="502"/>
      <c r="DZ206" s="502"/>
      <c r="EA206" s="502"/>
      <c r="EB206" s="502"/>
      <c r="EC206" s="502"/>
      <c r="ED206" s="502"/>
      <c r="EE206" s="502"/>
      <c r="EF206" s="502"/>
      <c r="EG206" s="502"/>
      <c r="EH206" s="502"/>
      <c r="EI206" s="502"/>
      <c r="EJ206" s="502"/>
      <c r="EK206" s="502"/>
      <c r="EL206" s="502"/>
      <c r="EM206" s="502"/>
      <c r="EN206" s="502"/>
      <c r="EO206" s="502"/>
      <c r="EP206" s="502"/>
      <c r="EQ206" s="502"/>
      <c r="ER206" s="502"/>
      <c r="ES206" s="502"/>
      <c r="ET206" s="502"/>
      <c r="EU206" s="502"/>
      <c r="EV206" s="502"/>
      <c r="EW206" s="502"/>
      <c r="EX206" s="503"/>
      <c r="EY206" s="502"/>
      <c r="EZ206" s="502"/>
      <c r="FA206" s="502"/>
      <c r="FB206" s="502"/>
      <c r="FC206" s="502"/>
      <c r="FD206" s="502"/>
      <c r="FE206" s="502"/>
      <c r="FF206" s="502"/>
      <c r="FG206" s="502"/>
      <c r="FH206" s="502"/>
      <c r="FI206" s="502"/>
    </row>
    <row r="207" spans="1:165" s="501" customFormat="1" x14ac:dyDescent="0.2">
      <c r="A207" s="772"/>
      <c r="B207" s="788"/>
      <c r="C207" s="502"/>
      <c r="D207" s="502"/>
      <c r="F207" s="30"/>
      <c r="G207" s="502"/>
      <c r="I207" s="30"/>
      <c r="J207" s="502"/>
      <c r="L207" s="30"/>
      <c r="M207" s="502"/>
      <c r="O207" s="30"/>
      <c r="P207" s="502"/>
      <c r="R207" s="30"/>
      <c r="S207" s="502"/>
      <c r="U207" s="30"/>
      <c r="V207" s="502"/>
      <c r="X207" s="30"/>
      <c r="Y207" s="502"/>
      <c r="AA207" s="30"/>
      <c r="AB207" s="502"/>
      <c r="AD207" s="30"/>
      <c r="AE207" s="502"/>
      <c r="AG207" s="30"/>
      <c r="AH207" s="502"/>
      <c r="AJ207" s="30"/>
      <c r="AK207" s="502"/>
      <c r="AM207" s="30"/>
      <c r="AN207" s="502"/>
      <c r="AP207" s="30"/>
      <c r="AQ207" s="502"/>
      <c r="AS207" s="30"/>
      <c r="AT207" s="502"/>
      <c r="AV207" s="30"/>
      <c r="AW207" s="502"/>
      <c r="AY207" s="30"/>
      <c r="AZ207" s="502"/>
      <c r="BB207" s="30"/>
      <c r="BC207" s="502"/>
      <c r="BE207" s="30"/>
      <c r="BF207" s="502"/>
      <c r="BH207" s="30"/>
      <c r="BI207" s="502"/>
      <c r="BK207" s="30"/>
      <c r="BL207" s="31"/>
      <c r="BM207" s="31"/>
      <c r="BN207" s="31"/>
      <c r="BO207" s="31"/>
      <c r="BP207" s="31"/>
      <c r="BQ207" s="31"/>
      <c r="BR207" s="31"/>
      <c r="BS207" s="502"/>
      <c r="BT207" s="502"/>
      <c r="BU207" s="502"/>
      <c r="BV207" s="502"/>
      <c r="BW207" s="502"/>
      <c r="BX207" s="502"/>
      <c r="BY207" s="502"/>
      <c r="BZ207" s="502"/>
      <c r="CA207" s="502"/>
      <c r="CB207" s="502"/>
      <c r="CC207" s="502"/>
      <c r="CD207" s="502"/>
      <c r="CE207" s="502"/>
      <c r="CF207" s="502"/>
      <c r="CG207" s="502"/>
      <c r="CH207" s="502"/>
      <c r="CI207" s="502"/>
      <c r="CJ207" s="502"/>
      <c r="CK207" s="502"/>
      <c r="CL207" s="502"/>
      <c r="CM207" s="502"/>
      <c r="CN207" s="502"/>
      <c r="CO207" s="502"/>
      <c r="CP207" s="502"/>
      <c r="CQ207" s="502"/>
      <c r="CR207" s="502"/>
      <c r="CS207" s="502"/>
      <c r="CT207" s="502"/>
      <c r="CU207" s="502"/>
      <c r="CV207" s="502"/>
      <c r="CW207" s="502"/>
      <c r="CX207" s="502"/>
      <c r="CY207" s="502"/>
      <c r="CZ207" s="502"/>
      <c r="DA207" s="502"/>
      <c r="DB207" s="502"/>
      <c r="DC207" s="502"/>
      <c r="DD207" s="502"/>
      <c r="DE207" s="502"/>
      <c r="DF207" s="502"/>
      <c r="DG207" s="502"/>
      <c r="DH207" s="502"/>
      <c r="DI207" s="502"/>
      <c r="DJ207" s="502"/>
      <c r="DK207" s="502"/>
      <c r="DL207" s="502"/>
      <c r="DM207" s="502"/>
      <c r="DN207" s="502"/>
      <c r="DO207" s="502"/>
      <c r="DP207" s="502"/>
      <c r="DQ207" s="502"/>
      <c r="DR207" s="502"/>
      <c r="DS207" s="502"/>
      <c r="DT207" s="502"/>
      <c r="DU207" s="502"/>
      <c r="DV207" s="502"/>
      <c r="DW207" s="502"/>
      <c r="DX207" s="502"/>
      <c r="DY207" s="502"/>
      <c r="DZ207" s="502"/>
      <c r="EA207" s="502"/>
      <c r="EB207" s="502"/>
      <c r="EC207" s="502"/>
      <c r="ED207" s="502"/>
      <c r="EE207" s="502"/>
      <c r="EF207" s="502"/>
      <c r="EG207" s="502"/>
      <c r="EH207" s="502"/>
      <c r="EI207" s="502"/>
      <c r="EJ207" s="502"/>
      <c r="EK207" s="502"/>
      <c r="EL207" s="502"/>
      <c r="EM207" s="502"/>
      <c r="EN207" s="502"/>
      <c r="EO207" s="502"/>
      <c r="EP207" s="502"/>
      <c r="EQ207" s="502"/>
      <c r="ER207" s="502"/>
      <c r="ES207" s="502"/>
      <c r="ET207" s="502"/>
      <c r="EU207" s="502"/>
      <c r="EV207" s="502"/>
      <c r="EW207" s="502"/>
      <c r="EX207" s="503"/>
      <c r="EY207" s="502"/>
      <c r="EZ207" s="502"/>
      <c r="FA207" s="502"/>
      <c r="FB207" s="502"/>
      <c r="FC207" s="502"/>
      <c r="FD207" s="502"/>
      <c r="FE207" s="502"/>
      <c r="FF207" s="502"/>
      <c r="FG207" s="502"/>
      <c r="FH207" s="502"/>
      <c r="FI207" s="502"/>
    </row>
    <row r="208" spans="1:165" s="501" customFormat="1" x14ac:dyDescent="0.2">
      <c r="A208" s="772"/>
      <c r="B208" s="788"/>
      <c r="C208" s="502"/>
      <c r="D208" s="502"/>
      <c r="F208" s="30"/>
      <c r="G208" s="502"/>
      <c r="I208" s="30"/>
      <c r="J208" s="502"/>
      <c r="L208" s="30"/>
      <c r="M208" s="502"/>
      <c r="O208" s="30"/>
      <c r="P208" s="502"/>
      <c r="R208" s="30"/>
      <c r="S208" s="502"/>
      <c r="U208" s="30"/>
      <c r="V208" s="502"/>
      <c r="X208" s="30"/>
      <c r="Y208" s="502"/>
      <c r="AA208" s="30"/>
      <c r="AB208" s="502"/>
      <c r="AD208" s="30"/>
      <c r="AE208" s="502"/>
      <c r="AG208" s="30"/>
      <c r="AH208" s="502"/>
      <c r="AJ208" s="30"/>
      <c r="AK208" s="502"/>
      <c r="AM208" s="30"/>
      <c r="AN208" s="502"/>
      <c r="AP208" s="30"/>
      <c r="AQ208" s="502"/>
      <c r="AS208" s="30"/>
      <c r="AT208" s="502"/>
      <c r="AV208" s="30"/>
      <c r="AW208" s="502"/>
      <c r="AY208" s="30"/>
      <c r="AZ208" s="502"/>
      <c r="BB208" s="30"/>
      <c r="BC208" s="502"/>
      <c r="BE208" s="30"/>
      <c r="BF208" s="502"/>
      <c r="BH208" s="30"/>
      <c r="BI208" s="502"/>
      <c r="BK208" s="30"/>
      <c r="BL208" s="31"/>
      <c r="BM208" s="31"/>
      <c r="BN208" s="31"/>
      <c r="BO208" s="31"/>
      <c r="BP208" s="31"/>
      <c r="BQ208" s="31"/>
      <c r="BR208" s="31"/>
      <c r="BS208" s="502"/>
      <c r="BT208" s="502"/>
      <c r="BU208" s="502"/>
      <c r="BV208" s="502"/>
      <c r="BW208" s="502"/>
      <c r="BX208" s="502"/>
      <c r="BY208" s="502"/>
      <c r="BZ208" s="502"/>
      <c r="CA208" s="502"/>
      <c r="CB208" s="502"/>
      <c r="CC208" s="502"/>
      <c r="CD208" s="502"/>
      <c r="CE208" s="502"/>
      <c r="CF208" s="502"/>
      <c r="CG208" s="502"/>
      <c r="CH208" s="502"/>
      <c r="CI208" s="502"/>
      <c r="CJ208" s="502"/>
      <c r="CK208" s="502"/>
      <c r="CL208" s="502"/>
      <c r="CM208" s="502"/>
      <c r="CN208" s="502"/>
      <c r="CO208" s="502"/>
      <c r="CP208" s="502"/>
      <c r="CQ208" s="502"/>
      <c r="CR208" s="502"/>
      <c r="CS208" s="502"/>
      <c r="CT208" s="502"/>
      <c r="CU208" s="502"/>
      <c r="CV208" s="502"/>
      <c r="CW208" s="502"/>
      <c r="CX208" s="502"/>
      <c r="CY208" s="502"/>
      <c r="CZ208" s="502"/>
      <c r="DA208" s="502"/>
      <c r="DB208" s="502"/>
      <c r="DC208" s="502"/>
      <c r="DD208" s="502"/>
      <c r="DE208" s="502"/>
      <c r="DF208" s="502"/>
      <c r="DG208" s="502"/>
      <c r="DH208" s="502"/>
      <c r="DI208" s="502"/>
      <c r="DJ208" s="502"/>
      <c r="DK208" s="502"/>
      <c r="DL208" s="502"/>
      <c r="DM208" s="502"/>
      <c r="DN208" s="502"/>
      <c r="DO208" s="502"/>
      <c r="DP208" s="502"/>
      <c r="DQ208" s="502"/>
      <c r="DR208" s="502"/>
      <c r="DS208" s="502"/>
      <c r="DT208" s="502"/>
      <c r="DU208" s="502"/>
      <c r="DV208" s="502"/>
      <c r="DW208" s="502"/>
      <c r="DX208" s="502"/>
      <c r="DY208" s="502"/>
      <c r="DZ208" s="502"/>
      <c r="EA208" s="502"/>
      <c r="EB208" s="502"/>
      <c r="EC208" s="502"/>
      <c r="ED208" s="502"/>
      <c r="EE208" s="502"/>
      <c r="EF208" s="502"/>
      <c r="EG208" s="502"/>
      <c r="EH208" s="502"/>
      <c r="EI208" s="502"/>
      <c r="EJ208" s="502"/>
      <c r="EK208" s="502"/>
      <c r="EL208" s="502"/>
      <c r="EM208" s="502"/>
      <c r="EN208" s="502"/>
      <c r="EO208" s="502"/>
      <c r="EP208" s="502"/>
      <c r="EQ208" s="502"/>
      <c r="ER208" s="502"/>
      <c r="ES208" s="502"/>
      <c r="ET208" s="502"/>
      <c r="EU208" s="502"/>
      <c r="EV208" s="502"/>
      <c r="EW208" s="502"/>
      <c r="EX208" s="503"/>
      <c r="EY208" s="502"/>
      <c r="EZ208" s="502"/>
      <c r="FA208" s="502"/>
      <c r="FB208" s="502"/>
      <c r="FC208" s="502"/>
      <c r="FD208" s="502"/>
      <c r="FE208" s="502"/>
      <c r="FF208" s="502"/>
      <c r="FG208" s="502"/>
      <c r="FH208" s="502"/>
      <c r="FI208" s="502"/>
    </row>
    <row r="209" spans="1:165" s="501" customFormat="1" x14ac:dyDescent="0.2">
      <c r="A209" s="772"/>
      <c r="B209" s="788"/>
      <c r="C209" s="502"/>
      <c r="D209" s="502"/>
      <c r="F209" s="30"/>
      <c r="G209" s="502"/>
      <c r="I209" s="30"/>
      <c r="J209" s="502"/>
      <c r="L209" s="30"/>
      <c r="M209" s="502"/>
      <c r="O209" s="30"/>
      <c r="P209" s="502"/>
      <c r="R209" s="30"/>
      <c r="S209" s="502"/>
      <c r="U209" s="30"/>
      <c r="V209" s="502"/>
      <c r="X209" s="30"/>
      <c r="Y209" s="502"/>
      <c r="AA209" s="30"/>
      <c r="AB209" s="502"/>
      <c r="AD209" s="30"/>
      <c r="AE209" s="502"/>
      <c r="AG209" s="30"/>
      <c r="AH209" s="502"/>
      <c r="AJ209" s="30"/>
      <c r="AK209" s="502"/>
      <c r="AM209" s="30"/>
      <c r="AN209" s="502"/>
      <c r="AP209" s="30"/>
      <c r="AQ209" s="502"/>
      <c r="AS209" s="30"/>
      <c r="AT209" s="502"/>
      <c r="AV209" s="30"/>
      <c r="AW209" s="502"/>
      <c r="AY209" s="30"/>
      <c r="AZ209" s="502"/>
      <c r="BB209" s="30"/>
      <c r="BC209" s="502"/>
      <c r="BE209" s="30"/>
      <c r="BF209" s="502"/>
      <c r="BH209" s="30"/>
      <c r="BI209" s="502"/>
      <c r="BK209" s="30"/>
      <c r="BL209" s="31"/>
      <c r="BM209" s="31"/>
      <c r="BN209" s="31"/>
      <c r="BO209" s="31"/>
      <c r="BP209" s="31"/>
      <c r="BQ209" s="31"/>
      <c r="BR209" s="31"/>
      <c r="BS209" s="502"/>
      <c r="BT209" s="502"/>
      <c r="BU209" s="502"/>
      <c r="BV209" s="502"/>
      <c r="BW209" s="502"/>
      <c r="BX209" s="502"/>
      <c r="BY209" s="502"/>
      <c r="BZ209" s="502"/>
      <c r="CA209" s="502"/>
      <c r="CB209" s="502"/>
      <c r="CC209" s="502"/>
      <c r="CD209" s="502"/>
      <c r="CE209" s="502"/>
      <c r="CF209" s="502"/>
      <c r="CG209" s="502"/>
      <c r="CH209" s="502"/>
      <c r="CI209" s="502"/>
      <c r="CJ209" s="502"/>
      <c r="CK209" s="502"/>
      <c r="CL209" s="502"/>
      <c r="CM209" s="502"/>
      <c r="CN209" s="502"/>
      <c r="CO209" s="502"/>
      <c r="CP209" s="502"/>
      <c r="CQ209" s="502"/>
      <c r="CR209" s="502"/>
      <c r="CS209" s="502"/>
      <c r="CT209" s="502"/>
      <c r="CU209" s="502"/>
      <c r="CV209" s="502"/>
      <c r="CW209" s="502"/>
      <c r="CX209" s="502"/>
      <c r="CY209" s="502"/>
      <c r="CZ209" s="502"/>
      <c r="DA209" s="502"/>
      <c r="DB209" s="502"/>
      <c r="DC209" s="502"/>
      <c r="DD209" s="502"/>
      <c r="DE209" s="502"/>
      <c r="DF209" s="502"/>
      <c r="DG209" s="502"/>
      <c r="DH209" s="502"/>
      <c r="DI209" s="502"/>
      <c r="DJ209" s="502"/>
      <c r="DK209" s="502"/>
      <c r="DL209" s="502"/>
      <c r="DM209" s="502"/>
      <c r="DN209" s="502"/>
      <c r="DO209" s="502"/>
      <c r="DP209" s="502"/>
      <c r="DQ209" s="502"/>
      <c r="DR209" s="502"/>
      <c r="DS209" s="502"/>
      <c r="DT209" s="502"/>
      <c r="DU209" s="502"/>
      <c r="DV209" s="502"/>
      <c r="DW209" s="502"/>
      <c r="DX209" s="502"/>
      <c r="DY209" s="502"/>
      <c r="DZ209" s="502"/>
      <c r="EA209" s="502"/>
      <c r="EB209" s="502"/>
      <c r="EC209" s="502"/>
      <c r="ED209" s="502"/>
      <c r="EE209" s="502"/>
      <c r="EF209" s="502"/>
      <c r="EG209" s="502"/>
      <c r="EH209" s="502"/>
      <c r="EI209" s="502"/>
      <c r="EJ209" s="502"/>
      <c r="EK209" s="502"/>
      <c r="EL209" s="502"/>
      <c r="EM209" s="502"/>
      <c r="EN209" s="502"/>
      <c r="EO209" s="502"/>
      <c r="EP209" s="502"/>
      <c r="EQ209" s="502"/>
      <c r="ER209" s="502"/>
      <c r="ES209" s="502"/>
      <c r="ET209" s="502"/>
      <c r="EU209" s="502"/>
      <c r="EV209" s="502"/>
      <c r="EW209" s="502"/>
      <c r="EX209" s="503"/>
      <c r="EY209" s="502"/>
      <c r="EZ209" s="502"/>
      <c r="FA209" s="502"/>
      <c r="FB209" s="502"/>
      <c r="FC209" s="502"/>
      <c r="FD209" s="502"/>
      <c r="FE209" s="502"/>
      <c r="FF209" s="502"/>
      <c r="FG209" s="502"/>
      <c r="FH209" s="502"/>
      <c r="FI209" s="502"/>
    </row>
    <row r="210" spans="1:165" s="501" customFormat="1" x14ac:dyDescent="0.2">
      <c r="A210" s="772"/>
      <c r="B210" s="788"/>
      <c r="C210" s="502"/>
      <c r="D210" s="502"/>
      <c r="F210" s="30"/>
      <c r="G210" s="502"/>
      <c r="I210" s="30"/>
      <c r="J210" s="502"/>
      <c r="L210" s="30"/>
      <c r="M210" s="502"/>
      <c r="O210" s="30"/>
      <c r="P210" s="502"/>
      <c r="R210" s="30"/>
      <c r="S210" s="502"/>
      <c r="U210" s="30"/>
      <c r="V210" s="502"/>
      <c r="X210" s="30"/>
      <c r="Y210" s="502"/>
      <c r="AA210" s="30"/>
      <c r="AB210" s="502"/>
      <c r="AD210" s="30"/>
      <c r="AE210" s="502"/>
      <c r="AG210" s="30"/>
      <c r="AH210" s="502"/>
      <c r="AJ210" s="30"/>
      <c r="AK210" s="502"/>
      <c r="AM210" s="30"/>
      <c r="AN210" s="502"/>
      <c r="AP210" s="30"/>
      <c r="AQ210" s="502"/>
      <c r="AS210" s="30"/>
      <c r="AT210" s="502"/>
      <c r="AV210" s="30"/>
      <c r="AW210" s="502"/>
      <c r="AY210" s="30"/>
      <c r="AZ210" s="502"/>
      <c r="BB210" s="30"/>
      <c r="BC210" s="502"/>
      <c r="BE210" s="30"/>
      <c r="BF210" s="502"/>
      <c r="BH210" s="30"/>
      <c r="BI210" s="502"/>
      <c r="BK210" s="30"/>
      <c r="BL210" s="31"/>
      <c r="BM210" s="31"/>
      <c r="BN210" s="31"/>
      <c r="BO210" s="31"/>
      <c r="BP210" s="31"/>
      <c r="BQ210" s="31"/>
      <c r="BR210" s="31"/>
      <c r="BS210" s="502"/>
      <c r="BT210" s="502"/>
      <c r="BU210" s="502"/>
      <c r="BV210" s="502"/>
      <c r="BW210" s="502"/>
      <c r="BX210" s="502"/>
      <c r="BY210" s="502"/>
      <c r="BZ210" s="502"/>
      <c r="CA210" s="502"/>
      <c r="CB210" s="502"/>
      <c r="CC210" s="502"/>
      <c r="CD210" s="502"/>
      <c r="CE210" s="502"/>
      <c r="CF210" s="502"/>
      <c r="CG210" s="502"/>
      <c r="CH210" s="502"/>
      <c r="CI210" s="502"/>
      <c r="CJ210" s="502"/>
      <c r="CK210" s="502"/>
      <c r="CL210" s="502"/>
      <c r="CM210" s="502"/>
      <c r="CN210" s="502"/>
      <c r="CO210" s="502"/>
      <c r="CP210" s="502"/>
      <c r="CQ210" s="502"/>
      <c r="CR210" s="502"/>
      <c r="CS210" s="502"/>
      <c r="CT210" s="502"/>
      <c r="CU210" s="502"/>
      <c r="CV210" s="502"/>
      <c r="CW210" s="502"/>
      <c r="CX210" s="502"/>
      <c r="CY210" s="502"/>
      <c r="CZ210" s="502"/>
      <c r="DA210" s="502"/>
      <c r="DB210" s="502"/>
      <c r="DC210" s="502"/>
      <c r="DD210" s="502"/>
      <c r="DE210" s="502"/>
      <c r="DF210" s="502"/>
      <c r="DG210" s="502"/>
      <c r="DH210" s="502"/>
      <c r="DI210" s="502"/>
      <c r="DJ210" s="502"/>
      <c r="DK210" s="502"/>
      <c r="DL210" s="502"/>
      <c r="DM210" s="502"/>
      <c r="DN210" s="502"/>
      <c r="DO210" s="502"/>
      <c r="DP210" s="502"/>
      <c r="DQ210" s="502"/>
      <c r="DR210" s="502"/>
      <c r="DS210" s="502"/>
      <c r="DT210" s="502"/>
      <c r="DU210" s="502"/>
      <c r="DV210" s="502"/>
      <c r="DW210" s="502"/>
      <c r="DX210" s="502"/>
      <c r="DY210" s="502"/>
      <c r="DZ210" s="502"/>
      <c r="EA210" s="502"/>
      <c r="EB210" s="502"/>
      <c r="EC210" s="502"/>
      <c r="ED210" s="502"/>
      <c r="EE210" s="502"/>
      <c r="EF210" s="502"/>
      <c r="EG210" s="502"/>
      <c r="EH210" s="502"/>
      <c r="EI210" s="502"/>
      <c r="EJ210" s="502"/>
      <c r="EK210" s="502"/>
      <c r="EL210" s="502"/>
      <c r="EM210" s="502"/>
      <c r="EN210" s="502"/>
      <c r="EO210" s="502"/>
      <c r="EP210" s="502"/>
      <c r="EQ210" s="502"/>
      <c r="ER210" s="502"/>
      <c r="ES210" s="502"/>
      <c r="ET210" s="502"/>
      <c r="EU210" s="502"/>
      <c r="EV210" s="502"/>
      <c r="EW210" s="502"/>
      <c r="EX210" s="503"/>
      <c r="EY210" s="502"/>
      <c r="EZ210" s="502"/>
      <c r="FA210" s="502"/>
      <c r="FB210" s="502"/>
      <c r="FC210" s="502"/>
      <c r="FD210" s="502"/>
      <c r="FE210" s="502"/>
      <c r="FF210" s="502"/>
      <c r="FG210" s="502"/>
      <c r="FH210" s="502"/>
      <c r="FI210" s="502"/>
    </row>
    <row r="211" spans="1:165" s="501" customFormat="1" x14ac:dyDescent="0.2">
      <c r="A211" s="772"/>
      <c r="B211" s="788"/>
      <c r="C211" s="502"/>
      <c r="D211" s="502"/>
      <c r="F211" s="30"/>
      <c r="G211" s="502"/>
      <c r="I211" s="30"/>
      <c r="J211" s="502"/>
      <c r="L211" s="30"/>
      <c r="M211" s="502"/>
      <c r="O211" s="30"/>
      <c r="P211" s="502"/>
      <c r="R211" s="30"/>
      <c r="S211" s="502"/>
      <c r="U211" s="30"/>
      <c r="V211" s="502"/>
      <c r="X211" s="30"/>
      <c r="Y211" s="502"/>
      <c r="AA211" s="30"/>
      <c r="AB211" s="502"/>
      <c r="AD211" s="30"/>
      <c r="AE211" s="502"/>
      <c r="AG211" s="30"/>
      <c r="AH211" s="502"/>
      <c r="AJ211" s="30"/>
      <c r="AK211" s="502"/>
      <c r="AM211" s="30"/>
      <c r="AN211" s="502"/>
      <c r="AP211" s="30"/>
      <c r="AQ211" s="502"/>
      <c r="AS211" s="30"/>
      <c r="AT211" s="502"/>
      <c r="AV211" s="30"/>
      <c r="AW211" s="502"/>
      <c r="AY211" s="30"/>
      <c r="AZ211" s="502"/>
      <c r="BB211" s="30"/>
      <c r="BC211" s="502"/>
      <c r="BE211" s="30"/>
      <c r="BF211" s="502"/>
      <c r="BH211" s="30"/>
      <c r="BI211" s="502"/>
      <c r="BK211" s="30"/>
      <c r="BL211" s="31"/>
      <c r="BM211" s="31"/>
      <c r="BN211" s="31"/>
      <c r="BO211" s="31"/>
      <c r="BP211" s="31"/>
      <c r="BQ211" s="31"/>
      <c r="BR211" s="31"/>
      <c r="BS211" s="502"/>
      <c r="BT211" s="502"/>
      <c r="BU211" s="502"/>
      <c r="BV211" s="502"/>
      <c r="BW211" s="502"/>
      <c r="BX211" s="502"/>
      <c r="BY211" s="502"/>
      <c r="BZ211" s="502"/>
      <c r="CA211" s="502"/>
      <c r="CB211" s="502"/>
      <c r="CC211" s="502"/>
      <c r="CD211" s="502"/>
      <c r="CE211" s="502"/>
      <c r="CF211" s="502"/>
      <c r="CG211" s="502"/>
      <c r="CH211" s="502"/>
      <c r="CI211" s="502"/>
      <c r="CJ211" s="502"/>
      <c r="CK211" s="502"/>
      <c r="CL211" s="502"/>
      <c r="CM211" s="502"/>
      <c r="CN211" s="502"/>
      <c r="CO211" s="502"/>
      <c r="CP211" s="502"/>
      <c r="CQ211" s="502"/>
      <c r="CR211" s="502"/>
      <c r="CS211" s="502"/>
      <c r="CT211" s="502"/>
      <c r="CU211" s="502"/>
      <c r="CV211" s="502"/>
      <c r="CW211" s="502"/>
      <c r="CX211" s="502"/>
      <c r="CY211" s="502"/>
      <c r="CZ211" s="502"/>
      <c r="DA211" s="502"/>
      <c r="DB211" s="502"/>
      <c r="DC211" s="502"/>
      <c r="DD211" s="502"/>
      <c r="DE211" s="502"/>
      <c r="DF211" s="502"/>
      <c r="DG211" s="502"/>
      <c r="DH211" s="502"/>
      <c r="DI211" s="502"/>
      <c r="DJ211" s="502"/>
      <c r="DK211" s="502"/>
      <c r="DL211" s="502"/>
      <c r="DM211" s="502"/>
      <c r="DN211" s="502"/>
      <c r="DO211" s="502"/>
      <c r="DP211" s="502"/>
      <c r="DQ211" s="502"/>
      <c r="DR211" s="502"/>
      <c r="DS211" s="502"/>
      <c r="DT211" s="502"/>
      <c r="DU211" s="502"/>
      <c r="DV211" s="502"/>
      <c r="DW211" s="502"/>
      <c r="DX211" s="502"/>
      <c r="DY211" s="502"/>
      <c r="DZ211" s="502"/>
      <c r="EA211" s="502"/>
      <c r="EB211" s="502"/>
      <c r="EC211" s="502"/>
      <c r="ED211" s="502"/>
      <c r="EE211" s="502"/>
      <c r="EF211" s="502"/>
      <c r="EG211" s="502"/>
      <c r="EH211" s="502"/>
      <c r="EI211" s="502"/>
      <c r="EJ211" s="502"/>
      <c r="EK211" s="502"/>
      <c r="EL211" s="502"/>
      <c r="EM211" s="502"/>
      <c r="EN211" s="502"/>
      <c r="EO211" s="502"/>
      <c r="EP211" s="502"/>
      <c r="EQ211" s="502"/>
      <c r="ER211" s="502"/>
      <c r="ES211" s="502"/>
      <c r="ET211" s="502"/>
      <c r="EU211" s="502"/>
      <c r="EV211" s="502"/>
      <c r="EW211" s="502"/>
      <c r="EX211" s="503"/>
      <c r="EY211" s="502"/>
      <c r="EZ211" s="502"/>
      <c r="FA211" s="502"/>
      <c r="FB211" s="502"/>
      <c r="FC211" s="502"/>
      <c r="FD211" s="502"/>
      <c r="FE211" s="502"/>
      <c r="FF211" s="502"/>
      <c r="FG211" s="502"/>
      <c r="FH211" s="502"/>
      <c r="FI211" s="502"/>
    </row>
    <row r="212" spans="1:165" s="501" customFormat="1" x14ac:dyDescent="0.2">
      <c r="A212" s="772"/>
      <c r="B212" s="788"/>
      <c r="C212" s="502"/>
      <c r="D212" s="502"/>
      <c r="F212" s="30"/>
      <c r="G212" s="502"/>
      <c r="I212" s="30"/>
      <c r="J212" s="502"/>
      <c r="L212" s="30"/>
      <c r="M212" s="502"/>
      <c r="O212" s="30"/>
      <c r="P212" s="502"/>
      <c r="R212" s="30"/>
      <c r="S212" s="502"/>
      <c r="U212" s="30"/>
      <c r="V212" s="502"/>
      <c r="X212" s="30"/>
      <c r="Y212" s="502"/>
      <c r="AA212" s="30"/>
      <c r="AB212" s="502"/>
      <c r="AD212" s="30"/>
      <c r="AE212" s="502"/>
      <c r="AG212" s="30"/>
      <c r="AH212" s="502"/>
      <c r="AJ212" s="30"/>
      <c r="AK212" s="502"/>
      <c r="AM212" s="30"/>
      <c r="AN212" s="502"/>
      <c r="AP212" s="30"/>
      <c r="AQ212" s="502"/>
      <c r="AS212" s="30"/>
      <c r="AT212" s="502"/>
      <c r="AV212" s="30"/>
      <c r="AW212" s="502"/>
      <c r="AY212" s="30"/>
      <c r="AZ212" s="502"/>
      <c r="BB212" s="30"/>
      <c r="BC212" s="502"/>
      <c r="BE212" s="30"/>
      <c r="BF212" s="502"/>
      <c r="BH212" s="30"/>
      <c r="BI212" s="502"/>
      <c r="BK212" s="30"/>
      <c r="BL212" s="31"/>
      <c r="BM212" s="31"/>
      <c r="BN212" s="31"/>
      <c r="BO212" s="31"/>
      <c r="BP212" s="31"/>
      <c r="BQ212" s="31"/>
      <c r="BR212" s="31"/>
      <c r="BS212" s="502"/>
      <c r="BT212" s="502"/>
      <c r="BU212" s="502"/>
      <c r="BV212" s="502"/>
      <c r="BW212" s="502"/>
      <c r="BX212" s="502"/>
      <c r="BY212" s="502"/>
      <c r="BZ212" s="502"/>
      <c r="CA212" s="502"/>
      <c r="CB212" s="502"/>
      <c r="CC212" s="502"/>
      <c r="CD212" s="502"/>
      <c r="CE212" s="502"/>
      <c r="CF212" s="502"/>
      <c r="CG212" s="502"/>
      <c r="CH212" s="502"/>
      <c r="CI212" s="502"/>
      <c r="CJ212" s="502"/>
      <c r="CK212" s="502"/>
      <c r="CL212" s="502"/>
      <c r="CM212" s="502"/>
      <c r="CN212" s="502"/>
      <c r="CO212" s="502"/>
      <c r="CP212" s="502"/>
      <c r="CQ212" s="502"/>
      <c r="CR212" s="502"/>
      <c r="CS212" s="502"/>
      <c r="CT212" s="502"/>
      <c r="CU212" s="502"/>
      <c r="CV212" s="502"/>
      <c r="CW212" s="502"/>
      <c r="CX212" s="502"/>
      <c r="CY212" s="502"/>
      <c r="CZ212" s="502"/>
      <c r="DA212" s="502"/>
      <c r="DB212" s="502"/>
      <c r="DC212" s="502"/>
      <c r="DD212" s="502"/>
      <c r="DE212" s="502"/>
      <c r="DF212" s="502"/>
      <c r="DG212" s="502"/>
      <c r="DH212" s="502"/>
      <c r="DI212" s="502"/>
      <c r="DJ212" s="502"/>
      <c r="DK212" s="502"/>
      <c r="DL212" s="502"/>
      <c r="DM212" s="502"/>
      <c r="DN212" s="502"/>
      <c r="DO212" s="502"/>
      <c r="DP212" s="502"/>
      <c r="DQ212" s="502"/>
      <c r="DR212" s="502"/>
      <c r="DS212" s="502"/>
      <c r="DT212" s="502"/>
      <c r="DU212" s="502"/>
      <c r="DV212" s="502"/>
      <c r="DW212" s="502"/>
      <c r="DX212" s="502"/>
      <c r="DY212" s="502"/>
      <c r="DZ212" s="502"/>
      <c r="EA212" s="502"/>
      <c r="EB212" s="502"/>
      <c r="EC212" s="502"/>
      <c r="ED212" s="502"/>
      <c r="EE212" s="502"/>
      <c r="EF212" s="502"/>
      <c r="EG212" s="502"/>
      <c r="EH212" s="502"/>
      <c r="EI212" s="502"/>
      <c r="EJ212" s="502"/>
      <c r="EK212" s="502"/>
      <c r="EL212" s="502"/>
      <c r="EM212" s="502"/>
      <c r="EN212" s="502"/>
      <c r="EO212" s="502"/>
      <c r="EP212" s="502"/>
      <c r="EQ212" s="502"/>
      <c r="ER212" s="502"/>
      <c r="ES212" s="502"/>
      <c r="ET212" s="502"/>
      <c r="EU212" s="502"/>
      <c r="EV212" s="502"/>
      <c r="EW212" s="502"/>
      <c r="EX212" s="503"/>
      <c r="EY212" s="502"/>
      <c r="EZ212" s="502"/>
      <c r="FA212" s="502"/>
      <c r="FB212" s="502"/>
      <c r="FC212" s="502"/>
      <c r="FD212" s="502"/>
      <c r="FE212" s="502"/>
      <c r="FF212" s="502"/>
      <c r="FG212" s="502"/>
      <c r="FH212" s="502"/>
      <c r="FI212" s="502"/>
    </row>
    <row r="213" spans="1:165" s="501" customFormat="1" x14ac:dyDescent="0.2">
      <c r="A213" s="772"/>
      <c r="B213" s="788"/>
      <c r="C213" s="502"/>
      <c r="D213" s="502"/>
      <c r="F213" s="30"/>
      <c r="G213" s="502"/>
      <c r="I213" s="30"/>
      <c r="J213" s="502"/>
      <c r="L213" s="30"/>
      <c r="M213" s="502"/>
      <c r="O213" s="30"/>
      <c r="P213" s="502"/>
      <c r="R213" s="30"/>
      <c r="S213" s="502"/>
      <c r="U213" s="30"/>
      <c r="V213" s="502"/>
      <c r="X213" s="30"/>
      <c r="Y213" s="502"/>
      <c r="AA213" s="30"/>
      <c r="AB213" s="502"/>
      <c r="AD213" s="30"/>
      <c r="AE213" s="502"/>
      <c r="AG213" s="30"/>
      <c r="AH213" s="502"/>
      <c r="AJ213" s="30"/>
      <c r="AK213" s="502"/>
      <c r="AM213" s="30"/>
      <c r="AN213" s="502"/>
      <c r="AP213" s="30"/>
      <c r="AQ213" s="502"/>
      <c r="AS213" s="30"/>
      <c r="AT213" s="502"/>
      <c r="AV213" s="30"/>
      <c r="AW213" s="502"/>
      <c r="AY213" s="30"/>
      <c r="AZ213" s="502"/>
      <c r="BB213" s="30"/>
      <c r="BC213" s="502"/>
      <c r="BE213" s="30"/>
      <c r="BF213" s="502"/>
      <c r="BH213" s="30"/>
      <c r="BI213" s="502"/>
      <c r="BK213" s="30"/>
      <c r="BL213" s="31"/>
      <c r="BM213" s="31"/>
      <c r="BN213" s="31"/>
      <c r="BO213" s="31"/>
      <c r="BP213" s="31"/>
      <c r="BQ213" s="31"/>
      <c r="BR213" s="31"/>
      <c r="BS213" s="502"/>
      <c r="BT213" s="502"/>
      <c r="BU213" s="502"/>
      <c r="BV213" s="502"/>
      <c r="BW213" s="502"/>
      <c r="BX213" s="502"/>
      <c r="BY213" s="502"/>
      <c r="BZ213" s="502"/>
      <c r="CA213" s="502"/>
      <c r="CB213" s="502"/>
      <c r="CC213" s="502"/>
      <c r="CD213" s="502"/>
      <c r="CE213" s="502"/>
      <c r="CF213" s="502"/>
      <c r="CG213" s="502"/>
      <c r="CH213" s="502"/>
      <c r="CI213" s="502"/>
      <c r="CJ213" s="502"/>
      <c r="CK213" s="502"/>
      <c r="CL213" s="502"/>
      <c r="CM213" s="502"/>
      <c r="CN213" s="502"/>
      <c r="CO213" s="502"/>
      <c r="CP213" s="502"/>
      <c r="CQ213" s="502"/>
      <c r="CR213" s="502"/>
      <c r="CS213" s="502"/>
      <c r="CT213" s="502"/>
      <c r="CU213" s="502"/>
      <c r="CV213" s="502"/>
      <c r="CW213" s="502"/>
      <c r="CX213" s="502"/>
      <c r="CY213" s="502"/>
      <c r="CZ213" s="502"/>
      <c r="DA213" s="502"/>
      <c r="DB213" s="502"/>
      <c r="DC213" s="502"/>
      <c r="DD213" s="502"/>
      <c r="DE213" s="502"/>
      <c r="DF213" s="502"/>
      <c r="DG213" s="502"/>
      <c r="DH213" s="502"/>
      <c r="DI213" s="502"/>
      <c r="DJ213" s="502"/>
      <c r="DK213" s="502"/>
      <c r="DL213" s="502"/>
      <c r="DM213" s="502"/>
      <c r="DN213" s="502"/>
      <c r="DO213" s="502"/>
      <c r="DP213" s="502"/>
      <c r="DQ213" s="502"/>
      <c r="DR213" s="502"/>
      <c r="DS213" s="502"/>
      <c r="DT213" s="502"/>
      <c r="DU213" s="502"/>
      <c r="DV213" s="502"/>
      <c r="DW213" s="502"/>
      <c r="DX213" s="502"/>
      <c r="DY213" s="502"/>
      <c r="DZ213" s="502"/>
      <c r="EA213" s="502"/>
      <c r="EB213" s="502"/>
      <c r="EC213" s="502"/>
      <c r="ED213" s="502"/>
      <c r="EE213" s="502"/>
      <c r="EF213" s="502"/>
      <c r="EG213" s="502"/>
      <c r="EH213" s="502"/>
      <c r="EI213" s="502"/>
      <c r="EJ213" s="502"/>
      <c r="EK213" s="502"/>
      <c r="EL213" s="502"/>
      <c r="EM213" s="502"/>
      <c r="EN213" s="502"/>
      <c r="EO213" s="502"/>
      <c r="EP213" s="502"/>
      <c r="EQ213" s="502"/>
      <c r="ER213" s="502"/>
      <c r="ES213" s="502"/>
      <c r="ET213" s="502"/>
      <c r="EU213" s="502"/>
      <c r="EV213" s="502"/>
      <c r="EW213" s="502"/>
      <c r="EX213" s="503"/>
      <c r="EY213" s="502"/>
      <c r="EZ213" s="502"/>
      <c r="FA213" s="502"/>
      <c r="FB213" s="502"/>
      <c r="FC213" s="502"/>
      <c r="FD213" s="502"/>
      <c r="FE213" s="502"/>
      <c r="FF213" s="502"/>
      <c r="FG213" s="502"/>
      <c r="FH213" s="502"/>
      <c r="FI213" s="502"/>
    </row>
    <row r="214" spans="1:165" s="501" customFormat="1" x14ac:dyDescent="0.2">
      <c r="A214" s="772"/>
      <c r="B214" s="788"/>
      <c r="C214" s="502"/>
      <c r="D214" s="502"/>
      <c r="F214" s="30"/>
      <c r="G214" s="502"/>
      <c r="I214" s="30"/>
      <c r="J214" s="502"/>
      <c r="L214" s="30"/>
      <c r="M214" s="502"/>
      <c r="O214" s="30"/>
      <c r="P214" s="502"/>
      <c r="R214" s="30"/>
      <c r="S214" s="502"/>
      <c r="U214" s="30"/>
      <c r="V214" s="502"/>
      <c r="X214" s="30"/>
      <c r="Y214" s="502"/>
      <c r="AA214" s="30"/>
      <c r="AB214" s="502"/>
      <c r="AD214" s="30"/>
      <c r="AE214" s="502"/>
      <c r="AG214" s="30"/>
      <c r="AH214" s="502"/>
      <c r="AJ214" s="30"/>
      <c r="AK214" s="502"/>
      <c r="AM214" s="30"/>
      <c r="AN214" s="502"/>
      <c r="AP214" s="30"/>
      <c r="AQ214" s="502"/>
      <c r="AS214" s="30"/>
      <c r="AT214" s="502"/>
      <c r="AV214" s="30"/>
      <c r="AW214" s="502"/>
      <c r="AY214" s="30"/>
      <c r="AZ214" s="502"/>
      <c r="BB214" s="30"/>
      <c r="BC214" s="502"/>
      <c r="BE214" s="30"/>
      <c r="BF214" s="502"/>
      <c r="BH214" s="30"/>
      <c r="BI214" s="502"/>
      <c r="BK214" s="30"/>
      <c r="BL214" s="31"/>
      <c r="BM214" s="31"/>
      <c r="BN214" s="31"/>
      <c r="BO214" s="31"/>
      <c r="BP214" s="31"/>
      <c r="BQ214" s="31"/>
      <c r="BR214" s="31"/>
      <c r="BS214" s="502"/>
      <c r="BT214" s="502"/>
      <c r="BU214" s="502"/>
      <c r="BV214" s="502"/>
      <c r="BW214" s="502"/>
      <c r="BX214" s="502"/>
      <c r="BY214" s="502"/>
      <c r="BZ214" s="502"/>
      <c r="CA214" s="502"/>
      <c r="CB214" s="502"/>
      <c r="CC214" s="502"/>
      <c r="CD214" s="502"/>
      <c r="CE214" s="502"/>
      <c r="CF214" s="502"/>
      <c r="CG214" s="502"/>
      <c r="CH214" s="502"/>
      <c r="CI214" s="502"/>
      <c r="CJ214" s="502"/>
      <c r="CK214" s="502"/>
      <c r="CL214" s="502"/>
      <c r="CM214" s="502"/>
      <c r="CN214" s="502"/>
      <c r="CO214" s="502"/>
      <c r="CP214" s="502"/>
      <c r="CQ214" s="502"/>
      <c r="CR214" s="502"/>
      <c r="CS214" s="502"/>
      <c r="CT214" s="502"/>
      <c r="CU214" s="502"/>
      <c r="CV214" s="502"/>
      <c r="CW214" s="502"/>
      <c r="CX214" s="502"/>
      <c r="CY214" s="502"/>
      <c r="CZ214" s="502"/>
      <c r="DA214" s="502"/>
      <c r="DB214" s="502"/>
      <c r="DC214" s="502"/>
      <c r="DD214" s="502"/>
      <c r="DE214" s="502"/>
      <c r="DF214" s="502"/>
      <c r="DG214" s="502"/>
      <c r="DH214" s="502"/>
      <c r="DI214" s="502"/>
      <c r="DJ214" s="502"/>
      <c r="DK214" s="502"/>
      <c r="DL214" s="502"/>
      <c r="DM214" s="502"/>
      <c r="DN214" s="502"/>
      <c r="DO214" s="502"/>
      <c r="DP214" s="502"/>
      <c r="DQ214" s="502"/>
      <c r="DR214" s="502"/>
      <c r="DS214" s="502"/>
      <c r="DT214" s="502"/>
      <c r="DU214" s="502"/>
      <c r="DV214" s="502"/>
      <c r="DW214" s="502"/>
      <c r="DX214" s="502"/>
      <c r="DY214" s="502"/>
      <c r="DZ214" s="502"/>
      <c r="EA214" s="502"/>
      <c r="EB214" s="502"/>
      <c r="EC214" s="502"/>
      <c r="ED214" s="502"/>
      <c r="EE214" s="502"/>
      <c r="EF214" s="502"/>
      <c r="EG214" s="502"/>
      <c r="EH214" s="502"/>
      <c r="EI214" s="502"/>
      <c r="EJ214" s="502"/>
      <c r="EK214" s="502"/>
      <c r="EL214" s="502"/>
      <c r="EM214" s="502"/>
      <c r="EN214" s="502"/>
      <c r="EO214" s="502"/>
      <c r="EP214" s="502"/>
      <c r="EQ214" s="502"/>
      <c r="ER214" s="502"/>
      <c r="ES214" s="502"/>
      <c r="ET214" s="502"/>
      <c r="EU214" s="502"/>
      <c r="EV214" s="502"/>
      <c r="EW214" s="502"/>
      <c r="EX214" s="503"/>
      <c r="EY214" s="502"/>
      <c r="EZ214" s="502"/>
      <c r="FA214" s="502"/>
      <c r="FB214" s="502"/>
      <c r="FC214" s="502"/>
      <c r="FD214" s="502"/>
      <c r="FE214" s="502"/>
      <c r="FF214" s="502"/>
      <c r="FG214" s="502"/>
      <c r="FH214" s="502"/>
      <c r="FI214" s="502"/>
    </row>
    <row r="215" spans="1:165" s="501" customFormat="1" x14ac:dyDescent="0.2">
      <c r="A215" s="772"/>
      <c r="B215" s="788"/>
      <c r="C215" s="502"/>
      <c r="D215" s="502"/>
      <c r="F215" s="30"/>
      <c r="G215" s="502"/>
      <c r="I215" s="30"/>
      <c r="J215" s="502"/>
      <c r="L215" s="30"/>
      <c r="M215" s="502"/>
      <c r="O215" s="30"/>
      <c r="P215" s="502"/>
      <c r="R215" s="30"/>
      <c r="S215" s="502"/>
      <c r="U215" s="30"/>
      <c r="V215" s="502"/>
      <c r="X215" s="30"/>
      <c r="Y215" s="502"/>
      <c r="AA215" s="30"/>
      <c r="AB215" s="502"/>
      <c r="AD215" s="30"/>
      <c r="AE215" s="502"/>
      <c r="AG215" s="30"/>
      <c r="AH215" s="502"/>
      <c r="AJ215" s="30"/>
      <c r="AK215" s="502"/>
      <c r="AM215" s="30"/>
      <c r="AN215" s="502"/>
      <c r="AP215" s="30"/>
      <c r="AQ215" s="502"/>
      <c r="AS215" s="30"/>
      <c r="AT215" s="502"/>
      <c r="AV215" s="30"/>
      <c r="AW215" s="502"/>
      <c r="AY215" s="30"/>
      <c r="AZ215" s="502"/>
      <c r="BB215" s="30"/>
      <c r="BC215" s="502"/>
      <c r="BE215" s="30"/>
      <c r="BF215" s="502"/>
      <c r="BH215" s="30"/>
      <c r="BI215" s="502"/>
      <c r="BK215" s="30"/>
      <c r="BL215" s="31"/>
      <c r="BM215" s="31"/>
      <c r="BN215" s="31"/>
      <c r="BO215" s="31"/>
      <c r="BP215" s="31"/>
      <c r="BQ215" s="31"/>
      <c r="BR215" s="31"/>
      <c r="BS215" s="502"/>
      <c r="BT215" s="502"/>
      <c r="BU215" s="502"/>
      <c r="BV215" s="502"/>
      <c r="BW215" s="502"/>
      <c r="BX215" s="502"/>
      <c r="BY215" s="502"/>
      <c r="BZ215" s="502"/>
      <c r="CA215" s="502"/>
      <c r="CB215" s="502"/>
      <c r="CC215" s="502"/>
      <c r="CD215" s="502"/>
      <c r="CE215" s="502"/>
      <c r="CF215" s="502"/>
      <c r="CG215" s="502"/>
      <c r="CH215" s="502"/>
      <c r="CI215" s="502"/>
      <c r="CJ215" s="502"/>
      <c r="CK215" s="502"/>
      <c r="CL215" s="502"/>
      <c r="CM215" s="502"/>
      <c r="CN215" s="502"/>
      <c r="CO215" s="502"/>
      <c r="CP215" s="502"/>
      <c r="CQ215" s="502"/>
      <c r="CR215" s="502"/>
      <c r="CS215" s="502"/>
      <c r="CT215" s="502"/>
      <c r="CU215" s="502"/>
      <c r="CV215" s="502"/>
      <c r="CW215" s="502"/>
      <c r="CX215" s="502"/>
      <c r="CY215" s="502"/>
      <c r="CZ215" s="502"/>
      <c r="DA215" s="502"/>
      <c r="DB215" s="502"/>
      <c r="DC215" s="502"/>
      <c r="DD215" s="502"/>
      <c r="DE215" s="502"/>
      <c r="DF215" s="502"/>
      <c r="DG215" s="502"/>
      <c r="DH215" s="502"/>
      <c r="DI215" s="502"/>
      <c r="DJ215" s="502"/>
      <c r="DK215" s="502"/>
      <c r="DL215" s="502"/>
      <c r="DM215" s="502"/>
      <c r="DN215" s="502"/>
      <c r="DO215" s="502"/>
      <c r="DP215" s="502"/>
      <c r="DQ215" s="502"/>
      <c r="DR215" s="502"/>
      <c r="DS215" s="502"/>
      <c r="DT215" s="502"/>
      <c r="DU215" s="502"/>
      <c r="DV215" s="502"/>
      <c r="DW215" s="502"/>
      <c r="DX215" s="502"/>
      <c r="DY215" s="502"/>
      <c r="DZ215" s="502"/>
      <c r="EA215" s="502"/>
      <c r="EB215" s="502"/>
      <c r="EC215" s="502"/>
      <c r="ED215" s="502"/>
      <c r="EE215" s="502"/>
      <c r="EF215" s="502"/>
      <c r="EG215" s="502"/>
      <c r="EH215" s="502"/>
      <c r="EI215" s="502"/>
      <c r="EJ215" s="502"/>
      <c r="EK215" s="502"/>
      <c r="EL215" s="502"/>
      <c r="EM215" s="502"/>
      <c r="EN215" s="502"/>
      <c r="EO215" s="502"/>
      <c r="EP215" s="502"/>
      <c r="EQ215" s="502"/>
      <c r="ER215" s="502"/>
      <c r="ES215" s="502"/>
      <c r="ET215" s="502"/>
      <c r="EU215" s="502"/>
      <c r="EV215" s="502"/>
      <c r="EW215" s="502"/>
      <c r="EX215" s="503"/>
      <c r="EY215" s="502"/>
      <c r="EZ215" s="502"/>
      <c r="FA215" s="502"/>
      <c r="FB215" s="502"/>
      <c r="FC215" s="502"/>
      <c r="FD215" s="502"/>
      <c r="FE215" s="502"/>
      <c r="FF215" s="502"/>
      <c r="FG215" s="502"/>
      <c r="FH215" s="502"/>
      <c r="FI215" s="502"/>
    </row>
    <row r="216" spans="1:165" s="501" customFormat="1" x14ac:dyDescent="0.2">
      <c r="A216" s="772"/>
      <c r="B216" s="788"/>
      <c r="C216" s="502"/>
      <c r="D216" s="502"/>
      <c r="F216" s="30"/>
      <c r="G216" s="502"/>
      <c r="I216" s="30"/>
      <c r="J216" s="502"/>
      <c r="L216" s="30"/>
      <c r="M216" s="502"/>
      <c r="O216" s="30"/>
      <c r="P216" s="502"/>
      <c r="R216" s="30"/>
      <c r="S216" s="502"/>
      <c r="U216" s="30"/>
      <c r="V216" s="502"/>
      <c r="X216" s="30"/>
      <c r="Y216" s="502"/>
      <c r="AA216" s="30"/>
      <c r="AB216" s="502"/>
      <c r="AD216" s="30"/>
      <c r="AE216" s="502"/>
      <c r="AG216" s="30"/>
      <c r="AH216" s="502"/>
      <c r="AJ216" s="30"/>
      <c r="AK216" s="502"/>
      <c r="AM216" s="30"/>
      <c r="AN216" s="502"/>
      <c r="AP216" s="30"/>
      <c r="AQ216" s="502"/>
      <c r="AS216" s="30"/>
      <c r="AT216" s="502"/>
      <c r="AV216" s="30"/>
      <c r="AW216" s="502"/>
      <c r="AY216" s="30"/>
      <c r="AZ216" s="502"/>
      <c r="BB216" s="30"/>
      <c r="BC216" s="502"/>
      <c r="BE216" s="30"/>
      <c r="BF216" s="502"/>
      <c r="BH216" s="30"/>
      <c r="BI216" s="502"/>
      <c r="BK216" s="30"/>
      <c r="BL216" s="31"/>
      <c r="BM216" s="31"/>
      <c r="BN216" s="31"/>
      <c r="BO216" s="31"/>
      <c r="BP216" s="31"/>
      <c r="BQ216" s="31"/>
      <c r="BR216" s="31"/>
      <c r="BS216" s="502"/>
      <c r="BT216" s="502"/>
      <c r="BU216" s="502"/>
      <c r="BV216" s="502"/>
      <c r="BW216" s="502"/>
      <c r="BX216" s="502"/>
      <c r="BY216" s="502"/>
      <c r="BZ216" s="502"/>
      <c r="CA216" s="502"/>
      <c r="CB216" s="502"/>
      <c r="CC216" s="502"/>
      <c r="CD216" s="502"/>
      <c r="CE216" s="502"/>
      <c r="CF216" s="502"/>
      <c r="CG216" s="502"/>
      <c r="CH216" s="502"/>
      <c r="CI216" s="502"/>
      <c r="CJ216" s="502"/>
      <c r="CK216" s="502"/>
      <c r="CL216" s="502"/>
      <c r="CM216" s="502"/>
      <c r="CN216" s="502"/>
      <c r="CO216" s="502"/>
      <c r="CP216" s="502"/>
      <c r="CQ216" s="502"/>
      <c r="CR216" s="502"/>
      <c r="CS216" s="502"/>
      <c r="CT216" s="502"/>
      <c r="CU216" s="502"/>
      <c r="CV216" s="502"/>
      <c r="CW216" s="502"/>
      <c r="CX216" s="502"/>
      <c r="CY216" s="502"/>
      <c r="CZ216" s="502"/>
      <c r="DA216" s="502"/>
      <c r="DB216" s="502"/>
      <c r="DC216" s="502"/>
      <c r="DD216" s="502"/>
      <c r="DE216" s="502"/>
      <c r="DF216" s="502"/>
      <c r="DG216" s="502"/>
      <c r="DH216" s="502"/>
      <c r="DI216" s="502"/>
      <c r="DJ216" s="502"/>
      <c r="DK216" s="502"/>
      <c r="DL216" s="502"/>
      <c r="DM216" s="502"/>
      <c r="DN216" s="502"/>
      <c r="DO216" s="502"/>
      <c r="DP216" s="502"/>
      <c r="DQ216" s="502"/>
      <c r="DR216" s="502"/>
      <c r="DS216" s="502"/>
      <c r="DT216" s="502"/>
      <c r="DU216" s="502"/>
      <c r="DV216" s="502"/>
      <c r="DW216" s="502"/>
      <c r="DX216" s="502"/>
      <c r="DY216" s="502"/>
      <c r="DZ216" s="502"/>
      <c r="EA216" s="502"/>
      <c r="EB216" s="502"/>
      <c r="EC216" s="502"/>
      <c r="ED216" s="502"/>
      <c r="EE216" s="502"/>
      <c r="EF216" s="502"/>
      <c r="EG216" s="502"/>
      <c r="EH216" s="502"/>
      <c r="EI216" s="502"/>
      <c r="EJ216" s="502"/>
      <c r="EK216" s="502"/>
      <c r="EL216" s="502"/>
      <c r="EM216" s="502"/>
      <c r="EN216" s="502"/>
      <c r="EO216" s="502"/>
      <c r="EP216" s="502"/>
      <c r="EQ216" s="502"/>
      <c r="ER216" s="502"/>
      <c r="ES216" s="502"/>
      <c r="ET216" s="502"/>
      <c r="EU216" s="502"/>
      <c r="EV216" s="502"/>
      <c r="EW216" s="502"/>
      <c r="EX216" s="503"/>
      <c r="EY216" s="502"/>
      <c r="EZ216" s="502"/>
      <c r="FA216" s="502"/>
      <c r="FB216" s="502"/>
      <c r="FC216" s="502"/>
      <c r="FD216" s="502"/>
      <c r="FE216" s="502"/>
      <c r="FF216" s="502"/>
      <c r="FG216" s="502"/>
      <c r="FH216" s="502"/>
      <c r="FI216" s="502"/>
    </row>
    <row r="217" spans="1:165" s="501" customFormat="1" x14ac:dyDescent="0.2">
      <c r="A217" s="772"/>
      <c r="B217" s="788"/>
      <c r="C217" s="502"/>
      <c r="D217" s="502"/>
      <c r="F217" s="30"/>
      <c r="G217" s="502"/>
      <c r="I217" s="30"/>
      <c r="J217" s="502"/>
      <c r="L217" s="30"/>
      <c r="M217" s="502"/>
      <c r="O217" s="30"/>
      <c r="P217" s="502"/>
      <c r="R217" s="30"/>
      <c r="S217" s="502"/>
      <c r="U217" s="30"/>
      <c r="V217" s="502"/>
      <c r="X217" s="30"/>
      <c r="Y217" s="502"/>
      <c r="AA217" s="30"/>
      <c r="AB217" s="502"/>
      <c r="AD217" s="30"/>
      <c r="AE217" s="502"/>
      <c r="AG217" s="30"/>
      <c r="AH217" s="502"/>
      <c r="AJ217" s="30"/>
      <c r="AK217" s="502"/>
      <c r="AM217" s="30"/>
      <c r="AN217" s="502"/>
      <c r="AP217" s="30"/>
      <c r="AQ217" s="502"/>
      <c r="AS217" s="30"/>
      <c r="AT217" s="502"/>
      <c r="AV217" s="30"/>
      <c r="AW217" s="502"/>
      <c r="AY217" s="30"/>
      <c r="AZ217" s="502"/>
      <c r="BB217" s="30"/>
      <c r="BC217" s="502"/>
      <c r="BE217" s="30"/>
      <c r="BF217" s="502"/>
      <c r="BH217" s="30"/>
      <c r="BI217" s="502"/>
      <c r="BK217" s="30"/>
      <c r="BL217" s="31"/>
      <c r="BM217" s="31"/>
      <c r="BN217" s="31"/>
      <c r="BO217" s="31"/>
      <c r="BP217" s="31"/>
      <c r="BQ217" s="31"/>
      <c r="BR217" s="31"/>
      <c r="BS217" s="502"/>
      <c r="BT217" s="502"/>
      <c r="BU217" s="502"/>
      <c r="BV217" s="502"/>
      <c r="BW217" s="502"/>
      <c r="BX217" s="502"/>
      <c r="BY217" s="502"/>
      <c r="BZ217" s="502"/>
      <c r="CA217" s="502"/>
      <c r="CB217" s="502"/>
      <c r="CC217" s="502"/>
      <c r="CD217" s="502"/>
      <c r="CE217" s="502"/>
      <c r="CF217" s="502"/>
      <c r="CG217" s="502"/>
      <c r="CH217" s="502"/>
      <c r="CI217" s="502"/>
      <c r="CJ217" s="502"/>
      <c r="CK217" s="502"/>
      <c r="CL217" s="502"/>
      <c r="CM217" s="502"/>
      <c r="CN217" s="502"/>
      <c r="CO217" s="502"/>
      <c r="CP217" s="502"/>
      <c r="CQ217" s="502"/>
      <c r="CR217" s="502"/>
      <c r="CS217" s="502"/>
      <c r="CT217" s="502"/>
      <c r="CU217" s="502"/>
      <c r="CV217" s="502"/>
      <c r="CW217" s="502"/>
      <c r="CX217" s="502"/>
      <c r="CY217" s="502"/>
      <c r="CZ217" s="502"/>
      <c r="DA217" s="502"/>
      <c r="DB217" s="502"/>
      <c r="DC217" s="502"/>
      <c r="DD217" s="502"/>
      <c r="DE217" s="502"/>
      <c r="DF217" s="502"/>
      <c r="DG217" s="502"/>
      <c r="DH217" s="502"/>
      <c r="DI217" s="502"/>
      <c r="DJ217" s="502"/>
      <c r="DK217" s="502"/>
      <c r="DL217" s="502"/>
      <c r="DM217" s="502"/>
      <c r="DN217" s="502"/>
      <c r="DO217" s="502"/>
      <c r="DP217" s="502"/>
      <c r="DQ217" s="502"/>
      <c r="DR217" s="502"/>
      <c r="DS217" s="502"/>
      <c r="DT217" s="502"/>
      <c r="DU217" s="502"/>
      <c r="DV217" s="502"/>
      <c r="DW217" s="502"/>
      <c r="DX217" s="502"/>
      <c r="DY217" s="502"/>
      <c r="DZ217" s="502"/>
      <c r="EA217" s="502"/>
      <c r="EB217" s="502"/>
      <c r="EC217" s="502"/>
      <c r="ED217" s="502"/>
      <c r="EE217" s="502"/>
      <c r="EF217" s="502"/>
      <c r="EG217" s="502"/>
      <c r="EH217" s="502"/>
      <c r="EI217" s="502"/>
      <c r="EJ217" s="502"/>
      <c r="EK217" s="502"/>
      <c r="EL217" s="502"/>
      <c r="EM217" s="502"/>
      <c r="EN217" s="502"/>
      <c r="EO217" s="502"/>
      <c r="EP217" s="502"/>
      <c r="EQ217" s="502"/>
      <c r="ER217" s="502"/>
      <c r="ES217" s="502"/>
      <c r="ET217" s="502"/>
      <c r="EU217" s="502"/>
      <c r="EV217" s="502"/>
      <c r="EW217" s="502"/>
      <c r="EX217" s="503"/>
      <c r="EY217" s="502"/>
      <c r="EZ217" s="502"/>
      <c r="FA217" s="502"/>
      <c r="FB217" s="502"/>
      <c r="FC217" s="502"/>
      <c r="FD217" s="502"/>
      <c r="FE217" s="502"/>
      <c r="FF217" s="502"/>
      <c r="FG217" s="502"/>
      <c r="FH217" s="502"/>
      <c r="FI217" s="502"/>
    </row>
    <row r="218" spans="1:165" s="501" customFormat="1" x14ac:dyDescent="0.2">
      <c r="A218" s="772"/>
      <c r="B218" s="788"/>
      <c r="C218" s="502"/>
      <c r="D218" s="502"/>
      <c r="F218" s="30"/>
      <c r="G218" s="502"/>
      <c r="I218" s="30"/>
      <c r="J218" s="502"/>
      <c r="L218" s="30"/>
      <c r="M218" s="502"/>
      <c r="O218" s="30"/>
      <c r="P218" s="502"/>
      <c r="R218" s="30"/>
      <c r="S218" s="502"/>
      <c r="U218" s="30"/>
      <c r="V218" s="502"/>
      <c r="X218" s="30"/>
      <c r="Y218" s="502"/>
      <c r="AA218" s="30"/>
      <c r="AB218" s="502"/>
      <c r="AD218" s="30"/>
      <c r="AE218" s="502"/>
      <c r="AG218" s="30"/>
      <c r="AH218" s="502"/>
      <c r="AJ218" s="30"/>
      <c r="AK218" s="502"/>
      <c r="AM218" s="30"/>
      <c r="AN218" s="502"/>
      <c r="AP218" s="30"/>
      <c r="AQ218" s="502"/>
      <c r="AS218" s="30"/>
      <c r="AT218" s="502"/>
      <c r="AV218" s="30"/>
      <c r="AW218" s="502"/>
      <c r="AY218" s="30"/>
      <c r="AZ218" s="502"/>
      <c r="BB218" s="30"/>
      <c r="BC218" s="502"/>
      <c r="BE218" s="30"/>
      <c r="BF218" s="502"/>
      <c r="BH218" s="30"/>
      <c r="BI218" s="502"/>
      <c r="BK218" s="30"/>
      <c r="BL218" s="31"/>
      <c r="BM218" s="31"/>
      <c r="BN218" s="31"/>
      <c r="BO218" s="31"/>
      <c r="BP218" s="31"/>
      <c r="BQ218" s="31"/>
      <c r="BR218" s="31"/>
      <c r="BS218" s="502"/>
      <c r="BT218" s="502"/>
      <c r="BU218" s="502"/>
      <c r="BV218" s="502"/>
      <c r="BW218" s="502"/>
      <c r="BX218" s="502"/>
      <c r="BY218" s="502"/>
      <c r="BZ218" s="502"/>
      <c r="CA218" s="502"/>
      <c r="CB218" s="502"/>
      <c r="CC218" s="502"/>
      <c r="CD218" s="502"/>
      <c r="CE218" s="502"/>
      <c r="CF218" s="502"/>
      <c r="CG218" s="502"/>
      <c r="CH218" s="502"/>
      <c r="CI218" s="502"/>
      <c r="CJ218" s="502"/>
      <c r="CK218" s="502"/>
      <c r="CL218" s="502"/>
      <c r="CM218" s="502"/>
      <c r="CN218" s="502"/>
      <c r="CO218" s="502"/>
      <c r="CP218" s="502"/>
      <c r="CQ218" s="502"/>
      <c r="CR218" s="502"/>
      <c r="CS218" s="502"/>
      <c r="CT218" s="502"/>
      <c r="CU218" s="502"/>
      <c r="CV218" s="502"/>
      <c r="CW218" s="502"/>
      <c r="CX218" s="502"/>
      <c r="CY218" s="502"/>
      <c r="CZ218" s="502"/>
      <c r="DA218" s="502"/>
      <c r="DB218" s="502"/>
      <c r="DC218" s="502"/>
      <c r="DD218" s="502"/>
      <c r="DE218" s="502"/>
      <c r="DF218" s="502"/>
      <c r="DG218" s="502"/>
      <c r="DH218" s="502"/>
      <c r="DI218" s="502"/>
      <c r="DJ218" s="502"/>
      <c r="DK218" s="502"/>
      <c r="DL218" s="502"/>
      <c r="DM218" s="502"/>
      <c r="DN218" s="502"/>
      <c r="DO218" s="502"/>
      <c r="DP218" s="502"/>
      <c r="DQ218" s="502"/>
      <c r="DR218" s="502"/>
      <c r="DS218" s="502"/>
      <c r="DT218" s="502"/>
      <c r="DU218" s="502"/>
      <c r="DV218" s="502"/>
      <c r="DW218" s="502"/>
      <c r="DX218" s="502"/>
      <c r="DY218" s="502"/>
      <c r="DZ218" s="502"/>
      <c r="EA218" s="502"/>
      <c r="EB218" s="502"/>
      <c r="EC218" s="502"/>
      <c r="ED218" s="502"/>
      <c r="EE218" s="502"/>
      <c r="EF218" s="502"/>
      <c r="EG218" s="502"/>
      <c r="EH218" s="502"/>
      <c r="EI218" s="502"/>
      <c r="EJ218" s="502"/>
      <c r="EK218" s="502"/>
      <c r="EL218" s="502"/>
      <c r="EM218" s="502"/>
      <c r="EN218" s="502"/>
      <c r="EO218" s="502"/>
      <c r="EP218" s="502"/>
      <c r="EQ218" s="502"/>
      <c r="ER218" s="502"/>
      <c r="ES218" s="502"/>
      <c r="ET218" s="502"/>
      <c r="EU218" s="502"/>
      <c r="EV218" s="502"/>
      <c r="EW218" s="502"/>
      <c r="EX218" s="503"/>
      <c r="EY218" s="502"/>
      <c r="EZ218" s="502"/>
      <c r="FA218" s="502"/>
      <c r="FB218" s="502"/>
      <c r="FC218" s="502"/>
      <c r="FD218" s="502"/>
      <c r="FE218" s="502"/>
      <c r="FF218" s="502"/>
      <c r="FG218" s="502"/>
      <c r="FH218" s="502"/>
      <c r="FI218" s="502"/>
    </row>
    <row r="219" spans="1:165" s="501" customFormat="1" x14ac:dyDescent="0.2">
      <c r="A219" s="772"/>
      <c r="B219" s="788"/>
      <c r="C219" s="502"/>
      <c r="D219" s="502"/>
      <c r="F219" s="30"/>
      <c r="G219" s="502"/>
      <c r="I219" s="30"/>
      <c r="J219" s="502"/>
      <c r="L219" s="30"/>
      <c r="M219" s="502"/>
      <c r="O219" s="30"/>
      <c r="P219" s="502"/>
      <c r="R219" s="30"/>
      <c r="S219" s="502"/>
      <c r="U219" s="30"/>
      <c r="V219" s="502"/>
      <c r="X219" s="30"/>
      <c r="Y219" s="502"/>
      <c r="AA219" s="30"/>
      <c r="AB219" s="502"/>
      <c r="AD219" s="30"/>
      <c r="AE219" s="502"/>
      <c r="AG219" s="30"/>
      <c r="AH219" s="502"/>
      <c r="AJ219" s="30"/>
      <c r="AK219" s="502"/>
      <c r="AM219" s="30"/>
      <c r="AN219" s="502"/>
      <c r="AP219" s="30"/>
      <c r="AQ219" s="502"/>
      <c r="AS219" s="30"/>
      <c r="AT219" s="502"/>
      <c r="AV219" s="30"/>
      <c r="AW219" s="502"/>
      <c r="AY219" s="30"/>
      <c r="AZ219" s="502"/>
      <c r="BB219" s="30"/>
      <c r="BC219" s="502"/>
      <c r="BE219" s="30"/>
      <c r="BF219" s="502"/>
      <c r="BH219" s="30"/>
      <c r="BI219" s="502"/>
      <c r="BK219" s="30"/>
      <c r="BL219" s="31"/>
      <c r="BM219" s="31"/>
      <c r="BN219" s="31"/>
      <c r="BO219" s="31"/>
      <c r="BP219" s="31"/>
      <c r="BQ219" s="31"/>
      <c r="BR219" s="31"/>
      <c r="BS219" s="502"/>
      <c r="BT219" s="502"/>
      <c r="BU219" s="502"/>
      <c r="BV219" s="502"/>
      <c r="BW219" s="502"/>
      <c r="BX219" s="502"/>
      <c r="BY219" s="502"/>
      <c r="BZ219" s="502"/>
      <c r="CA219" s="502"/>
      <c r="CB219" s="502"/>
      <c r="CC219" s="502"/>
      <c r="CD219" s="502"/>
      <c r="CE219" s="502"/>
      <c r="CF219" s="502"/>
      <c r="CG219" s="502"/>
      <c r="CH219" s="502"/>
      <c r="CI219" s="502"/>
      <c r="CJ219" s="502"/>
      <c r="CK219" s="502"/>
      <c r="CL219" s="502"/>
      <c r="CM219" s="502"/>
      <c r="CN219" s="502"/>
      <c r="CO219" s="502"/>
      <c r="CP219" s="502"/>
      <c r="CQ219" s="502"/>
      <c r="CR219" s="502"/>
      <c r="CS219" s="502"/>
      <c r="CT219" s="502"/>
      <c r="CU219" s="502"/>
      <c r="CV219" s="502"/>
      <c r="CW219" s="502"/>
      <c r="CX219" s="502"/>
      <c r="CY219" s="502"/>
      <c r="CZ219" s="502"/>
      <c r="DA219" s="502"/>
      <c r="DB219" s="502"/>
      <c r="DC219" s="502"/>
      <c r="DD219" s="502"/>
      <c r="DE219" s="502"/>
      <c r="DF219" s="502"/>
      <c r="DG219" s="502"/>
      <c r="DH219" s="502"/>
      <c r="DI219" s="502"/>
      <c r="DJ219" s="502"/>
      <c r="DK219" s="502"/>
      <c r="DL219" s="502"/>
      <c r="DM219" s="502"/>
      <c r="DN219" s="502"/>
      <c r="DO219" s="502"/>
      <c r="DP219" s="502"/>
      <c r="DQ219" s="502"/>
      <c r="DR219" s="502"/>
      <c r="DS219" s="502"/>
      <c r="DT219" s="502"/>
      <c r="DU219" s="502"/>
      <c r="DV219" s="502"/>
      <c r="DW219" s="502"/>
      <c r="DX219" s="502"/>
      <c r="DY219" s="502"/>
      <c r="DZ219" s="502"/>
      <c r="EA219" s="502"/>
      <c r="EB219" s="502"/>
      <c r="EC219" s="502"/>
      <c r="ED219" s="502"/>
      <c r="EE219" s="502"/>
      <c r="EF219" s="502"/>
      <c r="EG219" s="502"/>
      <c r="EH219" s="502"/>
      <c r="EI219" s="502"/>
      <c r="EJ219" s="502"/>
      <c r="EK219" s="502"/>
      <c r="EL219" s="502"/>
      <c r="EM219" s="502"/>
      <c r="EN219" s="502"/>
      <c r="EO219" s="502"/>
      <c r="EP219" s="502"/>
      <c r="EQ219" s="502"/>
      <c r="ER219" s="502"/>
      <c r="ES219" s="502"/>
      <c r="ET219" s="502"/>
      <c r="EU219" s="502"/>
      <c r="EV219" s="502"/>
      <c r="EW219" s="502"/>
      <c r="EX219" s="503"/>
      <c r="EY219" s="502"/>
      <c r="EZ219" s="502"/>
      <c r="FA219" s="502"/>
      <c r="FB219" s="502"/>
      <c r="FC219" s="502"/>
      <c r="FD219" s="502"/>
      <c r="FE219" s="502"/>
      <c r="FF219" s="502"/>
      <c r="FG219" s="502"/>
      <c r="FH219" s="502"/>
      <c r="FI219" s="502"/>
    </row>
    <row r="220" spans="1:165" s="501" customFormat="1" x14ac:dyDescent="0.2">
      <c r="A220" s="772"/>
      <c r="B220" s="788"/>
      <c r="C220" s="502"/>
      <c r="D220" s="502"/>
      <c r="F220" s="30"/>
      <c r="G220" s="502"/>
      <c r="I220" s="30"/>
      <c r="J220" s="502"/>
      <c r="L220" s="30"/>
      <c r="M220" s="502"/>
      <c r="O220" s="30"/>
      <c r="P220" s="502"/>
      <c r="R220" s="30"/>
      <c r="S220" s="502"/>
      <c r="U220" s="30"/>
      <c r="V220" s="502"/>
      <c r="X220" s="30"/>
      <c r="Y220" s="502"/>
      <c r="AA220" s="30"/>
      <c r="AB220" s="502"/>
      <c r="AD220" s="30"/>
      <c r="AE220" s="502"/>
      <c r="AG220" s="30"/>
      <c r="AH220" s="502"/>
      <c r="AJ220" s="30"/>
      <c r="AK220" s="502"/>
      <c r="AM220" s="30"/>
      <c r="AN220" s="502"/>
      <c r="AP220" s="30"/>
      <c r="AQ220" s="502"/>
      <c r="AS220" s="30"/>
      <c r="AT220" s="502"/>
      <c r="AV220" s="30"/>
      <c r="AW220" s="502"/>
      <c r="AY220" s="30"/>
      <c r="AZ220" s="502"/>
      <c r="BB220" s="30"/>
      <c r="BC220" s="502"/>
      <c r="BE220" s="30"/>
      <c r="BF220" s="502"/>
      <c r="BH220" s="30"/>
      <c r="BI220" s="502"/>
      <c r="BK220" s="30"/>
      <c r="BL220" s="31"/>
      <c r="BM220" s="31"/>
      <c r="BN220" s="31"/>
      <c r="BO220" s="31"/>
      <c r="BP220" s="31"/>
      <c r="BQ220" s="31"/>
      <c r="BR220" s="31"/>
      <c r="BS220" s="502"/>
      <c r="BT220" s="502"/>
      <c r="BU220" s="502"/>
      <c r="BV220" s="502"/>
      <c r="BW220" s="502"/>
      <c r="BX220" s="502"/>
      <c r="BY220" s="502"/>
      <c r="BZ220" s="502"/>
      <c r="CA220" s="502"/>
      <c r="CB220" s="502"/>
      <c r="CC220" s="502"/>
      <c r="CD220" s="502"/>
      <c r="CE220" s="502"/>
      <c r="CF220" s="502"/>
      <c r="CG220" s="502"/>
      <c r="CH220" s="502"/>
      <c r="CI220" s="502"/>
      <c r="CJ220" s="502"/>
      <c r="CK220" s="502"/>
      <c r="CL220" s="502"/>
      <c r="CM220" s="502"/>
      <c r="CN220" s="502"/>
      <c r="CO220" s="502"/>
      <c r="CP220" s="502"/>
      <c r="CQ220" s="502"/>
      <c r="CR220" s="502"/>
      <c r="CS220" s="502"/>
      <c r="CT220" s="502"/>
      <c r="CU220" s="502"/>
      <c r="CV220" s="502"/>
      <c r="CW220" s="502"/>
      <c r="CX220" s="502"/>
      <c r="CY220" s="502"/>
      <c r="CZ220" s="502"/>
      <c r="DA220" s="502"/>
      <c r="DB220" s="502"/>
      <c r="DC220" s="502"/>
      <c r="DD220" s="502"/>
      <c r="DE220" s="502"/>
      <c r="DF220" s="502"/>
      <c r="DG220" s="502"/>
      <c r="DH220" s="502"/>
      <c r="DI220" s="502"/>
      <c r="DJ220" s="502"/>
      <c r="DK220" s="502"/>
      <c r="DL220" s="502"/>
      <c r="DM220" s="502"/>
      <c r="DN220" s="502"/>
      <c r="DO220" s="502"/>
      <c r="DP220" s="502"/>
      <c r="DQ220" s="502"/>
      <c r="DR220" s="502"/>
      <c r="DS220" s="502"/>
      <c r="DT220" s="502"/>
      <c r="DU220" s="502"/>
      <c r="DV220" s="502"/>
      <c r="DW220" s="502"/>
      <c r="DX220" s="502"/>
      <c r="DY220" s="502"/>
      <c r="DZ220" s="502"/>
      <c r="EA220" s="502"/>
      <c r="EB220" s="502"/>
      <c r="EC220" s="502"/>
      <c r="ED220" s="502"/>
      <c r="EE220" s="502"/>
      <c r="EF220" s="502"/>
      <c r="EG220" s="502"/>
      <c r="EH220" s="502"/>
      <c r="EI220" s="502"/>
      <c r="EJ220" s="502"/>
      <c r="EK220" s="502"/>
      <c r="EL220" s="502"/>
      <c r="EM220" s="502"/>
      <c r="EN220" s="502"/>
      <c r="EO220" s="502"/>
      <c r="EP220" s="502"/>
      <c r="EQ220" s="502"/>
      <c r="ER220" s="502"/>
      <c r="ES220" s="502"/>
      <c r="ET220" s="502"/>
      <c r="EU220" s="502"/>
      <c r="EV220" s="502"/>
      <c r="EW220" s="502"/>
      <c r="EX220" s="503"/>
      <c r="EY220" s="502"/>
      <c r="EZ220" s="502"/>
      <c r="FA220" s="502"/>
      <c r="FB220" s="502"/>
      <c r="FC220" s="502"/>
      <c r="FD220" s="502"/>
      <c r="FE220" s="502"/>
      <c r="FF220" s="502"/>
      <c r="FG220" s="502"/>
      <c r="FH220" s="502"/>
      <c r="FI220" s="502"/>
    </row>
    <row r="221" spans="1:165" s="501" customFormat="1" x14ac:dyDescent="0.2">
      <c r="A221" s="772"/>
      <c r="B221" s="788"/>
      <c r="C221" s="502"/>
      <c r="D221" s="502"/>
      <c r="F221" s="30"/>
      <c r="G221" s="502"/>
      <c r="I221" s="30"/>
      <c r="J221" s="502"/>
      <c r="L221" s="30"/>
      <c r="M221" s="502"/>
      <c r="O221" s="30"/>
      <c r="P221" s="502"/>
      <c r="R221" s="30"/>
      <c r="S221" s="502"/>
      <c r="U221" s="30"/>
      <c r="V221" s="502"/>
      <c r="X221" s="30"/>
      <c r="Y221" s="502"/>
      <c r="AA221" s="30"/>
      <c r="AB221" s="502"/>
      <c r="AD221" s="30"/>
      <c r="AE221" s="502"/>
      <c r="AG221" s="30"/>
      <c r="AH221" s="502"/>
      <c r="AJ221" s="30"/>
      <c r="AK221" s="502"/>
      <c r="AM221" s="30"/>
      <c r="AN221" s="502"/>
      <c r="AP221" s="30"/>
      <c r="AQ221" s="502"/>
      <c r="AS221" s="30"/>
      <c r="AT221" s="502"/>
      <c r="AV221" s="30"/>
      <c r="AW221" s="502"/>
      <c r="AY221" s="30"/>
      <c r="AZ221" s="502"/>
      <c r="BB221" s="30"/>
      <c r="BC221" s="502"/>
      <c r="BE221" s="30"/>
      <c r="BF221" s="502"/>
      <c r="BH221" s="30"/>
      <c r="BI221" s="502"/>
      <c r="BK221" s="30"/>
      <c r="BL221" s="31"/>
      <c r="BM221" s="31"/>
      <c r="BN221" s="31"/>
      <c r="BO221" s="31"/>
      <c r="BP221" s="31"/>
      <c r="BQ221" s="31"/>
      <c r="BR221" s="31"/>
      <c r="BS221" s="502"/>
      <c r="BT221" s="502"/>
      <c r="BU221" s="502"/>
      <c r="BV221" s="502"/>
      <c r="BW221" s="502"/>
      <c r="BX221" s="502"/>
      <c r="BY221" s="502"/>
      <c r="BZ221" s="502"/>
      <c r="CA221" s="502"/>
      <c r="CB221" s="502"/>
      <c r="CC221" s="502"/>
      <c r="CD221" s="502"/>
      <c r="CE221" s="502"/>
      <c r="CF221" s="502"/>
      <c r="CG221" s="502"/>
      <c r="CH221" s="502"/>
      <c r="CI221" s="502"/>
      <c r="CJ221" s="502"/>
      <c r="CK221" s="502"/>
      <c r="CL221" s="502"/>
      <c r="CM221" s="502"/>
      <c r="CN221" s="502"/>
      <c r="CO221" s="502"/>
      <c r="CP221" s="502"/>
      <c r="CQ221" s="502"/>
      <c r="CR221" s="502"/>
      <c r="CS221" s="502"/>
      <c r="CT221" s="502"/>
      <c r="CU221" s="502"/>
      <c r="CV221" s="502"/>
      <c r="CW221" s="502"/>
      <c r="CX221" s="502"/>
      <c r="CY221" s="502"/>
      <c r="CZ221" s="502"/>
      <c r="DA221" s="502"/>
      <c r="DB221" s="502"/>
      <c r="DC221" s="502"/>
      <c r="DD221" s="502"/>
      <c r="DE221" s="502"/>
      <c r="DF221" s="502"/>
      <c r="DG221" s="502"/>
      <c r="DH221" s="502"/>
      <c r="DI221" s="502"/>
      <c r="DJ221" s="502"/>
      <c r="DK221" s="502"/>
      <c r="DL221" s="502"/>
      <c r="DM221" s="502"/>
      <c r="DN221" s="502"/>
      <c r="DO221" s="502"/>
      <c r="DP221" s="502"/>
      <c r="DQ221" s="502"/>
      <c r="DR221" s="502"/>
      <c r="DS221" s="502"/>
      <c r="DT221" s="502"/>
      <c r="DU221" s="502"/>
      <c r="DV221" s="502"/>
      <c r="DW221" s="502"/>
      <c r="DX221" s="502"/>
      <c r="DY221" s="502"/>
      <c r="DZ221" s="502"/>
      <c r="EA221" s="502"/>
      <c r="EB221" s="502"/>
      <c r="EC221" s="502"/>
      <c r="ED221" s="502"/>
      <c r="EE221" s="502"/>
      <c r="EF221" s="502"/>
      <c r="EG221" s="502"/>
      <c r="EH221" s="502"/>
      <c r="EI221" s="502"/>
      <c r="EJ221" s="502"/>
      <c r="EK221" s="502"/>
      <c r="EL221" s="502"/>
      <c r="EM221" s="502"/>
      <c r="EN221" s="502"/>
      <c r="EO221" s="502"/>
      <c r="EP221" s="502"/>
      <c r="EQ221" s="502"/>
      <c r="ER221" s="502"/>
      <c r="ES221" s="502"/>
      <c r="ET221" s="502"/>
      <c r="EU221" s="502"/>
      <c r="EV221" s="502"/>
      <c r="EW221" s="502"/>
      <c r="EX221" s="503"/>
      <c r="EY221" s="502"/>
      <c r="EZ221" s="502"/>
      <c r="FA221" s="502"/>
      <c r="FB221" s="502"/>
      <c r="FC221" s="502"/>
      <c r="FD221" s="502"/>
      <c r="FE221" s="502"/>
      <c r="FF221" s="502"/>
      <c r="FG221" s="502"/>
      <c r="FH221" s="502"/>
      <c r="FI221" s="502"/>
    </row>
    <row r="222" spans="1:165" s="501" customFormat="1" x14ac:dyDescent="0.2">
      <c r="A222" s="772"/>
      <c r="B222" s="788"/>
      <c r="C222" s="502"/>
      <c r="D222" s="502"/>
      <c r="F222" s="30"/>
      <c r="G222" s="502"/>
      <c r="I222" s="30"/>
      <c r="J222" s="502"/>
      <c r="L222" s="30"/>
      <c r="M222" s="502"/>
      <c r="O222" s="30"/>
      <c r="P222" s="502"/>
      <c r="R222" s="30"/>
      <c r="S222" s="502"/>
      <c r="U222" s="30"/>
      <c r="V222" s="502"/>
      <c r="X222" s="30"/>
      <c r="Y222" s="502"/>
      <c r="AA222" s="30"/>
      <c r="AB222" s="502"/>
      <c r="AD222" s="30"/>
      <c r="AE222" s="502"/>
      <c r="AG222" s="30"/>
      <c r="AH222" s="502"/>
      <c r="AJ222" s="30"/>
      <c r="AK222" s="502"/>
      <c r="AM222" s="30"/>
      <c r="AN222" s="502"/>
      <c r="AP222" s="30"/>
      <c r="AQ222" s="502"/>
      <c r="AS222" s="30"/>
      <c r="AT222" s="502"/>
      <c r="AV222" s="30"/>
      <c r="AW222" s="502"/>
      <c r="AY222" s="30"/>
      <c r="AZ222" s="502"/>
      <c r="BB222" s="30"/>
      <c r="BC222" s="502"/>
      <c r="BE222" s="30"/>
      <c r="BF222" s="502"/>
      <c r="BH222" s="30"/>
      <c r="BI222" s="502"/>
      <c r="BK222" s="30"/>
      <c r="BL222" s="31"/>
      <c r="BM222" s="31"/>
      <c r="BN222" s="31"/>
      <c r="BO222" s="31"/>
      <c r="BP222" s="31"/>
      <c r="BQ222" s="31"/>
      <c r="BR222" s="31"/>
      <c r="BS222" s="502"/>
      <c r="BT222" s="502"/>
      <c r="BU222" s="502"/>
      <c r="BV222" s="502"/>
      <c r="BW222" s="502"/>
      <c r="BX222" s="502"/>
      <c r="BY222" s="502"/>
      <c r="BZ222" s="502"/>
      <c r="CA222" s="502"/>
      <c r="CB222" s="502"/>
      <c r="CC222" s="502"/>
      <c r="CD222" s="502"/>
      <c r="CE222" s="502"/>
      <c r="CF222" s="502"/>
      <c r="CG222" s="502"/>
      <c r="CH222" s="502"/>
      <c r="CI222" s="502"/>
      <c r="CJ222" s="502"/>
      <c r="CK222" s="502"/>
      <c r="CL222" s="502"/>
      <c r="CM222" s="502"/>
      <c r="CN222" s="502"/>
      <c r="CO222" s="502"/>
      <c r="CP222" s="502"/>
      <c r="CQ222" s="502"/>
      <c r="CR222" s="502"/>
      <c r="CS222" s="502"/>
      <c r="CT222" s="502"/>
      <c r="CU222" s="502"/>
      <c r="CV222" s="502"/>
      <c r="CW222" s="502"/>
      <c r="CX222" s="502"/>
      <c r="CY222" s="502"/>
      <c r="CZ222" s="502"/>
      <c r="DA222" s="502"/>
      <c r="DB222" s="502"/>
      <c r="DC222" s="502"/>
      <c r="DD222" s="502"/>
      <c r="DE222" s="502"/>
      <c r="DF222" s="502"/>
      <c r="DG222" s="502"/>
      <c r="DH222" s="502"/>
      <c r="DI222" s="502"/>
      <c r="DJ222" s="502"/>
      <c r="DK222" s="502"/>
      <c r="DL222" s="502"/>
      <c r="DM222" s="502"/>
      <c r="DN222" s="502"/>
      <c r="DO222" s="502"/>
      <c r="DP222" s="502"/>
      <c r="DQ222" s="502"/>
      <c r="DR222" s="502"/>
      <c r="DS222" s="502"/>
      <c r="DT222" s="502"/>
      <c r="DU222" s="502"/>
      <c r="DV222" s="502"/>
      <c r="DW222" s="502"/>
      <c r="DX222" s="502"/>
      <c r="DY222" s="502"/>
      <c r="DZ222" s="502"/>
      <c r="EA222" s="502"/>
      <c r="EB222" s="502"/>
      <c r="EC222" s="502"/>
      <c r="ED222" s="502"/>
      <c r="EE222" s="502"/>
      <c r="EF222" s="502"/>
      <c r="EG222" s="502"/>
      <c r="EH222" s="502"/>
      <c r="EI222" s="502"/>
      <c r="EJ222" s="502"/>
      <c r="EK222" s="502"/>
      <c r="EL222" s="502"/>
      <c r="EM222" s="502"/>
      <c r="EN222" s="502"/>
      <c r="EO222" s="502"/>
      <c r="EP222" s="502"/>
      <c r="EQ222" s="502"/>
      <c r="ER222" s="502"/>
      <c r="ES222" s="502"/>
      <c r="ET222" s="502"/>
      <c r="EU222" s="502"/>
      <c r="EV222" s="502"/>
      <c r="EW222" s="502"/>
      <c r="EX222" s="503"/>
      <c r="EY222" s="502"/>
      <c r="EZ222" s="502"/>
      <c r="FA222" s="502"/>
      <c r="FB222" s="502"/>
      <c r="FC222" s="502"/>
      <c r="FD222" s="502"/>
      <c r="FE222" s="502"/>
      <c r="FF222" s="502"/>
      <c r="FG222" s="502"/>
      <c r="FH222" s="502"/>
      <c r="FI222" s="502"/>
    </row>
    <row r="223" spans="1:165" s="501" customFormat="1" x14ac:dyDescent="0.2">
      <c r="A223" s="772"/>
      <c r="B223" s="788"/>
      <c r="C223" s="502"/>
      <c r="D223" s="502"/>
      <c r="F223" s="30"/>
      <c r="G223" s="502"/>
      <c r="I223" s="30"/>
      <c r="J223" s="502"/>
      <c r="L223" s="30"/>
      <c r="M223" s="502"/>
      <c r="O223" s="30"/>
      <c r="P223" s="502"/>
      <c r="R223" s="30"/>
      <c r="S223" s="502"/>
      <c r="U223" s="30"/>
      <c r="V223" s="502"/>
      <c r="X223" s="30"/>
      <c r="Y223" s="502"/>
      <c r="AA223" s="30"/>
      <c r="AB223" s="502"/>
      <c r="AD223" s="30"/>
      <c r="AE223" s="502"/>
      <c r="AG223" s="30"/>
      <c r="AH223" s="502"/>
      <c r="AJ223" s="30"/>
      <c r="AK223" s="502"/>
      <c r="AM223" s="30"/>
      <c r="AN223" s="502"/>
      <c r="AP223" s="30"/>
      <c r="AQ223" s="502"/>
      <c r="AS223" s="30"/>
      <c r="AT223" s="502"/>
      <c r="AV223" s="30"/>
      <c r="AW223" s="502"/>
      <c r="AY223" s="30"/>
      <c r="AZ223" s="502"/>
      <c r="BB223" s="30"/>
      <c r="BC223" s="502"/>
      <c r="BE223" s="30"/>
      <c r="BF223" s="502"/>
      <c r="BH223" s="30"/>
      <c r="BI223" s="502"/>
      <c r="BK223" s="30"/>
      <c r="BL223" s="31"/>
      <c r="BM223" s="31"/>
      <c r="BN223" s="31"/>
      <c r="BO223" s="31"/>
      <c r="BP223" s="31"/>
      <c r="BQ223" s="31"/>
      <c r="BR223" s="31"/>
      <c r="BS223" s="502"/>
      <c r="BT223" s="502"/>
      <c r="BU223" s="502"/>
      <c r="BV223" s="502"/>
      <c r="BW223" s="502"/>
      <c r="BX223" s="502"/>
      <c r="BY223" s="502"/>
      <c r="BZ223" s="502"/>
      <c r="CA223" s="502"/>
      <c r="CB223" s="502"/>
      <c r="CC223" s="502"/>
      <c r="CD223" s="502"/>
      <c r="CE223" s="502"/>
      <c r="CF223" s="502"/>
      <c r="CG223" s="502"/>
      <c r="CH223" s="502"/>
      <c r="CI223" s="502"/>
      <c r="CJ223" s="502"/>
      <c r="CK223" s="502"/>
      <c r="CL223" s="502"/>
      <c r="CM223" s="502"/>
      <c r="CN223" s="502"/>
      <c r="CO223" s="502"/>
      <c r="CP223" s="502"/>
      <c r="CQ223" s="502"/>
      <c r="CR223" s="502"/>
      <c r="CS223" s="502"/>
      <c r="CT223" s="502"/>
      <c r="CU223" s="502"/>
      <c r="CV223" s="502"/>
      <c r="CW223" s="502"/>
      <c r="CX223" s="502"/>
      <c r="CY223" s="502"/>
      <c r="CZ223" s="502"/>
      <c r="DA223" s="502"/>
      <c r="DB223" s="502"/>
      <c r="DC223" s="502"/>
      <c r="DD223" s="502"/>
      <c r="DE223" s="502"/>
      <c r="DF223" s="502"/>
      <c r="DG223" s="502"/>
      <c r="DH223" s="502"/>
      <c r="DI223" s="502"/>
      <c r="DJ223" s="502"/>
      <c r="DK223" s="502"/>
      <c r="DL223" s="502"/>
      <c r="DM223" s="502"/>
      <c r="DN223" s="502"/>
      <c r="DO223" s="502"/>
      <c r="DP223" s="502"/>
      <c r="DQ223" s="502"/>
      <c r="DR223" s="502"/>
      <c r="DS223" s="502"/>
      <c r="DT223" s="502"/>
      <c r="DU223" s="502"/>
      <c r="DV223" s="502"/>
      <c r="DW223" s="502"/>
      <c r="DX223" s="502"/>
      <c r="DY223" s="502"/>
      <c r="DZ223" s="502"/>
      <c r="EA223" s="502"/>
      <c r="EB223" s="502"/>
      <c r="EC223" s="502"/>
      <c r="ED223" s="502"/>
      <c r="EE223" s="502"/>
      <c r="EF223" s="502"/>
      <c r="EG223" s="502"/>
      <c r="EH223" s="502"/>
      <c r="EI223" s="502"/>
      <c r="EJ223" s="502"/>
      <c r="EK223" s="502"/>
      <c r="EL223" s="502"/>
      <c r="EM223" s="502"/>
      <c r="EN223" s="502"/>
      <c r="EO223" s="502"/>
      <c r="EP223" s="502"/>
      <c r="EQ223" s="502"/>
      <c r="ER223" s="502"/>
      <c r="ES223" s="502"/>
      <c r="ET223" s="502"/>
      <c r="EU223" s="502"/>
      <c r="EV223" s="502"/>
      <c r="EW223" s="502"/>
      <c r="EX223" s="503"/>
      <c r="EY223" s="502"/>
      <c r="EZ223" s="502"/>
      <c r="FA223" s="502"/>
      <c r="FB223" s="502"/>
      <c r="FC223" s="502"/>
      <c r="FD223" s="502"/>
      <c r="FE223" s="502"/>
      <c r="FF223" s="502"/>
      <c r="FG223" s="502"/>
      <c r="FH223" s="502"/>
      <c r="FI223" s="502"/>
    </row>
    <row r="224" spans="1:165" s="501" customFormat="1" x14ac:dyDescent="0.2">
      <c r="A224" s="772"/>
      <c r="B224" s="788"/>
      <c r="C224" s="502"/>
      <c r="D224" s="502"/>
      <c r="F224" s="30"/>
      <c r="G224" s="502"/>
      <c r="I224" s="30"/>
      <c r="J224" s="502"/>
      <c r="L224" s="30"/>
      <c r="M224" s="502"/>
      <c r="O224" s="30"/>
      <c r="P224" s="502"/>
      <c r="R224" s="30"/>
      <c r="S224" s="502"/>
      <c r="U224" s="30"/>
      <c r="V224" s="502"/>
      <c r="X224" s="30"/>
      <c r="Y224" s="502"/>
      <c r="AA224" s="30"/>
      <c r="AB224" s="502"/>
      <c r="AD224" s="30"/>
      <c r="AE224" s="502"/>
      <c r="AG224" s="30"/>
      <c r="AH224" s="502"/>
      <c r="AJ224" s="30"/>
      <c r="AK224" s="502"/>
      <c r="AM224" s="30"/>
      <c r="AN224" s="502"/>
      <c r="AP224" s="30"/>
      <c r="AQ224" s="502"/>
      <c r="AS224" s="30"/>
      <c r="AT224" s="502"/>
      <c r="AV224" s="30"/>
      <c r="AW224" s="502"/>
      <c r="AY224" s="30"/>
      <c r="AZ224" s="502"/>
      <c r="BB224" s="30"/>
      <c r="BC224" s="502"/>
      <c r="BE224" s="30"/>
      <c r="BF224" s="502"/>
      <c r="BH224" s="30"/>
      <c r="BI224" s="502"/>
      <c r="BK224" s="30"/>
      <c r="BL224" s="31"/>
      <c r="BM224" s="31"/>
      <c r="BN224" s="31"/>
      <c r="BO224" s="31"/>
      <c r="BP224" s="31"/>
      <c r="BQ224" s="31"/>
      <c r="BR224" s="31"/>
      <c r="BS224" s="502"/>
      <c r="BT224" s="502"/>
      <c r="BU224" s="502"/>
      <c r="BV224" s="502"/>
      <c r="BW224" s="502"/>
      <c r="BX224" s="502"/>
      <c r="BY224" s="502"/>
      <c r="BZ224" s="502"/>
      <c r="CA224" s="502"/>
      <c r="CB224" s="502"/>
      <c r="CC224" s="502"/>
      <c r="CD224" s="502"/>
      <c r="CE224" s="502"/>
      <c r="CF224" s="502"/>
      <c r="CG224" s="502"/>
      <c r="CH224" s="502"/>
      <c r="CI224" s="502"/>
      <c r="CJ224" s="502"/>
      <c r="CK224" s="502"/>
      <c r="CL224" s="502"/>
      <c r="CM224" s="502"/>
      <c r="CN224" s="502"/>
      <c r="CO224" s="502"/>
      <c r="CP224" s="502"/>
      <c r="CQ224" s="502"/>
      <c r="CR224" s="502"/>
      <c r="CS224" s="502"/>
      <c r="CT224" s="502"/>
      <c r="CU224" s="502"/>
      <c r="CV224" s="502"/>
      <c r="CW224" s="502"/>
      <c r="CX224" s="502"/>
      <c r="CY224" s="502"/>
      <c r="CZ224" s="502"/>
      <c r="DA224" s="502"/>
      <c r="DB224" s="502"/>
      <c r="DC224" s="502"/>
      <c r="DD224" s="502"/>
      <c r="DE224" s="502"/>
      <c r="DF224" s="502"/>
      <c r="DG224" s="502"/>
      <c r="DH224" s="502"/>
      <c r="DI224" s="502"/>
      <c r="DJ224" s="502"/>
      <c r="DK224" s="502"/>
      <c r="DL224" s="502"/>
      <c r="DM224" s="502"/>
      <c r="DN224" s="502"/>
      <c r="DO224" s="502"/>
      <c r="DP224" s="502"/>
      <c r="DQ224" s="502"/>
      <c r="DR224" s="502"/>
      <c r="DS224" s="502"/>
      <c r="DT224" s="502"/>
      <c r="DU224" s="502"/>
      <c r="DV224" s="502"/>
      <c r="DW224" s="502"/>
      <c r="DX224" s="502"/>
      <c r="DY224" s="502"/>
      <c r="DZ224" s="502"/>
      <c r="EA224" s="502"/>
      <c r="EB224" s="502"/>
      <c r="EC224" s="502"/>
      <c r="ED224" s="502"/>
      <c r="EE224" s="502"/>
      <c r="EF224" s="502"/>
      <c r="EG224" s="502"/>
      <c r="EH224" s="502"/>
      <c r="EI224" s="502"/>
      <c r="EJ224" s="502"/>
      <c r="EK224" s="502"/>
      <c r="EL224" s="502"/>
      <c r="EM224" s="502"/>
      <c r="EN224" s="502"/>
      <c r="EO224" s="502"/>
      <c r="EP224" s="502"/>
      <c r="EQ224" s="502"/>
      <c r="ER224" s="502"/>
      <c r="ES224" s="502"/>
      <c r="ET224" s="502"/>
      <c r="EU224" s="502"/>
      <c r="EV224" s="502"/>
      <c r="EW224" s="502"/>
      <c r="EX224" s="503"/>
      <c r="EY224" s="502"/>
      <c r="EZ224" s="502"/>
      <c r="FA224" s="502"/>
      <c r="FB224" s="502"/>
      <c r="FC224" s="502"/>
      <c r="FD224" s="502"/>
      <c r="FE224" s="502"/>
      <c r="FF224" s="502"/>
      <c r="FG224" s="502"/>
      <c r="FH224" s="502"/>
      <c r="FI224" s="502"/>
    </row>
    <row r="225" spans="1:165" s="501" customFormat="1" x14ac:dyDescent="0.2">
      <c r="A225" s="772"/>
      <c r="B225" s="788"/>
      <c r="C225" s="502"/>
      <c r="D225" s="502"/>
      <c r="F225" s="30"/>
      <c r="G225" s="502"/>
      <c r="I225" s="30"/>
      <c r="J225" s="502"/>
      <c r="L225" s="30"/>
      <c r="M225" s="502"/>
      <c r="O225" s="30"/>
      <c r="P225" s="502"/>
      <c r="R225" s="30"/>
      <c r="S225" s="502"/>
      <c r="U225" s="30"/>
      <c r="V225" s="502"/>
      <c r="X225" s="30"/>
      <c r="Y225" s="502"/>
      <c r="AA225" s="30"/>
      <c r="AB225" s="502"/>
      <c r="AD225" s="30"/>
      <c r="AE225" s="502"/>
      <c r="AG225" s="30"/>
      <c r="AH225" s="502"/>
      <c r="AJ225" s="30"/>
      <c r="AK225" s="502"/>
      <c r="AM225" s="30"/>
      <c r="AN225" s="502"/>
      <c r="AP225" s="30"/>
      <c r="AQ225" s="502"/>
      <c r="AS225" s="30"/>
      <c r="AT225" s="502"/>
      <c r="AV225" s="30"/>
      <c r="AW225" s="502"/>
      <c r="AY225" s="30"/>
      <c r="AZ225" s="502"/>
      <c r="BB225" s="30"/>
      <c r="BC225" s="502"/>
      <c r="BE225" s="30"/>
      <c r="BF225" s="502"/>
      <c r="BH225" s="30"/>
      <c r="BI225" s="502"/>
      <c r="BK225" s="30"/>
      <c r="BL225" s="31"/>
      <c r="BM225" s="31"/>
      <c r="BN225" s="31"/>
      <c r="BO225" s="31"/>
      <c r="BP225" s="31"/>
      <c r="BQ225" s="31"/>
      <c r="BR225" s="31"/>
      <c r="BS225" s="502"/>
      <c r="BT225" s="502"/>
      <c r="BU225" s="502"/>
      <c r="BV225" s="502"/>
      <c r="BW225" s="502"/>
      <c r="BX225" s="502"/>
      <c r="BY225" s="502"/>
      <c r="BZ225" s="502"/>
      <c r="CA225" s="502"/>
      <c r="CB225" s="502"/>
      <c r="CC225" s="502"/>
      <c r="CD225" s="502"/>
      <c r="CE225" s="502"/>
      <c r="CF225" s="502"/>
      <c r="CG225" s="502"/>
      <c r="CH225" s="502"/>
      <c r="CI225" s="502"/>
      <c r="CJ225" s="502"/>
      <c r="CK225" s="502"/>
      <c r="CL225" s="502"/>
      <c r="CM225" s="502"/>
      <c r="CN225" s="502"/>
      <c r="CO225" s="502"/>
      <c r="CP225" s="502"/>
      <c r="CQ225" s="502"/>
      <c r="CR225" s="502"/>
      <c r="CS225" s="502"/>
      <c r="CT225" s="502"/>
      <c r="CU225" s="502"/>
      <c r="CV225" s="502"/>
      <c r="CW225" s="502"/>
      <c r="CX225" s="502"/>
      <c r="CY225" s="502"/>
      <c r="CZ225" s="502"/>
      <c r="DA225" s="502"/>
      <c r="DB225" s="502"/>
      <c r="DC225" s="502"/>
      <c r="DD225" s="502"/>
      <c r="DE225" s="502"/>
      <c r="DF225" s="502"/>
      <c r="DG225" s="502"/>
      <c r="DH225" s="502"/>
      <c r="DI225" s="502"/>
      <c r="DJ225" s="502"/>
      <c r="DK225" s="502"/>
      <c r="DL225" s="502"/>
      <c r="DM225" s="502"/>
      <c r="DN225" s="502"/>
      <c r="DO225" s="502"/>
      <c r="DP225" s="502"/>
      <c r="DQ225" s="502"/>
      <c r="DR225" s="502"/>
      <c r="DS225" s="502"/>
      <c r="DT225" s="502"/>
      <c r="DU225" s="502"/>
      <c r="DV225" s="502"/>
      <c r="DW225" s="502"/>
      <c r="DX225" s="502"/>
      <c r="DY225" s="502"/>
      <c r="DZ225" s="502"/>
      <c r="EA225" s="502"/>
      <c r="EB225" s="502"/>
      <c r="EC225" s="502"/>
      <c r="ED225" s="502"/>
      <c r="EE225" s="502"/>
      <c r="EF225" s="502"/>
      <c r="EG225" s="502"/>
      <c r="EH225" s="502"/>
      <c r="EI225" s="502"/>
      <c r="EJ225" s="502"/>
      <c r="EK225" s="502"/>
      <c r="EL225" s="502"/>
      <c r="EM225" s="502"/>
      <c r="EN225" s="502"/>
      <c r="EO225" s="502"/>
      <c r="EP225" s="502"/>
      <c r="EQ225" s="502"/>
      <c r="ER225" s="502"/>
      <c r="ES225" s="502"/>
      <c r="ET225" s="502"/>
      <c r="EU225" s="502"/>
      <c r="EV225" s="502"/>
      <c r="EW225" s="502"/>
      <c r="EX225" s="503"/>
      <c r="EY225" s="502"/>
      <c r="EZ225" s="502"/>
      <c r="FA225" s="502"/>
      <c r="FB225" s="502"/>
      <c r="FC225" s="502"/>
      <c r="FD225" s="502"/>
      <c r="FE225" s="502"/>
      <c r="FF225" s="502"/>
      <c r="FG225" s="502"/>
      <c r="FH225" s="502"/>
      <c r="FI225" s="502"/>
    </row>
    <row r="226" spans="1:165" s="501" customFormat="1" x14ac:dyDescent="0.2">
      <c r="A226" s="772"/>
      <c r="B226" s="788"/>
      <c r="C226" s="502"/>
      <c r="D226" s="502"/>
      <c r="F226" s="30"/>
      <c r="G226" s="502"/>
      <c r="I226" s="30"/>
      <c r="J226" s="502"/>
      <c r="L226" s="30"/>
      <c r="M226" s="502"/>
      <c r="O226" s="30"/>
      <c r="P226" s="502"/>
      <c r="R226" s="30"/>
      <c r="S226" s="502"/>
      <c r="U226" s="30"/>
      <c r="V226" s="502"/>
      <c r="X226" s="30"/>
      <c r="Y226" s="502"/>
      <c r="AA226" s="30"/>
      <c r="AB226" s="502"/>
      <c r="AD226" s="30"/>
      <c r="AE226" s="502"/>
      <c r="AG226" s="30"/>
      <c r="AH226" s="502"/>
      <c r="AJ226" s="30"/>
      <c r="AK226" s="502"/>
      <c r="AM226" s="30"/>
      <c r="AN226" s="502"/>
      <c r="AP226" s="30"/>
      <c r="AQ226" s="502"/>
      <c r="AS226" s="30"/>
      <c r="AT226" s="502"/>
      <c r="AV226" s="30"/>
      <c r="AW226" s="502"/>
      <c r="AY226" s="30"/>
      <c r="AZ226" s="502"/>
      <c r="BB226" s="30"/>
      <c r="BC226" s="502"/>
      <c r="BE226" s="30"/>
      <c r="BF226" s="502"/>
      <c r="BH226" s="30"/>
      <c r="BI226" s="502"/>
      <c r="BK226" s="30"/>
      <c r="BL226" s="31"/>
      <c r="BM226" s="31"/>
      <c r="BN226" s="31"/>
      <c r="BO226" s="31"/>
      <c r="BP226" s="31"/>
      <c r="BQ226" s="31"/>
      <c r="BR226" s="31"/>
      <c r="BS226" s="502"/>
      <c r="BT226" s="502"/>
      <c r="BU226" s="502"/>
      <c r="BV226" s="502"/>
      <c r="BW226" s="502"/>
      <c r="BX226" s="502"/>
      <c r="BY226" s="502"/>
      <c r="BZ226" s="502"/>
      <c r="CA226" s="502"/>
      <c r="CB226" s="502"/>
      <c r="CC226" s="502"/>
      <c r="CD226" s="502"/>
      <c r="CE226" s="502"/>
      <c r="CF226" s="502"/>
      <c r="CG226" s="502"/>
      <c r="CH226" s="502"/>
      <c r="CI226" s="502"/>
      <c r="CJ226" s="502"/>
      <c r="CK226" s="502"/>
      <c r="CL226" s="502"/>
      <c r="CM226" s="502"/>
      <c r="CN226" s="502"/>
      <c r="CO226" s="502"/>
      <c r="CP226" s="502"/>
      <c r="CQ226" s="502"/>
      <c r="CR226" s="502"/>
      <c r="CS226" s="502"/>
      <c r="CT226" s="502"/>
      <c r="CU226" s="502"/>
      <c r="CV226" s="502"/>
      <c r="CW226" s="502"/>
      <c r="CX226" s="502"/>
      <c r="CY226" s="502"/>
      <c r="CZ226" s="502"/>
      <c r="DA226" s="502"/>
      <c r="DB226" s="502"/>
      <c r="DC226" s="502"/>
      <c r="DD226" s="502"/>
      <c r="DE226" s="502"/>
      <c r="DF226" s="502"/>
      <c r="DG226" s="502"/>
      <c r="DH226" s="502"/>
      <c r="DI226" s="502"/>
      <c r="DJ226" s="502"/>
      <c r="DK226" s="502"/>
      <c r="DL226" s="502"/>
      <c r="DM226" s="502"/>
      <c r="DN226" s="502"/>
      <c r="DO226" s="502"/>
      <c r="DP226" s="502"/>
      <c r="DQ226" s="502"/>
      <c r="DR226" s="502"/>
      <c r="DS226" s="502"/>
      <c r="DT226" s="502"/>
      <c r="DU226" s="502"/>
      <c r="DV226" s="502"/>
      <c r="DW226" s="502"/>
      <c r="DX226" s="502"/>
      <c r="DY226" s="502"/>
      <c r="DZ226" s="502"/>
      <c r="EA226" s="502"/>
      <c r="EB226" s="502"/>
      <c r="EC226" s="502"/>
      <c r="ED226" s="502"/>
      <c r="EE226" s="502"/>
      <c r="EF226" s="502"/>
      <c r="EG226" s="502"/>
      <c r="EH226" s="502"/>
      <c r="EI226" s="502"/>
      <c r="EJ226" s="502"/>
      <c r="EK226" s="502"/>
      <c r="EL226" s="502"/>
      <c r="EM226" s="502"/>
      <c r="EN226" s="502"/>
      <c r="EO226" s="502"/>
      <c r="EP226" s="502"/>
      <c r="EQ226" s="502"/>
      <c r="ER226" s="502"/>
      <c r="ES226" s="502"/>
      <c r="ET226" s="502"/>
      <c r="EU226" s="502"/>
      <c r="EV226" s="502"/>
      <c r="EW226" s="502"/>
      <c r="EX226" s="503"/>
      <c r="EY226" s="502"/>
      <c r="EZ226" s="502"/>
      <c r="FA226" s="502"/>
      <c r="FB226" s="502"/>
      <c r="FC226" s="502"/>
      <c r="FD226" s="502"/>
      <c r="FE226" s="502"/>
      <c r="FF226" s="502"/>
      <c r="FG226" s="502"/>
      <c r="FH226" s="502"/>
      <c r="FI226" s="502"/>
    </row>
    <row r="227" spans="1:165" s="501" customFormat="1" x14ac:dyDescent="0.2">
      <c r="A227" s="772"/>
      <c r="B227" s="788"/>
      <c r="C227" s="502"/>
      <c r="D227" s="502"/>
      <c r="F227" s="30"/>
      <c r="G227" s="502"/>
      <c r="I227" s="30"/>
      <c r="J227" s="502"/>
      <c r="L227" s="30"/>
      <c r="M227" s="502"/>
      <c r="O227" s="30"/>
      <c r="P227" s="502"/>
      <c r="R227" s="30"/>
      <c r="S227" s="502"/>
      <c r="U227" s="30"/>
      <c r="V227" s="502"/>
      <c r="X227" s="30"/>
      <c r="Y227" s="502"/>
      <c r="AA227" s="30"/>
      <c r="AB227" s="502"/>
      <c r="AD227" s="30"/>
      <c r="AE227" s="502"/>
      <c r="AG227" s="30"/>
      <c r="AH227" s="502"/>
      <c r="AJ227" s="30"/>
      <c r="AK227" s="502"/>
      <c r="AM227" s="30"/>
      <c r="AN227" s="502"/>
      <c r="AP227" s="30"/>
      <c r="AQ227" s="502"/>
      <c r="AS227" s="30"/>
      <c r="AT227" s="502"/>
      <c r="AV227" s="30"/>
      <c r="AW227" s="502"/>
      <c r="AY227" s="30"/>
      <c r="AZ227" s="502"/>
      <c r="BB227" s="30"/>
      <c r="BC227" s="502"/>
      <c r="BE227" s="30"/>
      <c r="BF227" s="502"/>
      <c r="BH227" s="30"/>
      <c r="BI227" s="502"/>
      <c r="BK227" s="30"/>
      <c r="BL227" s="31"/>
      <c r="BM227" s="31"/>
      <c r="BN227" s="31"/>
      <c r="BO227" s="31"/>
      <c r="BP227" s="31"/>
      <c r="BQ227" s="31"/>
      <c r="BR227" s="31"/>
      <c r="BS227" s="502"/>
      <c r="BT227" s="502"/>
      <c r="BU227" s="502"/>
      <c r="BV227" s="502"/>
      <c r="BW227" s="502"/>
      <c r="BX227" s="502"/>
      <c r="BY227" s="502"/>
      <c r="BZ227" s="502"/>
      <c r="CA227" s="502"/>
      <c r="CB227" s="502"/>
      <c r="CC227" s="502"/>
      <c r="CD227" s="502"/>
      <c r="CE227" s="502"/>
      <c r="CF227" s="502"/>
      <c r="CG227" s="502"/>
      <c r="CH227" s="502"/>
      <c r="CI227" s="502"/>
      <c r="CJ227" s="502"/>
      <c r="CK227" s="502"/>
      <c r="CL227" s="502"/>
      <c r="CM227" s="502"/>
      <c r="CN227" s="502"/>
      <c r="CO227" s="502"/>
      <c r="CP227" s="502"/>
      <c r="CQ227" s="502"/>
      <c r="CR227" s="502"/>
      <c r="CS227" s="502"/>
      <c r="CT227" s="502"/>
      <c r="CU227" s="502"/>
      <c r="CV227" s="502"/>
      <c r="CW227" s="502"/>
      <c r="CX227" s="502"/>
      <c r="CY227" s="502"/>
      <c r="CZ227" s="502"/>
      <c r="DA227" s="502"/>
      <c r="DB227" s="502"/>
      <c r="DC227" s="502"/>
      <c r="DD227" s="502"/>
      <c r="DE227" s="502"/>
      <c r="DF227" s="502"/>
      <c r="DG227" s="502"/>
      <c r="DH227" s="502"/>
      <c r="DI227" s="502"/>
      <c r="DJ227" s="502"/>
      <c r="DK227" s="502"/>
      <c r="DL227" s="502"/>
      <c r="DM227" s="502"/>
      <c r="DN227" s="502"/>
      <c r="DO227" s="502"/>
      <c r="DP227" s="502"/>
      <c r="DQ227" s="502"/>
      <c r="DR227" s="502"/>
      <c r="DS227" s="502"/>
      <c r="DT227" s="502"/>
      <c r="DU227" s="502"/>
      <c r="DV227" s="502"/>
      <c r="DW227" s="502"/>
      <c r="DX227" s="502"/>
      <c r="DY227" s="502"/>
      <c r="DZ227" s="502"/>
      <c r="EA227" s="502"/>
      <c r="EB227" s="502"/>
      <c r="EC227" s="502"/>
      <c r="ED227" s="502"/>
      <c r="EE227" s="502"/>
      <c r="EF227" s="502"/>
      <c r="EG227" s="502"/>
      <c r="EH227" s="502"/>
      <c r="EI227" s="502"/>
      <c r="EJ227" s="502"/>
      <c r="EK227" s="502"/>
      <c r="EL227" s="502"/>
      <c r="EM227" s="502"/>
      <c r="EN227" s="502"/>
      <c r="EO227" s="502"/>
      <c r="EP227" s="502"/>
      <c r="EQ227" s="502"/>
      <c r="ER227" s="502"/>
      <c r="ES227" s="502"/>
      <c r="ET227" s="502"/>
      <c r="EU227" s="502"/>
      <c r="EV227" s="502"/>
      <c r="EW227" s="502"/>
      <c r="EX227" s="503"/>
      <c r="EY227" s="502"/>
      <c r="EZ227" s="502"/>
      <c r="FA227" s="502"/>
      <c r="FB227" s="502"/>
      <c r="FC227" s="502"/>
      <c r="FD227" s="502"/>
      <c r="FE227" s="502"/>
      <c r="FF227" s="502"/>
      <c r="FG227" s="502"/>
      <c r="FH227" s="502"/>
      <c r="FI227" s="502"/>
    </row>
    <row r="228" spans="1:165" s="501" customFormat="1" x14ac:dyDescent="0.2">
      <c r="A228" s="772"/>
      <c r="B228" s="788"/>
      <c r="C228" s="502"/>
      <c r="D228" s="502"/>
      <c r="F228" s="30"/>
      <c r="G228" s="502"/>
      <c r="I228" s="30"/>
      <c r="J228" s="502"/>
      <c r="L228" s="30"/>
      <c r="M228" s="502"/>
      <c r="O228" s="30"/>
      <c r="P228" s="502"/>
      <c r="R228" s="30"/>
      <c r="S228" s="502"/>
      <c r="U228" s="30"/>
      <c r="V228" s="502"/>
      <c r="X228" s="30"/>
      <c r="Y228" s="502"/>
      <c r="AA228" s="30"/>
      <c r="AB228" s="502"/>
      <c r="AD228" s="30"/>
      <c r="AE228" s="502"/>
      <c r="AG228" s="30"/>
      <c r="AH228" s="502"/>
      <c r="AJ228" s="30"/>
      <c r="AK228" s="502"/>
      <c r="AM228" s="30"/>
      <c r="AN228" s="502"/>
      <c r="AP228" s="30"/>
      <c r="AQ228" s="502"/>
      <c r="AS228" s="30"/>
      <c r="AT228" s="502"/>
      <c r="AV228" s="30"/>
      <c r="AW228" s="502"/>
      <c r="AY228" s="30"/>
      <c r="AZ228" s="502"/>
      <c r="BB228" s="30"/>
      <c r="BC228" s="502"/>
      <c r="BE228" s="30"/>
      <c r="BF228" s="502"/>
      <c r="BH228" s="30"/>
      <c r="BI228" s="502"/>
      <c r="BK228" s="30"/>
      <c r="BL228" s="31"/>
      <c r="BM228" s="31"/>
      <c r="BN228" s="31"/>
      <c r="BO228" s="31"/>
      <c r="BP228" s="31"/>
      <c r="BQ228" s="31"/>
      <c r="BR228" s="31"/>
      <c r="BS228" s="502"/>
      <c r="BT228" s="502"/>
      <c r="BU228" s="502"/>
      <c r="BV228" s="502"/>
      <c r="BW228" s="502"/>
      <c r="BX228" s="502"/>
      <c r="BY228" s="502"/>
      <c r="BZ228" s="502"/>
      <c r="CA228" s="502"/>
      <c r="CB228" s="502"/>
      <c r="CC228" s="502"/>
      <c r="CD228" s="502"/>
      <c r="CE228" s="502"/>
      <c r="CF228" s="502"/>
      <c r="CG228" s="502"/>
      <c r="CH228" s="502"/>
      <c r="CI228" s="502"/>
      <c r="CJ228" s="502"/>
      <c r="CK228" s="502"/>
      <c r="CL228" s="502"/>
      <c r="CM228" s="502"/>
      <c r="CN228" s="502"/>
      <c r="CO228" s="502"/>
      <c r="CP228" s="502"/>
      <c r="CQ228" s="502"/>
      <c r="CR228" s="502"/>
      <c r="CS228" s="502"/>
      <c r="CT228" s="502"/>
      <c r="CU228" s="502"/>
      <c r="CV228" s="502"/>
      <c r="CW228" s="502"/>
      <c r="CX228" s="502"/>
      <c r="CY228" s="502"/>
      <c r="CZ228" s="502"/>
      <c r="DA228" s="502"/>
      <c r="DB228" s="502"/>
      <c r="DC228" s="502"/>
      <c r="DD228" s="502"/>
      <c r="DE228" s="502"/>
      <c r="DF228" s="502"/>
      <c r="DG228" s="502"/>
      <c r="DH228" s="502"/>
      <c r="DI228" s="502"/>
      <c r="DJ228" s="502"/>
      <c r="DK228" s="502"/>
      <c r="DL228" s="502"/>
      <c r="DM228" s="502"/>
      <c r="DN228" s="502"/>
      <c r="DO228" s="502"/>
      <c r="DP228" s="502"/>
      <c r="DQ228" s="502"/>
      <c r="DR228" s="502"/>
      <c r="DS228" s="502"/>
      <c r="DT228" s="502"/>
      <c r="DU228" s="502"/>
      <c r="DV228" s="502"/>
      <c r="DW228" s="502"/>
      <c r="DX228" s="502"/>
      <c r="DY228" s="502"/>
      <c r="DZ228" s="502"/>
      <c r="EA228" s="502"/>
      <c r="EB228" s="502"/>
      <c r="EC228" s="502"/>
      <c r="ED228" s="502"/>
      <c r="EE228" s="502"/>
      <c r="EF228" s="502"/>
      <c r="EG228" s="502"/>
      <c r="EH228" s="502"/>
      <c r="EI228" s="502"/>
      <c r="EJ228" s="502"/>
      <c r="EK228" s="502"/>
      <c r="EL228" s="502"/>
      <c r="EM228" s="502"/>
      <c r="EN228" s="502"/>
      <c r="EO228" s="502"/>
      <c r="EP228" s="502"/>
      <c r="EQ228" s="502"/>
      <c r="ER228" s="502"/>
      <c r="ES228" s="502"/>
      <c r="ET228" s="502"/>
      <c r="EU228" s="502"/>
      <c r="EV228" s="502"/>
      <c r="EW228" s="502"/>
      <c r="EX228" s="503"/>
      <c r="EY228" s="502"/>
      <c r="EZ228" s="502"/>
      <c r="FA228" s="502"/>
      <c r="FB228" s="502"/>
      <c r="FC228" s="502"/>
      <c r="FD228" s="502"/>
      <c r="FE228" s="502"/>
      <c r="FF228" s="502"/>
      <c r="FG228" s="502"/>
      <c r="FH228" s="502"/>
      <c r="FI228" s="502"/>
    </row>
    <row r="229" spans="1:165" s="501" customFormat="1" x14ac:dyDescent="0.2">
      <c r="A229" s="772"/>
      <c r="B229" s="788"/>
      <c r="C229" s="502"/>
      <c r="D229" s="502"/>
      <c r="F229" s="30"/>
      <c r="G229" s="502"/>
      <c r="I229" s="30"/>
      <c r="J229" s="502"/>
      <c r="L229" s="30"/>
      <c r="M229" s="502"/>
      <c r="O229" s="30"/>
      <c r="P229" s="502"/>
      <c r="R229" s="30"/>
      <c r="S229" s="502"/>
      <c r="U229" s="30"/>
      <c r="V229" s="502"/>
      <c r="X229" s="30"/>
      <c r="Y229" s="502"/>
      <c r="AA229" s="30"/>
      <c r="AB229" s="502"/>
      <c r="AD229" s="30"/>
      <c r="AE229" s="502"/>
      <c r="AG229" s="30"/>
      <c r="AH229" s="502"/>
      <c r="AJ229" s="30"/>
      <c r="AK229" s="502"/>
      <c r="AM229" s="30"/>
      <c r="AN229" s="502"/>
      <c r="AP229" s="30"/>
      <c r="AQ229" s="502"/>
      <c r="AS229" s="30"/>
      <c r="AT229" s="502"/>
      <c r="AV229" s="30"/>
      <c r="AW229" s="502"/>
      <c r="AY229" s="30"/>
      <c r="AZ229" s="502"/>
      <c r="BB229" s="30"/>
      <c r="BC229" s="502"/>
      <c r="BE229" s="30"/>
      <c r="BF229" s="502"/>
      <c r="BH229" s="30"/>
      <c r="BI229" s="502"/>
      <c r="BK229" s="30"/>
      <c r="BL229" s="31"/>
      <c r="BM229" s="31"/>
      <c r="BN229" s="31"/>
      <c r="BO229" s="31"/>
      <c r="BP229" s="31"/>
      <c r="BQ229" s="31"/>
      <c r="BR229" s="31"/>
      <c r="BS229" s="502"/>
      <c r="BT229" s="502"/>
      <c r="BU229" s="502"/>
      <c r="BV229" s="502"/>
      <c r="BW229" s="502"/>
      <c r="BX229" s="502"/>
      <c r="BY229" s="502"/>
      <c r="BZ229" s="502"/>
      <c r="CA229" s="502"/>
      <c r="CB229" s="502"/>
      <c r="CC229" s="502"/>
      <c r="CD229" s="502"/>
      <c r="CE229" s="502"/>
      <c r="CF229" s="502"/>
      <c r="CG229" s="502"/>
      <c r="CH229" s="502"/>
      <c r="CI229" s="502"/>
      <c r="CJ229" s="502"/>
      <c r="CK229" s="502"/>
      <c r="CL229" s="502"/>
      <c r="CM229" s="502"/>
      <c r="CN229" s="502"/>
      <c r="CO229" s="502"/>
      <c r="CP229" s="502"/>
      <c r="CQ229" s="502"/>
      <c r="CR229" s="502"/>
      <c r="CS229" s="502"/>
      <c r="CT229" s="502"/>
      <c r="CU229" s="502"/>
      <c r="CV229" s="502"/>
      <c r="CW229" s="502"/>
      <c r="CX229" s="502"/>
      <c r="CY229" s="502"/>
      <c r="CZ229" s="502"/>
      <c r="DA229" s="502"/>
      <c r="DB229" s="502"/>
      <c r="DC229" s="502"/>
      <c r="DD229" s="502"/>
      <c r="DE229" s="502"/>
      <c r="DF229" s="502"/>
      <c r="DG229" s="502"/>
      <c r="DH229" s="502"/>
      <c r="DI229" s="502"/>
      <c r="DJ229" s="502"/>
      <c r="DK229" s="502"/>
      <c r="DL229" s="502"/>
      <c r="DM229" s="502"/>
      <c r="DN229" s="502"/>
      <c r="DO229" s="502"/>
      <c r="DP229" s="502"/>
      <c r="DQ229" s="502"/>
      <c r="DR229" s="502"/>
      <c r="DS229" s="502"/>
      <c r="DT229" s="502"/>
      <c r="DU229" s="502"/>
      <c r="DV229" s="502"/>
      <c r="DW229" s="502"/>
      <c r="DX229" s="502"/>
      <c r="DY229" s="502"/>
      <c r="DZ229" s="502"/>
      <c r="EA229" s="502"/>
      <c r="EB229" s="502"/>
      <c r="EC229" s="502"/>
      <c r="ED229" s="502"/>
      <c r="EE229" s="502"/>
      <c r="EF229" s="502"/>
      <c r="EG229" s="502"/>
      <c r="EH229" s="502"/>
      <c r="EI229" s="502"/>
      <c r="EJ229" s="502"/>
      <c r="EK229" s="502"/>
      <c r="EL229" s="502"/>
      <c r="EM229" s="502"/>
      <c r="EN229" s="502"/>
      <c r="EO229" s="502"/>
      <c r="EP229" s="502"/>
      <c r="EQ229" s="502"/>
      <c r="ER229" s="502"/>
      <c r="ES229" s="502"/>
      <c r="ET229" s="502"/>
      <c r="EU229" s="502"/>
      <c r="EV229" s="502"/>
      <c r="EW229" s="502"/>
      <c r="EX229" s="503"/>
      <c r="EY229" s="502"/>
      <c r="EZ229" s="502"/>
      <c r="FA229" s="502"/>
      <c r="FB229" s="502"/>
      <c r="FC229" s="502"/>
      <c r="FD229" s="502"/>
      <c r="FE229" s="502"/>
      <c r="FF229" s="502"/>
      <c r="FG229" s="502"/>
      <c r="FH229" s="502"/>
      <c r="FI229" s="502"/>
    </row>
    <row r="230" spans="1:165" s="501" customFormat="1" x14ac:dyDescent="0.2">
      <c r="A230" s="772"/>
      <c r="B230" s="788"/>
      <c r="C230" s="502"/>
      <c r="D230" s="502"/>
      <c r="F230" s="30"/>
      <c r="G230" s="502"/>
      <c r="I230" s="30"/>
      <c r="J230" s="502"/>
      <c r="L230" s="30"/>
      <c r="M230" s="502"/>
      <c r="O230" s="30"/>
      <c r="P230" s="502"/>
      <c r="R230" s="30"/>
      <c r="S230" s="502"/>
      <c r="U230" s="30"/>
      <c r="V230" s="502"/>
      <c r="X230" s="30"/>
      <c r="Y230" s="502"/>
      <c r="AA230" s="30"/>
      <c r="AB230" s="502"/>
      <c r="AD230" s="30"/>
      <c r="AE230" s="502"/>
      <c r="AG230" s="30"/>
      <c r="AH230" s="502"/>
      <c r="AJ230" s="30"/>
      <c r="AK230" s="502"/>
      <c r="AM230" s="30"/>
      <c r="AN230" s="502"/>
      <c r="AP230" s="30"/>
      <c r="AQ230" s="502"/>
      <c r="AS230" s="30"/>
      <c r="AT230" s="502"/>
      <c r="AV230" s="30"/>
      <c r="AW230" s="502"/>
      <c r="AY230" s="30"/>
      <c r="AZ230" s="502"/>
      <c r="BB230" s="30"/>
      <c r="BC230" s="502"/>
      <c r="BE230" s="30"/>
      <c r="BF230" s="502"/>
      <c r="BH230" s="30"/>
      <c r="BI230" s="502"/>
      <c r="BK230" s="30"/>
      <c r="BL230" s="31"/>
      <c r="BM230" s="31"/>
      <c r="BN230" s="31"/>
      <c r="BO230" s="31"/>
      <c r="BP230" s="31"/>
      <c r="BQ230" s="31"/>
      <c r="BR230" s="31"/>
      <c r="BS230" s="502"/>
      <c r="BT230" s="502"/>
      <c r="BU230" s="502"/>
      <c r="BV230" s="502"/>
      <c r="BW230" s="502"/>
      <c r="BX230" s="502"/>
      <c r="BY230" s="502"/>
      <c r="BZ230" s="502"/>
      <c r="CA230" s="502"/>
      <c r="CB230" s="502"/>
      <c r="CC230" s="502"/>
      <c r="CD230" s="502"/>
      <c r="CE230" s="502"/>
      <c r="CF230" s="502"/>
      <c r="CG230" s="502"/>
      <c r="CH230" s="502"/>
      <c r="CI230" s="502"/>
      <c r="CJ230" s="502"/>
      <c r="CK230" s="502"/>
      <c r="CL230" s="502"/>
      <c r="CM230" s="502"/>
      <c r="CN230" s="502"/>
      <c r="CO230" s="502"/>
      <c r="CP230" s="502"/>
      <c r="CQ230" s="502"/>
      <c r="CR230" s="502"/>
      <c r="CS230" s="502"/>
      <c r="CT230" s="502"/>
      <c r="CU230" s="502"/>
      <c r="CV230" s="502"/>
      <c r="CW230" s="502"/>
      <c r="CX230" s="502"/>
      <c r="CY230" s="502"/>
      <c r="CZ230" s="502"/>
      <c r="DA230" s="502"/>
      <c r="DB230" s="502"/>
      <c r="DC230" s="502"/>
      <c r="DD230" s="502"/>
      <c r="DE230" s="502"/>
      <c r="DF230" s="502"/>
      <c r="DG230" s="502"/>
      <c r="DH230" s="502"/>
      <c r="DI230" s="502"/>
      <c r="DJ230" s="502"/>
      <c r="DK230" s="502"/>
      <c r="DL230" s="502"/>
      <c r="DM230" s="502"/>
      <c r="DN230" s="502"/>
      <c r="DO230" s="502"/>
      <c r="DP230" s="502"/>
      <c r="DQ230" s="502"/>
      <c r="DR230" s="502"/>
      <c r="DS230" s="502"/>
      <c r="DT230" s="502"/>
      <c r="DU230" s="502"/>
      <c r="DV230" s="502"/>
      <c r="DW230" s="502"/>
      <c r="DX230" s="502"/>
      <c r="DY230" s="502"/>
      <c r="DZ230" s="502"/>
      <c r="EA230" s="502"/>
      <c r="EB230" s="502"/>
      <c r="EC230" s="502"/>
      <c r="ED230" s="502"/>
      <c r="EE230" s="502"/>
      <c r="EF230" s="502"/>
      <c r="EG230" s="502"/>
      <c r="EH230" s="502"/>
      <c r="EI230" s="502"/>
      <c r="EJ230" s="502"/>
      <c r="EK230" s="502"/>
      <c r="EL230" s="502"/>
      <c r="EM230" s="502"/>
      <c r="EN230" s="502"/>
      <c r="EO230" s="502"/>
      <c r="EP230" s="502"/>
      <c r="EQ230" s="502"/>
      <c r="ER230" s="502"/>
      <c r="ES230" s="502"/>
      <c r="ET230" s="502"/>
      <c r="EU230" s="502"/>
      <c r="EV230" s="502"/>
      <c r="EW230" s="502"/>
      <c r="EX230" s="503"/>
      <c r="EY230" s="502"/>
      <c r="EZ230" s="502"/>
      <c r="FA230" s="502"/>
      <c r="FB230" s="502"/>
      <c r="FC230" s="502"/>
      <c r="FD230" s="502"/>
      <c r="FE230" s="502"/>
      <c r="FF230" s="502"/>
      <c r="FG230" s="502"/>
      <c r="FH230" s="502"/>
      <c r="FI230" s="502"/>
    </row>
    <row r="231" spans="1:165" s="501" customFormat="1" x14ac:dyDescent="0.2">
      <c r="A231" s="772"/>
      <c r="B231" s="788"/>
      <c r="C231" s="502"/>
      <c r="D231" s="502"/>
      <c r="F231" s="30"/>
      <c r="G231" s="502"/>
      <c r="I231" s="30"/>
      <c r="J231" s="502"/>
      <c r="L231" s="30"/>
      <c r="M231" s="502"/>
      <c r="O231" s="30"/>
      <c r="P231" s="502"/>
      <c r="R231" s="30"/>
      <c r="S231" s="502"/>
      <c r="U231" s="30"/>
      <c r="V231" s="502"/>
      <c r="X231" s="30"/>
      <c r="Y231" s="502"/>
      <c r="AA231" s="30"/>
      <c r="AB231" s="502"/>
      <c r="AD231" s="30"/>
      <c r="AE231" s="502"/>
      <c r="AG231" s="30"/>
      <c r="AH231" s="502"/>
      <c r="AJ231" s="30"/>
      <c r="AK231" s="502"/>
      <c r="AM231" s="30"/>
      <c r="AN231" s="502"/>
      <c r="AP231" s="30"/>
      <c r="AQ231" s="502"/>
      <c r="AS231" s="30"/>
      <c r="AT231" s="502"/>
      <c r="AV231" s="30"/>
      <c r="AW231" s="502"/>
      <c r="AY231" s="30"/>
      <c r="AZ231" s="502"/>
      <c r="BB231" s="30"/>
      <c r="BC231" s="502"/>
      <c r="BE231" s="30"/>
      <c r="BF231" s="502"/>
      <c r="BH231" s="30"/>
      <c r="BI231" s="502"/>
      <c r="BK231" s="30"/>
      <c r="BL231" s="31"/>
      <c r="BM231" s="31"/>
      <c r="BN231" s="31"/>
      <c r="BO231" s="31"/>
      <c r="BP231" s="31"/>
      <c r="BQ231" s="31"/>
      <c r="BR231" s="31"/>
      <c r="BS231" s="502"/>
      <c r="BT231" s="502"/>
      <c r="BU231" s="502"/>
      <c r="BV231" s="502"/>
      <c r="BW231" s="502"/>
      <c r="BX231" s="502"/>
      <c r="BY231" s="502"/>
      <c r="BZ231" s="502"/>
      <c r="CA231" s="502"/>
      <c r="CB231" s="502"/>
      <c r="CC231" s="502"/>
      <c r="CD231" s="502"/>
      <c r="CE231" s="502"/>
      <c r="CF231" s="502"/>
      <c r="CG231" s="502"/>
      <c r="CH231" s="502"/>
      <c r="CI231" s="502"/>
      <c r="CJ231" s="502"/>
      <c r="CK231" s="502"/>
      <c r="CL231" s="502"/>
      <c r="CM231" s="502"/>
      <c r="CN231" s="502"/>
      <c r="CO231" s="502"/>
      <c r="CP231" s="502"/>
      <c r="CQ231" s="502"/>
      <c r="CR231" s="502"/>
      <c r="CS231" s="502"/>
      <c r="CT231" s="502"/>
      <c r="CU231" s="502"/>
      <c r="CV231" s="502"/>
      <c r="CW231" s="502"/>
      <c r="CX231" s="502"/>
      <c r="CY231" s="502"/>
      <c r="CZ231" s="502"/>
      <c r="DA231" s="502"/>
      <c r="DB231" s="502"/>
      <c r="DC231" s="502"/>
      <c r="DD231" s="502"/>
      <c r="DE231" s="502"/>
      <c r="DF231" s="502"/>
      <c r="DG231" s="502"/>
      <c r="DH231" s="502"/>
      <c r="DI231" s="502"/>
      <c r="DJ231" s="502"/>
      <c r="DK231" s="502"/>
      <c r="DL231" s="502"/>
      <c r="DM231" s="502"/>
      <c r="DN231" s="502"/>
      <c r="DO231" s="502"/>
      <c r="DP231" s="502"/>
      <c r="DQ231" s="502"/>
      <c r="DR231" s="502"/>
      <c r="DS231" s="502"/>
      <c r="DT231" s="502"/>
      <c r="DU231" s="502"/>
      <c r="DV231" s="502"/>
      <c r="DW231" s="502"/>
      <c r="DX231" s="502"/>
      <c r="DY231" s="502"/>
      <c r="DZ231" s="502"/>
      <c r="EA231" s="502"/>
      <c r="EB231" s="502"/>
      <c r="EC231" s="502"/>
      <c r="ED231" s="502"/>
      <c r="EE231" s="502"/>
      <c r="EF231" s="502"/>
      <c r="EG231" s="502"/>
      <c r="EH231" s="502"/>
      <c r="EI231" s="502"/>
      <c r="EJ231" s="502"/>
      <c r="EK231" s="502"/>
      <c r="EL231" s="502"/>
      <c r="EM231" s="502"/>
      <c r="EN231" s="502"/>
      <c r="EO231" s="502"/>
      <c r="EP231" s="502"/>
      <c r="EQ231" s="502"/>
      <c r="ER231" s="502"/>
      <c r="ES231" s="502"/>
      <c r="ET231" s="502"/>
      <c r="EU231" s="502"/>
      <c r="EV231" s="502"/>
      <c r="EW231" s="502"/>
      <c r="EX231" s="503"/>
      <c r="EY231" s="502"/>
      <c r="EZ231" s="502"/>
      <c r="FA231" s="502"/>
      <c r="FB231" s="502"/>
      <c r="FC231" s="502"/>
      <c r="FD231" s="502"/>
      <c r="FE231" s="502"/>
      <c r="FF231" s="502"/>
      <c r="FG231" s="502"/>
      <c r="FH231" s="502"/>
      <c r="FI231" s="502"/>
    </row>
    <row r="232" spans="1:165" s="501" customFormat="1" x14ac:dyDescent="0.2">
      <c r="A232" s="772"/>
      <c r="B232" s="788"/>
      <c r="C232" s="502"/>
      <c r="D232" s="502"/>
      <c r="F232" s="30"/>
      <c r="G232" s="502"/>
      <c r="I232" s="30"/>
      <c r="J232" s="502"/>
      <c r="L232" s="30"/>
      <c r="M232" s="502"/>
      <c r="O232" s="30"/>
      <c r="P232" s="502"/>
      <c r="R232" s="30"/>
      <c r="S232" s="502"/>
      <c r="U232" s="30"/>
      <c r="V232" s="502"/>
      <c r="X232" s="30"/>
      <c r="Y232" s="502"/>
      <c r="AA232" s="30"/>
      <c r="AB232" s="502"/>
      <c r="AD232" s="30"/>
      <c r="AE232" s="502"/>
      <c r="AG232" s="30"/>
      <c r="AH232" s="502"/>
      <c r="AJ232" s="30"/>
      <c r="AK232" s="502"/>
      <c r="AM232" s="30"/>
      <c r="AN232" s="502"/>
      <c r="AP232" s="30"/>
      <c r="AQ232" s="502"/>
      <c r="AS232" s="30"/>
      <c r="AT232" s="502"/>
      <c r="AV232" s="30"/>
      <c r="AW232" s="502"/>
      <c r="AY232" s="30"/>
      <c r="AZ232" s="502"/>
      <c r="BB232" s="30"/>
      <c r="BC232" s="502"/>
      <c r="BE232" s="30"/>
      <c r="BF232" s="502"/>
      <c r="BH232" s="30"/>
      <c r="BI232" s="502"/>
      <c r="BK232" s="30"/>
      <c r="BL232" s="31"/>
      <c r="BM232" s="31"/>
      <c r="BN232" s="31"/>
      <c r="BO232" s="31"/>
      <c r="BP232" s="31"/>
      <c r="BQ232" s="31"/>
      <c r="BR232" s="31"/>
      <c r="BS232" s="502"/>
      <c r="BT232" s="502"/>
      <c r="BU232" s="502"/>
      <c r="BV232" s="502"/>
      <c r="BW232" s="502"/>
      <c r="BX232" s="502"/>
      <c r="BY232" s="502"/>
      <c r="BZ232" s="502"/>
      <c r="CA232" s="502"/>
      <c r="CB232" s="502"/>
      <c r="CC232" s="502"/>
      <c r="CD232" s="502"/>
      <c r="CE232" s="502"/>
      <c r="CF232" s="502"/>
      <c r="CG232" s="502"/>
      <c r="CH232" s="502"/>
      <c r="CI232" s="502"/>
      <c r="CJ232" s="502"/>
      <c r="CK232" s="502"/>
      <c r="CL232" s="502"/>
      <c r="CM232" s="502"/>
      <c r="CN232" s="502"/>
      <c r="CO232" s="502"/>
      <c r="CP232" s="502"/>
      <c r="CQ232" s="502"/>
      <c r="CR232" s="502"/>
      <c r="CS232" s="502"/>
      <c r="CT232" s="502"/>
      <c r="CU232" s="502"/>
      <c r="CV232" s="502"/>
      <c r="CW232" s="502"/>
      <c r="CX232" s="502"/>
      <c r="CY232" s="502"/>
      <c r="CZ232" s="502"/>
      <c r="DA232" s="502"/>
      <c r="DB232" s="502"/>
      <c r="DC232" s="502"/>
      <c r="DD232" s="502"/>
      <c r="DE232" s="502"/>
      <c r="DF232" s="502"/>
      <c r="DG232" s="502"/>
      <c r="DH232" s="502"/>
      <c r="DI232" s="502"/>
      <c r="DJ232" s="502"/>
      <c r="DK232" s="502"/>
      <c r="DL232" s="502"/>
      <c r="DM232" s="502"/>
      <c r="DN232" s="502"/>
      <c r="DO232" s="502"/>
      <c r="DP232" s="502"/>
      <c r="DQ232" s="502"/>
      <c r="DR232" s="502"/>
      <c r="DS232" s="502"/>
      <c r="DT232" s="502"/>
      <c r="DU232" s="502"/>
      <c r="DV232" s="502"/>
      <c r="DW232" s="502"/>
      <c r="DX232" s="502"/>
      <c r="DY232" s="502"/>
      <c r="DZ232" s="502"/>
      <c r="EA232" s="502"/>
      <c r="EB232" s="502"/>
      <c r="EC232" s="502"/>
      <c r="ED232" s="502"/>
      <c r="EE232" s="502"/>
      <c r="EF232" s="502"/>
      <c r="EG232" s="502"/>
      <c r="EH232" s="502"/>
      <c r="EI232" s="502"/>
      <c r="EJ232" s="502"/>
      <c r="EK232" s="502"/>
      <c r="EL232" s="502"/>
      <c r="EM232" s="502"/>
      <c r="EN232" s="502"/>
      <c r="EO232" s="502"/>
      <c r="EP232" s="502"/>
      <c r="EQ232" s="502"/>
      <c r="ER232" s="502"/>
      <c r="ES232" s="502"/>
      <c r="ET232" s="502"/>
      <c r="EU232" s="502"/>
      <c r="EV232" s="502"/>
      <c r="EW232" s="502"/>
      <c r="EX232" s="503"/>
      <c r="EY232" s="502"/>
      <c r="EZ232" s="502"/>
      <c r="FA232" s="502"/>
      <c r="FB232" s="502"/>
      <c r="FC232" s="502"/>
      <c r="FD232" s="502"/>
      <c r="FE232" s="502"/>
      <c r="FF232" s="502"/>
      <c r="FG232" s="502"/>
      <c r="FH232" s="502"/>
      <c r="FI232" s="502"/>
    </row>
    <row r="233" spans="1:165" s="501" customFormat="1" x14ac:dyDescent="0.2">
      <c r="A233" s="772"/>
      <c r="B233" s="788"/>
      <c r="C233" s="502"/>
      <c r="D233" s="502"/>
      <c r="F233" s="30"/>
      <c r="G233" s="502"/>
      <c r="I233" s="30"/>
      <c r="J233" s="502"/>
      <c r="L233" s="30"/>
      <c r="M233" s="502"/>
      <c r="O233" s="30"/>
      <c r="P233" s="502"/>
      <c r="R233" s="30"/>
      <c r="S233" s="502"/>
      <c r="U233" s="30"/>
      <c r="V233" s="502"/>
      <c r="X233" s="30"/>
      <c r="Y233" s="502"/>
      <c r="AA233" s="30"/>
      <c r="AB233" s="502"/>
      <c r="AD233" s="30"/>
      <c r="AE233" s="502"/>
      <c r="AG233" s="30"/>
      <c r="AH233" s="502"/>
      <c r="AJ233" s="30"/>
      <c r="AK233" s="502"/>
      <c r="AM233" s="30"/>
      <c r="AN233" s="502"/>
      <c r="AP233" s="30"/>
      <c r="AQ233" s="502"/>
      <c r="AS233" s="30"/>
      <c r="AT233" s="502"/>
      <c r="AV233" s="30"/>
      <c r="AW233" s="502"/>
      <c r="AY233" s="30"/>
      <c r="AZ233" s="502"/>
      <c r="BB233" s="30"/>
      <c r="BC233" s="502"/>
      <c r="BE233" s="30"/>
      <c r="BF233" s="502"/>
      <c r="BH233" s="30"/>
      <c r="BI233" s="502"/>
      <c r="BK233" s="30"/>
      <c r="BL233" s="31"/>
      <c r="BM233" s="31"/>
      <c r="BN233" s="31"/>
      <c r="BO233" s="31"/>
      <c r="BP233" s="31"/>
      <c r="BQ233" s="31"/>
      <c r="BR233" s="31"/>
      <c r="BS233" s="502"/>
      <c r="BT233" s="502"/>
      <c r="BU233" s="502"/>
      <c r="BV233" s="502"/>
      <c r="BW233" s="502"/>
      <c r="BX233" s="502"/>
      <c r="BY233" s="502"/>
      <c r="BZ233" s="502"/>
      <c r="CA233" s="502"/>
      <c r="CB233" s="502"/>
      <c r="CC233" s="502"/>
      <c r="CD233" s="502"/>
      <c r="CE233" s="502"/>
      <c r="CF233" s="502"/>
      <c r="CG233" s="502"/>
      <c r="CH233" s="502"/>
      <c r="CI233" s="502"/>
      <c r="CJ233" s="502"/>
      <c r="CK233" s="502"/>
      <c r="CL233" s="502"/>
      <c r="CM233" s="502"/>
      <c r="CN233" s="502"/>
      <c r="CO233" s="502"/>
      <c r="CP233" s="502"/>
      <c r="CQ233" s="502"/>
      <c r="CR233" s="502"/>
      <c r="CS233" s="502"/>
      <c r="CT233" s="502"/>
      <c r="CU233" s="502"/>
      <c r="CV233" s="502"/>
      <c r="CW233" s="502"/>
      <c r="CX233" s="502"/>
      <c r="CY233" s="502"/>
      <c r="CZ233" s="502"/>
      <c r="DA233" s="502"/>
      <c r="DB233" s="502"/>
      <c r="DC233" s="502"/>
      <c r="DD233" s="502"/>
      <c r="DE233" s="502"/>
      <c r="DF233" s="502"/>
      <c r="DG233" s="502"/>
      <c r="DH233" s="502"/>
      <c r="DI233" s="502"/>
      <c r="DJ233" s="502"/>
      <c r="DK233" s="502"/>
      <c r="DL233" s="502"/>
      <c r="DM233" s="502"/>
      <c r="DN233" s="502"/>
      <c r="DO233" s="502"/>
      <c r="DP233" s="502"/>
      <c r="DQ233" s="502"/>
      <c r="DR233" s="502"/>
      <c r="DS233" s="502"/>
      <c r="DT233" s="502"/>
      <c r="DU233" s="502"/>
      <c r="DV233" s="502"/>
      <c r="DW233" s="502"/>
      <c r="DX233" s="502"/>
      <c r="DY233" s="502"/>
      <c r="DZ233" s="502"/>
      <c r="EA233" s="502"/>
      <c r="EB233" s="502"/>
      <c r="EC233" s="502"/>
      <c r="ED233" s="502"/>
      <c r="EE233" s="502"/>
      <c r="EF233" s="502"/>
      <c r="EG233" s="502"/>
      <c r="EH233" s="502"/>
      <c r="EI233" s="502"/>
      <c r="EJ233" s="502"/>
      <c r="EK233" s="502"/>
      <c r="EL233" s="502"/>
      <c r="EM233" s="502"/>
      <c r="EN233" s="502"/>
      <c r="EO233" s="502"/>
      <c r="EP233" s="502"/>
      <c r="EQ233" s="502"/>
      <c r="ER233" s="502"/>
      <c r="ES233" s="502"/>
      <c r="ET233" s="502"/>
      <c r="EU233" s="502"/>
      <c r="EV233" s="502"/>
      <c r="EW233" s="502"/>
      <c r="EX233" s="503"/>
      <c r="EY233" s="502"/>
      <c r="EZ233" s="502"/>
      <c r="FA233" s="502"/>
      <c r="FB233" s="502"/>
      <c r="FC233" s="502"/>
      <c r="FD233" s="502"/>
      <c r="FE233" s="502"/>
      <c r="FF233" s="502"/>
      <c r="FG233" s="502"/>
      <c r="FH233" s="502"/>
      <c r="FI233" s="502"/>
    </row>
    <row r="234" spans="1:165" s="501" customFormat="1" x14ac:dyDescent="0.2">
      <c r="A234" s="772"/>
      <c r="B234" s="788"/>
      <c r="C234" s="502"/>
      <c r="D234" s="502"/>
      <c r="F234" s="30"/>
      <c r="G234" s="502"/>
      <c r="I234" s="30"/>
      <c r="J234" s="502"/>
      <c r="L234" s="30"/>
      <c r="M234" s="502"/>
      <c r="O234" s="30"/>
      <c r="P234" s="502"/>
      <c r="R234" s="30"/>
      <c r="S234" s="502"/>
      <c r="U234" s="30"/>
      <c r="V234" s="502"/>
      <c r="X234" s="30"/>
      <c r="Y234" s="502"/>
      <c r="AA234" s="30"/>
      <c r="AB234" s="502"/>
      <c r="AD234" s="30"/>
      <c r="AE234" s="502"/>
      <c r="AG234" s="30"/>
      <c r="AH234" s="502"/>
      <c r="AJ234" s="30"/>
      <c r="AK234" s="502"/>
      <c r="AM234" s="30"/>
      <c r="AN234" s="502"/>
      <c r="AP234" s="30"/>
      <c r="AQ234" s="502"/>
      <c r="AS234" s="30"/>
      <c r="AT234" s="502"/>
      <c r="AV234" s="30"/>
      <c r="AW234" s="502"/>
      <c r="AY234" s="30"/>
      <c r="AZ234" s="502"/>
      <c r="BB234" s="30"/>
      <c r="BC234" s="502"/>
      <c r="BE234" s="30"/>
      <c r="BF234" s="502"/>
      <c r="BH234" s="30"/>
      <c r="BI234" s="502"/>
      <c r="BK234" s="30"/>
      <c r="BL234" s="31"/>
      <c r="BM234" s="31"/>
      <c r="BN234" s="31"/>
      <c r="BO234" s="31"/>
      <c r="BP234" s="31"/>
      <c r="BQ234" s="31"/>
      <c r="BR234" s="31"/>
      <c r="BS234" s="502"/>
      <c r="BT234" s="502"/>
      <c r="BU234" s="502"/>
      <c r="BV234" s="502"/>
      <c r="BW234" s="502"/>
      <c r="BX234" s="502"/>
      <c r="BY234" s="502"/>
      <c r="BZ234" s="502"/>
      <c r="CA234" s="502"/>
      <c r="CB234" s="502"/>
      <c r="CC234" s="502"/>
      <c r="CD234" s="502"/>
      <c r="CE234" s="502"/>
      <c r="CF234" s="502"/>
      <c r="CG234" s="502"/>
      <c r="CH234" s="502"/>
      <c r="CI234" s="502"/>
      <c r="CJ234" s="502"/>
      <c r="CK234" s="502"/>
      <c r="CL234" s="502"/>
      <c r="CM234" s="502"/>
      <c r="CN234" s="502"/>
      <c r="CO234" s="502"/>
      <c r="CP234" s="502"/>
      <c r="CQ234" s="502"/>
      <c r="CR234" s="502"/>
      <c r="CS234" s="502"/>
      <c r="CT234" s="502"/>
      <c r="CU234" s="502"/>
      <c r="CV234" s="502"/>
      <c r="CW234" s="502"/>
      <c r="CX234" s="502"/>
      <c r="CY234" s="502"/>
      <c r="CZ234" s="502"/>
      <c r="DA234" s="502"/>
      <c r="DB234" s="502"/>
      <c r="DC234" s="502"/>
      <c r="DD234" s="502"/>
      <c r="DE234" s="502"/>
      <c r="DF234" s="502"/>
      <c r="DG234" s="502"/>
      <c r="DH234" s="502"/>
      <c r="DI234" s="502"/>
      <c r="DJ234" s="502"/>
      <c r="DK234" s="502"/>
      <c r="DL234" s="502"/>
      <c r="DM234" s="502"/>
      <c r="DN234" s="502"/>
      <c r="DO234" s="502"/>
      <c r="DP234" s="502"/>
      <c r="DQ234" s="502"/>
      <c r="DR234" s="502"/>
      <c r="DS234" s="502"/>
      <c r="DT234" s="502"/>
      <c r="DU234" s="502"/>
      <c r="DV234" s="502"/>
      <c r="DW234" s="502"/>
      <c r="DX234" s="502"/>
      <c r="DY234" s="502"/>
      <c r="DZ234" s="502"/>
      <c r="EA234" s="502"/>
      <c r="EB234" s="502"/>
      <c r="EC234" s="502"/>
      <c r="ED234" s="502"/>
      <c r="EE234" s="502"/>
      <c r="EF234" s="502"/>
      <c r="EG234" s="502"/>
      <c r="EH234" s="502"/>
      <c r="EI234" s="502"/>
      <c r="EJ234" s="502"/>
      <c r="EK234" s="502"/>
      <c r="EL234" s="502"/>
      <c r="EM234" s="502"/>
      <c r="EN234" s="502"/>
      <c r="EO234" s="502"/>
      <c r="EP234" s="502"/>
      <c r="EQ234" s="502"/>
      <c r="ER234" s="502"/>
      <c r="ES234" s="502"/>
      <c r="ET234" s="502"/>
      <c r="EU234" s="502"/>
      <c r="EV234" s="502"/>
      <c r="EW234" s="502"/>
      <c r="EX234" s="503"/>
      <c r="EY234" s="502"/>
      <c r="EZ234" s="502"/>
      <c r="FA234" s="502"/>
      <c r="FB234" s="502"/>
      <c r="FC234" s="502"/>
      <c r="FD234" s="502"/>
      <c r="FE234" s="502"/>
      <c r="FF234" s="502"/>
      <c r="FG234" s="502"/>
      <c r="FH234" s="502"/>
      <c r="FI234" s="502"/>
    </row>
    <row r="235" spans="1:165" s="501" customFormat="1" x14ac:dyDescent="0.2">
      <c r="A235" s="772"/>
      <c r="B235" s="788"/>
      <c r="C235" s="502"/>
      <c r="D235" s="502"/>
      <c r="F235" s="30"/>
      <c r="G235" s="502"/>
      <c r="I235" s="30"/>
      <c r="J235" s="502"/>
      <c r="L235" s="30"/>
      <c r="M235" s="502"/>
      <c r="O235" s="30"/>
      <c r="P235" s="502"/>
      <c r="R235" s="30"/>
      <c r="S235" s="502"/>
      <c r="U235" s="30"/>
      <c r="V235" s="502"/>
      <c r="X235" s="30"/>
      <c r="Y235" s="502"/>
      <c r="AA235" s="30"/>
      <c r="AB235" s="502"/>
      <c r="AD235" s="30"/>
      <c r="AE235" s="502"/>
      <c r="AG235" s="30"/>
      <c r="AH235" s="502"/>
      <c r="AJ235" s="30"/>
      <c r="AK235" s="502"/>
      <c r="AM235" s="30"/>
      <c r="AN235" s="502"/>
      <c r="AP235" s="30"/>
      <c r="AQ235" s="502"/>
      <c r="AS235" s="30"/>
      <c r="AT235" s="502"/>
      <c r="AV235" s="30"/>
      <c r="AW235" s="502"/>
      <c r="AY235" s="30"/>
      <c r="AZ235" s="502"/>
      <c r="BB235" s="30"/>
      <c r="BC235" s="502"/>
      <c r="BE235" s="30"/>
      <c r="BF235" s="502"/>
      <c r="BH235" s="30"/>
      <c r="BI235" s="502"/>
      <c r="BK235" s="30"/>
      <c r="BL235" s="31"/>
      <c r="BM235" s="31"/>
      <c r="BN235" s="31"/>
      <c r="BO235" s="31"/>
      <c r="BP235" s="31"/>
      <c r="BQ235" s="31"/>
      <c r="BR235" s="31"/>
      <c r="BS235" s="502"/>
      <c r="BT235" s="502"/>
      <c r="BU235" s="502"/>
      <c r="BV235" s="502"/>
      <c r="BW235" s="502"/>
      <c r="BX235" s="502"/>
      <c r="BY235" s="502"/>
      <c r="BZ235" s="502"/>
      <c r="CA235" s="502"/>
      <c r="CB235" s="502"/>
      <c r="CC235" s="502"/>
      <c r="CD235" s="502"/>
      <c r="CE235" s="502"/>
      <c r="CF235" s="502"/>
      <c r="CG235" s="502"/>
      <c r="CH235" s="502"/>
      <c r="CI235" s="502"/>
      <c r="CJ235" s="502"/>
      <c r="CK235" s="502"/>
      <c r="CL235" s="502"/>
      <c r="CM235" s="502"/>
      <c r="CN235" s="502"/>
      <c r="CO235" s="502"/>
      <c r="CP235" s="502"/>
      <c r="CQ235" s="502"/>
      <c r="CR235" s="502"/>
      <c r="CS235" s="502"/>
      <c r="CT235" s="502"/>
      <c r="CU235" s="502"/>
      <c r="CV235" s="502"/>
      <c r="CW235" s="502"/>
      <c r="CX235" s="502"/>
      <c r="CY235" s="502"/>
      <c r="CZ235" s="502"/>
      <c r="DA235" s="502"/>
      <c r="DB235" s="502"/>
      <c r="DC235" s="502"/>
      <c r="DD235" s="502"/>
      <c r="DE235" s="502"/>
      <c r="DF235" s="502"/>
      <c r="DG235" s="502"/>
      <c r="DH235" s="502"/>
      <c r="DI235" s="502"/>
      <c r="DJ235" s="502"/>
      <c r="DK235" s="502"/>
      <c r="DL235" s="502"/>
      <c r="DM235" s="502"/>
      <c r="DN235" s="502"/>
      <c r="DO235" s="502"/>
      <c r="DP235" s="502"/>
      <c r="DQ235" s="502"/>
      <c r="DR235" s="502"/>
      <c r="DS235" s="502"/>
      <c r="DT235" s="502"/>
      <c r="DU235" s="502"/>
      <c r="DV235" s="502"/>
      <c r="DW235" s="502"/>
      <c r="DX235" s="502"/>
      <c r="DY235" s="502"/>
      <c r="DZ235" s="502"/>
      <c r="EA235" s="502"/>
      <c r="EB235" s="502"/>
      <c r="EC235" s="502"/>
      <c r="ED235" s="502"/>
      <c r="EE235" s="502"/>
      <c r="EF235" s="502"/>
      <c r="EG235" s="502"/>
      <c r="EH235" s="502"/>
      <c r="EI235" s="502"/>
      <c r="EJ235" s="502"/>
      <c r="EK235" s="502"/>
      <c r="EL235" s="502"/>
      <c r="EM235" s="502"/>
      <c r="EN235" s="502"/>
      <c r="EO235" s="502"/>
      <c r="EP235" s="502"/>
      <c r="EQ235" s="502"/>
      <c r="ER235" s="502"/>
      <c r="ES235" s="502"/>
      <c r="ET235" s="502"/>
      <c r="EU235" s="502"/>
      <c r="EV235" s="502"/>
      <c r="EW235" s="502"/>
      <c r="EX235" s="503"/>
      <c r="EY235" s="502"/>
      <c r="EZ235" s="502"/>
      <c r="FA235" s="502"/>
      <c r="FB235" s="502"/>
      <c r="FC235" s="502"/>
      <c r="FD235" s="502"/>
      <c r="FE235" s="502"/>
      <c r="FF235" s="502"/>
      <c r="FG235" s="502"/>
      <c r="FH235" s="502"/>
      <c r="FI235" s="502"/>
    </row>
    <row r="236" spans="1:165" s="501" customFormat="1" x14ac:dyDescent="0.2">
      <c r="A236" s="772"/>
      <c r="B236" s="788"/>
      <c r="C236" s="502"/>
      <c r="D236" s="502"/>
      <c r="F236" s="30"/>
      <c r="G236" s="502"/>
      <c r="I236" s="30"/>
      <c r="J236" s="502"/>
      <c r="L236" s="30"/>
      <c r="M236" s="502"/>
      <c r="O236" s="30"/>
      <c r="P236" s="502"/>
      <c r="R236" s="30"/>
      <c r="S236" s="502"/>
      <c r="U236" s="30"/>
      <c r="V236" s="502"/>
      <c r="X236" s="30"/>
      <c r="Y236" s="502"/>
      <c r="AA236" s="30"/>
      <c r="AB236" s="502"/>
      <c r="AD236" s="30"/>
      <c r="AE236" s="502"/>
      <c r="AG236" s="30"/>
      <c r="AH236" s="502"/>
      <c r="AJ236" s="30"/>
      <c r="AK236" s="502"/>
      <c r="AM236" s="30"/>
      <c r="AN236" s="502"/>
      <c r="AP236" s="30"/>
      <c r="AQ236" s="502"/>
      <c r="AS236" s="30"/>
      <c r="AT236" s="502"/>
      <c r="AV236" s="30"/>
      <c r="AW236" s="502"/>
      <c r="AY236" s="30"/>
      <c r="AZ236" s="502"/>
      <c r="BB236" s="30"/>
      <c r="BC236" s="502"/>
      <c r="BE236" s="30"/>
      <c r="BF236" s="502"/>
      <c r="BH236" s="30"/>
      <c r="BI236" s="502"/>
      <c r="BK236" s="30"/>
      <c r="BL236" s="31"/>
      <c r="BM236" s="31"/>
      <c r="BN236" s="31"/>
      <c r="BO236" s="31"/>
      <c r="BP236" s="31"/>
      <c r="BQ236" s="31"/>
      <c r="BR236" s="31"/>
      <c r="BS236" s="502"/>
      <c r="BT236" s="502"/>
      <c r="BU236" s="502"/>
      <c r="BV236" s="502"/>
      <c r="BW236" s="502"/>
      <c r="BX236" s="502"/>
      <c r="BY236" s="502"/>
      <c r="BZ236" s="502"/>
      <c r="CA236" s="502"/>
      <c r="CB236" s="502"/>
      <c r="CC236" s="502"/>
      <c r="CD236" s="502"/>
      <c r="CE236" s="502"/>
      <c r="CF236" s="502"/>
      <c r="CG236" s="502"/>
      <c r="CH236" s="502"/>
      <c r="CI236" s="502"/>
      <c r="CJ236" s="502"/>
      <c r="CK236" s="502"/>
      <c r="CL236" s="502"/>
      <c r="CM236" s="502"/>
      <c r="CN236" s="502"/>
      <c r="CO236" s="502"/>
      <c r="CP236" s="502"/>
      <c r="CQ236" s="502"/>
      <c r="CR236" s="502"/>
      <c r="CS236" s="502"/>
      <c r="CT236" s="502"/>
      <c r="CU236" s="502"/>
      <c r="CV236" s="502"/>
      <c r="CW236" s="502"/>
      <c r="CX236" s="502"/>
      <c r="CY236" s="502"/>
      <c r="CZ236" s="502"/>
      <c r="DA236" s="502"/>
      <c r="DB236" s="502"/>
      <c r="DC236" s="502"/>
      <c r="DD236" s="502"/>
      <c r="DE236" s="502"/>
      <c r="DF236" s="502"/>
      <c r="DG236" s="502"/>
      <c r="DH236" s="502"/>
      <c r="DI236" s="502"/>
      <c r="DJ236" s="502"/>
      <c r="DK236" s="502"/>
      <c r="DL236" s="502"/>
      <c r="DM236" s="502"/>
      <c r="DN236" s="502"/>
      <c r="DO236" s="502"/>
      <c r="DP236" s="502"/>
      <c r="DQ236" s="502"/>
      <c r="DR236" s="502"/>
      <c r="DS236" s="502"/>
      <c r="DT236" s="502"/>
      <c r="DU236" s="502"/>
      <c r="DV236" s="502"/>
      <c r="DW236" s="502"/>
      <c r="DX236" s="502"/>
      <c r="DY236" s="502"/>
      <c r="DZ236" s="502"/>
      <c r="EA236" s="502"/>
      <c r="EB236" s="502"/>
      <c r="EC236" s="502"/>
      <c r="ED236" s="502"/>
      <c r="EE236" s="502"/>
      <c r="EF236" s="502"/>
      <c r="EG236" s="502"/>
      <c r="EH236" s="502"/>
      <c r="EI236" s="502"/>
      <c r="EJ236" s="502"/>
      <c r="EK236" s="502"/>
      <c r="EL236" s="502"/>
      <c r="EM236" s="502"/>
      <c r="EN236" s="502"/>
      <c r="EO236" s="502"/>
      <c r="EP236" s="502"/>
      <c r="EQ236" s="502"/>
      <c r="ER236" s="502"/>
      <c r="ES236" s="502"/>
      <c r="ET236" s="502"/>
      <c r="EU236" s="502"/>
      <c r="EV236" s="502"/>
      <c r="EW236" s="502"/>
      <c r="EX236" s="503"/>
      <c r="EY236" s="502"/>
      <c r="EZ236" s="502"/>
      <c r="FA236" s="502"/>
      <c r="FB236" s="502"/>
      <c r="FC236" s="502"/>
      <c r="FD236" s="502"/>
      <c r="FE236" s="502"/>
      <c r="FF236" s="502"/>
      <c r="FG236" s="502"/>
      <c r="FH236" s="502"/>
      <c r="FI236" s="502"/>
    </row>
    <row r="237" spans="1:165" s="501" customFormat="1" x14ac:dyDescent="0.2">
      <c r="A237" s="772"/>
      <c r="B237" s="788"/>
      <c r="C237" s="502"/>
      <c r="D237" s="502"/>
      <c r="F237" s="30"/>
      <c r="G237" s="502"/>
      <c r="I237" s="30"/>
      <c r="J237" s="502"/>
      <c r="L237" s="30"/>
      <c r="M237" s="502"/>
      <c r="O237" s="30"/>
      <c r="P237" s="502"/>
      <c r="R237" s="30"/>
      <c r="S237" s="502"/>
      <c r="U237" s="30"/>
      <c r="V237" s="502"/>
      <c r="X237" s="30"/>
      <c r="Y237" s="502"/>
      <c r="AA237" s="30"/>
      <c r="AB237" s="502"/>
      <c r="AD237" s="30"/>
      <c r="AE237" s="502"/>
      <c r="AG237" s="30"/>
      <c r="AH237" s="502"/>
      <c r="AJ237" s="30"/>
      <c r="AK237" s="502"/>
      <c r="AM237" s="30"/>
      <c r="AN237" s="502"/>
      <c r="AP237" s="30"/>
      <c r="AQ237" s="502"/>
      <c r="AS237" s="30"/>
      <c r="AT237" s="502"/>
      <c r="AV237" s="30"/>
      <c r="AW237" s="502"/>
      <c r="AY237" s="30"/>
      <c r="AZ237" s="502"/>
      <c r="BB237" s="30"/>
      <c r="BC237" s="502"/>
      <c r="BE237" s="30"/>
      <c r="BF237" s="502"/>
      <c r="BH237" s="30"/>
      <c r="BI237" s="502"/>
      <c r="BK237" s="30"/>
      <c r="BL237" s="31"/>
      <c r="BM237" s="31"/>
      <c r="BN237" s="31"/>
      <c r="BO237" s="31"/>
      <c r="BP237" s="31"/>
      <c r="BQ237" s="31"/>
      <c r="BR237" s="31"/>
      <c r="BS237" s="502"/>
      <c r="BT237" s="502"/>
      <c r="BU237" s="502"/>
      <c r="BV237" s="502"/>
      <c r="BW237" s="502"/>
      <c r="BX237" s="502"/>
      <c r="BY237" s="502"/>
      <c r="BZ237" s="502"/>
      <c r="CA237" s="502"/>
      <c r="CB237" s="502"/>
      <c r="CC237" s="502"/>
      <c r="CD237" s="502"/>
      <c r="CE237" s="502"/>
      <c r="CF237" s="502"/>
      <c r="CG237" s="502"/>
      <c r="CH237" s="502"/>
      <c r="CI237" s="502"/>
      <c r="CJ237" s="502"/>
      <c r="CK237" s="502"/>
      <c r="CL237" s="502"/>
      <c r="CM237" s="502"/>
      <c r="CN237" s="502"/>
      <c r="CO237" s="502"/>
      <c r="CP237" s="502"/>
      <c r="CQ237" s="502"/>
      <c r="CR237" s="502"/>
      <c r="CS237" s="502"/>
      <c r="CT237" s="502"/>
      <c r="CU237" s="502"/>
      <c r="CV237" s="502"/>
      <c r="CW237" s="502"/>
      <c r="CX237" s="502"/>
      <c r="CY237" s="502"/>
      <c r="CZ237" s="502"/>
      <c r="DA237" s="502"/>
      <c r="DB237" s="502"/>
      <c r="DC237" s="502"/>
      <c r="DD237" s="502"/>
      <c r="DE237" s="502"/>
      <c r="DF237" s="502"/>
      <c r="DG237" s="502"/>
      <c r="DH237" s="502"/>
      <c r="DI237" s="502"/>
      <c r="DJ237" s="502"/>
      <c r="DK237" s="502"/>
      <c r="DL237" s="502"/>
      <c r="DM237" s="502"/>
      <c r="DN237" s="502"/>
      <c r="DO237" s="502"/>
      <c r="DP237" s="502"/>
      <c r="DQ237" s="502"/>
      <c r="DR237" s="502"/>
      <c r="DS237" s="502"/>
      <c r="DT237" s="502"/>
      <c r="DU237" s="502"/>
      <c r="DV237" s="502"/>
      <c r="DW237" s="502"/>
      <c r="DX237" s="502"/>
      <c r="DY237" s="502"/>
      <c r="DZ237" s="502"/>
      <c r="EA237" s="502"/>
      <c r="EB237" s="502"/>
      <c r="EC237" s="502"/>
      <c r="ED237" s="502"/>
      <c r="EE237" s="502"/>
      <c r="EF237" s="502"/>
      <c r="EG237" s="502"/>
      <c r="EH237" s="502"/>
      <c r="EI237" s="502"/>
      <c r="EJ237" s="502"/>
      <c r="EK237" s="502"/>
      <c r="EL237" s="502"/>
      <c r="EM237" s="502"/>
      <c r="EN237" s="502"/>
      <c r="EO237" s="502"/>
      <c r="EP237" s="502"/>
      <c r="EQ237" s="502"/>
      <c r="ER237" s="502"/>
      <c r="ES237" s="502"/>
      <c r="ET237" s="502"/>
      <c r="EU237" s="502"/>
      <c r="EV237" s="502"/>
      <c r="EW237" s="502"/>
      <c r="EX237" s="503"/>
      <c r="EY237" s="502"/>
      <c r="EZ237" s="502"/>
      <c r="FA237" s="502"/>
      <c r="FB237" s="502"/>
      <c r="FC237" s="502"/>
      <c r="FD237" s="502"/>
      <c r="FE237" s="502"/>
      <c r="FF237" s="502"/>
      <c r="FG237" s="502"/>
      <c r="FH237" s="502"/>
      <c r="FI237" s="502"/>
    </row>
    <row r="238" spans="1:165" s="501" customFormat="1" x14ac:dyDescent="0.2">
      <c r="A238" s="772"/>
      <c r="B238" s="788"/>
      <c r="C238" s="502"/>
      <c r="D238" s="502"/>
      <c r="F238" s="30"/>
      <c r="G238" s="502"/>
      <c r="I238" s="30"/>
      <c r="J238" s="502"/>
      <c r="L238" s="30"/>
      <c r="M238" s="502"/>
      <c r="O238" s="30"/>
      <c r="P238" s="502"/>
      <c r="R238" s="30"/>
      <c r="S238" s="502"/>
      <c r="U238" s="30"/>
      <c r="V238" s="502"/>
      <c r="X238" s="30"/>
      <c r="Y238" s="502"/>
      <c r="AA238" s="30"/>
      <c r="AB238" s="502"/>
      <c r="AD238" s="30"/>
      <c r="AE238" s="502"/>
      <c r="AG238" s="30"/>
      <c r="AH238" s="502"/>
      <c r="AJ238" s="30"/>
      <c r="AK238" s="502"/>
      <c r="AM238" s="30"/>
      <c r="AN238" s="502"/>
      <c r="AP238" s="30"/>
      <c r="AQ238" s="502"/>
      <c r="AS238" s="30"/>
      <c r="AT238" s="502"/>
      <c r="AV238" s="30"/>
      <c r="AW238" s="502"/>
      <c r="AY238" s="30"/>
      <c r="AZ238" s="502"/>
      <c r="BB238" s="30"/>
      <c r="BC238" s="502"/>
      <c r="BE238" s="30"/>
      <c r="BF238" s="502"/>
      <c r="BH238" s="30"/>
      <c r="BI238" s="502"/>
      <c r="BK238" s="30"/>
      <c r="BL238" s="31"/>
      <c r="BM238" s="31"/>
      <c r="BN238" s="31"/>
      <c r="BO238" s="31"/>
      <c r="BP238" s="31"/>
      <c r="BQ238" s="31"/>
      <c r="BR238" s="31"/>
      <c r="BS238" s="502"/>
      <c r="BT238" s="502"/>
      <c r="BU238" s="502"/>
      <c r="BV238" s="502"/>
      <c r="BW238" s="502"/>
      <c r="BX238" s="502"/>
      <c r="BY238" s="502"/>
      <c r="BZ238" s="502"/>
      <c r="CA238" s="502"/>
      <c r="CB238" s="502"/>
      <c r="CC238" s="502"/>
      <c r="CD238" s="502"/>
      <c r="CE238" s="502"/>
      <c r="CF238" s="502"/>
      <c r="CG238" s="502"/>
      <c r="CH238" s="502"/>
      <c r="CI238" s="502"/>
      <c r="CJ238" s="502"/>
      <c r="CK238" s="502"/>
      <c r="CL238" s="502"/>
      <c r="CM238" s="502"/>
      <c r="CN238" s="502"/>
      <c r="CO238" s="502"/>
      <c r="CP238" s="502"/>
      <c r="CQ238" s="502"/>
      <c r="CR238" s="502"/>
      <c r="CS238" s="502"/>
      <c r="CT238" s="502"/>
      <c r="CU238" s="502"/>
      <c r="CV238" s="502"/>
      <c r="CW238" s="502"/>
      <c r="CX238" s="502"/>
      <c r="CY238" s="502"/>
      <c r="CZ238" s="502"/>
      <c r="DA238" s="502"/>
      <c r="DB238" s="502"/>
      <c r="DC238" s="502"/>
      <c r="DD238" s="502"/>
      <c r="DE238" s="502"/>
      <c r="DF238" s="502"/>
      <c r="DG238" s="502"/>
      <c r="DH238" s="502"/>
      <c r="DI238" s="502"/>
      <c r="DJ238" s="502"/>
      <c r="DK238" s="502"/>
      <c r="DL238" s="502"/>
      <c r="DM238" s="502"/>
      <c r="DN238" s="502"/>
      <c r="DO238" s="502"/>
      <c r="DP238" s="502"/>
      <c r="DQ238" s="502"/>
      <c r="DR238" s="502"/>
      <c r="DS238" s="502"/>
      <c r="DT238" s="502"/>
      <c r="DU238" s="502"/>
      <c r="DV238" s="502"/>
      <c r="DW238" s="502"/>
      <c r="DX238" s="502"/>
      <c r="DY238" s="502"/>
      <c r="DZ238" s="502"/>
      <c r="EA238" s="502"/>
      <c r="EB238" s="502"/>
      <c r="EC238" s="502"/>
      <c r="ED238" s="502"/>
      <c r="EE238" s="502"/>
      <c r="EF238" s="502"/>
      <c r="EG238" s="502"/>
      <c r="EH238" s="502"/>
      <c r="EI238" s="502"/>
      <c r="EJ238" s="502"/>
      <c r="EK238" s="502"/>
      <c r="EL238" s="502"/>
      <c r="EM238" s="502"/>
      <c r="EN238" s="502"/>
      <c r="EO238" s="502"/>
      <c r="EP238" s="502"/>
      <c r="EQ238" s="502"/>
      <c r="ER238" s="502"/>
      <c r="ES238" s="502"/>
      <c r="ET238" s="502"/>
      <c r="EU238" s="502"/>
      <c r="EV238" s="502"/>
      <c r="EW238" s="502"/>
      <c r="EX238" s="503"/>
      <c r="EY238" s="502"/>
      <c r="EZ238" s="502"/>
      <c r="FA238" s="502"/>
      <c r="FB238" s="502"/>
      <c r="FC238" s="502"/>
      <c r="FD238" s="502"/>
      <c r="FE238" s="502"/>
      <c r="FF238" s="502"/>
      <c r="FG238" s="502"/>
      <c r="FH238" s="502"/>
      <c r="FI238" s="502"/>
    </row>
    <row r="239" spans="1:165" s="501" customFormat="1" x14ac:dyDescent="0.2">
      <c r="A239" s="772"/>
      <c r="B239" s="788"/>
      <c r="C239" s="502"/>
      <c r="D239" s="502"/>
      <c r="F239" s="30"/>
      <c r="G239" s="502"/>
      <c r="I239" s="30"/>
      <c r="J239" s="502"/>
      <c r="L239" s="30"/>
      <c r="M239" s="502"/>
      <c r="O239" s="30"/>
      <c r="P239" s="502"/>
      <c r="R239" s="30"/>
      <c r="S239" s="502"/>
      <c r="U239" s="30"/>
      <c r="V239" s="502"/>
      <c r="X239" s="30"/>
      <c r="Y239" s="502"/>
      <c r="AA239" s="30"/>
      <c r="AB239" s="502"/>
      <c r="AD239" s="30"/>
      <c r="AE239" s="502"/>
      <c r="AG239" s="30"/>
      <c r="AH239" s="502"/>
      <c r="AJ239" s="30"/>
      <c r="AK239" s="502"/>
      <c r="AM239" s="30"/>
      <c r="AN239" s="502"/>
      <c r="AP239" s="30"/>
      <c r="AQ239" s="502"/>
      <c r="AS239" s="30"/>
      <c r="AT239" s="502"/>
      <c r="AV239" s="30"/>
      <c r="AW239" s="502"/>
      <c r="AY239" s="30"/>
      <c r="AZ239" s="502"/>
      <c r="BB239" s="30"/>
      <c r="BC239" s="502"/>
      <c r="BE239" s="30"/>
      <c r="BF239" s="502"/>
      <c r="BH239" s="30"/>
      <c r="BI239" s="502"/>
      <c r="BK239" s="30"/>
      <c r="BL239" s="31"/>
      <c r="BM239" s="31"/>
      <c r="BN239" s="31"/>
      <c r="BO239" s="31"/>
      <c r="BP239" s="31"/>
      <c r="BQ239" s="31"/>
      <c r="BR239" s="31"/>
      <c r="BS239" s="502"/>
      <c r="BT239" s="502"/>
      <c r="BU239" s="502"/>
      <c r="BV239" s="502"/>
      <c r="BW239" s="502"/>
      <c r="BX239" s="502"/>
      <c r="BY239" s="502"/>
      <c r="BZ239" s="502"/>
      <c r="CA239" s="502"/>
      <c r="CB239" s="502"/>
      <c r="CC239" s="502"/>
      <c r="CD239" s="502"/>
      <c r="CE239" s="502"/>
      <c r="CF239" s="502"/>
      <c r="CG239" s="502"/>
      <c r="CH239" s="502"/>
      <c r="CI239" s="502"/>
      <c r="CJ239" s="502"/>
      <c r="CK239" s="502"/>
      <c r="CL239" s="502"/>
      <c r="CM239" s="502"/>
      <c r="CN239" s="502"/>
      <c r="CO239" s="502"/>
      <c r="CP239" s="502"/>
      <c r="CQ239" s="502"/>
      <c r="CR239" s="502"/>
      <c r="CS239" s="502"/>
      <c r="CT239" s="502"/>
      <c r="CU239" s="502"/>
      <c r="CV239" s="502"/>
      <c r="CW239" s="502"/>
      <c r="CX239" s="502"/>
      <c r="CY239" s="502"/>
      <c r="CZ239" s="502"/>
      <c r="DA239" s="502"/>
      <c r="DB239" s="502"/>
      <c r="DC239" s="502"/>
      <c r="DD239" s="502"/>
      <c r="DE239" s="502"/>
      <c r="DF239" s="502"/>
      <c r="DG239" s="502"/>
      <c r="DH239" s="502"/>
      <c r="DI239" s="502"/>
      <c r="DJ239" s="502"/>
      <c r="DK239" s="502"/>
      <c r="DL239" s="502"/>
      <c r="DM239" s="502"/>
      <c r="DN239" s="502"/>
      <c r="DO239" s="502"/>
      <c r="DP239" s="502"/>
      <c r="DQ239" s="502"/>
      <c r="DR239" s="502"/>
      <c r="DS239" s="502"/>
      <c r="DT239" s="502"/>
      <c r="DU239" s="502"/>
      <c r="DV239" s="502"/>
      <c r="DW239" s="502"/>
      <c r="DX239" s="502"/>
      <c r="DY239" s="502"/>
      <c r="DZ239" s="502"/>
      <c r="EA239" s="502"/>
      <c r="EB239" s="502"/>
      <c r="EC239" s="502"/>
      <c r="ED239" s="502"/>
      <c r="EE239" s="502"/>
      <c r="EF239" s="502"/>
      <c r="EG239" s="502"/>
      <c r="EH239" s="502"/>
      <c r="EI239" s="502"/>
      <c r="EJ239" s="502"/>
      <c r="EK239" s="502"/>
      <c r="EL239" s="502"/>
      <c r="EM239" s="502"/>
      <c r="EN239" s="502"/>
      <c r="EO239" s="502"/>
      <c r="EP239" s="502"/>
      <c r="EQ239" s="502"/>
      <c r="ER239" s="502"/>
      <c r="ES239" s="502"/>
      <c r="ET239" s="502"/>
      <c r="EU239" s="502"/>
      <c r="EV239" s="502"/>
      <c r="EW239" s="502"/>
      <c r="EX239" s="503"/>
      <c r="EY239" s="502"/>
      <c r="EZ239" s="502"/>
      <c r="FA239" s="502"/>
      <c r="FB239" s="502"/>
      <c r="FC239" s="502"/>
      <c r="FD239" s="502"/>
      <c r="FE239" s="502"/>
      <c r="FF239" s="502"/>
      <c r="FG239" s="502"/>
      <c r="FH239" s="502"/>
      <c r="FI239" s="502"/>
    </row>
    <row r="240" spans="1:165" s="501" customFormat="1" x14ac:dyDescent="0.2">
      <c r="A240" s="772"/>
      <c r="B240" s="788"/>
      <c r="C240" s="502"/>
      <c r="D240" s="502"/>
      <c r="F240" s="30"/>
      <c r="G240" s="502"/>
      <c r="I240" s="30"/>
      <c r="J240" s="502"/>
      <c r="L240" s="30"/>
      <c r="M240" s="502"/>
      <c r="O240" s="30"/>
      <c r="P240" s="502"/>
      <c r="R240" s="30"/>
      <c r="S240" s="502"/>
      <c r="U240" s="30"/>
      <c r="V240" s="502"/>
      <c r="X240" s="30"/>
      <c r="Y240" s="502"/>
      <c r="AA240" s="30"/>
      <c r="AB240" s="502"/>
      <c r="AD240" s="30"/>
      <c r="AE240" s="502"/>
      <c r="AG240" s="30"/>
      <c r="AH240" s="502"/>
      <c r="AJ240" s="30"/>
      <c r="AK240" s="502"/>
      <c r="AM240" s="30"/>
      <c r="AN240" s="502"/>
      <c r="AP240" s="30"/>
      <c r="AQ240" s="502"/>
      <c r="AS240" s="30"/>
      <c r="AT240" s="502"/>
      <c r="AV240" s="30"/>
      <c r="AW240" s="502"/>
      <c r="AY240" s="30"/>
      <c r="AZ240" s="502"/>
      <c r="BB240" s="30"/>
      <c r="BC240" s="502"/>
      <c r="BE240" s="30"/>
      <c r="BF240" s="502"/>
      <c r="BH240" s="30"/>
      <c r="BI240" s="502"/>
      <c r="BK240" s="30"/>
      <c r="BL240" s="31"/>
      <c r="BM240" s="31"/>
      <c r="BN240" s="31"/>
      <c r="BO240" s="31"/>
      <c r="BP240" s="31"/>
      <c r="BQ240" s="31"/>
      <c r="BR240" s="31"/>
      <c r="BS240" s="502"/>
      <c r="BT240" s="502"/>
      <c r="BU240" s="502"/>
      <c r="BV240" s="502"/>
      <c r="BW240" s="502"/>
      <c r="BX240" s="502"/>
      <c r="BY240" s="502"/>
      <c r="BZ240" s="502"/>
      <c r="CA240" s="502"/>
      <c r="CB240" s="502"/>
      <c r="CC240" s="502"/>
      <c r="CD240" s="502"/>
      <c r="CE240" s="502"/>
      <c r="CF240" s="502"/>
      <c r="CG240" s="502"/>
      <c r="CH240" s="502"/>
      <c r="CI240" s="502"/>
      <c r="CJ240" s="502"/>
      <c r="CK240" s="502"/>
      <c r="CL240" s="502"/>
      <c r="CM240" s="502"/>
      <c r="CN240" s="502"/>
      <c r="CO240" s="502"/>
      <c r="CP240" s="502"/>
      <c r="CQ240" s="502"/>
      <c r="CR240" s="502"/>
      <c r="CS240" s="502"/>
      <c r="CT240" s="502"/>
      <c r="CU240" s="502"/>
      <c r="CV240" s="502"/>
      <c r="CW240" s="502"/>
      <c r="CX240" s="502"/>
      <c r="CY240" s="502"/>
      <c r="CZ240" s="502"/>
      <c r="DA240" s="502"/>
      <c r="DB240" s="502"/>
      <c r="DC240" s="502"/>
      <c r="DD240" s="502"/>
      <c r="DE240" s="502"/>
      <c r="DF240" s="502"/>
      <c r="DG240" s="502"/>
      <c r="DH240" s="502"/>
      <c r="DI240" s="502"/>
      <c r="DJ240" s="502"/>
      <c r="DK240" s="502"/>
      <c r="DL240" s="502"/>
      <c r="DM240" s="502"/>
      <c r="DN240" s="502"/>
      <c r="DO240" s="502"/>
      <c r="DP240" s="502"/>
      <c r="DQ240" s="502"/>
      <c r="DR240" s="502"/>
      <c r="DS240" s="502"/>
      <c r="DT240" s="502"/>
      <c r="DU240" s="502"/>
      <c r="DV240" s="502"/>
      <c r="DW240" s="502"/>
      <c r="DX240" s="502"/>
      <c r="DY240" s="502"/>
      <c r="DZ240" s="502"/>
      <c r="EA240" s="502"/>
      <c r="EB240" s="502"/>
      <c r="EC240" s="502"/>
      <c r="ED240" s="502"/>
      <c r="EE240" s="502"/>
      <c r="EF240" s="502"/>
      <c r="EG240" s="502"/>
      <c r="EH240" s="502"/>
      <c r="EI240" s="502"/>
      <c r="EJ240" s="502"/>
      <c r="EK240" s="502"/>
      <c r="EL240" s="502"/>
      <c r="EM240" s="502"/>
      <c r="EN240" s="502"/>
      <c r="EO240" s="502"/>
      <c r="EP240" s="502"/>
      <c r="EQ240" s="502"/>
      <c r="ER240" s="502"/>
      <c r="ES240" s="502"/>
      <c r="ET240" s="502"/>
      <c r="EU240" s="502"/>
      <c r="EV240" s="502"/>
      <c r="EW240" s="502"/>
      <c r="EX240" s="503"/>
      <c r="EY240" s="502"/>
      <c r="EZ240" s="502"/>
      <c r="FA240" s="502"/>
      <c r="FB240" s="502"/>
      <c r="FC240" s="502"/>
      <c r="FD240" s="502"/>
      <c r="FE240" s="502"/>
      <c r="FF240" s="502"/>
      <c r="FG240" s="502"/>
      <c r="FH240" s="502"/>
      <c r="FI240" s="502"/>
    </row>
    <row r="241" spans="1:165" s="501" customFormat="1" x14ac:dyDescent="0.2">
      <c r="A241" s="772"/>
      <c r="B241" s="788"/>
      <c r="C241" s="502"/>
      <c r="D241" s="502"/>
      <c r="F241" s="30"/>
      <c r="G241" s="502"/>
      <c r="I241" s="30"/>
      <c r="J241" s="502"/>
      <c r="L241" s="30"/>
      <c r="M241" s="502"/>
      <c r="O241" s="30"/>
      <c r="P241" s="502"/>
      <c r="R241" s="30"/>
      <c r="S241" s="502"/>
      <c r="U241" s="30"/>
      <c r="V241" s="502"/>
      <c r="X241" s="30"/>
      <c r="Y241" s="502"/>
      <c r="AA241" s="30"/>
      <c r="AB241" s="502"/>
      <c r="AD241" s="30"/>
      <c r="AE241" s="502"/>
      <c r="AG241" s="30"/>
      <c r="AH241" s="502"/>
      <c r="AJ241" s="30"/>
      <c r="AK241" s="502"/>
      <c r="AM241" s="30"/>
      <c r="AN241" s="502"/>
      <c r="AP241" s="30"/>
      <c r="AQ241" s="502"/>
      <c r="AS241" s="30"/>
      <c r="AT241" s="502"/>
      <c r="AV241" s="30"/>
      <c r="AW241" s="502"/>
      <c r="AY241" s="30"/>
      <c r="AZ241" s="502"/>
      <c r="BB241" s="30"/>
      <c r="BC241" s="502"/>
      <c r="BE241" s="30"/>
      <c r="BF241" s="502"/>
      <c r="BH241" s="30"/>
      <c r="BI241" s="502"/>
      <c r="BK241" s="30"/>
      <c r="BL241" s="31"/>
      <c r="BM241" s="31"/>
      <c r="BN241" s="31"/>
      <c r="BO241" s="31"/>
      <c r="BP241" s="31"/>
      <c r="BQ241" s="31"/>
      <c r="BR241" s="31"/>
      <c r="BS241" s="502"/>
      <c r="BT241" s="502"/>
      <c r="BU241" s="502"/>
      <c r="BV241" s="502"/>
      <c r="BW241" s="502"/>
      <c r="BX241" s="502"/>
      <c r="BY241" s="502"/>
      <c r="BZ241" s="502"/>
      <c r="CA241" s="502"/>
      <c r="CB241" s="502"/>
      <c r="CC241" s="502"/>
      <c r="CD241" s="502"/>
      <c r="CE241" s="502"/>
      <c r="CF241" s="502"/>
      <c r="CG241" s="502"/>
      <c r="CH241" s="502"/>
      <c r="CI241" s="502"/>
      <c r="CJ241" s="502"/>
      <c r="CK241" s="502"/>
      <c r="CL241" s="502"/>
      <c r="CM241" s="502"/>
      <c r="CN241" s="502"/>
      <c r="CO241" s="502"/>
      <c r="CP241" s="502"/>
      <c r="CQ241" s="502"/>
      <c r="CR241" s="502"/>
      <c r="CS241" s="502"/>
      <c r="CT241" s="502"/>
      <c r="CU241" s="502"/>
      <c r="CV241" s="502"/>
      <c r="CW241" s="502"/>
      <c r="CX241" s="502"/>
      <c r="CY241" s="502"/>
      <c r="CZ241" s="502"/>
      <c r="DA241" s="502"/>
      <c r="DB241" s="502"/>
      <c r="DC241" s="502"/>
      <c r="DD241" s="502"/>
      <c r="DE241" s="502"/>
      <c r="DF241" s="502"/>
      <c r="DG241" s="502"/>
      <c r="DH241" s="502"/>
      <c r="DI241" s="502"/>
      <c r="DJ241" s="502"/>
      <c r="DK241" s="502"/>
      <c r="DL241" s="502"/>
      <c r="DM241" s="502"/>
      <c r="DN241" s="502"/>
      <c r="DO241" s="502"/>
      <c r="DP241" s="502"/>
      <c r="DQ241" s="502"/>
      <c r="DR241" s="502"/>
      <c r="DS241" s="502"/>
      <c r="DT241" s="502"/>
      <c r="DU241" s="502"/>
      <c r="DV241" s="502"/>
      <c r="DW241" s="502"/>
      <c r="DX241" s="502"/>
      <c r="DY241" s="502"/>
      <c r="DZ241" s="502"/>
      <c r="EA241" s="502"/>
      <c r="EB241" s="502"/>
      <c r="EC241" s="502"/>
      <c r="ED241" s="502"/>
      <c r="EE241" s="502"/>
      <c r="EF241" s="502"/>
      <c r="EG241" s="502"/>
      <c r="EH241" s="502"/>
      <c r="EI241" s="502"/>
      <c r="EJ241" s="502"/>
      <c r="EK241" s="502"/>
      <c r="EL241" s="502"/>
      <c r="EM241" s="502"/>
      <c r="EN241" s="502"/>
      <c r="EO241" s="502"/>
      <c r="EP241" s="502"/>
      <c r="EQ241" s="502"/>
      <c r="ER241" s="502"/>
      <c r="ES241" s="502"/>
      <c r="ET241" s="502"/>
      <c r="EU241" s="502"/>
      <c r="EV241" s="502"/>
      <c r="EW241" s="502"/>
      <c r="EX241" s="503"/>
      <c r="EY241" s="502"/>
      <c r="EZ241" s="502"/>
      <c r="FA241" s="502"/>
      <c r="FB241" s="502"/>
      <c r="FC241" s="502"/>
      <c r="FD241" s="502"/>
      <c r="FE241" s="502"/>
      <c r="FF241" s="502"/>
      <c r="FG241" s="502"/>
      <c r="FH241" s="502"/>
      <c r="FI241" s="502"/>
    </row>
    <row r="242" spans="1:165" s="501" customFormat="1" x14ac:dyDescent="0.2">
      <c r="A242" s="772"/>
      <c r="B242" s="788"/>
      <c r="C242" s="502"/>
      <c r="D242" s="502"/>
      <c r="F242" s="30"/>
      <c r="G242" s="502"/>
      <c r="I242" s="30"/>
      <c r="J242" s="502"/>
      <c r="L242" s="30"/>
      <c r="M242" s="502"/>
      <c r="O242" s="30"/>
      <c r="P242" s="502"/>
      <c r="R242" s="30"/>
      <c r="S242" s="502"/>
      <c r="U242" s="30"/>
      <c r="V242" s="502"/>
      <c r="X242" s="30"/>
      <c r="Y242" s="502"/>
      <c r="AA242" s="30"/>
      <c r="AB242" s="502"/>
      <c r="AD242" s="30"/>
      <c r="AE242" s="502"/>
      <c r="AG242" s="30"/>
      <c r="AH242" s="502"/>
      <c r="AJ242" s="30"/>
      <c r="AK242" s="502"/>
      <c r="AM242" s="30"/>
      <c r="AN242" s="502"/>
      <c r="AP242" s="30"/>
      <c r="AQ242" s="502"/>
      <c r="AS242" s="30"/>
      <c r="AT242" s="502"/>
      <c r="AV242" s="30"/>
      <c r="AW242" s="502"/>
      <c r="AY242" s="30"/>
      <c r="AZ242" s="502"/>
      <c r="BB242" s="30"/>
      <c r="BC242" s="502"/>
      <c r="BE242" s="30"/>
      <c r="BF242" s="502"/>
      <c r="BH242" s="30"/>
      <c r="BI242" s="502"/>
      <c r="BK242" s="30"/>
      <c r="BL242" s="31"/>
      <c r="BM242" s="31"/>
      <c r="BN242" s="31"/>
      <c r="BO242" s="31"/>
      <c r="BP242" s="31"/>
      <c r="BQ242" s="31"/>
      <c r="BR242" s="31"/>
      <c r="BS242" s="502"/>
      <c r="BT242" s="502"/>
      <c r="BU242" s="502"/>
      <c r="BV242" s="502"/>
      <c r="BW242" s="502"/>
      <c r="BX242" s="502"/>
      <c r="BY242" s="502"/>
      <c r="BZ242" s="502"/>
      <c r="CA242" s="502"/>
      <c r="CB242" s="502"/>
      <c r="CC242" s="502"/>
      <c r="CD242" s="502"/>
      <c r="CE242" s="502"/>
      <c r="CF242" s="502"/>
      <c r="CG242" s="502"/>
      <c r="CH242" s="502"/>
      <c r="CI242" s="502"/>
      <c r="CJ242" s="502"/>
      <c r="CK242" s="502"/>
      <c r="CL242" s="502"/>
      <c r="CM242" s="502"/>
      <c r="CN242" s="502"/>
      <c r="CO242" s="502"/>
      <c r="CP242" s="502"/>
      <c r="CQ242" s="502"/>
      <c r="CR242" s="502"/>
      <c r="CS242" s="502"/>
      <c r="CT242" s="502"/>
      <c r="CU242" s="502"/>
      <c r="CV242" s="502"/>
      <c r="CW242" s="502"/>
      <c r="CX242" s="502"/>
      <c r="CY242" s="502"/>
      <c r="CZ242" s="502"/>
      <c r="DA242" s="502"/>
      <c r="DB242" s="502"/>
      <c r="DC242" s="502"/>
      <c r="DD242" s="502"/>
      <c r="DE242" s="502"/>
      <c r="DF242" s="502"/>
      <c r="DG242" s="502"/>
      <c r="DH242" s="502"/>
      <c r="DI242" s="502"/>
      <c r="DJ242" s="502"/>
      <c r="DK242" s="502"/>
      <c r="DL242" s="502"/>
      <c r="DM242" s="502"/>
      <c r="DN242" s="502"/>
      <c r="DO242" s="502"/>
      <c r="DP242" s="502"/>
      <c r="DQ242" s="502"/>
      <c r="DR242" s="502"/>
      <c r="DS242" s="502"/>
      <c r="DT242" s="502"/>
      <c r="DU242" s="502"/>
      <c r="DV242" s="502"/>
      <c r="DW242" s="502"/>
      <c r="DX242" s="502"/>
      <c r="DY242" s="502"/>
      <c r="DZ242" s="502"/>
      <c r="EA242" s="502"/>
      <c r="EB242" s="502"/>
      <c r="EC242" s="502"/>
      <c r="ED242" s="502"/>
      <c r="EE242" s="502"/>
      <c r="EF242" s="502"/>
      <c r="EG242" s="502"/>
      <c r="EH242" s="502"/>
      <c r="EI242" s="502"/>
      <c r="EJ242" s="502"/>
      <c r="EK242" s="502"/>
      <c r="EL242" s="502"/>
      <c r="EM242" s="502"/>
      <c r="EN242" s="502"/>
      <c r="EO242" s="502"/>
      <c r="EP242" s="502"/>
      <c r="EQ242" s="502"/>
      <c r="ER242" s="502"/>
      <c r="ES242" s="502"/>
      <c r="ET242" s="502"/>
      <c r="EU242" s="502"/>
      <c r="EV242" s="502"/>
      <c r="EW242" s="502"/>
      <c r="EX242" s="503"/>
      <c r="EY242" s="502"/>
      <c r="EZ242" s="502"/>
      <c r="FA242" s="502"/>
      <c r="FB242" s="502"/>
      <c r="FC242" s="502"/>
      <c r="FD242" s="502"/>
      <c r="FE242" s="502"/>
      <c r="FF242" s="502"/>
      <c r="FG242" s="502"/>
      <c r="FH242" s="502"/>
      <c r="FI242" s="502"/>
    </row>
    <row r="243" spans="1:165" s="501" customFormat="1" x14ac:dyDescent="0.2">
      <c r="A243" s="772"/>
      <c r="B243" s="788"/>
      <c r="C243" s="502"/>
      <c r="D243" s="502"/>
      <c r="F243" s="30"/>
      <c r="G243" s="502"/>
      <c r="I243" s="30"/>
      <c r="J243" s="502"/>
      <c r="L243" s="30"/>
      <c r="M243" s="502"/>
      <c r="O243" s="30"/>
      <c r="P243" s="502"/>
      <c r="R243" s="30"/>
      <c r="S243" s="502"/>
      <c r="U243" s="30"/>
      <c r="V243" s="502"/>
      <c r="X243" s="30"/>
      <c r="Y243" s="502"/>
      <c r="AA243" s="30"/>
      <c r="AB243" s="502"/>
      <c r="AD243" s="30"/>
      <c r="AE243" s="502"/>
      <c r="AG243" s="30"/>
      <c r="AH243" s="502"/>
      <c r="AJ243" s="30"/>
      <c r="AK243" s="502"/>
      <c r="AM243" s="30"/>
      <c r="AN243" s="502"/>
      <c r="AP243" s="30"/>
      <c r="AQ243" s="502"/>
      <c r="AS243" s="30"/>
      <c r="AT243" s="502"/>
      <c r="AV243" s="30"/>
      <c r="AW243" s="502"/>
      <c r="AY243" s="30"/>
      <c r="AZ243" s="502"/>
      <c r="BB243" s="30"/>
      <c r="BC243" s="502"/>
      <c r="BE243" s="30"/>
      <c r="BF243" s="502"/>
      <c r="BH243" s="30"/>
      <c r="BI243" s="502"/>
      <c r="BK243" s="30"/>
      <c r="BL243" s="31"/>
      <c r="BM243" s="31"/>
      <c r="BN243" s="31"/>
      <c r="BO243" s="31"/>
      <c r="BP243" s="31"/>
      <c r="BQ243" s="31"/>
      <c r="BR243" s="31"/>
      <c r="BS243" s="502"/>
      <c r="BT243" s="502"/>
      <c r="BU243" s="502"/>
      <c r="BV243" s="502"/>
      <c r="BW243" s="502"/>
      <c r="BX243" s="502"/>
      <c r="BY243" s="502"/>
      <c r="BZ243" s="502"/>
      <c r="CA243" s="502"/>
      <c r="CB243" s="502"/>
      <c r="CC243" s="502"/>
      <c r="CD243" s="502"/>
      <c r="CE243" s="502"/>
      <c r="CF243" s="502"/>
      <c r="CG243" s="502"/>
      <c r="CH243" s="502"/>
      <c r="CI243" s="502"/>
      <c r="CJ243" s="502"/>
      <c r="CK243" s="502"/>
      <c r="CL243" s="502"/>
      <c r="CM243" s="502"/>
      <c r="CN243" s="502"/>
      <c r="CO243" s="502"/>
      <c r="CP243" s="502"/>
      <c r="CQ243" s="502"/>
      <c r="CR243" s="502"/>
      <c r="CS243" s="502"/>
      <c r="CT243" s="502"/>
      <c r="CU243" s="502"/>
      <c r="CV243" s="502"/>
      <c r="CW243" s="502"/>
      <c r="CX243" s="502"/>
      <c r="CY243" s="502"/>
      <c r="CZ243" s="502"/>
      <c r="DA243" s="502"/>
      <c r="DB243" s="502"/>
      <c r="DC243" s="502"/>
      <c r="DD243" s="502"/>
      <c r="DE243" s="502"/>
      <c r="DF243" s="502"/>
      <c r="DG243" s="502"/>
      <c r="DH243" s="502"/>
      <c r="DI243" s="502"/>
      <c r="DJ243" s="502"/>
      <c r="DK243" s="502"/>
      <c r="DL243" s="502"/>
      <c r="DM243" s="502"/>
      <c r="DN243" s="502"/>
      <c r="DO243" s="502"/>
      <c r="DP243" s="502"/>
      <c r="DQ243" s="502"/>
      <c r="DR243" s="502"/>
      <c r="DS243" s="502"/>
      <c r="DT243" s="502"/>
      <c r="DU243" s="502"/>
      <c r="DV243" s="502"/>
      <c r="DW243" s="502"/>
      <c r="DX243" s="502"/>
      <c r="DY243" s="502"/>
      <c r="DZ243" s="502"/>
      <c r="EA243" s="502"/>
      <c r="EB243" s="502"/>
      <c r="EC243" s="502"/>
      <c r="ED243" s="502"/>
      <c r="EE243" s="502"/>
      <c r="EF243" s="502"/>
      <c r="EG243" s="502"/>
      <c r="EH243" s="502"/>
      <c r="EI243" s="502"/>
      <c r="EJ243" s="502"/>
      <c r="EK243" s="502"/>
      <c r="EL243" s="502"/>
      <c r="EM243" s="502"/>
      <c r="EN243" s="502"/>
      <c r="EO243" s="502"/>
      <c r="EP243" s="502"/>
      <c r="EQ243" s="502"/>
      <c r="ER243" s="502"/>
      <c r="ES243" s="502"/>
      <c r="ET243" s="502"/>
      <c r="EU243" s="502"/>
      <c r="EV243" s="502"/>
      <c r="EW243" s="502"/>
      <c r="EX243" s="503"/>
      <c r="EY243" s="502"/>
      <c r="EZ243" s="502"/>
      <c r="FA243" s="502"/>
      <c r="FB243" s="502"/>
      <c r="FC243" s="502"/>
      <c r="FD243" s="502"/>
      <c r="FE243" s="502"/>
      <c r="FF243" s="502"/>
      <c r="FG243" s="502"/>
      <c r="FH243" s="502"/>
      <c r="FI243" s="502"/>
    </row>
    <row r="244" spans="1:165" s="501" customFormat="1" x14ac:dyDescent="0.2">
      <c r="A244" s="772"/>
      <c r="B244" s="788"/>
      <c r="C244" s="502"/>
      <c r="D244" s="502"/>
      <c r="F244" s="30"/>
      <c r="G244" s="502"/>
      <c r="I244" s="30"/>
      <c r="J244" s="502"/>
      <c r="L244" s="30"/>
      <c r="M244" s="502"/>
      <c r="O244" s="30"/>
      <c r="P244" s="502"/>
      <c r="R244" s="30"/>
      <c r="S244" s="502"/>
      <c r="U244" s="30"/>
      <c r="V244" s="502"/>
      <c r="X244" s="30"/>
      <c r="Y244" s="502"/>
      <c r="AA244" s="30"/>
      <c r="AB244" s="502"/>
      <c r="AD244" s="30"/>
      <c r="AE244" s="502"/>
      <c r="AG244" s="30"/>
      <c r="AH244" s="502"/>
      <c r="AJ244" s="30"/>
      <c r="AK244" s="502"/>
      <c r="AM244" s="30"/>
      <c r="AN244" s="502"/>
      <c r="AP244" s="30"/>
      <c r="AQ244" s="502"/>
      <c r="AS244" s="30"/>
      <c r="AT244" s="502"/>
      <c r="AV244" s="30"/>
      <c r="AW244" s="502"/>
      <c r="AY244" s="30"/>
      <c r="AZ244" s="502"/>
      <c r="BB244" s="30"/>
      <c r="BC244" s="502"/>
      <c r="BE244" s="30"/>
      <c r="BF244" s="502"/>
      <c r="BH244" s="30"/>
      <c r="BI244" s="502"/>
      <c r="BK244" s="30"/>
      <c r="BL244" s="31"/>
      <c r="BM244" s="31"/>
      <c r="BN244" s="31"/>
      <c r="BO244" s="31"/>
      <c r="BP244" s="31"/>
      <c r="BQ244" s="31"/>
      <c r="BR244" s="31"/>
      <c r="BS244" s="502"/>
      <c r="BT244" s="502"/>
      <c r="BU244" s="502"/>
      <c r="BV244" s="502"/>
      <c r="BW244" s="502"/>
      <c r="BX244" s="502"/>
      <c r="BY244" s="502"/>
      <c r="BZ244" s="502"/>
      <c r="CA244" s="502"/>
      <c r="CB244" s="502"/>
      <c r="CC244" s="502"/>
      <c r="CD244" s="502"/>
      <c r="CE244" s="502"/>
      <c r="CF244" s="502"/>
      <c r="CG244" s="502"/>
      <c r="CH244" s="502"/>
      <c r="CI244" s="502"/>
      <c r="CJ244" s="502"/>
      <c r="CK244" s="502"/>
      <c r="CL244" s="502"/>
      <c r="CM244" s="502"/>
      <c r="CN244" s="502"/>
      <c r="CO244" s="502"/>
      <c r="CP244" s="502"/>
      <c r="CQ244" s="502"/>
      <c r="CR244" s="502"/>
      <c r="CS244" s="502"/>
      <c r="CT244" s="502"/>
      <c r="CU244" s="502"/>
      <c r="CV244" s="502"/>
      <c r="CW244" s="502"/>
      <c r="CX244" s="502"/>
      <c r="CY244" s="502"/>
      <c r="CZ244" s="502"/>
      <c r="DA244" s="502"/>
      <c r="DB244" s="502"/>
      <c r="DC244" s="502"/>
      <c r="DD244" s="502"/>
      <c r="DE244" s="502"/>
      <c r="DF244" s="502"/>
      <c r="DG244" s="502"/>
      <c r="DH244" s="502"/>
      <c r="DI244" s="502"/>
      <c r="DJ244" s="502"/>
      <c r="DK244" s="502"/>
      <c r="DL244" s="502"/>
      <c r="DM244" s="502"/>
      <c r="DN244" s="502"/>
      <c r="DO244" s="502"/>
      <c r="DP244" s="502"/>
      <c r="DQ244" s="502"/>
      <c r="DR244" s="502"/>
      <c r="DS244" s="502"/>
      <c r="DT244" s="502"/>
      <c r="DU244" s="502"/>
      <c r="DV244" s="502"/>
      <c r="DW244" s="502"/>
      <c r="DX244" s="502"/>
      <c r="DY244" s="502"/>
      <c r="DZ244" s="502"/>
      <c r="EA244" s="502"/>
      <c r="EB244" s="502"/>
      <c r="EC244" s="502"/>
      <c r="ED244" s="502"/>
      <c r="EE244" s="502"/>
      <c r="EF244" s="502"/>
      <c r="EG244" s="502"/>
      <c r="EH244" s="502"/>
      <c r="EI244" s="502"/>
      <c r="EJ244" s="502"/>
      <c r="EK244" s="502"/>
      <c r="EL244" s="502"/>
      <c r="EM244" s="502"/>
      <c r="EN244" s="502"/>
      <c r="EO244" s="502"/>
      <c r="EP244" s="502"/>
      <c r="EQ244" s="502"/>
      <c r="ER244" s="502"/>
      <c r="ES244" s="502"/>
      <c r="ET244" s="502"/>
      <c r="EU244" s="502"/>
      <c r="EV244" s="502"/>
      <c r="EW244" s="502"/>
      <c r="EX244" s="503"/>
      <c r="EY244" s="502"/>
      <c r="EZ244" s="502"/>
      <c r="FA244" s="502"/>
      <c r="FB244" s="502"/>
      <c r="FC244" s="502"/>
      <c r="FD244" s="502"/>
      <c r="FE244" s="502"/>
      <c r="FF244" s="502"/>
      <c r="FG244" s="502"/>
      <c r="FH244" s="502"/>
      <c r="FI244" s="502"/>
    </row>
    <row r="245" spans="1:165" s="501" customFormat="1" x14ac:dyDescent="0.2">
      <c r="A245" s="772"/>
      <c r="B245" s="788"/>
      <c r="C245" s="502"/>
      <c r="D245" s="502"/>
      <c r="F245" s="30"/>
      <c r="G245" s="502"/>
      <c r="I245" s="30"/>
      <c r="J245" s="502"/>
      <c r="L245" s="30"/>
      <c r="M245" s="502"/>
      <c r="O245" s="30"/>
      <c r="P245" s="502"/>
      <c r="R245" s="30"/>
      <c r="S245" s="502"/>
      <c r="U245" s="30"/>
      <c r="V245" s="502"/>
      <c r="X245" s="30"/>
      <c r="Y245" s="502"/>
      <c r="AA245" s="30"/>
      <c r="AB245" s="502"/>
      <c r="AD245" s="30"/>
      <c r="AE245" s="502"/>
      <c r="AG245" s="30"/>
      <c r="AH245" s="502"/>
      <c r="AJ245" s="30"/>
      <c r="AK245" s="502"/>
      <c r="AM245" s="30"/>
      <c r="AN245" s="502"/>
      <c r="AP245" s="30"/>
      <c r="AQ245" s="502"/>
      <c r="AS245" s="30"/>
      <c r="AT245" s="502"/>
      <c r="AV245" s="30"/>
      <c r="AW245" s="502"/>
      <c r="AY245" s="30"/>
      <c r="AZ245" s="502"/>
      <c r="BB245" s="30"/>
      <c r="BC245" s="502"/>
      <c r="BE245" s="30"/>
      <c r="BF245" s="502"/>
      <c r="BH245" s="30"/>
      <c r="BI245" s="502"/>
      <c r="BK245" s="30"/>
      <c r="BL245" s="31"/>
      <c r="BM245" s="31"/>
      <c r="BN245" s="31"/>
      <c r="BO245" s="31"/>
      <c r="BP245" s="31"/>
      <c r="BQ245" s="31"/>
      <c r="BR245" s="31"/>
      <c r="BS245" s="502"/>
      <c r="BT245" s="502"/>
      <c r="BU245" s="502"/>
      <c r="BV245" s="502"/>
      <c r="BW245" s="502"/>
      <c r="BX245" s="502"/>
      <c r="BY245" s="502"/>
      <c r="BZ245" s="502"/>
      <c r="CA245" s="502"/>
      <c r="CB245" s="502"/>
      <c r="CC245" s="502"/>
      <c r="CD245" s="502"/>
      <c r="CE245" s="502"/>
      <c r="CF245" s="502"/>
      <c r="CG245" s="502"/>
      <c r="CH245" s="502"/>
      <c r="CI245" s="502"/>
      <c r="CJ245" s="502"/>
      <c r="CK245" s="502"/>
      <c r="CL245" s="502"/>
      <c r="CM245" s="502"/>
      <c r="CN245" s="502"/>
      <c r="CO245" s="502"/>
      <c r="CP245" s="502"/>
      <c r="CQ245" s="502"/>
      <c r="CR245" s="502"/>
      <c r="CS245" s="502"/>
      <c r="CT245" s="502"/>
      <c r="CU245" s="502"/>
      <c r="CV245" s="502"/>
      <c r="CW245" s="502"/>
      <c r="CX245" s="502"/>
      <c r="CY245" s="502"/>
      <c r="CZ245" s="502"/>
      <c r="DA245" s="502"/>
      <c r="DB245" s="502"/>
      <c r="DC245" s="502"/>
      <c r="DD245" s="502"/>
      <c r="DE245" s="502"/>
      <c r="DF245" s="502"/>
      <c r="DG245" s="502"/>
      <c r="DH245" s="502"/>
      <c r="DI245" s="502"/>
      <c r="DJ245" s="502"/>
      <c r="DK245" s="502"/>
      <c r="DL245" s="502"/>
      <c r="DM245" s="502"/>
      <c r="DN245" s="502"/>
      <c r="DO245" s="502"/>
      <c r="DP245" s="502"/>
      <c r="DQ245" s="502"/>
      <c r="DR245" s="502"/>
      <c r="DS245" s="502"/>
      <c r="DT245" s="502"/>
      <c r="DU245" s="502"/>
      <c r="DV245" s="502"/>
      <c r="DW245" s="502"/>
      <c r="DX245" s="502"/>
      <c r="DY245" s="502"/>
      <c r="DZ245" s="502"/>
      <c r="EA245" s="502"/>
      <c r="EB245" s="502"/>
      <c r="EC245" s="502"/>
      <c r="ED245" s="502"/>
      <c r="EE245" s="502"/>
      <c r="EF245" s="502"/>
      <c r="EG245" s="502"/>
      <c r="EH245" s="502"/>
      <c r="EI245" s="502"/>
      <c r="EJ245" s="502"/>
      <c r="EK245" s="502"/>
      <c r="EL245" s="502"/>
      <c r="EM245" s="502"/>
      <c r="EN245" s="502"/>
      <c r="EO245" s="502"/>
      <c r="EP245" s="502"/>
      <c r="EQ245" s="502"/>
      <c r="ER245" s="502"/>
      <c r="ES245" s="502"/>
      <c r="ET245" s="502"/>
      <c r="EU245" s="502"/>
      <c r="EV245" s="502"/>
      <c r="EW245" s="502"/>
      <c r="EX245" s="503"/>
      <c r="EY245" s="502"/>
      <c r="EZ245" s="502"/>
      <c r="FA245" s="502"/>
      <c r="FB245" s="502"/>
      <c r="FC245" s="502"/>
      <c r="FD245" s="502"/>
      <c r="FE245" s="502"/>
      <c r="FF245" s="502"/>
      <c r="FG245" s="502"/>
      <c r="FH245" s="502"/>
      <c r="FI245" s="502"/>
    </row>
    <row r="246" spans="1:165" s="501" customFormat="1" x14ac:dyDescent="0.2">
      <c r="A246" s="772"/>
      <c r="B246" s="788"/>
      <c r="C246" s="502"/>
      <c r="D246" s="502"/>
      <c r="F246" s="30"/>
      <c r="G246" s="502"/>
      <c r="I246" s="30"/>
      <c r="J246" s="502"/>
      <c r="L246" s="30"/>
      <c r="M246" s="502"/>
      <c r="O246" s="30"/>
      <c r="P246" s="502"/>
      <c r="R246" s="30"/>
      <c r="S246" s="502"/>
      <c r="U246" s="30"/>
      <c r="V246" s="502"/>
      <c r="X246" s="30"/>
      <c r="Y246" s="502"/>
      <c r="AA246" s="30"/>
      <c r="AB246" s="502"/>
      <c r="AD246" s="30"/>
      <c r="AE246" s="502"/>
      <c r="AG246" s="30"/>
      <c r="AH246" s="502"/>
      <c r="AJ246" s="30"/>
      <c r="AK246" s="502"/>
      <c r="AM246" s="30"/>
      <c r="AN246" s="502"/>
      <c r="AP246" s="30"/>
      <c r="AQ246" s="502"/>
      <c r="AS246" s="30"/>
      <c r="AT246" s="502"/>
      <c r="AV246" s="30"/>
      <c r="AW246" s="502"/>
      <c r="AY246" s="30"/>
      <c r="AZ246" s="502"/>
      <c r="BB246" s="30"/>
      <c r="BC246" s="502"/>
      <c r="BE246" s="30"/>
      <c r="BF246" s="502"/>
      <c r="BH246" s="30"/>
      <c r="BI246" s="502"/>
      <c r="BK246" s="30"/>
      <c r="BL246" s="31"/>
      <c r="BM246" s="31"/>
      <c r="BN246" s="31"/>
      <c r="BO246" s="31"/>
      <c r="BP246" s="31"/>
      <c r="BQ246" s="31"/>
      <c r="BR246" s="31"/>
      <c r="BS246" s="502"/>
      <c r="BT246" s="502"/>
      <c r="BU246" s="502"/>
      <c r="BV246" s="502"/>
      <c r="BW246" s="502"/>
      <c r="BX246" s="502"/>
      <c r="BY246" s="502"/>
      <c r="BZ246" s="502"/>
      <c r="CA246" s="502"/>
      <c r="CB246" s="502"/>
      <c r="CC246" s="502"/>
      <c r="CD246" s="502"/>
      <c r="CE246" s="502"/>
      <c r="CF246" s="502"/>
      <c r="CG246" s="502"/>
      <c r="CH246" s="502"/>
      <c r="CI246" s="502"/>
      <c r="CJ246" s="502"/>
      <c r="CK246" s="502"/>
      <c r="CL246" s="502"/>
      <c r="CM246" s="502"/>
      <c r="CN246" s="502"/>
      <c r="CO246" s="502"/>
      <c r="CP246" s="502"/>
      <c r="CQ246" s="502"/>
      <c r="CR246" s="502"/>
      <c r="CS246" s="502"/>
      <c r="CT246" s="502"/>
      <c r="CU246" s="502"/>
      <c r="CV246" s="502"/>
      <c r="CW246" s="502"/>
      <c r="CX246" s="502"/>
      <c r="CY246" s="502"/>
      <c r="CZ246" s="502"/>
      <c r="DA246" s="502"/>
      <c r="DB246" s="502"/>
      <c r="DC246" s="502"/>
      <c r="DD246" s="502"/>
      <c r="DE246" s="502"/>
      <c r="DF246" s="502"/>
      <c r="DG246" s="502"/>
      <c r="DH246" s="502"/>
      <c r="DI246" s="502"/>
      <c r="DJ246" s="502"/>
      <c r="DK246" s="502"/>
      <c r="DL246" s="502"/>
      <c r="DM246" s="502"/>
      <c r="DN246" s="502"/>
      <c r="DO246" s="502"/>
      <c r="DP246" s="502"/>
      <c r="DQ246" s="502"/>
      <c r="DR246" s="502"/>
      <c r="DS246" s="502"/>
      <c r="DT246" s="502"/>
      <c r="DU246" s="502"/>
      <c r="DV246" s="502"/>
      <c r="DW246" s="502"/>
      <c r="DX246" s="502"/>
      <c r="DY246" s="502"/>
      <c r="DZ246" s="502"/>
      <c r="EA246" s="502"/>
      <c r="EB246" s="502"/>
      <c r="EC246" s="502"/>
      <c r="ED246" s="502"/>
      <c r="EE246" s="502"/>
      <c r="EF246" s="502"/>
      <c r="EG246" s="502"/>
      <c r="EH246" s="502"/>
      <c r="EI246" s="502"/>
      <c r="EJ246" s="502"/>
      <c r="EK246" s="502"/>
      <c r="EL246" s="502"/>
      <c r="EM246" s="502"/>
      <c r="EN246" s="502"/>
      <c r="EO246" s="502"/>
      <c r="EP246" s="502"/>
      <c r="EQ246" s="502"/>
      <c r="ER246" s="502"/>
      <c r="ES246" s="502"/>
      <c r="ET246" s="502"/>
      <c r="EU246" s="502"/>
      <c r="EV246" s="502"/>
      <c r="EW246" s="502"/>
      <c r="EX246" s="503"/>
      <c r="EY246" s="502"/>
      <c r="EZ246" s="502"/>
      <c r="FA246" s="502"/>
      <c r="FB246" s="502"/>
      <c r="FC246" s="502"/>
      <c r="FD246" s="502"/>
      <c r="FE246" s="502"/>
      <c r="FF246" s="502"/>
      <c r="FG246" s="502"/>
      <c r="FH246" s="502"/>
      <c r="FI246" s="502"/>
    </row>
    <row r="247" spans="1:165" s="501" customFormat="1" x14ac:dyDescent="0.2">
      <c r="A247" s="772"/>
      <c r="B247" s="788"/>
      <c r="C247" s="502"/>
      <c r="D247" s="502"/>
      <c r="F247" s="30"/>
      <c r="G247" s="502"/>
      <c r="I247" s="30"/>
      <c r="J247" s="502"/>
      <c r="L247" s="30"/>
      <c r="M247" s="502"/>
      <c r="O247" s="30"/>
      <c r="P247" s="502"/>
      <c r="R247" s="30"/>
      <c r="S247" s="502"/>
      <c r="U247" s="30"/>
      <c r="V247" s="502"/>
      <c r="X247" s="30"/>
      <c r="Y247" s="502"/>
      <c r="AA247" s="30"/>
      <c r="AB247" s="502"/>
      <c r="AD247" s="30"/>
      <c r="AE247" s="502"/>
      <c r="AG247" s="30"/>
      <c r="AH247" s="502"/>
      <c r="AJ247" s="30"/>
      <c r="AK247" s="502"/>
      <c r="AM247" s="30"/>
      <c r="AN247" s="502"/>
      <c r="AP247" s="30"/>
      <c r="AQ247" s="502"/>
      <c r="AS247" s="30"/>
      <c r="AT247" s="502"/>
      <c r="AV247" s="30"/>
      <c r="AW247" s="502"/>
      <c r="AY247" s="30"/>
      <c r="AZ247" s="502"/>
      <c r="BB247" s="30"/>
      <c r="BC247" s="502"/>
      <c r="BE247" s="30"/>
      <c r="BF247" s="502"/>
      <c r="BH247" s="30"/>
      <c r="BI247" s="502"/>
      <c r="BK247" s="30"/>
      <c r="BL247" s="31"/>
      <c r="BM247" s="31"/>
      <c r="BN247" s="31"/>
      <c r="BO247" s="31"/>
      <c r="BP247" s="31"/>
      <c r="BQ247" s="31"/>
      <c r="BR247" s="31"/>
      <c r="BS247" s="502"/>
      <c r="BT247" s="502"/>
      <c r="BU247" s="502"/>
      <c r="BV247" s="502"/>
      <c r="BW247" s="502"/>
      <c r="BX247" s="502"/>
      <c r="BY247" s="502"/>
      <c r="BZ247" s="502"/>
      <c r="CA247" s="502"/>
      <c r="CB247" s="502"/>
      <c r="CC247" s="502"/>
      <c r="CD247" s="502"/>
      <c r="CE247" s="502"/>
      <c r="CF247" s="502"/>
      <c r="CG247" s="502"/>
      <c r="CH247" s="502"/>
      <c r="CI247" s="502"/>
      <c r="CJ247" s="502"/>
      <c r="CK247" s="502"/>
      <c r="CL247" s="502"/>
      <c r="CM247" s="502"/>
      <c r="CN247" s="502"/>
      <c r="CO247" s="502"/>
      <c r="CP247" s="502"/>
      <c r="CQ247" s="502"/>
      <c r="CR247" s="502"/>
      <c r="CS247" s="502"/>
      <c r="CT247" s="502"/>
      <c r="CU247" s="502"/>
      <c r="CV247" s="502"/>
      <c r="CW247" s="502"/>
      <c r="CX247" s="502"/>
      <c r="CY247" s="502"/>
      <c r="CZ247" s="502"/>
      <c r="DA247" s="502"/>
      <c r="DB247" s="502"/>
      <c r="DC247" s="502"/>
      <c r="DD247" s="502"/>
      <c r="DE247" s="502"/>
      <c r="DF247" s="502"/>
      <c r="DG247" s="502"/>
      <c r="DH247" s="502"/>
      <c r="DI247" s="502"/>
      <c r="DJ247" s="502"/>
      <c r="DK247" s="502"/>
      <c r="DL247" s="502"/>
      <c r="DM247" s="502"/>
      <c r="DN247" s="502"/>
      <c r="DO247" s="502"/>
      <c r="DP247" s="502"/>
      <c r="DQ247" s="502"/>
      <c r="DR247" s="502"/>
      <c r="DS247" s="502"/>
      <c r="DT247" s="502"/>
      <c r="DU247" s="502"/>
      <c r="DV247" s="502"/>
      <c r="DW247" s="502"/>
      <c r="DX247" s="502"/>
      <c r="DY247" s="502"/>
      <c r="DZ247" s="502"/>
      <c r="EA247" s="502"/>
      <c r="EB247" s="502"/>
      <c r="EC247" s="502"/>
      <c r="ED247" s="502"/>
      <c r="EE247" s="502"/>
      <c r="EF247" s="502"/>
      <c r="EG247" s="502"/>
      <c r="EH247" s="502"/>
      <c r="EI247" s="502"/>
      <c r="EJ247" s="502"/>
      <c r="EK247" s="502"/>
      <c r="EL247" s="502"/>
      <c r="EM247" s="502"/>
      <c r="EN247" s="502"/>
      <c r="EO247" s="502"/>
      <c r="EP247" s="502"/>
      <c r="EQ247" s="502"/>
      <c r="ER247" s="502"/>
      <c r="ES247" s="502"/>
      <c r="ET247" s="502"/>
      <c r="EU247" s="502"/>
      <c r="EV247" s="502"/>
      <c r="EW247" s="502"/>
      <c r="EX247" s="503"/>
      <c r="EY247" s="502"/>
      <c r="EZ247" s="502"/>
      <c r="FA247" s="502"/>
      <c r="FB247" s="502"/>
      <c r="FC247" s="502"/>
      <c r="FD247" s="502"/>
      <c r="FE247" s="502"/>
      <c r="FF247" s="502"/>
      <c r="FG247" s="502"/>
      <c r="FH247" s="502"/>
      <c r="FI247" s="502"/>
    </row>
    <row r="248" spans="1:165" s="501" customFormat="1" x14ac:dyDescent="0.2">
      <c r="A248" s="772"/>
      <c r="B248" s="788"/>
      <c r="C248" s="502"/>
      <c r="D248" s="502"/>
      <c r="F248" s="30"/>
      <c r="G248" s="502"/>
      <c r="I248" s="30"/>
      <c r="J248" s="502"/>
      <c r="L248" s="30"/>
      <c r="M248" s="502"/>
      <c r="O248" s="30"/>
      <c r="P248" s="502"/>
      <c r="R248" s="30"/>
      <c r="S248" s="502"/>
      <c r="U248" s="30"/>
      <c r="V248" s="502"/>
      <c r="X248" s="30"/>
      <c r="Y248" s="502"/>
      <c r="AA248" s="30"/>
      <c r="AB248" s="502"/>
      <c r="AD248" s="30"/>
      <c r="AE248" s="502"/>
      <c r="AG248" s="30"/>
      <c r="AH248" s="502"/>
      <c r="AJ248" s="30"/>
      <c r="AK248" s="502"/>
      <c r="AM248" s="30"/>
      <c r="AN248" s="502"/>
      <c r="AP248" s="30"/>
      <c r="AQ248" s="502"/>
      <c r="AS248" s="30"/>
      <c r="AT248" s="502"/>
      <c r="AV248" s="30"/>
      <c r="AW248" s="502"/>
      <c r="AY248" s="30"/>
      <c r="AZ248" s="502"/>
      <c r="BB248" s="30"/>
      <c r="BC248" s="502"/>
      <c r="BE248" s="30"/>
      <c r="BF248" s="502"/>
      <c r="BH248" s="30"/>
      <c r="BI248" s="502"/>
      <c r="BK248" s="30"/>
      <c r="BL248" s="31"/>
      <c r="BM248" s="31"/>
      <c r="BN248" s="31"/>
      <c r="BO248" s="31"/>
      <c r="BP248" s="31"/>
      <c r="BQ248" s="31"/>
      <c r="BR248" s="31"/>
      <c r="BS248" s="502"/>
      <c r="BT248" s="502"/>
      <c r="BU248" s="502"/>
      <c r="BV248" s="502"/>
      <c r="BW248" s="502"/>
      <c r="BX248" s="502"/>
      <c r="BY248" s="502"/>
      <c r="BZ248" s="502"/>
      <c r="CA248" s="502"/>
      <c r="CB248" s="502"/>
      <c r="CC248" s="502"/>
      <c r="CD248" s="502"/>
      <c r="CE248" s="502"/>
      <c r="CF248" s="502"/>
      <c r="CG248" s="502"/>
      <c r="CH248" s="502"/>
      <c r="CI248" s="502"/>
      <c r="CJ248" s="502"/>
      <c r="CK248" s="502"/>
      <c r="CL248" s="502"/>
      <c r="CM248" s="502"/>
      <c r="CN248" s="502"/>
      <c r="CO248" s="502"/>
      <c r="CP248" s="502"/>
      <c r="CQ248" s="502"/>
      <c r="CR248" s="502"/>
      <c r="CS248" s="502"/>
      <c r="CT248" s="502"/>
      <c r="CU248" s="502"/>
      <c r="CV248" s="502"/>
      <c r="CW248" s="502"/>
      <c r="CX248" s="502"/>
      <c r="CY248" s="502"/>
      <c r="CZ248" s="502"/>
      <c r="DA248" s="502"/>
      <c r="DB248" s="502"/>
      <c r="DC248" s="502"/>
      <c r="DD248" s="502"/>
      <c r="DE248" s="502"/>
      <c r="DF248" s="502"/>
      <c r="DG248" s="502"/>
      <c r="DH248" s="502"/>
      <c r="DI248" s="502"/>
      <c r="DJ248" s="502"/>
      <c r="DK248" s="502"/>
      <c r="DL248" s="502"/>
      <c r="DM248" s="502"/>
      <c r="DN248" s="502"/>
      <c r="DO248" s="502"/>
      <c r="DP248" s="502"/>
      <c r="DQ248" s="502"/>
      <c r="DR248" s="502"/>
      <c r="DS248" s="502"/>
      <c r="DT248" s="502"/>
      <c r="DU248" s="502"/>
      <c r="DV248" s="502"/>
      <c r="DW248" s="502"/>
      <c r="DX248" s="502"/>
      <c r="DY248" s="502"/>
      <c r="DZ248" s="502"/>
      <c r="EA248" s="502"/>
      <c r="EB248" s="502"/>
      <c r="EC248" s="502"/>
      <c r="ED248" s="502"/>
      <c r="EE248" s="502"/>
      <c r="EF248" s="502"/>
      <c r="EG248" s="502"/>
      <c r="EH248" s="502"/>
      <c r="EI248" s="502"/>
      <c r="EJ248" s="502"/>
      <c r="EK248" s="502"/>
      <c r="EL248" s="502"/>
      <c r="EM248" s="502"/>
      <c r="EN248" s="502"/>
      <c r="EO248" s="502"/>
      <c r="EP248" s="502"/>
      <c r="EQ248" s="502"/>
      <c r="ER248" s="502"/>
      <c r="ES248" s="502"/>
      <c r="ET248" s="502"/>
      <c r="EU248" s="502"/>
      <c r="EV248" s="502"/>
      <c r="EW248" s="502"/>
      <c r="EX248" s="503"/>
      <c r="EY248" s="502"/>
      <c r="EZ248" s="502"/>
      <c r="FA248" s="502"/>
      <c r="FB248" s="502"/>
      <c r="FC248" s="502"/>
      <c r="FD248" s="502"/>
      <c r="FE248" s="502"/>
      <c r="FF248" s="502"/>
      <c r="FG248" s="502"/>
      <c r="FH248" s="502"/>
      <c r="FI248" s="502"/>
    </row>
    <row r="249" spans="1:165" s="501" customFormat="1" x14ac:dyDescent="0.2">
      <c r="A249" s="772"/>
      <c r="B249" s="788"/>
      <c r="C249" s="502"/>
      <c r="D249" s="502"/>
      <c r="F249" s="30"/>
      <c r="G249" s="502"/>
      <c r="I249" s="30"/>
      <c r="J249" s="502"/>
      <c r="L249" s="30"/>
      <c r="M249" s="502"/>
      <c r="O249" s="30"/>
      <c r="P249" s="502"/>
      <c r="R249" s="30"/>
      <c r="S249" s="502"/>
      <c r="U249" s="30"/>
      <c r="V249" s="502"/>
      <c r="X249" s="30"/>
      <c r="Y249" s="502"/>
      <c r="AA249" s="30"/>
      <c r="AB249" s="502"/>
      <c r="AD249" s="30"/>
      <c r="AE249" s="502"/>
      <c r="AG249" s="30"/>
      <c r="AH249" s="502"/>
      <c r="AJ249" s="30"/>
      <c r="AK249" s="502"/>
      <c r="AM249" s="30"/>
      <c r="AN249" s="502"/>
      <c r="AP249" s="30"/>
      <c r="AQ249" s="502"/>
      <c r="AS249" s="30"/>
      <c r="AT249" s="502"/>
      <c r="AV249" s="30"/>
      <c r="AW249" s="502"/>
      <c r="AY249" s="30"/>
      <c r="AZ249" s="502"/>
      <c r="BB249" s="30"/>
      <c r="BC249" s="502"/>
      <c r="BE249" s="30"/>
      <c r="BF249" s="502"/>
      <c r="BH249" s="30"/>
      <c r="BI249" s="502"/>
      <c r="BK249" s="30"/>
      <c r="BL249" s="31"/>
      <c r="BM249" s="31"/>
      <c r="BN249" s="31"/>
      <c r="BO249" s="31"/>
      <c r="BP249" s="31"/>
      <c r="BQ249" s="31"/>
      <c r="BR249" s="31"/>
      <c r="BS249" s="502"/>
      <c r="BT249" s="502"/>
      <c r="BU249" s="502"/>
      <c r="BV249" s="502"/>
      <c r="BW249" s="502"/>
      <c r="BX249" s="502"/>
      <c r="BY249" s="502"/>
      <c r="BZ249" s="502"/>
      <c r="CA249" s="502"/>
      <c r="CB249" s="502"/>
      <c r="CC249" s="502"/>
      <c r="CD249" s="502"/>
      <c r="CE249" s="502"/>
      <c r="CF249" s="502"/>
      <c r="CG249" s="502"/>
      <c r="CH249" s="502"/>
      <c r="CI249" s="502"/>
      <c r="CJ249" s="502"/>
      <c r="CK249" s="502"/>
      <c r="CL249" s="502"/>
      <c r="CM249" s="502"/>
      <c r="CN249" s="502"/>
      <c r="CO249" s="502"/>
      <c r="CP249" s="502"/>
      <c r="CQ249" s="502"/>
      <c r="CR249" s="502"/>
      <c r="CS249" s="502"/>
      <c r="CT249" s="502"/>
      <c r="CU249" s="502"/>
      <c r="CV249" s="502"/>
      <c r="CW249" s="502"/>
      <c r="CX249" s="502"/>
      <c r="CY249" s="502"/>
      <c r="CZ249" s="502"/>
      <c r="DA249" s="502"/>
      <c r="DB249" s="502"/>
      <c r="DC249" s="502"/>
      <c r="DD249" s="502"/>
      <c r="DE249" s="502"/>
      <c r="DF249" s="502"/>
      <c r="DG249" s="502"/>
      <c r="DH249" s="502"/>
      <c r="DI249" s="502"/>
      <c r="DJ249" s="502"/>
      <c r="DK249" s="502"/>
      <c r="DL249" s="502"/>
      <c r="DM249" s="502"/>
      <c r="DN249" s="502"/>
      <c r="DO249" s="502"/>
      <c r="DP249" s="502"/>
      <c r="DQ249" s="502"/>
      <c r="DR249" s="502"/>
      <c r="DS249" s="502"/>
      <c r="DT249" s="502"/>
      <c r="DU249" s="502"/>
      <c r="DV249" s="502"/>
      <c r="DW249" s="502"/>
      <c r="DX249" s="502"/>
      <c r="DY249" s="502"/>
      <c r="DZ249" s="502"/>
      <c r="EA249" s="502"/>
      <c r="EB249" s="502"/>
      <c r="EC249" s="502"/>
      <c r="ED249" s="502"/>
      <c r="EE249" s="502"/>
      <c r="EF249" s="502"/>
      <c r="EG249" s="502"/>
      <c r="EH249" s="502"/>
      <c r="EI249" s="502"/>
      <c r="EJ249" s="502"/>
      <c r="EK249" s="502"/>
      <c r="EL249" s="502"/>
      <c r="EM249" s="502"/>
      <c r="EN249" s="502"/>
      <c r="EO249" s="502"/>
      <c r="EP249" s="502"/>
      <c r="EQ249" s="502"/>
      <c r="ER249" s="502"/>
      <c r="ES249" s="502"/>
      <c r="ET249" s="502"/>
      <c r="EU249" s="502"/>
      <c r="EV249" s="502"/>
      <c r="EW249" s="502"/>
      <c r="EX249" s="503"/>
      <c r="EY249" s="502"/>
      <c r="EZ249" s="502"/>
      <c r="FA249" s="502"/>
      <c r="FB249" s="502"/>
      <c r="FC249" s="502"/>
      <c r="FD249" s="502"/>
      <c r="FE249" s="502"/>
      <c r="FF249" s="502"/>
      <c r="FG249" s="502"/>
      <c r="FH249" s="502"/>
      <c r="FI249" s="502"/>
    </row>
    <row r="250" spans="1:165" s="501" customFormat="1" x14ac:dyDescent="0.2">
      <c r="A250" s="772"/>
      <c r="B250" s="788"/>
      <c r="C250" s="502"/>
      <c r="D250" s="502"/>
      <c r="F250" s="30"/>
      <c r="G250" s="502"/>
      <c r="I250" s="30"/>
      <c r="J250" s="502"/>
      <c r="L250" s="30"/>
      <c r="M250" s="502"/>
      <c r="O250" s="30"/>
      <c r="P250" s="502"/>
      <c r="R250" s="30"/>
      <c r="S250" s="502"/>
      <c r="U250" s="30"/>
      <c r="V250" s="502"/>
      <c r="X250" s="30"/>
      <c r="Y250" s="502"/>
      <c r="AA250" s="30"/>
      <c r="AB250" s="502"/>
      <c r="AD250" s="30"/>
      <c r="AE250" s="502"/>
      <c r="AG250" s="30"/>
      <c r="AH250" s="502"/>
      <c r="AJ250" s="30"/>
      <c r="AK250" s="502"/>
      <c r="AM250" s="30"/>
      <c r="AN250" s="502"/>
      <c r="AP250" s="30"/>
      <c r="AQ250" s="502"/>
      <c r="AS250" s="30"/>
      <c r="AT250" s="502"/>
      <c r="AV250" s="30"/>
      <c r="AW250" s="502"/>
      <c r="AY250" s="30"/>
      <c r="AZ250" s="502"/>
      <c r="BB250" s="30"/>
      <c r="BC250" s="502"/>
      <c r="BE250" s="30"/>
      <c r="BF250" s="502"/>
      <c r="BH250" s="30"/>
      <c r="BI250" s="502"/>
      <c r="BK250" s="30"/>
      <c r="BL250" s="31"/>
      <c r="BM250" s="31"/>
      <c r="BN250" s="31"/>
      <c r="BO250" s="31"/>
      <c r="BP250" s="31"/>
      <c r="BQ250" s="31"/>
      <c r="BR250" s="31"/>
      <c r="BS250" s="502"/>
      <c r="BT250" s="502"/>
      <c r="BU250" s="502"/>
      <c r="BV250" s="502"/>
      <c r="BW250" s="502"/>
      <c r="BX250" s="502"/>
      <c r="BY250" s="502"/>
      <c r="BZ250" s="502"/>
      <c r="CA250" s="502"/>
      <c r="CB250" s="502"/>
      <c r="CC250" s="502"/>
      <c r="CD250" s="502"/>
      <c r="CE250" s="502"/>
      <c r="CF250" s="502"/>
      <c r="CG250" s="502"/>
      <c r="CH250" s="502"/>
      <c r="CI250" s="502"/>
      <c r="CJ250" s="502"/>
      <c r="CK250" s="502"/>
      <c r="CL250" s="502"/>
      <c r="CM250" s="502"/>
      <c r="CN250" s="502"/>
      <c r="CO250" s="502"/>
      <c r="CP250" s="502"/>
      <c r="CQ250" s="502"/>
      <c r="CR250" s="502"/>
      <c r="CS250" s="502"/>
      <c r="CT250" s="502"/>
      <c r="CU250" s="502"/>
      <c r="CV250" s="502"/>
      <c r="CW250" s="502"/>
      <c r="CX250" s="502"/>
      <c r="CY250" s="502"/>
      <c r="CZ250" s="502"/>
      <c r="DA250" s="502"/>
      <c r="DB250" s="502"/>
      <c r="DC250" s="502"/>
      <c r="DD250" s="502"/>
      <c r="DE250" s="502"/>
      <c r="DF250" s="502"/>
      <c r="DG250" s="502"/>
      <c r="DH250" s="502"/>
      <c r="DI250" s="502"/>
      <c r="DJ250" s="502"/>
      <c r="DK250" s="502"/>
      <c r="DL250" s="502"/>
      <c r="DM250" s="502"/>
      <c r="DN250" s="502"/>
      <c r="DO250" s="502"/>
      <c r="DP250" s="502"/>
      <c r="DQ250" s="502"/>
      <c r="DR250" s="502"/>
      <c r="DS250" s="502"/>
      <c r="DT250" s="502"/>
      <c r="DU250" s="502"/>
      <c r="DV250" s="502"/>
      <c r="DW250" s="502"/>
      <c r="DX250" s="502"/>
      <c r="DY250" s="502"/>
      <c r="DZ250" s="502"/>
      <c r="EA250" s="502"/>
      <c r="EB250" s="502"/>
      <c r="EC250" s="502"/>
      <c r="ED250" s="502"/>
      <c r="EE250" s="502"/>
      <c r="EF250" s="502"/>
      <c r="EG250" s="502"/>
      <c r="EH250" s="502"/>
      <c r="EI250" s="502"/>
      <c r="EJ250" s="502"/>
      <c r="EK250" s="502"/>
      <c r="EL250" s="502"/>
      <c r="EM250" s="502"/>
      <c r="EN250" s="502"/>
      <c r="EO250" s="502"/>
      <c r="EP250" s="502"/>
      <c r="EQ250" s="502"/>
      <c r="ER250" s="502"/>
      <c r="ES250" s="502"/>
      <c r="ET250" s="502"/>
      <c r="EU250" s="502"/>
      <c r="EV250" s="502"/>
      <c r="EW250" s="502"/>
      <c r="EX250" s="503"/>
      <c r="EY250" s="502"/>
      <c r="EZ250" s="502"/>
      <c r="FA250" s="502"/>
      <c r="FB250" s="502"/>
      <c r="FC250" s="502"/>
      <c r="FD250" s="502"/>
      <c r="FE250" s="502"/>
      <c r="FF250" s="502"/>
      <c r="FG250" s="502"/>
      <c r="FH250" s="502"/>
      <c r="FI250" s="502"/>
    </row>
    <row r="251" spans="1:165" s="501" customFormat="1" x14ac:dyDescent="0.2">
      <c r="A251" s="772"/>
      <c r="B251" s="788"/>
      <c r="C251" s="502"/>
      <c r="D251" s="502"/>
      <c r="F251" s="30"/>
      <c r="G251" s="502"/>
      <c r="I251" s="30"/>
      <c r="J251" s="502"/>
      <c r="L251" s="30"/>
      <c r="M251" s="502"/>
      <c r="O251" s="30"/>
      <c r="P251" s="502"/>
      <c r="R251" s="30"/>
      <c r="S251" s="502"/>
      <c r="U251" s="30"/>
      <c r="V251" s="502"/>
      <c r="X251" s="30"/>
      <c r="Y251" s="502"/>
      <c r="AA251" s="30"/>
      <c r="AB251" s="502"/>
      <c r="AD251" s="30"/>
      <c r="AE251" s="502"/>
      <c r="AG251" s="30"/>
      <c r="AH251" s="502"/>
      <c r="AJ251" s="30"/>
      <c r="AK251" s="502"/>
      <c r="AM251" s="30"/>
      <c r="AN251" s="502"/>
      <c r="AP251" s="30"/>
      <c r="AQ251" s="502"/>
      <c r="AS251" s="30"/>
      <c r="AT251" s="502"/>
      <c r="AV251" s="30"/>
      <c r="AW251" s="502"/>
      <c r="AY251" s="30"/>
      <c r="AZ251" s="502"/>
      <c r="BB251" s="30"/>
      <c r="BC251" s="502"/>
      <c r="BE251" s="30"/>
      <c r="BF251" s="502"/>
      <c r="BH251" s="30"/>
      <c r="BI251" s="502"/>
      <c r="BK251" s="30"/>
      <c r="BL251" s="31"/>
      <c r="BM251" s="31"/>
      <c r="BN251" s="31"/>
      <c r="BO251" s="31"/>
      <c r="BP251" s="31"/>
      <c r="BQ251" s="31"/>
      <c r="BR251" s="31"/>
      <c r="BS251" s="502"/>
      <c r="BT251" s="502"/>
      <c r="BU251" s="502"/>
      <c r="BV251" s="502"/>
      <c r="BW251" s="502"/>
      <c r="BX251" s="502"/>
      <c r="BY251" s="502"/>
      <c r="BZ251" s="502"/>
      <c r="CA251" s="502"/>
      <c r="CB251" s="502"/>
      <c r="CC251" s="502"/>
      <c r="CD251" s="502"/>
      <c r="CE251" s="502"/>
      <c r="CF251" s="502"/>
      <c r="CG251" s="502"/>
      <c r="CH251" s="502"/>
      <c r="CI251" s="502"/>
      <c r="CJ251" s="502"/>
      <c r="CK251" s="502"/>
      <c r="CL251" s="502"/>
      <c r="CM251" s="502"/>
      <c r="CN251" s="502"/>
      <c r="CO251" s="502"/>
      <c r="CP251" s="502"/>
      <c r="CQ251" s="502"/>
      <c r="CR251" s="502"/>
      <c r="CS251" s="502"/>
      <c r="CT251" s="502"/>
      <c r="CU251" s="502"/>
      <c r="CV251" s="502"/>
      <c r="CW251" s="502"/>
      <c r="CX251" s="502"/>
      <c r="CY251" s="502"/>
      <c r="CZ251" s="502"/>
      <c r="DA251" s="502"/>
      <c r="DB251" s="502"/>
      <c r="DC251" s="502"/>
      <c r="DD251" s="502"/>
      <c r="DE251" s="502"/>
      <c r="DF251" s="502"/>
      <c r="DG251" s="502"/>
      <c r="DH251" s="502"/>
      <c r="DI251" s="502"/>
      <c r="DJ251" s="502"/>
      <c r="DK251" s="502"/>
      <c r="DL251" s="502"/>
      <c r="DM251" s="502"/>
      <c r="DN251" s="502"/>
      <c r="DO251" s="502"/>
      <c r="DP251" s="502"/>
      <c r="DQ251" s="502"/>
      <c r="DR251" s="502"/>
      <c r="DS251" s="502"/>
      <c r="DT251" s="502"/>
      <c r="DU251" s="502"/>
      <c r="DV251" s="502"/>
      <c r="DW251" s="502"/>
      <c r="DX251" s="502"/>
      <c r="DY251" s="502"/>
      <c r="DZ251" s="502"/>
      <c r="EA251" s="502"/>
      <c r="EB251" s="502"/>
      <c r="EC251" s="502"/>
      <c r="ED251" s="502"/>
      <c r="EE251" s="502"/>
      <c r="EF251" s="502"/>
      <c r="EG251" s="502"/>
      <c r="EH251" s="502"/>
      <c r="EI251" s="502"/>
      <c r="EJ251" s="502"/>
      <c r="EK251" s="502"/>
      <c r="EL251" s="502"/>
      <c r="EM251" s="502"/>
      <c r="EN251" s="502"/>
      <c r="EO251" s="502"/>
      <c r="EP251" s="502"/>
      <c r="EQ251" s="502"/>
      <c r="ER251" s="502"/>
      <c r="ES251" s="502"/>
      <c r="ET251" s="502"/>
      <c r="EU251" s="502"/>
      <c r="EV251" s="502"/>
      <c r="EW251" s="502"/>
      <c r="EX251" s="503"/>
      <c r="EY251" s="502"/>
      <c r="EZ251" s="502"/>
      <c r="FA251" s="502"/>
      <c r="FB251" s="502"/>
      <c r="FC251" s="502"/>
      <c r="FD251" s="502"/>
      <c r="FE251" s="502"/>
      <c r="FF251" s="502"/>
      <c r="FG251" s="502"/>
      <c r="FH251" s="502"/>
      <c r="FI251" s="502"/>
    </row>
    <row r="252" spans="1:165" s="501" customFormat="1" x14ac:dyDescent="0.2">
      <c r="A252" s="772"/>
      <c r="B252" s="788"/>
      <c r="C252" s="502"/>
      <c r="D252" s="502"/>
      <c r="F252" s="30"/>
      <c r="G252" s="502"/>
      <c r="I252" s="30"/>
      <c r="J252" s="502"/>
      <c r="L252" s="30"/>
      <c r="M252" s="502"/>
      <c r="O252" s="30"/>
      <c r="P252" s="502"/>
      <c r="R252" s="30"/>
      <c r="S252" s="502"/>
      <c r="U252" s="30"/>
      <c r="V252" s="502"/>
      <c r="X252" s="30"/>
      <c r="Y252" s="502"/>
      <c r="AA252" s="30"/>
      <c r="AB252" s="502"/>
      <c r="AD252" s="30"/>
      <c r="AE252" s="502"/>
      <c r="AG252" s="30"/>
      <c r="AH252" s="502"/>
      <c r="AJ252" s="30"/>
      <c r="AK252" s="502"/>
      <c r="AM252" s="30"/>
      <c r="AN252" s="502"/>
      <c r="AP252" s="30"/>
      <c r="AQ252" s="502"/>
      <c r="AS252" s="30"/>
      <c r="AT252" s="502"/>
      <c r="AV252" s="30"/>
      <c r="AW252" s="502"/>
      <c r="AY252" s="30"/>
      <c r="AZ252" s="502"/>
      <c r="BB252" s="30"/>
      <c r="BC252" s="502"/>
      <c r="BE252" s="30"/>
      <c r="BF252" s="502"/>
      <c r="BH252" s="30"/>
      <c r="BI252" s="502"/>
      <c r="BK252" s="30"/>
      <c r="BL252" s="31"/>
      <c r="BM252" s="31"/>
      <c r="BN252" s="31"/>
      <c r="BO252" s="31"/>
      <c r="BP252" s="31"/>
      <c r="BQ252" s="31"/>
      <c r="BR252" s="31"/>
      <c r="BS252" s="502"/>
      <c r="BT252" s="502"/>
      <c r="BU252" s="502"/>
      <c r="BV252" s="502"/>
      <c r="BW252" s="502"/>
      <c r="BX252" s="502"/>
      <c r="BY252" s="502"/>
      <c r="BZ252" s="502"/>
      <c r="CA252" s="502"/>
      <c r="CB252" s="502"/>
      <c r="CC252" s="502"/>
      <c r="CD252" s="502"/>
      <c r="CE252" s="502"/>
      <c r="CF252" s="502"/>
      <c r="CG252" s="502"/>
      <c r="CH252" s="502"/>
      <c r="CI252" s="502"/>
      <c r="CJ252" s="502"/>
      <c r="CK252" s="502"/>
      <c r="CL252" s="502"/>
      <c r="CM252" s="502"/>
      <c r="CN252" s="502"/>
      <c r="CO252" s="502"/>
      <c r="CP252" s="502"/>
      <c r="CQ252" s="502"/>
      <c r="CR252" s="502"/>
      <c r="CS252" s="502"/>
      <c r="CT252" s="502"/>
      <c r="CU252" s="502"/>
      <c r="CV252" s="502"/>
      <c r="CW252" s="502"/>
      <c r="CX252" s="502"/>
      <c r="CY252" s="502"/>
      <c r="CZ252" s="502"/>
      <c r="DA252" s="502"/>
      <c r="DB252" s="502"/>
      <c r="DC252" s="502"/>
      <c r="DD252" s="502"/>
      <c r="DE252" s="502"/>
      <c r="DF252" s="502"/>
      <c r="DG252" s="502"/>
      <c r="DH252" s="502"/>
      <c r="DI252" s="502"/>
      <c r="DJ252" s="502"/>
      <c r="DK252" s="502"/>
      <c r="DL252" s="502"/>
      <c r="DM252" s="502"/>
      <c r="DN252" s="502"/>
      <c r="DO252" s="502"/>
      <c r="DP252" s="502"/>
      <c r="DQ252" s="502"/>
      <c r="DR252" s="502"/>
      <c r="DS252" s="502"/>
      <c r="DT252" s="502"/>
      <c r="DU252" s="502"/>
      <c r="DV252" s="502"/>
      <c r="DW252" s="502"/>
      <c r="DX252" s="502"/>
      <c r="DY252" s="502"/>
      <c r="DZ252" s="502"/>
      <c r="EA252" s="502"/>
      <c r="EB252" s="502"/>
      <c r="EC252" s="502"/>
      <c r="ED252" s="502"/>
      <c r="EE252" s="502"/>
      <c r="EF252" s="502"/>
      <c r="EG252" s="502"/>
      <c r="EH252" s="502"/>
      <c r="EI252" s="502"/>
      <c r="EJ252" s="502"/>
      <c r="EK252" s="502"/>
      <c r="EL252" s="502"/>
      <c r="EM252" s="502"/>
      <c r="EN252" s="502"/>
      <c r="EO252" s="502"/>
      <c r="EP252" s="502"/>
      <c r="EQ252" s="502"/>
      <c r="ER252" s="502"/>
      <c r="ES252" s="502"/>
      <c r="ET252" s="502"/>
      <c r="EU252" s="502"/>
      <c r="EV252" s="502"/>
      <c r="EW252" s="502"/>
      <c r="EX252" s="503"/>
      <c r="EY252" s="502"/>
      <c r="EZ252" s="502"/>
      <c r="FA252" s="502"/>
      <c r="FB252" s="502"/>
      <c r="FC252" s="502"/>
      <c r="FD252" s="502"/>
      <c r="FE252" s="502"/>
      <c r="FF252" s="502"/>
      <c r="FG252" s="502"/>
      <c r="FH252" s="502"/>
      <c r="FI252" s="502"/>
    </row>
    <row r="253" spans="1:165" s="501" customFormat="1" x14ac:dyDescent="0.2">
      <c r="A253" s="772"/>
      <c r="B253" s="788"/>
      <c r="C253" s="502"/>
      <c r="D253" s="502"/>
      <c r="F253" s="30"/>
      <c r="G253" s="502"/>
      <c r="I253" s="30"/>
      <c r="J253" s="502"/>
      <c r="L253" s="30"/>
      <c r="M253" s="502"/>
      <c r="O253" s="30"/>
      <c r="P253" s="502"/>
      <c r="R253" s="30"/>
      <c r="S253" s="502"/>
      <c r="U253" s="30"/>
      <c r="V253" s="502"/>
      <c r="X253" s="30"/>
      <c r="Y253" s="502"/>
      <c r="AA253" s="30"/>
      <c r="AB253" s="502"/>
      <c r="AD253" s="30"/>
      <c r="AE253" s="502"/>
      <c r="AG253" s="30"/>
      <c r="AH253" s="502"/>
      <c r="AJ253" s="30"/>
      <c r="AK253" s="502"/>
      <c r="AM253" s="30"/>
      <c r="AN253" s="502"/>
      <c r="AP253" s="30"/>
      <c r="AQ253" s="502"/>
      <c r="AS253" s="30"/>
      <c r="AT253" s="502"/>
      <c r="AV253" s="30"/>
      <c r="AW253" s="502"/>
      <c r="AY253" s="30"/>
      <c r="AZ253" s="502"/>
      <c r="BB253" s="30"/>
      <c r="BC253" s="502"/>
      <c r="BE253" s="30"/>
      <c r="BF253" s="502"/>
      <c r="BH253" s="30"/>
      <c r="BI253" s="502"/>
      <c r="BK253" s="30"/>
      <c r="BL253" s="31"/>
      <c r="BM253" s="31"/>
      <c r="BN253" s="31"/>
      <c r="BO253" s="31"/>
      <c r="BP253" s="31"/>
      <c r="BQ253" s="31"/>
      <c r="BR253" s="31"/>
      <c r="BS253" s="502"/>
      <c r="BT253" s="502"/>
      <c r="BU253" s="502"/>
      <c r="BV253" s="502"/>
      <c r="BW253" s="502"/>
      <c r="BX253" s="502"/>
      <c r="BY253" s="502"/>
      <c r="BZ253" s="502"/>
      <c r="CA253" s="502"/>
      <c r="CB253" s="502"/>
      <c r="CC253" s="502"/>
      <c r="CD253" s="502"/>
      <c r="CE253" s="502"/>
      <c r="CF253" s="502"/>
      <c r="CG253" s="502"/>
      <c r="CH253" s="502"/>
      <c r="CI253" s="502"/>
      <c r="CJ253" s="502"/>
      <c r="CK253" s="502"/>
      <c r="CL253" s="502"/>
      <c r="CM253" s="502"/>
      <c r="CN253" s="502"/>
      <c r="CO253" s="502"/>
      <c r="CP253" s="502"/>
      <c r="CQ253" s="502"/>
      <c r="CR253" s="502"/>
      <c r="CS253" s="502"/>
      <c r="CT253" s="502"/>
      <c r="CU253" s="502"/>
      <c r="CV253" s="502"/>
      <c r="CW253" s="502"/>
      <c r="CX253" s="502"/>
      <c r="CY253" s="502"/>
      <c r="CZ253" s="502"/>
      <c r="DA253" s="502"/>
      <c r="DB253" s="502"/>
      <c r="DC253" s="502"/>
      <c r="DD253" s="502"/>
      <c r="DE253" s="502"/>
      <c r="DF253" s="502"/>
      <c r="DG253" s="502"/>
      <c r="DH253" s="502"/>
      <c r="DI253" s="502"/>
      <c r="DJ253" s="502"/>
      <c r="DK253" s="502"/>
      <c r="DL253" s="502"/>
      <c r="DM253" s="502"/>
      <c r="DN253" s="502"/>
      <c r="DO253" s="502"/>
      <c r="DP253" s="502"/>
      <c r="DQ253" s="502"/>
      <c r="DR253" s="502"/>
      <c r="DS253" s="502"/>
      <c r="DT253" s="502"/>
      <c r="DU253" s="502"/>
      <c r="DV253" s="502"/>
      <c r="DW253" s="502"/>
      <c r="DX253" s="502"/>
      <c r="DY253" s="502"/>
      <c r="DZ253" s="502"/>
      <c r="EA253" s="502"/>
      <c r="EB253" s="502"/>
      <c r="EC253" s="502"/>
      <c r="ED253" s="502"/>
      <c r="EE253" s="502"/>
      <c r="EF253" s="502"/>
      <c r="EG253" s="502"/>
      <c r="EH253" s="502"/>
      <c r="EI253" s="502"/>
      <c r="EJ253" s="502"/>
      <c r="EK253" s="502"/>
      <c r="EL253" s="502"/>
      <c r="EM253" s="502"/>
      <c r="EN253" s="502"/>
      <c r="EO253" s="502"/>
      <c r="EP253" s="502"/>
      <c r="EQ253" s="502"/>
      <c r="ER253" s="502"/>
      <c r="ES253" s="502"/>
      <c r="ET253" s="502"/>
      <c r="EU253" s="502"/>
      <c r="EV253" s="502"/>
      <c r="EW253" s="502"/>
      <c r="EX253" s="503"/>
      <c r="EY253" s="502"/>
      <c r="EZ253" s="502"/>
      <c r="FA253" s="502"/>
      <c r="FB253" s="502"/>
      <c r="FC253" s="502"/>
      <c r="FD253" s="502"/>
      <c r="FE253" s="502"/>
      <c r="FF253" s="502"/>
      <c r="FG253" s="502"/>
      <c r="FH253" s="502"/>
      <c r="FI253" s="502"/>
    </row>
    <row r="254" spans="1:165" s="501" customFormat="1" x14ac:dyDescent="0.2">
      <c r="A254" s="772"/>
      <c r="B254" s="788"/>
      <c r="C254" s="502"/>
      <c r="D254" s="502"/>
      <c r="F254" s="30"/>
      <c r="G254" s="502"/>
      <c r="I254" s="30"/>
      <c r="J254" s="502"/>
      <c r="L254" s="30"/>
      <c r="M254" s="502"/>
      <c r="O254" s="30"/>
      <c r="P254" s="502"/>
      <c r="R254" s="30"/>
      <c r="S254" s="502"/>
      <c r="U254" s="30"/>
      <c r="V254" s="502"/>
      <c r="X254" s="30"/>
      <c r="Y254" s="502"/>
      <c r="AA254" s="30"/>
      <c r="AB254" s="502"/>
      <c r="AD254" s="30"/>
      <c r="AE254" s="502"/>
      <c r="AG254" s="30"/>
      <c r="AH254" s="502"/>
      <c r="AJ254" s="30"/>
      <c r="AK254" s="502"/>
      <c r="AM254" s="30"/>
      <c r="AN254" s="502"/>
      <c r="AP254" s="30"/>
      <c r="AQ254" s="502"/>
      <c r="AS254" s="30"/>
      <c r="AT254" s="502"/>
      <c r="AV254" s="30"/>
      <c r="AW254" s="502"/>
      <c r="AY254" s="30"/>
      <c r="AZ254" s="502"/>
      <c r="BB254" s="30"/>
      <c r="BC254" s="502"/>
      <c r="BE254" s="30"/>
      <c r="BF254" s="502"/>
      <c r="BH254" s="30"/>
      <c r="BI254" s="502"/>
      <c r="BK254" s="30"/>
      <c r="BL254" s="31"/>
      <c r="BM254" s="31"/>
      <c r="BN254" s="31"/>
      <c r="BO254" s="31"/>
      <c r="BP254" s="31"/>
      <c r="BQ254" s="31"/>
      <c r="BR254" s="31"/>
      <c r="BS254" s="502"/>
      <c r="BT254" s="502"/>
      <c r="BU254" s="502"/>
      <c r="BV254" s="502"/>
      <c r="BW254" s="502"/>
      <c r="BX254" s="502"/>
      <c r="BY254" s="502"/>
      <c r="BZ254" s="502"/>
      <c r="CA254" s="502"/>
      <c r="CB254" s="502"/>
      <c r="CC254" s="502"/>
      <c r="CD254" s="502"/>
      <c r="CE254" s="502"/>
      <c r="CF254" s="502"/>
      <c r="CG254" s="502"/>
      <c r="CH254" s="502"/>
      <c r="CI254" s="502"/>
      <c r="CJ254" s="502"/>
      <c r="CK254" s="502"/>
      <c r="CL254" s="502"/>
      <c r="CM254" s="502"/>
      <c r="CN254" s="502"/>
      <c r="CO254" s="502"/>
      <c r="CP254" s="502"/>
      <c r="CQ254" s="502"/>
      <c r="CR254" s="502"/>
      <c r="CS254" s="502"/>
      <c r="CT254" s="502"/>
      <c r="CU254" s="502"/>
      <c r="CV254" s="502"/>
      <c r="CW254" s="502"/>
      <c r="CX254" s="502"/>
      <c r="CY254" s="502"/>
      <c r="CZ254" s="502"/>
      <c r="DA254" s="502"/>
      <c r="DB254" s="502"/>
      <c r="DC254" s="502"/>
      <c r="DD254" s="502"/>
      <c r="DE254" s="502"/>
      <c r="DF254" s="502"/>
      <c r="DG254" s="502"/>
      <c r="DH254" s="502"/>
      <c r="DI254" s="502"/>
      <c r="DJ254" s="502"/>
      <c r="DK254" s="502"/>
      <c r="DL254" s="502"/>
      <c r="DM254" s="502"/>
      <c r="DN254" s="502"/>
      <c r="DO254" s="502"/>
      <c r="DP254" s="502"/>
      <c r="DQ254" s="502"/>
      <c r="DR254" s="502"/>
      <c r="DS254" s="502"/>
      <c r="DT254" s="502"/>
      <c r="DU254" s="502"/>
      <c r="DV254" s="502"/>
      <c r="DW254" s="502"/>
      <c r="DX254" s="502"/>
      <c r="DY254" s="502"/>
      <c r="DZ254" s="502"/>
      <c r="EA254" s="502"/>
      <c r="EB254" s="502"/>
      <c r="EC254" s="502"/>
      <c r="ED254" s="502"/>
      <c r="EE254" s="502"/>
      <c r="EF254" s="502"/>
      <c r="EG254" s="502"/>
      <c r="EH254" s="502"/>
      <c r="EI254" s="502"/>
      <c r="EJ254" s="502"/>
      <c r="EK254" s="502"/>
      <c r="EL254" s="502"/>
      <c r="EM254" s="502"/>
      <c r="EN254" s="502"/>
      <c r="EO254" s="502"/>
      <c r="EP254" s="502"/>
      <c r="EQ254" s="502"/>
      <c r="ER254" s="502"/>
      <c r="ES254" s="502"/>
      <c r="ET254" s="502"/>
      <c r="EU254" s="502"/>
      <c r="EV254" s="502"/>
      <c r="EW254" s="502"/>
      <c r="EX254" s="503"/>
      <c r="EY254" s="502"/>
      <c r="EZ254" s="502"/>
      <c r="FA254" s="502"/>
      <c r="FB254" s="502"/>
      <c r="FC254" s="502"/>
      <c r="FD254" s="502"/>
      <c r="FE254" s="502"/>
      <c r="FF254" s="502"/>
      <c r="FG254" s="502"/>
      <c r="FH254" s="502"/>
      <c r="FI254" s="502"/>
    </row>
    <row r="255" spans="1:165" s="501" customFormat="1" x14ac:dyDescent="0.2">
      <c r="A255" s="772"/>
      <c r="B255" s="788"/>
      <c r="C255" s="502"/>
      <c r="D255" s="502"/>
      <c r="F255" s="30"/>
      <c r="G255" s="502"/>
      <c r="I255" s="30"/>
      <c r="J255" s="502"/>
      <c r="L255" s="30"/>
      <c r="M255" s="502"/>
      <c r="O255" s="30"/>
      <c r="P255" s="502"/>
      <c r="R255" s="30"/>
      <c r="S255" s="502"/>
      <c r="U255" s="30"/>
      <c r="V255" s="502"/>
      <c r="X255" s="30"/>
      <c r="Y255" s="502"/>
      <c r="AA255" s="30"/>
      <c r="AB255" s="502"/>
      <c r="AD255" s="30"/>
      <c r="AE255" s="502"/>
      <c r="AG255" s="30"/>
      <c r="AH255" s="502"/>
      <c r="AJ255" s="30"/>
      <c r="AK255" s="502"/>
      <c r="AM255" s="30"/>
      <c r="AN255" s="502"/>
      <c r="AP255" s="30"/>
      <c r="AQ255" s="502"/>
      <c r="AS255" s="30"/>
      <c r="AT255" s="502"/>
      <c r="AV255" s="30"/>
      <c r="AW255" s="502"/>
      <c r="AY255" s="30"/>
      <c r="AZ255" s="502"/>
      <c r="BB255" s="30"/>
      <c r="BC255" s="502"/>
      <c r="BE255" s="30"/>
      <c r="BF255" s="502"/>
      <c r="BH255" s="30"/>
      <c r="BI255" s="502"/>
      <c r="BK255" s="30"/>
      <c r="BL255" s="31"/>
      <c r="BM255" s="31"/>
      <c r="BN255" s="31"/>
      <c r="BO255" s="31"/>
      <c r="BP255" s="31"/>
      <c r="BQ255" s="31"/>
      <c r="BR255" s="31"/>
      <c r="BS255" s="502"/>
      <c r="BT255" s="502"/>
      <c r="BU255" s="502"/>
      <c r="BV255" s="502"/>
      <c r="BW255" s="502"/>
      <c r="BX255" s="502"/>
      <c r="BY255" s="502"/>
      <c r="BZ255" s="502"/>
      <c r="CA255" s="502"/>
      <c r="CB255" s="502"/>
      <c r="CC255" s="502"/>
      <c r="CD255" s="502"/>
      <c r="CE255" s="502"/>
      <c r="CF255" s="502"/>
      <c r="CG255" s="502"/>
      <c r="CH255" s="502"/>
      <c r="CI255" s="502"/>
      <c r="CJ255" s="502"/>
      <c r="CK255" s="502"/>
      <c r="CL255" s="502"/>
      <c r="CM255" s="502"/>
      <c r="CN255" s="502"/>
      <c r="CO255" s="502"/>
      <c r="CP255" s="502"/>
      <c r="CQ255" s="502"/>
      <c r="CR255" s="502"/>
      <c r="CS255" s="502"/>
      <c r="CT255" s="502"/>
      <c r="CU255" s="502"/>
      <c r="CV255" s="502"/>
      <c r="CW255" s="502"/>
      <c r="CX255" s="502"/>
      <c r="CY255" s="502"/>
      <c r="CZ255" s="502"/>
      <c r="DA255" s="502"/>
      <c r="DB255" s="502"/>
      <c r="DC255" s="502"/>
      <c r="DD255" s="502"/>
      <c r="DE255" s="502"/>
      <c r="DF255" s="502"/>
      <c r="DG255" s="502"/>
      <c r="DH255" s="502"/>
      <c r="DI255" s="502"/>
      <c r="DJ255" s="502"/>
      <c r="DK255" s="502"/>
      <c r="DL255" s="502"/>
      <c r="DM255" s="502"/>
      <c r="DN255" s="502"/>
      <c r="DO255" s="502"/>
      <c r="DP255" s="502"/>
      <c r="DQ255" s="502"/>
      <c r="DR255" s="502"/>
      <c r="DS255" s="502"/>
      <c r="DT255" s="502"/>
      <c r="DU255" s="502"/>
      <c r="DV255" s="502"/>
      <c r="DW255" s="502"/>
      <c r="DX255" s="502"/>
      <c r="DY255" s="502"/>
      <c r="DZ255" s="502"/>
      <c r="EA255" s="502"/>
      <c r="EB255" s="502"/>
      <c r="EC255" s="502"/>
      <c r="ED255" s="502"/>
      <c r="EE255" s="502"/>
      <c r="EF255" s="502"/>
      <c r="EG255" s="502"/>
      <c r="EH255" s="502"/>
      <c r="EI255" s="502"/>
      <c r="EJ255" s="502"/>
      <c r="EK255" s="502"/>
      <c r="EL255" s="502"/>
      <c r="EM255" s="502"/>
      <c r="EN255" s="502"/>
      <c r="EO255" s="502"/>
      <c r="EP255" s="502"/>
      <c r="EQ255" s="502"/>
      <c r="ER255" s="502"/>
      <c r="ES255" s="502"/>
      <c r="ET255" s="502"/>
      <c r="EU255" s="502"/>
      <c r="EV255" s="502"/>
      <c r="EW255" s="502"/>
      <c r="EX255" s="503"/>
      <c r="EY255" s="502"/>
      <c r="EZ255" s="502"/>
      <c r="FA255" s="502"/>
      <c r="FB255" s="502"/>
      <c r="FC255" s="502"/>
      <c r="FD255" s="502"/>
      <c r="FE255" s="502"/>
      <c r="FF255" s="502"/>
      <c r="FG255" s="502"/>
      <c r="FH255" s="502"/>
      <c r="FI255" s="502"/>
    </row>
    <row r="256" spans="1:165" s="501" customFormat="1" x14ac:dyDescent="0.2">
      <c r="A256" s="772"/>
      <c r="B256" s="788"/>
      <c r="C256" s="502"/>
      <c r="D256" s="502"/>
      <c r="F256" s="30"/>
      <c r="G256" s="502"/>
      <c r="I256" s="30"/>
      <c r="J256" s="502"/>
      <c r="L256" s="30"/>
      <c r="M256" s="502"/>
      <c r="O256" s="30"/>
      <c r="P256" s="502"/>
      <c r="R256" s="30"/>
      <c r="S256" s="502"/>
      <c r="U256" s="30"/>
      <c r="V256" s="502"/>
      <c r="X256" s="30"/>
      <c r="Y256" s="502"/>
      <c r="AA256" s="30"/>
      <c r="AB256" s="502"/>
      <c r="AD256" s="30"/>
      <c r="AE256" s="502"/>
      <c r="AG256" s="30"/>
      <c r="AH256" s="502"/>
      <c r="AJ256" s="30"/>
      <c r="AK256" s="502"/>
      <c r="AM256" s="30"/>
      <c r="AN256" s="502"/>
      <c r="AP256" s="30"/>
      <c r="AQ256" s="502"/>
      <c r="AS256" s="30"/>
      <c r="AT256" s="502"/>
      <c r="AV256" s="30"/>
      <c r="AW256" s="502"/>
      <c r="AY256" s="30"/>
      <c r="AZ256" s="502"/>
      <c r="BB256" s="30"/>
      <c r="BC256" s="502"/>
      <c r="BE256" s="30"/>
      <c r="BF256" s="502"/>
      <c r="BH256" s="30"/>
      <c r="BI256" s="502"/>
      <c r="BK256" s="30"/>
      <c r="BL256" s="31"/>
      <c r="BM256" s="31"/>
      <c r="BN256" s="31"/>
      <c r="BO256" s="31"/>
      <c r="BP256" s="31"/>
      <c r="BQ256" s="31"/>
      <c r="BR256" s="31"/>
      <c r="BS256" s="502"/>
      <c r="BT256" s="502"/>
      <c r="BU256" s="502"/>
      <c r="BV256" s="502"/>
      <c r="BW256" s="502"/>
      <c r="BX256" s="502"/>
      <c r="BY256" s="502"/>
      <c r="BZ256" s="502"/>
      <c r="CA256" s="502"/>
      <c r="CB256" s="502"/>
      <c r="CC256" s="502"/>
      <c r="CD256" s="502"/>
      <c r="CE256" s="502"/>
      <c r="CF256" s="502"/>
      <c r="CG256" s="502"/>
      <c r="CH256" s="502"/>
      <c r="CI256" s="502"/>
      <c r="CJ256" s="502"/>
      <c r="CK256" s="502"/>
      <c r="CL256" s="502"/>
      <c r="CM256" s="502"/>
      <c r="CN256" s="502"/>
      <c r="CO256" s="502"/>
      <c r="CP256" s="502"/>
      <c r="CQ256" s="502"/>
      <c r="CR256" s="502"/>
      <c r="CS256" s="502"/>
      <c r="CT256" s="502"/>
      <c r="CU256" s="502"/>
      <c r="CV256" s="502"/>
      <c r="CW256" s="502"/>
      <c r="CX256" s="502"/>
      <c r="CY256" s="502"/>
      <c r="CZ256" s="502"/>
      <c r="DA256" s="502"/>
      <c r="DB256" s="502"/>
      <c r="DC256" s="502"/>
      <c r="DD256" s="502"/>
      <c r="DE256" s="502"/>
      <c r="DF256" s="502"/>
      <c r="DG256" s="502"/>
      <c r="DH256" s="502"/>
      <c r="DI256" s="502"/>
      <c r="DJ256" s="502"/>
      <c r="DK256" s="502"/>
      <c r="DL256" s="502"/>
      <c r="DM256" s="502"/>
      <c r="DN256" s="502"/>
      <c r="DO256" s="502"/>
      <c r="DP256" s="502"/>
      <c r="DQ256" s="502"/>
      <c r="DR256" s="502"/>
      <c r="DS256" s="502"/>
      <c r="DT256" s="502"/>
      <c r="DU256" s="502"/>
      <c r="DV256" s="502"/>
      <c r="DW256" s="502"/>
      <c r="DX256" s="502"/>
      <c r="DY256" s="502"/>
      <c r="DZ256" s="502"/>
      <c r="EA256" s="502"/>
      <c r="EB256" s="502"/>
      <c r="EC256" s="502"/>
      <c r="ED256" s="502"/>
      <c r="EE256" s="502"/>
      <c r="EF256" s="502"/>
      <c r="EG256" s="502"/>
      <c r="EH256" s="502"/>
      <c r="EI256" s="502"/>
      <c r="EJ256" s="502"/>
      <c r="EK256" s="502"/>
      <c r="EL256" s="502"/>
      <c r="EM256" s="502"/>
      <c r="EN256" s="502"/>
      <c r="EO256" s="502"/>
      <c r="EP256" s="502"/>
      <c r="EQ256" s="502"/>
      <c r="ER256" s="502"/>
      <c r="ES256" s="502"/>
      <c r="ET256" s="502"/>
      <c r="EU256" s="502"/>
      <c r="EV256" s="502"/>
      <c r="EW256" s="502"/>
      <c r="EX256" s="503"/>
      <c r="EY256" s="502"/>
      <c r="EZ256" s="502"/>
      <c r="FA256" s="502"/>
      <c r="FB256" s="502"/>
      <c r="FC256" s="502"/>
      <c r="FD256" s="502"/>
      <c r="FE256" s="502"/>
      <c r="FF256" s="502"/>
      <c r="FG256" s="502"/>
      <c r="FH256" s="502"/>
      <c r="FI256" s="502"/>
    </row>
    <row r="257" spans="1:165" s="501" customFormat="1" x14ac:dyDescent="0.2">
      <c r="A257" s="772"/>
      <c r="B257" s="788"/>
      <c r="C257" s="502"/>
      <c r="D257" s="502"/>
      <c r="F257" s="30"/>
      <c r="G257" s="502"/>
      <c r="I257" s="30"/>
      <c r="J257" s="502"/>
      <c r="L257" s="30"/>
      <c r="M257" s="502"/>
      <c r="O257" s="30"/>
      <c r="P257" s="502"/>
      <c r="R257" s="30"/>
      <c r="S257" s="502"/>
      <c r="U257" s="30"/>
      <c r="V257" s="502"/>
      <c r="X257" s="30"/>
      <c r="Y257" s="502"/>
      <c r="AA257" s="30"/>
      <c r="AB257" s="502"/>
      <c r="AD257" s="30"/>
      <c r="AE257" s="502"/>
      <c r="AG257" s="30"/>
      <c r="AH257" s="502"/>
      <c r="AJ257" s="30"/>
      <c r="AK257" s="502"/>
      <c r="AM257" s="30"/>
      <c r="AN257" s="502"/>
      <c r="AP257" s="30"/>
      <c r="AQ257" s="502"/>
      <c r="AS257" s="30"/>
      <c r="AT257" s="502"/>
      <c r="AV257" s="30"/>
      <c r="AW257" s="502"/>
      <c r="AY257" s="30"/>
      <c r="AZ257" s="502"/>
      <c r="BB257" s="30"/>
      <c r="BC257" s="502"/>
      <c r="BE257" s="30"/>
      <c r="BF257" s="502"/>
      <c r="BH257" s="30"/>
      <c r="BI257" s="502"/>
      <c r="BK257" s="30"/>
      <c r="BL257" s="31"/>
      <c r="BM257" s="31"/>
      <c r="BN257" s="31"/>
      <c r="BO257" s="31"/>
      <c r="BP257" s="31"/>
      <c r="BQ257" s="31"/>
      <c r="BR257" s="31"/>
      <c r="BS257" s="502"/>
      <c r="BT257" s="502"/>
      <c r="BU257" s="502"/>
      <c r="BV257" s="502"/>
      <c r="BW257" s="502"/>
      <c r="BX257" s="502"/>
      <c r="BY257" s="502"/>
      <c r="BZ257" s="502"/>
      <c r="CA257" s="502"/>
      <c r="CB257" s="502"/>
      <c r="CC257" s="502"/>
      <c r="CD257" s="502"/>
      <c r="CE257" s="502"/>
      <c r="CF257" s="502"/>
      <c r="CG257" s="502"/>
      <c r="CH257" s="502"/>
      <c r="CI257" s="502"/>
      <c r="CJ257" s="502"/>
      <c r="CK257" s="502"/>
      <c r="CL257" s="502"/>
      <c r="CM257" s="502"/>
      <c r="CN257" s="502"/>
      <c r="CO257" s="502"/>
      <c r="CP257" s="502"/>
      <c r="CQ257" s="502"/>
      <c r="CR257" s="502"/>
      <c r="CS257" s="502"/>
      <c r="CT257" s="502"/>
      <c r="CU257" s="502"/>
      <c r="CV257" s="502"/>
      <c r="CW257" s="502"/>
      <c r="CX257" s="502"/>
      <c r="CY257" s="502"/>
      <c r="CZ257" s="502"/>
      <c r="DA257" s="502"/>
      <c r="DB257" s="502"/>
      <c r="DC257" s="502"/>
      <c r="DD257" s="502"/>
      <c r="DE257" s="502"/>
      <c r="DF257" s="502"/>
      <c r="DG257" s="502"/>
      <c r="DH257" s="502"/>
      <c r="DI257" s="502"/>
      <c r="DJ257" s="502"/>
      <c r="DK257" s="502"/>
      <c r="DL257" s="502"/>
      <c r="DM257" s="502"/>
      <c r="DN257" s="502"/>
      <c r="DO257" s="502"/>
      <c r="DP257" s="502"/>
      <c r="DQ257" s="502"/>
      <c r="DR257" s="502"/>
      <c r="DS257" s="502"/>
      <c r="DT257" s="502"/>
      <c r="DU257" s="502"/>
      <c r="DV257" s="502"/>
      <c r="DW257" s="502"/>
      <c r="DX257" s="502"/>
      <c r="DY257" s="502"/>
      <c r="DZ257" s="502"/>
      <c r="EA257" s="502"/>
      <c r="EB257" s="502"/>
      <c r="EC257" s="502"/>
      <c r="ED257" s="502"/>
      <c r="EE257" s="502"/>
      <c r="EF257" s="502"/>
      <c r="EG257" s="502"/>
      <c r="EH257" s="502"/>
      <c r="EI257" s="502"/>
      <c r="EJ257" s="502"/>
      <c r="EK257" s="502"/>
      <c r="EL257" s="502"/>
      <c r="EM257" s="502"/>
      <c r="EN257" s="502"/>
      <c r="EO257" s="502"/>
      <c r="EP257" s="502"/>
      <c r="EQ257" s="502"/>
      <c r="ER257" s="502"/>
      <c r="ES257" s="502"/>
      <c r="ET257" s="502"/>
      <c r="EU257" s="502"/>
      <c r="EV257" s="502"/>
      <c r="EW257" s="502"/>
      <c r="EX257" s="503"/>
      <c r="EY257" s="502"/>
      <c r="EZ257" s="502"/>
      <c r="FA257" s="502"/>
      <c r="FB257" s="502"/>
      <c r="FC257" s="502"/>
      <c r="FD257" s="502"/>
      <c r="FE257" s="502"/>
      <c r="FF257" s="502"/>
      <c r="FG257" s="502"/>
      <c r="FH257" s="502"/>
      <c r="FI257" s="502"/>
    </row>
    <row r="258" spans="1:165" s="501" customFormat="1" x14ac:dyDescent="0.2">
      <c r="A258" s="772"/>
      <c r="B258" s="788"/>
      <c r="C258" s="502"/>
      <c r="D258" s="502"/>
      <c r="F258" s="30"/>
      <c r="G258" s="502"/>
      <c r="I258" s="30"/>
      <c r="J258" s="502"/>
      <c r="L258" s="30"/>
      <c r="M258" s="502"/>
      <c r="O258" s="30"/>
      <c r="P258" s="502"/>
      <c r="R258" s="30"/>
      <c r="S258" s="502"/>
      <c r="U258" s="30"/>
      <c r="V258" s="502"/>
      <c r="X258" s="30"/>
      <c r="Y258" s="502"/>
      <c r="AA258" s="30"/>
      <c r="AB258" s="502"/>
      <c r="AD258" s="30"/>
      <c r="AE258" s="502"/>
      <c r="AG258" s="30"/>
      <c r="AH258" s="502"/>
      <c r="AJ258" s="30"/>
      <c r="AK258" s="502"/>
      <c r="AM258" s="30"/>
      <c r="AN258" s="502"/>
      <c r="AP258" s="30"/>
      <c r="AQ258" s="502"/>
      <c r="AS258" s="30"/>
      <c r="AT258" s="502"/>
      <c r="AV258" s="30"/>
      <c r="AW258" s="502"/>
      <c r="AY258" s="30"/>
      <c r="AZ258" s="502"/>
      <c r="BB258" s="30"/>
      <c r="BC258" s="502"/>
      <c r="BE258" s="30"/>
      <c r="BF258" s="502"/>
      <c r="BH258" s="30"/>
      <c r="BI258" s="502"/>
      <c r="BK258" s="30"/>
      <c r="BL258" s="31"/>
      <c r="BM258" s="31"/>
      <c r="BN258" s="31"/>
      <c r="BO258" s="31"/>
      <c r="BP258" s="31"/>
      <c r="BQ258" s="31"/>
      <c r="BR258" s="31"/>
      <c r="BS258" s="502"/>
      <c r="BT258" s="502"/>
      <c r="BU258" s="502"/>
      <c r="BV258" s="502"/>
      <c r="BW258" s="502"/>
      <c r="BX258" s="502"/>
      <c r="BY258" s="502"/>
      <c r="BZ258" s="502"/>
      <c r="CA258" s="502"/>
      <c r="CB258" s="502"/>
      <c r="CC258" s="502"/>
      <c r="CD258" s="502"/>
      <c r="CE258" s="502"/>
      <c r="CF258" s="502"/>
      <c r="CG258" s="502"/>
      <c r="CH258" s="502"/>
      <c r="CI258" s="502"/>
      <c r="CJ258" s="502"/>
      <c r="CK258" s="502"/>
      <c r="CL258" s="502"/>
      <c r="CM258" s="502"/>
      <c r="CN258" s="502"/>
      <c r="CO258" s="502"/>
      <c r="CP258" s="502"/>
      <c r="CQ258" s="502"/>
      <c r="CR258" s="502"/>
      <c r="CS258" s="502"/>
      <c r="CT258" s="502"/>
      <c r="CU258" s="502"/>
      <c r="CV258" s="502"/>
      <c r="CW258" s="502"/>
      <c r="CX258" s="502"/>
      <c r="CY258" s="502"/>
      <c r="CZ258" s="502"/>
      <c r="DA258" s="502"/>
      <c r="DB258" s="502"/>
      <c r="DC258" s="502"/>
      <c r="DD258" s="502"/>
      <c r="DE258" s="502"/>
      <c r="DF258" s="502"/>
      <c r="DG258" s="502"/>
      <c r="DH258" s="502"/>
      <c r="DI258" s="502"/>
      <c r="DJ258" s="502"/>
      <c r="DK258" s="502"/>
      <c r="DL258" s="502"/>
      <c r="DM258" s="502"/>
      <c r="DN258" s="502"/>
      <c r="DO258" s="502"/>
      <c r="DP258" s="502"/>
      <c r="DQ258" s="502"/>
      <c r="DR258" s="502"/>
      <c r="DS258" s="502"/>
      <c r="DT258" s="502"/>
      <c r="DU258" s="502"/>
      <c r="DV258" s="502"/>
      <c r="DW258" s="502"/>
      <c r="DX258" s="502"/>
      <c r="DY258" s="502"/>
      <c r="DZ258" s="502"/>
      <c r="EA258" s="502"/>
      <c r="EB258" s="502"/>
      <c r="EC258" s="502"/>
      <c r="ED258" s="502"/>
      <c r="EE258" s="502"/>
      <c r="EF258" s="502"/>
      <c r="EG258" s="502"/>
      <c r="EH258" s="502"/>
      <c r="EI258" s="502"/>
      <c r="EJ258" s="502"/>
      <c r="EK258" s="502"/>
      <c r="EL258" s="502"/>
      <c r="EM258" s="502"/>
      <c r="EN258" s="502"/>
      <c r="EO258" s="502"/>
      <c r="EP258" s="502"/>
      <c r="EQ258" s="502"/>
      <c r="ER258" s="502"/>
      <c r="ES258" s="502"/>
      <c r="ET258" s="502"/>
      <c r="EU258" s="502"/>
      <c r="EV258" s="502"/>
      <c r="EW258" s="502"/>
      <c r="EX258" s="503"/>
      <c r="EY258" s="502"/>
      <c r="EZ258" s="502"/>
      <c r="FA258" s="502"/>
      <c r="FB258" s="502"/>
      <c r="FC258" s="502"/>
      <c r="FD258" s="502"/>
      <c r="FE258" s="502"/>
      <c r="FF258" s="502"/>
      <c r="FG258" s="502"/>
      <c r="FH258" s="502"/>
      <c r="FI258" s="502"/>
    </row>
    <row r="259" spans="1:165" s="501" customFormat="1" x14ac:dyDescent="0.2">
      <c r="A259" s="772"/>
      <c r="B259" s="788"/>
      <c r="C259" s="502"/>
      <c r="D259" s="502"/>
      <c r="F259" s="30"/>
      <c r="G259" s="502"/>
      <c r="I259" s="30"/>
      <c r="J259" s="502"/>
      <c r="L259" s="30"/>
      <c r="M259" s="502"/>
      <c r="O259" s="30"/>
      <c r="P259" s="502"/>
      <c r="R259" s="30"/>
      <c r="S259" s="502"/>
      <c r="U259" s="30"/>
      <c r="V259" s="502"/>
      <c r="X259" s="30"/>
      <c r="Y259" s="502"/>
      <c r="AA259" s="30"/>
      <c r="AB259" s="502"/>
      <c r="AD259" s="30"/>
      <c r="AE259" s="502"/>
      <c r="AG259" s="30"/>
      <c r="AH259" s="502"/>
      <c r="AJ259" s="30"/>
      <c r="AK259" s="502"/>
      <c r="AM259" s="30"/>
      <c r="AN259" s="502"/>
      <c r="AP259" s="30"/>
      <c r="AQ259" s="502"/>
      <c r="AS259" s="30"/>
      <c r="AT259" s="502"/>
      <c r="AV259" s="30"/>
      <c r="AW259" s="502"/>
      <c r="AY259" s="30"/>
      <c r="AZ259" s="502"/>
      <c r="BB259" s="30"/>
      <c r="BC259" s="502"/>
      <c r="BE259" s="30"/>
      <c r="BF259" s="502"/>
      <c r="BH259" s="30"/>
      <c r="BI259" s="502"/>
      <c r="BK259" s="30"/>
      <c r="BL259" s="31"/>
      <c r="BM259" s="31"/>
      <c r="BN259" s="31"/>
      <c r="BO259" s="31"/>
      <c r="BP259" s="31"/>
      <c r="BQ259" s="31"/>
      <c r="BR259" s="31"/>
      <c r="BS259" s="502"/>
      <c r="BT259" s="502"/>
      <c r="BU259" s="502"/>
      <c r="BV259" s="502"/>
      <c r="BW259" s="502"/>
      <c r="BX259" s="502"/>
      <c r="BY259" s="502"/>
      <c r="BZ259" s="502"/>
      <c r="CA259" s="502"/>
      <c r="CB259" s="502"/>
      <c r="CC259" s="502"/>
      <c r="CD259" s="502"/>
      <c r="CE259" s="502"/>
      <c r="CF259" s="502"/>
      <c r="CG259" s="502"/>
      <c r="CH259" s="502"/>
      <c r="CI259" s="502"/>
      <c r="CJ259" s="502"/>
      <c r="CK259" s="502"/>
      <c r="CL259" s="502"/>
      <c r="CM259" s="502"/>
      <c r="CN259" s="502"/>
      <c r="CO259" s="502"/>
      <c r="CP259" s="502"/>
      <c r="CQ259" s="502"/>
      <c r="CR259" s="502"/>
      <c r="CS259" s="502"/>
      <c r="CT259" s="502"/>
      <c r="CU259" s="502"/>
      <c r="CV259" s="502"/>
      <c r="CW259" s="502"/>
      <c r="CX259" s="502"/>
      <c r="CY259" s="502"/>
      <c r="CZ259" s="502"/>
      <c r="DA259" s="502"/>
      <c r="DB259" s="502"/>
      <c r="DC259" s="502"/>
      <c r="DD259" s="502"/>
      <c r="DE259" s="502"/>
      <c r="DF259" s="502"/>
      <c r="DG259" s="502"/>
      <c r="DH259" s="502"/>
      <c r="DI259" s="502"/>
      <c r="DJ259" s="502"/>
      <c r="DK259" s="502"/>
      <c r="DL259" s="502"/>
      <c r="DM259" s="502"/>
      <c r="DN259" s="502"/>
      <c r="DO259" s="502"/>
      <c r="DP259" s="502"/>
      <c r="DQ259" s="502"/>
      <c r="DR259" s="502"/>
      <c r="DS259" s="502"/>
      <c r="DT259" s="502"/>
      <c r="DU259" s="502"/>
      <c r="DV259" s="502"/>
      <c r="DW259" s="502"/>
      <c r="DX259" s="502"/>
      <c r="DY259" s="502"/>
      <c r="DZ259" s="502"/>
      <c r="EA259" s="502"/>
      <c r="EB259" s="502"/>
      <c r="EC259" s="502"/>
      <c r="ED259" s="502"/>
      <c r="EE259" s="502"/>
      <c r="EF259" s="502"/>
      <c r="EG259" s="502"/>
      <c r="EH259" s="502"/>
      <c r="EI259" s="502"/>
      <c r="EJ259" s="502"/>
      <c r="EK259" s="502"/>
      <c r="EL259" s="502"/>
      <c r="EM259" s="502"/>
      <c r="EN259" s="502"/>
      <c r="EO259" s="502"/>
      <c r="EP259" s="502"/>
      <c r="EQ259" s="502"/>
      <c r="ER259" s="502"/>
      <c r="ES259" s="502"/>
      <c r="ET259" s="502"/>
      <c r="EU259" s="502"/>
      <c r="EV259" s="502"/>
      <c r="EW259" s="502"/>
      <c r="EX259" s="503"/>
      <c r="EY259" s="502"/>
      <c r="EZ259" s="502"/>
      <c r="FA259" s="502"/>
      <c r="FB259" s="502"/>
      <c r="FC259" s="502"/>
      <c r="FD259" s="502"/>
      <c r="FE259" s="502"/>
      <c r="FF259" s="502"/>
      <c r="FG259" s="502"/>
      <c r="FH259" s="502"/>
      <c r="FI259" s="502"/>
    </row>
    <row r="260" spans="1:165" s="501" customFormat="1" x14ac:dyDescent="0.2">
      <c r="A260" s="772"/>
      <c r="B260" s="788"/>
      <c r="C260" s="502"/>
      <c r="D260" s="502"/>
      <c r="F260" s="30"/>
      <c r="G260" s="502"/>
      <c r="I260" s="30"/>
      <c r="J260" s="502"/>
      <c r="L260" s="30"/>
      <c r="M260" s="502"/>
      <c r="O260" s="30"/>
      <c r="P260" s="502"/>
      <c r="R260" s="30"/>
      <c r="S260" s="502"/>
      <c r="U260" s="30"/>
      <c r="V260" s="502"/>
      <c r="X260" s="30"/>
      <c r="Y260" s="502"/>
      <c r="AA260" s="30"/>
      <c r="AB260" s="502"/>
      <c r="AD260" s="30"/>
      <c r="AE260" s="502"/>
      <c r="AG260" s="30"/>
      <c r="AH260" s="502"/>
      <c r="AJ260" s="30"/>
      <c r="AK260" s="502"/>
      <c r="AM260" s="30"/>
      <c r="AN260" s="502"/>
      <c r="AP260" s="30"/>
      <c r="AQ260" s="502"/>
      <c r="AS260" s="30"/>
      <c r="AT260" s="502"/>
      <c r="AV260" s="30"/>
      <c r="AW260" s="502"/>
      <c r="AY260" s="30"/>
      <c r="AZ260" s="502"/>
      <c r="BB260" s="30"/>
      <c r="BC260" s="502"/>
      <c r="BE260" s="30"/>
      <c r="BF260" s="502"/>
      <c r="BH260" s="30"/>
      <c r="BI260" s="502"/>
      <c r="BK260" s="30"/>
      <c r="BL260" s="31"/>
      <c r="BM260" s="31"/>
      <c r="BN260" s="31"/>
      <c r="BO260" s="31"/>
      <c r="BP260" s="31"/>
      <c r="BQ260" s="31"/>
      <c r="BR260" s="31"/>
      <c r="BS260" s="502"/>
      <c r="BT260" s="502"/>
      <c r="BU260" s="502"/>
      <c r="BV260" s="502"/>
      <c r="BW260" s="502"/>
      <c r="BX260" s="502"/>
      <c r="BY260" s="502"/>
      <c r="BZ260" s="502"/>
      <c r="CA260" s="502"/>
      <c r="CB260" s="502"/>
      <c r="CC260" s="502"/>
      <c r="CD260" s="502"/>
      <c r="CE260" s="502"/>
      <c r="CF260" s="502"/>
      <c r="CG260" s="502"/>
      <c r="CH260" s="502"/>
      <c r="CI260" s="502"/>
      <c r="CJ260" s="502"/>
      <c r="CK260" s="502"/>
      <c r="CL260" s="502"/>
      <c r="CM260" s="502"/>
      <c r="CN260" s="502"/>
      <c r="CO260" s="502"/>
      <c r="CP260" s="502"/>
      <c r="CQ260" s="502"/>
      <c r="CR260" s="502"/>
      <c r="CS260" s="502"/>
      <c r="CT260" s="502"/>
      <c r="CU260" s="502"/>
      <c r="CV260" s="502"/>
      <c r="CW260" s="502"/>
      <c r="CX260" s="502"/>
      <c r="CY260" s="502"/>
      <c r="CZ260" s="502"/>
      <c r="DA260" s="502"/>
      <c r="DB260" s="502"/>
      <c r="DC260" s="502"/>
      <c r="DD260" s="502"/>
      <c r="DE260" s="502"/>
      <c r="DF260" s="502"/>
      <c r="DG260" s="502"/>
      <c r="DH260" s="502"/>
      <c r="DI260" s="502"/>
      <c r="DJ260" s="502"/>
      <c r="DK260" s="502"/>
      <c r="DL260" s="502"/>
      <c r="DM260" s="502"/>
      <c r="DN260" s="502"/>
      <c r="DO260" s="502"/>
      <c r="DP260" s="502"/>
      <c r="DQ260" s="502"/>
      <c r="DR260" s="502"/>
      <c r="DS260" s="502"/>
      <c r="DT260" s="502"/>
      <c r="DU260" s="502"/>
      <c r="DV260" s="502"/>
      <c r="DW260" s="502"/>
      <c r="DX260" s="502"/>
      <c r="DY260" s="502"/>
      <c r="DZ260" s="502"/>
      <c r="EA260" s="502"/>
      <c r="EB260" s="502"/>
      <c r="EC260" s="502"/>
      <c r="ED260" s="502"/>
      <c r="EE260" s="502"/>
      <c r="EF260" s="502"/>
      <c r="EG260" s="502"/>
      <c r="EH260" s="502"/>
      <c r="EI260" s="502"/>
      <c r="EJ260" s="502"/>
      <c r="EK260" s="502"/>
      <c r="EL260" s="502"/>
      <c r="EM260" s="502"/>
      <c r="EN260" s="502"/>
      <c r="EO260" s="502"/>
      <c r="EP260" s="502"/>
      <c r="EQ260" s="502"/>
      <c r="ER260" s="502"/>
      <c r="ES260" s="502"/>
      <c r="ET260" s="502"/>
      <c r="EU260" s="502"/>
      <c r="EV260" s="502"/>
      <c r="EW260" s="502"/>
      <c r="EX260" s="503"/>
      <c r="EY260" s="502"/>
      <c r="EZ260" s="502"/>
      <c r="FA260" s="502"/>
      <c r="FB260" s="502"/>
      <c r="FC260" s="502"/>
      <c r="FD260" s="502"/>
      <c r="FE260" s="502"/>
      <c r="FF260" s="502"/>
      <c r="FG260" s="502"/>
      <c r="FH260" s="502"/>
      <c r="FI260" s="502"/>
    </row>
    <row r="261" spans="1:165" s="501" customFormat="1" x14ac:dyDescent="0.2">
      <c r="A261" s="772"/>
      <c r="B261" s="788"/>
      <c r="C261" s="502"/>
      <c r="D261" s="502"/>
      <c r="F261" s="30"/>
      <c r="G261" s="502"/>
      <c r="I261" s="30"/>
      <c r="J261" s="502"/>
      <c r="L261" s="30"/>
      <c r="M261" s="502"/>
      <c r="O261" s="30"/>
      <c r="P261" s="502"/>
      <c r="R261" s="30"/>
      <c r="S261" s="502"/>
      <c r="U261" s="30"/>
      <c r="V261" s="502"/>
      <c r="X261" s="30"/>
      <c r="Y261" s="502"/>
      <c r="AA261" s="30"/>
      <c r="AB261" s="502"/>
      <c r="AD261" s="30"/>
      <c r="AE261" s="502"/>
      <c r="AG261" s="30"/>
      <c r="AH261" s="502"/>
      <c r="AJ261" s="30"/>
      <c r="AK261" s="502"/>
      <c r="AM261" s="30"/>
      <c r="AN261" s="502"/>
      <c r="AP261" s="30"/>
      <c r="AQ261" s="502"/>
      <c r="AS261" s="30"/>
      <c r="AT261" s="502"/>
      <c r="AV261" s="30"/>
      <c r="AW261" s="502"/>
      <c r="AY261" s="30"/>
      <c r="AZ261" s="502"/>
      <c r="BB261" s="30"/>
      <c r="BC261" s="502"/>
      <c r="BE261" s="30"/>
      <c r="BF261" s="502"/>
      <c r="BH261" s="30"/>
      <c r="BI261" s="502"/>
      <c r="BK261" s="30"/>
      <c r="BL261" s="31"/>
      <c r="BM261" s="31"/>
      <c r="BN261" s="31"/>
      <c r="BO261" s="31"/>
      <c r="BP261" s="31"/>
      <c r="BQ261" s="31"/>
      <c r="BR261" s="31"/>
      <c r="BS261" s="502"/>
      <c r="BT261" s="502"/>
      <c r="BU261" s="502"/>
      <c r="BV261" s="502"/>
      <c r="BW261" s="502"/>
      <c r="BX261" s="502"/>
      <c r="BY261" s="502"/>
      <c r="BZ261" s="502"/>
      <c r="CA261" s="502"/>
      <c r="CB261" s="502"/>
      <c r="CC261" s="502"/>
      <c r="CD261" s="502"/>
      <c r="CE261" s="502"/>
      <c r="CF261" s="502"/>
      <c r="CG261" s="502"/>
      <c r="CH261" s="502"/>
      <c r="CI261" s="502"/>
      <c r="CJ261" s="502"/>
      <c r="CK261" s="502"/>
      <c r="CL261" s="502"/>
      <c r="CM261" s="502"/>
      <c r="CN261" s="502"/>
      <c r="CO261" s="502"/>
      <c r="CP261" s="502"/>
      <c r="CQ261" s="502"/>
      <c r="CR261" s="502"/>
      <c r="CS261" s="502"/>
      <c r="CT261" s="502"/>
      <c r="CU261" s="502"/>
      <c r="CV261" s="502"/>
      <c r="CW261" s="502"/>
      <c r="CX261" s="502"/>
      <c r="CY261" s="502"/>
      <c r="CZ261" s="502"/>
      <c r="DA261" s="502"/>
      <c r="DB261" s="502"/>
      <c r="DC261" s="502"/>
      <c r="DD261" s="502"/>
      <c r="DE261" s="502"/>
      <c r="DF261" s="502"/>
      <c r="DG261" s="502"/>
      <c r="DH261" s="502"/>
      <c r="DI261" s="502"/>
      <c r="DJ261" s="502"/>
      <c r="DK261" s="502"/>
      <c r="DL261" s="502"/>
      <c r="DM261" s="502"/>
      <c r="DN261" s="502"/>
      <c r="DO261" s="502"/>
      <c r="DP261" s="502"/>
      <c r="DQ261" s="502"/>
      <c r="DR261" s="502"/>
      <c r="DS261" s="502"/>
      <c r="DT261" s="502"/>
      <c r="DU261" s="502"/>
      <c r="DV261" s="502"/>
      <c r="DW261" s="502"/>
      <c r="DX261" s="502"/>
      <c r="DY261" s="502"/>
      <c r="DZ261" s="502"/>
      <c r="EA261" s="502"/>
      <c r="EB261" s="502"/>
      <c r="EC261" s="502"/>
      <c r="ED261" s="502"/>
      <c r="EE261" s="502"/>
      <c r="EF261" s="502"/>
      <c r="EG261" s="502"/>
      <c r="EH261" s="502"/>
      <c r="EI261" s="502"/>
      <c r="EJ261" s="502"/>
      <c r="EK261" s="502"/>
      <c r="EL261" s="502"/>
      <c r="EM261" s="502"/>
      <c r="EN261" s="502"/>
      <c r="EO261" s="502"/>
      <c r="EP261" s="502"/>
      <c r="EQ261" s="502"/>
      <c r="ER261" s="502"/>
      <c r="ES261" s="502"/>
      <c r="ET261" s="502"/>
      <c r="EU261" s="502"/>
      <c r="EV261" s="502"/>
      <c r="EW261" s="502"/>
      <c r="EX261" s="503"/>
      <c r="EY261" s="502"/>
      <c r="EZ261" s="502"/>
      <c r="FA261" s="502"/>
      <c r="FB261" s="502"/>
      <c r="FC261" s="502"/>
      <c r="FD261" s="502"/>
      <c r="FE261" s="502"/>
      <c r="FF261" s="502"/>
      <c r="FG261" s="502"/>
      <c r="FH261" s="502"/>
      <c r="FI261" s="502"/>
    </row>
    <row r="262" spans="1:165" s="501" customFormat="1" x14ac:dyDescent="0.2">
      <c r="A262" s="772"/>
      <c r="B262" s="788"/>
      <c r="C262" s="502"/>
      <c r="D262" s="502"/>
      <c r="F262" s="30"/>
      <c r="G262" s="502"/>
      <c r="I262" s="30"/>
      <c r="J262" s="502"/>
      <c r="L262" s="30"/>
      <c r="M262" s="502"/>
      <c r="O262" s="30"/>
      <c r="P262" s="502"/>
      <c r="R262" s="30"/>
      <c r="S262" s="502"/>
      <c r="U262" s="30"/>
      <c r="V262" s="502"/>
      <c r="X262" s="30"/>
      <c r="Y262" s="502"/>
      <c r="AA262" s="30"/>
      <c r="AB262" s="502"/>
      <c r="AD262" s="30"/>
      <c r="AE262" s="502"/>
      <c r="AG262" s="30"/>
      <c r="AH262" s="502"/>
      <c r="AJ262" s="30"/>
      <c r="AK262" s="502"/>
      <c r="AM262" s="30"/>
      <c r="AN262" s="502"/>
      <c r="AP262" s="30"/>
      <c r="AQ262" s="502"/>
      <c r="AS262" s="30"/>
      <c r="AT262" s="502"/>
      <c r="AV262" s="30"/>
      <c r="AW262" s="502"/>
      <c r="AY262" s="30"/>
      <c r="AZ262" s="502"/>
      <c r="BB262" s="30"/>
      <c r="BC262" s="502"/>
      <c r="BE262" s="30"/>
      <c r="BF262" s="502"/>
      <c r="BH262" s="30"/>
      <c r="BI262" s="502"/>
      <c r="BK262" s="30"/>
      <c r="BL262" s="31"/>
      <c r="BM262" s="31"/>
      <c r="BN262" s="31"/>
      <c r="BO262" s="31"/>
      <c r="BP262" s="31"/>
      <c r="BQ262" s="31"/>
      <c r="BR262" s="31"/>
      <c r="BS262" s="502"/>
      <c r="BT262" s="502"/>
      <c r="BU262" s="502"/>
      <c r="BV262" s="502"/>
      <c r="BW262" s="502"/>
      <c r="BX262" s="502"/>
      <c r="BY262" s="502"/>
      <c r="BZ262" s="502"/>
      <c r="CA262" s="502"/>
      <c r="CB262" s="502"/>
      <c r="CC262" s="502"/>
      <c r="CD262" s="502"/>
      <c r="CE262" s="502"/>
      <c r="CF262" s="502"/>
      <c r="CG262" s="502"/>
      <c r="CH262" s="502"/>
      <c r="CI262" s="502"/>
      <c r="CJ262" s="502"/>
      <c r="CK262" s="502"/>
      <c r="CL262" s="502"/>
      <c r="CM262" s="502"/>
      <c r="CN262" s="502"/>
      <c r="CO262" s="502"/>
      <c r="CP262" s="502"/>
      <c r="CQ262" s="502"/>
      <c r="CR262" s="502"/>
      <c r="CS262" s="502"/>
      <c r="CT262" s="502"/>
      <c r="CU262" s="502"/>
      <c r="CV262" s="502"/>
      <c r="CW262" s="502"/>
      <c r="CX262" s="502"/>
      <c r="CY262" s="502"/>
      <c r="CZ262" s="502"/>
      <c r="DA262" s="502"/>
      <c r="DB262" s="502"/>
      <c r="DC262" s="502"/>
      <c r="DD262" s="502"/>
      <c r="DE262" s="502"/>
      <c r="DF262" s="502"/>
      <c r="DG262" s="502"/>
      <c r="DH262" s="502"/>
      <c r="DI262" s="502"/>
      <c r="DJ262" s="502"/>
      <c r="DK262" s="502"/>
      <c r="DL262" s="502"/>
      <c r="DM262" s="502"/>
      <c r="DN262" s="502"/>
      <c r="DO262" s="502"/>
      <c r="DP262" s="502"/>
      <c r="DQ262" s="502"/>
      <c r="DR262" s="502"/>
      <c r="DS262" s="502"/>
      <c r="DT262" s="502"/>
      <c r="DU262" s="502"/>
      <c r="DV262" s="502"/>
      <c r="DW262" s="502"/>
      <c r="DX262" s="502"/>
      <c r="DY262" s="502"/>
      <c r="DZ262" s="502"/>
      <c r="EA262" s="502"/>
      <c r="EB262" s="502"/>
      <c r="EC262" s="502"/>
      <c r="ED262" s="502"/>
      <c r="EE262" s="502"/>
      <c r="EF262" s="502"/>
      <c r="EG262" s="502"/>
      <c r="EH262" s="502"/>
      <c r="EI262" s="502"/>
      <c r="EJ262" s="502"/>
      <c r="EK262" s="502"/>
      <c r="EL262" s="502"/>
      <c r="EM262" s="502"/>
      <c r="EN262" s="502"/>
      <c r="EO262" s="502"/>
      <c r="EP262" s="502"/>
      <c r="EQ262" s="502"/>
      <c r="ER262" s="502"/>
      <c r="ES262" s="502"/>
      <c r="ET262" s="502"/>
      <c r="EU262" s="502"/>
      <c r="EV262" s="502"/>
      <c r="EW262" s="502"/>
      <c r="EX262" s="503"/>
      <c r="EY262" s="502"/>
      <c r="EZ262" s="502"/>
      <c r="FA262" s="502"/>
      <c r="FB262" s="502"/>
      <c r="FC262" s="502"/>
      <c r="FD262" s="502"/>
      <c r="FE262" s="502"/>
      <c r="FF262" s="502"/>
      <c r="FG262" s="502"/>
      <c r="FH262" s="502"/>
      <c r="FI262" s="502"/>
    </row>
    <row r="263" spans="1:165" s="501" customFormat="1" x14ac:dyDescent="0.2">
      <c r="A263" s="772"/>
      <c r="B263" s="788"/>
      <c r="C263" s="502"/>
      <c r="D263" s="502"/>
      <c r="F263" s="30"/>
      <c r="G263" s="502"/>
      <c r="I263" s="30"/>
      <c r="J263" s="502"/>
      <c r="L263" s="30"/>
      <c r="M263" s="502"/>
      <c r="O263" s="30"/>
      <c r="P263" s="502"/>
      <c r="R263" s="30"/>
      <c r="S263" s="502"/>
      <c r="U263" s="30"/>
      <c r="V263" s="502"/>
      <c r="X263" s="30"/>
      <c r="Y263" s="502"/>
      <c r="AA263" s="30"/>
      <c r="AB263" s="502"/>
      <c r="AD263" s="30"/>
      <c r="AE263" s="502"/>
      <c r="AG263" s="30"/>
      <c r="AH263" s="502"/>
      <c r="AJ263" s="30"/>
      <c r="AK263" s="502"/>
      <c r="AM263" s="30"/>
      <c r="AN263" s="502"/>
      <c r="AP263" s="30"/>
      <c r="AQ263" s="502"/>
      <c r="AS263" s="30"/>
      <c r="AT263" s="502"/>
      <c r="AV263" s="30"/>
      <c r="AW263" s="502"/>
      <c r="AY263" s="30"/>
      <c r="AZ263" s="502"/>
      <c r="BB263" s="30"/>
      <c r="BC263" s="502"/>
      <c r="BE263" s="30"/>
      <c r="BF263" s="502"/>
      <c r="BH263" s="30"/>
      <c r="BI263" s="502"/>
      <c r="BK263" s="30"/>
      <c r="BL263" s="31"/>
      <c r="BM263" s="31"/>
      <c r="BN263" s="31"/>
      <c r="BO263" s="31"/>
      <c r="BP263" s="31"/>
      <c r="BQ263" s="31"/>
      <c r="BR263" s="31"/>
      <c r="BS263" s="502"/>
      <c r="BT263" s="502"/>
      <c r="BU263" s="502"/>
      <c r="BV263" s="502"/>
      <c r="BW263" s="502"/>
      <c r="BX263" s="502"/>
      <c r="BY263" s="502"/>
      <c r="BZ263" s="502"/>
      <c r="CA263" s="502"/>
      <c r="CB263" s="502"/>
      <c r="CC263" s="502"/>
      <c r="CD263" s="502"/>
      <c r="CE263" s="502"/>
      <c r="CF263" s="502"/>
      <c r="CG263" s="502"/>
      <c r="CH263" s="502"/>
      <c r="CI263" s="502"/>
      <c r="CJ263" s="502"/>
      <c r="CK263" s="502"/>
      <c r="CL263" s="502"/>
      <c r="CM263" s="502"/>
      <c r="CN263" s="502"/>
      <c r="CO263" s="502"/>
      <c r="CP263" s="502"/>
      <c r="CQ263" s="502"/>
      <c r="CR263" s="502"/>
      <c r="CS263" s="502"/>
      <c r="CT263" s="502"/>
      <c r="CU263" s="502"/>
      <c r="CV263" s="502"/>
      <c r="CW263" s="502"/>
      <c r="CX263" s="502"/>
      <c r="CY263" s="502"/>
      <c r="CZ263" s="502"/>
      <c r="DA263" s="502"/>
      <c r="DB263" s="502"/>
      <c r="DC263" s="502"/>
      <c r="DD263" s="502"/>
      <c r="DE263" s="502"/>
      <c r="DF263" s="502"/>
      <c r="DG263" s="502"/>
      <c r="DH263" s="502"/>
      <c r="DI263" s="502"/>
      <c r="DJ263" s="502"/>
      <c r="DK263" s="502"/>
      <c r="DL263" s="502"/>
      <c r="DM263" s="502"/>
      <c r="DN263" s="502"/>
      <c r="DO263" s="502"/>
      <c r="DP263" s="502"/>
      <c r="DQ263" s="502"/>
      <c r="DR263" s="502"/>
      <c r="DS263" s="502"/>
      <c r="DT263" s="502"/>
      <c r="DU263" s="502"/>
      <c r="DV263" s="502"/>
      <c r="DW263" s="502"/>
      <c r="DX263" s="502"/>
      <c r="DY263" s="502"/>
      <c r="DZ263" s="502"/>
      <c r="EA263" s="502"/>
      <c r="EB263" s="502"/>
      <c r="EC263" s="502"/>
      <c r="ED263" s="502"/>
      <c r="EE263" s="502"/>
      <c r="EF263" s="502"/>
      <c r="EG263" s="502"/>
      <c r="EH263" s="502"/>
      <c r="EI263" s="502"/>
      <c r="EJ263" s="502"/>
      <c r="EK263" s="502"/>
      <c r="EL263" s="502"/>
      <c r="EM263" s="502"/>
      <c r="EN263" s="502"/>
      <c r="EO263" s="502"/>
      <c r="EP263" s="502"/>
      <c r="EQ263" s="502"/>
      <c r="ER263" s="502"/>
      <c r="ES263" s="502"/>
      <c r="ET263" s="502"/>
      <c r="EU263" s="502"/>
      <c r="EV263" s="502"/>
      <c r="EW263" s="502"/>
      <c r="EX263" s="503"/>
      <c r="EY263" s="502"/>
      <c r="EZ263" s="502"/>
      <c r="FA263" s="502"/>
      <c r="FB263" s="502"/>
      <c r="FC263" s="502"/>
      <c r="FD263" s="502"/>
      <c r="FE263" s="502"/>
      <c r="FF263" s="502"/>
      <c r="FG263" s="502"/>
      <c r="FH263" s="502"/>
      <c r="FI263" s="502"/>
    </row>
    <row r="264" spans="1:165" s="501" customFormat="1" x14ac:dyDescent="0.2">
      <c r="A264" s="772"/>
      <c r="B264" s="788"/>
      <c r="C264" s="502"/>
      <c r="D264" s="502"/>
      <c r="F264" s="30"/>
      <c r="G264" s="502"/>
      <c r="I264" s="30"/>
      <c r="J264" s="502"/>
      <c r="L264" s="30"/>
      <c r="M264" s="502"/>
      <c r="O264" s="30"/>
      <c r="P264" s="502"/>
      <c r="R264" s="30"/>
      <c r="S264" s="502"/>
      <c r="U264" s="30"/>
      <c r="V264" s="502"/>
      <c r="X264" s="30"/>
      <c r="Y264" s="502"/>
      <c r="AA264" s="30"/>
      <c r="AB264" s="502"/>
      <c r="AD264" s="30"/>
      <c r="AE264" s="502"/>
      <c r="AG264" s="30"/>
      <c r="AH264" s="502"/>
      <c r="AJ264" s="30"/>
      <c r="AK264" s="502"/>
      <c r="AM264" s="30"/>
      <c r="AN264" s="502"/>
      <c r="AP264" s="30"/>
      <c r="AQ264" s="502"/>
      <c r="AS264" s="30"/>
      <c r="AT264" s="502"/>
      <c r="AV264" s="30"/>
      <c r="AW264" s="502"/>
      <c r="AY264" s="30"/>
      <c r="AZ264" s="502"/>
      <c r="BB264" s="30"/>
      <c r="BC264" s="502"/>
      <c r="BE264" s="30"/>
      <c r="BF264" s="502"/>
      <c r="BH264" s="30"/>
      <c r="BI264" s="502"/>
      <c r="BK264" s="30"/>
      <c r="BL264" s="31"/>
      <c r="BM264" s="31"/>
      <c r="BN264" s="31"/>
      <c r="BO264" s="31"/>
      <c r="BP264" s="31"/>
      <c r="BQ264" s="31"/>
      <c r="BR264" s="31"/>
      <c r="BS264" s="502"/>
      <c r="BT264" s="502"/>
      <c r="BU264" s="502"/>
      <c r="BV264" s="502"/>
      <c r="BW264" s="502"/>
      <c r="BX264" s="502"/>
      <c r="BY264" s="502"/>
      <c r="BZ264" s="502"/>
      <c r="CA264" s="502"/>
      <c r="CB264" s="502"/>
      <c r="CC264" s="502"/>
      <c r="CD264" s="502"/>
      <c r="CE264" s="502"/>
      <c r="CF264" s="502"/>
      <c r="CG264" s="502"/>
      <c r="CH264" s="502"/>
      <c r="CI264" s="502"/>
      <c r="CJ264" s="502"/>
      <c r="CK264" s="502"/>
      <c r="CL264" s="502"/>
      <c r="CM264" s="502"/>
      <c r="CN264" s="502"/>
      <c r="CO264" s="502"/>
      <c r="CP264" s="502"/>
      <c r="CQ264" s="502"/>
      <c r="CR264" s="502"/>
      <c r="CS264" s="502"/>
      <c r="CT264" s="502"/>
      <c r="CU264" s="502"/>
      <c r="CV264" s="502"/>
      <c r="CW264" s="502"/>
      <c r="CX264" s="502"/>
      <c r="CY264" s="502"/>
      <c r="CZ264" s="502"/>
      <c r="DA264" s="502"/>
      <c r="DB264" s="502"/>
      <c r="DC264" s="502"/>
      <c r="DD264" s="502"/>
      <c r="DE264" s="502"/>
      <c r="DF264" s="502"/>
      <c r="DG264" s="502"/>
      <c r="DH264" s="502"/>
      <c r="DI264" s="502"/>
      <c r="DJ264" s="502"/>
      <c r="DK264" s="502"/>
      <c r="DL264" s="502"/>
      <c r="DM264" s="502"/>
      <c r="DN264" s="502"/>
      <c r="DO264" s="502"/>
      <c r="DP264" s="502"/>
      <c r="DQ264" s="502"/>
      <c r="DR264" s="502"/>
      <c r="DS264" s="502"/>
      <c r="DT264" s="502"/>
      <c r="DU264" s="502"/>
      <c r="DV264" s="502"/>
      <c r="DW264" s="502"/>
      <c r="DX264" s="502"/>
      <c r="DY264" s="502"/>
      <c r="DZ264" s="502"/>
      <c r="EA264" s="502"/>
      <c r="EB264" s="502"/>
      <c r="EC264" s="502"/>
      <c r="ED264" s="502"/>
      <c r="EE264" s="502"/>
      <c r="EF264" s="502"/>
      <c r="EG264" s="502"/>
      <c r="EH264" s="502"/>
      <c r="EI264" s="502"/>
      <c r="EJ264" s="502"/>
      <c r="EK264" s="502"/>
      <c r="EL264" s="502"/>
      <c r="EM264" s="502"/>
      <c r="EN264" s="502"/>
      <c r="EO264" s="502"/>
      <c r="EP264" s="502"/>
      <c r="EQ264" s="502"/>
      <c r="ER264" s="502"/>
      <c r="ES264" s="502"/>
      <c r="ET264" s="502"/>
      <c r="EU264" s="502"/>
      <c r="EV264" s="502"/>
      <c r="EW264" s="502"/>
      <c r="EX264" s="503"/>
      <c r="EY264" s="502"/>
      <c r="EZ264" s="502"/>
      <c r="FA264" s="502"/>
      <c r="FB264" s="502"/>
      <c r="FC264" s="502"/>
      <c r="FD264" s="502"/>
      <c r="FE264" s="502"/>
      <c r="FF264" s="502"/>
      <c r="FG264" s="502"/>
      <c r="FH264" s="502"/>
      <c r="FI264" s="502"/>
    </row>
    <row r="265" spans="1:165" s="501" customFormat="1" x14ac:dyDescent="0.2">
      <c r="A265" s="772"/>
      <c r="B265" s="788"/>
      <c r="C265" s="502"/>
      <c r="D265" s="502"/>
      <c r="F265" s="30"/>
      <c r="G265" s="502"/>
      <c r="I265" s="30"/>
      <c r="J265" s="502"/>
      <c r="L265" s="30"/>
      <c r="M265" s="502"/>
      <c r="O265" s="30"/>
      <c r="P265" s="502"/>
      <c r="R265" s="30"/>
      <c r="S265" s="502"/>
      <c r="U265" s="30"/>
      <c r="V265" s="502"/>
      <c r="X265" s="30"/>
      <c r="Y265" s="502"/>
      <c r="AA265" s="30"/>
      <c r="AB265" s="502"/>
      <c r="AD265" s="30"/>
      <c r="AE265" s="502"/>
      <c r="AG265" s="30"/>
      <c r="AH265" s="502"/>
      <c r="AJ265" s="30"/>
      <c r="AK265" s="502"/>
      <c r="AM265" s="30"/>
      <c r="AN265" s="502"/>
      <c r="AP265" s="30"/>
      <c r="AQ265" s="502"/>
      <c r="AS265" s="30"/>
      <c r="AT265" s="502"/>
      <c r="AV265" s="30"/>
      <c r="AW265" s="502"/>
      <c r="AY265" s="30"/>
      <c r="AZ265" s="502"/>
      <c r="BB265" s="30"/>
      <c r="BC265" s="502"/>
      <c r="BE265" s="30"/>
      <c r="BF265" s="502"/>
      <c r="BH265" s="30"/>
      <c r="BI265" s="502"/>
      <c r="BK265" s="30"/>
      <c r="BL265" s="31"/>
      <c r="BM265" s="31"/>
      <c r="BN265" s="31"/>
      <c r="BO265" s="31"/>
      <c r="BP265" s="31"/>
      <c r="BQ265" s="31"/>
      <c r="BR265" s="31"/>
      <c r="BS265" s="502"/>
      <c r="BT265" s="502"/>
      <c r="BU265" s="502"/>
      <c r="BV265" s="502"/>
      <c r="BW265" s="502"/>
      <c r="BX265" s="502"/>
      <c r="BY265" s="502"/>
      <c r="BZ265" s="502"/>
      <c r="CA265" s="502"/>
      <c r="CB265" s="502"/>
      <c r="CC265" s="502"/>
      <c r="CD265" s="502"/>
      <c r="CE265" s="502"/>
      <c r="CF265" s="502"/>
      <c r="CG265" s="502"/>
      <c r="CH265" s="502"/>
      <c r="CI265" s="502"/>
      <c r="CJ265" s="502"/>
      <c r="CK265" s="502"/>
      <c r="CL265" s="502"/>
      <c r="CM265" s="502"/>
      <c r="CN265" s="502"/>
      <c r="CO265" s="502"/>
      <c r="CP265" s="502"/>
      <c r="CQ265" s="502"/>
      <c r="CR265" s="502"/>
      <c r="CS265" s="502"/>
      <c r="CT265" s="502"/>
      <c r="CU265" s="502"/>
      <c r="CV265" s="502"/>
      <c r="CW265" s="502"/>
      <c r="CX265" s="502"/>
      <c r="CY265" s="502"/>
      <c r="CZ265" s="502"/>
      <c r="DA265" s="502"/>
      <c r="DB265" s="502"/>
      <c r="DC265" s="502"/>
      <c r="DD265" s="502"/>
      <c r="DE265" s="502"/>
      <c r="DF265" s="502"/>
      <c r="DG265" s="502"/>
      <c r="DH265" s="502"/>
      <c r="DI265" s="502"/>
      <c r="DJ265" s="502"/>
      <c r="DK265" s="502"/>
      <c r="DL265" s="502"/>
      <c r="DM265" s="502"/>
      <c r="DN265" s="502"/>
      <c r="DO265" s="502"/>
      <c r="DP265" s="502"/>
      <c r="DQ265" s="502"/>
      <c r="DR265" s="502"/>
      <c r="DS265" s="502"/>
      <c r="DT265" s="502"/>
      <c r="DU265" s="502"/>
      <c r="DV265" s="502"/>
      <c r="DW265" s="502"/>
      <c r="DX265" s="502"/>
      <c r="DY265" s="502"/>
      <c r="DZ265" s="502"/>
      <c r="EA265" s="502"/>
      <c r="EB265" s="502"/>
      <c r="EC265" s="502"/>
      <c r="ED265" s="502"/>
      <c r="EE265" s="502"/>
      <c r="EF265" s="502"/>
      <c r="EG265" s="502"/>
      <c r="EH265" s="502"/>
      <c r="EI265" s="502"/>
      <c r="EJ265" s="502"/>
      <c r="EK265" s="502"/>
      <c r="EL265" s="502"/>
      <c r="EM265" s="502"/>
      <c r="EN265" s="502"/>
      <c r="EO265" s="502"/>
      <c r="EP265" s="502"/>
      <c r="EQ265" s="502"/>
      <c r="ER265" s="502"/>
      <c r="ES265" s="502"/>
      <c r="ET265" s="502"/>
      <c r="EU265" s="502"/>
      <c r="EV265" s="502"/>
      <c r="EW265" s="502"/>
      <c r="EX265" s="503"/>
      <c r="EY265" s="502"/>
      <c r="EZ265" s="502"/>
      <c r="FA265" s="502"/>
      <c r="FB265" s="502"/>
      <c r="FC265" s="502"/>
      <c r="FD265" s="502"/>
      <c r="FE265" s="502"/>
      <c r="FF265" s="502"/>
      <c r="FG265" s="502"/>
      <c r="FH265" s="502"/>
      <c r="FI265" s="502"/>
    </row>
    <row r="266" spans="1:165" s="501" customFormat="1" x14ac:dyDescent="0.2">
      <c r="A266" s="772"/>
      <c r="B266" s="788"/>
      <c r="C266" s="502"/>
      <c r="D266" s="502"/>
      <c r="F266" s="30"/>
      <c r="G266" s="502"/>
      <c r="I266" s="30"/>
      <c r="J266" s="502"/>
      <c r="L266" s="30"/>
      <c r="M266" s="502"/>
      <c r="O266" s="30"/>
      <c r="P266" s="502"/>
      <c r="R266" s="30"/>
      <c r="S266" s="502"/>
      <c r="U266" s="30"/>
      <c r="V266" s="502"/>
      <c r="X266" s="30"/>
      <c r="Y266" s="502"/>
      <c r="AA266" s="30"/>
      <c r="AB266" s="502"/>
      <c r="AD266" s="30"/>
      <c r="AE266" s="502"/>
      <c r="AG266" s="30"/>
      <c r="AH266" s="502"/>
      <c r="AJ266" s="30"/>
      <c r="AK266" s="502"/>
      <c r="AM266" s="30"/>
      <c r="AN266" s="502"/>
      <c r="AP266" s="30"/>
      <c r="AQ266" s="502"/>
      <c r="AS266" s="30"/>
      <c r="AT266" s="502"/>
      <c r="AV266" s="30"/>
      <c r="AW266" s="502"/>
      <c r="AY266" s="30"/>
      <c r="AZ266" s="502"/>
      <c r="BB266" s="30"/>
      <c r="BC266" s="502"/>
      <c r="BE266" s="30"/>
      <c r="BF266" s="502"/>
      <c r="BH266" s="30"/>
      <c r="BI266" s="502"/>
      <c r="BK266" s="30"/>
      <c r="BL266" s="31"/>
      <c r="BM266" s="31"/>
      <c r="BN266" s="31"/>
      <c r="BO266" s="31"/>
      <c r="BP266" s="31"/>
      <c r="BQ266" s="31"/>
      <c r="BR266" s="31"/>
      <c r="BS266" s="502"/>
      <c r="BT266" s="502"/>
      <c r="BU266" s="502"/>
      <c r="BV266" s="502"/>
      <c r="BW266" s="502"/>
      <c r="BX266" s="502"/>
      <c r="BY266" s="502"/>
      <c r="BZ266" s="502"/>
      <c r="CA266" s="502"/>
      <c r="CB266" s="502"/>
      <c r="CC266" s="502"/>
      <c r="CD266" s="502"/>
      <c r="CE266" s="502"/>
      <c r="CF266" s="502"/>
      <c r="CG266" s="502"/>
      <c r="CH266" s="502"/>
      <c r="CI266" s="502"/>
      <c r="CJ266" s="502"/>
      <c r="CK266" s="502"/>
      <c r="CL266" s="502"/>
      <c r="CM266" s="502"/>
      <c r="CN266" s="502"/>
      <c r="CO266" s="502"/>
      <c r="CP266" s="502"/>
      <c r="CQ266" s="502"/>
      <c r="CR266" s="502"/>
      <c r="CS266" s="502"/>
      <c r="CT266" s="502"/>
      <c r="CU266" s="502"/>
      <c r="CV266" s="502"/>
      <c r="CW266" s="502"/>
      <c r="CX266" s="502"/>
      <c r="CY266" s="502"/>
      <c r="CZ266" s="502"/>
      <c r="DA266" s="502"/>
      <c r="DB266" s="502"/>
      <c r="DC266" s="502"/>
      <c r="DD266" s="502"/>
      <c r="DE266" s="502"/>
      <c r="DF266" s="502"/>
      <c r="DG266" s="502"/>
      <c r="DH266" s="502"/>
      <c r="DI266" s="502"/>
      <c r="DJ266" s="502"/>
      <c r="DK266" s="502"/>
      <c r="DL266" s="502"/>
      <c r="DM266" s="502"/>
      <c r="DN266" s="502"/>
      <c r="DO266" s="502"/>
      <c r="DP266" s="502"/>
      <c r="DQ266" s="502"/>
      <c r="DR266" s="502"/>
      <c r="DS266" s="502"/>
      <c r="DT266" s="502"/>
      <c r="DU266" s="502"/>
      <c r="DV266" s="502"/>
      <c r="DW266" s="502"/>
      <c r="DX266" s="502"/>
      <c r="DY266" s="502"/>
      <c r="DZ266" s="502"/>
      <c r="EA266" s="502"/>
      <c r="EB266" s="502"/>
      <c r="EC266" s="502"/>
      <c r="ED266" s="502"/>
      <c r="EE266" s="502"/>
      <c r="EF266" s="502"/>
      <c r="EG266" s="502"/>
      <c r="EH266" s="502"/>
      <c r="EI266" s="502"/>
      <c r="EJ266" s="502"/>
      <c r="EK266" s="502"/>
      <c r="EL266" s="502"/>
      <c r="EM266" s="502"/>
      <c r="EN266" s="502"/>
      <c r="EO266" s="502"/>
      <c r="EP266" s="502"/>
      <c r="EQ266" s="502"/>
      <c r="ER266" s="502"/>
      <c r="ES266" s="502"/>
      <c r="ET266" s="502"/>
      <c r="EU266" s="502"/>
      <c r="EV266" s="502"/>
      <c r="EW266" s="502"/>
      <c r="EX266" s="503"/>
      <c r="EY266" s="502"/>
      <c r="EZ266" s="502"/>
      <c r="FA266" s="502"/>
      <c r="FB266" s="502"/>
      <c r="FC266" s="502"/>
      <c r="FD266" s="502"/>
      <c r="FE266" s="502"/>
      <c r="FF266" s="502"/>
      <c r="FG266" s="502"/>
      <c r="FH266" s="502"/>
      <c r="FI266" s="502"/>
    </row>
    <row r="267" spans="1:165" s="501" customFormat="1" x14ac:dyDescent="0.2">
      <c r="A267" s="772"/>
      <c r="B267" s="788"/>
      <c r="C267" s="502"/>
      <c r="D267" s="502"/>
      <c r="F267" s="30"/>
      <c r="G267" s="502"/>
      <c r="I267" s="30"/>
      <c r="J267" s="502"/>
      <c r="L267" s="30"/>
      <c r="M267" s="502"/>
      <c r="O267" s="30"/>
      <c r="P267" s="502"/>
      <c r="R267" s="30"/>
      <c r="S267" s="502"/>
      <c r="U267" s="30"/>
      <c r="V267" s="502"/>
      <c r="X267" s="30"/>
      <c r="Y267" s="502"/>
      <c r="AA267" s="30"/>
      <c r="AB267" s="502"/>
      <c r="AD267" s="30"/>
      <c r="AE267" s="502"/>
      <c r="AG267" s="30"/>
      <c r="AH267" s="502"/>
      <c r="AJ267" s="30"/>
      <c r="AK267" s="502"/>
      <c r="AM267" s="30"/>
      <c r="AN267" s="502"/>
      <c r="AP267" s="30"/>
      <c r="AQ267" s="502"/>
      <c r="AS267" s="30"/>
      <c r="AT267" s="502"/>
      <c r="AV267" s="30"/>
      <c r="AW267" s="502"/>
      <c r="AY267" s="30"/>
      <c r="AZ267" s="502"/>
      <c r="BB267" s="30"/>
      <c r="BC267" s="502"/>
      <c r="BE267" s="30"/>
      <c r="BF267" s="502"/>
      <c r="BH267" s="30"/>
      <c r="BI267" s="502"/>
      <c r="BK267" s="30"/>
      <c r="BL267" s="31"/>
      <c r="BM267" s="31"/>
      <c r="BN267" s="31"/>
      <c r="BO267" s="31"/>
      <c r="BP267" s="31"/>
      <c r="BQ267" s="31"/>
      <c r="BR267" s="31"/>
      <c r="BS267" s="502"/>
      <c r="BT267" s="502"/>
      <c r="BU267" s="502"/>
      <c r="BV267" s="502"/>
      <c r="BW267" s="502"/>
      <c r="BX267" s="502"/>
      <c r="BY267" s="502"/>
      <c r="BZ267" s="502"/>
      <c r="CA267" s="502"/>
      <c r="CB267" s="502"/>
      <c r="CC267" s="502"/>
      <c r="CD267" s="502"/>
      <c r="CE267" s="502"/>
      <c r="CF267" s="502"/>
      <c r="CG267" s="502"/>
      <c r="CH267" s="502"/>
      <c r="CI267" s="502"/>
      <c r="CJ267" s="502"/>
      <c r="CK267" s="502"/>
      <c r="CL267" s="502"/>
      <c r="CM267" s="502"/>
      <c r="CN267" s="502"/>
      <c r="CO267" s="502"/>
      <c r="CP267" s="502"/>
      <c r="CQ267" s="502"/>
      <c r="CR267" s="502"/>
      <c r="CS267" s="502"/>
      <c r="CT267" s="502"/>
      <c r="CU267" s="502"/>
      <c r="CV267" s="502"/>
      <c r="CW267" s="502"/>
      <c r="CX267" s="502"/>
      <c r="CY267" s="502"/>
      <c r="CZ267" s="502"/>
      <c r="DA267" s="502"/>
      <c r="DB267" s="502"/>
      <c r="DC267" s="502"/>
      <c r="DD267" s="502"/>
      <c r="DE267" s="502"/>
      <c r="DF267" s="502"/>
      <c r="DG267" s="502"/>
      <c r="DH267" s="502"/>
      <c r="DI267" s="502"/>
      <c r="DJ267" s="502"/>
      <c r="DK267" s="502"/>
      <c r="DL267" s="502"/>
      <c r="DM267" s="502"/>
      <c r="DN267" s="502"/>
      <c r="DO267" s="502"/>
      <c r="DP267" s="502"/>
      <c r="DQ267" s="502"/>
      <c r="DR267" s="502"/>
      <c r="DS267" s="502"/>
      <c r="DT267" s="502"/>
      <c r="DU267" s="502"/>
      <c r="DV267" s="502"/>
      <c r="DW267" s="502"/>
      <c r="DX267" s="502"/>
      <c r="DY267" s="502"/>
      <c r="DZ267" s="502"/>
      <c r="EA267" s="502"/>
      <c r="EB267" s="502"/>
      <c r="EC267" s="502"/>
      <c r="ED267" s="502"/>
      <c r="EE267" s="502"/>
      <c r="EF267" s="502"/>
      <c r="EG267" s="502"/>
      <c r="EH267" s="502"/>
      <c r="EI267" s="502"/>
      <c r="EJ267" s="502"/>
      <c r="EK267" s="502"/>
      <c r="EL267" s="502"/>
      <c r="EM267" s="502"/>
      <c r="EN267" s="502"/>
      <c r="EO267" s="502"/>
      <c r="EP267" s="502"/>
      <c r="EQ267" s="502"/>
      <c r="ER267" s="502"/>
      <c r="ES267" s="502"/>
      <c r="ET267" s="502"/>
      <c r="EU267" s="502"/>
      <c r="EV267" s="502"/>
      <c r="EW267" s="502"/>
      <c r="EX267" s="503"/>
      <c r="EY267" s="502"/>
      <c r="EZ267" s="502"/>
      <c r="FA267" s="502"/>
      <c r="FB267" s="502"/>
      <c r="FC267" s="502"/>
      <c r="FD267" s="502"/>
      <c r="FE267" s="502"/>
      <c r="FF267" s="502"/>
      <c r="FG267" s="502"/>
      <c r="FH267" s="502"/>
      <c r="FI267" s="502"/>
    </row>
    <row r="268" spans="1:165" s="501" customFormat="1" x14ac:dyDescent="0.2">
      <c r="A268" s="772"/>
      <c r="B268" s="788"/>
      <c r="C268" s="502"/>
      <c r="D268" s="502"/>
      <c r="F268" s="30"/>
      <c r="G268" s="502"/>
      <c r="I268" s="30"/>
      <c r="J268" s="502"/>
      <c r="L268" s="30"/>
      <c r="M268" s="502"/>
      <c r="O268" s="30"/>
      <c r="P268" s="502"/>
      <c r="R268" s="30"/>
      <c r="S268" s="502"/>
      <c r="U268" s="30"/>
      <c r="V268" s="502"/>
      <c r="X268" s="30"/>
      <c r="Y268" s="502"/>
      <c r="AA268" s="30"/>
      <c r="AB268" s="502"/>
      <c r="AD268" s="30"/>
      <c r="AE268" s="502"/>
      <c r="AG268" s="30"/>
      <c r="AH268" s="502"/>
      <c r="AJ268" s="30"/>
      <c r="AK268" s="502"/>
      <c r="AM268" s="30"/>
      <c r="AN268" s="502"/>
      <c r="AP268" s="30"/>
      <c r="AQ268" s="502"/>
      <c r="AS268" s="30"/>
      <c r="AT268" s="502"/>
      <c r="AV268" s="30"/>
      <c r="AW268" s="502"/>
      <c r="AY268" s="30"/>
      <c r="AZ268" s="502"/>
      <c r="BB268" s="30"/>
      <c r="BC268" s="502"/>
      <c r="BE268" s="30"/>
      <c r="BF268" s="502"/>
      <c r="BH268" s="30"/>
      <c r="BI268" s="502"/>
      <c r="BK268" s="30"/>
      <c r="BL268" s="31"/>
      <c r="BM268" s="31"/>
      <c r="BN268" s="31"/>
      <c r="BO268" s="31"/>
      <c r="BP268" s="31"/>
      <c r="BQ268" s="31"/>
      <c r="BR268" s="31"/>
      <c r="BS268" s="502"/>
      <c r="BT268" s="502"/>
      <c r="BU268" s="502"/>
      <c r="BV268" s="502"/>
      <c r="BW268" s="502"/>
      <c r="BX268" s="502"/>
      <c r="BY268" s="502"/>
      <c r="BZ268" s="502"/>
      <c r="CA268" s="502"/>
      <c r="CB268" s="502"/>
      <c r="CC268" s="502"/>
      <c r="CD268" s="502"/>
      <c r="CE268" s="502"/>
      <c r="CF268" s="502"/>
      <c r="CG268" s="502"/>
      <c r="CH268" s="502"/>
      <c r="CI268" s="502"/>
      <c r="CJ268" s="502"/>
      <c r="CK268" s="502"/>
      <c r="CL268" s="502"/>
      <c r="CM268" s="502"/>
      <c r="CN268" s="502"/>
      <c r="CO268" s="502"/>
      <c r="CP268" s="502"/>
      <c r="CQ268" s="502"/>
      <c r="CR268" s="502"/>
      <c r="CS268" s="502"/>
      <c r="CT268" s="502"/>
      <c r="CU268" s="502"/>
      <c r="CV268" s="502"/>
      <c r="CW268" s="502"/>
      <c r="CX268" s="502"/>
      <c r="CY268" s="502"/>
      <c r="CZ268" s="502"/>
      <c r="DA268" s="502"/>
      <c r="DB268" s="502"/>
      <c r="DC268" s="502"/>
      <c r="DD268" s="502"/>
      <c r="DE268" s="502"/>
      <c r="DF268" s="502"/>
      <c r="DG268" s="502"/>
      <c r="DH268" s="502"/>
      <c r="DI268" s="502"/>
      <c r="DJ268" s="502"/>
      <c r="DK268" s="502"/>
      <c r="DL268" s="502"/>
      <c r="DM268" s="502"/>
      <c r="DN268" s="502"/>
      <c r="DO268" s="502"/>
      <c r="DP268" s="502"/>
      <c r="DQ268" s="502"/>
      <c r="DR268" s="502"/>
      <c r="DS268" s="502"/>
      <c r="DT268" s="502"/>
      <c r="DU268" s="502"/>
      <c r="DV268" s="502"/>
      <c r="DW268" s="502"/>
      <c r="DX268" s="502"/>
      <c r="DY268" s="502"/>
      <c r="DZ268" s="502"/>
      <c r="EA268" s="502"/>
      <c r="EB268" s="502"/>
      <c r="EC268" s="502"/>
      <c r="ED268" s="502"/>
      <c r="EE268" s="502"/>
      <c r="EF268" s="502"/>
      <c r="EG268" s="502"/>
      <c r="EH268" s="502"/>
      <c r="EI268" s="502"/>
      <c r="EJ268" s="502"/>
      <c r="EK268" s="502"/>
      <c r="EL268" s="502"/>
      <c r="EM268" s="502"/>
      <c r="EN268" s="502"/>
      <c r="EO268" s="502"/>
      <c r="EP268" s="502"/>
      <c r="EQ268" s="502"/>
      <c r="ER268" s="502"/>
      <c r="ES268" s="502"/>
      <c r="ET268" s="502"/>
      <c r="EU268" s="502"/>
      <c r="EV268" s="502"/>
      <c r="EW268" s="502"/>
      <c r="EX268" s="503"/>
      <c r="EY268" s="502"/>
      <c r="EZ268" s="502"/>
      <c r="FA268" s="502"/>
      <c r="FB268" s="502"/>
      <c r="FC268" s="502"/>
      <c r="FD268" s="502"/>
      <c r="FE268" s="502"/>
      <c r="FF268" s="502"/>
      <c r="FG268" s="502"/>
      <c r="FH268" s="502"/>
      <c r="FI268" s="502"/>
    </row>
    <row r="269" spans="1:165" s="501" customFormat="1" x14ac:dyDescent="0.2">
      <c r="A269" s="772"/>
      <c r="B269" s="788"/>
      <c r="C269" s="502"/>
      <c r="D269" s="502"/>
      <c r="F269" s="30"/>
      <c r="G269" s="502"/>
      <c r="I269" s="30"/>
      <c r="J269" s="502"/>
      <c r="L269" s="30"/>
      <c r="M269" s="502"/>
      <c r="O269" s="30"/>
      <c r="P269" s="502"/>
      <c r="R269" s="30"/>
      <c r="S269" s="502"/>
      <c r="U269" s="30"/>
      <c r="V269" s="502"/>
      <c r="X269" s="30"/>
      <c r="Y269" s="502"/>
      <c r="AA269" s="30"/>
      <c r="AB269" s="502"/>
      <c r="AD269" s="30"/>
      <c r="AE269" s="502"/>
      <c r="AG269" s="30"/>
      <c r="AH269" s="502"/>
      <c r="AJ269" s="30"/>
      <c r="AK269" s="502"/>
      <c r="AM269" s="30"/>
      <c r="AN269" s="502"/>
      <c r="AP269" s="30"/>
      <c r="AQ269" s="502"/>
      <c r="AS269" s="30"/>
      <c r="AT269" s="502"/>
      <c r="AV269" s="30"/>
      <c r="AW269" s="502"/>
      <c r="AY269" s="30"/>
      <c r="AZ269" s="502"/>
      <c r="BB269" s="30"/>
      <c r="BC269" s="502"/>
      <c r="BE269" s="30"/>
      <c r="BF269" s="502"/>
      <c r="BH269" s="30"/>
      <c r="BI269" s="502"/>
      <c r="BK269" s="30"/>
      <c r="BL269" s="31"/>
      <c r="BM269" s="31"/>
      <c r="BN269" s="31"/>
      <c r="BO269" s="31"/>
      <c r="BP269" s="31"/>
      <c r="BQ269" s="31"/>
      <c r="BR269" s="31"/>
      <c r="BS269" s="502"/>
      <c r="BT269" s="502"/>
      <c r="BU269" s="502"/>
      <c r="BV269" s="502"/>
      <c r="BW269" s="502"/>
      <c r="BX269" s="502"/>
      <c r="BY269" s="502"/>
      <c r="BZ269" s="502"/>
      <c r="CA269" s="502"/>
      <c r="CB269" s="502"/>
      <c r="CC269" s="502"/>
      <c r="CD269" s="502"/>
      <c r="CE269" s="502"/>
      <c r="CF269" s="502"/>
      <c r="CG269" s="502"/>
      <c r="CH269" s="502"/>
      <c r="CI269" s="502"/>
      <c r="CJ269" s="502"/>
      <c r="CK269" s="502"/>
      <c r="CL269" s="502"/>
      <c r="CM269" s="502"/>
      <c r="CN269" s="502"/>
      <c r="CO269" s="502"/>
      <c r="CP269" s="502"/>
      <c r="CQ269" s="502"/>
      <c r="CR269" s="502"/>
      <c r="CS269" s="502"/>
      <c r="CT269" s="502"/>
      <c r="CU269" s="502"/>
      <c r="CV269" s="502"/>
      <c r="CW269" s="502"/>
      <c r="CX269" s="502"/>
      <c r="CY269" s="502"/>
      <c r="CZ269" s="502"/>
      <c r="DA269" s="502"/>
      <c r="DB269" s="502"/>
      <c r="DC269" s="502"/>
      <c r="DD269" s="502"/>
      <c r="DE269" s="502"/>
      <c r="DF269" s="502"/>
      <c r="DG269" s="502"/>
      <c r="DH269" s="502"/>
      <c r="DI269" s="502"/>
      <c r="DJ269" s="502"/>
      <c r="DK269" s="502"/>
      <c r="DL269" s="502"/>
      <c r="DM269" s="502"/>
      <c r="DN269" s="502"/>
      <c r="DO269" s="502"/>
      <c r="DP269" s="502"/>
      <c r="DQ269" s="502"/>
      <c r="DR269" s="502"/>
      <c r="DS269" s="502"/>
      <c r="DT269" s="502"/>
      <c r="DU269" s="502"/>
      <c r="DV269" s="502"/>
      <c r="DW269" s="502"/>
      <c r="DX269" s="502"/>
      <c r="DY269" s="502"/>
      <c r="DZ269" s="502"/>
      <c r="EA269" s="502"/>
      <c r="EB269" s="502"/>
      <c r="EC269" s="502"/>
      <c r="ED269" s="502"/>
      <c r="EE269" s="502"/>
      <c r="EF269" s="502"/>
      <c r="EG269" s="502"/>
      <c r="EH269" s="502"/>
      <c r="EI269" s="502"/>
      <c r="EJ269" s="502"/>
      <c r="EK269" s="502"/>
      <c r="EL269" s="502"/>
      <c r="EM269" s="502"/>
      <c r="EN269" s="502"/>
      <c r="EO269" s="502"/>
      <c r="EP269" s="502"/>
      <c r="EQ269" s="502"/>
      <c r="ER269" s="502"/>
      <c r="ES269" s="502"/>
      <c r="ET269" s="502"/>
      <c r="EU269" s="502"/>
      <c r="EV269" s="502"/>
      <c r="EW269" s="502"/>
      <c r="EX269" s="503"/>
      <c r="EY269" s="502"/>
      <c r="EZ269" s="502"/>
      <c r="FA269" s="502"/>
      <c r="FB269" s="502"/>
      <c r="FC269" s="502"/>
      <c r="FD269" s="502"/>
      <c r="FE269" s="502"/>
      <c r="FF269" s="502"/>
      <c r="FG269" s="502"/>
      <c r="FH269" s="502"/>
      <c r="FI269" s="502"/>
    </row>
    <row r="270" spans="1:165" s="501" customFormat="1" x14ac:dyDescent="0.2">
      <c r="A270" s="772"/>
      <c r="B270" s="788"/>
      <c r="C270" s="502"/>
      <c r="D270" s="502"/>
      <c r="F270" s="30"/>
      <c r="G270" s="502"/>
      <c r="I270" s="30"/>
      <c r="J270" s="502"/>
      <c r="L270" s="30"/>
      <c r="M270" s="502"/>
      <c r="O270" s="30"/>
      <c r="P270" s="502"/>
      <c r="R270" s="30"/>
      <c r="S270" s="502"/>
      <c r="U270" s="30"/>
      <c r="V270" s="502"/>
      <c r="X270" s="30"/>
      <c r="Y270" s="502"/>
      <c r="AA270" s="30"/>
      <c r="AB270" s="502"/>
      <c r="AD270" s="30"/>
      <c r="AE270" s="502"/>
      <c r="AG270" s="30"/>
      <c r="AH270" s="502"/>
      <c r="AJ270" s="30"/>
      <c r="AK270" s="502"/>
      <c r="AM270" s="30"/>
      <c r="AN270" s="502"/>
      <c r="AP270" s="30"/>
      <c r="AQ270" s="502"/>
      <c r="AS270" s="30"/>
      <c r="AT270" s="502"/>
      <c r="AV270" s="30"/>
      <c r="AW270" s="502"/>
      <c r="AY270" s="30"/>
      <c r="AZ270" s="502"/>
      <c r="BB270" s="30"/>
      <c r="BC270" s="502"/>
      <c r="BE270" s="30"/>
      <c r="BF270" s="502"/>
      <c r="BH270" s="30"/>
      <c r="BI270" s="502"/>
      <c r="BK270" s="30"/>
      <c r="BL270" s="31"/>
      <c r="BM270" s="31"/>
      <c r="BN270" s="31"/>
      <c r="BO270" s="31"/>
      <c r="BP270" s="31"/>
      <c r="BQ270" s="31"/>
      <c r="BR270" s="31"/>
      <c r="BS270" s="502"/>
      <c r="BT270" s="502"/>
      <c r="BU270" s="502"/>
      <c r="BV270" s="502"/>
      <c r="BW270" s="502"/>
      <c r="BX270" s="502"/>
      <c r="BY270" s="502"/>
      <c r="BZ270" s="502"/>
      <c r="CA270" s="502"/>
      <c r="CB270" s="502"/>
      <c r="CC270" s="502"/>
      <c r="CD270" s="502"/>
      <c r="CE270" s="502"/>
      <c r="CF270" s="502"/>
      <c r="CG270" s="502"/>
      <c r="CH270" s="502"/>
      <c r="CI270" s="502"/>
      <c r="CJ270" s="502"/>
      <c r="CK270" s="502"/>
      <c r="CL270" s="502"/>
      <c r="CM270" s="502"/>
      <c r="CN270" s="502"/>
      <c r="CO270" s="502"/>
      <c r="CP270" s="502"/>
      <c r="CQ270" s="502"/>
      <c r="CR270" s="502"/>
      <c r="CS270" s="502"/>
      <c r="CT270" s="502"/>
      <c r="CU270" s="502"/>
      <c r="CV270" s="502"/>
      <c r="CW270" s="502"/>
      <c r="CX270" s="502"/>
      <c r="CY270" s="502"/>
      <c r="CZ270" s="502"/>
      <c r="DA270" s="502"/>
      <c r="DB270" s="502"/>
      <c r="DC270" s="502"/>
      <c r="DD270" s="502"/>
      <c r="DE270" s="502"/>
      <c r="DF270" s="502"/>
      <c r="DG270" s="502"/>
      <c r="DH270" s="502"/>
      <c r="DI270" s="502"/>
      <c r="DJ270" s="502"/>
      <c r="DK270" s="502"/>
      <c r="DL270" s="502"/>
      <c r="DM270" s="502"/>
      <c r="DN270" s="502"/>
      <c r="DO270" s="502"/>
      <c r="DP270" s="502"/>
      <c r="DQ270" s="502"/>
      <c r="DR270" s="502"/>
      <c r="DS270" s="502"/>
      <c r="DT270" s="502"/>
      <c r="DU270" s="502"/>
      <c r="DV270" s="502"/>
      <c r="DW270" s="502"/>
      <c r="DX270" s="502"/>
      <c r="DY270" s="502"/>
      <c r="DZ270" s="502"/>
      <c r="EA270" s="502"/>
      <c r="EB270" s="502"/>
      <c r="EC270" s="502"/>
      <c r="ED270" s="502"/>
      <c r="EE270" s="502"/>
      <c r="EF270" s="502"/>
      <c r="EG270" s="502"/>
      <c r="EH270" s="502"/>
      <c r="EI270" s="502"/>
      <c r="EJ270" s="502"/>
      <c r="EK270" s="502"/>
      <c r="EL270" s="502"/>
      <c r="EM270" s="502"/>
      <c r="EN270" s="502"/>
      <c r="EO270" s="502"/>
      <c r="EP270" s="502"/>
      <c r="EQ270" s="502"/>
      <c r="ER270" s="502"/>
      <c r="ES270" s="502"/>
      <c r="ET270" s="502"/>
      <c r="EU270" s="502"/>
      <c r="EV270" s="502"/>
      <c r="EW270" s="502"/>
      <c r="EX270" s="503"/>
      <c r="EY270" s="502"/>
      <c r="EZ270" s="502"/>
      <c r="FA270" s="502"/>
      <c r="FB270" s="502"/>
      <c r="FC270" s="502"/>
      <c r="FD270" s="502"/>
      <c r="FE270" s="502"/>
      <c r="FF270" s="502"/>
      <c r="FG270" s="502"/>
      <c r="FH270" s="502"/>
      <c r="FI270" s="502"/>
    </row>
    <row r="271" spans="1:165" s="501" customFormat="1" x14ac:dyDescent="0.2">
      <c r="A271" s="772"/>
      <c r="B271" s="788"/>
      <c r="C271" s="502"/>
      <c r="D271" s="502"/>
      <c r="F271" s="30"/>
      <c r="G271" s="502"/>
      <c r="I271" s="30"/>
      <c r="J271" s="502"/>
      <c r="L271" s="30"/>
      <c r="M271" s="502"/>
      <c r="O271" s="30"/>
      <c r="P271" s="502"/>
      <c r="R271" s="30"/>
      <c r="S271" s="502"/>
      <c r="U271" s="30"/>
      <c r="V271" s="502"/>
      <c r="X271" s="30"/>
      <c r="Y271" s="502"/>
      <c r="AA271" s="30"/>
      <c r="AB271" s="502"/>
      <c r="AD271" s="30"/>
      <c r="AE271" s="502"/>
      <c r="AG271" s="30"/>
      <c r="AH271" s="502"/>
      <c r="AJ271" s="30"/>
      <c r="AK271" s="502"/>
      <c r="AM271" s="30"/>
      <c r="AN271" s="502"/>
      <c r="AP271" s="30"/>
      <c r="AQ271" s="502"/>
      <c r="AS271" s="30"/>
      <c r="AT271" s="502"/>
      <c r="AV271" s="30"/>
      <c r="AW271" s="502"/>
      <c r="AY271" s="30"/>
      <c r="AZ271" s="502"/>
      <c r="BB271" s="30"/>
      <c r="BC271" s="502"/>
      <c r="BE271" s="30"/>
      <c r="BF271" s="502"/>
      <c r="BH271" s="30"/>
      <c r="BI271" s="502"/>
      <c r="BK271" s="30"/>
      <c r="BL271" s="31"/>
      <c r="BM271" s="31"/>
      <c r="BN271" s="31"/>
      <c r="BO271" s="31"/>
      <c r="BP271" s="31"/>
      <c r="BQ271" s="31"/>
      <c r="BR271" s="31"/>
      <c r="BS271" s="502"/>
      <c r="BT271" s="502"/>
      <c r="BU271" s="502"/>
      <c r="BV271" s="502"/>
      <c r="BW271" s="502"/>
      <c r="BX271" s="502"/>
      <c r="BY271" s="502"/>
      <c r="BZ271" s="502"/>
      <c r="CA271" s="502"/>
      <c r="CB271" s="502"/>
      <c r="CC271" s="502"/>
      <c r="CD271" s="502"/>
      <c r="CE271" s="502"/>
      <c r="CF271" s="502"/>
      <c r="CG271" s="502"/>
      <c r="CH271" s="502"/>
      <c r="CI271" s="502"/>
      <c r="CJ271" s="502"/>
      <c r="CK271" s="502"/>
      <c r="CL271" s="502"/>
      <c r="CM271" s="502"/>
      <c r="CN271" s="502"/>
      <c r="CO271" s="502"/>
      <c r="CP271" s="502"/>
      <c r="CQ271" s="502"/>
      <c r="CR271" s="502"/>
      <c r="CS271" s="502"/>
      <c r="CT271" s="502"/>
      <c r="CU271" s="502"/>
      <c r="CV271" s="502"/>
      <c r="CW271" s="502"/>
      <c r="CX271" s="502"/>
      <c r="CY271" s="502"/>
      <c r="CZ271" s="502"/>
      <c r="DA271" s="502"/>
      <c r="DB271" s="502"/>
      <c r="DC271" s="502"/>
      <c r="DD271" s="502"/>
      <c r="DE271" s="502"/>
      <c r="DF271" s="502"/>
      <c r="DG271" s="502"/>
      <c r="DH271" s="502"/>
      <c r="DI271" s="502"/>
      <c r="DJ271" s="502"/>
      <c r="DK271" s="502"/>
      <c r="DL271" s="502"/>
      <c r="DM271" s="502"/>
      <c r="DN271" s="502"/>
      <c r="DO271" s="502"/>
      <c r="DP271" s="502"/>
      <c r="DQ271" s="502"/>
      <c r="DR271" s="502"/>
      <c r="DS271" s="502"/>
      <c r="DT271" s="502"/>
      <c r="DU271" s="502"/>
      <c r="DV271" s="502"/>
      <c r="DW271" s="502"/>
      <c r="DX271" s="502"/>
      <c r="DY271" s="502"/>
      <c r="DZ271" s="502"/>
      <c r="EA271" s="502"/>
      <c r="EB271" s="502"/>
      <c r="EC271" s="502"/>
      <c r="ED271" s="502"/>
      <c r="EE271" s="502"/>
      <c r="EF271" s="502"/>
      <c r="EG271" s="502"/>
      <c r="EH271" s="502"/>
      <c r="EI271" s="502"/>
      <c r="EJ271" s="502"/>
      <c r="EK271" s="502"/>
      <c r="EL271" s="502"/>
      <c r="EM271" s="502"/>
      <c r="EN271" s="502"/>
      <c r="EO271" s="502"/>
      <c r="EP271" s="502"/>
      <c r="EQ271" s="502"/>
      <c r="ER271" s="502"/>
      <c r="ES271" s="502"/>
      <c r="ET271" s="502"/>
      <c r="EU271" s="502"/>
      <c r="EV271" s="502"/>
      <c r="EW271" s="502"/>
      <c r="EX271" s="503"/>
      <c r="EY271" s="502"/>
      <c r="EZ271" s="502"/>
      <c r="FA271" s="502"/>
      <c r="FB271" s="502"/>
      <c r="FC271" s="502"/>
      <c r="FD271" s="502"/>
      <c r="FE271" s="502"/>
      <c r="FF271" s="502"/>
      <c r="FG271" s="502"/>
      <c r="FH271" s="502"/>
      <c r="FI271" s="502"/>
    </row>
    <row r="272" spans="1:165" s="501" customFormat="1" x14ac:dyDescent="0.2">
      <c r="A272" s="772"/>
      <c r="B272" s="788"/>
      <c r="C272" s="502"/>
      <c r="D272" s="502"/>
      <c r="F272" s="30"/>
      <c r="G272" s="502"/>
      <c r="I272" s="30"/>
      <c r="J272" s="502"/>
      <c r="L272" s="30"/>
      <c r="M272" s="502"/>
      <c r="O272" s="30"/>
      <c r="P272" s="502"/>
      <c r="R272" s="30"/>
      <c r="S272" s="502"/>
      <c r="U272" s="30"/>
      <c r="V272" s="502"/>
      <c r="X272" s="30"/>
      <c r="Y272" s="502"/>
      <c r="AA272" s="30"/>
      <c r="AB272" s="502"/>
      <c r="AD272" s="30"/>
      <c r="AE272" s="502"/>
      <c r="AG272" s="30"/>
      <c r="AH272" s="502"/>
      <c r="AJ272" s="30"/>
      <c r="AK272" s="502"/>
      <c r="AM272" s="30"/>
      <c r="AN272" s="502"/>
      <c r="AP272" s="30"/>
      <c r="AQ272" s="502"/>
      <c r="AS272" s="30"/>
      <c r="AT272" s="502"/>
      <c r="AV272" s="30"/>
      <c r="AW272" s="502"/>
      <c r="AY272" s="30"/>
      <c r="AZ272" s="502"/>
      <c r="BB272" s="30"/>
      <c r="BC272" s="502"/>
      <c r="BE272" s="30"/>
      <c r="BF272" s="502"/>
      <c r="BH272" s="30"/>
      <c r="BI272" s="502"/>
      <c r="BK272" s="30"/>
      <c r="BL272" s="31"/>
      <c r="BM272" s="31"/>
      <c r="BN272" s="31"/>
      <c r="BO272" s="31"/>
      <c r="BP272" s="31"/>
      <c r="BQ272" s="31"/>
      <c r="BR272" s="31"/>
      <c r="BS272" s="502"/>
      <c r="BT272" s="502"/>
      <c r="BU272" s="502"/>
      <c r="BV272" s="502"/>
      <c r="BW272" s="502"/>
      <c r="BX272" s="502"/>
      <c r="BY272" s="502"/>
      <c r="BZ272" s="502"/>
      <c r="CA272" s="502"/>
      <c r="CB272" s="502"/>
      <c r="CC272" s="502"/>
      <c r="CD272" s="502"/>
      <c r="CE272" s="502"/>
      <c r="CF272" s="502"/>
      <c r="CG272" s="502"/>
      <c r="CH272" s="502"/>
      <c r="CI272" s="502"/>
      <c r="CJ272" s="502"/>
      <c r="CK272" s="502"/>
      <c r="CL272" s="502"/>
      <c r="CM272" s="502"/>
      <c r="CN272" s="502"/>
      <c r="CO272" s="502"/>
      <c r="CP272" s="502"/>
      <c r="CQ272" s="502"/>
      <c r="CR272" s="502"/>
      <c r="CS272" s="502"/>
      <c r="CT272" s="502"/>
      <c r="CU272" s="502"/>
      <c r="CV272" s="502"/>
      <c r="CW272" s="502"/>
      <c r="CX272" s="502"/>
      <c r="CY272" s="502"/>
      <c r="CZ272" s="502"/>
      <c r="DA272" s="502"/>
      <c r="DB272" s="502"/>
      <c r="DC272" s="502"/>
      <c r="DD272" s="502"/>
      <c r="DE272" s="502"/>
      <c r="DF272" s="502"/>
      <c r="DG272" s="502"/>
      <c r="DH272" s="502"/>
      <c r="DI272" s="502"/>
      <c r="DJ272" s="502"/>
      <c r="DK272" s="502"/>
      <c r="DL272" s="502"/>
      <c r="DM272" s="502"/>
      <c r="DN272" s="502"/>
      <c r="DO272" s="502"/>
      <c r="DP272" s="502"/>
      <c r="DQ272" s="502"/>
      <c r="DR272" s="502"/>
      <c r="DS272" s="502"/>
      <c r="DT272" s="502"/>
      <c r="DU272" s="502"/>
      <c r="DV272" s="502"/>
      <c r="DW272" s="502"/>
      <c r="DX272" s="502"/>
      <c r="DY272" s="502"/>
      <c r="DZ272" s="502"/>
      <c r="EA272" s="502"/>
      <c r="EB272" s="502"/>
      <c r="EC272" s="502"/>
      <c r="ED272" s="502"/>
      <c r="EE272" s="502"/>
      <c r="EF272" s="502"/>
      <c r="EG272" s="502"/>
      <c r="EH272" s="502"/>
      <c r="EI272" s="502"/>
      <c r="EJ272" s="502"/>
      <c r="EK272" s="502"/>
      <c r="EL272" s="502"/>
      <c r="EM272" s="502"/>
      <c r="EN272" s="502"/>
      <c r="EO272" s="502"/>
      <c r="EP272" s="502"/>
      <c r="EQ272" s="502"/>
      <c r="ER272" s="502"/>
      <c r="ES272" s="502"/>
      <c r="ET272" s="502"/>
      <c r="EU272" s="502"/>
      <c r="EV272" s="502"/>
      <c r="EW272" s="502"/>
      <c r="EX272" s="503"/>
      <c r="EY272" s="502"/>
      <c r="EZ272" s="502"/>
      <c r="FA272" s="502"/>
      <c r="FB272" s="502"/>
      <c r="FC272" s="502"/>
      <c r="FD272" s="502"/>
      <c r="FE272" s="502"/>
      <c r="FF272" s="502"/>
      <c r="FG272" s="502"/>
      <c r="FH272" s="502"/>
      <c r="FI272" s="502"/>
    </row>
    <row r="273" spans="1:165" s="501" customFormat="1" x14ac:dyDescent="0.2">
      <c r="A273" s="772"/>
      <c r="B273" s="788"/>
      <c r="C273" s="502"/>
      <c r="D273" s="502"/>
      <c r="F273" s="30"/>
      <c r="G273" s="502"/>
      <c r="I273" s="30"/>
      <c r="J273" s="502"/>
      <c r="L273" s="30"/>
      <c r="M273" s="502"/>
      <c r="O273" s="30"/>
      <c r="P273" s="502"/>
      <c r="R273" s="30"/>
      <c r="S273" s="502"/>
      <c r="U273" s="30"/>
      <c r="V273" s="502"/>
      <c r="X273" s="30"/>
      <c r="Y273" s="502"/>
      <c r="AA273" s="30"/>
      <c r="AB273" s="502"/>
      <c r="AD273" s="30"/>
      <c r="AE273" s="502"/>
      <c r="AG273" s="30"/>
      <c r="AH273" s="502"/>
      <c r="AJ273" s="30"/>
      <c r="AK273" s="502"/>
      <c r="AM273" s="30"/>
      <c r="AN273" s="502"/>
      <c r="AP273" s="30"/>
      <c r="AQ273" s="502"/>
      <c r="AS273" s="30"/>
      <c r="AT273" s="502"/>
      <c r="AV273" s="30"/>
      <c r="AW273" s="502"/>
      <c r="AY273" s="30"/>
      <c r="AZ273" s="502"/>
      <c r="BB273" s="30"/>
      <c r="BC273" s="502"/>
      <c r="BE273" s="30"/>
      <c r="BF273" s="502"/>
      <c r="BH273" s="30"/>
      <c r="BI273" s="502"/>
      <c r="BK273" s="30"/>
      <c r="BL273" s="31"/>
      <c r="BM273" s="31"/>
      <c r="BN273" s="31"/>
      <c r="BO273" s="31"/>
      <c r="BP273" s="31"/>
      <c r="BQ273" s="31"/>
      <c r="BR273" s="31"/>
      <c r="BS273" s="502"/>
      <c r="BT273" s="502"/>
      <c r="BU273" s="502"/>
      <c r="BV273" s="502"/>
      <c r="BW273" s="502"/>
      <c r="BX273" s="502"/>
      <c r="BY273" s="502"/>
      <c r="BZ273" s="502"/>
      <c r="CA273" s="502"/>
      <c r="CB273" s="502"/>
      <c r="CC273" s="502"/>
      <c r="CD273" s="502"/>
      <c r="CE273" s="502"/>
      <c r="CF273" s="502"/>
      <c r="CG273" s="502"/>
      <c r="CH273" s="502"/>
      <c r="CI273" s="502"/>
      <c r="CJ273" s="502"/>
      <c r="CK273" s="502"/>
      <c r="CL273" s="502"/>
      <c r="CM273" s="502"/>
      <c r="CN273" s="502"/>
      <c r="CO273" s="502"/>
      <c r="CP273" s="502"/>
      <c r="CQ273" s="502"/>
      <c r="CR273" s="502"/>
      <c r="CS273" s="502"/>
      <c r="CT273" s="502"/>
      <c r="CU273" s="502"/>
      <c r="CV273" s="502"/>
      <c r="CW273" s="502"/>
      <c r="CX273" s="502"/>
      <c r="CY273" s="502"/>
      <c r="CZ273" s="502"/>
      <c r="DA273" s="502"/>
      <c r="DB273" s="502"/>
      <c r="DC273" s="502"/>
      <c r="DD273" s="502"/>
      <c r="DE273" s="502"/>
      <c r="DF273" s="502"/>
      <c r="DG273" s="502"/>
      <c r="DH273" s="502"/>
      <c r="DI273" s="502"/>
      <c r="DJ273" s="502"/>
      <c r="DK273" s="502"/>
      <c r="DL273" s="502"/>
      <c r="DM273" s="502"/>
      <c r="DN273" s="502"/>
      <c r="DO273" s="502"/>
      <c r="DP273" s="502"/>
      <c r="DQ273" s="502"/>
      <c r="DR273" s="502"/>
      <c r="DS273" s="502"/>
      <c r="DT273" s="502"/>
      <c r="DU273" s="502"/>
      <c r="DV273" s="502"/>
      <c r="DW273" s="502"/>
      <c r="DX273" s="502"/>
      <c r="DY273" s="502"/>
      <c r="DZ273" s="502"/>
      <c r="EA273" s="502"/>
      <c r="EB273" s="502"/>
      <c r="EC273" s="502"/>
      <c r="ED273" s="502"/>
      <c r="EE273" s="502"/>
      <c r="EF273" s="502"/>
      <c r="EG273" s="502"/>
      <c r="EH273" s="502"/>
      <c r="EI273" s="502"/>
      <c r="EJ273" s="502"/>
      <c r="EK273" s="502"/>
      <c r="EL273" s="502"/>
      <c r="EM273" s="502"/>
      <c r="EN273" s="502"/>
      <c r="EO273" s="502"/>
      <c r="EP273" s="502"/>
      <c r="EQ273" s="502"/>
      <c r="ER273" s="502"/>
      <c r="ES273" s="502"/>
      <c r="ET273" s="502"/>
      <c r="EU273" s="502"/>
      <c r="EV273" s="502"/>
      <c r="EW273" s="502"/>
      <c r="EX273" s="503"/>
      <c r="EY273" s="502"/>
      <c r="EZ273" s="502"/>
      <c r="FA273" s="502"/>
      <c r="FB273" s="502"/>
      <c r="FC273" s="502"/>
      <c r="FD273" s="502"/>
      <c r="FE273" s="502"/>
      <c r="FF273" s="502"/>
      <c r="FG273" s="502"/>
      <c r="FH273" s="502"/>
      <c r="FI273" s="502"/>
    </row>
    <row r="274" spans="1:165" s="501" customFormat="1" x14ac:dyDescent="0.2">
      <c r="A274" s="772"/>
      <c r="B274" s="788"/>
      <c r="C274" s="502"/>
      <c r="D274" s="502"/>
      <c r="F274" s="30"/>
      <c r="G274" s="502"/>
      <c r="I274" s="30"/>
      <c r="J274" s="502"/>
      <c r="L274" s="30"/>
      <c r="M274" s="502"/>
      <c r="O274" s="30"/>
      <c r="P274" s="502"/>
      <c r="R274" s="30"/>
      <c r="S274" s="502"/>
      <c r="U274" s="30"/>
      <c r="V274" s="502"/>
      <c r="X274" s="30"/>
      <c r="Y274" s="502"/>
      <c r="AA274" s="30"/>
      <c r="AB274" s="502"/>
      <c r="AD274" s="30"/>
      <c r="AE274" s="502"/>
      <c r="AG274" s="30"/>
      <c r="AH274" s="502"/>
      <c r="AJ274" s="30"/>
      <c r="AK274" s="502"/>
      <c r="AM274" s="30"/>
      <c r="AN274" s="502"/>
      <c r="AP274" s="30"/>
      <c r="AQ274" s="502"/>
      <c r="AS274" s="30"/>
      <c r="AT274" s="502"/>
      <c r="AV274" s="30"/>
      <c r="AW274" s="502"/>
      <c r="AY274" s="30"/>
      <c r="AZ274" s="502"/>
      <c r="BB274" s="30"/>
      <c r="BC274" s="502"/>
      <c r="BE274" s="30"/>
      <c r="BF274" s="502"/>
      <c r="BH274" s="30"/>
      <c r="BI274" s="502"/>
      <c r="BK274" s="30"/>
      <c r="BL274" s="31"/>
      <c r="BM274" s="31"/>
      <c r="BN274" s="31"/>
      <c r="BO274" s="31"/>
      <c r="BP274" s="31"/>
      <c r="BQ274" s="31"/>
      <c r="BR274" s="31"/>
      <c r="BS274" s="502"/>
      <c r="BT274" s="502"/>
      <c r="BU274" s="502"/>
      <c r="BV274" s="502"/>
      <c r="BW274" s="502"/>
      <c r="BX274" s="502"/>
      <c r="BY274" s="502"/>
      <c r="BZ274" s="502"/>
      <c r="CA274" s="502"/>
      <c r="CB274" s="502"/>
      <c r="CC274" s="502"/>
      <c r="CD274" s="502"/>
      <c r="CE274" s="502"/>
      <c r="CF274" s="502"/>
      <c r="CG274" s="502"/>
      <c r="CH274" s="502"/>
      <c r="CI274" s="502"/>
      <c r="CJ274" s="502"/>
      <c r="CK274" s="502"/>
      <c r="CL274" s="502"/>
      <c r="CM274" s="502"/>
      <c r="CN274" s="502"/>
      <c r="CO274" s="502"/>
      <c r="CP274" s="502"/>
      <c r="CQ274" s="502"/>
      <c r="CR274" s="502"/>
      <c r="CS274" s="502"/>
      <c r="CT274" s="502"/>
      <c r="CU274" s="502"/>
      <c r="CV274" s="502"/>
      <c r="CW274" s="502"/>
      <c r="CX274" s="502"/>
      <c r="CY274" s="502"/>
      <c r="CZ274" s="502"/>
      <c r="DA274" s="502"/>
      <c r="DB274" s="502"/>
      <c r="DC274" s="502"/>
      <c r="DD274" s="502"/>
      <c r="DE274" s="502"/>
      <c r="DF274" s="502"/>
      <c r="DG274" s="502"/>
      <c r="DH274" s="502"/>
      <c r="DI274" s="502"/>
      <c r="DJ274" s="502"/>
      <c r="DK274" s="502"/>
      <c r="DL274" s="502"/>
      <c r="DM274" s="502"/>
      <c r="DN274" s="502"/>
      <c r="DO274" s="502"/>
      <c r="DP274" s="502"/>
      <c r="DQ274" s="502"/>
      <c r="DR274" s="502"/>
      <c r="DS274" s="502"/>
      <c r="DT274" s="502"/>
      <c r="DU274" s="502"/>
      <c r="DV274" s="502"/>
      <c r="DW274" s="502"/>
      <c r="DX274" s="502"/>
      <c r="DY274" s="502"/>
      <c r="DZ274" s="502"/>
      <c r="EA274" s="502"/>
      <c r="EB274" s="502"/>
      <c r="EC274" s="502"/>
      <c r="ED274" s="502"/>
      <c r="EE274" s="502"/>
      <c r="EF274" s="502"/>
      <c r="EG274" s="502"/>
      <c r="EH274" s="502"/>
      <c r="EI274" s="502"/>
      <c r="EJ274" s="502"/>
      <c r="EK274" s="502"/>
      <c r="EL274" s="502"/>
      <c r="EM274" s="502"/>
      <c r="EN274" s="502"/>
      <c r="EO274" s="502"/>
      <c r="EP274" s="502"/>
      <c r="EQ274" s="502"/>
      <c r="ER274" s="502"/>
      <c r="ES274" s="502"/>
      <c r="ET274" s="502"/>
      <c r="EU274" s="502"/>
      <c r="EV274" s="502"/>
      <c r="EW274" s="502"/>
      <c r="EX274" s="503"/>
      <c r="EY274" s="502"/>
      <c r="EZ274" s="502"/>
      <c r="FA274" s="502"/>
      <c r="FB274" s="502"/>
      <c r="FC274" s="502"/>
      <c r="FD274" s="502"/>
      <c r="FE274" s="502"/>
      <c r="FF274" s="502"/>
      <c r="FG274" s="502"/>
      <c r="FH274" s="502"/>
      <c r="FI274" s="502"/>
    </row>
    <row r="275" spans="1:165" s="501" customFormat="1" x14ac:dyDescent="0.2">
      <c r="A275" s="772"/>
      <c r="B275" s="788"/>
      <c r="C275" s="502"/>
      <c r="D275" s="502"/>
      <c r="F275" s="30"/>
      <c r="G275" s="502"/>
      <c r="I275" s="30"/>
      <c r="J275" s="502"/>
      <c r="L275" s="30"/>
      <c r="M275" s="502"/>
      <c r="O275" s="30"/>
      <c r="P275" s="502"/>
      <c r="R275" s="30"/>
      <c r="S275" s="502"/>
      <c r="U275" s="30"/>
      <c r="V275" s="502"/>
      <c r="X275" s="30"/>
      <c r="Y275" s="502"/>
      <c r="AA275" s="30"/>
      <c r="AB275" s="502"/>
      <c r="AD275" s="30"/>
      <c r="AE275" s="502"/>
      <c r="AG275" s="30"/>
      <c r="AH275" s="502"/>
      <c r="AJ275" s="30"/>
      <c r="AK275" s="502"/>
      <c r="AM275" s="30"/>
      <c r="AN275" s="502"/>
      <c r="AP275" s="30"/>
      <c r="AQ275" s="502"/>
      <c r="AS275" s="30"/>
      <c r="AT275" s="502"/>
      <c r="AV275" s="30"/>
      <c r="AW275" s="502"/>
      <c r="AY275" s="30"/>
      <c r="AZ275" s="502"/>
      <c r="BB275" s="30"/>
      <c r="BC275" s="502"/>
      <c r="BE275" s="30"/>
      <c r="BF275" s="502"/>
      <c r="BH275" s="30"/>
      <c r="BI275" s="502"/>
      <c r="BK275" s="30"/>
      <c r="BL275" s="31"/>
      <c r="BM275" s="31"/>
      <c r="BN275" s="31"/>
      <c r="BO275" s="31"/>
      <c r="BP275" s="31"/>
      <c r="BQ275" s="31"/>
      <c r="BR275" s="31"/>
      <c r="BS275" s="502"/>
      <c r="BT275" s="502"/>
      <c r="BU275" s="502"/>
      <c r="BV275" s="502"/>
      <c r="BW275" s="502"/>
      <c r="BX275" s="502"/>
      <c r="BY275" s="502"/>
      <c r="BZ275" s="502"/>
      <c r="CA275" s="502"/>
      <c r="CB275" s="502"/>
      <c r="CC275" s="502"/>
      <c r="CD275" s="502"/>
      <c r="CE275" s="502"/>
      <c r="CF275" s="502"/>
      <c r="CG275" s="502"/>
      <c r="CH275" s="502"/>
      <c r="CI275" s="502"/>
      <c r="CJ275" s="502"/>
      <c r="CK275" s="502"/>
      <c r="CL275" s="502"/>
      <c r="CM275" s="502"/>
      <c r="CN275" s="502"/>
      <c r="CO275" s="502"/>
      <c r="CP275" s="502"/>
      <c r="CQ275" s="502"/>
      <c r="CR275" s="502"/>
      <c r="CS275" s="502"/>
      <c r="CT275" s="502"/>
      <c r="CU275" s="502"/>
      <c r="CV275" s="502"/>
      <c r="CW275" s="502"/>
      <c r="CX275" s="502"/>
      <c r="CY275" s="502"/>
      <c r="CZ275" s="502"/>
      <c r="DA275" s="502"/>
      <c r="DB275" s="502"/>
      <c r="DC275" s="502"/>
      <c r="DD275" s="502"/>
      <c r="DE275" s="502"/>
      <c r="DF275" s="502"/>
      <c r="DG275" s="502"/>
      <c r="DH275" s="502"/>
      <c r="DI275" s="502"/>
      <c r="DJ275" s="502"/>
      <c r="DK275" s="502"/>
      <c r="DL275" s="502"/>
      <c r="DM275" s="502"/>
      <c r="DN275" s="502"/>
      <c r="DO275" s="502"/>
      <c r="DP275" s="502"/>
      <c r="DQ275" s="502"/>
      <c r="DR275" s="502"/>
      <c r="DS275" s="502"/>
      <c r="DT275" s="502"/>
      <c r="DU275" s="502"/>
      <c r="DV275" s="502"/>
      <c r="DW275" s="502"/>
      <c r="DX275" s="502"/>
      <c r="DY275" s="502"/>
      <c r="DZ275" s="502"/>
      <c r="EA275" s="502"/>
      <c r="EB275" s="502"/>
      <c r="EC275" s="502"/>
      <c r="ED275" s="502"/>
      <c r="EE275" s="502"/>
      <c r="EF275" s="502"/>
      <c r="EG275" s="502"/>
      <c r="EH275" s="502"/>
      <c r="EI275" s="502"/>
      <c r="EJ275" s="502"/>
      <c r="EK275" s="502"/>
      <c r="EL275" s="502"/>
      <c r="EM275" s="502"/>
      <c r="EN275" s="502"/>
      <c r="EO275" s="502"/>
      <c r="EP275" s="502"/>
      <c r="EQ275" s="502"/>
      <c r="ER275" s="502"/>
      <c r="ES275" s="502"/>
      <c r="ET275" s="502"/>
      <c r="EU275" s="502"/>
      <c r="EV275" s="502"/>
      <c r="EW275" s="502"/>
      <c r="EX275" s="503"/>
      <c r="EY275" s="502"/>
      <c r="EZ275" s="502"/>
      <c r="FA275" s="502"/>
      <c r="FB275" s="502"/>
      <c r="FC275" s="502"/>
      <c r="FD275" s="502"/>
      <c r="FE275" s="502"/>
      <c r="FF275" s="502"/>
      <c r="FG275" s="502"/>
      <c r="FH275" s="502"/>
      <c r="FI275" s="502"/>
    </row>
    <row r="276" spans="1:165" s="501" customFormat="1" x14ac:dyDescent="0.2">
      <c r="A276" s="772"/>
      <c r="B276" s="788"/>
      <c r="C276" s="502"/>
      <c r="D276" s="502"/>
      <c r="F276" s="30"/>
      <c r="G276" s="502"/>
      <c r="I276" s="30"/>
      <c r="J276" s="502"/>
      <c r="L276" s="30"/>
      <c r="M276" s="502"/>
      <c r="O276" s="30"/>
      <c r="P276" s="502"/>
      <c r="R276" s="30"/>
      <c r="S276" s="502"/>
      <c r="U276" s="30"/>
      <c r="V276" s="502"/>
      <c r="X276" s="30"/>
      <c r="Y276" s="502"/>
      <c r="AA276" s="30"/>
      <c r="AB276" s="502"/>
      <c r="AD276" s="30"/>
      <c r="AE276" s="502"/>
      <c r="AG276" s="30"/>
      <c r="AH276" s="502"/>
      <c r="AJ276" s="30"/>
      <c r="AK276" s="502"/>
      <c r="AM276" s="30"/>
      <c r="AN276" s="502"/>
      <c r="AP276" s="30"/>
      <c r="AQ276" s="502"/>
      <c r="AS276" s="30"/>
      <c r="AT276" s="502"/>
      <c r="AV276" s="30"/>
      <c r="AW276" s="502"/>
      <c r="AY276" s="30"/>
      <c r="AZ276" s="502"/>
      <c r="BB276" s="30"/>
      <c r="BC276" s="502"/>
      <c r="BE276" s="30"/>
      <c r="BF276" s="502"/>
      <c r="BH276" s="30"/>
      <c r="BI276" s="502"/>
      <c r="BK276" s="30"/>
      <c r="BL276" s="31"/>
      <c r="BM276" s="31"/>
      <c r="BN276" s="31"/>
      <c r="BO276" s="31"/>
      <c r="BP276" s="31"/>
      <c r="BQ276" s="31"/>
      <c r="BR276" s="31"/>
      <c r="BS276" s="502"/>
      <c r="BT276" s="502"/>
      <c r="BU276" s="502"/>
      <c r="BV276" s="502"/>
      <c r="BW276" s="502"/>
      <c r="BX276" s="502"/>
      <c r="BY276" s="502"/>
      <c r="BZ276" s="502"/>
      <c r="CA276" s="502"/>
      <c r="CB276" s="502"/>
      <c r="CC276" s="502"/>
      <c r="CD276" s="502"/>
      <c r="CE276" s="502"/>
      <c r="CF276" s="502"/>
      <c r="CG276" s="502"/>
      <c r="CH276" s="502"/>
      <c r="CI276" s="502"/>
      <c r="CJ276" s="502"/>
      <c r="CK276" s="502"/>
      <c r="CL276" s="502"/>
      <c r="CM276" s="502"/>
      <c r="CN276" s="502"/>
      <c r="CO276" s="502"/>
      <c r="CP276" s="502"/>
      <c r="CQ276" s="502"/>
      <c r="CR276" s="502"/>
      <c r="CS276" s="502"/>
      <c r="CT276" s="502"/>
      <c r="CU276" s="502"/>
      <c r="CV276" s="502"/>
      <c r="CW276" s="502"/>
      <c r="CX276" s="502"/>
      <c r="CY276" s="502"/>
      <c r="CZ276" s="502"/>
      <c r="DA276" s="502"/>
      <c r="DB276" s="502"/>
      <c r="DC276" s="502"/>
      <c r="DD276" s="502"/>
      <c r="DE276" s="502"/>
      <c r="DF276" s="502"/>
      <c r="DG276" s="502"/>
      <c r="DH276" s="502"/>
      <c r="DI276" s="502"/>
      <c r="DJ276" s="502"/>
      <c r="DK276" s="502"/>
      <c r="DL276" s="502"/>
      <c r="DM276" s="502"/>
      <c r="DN276" s="502"/>
      <c r="DO276" s="502"/>
      <c r="DP276" s="502"/>
      <c r="DQ276" s="502"/>
      <c r="DR276" s="502"/>
      <c r="DS276" s="502"/>
      <c r="DT276" s="502"/>
      <c r="DU276" s="502"/>
      <c r="DV276" s="502"/>
      <c r="DW276" s="502"/>
      <c r="DX276" s="502"/>
      <c r="DY276" s="502"/>
      <c r="DZ276" s="502"/>
      <c r="EA276" s="502"/>
      <c r="EB276" s="502"/>
      <c r="EC276" s="502"/>
      <c r="ED276" s="502"/>
      <c r="EE276" s="502"/>
      <c r="EF276" s="502"/>
      <c r="EG276" s="502"/>
      <c r="EH276" s="502"/>
      <c r="EI276" s="502"/>
      <c r="EJ276" s="502"/>
      <c r="EK276" s="502"/>
      <c r="EL276" s="502"/>
      <c r="EM276" s="502"/>
      <c r="EN276" s="502"/>
      <c r="EO276" s="502"/>
      <c r="EP276" s="502"/>
      <c r="EQ276" s="502"/>
      <c r="ER276" s="502"/>
      <c r="ES276" s="502"/>
      <c r="ET276" s="502"/>
      <c r="EU276" s="502"/>
      <c r="EV276" s="502"/>
      <c r="EW276" s="502"/>
      <c r="EX276" s="503"/>
      <c r="EY276" s="502"/>
      <c r="EZ276" s="502"/>
      <c r="FA276" s="502"/>
      <c r="FB276" s="502"/>
      <c r="FC276" s="502"/>
      <c r="FD276" s="502"/>
      <c r="FE276" s="502"/>
      <c r="FF276" s="502"/>
      <c r="FG276" s="502"/>
      <c r="FH276" s="502"/>
      <c r="FI276" s="502"/>
    </row>
    <row r="277" spans="1:165" s="501" customFormat="1" x14ac:dyDescent="0.2">
      <c r="A277" s="772"/>
      <c r="B277" s="788"/>
      <c r="C277" s="502"/>
      <c r="D277" s="502"/>
      <c r="F277" s="30"/>
      <c r="G277" s="502"/>
      <c r="I277" s="30"/>
      <c r="J277" s="502"/>
      <c r="L277" s="30"/>
      <c r="M277" s="502"/>
      <c r="O277" s="30"/>
      <c r="P277" s="502"/>
      <c r="R277" s="30"/>
      <c r="S277" s="502"/>
      <c r="U277" s="30"/>
      <c r="V277" s="502"/>
      <c r="X277" s="30"/>
      <c r="Y277" s="502"/>
      <c r="AA277" s="30"/>
      <c r="AB277" s="502"/>
      <c r="AD277" s="30"/>
      <c r="AE277" s="502"/>
      <c r="AG277" s="30"/>
      <c r="AH277" s="502"/>
      <c r="AJ277" s="30"/>
      <c r="AK277" s="502"/>
      <c r="AM277" s="30"/>
      <c r="AN277" s="502"/>
      <c r="AP277" s="30"/>
      <c r="AQ277" s="502"/>
      <c r="AS277" s="30"/>
      <c r="AT277" s="502"/>
      <c r="AV277" s="30"/>
      <c r="AW277" s="502"/>
      <c r="AY277" s="30"/>
      <c r="AZ277" s="502"/>
      <c r="BB277" s="30"/>
      <c r="BC277" s="502"/>
      <c r="BE277" s="30"/>
      <c r="BF277" s="502"/>
      <c r="BH277" s="30"/>
      <c r="BI277" s="502"/>
      <c r="BK277" s="30"/>
      <c r="BL277" s="31"/>
      <c r="BM277" s="31"/>
      <c r="BN277" s="31"/>
      <c r="BO277" s="31"/>
      <c r="BP277" s="31"/>
      <c r="BQ277" s="31"/>
      <c r="BR277" s="31"/>
      <c r="BS277" s="502"/>
      <c r="BT277" s="502"/>
      <c r="BU277" s="502"/>
      <c r="BV277" s="502"/>
      <c r="BW277" s="502"/>
      <c r="BX277" s="502"/>
      <c r="BY277" s="502"/>
      <c r="BZ277" s="502"/>
      <c r="CA277" s="502"/>
      <c r="CB277" s="502"/>
      <c r="CC277" s="502"/>
      <c r="CD277" s="502"/>
      <c r="CE277" s="502"/>
      <c r="CF277" s="502"/>
      <c r="CG277" s="502"/>
      <c r="CH277" s="502"/>
      <c r="CI277" s="502"/>
      <c r="CJ277" s="502"/>
      <c r="CK277" s="502"/>
      <c r="CL277" s="502"/>
      <c r="CM277" s="502"/>
      <c r="CN277" s="502"/>
      <c r="CO277" s="502"/>
      <c r="CP277" s="502"/>
      <c r="CQ277" s="502"/>
      <c r="CR277" s="502"/>
      <c r="CS277" s="502"/>
      <c r="CT277" s="502"/>
      <c r="CU277" s="502"/>
      <c r="CV277" s="502"/>
      <c r="CW277" s="502"/>
      <c r="CX277" s="502"/>
      <c r="CY277" s="502"/>
      <c r="CZ277" s="502"/>
      <c r="DA277" s="502"/>
      <c r="DB277" s="502"/>
      <c r="DC277" s="502"/>
      <c r="DD277" s="502"/>
      <c r="DE277" s="502"/>
      <c r="DF277" s="502"/>
      <c r="DG277" s="502"/>
      <c r="DH277" s="502"/>
      <c r="DI277" s="502"/>
      <c r="DJ277" s="502"/>
      <c r="DK277" s="502"/>
      <c r="DL277" s="502"/>
      <c r="DM277" s="502"/>
      <c r="DN277" s="502"/>
      <c r="DO277" s="502"/>
      <c r="DP277" s="502"/>
      <c r="DQ277" s="502"/>
      <c r="DR277" s="502"/>
      <c r="DS277" s="502"/>
      <c r="DT277" s="502"/>
      <c r="DU277" s="502"/>
      <c r="DV277" s="502"/>
      <c r="DW277" s="502"/>
      <c r="DX277" s="502"/>
      <c r="DY277" s="502"/>
      <c r="DZ277" s="502"/>
      <c r="EA277" s="502"/>
      <c r="EB277" s="502"/>
      <c r="EC277" s="502"/>
      <c r="ED277" s="502"/>
      <c r="EE277" s="502"/>
      <c r="EF277" s="502"/>
      <c r="EG277" s="502"/>
      <c r="EH277" s="502"/>
      <c r="EI277" s="502"/>
      <c r="EJ277" s="502"/>
      <c r="EK277" s="502"/>
      <c r="EL277" s="502"/>
      <c r="EM277" s="502"/>
      <c r="EN277" s="502"/>
      <c r="EO277" s="502"/>
      <c r="EP277" s="502"/>
      <c r="EQ277" s="502"/>
      <c r="ER277" s="502"/>
      <c r="ES277" s="502"/>
      <c r="ET277" s="502"/>
      <c r="EU277" s="502"/>
      <c r="EV277" s="502"/>
      <c r="EW277" s="502"/>
      <c r="EX277" s="503"/>
      <c r="EY277" s="502"/>
      <c r="EZ277" s="502"/>
      <c r="FA277" s="502"/>
      <c r="FB277" s="502"/>
      <c r="FC277" s="502"/>
      <c r="FD277" s="502"/>
      <c r="FE277" s="502"/>
      <c r="FF277" s="502"/>
      <c r="FG277" s="502"/>
      <c r="FH277" s="502"/>
      <c r="FI277" s="502"/>
    </row>
    <row r="278" spans="1:165" s="501" customFormat="1" x14ac:dyDescent="0.2">
      <c r="A278" s="772"/>
      <c r="B278" s="788"/>
      <c r="C278" s="502"/>
      <c r="D278" s="502"/>
      <c r="F278" s="30"/>
      <c r="G278" s="502"/>
      <c r="I278" s="30"/>
      <c r="J278" s="502"/>
      <c r="L278" s="30"/>
      <c r="M278" s="502"/>
      <c r="O278" s="30"/>
      <c r="P278" s="502"/>
      <c r="R278" s="30"/>
      <c r="S278" s="502"/>
      <c r="U278" s="30"/>
      <c r="V278" s="502"/>
      <c r="X278" s="30"/>
      <c r="Y278" s="502"/>
      <c r="AA278" s="30"/>
      <c r="AB278" s="502"/>
      <c r="AD278" s="30"/>
      <c r="AE278" s="502"/>
      <c r="AG278" s="30"/>
      <c r="AH278" s="502"/>
      <c r="AJ278" s="30"/>
      <c r="AK278" s="502"/>
      <c r="AM278" s="30"/>
      <c r="AN278" s="502"/>
      <c r="AP278" s="30"/>
      <c r="AQ278" s="502"/>
      <c r="AS278" s="30"/>
      <c r="AT278" s="502"/>
      <c r="AV278" s="30"/>
      <c r="AW278" s="502"/>
      <c r="AY278" s="30"/>
      <c r="AZ278" s="502"/>
      <c r="BB278" s="30"/>
      <c r="BC278" s="502"/>
      <c r="BE278" s="30"/>
      <c r="BF278" s="502"/>
      <c r="BH278" s="30"/>
      <c r="BI278" s="502"/>
      <c r="BK278" s="30"/>
      <c r="BL278" s="31"/>
      <c r="BM278" s="31"/>
      <c r="BN278" s="31"/>
      <c r="BO278" s="31"/>
      <c r="BP278" s="31"/>
      <c r="BQ278" s="31"/>
      <c r="BR278" s="31"/>
      <c r="BS278" s="502"/>
      <c r="BT278" s="502"/>
      <c r="BU278" s="502"/>
      <c r="BV278" s="502"/>
      <c r="BW278" s="502"/>
      <c r="BX278" s="502"/>
      <c r="BY278" s="502"/>
      <c r="BZ278" s="502"/>
      <c r="CA278" s="502"/>
      <c r="CB278" s="502"/>
      <c r="CC278" s="502"/>
      <c r="CD278" s="502"/>
      <c r="CE278" s="502"/>
      <c r="CF278" s="502"/>
      <c r="CG278" s="502"/>
      <c r="CH278" s="502"/>
      <c r="CI278" s="502"/>
      <c r="CJ278" s="502"/>
      <c r="CK278" s="502"/>
      <c r="CL278" s="502"/>
      <c r="CM278" s="502"/>
      <c r="CN278" s="502"/>
      <c r="CO278" s="502"/>
      <c r="CP278" s="502"/>
      <c r="CQ278" s="502"/>
      <c r="CR278" s="502"/>
      <c r="CS278" s="502"/>
      <c r="CT278" s="502"/>
      <c r="CU278" s="502"/>
      <c r="CV278" s="502"/>
      <c r="CW278" s="502"/>
      <c r="CX278" s="502"/>
      <c r="CY278" s="502"/>
      <c r="CZ278" s="502"/>
      <c r="DA278" s="502"/>
      <c r="DB278" s="502"/>
      <c r="DC278" s="502"/>
      <c r="DD278" s="502"/>
      <c r="DE278" s="502"/>
      <c r="DF278" s="502"/>
      <c r="DG278" s="502"/>
      <c r="DH278" s="502"/>
      <c r="DI278" s="502"/>
      <c r="DJ278" s="502"/>
      <c r="DK278" s="502"/>
      <c r="DL278" s="502"/>
      <c r="DM278" s="502"/>
      <c r="DN278" s="502"/>
      <c r="DO278" s="502"/>
      <c r="DP278" s="502"/>
      <c r="DQ278" s="502"/>
      <c r="DR278" s="502"/>
      <c r="DS278" s="502"/>
      <c r="DT278" s="502"/>
      <c r="DU278" s="502"/>
      <c r="DV278" s="502"/>
      <c r="DW278" s="502"/>
      <c r="DX278" s="502"/>
      <c r="DY278" s="502"/>
      <c r="DZ278" s="502"/>
      <c r="EA278" s="502"/>
      <c r="EB278" s="502"/>
      <c r="EC278" s="502"/>
      <c r="ED278" s="502"/>
      <c r="EE278" s="502"/>
      <c r="EF278" s="502"/>
      <c r="EG278" s="502"/>
      <c r="EH278" s="502"/>
      <c r="EI278" s="502"/>
      <c r="EJ278" s="502"/>
      <c r="EK278" s="502"/>
      <c r="EL278" s="502"/>
      <c r="EM278" s="502"/>
      <c r="EN278" s="502"/>
      <c r="EO278" s="502"/>
      <c r="EP278" s="502"/>
      <c r="EQ278" s="502"/>
      <c r="ER278" s="502"/>
      <c r="ES278" s="502"/>
      <c r="ET278" s="502"/>
      <c r="EU278" s="502"/>
      <c r="EV278" s="502"/>
      <c r="EW278" s="502"/>
      <c r="EX278" s="503"/>
      <c r="EY278" s="502"/>
      <c r="EZ278" s="502"/>
      <c r="FA278" s="502"/>
      <c r="FB278" s="502"/>
      <c r="FC278" s="502"/>
      <c r="FD278" s="502"/>
      <c r="FE278" s="502"/>
      <c r="FF278" s="502"/>
      <c r="FG278" s="502"/>
      <c r="FH278" s="502"/>
      <c r="FI278" s="502"/>
    </row>
    <row r="279" spans="1:165" s="501" customFormat="1" x14ac:dyDescent="0.2">
      <c r="A279" s="772"/>
      <c r="B279" s="788"/>
      <c r="C279" s="502"/>
      <c r="D279" s="502"/>
      <c r="F279" s="30"/>
      <c r="G279" s="502"/>
      <c r="I279" s="30"/>
      <c r="J279" s="502"/>
      <c r="L279" s="30"/>
      <c r="M279" s="502"/>
      <c r="O279" s="30"/>
      <c r="P279" s="502"/>
      <c r="R279" s="30"/>
      <c r="S279" s="502"/>
      <c r="U279" s="30"/>
      <c r="V279" s="502"/>
      <c r="X279" s="30"/>
      <c r="Y279" s="502"/>
      <c r="AA279" s="30"/>
      <c r="AB279" s="502"/>
      <c r="AD279" s="30"/>
      <c r="AE279" s="502"/>
      <c r="AG279" s="30"/>
      <c r="AH279" s="502"/>
      <c r="AJ279" s="30"/>
      <c r="AK279" s="502"/>
      <c r="AM279" s="30"/>
      <c r="AN279" s="502"/>
      <c r="AP279" s="30"/>
      <c r="AQ279" s="502"/>
      <c r="AS279" s="30"/>
      <c r="AT279" s="502"/>
      <c r="AV279" s="30"/>
      <c r="AW279" s="502"/>
      <c r="AY279" s="30"/>
      <c r="AZ279" s="502"/>
      <c r="BB279" s="30"/>
      <c r="BC279" s="502"/>
      <c r="BE279" s="30"/>
      <c r="BF279" s="502"/>
      <c r="BH279" s="30"/>
      <c r="BI279" s="502"/>
      <c r="BK279" s="30"/>
      <c r="BL279" s="31"/>
      <c r="BM279" s="31"/>
      <c r="BN279" s="31"/>
      <c r="BO279" s="31"/>
      <c r="BP279" s="31"/>
      <c r="BQ279" s="31"/>
      <c r="BR279" s="31"/>
      <c r="BS279" s="502"/>
      <c r="BT279" s="502"/>
      <c r="BU279" s="502"/>
      <c r="BV279" s="502"/>
      <c r="BW279" s="502"/>
      <c r="BX279" s="502"/>
      <c r="BY279" s="502"/>
      <c r="BZ279" s="502"/>
      <c r="CA279" s="502"/>
      <c r="CB279" s="502"/>
      <c r="CC279" s="502"/>
      <c r="CD279" s="502"/>
      <c r="CE279" s="502"/>
      <c r="CF279" s="502"/>
      <c r="CG279" s="502"/>
      <c r="CH279" s="502"/>
      <c r="CI279" s="502"/>
      <c r="CJ279" s="502"/>
      <c r="CK279" s="502"/>
      <c r="CL279" s="502"/>
      <c r="CM279" s="502"/>
      <c r="CN279" s="502"/>
      <c r="CO279" s="502"/>
      <c r="CP279" s="502"/>
      <c r="CQ279" s="502"/>
      <c r="CR279" s="502"/>
      <c r="CS279" s="502"/>
      <c r="CT279" s="502"/>
      <c r="CU279" s="502"/>
      <c r="CV279" s="502"/>
      <c r="CW279" s="502"/>
      <c r="CX279" s="502"/>
      <c r="CY279" s="502"/>
      <c r="CZ279" s="502"/>
      <c r="DA279" s="502"/>
      <c r="DB279" s="502"/>
      <c r="DC279" s="502"/>
      <c r="DD279" s="502"/>
      <c r="DE279" s="502"/>
      <c r="DF279" s="502"/>
      <c r="DG279" s="502"/>
      <c r="DH279" s="502"/>
      <c r="DI279" s="502"/>
      <c r="DJ279" s="502"/>
      <c r="DK279" s="502"/>
      <c r="DL279" s="502"/>
      <c r="DM279" s="502"/>
      <c r="DN279" s="502"/>
      <c r="DO279" s="502"/>
      <c r="DP279" s="502"/>
      <c r="DQ279" s="502"/>
      <c r="DR279" s="502"/>
      <c r="DS279" s="502"/>
      <c r="DT279" s="502"/>
      <c r="DU279" s="502"/>
      <c r="DV279" s="502"/>
      <c r="DW279" s="502"/>
      <c r="DX279" s="502"/>
      <c r="DY279" s="502"/>
      <c r="DZ279" s="502"/>
      <c r="EA279" s="502"/>
      <c r="EB279" s="502"/>
      <c r="EC279" s="502"/>
      <c r="ED279" s="502"/>
      <c r="EE279" s="502"/>
      <c r="EF279" s="502"/>
      <c r="EG279" s="502"/>
      <c r="EH279" s="502"/>
      <c r="EI279" s="502"/>
      <c r="EJ279" s="502"/>
      <c r="EK279" s="502"/>
      <c r="EL279" s="502"/>
      <c r="EM279" s="502"/>
      <c r="EN279" s="502"/>
      <c r="EO279" s="502"/>
      <c r="EP279" s="502"/>
      <c r="EQ279" s="502"/>
      <c r="ER279" s="502"/>
      <c r="ES279" s="502"/>
      <c r="ET279" s="502"/>
      <c r="EU279" s="502"/>
      <c r="EV279" s="502"/>
      <c r="EW279" s="502"/>
      <c r="EX279" s="503"/>
      <c r="EY279" s="502"/>
      <c r="EZ279" s="502"/>
      <c r="FA279" s="502"/>
      <c r="FB279" s="502"/>
      <c r="FC279" s="502"/>
      <c r="FD279" s="502"/>
      <c r="FE279" s="502"/>
      <c r="FF279" s="502"/>
      <c r="FG279" s="502"/>
      <c r="FH279" s="502"/>
      <c r="FI279" s="502"/>
    </row>
    <row r="280" spans="1:165" s="501" customFormat="1" x14ac:dyDescent="0.2">
      <c r="A280" s="772"/>
      <c r="B280" s="788"/>
      <c r="C280" s="502"/>
      <c r="D280" s="502"/>
      <c r="F280" s="30"/>
      <c r="G280" s="502"/>
      <c r="I280" s="30"/>
      <c r="J280" s="502"/>
      <c r="L280" s="30"/>
      <c r="M280" s="502"/>
      <c r="O280" s="30"/>
      <c r="P280" s="502"/>
      <c r="R280" s="30"/>
      <c r="S280" s="502"/>
      <c r="U280" s="30"/>
      <c r="V280" s="502"/>
      <c r="X280" s="30"/>
      <c r="Y280" s="502"/>
      <c r="AA280" s="30"/>
      <c r="AB280" s="502"/>
      <c r="AD280" s="30"/>
      <c r="AE280" s="502"/>
      <c r="AG280" s="30"/>
      <c r="AH280" s="502"/>
      <c r="AJ280" s="30"/>
      <c r="AK280" s="502"/>
      <c r="AM280" s="30"/>
      <c r="AN280" s="502"/>
      <c r="AP280" s="30"/>
      <c r="AQ280" s="502"/>
      <c r="AS280" s="30"/>
      <c r="AT280" s="502"/>
      <c r="AV280" s="30"/>
      <c r="AW280" s="502"/>
      <c r="AY280" s="30"/>
      <c r="AZ280" s="502"/>
      <c r="BB280" s="30"/>
      <c r="BC280" s="502"/>
      <c r="BE280" s="30"/>
      <c r="BF280" s="502"/>
      <c r="BH280" s="30"/>
      <c r="BI280" s="502"/>
      <c r="BK280" s="30"/>
      <c r="BL280" s="31"/>
      <c r="BM280" s="31"/>
      <c r="BN280" s="31"/>
      <c r="BO280" s="31"/>
      <c r="BP280" s="31"/>
      <c r="BQ280" s="31"/>
      <c r="BR280" s="31"/>
      <c r="BS280" s="502"/>
      <c r="BT280" s="502"/>
      <c r="BU280" s="502"/>
      <c r="BV280" s="502"/>
      <c r="BW280" s="502"/>
      <c r="BX280" s="502"/>
      <c r="BY280" s="502"/>
      <c r="BZ280" s="502"/>
      <c r="CA280" s="502"/>
      <c r="CB280" s="502"/>
      <c r="CC280" s="502"/>
      <c r="CD280" s="502"/>
      <c r="CE280" s="502"/>
      <c r="CF280" s="502"/>
      <c r="CG280" s="502"/>
      <c r="CH280" s="502"/>
      <c r="CI280" s="502"/>
      <c r="CJ280" s="502"/>
      <c r="CK280" s="502"/>
      <c r="CL280" s="502"/>
      <c r="CM280" s="502"/>
      <c r="CN280" s="502"/>
      <c r="CO280" s="502"/>
      <c r="CP280" s="502"/>
      <c r="CQ280" s="502"/>
      <c r="CR280" s="502"/>
      <c r="CS280" s="502"/>
      <c r="CT280" s="502"/>
      <c r="CU280" s="502"/>
      <c r="CV280" s="502"/>
      <c r="CW280" s="502"/>
      <c r="CX280" s="502"/>
      <c r="CY280" s="502"/>
      <c r="CZ280" s="502"/>
      <c r="DA280" s="502"/>
      <c r="DB280" s="502"/>
      <c r="DC280" s="502"/>
      <c r="DD280" s="502"/>
      <c r="DE280" s="502"/>
      <c r="DF280" s="502"/>
      <c r="DG280" s="502"/>
      <c r="DH280" s="502"/>
      <c r="DI280" s="502"/>
      <c r="DJ280" s="502"/>
      <c r="DK280" s="502"/>
      <c r="DL280" s="502"/>
      <c r="DM280" s="502"/>
      <c r="DN280" s="502"/>
      <c r="DO280" s="502"/>
      <c r="DP280" s="502"/>
      <c r="DQ280" s="502"/>
      <c r="DR280" s="502"/>
      <c r="DS280" s="502"/>
      <c r="DT280" s="502"/>
      <c r="DU280" s="502"/>
      <c r="DV280" s="502"/>
      <c r="DW280" s="502"/>
      <c r="DX280" s="502"/>
      <c r="DY280" s="502"/>
      <c r="DZ280" s="502"/>
      <c r="EA280" s="502"/>
      <c r="EB280" s="502"/>
      <c r="EC280" s="502"/>
      <c r="ED280" s="502"/>
      <c r="EE280" s="502"/>
      <c r="EF280" s="502"/>
      <c r="EG280" s="502"/>
      <c r="EH280" s="502"/>
      <c r="EI280" s="502"/>
      <c r="EJ280" s="502"/>
      <c r="EK280" s="502"/>
      <c r="EL280" s="502"/>
      <c r="EM280" s="502"/>
      <c r="EN280" s="502"/>
      <c r="EO280" s="502"/>
      <c r="EP280" s="502"/>
      <c r="EQ280" s="502"/>
      <c r="ER280" s="502"/>
      <c r="ES280" s="502"/>
      <c r="ET280" s="502"/>
      <c r="EU280" s="502"/>
      <c r="EV280" s="502"/>
      <c r="EW280" s="502"/>
      <c r="EX280" s="503"/>
      <c r="EY280" s="502"/>
      <c r="EZ280" s="502"/>
      <c r="FA280" s="502"/>
      <c r="FB280" s="502"/>
      <c r="FC280" s="502"/>
      <c r="FD280" s="502"/>
      <c r="FE280" s="502"/>
      <c r="FF280" s="502"/>
      <c r="FG280" s="502"/>
      <c r="FH280" s="502"/>
      <c r="FI280" s="502"/>
    </row>
    <row r="281" spans="1:165" s="501" customFormat="1" x14ac:dyDescent="0.2">
      <c r="A281" s="772"/>
      <c r="B281" s="788"/>
      <c r="C281" s="502"/>
      <c r="D281" s="502"/>
      <c r="F281" s="30"/>
      <c r="G281" s="502"/>
      <c r="I281" s="30"/>
      <c r="J281" s="502"/>
      <c r="L281" s="30"/>
      <c r="M281" s="502"/>
      <c r="O281" s="30"/>
      <c r="P281" s="502"/>
      <c r="R281" s="30"/>
      <c r="S281" s="502"/>
      <c r="U281" s="30"/>
      <c r="V281" s="502"/>
      <c r="X281" s="30"/>
      <c r="Y281" s="502"/>
      <c r="AA281" s="30"/>
      <c r="AB281" s="502"/>
      <c r="AD281" s="30"/>
      <c r="AE281" s="502"/>
      <c r="AG281" s="30"/>
      <c r="AH281" s="502"/>
      <c r="AJ281" s="30"/>
      <c r="AK281" s="502"/>
      <c r="AM281" s="30"/>
      <c r="AN281" s="502"/>
      <c r="AP281" s="30"/>
      <c r="AQ281" s="502"/>
      <c r="AS281" s="30"/>
      <c r="AT281" s="502"/>
      <c r="AV281" s="30"/>
      <c r="AW281" s="502"/>
      <c r="AY281" s="30"/>
      <c r="AZ281" s="502"/>
      <c r="BB281" s="30"/>
      <c r="BC281" s="502"/>
      <c r="BE281" s="30"/>
      <c r="BF281" s="502"/>
      <c r="BH281" s="30"/>
      <c r="BI281" s="502"/>
      <c r="BK281" s="30"/>
      <c r="BL281" s="31"/>
      <c r="BM281" s="31"/>
      <c r="BN281" s="31"/>
      <c r="BO281" s="31"/>
      <c r="BP281" s="31"/>
      <c r="BQ281" s="31"/>
      <c r="BR281" s="31"/>
      <c r="BS281" s="502"/>
      <c r="BT281" s="502"/>
      <c r="BU281" s="502"/>
      <c r="BV281" s="502"/>
      <c r="BW281" s="502"/>
      <c r="BX281" s="502"/>
      <c r="BY281" s="502"/>
      <c r="BZ281" s="502"/>
      <c r="CA281" s="502"/>
      <c r="CB281" s="502"/>
      <c r="CC281" s="502"/>
      <c r="CD281" s="502"/>
      <c r="CE281" s="502"/>
      <c r="CF281" s="502"/>
      <c r="CG281" s="502"/>
      <c r="CH281" s="502"/>
      <c r="CI281" s="502"/>
      <c r="CJ281" s="502"/>
      <c r="CK281" s="502"/>
      <c r="CL281" s="502"/>
      <c r="CM281" s="502"/>
      <c r="CN281" s="502"/>
      <c r="CO281" s="502"/>
      <c r="CP281" s="502"/>
      <c r="CQ281" s="502"/>
      <c r="CR281" s="502"/>
      <c r="CS281" s="502"/>
      <c r="CT281" s="502"/>
      <c r="CU281" s="502"/>
      <c r="CV281" s="502"/>
      <c r="CW281" s="502"/>
      <c r="CX281" s="502"/>
      <c r="CY281" s="502"/>
      <c r="CZ281" s="502"/>
      <c r="DA281" s="502"/>
      <c r="DB281" s="502"/>
      <c r="DC281" s="502"/>
      <c r="DD281" s="502"/>
      <c r="DE281" s="502"/>
      <c r="DF281" s="502"/>
      <c r="DG281" s="502"/>
      <c r="DH281" s="502"/>
      <c r="DI281" s="502"/>
      <c r="DJ281" s="502"/>
      <c r="DK281" s="502"/>
      <c r="DL281" s="502"/>
      <c r="DM281" s="502"/>
      <c r="DN281" s="502"/>
      <c r="DO281" s="502"/>
      <c r="DP281" s="502"/>
      <c r="DQ281" s="502"/>
      <c r="DR281" s="502"/>
      <c r="DS281" s="502"/>
      <c r="DT281" s="502"/>
      <c r="DU281" s="502"/>
      <c r="DV281" s="502"/>
      <c r="DW281" s="502"/>
      <c r="DX281" s="502"/>
      <c r="DY281" s="502"/>
      <c r="DZ281" s="502"/>
      <c r="EA281" s="502"/>
      <c r="EB281" s="502"/>
      <c r="EC281" s="502"/>
      <c r="ED281" s="502"/>
      <c r="EE281" s="502"/>
      <c r="EF281" s="502"/>
      <c r="EG281" s="502"/>
      <c r="EH281" s="502"/>
      <c r="EI281" s="502"/>
      <c r="EJ281" s="502"/>
      <c r="EK281" s="502"/>
      <c r="EL281" s="502"/>
      <c r="EM281" s="502"/>
      <c r="EN281" s="502"/>
      <c r="EO281" s="502"/>
      <c r="EP281" s="502"/>
      <c r="EQ281" s="502"/>
      <c r="ER281" s="502"/>
      <c r="ES281" s="502"/>
      <c r="ET281" s="502"/>
      <c r="EU281" s="502"/>
      <c r="EV281" s="502"/>
      <c r="EW281" s="502"/>
      <c r="EX281" s="503"/>
      <c r="EY281" s="502"/>
      <c r="EZ281" s="502"/>
      <c r="FA281" s="502"/>
      <c r="FB281" s="502"/>
      <c r="FC281" s="502"/>
      <c r="FD281" s="502"/>
      <c r="FE281" s="502"/>
      <c r="FF281" s="502"/>
      <c r="FG281" s="502"/>
      <c r="FH281" s="502"/>
      <c r="FI281" s="502"/>
    </row>
    <row r="282" spans="1:165" s="501" customFormat="1" x14ac:dyDescent="0.2">
      <c r="A282" s="772"/>
      <c r="B282" s="788"/>
      <c r="C282" s="502"/>
      <c r="D282" s="502"/>
      <c r="F282" s="30"/>
      <c r="G282" s="502"/>
      <c r="I282" s="30"/>
      <c r="J282" s="502"/>
      <c r="L282" s="30"/>
      <c r="M282" s="502"/>
      <c r="O282" s="30"/>
      <c r="P282" s="502"/>
      <c r="R282" s="30"/>
      <c r="S282" s="502"/>
      <c r="U282" s="30"/>
      <c r="V282" s="502"/>
      <c r="X282" s="30"/>
      <c r="Y282" s="502"/>
      <c r="AA282" s="30"/>
      <c r="AB282" s="502"/>
      <c r="AD282" s="30"/>
      <c r="AE282" s="502"/>
      <c r="AG282" s="30"/>
      <c r="AH282" s="502"/>
      <c r="AJ282" s="30"/>
      <c r="AK282" s="502"/>
      <c r="AM282" s="30"/>
      <c r="AN282" s="502"/>
      <c r="AP282" s="30"/>
      <c r="AQ282" s="502"/>
      <c r="AS282" s="30"/>
      <c r="AT282" s="502"/>
      <c r="AV282" s="30"/>
      <c r="AW282" s="502"/>
      <c r="AY282" s="30"/>
      <c r="AZ282" s="502"/>
      <c r="BB282" s="30"/>
      <c r="BC282" s="502"/>
      <c r="BE282" s="30"/>
      <c r="BF282" s="502"/>
      <c r="BH282" s="30"/>
      <c r="BI282" s="502"/>
      <c r="BK282" s="30"/>
      <c r="BL282" s="31"/>
      <c r="BM282" s="31"/>
      <c r="BN282" s="31"/>
      <c r="BO282" s="31"/>
      <c r="BP282" s="31"/>
      <c r="BQ282" s="31"/>
      <c r="BR282" s="31"/>
      <c r="BS282" s="502"/>
      <c r="BT282" s="502"/>
      <c r="BU282" s="502"/>
      <c r="BV282" s="502"/>
      <c r="BW282" s="502"/>
      <c r="BX282" s="502"/>
      <c r="BY282" s="502"/>
      <c r="BZ282" s="502"/>
      <c r="CA282" s="502"/>
      <c r="CB282" s="502"/>
      <c r="CC282" s="502"/>
      <c r="CD282" s="502"/>
      <c r="CE282" s="502"/>
      <c r="CF282" s="502"/>
      <c r="CG282" s="502"/>
      <c r="CH282" s="502"/>
      <c r="CI282" s="502"/>
      <c r="CJ282" s="502"/>
      <c r="CK282" s="502"/>
      <c r="CL282" s="502"/>
      <c r="CM282" s="502"/>
      <c r="CN282" s="502"/>
      <c r="CO282" s="502"/>
      <c r="CP282" s="502"/>
      <c r="CQ282" s="502"/>
      <c r="CR282" s="502"/>
      <c r="CS282" s="502"/>
      <c r="CT282" s="502"/>
      <c r="CU282" s="502"/>
      <c r="CV282" s="502"/>
      <c r="CW282" s="502"/>
      <c r="CX282" s="502"/>
      <c r="CY282" s="502"/>
      <c r="CZ282" s="502"/>
      <c r="DA282" s="502"/>
      <c r="DB282" s="502"/>
      <c r="DC282" s="502"/>
      <c r="DD282" s="502"/>
      <c r="DE282" s="502"/>
      <c r="DF282" s="502"/>
      <c r="DG282" s="502"/>
      <c r="DH282" s="502"/>
      <c r="DI282" s="502"/>
      <c r="DJ282" s="502"/>
      <c r="DK282" s="502"/>
      <c r="DL282" s="502"/>
      <c r="DM282" s="502"/>
      <c r="DN282" s="502"/>
      <c r="DO282" s="502"/>
      <c r="DP282" s="502"/>
      <c r="DQ282" s="502"/>
      <c r="DR282" s="502"/>
      <c r="DS282" s="502"/>
      <c r="DT282" s="502"/>
      <c r="DU282" s="502"/>
      <c r="DV282" s="502"/>
      <c r="DW282" s="502"/>
      <c r="DX282" s="502"/>
      <c r="DY282" s="502"/>
      <c r="DZ282" s="502"/>
      <c r="EA282" s="502"/>
      <c r="EB282" s="502"/>
      <c r="EC282" s="502"/>
      <c r="ED282" s="502"/>
      <c r="EE282" s="502"/>
      <c r="EF282" s="502"/>
      <c r="EG282" s="502"/>
      <c r="EH282" s="502"/>
      <c r="EI282" s="502"/>
      <c r="EJ282" s="502"/>
      <c r="EK282" s="502"/>
      <c r="EL282" s="502"/>
      <c r="EM282" s="502"/>
      <c r="EN282" s="502"/>
      <c r="EO282" s="502"/>
      <c r="EP282" s="502"/>
      <c r="EQ282" s="502"/>
      <c r="ER282" s="502"/>
      <c r="ES282" s="502"/>
      <c r="ET282" s="502"/>
      <c r="EU282" s="502"/>
      <c r="EV282" s="502"/>
      <c r="EW282" s="502"/>
      <c r="EX282" s="503"/>
      <c r="EY282" s="502"/>
      <c r="EZ282" s="502"/>
      <c r="FA282" s="502"/>
      <c r="FB282" s="502"/>
      <c r="FC282" s="502"/>
      <c r="FD282" s="502"/>
      <c r="FE282" s="502"/>
      <c r="FF282" s="502"/>
      <c r="FG282" s="502"/>
      <c r="FH282" s="502"/>
      <c r="FI282" s="502"/>
    </row>
    <row r="283" spans="1:165" s="501" customFormat="1" x14ac:dyDescent="0.2">
      <c r="A283" s="772"/>
      <c r="B283" s="788"/>
      <c r="C283" s="502"/>
      <c r="D283" s="502"/>
      <c r="F283" s="30"/>
      <c r="G283" s="502"/>
      <c r="I283" s="30"/>
      <c r="J283" s="502"/>
      <c r="L283" s="30"/>
      <c r="M283" s="502"/>
      <c r="O283" s="30"/>
      <c r="P283" s="502"/>
      <c r="R283" s="30"/>
      <c r="S283" s="502"/>
      <c r="U283" s="30"/>
      <c r="V283" s="502"/>
      <c r="X283" s="30"/>
      <c r="Y283" s="502"/>
      <c r="AA283" s="30"/>
      <c r="AB283" s="502"/>
      <c r="AD283" s="30"/>
      <c r="AE283" s="502"/>
      <c r="AG283" s="30"/>
      <c r="AH283" s="502"/>
      <c r="AJ283" s="30"/>
      <c r="AK283" s="502"/>
      <c r="AM283" s="30"/>
      <c r="AN283" s="502"/>
      <c r="AP283" s="30"/>
      <c r="AQ283" s="502"/>
      <c r="AS283" s="30"/>
      <c r="AT283" s="502"/>
      <c r="AV283" s="30"/>
      <c r="AW283" s="502"/>
      <c r="AY283" s="30"/>
      <c r="AZ283" s="502"/>
      <c r="BB283" s="30"/>
      <c r="BC283" s="502"/>
      <c r="BE283" s="30"/>
      <c r="BF283" s="502"/>
      <c r="BH283" s="30"/>
      <c r="BI283" s="502"/>
      <c r="BK283" s="30"/>
      <c r="BL283" s="31"/>
      <c r="BM283" s="31"/>
      <c r="BN283" s="31"/>
      <c r="BO283" s="31"/>
      <c r="BP283" s="31"/>
      <c r="BQ283" s="31"/>
      <c r="BR283" s="31"/>
      <c r="BS283" s="502"/>
      <c r="BT283" s="502"/>
      <c r="BU283" s="502"/>
      <c r="BV283" s="502"/>
      <c r="BW283" s="502"/>
      <c r="BX283" s="502"/>
      <c r="BY283" s="502"/>
      <c r="BZ283" s="502"/>
      <c r="CA283" s="502"/>
      <c r="CB283" s="502"/>
      <c r="CC283" s="502"/>
      <c r="CD283" s="502"/>
      <c r="CE283" s="502"/>
      <c r="CF283" s="502"/>
      <c r="CG283" s="502"/>
      <c r="CH283" s="502"/>
      <c r="CI283" s="502"/>
      <c r="CJ283" s="502"/>
      <c r="CK283" s="502"/>
      <c r="CL283" s="502"/>
      <c r="CM283" s="502"/>
      <c r="CN283" s="502"/>
      <c r="CO283" s="502"/>
      <c r="CP283" s="502"/>
      <c r="CQ283" s="502"/>
      <c r="CR283" s="502"/>
      <c r="CS283" s="502"/>
      <c r="CT283" s="502"/>
      <c r="CU283" s="502"/>
      <c r="CV283" s="502"/>
      <c r="CW283" s="502"/>
      <c r="CX283" s="502"/>
      <c r="CY283" s="502"/>
      <c r="CZ283" s="502"/>
      <c r="DA283" s="502"/>
      <c r="DB283" s="502"/>
      <c r="DC283" s="502"/>
      <c r="DD283" s="502"/>
      <c r="DE283" s="502"/>
      <c r="DF283" s="502"/>
      <c r="DG283" s="502"/>
      <c r="DH283" s="502"/>
      <c r="DI283" s="502"/>
      <c r="DJ283" s="502"/>
      <c r="DK283" s="502"/>
      <c r="DL283" s="502"/>
      <c r="DM283" s="502"/>
      <c r="DN283" s="502"/>
      <c r="DO283" s="502"/>
      <c r="DP283" s="502"/>
      <c r="DQ283" s="502"/>
      <c r="DR283" s="502"/>
      <c r="DS283" s="502"/>
      <c r="DT283" s="502"/>
      <c r="DU283" s="502"/>
      <c r="DV283" s="502"/>
      <c r="DW283" s="502"/>
      <c r="DX283" s="502"/>
      <c r="DY283" s="502"/>
      <c r="DZ283" s="502"/>
      <c r="EA283" s="502"/>
      <c r="EB283" s="502"/>
      <c r="EC283" s="502"/>
      <c r="ED283" s="502"/>
      <c r="EE283" s="502"/>
      <c r="EF283" s="502"/>
      <c r="EG283" s="502"/>
      <c r="EH283" s="502"/>
      <c r="EI283" s="502"/>
      <c r="EJ283" s="502"/>
      <c r="EK283" s="502"/>
      <c r="EL283" s="502"/>
      <c r="EM283" s="502"/>
      <c r="EN283" s="502"/>
      <c r="EO283" s="502"/>
      <c r="EP283" s="502"/>
      <c r="EQ283" s="502"/>
      <c r="ER283" s="502"/>
      <c r="ES283" s="502"/>
      <c r="ET283" s="502"/>
      <c r="EU283" s="502"/>
      <c r="EV283" s="502"/>
      <c r="EW283" s="502"/>
      <c r="EX283" s="503"/>
      <c r="EY283" s="502"/>
      <c r="EZ283" s="502"/>
      <c r="FA283" s="502"/>
      <c r="FB283" s="502"/>
      <c r="FC283" s="502"/>
      <c r="FD283" s="502"/>
      <c r="FE283" s="502"/>
      <c r="FF283" s="502"/>
      <c r="FG283" s="502"/>
      <c r="FH283" s="502"/>
      <c r="FI283" s="502"/>
    </row>
    <row r="284" spans="1:165" s="501" customFormat="1" x14ac:dyDescent="0.2">
      <c r="A284" s="772"/>
      <c r="B284" s="788"/>
      <c r="C284" s="502"/>
      <c r="D284" s="502"/>
      <c r="F284" s="30"/>
      <c r="G284" s="502"/>
      <c r="I284" s="30"/>
      <c r="J284" s="502"/>
      <c r="L284" s="30"/>
      <c r="M284" s="502"/>
      <c r="O284" s="30"/>
      <c r="P284" s="502"/>
      <c r="R284" s="30"/>
      <c r="S284" s="502"/>
      <c r="U284" s="30"/>
      <c r="V284" s="502"/>
      <c r="X284" s="30"/>
      <c r="Y284" s="502"/>
      <c r="AA284" s="30"/>
      <c r="AB284" s="502"/>
      <c r="AD284" s="30"/>
      <c r="AE284" s="502"/>
      <c r="AG284" s="30"/>
      <c r="AH284" s="502"/>
      <c r="AJ284" s="30"/>
      <c r="AK284" s="502"/>
      <c r="AM284" s="30"/>
      <c r="AN284" s="502"/>
      <c r="AP284" s="30"/>
      <c r="AQ284" s="502"/>
      <c r="AS284" s="30"/>
      <c r="AT284" s="502"/>
      <c r="AV284" s="30"/>
      <c r="AW284" s="502"/>
      <c r="AY284" s="30"/>
      <c r="AZ284" s="502"/>
      <c r="BB284" s="30"/>
      <c r="BC284" s="502"/>
      <c r="BE284" s="30"/>
      <c r="BF284" s="502"/>
      <c r="BH284" s="30"/>
      <c r="BI284" s="502"/>
      <c r="BK284" s="30"/>
      <c r="BL284" s="31"/>
      <c r="BM284" s="31"/>
      <c r="BN284" s="31"/>
      <c r="BO284" s="31"/>
      <c r="BP284" s="31"/>
      <c r="BQ284" s="31"/>
      <c r="BR284" s="31"/>
      <c r="BS284" s="502"/>
      <c r="BT284" s="502"/>
      <c r="BU284" s="502"/>
      <c r="BV284" s="502"/>
      <c r="BW284" s="502"/>
      <c r="BX284" s="502"/>
      <c r="BY284" s="502"/>
      <c r="BZ284" s="502"/>
      <c r="CA284" s="502"/>
      <c r="CB284" s="502"/>
      <c r="CC284" s="502"/>
      <c r="CD284" s="502"/>
      <c r="CE284" s="502"/>
      <c r="CF284" s="502"/>
      <c r="CG284" s="502"/>
      <c r="CH284" s="502"/>
      <c r="CI284" s="502"/>
      <c r="CJ284" s="502"/>
      <c r="CK284" s="502"/>
      <c r="CL284" s="502"/>
      <c r="CM284" s="502"/>
      <c r="CN284" s="502"/>
      <c r="CO284" s="502"/>
      <c r="CP284" s="502"/>
      <c r="CQ284" s="502"/>
      <c r="CR284" s="502"/>
      <c r="CS284" s="502"/>
      <c r="CT284" s="502"/>
      <c r="CU284" s="502"/>
      <c r="CV284" s="502"/>
      <c r="CW284" s="502"/>
      <c r="CX284" s="502"/>
      <c r="CY284" s="502"/>
      <c r="CZ284" s="502"/>
      <c r="DA284" s="502"/>
      <c r="DB284" s="502"/>
      <c r="DC284" s="502"/>
      <c r="DD284" s="502"/>
      <c r="DE284" s="502"/>
      <c r="DF284" s="502"/>
      <c r="DG284" s="502"/>
      <c r="DH284" s="502"/>
      <c r="DI284" s="502"/>
      <c r="DJ284" s="502"/>
      <c r="DK284" s="502"/>
      <c r="DL284" s="502"/>
      <c r="DM284" s="502"/>
      <c r="DN284" s="502"/>
      <c r="DO284" s="502"/>
      <c r="DP284" s="502"/>
      <c r="DQ284" s="502"/>
      <c r="DR284" s="502"/>
      <c r="DS284" s="502"/>
      <c r="DT284" s="502"/>
      <c r="DU284" s="502"/>
      <c r="DV284" s="502"/>
      <c r="DW284" s="502"/>
      <c r="DX284" s="502"/>
      <c r="DY284" s="502"/>
      <c r="DZ284" s="502"/>
      <c r="EA284" s="502"/>
      <c r="EB284" s="502"/>
      <c r="EC284" s="502"/>
      <c r="ED284" s="502"/>
      <c r="EE284" s="502"/>
      <c r="EF284" s="502"/>
      <c r="EG284" s="502"/>
      <c r="EH284" s="502"/>
      <c r="EI284" s="502"/>
      <c r="EJ284" s="502"/>
      <c r="EK284" s="502"/>
      <c r="EL284" s="502"/>
      <c r="EM284" s="502"/>
      <c r="EN284" s="502"/>
      <c r="EO284" s="502"/>
      <c r="EP284" s="502"/>
      <c r="EQ284" s="502"/>
      <c r="ER284" s="502"/>
      <c r="ES284" s="502"/>
      <c r="ET284" s="502"/>
      <c r="EU284" s="502"/>
      <c r="EV284" s="502"/>
      <c r="EW284" s="502"/>
      <c r="EX284" s="503"/>
      <c r="EY284" s="502"/>
      <c r="EZ284" s="502"/>
      <c r="FA284" s="502"/>
      <c r="FB284" s="502"/>
      <c r="FC284" s="502"/>
      <c r="FD284" s="502"/>
      <c r="FE284" s="502"/>
      <c r="FF284" s="502"/>
      <c r="FG284" s="502"/>
      <c r="FH284" s="502"/>
      <c r="FI284" s="502"/>
    </row>
    <row r="285" spans="1:165" s="501" customFormat="1" x14ac:dyDescent="0.2">
      <c r="A285" s="772"/>
      <c r="B285" s="788"/>
      <c r="C285" s="502"/>
      <c r="D285" s="502"/>
      <c r="F285" s="30"/>
      <c r="G285" s="502"/>
      <c r="I285" s="30"/>
      <c r="J285" s="502"/>
      <c r="L285" s="30"/>
      <c r="M285" s="502"/>
      <c r="O285" s="30"/>
      <c r="P285" s="502"/>
      <c r="R285" s="30"/>
      <c r="S285" s="502"/>
      <c r="U285" s="30"/>
      <c r="V285" s="502"/>
      <c r="X285" s="30"/>
      <c r="Y285" s="502"/>
      <c r="AA285" s="30"/>
      <c r="AB285" s="502"/>
      <c r="AD285" s="30"/>
      <c r="AE285" s="502"/>
      <c r="AG285" s="30"/>
      <c r="AH285" s="502"/>
      <c r="AJ285" s="30"/>
      <c r="AK285" s="502"/>
      <c r="AM285" s="30"/>
      <c r="AN285" s="502"/>
      <c r="AP285" s="30"/>
      <c r="AQ285" s="502"/>
      <c r="AS285" s="30"/>
      <c r="AT285" s="502"/>
      <c r="AV285" s="30"/>
      <c r="AW285" s="502"/>
      <c r="AY285" s="30"/>
      <c r="AZ285" s="502"/>
      <c r="BB285" s="30"/>
      <c r="BC285" s="502"/>
      <c r="BE285" s="30"/>
      <c r="BF285" s="502"/>
      <c r="BH285" s="30"/>
      <c r="BI285" s="502"/>
      <c r="BK285" s="30"/>
      <c r="BL285" s="31"/>
      <c r="BM285" s="31"/>
      <c r="BN285" s="31"/>
      <c r="BO285" s="31"/>
      <c r="BP285" s="31"/>
      <c r="BQ285" s="31"/>
      <c r="BR285" s="31"/>
      <c r="BS285" s="502"/>
      <c r="BT285" s="502"/>
      <c r="BU285" s="502"/>
      <c r="BV285" s="502"/>
      <c r="BW285" s="502"/>
      <c r="BX285" s="502"/>
      <c r="BY285" s="502"/>
      <c r="BZ285" s="502"/>
      <c r="CA285" s="502"/>
      <c r="CB285" s="502"/>
      <c r="CC285" s="502"/>
      <c r="CD285" s="502"/>
      <c r="CE285" s="502"/>
      <c r="CF285" s="502"/>
      <c r="CG285" s="502"/>
      <c r="CH285" s="502"/>
      <c r="CI285" s="502"/>
      <c r="CJ285" s="502"/>
      <c r="CK285" s="502"/>
      <c r="CL285" s="502"/>
      <c r="CM285" s="502"/>
      <c r="CN285" s="502"/>
      <c r="CO285" s="502"/>
      <c r="CP285" s="502"/>
      <c r="CQ285" s="502"/>
      <c r="CR285" s="502"/>
      <c r="CS285" s="502"/>
      <c r="CT285" s="502"/>
      <c r="CU285" s="502"/>
      <c r="CV285" s="502"/>
      <c r="CW285" s="502"/>
      <c r="CX285" s="502"/>
      <c r="CY285" s="502"/>
      <c r="CZ285" s="502"/>
      <c r="DA285" s="502"/>
      <c r="DB285" s="502"/>
      <c r="DC285" s="502"/>
      <c r="DD285" s="502"/>
      <c r="DE285" s="502"/>
      <c r="DF285" s="502"/>
      <c r="DG285" s="502"/>
      <c r="DH285" s="502"/>
      <c r="DI285" s="502"/>
      <c r="DJ285" s="502"/>
      <c r="DK285" s="502"/>
      <c r="DL285" s="502"/>
      <c r="DM285" s="502"/>
      <c r="DN285" s="502"/>
      <c r="DO285" s="502"/>
      <c r="DP285" s="502"/>
      <c r="DQ285" s="502"/>
      <c r="DR285" s="502"/>
      <c r="DS285" s="502"/>
      <c r="DT285" s="502"/>
      <c r="DU285" s="502"/>
      <c r="DV285" s="502"/>
      <c r="DW285" s="502"/>
      <c r="DX285" s="502"/>
      <c r="DY285" s="502"/>
      <c r="DZ285" s="502"/>
      <c r="EA285" s="502"/>
      <c r="EB285" s="502"/>
      <c r="EC285" s="502"/>
      <c r="ED285" s="502"/>
      <c r="EE285" s="502"/>
      <c r="EF285" s="502"/>
      <c r="EG285" s="502"/>
      <c r="EH285" s="502"/>
      <c r="EI285" s="502"/>
      <c r="EJ285" s="502"/>
      <c r="EK285" s="502"/>
      <c r="EL285" s="502"/>
      <c r="EM285" s="502"/>
      <c r="EN285" s="502"/>
      <c r="EO285" s="502"/>
      <c r="EP285" s="502"/>
      <c r="EQ285" s="502"/>
      <c r="ER285" s="502"/>
      <c r="ES285" s="502"/>
      <c r="ET285" s="502"/>
      <c r="EU285" s="502"/>
      <c r="EV285" s="502"/>
      <c r="EW285" s="502"/>
      <c r="EX285" s="503"/>
      <c r="EY285" s="502"/>
      <c r="EZ285" s="502"/>
      <c r="FA285" s="502"/>
      <c r="FB285" s="502"/>
      <c r="FC285" s="502"/>
      <c r="FD285" s="502"/>
      <c r="FE285" s="502"/>
      <c r="FF285" s="502"/>
      <c r="FG285" s="502"/>
      <c r="FH285" s="502"/>
      <c r="FI285" s="502"/>
    </row>
    <row r="286" spans="1:165" s="501" customFormat="1" x14ac:dyDescent="0.2">
      <c r="A286" s="772"/>
      <c r="B286" s="788"/>
      <c r="C286" s="502"/>
      <c r="D286" s="502"/>
      <c r="F286" s="30"/>
      <c r="G286" s="502"/>
      <c r="I286" s="30"/>
      <c r="J286" s="502"/>
      <c r="L286" s="30"/>
      <c r="M286" s="502"/>
      <c r="O286" s="30"/>
      <c r="P286" s="502"/>
      <c r="R286" s="30"/>
      <c r="S286" s="502"/>
      <c r="U286" s="30"/>
      <c r="V286" s="502"/>
      <c r="X286" s="30"/>
      <c r="Y286" s="502"/>
      <c r="AA286" s="30"/>
      <c r="AB286" s="502"/>
      <c r="AD286" s="30"/>
      <c r="AE286" s="502"/>
      <c r="AG286" s="30"/>
      <c r="AH286" s="502"/>
      <c r="AJ286" s="30"/>
      <c r="AK286" s="502"/>
      <c r="AM286" s="30"/>
      <c r="AN286" s="502"/>
      <c r="AP286" s="30"/>
      <c r="AQ286" s="502"/>
      <c r="AS286" s="30"/>
      <c r="AT286" s="502"/>
      <c r="AV286" s="30"/>
      <c r="AW286" s="502"/>
      <c r="AY286" s="30"/>
      <c r="AZ286" s="502"/>
      <c r="BB286" s="30"/>
      <c r="BC286" s="502"/>
      <c r="BE286" s="30"/>
      <c r="BF286" s="502"/>
      <c r="BH286" s="30"/>
      <c r="BI286" s="502"/>
      <c r="BK286" s="30"/>
      <c r="BL286" s="31"/>
      <c r="BM286" s="31"/>
      <c r="BN286" s="31"/>
      <c r="BO286" s="31"/>
      <c r="BP286" s="31"/>
      <c r="BQ286" s="31"/>
      <c r="BR286" s="31"/>
      <c r="BS286" s="502"/>
      <c r="BT286" s="502"/>
      <c r="BU286" s="502"/>
      <c r="BV286" s="502"/>
      <c r="BW286" s="502"/>
      <c r="BX286" s="502"/>
      <c r="BY286" s="502"/>
      <c r="BZ286" s="502"/>
      <c r="CA286" s="502"/>
      <c r="CB286" s="502"/>
      <c r="CC286" s="502"/>
      <c r="CD286" s="502"/>
      <c r="CE286" s="502"/>
      <c r="CF286" s="502"/>
      <c r="CG286" s="502"/>
      <c r="CH286" s="502"/>
      <c r="CI286" s="502"/>
      <c r="CJ286" s="502"/>
      <c r="CK286" s="502"/>
      <c r="CL286" s="502"/>
      <c r="CM286" s="502"/>
      <c r="CN286" s="502"/>
      <c r="CO286" s="502"/>
      <c r="CP286" s="502"/>
      <c r="CQ286" s="502"/>
      <c r="CR286" s="502"/>
      <c r="CS286" s="502"/>
      <c r="CT286" s="502"/>
      <c r="CU286" s="502"/>
      <c r="CV286" s="502"/>
      <c r="CW286" s="502"/>
      <c r="CX286" s="502"/>
      <c r="CY286" s="502"/>
      <c r="CZ286" s="502"/>
      <c r="DA286" s="502"/>
      <c r="DB286" s="502"/>
      <c r="DC286" s="502"/>
      <c r="DD286" s="502"/>
      <c r="DE286" s="502"/>
      <c r="DF286" s="502"/>
      <c r="DG286" s="502"/>
      <c r="DH286" s="502"/>
      <c r="DI286" s="502"/>
      <c r="DJ286" s="502"/>
      <c r="DK286" s="502"/>
      <c r="DL286" s="502"/>
      <c r="DM286" s="502"/>
      <c r="DN286" s="502"/>
      <c r="DO286" s="502"/>
      <c r="DP286" s="502"/>
      <c r="DQ286" s="502"/>
      <c r="DR286" s="502"/>
      <c r="DS286" s="502"/>
      <c r="DT286" s="502"/>
      <c r="DU286" s="502"/>
      <c r="DV286" s="502"/>
      <c r="DW286" s="502"/>
      <c r="DX286" s="502"/>
      <c r="DY286" s="502"/>
      <c r="DZ286" s="502"/>
      <c r="EA286" s="502"/>
      <c r="EB286" s="502"/>
      <c r="EC286" s="502"/>
      <c r="ED286" s="502"/>
      <c r="EE286" s="502"/>
      <c r="EF286" s="502"/>
      <c r="EG286" s="502"/>
      <c r="EH286" s="502"/>
      <c r="EI286" s="502"/>
      <c r="EJ286" s="502"/>
      <c r="EK286" s="502"/>
      <c r="EL286" s="502"/>
      <c r="EM286" s="502"/>
      <c r="EN286" s="502"/>
      <c r="EO286" s="502"/>
      <c r="EP286" s="502"/>
      <c r="EQ286" s="502"/>
      <c r="ER286" s="502"/>
      <c r="ES286" s="502"/>
      <c r="ET286" s="502"/>
      <c r="EU286" s="502"/>
      <c r="EV286" s="502"/>
      <c r="EW286" s="502"/>
      <c r="EX286" s="503"/>
      <c r="EY286" s="502"/>
      <c r="EZ286" s="502"/>
      <c r="FA286" s="502"/>
      <c r="FB286" s="502"/>
      <c r="FC286" s="502"/>
      <c r="FD286" s="502"/>
      <c r="FE286" s="502"/>
      <c r="FF286" s="502"/>
      <c r="FG286" s="502"/>
      <c r="FH286" s="502"/>
      <c r="FI286" s="502"/>
    </row>
    <row r="287" spans="1:165" s="501" customFormat="1" x14ac:dyDescent="0.2">
      <c r="A287" s="772"/>
      <c r="B287" s="788"/>
      <c r="C287" s="502"/>
      <c r="D287" s="502"/>
      <c r="F287" s="30"/>
      <c r="G287" s="502"/>
      <c r="I287" s="30"/>
      <c r="J287" s="502"/>
      <c r="L287" s="30"/>
      <c r="M287" s="502"/>
      <c r="O287" s="30"/>
      <c r="P287" s="502"/>
      <c r="R287" s="30"/>
      <c r="S287" s="502"/>
      <c r="U287" s="30"/>
      <c r="V287" s="502"/>
      <c r="X287" s="30"/>
      <c r="Y287" s="502"/>
      <c r="AA287" s="30"/>
      <c r="AB287" s="502"/>
      <c r="AD287" s="30"/>
      <c r="AE287" s="502"/>
      <c r="AG287" s="30"/>
      <c r="AH287" s="502"/>
      <c r="AJ287" s="30"/>
      <c r="AK287" s="502"/>
      <c r="AM287" s="30"/>
      <c r="AN287" s="502"/>
      <c r="AP287" s="30"/>
      <c r="AQ287" s="502"/>
      <c r="AS287" s="30"/>
      <c r="AT287" s="502"/>
      <c r="AV287" s="30"/>
      <c r="AW287" s="502"/>
      <c r="AY287" s="30"/>
      <c r="AZ287" s="502"/>
      <c r="BB287" s="30"/>
      <c r="BC287" s="502"/>
      <c r="BE287" s="30"/>
      <c r="BF287" s="502"/>
      <c r="BH287" s="30"/>
      <c r="BI287" s="502"/>
      <c r="BK287" s="30"/>
      <c r="BL287" s="31"/>
      <c r="BM287" s="31"/>
      <c r="BN287" s="31"/>
      <c r="BO287" s="31"/>
      <c r="BP287" s="31"/>
      <c r="BQ287" s="31"/>
      <c r="BR287" s="31"/>
      <c r="BS287" s="502"/>
      <c r="BT287" s="502"/>
      <c r="BU287" s="502"/>
      <c r="BV287" s="502"/>
      <c r="BW287" s="502"/>
      <c r="BX287" s="502"/>
      <c r="BY287" s="502"/>
      <c r="BZ287" s="502"/>
      <c r="CA287" s="502"/>
      <c r="CB287" s="502"/>
      <c r="CC287" s="502"/>
      <c r="CD287" s="502"/>
      <c r="CE287" s="502"/>
      <c r="CF287" s="502"/>
      <c r="CG287" s="502"/>
      <c r="CH287" s="502"/>
      <c r="CI287" s="502"/>
      <c r="CJ287" s="502"/>
      <c r="CK287" s="502"/>
      <c r="CL287" s="502"/>
      <c r="CM287" s="502"/>
      <c r="CN287" s="502"/>
      <c r="CO287" s="502"/>
      <c r="CP287" s="502"/>
      <c r="CQ287" s="502"/>
      <c r="CR287" s="502"/>
      <c r="CS287" s="502"/>
      <c r="CT287" s="502"/>
      <c r="CU287" s="502"/>
      <c r="CV287" s="502"/>
      <c r="CW287" s="502"/>
      <c r="CX287" s="502"/>
      <c r="CY287" s="502"/>
      <c r="CZ287" s="502"/>
      <c r="DA287" s="502"/>
      <c r="DB287" s="502"/>
      <c r="DC287" s="502"/>
      <c r="DD287" s="502"/>
      <c r="DE287" s="502"/>
      <c r="DF287" s="502"/>
      <c r="DG287" s="502"/>
      <c r="DH287" s="502"/>
      <c r="DI287" s="502"/>
      <c r="DJ287" s="502"/>
      <c r="DK287" s="502"/>
      <c r="DL287" s="502"/>
      <c r="DM287" s="502"/>
      <c r="DN287" s="502"/>
      <c r="DO287" s="502"/>
      <c r="DP287" s="502"/>
      <c r="DQ287" s="502"/>
      <c r="DR287" s="502"/>
      <c r="DS287" s="502"/>
      <c r="DT287" s="502"/>
      <c r="DU287" s="502"/>
      <c r="DV287" s="502"/>
      <c r="DW287" s="502"/>
      <c r="DX287" s="502"/>
      <c r="DY287" s="502"/>
      <c r="DZ287" s="502"/>
      <c r="EA287" s="502"/>
      <c r="EB287" s="502"/>
      <c r="EC287" s="502"/>
      <c r="ED287" s="502"/>
      <c r="EE287" s="502"/>
      <c r="EF287" s="502"/>
      <c r="EG287" s="502"/>
      <c r="EH287" s="502"/>
      <c r="EI287" s="502"/>
      <c r="EJ287" s="502"/>
      <c r="EK287" s="502"/>
      <c r="EL287" s="502"/>
      <c r="EM287" s="502"/>
      <c r="EN287" s="502"/>
      <c r="EO287" s="502"/>
      <c r="EP287" s="502"/>
      <c r="EQ287" s="502"/>
      <c r="ER287" s="502"/>
      <c r="ES287" s="502"/>
      <c r="ET287" s="502"/>
      <c r="EU287" s="502"/>
      <c r="EV287" s="502"/>
      <c r="EW287" s="502"/>
      <c r="EX287" s="503"/>
      <c r="EY287" s="502"/>
      <c r="EZ287" s="502"/>
      <c r="FA287" s="502"/>
      <c r="FB287" s="502"/>
      <c r="FC287" s="502"/>
      <c r="FD287" s="502"/>
      <c r="FE287" s="502"/>
      <c r="FF287" s="502"/>
      <c r="FG287" s="502"/>
      <c r="FH287" s="502"/>
      <c r="FI287" s="502"/>
    </row>
    <row r="288" spans="1:165" s="501" customFormat="1" x14ac:dyDescent="0.2">
      <c r="A288" s="772"/>
      <c r="B288" s="788"/>
      <c r="C288" s="502"/>
      <c r="D288" s="502"/>
      <c r="F288" s="30"/>
      <c r="G288" s="502"/>
      <c r="I288" s="30"/>
      <c r="J288" s="502"/>
      <c r="L288" s="30"/>
      <c r="M288" s="502"/>
      <c r="O288" s="30"/>
      <c r="P288" s="502"/>
      <c r="R288" s="30"/>
      <c r="S288" s="502"/>
      <c r="U288" s="30"/>
      <c r="V288" s="502"/>
      <c r="X288" s="30"/>
      <c r="Y288" s="502"/>
      <c r="AA288" s="30"/>
      <c r="AB288" s="502"/>
      <c r="AD288" s="30"/>
      <c r="AE288" s="502"/>
      <c r="AG288" s="30"/>
      <c r="AH288" s="502"/>
      <c r="AJ288" s="30"/>
      <c r="AK288" s="502"/>
      <c r="AM288" s="30"/>
      <c r="AN288" s="502"/>
      <c r="AP288" s="30"/>
      <c r="AQ288" s="502"/>
      <c r="AS288" s="30"/>
      <c r="AT288" s="502"/>
      <c r="AV288" s="30"/>
      <c r="AW288" s="502"/>
      <c r="AY288" s="30"/>
      <c r="AZ288" s="502"/>
      <c r="BB288" s="30"/>
      <c r="BC288" s="502"/>
      <c r="BE288" s="30"/>
      <c r="BF288" s="502"/>
      <c r="BH288" s="30"/>
      <c r="BI288" s="502"/>
      <c r="BK288" s="30"/>
      <c r="BL288" s="31"/>
      <c r="BM288" s="31"/>
      <c r="BN288" s="31"/>
      <c r="BO288" s="31"/>
      <c r="BP288" s="31"/>
      <c r="BQ288" s="31"/>
      <c r="BR288" s="31"/>
      <c r="BS288" s="502"/>
      <c r="BT288" s="502"/>
      <c r="BU288" s="502"/>
      <c r="BV288" s="502"/>
      <c r="BW288" s="502"/>
      <c r="BX288" s="502"/>
      <c r="BY288" s="502"/>
      <c r="BZ288" s="502"/>
      <c r="CA288" s="502"/>
      <c r="CB288" s="502"/>
      <c r="CC288" s="502"/>
      <c r="CD288" s="502"/>
      <c r="CE288" s="502"/>
      <c r="CF288" s="502"/>
      <c r="CG288" s="502"/>
      <c r="CH288" s="502"/>
      <c r="CI288" s="502"/>
      <c r="CJ288" s="502"/>
      <c r="CK288" s="502"/>
      <c r="CL288" s="502"/>
      <c r="CM288" s="502"/>
      <c r="CN288" s="502"/>
      <c r="CO288" s="502"/>
      <c r="CP288" s="502"/>
      <c r="CQ288" s="502"/>
      <c r="CR288" s="502"/>
      <c r="CS288" s="502"/>
      <c r="CT288" s="502"/>
      <c r="CU288" s="502"/>
      <c r="CV288" s="502"/>
      <c r="CW288" s="502"/>
      <c r="CX288" s="502"/>
      <c r="CY288" s="502"/>
      <c r="CZ288" s="502"/>
      <c r="DA288" s="502"/>
      <c r="DB288" s="502"/>
      <c r="DC288" s="502"/>
      <c r="DD288" s="502"/>
      <c r="DE288" s="502"/>
      <c r="DF288" s="502"/>
      <c r="DG288" s="502"/>
      <c r="DH288" s="502"/>
      <c r="DI288" s="502"/>
      <c r="DJ288" s="502"/>
      <c r="DK288" s="502"/>
      <c r="DL288" s="502"/>
      <c r="DM288" s="502"/>
      <c r="DN288" s="502"/>
      <c r="DO288" s="502"/>
      <c r="DP288" s="502"/>
      <c r="DQ288" s="502"/>
      <c r="DR288" s="502"/>
      <c r="DS288" s="502"/>
      <c r="DT288" s="502"/>
      <c r="DU288" s="502"/>
      <c r="DV288" s="502"/>
      <c r="DW288" s="502"/>
      <c r="DX288" s="502"/>
      <c r="DY288" s="502"/>
      <c r="DZ288" s="502"/>
      <c r="EA288" s="502"/>
      <c r="EB288" s="502"/>
      <c r="EC288" s="502"/>
      <c r="ED288" s="502"/>
      <c r="EE288" s="502"/>
      <c r="EF288" s="502"/>
      <c r="EG288" s="502"/>
      <c r="EH288" s="502"/>
      <c r="EI288" s="502"/>
      <c r="EJ288" s="502"/>
      <c r="EK288" s="502"/>
      <c r="EL288" s="502"/>
      <c r="EM288" s="502"/>
      <c r="EN288" s="502"/>
      <c r="EO288" s="502"/>
      <c r="EP288" s="502"/>
      <c r="EQ288" s="502"/>
      <c r="ER288" s="502"/>
      <c r="ES288" s="502"/>
      <c r="ET288" s="502"/>
      <c r="EU288" s="502"/>
      <c r="EV288" s="502"/>
      <c r="EW288" s="502"/>
      <c r="EX288" s="503"/>
      <c r="EY288" s="502"/>
      <c r="EZ288" s="502"/>
      <c r="FA288" s="502"/>
      <c r="FB288" s="502"/>
      <c r="FC288" s="502"/>
      <c r="FD288" s="502"/>
      <c r="FE288" s="502"/>
      <c r="FF288" s="502"/>
      <c r="FG288" s="502"/>
      <c r="FH288" s="502"/>
      <c r="FI288" s="502"/>
    </row>
    <row r="289" spans="1:165" s="501" customFormat="1" x14ac:dyDescent="0.2">
      <c r="A289" s="772"/>
      <c r="B289" s="788"/>
      <c r="C289" s="502"/>
      <c r="D289" s="502"/>
      <c r="F289" s="30"/>
      <c r="G289" s="502"/>
      <c r="I289" s="30"/>
      <c r="J289" s="502"/>
      <c r="L289" s="30"/>
      <c r="M289" s="502"/>
      <c r="O289" s="30"/>
      <c r="P289" s="502"/>
      <c r="R289" s="30"/>
      <c r="S289" s="502"/>
      <c r="U289" s="30"/>
      <c r="V289" s="502"/>
      <c r="X289" s="30"/>
      <c r="Y289" s="502"/>
      <c r="AA289" s="30"/>
      <c r="AB289" s="502"/>
      <c r="AD289" s="30"/>
      <c r="AE289" s="502"/>
      <c r="AG289" s="30"/>
      <c r="AH289" s="502"/>
      <c r="AJ289" s="30"/>
      <c r="AK289" s="502"/>
      <c r="AM289" s="30"/>
      <c r="AN289" s="502"/>
      <c r="AP289" s="30"/>
      <c r="AQ289" s="502"/>
      <c r="AS289" s="30"/>
      <c r="AT289" s="502"/>
      <c r="AV289" s="30"/>
      <c r="AW289" s="502"/>
      <c r="AY289" s="30"/>
      <c r="AZ289" s="502"/>
      <c r="BB289" s="30"/>
      <c r="BC289" s="502"/>
      <c r="BE289" s="30"/>
      <c r="BF289" s="502"/>
      <c r="BH289" s="30"/>
      <c r="BI289" s="502"/>
      <c r="BK289" s="30"/>
      <c r="BL289" s="31"/>
      <c r="BM289" s="31"/>
      <c r="BN289" s="31"/>
      <c r="BO289" s="31"/>
      <c r="BP289" s="31"/>
      <c r="BQ289" s="31"/>
      <c r="BR289" s="31"/>
      <c r="BS289" s="502"/>
      <c r="BT289" s="502"/>
      <c r="BU289" s="502"/>
      <c r="BV289" s="502"/>
      <c r="BW289" s="502"/>
      <c r="BX289" s="502"/>
      <c r="BY289" s="502"/>
      <c r="BZ289" s="502"/>
      <c r="CA289" s="502"/>
      <c r="CB289" s="502"/>
      <c r="CC289" s="502"/>
      <c r="CD289" s="502"/>
      <c r="CE289" s="502"/>
      <c r="CF289" s="502"/>
      <c r="CG289" s="502"/>
      <c r="CH289" s="502"/>
      <c r="CI289" s="502"/>
      <c r="CJ289" s="502"/>
      <c r="CK289" s="502"/>
      <c r="CL289" s="502"/>
      <c r="CM289" s="502"/>
      <c r="CN289" s="502"/>
      <c r="CO289" s="502"/>
      <c r="CP289" s="502"/>
      <c r="CQ289" s="502"/>
      <c r="CR289" s="502"/>
      <c r="CS289" s="502"/>
      <c r="CT289" s="502"/>
      <c r="CU289" s="502"/>
      <c r="CV289" s="502"/>
      <c r="CW289" s="502"/>
      <c r="CX289" s="502"/>
      <c r="CY289" s="502"/>
      <c r="CZ289" s="502"/>
      <c r="DA289" s="502"/>
      <c r="DB289" s="502"/>
      <c r="DC289" s="502"/>
      <c r="DD289" s="502"/>
      <c r="DE289" s="502"/>
      <c r="DF289" s="502"/>
      <c r="DG289" s="502"/>
      <c r="DH289" s="502"/>
      <c r="DI289" s="502"/>
      <c r="DJ289" s="502"/>
      <c r="DK289" s="502"/>
      <c r="DL289" s="502"/>
      <c r="DM289" s="502"/>
      <c r="DN289" s="502"/>
      <c r="DO289" s="502"/>
      <c r="DP289" s="502"/>
      <c r="DQ289" s="502"/>
      <c r="DR289" s="502"/>
      <c r="DS289" s="502"/>
      <c r="DT289" s="502"/>
      <c r="DU289" s="502"/>
      <c r="DV289" s="502"/>
      <c r="DW289" s="502"/>
      <c r="DX289" s="502"/>
      <c r="DY289" s="502"/>
      <c r="DZ289" s="502"/>
      <c r="EA289" s="502"/>
      <c r="EB289" s="502"/>
      <c r="EC289" s="502"/>
      <c r="ED289" s="502"/>
      <c r="EE289" s="502"/>
      <c r="EF289" s="502"/>
      <c r="EG289" s="502"/>
      <c r="EH289" s="502"/>
      <c r="EI289" s="502"/>
      <c r="EJ289" s="502"/>
      <c r="EK289" s="502"/>
      <c r="EL289" s="502"/>
      <c r="EM289" s="502"/>
      <c r="EN289" s="502"/>
      <c r="EO289" s="502"/>
      <c r="EP289" s="502"/>
      <c r="EQ289" s="502"/>
      <c r="ER289" s="502"/>
      <c r="ES289" s="502"/>
      <c r="ET289" s="502"/>
      <c r="EU289" s="502"/>
      <c r="EV289" s="502"/>
      <c r="EW289" s="502"/>
      <c r="EX289" s="503"/>
      <c r="EY289" s="502"/>
      <c r="EZ289" s="502"/>
      <c r="FA289" s="502"/>
      <c r="FB289" s="502"/>
      <c r="FC289" s="502"/>
      <c r="FD289" s="502"/>
      <c r="FE289" s="502"/>
      <c r="FF289" s="502"/>
      <c r="FG289" s="502"/>
      <c r="FH289" s="502"/>
      <c r="FI289" s="502"/>
    </row>
    <row r="290" spans="1:165" s="501" customFormat="1" x14ac:dyDescent="0.2">
      <c r="A290" s="772"/>
      <c r="B290" s="788"/>
      <c r="C290" s="502"/>
      <c r="D290" s="502"/>
      <c r="F290" s="30"/>
      <c r="G290" s="502"/>
      <c r="I290" s="30"/>
      <c r="J290" s="502"/>
      <c r="L290" s="30"/>
      <c r="M290" s="502"/>
      <c r="O290" s="30"/>
      <c r="P290" s="502"/>
      <c r="R290" s="30"/>
      <c r="S290" s="502"/>
      <c r="U290" s="30"/>
      <c r="V290" s="502"/>
      <c r="X290" s="30"/>
      <c r="Y290" s="502"/>
      <c r="AA290" s="30"/>
      <c r="AB290" s="502"/>
      <c r="AD290" s="30"/>
      <c r="AE290" s="502"/>
      <c r="AG290" s="30"/>
      <c r="AH290" s="502"/>
      <c r="AJ290" s="30"/>
      <c r="AK290" s="502"/>
      <c r="AM290" s="30"/>
      <c r="AN290" s="502"/>
      <c r="AP290" s="30"/>
      <c r="AQ290" s="502"/>
      <c r="AS290" s="30"/>
      <c r="AT290" s="502"/>
      <c r="AV290" s="30"/>
      <c r="AW290" s="502"/>
      <c r="AY290" s="30"/>
      <c r="AZ290" s="502"/>
      <c r="BB290" s="30"/>
      <c r="BC290" s="502"/>
      <c r="BE290" s="30"/>
      <c r="BF290" s="502"/>
      <c r="BH290" s="30"/>
      <c r="BI290" s="502"/>
      <c r="BK290" s="30"/>
      <c r="BL290" s="31"/>
      <c r="BM290" s="31"/>
      <c r="BN290" s="31"/>
      <c r="BO290" s="31"/>
      <c r="BP290" s="31"/>
      <c r="BQ290" s="31"/>
      <c r="BR290" s="31"/>
      <c r="BS290" s="502"/>
      <c r="BT290" s="502"/>
      <c r="BU290" s="502"/>
      <c r="BV290" s="502"/>
      <c r="BW290" s="502"/>
      <c r="BX290" s="502"/>
      <c r="BY290" s="502"/>
      <c r="BZ290" s="502"/>
      <c r="CA290" s="502"/>
      <c r="CB290" s="502"/>
      <c r="CC290" s="502"/>
      <c r="CD290" s="502"/>
      <c r="CE290" s="502"/>
      <c r="CF290" s="502"/>
      <c r="CG290" s="502"/>
      <c r="CH290" s="502"/>
      <c r="CI290" s="502"/>
      <c r="CJ290" s="502"/>
      <c r="CK290" s="502"/>
      <c r="CL290" s="502"/>
      <c r="CM290" s="502"/>
      <c r="CN290" s="502"/>
      <c r="CO290" s="502"/>
      <c r="CP290" s="502"/>
      <c r="CQ290" s="502"/>
      <c r="CR290" s="502"/>
      <c r="CS290" s="502"/>
      <c r="CT290" s="502"/>
      <c r="CU290" s="502"/>
      <c r="CV290" s="502"/>
      <c r="CW290" s="502"/>
      <c r="CX290" s="502"/>
      <c r="CY290" s="502"/>
      <c r="CZ290" s="502"/>
      <c r="DA290" s="502"/>
      <c r="DB290" s="502"/>
      <c r="DC290" s="502"/>
      <c r="DD290" s="502"/>
      <c r="DE290" s="502"/>
      <c r="DF290" s="502"/>
      <c r="DG290" s="502"/>
      <c r="DH290" s="502"/>
      <c r="DI290" s="502"/>
      <c r="DJ290" s="502"/>
      <c r="DK290" s="502"/>
      <c r="DL290" s="502"/>
      <c r="DM290" s="502"/>
      <c r="DN290" s="502"/>
      <c r="DO290" s="502"/>
      <c r="DP290" s="502"/>
      <c r="DQ290" s="502"/>
      <c r="DR290" s="502"/>
      <c r="DS290" s="502"/>
      <c r="DT290" s="502"/>
      <c r="DU290" s="502"/>
      <c r="DV290" s="502"/>
      <c r="DW290" s="502"/>
      <c r="DX290" s="502"/>
      <c r="DY290" s="502"/>
      <c r="DZ290" s="502"/>
      <c r="EA290" s="502"/>
      <c r="EB290" s="502"/>
      <c r="EC290" s="502"/>
      <c r="ED290" s="502"/>
      <c r="EE290" s="502"/>
      <c r="EF290" s="502"/>
      <c r="EG290" s="502"/>
      <c r="EH290" s="502"/>
      <c r="EI290" s="502"/>
      <c r="EJ290" s="502"/>
      <c r="EK290" s="502"/>
      <c r="EL290" s="502"/>
      <c r="EM290" s="502"/>
      <c r="EN290" s="502"/>
      <c r="EO290" s="502"/>
      <c r="EP290" s="502"/>
      <c r="EQ290" s="502"/>
      <c r="ER290" s="502"/>
      <c r="ES290" s="502"/>
      <c r="ET290" s="502"/>
      <c r="EU290" s="502"/>
      <c r="EV290" s="502"/>
      <c r="EW290" s="502"/>
      <c r="EX290" s="503"/>
      <c r="EY290" s="502"/>
      <c r="EZ290" s="502"/>
      <c r="FA290" s="502"/>
      <c r="FB290" s="502"/>
      <c r="FC290" s="502"/>
      <c r="FD290" s="502"/>
      <c r="FE290" s="502"/>
      <c r="FF290" s="502"/>
      <c r="FG290" s="502"/>
      <c r="FH290" s="502"/>
      <c r="FI290" s="502"/>
    </row>
    <row r="291" spans="1:165" s="501" customFormat="1" x14ac:dyDescent="0.2">
      <c r="A291" s="772"/>
      <c r="B291" s="788"/>
      <c r="C291" s="502"/>
      <c r="D291" s="502"/>
      <c r="F291" s="30"/>
      <c r="G291" s="502"/>
      <c r="I291" s="30"/>
      <c r="J291" s="502"/>
      <c r="L291" s="30"/>
      <c r="M291" s="502"/>
      <c r="O291" s="30"/>
      <c r="P291" s="502"/>
      <c r="R291" s="30"/>
      <c r="S291" s="502"/>
      <c r="U291" s="30"/>
      <c r="V291" s="502"/>
      <c r="X291" s="30"/>
      <c r="Y291" s="502"/>
      <c r="AA291" s="30"/>
      <c r="AB291" s="502"/>
      <c r="AD291" s="30"/>
      <c r="AE291" s="502"/>
      <c r="AG291" s="30"/>
      <c r="AH291" s="502"/>
      <c r="AJ291" s="30"/>
      <c r="AK291" s="502"/>
      <c r="AM291" s="30"/>
      <c r="AN291" s="502"/>
      <c r="AP291" s="30"/>
      <c r="AQ291" s="502"/>
      <c r="AS291" s="30"/>
      <c r="AT291" s="502"/>
      <c r="AV291" s="30"/>
      <c r="AW291" s="502"/>
      <c r="AY291" s="30"/>
      <c r="AZ291" s="502"/>
      <c r="BB291" s="30"/>
      <c r="BC291" s="502"/>
      <c r="BE291" s="30"/>
      <c r="BF291" s="502"/>
      <c r="BH291" s="30"/>
      <c r="BI291" s="502"/>
      <c r="BK291" s="30"/>
      <c r="BL291" s="31"/>
      <c r="BM291" s="31"/>
      <c r="BN291" s="31"/>
      <c r="BO291" s="31"/>
      <c r="BP291" s="31"/>
      <c r="BQ291" s="31"/>
      <c r="BR291" s="31"/>
      <c r="BS291" s="502"/>
      <c r="BT291" s="502"/>
      <c r="BU291" s="502"/>
      <c r="BV291" s="502"/>
      <c r="BW291" s="502"/>
      <c r="BX291" s="502"/>
      <c r="BY291" s="502"/>
      <c r="BZ291" s="502"/>
      <c r="CA291" s="502"/>
      <c r="CB291" s="502"/>
      <c r="CC291" s="502"/>
      <c r="CD291" s="502"/>
      <c r="CE291" s="502"/>
      <c r="CF291" s="502"/>
      <c r="CG291" s="502"/>
      <c r="CH291" s="502"/>
      <c r="CI291" s="502"/>
      <c r="CJ291" s="502"/>
      <c r="CK291" s="502"/>
      <c r="CL291" s="502"/>
      <c r="CM291" s="502"/>
      <c r="CN291" s="502"/>
      <c r="CO291" s="502"/>
      <c r="CP291" s="502"/>
      <c r="CQ291" s="502"/>
      <c r="CR291" s="502"/>
      <c r="CS291" s="502"/>
      <c r="CT291" s="502"/>
      <c r="CU291" s="502"/>
      <c r="CV291" s="502"/>
      <c r="CW291" s="502"/>
      <c r="CX291" s="502"/>
      <c r="CY291" s="502"/>
      <c r="CZ291" s="502"/>
      <c r="DA291" s="502"/>
      <c r="DB291" s="502"/>
      <c r="DC291" s="502"/>
      <c r="DD291" s="502"/>
      <c r="DE291" s="502"/>
      <c r="DF291" s="502"/>
      <c r="DG291" s="502"/>
      <c r="DH291" s="502"/>
      <c r="DI291" s="502"/>
      <c r="DJ291" s="502"/>
      <c r="DK291" s="502"/>
      <c r="DL291" s="502"/>
      <c r="DM291" s="502"/>
      <c r="DN291" s="502"/>
      <c r="DO291" s="502"/>
      <c r="DP291" s="502"/>
      <c r="DQ291" s="502"/>
      <c r="DR291" s="502"/>
      <c r="DS291" s="502"/>
      <c r="DT291" s="502"/>
      <c r="DU291" s="502"/>
      <c r="DV291" s="502"/>
      <c r="DW291" s="502"/>
      <c r="DX291" s="502"/>
      <c r="DY291" s="502"/>
      <c r="DZ291" s="502"/>
      <c r="EA291" s="502"/>
      <c r="EB291" s="502"/>
      <c r="EC291" s="502"/>
      <c r="ED291" s="502"/>
      <c r="EE291" s="502"/>
      <c r="EF291" s="502"/>
      <c r="EG291" s="502"/>
      <c r="EH291" s="502"/>
      <c r="EI291" s="502"/>
      <c r="EJ291" s="502"/>
      <c r="EK291" s="502"/>
      <c r="EL291" s="502"/>
      <c r="EM291" s="502"/>
      <c r="EN291" s="502"/>
      <c r="EO291" s="502"/>
      <c r="EP291" s="502"/>
      <c r="EQ291" s="502"/>
      <c r="ER291" s="502"/>
      <c r="ES291" s="502"/>
      <c r="ET291" s="502"/>
      <c r="EU291" s="502"/>
      <c r="EV291" s="502"/>
      <c r="EW291" s="502"/>
      <c r="EX291" s="503"/>
      <c r="EY291" s="502"/>
      <c r="EZ291" s="502"/>
      <c r="FA291" s="502"/>
      <c r="FB291" s="502"/>
      <c r="FC291" s="502"/>
      <c r="FD291" s="502"/>
      <c r="FE291" s="502"/>
      <c r="FF291" s="502"/>
      <c r="FG291" s="502"/>
      <c r="FH291" s="502"/>
      <c r="FI291" s="502"/>
    </row>
    <row r="292" spans="1:165" s="501" customFormat="1" x14ac:dyDescent="0.2">
      <c r="A292" s="772"/>
      <c r="B292" s="788"/>
      <c r="C292" s="502"/>
      <c r="D292" s="502"/>
      <c r="F292" s="30"/>
      <c r="G292" s="502"/>
      <c r="I292" s="30"/>
      <c r="J292" s="502"/>
      <c r="L292" s="30"/>
      <c r="M292" s="502"/>
      <c r="O292" s="30"/>
      <c r="P292" s="502"/>
      <c r="R292" s="30"/>
      <c r="S292" s="502"/>
      <c r="U292" s="30"/>
      <c r="V292" s="502"/>
      <c r="X292" s="30"/>
      <c r="Y292" s="502"/>
      <c r="AA292" s="30"/>
      <c r="AB292" s="502"/>
      <c r="AD292" s="30"/>
      <c r="AE292" s="502"/>
      <c r="AG292" s="30"/>
      <c r="AH292" s="502"/>
      <c r="AJ292" s="30"/>
      <c r="AK292" s="502"/>
      <c r="AM292" s="30"/>
      <c r="AN292" s="502"/>
      <c r="AP292" s="30"/>
      <c r="AQ292" s="502"/>
      <c r="AS292" s="30"/>
      <c r="AT292" s="502"/>
      <c r="AV292" s="30"/>
      <c r="AW292" s="502"/>
      <c r="AY292" s="30"/>
      <c r="AZ292" s="502"/>
      <c r="BB292" s="30"/>
      <c r="BC292" s="502"/>
      <c r="BE292" s="30"/>
      <c r="BF292" s="502"/>
      <c r="BH292" s="30"/>
      <c r="BI292" s="502"/>
      <c r="BK292" s="30"/>
      <c r="BL292" s="31"/>
      <c r="BM292" s="31"/>
      <c r="BN292" s="31"/>
      <c r="BO292" s="31"/>
      <c r="BP292" s="31"/>
      <c r="BQ292" s="31"/>
      <c r="BR292" s="31"/>
      <c r="BS292" s="502"/>
      <c r="BT292" s="502"/>
      <c r="BU292" s="502"/>
      <c r="BV292" s="502"/>
      <c r="BW292" s="502"/>
      <c r="BX292" s="502"/>
      <c r="BY292" s="502"/>
      <c r="BZ292" s="502"/>
      <c r="CA292" s="502"/>
      <c r="CB292" s="502"/>
      <c r="CC292" s="502"/>
      <c r="CD292" s="502"/>
      <c r="CE292" s="502"/>
      <c r="CF292" s="502"/>
      <c r="CG292" s="502"/>
      <c r="CH292" s="502"/>
      <c r="CI292" s="502"/>
      <c r="CJ292" s="502"/>
      <c r="CK292" s="502"/>
      <c r="CL292" s="502"/>
      <c r="CM292" s="502"/>
      <c r="CN292" s="502"/>
      <c r="CO292" s="502"/>
      <c r="CP292" s="502"/>
      <c r="CQ292" s="502"/>
      <c r="CR292" s="502"/>
      <c r="CS292" s="502"/>
      <c r="CT292" s="502"/>
      <c r="CU292" s="502"/>
      <c r="CV292" s="502"/>
      <c r="CW292" s="502"/>
      <c r="CX292" s="502"/>
      <c r="CY292" s="502"/>
      <c r="CZ292" s="502"/>
      <c r="DA292" s="502"/>
      <c r="DB292" s="502"/>
      <c r="DC292" s="502"/>
      <c r="DD292" s="502"/>
      <c r="DE292" s="502"/>
      <c r="DF292" s="502"/>
      <c r="DG292" s="502"/>
      <c r="DH292" s="502"/>
      <c r="DI292" s="502"/>
      <c r="DJ292" s="502"/>
      <c r="DK292" s="502"/>
      <c r="DL292" s="502"/>
      <c r="DM292" s="502"/>
      <c r="DN292" s="502"/>
      <c r="DO292" s="502"/>
      <c r="DP292" s="502"/>
      <c r="DQ292" s="502"/>
      <c r="DR292" s="502"/>
      <c r="DS292" s="502"/>
      <c r="DT292" s="502"/>
      <c r="DU292" s="502"/>
      <c r="DV292" s="502"/>
      <c r="DW292" s="502"/>
      <c r="DX292" s="502"/>
      <c r="DY292" s="502"/>
      <c r="DZ292" s="502"/>
      <c r="EA292" s="502"/>
      <c r="EB292" s="502"/>
      <c r="EC292" s="502"/>
      <c r="ED292" s="502"/>
      <c r="EE292" s="502"/>
      <c r="EF292" s="502"/>
      <c r="EG292" s="502"/>
      <c r="EH292" s="502"/>
      <c r="EI292" s="502"/>
      <c r="EJ292" s="502"/>
      <c r="EK292" s="502"/>
      <c r="EL292" s="502"/>
      <c r="EM292" s="502"/>
      <c r="EN292" s="502"/>
      <c r="EO292" s="502"/>
      <c r="EP292" s="502"/>
      <c r="EQ292" s="502"/>
      <c r="ER292" s="502"/>
      <c r="ES292" s="502"/>
      <c r="ET292" s="502"/>
      <c r="EU292" s="502"/>
      <c r="EV292" s="502"/>
      <c r="EW292" s="502"/>
      <c r="EX292" s="503"/>
      <c r="EY292" s="502"/>
      <c r="EZ292" s="502"/>
      <c r="FA292" s="502"/>
      <c r="FB292" s="502"/>
      <c r="FC292" s="502"/>
      <c r="FD292" s="502"/>
      <c r="FE292" s="502"/>
      <c r="FF292" s="502"/>
      <c r="FG292" s="502"/>
      <c r="FH292" s="502"/>
      <c r="FI292" s="502"/>
    </row>
    <row r="293" spans="1:165" s="501" customFormat="1" x14ac:dyDescent="0.2">
      <c r="A293" s="772"/>
      <c r="B293" s="788"/>
      <c r="C293" s="502"/>
      <c r="D293" s="502"/>
      <c r="F293" s="30"/>
      <c r="G293" s="502"/>
      <c r="I293" s="30"/>
      <c r="J293" s="502"/>
      <c r="L293" s="30"/>
      <c r="M293" s="502"/>
      <c r="O293" s="30"/>
      <c r="P293" s="502"/>
      <c r="R293" s="30"/>
      <c r="S293" s="502"/>
      <c r="U293" s="30"/>
      <c r="V293" s="502"/>
      <c r="X293" s="30"/>
      <c r="Y293" s="502"/>
      <c r="AA293" s="30"/>
      <c r="AB293" s="502"/>
      <c r="AD293" s="30"/>
      <c r="AE293" s="502"/>
      <c r="AG293" s="30"/>
      <c r="AH293" s="502"/>
      <c r="AJ293" s="30"/>
      <c r="AK293" s="502"/>
      <c r="AM293" s="30"/>
      <c r="AN293" s="502"/>
      <c r="AP293" s="30"/>
      <c r="AQ293" s="502"/>
      <c r="AS293" s="30"/>
      <c r="AT293" s="502"/>
      <c r="AV293" s="30"/>
      <c r="AW293" s="502"/>
      <c r="AY293" s="30"/>
      <c r="AZ293" s="502"/>
      <c r="BB293" s="30"/>
      <c r="BC293" s="502"/>
      <c r="BE293" s="30"/>
      <c r="BF293" s="502"/>
      <c r="BH293" s="30"/>
      <c r="BI293" s="502"/>
      <c r="BK293" s="30"/>
      <c r="BL293" s="31"/>
      <c r="BM293" s="31"/>
      <c r="BN293" s="31"/>
      <c r="BO293" s="31"/>
      <c r="BP293" s="31"/>
      <c r="BQ293" s="31"/>
      <c r="BR293" s="31"/>
      <c r="BS293" s="502"/>
      <c r="BT293" s="502"/>
      <c r="BU293" s="502"/>
      <c r="BV293" s="502"/>
      <c r="BW293" s="502"/>
      <c r="BX293" s="502"/>
      <c r="BY293" s="502"/>
      <c r="BZ293" s="502"/>
      <c r="CA293" s="502"/>
      <c r="CB293" s="502"/>
      <c r="CC293" s="502"/>
      <c r="CD293" s="502"/>
      <c r="CE293" s="502"/>
      <c r="CF293" s="502"/>
      <c r="CG293" s="502"/>
      <c r="CH293" s="502"/>
      <c r="CI293" s="502"/>
      <c r="CJ293" s="502"/>
      <c r="CK293" s="502"/>
      <c r="CL293" s="502"/>
      <c r="CM293" s="502"/>
      <c r="CN293" s="502"/>
      <c r="CO293" s="502"/>
      <c r="CP293" s="502"/>
      <c r="CQ293" s="502"/>
      <c r="CR293" s="502"/>
      <c r="CS293" s="502"/>
      <c r="CT293" s="502"/>
      <c r="CU293" s="502"/>
      <c r="CV293" s="502"/>
      <c r="CW293" s="502"/>
      <c r="CX293" s="502"/>
      <c r="CY293" s="502"/>
      <c r="CZ293" s="502"/>
      <c r="DA293" s="502"/>
      <c r="DB293" s="502"/>
      <c r="DC293" s="502"/>
      <c r="DD293" s="502"/>
      <c r="DE293" s="502"/>
      <c r="DF293" s="502"/>
      <c r="DG293" s="502"/>
      <c r="DH293" s="502"/>
      <c r="DI293" s="502"/>
      <c r="DJ293" s="502"/>
      <c r="DK293" s="502"/>
      <c r="DL293" s="502"/>
      <c r="DM293" s="502"/>
      <c r="DN293" s="502"/>
      <c r="DO293" s="502"/>
      <c r="DP293" s="502"/>
      <c r="DQ293" s="502"/>
      <c r="DR293" s="502"/>
      <c r="DS293" s="502"/>
      <c r="DT293" s="502"/>
      <c r="DU293" s="502"/>
      <c r="DV293" s="502"/>
      <c r="DW293" s="502"/>
      <c r="DX293" s="502"/>
      <c r="DY293" s="502"/>
      <c r="DZ293" s="502"/>
      <c r="EA293" s="502"/>
      <c r="EB293" s="502"/>
      <c r="EC293" s="502"/>
      <c r="ED293" s="502"/>
      <c r="EE293" s="502"/>
      <c r="EF293" s="502"/>
      <c r="EG293" s="502"/>
      <c r="EH293" s="502"/>
      <c r="EI293" s="502"/>
      <c r="EJ293" s="502"/>
      <c r="EK293" s="502"/>
      <c r="EL293" s="502"/>
      <c r="EM293" s="502"/>
      <c r="EN293" s="502"/>
      <c r="EO293" s="502"/>
      <c r="EP293" s="502"/>
      <c r="EQ293" s="502"/>
      <c r="ER293" s="502"/>
      <c r="ES293" s="502"/>
      <c r="ET293" s="502"/>
      <c r="EU293" s="502"/>
      <c r="EV293" s="502"/>
      <c r="EW293" s="502"/>
      <c r="EX293" s="503"/>
      <c r="EY293" s="502"/>
      <c r="EZ293" s="502"/>
      <c r="FA293" s="502"/>
      <c r="FB293" s="502"/>
      <c r="FC293" s="502"/>
      <c r="FD293" s="502"/>
      <c r="FE293" s="502"/>
      <c r="FF293" s="502"/>
      <c r="FG293" s="502"/>
      <c r="FH293" s="502"/>
      <c r="FI293" s="502"/>
    </row>
    <row r="294" spans="1:165" s="501" customFormat="1" x14ac:dyDescent="0.2">
      <c r="A294" s="772"/>
      <c r="B294" s="788"/>
      <c r="C294" s="502"/>
      <c r="D294" s="502"/>
      <c r="F294" s="30"/>
      <c r="G294" s="502"/>
      <c r="I294" s="30"/>
      <c r="J294" s="502"/>
      <c r="L294" s="30"/>
      <c r="M294" s="502"/>
      <c r="O294" s="30"/>
      <c r="P294" s="502"/>
      <c r="R294" s="30"/>
      <c r="S294" s="502"/>
      <c r="U294" s="30"/>
      <c r="V294" s="502"/>
      <c r="X294" s="30"/>
      <c r="Y294" s="502"/>
      <c r="AA294" s="30"/>
      <c r="AB294" s="502"/>
      <c r="AD294" s="30"/>
      <c r="AE294" s="502"/>
      <c r="AG294" s="30"/>
      <c r="AH294" s="502"/>
      <c r="AJ294" s="30"/>
      <c r="AK294" s="502"/>
      <c r="AM294" s="30"/>
      <c r="AN294" s="502"/>
      <c r="AP294" s="30"/>
      <c r="AQ294" s="502"/>
      <c r="AS294" s="30"/>
      <c r="AT294" s="502"/>
      <c r="AV294" s="30"/>
      <c r="AW294" s="502"/>
      <c r="AY294" s="30"/>
      <c r="AZ294" s="502"/>
      <c r="BB294" s="30"/>
      <c r="BC294" s="502"/>
      <c r="BE294" s="30"/>
      <c r="BF294" s="502"/>
      <c r="BH294" s="30"/>
      <c r="BI294" s="502"/>
      <c r="BK294" s="30"/>
      <c r="BL294" s="31"/>
      <c r="BM294" s="31"/>
      <c r="BN294" s="31"/>
      <c r="BO294" s="31"/>
      <c r="BP294" s="31"/>
      <c r="BQ294" s="31"/>
      <c r="BR294" s="31"/>
      <c r="BS294" s="502"/>
      <c r="BT294" s="502"/>
      <c r="BU294" s="502"/>
      <c r="BV294" s="502"/>
      <c r="BW294" s="502"/>
      <c r="BX294" s="502"/>
      <c r="BY294" s="502"/>
      <c r="BZ294" s="502"/>
      <c r="CA294" s="502"/>
      <c r="CB294" s="502"/>
      <c r="CC294" s="502"/>
      <c r="CD294" s="502"/>
      <c r="CE294" s="502"/>
      <c r="CF294" s="502"/>
      <c r="CG294" s="502"/>
      <c r="CH294" s="502"/>
      <c r="CI294" s="502"/>
      <c r="CJ294" s="502"/>
      <c r="CK294" s="502"/>
      <c r="CL294" s="502"/>
      <c r="CM294" s="502"/>
      <c r="CN294" s="502"/>
      <c r="CO294" s="502"/>
      <c r="CP294" s="502"/>
      <c r="CQ294" s="502"/>
      <c r="CR294" s="502"/>
      <c r="CS294" s="502"/>
      <c r="CT294" s="502"/>
      <c r="CU294" s="502"/>
      <c r="CV294" s="502"/>
      <c r="CW294" s="502"/>
      <c r="CX294" s="502"/>
      <c r="CY294" s="502"/>
      <c r="CZ294" s="502"/>
      <c r="DA294" s="502"/>
      <c r="DB294" s="502"/>
      <c r="DC294" s="502"/>
      <c r="DD294" s="502"/>
      <c r="DE294" s="502"/>
      <c r="DF294" s="502"/>
      <c r="DG294" s="502"/>
      <c r="DH294" s="502"/>
      <c r="DI294" s="502"/>
      <c r="DJ294" s="502"/>
      <c r="DK294" s="502"/>
      <c r="DL294" s="502"/>
      <c r="DM294" s="502"/>
      <c r="DN294" s="502"/>
      <c r="DO294" s="502"/>
      <c r="DP294" s="502"/>
      <c r="DQ294" s="502"/>
      <c r="DR294" s="502"/>
      <c r="DS294" s="502"/>
      <c r="DT294" s="502"/>
      <c r="DU294" s="502"/>
      <c r="DV294" s="502"/>
      <c r="DW294" s="502"/>
      <c r="DX294" s="502"/>
      <c r="DY294" s="502"/>
      <c r="DZ294" s="502"/>
      <c r="EA294" s="502"/>
      <c r="EB294" s="502"/>
      <c r="EC294" s="502"/>
      <c r="ED294" s="502"/>
      <c r="EE294" s="502"/>
      <c r="EF294" s="502"/>
      <c r="EG294" s="502"/>
      <c r="EH294" s="502"/>
      <c r="EI294" s="502"/>
      <c r="EJ294" s="502"/>
      <c r="EK294" s="502"/>
      <c r="EL294" s="502"/>
      <c r="EM294" s="502"/>
      <c r="EN294" s="502"/>
      <c r="EO294" s="502"/>
      <c r="EP294" s="502"/>
      <c r="EQ294" s="502"/>
      <c r="ER294" s="502"/>
      <c r="ES294" s="502"/>
      <c r="ET294" s="502"/>
      <c r="EU294" s="502"/>
      <c r="EV294" s="502"/>
      <c r="EW294" s="502"/>
      <c r="EX294" s="503"/>
      <c r="EY294" s="502"/>
      <c r="EZ294" s="502"/>
      <c r="FA294" s="502"/>
      <c r="FB294" s="502"/>
      <c r="FC294" s="502"/>
      <c r="FD294" s="502"/>
      <c r="FE294" s="502"/>
      <c r="FF294" s="502"/>
      <c r="FG294" s="502"/>
      <c r="FH294" s="502"/>
      <c r="FI294" s="502"/>
    </row>
    <row r="295" spans="1:165" s="501" customFormat="1" x14ac:dyDescent="0.2">
      <c r="A295" s="772"/>
      <c r="B295" s="788"/>
      <c r="C295" s="502"/>
      <c r="D295" s="502"/>
      <c r="F295" s="30"/>
      <c r="G295" s="502"/>
      <c r="I295" s="30"/>
      <c r="J295" s="502"/>
      <c r="L295" s="30"/>
      <c r="M295" s="502"/>
      <c r="O295" s="30"/>
      <c r="P295" s="502"/>
      <c r="R295" s="30"/>
      <c r="S295" s="502"/>
      <c r="U295" s="30"/>
      <c r="V295" s="502"/>
      <c r="X295" s="30"/>
      <c r="Y295" s="502"/>
      <c r="AA295" s="30"/>
      <c r="AB295" s="502"/>
      <c r="AD295" s="30"/>
      <c r="AE295" s="502"/>
      <c r="AG295" s="30"/>
      <c r="AH295" s="502"/>
      <c r="AJ295" s="30"/>
      <c r="AK295" s="502"/>
      <c r="AM295" s="30"/>
      <c r="AN295" s="502"/>
      <c r="AP295" s="30"/>
      <c r="AQ295" s="502"/>
      <c r="AS295" s="30"/>
      <c r="AT295" s="502"/>
      <c r="AV295" s="30"/>
      <c r="AW295" s="502"/>
      <c r="AY295" s="30"/>
      <c r="AZ295" s="502"/>
      <c r="BB295" s="30"/>
      <c r="BC295" s="502"/>
      <c r="BE295" s="30"/>
      <c r="BF295" s="502"/>
      <c r="BH295" s="30"/>
      <c r="BI295" s="502"/>
      <c r="BK295" s="30"/>
      <c r="BL295" s="31"/>
      <c r="BM295" s="31"/>
      <c r="BN295" s="31"/>
      <c r="BO295" s="31"/>
      <c r="BP295" s="31"/>
      <c r="BQ295" s="31"/>
      <c r="BR295" s="31"/>
      <c r="BS295" s="502"/>
      <c r="BT295" s="502"/>
      <c r="BU295" s="502"/>
      <c r="BV295" s="502"/>
      <c r="BW295" s="502"/>
      <c r="BX295" s="502"/>
      <c r="BY295" s="502"/>
      <c r="BZ295" s="502"/>
      <c r="CA295" s="502"/>
      <c r="CB295" s="502"/>
      <c r="CC295" s="502"/>
      <c r="CD295" s="502"/>
      <c r="CE295" s="502"/>
      <c r="CF295" s="502"/>
      <c r="CG295" s="502"/>
      <c r="CH295" s="502"/>
      <c r="CI295" s="502"/>
      <c r="CJ295" s="502"/>
      <c r="CK295" s="502"/>
      <c r="CL295" s="502"/>
      <c r="CM295" s="502"/>
      <c r="CN295" s="502"/>
      <c r="CO295" s="502"/>
      <c r="CP295" s="502"/>
      <c r="CQ295" s="502"/>
      <c r="CR295" s="502"/>
      <c r="CS295" s="502"/>
      <c r="CT295" s="502"/>
      <c r="CU295" s="502"/>
      <c r="CV295" s="502"/>
      <c r="CW295" s="502"/>
      <c r="CX295" s="502"/>
      <c r="CY295" s="502"/>
      <c r="CZ295" s="502"/>
      <c r="DA295" s="502"/>
      <c r="DB295" s="502"/>
      <c r="DC295" s="502"/>
      <c r="DD295" s="502"/>
      <c r="DE295" s="502"/>
      <c r="DF295" s="502"/>
      <c r="DG295" s="502"/>
      <c r="DH295" s="502"/>
      <c r="DI295" s="502"/>
      <c r="DJ295" s="502"/>
      <c r="DK295" s="502"/>
      <c r="DL295" s="502"/>
      <c r="DM295" s="502"/>
      <c r="DN295" s="502"/>
      <c r="DO295" s="502"/>
      <c r="DP295" s="502"/>
      <c r="DQ295" s="502"/>
      <c r="DR295" s="502"/>
      <c r="DS295" s="502"/>
      <c r="DT295" s="502"/>
      <c r="DU295" s="502"/>
      <c r="DV295" s="502"/>
      <c r="DW295" s="502"/>
      <c r="DX295" s="502"/>
      <c r="DY295" s="502"/>
      <c r="DZ295" s="502"/>
      <c r="EA295" s="502"/>
      <c r="EB295" s="502"/>
      <c r="EC295" s="502"/>
      <c r="ED295" s="502"/>
      <c r="EE295" s="502"/>
      <c r="EF295" s="502"/>
      <c r="EG295" s="502"/>
      <c r="EH295" s="502"/>
      <c r="EI295" s="502"/>
      <c r="EJ295" s="502"/>
      <c r="EK295" s="502"/>
      <c r="EL295" s="502"/>
      <c r="EM295" s="502"/>
      <c r="EN295" s="502"/>
      <c r="EO295" s="502"/>
      <c r="EP295" s="502"/>
      <c r="EQ295" s="502"/>
      <c r="ER295" s="502"/>
      <c r="ES295" s="502"/>
      <c r="ET295" s="502"/>
      <c r="EU295" s="502"/>
      <c r="EV295" s="502"/>
      <c r="EW295" s="502"/>
      <c r="EX295" s="503"/>
      <c r="EY295" s="502"/>
      <c r="EZ295" s="502"/>
      <c r="FA295" s="502"/>
      <c r="FB295" s="502"/>
      <c r="FC295" s="502"/>
      <c r="FD295" s="502"/>
      <c r="FE295" s="502"/>
      <c r="FF295" s="502"/>
      <c r="FG295" s="502"/>
      <c r="FH295" s="502"/>
      <c r="FI295" s="502"/>
    </row>
    <row r="296" spans="1:165" s="501" customFormat="1" x14ac:dyDescent="0.2">
      <c r="A296" s="772"/>
      <c r="B296" s="788"/>
      <c r="C296" s="502"/>
      <c r="D296" s="502"/>
      <c r="F296" s="30"/>
      <c r="G296" s="502"/>
      <c r="I296" s="30"/>
      <c r="J296" s="502"/>
      <c r="L296" s="30"/>
      <c r="M296" s="502"/>
      <c r="O296" s="30"/>
      <c r="P296" s="502"/>
      <c r="R296" s="30"/>
      <c r="S296" s="502"/>
      <c r="U296" s="30"/>
      <c r="V296" s="502"/>
      <c r="X296" s="30"/>
      <c r="Y296" s="502"/>
      <c r="AA296" s="30"/>
      <c r="AB296" s="502"/>
      <c r="AD296" s="30"/>
      <c r="AE296" s="502"/>
      <c r="AG296" s="30"/>
      <c r="AH296" s="502"/>
      <c r="AJ296" s="30"/>
      <c r="AK296" s="502"/>
      <c r="AM296" s="30"/>
      <c r="AN296" s="502"/>
      <c r="AP296" s="30"/>
      <c r="AQ296" s="502"/>
      <c r="AS296" s="30"/>
      <c r="AT296" s="502"/>
      <c r="AV296" s="30"/>
      <c r="AW296" s="502"/>
      <c r="AY296" s="30"/>
      <c r="AZ296" s="502"/>
      <c r="BB296" s="30"/>
      <c r="BC296" s="502"/>
      <c r="BE296" s="30"/>
      <c r="BF296" s="502"/>
      <c r="BH296" s="30"/>
      <c r="BI296" s="502"/>
      <c r="BK296" s="30"/>
      <c r="BL296" s="31"/>
      <c r="BM296" s="31"/>
      <c r="BN296" s="31"/>
      <c r="BO296" s="31"/>
      <c r="BP296" s="31"/>
      <c r="BQ296" s="31"/>
      <c r="BR296" s="31"/>
      <c r="BS296" s="502"/>
      <c r="BT296" s="502"/>
      <c r="BU296" s="502"/>
      <c r="BV296" s="502"/>
      <c r="BW296" s="502"/>
      <c r="BX296" s="502"/>
      <c r="BY296" s="502"/>
      <c r="BZ296" s="502"/>
      <c r="CA296" s="502"/>
      <c r="CB296" s="502"/>
      <c r="CC296" s="502"/>
      <c r="CD296" s="502"/>
      <c r="CE296" s="502"/>
      <c r="CF296" s="502"/>
      <c r="CG296" s="502"/>
      <c r="CH296" s="502"/>
      <c r="CI296" s="502"/>
      <c r="CJ296" s="502"/>
      <c r="CK296" s="502"/>
      <c r="CL296" s="502"/>
      <c r="CM296" s="502"/>
      <c r="CN296" s="502"/>
      <c r="CO296" s="502"/>
      <c r="CP296" s="502"/>
      <c r="CQ296" s="502"/>
      <c r="CR296" s="502"/>
      <c r="CS296" s="502"/>
      <c r="CT296" s="502"/>
      <c r="CU296" s="502"/>
      <c r="CV296" s="502"/>
      <c r="CW296" s="502"/>
      <c r="CX296" s="502"/>
      <c r="CY296" s="502"/>
      <c r="CZ296" s="502"/>
      <c r="DA296" s="502"/>
      <c r="DB296" s="502"/>
      <c r="DC296" s="502"/>
      <c r="DD296" s="502"/>
      <c r="DE296" s="502"/>
      <c r="DF296" s="502"/>
      <c r="DG296" s="502"/>
      <c r="DH296" s="502"/>
      <c r="DI296" s="502"/>
      <c r="DJ296" s="502"/>
      <c r="DK296" s="502"/>
      <c r="DL296" s="502"/>
      <c r="DM296" s="502"/>
      <c r="DN296" s="502"/>
      <c r="DO296" s="502"/>
      <c r="DP296" s="502"/>
      <c r="DQ296" s="502"/>
      <c r="DR296" s="502"/>
      <c r="DS296" s="502"/>
      <c r="DT296" s="502"/>
      <c r="DU296" s="502"/>
      <c r="DV296" s="502"/>
      <c r="DW296" s="502"/>
      <c r="DX296" s="502"/>
      <c r="DY296" s="502"/>
      <c r="DZ296" s="502"/>
      <c r="EA296" s="502"/>
      <c r="EB296" s="502"/>
      <c r="EC296" s="502"/>
      <c r="ED296" s="502"/>
      <c r="EE296" s="502"/>
      <c r="EF296" s="502"/>
      <c r="EG296" s="502"/>
      <c r="EH296" s="502"/>
      <c r="EI296" s="502"/>
      <c r="EJ296" s="502"/>
      <c r="EK296" s="502"/>
      <c r="EL296" s="502"/>
      <c r="EM296" s="502"/>
      <c r="EN296" s="502"/>
      <c r="EO296" s="502"/>
      <c r="EP296" s="502"/>
      <c r="EQ296" s="502"/>
      <c r="ER296" s="502"/>
      <c r="ES296" s="502"/>
      <c r="ET296" s="502"/>
      <c r="EU296" s="502"/>
      <c r="EV296" s="502"/>
      <c r="EW296" s="502"/>
      <c r="EX296" s="503"/>
      <c r="EY296" s="502"/>
      <c r="EZ296" s="502"/>
      <c r="FA296" s="502"/>
      <c r="FB296" s="502"/>
      <c r="FC296" s="502"/>
      <c r="FD296" s="502"/>
      <c r="FE296" s="502"/>
      <c r="FF296" s="502"/>
      <c r="FG296" s="502"/>
      <c r="FH296" s="502"/>
      <c r="FI296" s="502"/>
    </row>
    <row r="297" spans="1:165" s="501" customFormat="1" x14ac:dyDescent="0.2">
      <c r="A297" s="772"/>
      <c r="B297" s="788"/>
      <c r="C297" s="502"/>
      <c r="D297" s="502"/>
      <c r="F297" s="30"/>
      <c r="G297" s="502"/>
      <c r="I297" s="30"/>
      <c r="J297" s="502"/>
      <c r="L297" s="30"/>
      <c r="M297" s="502"/>
      <c r="O297" s="30"/>
      <c r="P297" s="502"/>
      <c r="R297" s="30"/>
      <c r="S297" s="502"/>
      <c r="U297" s="30"/>
      <c r="V297" s="502"/>
      <c r="X297" s="30"/>
      <c r="Y297" s="502"/>
      <c r="AA297" s="30"/>
      <c r="AB297" s="502"/>
      <c r="AD297" s="30"/>
      <c r="AE297" s="502"/>
      <c r="AG297" s="30"/>
      <c r="AH297" s="502"/>
      <c r="AJ297" s="30"/>
      <c r="AK297" s="502"/>
      <c r="AM297" s="30"/>
      <c r="AN297" s="502"/>
      <c r="AP297" s="30"/>
      <c r="AQ297" s="502"/>
      <c r="AS297" s="30"/>
      <c r="AT297" s="502"/>
      <c r="AV297" s="30"/>
      <c r="AW297" s="502"/>
      <c r="AY297" s="30"/>
      <c r="AZ297" s="502"/>
      <c r="BB297" s="30"/>
      <c r="BC297" s="502"/>
      <c r="BE297" s="30"/>
      <c r="BF297" s="502"/>
      <c r="BH297" s="30"/>
      <c r="BI297" s="502"/>
      <c r="BK297" s="30"/>
      <c r="BL297" s="31"/>
      <c r="BM297" s="31"/>
      <c r="BN297" s="31"/>
      <c r="BO297" s="31"/>
      <c r="BP297" s="31"/>
      <c r="BQ297" s="31"/>
      <c r="BR297" s="31"/>
      <c r="BS297" s="502"/>
      <c r="BT297" s="502"/>
      <c r="BU297" s="502"/>
      <c r="BV297" s="502"/>
      <c r="BW297" s="502"/>
      <c r="BX297" s="502"/>
      <c r="BY297" s="502"/>
      <c r="BZ297" s="502"/>
      <c r="CA297" s="502"/>
      <c r="CB297" s="502"/>
      <c r="CC297" s="502"/>
      <c r="CD297" s="502"/>
      <c r="CE297" s="502"/>
      <c r="CF297" s="502"/>
      <c r="CG297" s="502"/>
      <c r="CH297" s="502"/>
      <c r="CI297" s="502"/>
      <c r="CJ297" s="502"/>
      <c r="CK297" s="502"/>
      <c r="CL297" s="502"/>
      <c r="CM297" s="502"/>
      <c r="CN297" s="502"/>
      <c r="CO297" s="502"/>
      <c r="CP297" s="502"/>
      <c r="CQ297" s="502"/>
      <c r="CR297" s="502"/>
      <c r="CS297" s="502"/>
      <c r="CT297" s="502"/>
      <c r="CU297" s="502"/>
      <c r="CV297" s="502"/>
      <c r="CW297" s="502"/>
      <c r="CX297" s="502"/>
      <c r="CY297" s="502"/>
      <c r="CZ297" s="502"/>
      <c r="DA297" s="502"/>
      <c r="DB297" s="502"/>
      <c r="DC297" s="502"/>
      <c r="DD297" s="502"/>
      <c r="DE297" s="502"/>
      <c r="DF297" s="502"/>
      <c r="DG297" s="502"/>
      <c r="DH297" s="502"/>
      <c r="DI297" s="502"/>
      <c r="DJ297" s="502"/>
      <c r="DK297" s="502"/>
      <c r="DL297" s="502"/>
      <c r="DM297" s="502"/>
      <c r="DN297" s="502"/>
      <c r="DO297" s="502"/>
      <c r="DP297" s="502"/>
      <c r="DQ297" s="502"/>
      <c r="DR297" s="502"/>
      <c r="DS297" s="502"/>
      <c r="DT297" s="502"/>
      <c r="DU297" s="502"/>
      <c r="DV297" s="502"/>
      <c r="DW297" s="502"/>
      <c r="DX297" s="502"/>
      <c r="DY297" s="502"/>
      <c r="DZ297" s="502"/>
      <c r="EA297" s="502"/>
      <c r="EB297" s="502"/>
      <c r="EC297" s="502"/>
      <c r="ED297" s="502"/>
      <c r="EE297" s="502"/>
      <c r="EF297" s="502"/>
      <c r="EG297" s="502"/>
      <c r="EH297" s="502"/>
      <c r="EI297" s="502"/>
      <c r="EJ297" s="502"/>
      <c r="EK297" s="502"/>
      <c r="EL297" s="502"/>
      <c r="EM297" s="502"/>
      <c r="EN297" s="502"/>
      <c r="EO297" s="502"/>
      <c r="EP297" s="502"/>
      <c r="EQ297" s="502"/>
      <c r="ER297" s="502"/>
      <c r="ES297" s="502"/>
      <c r="ET297" s="502"/>
      <c r="EU297" s="502"/>
      <c r="EV297" s="502"/>
      <c r="EW297" s="502"/>
      <c r="EX297" s="503"/>
      <c r="EY297" s="502"/>
      <c r="EZ297" s="502"/>
      <c r="FA297" s="502"/>
      <c r="FB297" s="502"/>
      <c r="FC297" s="502"/>
      <c r="FD297" s="502"/>
      <c r="FE297" s="502"/>
      <c r="FF297" s="502"/>
      <c r="FG297" s="502"/>
      <c r="FH297" s="502"/>
      <c r="FI297" s="502"/>
    </row>
    <row r="298" spans="1:165" s="501" customFormat="1" x14ac:dyDescent="0.2">
      <c r="A298" s="772"/>
      <c r="B298" s="788"/>
      <c r="C298" s="502"/>
      <c r="D298" s="502"/>
      <c r="F298" s="30"/>
      <c r="G298" s="502"/>
      <c r="I298" s="30"/>
      <c r="J298" s="502"/>
      <c r="L298" s="30"/>
      <c r="M298" s="502"/>
      <c r="O298" s="30"/>
      <c r="P298" s="502"/>
      <c r="R298" s="30"/>
      <c r="S298" s="502"/>
      <c r="U298" s="30"/>
      <c r="V298" s="502"/>
      <c r="X298" s="30"/>
      <c r="Y298" s="502"/>
      <c r="AA298" s="30"/>
      <c r="AB298" s="502"/>
      <c r="AD298" s="30"/>
      <c r="AE298" s="502"/>
      <c r="AG298" s="30"/>
      <c r="AH298" s="502"/>
      <c r="AJ298" s="30"/>
      <c r="AK298" s="502"/>
      <c r="AM298" s="30"/>
      <c r="AN298" s="502"/>
      <c r="AP298" s="30"/>
      <c r="AQ298" s="502"/>
      <c r="AS298" s="30"/>
      <c r="AT298" s="502"/>
      <c r="AV298" s="30"/>
      <c r="AW298" s="502"/>
      <c r="AY298" s="30"/>
      <c r="AZ298" s="502"/>
      <c r="BB298" s="30"/>
      <c r="BC298" s="502"/>
      <c r="BE298" s="30"/>
      <c r="BF298" s="502"/>
      <c r="BH298" s="30"/>
      <c r="BI298" s="502"/>
      <c r="BK298" s="30"/>
      <c r="BL298" s="31"/>
      <c r="BM298" s="31"/>
      <c r="BN298" s="31"/>
      <c r="BO298" s="31"/>
      <c r="BP298" s="31"/>
      <c r="BQ298" s="31"/>
      <c r="BR298" s="31"/>
      <c r="BS298" s="502"/>
      <c r="BT298" s="502"/>
      <c r="BU298" s="502"/>
      <c r="BV298" s="502"/>
      <c r="BW298" s="502"/>
      <c r="BX298" s="502"/>
      <c r="BY298" s="502"/>
      <c r="BZ298" s="502"/>
      <c r="CA298" s="502"/>
      <c r="CB298" s="502"/>
      <c r="CC298" s="502"/>
      <c r="CD298" s="502"/>
      <c r="CE298" s="502"/>
      <c r="CF298" s="502"/>
      <c r="CG298" s="502"/>
      <c r="CH298" s="502"/>
      <c r="CI298" s="502"/>
      <c r="CJ298" s="502"/>
      <c r="CK298" s="502"/>
      <c r="CL298" s="502"/>
      <c r="CM298" s="502"/>
      <c r="CN298" s="502"/>
      <c r="CO298" s="502"/>
      <c r="CP298" s="502"/>
      <c r="CQ298" s="502"/>
      <c r="CR298" s="502"/>
      <c r="CS298" s="502"/>
      <c r="CT298" s="502"/>
      <c r="CU298" s="502"/>
      <c r="CV298" s="502"/>
      <c r="CW298" s="502"/>
      <c r="CX298" s="502"/>
      <c r="CY298" s="502"/>
      <c r="CZ298" s="502"/>
      <c r="DA298" s="502"/>
      <c r="DB298" s="502"/>
      <c r="DC298" s="502"/>
      <c r="DD298" s="502"/>
      <c r="DE298" s="502"/>
      <c r="DF298" s="502"/>
      <c r="DG298" s="502"/>
      <c r="DH298" s="502"/>
      <c r="DI298" s="502"/>
      <c r="DJ298" s="502"/>
      <c r="DK298" s="502"/>
      <c r="DL298" s="502"/>
      <c r="DM298" s="502"/>
      <c r="DN298" s="502"/>
      <c r="DO298" s="502"/>
      <c r="DP298" s="502"/>
      <c r="DQ298" s="502"/>
      <c r="DR298" s="502"/>
      <c r="DS298" s="502"/>
      <c r="DT298" s="502"/>
      <c r="DU298" s="502"/>
      <c r="DV298" s="502"/>
      <c r="DW298" s="502"/>
      <c r="DX298" s="502"/>
      <c r="DY298" s="502"/>
      <c r="DZ298" s="502"/>
      <c r="EA298" s="502"/>
      <c r="EB298" s="502"/>
      <c r="EC298" s="502"/>
      <c r="ED298" s="502"/>
      <c r="EE298" s="502"/>
      <c r="EF298" s="502"/>
      <c r="EG298" s="502"/>
      <c r="EH298" s="502"/>
      <c r="EI298" s="502"/>
      <c r="EJ298" s="502"/>
      <c r="EK298" s="502"/>
      <c r="EL298" s="502"/>
      <c r="EM298" s="502"/>
      <c r="EN298" s="502"/>
      <c r="EO298" s="502"/>
      <c r="EP298" s="502"/>
      <c r="EQ298" s="502"/>
      <c r="ER298" s="502"/>
      <c r="ES298" s="502"/>
      <c r="ET298" s="502"/>
      <c r="EU298" s="502"/>
      <c r="EV298" s="502"/>
      <c r="EW298" s="502"/>
      <c r="EX298" s="503"/>
      <c r="EY298" s="502"/>
      <c r="EZ298" s="502"/>
      <c r="FA298" s="502"/>
      <c r="FB298" s="502"/>
      <c r="FC298" s="502"/>
      <c r="FD298" s="502"/>
      <c r="FE298" s="502"/>
      <c r="FF298" s="502"/>
      <c r="FG298" s="502"/>
      <c r="FH298" s="502"/>
      <c r="FI298" s="502"/>
    </row>
    <row r="299" spans="1:165" s="501" customFormat="1" x14ac:dyDescent="0.2">
      <c r="A299" s="772"/>
      <c r="B299" s="788"/>
      <c r="C299" s="502"/>
      <c r="D299" s="502"/>
      <c r="F299" s="30"/>
      <c r="G299" s="502"/>
      <c r="I299" s="30"/>
      <c r="J299" s="502"/>
      <c r="L299" s="30"/>
      <c r="M299" s="502"/>
      <c r="O299" s="30"/>
      <c r="P299" s="502"/>
      <c r="R299" s="30"/>
      <c r="S299" s="502"/>
      <c r="U299" s="30"/>
      <c r="V299" s="502"/>
      <c r="X299" s="30"/>
      <c r="Y299" s="502"/>
      <c r="AA299" s="30"/>
      <c r="AB299" s="502"/>
      <c r="AD299" s="30"/>
      <c r="AE299" s="502"/>
      <c r="AG299" s="30"/>
      <c r="AH299" s="502"/>
      <c r="AJ299" s="30"/>
      <c r="AK299" s="502"/>
      <c r="AM299" s="30"/>
      <c r="AN299" s="502"/>
      <c r="AP299" s="30"/>
      <c r="AQ299" s="502"/>
      <c r="AS299" s="30"/>
      <c r="AT299" s="502"/>
      <c r="AV299" s="30"/>
      <c r="AW299" s="502"/>
      <c r="AY299" s="30"/>
      <c r="AZ299" s="502"/>
      <c r="BB299" s="30"/>
      <c r="BC299" s="502"/>
      <c r="BE299" s="30"/>
      <c r="BF299" s="502"/>
      <c r="BH299" s="30"/>
      <c r="BI299" s="502"/>
      <c r="BK299" s="30"/>
      <c r="BL299" s="31"/>
      <c r="BM299" s="31"/>
      <c r="BN299" s="31"/>
      <c r="BO299" s="31"/>
      <c r="BP299" s="31"/>
      <c r="BQ299" s="31"/>
      <c r="BR299" s="31"/>
      <c r="BS299" s="502"/>
      <c r="BT299" s="502"/>
      <c r="BU299" s="502"/>
      <c r="BV299" s="502"/>
      <c r="BW299" s="502"/>
      <c r="BX299" s="502"/>
      <c r="BY299" s="502"/>
      <c r="BZ299" s="502"/>
      <c r="CA299" s="502"/>
      <c r="CB299" s="502"/>
      <c r="CC299" s="502"/>
      <c r="CD299" s="502"/>
      <c r="CE299" s="502"/>
      <c r="CF299" s="502"/>
      <c r="CG299" s="502"/>
      <c r="CH299" s="502"/>
      <c r="CI299" s="502"/>
      <c r="CJ299" s="502"/>
      <c r="CK299" s="502"/>
      <c r="CL299" s="502"/>
      <c r="CM299" s="502"/>
      <c r="CN299" s="502"/>
      <c r="CO299" s="502"/>
      <c r="CP299" s="502"/>
      <c r="CQ299" s="502"/>
      <c r="CR299" s="502"/>
      <c r="CS299" s="502"/>
      <c r="CT299" s="502"/>
      <c r="CU299" s="502"/>
      <c r="CV299" s="502"/>
      <c r="CW299" s="502"/>
      <c r="CX299" s="502"/>
      <c r="CY299" s="502"/>
      <c r="CZ299" s="502"/>
      <c r="DA299" s="502"/>
      <c r="DB299" s="502"/>
      <c r="DC299" s="502"/>
      <c r="DD299" s="502"/>
      <c r="DE299" s="502"/>
      <c r="DF299" s="502"/>
      <c r="DG299" s="502"/>
      <c r="DH299" s="502"/>
      <c r="DI299" s="502"/>
      <c r="DJ299" s="502"/>
      <c r="DK299" s="502"/>
      <c r="DL299" s="502"/>
      <c r="DM299" s="502"/>
      <c r="DN299" s="502"/>
      <c r="DO299" s="502"/>
      <c r="DP299" s="502"/>
      <c r="DQ299" s="502"/>
      <c r="DR299" s="502"/>
      <c r="DS299" s="502"/>
      <c r="DT299" s="502"/>
      <c r="DU299" s="502"/>
      <c r="DV299" s="502"/>
      <c r="DW299" s="502"/>
      <c r="DX299" s="502"/>
      <c r="DY299" s="502"/>
      <c r="DZ299" s="502"/>
      <c r="EA299" s="502"/>
      <c r="EB299" s="502"/>
      <c r="EC299" s="502"/>
      <c r="ED299" s="502"/>
      <c r="EE299" s="502"/>
      <c r="EF299" s="502"/>
      <c r="EG299" s="502"/>
      <c r="EH299" s="502"/>
      <c r="EI299" s="502"/>
      <c r="EJ299" s="502"/>
      <c r="EK299" s="502"/>
      <c r="EL299" s="502"/>
      <c r="EM299" s="502"/>
      <c r="EN299" s="502"/>
      <c r="EO299" s="502"/>
      <c r="EP299" s="502"/>
      <c r="EQ299" s="502"/>
      <c r="ER299" s="502"/>
      <c r="ES299" s="502"/>
      <c r="ET299" s="502"/>
      <c r="EU299" s="502"/>
      <c r="EV299" s="502"/>
      <c r="EW299" s="502"/>
      <c r="EX299" s="503"/>
      <c r="EY299" s="502"/>
      <c r="EZ299" s="502"/>
      <c r="FA299" s="502"/>
      <c r="FB299" s="502"/>
      <c r="FC299" s="502"/>
      <c r="FD299" s="502"/>
      <c r="FE299" s="502"/>
      <c r="FF299" s="502"/>
      <c r="FG299" s="502"/>
      <c r="FH299" s="502"/>
      <c r="FI299" s="502"/>
    </row>
    <row r="300" spans="1:165" s="501" customFormat="1" x14ac:dyDescent="0.2">
      <c r="A300" s="772"/>
      <c r="B300" s="788"/>
      <c r="C300" s="502"/>
      <c r="D300" s="502"/>
      <c r="F300" s="30"/>
      <c r="G300" s="502"/>
      <c r="I300" s="30"/>
      <c r="J300" s="502"/>
      <c r="L300" s="30"/>
      <c r="M300" s="502"/>
      <c r="O300" s="30"/>
      <c r="P300" s="502"/>
      <c r="R300" s="30"/>
      <c r="S300" s="502"/>
      <c r="U300" s="30"/>
      <c r="V300" s="502"/>
      <c r="X300" s="30"/>
      <c r="Y300" s="502"/>
      <c r="AA300" s="30"/>
      <c r="AB300" s="502"/>
      <c r="AD300" s="30"/>
      <c r="AE300" s="502"/>
      <c r="AG300" s="30"/>
      <c r="AH300" s="502"/>
      <c r="AJ300" s="30"/>
      <c r="AK300" s="502"/>
      <c r="AM300" s="30"/>
      <c r="AN300" s="502"/>
      <c r="AP300" s="30"/>
      <c r="AQ300" s="502"/>
      <c r="AS300" s="30"/>
      <c r="AT300" s="502"/>
      <c r="AV300" s="30"/>
      <c r="AW300" s="502"/>
      <c r="AY300" s="30"/>
      <c r="AZ300" s="502"/>
      <c r="BB300" s="30"/>
      <c r="BC300" s="502"/>
      <c r="BE300" s="30"/>
      <c r="BF300" s="502"/>
      <c r="BH300" s="30"/>
      <c r="BI300" s="502"/>
      <c r="BK300" s="30"/>
      <c r="BL300" s="31"/>
      <c r="BM300" s="31"/>
      <c r="BN300" s="31"/>
      <c r="BO300" s="31"/>
      <c r="BP300" s="31"/>
      <c r="BQ300" s="31"/>
      <c r="BR300" s="31"/>
      <c r="BS300" s="502"/>
      <c r="BT300" s="502"/>
      <c r="BU300" s="502"/>
      <c r="BV300" s="502"/>
      <c r="BW300" s="502"/>
      <c r="BX300" s="502"/>
      <c r="BY300" s="502"/>
      <c r="BZ300" s="502"/>
      <c r="CA300" s="502"/>
      <c r="CB300" s="502"/>
      <c r="CC300" s="502"/>
      <c r="CD300" s="502"/>
      <c r="CE300" s="502"/>
      <c r="CF300" s="502"/>
      <c r="CG300" s="502"/>
      <c r="CH300" s="502"/>
      <c r="CI300" s="502"/>
      <c r="CJ300" s="502"/>
      <c r="CK300" s="502"/>
      <c r="CL300" s="502"/>
      <c r="CM300" s="502"/>
      <c r="CN300" s="502"/>
      <c r="CO300" s="502"/>
      <c r="CP300" s="502"/>
      <c r="CQ300" s="502"/>
      <c r="CR300" s="502"/>
      <c r="CS300" s="502"/>
      <c r="CT300" s="502"/>
      <c r="CU300" s="502"/>
      <c r="CV300" s="502"/>
      <c r="CW300" s="502"/>
      <c r="CX300" s="502"/>
      <c r="CY300" s="502"/>
      <c r="CZ300" s="502"/>
      <c r="DA300" s="502"/>
      <c r="DB300" s="502"/>
      <c r="DC300" s="502"/>
      <c r="DD300" s="502"/>
      <c r="DE300" s="502"/>
      <c r="DF300" s="502"/>
      <c r="DG300" s="502"/>
      <c r="DH300" s="502"/>
      <c r="DI300" s="502"/>
      <c r="DJ300" s="502"/>
      <c r="DK300" s="502"/>
      <c r="DL300" s="502"/>
      <c r="DM300" s="502"/>
      <c r="DN300" s="502"/>
      <c r="DO300" s="502"/>
      <c r="DP300" s="502"/>
      <c r="DQ300" s="502"/>
      <c r="DR300" s="502"/>
      <c r="DS300" s="502"/>
      <c r="DT300" s="502"/>
      <c r="DU300" s="502"/>
      <c r="DV300" s="502"/>
      <c r="DW300" s="502"/>
      <c r="DX300" s="502"/>
      <c r="DY300" s="502"/>
      <c r="DZ300" s="502"/>
      <c r="EA300" s="502"/>
      <c r="EB300" s="502"/>
      <c r="EC300" s="502"/>
      <c r="ED300" s="502"/>
      <c r="EE300" s="502"/>
      <c r="EF300" s="502"/>
      <c r="EG300" s="502"/>
      <c r="EH300" s="502"/>
      <c r="EI300" s="502"/>
      <c r="EJ300" s="502"/>
      <c r="EK300" s="502"/>
      <c r="EL300" s="502"/>
      <c r="EM300" s="502"/>
      <c r="EN300" s="502"/>
      <c r="EO300" s="502"/>
      <c r="EP300" s="502"/>
      <c r="EQ300" s="502"/>
      <c r="ER300" s="502"/>
      <c r="ES300" s="502"/>
      <c r="ET300" s="502"/>
      <c r="EU300" s="502"/>
      <c r="EV300" s="502"/>
      <c r="EW300" s="502"/>
      <c r="EX300" s="503"/>
      <c r="EY300" s="502"/>
      <c r="EZ300" s="502"/>
      <c r="FA300" s="502"/>
      <c r="FB300" s="502"/>
      <c r="FC300" s="502"/>
      <c r="FD300" s="502"/>
      <c r="FE300" s="502"/>
      <c r="FF300" s="502"/>
      <c r="FG300" s="502"/>
      <c r="FH300" s="502"/>
      <c r="FI300" s="502"/>
    </row>
    <row r="301" spans="1:165" s="501" customFormat="1" x14ac:dyDescent="0.2">
      <c r="A301" s="772"/>
      <c r="B301" s="788"/>
      <c r="C301" s="502"/>
      <c r="D301" s="502"/>
      <c r="F301" s="30"/>
      <c r="G301" s="502"/>
      <c r="I301" s="30"/>
      <c r="J301" s="502"/>
      <c r="L301" s="30"/>
      <c r="M301" s="502"/>
      <c r="O301" s="30"/>
      <c r="P301" s="502"/>
      <c r="R301" s="30"/>
      <c r="S301" s="502"/>
      <c r="U301" s="30"/>
      <c r="V301" s="502"/>
      <c r="X301" s="30"/>
      <c r="Y301" s="502"/>
      <c r="AA301" s="30"/>
      <c r="AB301" s="502"/>
      <c r="AD301" s="30"/>
      <c r="AE301" s="502"/>
      <c r="AG301" s="30"/>
      <c r="AH301" s="502"/>
      <c r="AJ301" s="30"/>
      <c r="AK301" s="502"/>
      <c r="AM301" s="30"/>
      <c r="AN301" s="502"/>
      <c r="AP301" s="30"/>
      <c r="AQ301" s="502"/>
      <c r="AS301" s="30"/>
      <c r="AT301" s="502"/>
      <c r="AV301" s="30"/>
      <c r="AW301" s="502"/>
      <c r="AY301" s="30"/>
      <c r="AZ301" s="502"/>
      <c r="BB301" s="30"/>
      <c r="BC301" s="502"/>
      <c r="BE301" s="30"/>
      <c r="BF301" s="502"/>
      <c r="BH301" s="30"/>
      <c r="BI301" s="502"/>
      <c r="BK301" s="30"/>
      <c r="BL301" s="31"/>
      <c r="BM301" s="31"/>
      <c r="BN301" s="31"/>
      <c r="BO301" s="31"/>
      <c r="BP301" s="31"/>
      <c r="BQ301" s="31"/>
      <c r="BR301" s="31"/>
      <c r="BS301" s="502"/>
      <c r="BT301" s="502"/>
      <c r="BU301" s="502"/>
      <c r="BV301" s="502"/>
      <c r="BW301" s="502"/>
      <c r="BX301" s="502"/>
      <c r="BY301" s="502"/>
      <c r="BZ301" s="502"/>
      <c r="CA301" s="502"/>
      <c r="CB301" s="502"/>
      <c r="CC301" s="502"/>
      <c r="CD301" s="502"/>
      <c r="CE301" s="502"/>
      <c r="CF301" s="502"/>
      <c r="CG301" s="502"/>
      <c r="CH301" s="502"/>
      <c r="CI301" s="502"/>
      <c r="CJ301" s="502"/>
      <c r="CK301" s="502"/>
      <c r="CL301" s="502"/>
      <c r="CM301" s="502"/>
      <c r="CN301" s="502"/>
      <c r="CO301" s="502"/>
      <c r="CP301" s="502"/>
      <c r="CQ301" s="502"/>
      <c r="CR301" s="502"/>
      <c r="CS301" s="502"/>
      <c r="CT301" s="502"/>
      <c r="CU301" s="502"/>
      <c r="CV301" s="502"/>
      <c r="CW301" s="502"/>
      <c r="CX301" s="502"/>
      <c r="CY301" s="502"/>
      <c r="CZ301" s="502"/>
      <c r="DA301" s="502"/>
      <c r="DB301" s="502"/>
      <c r="DC301" s="502"/>
      <c r="DD301" s="502"/>
      <c r="DE301" s="502"/>
      <c r="DF301" s="502"/>
      <c r="DG301" s="502"/>
      <c r="DH301" s="502"/>
      <c r="DI301" s="502"/>
      <c r="DJ301" s="502"/>
      <c r="DK301" s="502"/>
      <c r="DL301" s="502"/>
      <c r="DM301" s="502"/>
      <c r="DN301" s="502"/>
      <c r="DO301" s="502"/>
      <c r="DP301" s="502"/>
      <c r="DQ301" s="502"/>
      <c r="DR301" s="502"/>
      <c r="DS301" s="502"/>
      <c r="DT301" s="502"/>
      <c r="DU301" s="502"/>
      <c r="DV301" s="502"/>
      <c r="DW301" s="502"/>
      <c r="DX301" s="502"/>
      <c r="DY301" s="502"/>
      <c r="DZ301" s="502"/>
      <c r="EA301" s="502"/>
      <c r="EB301" s="502"/>
      <c r="EC301" s="502"/>
      <c r="ED301" s="502"/>
      <c r="EE301" s="502"/>
      <c r="EF301" s="502"/>
      <c r="EG301" s="502"/>
      <c r="EH301" s="502"/>
      <c r="EI301" s="502"/>
      <c r="EJ301" s="502"/>
      <c r="EK301" s="502"/>
      <c r="EL301" s="502"/>
      <c r="EM301" s="502"/>
      <c r="EN301" s="502"/>
      <c r="EO301" s="502"/>
      <c r="EP301" s="502"/>
      <c r="EQ301" s="502"/>
      <c r="ER301" s="502"/>
      <c r="ES301" s="502"/>
      <c r="ET301" s="502"/>
      <c r="EU301" s="502"/>
      <c r="EV301" s="502"/>
      <c r="EW301" s="502"/>
      <c r="EX301" s="503"/>
      <c r="EY301" s="502"/>
      <c r="EZ301" s="502"/>
      <c r="FA301" s="502"/>
      <c r="FB301" s="502"/>
      <c r="FC301" s="502"/>
      <c r="FD301" s="502"/>
      <c r="FE301" s="502"/>
      <c r="FF301" s="502"/>
      <c r="FG301" s="502"/>
      <c r="FH301" s="502"/>
      <c r="FI301" s="502"/>
    </row>
    <row r="302" spans="1:165" s="501" customFormat="1" x14ac:dyDescent="0.2">
      <c r="A302" s="772"/>
      <c r="B302" s="788"/>
      <c r="C302" s="502"/>
      <c r="D302" s="502"/>
      <c r="F302" s="30"/>
      <c r="G302" s="502"/>
      <c r="I302" s="30"/>
      <c r="J302" s="502"/>
      <c r="L302" s="30"/>
      <c r="M302" s="502"/>
      <c r="O302" s="30"/>
      <c r="P302" s="502"/>
      <c r="R302" s="30"/>
      <c r="S302" s="502"/>
      <c r="U302" s="30"/>
      <c r="V302" s="502"/>
      <c r="X302" s="30"/>
      <c r="Y302" s="502"/>
      <c r="AA302" s="30"/>
      <c r="AB302" s="502"/>
      <c r="AD302" s="30"/>
      <c r="AE302" s="502"/>
      <c r="AG302" s="30"/>
      <c r="AH302" s="502"/>
      <c r="AJ302" s="30"/>
      <c r="AK302" s="502"/>
      <c r="AM302" s="30"/>
      <c r="AN302" s="502"/>
      <c r="AP302" s="30"/>
      <c r="AQ302" s="502"/>
      <c r="AS302" s="30"/>
      <c r="AT302" s="502"/>
      <c r="AV302" s="30"/>
      <c r="AW302" s="502"/>
      <c r="AY302" s="30"/>
      <c r="AZ302" s="502"/>
      <c r="BB302" s="30"/>
      <c r="BC302" s="502"/>
      <c r="BE302" s="30"/>
      <c r="BF302" s="502"/>
      <c r="BH302" s="30"/>
      <c r="BI302" s="502"/>
      <c r="BK302" s="30"/>
      <c r="BL302" s="31"/>
      <c r="BM302" s="31"/>
      <c r="BN302" s="31"/>
      <c r="BO302" s="31"/>
      <c r="BP302" s="31"/>
      <c r="BQ302" s="31"/>
      <c r="BR302" s="31"/>
      <c r="BS302" s="502"/>
      <c r="BT302" s="502"/>
      <c r="BU302" s="502"/>
      <c r="BV302" s="502"/>
      <c r="BW302" s="502"/>
      <c r="BX302" s="502"/>
      <c r="BY302" s="502"/>
      <c r="BZ302" s="502"/>
      <c r="CA302" s="502"/>
      <c r="CB302" s="502"/>
      <c r="CC302" s="502"/>
      <c r="CD302" s="502"/>
      <c r="CE302" s="502"/>
      <c r="CF302" s="502"/>
      <c r="CG302" s="502"/>
      <c r="CH302" s="502"/>
      <c r="CI302" s="502"/>
      <c r="CJ302" s="502"/>
      <c r="CK302" s="502"/>
      <c r="CL302" s="502"/>
      <c r="CM302" s="502"/>
      <c r="CN302" s="502"/>
      <c r="CO302" s="502"/>
      <c r="CP302" s="502"/>
      <c r="CQ302" s="502"/>
      <c r="CR302" s="502"/>
      <c r="CS302" s="502"/>
      <c r="CT302" s="502"/>
      <c r="CU302" s="502"/>
      <c r="CV302" s="502"/>
      <c r="CW302" s="502"/>
      <c r="CX302" s="502"/>
      <c r="CY302" s="502"/>
      <c r="CZ302" s="502"/>
      <c r="DA302" s="502"/>
      <c r="DB302" s="502"/>
      <c r="DC302" s="502"/>
      <c r="DD302" s="502"/>
      <c r="DE302" s="502"/>
      <c r="DF302" s="502"/>
      <c r="DG302" s="502"/>
      <c r="DH302" s="502"/>
      <c r="DI302" s="502"/>
      <c r="DJ302" s="502"/>
      <c r="DK302" s="502"/>
      <c r="DL302" s="502"/>
      <c r="DM302" s="502"/>
      <c r="DN302" s="502"/>
      <c r="DO302" s="502"/>
      <c r="DP302" s="502"/>
      <c r="DQ302" s="502"/>
      <c r="DR302" s="502"/>
      <c r="DS302" s="502"/>
      <c r="DT302" s="502"/>
      <c r="DU302" s="502"/>
      <c r="DV302" s="502"/>
      <c r="DW302" s="502"/>
      <c r="DX302" s="502"/>
      <c r="DY302" s="502"/>
      <c r="DZ302" s="502"/>
      <c r="EA302" s="502"/>
      <c r="EB302" s="502"/>
      <c r="EC302" s="502"/>
      <c r="ED302" s="502"/>
      <c r="EE302" s="502"/>
      <c r="EF302" s="502"/>
      <c r="EG302" s="502"/>
      <c r="EH302" s="502"/>
      <c r="EI302" s="502"/>
      <c r="EJ302" s="502"/>
      <c r="EK302" s="502"/>
      <c r="EL302" s="502"/>
      <c r="EM302" s="502"/>
      <c r="EN302" s="502"/>
      <c r="EO302" s="502"/>
      <c r="EP302" s="502"/>
      <c r="EQ302" s="502"/>
      <c r="ER302" s="502"/>
      <c r="ES302" s="502"/>
      <c r="ET302" s="502"/>
      <c r="EU302" s="502"/>
      <c r="EV302" s="502"/>
      <c r="EW302" s="502"/>
      <c r="EX302" s="503"/>
      <c r="EY302" s="502"/>
      <c r="EZ302" s="502"/>
      <c r="FA302" s="502"/>
      <c r="FB302" s="502"/>
      <c r="FC302" s="502"/>
      <c r="FD302" s="502"/>
      <c r="FE302" s="502"/>
      <c r="FF302" s="502"/>
      <c r="FG302" s="502"/>
      <c r="FH302" s="502"/>
      <c r="FI302" s="502"/>
    </row>
    <row r="303" spans="1:165" s="501" customFormat="1" x14ac:dyDescent="0.2">
      <c r="A303" s="772"/>
      <c r="B303" s="788"/>
      <c r="C303" s="502"/>
      <c r="D303" s="502"/>
      <c r="F303" s="30"/>
      <c r="G303" s="502"/>
      <c r="I303" s="30"/>
      <c r="J303" s="502"/>
      <c r="L303" s="30"/>
      <c r="M303" s="502"/>
      <c r="O303" s="30"/>
      <c r="P303" s="502"/>
      <c r="R303" s="30"/>
      <c r="S303" s="502"/>
      <c r="U303" s="30"/>
      <c r="V303" s="502"/>
      <c r="X303" s="30"/>
      <c r="Y303" s="502"/>
      <c r="AA303" s="30"/>
      <c r="AB303" s="502"/>
      <c r="AD303" s="30"/>
      <c r="AE303" s="502"/>
      <c r="AG303" s="30"/>
      <c r="AH303" s="502"/>
      <c r="AJ303" s="30"/>
      <c r="AK303" s="502"/>
      <c r="AM303" s="30"/>
      <c r="AN303" s="502"/>
      <c r="AP303" s="30"/>
      <c r="AQ303" s="502"/>
      <c r="AS303" s="30"/>
      <c r="AT303" s="502"/>
      <c r="AV303" s="30"/>
      <c r="AW303" s="502"/>
      <c r="AY303" s="30"/>
      <c r="AZ303" s="502"/>
      <c r="BB303" s="30"/>
      <c r="BC303" s="502"/>
      <c r="BE303" s="30"/>
      <c r="BF303" s="502"/>
      <c r="BH303" s="30"/>
      <c r="BI303" s="502"/>
      <c r="BK303" s="30"/>
      <c r="BL303" s="31"/>
      <c r="BM303" s="31"/>
      <c r="BN303" s="31"/>
      <c r="BO303" s="31"/>
      <c r="BP303" s="31"/>
      <c r="BQ303" s="31"/>
      <c r="BR303" s="31"/>
      <c r="BS303" s="502"/>
      <c r="BT303" s="502"/>
      <c r="BU303" s="502"/>
      <c r="BV303" s="502"/>
      <c r="BW303" s="502"/>
      <c r="BX303" s="502"/>
      <c r="BY303" s="502"/>
      <c r="BZ303" s="502"/>
      <c r="CA303" s="502"/>
      <c r="CB303" s="502"/>
      <c r="CC303" s="502"/>
      <c r="CD303" s="502"/>
      <c r="CE303" s="502"/>
      <c r="CF303" s="502"/>
      <c r="CG303" s="502"/>
      <c r="CH303" s="502"/>
      <c r="CI303" s="502"/>
      <c r="CJ303" s="502"/>
      <c r="CK303" s="502"/>
      <c r="CL303" s="502"/>
      <c r="CM303" s="502"/>
      <c r="CN303" s="502"/>
      <c r="CO303" s="502"/>
      <c r="CP303" s="502"/>
      <c r="CQ303" s="502"/>
      <c r="CR303" s="502"/>
      <c r="CS303" s="502"/>
      <c r="CT303" s="502"/>
      <c r="CU303" s="502"/>
      <c r="CV303" s="502"/>
      <c r="CW303" s="502"/>
      <c r="CX303" s="502"/>
      <c r="CY303" s="502"/>
      <c r="CZ303" s="502"/>
      <c r="DA303" s="502"/>
      <c r="DB303" s="502"/>
      <c r="DC303" s="502"/>
      <c r="DD303" s="502"/>
      <c r="DE303" s="502"/>
      <c r="DF303" s="502"/>
      <c r="DG303" s="502"/>
      <c r="DH303" s="502"/>
      <c r="DI303" s="502"/>
      <c r="DJ303" s="502"/>
      <c r="DK303" s="502"/>
      <c r="DL303" s="502"/>
      <c r="DM303" s="502"/>
      <c r="DN303" s="502"/>
      <c r="DO303" s="502"/>
      <c r="DP303" s="502"/>
      <c r="DQ303" s="502"/>
      <c r="DR303" s="502"/>
      <c r="DS303" s="502"/>
      <c r="DT303" s="502"/>
      <c r="DU303" s="502"/>
      <c r="DV303" s="502"/>
      <c r="DW303" s="502"/>
      <c r="DX303" s="502"/>
      <c r="DY303" s="502"/>
      <c r="DZ303" s="502"/>
      <c r="EA303" s="502"/>
      <c r="EB303" s="502"/>
      <c r="EC303" s="502"/>
      <c r="ED303" s="502"/>
      <c r="EE303" s="502"/>
      <c r="EF303" s="502"/>
      <c r="EG303" s="502"/>
      <c r="EH303" s="502"/>
      <c r="EI303" s="502"/>
      <c r="EJ303" s="502"/>
      <c r="EK303" s="502"/>
      <c r="EL303" s="502"/>
      <c r="EM303" s="502"/>
      <c r="EN303" s="502"/>
      <c r="EO303" s="502"/>
      <c r="EP303" s="502"/>
      <c r="EQ303" s="502"/>
      <c r="ER303" s="502"/>
      <c r="ES303" s="502"/>
      <c r="ET303" s="502"/>
      <c r="EU303" s="502"/>
      <c r="EV303" s="502"/>
      <c r="EW303" s="502"/>
      <c r="EX303" s="503"/>
      <c r="EY303" s="502"/>
      <c r="EZ303" s="502"/>
      <c r="FA303" s="502"/>
      <c r="FB303" s="502"/>
      <c r="FC303" s="502"/>
      <c r="FD303" s="502"/>
      <c r="FE303" s="502"/>
      <c r="FF303" s="502"/>
      <c r="FG303" s="502"/>
      <c r="FH303" s="502"/>
      <c r="FI303" s="502"/>
    </row>
    <row r="304" spans="1:165" s="501" customFormat="1" x14ac:dyDescent="0.2">
      <c r="A304" s="772"/>
      <c r="B304" s="788"/>
      <c r="C304" s="502"/>
      <c r="D304" s="502"/>
      <c r="F304" s="30"/>
      <c r="G304" s="502"/>
      <c r="I304" s="30"/>
      <c r="J304" s="502"/>
      <c r="L304" s="30"/>
      <c r="M304" s="502"/>
      <c r="O304" s="30"/>
      <c r="P304" s="502"/>
      <c r="R304" s="30"/>
      <c r="S304" s="502"/>
      <c r="U304" s="30"/>
      <c r="V304" s="502"/>
      <c r="X304" s="30"/>
      <c r="Y304" s="502"/>
      <c r="AA304" s="30"/>
      <c r="AB304" s="502"/>
      <c r="AD304" s="30"/>
      <c r="AE304" s="502"/>
      <c r="AG304" s="30"/>
      <c r="AH304" s="502"/>
      <c r="AJ304" s="30"/>
      <c r="AK304" s="502"/>
      <c r="AM304" s="30"/>
      <c r="AN304" s="502"/>
      <c r="AP304" s="30"/>
      <c r="AQ304" s="502"/>
      <c r="AS304" s="30"/>
      <c r="AT304" s="502"/>
      <c r="AV304" s="30"/>
      <c r="AW304" s="502"/>
      <c r="AY304" s="30"/>
      <c r="AZ304" s="502"/>
      <c r="BB304" s="30"/>
      <c r="BC304" s="502"/>
      <c r="BE304" s="30"/>
      <c r="BF304" s="502"/>
      <c r="BH304" s="30"/>
      <c r="BI304" s="502"/>
      <c r="BK304" s="30"/>
      <c r="BL304" s="31"/>
      <c r="BM304" s="31"/>
      <c r="BN304" s="31"/>
      <c r="BO304" s="31"/>
      <c r="BP304" s="31"/>
      <c r="BQ304" s="31"/>
      <c r="BR304" s="31"/>
      <c r="BS304" s="502"/>
      <c r="BT304" s="502"/>
      <c r="BU304" s="502"/>
      <c r="BV304" s="502"/>
      <c r="BW304" s="502"/>
      <c r="BX304" s="502"/>
      <c r="BY304" s="502"/>
      <c r="BZ304" s="502"/>
      <c r="CA304" s="502"/>
      <c r="CB304" s="502"/>
      <c r="CC304" s="502"/>
      <c r="CD304" s="502"/>
      <c r="CE304" s="502"/>
      <c r="CF304" s="502"/>
      <c r="CG304" s="502"/>
      <c r="CH304" s="502"/>
      <c r="CI304" s="502"/>
      <c r="CJ304" s="502"/>
      <c r="CK304" s="502"/>
      <c r="CL304" s="502"/>
      <c r="CM304" s="502"/>
      <c r="CN304" s="502"/>
      <c r="CO304" s="502"/>
      <c r="CP304" s="502"/>
      <c r="CQ304" s="502"/>
      <c r="CR304" s="502"/>
      <c r="CS304" s="502"/>
      <c r="CT304" s="502"/>
      <c r="CU304" s="502"/>
      <c r="CV304" s="502"/>
      <c r="CW304" s="502"/>
      <c r="CX304" s="502"/>
      <c r="CY304" s="502"/>
      <c r="CZ304" s="502"/>
      <c r="DA304" s="502"/>
      <c r="DB304" s="502"/>
      <c r="DC304" s="502"/>
      <c r="DD304" s="502"/>
      <c r="DE304" s="502"/>
      <c r="DF304" s="502"/>
      <c r="DG304" s="502"/>
      <c r="DH304" s="502"/>
      <c r="DI304" s="502"/>
      <c r="DJ304" s="502"/>
      <c r="DK304" s="502"/>
      <c r="DL304" s="502"/>
      <c r="DM304" s="502"/>
      <c r="DN304" s="502"/>
      <c r="DO304" s="502"/>
      <c r="DP304" s="502"/>
      <c r="DQ304" s="502"/>
      <c r="DR304" s="502"/>
      <c r="DS304" s="502"/>
      <c r="DT304" s="502"/>
      <c r="DU304" s="502"/>
      <c r="DV304" s="502"/>
      <c r="DW304" s="502"/>
      <c r="DX304" s="502"/>
      <c r="DY304" s="502"/>
      <c r="DZ304" s="502"/>
      <c r="EA304" s="502"/>
      <c r="EB304" s="502"/>
      <c r="EC304" s="502"/>
      <c r="ED304" s="502"/>
      <c r="EE304" s="502"/>
      <c r="EF304" s="502"/>
      <c r="EG304" s="502"/>
      <c r="EH304" s="502"/>
      <c r="EI304" s="502"/>
      <c r="EJ304" s="502"/>
      <c r="EK304" s="502"/>
      <c r="EL304" s="502"/>
      <c r="EM304" s="502"/>
      <c r="EN304" s="502"/>
      <c r="EO304" s="502"/>
      <c r="EP304" s="502"/>
      <c r="EQ304" s="502"/>
      <c r="ER304" s="502"/>
      <c r="ES304" s="502"/>
      <c r="ET304" s="502"/>
      <c r="EU304" s="502"/>
      <c r="EV304" s="502"/>
      <c r="EW304" s="502"/>
      <c r="EX304" s="503"/>
      <c r="EY304" s="502"/>
      <c r="EZ304" s="502"/>
      <c r="FA304" s="502"/>
      <c r="FB304" s="502"/>
      <c r="FC304" s="502"/>
      <c r="FD304" s="502"/>
      <c r="FE304" s="502"/>
      <c r="FF304" s="502"/>
      <c r="FG304" s="502"/>
      <c r="FH304" s="502"/>
      <c r="FI304" s="502"/>
    </row>
    <row r="305" spans="1:165" s="501" customFormat="1" x14ac:dyDescent="0.2">
      <c r="A305" s="772"/>
      <c r="B305" s="788"/>
      <c r="C305" s="502"/>
      <c r="D305" s="502"/>
      <c r="F305" s="30"/>
      <c r="G305" s="502"/>
      <c r="I305" s="30"/>
      <c r="J305" s="502"/>
      <c r="L305" s="30"/>
      <c r="M305" s="502"/>
      <c r="O305" s="30"/>
      <c r="P305" s="502"/>
      <c r="R305" s="30"/>
      <c r="S305" s="502"/>
      <c r="U305" s="30"/>
      <c r="V305" s="502"/>
      <c r="X305" s="30"/>
      <c r="Y305" s="502"/>
      <c r="AA305" s="30"/>
      <c r="AB305" s="502"/>
      <c r="AD305" s="30"/>
      <c r="AE305" s="502"/>
      <c r="AG305" s="30"/>
      <c r="AH305" s="502"/>
      <c r="AJ305" s="30"/>
      <c r="AK305" s="502"/>
      <c r="AM305" s="30"/>
      <c r="AN305" s="502"/>
      <c r="AP305" s="30"/>
      <c r="AQ305" s="502"/>
      <c r="AS305" s="30"/>
      <c r="AT305" s="502"/>
      <c r="AV305" s="30"/>
      <c r="AW305" s="502"/>
      <c r="AY305" s="30"/>
      <c r="AZ305" s="502"/>
      <c r="BB305" s="30"/>
      <c r="BC305" s="502"/>
      <c r="BE305" s="30"/>
      <c r="BF305" s="502"/>
      <c r="BH305" s="30"/>
      <c r="BI305" s="502"/>
      <c r="BK305" s="30"/>
      <c r="BL305" s="31"/>
      <c r="BM305" s="31"/>
      <c r="BN305" s="31"/>
      <c r="BO305" s="31"/>
      <c r="BP305" s="31"/>
      <c r="BQ305" s="31"/>
      <c r="BR305" s="31"/>
      <c r="BS305" s="502"/>
      <c r="BT305" s="502"/>
      <c r="BU305" s="502"/>
      <c r="BV305" s="502"/>
      <c r="BW305" s="502"/>
      <c r="BX305" s="502"/>
      <c r="BY305" s="502"/>
      <c r="BZ305" s="502"/>
      <c r="CA305" s="502"/>
      <c r="CB305" s="502"/>
      <c r="CC305" s="502"/>
      <c r="CD305" s="502"/>
      <c r="CE305" s="502"/>
      <c r="CF305" s="502"/>
      <c r="CG305" s="502"/>
      <c r="CH305" s="502"/>
      <c r="CI305" s="502"/>
      <c r="CJ305" s="502"/>
      <c r="CK305" s="502"/>
      <c r="CL305" s="502"/>
      <c r="CM305" s="502"/>
      <c r="CN305" s="502"/>
      <c r="CO305" s="502"/>
      <c r="CP305" s="502"/>
      <c r="CQ305" s="502"/>
      <c r="CR305" s="502"/>
      <c r="CS305" s="502"/>
      <c r="CT305" s="502"/>
      <c r="CU305" s="502"/>
      <c r="CV305" s="502"/>
      <c r="CW305" s="502"/>
      <c r="CX305" s="502"/>
      <c r="CY305" s="502"/>
      <c r="CZ305" s="502"/>
      <c r="DA305" s="502"/>
      <c r="DB305" s="502"/>
      <c r="DC305" s="502"/>
      <c r="DD305" s="502"/>
      <c r="DE305" s="502"/>
      <c r="DF305" s="502"/>
      <c r="DG305" s="502"/>
      <c r="DH305" s="502"/>
      <c r="DI305" s="502"/>
      <c r="DJ305" s="502"/>
      <c r="DK305" s="502"/>
      <c r="DL305" s="502"/>
      <c r="DM305" s="502"/>
      <c r="DN305" s="502"/>
      <c r="DO305" s="502"/>
      <c r="DP305" s="502"/>
      <c r="DQ305" s="502"/>
      <c r="DR305" s="502"/>
      <c r="DS305" s="502"/>
      <c r="DT305" s="502"/>
      <c r="DU305" s="502"/>
      <c r="DV305" s="502"/>
      <c r="DW305" s="502"/>
      <c r="DX305" s="502"/>
      <c r="DY305" s="502"/>
      <c r="DZ305" s="502"/>
      <c r="EA305" s="502"/>
      <c r="EB305" s="502"/>
      <c r="EC305" s="502"/>
      <c r="ED305" s="502"/>
      <c r="EE305" s="502"/>
      <c r="EF305" s="502"/>
      <c r="EG305" s="502"/>
      <c r="EH305" s="502"/>
      <c r="EI305" s="502"/>
      <c r="EJ305" s="502"/>
      <c r="EK305" s="502"/>
      <c r="EL305" s="502"/>
      <c r="EM305" s="502"/>
      <c r="EN305" s="502"/>
      <c r="EO305" s="502"/>
      <c r="EP305" s="502"/>
      <c r="EQ305" s="502"/>
      <c r="ER305" s="502"/>
      <c r="ES305" s="502"/>
      <c r="ET305" s="502"/>
      <c r="EU305" s="502"/>
      <c r="EV305" s="502"/>
      <c r="EW305" s="502"/>
      <c r="EX305" s="503"/>
      <c r="EY305" s="502"/>
      <c r="EZ305" s="502"/>
      <c r="FA305" s="502"/>
      <c r="FB305" s="502"/>
      <c r="FC305" s="502"/>
      <c r="FD305" s="502"/>
      <c r="FE305" s="502"/>
      <c r="FF305" s="502"/>
      <c r="FG305" s="502"/>
      <c r="FH305" s="502"/>
      <c r="FI305" s="502"/>
    </row>
    <row r="306" spans="1:165" s="501" customFormat="1" x14ac:dyDescent="0.2">
      <c r="A306" s="772"/>
      <c r="B306" s="788"/>
      <c r="C306" s="502"/>
      <c r="D306" s="502"/>
      <c r="F306" s="30"/>
      <c r="G306" s="502"/>
      <c r="I306" s="30"/>
      <c r="J306" s="502"/>
      <c r="L306" s="30"/>
      <c r="M306" s="502"/>
      <c r="O306" s="30"/>
      <c r="P306" s="502"/>
      <c r="R306" s="30"/>
      <c r="S306" s="502"/>
      <c r="U306" s="30"/>
      <c r="V306" s="502"/>
      <c r="X306" s="30"/>
      <c r="Y306" s="502"/>
      <c r="AA306" s="30"/>
      <c r="AB306" s="502"/>
      <c r="AD306" s="30"/>
      <c r="AE306" s="502"/>
      <c r="AG306" s="30"/>
      <c r="AH306" s="502"/>
      <c r="AJ306" s="30"/>
      <c r="AK306" s="502"/>
      <c r="AM306" s="30"/>
      <c r="AN306" s="502"/>
      <c r="AP306" s="30"/>
      <c r="AQ306" s="502"/>
      <c r="AS306" s="30"/>
      <c r="AT306" s="502"/>
      <c r="AV306" s="30"/>
      <c r="AW306" s="502"/>
      <c r="AY306" s="30"/>
      <c r="AZ306" s="502"/>
      <c r="BB306" s="30"/>
      <c r="BC306" s="502"/>
      <c r="BE306" s="30"/>
      <c r="BF306" s="502"/>
      <c r="BH306" s="30"/>
      <c r="BI306" s="502"/>
      <c r="BK306" s="30"/>
      <c r="BL306" s="31"/>
      <c r="BM306" s="31"/>
      <c r="BN306" s="31"/>
      <c r="BO306" s="31"/>
      <c r="BP306" s="31"/>
      <c r="BQ306" s="31"/>
      <c r="BR306" s="31"/>
      <c r="BS306" s="502"/>
      <c r="BT306" s="502"/>
      <c r="BU306" s="502"/>
      <c r="BV306" s="502"/>
      <c r="BW306" s="502"/>
      <c r="BX306" s="502"/>
      <c r="BY306" s="502"/>
      <c r="BZ306" s="502"/>
      <c r="CA306" s="502"/>
      <c r="CB306" s="502"/>
      <c r="CC306" s="502"/>
      <c r="CD306" s="502"/>
      <c r="CE306" s="502"/>
      <c r="CF306" s="502"/>
      <c r="CG306" s="502"/>
      <c r="CH306" s="502"/>
      <c r="CI306" s="502"/>
      <c r="CJ306" s="502"/>
      <c r="CK306" s="502"/>
      <c r="CL306" s="502"/>
      <c r="CM306" s="502"/>
      <c r="CN306" s="502"/>
      <c r="CO306" s="502"/>
      <c r="CP306" s="502"/>
      <c r="CQ306" s="502"/>
      <c r="CR306" s="502"/>
      <c r="CS306" s="502"/>
      <c r="CT306" s="502"/>
      <c r="CU306" s="502"/>
      <c r="CV306" s="502"/>
      <c r="CW306" s="502"/>
      <c r="CX306" s="502"/>
      <c r="CY306" s="502"/>
      <c r="CZ306" s="502"/>
      <c r="DA306" s="502"/>
      <c r="DB306" s="502"/>
      <c r="DC306" s="502"/>
      <c r="DD306" s="502"/>
      <c r="DE306" s="502"/>
      <c r="DF306" s="502"/>
      <c r="DG306" s="502"/>
      <c r="DH306" s="502"/>
      <c r="DI306" s="502"/>
      <c r="DJ306" s="502"/>
      <c r="DK306" s="502"/>
      <c r="DL306" s="502"/>
      <c r="DM306" s="502"/>
      <c r="DN306" s="502"/>
      <c r="DO306" s="502"/>
      <c r="DP306" s="502"/>
      <c r="DQ306" s="502"/>
      <c r="DR306" s="502"/>
      <c r="DS306" s="502"/>
      <c r="DT306" s="502"/>
      <c r="DU306" s="502"/>
      <c r="DV306" s="502"/>
      <c r="DW306" s="502"/>
      <c r="DX306" s="502"/>
      <c r="DY306" s="502"/>
      <c r="DZ306" s="502"/>
      <c r="EA306" s="502"/>
      <c r="EB306" s="502"/>
      <c r="EC306" s="502"/>
      <c r="ED306" s="502"/>
      <c r="EE306" s="502"/>
      <c r="EF306" s="502"/>
      <c r="EG306" s="502"/>
      <c r="EH306" s="502"/>
      <c r="EI306" s="502"/>
      <c r="EJ306" s="502"/>
      <c r="EK306" s="502"/>
      <c r="EL306" s="502"/>
      <c r="EM306" s="502"/>
      <c r="EN306" s="502"/>
      <c r="EO306" s="502"/>
      <c r="EP306" s="502"/>
      <c r="EQ306" s="502"/>
      <c r="ER306" s="502"/>
      <c r="ES306" s="502"/>
      <c r="ET306" s="502"/>
      <c r="EU306" s="502"/>
      <c r="EV306" s="502"/>
      <c r="EW306" s="502"/>
      <c r="EX306" s="503"/>
      <c r="EY306" s="502"/>
      <c r="EZ306" s="502"/>
      <c r="FA306" s="502"/>
      <c r="FB306" s="502"/>
      <c r="FC306" s="502"/>
      <c r="FD306" s="502"/>
      <c r="FE306" s="502"/>
      <c r="FF306" s="502"/>
      <c r="FG306" s="502"/>
      <c r="FH306" s="502"/>
      <c r="FI306" s="502"/>
    </row>
    <row r="307" spans="1:165" s="501" customFormat="1" x14ac:dyDescent="0.2">
      <c r="A307" s="772"/>
      <c r="B307" s="788"/>
      <c r="C307" s="502"/>
      <c r="D307" s="502"/>
      <c r="F307" s="30"/>
      <c r="G307" s="502"/>
      <c r="I307" s="30"/>
      <c r="J307" s="502"/>
      <c r="L307" s="30"/>
      <c r="M307" s="502"/>
      <c r="O307" s="30"/>
      <c r="P307" s="502"/>
      <c r="R307" s="30"/>
      <c r="S307" s="502"/>
      <c r="U307" s="30"/>
      <c r="V307" s="502"/>
      <c r="X307" s="30"/>
      <c r="Y307" s="502"/>
      <c r="AA307" s="30"/>
      <c r="AB307" s="502"/>
      <c r="AD307" s="30"/>
      <c r="AE307" s="502"/>
      <c r="AG307" s="30"/>
      <c r="AH307" s="502"/>
      <c r="AJ307" s="30"/>
      <c r="AK307" s="502"/>
      <c r="AM307" s="30"/>
      <c r="AN307" s="502"/>
      <c r="AP307" s="30"/>
      <c r="AQ307" s="502"/>
      <c r="AS307" s="30"/>
      <c r="AT307" s="502"/>
      <c r="AV307" s="30"/>
      <c r="AW307" s="502"/>
      <c r="AY307" s="30"/>
      <c r="AZ307" s="502"/>
      <c r="BB307" s="30"/>
      <c r="BC307" s="502"/>
      <c r="BE307" s="30"/>
      <c r="BF307" s="502"/>
      <c r="BH307" s="30"/>
      <c r="BI307" s="502"/>
      <c r="BK307" s="30"/>
      <c r="BL307" s="31"/>
      <c r="BM307" s="31"/>
      <c r="BN307" s="31"/>
      <c r="BO307" s="31"/>
      <c r="BP307" s="31"/>
      <c r="BQ307" s="31"/>
      <c r="BR307" s="31"/>
      <c r="BS307" s="502"/>
      <c r="BT307" s="502"/>
      <c r="BU307" s="502"/>
      <c r="BV307" s="502"/>
      <c r="BW307" s="502"/>
      <c r="BX307" s="502"/>
      <c r="BY307" s="502"/>
      <c r="BZ307" s="502"/>
      <c r="CA307" s="502"/>
      <c r="CB307" s="502"/>
      <c r="CC307" s="502"/>
      <c r="CD307" s="502"/>
      <c r="CE307" s="502"/>
      <c r="CF307" s="502"/>
      <c r="CG307" s="502"/>
      <c r="CH307" s="502"/>
      <c r="CI307" s="502"/>
      <c r="CJ307" s="502"/>
      <c r="CK307" s="502"/>
      <c r="CL307" s="502"/>
      <c r="CM307" s="502"/>
      <c r="CN307" s="502"/>
      <c r="CO307" s="502"/>
      <c r="CP307" s="502"/>
      <c r="CQ307" s="502"/>
      <c r="CR307" s="502"/>
      <c r="CS307" s="502"/>
      <c r="CT307" s="502"/>
      <c r="CU307" s="502"/>
      <c r="CV307" s="502"/>
      <c r="CW307" s="502"/>
      <c r="CX307" s="502"/>
      <c r="CY307" s="502"/>
      <c r="CZ307" s="502"/>
      <c r="DA307" s="502"/>
      <c r="DB307" s="502"/>
      <c r="DC307" s="502"/>
      <c r="DD307" s="502"/>
      <c r="DE307" s="502"/>
      <c r="DF307" s="502"/>
      <c r="DG307" s="502"/>
      <c r="DH307" s="502"/>
      <c r="DI307" s="502"/>
      <c r="DJ307" s="502"/>
      <c r="DK307" s="502"/>
      <c r="DL307" s="502"/>
      <c r="DM307" s="502"/>
      <c r="DN307" s="502"/>
      <c r="DO307" s="502"/>
      <c r="DP307" s="502"/>
      <c r="DQ307" s="502"/>
      <c r="DR307" s="502"/>
      <c r="DS307" s="502"/>
      <c r="DT307" s="502"/>
      <c r="DU307" s="502"/>
      <c r="DV307" s="502"/>
      <c r="DW307" s="502"/>
      <c r="DX307" s="502"/>
      <c r="DY307" s="502"/>
      <c r="DZ307" s="502"/>
      <c r="EA307" s="502"/>
      <c r="EB307" s="502"/>
      <c r="EC307" s="502"/>
      <c r="ED307" s="502"/>
      <c r="EE307" s="502"/>
      <c r="EF307" s="502"/>
      <c r="EG307" s="502"/>
      <c r="EH307" s="502"/>
      <c r="EI307" s="502"/>
      <c r="EJ307" s="502"/>
      <c r="EK307" s="502"/>
      <c r="EL307" s="502"/>
      <c r="EM307" s="502"/>
      <c r="EN307" s="502"/>
      <c r="EO307" s="502"/>
      <c r="EP307" s="502"/>
      <c r="EQ307" s="502"/>
      <c r="ER307" s="502"/>
      <c r="ES307" s="502"/>
      <c r="ET307" s="502"/>
      <c r="EU307" s="502"/>
      <c r="EV307" s="502"/>
      <c r="EW307" s="502"/>
      <c r="EX307" s="503"/>
      <c r="EY307" s="502"/>
      <c r="EZ307" s="502"/>
      <c r="FA307" s="502"/>
      <c r="FB307" s="502"/>
      <c r="FC307" s="502"/>
      <c r="FD307" s="502"/>
      <c r="FE307" s="502"/>
      <c r="FF307" s="502"/>
      <c r="FG307" s="502"/>
      <c r="FH307" s="502"/>
      <c r="FI307" s="502"/>
    </row>
    <row r="308" spans="1:165" s="501" customFormat="1" x14ac:dyDescent="0.2">
      <c r="A308" s="772"/>
      <c r="B308" s="788"/>
      <c r="C308" s="502"/>
      <c r="D308" s="502"/>
      <c r="F308" s="30"/>
      <c r="G308" s="502"/>
      <c r="I308" s="30"/>
      <c r="J308" s="502"/>
      <c r="L308" s="30"/>
      <c r="M308" s="502"/>
      <c r="O308" s="30"/>
      <c r="P308" s="502"/>
      <c r="R308" s="30"/>
      <c r="S308" s="502"/>
      <c r="U308" s="30"/>
      <c r="V308" s="502"/>
      <c r="X308" s="30"/>
      <c r="Y308" s="502"/>
      <c r="AA308" s="30"/>
      <c r="AB308" s="502"/>
      <c r="AD308" s="30"/>
      <c r="AE308" s="502"/>
      <c r="AG308" s="30"/>
      <c r="AH308" s="502"/>
      <c r="AJ308" s="30"/>
      <c r="AK308" s="502"/>
      <c r="AM308" s="30"/>
      <c r="AN308" s="502"/>
      <c r="AP308" s="30"/>
      <c r="AQ308" s="502"/>
      <c r="AS308" s="30"/>
      <c r="AT308" s="502"/>
      <c r="AV308" s="30"/>
      <c r="AW308" s="502"/>
      <c r="AY308" s="30"/>
      <c r="AZ308" s="502"/>
      <c r="BB308" s="30"/>
      <c r="BC308" s="502"/>
      <c r="BE308" s="30"/>
      <c r="BF308" s="502"/>
      <c r="BH308" s="30"/>
      <c r="BI308" s="502"/>
      <c r="BK308" s="30"/>
      <c r="BL308" s="31"/>
      <c r="BM308" s="31"/>
      <c r="BN308" s="31"/>
      <c r="BO308" s="31"/>
      <c r="BP308" s="31"/>
      <c r="BQ308" s="31"/>
      <c r="BR308" s="31"/>
      <c r="BS308" s="502"/>
      <c r="BT308" s="502"/>
      <c r="BU308" s="502"/>
      <c r="BV308" s="502"/>
      <c r="BW308" s="502"/>
      <c r="BX308" s="502"/>
      <c r="BY308" s="502"/>
      <c r="BZ308" s="502"/>
      <c r="CA308" s="502"/>
      <c r="CB308" s="502"/>
      <c r="CC308" s="502"/>
      <c r="CD308" s="502"/>
      <c r="CE308" s="502"/>
      <c r="CF308" s="502"/>
      <c r="CG308" s="502"/>
      <c r="CH308" s="502"/>
      <c r="CI308" s="502"/>
      <c r="CJ308" s="502"/>
      <c r="CK308" s="502"/>
      <c r="CL308" s="502"/>
      <c r="CM308" s="502"/>
      <c r="CN308" s="502"/>
      <c r="CO308" s="502"/>
      <c r="CP308" s="502"/>
      <c r="CQ308" s="502"/>
      <c r="CR308" s="502"/>
      <c r="CS308" s="502"/>
      <c r="CT308" s="502"/>
      <c r="CU308" s="502"/>
      <c r="CV308" s="502"/>
      <c r="CW308" s="502"/>
      <c r="CX308" s="502"/>
      <c r="CY308" s="502"/>
      <c r="CZ308" s="502"/>
      <c r="DA308" s="502"/>
      <c r="DB308" s="502"/>
      <c r="DC308" s="502"/>
      <c r="DD308" s="502"/>
      <c r="DE308" s="502"/>
      <c r="DF308" s="502"/>
      <c r="DG308" s="502"/>
      <c r="DH308" s="502"/>
      <c r="DI308" s="502"/>
      <c r="DJ308" s="502"/>
      <c r="DK308" s="502"/>
      <c r="DL308" s="502"/>
      <c r="DM308" s="502"/>
      <c r="DN308" s="502"/>
      <c r="DO308" s="502"/>
      <c r="DP308" s="502"/>
      <c r="DQ308" s="502"/>
      <c r="DR308" s="502"/>
      <c r="DS308" s="502"/>
      <c r="DT308" s="502"/>
      <c r="DU308" s="502"/>
      <c r="DV308" s="502"/>
      <c r="DW308" s="502"/>
      <c r="DX308" s="502"/>
      <c r="DY308" s="502"/>
      <c r="DZ308" s="502"/>
      <c r="EA308" s="502"/>
      <c r="EB308" s="502"/>
      <c r="EC308" s="502"/>
      <c r="ED308" s="502"/>
      <c r="EE308" s="502"/>
      <c r="EF308" s="502"/>
      <c r="EG308" s="502"/>
      <c r="EH308" s="502"/>
      <c r="EI308" s="502"/>
      <c r="EJ308" s="502"/>
      <c r="EK308" s="502"/>
      <c r="EL308" s="502"/>
      <c r="EM308" s="502"/>
      <c r="EN308" s="502"/>
      <c r="EO308" s="502"/>
      <c r="EP308" s="502"/>
      <c r="EQ308" s="502"/>
      <c r="ER308" s="502"/>
      <c r="ES308" s="502"/>
      <c r="ET308" s="502"/>
      <c r="EU308" s="502"/>
      <c r="EV308" s="502"/>
      <c r="EW308" s="502"/>
      <c r="EX308" s="503"/>
      <c r="EY308" s="502"/>
      <c r="EZ308" s="502"/>
      <c r="FA308" s="502"/>
      <c r="FB308" s="502"/>
      <c r="FC308" s="502"/>
      <c r="FD308" s="502"/>
      <c r="FE308" s="502"/>
      <c r="FF308" s="502"/>
      <c r="FG308" s="502"/>
      <c r="FH308" s="502"/>
      <c r="FI308" s="502"/>
    </row>
    <row r="309" spans="1:165" s="501" customFormat="1" x14ac:dyDescent="0.2">
      <c r="A309" s="772"/>
      <c r="B309" s="788"/>
      <c r="C309" s="502"/>
      <c r="D309" s="502"/>
      <c r="F309" s="30"/>
      <c r="G309" s="502"/>
      <c r="I309" s="30"/>
      <c r="J309" s="502"/>
      <c r="L309" s="30"/>
      <c r="M309" s="502"/>
      <c r="O309" s="30"/>
      <c r="P309" s="502"/>
      <c r="R309" s="30"/>
      <c r="S309" s="502"/>
      <c r="U309" s="30"/>
      <c r="V309" s="502"/>
      <c r="X309" s="30"/>
      <c r="Y309" s="502"/>
      <c r="AA309" s="30"/>
      <c r="AB309" s="502"/>
      <c r="AD309" s="30"/>
      <c r="AE309" s="502"/>
      <c r="AG309" s="30"/>
      <c r="AH309" s="502"/>
      <c r="AJ309" s="30"/>
      <c r="AK309" s="502"/>
      <c r="AM309" s="30"/>
      <c r="AN309" s="502"/>
      <c r="AP309" s="30"/>
      <c r="AQ309" s="502"/>
      <c r="AS309" s="30"/>
      <c r="AT309" s="502"/>
      <c r="AV309" s="30"/>
      <c r="AW309" s="502"/>
      <c r="AY309" s="30"/>
      <c r="AZ309" s="502"/>
      <c r="BB309" s="30"/>
      <c r="BC309" s="502"/>
      <c r="BE309" s="30"/>
      <c r="BF309" s="502"/>
      <c r="BH309" s="30"/>
      <c r="BI309" s="502"/>
      <c r="BK309" s="30"/>
      <c r="BL309" s="31"/>
      <c r="BM309" s="31"/>
      <c r="BN309" s="31"/>
      <c r="BO309" s="31"/>
      <c r="BP309" s="31"/>
      <c r="BQ309" s="31"/>
      <c r="BR309" s="31"/>
      <c r="BS309" s="502"/>
      <c r="BT309" s="502"/>
      <c r="BU309" s="502"/>
      <c r="BV309" s="502"/>
      <c r="BW309" s="502"/>
      <c r="BX309" s="502"/>
      <c r="BY309" s="502"/>
      <c r="BZ309" s="502"/>
      <c r="CA309" s="502"/>
      <c r="CB309" s="502"/>
      <c r="CC309" s="502"/>
      <c r="CD309" s="502"/>
      <c r="CE309" s="502"/>
      <c r="CF309" s="502"/>
      <c r="CG309" s="502"/>
      <c r="CH309" s="502"/>
      <c r="CI309" s="502"/>
      <c r="CJ309" s="502"/>
      <c r="CK309" s="502"/>
      <c r="CL309" s="502"/>
      <c r="CM309" s="502"/>
      <c r="CN309" s="502"/>
      <c r="CO309" s="502"/>
      <c r="CP309" s="502"/>
      <c r="CQ309" s="502"/>
      <c r="CR309" s="502"/>
      <c r="CS309" s="502"/>
      <c r="CT309" s="502"/>
      <c r="CU309" s="502"/>
      <c r="CV309" s="502"/>
      <c r="CW309" s="502"/>
      <c r="CX309" s="502"/>
      <c r="CY309" s="502"/>
      <c r="CZ309" s="502"/>
      <c r="DA309" s="502"/>
      <c r="DB309" s="502"/>
      <c r="DC309" s="502"/>
      <c r="DD309" s="502"/>
      <c r="DE309" s="502"/>
      <c r="DF309" s="502"/>
      <c r="DG309" s="502"/>
      <c r="DH309" s="502"/>
      <c r="DI309" s="502"/>
      <c r="DJ309" s="502"/>
      <c r="DK309" s="502"/>
      <c r="DL309" s="502"/>
      <c r="DM309" s="502"/>
      <c r="DN309" s="502"/>
      <c r="DO309" s="502"/>
      <c r="DP309" s="502"/>
      <c r="DQ309" s="502"/>
      <c r="DR309" s="502"/>
      <c r="DS309" s="502"/>
      <c r="DT309" s="502"/>
      <c r="DU309" s="502"/>
      <c r="DV309" s="502"/>
      <c r="DW309" s="502"/>
      <c r="DX309" s="502"/>
      <c r="DY309" s="502"/>
      <c r="DZ309" s="502"/>
      <c r="EA309" s="502"/>
      <c r="EB309" s="502"/>
      <c r="EC309" s="502"/>
      <c r="ED309" s="502"/>
      <c r="EE309" s="502"/>
      <c r="EF309" s="502"/>
      <c r="EG309" s="502"/>
      <c r="EH309" s="502"/>
      <c r="EI309" s="502"/>
      <c r="EJ309" s="502"/>
      <c r="EK309" s="502"/>
      <c r="EL309" s="502"/>
      <c r="EM309" s="502"/>
      <c r="EN309" s="502"/>
      <c r="EO309" s="502"/>
      <c r="EP309" s="502"/>
      <c r="EQ309" s="502"/>
      <c r="ER309" s="502"/>
      <c r="ES309" s="502"/>
      <c r="ET309" s="502"/>
      <c r="EU309" s="502"/>
      <c r="EV309" s="502"/>
      <c r="EW309" s="502"/>
      <c r="EX309" s="503"/>
      <c r="EY309" s="502"/>
      <c r="EZ309" s="502"/>
      <c r="FA309" s="502"/>
      <c r="FB309" s="502"/>
      <c r="FC309" s="502"/>
      <c r="FD309" s="502"/>
      <c r="FE309" s="502"/>
      <c r="FF309" s="502"/>
      <c r="FG309" s="502"/>
      <c r="FH309" s="502"/>
      <c r="FI309" s="502"/>
    </row>
    <row r="310" spans="1:165" s="501" customFormat="1" x14ac:dyDescent="0.2">
      <c r="A310" s="772"/>
      <c r="B310" s="788"/>
      <c r="C310" s="502"/>
      <c r="D310" s="502"/>
      <c r="F310" s="30"/>
      <c r="G310" s="502"/>
      <c r="I310" s="30"/>
      <c r="J310" s="502"/>
      <c r="L310" s="30"/>
      <c r="M310" s="502"/>
      <c r="O310" s="30"/>
      <c r="P310" s="502"/>
      <c r="R310" s="30"/>
      <c r="S310" s="502"/>
      <c r="U310" s="30"/>
      <c r="V310" s="502"/>
      <c r="X310" s="30"/>
      <c r="Y310" s="502"/>
      <c r="AA310" s="30"/>
      <c r="AB310" s="502"/>
      <c r="AD310" s="30"/>
      <c r="AE310" s="502"/>
      <c r="AG310" s="30"/>
      <c r="AH310" s="502"/>
      <c r="AJ310" s="30"/>
      <c r="AK310" s="502"/>
      <c r="AM310" s="30"/>
      <c r="AN310" s="502"/>
      <c r="AP310" s="30"/>
      <c r="AQ310" s="502"/>
      <c r="AS310" s="30"/>
      <c r="AT310" s="502"/>
      <c r="AV310" s="30"/>
      <c r="AW310" s="502"/>
      <c r="AY310" s="30"/>
      <c r="AZ310" s="502"/>
      <c r="BB310" s="30"/>
      <c r="BC310" s="502"/>
      <c r="BE310" s="30"/>
      <c r="BF310" s="502"/>
      <c r="BH310" s="30"/>
      <c r="BI310" s="502"/>
      <c r="BK310" s="30"/>
      <c r="BL310" s="31"/>
      <c r="BM310" s="31"/>
      <c r="BN310" s="31"/>
      <c r="BO310" s="31"/>
      <c r="BP310" s="31"/>
      <c r="BQ310" s="31"/>
      <c r="BR310" s="31"/>
      <c r="BS310" s="502"/>
      <c r="BT310" s="502"/>
      <c r="BU310" s="502"/>
      <c r="BV310" s="502"/>
      <c r="BW310" s="502"/>
      <c r="BX310" s="502"/>
      <c r="BY310" s="502"/>
      <c r="BZ310" s="502"/>
      <c r="CA310" s="502"/>
      <c r="CB310" s="502"/>
      <c r="CC310" s="502"/>
      <c r="CD310" s="502"/>
      <c r="CE310" s="502"/>
      <c r="CF310" s="502"/>
      <c r="CG310" s="502"/>
      <c r="CH310" s="502"/>
      <c r="CI310" s="502"/>
      <c r="CJ310" s="502"/>
      <c r="CK310" s="502"/>
      <c r="CL310" s="502"/>
      <c r="CM310" s="502"/>
      <c r="CN310" s="502"/>
      <c r="CO310" s="502"/>
      <c r="CP310" s="502"/>
      <c r="CQ310" s="502"/>
      <c r="CR310" s="502"/>
      <c r="CS310" s="502"/>
      <c r="CT310" s="502"/>
      <c r="CU310" s="502"/>
      <c r="CV310" s="502"/>
      <c r="CW310" s="502"/>
      <c r="CX310" s="502"/>
      <c r="CY310" s="502"/>
      <c r="CZ310" s="502"/>
      <c r="DA310" s="502"/>
      <c r="DB310" s="502"/>
      <c r="DC310" s="502"/>
      <c r="DD310" s="502"/>
      <c r="DE310" s="502"/>
      <c r="DF310" s="502"/>
      <c r="DG310" s="502"/>
      <c r="DH310" s="502"/>
      <c r="DI310" s="502"/>
      <c r="DJ310" s="502"/>
      <c r="DK310" s="502"/>
      <c r="DL310" s="502"/>
      <c r="DM310" s="502"/>
      <c r="DN310" s="502"/>
      <c r="DO310" s="502"/>
      <c r="DP310" s="502"/>
      <c r="DQ310" s="502"/>
      <c r="DR310" s="502"/>
      <c r="DS310" s="502"/>
      <c r="DT310" s="502"/>
      <c r="DU310" s="502"/>
      <c r="DV310" s="502"/>
      <c r="DW310" s="502"/>
      <c r="DX310" s="502"/>
      <c r="DY310" s="502"/>
      <c r="DZ310" s="502"/>
      <c r="EA310" s="502"/>
      <c r="EB310" s="502"/>
      <c r="EC310" s="502"/>
      <c r="ED310" s="502"/>
      <c r="EE310" s="502"/>
      <c r="EF310" s="502"/>
      <c r="EG310" s="502"/>
      <c r="EH310" s="502"/>
      <c r="EI310" s="502"/>
      <c r="EJ310" s="502"/>
      <c r="EK310" s="502"/>
      <c r="EL310" s="502"/>
      <c r="EM310" s="502"/>
      <c r="EN310" s="502"/>
      <c r="EO310" s="502"/>
      <c r="EP310" s="502"/>
      <c r="EQ310" s="502"/>
      <c r="ER310" s="502"/>
      <c r="ES310" s="502"/>
      <c r="ET310" s="502"/>
      <c r="EU310" s="502"/>
      <c r="EV310" s="502"/>
      <c r="EW310" s="502"/>
      <c r="EX310" s="503"/>
      <c r="EY310" s="502"/>
      <c r="EZ310" s="502"/>
      <c r="FA310" s="502"/>
      <c r="FB310" s="502"/>
      <c r="FC310" s="502"/>
      <c r="FD310" s="502"/>
      <c r="FE310" s="502"/>
      <c r="FF310" s="502"/>
      <c r="FG310" s="502"/>
      <c r="FH310" s="502"/>
      <c r="FI310" s="502"/>
    </row>
    <row r="311" spans="1:165" s="501" customFormat="1" x14ac:dyDescent="0.2">
      <c r="A311" s="772"/>
      <c r="B311" s="788"/>
      <c r="C311" s="502"/>
      <c r="D311" s="502"/>
      <c r="F311" s="30"/>
      <c r="G311" s="502"/>
      <c r="I311" s="30"/>
      <c r="J311" s="502"/>
      <c r="L311" s="30"/>
      <c r="M311" s="502"/>
      <c r="O311" s="30"/>
      <c r="P311" s="502"/>
      <c r="R311" s="30"/>
      <c r="S311" s="502"/>
      <c r="U311" s="30"/>
      <c r="V311" s="502"/>
      <c r="X311" s="30"/>
      <c r="Y311" s="502"/>
      <c r="AA311" s="30"/>
      <c r="AB311" s="502"/>
      <c r="AD311" s="30"/>
      <c r="AE311" s="502"/>
      <c r="AG311" s="30"/>
      <c r="AH311" s="502"/>
      <c r="AJ311" s="30"/>
      <c r="AK311" s="502"/>
      <c r="AM311" s="30"/>
      <c r="AN311" s="502"/>
      <c r="AP311" s="30"/>
      <c r="AQ311" s="502"/>
      <c r="AS311" s="30"/>
      <c r="AT311" s="502"/>
      <c r="AV311" s="30"/>
      <c r="AW311" s="502"/>
      <c r="AY311" s="30"/>
      <c r="AZ311" s="502"/>
      <c r="BB311" s="30"/>
      <c r="BC311" s="502"/>
      <c r="BE311" s="30"/>
      <c r="BF311" s="502"/>
      <c r="BH311" s="30"/>
      <c r="BI311" s="502"/>
      <c r="BK311" s="30"/>
      <c r="BL311" s="31"/>
      <c r="BM311" s="31"/>
      <c r="BN311" s="31"/>
      <c r="BO311" s="31"/>
      <c r="BP311" s="31"/>
      <c r="BQ311" s="31"/>
      <c r="BR311" s="31"/>
      <c r="BS311" s="502"/>
      <c r="BT311" s="502"/>
      <c r="BU311" s="502"/>
      <c r="BV311" s="502"/>
      <c r="BW311" s="502"/>
      <c r="BX311" s="502"/>
      <c r="BY311" s="502"/>
      <c r="BZ311" s="502"/>
      <c r="CA311" s="502"/>
      <c r="CB311" s="502"/>
      <c r="CC311" s="502"/>
      <c r="CD311" s="502"/>
      <c r="CE311" s="502"/>
      <c r="CF311" s="502"/>
      <c r="CG311" s="502"/>
      <c r="CH311" s="502"/>
      <c r="CI311" s="502"/>
      <c r="CJ311" s="502"/>
      <c r="CK311" s="502"/>
      <c r="CL311" s="502"/>
      <c r="CM311" s="502"/>
      <c r="CN311" s="502"/>
      <c r="CO311" s="502"/>
      <c r="CP311" s="502"/>
      <c r="CQ311" s="502"/>
      <c r="CR311" s="502"/>
      <c r="CS311" s="502"/>
      <c r="CT311" s="502"/>
      <c r="CU311" s="502"/>
      <c r="CV311" s="502"/>
      <c r="CW311" s="502"/>
      <c r="CX311" s="502"/>
      <c r="CY311" s="502"/>
      <c r="CZ311" s="502"/>
      <c r="DA311" s="502"/>
      <c r="DB311" s="502"/>
      <c r="DC311" s="502"/>
      <c r="DD311" s="502"/>
      <c r="DE311" s="502"/>
      <c r="DF311" s="502"/>
      <c r="DG311" s="502"/>
      <c r="DH311" s="502"/>
      <c r="DI311" s="502"/>
      <c r="DJ311" s="502"/>
      <c r="DK311" s="502"/>
      <c r="DL311" s="502"/>
      <c r="DM311" s="502"/>
      <c r="DN311" s="502"/>
      <c r="DO311" s="502"/>
      <c r="DP311" s="502"/>
      <c r="DQ311" s="502"/>
      <c r="DR311" s="502"/>
      <c r="DS311" s="502"/>
      <c r="DT311" s="502"/>
      <c r="DU311" s="502"/>
      <c r="DV311" s="502"/>
      <c r="DW311" s="502"/>
      <c r="DX311" s="502"/>
      <c r="DY311" s="502"/>
      <c r="DZ311" s="502"/>
      <c r="EA311" s="502"/>
      <c r="EB311" s="502"/>
      <c r="EC311" s="502"/>
      <c r="ED311" s="502"/>
      <c r="EE311" s="502"/>
      <c r="EF311" s="502"/>
      <c r="EG311" s="502"/>
      <c r="EH311" s="502"/>
      <c r="EI311" s="502"/>
      <c r="EJ311" s="502"/>
      <c r="EK311" s="502"/>
      <c r="EL311" s="502"/>
      <c r="EM311" s="502"/>
      <c r="EN311" s="502"/>
      <c r="EO311" s="502"/>
      <c r="EP311" s="502"/>
      <c r="EQ311" s="502"/>
      <c r="ER311" s="502"/>
      <c r="ES311" s="502"/>
      <c r="ET311" s="502"/>
      <c r="EU311" s="502"/>
      <c r="EV311" s="502"/>
      <c r="EW311" s="502"/>
      <c r="EX311" s="503"/>
      <c r="EY311" s="502"/>
      <c r="EZ311" s="502"/>
      <c r="FA311" s="502"/>
      <c r="FB311" s="502"/>
      <c r="FC311" s="502"/>
      <c r="FD311" s="502"/>
      <c r="FE311" s="502"/>
      <c r="FF311" s="502"/>
      <c r="FG311" s="502"/>
      <c r="FH311" s="502"/>
      <c r="FI311" s="502"/>
    </row>
    <row r="312" spans="1:165" s="501" customFormat="1" x14ac:dyDescent="0.2">
      <c r="A312" s="772"/>
      <c r="B312" s="788"/>
      <c r="C312" s="502"/>
      <c r="D312" s="502"/>
      <c r="F312" s="30"/>
      <c r="G312" s="502"/>
      <c r="I312" s="30"/>
      <c r="J312" s="502"/>
      <c r="L312" s="30"/>
      <c r="M312" s="502"/>
      <c r="O312" s="30"/>
      <c r="P312" s="502"/>
      <c r="R312" s="30"/>
      <c r="S312" s="502"/>
      <c r="U312" s="30"/>
      <c r="V312" s="502"/>
      <c r="X312" s="30"/>
      <c r="Y312" s="502"/>
      <c r="AA312" s="30"/>
      <c r="AB312" s="502"/>
      <c r="AD312" s="30"/>
      <c r="AE312" s="502"/>
      <c r="AG312" s="30"/>
      <c r="AH312" s="502"/>
      <c r="AJ312" s="30"/>
      <c r="AK312" s="502"/>
      <c r="AM312" s="30"/>
      <c r="AN312" s="502"/>
      <c r="AP312" s="30"/>
      <c r="AQ312" s="502"/>
      <c r="AS312" s="30"/>
      <c r="AT312" s="502"/>
      <c r="AV312" s="30"/>
      <c r="AW312" s="502"/>
      <c r="AY312" s="30"/>
      <c r="AZ312" s="502"/>
      <c r="BB312" s="30"/>
      <c r="BC312" s="502"/>
      <c r="BE312" s="30"/>
      <c r="BF312" s="502"/>
      <c r="BH312" s="30"/>
      <c r="BI312" s="502"/>
      <c r="BK312" s="30"/>
      <c r="BL312" s="31"/>
      <c r="BM312" s="31"/>
      <c r="BN312" s="31"/>
      <c r="BO312" s="31"/>
      <c r="BP312" s="31"/>
      <c r="BQ312" s="31"/>
      <c r="BR312" s="31"/>
      <c r="BS312" s="502"/>
      <c r="BT312" s="502"/>
      <c r="BU312" s="502"/>
      <c r="BV312" s="502"/>
      <c r="BW312" s="502"/>
      <c r="BX312" s="502"/>
      <c r="BY312" s="502"/>
      <c r="BZ312" s="502"/>
      <c r="CA312" s="502"/>
      <c r="CB312" s="502"/>
      <c r="CC312" s="502"/>
      <c r="CD312" s="502"/>
      <c r="CE312" s="502"/>
      <c r="CF312" s="502"/>
      <c r="CG312" s="502"/>
      <c r="CH312" s="502"/>
      <c r="CI312" s="502"/>
      <c r="CJ312" s="502"/>
      <c r="CK312" s="502"/>
      <c r="CL312" s="502"/>
      <c r="CM312" s="502"/>
      <c r="CN312" s="502"/>
      <c r="CO312" s="502"/>
      <c r="CP312" s="502"/>
      <c r="CQ312" s="502"/>
      <c r="CR312" s="502"/>
      <c r="CS312" s="502"/>
      <c r="CT312" s="502"/>
      <c r="CU312" s="502"/>
      <c r="CV312" s="502"/>
      <c r="CW312" s="502"/>
      <c r="CX312" s="502"/>
      <c r="CY312" s="502"/>
      <c r="CZ312" s="502"/>
      <c r="DA312" s="502"/>
      <c r="DB312" s="502"/>
      <c r="DC312" s="502"/>
      <c r="DD312" s="502"/>
      <c r="DE312" s="502"/>
      <c r="DF312" s="502"/>
      <c r="DG312" s="502"/>
      <c r="DH312" s="502"/>
      <c r="DI312" s="502"/>
      <c r="DJ312" s="502"/>
      <c r="DK312" s="502"/>
      <c r="DL312" s="502"/>
      <c r="DM312" s="502"/>
      <c r="DN312" s="502"/>
      <c r="DO312" s="502"/>
      <c r="DP312" s="502"/>
      <c r="DQ312" s="502"/>
      <c r="DR312" s="502"/>
      <c r="DS312" s="502"/>
      <c r="DT312" s="502"/>
      <c r="DU312" s="502"/>
      <c r="DV312" s="502"/>
      <c r="DW312" s="502"/>
      <c r="DX312" s="502"/>
      <c r="DY312" s="502"/>
      <c r="DZ312" s="502"/>
      <c r="EA312" s="502"/>
      <c r="EB312" s="502"/>
      <c r="EC312" s="502"/>
      <c r="ED312" s="502"/>
      <c r="EE312" s="502"/>
      <c r="EF312" s="502"/>
      <c r="EG312" s="502"/>
      <c r="EH312" s="502"/>
      <c r="EI312" s="502"/>
      <c r="EJ312" s="502"/>
      <c r="EK312" s="502"/>
      <c r="EL312" s="502"/>
      <c r="EM312" s="502"/>
      <c r="EN312" s="502"/>
      <c r="EO312" s="502"/>
      <c r="EP312" s="502"/>
      <c r="EQ312" s="502"/>
      <c r="ER312" s="502"/>
      <c r="ES312" s="502"/>
      <c r="ET312" s="502"/>
      <c r="EU312" s="502"/>
      <c r="EV312" s="502"/>
      <c r="EW312" s="502"/>
      <c r="EX312" s="503"/>
      <c r="EY312" s="502"/>
      <c r="EZ312" s="502"/>
      <c r="FA312" s="502"/>
      <c r="FB312" s="502"/>
      <c r="FC312" s="502"/>
      <c r="FD312" s="502"/>
      <c r="FE312" s="502"/>
      <c r="FF312" s="502"/>
      <c r="FG312" s="502"/>
      <c r="FH312" s="502"/>
      <c r="FI312" s="502"/>
    </row>
    <row r="313" spans="1:165" s="501" customFormat="1" x14ac:dyDescent="0.2">
      <c r="A313" s="772"/>
      <c r="B313" s="788"/>
      <c r="C313" s="502"/>
      <c r="D313" s="502"/>
      <c r="F313" s="30"/>
      <c r="G313" s="502"/>
      <c r="I313" s="30"/>
      <c r="J313" s="502"/>
      <c r="L313" s="30"/>
      <c r="M313" s="502"/>
      <c r="O313" s="30"/>
      <c r="P313" s="502"/>
      <c r="R313" s="30"/>
      <c r="S313" s="502"/>
      <c r="U313" s="30"/>
      <c r="V313" s="502"/>
      <c r="X313" s="30"/>
      <c r="Y313" s="502"/>
      <c r="AA313" s="30"/>
      <c r="AB313" s="502"/>
      <c r="AD313" s="30"/>
      <c r="AE313" s="502"/>
      <c r="AG313" s="30"/>
      <c r="AH313" s="502"/>
      <c r="AJ313" s="30"/>
      <c r="AK313" s="502"/>
      <c r="AM313" s="30"/>
      <c r="AN313" s="502"/>
      <c r="AP313" s="30"/>
      <c r="AQ313" s="502"/>
      <c r="AS313" s="30"/>
      <c r="AT313" s="502"/>
      <c r="AV313" s="30"/>
      <c r="AW313" s="502"/>
      <c r="AY313" s="30"/>
      <c r="AZ313" s="502"/>
      <c r="BB313" s="30"/>
      <c r="BC313" s="502"/>
      <c r="BE313" s="30"/>
      <c r="BF313" s="502"/>
      <c r="BH313" s="30"/>
      <c r="BI313" s="502"/>
      <c r="BK313" s="30"/>
      <c r="BL313" s="31"/>
      <c r="BM313" s="31"/>
      <c r="BN313" s="31"/>
      <c r="BO313" s="31"/>
      <c r="BP313" s="31"/>
      <c r="BQ313" s="31"/>
      <c r="BR313" s="31"/>
      <c r="BS313" s="502"/>
      <c r="BT313" s="502"/>
      <c r="BU313" s="502"/>
      <c r="BV313" s="502"/>
      <c r="BW313" s="502"/>
      <c r="BX313" s="502"/>
      <c r="BY313" s="502"/>
      <c r="BZ313" s="502"/>
      <c r="CA313" s="502"/>
      <c r="CB313" s="502"/>
      <c r="CC313" s="502"/>
      <c r="CD313" s="502"/>
      <c r="CE313" s="502"/>
      <c r="CF313" s="502"/>
      <c r="CG313" s="502"/>
      <c r="CH313" s="502"/>
      <c r="CI313" s="502"/>
      <c r="CJ313" s="502"/>
      <c r="CK313" s="502"/>
      <c r="CL313" s="502"/>
      <c r="CM313" s="502"/>
      <c r="CN313" s="502"/>
      <c r="CO313" s="502"/>
      <c r="CP313" s="502"/>
      <c r="CQ313" s="502"/>
      <c r="CR313" s="502"/>
      <c r="CS313" s="502"/>
      <c r="CT313" s="502"/>
      <c r="CU313" s="502"/>
      <c r="CV313" s="502"/>
      <c r="CW313" s="502"/>
      <c r="CX313" s="502"/>
      <c r="CY313" s="502"/>
      <c r="CZ313" s="502"/>
      <c r="DA313" s="502"/>
      <c r="DB313" s="502"/>
      <c r="DC313" s="502"/>
      <c r="DD313" s="502"/>
      <c r="DE313" s="502"/>
      <c r="DF313" s="502"/>
      <c r="DG313" s="502"/>
      <c r="DH313" s="502"/>
      <c r="DI313" s="502"/>
      <c r="DJ313" s="502"/>
      <c r="DK313" s="502"/>
      <c r="DL313" s="502"/>
      <c r="DM313" s="502"/>
      <c r="DN313" s="502"/>
      <c r="DO313" s="502"/>
      <c r="DP313" s="502"/>
      <c r="DQ313" s="502"/>
      <c r="DR313" s="502"/>
      <c r="DS313" s="502"/>
      <c r="DT313" s="502"/>
      <c r="DU313" s="502"/>
      <c r="DV313" s="502"/>
      <c r="DW313" s="502"/>
      <c r="DX313" s="502"/>
      <c r="DY313" s="502"/>
      <c r="DZ313" s="502"/>
      <c r="EA313" s="502"/>
      <c r="EB313" s="502"/>
      <c r="EC313" s="502"/>
      <c r="ED313" s="502"/>
      <c r="EE313" s="502"/>
      <c r="EF313" s="502"/>
      <c r="EG313" s="502"/>
      <c r="EH313" s="502"/>
      <c r="EI313" s="502"/>
      <c r="EJ313" s="502"/>
      <c r="EK313" s="502"/>
      <c r="EL313" s="502"/>
      <c r="EM313" s="502"/>
      <c r="EN313" s="502"/>
      <c r="EO313" s="502"/>
      <c r="EP313" s="502"/>
      <c r="EQ313" s="502"/>
      <c r="ER313" s="502"/>
      <c r="ES313" s="502"/>
      <c r="ET313" s="502"/>
      <c r="EU313" s="502"/>
      <c r="EV313" s="502"/>
      <c r="EW313" s="502"/>
      <c r="EX313" s="503"/>
      <c r="EY313" s="502"/>
      <c r="EZ313" s="502"/>
      <c r="FA313" s="502"/>
      <c r="FB313" s="502"/>
      <c r="FC313" s="502"/>
      <c r="FD313" s="502"/>
      <c r="FE313" s="502"/>
      <c r="FF313" s="502"/>
      <c r="FG313" s="502"/>
      <c r="FH313" s="502"/>
      <c r="FI313" s="502"/>
    </row>
    <row r="314" spans="1:165" s="501" customFormat="1" x14ac:dyDescent="0.2">
      <c r="A314" s="772"/>
      <c r="B314" s="788"/>
      <c r="C314" s="502"/>
      <c r="D314" s="502"/>
      <c r="F314" s="30"/>
      <c r="G314" s="502"/>
      <c r="I314" s="30"/>
      <c r="J314" s="502"/>
      <c r="L314" s="30"/>
      <c r="M314" s="502"/>
      <c r="O314" s="30"/>
      <c r="P314" s="502"/>
      <c r="R314" s="30"/>
      <c r="S314" s="502"/>
      <c r="U314" s="30"/>
      <c r="V314" s="502"/>
      <c r="X314" s="30"/>
      <c r="Y314" s="502"/>
      <c r="AA314" s="30"/>
      <c r="AB314" s="502"/>
      <c r="AD314" s="30"/>
      <c r="AE314" s="502"/>
      <c r="AG314" s="30"/>
      <c r="AH314" s="502"/>
      <c r="AJ314" s="30"/>
      <c r="AK314" s="502"/>
      <c r="AM314" s="30"/>
      <c r="AN314" s="502"/>
      <c r="AP314" s="30"/>
      <c r="AQ314" s="502"/>
      <c r="AS314" s="30"/>
      <c r="AT314" s="502"/>
      <c r="AV314" s="30"/>
      <c r="AW314" s="502"/>
      <c r="AY314" s="30"/>
      <c r="AZ314" s="502"/>
      <c r="BB314" s="30"/>
      <c r="BC314" s="502"/>
      <c r="BE314" s="30"/>
      <c r="BF314" s="502"/>
      <c r="BH314" s="30"/>
      <c r="BI314" s="502"/>
      <c r="BK314" s="30"/>
      <c r="BL314" s="31"/>
      <c r="BM314" s="31"/>
      <c r="BN314" s="31"/>
      <c r="BO314" s="31"/>
      <c r="BP314" s="31"/>
      <c r="BQ314" s="31"/>
      <c r="BR314" s="31"/>
      <c r="BS314" s="502"/>
      <c r="BT314" s="502"/>
      <c r="BU314" s="502"/>
      <c r="BV314" s="502"/>
      <c r="BW314" s="502"/>
      <c r="BX314" s="502"/>
      <c r="BY314" s="502"/>
      <c r="BZ314" s="502"/>
      <c r="CA314" s="502"/>
      <c r="CB314" s="502"/>
      <c r="CC314" s="502"/>
      <c r="CD314" s="502"/>
      <c r="CE314" s="502"/>
      <c r="CF314" s="502"/>
      <c r="CG314" s="502"/>
      <c r="CH314" s="502"/>
      <c r="CI314" s="502"/>
      <c r="CJ314" s="502"/>
      <c r="CK314" s="502"/>
      <c r="CL314" s="502"/>
      <c r="CM314" s="502"/>
      <c r="CN314" s="502"/>
      <c r="CO314" s="502"/>
      <c r="CP314" s="502"/>
      <c r="CQ314" s="502"/>
      <c r="CR314" s="502"/>
      <c r="CS314" s="502"/>
      <c r="CT314" s="502"/>
      <c r="CU314" s="502"/>
      <c r="CV314" s="502"/>
      <c r="CW314" s="502"/>
      <c r="CX314" s="502"/>
      <c r="CY314" s="502"/>
      <c r="CZ314" s="502"/>
      <c r="DA314" s="502"/>
      <c r="DB314" s="502"/>
      <c r="DC314" s="502"/>
      <c r="DD314" s="502"/>
      <c r="DE314" s="502"/>
      <c r="DF314" s="502"/>
      <c r="DG314" s="502"/>
      <c r="DH314" s="502"/>
      <c r="DI314" s="502"/>
      <c r="DJ314" s="502"/>
      <c r="DK314" s="502"/>
      <c r="DL314" s="502"/>
      <c r="DM314" s="502"/>
      <c r="DN314" s="502"/>
      <c r="DO314" s="502"/>
      <c r="DP314" s="502"/>
      <c r="DQ314" s="502"/>
      <c r="DR314" s="502"/>
      <c r="DS314" s="502"/>
      <c r="DT314" s="502"/>
      <c r="DU314" s="502"/>
      <c r="DV314" s="502"/>
      <c r="DW314" s="502"/>
      <c r="DX314" s="502"/>
      <c r="DY314" s="502"/>
      <c r="DZ314" s="502"/>
      <c r="EA314" s="502"/>
      <c r="EB314" s="502"/>
      <c r="EC314" s="502"/>
      <c r="ED314" s="502"/>
      <c r="EE314" s="502"/>
      <c r="EF314" s="502"/>
      <c r="EG314" s="502"/>
      <c r="EH314" s="502"/>
      <c r="EI314" s="502"/>
      <c r="EJ314" s="502"/>
      <c r="EK314" s="502"/>
      <c r="EL314" s="502"/>
      <c r="EM314" s="502"/>
      <c r="EN314" s="502"/>
      <c r="EO314" s="502"/>
      <c r="EP314" s="502"/>
      <c r="EQ314" s="502"/>
      <c r="ER314" s="502"/>
      <c r="ES314" s="502"/>
      <c r="ET314" s="502"/>
      <c r="EU314" s="502"/>
      <c r="EV314" s="502"/>
      <c r="EW314" s="502"/>
      <c r="EX314" s="503"/>
      <c r="EY314" s="502"/>
      <c r="EZ314" s="502"/>
      <c r="FA314" s="502"/>
      <c r="FB314" s="502"/>
      <c r="FC314" s="502"/>
      <c r="FD314" s="502"/>
      <c r="FE314" s="502"/>
      <c r="FF314" s="502"/>
      <c r="FG314" s="502"/>
      <c r="FH314" s="502"/>
      <c r="FI314" s="502"/>
    </row>
    <row r="315" spans="1:165" s="501" customFormat="1" x14ac:dyDescent="0.2">
      <c r="A315" s="772"/>
      <c r="B315" s="788"/>
      <c r="C315" s="502"/>
      <c r="D315" s="502"/>
      <c r="F315" s="30"/>
      <c r="G315" s="502"/>
      <c r="I315" s="30"/>
      <c r="J315" s="502"/>
      <c r="L315" s="30"/>
      <c r="M315" s="502"/>
      <c r="O315" s="30"/>
      <c r="P315" s="502"/>
      <c r="R315" s="30"/>
      <c r="S315" s="502"/>
      <c r="U315" s="30"/>
      <c r="V315" s="502"/>
      <c r="X315" s="30"/>
      <c r="Y315" s="502"/>
      <c r="AA315" s="30"/>
      <c r="AB315" s="502"/>
      <c r="AD315" s="30"/>
      <c r="AE315" s="502"/>
      <c r="AG315" s="30"/>
      <c r="AH315" s="502"/>
      <c r="AJ315" s="30"/>
      <c r="AK315" s="502"/>
      <c r="AM315" s="30"/>
      <c r="AN315" s="502"/>
      <c r="AP315" s="30"/>
      <c r="AQ315" s="502"/>
      <c r="AS315" s="30"/>
      <c r="AT315" s="502"/>
      <c r="AV315" s="30"/>
      <c r="AW315" s="502"/>
      <c r="AY315" s="30"/>
      <c r="AZ315" s="502"/>
      <c r="BB315" s="30"/>
      <c r="BC315" s="502"/>
      <c r="BE315" s="30"/>
      <c r="BF315" s="502"/>
      <c r="BH315" s="30"/>
      <c r="BI315" s="502"/>
      <c r="BK315" s="30"/>
      <c r="BL315" s="31"/>
      <c r="BM315" s="31"/>
      <c r="BN315" s="31"/>
      <c r="BO315" s="31"/>
      <c r="BP315" s="31"/>
      <c r="BQ315" s="31"/>
      <c r="BR315" s="31"/>
      <c r="BS315" s="502"/>
      <c r="BT315" s="502"/>
      <c r="BU315" s="502"/>
      <c r="BV315" s="502"/>
      <c r="BW315" s="502"/>
      <c r="BX315" s="502"/>
      <c r="BY315" s="502"/>
      <c r="BZ315" s="502"/>
      <c r="CA315" s="502"/>
      <c r="CB315" s="502"/>
      <c r="CC315" s="502"/>
      <c r="CD315" s="502"/>
      <c r="CE315" s="502"/>
      <c r="CF315" s="502"/>
      <c r="CG315" s="502"/>
      <c r="CH315" s="502"/>
      <c r="CI315" s="502"/>
      <c r="CJ315" s="502"/>
      <c r="CK315" s="502"/>
      <c r="CL315" s="502"/>
      <c r="CM315" s="502"/>
      <c r="CN315" s="502"/>
      <c r="CO315" s="502"/>
      <c r="CP315" s="502"/>
      <c r="CQ315" s="502"/>
      <c r="CR315" s="502"/>
      <c r="CS315" s="502"/>
      <c r="CT315" s="502"/>
      <c r="CU315" s="502"/>
      <c r="CV315" s="502"/>
      <c r="CW315" s="502"/>
      <c r="CX315" s="502"/>
      <c r="CY315" s="502"/>
      <c r="CZ315" s="502"/>
      <c r="DA315" s="502"/>
      <c r="DB315" s="502"/>
      <c r="DC315" s="502"/>
      <c r="DD315" s="502"/>
      <c r="DE315" s="502"/>
      <c r="DF315" s="502"/>
      <c r="DG315" s="502"/>
      <c r="DH315" s="502"/>
      <c r="DI315" s="502"/>
      <c r="DJ315" s="502"/>
      <c r="DK315" s="502"/>
      <c r="DL315" s="502"/>
      <c r="DM315" s="502"/>
      <c r="DN315" s="502"/>
      <c r="DO315" s="502"/>
      <c r="DP315" s="502"/>
      <c r="DQ315" s="502"/>
      <c r="DR315" s="502"/>
      <c r="DS315" s="502"/>
      <c r="DT315" s="502"/>
      <c r="DU315" s="502"/>
      <c r="DV315" s="502"/>
      <c r="DW315" s="502"/>
      <c r="DX315" s="502"/>
      <c r="DY315" s="502"/>
      <c r="DZ315" s="502"/>
      <c r="EA315" s="502"/>
      <c r="EB315" s="502"/>
      <c r="EC315" s="502"/>
      <c r="ED315" s="502"/>
      <c r="EE315" s="502"/>
      <c r="EF315" s="502"/>
      <c r="EG315" s="502"/>
      <c r="EH315" s="502"/>
      <c r="EI315" s="502"/>
      <c r="EJ315" s="502"/>
      <c r="EK315" s="502"/>
      <c r="EL315" s="502"/>
      <c r="EM315" s="502"/>
      <c r="EN315" s="502"/>
      <c r="EO315" s="502"/>
      <c r="EP315" s="502"/>
      <c r="EQ315" s="502"/>
      <c r="ER315" s="502"/>
      <c r="ES315" s="502"/>
      <c r="ET315" s="502"/>
      <c r="EU315" s="502"/>
      <c r="EV315" s="502"/>
      <c r="EW315" s="502"/>
      <c r="EX315" s="503"/>
      <c r="EY315" s="502"/>
      <c r="EZ315" s="502"/>
      <c r="FA315" s="502"/>
      <c r="FB315" s="502"/>
      <c r="FC315" s="502"/>
      <c r="FD315" s="502"/>
      <c r="FE315" s="502"/>
      <c r="FF315" s="502"/>
      <c r="FG315" s="502"/>
      <c r="FH315" s="502"/>
      <c r="FI315" s="502"/>
    </row>
    <row r="316" spans="1:165" s="501" customFormat="1" x14ac:dyDescent="0.2">
      <c r="A316" s="772"/>
      <c r="B316" s="788"/>
      <c r="C316" s="502"/>
      <c r="D316" s="502"/>
      <c r="F316" s="30"/>
      <c r="G316" s="502"/>
      <c r="I316" s="30"/>
      <c r="J316" s="502"/>
      <c r="L316" s="30"/>
      <c r="M316" s="502"/>
      <c r="O316" s="30"/>
      <c r="P316" s="502"/>
      <c r="R316" s="30"/>
      <c r="S316" s="502"/>
      <c r="U316" s="30"/>
      <c r="V316" s="502"/>
      <c r="X316" s="30"/>
      <c r="Y316" s="502"/>
      <c r="AA316" s="30"/>
      <c r="AB316" s="502"/>
      <c r="AD316" s="30"/>
      <c r="AE316" s="502"/>
      <c r="AG316" s="30"/>
      <c r="AH316" s="502"/>
      <c r="AJ316" s="30"/>
      <c r="AK316" s="502"/>
      <c r="AM316" s="30"/>
      <c r="AN316" s="502"/>
      <c r="AP316" s="30"/>
      <c r="AQ316" s="502"/>
      <c r="AS316" s="30"/>
      <c r="AT316" s="502"/>
      <c r="AV316" s="30"/>
      <c r="AW316" s="502"/>
      <c r="AY316" s="30"/>
      <c r="AZ316" s="502"/>
      <c r="BB316" s="30"/>
      <c r="BC316" s="502"/>
      <c r="BE316" s="30"/>
      <c r="BF316" s="502"/>
      <c r="BH316" s="30"/>
      <c r="BI316" s="502"/>
      <c r="BK316" s="30"/>
      <c r="BL316" s="31"/>
      <c r="BM316" s="31"/>
      <c r="BN316" s="31"/>
      <c r="BO316" s="31"/>
      <c r="BP316" s="31"/>
      <c r="BQ316" s="31"/>
      <c r="BR316" s="31"/>
      <c r="BS316" s="502"/>
      <c r="BT316" s="502"/>
      <c r="BU316" s="502"/>
      <c r="BV316" s="502"/>
      <c r="BW316" s="502"/>
      <c r="BX316" s="502"/>
      <c r="BY316" s="502"/>
      <c r="BZ316" s="502"/>
      <c r="CA316" s="502"/>
      <c r="CB316" s="502"/>
      <c r="CC316" s="502"/>
      <c r="CD316" s="502"/>
      <c r="CE316" s="502"/>
      <c r="CF316" s="502"/>
      <c r="CG316" s="502"/>
      <c r="CH316" s="502"/>
      <c r="CI316" s="502"/>
      <c r="CJ316" s="502"/>
      <c r="CK316" s="502"/>
      <c r="CL316" s="502"/>
      <c r="CM316" s="502"/>
      <c r="CN316" s="502"/>
      <c r="CO316" s="502"/>
      <c r="CP316" s="502"/>
      <c r="CQ316" s="502"/>
      <c r="CR316" s="502"/>
      <c r="CS316" s="502"/>
      <c r="CT316" s="502"/>
      <c r="CU316" s="502"/>
      <c r="CV316" s="502"/>
      <c r="CW316" s="502"/>
      <c r="CX316" s="502"/>
      <c r="CY316" s="502"/>
      <c r="CZ316" s="502"/>
      <c r="DA316" s="502"/>
      <c r="DB316" s="502"/>
      <c r="DC316" s="502"/>
      <c r="DD316" s="502"/>
      <c r="DE316" s="502"/>
      <c r="DF316" s="502"/>
      <c r="DG316" s="502"/>
      <c r="DH316" s="502"/>
      <c r="DI316" s="502"/>
      <c r="DJ316" s="502"/>
      <c r="DK316" s="502"/>
      <c r="DL316" s="502"/>
      <c r="DM316" s="502"/>
      <c r="DN316" s="502"/>
      <c r="DO316" s="502"/>
      <c r="DP316" s="502"/>
      <c r="DQ316" s="502"/>
      <c r="DR316" s="502"/>
      <c r="DS316" s="502"/>
      <c r="DT316" s="502"/>
      <c r="DU316" s="502"/>
      <c r="DV316" s="502"/>
      <c r="DW316" s="502"/>
      <c r="DX316" s="502"/>
      <c r="DY316" s="502"/>
      <c r="DZ316" s="502"/>
      <c r="EA316" s="502"/>
      <c r="EB316" s="502"/>
      <c r="EC316" s="502"/>
      <c r="ED316" s="502"/>
      <c r="EE316" s="502"/>
      <c r="EF316" s="502"/>
      <c r="EG316" s="502"/>
      <c r="EH316" s="502"/>
      <c r="EI316" s="502"/>
      <c r="EJ316" s="502"/>
      <c r="EK316" s="502"/>
      <c r="EL316" s="502"/>
      <c r="EM316" s="502"/>
      <c r="EN316" s="502"/>
      <c r="EO316" s="502"/>
      <c r="EP316" s="502"/>
      <c r="EQ316" s="502"/>
      <c r="ER316" s="502"/>
      <c r="ES316" s="502"/>
      <c r="ET316" s="502"/>
      <c r="EU316" s="502"/>
      <c r="EV316" s="502"/>
      <c r="EW316" s="502"/>
      <c r="EX316" s="503"/>
      <c r="EY316" s="502"/>
      <c r="EZ316" s="502"/>
      <c r="FA316" s="502"/>
      <c r="FB316" s="502"/>
      <c r="FC316" s="502"/>
      <c r="FD316" s="502"/>
      <c r="FE316" s="502"/>
      <c r="FF316" s="502"/>
      <c r="FG316" s="502"/>
      <c r="FH316" s="502"/>
      <c r="FI316" s="502"/>
    </row>
    <row r="317" spans="1:165" s="501" customFormat="1" x14ac:dyDescent="0.2">
      <c r="A317" s="772"/>
      <c r="B317" s="788"/>
      <c r="C317" s="502"/>
      <c r="D317" s="502"/>
      <c r="F317" s="30"/>
      <c r="G317" s="502"/>
      <c r="I317" s="30"/>
      <c r="J317" s="502"/>
      <c r="L317" s="30"/>
      <c r="M317" s="502"/>
      <c r="O317" s="30"/>
      <c r="P317" s="502"/>
      <c r="R317" s="30"/>
      <c r="S317" s="502"/>
      <c r="U317" s="30"/>
      <c r="V317" s="502"/>
      <c r="X317" s="30"/>
      <c r="Y317" s="502"/>
      <c r="AA317" s="30"/>
      <c r="AB317" s="502"/>
      <c r="AD317" s="30"/>
      <c r="AE317" s="502"/>
      <c r="AG317" s="30"/>
      <c r="AH317" s="502"/>
      <c r="AJ317" s="30"/>
      <c r="AK317" s="502"/>
      <c r="AM317" s="30"/>
      <c r="AN317" s="502"/>
      <c r="AP317" s="30"/>
      <c r="AQ317" s="502"/>
      <c r="AS317" s="30"/>
      <c r="AT317" s="502"/>
      <c r="AV317" s="30"/>
      <c r="AW317" s="502"/>
      <c r="AY317" s="30"/>
      <c r="AZ317" s="502"/>
      <c r="BB317" s="30"/>
      <c r="BC317" s="502"/>
      <c r="BE317" s="30"/>
      <c r="BF317" s="502"/>
      <c r="BH317" s="30"/>
      <c r="BI317" s="502"/>
      <c r="BK317" s="30"/>
      <c r="BL317" s="31"/>
      <c r="BM317" s="31"/>
      <c r="BN317" s="31"/>
      <c r="BO317" s="31"/>
      <c r="BP317" s="31"/>
      <c r="BQ317" s="31"/>
      <c r="BR317" s="31"/>
      <c r="BS317" s="502"/>
      <c r="BT317" s="502"/>
      <c r="BU317" s="502"/>
      <c r="BV317" s="502"/>
      <c r="BW317" s="502"/>
      <c r="BX317" s="502"/>
      <c r="BY317" s="502"/>
      <c r="BZ317" s="502"/>
      <c r="CA317" s="502"/>
      <c r="CB317" s="502"/>
      <c r="CC317" s="502"/>
      <c r="CD317" s="502"/>
      <c r="CE317" s="502"/>
      <c r="CF317" s="502"/>
      <c r="CG317" s="502"/>
      <c r="CH317" s="502"/>
      <c r="CI317" s="502"/>
      <c r="CJ317" s="502"/>
      <c r="CK317" s="502"/>
      <c r="CL317" s="502"/>
      <c r="CM317" s="502"/>
      <c r="CN317" s="502"/>
      <c r="CO317" s="502"/>
      <c r="CP317" s="502"/>
      <c r="CQ317" s="502"/>
      <c r="CR317" s="502"/>
      <c r="CS317" s="502"/>
      <c r="CT317" s="502"/>
      <c r="CU317" s="502"/>
      <c r="CV317" s="502"/>
      <c r="CW317" s="502"/>
      <c r="CX317" s="502"/>
      <c r="CY317" s="502"/>
      <c r="CZ317" s="502"/>
      <c r="DA317" s="502"/>
      <c r="DB317" s="502"/>
      <c r="DC317" s="502"/>
      <c r="DD317" s="502"/>
      <c r="DE317" s="502"/>
      <c r="DF317" s="502"/>
      <c r="DG317" s="502"/>
      <c r="DH317" s="502"/>
      <c r="DI317" s="502"/>
      <c r="DJ317" s="502"/>
      <c r="DK317" s="502"/>
      <c r="DL317" s="502"/>
      <c r="DM317" s="502"/>
      <c r="DN317" s="502"/>
      <c r="DO317" s="502"/>
      <c r="DP317" s="502"/>
      <c r="DQ317" s="502"/>
      <c r="DR317" s="502"/>
      <c r="DS317" s="502"/>
      <c r="DT317" s="502"/>
      <c r="DU317" s="502"/>
      <c r="DV317" s="502"/>
      <c r="DW317" s="502"/>
      <c r="DX317" s="502"/>
      <c r="DY317" s="502"/>
      <c r="DZ317" s="502"/>
      <c r="EA317" s="502"/>
      <c r="EB317" s="502"/>
      <c r="EC317" s="502"/>
      <c r="ED317" s="502"/>
      <c r="EE317" s="502"/>
      <c r="EF317" s="502"/>
      <c r="EG317" s="502"/>
      <c r="EH317" s="502"/>
      <c r="EI317" s="502"/>
      <c r="EJ317" s="502"/>
      <c r="EK317" s="502"/>
      <c r="EL317" s="502"/>
      <c r="EM317" s="502"/>
      <c r="EN317" s="502"/>
      <c r="EO317" s="502"/>
      <c r="EP317" s="502"/>
      <c r="EQ317" s="502"/>
      <c r="ER317" s="502"/>
      <c r="ES317" s="502"/>
      <c r="ET317" s="502"/>
      <c r="EU317" s="502"/>
      <c r="EV317" s="502"/>
      <c r="EW317" s="502"/>
      <c r="EX317" s="503"/>
      <c r="EY317" s="502"/>
      <c r="EZ317" s="502"/>
      <c r="FA317" s="502"/>
      <c r="FB317" s="502"/>
      <c r="FC317" s="502"/>
      <c r="FD317" s="502"/>
      <c r="FE317" s="502"/>
      <c r="FF317" s="502"/>
      <c r="FG317" s="502"/>
      <c r="FH317" s="502"/>
      <c r="FI317" s="502"/>
    </row>
    <row r="318" spans="1:165" s="501" customFormat="1" x14ac:dyDescent="0.2">
      <c r="A318" s="772"/>
      <c r="B318" s="788"/>
      <c r="C318" s="502"/>
      <c r="D318" s="502"/>
      <c r="F318" s="30"/>
      <c r="G318" s="502"/>
      <c r="I318" s="30"/>
      <c r="J318" s="502"/>
      <c r="L318" s="30"/>
      <c r="M318" s="502"/>
      <c r="O318" s="30"/>
      <c r="P318" s="502"/>
      <c r="R318" s="30"/>
      <c r="S318" s="502"/>
      <c r="U318" s="30"/>
      <c r="V318" s="502"/>
      <c r="X318" s="30"/>
      <c r="Y318" s="502"/>
      <c r="AA318" s="30"/>
      <c r="AB318" s="502"/>
      <c r="AD318" s="30"/>
      <c r="AE318" s="502"/>
      <c r="AG318" s="30"/>
      <c r="AH318" s="502"/>
      <c r="AJ318" s="30"/>
      <c r="AK318" s="502"/>
      <c r="AM318" s="30"/>
      <c r="AN318" s="502"/>
      <c r="AP318" s="30"/>
      <c r="AQ318" s="502"/>
      <c r="AS318" s="30"/>
      <c r="AT318" s="502"/>
      <c r="AV318" s="30"/>
      <c r="AW318" s="502"/>
      <c r="AY318" s="30"/>
      <c r="AZ318" s="502"/>
      <c r="BB318" s="30"/>
      <c r="BC318" s="502"/>
      <c r="BE318" s="30"/>
      <c r="BF318" s="502"/>
      <c r="BH318" s="30"/>
      <c r="BI318" s="502"/>
      <c r="BK318" s="30"/>
      <c r="BL318" s="31"/>
      <c r="BM318" s="31"/>
      <c r="BN318" s="31"/>
      <c r="BO318" s="31"/>
      <c r="BP318" s="31"/>
      <c r="BQ318" s="31"/>
      <c r="BR318" s="31"/>
      <c r="BS318" s="502"/>
      <c r="BT318" s="502"/>
      <c r="BU318" s="502"/>
      <c r="BV318" s="502"/>
      <c r="BW318" s="502"/>
      <c r="BX318" s="502"/>
      <c r="BY318" s="502"/>
      <c r="BZ318" s="502"/>
      <c r="CA318" s="502"/>
      <c r="CB318" s="502"/>
      <c r="CC318" s="502"/>
      <c r="CD318" s="502"/>
      <c r="CE318" s="502"/>
      <c r="CF318" s="502"/>
      <c r="CG318" s="502"/>
      <c r="CH318" s="502"/>
      <c r="CI318" s="502"/>
      <c r="CJ318" s="502"/>
      <c r="CK318" s="502"/>
      <c r="CL318" s="502"/>
      <c r="CM318" s="502"/>
      <c r="CN318" s="502"/>
      <c r="CO318" s="502"/>
      <c r="CP318" s="502"/>
      <c r="CQ318" s="502"/>
      <c r="CR318" s="502"/>
      <c r="CS318" s="502"/>
      <c r="CT318" s="502"/>
      <c r="CU318" s="502"/>
      <c r="CV318" s="502"/>
      <c r="CW318" s="502"/>
      <c r="CX318" s="502"/>
      <c r="CY318" s="502"/>
      <c r="CZ318" s="502"/>
      <c r="DA318" s="502"/>
      <c r="DB318" s="502"/>
      <c r="DC318" s="502"/>
      <c r="DD318" s="502"/>
      <c r="DE318" s="502"/>
      <c r="DF318" s="502"/>
      <c r="DG318" s="502"/>
      <c r="DH318" s="502"/>
      <c r="DI318" s="502"/>
      <c r="DJ318" s="502"/>
      <c r="DK318" s="502"/>
      <c r="DL318" s="502"/>
      <c r="DM318" s="502"/>
      <c r="DN318" s="502"/>
      <c r="DO318" s="502"/>
      <c r="DP318" s="502"/>
      <c r="DQ318" s="502"/>
      <c r="DR318" s="502"/>
      <c r="DS318" s="502"/>
      <c r="DT318" s="502"/>
      <c r="DU318" s="502"/>
      <c r="DV318" s="502"/>
      <c r="DW318" s="502"/>
      <c r="DX318" s="502"/>
      <c r="DY318" s="502"/>
      <c r="DZ318" s="502"/>
      <c r="EA318" s="502"/>
      <c r="EB318" s="502"/>
      <c r="EC318" s="502"/>
      <c r="ED318" s="502"/>
      <c r="EE318" s="502"/>
      <c r="EF318" s="502"/>
      <c r="EG318" s="502"/>
      <c r="EH318" s="502"/>
      <c r="EI318" s="502"/>
      <c r="EJ318" s="502"/>
      <c r="EK318" s="502"/>
      <c r="EL318" s="502"/>
      <c r="EM318" s="502"/>
      <c r="EN318" s="502"/>
      <c r="EO318" s="502"/>
      <c r="EP318" s="502"/>
      <c r="EQ318" s="502"/>
      <c r="ER318" s="502"/>
      <c r="ES318" s="502"/>
      <c r="ET318" s="502"/>
      <c r="EU318" s="502"/>
      <c r="EV318" s="502"/>
      <c r="EW318" s="502"/>
      <c r="EX318" s="503"/>
      <c r="EY318" s="502"/>
      <c r="EZ318" s="502"/>
      <c r="FA318" s="502"/>
      <c r="FB318" s="502"/>
      <c r="FC318" s="502"/>
      <c r="FD318" s="502"/>
      <c r="FE318" s="502"/>
      <c r="FF318" s="502"/>
      <c r="FG318" s="502"/>
      <c r="FH318" s="502"/>
      <c r="FI318" s="502"/>
    </row>
    <row r="319" spans="1:165" s="501" customFormat="1" x14ac:dyDescent="0.2">
      <c r="A319" s="772"/>
      <c r="B319" s="788"/>
      <c r="C319" s="502"/>
      <c r="D319" s="502"/>
      <c r="F319" s="30"/>
      <c r="G319" s="502"/>
      <c r="I319" s="30"/>
      <c r="J319" s="502"/>
      <c r="L319" s="30"/>
      <c r="M319" s="502"/>
      <c r="O319" s="30"/>
      <c r="P319" s="502"/>
      <c r="R319" s="30"/>
      <c r="S319" s="502"/>
      <c r="U319" s="30"/>
      <c r="V319" s="502"/>
      <c r="X319" s="30"/>
      <c r="Y319" s="502"/>
      <c r="AA319" s="30"/>
      <c r="AB319" s="502"/>
      <c r="AD319" s="30"/>
      <c r="AE319" s="502"/>
      <c r="AG319" s="30"/>
      <c r="AH319" s="502"/>
      <c r="AJ319" s="30"/>
      <c r="AK319" s="502"/>
      <c r="AM319" s="30"/>
      <c r="AN319" s="502"/>
      <c r="AP319" s="30"/>
      <c r="AQ319" s="502"/>
      <c r="AS319" s="30"/>
      <c r="AT319" s="502"/>
      <c r="AV319" s="30"/>
      <c r="AW319" s="502"/>
      <c r="AY319" s="30"/>
      <c r="AZ319" s="502"/>
      <c r="BB319" s="30"/>
      <c r="BC319" s="502"/>
      <c r="BE319" s="30"/>
      <c r="BF319" s="502"/>
      <c r="BH319" s="30"/>
      <c r="BI319" s="502"/>
      <c r="BK319" s="30"/>
      <c r="BL319" s="31"/>
      <c r="BM319" s="31"/>
      <c r="BN319" s="31"/>
      <c r="BO319" s="31"/>
      <c r="BP319" s="31"/>
      <c r="BQ319" s="31"/>
      <c r="BR319" s="31"/>
      <c r="BS319" s="502"/>
      <c r="BT319" s="502"/>
      <c r="BU319" s="502"/>
      <c r="BV319" s="502"/>
      <c r="BW319" s="502"/>
      <c r="BX319" s="502"/>
      <c r="BY319" s="502"/>
      <c r="BZ319" s="502"/>
      <c r="CA319" s="502"/>
      <c r="CB319" s="502"/>
      <c r="CC319" s="502"/>
      <c r="CD319" s="502"/>
      <c r="CE319" s="502"/>
      <c r="CF319" s="502"/>
      <c r="CG319" s="502"/>
      <c r="CH319" s="502"/>
      <c r="CI319" s="502"/>
      <c r="CJ319" s="502"/>
      <c r="CK319" s="502"/>
      <c r="CL319" s="502"/>
      <c r="CM319" s="502"/>
      <c r="CN319" s="502"/>
      <c r="CO319" s="502"/>
      <c r="CP319" s="502"/>
      <c r="CQ319" s="502"/>
      <c r="CR319" s="502"/>
      <c r="CS319" s="502"/>
      <c r="CT319" s="502"/>
      <c r="CU319" s="502"/>
      <c r="CV319" s="502"/>
      <c r="CW319" s="502"/>
      <c r="CX319" s="502"/>
      <c r="CY319" s="502"/>
      <c r="CZ319" s="502"/>
      <c r="DA319" s="502"/>
      <c r="DB319" s="502"/>
      <c r="DC319" s="502"/>
      <c r="DD319" s="502"/>
      <c r="DE319" s="502"/>
      <c r="DF319" s="502"/>
      <c r="DG319" s="502"/>
      <c r="DH319" s="502"/>
      <c r="DI319" s="502"/>
      <c r="DJ319" s="502"/>
      <c r="DK319" s="502"/>
      <c r="DL319" s="502"/>
      <c r="DM319" s="502"/>
      <c r="DN319" s="502"/>
      <c r="DO319" s="502"/>
      <c r="DP319" s="502"/>
      <c r="DQ319" s="502"/>
      <c r="DR319" s="502"/>
      <c r="DS319" s="502"/>
      <c r="DT319" s="502"/>
      <c r="DU319" s="502"/>
      <c r="DV319" s="502"/>
      <c r="DW319" s="502"/>
      <c r="DX319" s="502"/>
      <c r="DY319" s="502"/>
      <c r="DZ319" s="502"/>
      <c r="EA319" s="502"/>
      <c r="EB319" s="502"/>
      <c r="EC319" s="502"/>
      <c r="ED319" s="502"/>
      <c r="EE319" s="502"/>
      <c r="EF319" s="502"/>
      <c r="EG319" s="502"/>
      <c r="EH319" s="502"/>
      <c r="EI319" s="502"/>
      <c r="EJ319" s="502"/>
      <c r="EK319" s="502"/>
      <c r="EL319" s="502"/>
      <c r="EM319" s="502"/>
      <c r="EN319" s="502"/>
      <c r="EO319" s="502"/>
      <c r="EP319" s="502"/>
      <c r="EQ319" s="502"/>
      <c r="ER319" s="502"/>
      <c r="ES319" s="502"/>
      <c r="ET319" s="502"/>
      <c r="EU319" s="502"/>
      <c r="EV319" s="502"/>
      <c r="EW319" s="502"/>
      <c r="EX319" s="503"/>
      <c r="EY319" s="502"/>
      <c r="EZ319" s="502"/>
      <c r="FA319" s="502"/>
      <c r="FB319" s="502"/>
      <c r="FC319" s="502"/>
      <c r="FD319" s="502"/>
      <c r="FE319" s="502"/>
      <c r="FF319" s="502"/>
      <c r="FG319" s="502"/>
      <c r="FH319" s="502"/>
      <c r="FI319" s="502"/>
    </row>
    <row r="320" spans="1:165" s="501" customFormat="1" x14ac:dyDescent="0.2">
      <c r="A320" s="772"/>
      <c r="B320" s="788"/>
      <c r="C320" s="502"/>
      <c r="D320" s="502"/>
      <c r="F320" s="30"/>
      <c r="G320" s="502"/>
      <c r="I320" s="30"/>
      <c r="J320" s="502"/>
      <c r="L320" s="30"/>
      <c r="M320" s="502"/>
      <c r="O320" s="30"/>
      <c r="P320" s="502"/>
      <c r="R320" s="30"/>
      <c r="S320" s="502"/>
      <c r="U320" s="30"/>
      <c r="V320" s="502"/>
      <c r="X320" s="30"/>
      <c r="Y320" s="502"/>
      <c r="AA320" s="30"/>
      <c r="AB320" s="502"/>
      <c r="AD320" s="30"/>
      <c r="AE320" s="502"/>
      <c r="AG320" s="30"/>
      <c r="AH320" s="502"/>
      <c r="AJ320" s="30"/>
      <c r="AK320" s="502"/>
      <c r="AM320" s="30"/>
      <c r="AN320" s="502"/>
      <c r="AP320" s="30"/>
      <c r="AQ320" s="502"/>
      <c r="AS320" s="30"/>
      <c r="AT320" s="502"/>
      <c r="AV320" s="30"/>
      <c r="AW320" s="502"/>
      <c r="AY320" s="30"/>
      <c r="AZ320" s="502"/>
      <c r="BB320" s="30"/>
      <c r="BC320" s="502"/>
      <c r="BE320" s="30"/>
      <c r="BF320" s="502"/>
      <c r="BH320" s="30"/>
      <c r="BI320" s="502"/>
      <c r="BK320" s="30"/>
      <c r="BL320" s="31"/>
      <c r="BM320" s="31"/>
      <c r="BN320" s="31"/>
      <c r="BO320" s="31"/>
      <c r="BP320" s="31"/>
      <c r="BQ320" s="31"/>
      <c r="BR320" s="31"/>
      <c r="BS320" s="502"/>
      <c r="BT320" s="502"/>
      <c r="BU320" s="502"/>
      <c r="BV320" s="502"/>
      <c r="BW320" s="502"/>
      <c r="BX320" s="502"/>
      <c r="BY320" s="502"/>
      <c r="BZ320" s="502"/>
      <c r="CA320" s="502"/>
      <c r="CB320" s="502"/>
      <c r="CC320" s="502"/>
      <c r="CD320" s="502"/>
      <c r="CE320" s="502"/>
      <c r="CF320" s="502"/>
      <c r="CG320" s="502"/>
      <c r="CH320" s="502"/>
      <c r="CI320" s="502"/>
      <c r="CJ320" s="502"/>
      <c r="CK320" s="502"/>
      <c r="CL320" s="502"/>
      <c r="CM320" s="502"/>
      <c r="CN320" s="502"/>
      <c r="CO320" s="502"/>
      <c r="CP320" s="502"/>
      <c r="CQ320" s="502"/>
      <c r="CR320" s="502"/>
      <c r="CS320" s="502"/>
      <c r="CT320" s="502"/>
      <c r="CU320" s="502"/>
      <c r="CV320" s="502"/>
      <c r="CW320" s="502"/>
      <c r="CX320" s="502"/>
      <c r="CY320" s="502"/>
      <c r="CZ320" s="502"/>
      <c r="DA320" s="502"/>
      <c r="DB320" s="502"/>
      <c r="DC320" s="502"/>
      <c r="DD320" s="502"/>
      <c r="DE320" s="502"/>
      <c r="DF320" s="502"/>
      <c r="DG320" s="502"/>
      <c r="DH320" s="502"/>
      <c r="DI320" s="502"/>
      <c r="DJ320" s="502"/>
      <c r="DK320" s="502"/>
      <c r="DL320" s="502"/>
      <c r="DM320" s="502"/>
      <c r="DN320" s="502"/>
      <c r="DO320" s="502"/>
      <c r="DP320" s="502"/>
      <c r="DQ320" s="502"/>
      <c r="DR320" s="502"/>
      <c r="DS320" s="502"/>
      <c r="DT320" s="502"/>
      <c r="DU320" s="502"/>
      <c r="DV320" s="502"/>
      <c r="DW320" s="502"/>
      <c r="DX320" s="502"/>
      <c r="DY320" s="502"/>
      <c r="DZ320" s="502"/>
      <c r="EA320" s="502"/>
      <c r="EB320" s="502"/>
      <c r="EC320" s="502"/>
      <c r="ED320" s="502"/>
      <c r="EE320" s="502"/>
      <c r="EF320" s="502"/>
      <c r="EG320" s="502"/>
      <c r="EH320" s="502"/>
      <c r="EI320" s="502"/>
      <c r="EJ320" s="502"/>
      <c r="EK320" s="502"/>
      <c r="EL320" s="502"/>
      <c r="EM320" s="502"/>
      <c r="EN320" s="502"/>
      <c r="EO320" s="502"/>
      <c r="EP320" s="502"/>
      <c r="EQ320" s="502"/>
      <c r="ER320" s="502"/>
      <c r="ES320" s="502"/>
      <c r="ET320" s="502"/>
      <c r="EU320" s="502"/>
      <c r="EV320" s="502"/>
      <c r="EW320" s="502"/>
      <c r="EX320" s="503"/>
      <c r="EY320" s="502"/>
      <c r="EZ320" s="502"/>
      <c r="FA320" s="502"/>
      <c r="FB320" s="502"/>
      <c r="FC320" s="502"/>
      <c r="FD320" s="502"/>
      <c r="FE320" s="502"/>
      <c r="FF320" s="502"/>
      <c r="FG320" s="502"/>
      <c r="FH320" s="502"/>
      <c r="FI320" s="502"/>
    </row>
    <row r="321" spans="1:165" s="501" customFormat="1" x14ac:dyDescent="0.2">
      <c r="A321" s="772"/>
      <c r="B321" s="788"/>
      <c r="C321" s="502"/>
      <c r="D321" s="502"/>
      <c r="F321" s="30"/>
      <c r="G321" s="502"/>
      <c r="I321" s="30"/>
      <c r="J321" s="502"/>
      <c r="L321" s="30"/>
      <c r="M321" s="502"/>
      <c r="O321" s="30"/>
      <c r="P321" s="502"/>
      <c r="R321" s="30"/>
      <c r="S321" s="502"/>
      <c r="U321" s="30"/>
      <c r="V321" s="502"/>
      <c r="X321" s="30"/>
      <c r="Y321" s="502"/>
      <c r="AA321" s="30"/>
      <c r="AB321" s="502"/>
      <c r="AD321" s="30"/>
      <c r="AE321" s="502"/>
      <c r="AG321" s="30"/>
      <c r="AH321" s="502"/>
      <c r="AJ321" s="30"/>
      <c r="AK321" s="502"/>
      <c r="AM321" s="30"/>
      <c r="AN321" s="502"/>
      <c r="AP321" s="30"/>
      <c r="AQ321" s="502"/>
      <c r="AS321" s="30"/>
      <c r="AT321" s="502"/>
      <c r="AV321" s="30"/>
      <c r="AW321" s="502"/>
      <c r="AY321" s="30"/>
      <c r="AZ321" s="502"/>
      <c r="BB321" s="30"/>
      <c r="BC321" s="502"/>
      <c r="BE321" s="30"/>
      <c r="BF321" s="502"/>
      <c r="BH321" s="30"/>
      <c r="BI321" s="502"/>
      <c r="BK321" s="30"/>
      <c r="BL321" s="31"/>
      <c r="BM321" s="31"/>
      <c r="BN321" s="31"/>
      <c r="BO321" s="31"/>
      <c r="BP321" s="31"/>
      <c r="BQ321" s="31"/>
      <c r="BR321" s="31"/>
      <c r="BS321" s="502"/>
      <c r="BT321" s="502"/>
      <c r="BU321" s="502"/>
      <c r="BV321" s="502"/>
      <c r="BW321" s="502"/>
      <c r="BX321" s="502"/>
      <c r="BY321" s="502"/>
      <c r="BZ321" s="502"/>
      <c r="CA321" s="502"/>
      <c r="CB321" s="502"/>
      <c r="CC321" s="502"/>
      <c r="CD321" s="502"/>
      <c r="CE321" s="502"/>
      <c r="CF321" s="502"/>
      <c r="CG321" s="502"/>
      <c r="CH321" s="502"/>
      <c r="CI321" s="502"/>
      <c r="CJ321" s="502"/>
      <c r="CK321" s="502"/>
      <c r="CL321" s="502"/>
      <c r="CM321" s="502"/>
      <c r="CN321" s="502"/>
      <c r="CO321" s="502"/>
      <c r="CP321" s="502"/>
      <c r="CQ321" s="502"/>
      <c r="CR321" s="502"/>
      <c r="CS321" s="502"/>
      <c r="CT321" s="502"/>
      <c r="CU321" s="502"/>
      <c r="CV321" s="502"/>
      <c r="CW321" s="502"/>
      <c r="CX321" s="502"/>
      <c r="CY321" s="502"/>
      <c r="CZ321" s="502"/>
      <c r="DA321" s="502"/>
      <c r="DB321" s="502"/>
      <c r="DC321" s="502"/>
      <c r="DD321" s="502"/>
      <c r="DE321" s="502"/>
      <c r="DF321" s="502"/>
      <c r="DG321" s="502"/>
      <c r="DH321" s="502"/>
      <c r="DI321" s="502"/>
      <c r="DJ321" s="502"/>
      <c r="DK321" s="502"/>
      <c r="DL321" s="502"/>
      <c r="DM321" s="502"/>
      <c r="DN321" s="502"/>
      <c r="DO321" s="502"/>
      <c r="DP321" s="502"/>
      <c r="DQ321" s="502"/>
      <c r="DR321" s="502"/>
      <c r="DS321" s="502"/>
      <c r="DT321" s="502"/>
      <c r="DU321" s="502"/>
      <c r="DV321" s="502"/>
      <c r="DW321" s="502"/>
      <c r="DX321" s="502"/>
      <c r="DY321" s="502"/>
      <c r="DZ321" s="502"/>
      <c r="EA321" s="502"/>
      <c r="EB321" s="502"/>
      <c r="EC321" s="502"/>
      <c r="ED321" s="502"/>
      <c r="EE321" s="502"/>
      <c r="EF321" s="502"/>
      <c r="EG321" s="502"/>
      <c r="EH321" s="502"/>
      <c r="EI321" s="502"/>
      <c r="EJ321" s="502"/>
      <c r="EK321" s="502"/>
      <c r="EL321" s="502"/>
      <c r="EM321" s="502"/>
      <c r="EN321" s="502"/>
      <c r="EO321" s="502"/>
      <c r="EP321" s="502"/>
      <c r="EQ321" s="502"/>
      <c r="ER321" s="502"/>
      <c r="ES321" s="502"/>
      <c r="ET321" s="502"/>
      <c r="EU321" s="502"/>
      <c r="EV321" s="502"/>
      <c r="EW321" s="502"/>
      <c r="EX321" s="503"/>
      <c r="EY321" s="502"/>
      <c r="EZ321" s="502"/>
      <c r="FA321" s="502"/>
      <c r="FB321" s="502"/>
      <c r="FC321" s="502"/>
      <c r="FD321" s="502"/>
      <c r="FE321" s="502"/>
      <c r="FF321" s="502"/>
      <c r="FG321" s="502"/>
      <c r="FH321" s="502"/>
      <c r="FI321" s="502"/>
    </row>
    <row r="322" spans="1:165" s="501" customFormat="1" x14ac:dyDescent="0.2">
      <c r="A322" s="772"/>
      <c r="B322" s="788"/>
      <c r="C322" s="502"/>
      <c r="D322" s="502"/>
      <c r="F322" s="30"/>
      <c r="G322" s="502"/>
      <c r="I322" s="30"/>
      <c r="J322" s="502"/>
      <c r="L322" s="30"/>
      <c r="M322" s="502"/>
      <c r="O322" s="30"/>
      <c r="P322" s="502"/>
      <c r="R322" s="30"/>
      <c r="S322" s="502"/>
      <c r="U322" s="30"/>
      <c r="V322" s="502"/>
      <c r="X322" s="30"/>
      <c r="Y322" s="502"/>
      <c r="AA322" s="30"/>
      <c r="AB322" s="502"/>
      <c r="AD322" s="30"/>
      <c r="AE322" s="502"/>
      <c r="AG322" s="30"/>
      <c r="AH322" s="502"/>
      <c r="AJ322" s="30"/>
      <c r="AK322" s="502"/>
      <c r="AM322" s="30"/>
      <c r="AN322" s="502"/>
      <c r="AP322" s="30"/>
      <c r="AQ322" s="502"/>
      <c r="AS322" s="30"/>
      <c r="AT322" s="502"/>
      <c r="AV322" s="30"/>
      <c r="AW322" s="502"/>
      <c r="AY322" s="30"/>
      <c r="AZ322" s="502"/>
      <c r="BB322" s="30"/>
      <c r="BC322" s="502"/>
      <c r="BE322" s="30"/>
      <c r="BF322" s="502"/>
      <c r="BH322" s="30"/>
      <c r="BI322" s="502"/>
      <c r="BK322" s="30"/>
      <c r="BL322" s="31"/>
      <c r="BM322" s="31"/>
      <c r="BN322" s="31"/>
      <c r="BO322" s="31"/>
      <c r="BP322" s="31"/>
      <c r="BQ322" s="31"/>
      <c r="BR322" s="31"/>
      <c r="BS322" s="502"/>
      <c r="BT322" s="502"/>
      <c r="BU322" s="502"/>
      <c r="BV322" s="502"/>
      <c r="BW322" s="502"/>
      <c r="BX322" s="502"/>
      <c r="BY322" s="502"/>
      <c r="BZ322" s="502"/>
      <c r="CA322" s="502"/>
      <c r="CB322" s="502"/>
      <c r="CC322" s="502"/>
      <c r="CD322" s="502"/>
      <c r="CE322" s="502"/>
      <c r="CF322" s="502"/>
      <c r="CG322" s="502"/>
      <c r="CH322" s="502"/>
      <c r="CI322" s="502"/>
      <c r="CJ322" s="502"/>
      <c r="CK322" s="502"/>
      <c r="CL322" s="502"/>
      <c r="CM322" s="502"/>
      <c r="CN322" s="502"/>
      <c r="CO322" s="502"/>
      <c r="CP322" s="502"/>
      <c r="CQ322" s="502"/>
      <c r="CR322" s="502"/>
      <c r="CS322" s="502"/>
      <c r="CT322" s="502"/>
      <c r="CU322" s="502"/>
      <c r="CV322" s="502"/>
      <c r="CW322" s="502"/>
      <c r="CX322" s="502"/>
      <c r="CY322" s="502"/>
      <c r="CZ322" s="502"/>
      <c r="DA322" s="502"/>
      <c r="DB322" s="502"/>
      <c r="DC322" s="502"/>
      <c r="DD322" s="502"/>
      <c r="DE322" s="502"/>
      <c r="DF322" s="502"/>
      <c r="DG322" s="502"/>
      <c r="DH322" s="502"/>
      <c r="DI322" s="502"/>
      <c r="DJ322" s="502"/>
      <c r="DK322" s="502"/>
      <c r="DL322" s="502"/>
      <c r="DM322" s="502"/>
      <c r="DN322" s="502"/>
      <c r="DO322" s="502"/>
      <c r="DP322" s="502"/>
      <c r="DQ322" s="502"/>
      <c r="DR322" s="502"/>
      <c r="DS322" s="502"/>
      <c r="DT322" s="502"/>
      <c r="DU322" s="502"/>
      <c r="DV322" s="502"/>
      <c r="DW322" s="502"/>
      <c r="DX322" s="502"/>
      <c r="DY322" s="502"/>
      <c r="DZ322" s="502"/>
      <c r="EA322" s="502"/>
      <c r="EB322" s="502"/>
      <c r="EC322" s="502"/>
      <c r="ED322" s="502"/>
      <c r="EE322" s="502"/>
      <c r="EF322" s="502"/>
      <c r="EG322" s="502"/>
      <c r="EH322" s="502"/>
      <c r="EI322" s="502"/>
      <c r="EJ322" s="502"/>
      <c r="EK322" s="502"/>
      <c r="EL322" s="502"/>
      <c r="EM322" s="502"/>
      <c r="EN322" s="502"/>
      <c r="EO322" s="502"/>
      <c r="EP322" s="502"/>
      <c r="EQ322" s="502"/>
      <c r="ER322" s="502"/>
      <c r="ES322" s="502"/>
      <c r="ET322" s="502"/>
      <c r="EU322" s="502"/>
      <c r="EV322" s="502"/>
      <c r="EW322" s="502"/>
      <c r="EX322" s="503"/>
      <c r="EY322" s="502"/>
      <c r="EZ322" s="502"/>
      <c r="FA322" s="502"/>
      <c r="FB322" s="502"/>
      <c r="FC322" s="502"/>
      <c r="FD322" s="502"/>
      <c r="FE322" s="502"/>
      <c r="FF322" s="502"/>
      <c r="FG322" s="502"/>
      <c r="FH322" s="502"/>
      <c r="FI322" s="502"/>
    </row>
    <row r="323" spans="1:165" s="501" customFormat="1" x14ac:dyDescent="0.2">
      <c r="A323" s="772"/>
      <c r="B323" s="788"/>
      <c r="C323" s="502"/>
      <c r="D323" s="502"/>
      <c r="F323" s="30"/>
      <c r="G323" s="502"/>
      <c r="I323" s="30"/>
      <c r="J323" s="502"/>
      <c r="L323" s="30"/>
      <c r="M323" s="502"/>
      <c r="O323" s="30"/>
      <c r="P323" s="502"/>
      <c r="R323" s="30"/>
      <c r="S323" s="502"/>
      <c r="U323" s="30"/>
      <c r="V323" s="502"/>
      <c r="X323" s="30"/>
      <c r="Y323" s="502"/>
      <c r="AA323" s="30"/>
      <c r="AB323" s="502"/>
      <c r="AD323" s="30"/>
      <c r="AE323" s="502"/>
      <c r="AG323" s="30"/>
      <c r="AH323" s="502"/>
      <c r="AJ323" s="30"/>
      <c r="AK323" s="502"/>
      <c r="AM323" s="30"/>
      <c r="AN323" s="502"/>
      <c r="AP323" s="30"/>
      <c r="AQ323" s="502"/>
      <c r="AS323" s="30"/>
      <c r="AT323" s="502"/>
      <c r="AV323" s="30"/>
      <c r="AW323" s="502"/>
      <c r="AY323" s="30"/>
      <c r="AZ323" s="502"/>
      <c r="BB323" s="30"/>
      <c r="BC323" s="502"/>
      <c r="BE323" s="30"/>
      <c r="BF323" s="502"/>
      <c r="BH323" s="30"/>
      <c r="BI323" s="502"/>
      <c r="BK323" s="30"/>
      <c r="BL323" s="31"/>
      <c r="BM323" s="31"/>
      <c r="BN323" s="31"/>
      <c r="BO323" s="31"/>
      <c r="BP323" s="31"/>
      <c r="BQ323" s="31"/>
      <c r="BR323" s="31"/>
      <c r="BS323" s="502"/>
      <c r="BT323" s="502"/>
      <c r="BU323" s="502"/>
      <c r="BV323" s="502"/>
      <c r="BW323" s="502"/>
      <c r="BX323" s="502"/>
      <c r="BY323" s="502"/>
      <c r="BZ323" s="502"/>
      <c r="CA323" s="502"/>
      <c r="CB323" s="502"/>
      <c r="CC323" s="502"/>
      <c r="CD323" s="502"/>
      <c r="CE323" s="502"/>
      <c r="CF323" s="502"/>
      <c r="CG323" s="502"/>
      <c r="CH323" s="502"/>
      <c r="CI323" s="502"/>
      <c r="CJ323" s="502"/>
      <c r="CK323" s="502"/>
      <c r="CL323" s="502"/>
      <c r="CM323" s="502"/>
      <c r="CN323" s="502"/>
      <c r="CO323" s="502"/>
      <c r="CP323" s="502"/>
      <c r="CQ323" s="502"/>
      <c r="CR323" s="502"/>
      <c r="CS323" s="502"/>
      <c r="CT323" s="502"/>
      <c r="CU323" s="502"/>
      <c r="CV323" s="502"/>
      <c r="CW323" s="502"/>
      <c r="CX323" s="502"/>
      <c r="CY323" s="502"/>
      <c r="CZ323" s="502"/>
      <c r="DA323" s="502"/>
      <c r="DB323" s="502"/>
      <c r="DC323" s="502"/>
      <c r="DD323" s="502"/>
      <c r="DE323" s="502"/>
      <c r="DF323" s="502"/>
      <c r="DG323" s="502"/>
      <c r="DH323" s="502"/>
      <c r="DI323" s="502"/>
      <c r="DJ323" s="502"/>
      <c r="DK323" s="502"/>
      <c r="DL323" s="502"/>
      <c r="DM323" s="502"/>
      <c r="DN323" s="502"/>
      <c r="DO323" s="502"/>
      <c r="DP323" s="502"/>
      <c r="DQ323" s="502"/>
      <c r="DR323" s="502"/>
      <c r="DS323" s="502"/>
      <c r="DT323" s="502"/>
      <c r="DU323" s="502"/>
      <c r="DV323" s="502"/>
      <c r="DW323" s="502"/>
      <c r="DX323" s="502"/>
      <c r="DY323" s="502"/>
      <c r="DZ323" s="502"/>
      <c r="EA323" s="502"/>
      <c r="EB323" s="502"/>
      <c r="EC323" s="502"/>
      <c r="ED323" s="502"/>
      <c r="EE323" s="502"/>
      <c r="EF323" s="502"/>
      <c r="EG323" s="502"/>
      <c r="EH323" s="502"/>
      <c r="EI323" s="502"/>
      <c r="EJ323" s="502"/>
      <c r="EK323" s="502"/>
      <c r="EL323" s="502"/>
      <c r="EM323" s="502"/>
      <c r="EN323" s="502"/>
      <c r="EO323" s="502"/>
      <c r="EP323" s="502"/>
      <c r="EQ323" s="502"/>
      <c r="ER323" s="502"/>
      <c r="ES323" s="502"/>
      <c r="ET323" s="502"/>
      <c r="EU323" s="502"/>
      <c r="EV323" s="502"/>
      <c r="EW323" s="502"/>
      <c r="EX323" s="503"/>
      <c r="EY323" s="502"/>
      <c r="EZ323" s="502"/>
      <c r="FA323" s="502"/>
      <c r="FB323" s="502"/>
      <c r="FC323" s="502"/>
      <c r="FD323" s="502"/>
      <c r="FE323" s="502"/>
      <c r="FF323" s="502"/>
      <c r="FG323" s="502"/>
      <c r="FH323" s="502"/>
      <c r="FI323" s="502"/>
    </row>
    <row r="324" spans="1:165" s="501" customFormat="1" x14ac:dyDescent="0.2">
      <c r="A324" s="772"/>
      <c r="B324" s="788"/>
      <c r="C324" s="502"/>
      <c r="D324" s="502"/>
      <c r="F324" s="30"/>
      <c r="G324" s="502"/>
      <c r="I324" s="30"/>
      <c r="J324" s="502"/>
      <c r="L324" s="30"/>
      <c r="M324" s="502"/>
      <c r="O324" s="30"/>
      <c r="P324" s="502"/>
      <c r="R324" s="30"/>
      <c r="S324" s="502"/>
      <c r="U324" s="30"/>
      <c r="V324" s="502"/>
      <c r="X324" s="30"/>
      <c r="Y324" s="502"/>
      <c r="AA324" s="30"/>
      <c r="AB324" s="502"/>
      <c r="AD324" s="30"/>
      <c r="AE324" s="502"/>
      <c r="AG324" s="30"/>
      <c r="AH324" s="502"/>
      <c r="AJ324" s="30"/>
      <c r="AK324" s="502"/>
      <c r="AM324" s="30"/>
      <c r="AN324" s="502"/>
      <c r="AP324" s="30"/>
      <c r="AQ324" s="502"/>
      <c r="AS324" s="30"/>
      <c r="AT324" s="502"/>
      <c r="AV324" s="30"/>
      <c r="AW324" s="502"/>
      <c r="AY324" s="30"/>
      <c r="AZ324" s="502"/>
      <c r="BB324" s="30"/>
      <c r="BC324" s="502"/>
      <c r="BE324" s="30"/>
      <c r="BF324" s="502"/>
      <c r="BH324" s="30"/>
      <c r="BI324" s="502"/>
      <c r="BK324" s="30"/>
      <c r="BL324" s="31"/>
      <c r="BM324" s="31"/>
      <c r="BN324" s="31"/>
      <c r="BO324" s="31"/>
      <c r="BP324" s="31"/>
      <c r="BQ324" s="31"/>
      <c r="BR324" s="31"/>
      <c r="BS324" s="502"/>
      <c r="BT324" s="502"/>
      <c r="BU324" s="502"/>
      <c r="BV324" s="502"/>
      <c r="BW324" s="502"/>
      <c r="BX324" s="502"/>
      <c r="BY324" s="502"/>
      <c r="BZ324" s="502"/>
      <c r="CA324" s="502"/>
      <c r="CB324" s="502"/>
      <c r="CC324" s="502"/>
      <c r="CD324" s="502"/>
      <c r="CE324" s="502"/>
      <c r="CF324" s="502"/>
      <c r="CG324" s="502"/>
      <c r="CH324" s="502"/>
      <c r="CI324" s="502"/>
      <c r="CJ324" s="502"/>
      <c r="CK324" s="502"/>
      <c r="CL324" s="502"/>
      <c r="CM324" s="502"/>
      <c r="CN324" s="502"/>
      <c r="CO324" s="502"/>
      <c r="CP324" s="502"/>
      <c r="CQ324" s="502"/>
      <c r="CR324" s="502"/>
      <c r="CS324" s="502"/>
      <c r="CT324" s="502"/>
      <c r="CU324" s="502"/>
      <c r="CV324" s="502"/>
      <c r="CW324" s="502"/>
      <c r="CX324" s="502"/>
      <c r="CY324" s="502"/>
      <c r="CZ324" s="502"/>
      <c r="DA324" s="502"/>
      <c r="DB324" s="502"/>
      <c r="DC324" s="502"/>
      <c r="DD324" s="502"/>
      <c r="DE324" s="502"/>
      <c r="DF324" s="502"/>
      <c r="DG324" s="502"/>
      <c r="DH324" s="502"/>
      <c r="DI324" s="502"/>
      <c r="DJ324" s="502"/>
      <c r="DK324" s="502"/>
      <c r="DL324" s="502"/>
      <c r="DM324" s="502"/>
      <c r="DN324" s="502"/>
      <c r="DO324" s="502"/>
      <c r="DP324" s="502"/>
      <c r="DQ324" s="502"/>
      <c r="DR324" s="502"/>
      <c r="DS324" s="502"/>
      <c r="DT324" s="502"/>
      <c r="DU324" s="502"/>
      <c r="DV324" s="502"/>
      <c r="DW324" s="502"/>
      <c r="DX324" s="502"/>
      <c r="DY324" s="502"/>
      <c r="DZ324" s="502"/>
      <c r="EA324" s="502"/>
      <c r="EB324" s="502"/>
      <c r="EC324" s="502"/>
      <c r="ED324" s="502"/>
      <c r="EE324" s="502"/>
      <c r="EF324" s="502"/>
      <c r="EG324" s="502"/>
      <c r="EH324" s="502"/>
      <c r="EI324" s="502"/>
      <c r="EJ324" s="502"/>
      <c r="EK324" s="502"/>
      <c r="EL324" s="502"/>
      <c r="EM324" s="502"/>
      <c r="EN324" s="502"/>
      <c r="EO324" s="502"/>
      <c r="EP324" s="502"/>
      <c r="EQ324" s="502"/>
      <c r="ER324" s="502"/>
      <c r="ES324" s="502"/>
      <c r="ET324" s="502"/>
      <c r="EU324" s="502"/>
      <c r="EV324" s="502"/>
      <c r="EW324" s="502"/>
      <c r="EX324" s="503"/>
      <c r="EY324" s="502"/>
      <c r="EZ324" s="502"/>
      <c r="FA324" s="502"/>
      <c r="FB324" s="502"/>
      <c r="FC324" s="502"/>
      <c r="FD324" s="502"/>
      <c r="FE324" s="502"/>
      <c r="FF324" s="502"/>
      <c r="FG324" s="502"/>
      <c r="FH324" s="502"/>
      <c r="FI324" s="502"/>
    </row>
    <row r="325" spans="1:165" s="501" customFormat="1" x14ac:dyDescent="0.2">
      <c r="A325" s="772"/>
      <c r="B325" s="788"/>
      <c r="C325" s="502"/>
      <c r="D325" s="502"/>
      <c r="F325" s="30"/>
      <c r="G325" s="502"/>
      <c r="I325" s="30"/>
      <c r="J325" s="502"/>
      <c r="L325" s="30"/>
      <c r="M325" s="502"/>
      <c r="O325" s="30"/>
      <c r="P325" s="502"/>
      <c r="R325" s="30"/>
      <c r="S325" s="502"/>
      <c r="U325" s="30"/>
      <c r="V325" s="502"/>
      <c r="X325" s="30"/>
      <c r="Y325" s="502"/>
      <c r="AA325" s="30"/>
      <c r="AB325" s="502"/>
      <c r="AD325" s="30"/>
      <c r="AE325" s="502"/>
      <c r="AG325" s="30"/>
      <c r="AH325" s="502"/>
      <c r="AJ325" s="30"/>
      <c r="AK325" s="502"/>
      <c r="AM325" s="30"/>
      <c r="AN325" s="502"/>
      <c r="AP325" s="30"/>
      <c r="AQ325" s="502"/>
      <c r="AS325" s="30"/>
      <c r="AT325" s="502"/>
      <c r="AV325" s="30"/>
      <c r="AW325" s="502"/>
      <c r="AY325" s="30"/>
      <c r="AZ325" s="502"/>
      <c r="BB325" s="30"/>
      <c r="BC325" s="502"/>
      <c r="BE325" s="30"/>
      <c r="BF325" s="502"/>
      <c r="BH325" s="30"/>
      <c r="BI325" s="502"/>
      <c r="BK325" s="30"/>
      <c r="BL325" s="31"/>
      <c r="BM325" s="31"/>
      <c r="BN325" s="31"/>
      <c r="BO325" s="31"/>
      <c r="BP325" s="31"/>
      <c r="BQ325" s="31"/>
      <c r="BR325" s="31"/>
      <c r="BS325" s="502"/>
      <c r="BT325" s="502"/>
      <c r="BU325" s="502"/>
      <c r="BV325" s="502"/>
      <c r="BW325" s="502"/>
      <c r="BX325" s="502"/>
      <c r="BY325" s="502"/>
      <c r="BZ325" s="502"/>
      <c r="CA325" s="502"/>
      <c r="CB325" s="502"/>
      <c r="CC325" s="502"/>
      <c r="CD325" s="502"/>
      <c r="CE325" s="502"/>
      <c r="CF325" s="502"/>
      <c r="CG325" s="502"/>
      <c r="CH325" s="502"/>
      <c r="CI325" s="502"/>
      <c r="CJ325" s="502"/>
      <c r="CK325" s="502"/>
      <c r="CL325" s="502"/>
      <c r="CM325" s="502"/>
      <c r="CN325" s="502"/>
      <c r="CO325" s="502"/>
      <c r="CP325" s="502"/>
      <c r="CQ325" s="502"/>
      <c r="CR325" s="502"/>
      <c r="CS325" s="502"/>
      <c r="CT325" s="502"/>
      <c r="CU325" s="502"/>
      <c r="CV325" s="502"/>
      <c r="CW325" s="502"/>
      <c r="CX325" s="502"/>
      <c r="CY325" s="502"/>
      <c r="CZ325" s="502"/>
      <c r="DA325" s="502"/>
      <c r="DB325" s="502"/>
      <c r="DC325" s="502"/>
      <c r="DD325" s="502"/>
      <c r="DE325" s="502"/>
      <c r="DF325" s="502"/>
      <c r="DG325" s="502"/>
      <c r="DH325" s="502"/>
      <c r="DI325" s="502"/>
      <c r="DJ325" s="502"/>
      <c r="DK325" s="502"/>
      <c r="DL325" s="502"/>
      <c r="DM325" s="502"/>
      <c r="DN325" s="502"/>
      <c r="DO325" s="502"/>
      <c r="DP325" s="502"/>
      <c r="DQ325" s="502"/>
      <c r="DR325" s="502"/>
      <c r="DS325" s="502"/>
      <c r="DT325" s="502"/>
      <c r="DU325" s="502"/>
      <c r="DV325" s="502"/>
      <c r="DW325" s="502"/>
      <c r="DX325" s="502"/>
      <c r="DY325" s="502"/>
      <c r="DZ325" s="502"/>
      <c r="EA325" s="502"/>
      <c r="EB325" s="502"/>
      <c r="EC325" s="502"/>
      <c r="ED325" s="502"/>
      <c r="EE325" s="502"/>
      <c r="EF325" s="502"/>
      <c r="EG325" s="502"/>
      <c r="EH325" s="502"/>
      <c r="EI325" s="502"/>
      <c r="EJ325" s="502"/>
      <c r="EK325" s="502"/>
      <c r="EL325" s="502"/>
      <c r="EM325" s="502"/>
      <c r="EN325" s="502"/>
      <c r="EO325" s="502"/>
      <c r="EP325" s="502"/>
      <c r="EQ325" s="502"/>
      <c r="ER325" s="502"/>
      <c r="ES325" s="502"/>
      <c r="ET325" s="502"/>
      <c r="EU325" s="502"/>
      <c r="EV325" s="502"/>
      <c r="EW325" s="502"/>
      <c r="EX325" s="503"/>
      <c r="EY325" s="502"/>
      <c r="EZ325" s="502"/>
      <c r="FA325" s="502"/>
      <c r="FB325" s="502"/>
      <c r="FC325" s="502"/>
      <c r="FD325" s="502"/>
      <c r="FE325" s="502"/>
      <c r="FF325" s="502"/>
      <c r="FG325" s="502"/>
      <c r="FH325" s="502"/>
      <c r="FI325" s="502"/>
    </row>
    <row r="326" spans="1:165" s="501" customFormat="1" x14ac:dyDescent="0.2">
      <c r="A326" s="772"/>
      <c r="B326" s="788"/>
      <c r="C326" s="502"/>
      <c r="D326" s="502"/>
      <c r="F326" s="30"/>
      <c r="G326" s="502"/>
      <c r="I326" s="30"/>
      <c r="J326" s="502"/>
      <c r="L326" s="30"/>
      <c r="M326" s="502"/>
      <c r="O326" s="30"/>
      <c r="P326" s="502"/>
      <c r="R326" s="30"/>
      <c r="S326" s="502"/>
      <c r="U326" s="30"/>
      <c r="V326" s="502"/>
      <c r="X326" s="30"/>
      <c r="Y326" s="502"/>
      <c r="AA326" s="30"/>
      <c r="AB326" s="502"/>
      <c r="AD326" s="30"/>
      <c r="AE326" s="502"/>
      <c r="AG326" s="30"/>
      <c r="AH326" s="502"/>
      <c r="AJ326" s="30"/>
      <c r="AK326" s="502"/>
      <c r="AM326" s="30"/>
      <c r="AN326" s="502"/>
      <c r="AP326" s="30"/>
      <c r="AQ326" s="502"/>
      <c r="AS326" s="30"/>
      <c r="AT326" s="502"/>
      <c r="AV326" s="30"/>
      <c r="AW326" s="502"/>
      <c r="AY326" s="30"/>
      <c r="AZ326" s="502"/>
      <c r="BB326" s="30"/>
      <c r="BC326" s="502"/>
      <c r="BE326" s="30"/>
      <c r="BF326" s="502"/>
      <c r="BH326" s="30"/>
      <c r="BI326" s="502"/>
      <c r="BK326" s="30"/>
      <c r="BL326" s="31"/>
      <c r="BM326" s="31"/>
      <c r="BN326" s="31"/>
      <c r="BO326" s="31"/>
      <c r="BP326" s="31"/>
      <c r="BQ326" s="31"/>
      <c r="BR326" s="31"/>
      <c r="BS326" s="502"/>
      <c r="BT326" s="502"/>
      <c r="BU326" s="502"/>
      <c r="BV326" s="502"/>
      <c r="BW326" s="502"/>
      <c r="BX326" s="502"/>
      <c r="BY326" s="502"/>
      <c r="BZ326" s="502"/>
      <c r="CA326" s="502"/>
      <c r="CB326" s="502"/>
      <c r="CC326" s="502"/>
      <c r="CD326" s="502"/>
      <c r="CE326" s="502"/>
      <c r="CF326" s="502"/>
      <c r="CG326" s="502"/>
      <c r="CH326" s="502"/>
      <c r="CI326" s="502"/>
      <c r="CJ326" s="502"/>
      <c r="CK326" s="502"/>
      <c r="CL326" s="502"/>
      <c r="CM326" s="502"/>
      <c r="CN326" s="502"/>
      <c r="CO326" s="502"/>
      <c r="CP326" s="502"/>
      <c r="CQ326" s="502"/>
      <c r="CR326" s="502"/>
      <c r="CS326" s="502"/>
      <c r="CT326" s="502"/>
      <c r="CU326" s="502"/>
      <c r="CV326" s="502"/>
      <c r="CW326" s="502"/>
      <c r="CX326" s="502"/>
      <c r="CY326" s="502"/>
      <c r="CZ326" s="502"/>
      <c r="DA326" s="502"/>
      <c r="DB326" s="502"/>
      <c r="DC326" s="502"/>
      <c r="DD326" s="502"/>
      <c r="DE326" s="502"/>
      <c r="DF326" s="502"/>
      <c r="DG326" s="502"/>
      <c r="DH326" s="502"/>
      <c r="DI326" s="502"/>
      <c r="DJ326" s="502"/>
      <c r="DK326" s="502"/>
      <c r="DL326" s="502"/>
      <c r="DM326" s="502"/>
      <c r="DN326" s="502"/>
      <c r="DO326" s="502"/>
      <c r="DP326" s="502"/>
      <c r="DQ326" s="502"/>
      <c r="DR326" s="502"/>
      <c r="DS326" s="502"/>
      <c r="DT326" s="502"/>
      <c r="DU326" s="502"/>
      <c r="DV326" s="502"/>
      <c r="DW326" s="502"/>
      <c r="DX326" s="502"/>
      <c r="DY326" s="502"/>
      <c r="DZ326" s="502"/>
      <c r="EA326" s="502"/>
      <c r="EB326" s="502"/>
      <c r="EC326" s="502"/>
      <c r="ED326" s="502"/>
      <c r="EE326" s="502"/>
      <c r="EF326" s="502"/>
      <c r="EG326" s="502"/>
      <c r="EH326" s="502"/>
      <c r="EI326" s="502"/>
      <c r="EJ326" s="502"/>
      <c r="EK326" s="502"/>
      <c r="EL326" s="502"/>
      <c r="EM326" s="502"/>
      <c r="EN326" s="502"/>
      <c r="EO326" s="502"/>
      <c r="EP326" s="502"/>
      <c r="EQ326" s="502"/>
      <c r="ER326" s="502"/>
      <c r="ES326" s="502"/>
      <c r="ET326" s="502"/>
      <c r="EU326" s="502"/>
      <c r="EV326" s="502"/>
      <c r="EW326" s="502"/>
      <c r="EX326" s="503"/>
      <c r="EY326" s="502"/>
      <c r="EZ326" s="502"/>
      <c r="FA326" s="502"/>
      <c r="FB326" s="502"/>
      <c r="FC326" s="502"/>
      <c r="FD326" s="502"/>
      <c r="FE326" s="502"/>
      <c r="FF326" s="502"/>
      <c r="FG326" s="502"/>
      <c r="FH326" s="502"/>
      <c r="FI326" s="502"/>
    </row>
    <row r="327" spans="1:165" s="501" customFormat="1" x14ac:dyDescent="0.2">
      <c r="A327" s="772"/>
      <c r="B327" s="788"/>
      <c r="C327" s="502"/>
      <c r="D327" s="502"/>
      <c r="F327" s="30"/>
      <c r="G327" s="502"/>
      <c r="I327" s="30"/>
      <c r="J327" s="502"/>
      <c r="L327" s="30"/>
      <c r="M327" s="502"/>
      <c r="O327" s="30"/>
      <c r="P327" s="502"/>
      <c r="R327" s="30"/>
      <c r="S327" s="502"/>
      <c r="U327" s="30"/>
      <c r="V327" s="502"/>
      <c r="X327" s="30"/>
      <c r="Y327" s="502"/>
      <c r="AA327" s="30"/>
      <c r="AB327" s="502"/>
      <c r="AD327" s="30"/>
      <c r="AE327" s="502"/>
      <c r="AG327" s="30"/>
      <c r="AH327" s="502"/>
      <c r="AJ327" s="30"/>
      <c r="AK327" s="502"/>
      <c r="AM327" s="30"/>
      <c r="AN327" s="502"/>
      <c r="AP327" s="30"/>
      <c r="AQ327" s="502"/>
      <c r="AS327" s="30"/>
      <c r="AT327" s="502"/>
      <c r="AV327" s="30"/>
      <c r="AW327" s="502"/>
      <c r="AY327" s="30"/>
      <c r="AZ327" s="502"/>
      <c r="BB327" s="30"/>
      <c r="BC327" s="502"/>
      <c r="BE327" s="30"/>
      <c r="BF327" s="502"/>
      <c r="BH327" s="30"/>
      <c r="BI327" s="502"/>
      <c r="BK327" s="30"/>
      <c r="BL327" s="31"/>
      <c r="BM327" s="31"/>
      <c r="BN327" s="31"/>
      <c r="BO327" s="31"/>
      <c r="BP327" s="31"/>
      <c r="BQ327" s="31"/>
      <c r="BR327" s="31"/>
      <c r="BS327" s="502"/>
      <c r="BT327" s="502"/>
      <c r="BU327" s="502"/>
      <c r="BV327" s="502"/>
      <c r="BW327" s="502"/>
      <c r="BX327" s="502"/>
      <c r="BY327" s="502"/>
      <c r="BZ327" s="502"/>
      <c r="CA327" s="502"/>
      <c r="CB327" s="502"/>
      <c r="CC327" s="502"/>
      <c r="CD327" s="502"/>
      <c r="CE327" s="502"/>
      <c r="CF327" s="502"/>
      <c r="CG327" s="502"/>
      <c r="CH327" s="502"/>
      <c r="CI327" s="502"/>
      <c r="CJ327" s="502"/>
      <c r="CK327" s="502"/>
      <c r="CL327" s="502"/>
      <c r="CM327" s="502"/>
      <c r="CN327" s="502"/>
      <c r="CO327" s="502"/>
      <c r="CP327" s="502"/>
      <c r="CQ327" s="502"/>
      <c r="CR327" s="502"/>
      <c r="CS327" s="502"/>
      <c r="CT327" s="502"/>
      <c r="CU327" s="502"/>
      <c r="CV327" s="502"/>
      <c r="CW327" s="502"/>
      <c r="CX327" s="502"/>
      <c r="CY327" s="502"/>
      <c r="CZ327" s="502"/>
      <c r="DA327" s="502"/>
      <c r="DB327" s="502"/>
      <c r="DC327" s="502"/>
      <c r="DD327" s="502"/>
      <c r="DE327" s="502"/>
      <c r="DF327" s="502"/>
      <c r="DG327" s="502"/>
      <c r="DH327" s="502"/>
      <c r="DI327" s="502"/>
      <c r="DJ327" s="502"/>
      <c r="DK327" s="502"/>
      <c r="DL327" s="502"/>
      <c r="DM327" s="502"/>
      <c r="DN327" s="502"/>
      <c r="DO327" s="502"/>
      <c r="DP327" s="502"/>
      <c r="DQ327" s="502"/>
      <c r="DR327" s="502"/>
      <c r="DS327" s="502"/>
      <c r="DT327" s="502"/>
      <c r="DU327" s="502"/>
      <c r="DV327" s="502"/>
      <c r="DW327" s="502"/>
      <c r="DX327" s="502"/>
      <c r="DY327" s="502"/>
      <c r="DZ327" s="502"/>
      <c r="EA327" s="502"/>
      <c r="EB327" s="502"/>
      <c r="EC327" s="502"/>
      <c r="ED327" s="502"/>
      <c r="EE327" s="502"/>
      <c r="EF327" s="502"/>
      <c r="EG327" s="502"/>
      <c r="EH327" s="502"/>
      <c r="EI327" s="502"/>
      <c r="EJ327" s="502"/>
      <c r="EK327" s="502"/>
      <c r="EL327" s="502"/>
      <c r="EM327" s="502"/>
      <c r="EN327" s="502"/>
      <c r="EO327" s="502"/>
      <c r="EP327" s="502"/>
      <c r="EQ327" s="502"/>
      <c r="ER327" s="502"/>
      <c r="ES327" s="502"/>
      <c r="ET327" s="502"/>
      <c r="EU327" s="502"/>
      <c r="EV327" s="502"/>
      <c r="EW327" s="502"/>
      <c r="EX327" s="503"/>
      <c r="EY327" s="502"/>
      <c r="EZ327" s="502"/>
      <c r="FA327" s="502"/>
      <c r="FB327" s="502"/>
      <c r="FC327" s="502"/>
      <c r="FD327" s="502"/>
      <c r="FE327" s="502"/>
      <c r="FF327" s="502"/>
      <c r="FG327" s="502"/>
      <c r="FH327" s="502"/>
      <c r="FI327" s="502"/>
    </row>
    <row r="328" spans="1:165" s="501" customFormat="1" x14ac:dyDescent="0.2">
      <c r="A328" s="772"/>
      <c r="B328" s="788"/>
      <c r="C328" s="502"/>
      <c r="D328" s="502"/>
      <c r="F328" s="30"/>
      <c r="G328" s="502"/>
      <c r="I328" s="30"/>
      <c r="J328" s="502"/>
      <c r="L328" s="30"/>
      <c r="M328" s="502"/>
      <c r="O328" s="30"/>
      <c r="P328" s="502"/>
      <c r="R328" s="30"/>
      <c r="S328" s="502"/>
      <c r="U328" s="30"/>
      <c r="V328" s="502"/>
      <c r="X328" s="30"/>
      <c r="Y328" s="502"/>
      <c r="AA328" s="30"/>
      <c r="AB328" s="502"/>
      <c r="AD328" s="30"/>
      <c r="AE328" s="502"/>
      <c r="AG328" s="30"/>
      <c r="AH328" s="502"/>
      <c r="AJ328" s="30"/>
      <c r="AK328" s="502"/>
      <c r="AM328" s="30"/>
      <c r="AN328" s="502"/>
      <c r="AP328" s="30"/>
      <c r="AQ328" s="502"/>
      <c r="AS328" s="30"/>
      <c r="AT328" s="502"/>
      <c r="AV328" s="30"/>
      <c r="AW328" s="502"/>
      <c r="AY328" s="30"/>
      <c r="AZ328" s="502"/>
      <c r="BB328" s="30"/>
      <c r="BC328" s="502"/>
      <c r="BE328" s="30"/>
      <c r="BF328" s="502"/>
      <c r="BH328" s="30"/>
      <c r="BI328" s="502"/>
      <c r="BK328" s="30"/>
      <c r="BL328" s="31"/>
      <c r="BM328" s="31"/>
      <c r="BN328" s="31"/>
      <c r="BO328" s="31"/>
      <c r="BP328" s="31"/>
      <c r="BQ328" s="31"/>
      <c r="BR328" s="31"/>
      <c r="BS328" s="502"/>
      <c r="BT328" s="502"/>
      <c r="BU328" s="502"/>
      <c r="BV328" s="502"/>
      <c r="BW328" s="502"/>
      <c r="BX328" s="502"/>
      <c r="BY328" s="502"/>
      <c r="BZ328" s="502"/>
      <c r="CA328" s="502"/>
      <c r="CB328" s="502"/>
      <c r="CC328" s="502"/>
      <c r="CD328" s="502"/>
      <c r="CE328" s="502"/>
      <c r="CF328" s="502"/>
      <c r="CG328" s="502"/>
      <c r="CH328" s="502"/>
      <c r="CI328" s="502"/>
      <c r="CJ328" s="502"/>
      <c r="CK328" s="502"/>
      <c r="CL328" s="502"/>
      <c r="CM328" s="502"/>
      <c r="CN328" s="502"/>
      <c r="CO328" s="502"/>
      <c r="CP328" s="502"/>
      <c r="CQ328" s="502"/>
      <c r="CR328" s="502"/>
      <c r="CS328" s="502"/>
      <c r="CT328" s="502"/>
      <c r="CU328" s="502"/>
      <c r="CV328" s="502"/>
      <c r="CW328" s="502"/>
      <c r="CX328" s="502"/>
      <c r="CY328" s="502"/>
      <c r="CZ328" s="502"/>
      <c r="DA328" s="502"/>
      <c r="DB328" s="502"/>
      <c r="DC328" s="502"/>
      <c r="DD328" s="502"/>
      <c r="DE328" s="502"/>
      <c r="DF328" s="502"/>
      <c r="DG328" s="502"/>
      <c r="DH328" s="502"/>
      <c r="DI328" s="502"/>
      <c r="DJ328" s="502"/>
      <c r="DK328" s="502"/>
      <c r="DL328" s="502"/>
      <c r="DM328" s="502"/>
      <c r="DN328" s="502"/>
      <c r="DO328" s="502"/>
      <c r="DP328" s="502"/>
      <c r="DQ328" s="502"/>
      <c r="DR328" s="502"/>
      <c r="DS328" s="502"/>
      <c r="DT328" s="502"/>
      <c r="DU328" s="502"/>
      <c r="DV328" s="502"/>
      <c r="DW328" s="502"/>
      <c r="DX328" s="502"/>
      <c r="DY328" s="502"/>
      <c r="DZ328" s="502"/>
      <c r="EA328" s="502"/>
      <c r="EB328" s="502"/>
      <c r="EC328" s="502"/>
      <c r="ED328" s="502"/>
      <c r="EE328" s="502"/>
      <c r="EF328" s="502"/>
      <c r="EG328" s="502"/>
      <c r="EH328" s="502"/>
      <c r="EI328" s="502"/>
      <c r="EJ328" s="502"/>
      <c r="EK328" s="502"/>
      <c r="EL328" s="502"/>
      <c r="EM328" s="502"/>
      <c r="EN328" s="502"/>
      <c r="EO328" s="502"/>
      <c r="EP328" s="502"/>
      <c r="EQ328" s="502"/>
      <c r="ER328" s="502"/>
      <c r="ES328" s="502"/>
      <c r="ET328" s="502"/>
      <c r="EU328" s="502"/>
      <c r="EV328" s="502"/>
      <c r="EW328" s="502"/>
      <c r="EX328" s="503"/>
      <c r="EY328" s="502"/>
      <c r="EZ328" s="502"/>
      <c r="FA328" s="502"/>
      <c r="FB328" s="502"/>
      <c r="FC328" s="502"/>
      <c r="FD328" s="502"/>
      <c r="FE328" s="502"/>
      <c r="FF328" s="502"/>
      <c r="FG328" s="502"/>
      <c r="FH328" s="502"/>
      <c r="FI328" s="502"/>
    </row>
    <row r="329" spans="1:165" s="501" customFormat="1" x14ac:dyDescent="0.2">
      <c r="A329" s="772"/>
      <c r="B329" s="788"/>
      <c r="C329" s="502"/>
      <c r="D329" s="502"/>
      <c r="F329" s="30"/>
      <c r="G329" s="502"/>
      <c r="I329" s="30"/>
      <c r="J329" s="502"/>
      <c r="L329" s="30"/>
      <c r="M329" s="502"/>
      <c r="O329" s="30"/>
      <c r="P329" s="502"/>
      <c r="R329" s="30"/>
      <c r="S329" s="502"/>
      <c r="U329" s="30"/>
      <c r="V329" s="502"/>
      <c r="X329" s="30"/>
      <c r="Y329" s="502"/>
      <c r="AA329" s="30"/>
      <c r="AB329" s="502"/>
      <c r="AD329" s="30"/>
      <c r="AE329" s="502"/>
      <c r="AG329" s="30"/>
      <c r="AH329" s="502"/>
      <c r="AJ329" s="30"/>
      <c r="AK329" s="502"/>
      <c r="AM329" s="30"/>
      <c r="AN329" s="502"/>
      <c r="AP329" s="30"/>
      <c r="AQ329" s="502"/>
      <c r="AS329" s="30"/>
      <c r="AT329" s="502"/>
      <c r="AV329" s="30"/>
      <c r="AW329" s="502"/>
      <c r="AY329" s="30"/>
      <c r="AZ329" s="502"/>
      <c r="BB329" s="30"/>
      <c r="BC329" s="502"/>
      <c r="BE329" s="30"/>
      <c r="BF329" s="502"/>
      <c r="BH329" s="30"/>
      <c r="BI329" s="502"/>
      <c r="BK329" s="30"/>
      <c r="BL329" s="31"/>
      <c r="BM329" s="31"/>
      <c r="BN329" s="31"/>
      <c r="BO329" s="31"/>
      <c r="BP329" s="31"/>
      <c r="BQ329" s="31"/>
      <c r="BR329" s="31"/>
      <c r="BS329" s="502"/>
      <c r="BT329" s="502"/>
      <c r="BU329" s="502"/>
      <c r="BV329" s="502"/>
      <c r="BW329" s="502"/>
      <c r="BX329" s="502"/>
      <c r="BY329" s="502"/>
      <c r="BZ329" s="502"/>
      <c r="CA329" s="502"/>
      <c r="CB329" s="502"/>
      <c r="CC329" s="502"/>
      <c r="CD329" s="502"/>
      <c r="CE329" s="502"/>
      <c r="CF329" s="502"/>
      <c r="CG329" s="502"/>
      <c r="CH329" s="502"/>
      <c r="CI329" s="502"/>
      <c r="CJ329" s="502"/>
      <c r="CK329" s="502"/>
      <c r="CL329" s="502"/>
      <c r="CM329" s="502"/>
      <c r="CN329" s="502"/>
      <c r="CO329" s="502"/>
      <c r="CP329" s="502"/>
      <c r="CQ329" s="502"/>
      <c r="CR329" s="502"/>
      <c r="CS329" s="502"/>
      <c r="CT329" s="502"/>
      <c r="CU329" s="502"/>
      <c r="CV329" s="502"/>
      <c r="CW329" s="502"/>
      <c r="CX329" s="502"/>
      <c r="CY329" s="502"/>
      <c r="CZ329" s="502"/>
      <c r="DA329" s="502"/>
      <c r="DB329" s="502"/>
      <c r="DC329" s="502"/>
      <c r="DD329" s="502"/>
      <c r="DE329" s="502"/>
      <c r="DF329" s="502"/>
      <c r="DG329" s="502"/>
      <c r="DH329" s="502"/>
      <c r="DI329" s="502"/>
      <c r="DJ329" s="502"/>
      <c r="DK329" s="502"/>
      <c r="DL329" s="502"/>
      <c r="DM329" s="502"/>
      <c r="DN329" s="502"/>
      <c r="DO329" s="502"/>
      <c r="DP329" s="502"/>
      <c r="DQ329" s="502"/>
      <c r="DR329" s="502"/>
      <c r="DS329" s="502"/>
      <c r="DT329" s="502"/>
      <c r="DU329" s="502"/>
      <c r="DV329" s="502"/>
      <c r="DW329" s="502"/>
      <c r="DX329" s="502"/>
      <c r="DY329" s="502"/>
      <c r="DZ329" s="502"/>
      <c r="EA329" s="502"/>
      <c r="EB329" s="502"/>
      <c r="EC329" s="502"/>
      <c r="ED329" s="502"/>
      <c r="EE329" s="502"/>
      <c r="EF329" s="502"/>
      <c r="EG329" s="502"/>
      <c r="EH329" s="502"/>
      <c r="EI329" s="502"/>
      <c r="EJ329" s="502"/>
      <c r="EK329" s="502"/>
      <c r="EL329" s="502"/>
      <c r="EM329" s="502"/>
      <c r="EN329" s="502"/>
      <c r="EO329" s="502"/>
      <c r="EP329" s="502"/>
      <c r="EQ329" s="502"/>
      <c r="ER329" s="502"/>
      <c r="ES329" s="502"/>
      <c r="ET329" s="502"/>
      <c r="EU329" s="502"/>
      <c r="EV329" s="502"/>
      <c r="EW329" s="502"/>
      <c r="EX329" s="503"/>
      <c r="EY329" s="502"/>
      <c r="EZ329" s="502"/>
      <c r="FA329" s="502"/>
      <c r="FB329" s="502"/>
      <c r="FC329" s="502"/>
      <c r="FD329" s="502"/>
      <c r="FE329" s="502"/>
      <c r="FF329" s="502"/>
      <c r="FG329" s="502"/>
      <c r="FH329" s="502"/>
      <c r="FI329" s="502"/>
    </row>
    <row r="330" spans="1:165" s="501" customFormat="1" x14ac:dyDescent="0.2">
      <c r="A330" s="772"/>
      <c r="B330" s="788"/>
      <c r="C330" s="502"/>
      <c r="D330" s="502"/>
      <c r="F330" s="30"/>
      <c r="G330" s="502"/>
      <c r="I330" s="30"/>
      <c r="J330" s="502"/>
      <c r="L330" s="30"/>
      <c r="M330" s="502"/>
      <c r="O330" s="30"/>
      <c r="P330" s="502"/>
      <c r="R330" s="30"/>
      <c r="S330" s="502"/>
      <c r="U330" s="30"/>
      <c r="V330" s="502"/>
      <c r="X330" s="30"/>
      <c r="Y330" s="502"/>
      <c r="AA330" s="30"/>
      <c r="AB330" s="502"/>
      <c r="AD330" s="30"/>
      <c r="AE330" s="502"/>
      <c r="AG330" s="30"/>
      <c r="AH330" s="502"/>
      <c r="AJ330" s="30"/>
      <c r="AK330" s="502"/>
      <c r="AM330" s="30"/>
      <c r="AN330" s="502"/>
      <c r="AP330" s="30"/>
      <c r="AQ330" s="502"/>
      <c r="AS330" s="30"/>
      <c r="AT330" s="502"/>
      <c r="AV330" s="30"/>
      <c r="AW330" s="502"/>
      <c r="AY330" s="30"/>
      <c r="AZ330" s="502"/>
      <c r="BB330" s="30"/>
      <c r="BC330" s="502"/>
      <c r="BE330" s="30"/>
      <c r="BF330" s="502"/>
      <c r="BH330" s="30"/>
      <c r="BI330" s="502"/>
      <c r="BK330" s="30"/>
      <c r="BL330" s="31"/>
      <c r="BM330" s="31"/>
      <c r="BN330" s="31"/>
      <c r="BO330" s="31"/>
      <c r="BP330" s="31"/>
      <c r="BQ330" s="31"/>
      <c r="BR330" s="31"/>
      <c r="BS330" s="502"/>
      <c r="BT330" s="502"/>
      <c r="BU330" s="502"/>
      <c r="BV330" s="502"/>
      <c r="BW330" s="502"/>
      <c r="BX330" s="502"/>
      <c r="BY330" s="502"/>
      <c r="BZ330" s="502"/>
      <c r="CA330" s="502"/>
      <c r="CB330" s="502"/>
      <c r="CC330" s="502"/>
      <c r="CD330" s="502"/>
      <c r="CE330" s="502"/>
      <c r="CF330" s="502"/>
      <c r="CG330" s="502"/>
      <c r="CH330" s="502"/>
      <c r="CI330" s="502"/>
      <c r="CJ330" s="502"/>
      <c r="CK330" s="502"/>
      <c r="CL330" s="502"/>
      <c r="CM330" s="502"/>
      <c r="CN330" s="502"/>
      <c r="CO330" s="502"/>
      <c r="CP330" s="502"/>
      <c r="CQ330" s="502"/>
      <c r="CR330" s="502"/>
      <c r="CS330" s="502"/>
      <c r="CT330" s="502"/>
      <c r="CU330" s="502"/>
      <c r="CV330" s="502"/>
      <c r="CW330" s="502"/>
      <c r="CX330" s="502"/>
      <c r="CY330" s="502"/>
      <c r="CZ330" s="502"/>
      <c r="DA330" s="502"/>
      <c r="DB330" s="502"/>
      <c r="DC330" s="502"/>
      <c r="DD330" s="502"/>
      <c r="DE330" s="502"/>
      <c r="DF330" s="502"/>
      <c r="DG330" s="502"/>
      <c r="DH330" s="502"/>
      <c r="DI330" s="502"/>
      <c r="DJ330" s="502"/>
      <c r="DK330" s="502"/>
      <c r="DL330" s="502"/>
      <c r="DM330" s="502"/>
      <c r="DN330" s="502"/>
      <c r="DO330" s="502"/>
      <c r="DP330" s="502"/>
      <c r="DQ330" s="502"/>
      <c r="DR330" s="502"/>
      <c r="DS330" s="502"/>
      <c r="DT330" s="502"/>
      <c r="DU330" s="502"/>
      <c r="DV330" s="502"/>
      <c r="DW330" s="502"/>
      <c r="DX330" s="502"/>
      <c r="DY330" s="502"/>
      <c r="DZ330" s="502"/>
      <c r="EA330" s="502"/>
      <c r="EB330" s="502"/>
      <c r="EC330" s="502"/>
      <c r="ED330" s="502"/>
      <c r="EE330" s="502"/>
      <c r="EF330" s="502"/>
      <c r="EG330" s="502"/>
      <c r="EH330" s="502"/>
      <c r="EI330" s="502"/>
      <c r="EJ330" s="502"/>
      <c r="EK330" s="502"/>
      <c r="EL330" s="502"/>
      <c r="EM330" s="502"/>
      <c r="EN330" s="502"/>
      <c r="EO330" s="502"/>
      <c r="EP330" s="502"/>
      <c r="EQ330" s="502"/>
      <c r="ER330" s="502"/>
      <c r="ES330" s="502"/>
      <c r="ET330" s="502"/>
      <c r="EU330" s="502"/>
      <c r="EV330" s="502"/>
      <c r="EW330" s="502"/>
      <c r="EX330" s="503"/>
      <c r="EY330" s="502"/>
      <c r="EZ330" s="502"/>
      <c r="FA330" s="502"/>
      <c r="FB330" s="502"/>
      <c r="FC330" s="502"/>
      <c r="FD330" s="502"/>
      <c r="FE330" s="502"/>
      <c r="FF330" s="502"/>
      <c r="FG330" s="502"/>
      <c r="FH330" s="502"/>
      <c r="FI330" s="502"/>
    </row>
    <row r="331" spans="1:165" s="501" customFormat="1" x14ac:dyDescent="0.2">
      <c r="A331" s="772"/>
      <c r="B331" s="788"/>
      <c r="C331" s="502"/>
      <c r="D331" s="502"/>
      <c r="F331" s="30"/>
      <c r="G331" s="502"/>
      <c r="I331" s="30"/>
      <c r="J331" s="502"/>
      <c r="L331" s="30"/>
      <c r="M331" s="502"/>
      <c r="O331" s="30"/>
      <c r="P331" s="502"/>
      <c r="R331" s="30"/>
      <c r="S331" s="502"/>
      <c r="U331" s="30"/>
      <c r="V331" s="502"/>
      <c r="X331" s="30"/>
      <c r="Y331" s="502"/>
      <c r="AA331" s="30"/>
      <c r="AB331" s="502"/>
      <c r="AD331" s="30"/>
      <c r="AE331" s="502"/>
      <c r="AG331" s="30"/>
      <c r="AH331" s="502"/>
      <c r="AJ331" s="30"/>
      <c r="AK331" s="502"/>
      <c r="AM331" s="30"/>
      <c r="AN331" s="502"/>
      <c r="AP331" s="30"/>
      <c r="AQ331" s="502"/>
      <c r="AS331" s="30"/>
      <c r="AT331" s="502"/>
      <c r="AV331" s="30"/>
      <c r="AW331" s="502"/>
      <c r="AY331" s="30"/>
      <c r="AZ331" s="502"/>
      <c r="BB331" s="30"/>
      <c r="BC331" s="502"/>
      <c r="BE331" s="30"/>
      <c r="BF331" s="502"/>
      <c r="BH331" s="30"/>
      <c r="BI331" s="502"/>
      <c r="BK331" s="30"/>
      <c r="BL331" s="31"/>
      <c r="BM331" s="31"/>
      <c r="BN331" s="31"/>
      <c r="BO331" s="31"/>
      <c r="BP331" s="31"/>
      <c r="BQ331" s="31"/>
      <c r="BR331" s="31"/>
      <c r="BS331" s="502"/>
      <c r="BT331" s="502"/>
      <c r="BU331" s="502"/>
      <c r="BV331" s="502"/>
      <c r="BW331" s="502"/>
      <c r="BX331" s="502"/>
      <c r="BY331" s="502"/>
      <c r="BZ331" s="502"/>
      <c r="CA331" s="502"/>
      <c r="CB331" s="502"/>
      <c r="CC331" s="502"/>
      <c r="CD331" s="502"/>
      <c r="CE331" s="502"/>
      <c r="CF331" s="502"/>
      <c r="CG331" s="502"/>
      <c r="CH331" s="502"/>
      <c r="CI331" s="502"/>
      <c r="CJ331" s="502"/>
      <c r="CK331" s="502"/>
      <c r="CL331" s="502"/>
      <c r="CM331" s="502"/>
      <c r="CN331" s="502"/>
      <c r="CO331" s="502"/>
      <c r="CP331" s="502"/>
      <c r="CQ331" s="502"/>
      <c r="CR331" s="502"/>
      <c r="CS331" s="502"/>
      <c r="CT331" s="502"/>
      <c r="CU331" s="502"/>
      <c r="CV331" s="502"/>
      <c r="CW331" s="502"/>
      <c r="CX331" s="502"/>
      <c r="CY331" s="502"/>
      <c r="CZ331" s="502"/>
      <c r="DA331" s="502"/>
      <c r="DB331" s="502"/>
      <c r="DC331" s="502"/>
      <c r="DD331" s="502"/>
      <c r="DE331" s="502"/>
      <c r="DF331" s="502"/>
      <c r="DG331" s="502"/>
      <c r="DH331" s="502"/>
      <c r="DI331" s="502"/>
      <c r="DJ331" s="502"/>
      <c r="DK331" s="502"/>
      <c r="DL331" s="502"/>
      <c r="DM331" s="502"/>
      <c r="DN331" s="502"/>
      <c r="DO331" s="502"/>
      <c r="DP331" s="502"/>
      <c r="DQ331" s="502"/>
      <c r="DR331" s="502"/>
      <c r="DS331" s="502"/>
      <c r="DT331" s="502"/>
      <c r="DU331" s="502"/>
      <c r="DV331" s="502"/>
      <c r="DW331" s="502"/>
      <c r="DX331" s="502"/>
      <c r="DY331" s="502"/>
      <c r="DZ331" s="502"/>
      <c r="EA331" s="502"/>
      <c r="EB331" s="502"/>
      <c r="EC331" s="502"/>
      <c r="ED331" s="502"/>
      <c r="EE331" s="502"/>
      <c r="EF331" s="502"/>
      <c r="EG331" s="502"/>
      <c r="EH331" s="502"/>
      <c r="EI331" s="502"/>
      <c r="EJ331" s="502"/>
      <c r="EK331" s="502"/>
      <c r="EL331" s="502"/>
      <c r="EM331" s="502"/>
      <c r="EN331" s="502"/>
      <c r="EO331" s="502"/>
      <c r="EP331" s="502"/>
      <c r="EQ331" s="502"/>
      <c r="ER331" s="502"/>
      <c r="ES331" s="502"/>
      <c r="ET331" s="502"/>
      <c r="EU331" s="502"/>
      <c r="EV331" s="502"/>
      <c r="EW331" s="502"/>
      <c r="EX331" s="503"/>
      <c r="EY331" s="502"/>
      <c r="EZ331" s="502"/>
      <c r="FA331" s="502"/>
      <c r="FB331" s="502"/>
      <c r="FC331" s="502"/>
      <c r="FD331" s="502"/>
      <c r="FE331" s="502"/>
      <c r="FF331" s="502"/>
      <c r="FG331" s="502"/>
      <c r="FH331" s="502"/>
      <c r="FI331" s="502"/>
    </row>
    <row r="332" spans="1:165" s="501" customFormat="1" x14ac:dyDescent="0.2">
      <c r="A332" s="772"/>
      <c r="B332" s="788"/>
      <c r="C332" s="502"/>
      <c r="D332" s="502"/>
      <c r="F332" s="30"/>
      <c r="G332" s="502"/>
      <c r="I332" s="30"/>
      <c r="J332" s="502"/>
      <c r="L332" s="30"/>
      <c r="M332" s="502"/>
      <c r="O332" s="30"/>
      <c r="P332" s="502"/>
      <c r="R332" s="30"/>
      <c r="S332" s="502"/>
      <c r="U332" s="30"/>
      <c r="V332" s="502"/>
      <c r="X332" s="30"/>
      <c r="Y332" s="502"/>
      <c r="AA332" s="30"/>
      <c r="AB332" s="502"/>
      <c r="AD332" s="30"/>
      <c r="AE332" s="502"/>
      <c r="AG332" s="30"/>
      <c r="AH332" s="502"/>
      <c r="AJ332" s="30"/>
      <c r="AK332" s="502"/>
      <c r="AM332" s="30"/>
      <c r="AN332" s="502"/>
      <c r="AP332" s="30"/>
      <c r="AQ332" s="502"/>
      <c r="AS332" s="30"/>
      <c r="AT332" s="502"/>
      <c r="AV332" s="30"/>
      <c r="AW332" s="502"/>
      <c r="AY332" s="30"/>
      <c r="AZ332" s="502"/>
      <c r="BB332" s="30"/>
      <c r="BC332" s="502"/>
      <c r="BE332" s="30"/>
      <c r="BF332" s="502"/>
      <c r="BH332" s="30"/>
      <c r="BI332" s="502"/>
      <c r="BK332" s="30"/>
      <c r="BL332" s="31"/>
      <c r="BM332" s="31"/>
      <c r="BN332" s="31"/>
      <c r="BO332" s="31"/>
      <c r="BP332" s="31"/>
      <c r="BQ332" s="31"/>
      <c r="BR332" s="31"/>
      <c r="BS332" s="502"/>
      <c r="BT332" s="502"/>
      <c r="BU332" s="502"/>
      <c r="BV332" s="502"/>
      <c r="BW332" s="502"/>
      <c r="BX332" s="502"/>
      <c r="BY332" s="502"/>
      <c r="BZ332" s="502"/>
      <c r="CA332" s="502"/>
      <c r="CB332" s="502"/>
      <c r="CC332" s="502"/>
      <c r="CD332" s="502"/>
      <c r="CE332" s="502"/>
      <c r="CF332" s="502"/>
      <c r="CG332" s="502"/>
      <c r="CH332" s="502"/>
      <c r="CI332" s="502"/>
      <c r="CJ332" s="502"/>
      <c r="CK332" s="502"/>
      <c r="CL332" s="502"/>
      <c r="CM332" s="502"/>
      <c r="CN332" s="502"/>
      <c r="CO332" s="502"/>
      <c r="CP332" s="502"/>
      <c r="CQ332" s="502"/>
      <c r="CR332" s="502"/>
      <c r="CS332" s="502"/>
      <c r="CT332" s="502"/>
      <c r="CU332" s="502"/>
      <c r="CV332" s="502"/>
      <c r="CW332" s="502"/>
      <c r="CX332" s="502"/>
      <c r="CY332" s="502"/>
      <c r="CZ332" s="502"/>
      <c r="DA332" s="502"/>
      <c r="DB332" s="502"/>
      <c r="DC332" s="502"/>
      <c r="DD332" s="502"/>
      <c r="DE332" s="502"/>
      <c r="DF332" s="502"/>
      <c r="DG332" s="502"/>
      <c r="DH332" s="502"/>
      <c r="DI332" s="502"/>
      <c r="DJ332" s="502"/>
      <c r="DK332" s="502"/>
      <c r="DL332" s="502"/>
      <c r="DM332" s="502"/>
      <c r="DN332" s="502"/>
      <c r="DO332" s="502"/>
      <c r="DP332" s="502"/>
      <c r="DQ332" s="502"/>
      <c r="DR332" s="502"/>
      <c r="DS332" s="502"/>
      <c r="DT332" s="502"/>
      <c r="DU332" s="502"/>
      <c r="DV332" s="502"/>
      <c r="DW332" s="502"/>
      <c r="DX332" s="502"/>
      <c r="DY332" s="502"/>
      <c r="DZ332" s="502"/>
      <c r="EA332" s="502"/>
      <c r="EB332" s="502"/>
      <c r="EC332" s="502"/>
      <c r="ED332" s="502"/>
      <c r="EE332" s="502"/>
      <c r="EF332" s="502"/>
      <c r="EG332" s="502"/>
      <c r="EH332" s="502"/>
      <c r="EI332" s="502"/>
      <c r="EJ332" s="502"/>
      <c r="EK332" s="502"/>
      <c r="EL332" s="502"/>
      <c r="EM332" s="502"/>
      <c r="EN332" s="502"/>
      <c r="EO332" s="502"/>
      <c r="EP332" s="502"/>
      <c r="EQ332" s="502"/>
      <c r="ER332" s="502"/>
      <c r="ES332" s="502"/>
      <c r="ET332" s="502"/>
      <c r="EU332" s="502"/>
      <c r="EV332" s="502"/>
      <c r="EW332" s="502"/>
      <c r="EX332" s="503"/>
      <c r="EY332" s="502"/>
      <c r="EZ332" s="502"/>
      <c r="FA332" s="502"/>
      <c r="FB332" s="502"/>
      <c r="FC332" s="502"/>
      <c r="FD332" s="502"/>
      <c r="FE332" s="502"/>
      <c r="FF332" s="502"/>
      <c r="FG332" s="502"/>
      <c r="FH332" s="502"/>
      <c r="FI332" s="502"/>
    </row>
    <row r="333" spans="1:165" s="501" customFormat="1" x14ac:dyDescent="0.2">
      <c r="A333" s="772"/>
      <c r="B333" s="788"/>
      <c r="C333" s="502"/>
      <c r="D333" s="502"/>
      <c r="F333" s="30"/>
      <c r="G333" s="502"/>
      <c r="I333" s="30"/>
      <c r="J333" s="502"/>
      <c r="L333" s="30"/>
      <c r="M333" s="502"/>
      <c r="O333" s="30"/>
      <c r="P333" s="502"/>
      <c r="R333" s="30"/>
      <c r="S333" s="502"/>
      <c r="U333" s="30"/>
      <c r="V333" s="502"/>
      <c r="X333" s="30"/>
      <c r="Y333" s="502"/>
      <c r="AA333" s="30"/>
      <c r="AB333" s="502"/>
      <c r="AD333" s="30"/>
      <c r="AE333" s="502"/>
      <c r="AG333" s="30"/>
      <c r="AH333" s="502"/>
      <c r="AJ333" s="30"/>
      <c r="AK333" s="502"/>
      <c r="AM333" s="30"/>
      <c r="AN333" s="502"/>
      <c r="AP333" s="30"/>
      <c r="AQ333" s="502"/>
      <c r="AS333" s="30"/>
      <c r="AT333" s="502"/>
      <c r="AV333" s="30"/>
      <c r="AW333" s="502"/>
      <c r="AY333" s="30"/>
      <c r="AZ333" s="502"/>
      <c r="BB333" s="30"/>
      <c r="BC333" s="502"/>
      <c r="BE333" s="30"/>
      <c r="BF333" s="502"/>
      <c r="BH333" s="30"/>
      <c r="BI333" s="502"/>
      <c r="BK333" s="30"/>
      <c r="BL333" s="31"/>
      <c r="BM333" s="31"/>
      <c r="BN333" s="31"/>
      <c r="BO333" s="31"/>
      <c r="BP333" s="31"/>
      <c r="BQ333" s="31"/>
      <c r="BR333" s="31"/>
      <c r="BS333" s="502"/>
      <c r="BT333" s="502"/>
      <c r="BU333" s="502"/>
      <c r="BV333" s="502"/>
      <c r="BW333" s="502"/>
      <c r="BX333" s="502"/>
      <c r="BY333" s="502"/>
      <c r="BZ333" s="502"/>
      <c r="CA333" s="502"/>
      <c r="CB333" s="502"/>
      <c r="CC333" s="502"/>
      <c r="CD333" s="502"/>
      <c r="CE333" s="502"/>
      <c r="CF333" s="502"/>
      <c r="CG333" s="502"/>
      <c r="CH333" s="502"/>
      <c r="CI333" s="502"/>
      <c r="CJ333" s="502"/>
      <c r="CK333" s="502"/>
      <c r="CL333" s="502"/>
      <c r="CM333" s="502"/>
      <c r="CN333" s="502"/>
      <c r="CO333" s="502"/>
      <c r="CP333" s="502"/>
      <c r="CQ333" s="502"/>
      <c r="CR333" s="502"/>
      <c r="CS333" s="502"/>
      <c r="CT333" s="502"/>
      <c r="CU333" s="502"/>
      <c r="CV333" s="502"/>
      <c r="CW333" s="502"/>
      <c r="CX333" s="502"/>
      <c r="CY333" s="502"/>
      <c r="CZ333" s="502"/>
      <c r="DA333" s="502"/>
      <c r="DB333" s="502"/>
      <c r="DC333" s="502"/>
      <c r="DD333" s="502"/>
      <c r="DE333" s="502"/>
      <c r="DF333" s="502"/>
      <c r="DG333" s="502"/>
      <c r="DH333" s="502"/>
      <c r="DI333" s="502"/>
      <c r="DJ333" s="502"/>
      <c r="DK333" s="502"/>
      <c r="DL333" s="502"/>
      <c r="DM333" s="502"/>
      <c r="DN333" s="502"/>
      <c r="DO333" s="502"/>
      <c r="DP333" s="502"/>
      <c r="DQ333" s="502"/>
      <c r="DR333" s="502"/>
      <c r="DS333" s="502"/>
      <c r="DT333" s="502"/>
      <c r="DU333" s="502"/>
      <c r="DV333" s="502"/>
      <c r="DW333" s="502"/>
      <c r="DX333" s="502"/>
      <c r="DY333" s="502"/>
      <c r="DZ333" s="502"/>
      <c r="EA333" s="502"/>
      <c r="EB333" s="502"/>
      <c r="EC333" s="502"/>
      <c r="ED333" s="502"/>
      <c r="EE333" s="502"/>
      <c r="EF333" s="502"/>
      <c r="EG333" s="502"/>
      <c r="EH333" s="502"/>
      <c r="EI333" s="502"/>
      <c r="EJ333" s="502"/>
      <c r="EK333" s="502"/>
      <c r="EL333" s="502"/>
      <c r="EM333" s="502"/>
      <c r="EN333" s="502"/>
      <c r="EO333" s="502"/>
      <c r="EP333" s="502"/>
      <c r="EQ333" s="502"/>
      <c r="ER333" s="502"/>
      <c r="ES333" s="502"/>
      <c r="ET333" s="502"/>
      <c r="EU333" s="502"/>
      <c r="EV333" s="502"/>
      <c r="EW333" s="502"/>
      <c r="EX333" s="503"/>
      <c r="EY333" s="502"/>
      <c r="EZ333" s="502"/>
      <c r="FA333" s="502"/>
      <c r="FB333" s="502"/>
      <c r="FC333" s="502"/>
      <c r="FD333" s="502"/>
      <c r="FE333" s="502"/>
      <c r="FF333" s="502"/>
      <c r="FG333" s="502"/>
      <c r="FH333" s="502"/>
      <c r="FI333" s="502"/>
    </row>
    <row r="334" spans="1:165" s="501" customFormat="1" x14ac:dyDescent="0.2">
      <c r="A334" s="772"/>
      <c r="B334" s="788"/>
      <c r="C334" s="502"/>
      <c r="D334" s="502"/>
      <c r="F334" s="30"/>
      <c r="G334" s="502"/>
      <c r="I334" s="30"/>
      <c r="J334" s="502"/>
      <c r="L334" s="30"/>
      <c r="M334" s="502"/>
      <c r="O334" s="30"/>
      <c r="P334" s="502"/>
      <c r="R334" s="30"/>
      <c r="S334" s="502"/>
      <c r="U334" s="30"/>
      <c r="V334" s="502"/>
      <c r="X334" s="30"/>
      <c r="Y334" s="502"/>
      <c r="AA334" s="30"/>
      <c r="AB334" s="502"/>
      <c r="AD334" s="30"/>
      <c r="AE334" s="502"/>
      <c r="AG334" s="30"/>
      <c r="AH334" s="502"/>
      <c r="AJ334" s="30"/>
      <c r="AK334" s="502"/>
      <c r="AM334" s="30"/>
      <c r="AN334" s="502"/>
      <c r="AP334" s="30"/>
      <c r="AQ334" s="502"/>
      <c r="AS334" s="30"/>
      <c r="AT334" s="502"/>
      <c r="AV334" s="30"/>
      <c r="AW334" s="502"/>
      <c r="AY334" s="30"/>
      <c r="AZ334" s="502"/>
      <c r="BB334" s="30"/>
      <c r="BC334" s="502"/>
      <c r="BE334" s="30"/>
      <c r="BF334" s="502"/>
      <c r="BH334" s="30"/>
      <c r="BI334" s="502"/>
      <c r="BK334" s="30"/>
      <c r="BL334" s="31"/>
      <c r="BM334" s="31"/>
      <c r="BN334" s="31"/>
      <c r="BO334" s="31"/>
      <c r="BP334" s="31"/>
      <c r="BQ334" s="31"/>
      <c r="BR334" s="31"/>
      <c r="BS334" s="502"/>
      <c r="BT334" s="502"/>
      <c r="BU334" s="502"/>
      <c r="BV334" s="502"/>
      <c r="BW334" s="502"/>
      <c r="BX334" s="502"/>
      <c r="BY334" s="502"/>
      <c r="BZ334" s="502"/>
      <c r="CA334" s="502"/>
      <c r="CB334" s="502"/>
      <c r="CC334" s="502"/>
      <c r="CD334" s="502"/>
      <c r="CE334" s="502"/>
      <c r="CF334" s="502"/>
      <c r="CG334" s="502"/>
      <c r="CH334" s="502"/>
      <c r="CI334" s="502"/>
      <c r="CJ334" s="502"/>
      <c r="CK334" s="502"/>
      <c r="CL334" s="502"/>
      <c r="CM334" s="502"/>
      <c r="CN334" s="502"/>
      <c r="CO334" s="502"/>
      <c r="CP334" s="502"/>
      <c r="CQ334" s="502"/>
      <c r="CR334" s="502"/>
      <c r="CS334" s="502"/>
      <c r="CT334" s="502"/>
      <c r="CU334" s="502"/>
      <c r="CV334" s="502"/>
      <c r="CW334" s="502"/>
      <c r="CX334" s="502"/>
      <c r="CY334" s="502"/>
      <c r="CZ334" s="502"/>
      <c r="DA334" s="502"/>
      <c r="DB334" s="502"/>
      <c r="DC334" s="502"/>
      <c r="DD334" s="502"/>
      <c r="DE334" s="502"/>
      <c r="DF334" s="502"/>
      <c r="DG334" s="502"/>
      <c r="DH334" s="502"/>
      <c r="DI334" s="502"/>
      <c r="DJ334" s="502"/>
      <c r="DK334" s="502"/>
      <c r="DL334" s="502"/>
      <c r="DM334" s="502"/>
      <c r="DN334" s="502"/>
      <c r="DO334" s="502"/>
      <c r="DP334" s="502"/>
      <c r="DQ334" s="502"/>
      <c r="DR334" s="502"/>
      <c r="DS334" s="502"/>
      <c r="DT334" s="502"/>
      <c r="DU334" s="502"/>
      <c r="DV334" s="502"/>
      <c r="DW334" s="502"/>
      <c r="DX334" s="502"/>
      <c r="DY334" s="502"/>
      <c r="DZ334" s="502"/>
      <c r="EA334" s="502"/>
      <c r="EB334" s="502"/>
      <c r="EC334" s="502"/>
      <c r="ED334" s="502"/>
      <c r="EE334" s="502"/>
      <c r="EF334" s="502"/>
      <c r="EG334" s="502"/>
      <c r="EH334" s="502"/>
      <c r="EI334" s="502"/>
      <c r="EJ334" s="502"/>
      <c r="EK334" s="502"/>
      <c r="EL334" s="502"/>
      <c r="EM334" s="502"/>
      <c r="EN334" s="502"/>
      <c r="EO334" s="502"/>
      <c r="EP334" s="502"/>
      <c r="EQ334" s="502"/>
      <c r="ER334" s="502"/>
      <c r="ES334" s="502"/>
      <c r="ET334" s="502"/>
      <c r="EU334" s="502"/>
      <c r="EV334" s="502"/>
      <c r="EW334" s="502"/>
      <c r="EX334" s="503"/>
      <c r="EY334" s="502"/>
      <c r="EZ334" s="502"/>
      <c r="FA334" s="502"/>
      <c r="FB334" s="502"/>
      <c r="FC334" s="502"/>
      <c r="FD334" s="502"/>
      <c r="FE334" s="502"/>
      <c r="FF334" s="502"/>
      <c r="FG334" s="502"/>
      <c r="FH334" s="502"/>
      <c r="FI334" s="502"/>
    </row>
    <row r="335" spans="1:165" s="501" customFormat="1" x14ac:dyDescent="0.2">
      <c r="A335" s="772"/>
      <c r="B335" s="788"/>
      <c r="C335" s="502"/>
      <c r="D335" s="502"/>
      <c r="F335" s="30"/>
      <c r="G335" s="502"/>
      <c r="I335" s="30"/>
      <c r="J335" s="502"/>
      <c r="L335" s="30"/>
      <c r="M335" s="502"/>
      <c r="O335" s="30"/>
      <c r="P335" s="502"/>
      <c r="R335" s="30"/>
      <c r="S335" s="502"/>
      <c r="U335" s="30"/>
      <c r="V335" s="502"/>
      <c r="X335" s="30"/>
      <c r="Y335" s="502"/>
      <c r="AA335" s="30"/>
      <c r="AB335" s="502"/>
      <c r="AD335" s="30"/>
      <c r="AE335" s="502"/>
      <c r="AG335" s="30"/>
      <c r="AH335" s="502"/>
      <c r="AJ335" s="30"/>
      <c r="AK335" s="502"/>
      <c r="AM335" s="30"/>
      <c r="AN335" s="502"/>
      <c r="AP335" s="30"/>
      <c r="AQ335" s="502"/>
      <c r="AS335" s="30"/>
      <c r="AT335" s="502"/>
      <c r="AV335" s="30"/>
      <c r="AW335" s="502"/>
      <c r="AY335" s="30"/>
      <c r="AZ335" s="502"/>
      <c r="BB335" s="30"/>
      <c r="BC335" s="502"/>
      <c r="BE335" s="30"/>
      <c r="BF335" s="502"/>
      <c r="BH335" s="30"/>
      <c r="BI335" s="502"/>
      <c r="BK335" s="30"/>
      <c r="BL335" s="31"/>
      <c r="BM335" s="31"/>
      <c r="BN335" s="31"/>
      <c r="BO335" s="31"/>
      <c r="BP335" s="31"/>
      <c r="BQ335" s="31"/>
      <c r="BR335" s="31"/>
      <c r="BS335" s="502"/>
      <c r="BT335" s="502"/>
      <c r="BU335" s="502"/>
      <c r="BV335" s="502"/>
      <c r="BW335" s="502"/>
      <c r="BX335" s="502"/>
      <c r="BY335" s="502"/>
      <c r="BZ335" s="502"/>
      <c r="CA335" s="502"/>
      <c r="CB335" s="502"/>
      <c r="CC335" s="502"/>
      <c r="CD335" s="502"/>
      <c r="CE335" s="502"/>
      <c r="CF335" s="502"/>
      <c r="CG335" s="502"/>
      <c r="CH335" s="502"/>
      <c r="CI335" s="502"/>
      <c r="CJ335" s="502"/>
      <c r="CK335" s="502"/>
      <c r="CL335" s="502"/>
      <c r="CM335" s="502"/>
      <c r="CN335" s="502"/>
      <c r="CO335" s="502"/>
      <c r="CP335" s="502"/>
      <c r="CQ335" s="502"/>
      <c r="CR335" s="502"/>
      <c r="CS335" s="502"/>
      <c r="CT335" s="502"/>
      <c r="CU335" s="502"/>
      <c r="CV335" s="502"/>
      <c r="CW335" s="502"/>
      <c r="CX335" s="502"/>
      <c r="CY335" s="502"/>
      <c r="CZ335" s="502"/>
      <c r="DA335" s="502"/>
      <c r="DB335" s="502"/>
      <c r="DC335" s="502"/>
      <c r="DD335" s="502"/>
      <c r="DE335" s="502"/>
      <c r="DF335" s="502"/>
      <c r="DG335" s="502"/>
      <c r="DH335" s="502"/>
      <c r="DI335" s="502"/>
      <c r="DJ335" s="502"/>
      <c r="DK335" s="502"/>
      <c r="DL335" s="502"/>
      <c r="DM335" s="502"/>
      <c r="DN335" s="502"/>
      <c r="DO335" s="502"/>
      <c r="DP335" s="502"/>
      <c r="DQ335" s="502"/>
      <c r="DR335" s="502"/>
      <c r="DS335" s="502"/>
      <c r="DT335" s="502"/>
      <c r="DU335" s="502"/>
      <c r="DV335" s="502"/>
      <c r="DW335" s="502"/>
      <c r="DX335" s="502"/>
      <c r="DY335" s="502"/>
      <c r="DZ335" s="502"/>
      <c r="EA335" s="502"/>
      <c r="EB335" s="502"/>
      <c r="EC335" s="502"/>
      <c r="ED335" s="502"/>
      <c r="EE335" s="502"/>
      <c r="EF335" s="502"/>
      <c r="EG335" s="502"/>
      <c r="EH335" s="502"/>
      <c r="EI335" s="502"/>
      <c r="EJ335" s="502"/>
      <c r="EK335" s="502"/>
      <c r="EL335" s="502"/>
      <c r="EM335" s="502"/>
      <c r="EN335" s="502"/>
      <c r="EO335" s="502"/>
      <c r="EP335" s="502"/>
      <c r="EQ335" s="502"/>
      <c r="ER335" s="502"/>
      <c r="ES335" s="502"/>
      <c r="ET335" s="502"/>
      <c r="EU335" s="502"/>
      <c r="EV335" s="502"/>
      <c r="EW335" s="502"/>
      <c r="EX335" s="503"/>
      <c r="EY335" s="502"/>
      <c r="EZ335" s="502"/>
      <c r="FA335" s="502"/>
      <c r="FB335" s="502"/>
      <c r="FC335" s="502"/>
      <c r="FD335" s="502"/>
      <c r="FE335" s="502"/>
      <c r="FF335" s="502"/>
      <c r="FG335" s="502"/>
      <c r="FH335" s="502"/>
      <c r="FI335" s="502"/>
    </row>
    <row r="336" spans="1:165" s="501" customFormat="1" x14ac:dyDescent="0.2">
      <c r="A336" s="772"/>
      <c r="B336" s="788"/>
      <c r="C336" s="502"/>
      <c r="D336" s="502"/>
      <c r="F336" s="30"/>
      <c r="G336" s="502"/>
      <c r="I336" s="30"/>
      <c r="J336" s="502"/>
      <c r="L336" s="30"/>
      <c r="M336" s="502"/>
      <c r="O336" s="30"/>
      <c r="P336" s="502"/>
      <c r="R336" s="30"/>
      <c r="S336" s="502"/>
      <c r="U336" s="30"/>
      <c r="V336" s="502"/>
      <c r="X336" s="30"/>
      <c r="Y336" s="502"/>
      <c r="AA336" s="30"/>
      <c r="AB336" s="502"/>
      <c r="AD336" s="30"/>
      <c r="AE336" s="502"/>
      <c r="AG336" s="30"/>
      <c r="AH336" s="502"/>
      <c r="AJ336" s="30"/>
      <c r="AK336" s="502"/>
      <c r="AM336" s="30"/>
      <c r="AN336" s="502"/>
      <c r="AP336" s="30"/>
      <c r="AQ336" s="502"/>
      <c r="AS336" s="30"/>
      <c r="AT336" s="502"/>
      <c r="AV336" s="30"/>
      <c r="AW336" s="502"/>
      <c r="AY336" s="30"/>
      <c r="AZ336" s="502"/>
      <c r="BB336" s="30"/>
      <c r="BC336" s="502"/>
      <c r="BE336" s="30"/>
      <c r="BF336" s="502"/>
      <c r="BH336" s="30"/>
      <c r="BI336" s="502"/>
      <c r="BK336" s="30"/>
      <c r="BL336" s="31"/>
      <c r="BM336" s="31"/>
      <c r="BN336" s="31"/>
      <c r="BO336" s="31"/>
      <c r="BP336" s="31"/>
      <c r="BQ336" s="31"/>
      <c r="BR336" s="31"/>
      <c r="BS336" s="502"/>
      <c r="BT336" s="502"/>
      <c r="BU336" s="502"/>
      <c r="BV336" s="502"/>
      <c r="BW336" s="502"/>
      <c r="BX336" s="502"/>
      <c r="BY336" s="502"/>
      <c r="BZ336" s="502"/>
      <c r="CA336" s="502"/>
      <c r="CB336" s="502"/>
      <c r="CC336" s="502"/>
      <c r="CD336" s="502"/>
      <c r="CE336" s="502"/>
      <c r="CF336" s="502"/>
      <c r="CG336" s="502"/>
      <c r="CH336" s="502"/>
      <c r="CI336" s="502"/>
      <c r="CJ336" s="502"/>
      <c r="CK336" s="502"/>
      <c r="CL336" s="502"/>
      <c r="CM336" s="502"/>
      <c r="CN336" s="502"/>
      <c r="CO336" s="502"/>
      <c r="CP336" s="502"/>
      <c r="CQ336" s="502"/>
      <c r="CR336" s="502"/>
      <c r="CS336" s="502"/>
      <c r="CT336" s="502"/>
      <c r="CU336" s="502"/>
      <c r="CV336" s="502"/>
      <c r="CW336" s="502"/>
      <c r="CX336" s="502"/>
      <c r="CY336" s="502"/>
      <c r="CZ336" s="502"/>
      <c r="DA336" s="502"/>
      <c r="DB336" s="502"/>
      <c r="DC336" s="502"/>
      <c r="DD336" s="502"/>
      <c r="DE336" s="502"/>
      <c r="DF336" s="502"/>
      <c r="DG336" s="502"/>
      <c r="DH336" s="502"/>
      <c r="DI336" s="502"/>
      <c r="DJ336" s="502"/>
      <c r="DK336" s="502"/>
      <c r="DL336" s="502"/>
      <c r="DM336" s="502"/>
      <c r="DN336" s="502"/>
      <c r="DO336" s="502"/>
      <c r="DP336" s="502"/>
      <c r="DQ336" s="502"/>
      <c r="DR336" s="502"/>
      <c r="DS336" s="502"/>
      <c r="DT336" s="502"/>
      <c r="DU336" s="502"/>
      <c r="DV336" s="502"/>
      <c r="DW336" s="502"/>
      <c r="DX336" s="502"/>
      <c r="DY336" s="502"/>
      <c r="DZ336" s="502"/>
      <c r="EA336" s="502"/>
      <c r="EB336" s="502"/>
      <c r="EC336" s="502"/>
      <c r="ED336" s="502"/>
      <c r="EE336" s="502"/>
      <c r="EF336" s="502"/>
      <c r="EG336" s="502"/>
      <c r="EH336" s="502"/>
      <c r="EI336" s="502"/>
      <c r="EJ336" s="502"/>
      <c r="EK336" s="502"/>
      <c r="EL336" s="502"/>
      <c r="EM336" s="502"/>
      <c r="EN336" s="502"/>
      <c r="EO336" s="502"/>
      <c r="EP336" s="502"/>
      <c r="EQ336" s="502"/>
      <c r="ER336" s="502"/>
      <c r="ES336" s="502"/>
      <c r="ET336" s="502"/>
      <c r="EU336" s="502"/>
      <c r="EV336" s="502"/>
      <c r="EW336" s="502"/>
      <c r="EX336" s="503"/>
      <c r="EY336" s="502"/>
      <c r="EZ336" s="502"/>
      <c r="FA336" s="502"/>
      <c r="FB336" s="502"/>
      <c r="FC336" s="502"/>
      <c r="FD336" s="502"/>
      <c r="FE336" s="502"/>
      <c r="FF336" s="502"/>
      <c r="FG336" s="502"/>
      <c r="FH336" s="502"/>
      <c r="FI336" s="502"/>
    </row>
    <row r="337" spans="1:165" s="501" customFormat="1" x14ac:dyDescent="0.2">
      <c r="A337" s="772"/>
      <c r="B337" s="788"/>
      <c r="C337" s="502"/>
      <c r="D337" s="502"/>
      <c r="F337" s="30"/>
      <c r="G337" s="502"/>
      <c r="I337" s="30"/>
      <c r="J337" s="502"/>
      <c r="L337" s="30"/>
      <c r="M337" s="502"/>
      <c r="O337" s="30"/>
      <c r="P337" s="502"/>
      <c r="R337" s="30"/>
      <c r="S337" s="502"/>
      <c r="U337" s="30"/>
      <c r="V337" s="502"/>
      <c r="X337" s="30"/>
      <c r="Y337" s="502"/>
      <c r="AA337" s="30"/>
      <c r="AB337" s="502"/>
      <c r="AD337" s="30"/>
      <c r="AE337" s="502"/>
      <c r="AG337" s="30"/>
      <c r="AH337" s="502"/>
      <c r="AJ337" s="30"/>
      <c r="AK337" s="502"/>
      <c r="AM337" s="30"/>
      <c r="AN337" s="502"/>
      <c r="AP337" s="30"/>
      <c r="AQ337" s="502"/>
      <c r="AS337" s="30"/>
      <c r="AT337" s="502"/>
      <c r="AV337" s="30"/>
      <c r="AW337" s="502"/>
      <c r="AY337" s="30"/>
      <c r="AZ337" s="502"/>
      <c r="BB337" s="30"/>
      <c r="BC337" s="502"/>
      <c r="BE337" s="30"/>
      <c r="BF337" s="502"/>
      <c r="BH337" s="30"/>
      <c r="BI337" s="502"/>
      <c r="BK337" s="30"/>
      <c r="BL337" s="31"/>
      <c r="BM337" s="31"/>
      <c r="BN337" s="31"/>
      <c r="BO337" s="31"/>
      <c r="BP337" s="31"/>
      <c r="BQ337" s="31"/>
      <c r="BR337" s="31"/>
      <c r="BS337" s="502"/>
      <c r="BT337" s="502"/>
      <c r="BU337" s="502"/>
      <c r="BV337" s="502"/>
      <c r="BW337" s="502"/>
      <c r="BX337" s="502"/>
      <c r="BY337" s="502"/>
      <c r="BZ337" s="502"/>
      <c r="CA337" s="502"/>
      <c r="CB337" s="502"/>
      <c r="CC337" s="502"/>
      <c r="CD337" s="502"/>
      <c r="CE337" s="502"/>
      <c r="CF337" s="502"/>
      <c r="CG337" s="502"/>
      <c r="CH337" s="502"/>
      <c r="CI337" s="502"/>
      <c r="CJ337" s="502"/>
      <c r="CK337" s="502"/>
      <c r="CL337" s="502"/>
      <c r="CM337" s="502"/>
      <c r="CN337" s="502"/>
      <c r="CO337" s="502"/>
      <c r="CP337" s="502"/>
      <c r="CQ337" s="502"/>
      <c r="CR337" s="502"/>
      <c r="CS337" s="502"/>
      <c r="CT337" s="502"/>
      <c r="CU337" s="502"/>
      <c r="CV337" s="502"/>
      <c r="CW337" s="502"/>
      <c r="CX337" s="502"/>
      <c r="CY337" s="502"/>
      <c r="CZ337" s="502"/>
      <c r="DA337" s="502"/>
      <c r="DB337" s="502"/>
      <c r="DC337" s="502"/>
      <c r="DD337" s="502"/>
      <c r="DE337" s="502"/>
      <c r="DF337" s="502"/>
      <c r="DG337" s="502"/>
      <c r="DH337" s="502"/>
      <c r="DI337" s="502"/>
      <c r="DJ337" s="502"/>
      <c r="DK337" s="502"/>
      <c r="DL337" s="502"/>
      <c r="DM337" s="502"/>
      <c r="DN337" s="502"/>
      <c r="DO337" s="502"/>
      <c r="DP337" s="502"/>
      <c r="DQ337" s="502"/>
      <c r="DR337" s="502"/>
      <c r="DS337" s="502"/>
      <c r="DT337" s="502"/>
      <c r="DU337" s="502"/>
      <c r="DV337" s="502"/>
      <c r="DW337" s="502"/>
      <c r="DX337" s="502"/>
      <c r="DY337" s="502"/>
      <c r="DZ337" s="502"/>
      <c r="EA337" s="502"/>
      <c r="EB337" s="502"/>
      <c r="EC337" s="502"/>
      <c r="ED337" s="502"/>
      <c r="EE337" s="502"/>
      <c r="EF337" s="502"/>
      <c r="EG337" s="502"/>
      <c r="EH337" s="502"/>
      <c r="EI337" s="502"/>
      <c r="EJ337" s="502"/>
      <c r="EK337" s="502"/>
      <c r="EL337" s="502"/>
      <c r="EM337" s="502"/>
      <c r="EN337" s="502"/>
      <c r="EO337" s="502"/>
      <c r="EP337" s="502"/>
      <c r="EQ337" s="502"/>
      <c r="ER337" s="502"/>
      <c r="ES337" s="502"/>
      <c r="ET337" s="502"/>
      <c r="EU337" s="502"/>
      <c r="EV337" s="502"/>
      <c r="EW337" s="502"/>
      <c r="EX337" s="503"/>
      <c r="EY337" s="502"/>
      <c r="EZ337" s="502"/>
      <c r="FA337" s="502"/>
      <c r="FB337" s="502"/>
      <c r="FC337" s="502"/>
      <c r="FD337" s="502"/>
      <c r="FE337" s="502"/>
      <c r="FF337" s="502"/>
      <c r="FG337" s="502"/>
      <c r="FH337" s="502"/>
      <c r="FI337" s="502"/>
    </row>
    <row r="338" spans="1:165" s="501" customFormat="1" x14ac:dyDescent="0.2">
      <c r="A338" s="772"/>
      <c r="B338" s="788"/>
      <c r="C338" s="502"/>
      <c r="D338" s="502"/>
      <c r="F338" s="30"/>
      <c r="G338" s="502"/>
      <c r="I338" s="30"/>
      <c r="J338" s="502"/>
      <c r="L338" s="30"/>
      <c r="M338" s="502"/>
      <c r="O338" s="30"/>
      <c r="P338" s="502"/>
      <c r="R338" s="30"/>
      <c r="S338" s="502"/>
      <c r="U338" s="30"/>
      <c r="V338" s="502"/>
      <c r="X338" s="30"/>
      <c r="Y338" s="502"/>
      <c r="AA338" s="30"/>
      <c r="AB338" s="502"/>
      <c r="AD338" s="30"/>
      <c r="AE338" s="502"/>
      <c r="AG338" s="30"/>
      <c r="AH338" s="502"/>
      <c r="AJ338" s="30"/>
      <c r="AK338" s="502"/>
      <c r="AM338" s="30"/>
      <c r="AN338" s="502"/>
      <c r="AP338" s="30"/>
      <c r="AQ338" s="502"/>
      <c r="AS338" s="30"/>
      <c r="AT338" s="502"/>
      <c r="AV338" s="30"/>
      <c r="AW338" s="502"/>
      <c r="AY338" s="30"/>
      <c r="AZ338" s="502"/>
      <c r="BB338" s="30"/>
      <c r="BC338" s="502"/>
      <c r="BE338" s="30"/>
      <c r="BF338" s="502"/>
      <c r="BH338" s="30"/>
      <c r="BI338" s="502"/>
      <c r="BK338" s="30"/>
      <c r="BL338" s="31"/>
      <c r="BM338" s="31"/>
      <c r="BN338" s="31"/>
      <c r="BO338" s="31"/>
      <c r="BP338" s="31"/>
      <c r="BQ338" s="31"/>
      <c r="BR338" s="31"/>
      <c r="BS338" s="502"/>
      <c r="BT338" s="502"/>
      <c r="BU338" s="502"/>
      <c r="BV338" s="502"/>
      <c r="BW338" s="502"/>
      <c r="BX338" s="502"/>
      <c r="BY338" s="502"/>
      <c r="BZ338" s="502"/>
      <c r="CA338" s="502"/>
      <c r="CB338" s="502"/>
      <c r="CC338" s="502"/>
      <c r="CD338" s="502"/>
      <c r="CE338" s="502"/>
      <c r="CF338" s="502"/>
      <c r="CG338" s="502"/>
      <c r="CH338" s="502"/>
      <c r="CI338" s="502"/>
      <c r="CJ338" s="502"/>
      <c r="CK338" s="502"/>
      <c r="CL338" s="502"/>
      <c r="CM338" s="502"/>
      <c r="CN338" s="502"/>
      <c r="CO338" s="502"/>
      <c r="CP338" s="502"/>
      <c r="CQ338" s="502"/>
      <c r="CR338" s="502"/>
      <c r="CS338" s="502"/>
      <c r="CT338" s="502"/>
      <c r="CU338" s="502"/>
      <c r="CV338" s="502"/>
      <c r="CW338" s="502"/>
      <c r="CX338" s="502"/>
      <c r="CY338" s="502"/>
      <c r="CZ338" s="502"/>
      <c r="DA338" s="502"/>
      <c r="DB338" s="502"/>
      <c r="DC338" s="502"/>
      <c r="DD338" s="502"/>
      <c r="DE338" s="502"/>
      <c r="DF338" s="502"/>
      <c r="DG338" s="502"/>
      <c r="DH338" s="502"/>
      <c r="DI338" s="502"/>
      <c r="DJ338" s="502"/>
      <c r="DK338" s="502"/>
      <c r="DL338" s="502"/>
      <c r="DM338" s="502"/>
      <c r="DN338" s="502"/>
      <c r="DO338" s="502"/>
      <c r="DP338" s="502"/>
      <c r="DQ338" s="502"/>
      <c r="DR338" s="502"/>
      <c r="DS338" s="502"/>
      <c r="DT338" s="502"/>
      <c r="DU338" s="502"/>
      <c r="DV338" s="502"/>
      <c r="DW338" s="502"/>
      <c r="DX338" s="502"/>
      <c r="DY338" s="502"/>
      <c r="DZ338" s="502"/>
      <c r="EA338" s="502"/>
      <c r="EB338" s="502"/>
      <c r="EC338" s="502"/>
      <c r="ED338" s="502"/>
      <c r="EE338" s="502"/>
      <c r="EF338" s="502"/>
      <c r="EG338" s="502"/>
      <c r="EH338" s="502"/>
      <c r="EI338" s="502"/>
      <c r="EJ338" s="502"/>
      <c r="EK338" s="502"/>
      <c r="EL338" s="502"/>
      <c r="EM338" s="502"/>
      <c r="EN338" s="502"/>
      <c r="EO338" s="502"/>
      <c r="EP338" s="502"/>
      <c r="EQ338" s="502"/>
      <c r="ER338" s="502"/>
      <c r="ES338" s="502"/>
      <c r="ET338" s="502"/>
      <c r="EU338" s="502"/>
      <c r="EV338" s="502"/>
      <c r="EW338" s="502"/>
      <c r="EX338" s="503"/>
      <c r="EY338" s="502"/>
      <c r="EZ338" s="502"/>
      <c r="FA338" s="502"/>
      <c r="FB338" s="502"/>
      <c r="FC338" s="502"/>
      <c r="FD338" s="502"/>
      <c r="FE338" s="502"/>
      <c r="FF338" s="502"/>
      <c r="FG338" s="502"/>
      <c r="FH338" s="502"/>
      <c r="FI338" s="502"/>
    </row>
    <row r="339" spans="1:165" s="501" customFormat="1" x14ac:dyDescent="0.2">
      <c r="A339" s="772"/>
      <c r="B339" s="788"/>
      <c r="C339" s="502"/>
      <c r="D339" s="502"/>
      <c r="F339" s="30"/>
      <c r="G339" s="502"/>
      <c r="I339" s="30"/>
      <c r="J339" s="502"/>
      <c r="L339" s="30"/>
      <c r="M339" s="502"/>
      <c r="O339" s="30"/>
      <c r="P339" s="502"/>
      <c r="R339" s="30"/>
      <c r="S339" s="502"/>
      <c r="U339" s="30"/>
      <c r="V339" s="502"/>
      <c r="X339" s="30"/>
      <c r="Y339" s="502"/>
      <c r="AA339" s="30"/>
      <c r="AB339" s="502"/>
      <c r="AD339" s="30"/>
      <c r="AE339" s="502"/>
      <c r="AG339" s="30"/>
      <c r="AH339" s="502"/>
      <c r="AJ339" s="30"/>
      <c r="AK339" s="502"/>
      <c r="AM339" s="30"/>
      <c r="AN339" s="502"/>
      <c r="AP339" s="30"/>
      <c r="AQ339" s="502"/>
      <c r="AS339" s="30"/>
      <c r="AT339" s="502"/>
      <c r="AV339" s="30"/>
      <c r="AW339" s="502"/>
      <c r="AY339" s="30"/>
      <c r="AZ339" s="502"/>
      <c r="BB339" s="30"/>
      <c r="BC339" s="502"/>
      <c r="BE339" s="30"/>
      <c r="BF339" s="502"/>
      <c r="BH339" s="30"/>
      <c r="BI339" s="502"/>
      <c r="BK339" s="30"/>
      <c r="BL339" s="31"/>
      <c r="BM339" s="31"/>
      <c r="BN339" s="31"/>
      <c r="BO339" s="31"/>
      <c r="BP339" s="31"/>
      <c r="BQ339" s="31"/>
      <c r="BR339" s="31"/>
      <c r="BS339" s="502"/>
      <c r="BT339" s="502"/>
      <c r="BU339" s="502"/>
      <c r="BV339" s="502"/>
      <c r="BW339" s="502"/>
      <c r="BX339" s="502"/>
      <c r="BY339" s="502"/>
      <c r="BZ339" s="502"/>
      <c r="CA339" s="502"/>
      <c r="CB339" s="502"/>
      <c r="CC339" s="502"/>
      <c r="CD339" s="502"/>
      <c r="CE339" s="502"/>
      <c r="CF339" s="502"/>
      <c r="CG339" s="502"/>
      <c r="CH339" s="502"/>
      <c r="CI339" s="502"/>
      <c r="CJ339" s="502"/>
      <c r="CK339" s="502"/>
      <c r="CL339" s="502"/>
      <c r="CM339" s="502"/>
      <c r="CN339" s="502"/>
      <c r="CO339" s="502"/>
      <c r="CP339" s="502"/>
      <c r="CQ339" s="502"/>
      <c r="CR339" s="502"/>
      <c r="CS339" s="502"/>
      <c r="CT339" s="502"/>
      <c r="CU339" s="502"/>
      <c r="CV339" s="502"/>
      <c r="CW339" s="502"/>
      <c r="CX339" s="502"/>
      <c r="CY339" s="502"/>
      <c r="CZ339" s="502"/>
      <c r="DA339" s="502"/>
      <c r="DB339" s="502"/>
      <c r="DC339" s="502"/>
      <c r="DD339" s="502"/>
      <c r="DE339" s="502"/>
      <c r="DF339" s="502"/>
      <c r="DG339" s="502"/>
      <c r="DH339" s="502"/>
      <c r="DI339" s="502"/>
      <c r="DJ339" s="502"/>
      <c r="DK339" s="502"/>
      <c r="DL339" s="502"/>
      <c r="DM339" s="502"/>
      <c r="DN339" s="502"/>
      <c r="DO339" s="502"/>
      <c r="DP339" s="502"/>
      <c r="DQ339" s="502"/>
      <c r="DR339" s="502"/>
      <c r="DS339" s="502"/>
      <c r="DT339" s="502"/>
      <c r="DU339" s="502"/>
      <c r="DV339" s="502"/>
      <c r="DW339" s="502"/>
      <c r="DX339" s="502"/>
      <c r="DY339" s="502"/>
      <c r="DZ339" s="502"/>
      <c r="EA339" s="502"/>
      <c r="EB339" s="502"/>
      <c r="EC339" s="502"/>
      <c r="ED339" s="502"/>
      <c r="EE339" s="502"/>
      <c r="EF339" s="502"/>
      <c r="EG339" s="502"/>
      <c r="EH339" s="502"/>
      <c r="EI339" s="502"/>
      <c r="EJ339" s="502"/>
      <c r="EK339" s="502"/>
      <c r="EL339" s="502"/>
      <c r="EM339" s="502"/>
      <c r="EN339" s="502"/>
      <c r="EO339" s="502"/>
      <c r="EP339" s="502"/>
      <c r="EQ339" s="502"/>
      <c r="ER339" s="502"/>
      <c r="ES339" s="502"/>
      <c r="ET339" s="502"/>
      <c r="EU339" s="502"/>
      <c r="EV339" s="502"/>
      <c r="EW339" s="502"/>
      <c r="EX339" s="503"/>
      <c r="EY339" s="502"/>
      <c r="EZ339" s="502"/>
      <c r="FA339" s="502"/>
      <c r="FB339" s="502"/>
      <c r="FC339" s="502"/>
      <c r="FD339" s="502"/>
      <c r="FE339" s="502"/>
      <c r="FF339" s="502"/>
      <c r="FG339" s="502"/>
      <c r="FH339" s="502"/>
      <c r="FI339" s="502"/>
    </row>
    <row r="340" spans="1:165" s="501" customFormat="1" x14ac:dyDescent="0.2">
      <c r="A340" s="772"/>
      <c r="B340" s="788"/>
      <c r="C340" s="502"/>
      <c r="D340" s="502"/>
      <c r="F340" s="30"/>
      <c r="G340" s="502"/>
      <c r="I340" s="30"/>
      <c r="J340" s="502"/>
      <c r="L340" s="30"/>
      <c r="M340" s="502"/>
      <c r="O340" s="30"/>
      <c r="P340" s="502"/>
      <c r="R340" s="30"/>
      <c r="S340" s="502"/>
      <c r="U340" s="30"/>
      <c r="V340" s="502"/>
      <c r="X340" s="30"/>
      <c r="Y340" s="502"/>
      <c r="AA340" s="30"/>
      <c r="AB340" s="502"/>
      <c r="AD340" s="30"/>
      <c r="AE340" s="502"/>
      <c r="AG340" s="30"/>
      <c r="AH340" s="502"/>
      <c r="AJ340" s="30"/>
      <c r="AK340" s="502"/>
      <c r="AM340" s="30"/>
      <c r="AN340" s="502"/>
      <c r="AP340" s="30"/>
      <c r="AQ340" s="502"/>
      <c r="AS340" s="30"/>
      <c r="AT340" s="502"/>
      <c r="AV340" s="30"/>
      <c r="AW340" s="502"/>
      <c r="AY340" s="30"/>
      <c r="AZ340" s="502"/>
      <c r="BB340" s="30"/>
      <c r="BC340" s="502"/>
      <c r="BE340" s="30"/>
      <c r="BF340" s="502"/>
      <c r="BH340" s="30"/>
      <c r="BI340" s="502"/>
      <c r="BK340" s="30"/>
      <c r="BL340" s="31"/>
      <c r="BM340" s="31"/>
      <c r="BN340" s="31"/>
      <c r="BO340" s="31"/>
      <c r="BP340" s="31"/>
      <c r="BQ340" s="31"/>
      <c r="BR340" s="31"/>
      <c r="BS340" s="502"/>
      <c r="BT340" s="502"/>
      <c r="BU340" s="502"/>
      <c r="BV340" s="502"/>
      <c r="BW340" s="502"/>
      <c r="BX340" s="502"/>
      <c r="BY340" s="502"/>
      <c r="BZ340" s="502"/>
      <c r="CA340" s="502"/>
      <c r="CB340" s="502"/>
      <c r="CC340" s="502"/>
      <c r="CD340" s="502"/>
      <c r="CE340" s="502"/>
      <c r="CF340" s="502"/>
      <c r="CG340" s="502"/>
      <c r="CH340" s="502"/>
      <c r="CI340" s="502"/>
      <c r="CJ340" s="502"/>
      <c r="CK340" s="502"/>
      <c r="CL340" s="502"/>
      <c r="CM340" s="502"/>
      <c r="CN340" s="502"/>
      <c r="CO340" s="502"/>
      <c r="CP340" s="502"/>
      <c r="CQ340" s="502"/>
      <c r="CR340" s="502"/>
      <c r="CS340" s="502"/>
      <c r="CT340" s="502"/>
      <c r="CU340" s="502"/>
      <c r="CV340" s="502"/>
      <c r="CW340" s="502"/>
      <c r="CX340" s="502"/>
      <c r="CY340" s="502"/>
      <c r="CZ340" s="502"/>
      <c r="DA340" s="502"/>
      <c r="DB340" s="502"/>
      <c r="DC340" s="502"/>
      <c r="DD340" s="502"/>
      <c r="DE340" s="502"/>
      <c r="DF340" s="502"/>
      <c r="DG340" s="502"/>
      <c r="DH340" s="502"/>
      <c r="DI340" s="502"/>
      <c r="DJ340" s="502"/>
      <c r="DK340" s="502"/>
      <c r="DL340" s="502"/>
      <c r="DM340" s="502"/>
      <c r="DN340" s="502"/>
      <c r="DO340" s="502"/>
      <c r="DP340" s="502"/>
      <c r="DQ340" s="502"/>
      <c r="DR340" s="502"/>
      <c r="DS340" s="502"/>
      <c r="DT340" s="502"/>
      <c r="DU340" s="502"/>
      <c r="DV340" s="502"/>
      <c r="DW340" s="502"/>
      <c r="DX340" s="502"/>
      <c r="DY340" s="502"/>
      <c r="DZ340" s="502"/>
      <c r="EA340" s="502"/>
      <c r="EB340" s="502"/>
      <c r="EC340" s="502"/>
      <c r="ED340" s="502"/>
      <c r="EE340" s="502"/>
      <c r="EF340" s="502"/>
      <c r="EG340" s="502"/>
      <c r="EH340" s="502"/>
      <c r="EI340" s="502"/>
      <c r="EJ340" s="502"/>
      <c r="EK340" s="502"/>
      <c r="EL340" s="502"/>
      <c r="EM340" s="502"/>
      <c r="EN340" s="502"/>
      <c r="EO340" s="502"/>
      <c r="EP340" s="502"/>
      <c r="EQ340" s="502"/>
      <c r="ER340" s="502"/>
      <c r="ES340" s="502"/>
      <c r="ET340" s="502"/>
      <c r="EU340" s="502"/>
      <c r="EV340" s="502"/>
      <c r="EW340" s="502"/>
      <c r="EX340" s="503"/>
      <c r="EY340" s="502"/>
      <c r="EZ340" s="502"/>
      <c r="FA340" s="502"/>
      <c r="FB340" s="502"/>
      <c r="FC340" s="502"/>
      <c r="FD340" s="502"/>
      <c r="FE340" s="502"/>
      <c r="FF340" s="502"/>
      <c r="FG340" s="502"/>
      <c r="FH340" s="502"/>
      <c r="FI340" s="502"/>
    </row>
    <row r="341" spans="1:165" s="501" customFormat="1" x14ac:dyDescent="0.2">
      <c r="A341" s="772"/>
      <c r="B341" s="788"/>
      <c r="C341" s="502"/>
      <c r="D341" s="502"/>
      <c r="F341" s="30"/>
      <c r="G341" s="502"/>
      <c r="I341" s="30"/>
      <c r="J341" s="502"/>
      <c r="L341" s="30"/>
      <c r="M341" s="502"/>
      <c r="O341" s="30"/>
      <c r="P341" s="502"/>
      <c r="R341" s="30"/>
      <c r="S341" s="502"/>
      <c r="U341" s="30"/>
      <c r="V341" s="502"/>
      <c r="X341" s="30"/>
      <c r="Y341" s="502"/>
      <c r="AA341" s="30"/>
      <c r="AB341" s="502"/>
      <c r="AD341" s="30"/>
      <c r="AE341" s="502"/>
      <c r="AG341" s="30"/>
      <c r="AH341" s="502"/>
      <c r="AJ341" s="30"/>
      <c r="AK341" s="502"/>
      <c r="AM341" s="30"/>
      <c r="AN341" s="502"/>
      <c r="AP341" s="30"/>
      <c r="AQ341" s="502"/>
      <c r="AS341" s="30"/>
      <c r="AT341" s="502"/>
      <c r="AV341" s="30"/>
      <c r="AW341" s="502"/>
      <c r="AY341" s="30"/>
      <c r="AZ341" s="502"/>
      <c r="BB341" s="30"/>
      <c r="BC341" s="502"/>
      <c r="BE341" s="30"/>
      <c r="BF341" s="502"/>
      <c r="BH341" s="30"/>
      <c r="BI341" s="502"/>
      <c r="BK341" s="30"/>
      <c r="BL341" s="31"/>
      <c r="BM341" s="31"/>
      <c r="BN341" s="31"/>
      <c r="BO341" s="31"/>
      <c r="BP341" s="31"/>
      <c r="BQ341" s="31"/>
      <c r="BR341" s="31"/>
      <c r="BS341" s="502"/>
      <c r="BT341" s="502"/>
      <c r="BU341" s="502"/>
      <c r="BV341" s="502"/>
      <c r="BW341" s="502"/>
      <c r="BX341" s="502"/>
      <c r="BY341" s="502"/>
      <c r="BZ341" s="502"/>
      <c r="CA341" s="502"/>
      <c r="CB341" s="502"/>
      <c r="CC341" s="502"/>
      <c r="CD341" s="502"/>
      <c r="CE341" s="502"/>
      <c r="CF341" s="502"/>
      <c r="CG341" s="502"/>
      <c r="CH341" s="502"/>
      <c r="CI341" s="502"/>
      <c r="CJ341" s="502"/>
      <c r="CK341" s="502"/>
      <c r="CL341" s="502"/>
      <c r="CM341" s="502"/>
      <c r="CN341" s="502"/>
      <c r="CO341" s="502"/>
      <c r="CP341" s="502"/>
      <c r="CQ341" s="502"/>
      <c r="CR341" s="502"/>
      <c r="CS341" s="502"/>
      <c r="CT341" s="502"/>
      <c r="CU341" s="502"/>
      <c r="CV341" s="502"/>
      <c r="CW341" s="502"/>
      <c r="CX341" s="502"/>
      <c r="CY341" s="502"/>
      <c r="CZ341" s="502"/>
      <c r="DA341" s="502"/>
      <c r="DB341" s="502"/>
      <c r="DC341" s="502"/>
      <c r="DD341" s="502"/>
      <c r="DE341" s="502"/>
      <c r="DF341" s="502"/>
      <c r="DG341" s="502"/>
      <c r="DH341" s="502"/>
      <c r="DI341" s="502"/>
      <c r="DJ341" s="502"/>
      <c r="DK341" s="502"/>
      <c r="DL341" s="502"/>
      <c r="DM341" s="502"/>
      <c r="DN341" s="502"/>
      <c r="DO341" s="502"/>
      <c r="DP341" s="502"/>
      <c r="DQ341" s="502"/>
      <c r="DR341" s="502"/>
      <c r="DS341" s="502"/>
      <c r="DT341" s="502"/>
      <c r="DU341" s="502"/>
      <c r="DV341" s="502"/>
      <c r="DW341" s="502"/>
      <c r="DX341" s="502"/>
      <c r="DY341" s="502"/>
      <c r="DZ341" s="502"/>
      <c r="EA341" s="502"/>
      <c r="EB341" s="502"/>
      <c r="EC341" s="502"/>
      <c r="ED341" s="502"/>
      <c r="EE341" s="502"/>
      <c r="EF341" s="502"/>
      <c r="EG341" s="502"/>
      <c r="EH341" s="502"/>
      <c r="EI341" s="502"/>
      <c r="EJ341" s="502"/>
      <c r="EK341" s="502"/>
      <c r="EL341" s="502"/>
      <c r="EM341" s="502"/>
      <c r="EN341" s="502"/>
      <c r="EO341" s="502"/>
      <c r="EP341" s="502"/>
      <c r="EQ341" s="502"/>
      <c r="ER341" s="502"/>
      <c r="ES341" s="502"/>
      <c r="ET341" s="502"/>
      <c r="EU341" s="502"/>
      <c r="EV341" s="502"/>
      <c r="EW341" s="502"/>
      <c r="EX341" s="503"/>
      <c r="EY341" s="502"/>
      <c r="EZ341" s="502"/>
      <c r="FA341" s="502"/>
      <c r="FB341" s="502"/>
      <c r="FC341" s="502"/>
      <c r="FD341" s="502"/>
      <c r="FE341" s="502"/>
      <c r="FF341" s="502"/>
      <c r="FG341" s="502"/>
      <c r="FH341" s="502"/>
      <c r="FI341" s="502"/>
    </row>
    <row r="342" spans="1:165" s="501" customFormat="1" x14ac:dyDescent="0.2">
      <c r="A342" s="772"/>
      <c r="B342" s="788"/>
      <c r="C342" s="502"/>
      <c r="D342" s="502"/>
      <c r="F342" s="30"/>
      <c r="G342" s="502"/>
      <c r="I342" s="30"/>
      <c r="J342" s="502"/>
      <c r="L342" s="30"/>
      <c r="M342" s="502"/>
      <c r="O342" s="30"/>
      <c r="P342" s="502"/>
      <c r="R342" s="30"/>
      <c r="S342" s="502"/>
      <c r="U342" s="30"/>
      <c r="V342" s="502"/>
      <c r="X342" s="30"/>
      <c r="Y342" s="502"/>
      <c r="AA342" s="30"/>
      <c r="AB342" s="502"/>
      <c r="AD342" s="30"/>
      <c r="AE342" s="502"/>
      <c r="AG342" s="30"/>
      <c r="AH342" s="502"/>
      <c r="AJ342" s="30"/>
      <c r="AK342" s="502"/>
      <c r="AM342" s="30"/>
      <c r="AN342" s="502"/>
      <c r="AP342" s="30"/>
      <c r="AQ342" s="502"/>
      <c r="AS342" s="30"/>
      <c r="AT342" s="502"/>
      <c r="AV342" s="30"/>
      <c r="AW342" s="502"/>
      <c r="AY342" s="30"/>
      <c r="AZ342" s="502"/>
      <c r="BB342" s="30"/>
      <c r="BC342" s="502"/>
      <c r="BE342" s="30"/>
      <c r="BF342" s="502"/>
      <c r="BH342" s="30"/>
      <c r="BI342" s="502"/>
      <c r="BK342" s="30"/>
      <c r="BL342" s="31"/>
      <c r="BM342" s="31"/>
      <c r="BN342" s="31"/>
      <c r="BO342" s="31"/>
      <c r="BP342" s="31"/>
      <c r="BQ342" s="31"/>
      <c r="BR342" s="31"/>
      <c r="BS342" s="502"/>
      <c r="BT342" s="502"/>
      <c r="BU342" s="502"/>
      <c r="BV342" s="502"/>
      <c r="BW342" s="502"/>
      <c r="BX342" s="502"/>
      <c r="BY342" s="502"/>
      <c r="BZ342" s="502"/>
      <c r="CA342" s="502"/>
      <c r="CB342" s="502"/>
      <c r="CC342" s="502"/>
      <c r="CD342" s="502"/>
      <c r="CE342" s="502"/>
      <c r="CF342" s="502"/>
      <c r="CG342" s="502"/>
      <c r="CH342" s="502"/>
      <c r="CI342" s="502"/>
      <c r="CJ342" s="502"/>
      <c r="CK342" s="502"/>
      <c r="CL342" s="502"/>
      <c r="CM342" s="502"/>
      <c r="CN342" s="502"/>
      <c r="CO342" s="502"/>
      <c r="CP342" s="502"/>
      <c r="CQ342" s="502"/>
      <c r="CR342" s="502"/>
      <c r="CS342" s="502"/>
      <c r="CT342" s="502"/>
      <c r="CU342" s="502"/>
      <c r="CV342" s="502"/>
      <c r="CW342" s="502"/>
      <c r="CX342" s="502"/>
      <c r="CY342" s="502"/>
      <c r="CZ342" s="502"/>
      <c r="DA342" s="502"/>
      <c r="DB342" s="502"/>
      <c r="DC342" s="502"/>
      <c r="DD342" s="502"/>
      <c r="DE342" s="502"/>
      <c r="DF342" s="502"/>
      <c r="DG342" s="502"/>
      <c r="DH342" s="502"/>
      <c r="DI342" s="502"/>
      <c r="DJ342" s="502"/>
      <c r="DK342" s="502"/>
      <c r="DL342" s="502"/>
      <c r="DM342" s="502"/>
      <c r="DN342" s="502"/>
      <c r="DO342" s="502"/>
      <c r="DP342" s="502"/>
      <c r="DQ342" s="502"/>
      <c r="DR342" s="502"/>
      <c r="DS342" s="502"/>
      <c r="DT342" s="502"/>
      <c r="DU342" s="502"/>
      <c r="DV342" s="502"/>
      <c r="DW342" s="502"/>
      <c r="DX342" s="502"/>
      <c r="DY342" s="502"/>
      <c r="DZ342" s="502"/>
      <c r="EA342" s="502"/>
      <c r="EB342" s="502"/>
      <c r="EC342" s="502"/>
      <c r="ED342" s="502"/>
      <c r="EE342" s="502"/>
      <c r="EF342" s="502"/>
      <c r="EG342" s="502"/>
      <c r="EH342" s="502"/>
      <c r="EI342" s="502"/>
      <c r="EJ342" s="502"/>
      <c r="EK342" s="502"/>
      <c r="EL342" s="502"/>
      <c r="EM342" s="502"/>
      <c r="EN342" s="502"/>
      <c r="EO342" s="502"/>
      <c r="EP342" s="502"/>
      <c r="EQ342" s="502"/>
      <c r="ER342" s="502"/>
      <c r="ES342" s="502"/>
      <c r="ET342" s="502"/>
      <c r="EU342" s="502"/>
      <c r="EV342" s="502"/>
      <c r="EW342" s="502"/>
      <c r="EX342" s="503"/>
      <c r="EY342" s="502"/>
      <c r="EZ342" s="502"/>
      <c r="FA342" s="502"/>
      <c r="FB342" s="502"/>
      <c r="FC342" s="502"/>
      <c r="FD342" s="502"/>
      <c r="FE342" s="502"/>
      <c r="FF342" s="502"/>
      <c r="FG342" s="502"/>
      <c r="FH342" s="502"/>
      <c r="FI342" s="502"/>
    </row>
    <row r="343" spans="1:165" s="501" customFormat="1" x14ac:dyDescent="0.2">
      <c r="A343" s="772"/>
      <c r="B343" s="788"/>
      <c r="C343" s="502"/>
      <c r="D343" s="502"/>
      <c r="F343" s="30"/>
      <c r="G343" s="502"/>
      <c r="I343" s="30"/>
      <c r="J343" s="502"/>
      <c r="L343" s="30"/>
      <c r="M343" s="502"/>
      <c r="O343" s="30"/>
      <c r="P343" s="502"/>
      <c r="R343" s="30"/>
      <c r="S343" s="502"/>
      <c r="U343" s="30"/>
      <c r="V343" s="502"/>
      <c r="X343" s="30"/>
      <c r="Y343" s="502"/>
      <c r="AA343" s="30"/>
      <c r="AB343" s="502"/>
      <c r="AD343" s="30"/>
      <c r="AE343" s="502"/>
      <c r="AG343" s="30"/>
      <c r="AH343" s="502"/>
      <c r="AJ343" s="30"/>
      <c r="AK343" s="502"/>
      <c r="AM343" s="30"/>
      <c r="AN343" s="502"/>
      <c r="AP343" s="30"/>
      <c r="AQ343" s="502"/>
      <c r="AS343" s="30"/>
      <c r="AT343" s="502"/>
      <c r="AV343" s="30"/>
      <c r="AW343" s="502"/>
      <c r="AY343" s="30"/>
      <c r="AZ343" s="502"/>
      <c r="BB343" s="30"/>
      <c r="BC343" s="502"/>
      <c r="BE343" s="30"/>
      <c r="BF343" s="502"/>
      <c r="BH343" s="30"/>
      <c r="BI343" s="502"/>
      <c r="BK343" s="30"/>
      <c r="BL343" s="31"/>
      <c r="BM343" s="31"/>
      <c r="BN343" s="31"/>
      <c r="BO343" s="31"/>
      <c r="BP343" s="31"/>
      <c r="BQ343" s="31"/>
      <c r="BR343" s="31"/>
      <c r="BS343" s="502"/>
      <c r="BT343" s="502"/>
      <c r="BU343" s="502"/>
      <c r="BV343" s="502"/>
      <c r="BW343" s="502"/>
      <c r="BX343" s="502"/>
      <c r="BY343" s="502"/>
      <c r="BZ343" s="502"/>
      <c r="CA343" s="502"/>
      <c r="CB343" s="502"/>
      <c r="CC343" s="502"/>
      <c r="CD343" s="502"/>
      <c r="CE343" s="502"/>
      <c r="CF343" s="502"/>
      <c r="CG343" s="502"/>
      <c r="CH343" s="502"/>
      <c r="CI343" s="502"/>
      <c r="CJ343" s="502"/>
      <c r="CK343" s="502"/>
      <c r="CL343" s="502"/>
      <c r="CM343" s="502"/>
      <c r="CN343" s="502"/>
      <c r="CO343" s="502"/>
      <c r="CP343" s="502"/>
      <c r="CQ343" s="502"/>
      <c r="CR343" s="502"/>
      <c r="CS343" s="502"/>
      <c r="CT343" s="502"/>
      <c r="CU343" s="502"/>
      <c r="CV343" s="502"/>
      <c r="CW343" s="502"/>
      <c r="CX343" s="502"/>
      <c r="CY343" s="502"/>
      <c r="CZ343" s="502"/>
      <c r="DA343" s="502"/>
      <c r="DB343" s="502"/>
      <c r="DC343" s="502"/>
      <c r="DD343" s="502"/>
      <c r="DE343" s="502"/>
      <c r="DF343" s="502"/>
      <c r="DG343" s="502"/>
      <c r="DH343" s="502"/>
      <c r="DI343" s="502"/>
      <c r="DJ343" s="502"/>
      <c r="DK343" s="502"/>
      <c r="DL343" s="502"/>
      <c r="DM343" s="502"/>
      <c r="DN343" s="502"/>
      <c r="DO343" s="502"/>
      <c r="DP343" s="502"/>
      <c r="DQ343" s="502"/>
      <c r="DR343" s="502"/>
      <c r="DS343" s="502"/>
      <c r="DT343" s="502"/>
      <c r="DU343" s="502"/>
      <c r="DV343" s="502"/>
      <c r="DW343" s="502"/>
      <c r="DX343" s="502"/>
      <c r="DY343" s="502"/>
      <c r="DZ343" s="502"/>
      <c r="EA343" s="502"/>
      <c r="EB343" s="502"/>
      <c r="EC343" s="502"/>
      <c r="ED343" s="502"/>
      <c r="EE343" s="502"/>
      <c r="EF343" s="502"/>
      <c r="EG343" s="502"/>
      <c r="EH343" s="502"/>
      <c r="EI343" s="502"/>
      <c r="EJ343" s="502"/>
      <c r="EK343" s="502"/>
      <c r="EL343" s="502"/>
      <c r="EM343" s="502"/>
      <c r="EN343" s="502"/>
      <c r="EO343" s="502"/>
      <c r="EP343" s="502"/>
      <c r="EQ343" s="502"/>
      <c r="ER343" s="502"/>
      <c r="ES343" s="502"/>
      <c r="ET343" s="502"/>
      <c r="EU343" s="502"/>
      <c r="EV343" s="502"/>
      <c r="EW343" s="502"/>
      <c r="EX343" s="503"/>
      <c r="EY343" s="502"/>
      <c r="EZ343" s="502"/>
      <c r="FA343" s="502"/>
      <c r="FB343" s="502"/>
      <c r="FC343" s="502"/>
      <c r="FD343" s="502"/>
      <c r="FE343" s="502"/>
      <c r="FF343" s="502"/>
      <c r="FG343" s="502"/>
      <c r="FH343" s="502"/>
      <c r="FI343" s="502"/>
    </row>
    <row r="344" spans="1:165" s="501" customFormat="1" x14ac:dyDescent="0.2">
      <c r="A344" s="772"/>
      <c r="B344" s="788"/>
      <c r="C344" s="502"/>
      <c r="D344" s="502"/>
      <c r="F344" s="30"/>
      <c r="G344" s="502"/>
      <c r="I344" s="30"/>
      <c r="J344" s="502"/>
      <c r="L344" s="30"/>
      <c r="M344" s="502"/>
      <c r="O344" s="30"/>
      <c r="P344" s="502"/>
      <c r="R344" s="30"/>
      <c r="S344" s="502"/>
      <c r="U344" s="30"/>
      <c r="V344" s="502"/>
      <c r="X344" s="30"/>
      <c r="Y344" s="502"/>
      <c r="AA344" s="30"/>
      <c r="AB344" s="502"/>
      <c r="AD344" s="30"/>
      <c r="AE344" s="502"/>
      <c r="AG344" s="30"/>
      <c r="AH344" s="502"/>
      <c r="AJ344" s="30"/>
      <c r="AK344" s="502"/>
      <c r="AM344" s="30"/>
      <c r="AN344" s="502"/>
      <c r="AP344" s="30"/>
      <c r="AQ344" s="502"/>
      <c r="AS344" s="30"/>
      <c r="AT344" s="502"/>
      <c r="AV344" s="30"/>
      <c r="AW344" s="502"/>
      <c r="AY344" s="30"/>
      <c r="AZ344" s="502"/>
      <c r="BB344" s="30"/>
      <c r="BC344" s="502"/>
      <c r="BE344" s="30"/>
      <c r="BF344" s="502"/>
      <c r="BH344" s="30"/>
      <c r="BI344" s="502"/>
      <c r="BK344" s="30"/>
      <c r="BL344" s="31"/>
      <c r="BM344" s="31"/>
      <c r="BN344" s="31"/>
      <c r="BO344" s="31"/>
      <c r="BP344" s="31"/>
      <c r="BQ344" s="31"/>
      <c r="BR344" s="31"/>
      <c r="BS344" s="502"/>
      <c r="BT344" s="502"/>
      <c r="BU344" s="502"/>
      <c r="BV344" s="502"/>
      <c r="BW344" s="502"/>
      <c r="BX344" s="502"/>
      <c r="BY344" s="502"/>
      <c r="BZ344" s="502"/>
      <c r="CA344" s="502"/>
      <c r="CB344" s="502"/>
      <c r="CC344" s="502"/>
      <c r="CD344" s="502"/>
      <c r="CE344" s="502"/>
      <c r="CF344" s="502"/>
      <c r="CG344" s="502"/>
      <c r="CH344" s="502"/>
      <c r="CI344" s="502"/>
      <c r="CJ344" s="502"/>
      <c r="CK344" s="502"/>
      <c r="CL344" s="502"/>
      <c r="CM344" s="502"/>
      <c r="CN344" s="502"/>
      <c r="CO344" s="502"/>
      <c r="CP344" s="502"/>
      <c r="CQ344" s="502"/>
      <c r="CR344" s="502"/>
      <c r="CS344" s="502"/>
      <c r="CT344" s="502"/>
      <c r="CU344" s="502"/>
      <c r="CV344" s="502"/>
      <c r="CW344" s="502"/>
      <c r="CX344" s="502"/>
      <c r="CY344" s="502"/>
      <c r="CZ344" s="502"/>
      <c r="DA344" s="502"/>
      <c r="DB344" s="502"/>
      <c r="DC344" s="502"/>
      <c r="DD344" s="502"/>
      <c r="DE344" s="502"/>
      <c r="DF344" s="502"/>
      <c r="DG344" s="502"/>
      <c r="DH344" s="502"/>
      <c r="DI344" s="502"/>
      <c r="DJ344" s="502"/>
      <c r="DK344" s="502"/>
      <c r="DL344" s="502"/>
      <c r="DM344" s="502"/>
      <c r="DN344" s="502"/>
      <c r="DO344" s="502"/>
      <c r="DP344" s="502"/>
      <c r="DQ344" s="502"/>
      <c r="DR344" s="502"/>
      <c r="DS344" s="502"/>
      <c r="DT344" s="502"/>
      <c r="DU344" s="502"/>
      <c r="DV344" s="502"/>
      <c r="DW344" s="502"/>
      <c r="DX344" s="502"/>
      <c r="DY344" s="502"/>
      <c r="DZ344" s="502"/>
      <c r="EA344" s="502"/>
      <c r="EB344" s="502"/>
      <c r="EC344" s="502"/>
      <c r="ED344" s="502"/>
      <c r="EE344" s="502"/>
      <c r="EF344" s="502"/>
      <c r="EG344" s="502"/>
      <c r="EH344" s="502"/>
      <c r="EI344" s="502"/>
      <c r="EJ344" s="502"/>
      <c r="EK344" s="502"/>
      <c r="EL344" s="502"/>
      <c r="EM344" s="502"/>
      <c r="EN344" s="502"/>
      <c r="EO344" s="502"/>
      <c r="EP344" s="502"/>
      <c r="EQ344" s="502"/>
      <c r="ER344" s="502"/>
      <c r="ES344" s="502"/>
      <c r="ET344" s="502"/>
      <c r="EU344" s="502"/>
      <c r="EV344" s="502"/>
      <c r="EW344" s="502"/>
      <c r="EX344" s="503"/>
      <c r="EY344" s="502"/>
      <c r="EZ344" s="502"/>
      <c r="FA344" s="502"/>
      <c r="FB344" s="502"/>
      <c r="FC344" s="502"/>
      <c r="FD344" s="502"/>
      <c r="FE344" s="502"/>
      <c r="FF344" s="502"/>
      <c r="FG344" s="502"/>
      <c r="FH344" s="502"/>
      <c r="FI344" s="502"/>
    </row>
    <row r="345" spans="1:165" s="501" customFormat="1" x14ac:dyDescent="0.2">
      <c r="A345" s="772"/>
      <c r="B345" s="788"/>
      <c r="C345" s="502"/>
      <c r="D345" s="502"/>
      <c r="F345" s="30"/>
      <c r="G345" s="502"/>
      <c r="I345" s="30"/>
      <c r="J345" s="502"/>
      <c r="L345" s="30"/>
      <c r="M345" s="502"/>
      <c r="O345" s="30"/>
      <c r="P345" s="502"/>
      <c r="R345" s="30"/>
      <c r="S345" s="502"/>
      <c r="U345" s="30"/>
      <c r="V345" s="502"/>
      <c r="X345" s="30"/>
      <c r="Y345" s="502"/>
      <c r="AA345" s="30"/>
      <c r="AB345" s="502"/>
      <c r="AD345" s="30"/>
      <c r="AE345" s="502"/>
      <c r="AG345" s="30"/>
      <c r="AH345" s="502"/>
      <c r="AJ345" s="30"/>
      <c r="AK345" s="502"/>
      <c r="AM345" s="30"/>
      <c r="AN345" s="502"/>
      <c r="AP345" s="30"/>
      <c r="AQ345" s="502"/>
      <c r="AS345" s="30"/>
      <c r="AT345" s="502"/>
      <c r="AV345" s="30"/>
      <c r="AW345" s="502"/>
      <c r="AY345" s="30"/>
      <c r="AZ345" s="502"/>
      <c r="BB345" s="30"/>
      <c r="BC345" s="502"/>
      <c r="BE345" s="30"/>
      <c r="BF345" s="502"/>
      <c r="BH345" s="30"/>
      <c r="BI345" s="502"/>
      <c r="BK345" s="30"/>
      <c r="BL345" s="31"/>
      <c r="BM345" s="31"/>
      <c r="BN345" s="31"/>
      <c r="BO345" s="31"/>
      <c r="BP345" s="31"/>
      <c r="BQ345" s="31"/>
      <c r="BR345" s="31"/>
      <c r="BS345" s="502"/>
      <c r="BT345" s="502"/>
      <c r="BU345" s="502"/>
      <c r="BV345" s="502"/>
      <c r="BW345" s="502"/>
      <c r="BX345" s="502"/>
      <c r="BY345" s="502"/>
      <c r="BZ345" s="502"/>
      <c r="CA345" s="502"/>
      <c r="CB345" s="502"/>
      <c r="CC345" s="502"/>
      <c r="CD345" s="502"/>
      <c r="CE345" s="502"/>
      <c r="CF345" s="502"/>
      <c r="CG345" s="502"/>
      <c r="CH345" s="502"/>
      <c r="CI345" s="502"/>
      <c r="CJ345" s="502"/>
      <c r="CK345" s="502"/>
      <c r="CL345" s="502"/>
      <c r="CM345" s="502"/>
      <c r="CN345" s="502"/>
      <c r="CO345" s="502"/>
      <c r="CP345" s="502"/>
      <c r="CQ345" s="502"/>
      <c r="CR345" s="502"/>
      <c r="CS345" s="502"/>
      <c r="CT345" s="502"/>
      <c r="CU345" s="502"/>
      <c r="CV345" s="502"/>
      <c r="CW345" s="502"/>
      <c r="CX345" s="502"/>
      <c r="CY345" s="502"/>
      <c r="CZ345" s="502"/>
      <c r="DA345" s="502"/>
      <c r="DB345" s="502"/>
      <c r="DC345" s="502"/>
      <c r="DD345" s="502"/>
      <c r="DE345" s="502"/>
      <c r="DF345" s="502"/>
      <c r="DG345" s="502"/>
      <c r="DH345" s="502"/>
      <c r="DI345" s="502"/>
      <c r="DJ345" s="502"/>
      <c r="DK345" s="502"/>
      <c r="DL345" s="502"/>
      <c r="DM345" s="502"/>
      <c r="DN345" s="502"/>
      <c r="DO345" s="502"/>
      <c r="DP345" s="502"/>
      <c r="DQ345" s="502"/>
      <c r="DR345" s="502"/>
      <c r="DS345" s="502"/>
      <c r="DT345" s="502"/>
      <c r="DU345" s="502"/>
      <c r="DV345" s="502"/>
      <c r="DW345" s="502"/>
      <c r="DX345" s="502"/>
      <c r="DY345" s="502"/>
      <c r="DZ345" s="502"/>
      <c r="EA345" s="502"/>
      <c r="EB345" s="502"/>
      <c r="EC345" s="502"/>
      <c r="ED345" s="502"/>
      <c r="EE345" s="502"/>
      <c r="EF345" s="502"/>
      <c r="EG345" s="502"/>
      <c r="EH345" s="502"/>
      <c r="EI345" s="502"/>
      <c r="EJ345" s="502"/>
      <c r="EK345" s="502"/>
      <c r="EL345" s="502"/>
      <c r="EM345" s="502"/>
      <c r="EN345" s="502"/>
      <c r="EO345" s="502"/>
      <c r="EP345" s="502"/>
      <c r="EQ345" s="502"/>
      <c r="ER345" s="502"/>
      <c r="ES345" s="502"/>
      <c r="ET345" s="502"/>
      <c r="EU345" s="502"/>
      <c r="EV345" s="502"/>
      <c r="EW345" s="502"/>
      <c r="EX345" s="503"/>
      <c r="EY345" s="502"/>
      <c r="EZ345" s="502"/>
      <c r="FA345" s="502"/>
      <c r="FB345" s="502"/>
      <c r="FC345" s="502"/>
      <c r="FD345" s="502"/>
      <c r="FE345" s="502"/>
      <c r="FF345" s="502"/>
      <c r="FG345" s="502"/>
      <c r="FH345" s="502"/>
      <c r="FI345" s="502"/>
    </row>
    <row r="346" spans="1:165" s="501" customFormat="1" x14ac:dyDescent="0.2">
      <c r="A346" s="772"/>
      <c r="B346" s="788"/>
      <c r="C346" s="502"/>
      <c r="D346" s="502"/>
      <c r="F346" s="30"/>
      <c r="G346" s="502"/>
      <c r="I346" s="30"/>
      <c r="J346" s="502"/>
      <c r="L346" s="30"/>
      <c r="M346" s="502"/>
      <c r="O346" s="30"/>
      <c r="P346" s="502"/>
      <c r="R346" s="30"/>
      <c r="S346" s="502"/>
      <c r="U346" s="30"/>
      <c r="V346" s="502"/>
      <c r="X346" s="30"/>
      <c r="Y346" s="502"/>
      <c r="AA346" s="30"/>
      <c r="AB346" s="502"/>
      <c r="AD346" s="30"/>
      <c r="AE346" s="502"/>
      <c r="AG346" s="30"/>
      <c r="AH346" s="502"/>
      <c r="AJ346" s="30"/>
      <c r="AK346" s="502"/>
      <c r="AM346" s="30"/>
      <c r="AN346" s="502"/>
      <c r="AP346" s="30"/>
      <c r="AQ346" s="502"/>
      <c r="AS346" s="30"/>
      <c r="AT346" s="502"/>
      <c r="AV346" s="30"/>
      <c r="AW346" s="502"/>
      <c r="AY346" s="30"/>
      <c r="AZ346" s="502"/>
      <c r="BB346" s="30"/>
      <c r="BC346" s="502"/>
      <c r="BE346" s="30"/>
      <c r="BF346" s="502"/>
      <c r="BH346" s="30"/>
      <c r="BI346" s="502"/>
      <c r="BK346" s="30"/>
      <c r="BL346" s="31"/>
      <c r="BM346" s="31"/>
      <c r="BN346" s="31"/>
      <c r="BO346" s="31"/>
      <c r="BP346" s="31"/>
      <c r="BQ346" s="31"/>
      <c r="BR346" s="31"/>
      <c r="BS346" s="502"/>
      <c r="BT346" s="502"/>
      <c r="BU346" s="502"/>
      <c r="BV346" s="502"/>
      <c r="BW346" s="502"/>
      <c r="BX346" s="502"/>
      <c r="BY346" s="502"/>
      <c r="BZ346" s="502"/>
      <c r="CA346" s="502"/>
      <c r="CB346" s="502"/>
      <c r="CC346" s="502"/>
      <c r="CD346" s="502"/>
      <c r="CE346" s="502"/>
      <c r="CF346" s="502"/>
      <c r="CG346" s="502"/>
      <c r="CH346" s="502"/>
      <c r="CI346" s="502"/>
      <c r="CJ346" s="502"/>
      <c r="CK346" s="502"/>
      <c r="CL346" s="502"/>
      <c r="CM346" s="502"/>
      <c r="CN346" s="502"/>
      <c r="CO346" s="502"/>
      <c r="CP346" s="502"/>
      <c r="CQ346" s="502"/>
      <c r="CR346" s="502"/>
      <c r="CS346" s="502"/>
      <c r="CT346" s="502"/>
      <c r="CU346" s="502"/>
      <c r="CV346" s="502"/>
      <c r="CW346" s="502"/>
      <c r="CX346" s="502"/>
      <c r="CY346" s="502"/>
      <c r="CZ346" s="502"/>
      <c r="DA346" s="502"/>
      <c r="DB346" s="502"/>
      <c r="DC346" s="502"/>
      <c r="DD346" s="502"/>
      <c r="DE346" s="502"/>
      <c r="DF346" s="502"/>
      <c r="DG346" s="502"/>
      <c r="DH346" s="502"/>
      <c r="DI346" s="502"/>
      <c r="DJ346" s="502"/>
      <c r="DK346" s="502"/>
      <c r="DL346" s="502"/>
      <c r="DM346" s="502"/>
      <c r="DN346" s="502"/>
      <c r="DO346" s="502"/>
      <c r="DP346" s="502"/>
      <c r="DQ346" s="502"/>
      <c r="DR346" s="502"/>
      <c r="DS346" s="502"/>
      <c r="DT346" s="502"/>
      <c r="DU346" s="502"/>
      <c r="DV346" s="502"/>
      <c r="DW346" s="502"/>
      <c r="DX346" s="502"/>
      <c r="DY346" s="502"/>
      <c r="DZ346" s="502"/>
      <c r="EA346" s="502"/>
      <c r="EB346" s="502"/>
      <c r="EC346" s="502"/>
      <c r="ED346" s="502"/>
      <c r="EE346" s="502"/>
      <c r="EF346" s="502"/>
      <c r="EG346" s="502"/>
      <c r="EH346" s="502"/>
      <c r="EI346" s="502"/>
      <c r="EJ346" s="502"/>
      <c r="EK346" s="502"/>
      <c r="EL346" s="502"/>
      <c r="EM346" s="502"/>
      <c r="EN346" s="502"/>
      <c r="EO346" s="502"/>
      <c r="EP346" s="502"/>
      <c r="EQ346" s="502"/>
      <c r="ER346" s="502"/>
      <c r="ES346" s="502"/>
      <c r="ET346" s="502"/>
      <c r="EU346" s="502"/>
      <c r="EV346" s="502"/>
      <c r="EW346" s="502"/>
      <c r="EX346" s="503"/>
      <c r="EY346" s="502"/>
      <c r="EZ346" s="502"/>
      <c r="FA346" s="502"/>
      <c r="FB346" s="502"/>
      <c r="FC346" s="502"/>
      <c r="FD346" s="502"/>
      <c r="FE346" s="502"/>
      <c r="FF346" s="502"/>
      <c r="FG346" s="502"/>
      <c r="FH346" s="502"/>
      <c r="FI346" s="502"/>
    </row>
    <row r="347" spans="1:165" s="501" customFormat="1" x14ac:dyDescent="0.2">
      <c r="A347" s="772"/>
      <c r="B347" s="788"/>
      <c r="C347" s="502"/>
      <c r="D347" s="502"/>
      <c r="F347" s="30"/>
      <c r="G347" s="502"/>
      <c r="I347" s="30"/>
      <c r="J347" s="502"/>
      <c r="L347" s="30"/>
      <c r="M347" s="502"/>
      <c r="O347" s="30"/>
      <c r="P347" s="502"/>
      <c r="R347" s="30"/>
      <c r="S347" s="502"/>
      <c r="U347" s="30"/>
      <c r="V347" s="502"/>
      <c r="X347" s="30"/>
      <c r="Y347" s="502"/>
      <c r="AA347" s="30"/>
      <c r="AB347" s="502"/>
      <c r="AD347" s="30"/>
      <c r="AE347" s="502"/>
      <c r="AG347" s="30"/>
      <c r="AH347" s="502"/>
      <c r="AJ347" s="30"/>
      <c r="AK347" s="502"/>
      <c r="AM347" s="30"/>
      <c r="AN347" s="502"/>
      <c r="AP347" s="30"/>
      <c r="AQ347" s="502"/>
      <c r="AS347" s="30"/>
      <c r="AT347" s="502"/>
      <c r="AV347" s="30"/>
      <c r="AW347" s="502"/>
      <c r="AY347" s="30"/>
      <c r="AZ347" s="502"/>
      <c r="BB347" s="30"/>
      <c r="BC347" s="502"/>
      <c r="BE347" s="30"/>
      <c r="BF347" s="502"/>
      <c r="BH347" s="30"/>
      <c r="BI347" s="502"/>
      <c r="BK347" s="30"/>
      <c r="BL347" s="31"/>
      <c r="BM347" s="31"/>
      <c r="BN347" s="31"/>
      <c r="BO347" s="31"/>
      <c r="BP347" s="31"/>
      <c r="BQ347" s="31"/>
      <c r="BR347" s="31"/>
      <c r="BS347" s="502"/>
      <c r="BT347" s="502"/>
      <c r="BU347" s="502"/>
      <c r="BV347" s="502"/>
      <c r="BW347" s="502"/>
      <c r="BX347" s="502"/>
      <c r="BY347" s="502"/>
      <c r="BZ347" s="502"/>
      <c r="CA347" s="502"/>
      <c r="CB347" s="502"/>
      <c r="CC347" s="502"/>
      <c r="CD347" s="502"/>
      <c r="CE347" s="502"/>
      <c r="CF347" s="502"/>
      <c r="CG347" s="502"/>
      <c r="CH347" s="502"/>
      <c r="CI347" s="502"/>
      <c r="CJ347" s="502"/>
      <c r="CK347" s="502"/>
      <c r="CL347" s="502"/>
      <c r="CM347" s="502"/>
      <c r="CN347" s="502"/>
      <c r="CO347" s="502"/>
      <c r="CP347" s="502"/>
      <c r="CQ347" s="502"/>
      <c r="CR347" s="502"/>
      <c r="CS347" s="502"/>
      <c r="CT347" s="502"/>
      <c r="CU347" s="502"/>
      <c r="CV347" s="502"/>
      <c r="CW347" s="502"/>
      <c r="CX347" s="502"/>
      <c r="CY347" s="502"/>
      <c r="CZ347" s="502"/>
      <c r="DA347" s="502"/>
      <c r="DB347" s="502"/>
      <c r="DC347" s="502"/>
      <c r="DD347" s="502"/>
      <c r="DE347" s="502"/>
      <c r="DF347" s="502"/>
      <c r="DG347" s="502"/>
      <c r="DH347" s="502"/>
      <c r="DI347" s="502"/>
      <c r="DJ347" s="502"/>
      <c r="DK347" s="502"/>
      <c r="DL347" s="502"/>
      <c r="DM347" s="502"/>
      <c r="DN347" s="502"/>
      <c r="DO347" s="502"/>
      <c r="DP347" s="502"/>
      <c r="DQ347" s="502"/>
      <c r="DR347" s="502"/>
      <c r="DS347" s="502"/>
      <c r="DT347" s="502"/>
      <c r="DU347" s="502"/>
      <c r="DV347" s="502"/>
      <c r="DW347" s="502"/>
      <c r="DX347" s="502"/>
      <c r="DY347" s="502"/>
      <c r="DZ347" s="502"/>
      <c r="EA347" s="502"/>
      <c r="EB347" s="502"/>
      <c r="EC347" s="502"/>
      <c r="ED347" s="502"/>
      <c r="EE347" s="502"/>
      <c r="EF347" s="502"/>
      <c r="EG347" s="502"/>
      <c r="EH347" s="502"/>
      <c r="EI347" s="502"/>
      <c r="EJ347" s="502"/>
      <c r="EK347" s="502"/>
      <c r="EL347" s="502"/>
      <c r="EM347" s="502"/>
      <c r="EN347" s="502"/>
      <c r="EO347" s="502"/>
      <c r="EP347" s="502"/>
      <c r="EQ347" s="502"/>
      <c r="ER347" s="502"/>
      <c r="ES347" s="502"/>
      <c r="ET347" s="502"/>
      <c r="EU347" s="502"/>
      <c r="EV347" s="502"/>
      <c r="EW347" s="502"/>
      <c r="EX347" s="503"/>
      <c r="EY347" s="502"/>
      <c r="EZ347" s="502"/>
      <c r="FA347" s="502"/>
      <c r="FB347" s="502"/>
      <c r="FC347" s="502"/>
      <c r="FD347" s="502"/>
      <c r="FE347" s="502"/>
      <c r="FF347" s="502"/>
      <c r="FG347" s="502"/>
      <c r="FH347" s="502"/>
      <c r="FI347" s="502"/>
    </row>
    <row r="348" spans="1:165" s="501" customFormat="1" x14ac:dyDescent="0.2">
      <c r="A348" s="772"/>
      <c r="B348" s="788"/>
      <c r="C348" s="502"/>
      <c r="D348" s="502"/>
      <c r="F348" s="30"/>
      <c r="G348" s="502"/>
      <c r="I348" s="30"/>
      <c r="J348" s="502"/>
      <c r="L348" s="30"/>
      <c r="M348" s="502"/>
      <c r="O348" s="30"/>
      <c r="P348" s="502"/>
      <c r="R348" s="30"/>
      <c r="S348" s="502"/>
      <c r="U348" s="30"/>
      <c r="V348" s="502"/>
      <c r="X348" s="30"/>
      <c r="Y348" s="502"/>
      <c r="AA348" s="30"/>
      <c r="AB348" s="502"/>
      <c r="AD348" s="30"/>
      <c r="AE348" s="502"/>
      <c r="AG348" s="30"/>
      <c r="AH348" s="502"/>
      <c r="AJ348" s="30"/>
      <c r="AK348" s="502"/>
      <c r="AM348" s="30"/>
      <c r="AN348" s="502"/>
      <c r="AP348" s="30"/>
      <c r="AQ348" s="502"/>
      <c r="AS348" s="30"/>
      <c r="AT348" s="502"/>
      <c r="AV348" s="30"/>
      <c r="AW348" s="502"/>
      <c r="AY348" s="30"/>
      <c r="AZ348" s="502"/>
      <c r="BB348" s="30"/>
      <c r="BC348" s="502"/>
      <c r="BE348" s="30"/>
      <c r="BF348" s="502"/>
      <c r="BH348" s="30"/>
      <c r="BI348" s="502"/>
      <c r="BK348" s="30"/>
      <c r="BL348" s="31"/>
      <c r="BM348" s="31"/>
      <c r="BN348" s="31"/>
      <c r="BO348" s="31"/>
      <c r="BP348" s="31"/>
      <c r="BQ348" s="31"/>
      <c r="BR348" s="31"/>
      <c r="BS348" s="502"/>
      <c r="BT348" s="502"/>
      <c r="BU348" s="502"/>
      <c r="BV348" s="502"/>
      <c r="BW348" s="502"/>
      <c r="BX348" s="502"/>
      <c r="BY348" s="502"/>
      <c r="BZ348" s="502"/>
      <c r="CA348" s="502"/>
      <c r="CB348" s="502"/>
      <c r="CC348" s="502"/>
      <c r="CD348" s="502"/>
      <c r="CE348" s="502"/>
      <c r="CF348" s="502"/>
      <c r="CG348" s="502"/>
      <c r="CH348" s="502"/>
      <c r="CI348" s="502"/>
      <c r="CJ348" s="502"/>
      <c r="CK348" s="502"/>
      <c r="CL348" s="502"/>
      <c r="CM348" s="502"/>
      <c r="CN348" s="502"/>
      <c r="CO348" s="502"/>
      <c r="CP348" s="502"/>
      <c r="CQ348" s="502"/>
      <c r="CR348" s="502"/>
      <c r="CS348" s="502"/>
      <c r="CT348" s="502"/>
      <c r="CU348" s="502"/>
      <c r="CV348" s="502"/>
      <c r="CW348" s="502"/>
      <c r="CX348" s="502"/>
      <c r="CY348" s="502"/>
      <c r="CZ348" s="502"/>
      <c r="DA348" s="502"/>
      <c r="DB348" s="502"/>
      <c r="DC348" s="502"/>
      <c r="DD348" s="502"/>
      <c r="DE348" s="502"/>
      <c r="DF348" s="502"/>
      <c r="DG348" s="502"/>
      <c r="DH348" s="502"/>
      <c r="DI348" s="502"/>
      <c r="DJ348" s="502"/>
      <c r="DK348" s="502"/>
      <c r="DL348" s="502"/>
      <c r="DM348" s="502"/>
      <c r="DN348" s="502"/>
      <c r="DO348" s="502"/>
      <c r="DP348" s="502"/>
      <c r="DQ348" s="502"/>
      <c r="DR348" s="502"/>
      <c r="DS348" s="502"/>
      <c r="DT348" s="502"/>
      <c r="DU348" s="502"/>
      <c r="DV348" s="502"/>
      <c r="DW348" s="502"/>
      <c r="DX348" s="502"/>
      <c r="DY348" s="502"/>
      <c r="DZ348" s="502"/>
      <c r="EA348" s="502"/>
      <c r="EB348" s="502"/>
      <c r="EC348" s="502"/>
      <c r="ED348" s="502"/>
      <c r="EE348" s="502"/>
      <c r="EF348" s="502"/>
      <c r="EG348" s="502"/>
      <c r="EH348" s="502"/>
      <c r="EI348" s="502"/>
      <c r="EJ348" s="502"/>
      <c r="EK348" s="502"/>
      <c r="EL348" s="502"/>
      <c r="EM348" s="502"/>
      <c r="EN348" s="502"/>
      <c r="EO348" s="502"/>
      <c r="EP348" s="502"/>
      <c r="EQ348" s="502"/>
      <c r="ER348" s="502"/>
      <c r="ES348" s="502"/>
      <c r="ET348" s="502"/>
      <c r="EU348" s="502"/>
      <c r="EV348" s="502"/>
      <c r="EW348" s="502"/>
      <c r="EX348" s="503"/>
      <c r="EY348" s="502"/>
      <c r="EZ348" s="502"/>
      <c r="FA348" s="502"/>
      <c r="FB348" s="502"/>
      <c r="FC348" s="502"/>
      <c r="FD348" s="502"/>
      <c r="FE348" s="502"/>
      <c r="FF348" s="502"/>
      <c r="FG348" s="502"/>
      <c r="FH348" s="502"/>
      <c r="FI348" s="502"/>
    </row>
    <row r="349" spans="1:165" s="501" customFormat="1" x14ac:dyDescent="0.2">
      <c r="A349" s="772"/>
      <c r="B349" s="788"/>
      <c r="C349" s="502"/>
      <c r="D349" s="502"/>
      <c r="F349" s="30"/>
      <c r="G349" s="502"/>
      <c r="I349" s="30"/>
      <c r="J349" s="502"/>
      <c r="L349" s="30"/>
      <c r="M349" s="502"/>
      <c r="O349" s="30"/>
      <c r="P349" s="502"/>
      <c r="R349" s="30"/>
      <c r="S349" s="502"/>
      <c r="U349" s="30"/>
      <c r="V349" s="502"/>
      <c r="X349" s="30"/>
      <c r="Y349" s="502"/>
      <c r="AA349" s="30"/>
      <c r="AB349" s="502"/>
      <c r="AD349" s="30"/>
      <c r="AE349" s="502"/>
      <c r="AG349" s="30"/>
      <c r="AH349" s="502"/>
      <c r="AJ349" s="30"/>
      <c r="AK349" s="502"/>
      <c r="AM349" s="30"/>
      <c r="AN349" s="502"/>
      <c r="AP349" s="30"/>
      <c r="AQ349" s="502"/>
      <c r="AS349" s="30"/>
      <c r="AT349" s="502"/>
      <c r="AV349" s="30"/>
      <c r="AW349" s="502"/>
      <c r="AY349" s="30"/>
      <c r="AZ349" s="502"/>
      <c r="BB349" s="30"/>
      <c r="BC349" s="502"/>
      <c r="BE349" s="30"/>
      <c r="BF349" s="502"/>
      <c r="BH349" s="30"/>
      <c r="BI349" s="502"/>
      <c r="BK349" s="30"/>
      <c r="BL349" s="31"/>
      <c r="BM349" s="31"/>
      <c r="BN349" s="31"/>
      <c r="BO349" s="31"/>
      <c r="BP349" s="31"/>
      <c r="BQ349" s="31"/>
      <c r="BR349" s="31"/>
      <c r="BS349" s="502"/>
      <c r="BT349" s="502"/>
      <c r="BU349" s="502"/>
      <c r="BV349" s="502"/>
      <c r="BW349" s="502"/>
      <c r="BX349" s="502"/>
      <c r="BY349" s="502"/>
      <c r="BZ349" s="502"/>
      <c r="CA349" s="502"/>
      <c r="CB349" s="502"/>
      <c r="CC349" s="502"/>
      <c r="CD349" s="502"/>
      <c r="CE349" s="502"/>
      <c r="CF349" s="502"/>
      <c r="CG349" s="502"/>
      <c r="CH349" s="502"/>
      <c r="CI349" s="502"/>
      <c r="CJ349" s="502"/>
      <c r="CK349" s="502"/>
      <c r="CL349" s="502"/>
      <c r="CM349" s="502"/>
      <c r="CN349" s="502"/>
      <c r="CO349" s="502"/>
      <c r="CP349" s="502"/>
      <c r="CQ349" s="502"/>
      <c r="CR349" s="502"/>
      <c r="CS349" s="502"/>
      <c r="CT349" s="502"/>
      <c r="CU349" s="502"/>
      <c r="CV349" s="502"/>
      <c r="CW349" s="502"/>
      <c r="CX349" s="502"/>
      <c r="CY349" s="502"/>
      <c r="CZ349" s="502"/>
      <c r="DA349" s="502"/>
      <c r="DB349" s="502"/>
      <c r="DC349" s="502"/>
      <c r="DD349" s="502"/>
      <c r="DE349" s="502"/>
      <c r="DF349" s="502"/>
      <c r="DG349" s="502"/>
      <c r="DH349" s="502"/>
      <c r="DI349" s="502"/>
      <c r="DJ349" s="502"/>
      <c r="DK349" s="502"/>
      <c r="DL349" s="502"/>
      <c r="DM349" s="502"/>
      <c r="DN349" s="502"/>
      <c r="DO349" s="502"/>
      <c r="DP349" s="502"/>
      <c r="DQ349" s="502"/>
      <c r="DR349" s="502"/>
      <c r="DS349" s="502"/>
      <c r="DT349" s="502"/>
      <c r="DU349" s="502"/>
      <c r="DV349" s="502"/>
      <c r="DW349" s="502"/>
      <c r="DX349" s="502"/>
      <c r="DY349" s="502"/>
      <c r="DZ349" s="502"/>
      <c r="EA349" s="502"/>
      <c r="EB349" s="502"/>
      <c r="EC349" s="502"/>
      <c r="ED349" s="502"/>
      <c r="EE349" s="502"/>
      <c r="EF349" s="502"/>
      <c r="EG349" s="502"/>
      <c r="EH349" s="502"/>
      <c r="EI349" s="502"/>
      <c r="EJ349" s="502"/>
      <c r="EK349" s="502"/>
      <c r="EL349" s="502"/>
      <c r="EM349" s="502"/>
      <c r="EN349" s="502"/>
      <c r="EO349" s="502"/>
      <c r="EP349" s="502"/>
      <c r="EQ349" s="502"/>
      <c r="ER349" s="502"/>
      <c r="ES349" s="502"/>
      <c r="ET349" s="502"/>
      <c r="EU349" s="502"/>
      <c r="EV349" s="502"/>
      <c r="EW349" s="502"/>
      <c r="EX349" s="503"/>
      <c r="EY349" s="502"/>
      <c r="EZ349" s="502"/>
      <c r="FA349" s="502"/>
      <c r="FB349" s="502"/>
      <c r="FC349" s="502"/>
      <c r="FD349" s="502"/>
      <c r="FE349" s="502"/>
      <c r="FF349" s="502"/>
      <c r="FG349" s="502"/>
      <c r="FH349" s="502"/>
      <c r="FI349" s="502"/>
    </row>
    <row r="350" spans="1:165" s="501" customFormat="1" x14ac:dyDescent="0.2">
      <c r="A350" s="772"/>
      <c r="B350" s="788"/>
      <c r="C350" s="502"/>
      <c r="D350" s="502"/>
      <c r="F350" s="30"/>
      <c r="G350" s="502"/>
      <c r="I350" s="30"/>
      <c r="J350" s="502"/>
      <c r="L350" s="30"/>
      <c r="M350" s="502"/>
      <c r="O350" s="30"/>
      <c r="P350" s="502"/>
      <c r="R350" s="30"/>
      <c r="S350" s="502"/>
      <c r="U350" s="30"/>
      <c r="V350" s="502"/>
      <c r="X350" s="30"/>
      <c r="Y350" s="502"/>
      <c r="AA350" s="30"/>
      <c r="AB350" s="502"/>
      <c r="AD350" s="30"/>
      <c r="AE350" s="502"/>
      <c r="AG350" s="30"/>
      <c r="AH350" s="502"/>
      <c r="AJ350" s="30"/>
      <c r="AK350" s="502"/>
      <c r="AM350" s="30"/>
      <c r="AN350" s="502"/>
      <c r="AP350" s="30"/>
      <c r="AQ350" s="502"/>
      <c r="AS350" s="30"/>
      <c r="AT350" s="502"/>
      <c r="AV350" s="30"/>
      <c r="AW350" s="502"/>
      <c r="AY350" s="30"/>
      <c r="AZ350" s="502"/>
      <c r="BB350" s="30"/>
      <c r="BC350" s="502"/>
      <c r="BE350" s="30"/>
      <c r="BF350" s="502"/>
      <c r="BH350" s="30"/>
      <c r="BI350" s="502"/>
      <c r="BK350" s="30"/>
      <c r="BL350" s="31"/>
      <c r="BM350" s="31"/>
      <c r="BN350" s="31"/>
      <c r="BO350" s="31"/>
      <c r="BP350" s="31"/>
      <c r="BQ350" s="31"/>
      <c r="BR350" s="31"/>
      <c r="BS350" s="502"/>
      <c r="BT350" s="502"/>
      <c r="BU350" s="502"/>
      <c r="BV350" s="502"/>
      <c r="BW350" s="502"/>
      <c r="BX350" s="502"/>
      <c r="BY350" s="502"/>
      <c r="BZ350" s="502"/>
      <c r="CA350" s="502"/>
      <c r="CB350" s="502"/>
      <c r="CC350" s="502"/>
      <c r="CD350" s="502"/>
      <c r="CE350" s="502"/>
      <c r="CF350" s="502"/>
      <c r="CG350" s="502"/>
      <c r="CH350" s="502"/>
      <c r="CI350" s="502"/>
      <c r="CJ350" s="502"/>
      <c r="CK350" s="502"/>
      <c r="CL350" s="502"/>
      <c r="CM350" s="502"/>
      <c r="CN350" s="502"/>
      <c r="CO350" s="502"/>
      <c r="CP350" s="502"/>
      <c r="CQ350" s="502"/>
      <c r="CR350" s="502"/>
      <c r="CS350" s="502"/>
      <c r="CT350" s="502"/>
      <c r="CU350" s="502"/>
      <c r="CV350" s="502"/>
      <c r="CW350" s="502"/>
      <c r="CX350" s="502"/>
      <c r="CY350" s="502"/>
      <c r="CZ350" s="502"/>
      <c r="DA350" s="502"/>
      <c r="DB350" s="502"/>
      <c r="DC350" s="502"/>
      <c r="DD350" s="502"/>
      <c r="DE350" s="502"/>
      <c r="DF350" s="502"/>
      <c r="DG350" s="502"/>
      <c r="DH350" s="502"/>
      <c r="DI350" s="502"/>
      <c r="DJ350" s="502"/>
      <c r="DK350" s="502"/>
      <c r="DL350" s="502"/>
      <c r="DM350" s="502"/>
      <c r="DN350" s="502"/>
      <c r="DO350" s="502"/>
      <c r="DP350" s="502"/>
      <c r="DQ350" s="502"/>
      <c r="DR350" s="502"/>
      <c r="DS350" s="502"/>
      <c r="DT350" s="502"/>
      <c r="DU350" s="502"/>
      <c r="DV350" s="502"/>
      <c r="DW350" s="502"/>
      <c r="DX350" s="502"/>
      <c r="DY350" s="502"/>
      <c r="DZ350" s="502"/>
      <c r="EA350" s="502"/>
      <c r="EB350" s="502"/>
      <c r="EC350" s="502"/>
      <c r="ED350" s="502"/>
      <c r="EE350" s="502"/>
      <c r="EF350" s="502"/>
      <c r="EG350" s="502"/>
      <c r="EH350" s="502"/>
      <c r="EI350" s="502"/>
      <c r="EJ350" s="502"/>
      <c r="EK350" s="502"/>
      <c r="EL350" s="502"/>
      <c r="EM350" s="502"/>
      <c r="EN350" s="502"/>
      <c r="EO350" s="502"/>
      <c r="EP350" s="502"/>
      <c r="EQ350" s="502"/>
      <c r="ER350" s="502"/>
      <c r="ES350" s="502"/>
      <c r="ET350" s="502"/>
      <c r="EU350" s="502"/>
      <c r="EV350" s="502"/>
      <c r="EW350" s="502"/>
      <c r="EX350" s="503"/>
      <c r="EY350" s="502"/>
      <c r="EZ350" s="502"/>
      <c r="FA350" s="502"/>
      <c r="FB350" s="502"/>
      <c r="FC350" s="502"/>
      <c r="FD350" s="502"/>
      <c r="FE350" s="502"/>
      <c r="FF350" s="502"/>
      <c r="FG350" s="502"/>
      <c r="FH350" s="502"/>
      <c r="FI350" s="502"/>
    </row>
    <row r="351" spans="1:165" s="501" customFormat="1" x14ac:dyDescent="0.2">
      <c r="A351" s="772"/>
      <c r="B351" s="788"/>
      <c r="C351" s="502"/>
      <c r="D351" s="502"/>
      <c r="F351" s="30"/>
      <c r="G351" s="502"/>
      <c r="I351" s="30"/>
      <c r="J351" s="502"/>
      <c r="L351" s="30"/>
      <c r="M351" s="502"/>
      <c r="O351" s="30"/>
      <c r="P351" s="502"/>
      <c r="R351" s="30"/>
      <c r="S351" s="502"/>
      <c r="U351" s="30"/>
      <c r="V351" s="502"/>
      <c r="X351" s="30"/>
      <c r="Y351" s="502"/>
      <c r="AA351" s="30"/>
      <c r="AB351" s="502"/>
      <c r="AD351" s="30"/>
      <c r="AE351" s="502"/>
      <c r="AG351" s="30"/>
      <c r="AH351" s="502"/>
      <c r="AJ351" s="30"/>
      <c r="AK351" s="502"/>
      <c r="AM351" s="30"/>
      <c r="AN351" s="502"/>
      <c r="AP351" s="30"/>
      <c r="AQ351" s="502"/>
      <c r="AS351" s="30"/>
      <c r="AT351" s="502"/>
      <c r="AV351" s="30"/>
      <c r="AW351" s="502"/>
      <c r="AY351" s="30"/>
      <c r="AZ351" s="502"/>
      <c r="BB351" s="30"/>
      <c r="BC351" s="502"/>
      <c r="BE351" s="30"/>
      <c r="BF351" s="502"/>
      <c r="BH351" s="30"/>
      <c r="BI351" s="502"/>
      <c r="BK351" s="30"/>
      <c r="BL351" s="31"/>
      <c r="BM351" s="31"/>
      <c r="BN351" s="31"/>
      <c r="BO351" s="31"/>
      <c r="BP351" s="31"/>
      <c r="BQ351" s="31"/>
      <c r="BR351" s="31"/>
      <c r="BS351" s="502"/>
      <c r="BT351" s="502"/>
      <c r="BU351" s="502"/>
      <c r="BV351" s="502"/>
      <c r="BW351" s="502"/>
      <c r="BX351" s="502"/>
      <c r="BY351" s="502"/>
      <c r="BZ351" s="502"/>
      <c r="CA351" s="502"/>
      <c r="CB351" s="502"/>
      <c r="CC351" s="502"/>
      <c r="CD351" s="502"/>
      <c r="CE351" s="502"/>
      <c r="CF351" s="502"/>
      <c r="CG351" s="502"/>
      <c r="CH351" s="502"/>
      <c r="CI351" s="502"/>
      <c r="CJ351" s="502"/>
      <c r="CK351" s="502"/>
      <c r="CL351" s="502"/>
      <c r="CM351" s="502"/>
      <c r="CN351" s="502"/>
      <c r="CO351" s="502"/>
      <c r="CP351" s="502"/>
      <c r="CQ351" s="502"/>
      <c r="CR351" s="502"/>
      <c r="CS351" s="502"/>
      <c r="CT351" s="502"/>
      <c r="CU351" s="502"/>
      <c r="CV351" s="502"/>
      <c r="CW351" s="502"/>
      <c r="CX351" s="502"/>
      <c r="CY351" s="502"/>
      <c r="CZ351" s="502"/>
      <c r="DA351" s="502"/>
      <c r="DB351" s="502"/>
      <c r="DC351" s="502"/>
      <c r="DD351" s="502"/>
      <c r="DE351" s="502"/>
      <c r="DF351" s="502"/>
      <c r="DG351" s="502"/>
      <c r="DH351" s="502"/>
      <c r="DI351" s="502"/>
      <c r="DJ351" s="502"/>
      <c r="DK351" s="502"/>
      <c r="DL351" s="502"/>
      <c r="DM351" s="502"/>
      <c r="DN351" s="502"/>
      <c r="DO351" s="502"/>
      <c r="DP351" s="502"/>
      <c r="DQ351" s="502"/>
      <c r="DR351" s="502"/>
      <c r="DS351" s="502"/>
      <c r="DT351" s="502"/>
      <c r="DU351" s="502"/>
      <c r="DV351" s="502"/>
      <c r="DW351" s="502"/>
      <c r="DX351" s="502"/>
      <c r="DY351" s="502"/>
      <c r="DZ351" s="502"/>
      <c r="EA351" s="502"/>
      <c r="EB351" s="502"/>
      <c r="EC351" s="502"/>
      <c r="ED351" s="502"/>
      <c r="EE351" s="502"/>
      <c r="EF351" s="502"/>
      <c r="EG351" s="502"/>
      <c r="EH351" s="502"/>
      <c r="EI351" s="502"/>
      <c r="EJ351" s="502"/>
      <c r="EK351" s="502"/>
      <c r="EL351" s="502"/>
      <c r="EM351" s="502"/>
      <c r="EN351" s="502"/>
      <c r="EO351" s="502"/>
      <c r="EP351" s="502"/>
      <c r="EQ351" s="502"/>
      <c r="ER351" s="502"/>
      <c r="ES351" s="502"/>
      <c r="ET351" s="502"/>
      <c r="EU351" s="502"/>
      <c r="EV351" s="502"/>
      <c r="EW351" s="502"/>
      <c r="EX351" s="503"/>
      <c r="EY351" s="502"/>
      <c r="EZ351" s="502"/>
      <c r="FA351" s="502"/>
      <c r="FB351" s="502"/>
      <c r="FC351" s="502"/>
      <c r="FD351" s="502"/>
      <c r="FE351" s="502"/>
      <c r="FF351" s="502"/>
      <c r="FG351" s="502"/>
      <c r="FH351" s="502"/>
      <c r="FI351" s="502"/>
    </row>
    <row r="352" spans="1:165" s="501" customFormat="1" x14ac:dyDescent="0.2">
      <c r="A352" s="772"/>
      <c r="B352" s="788"/>
      <c r="C352" s="502"/>
      <c r="D352" s="502"/>
      <c r="F352" s="30"/>
      <c r="G352" s="502"/>
      <c r="I352" s="30"/>
      <c r="J352" s="502"/>
      <c r="L352" s="30"/>
      <c r="M352" s="502"/>
      <c r="O352" s="30"/>
      <c r="P352" s="502"/>
      <c r="R352" s="30"/>
      <c r="S352" s="502"/>
      <c r="U352" s="30"/>
      <c r="V352" s="502"/>
      <c r="X352" s="30"/>
      <c r="Y352" s="502"/>
      <c r="AA352" s="30"/>
      <c r="AB352" s="502"/>
      <c r="AD352" s="30"/>
      <c r="AE352" s="502"/>
      <c r="AG352" s="30"/>
      <c r="AH352" s="502"/>
      <c r="AJ352" s="30"/>
      <c r="AK352" s="502"/>
      <c r="AM352" s="30"/>
      <c r="AN352" s="502"/>
      <c r="AP352" s="30"/>
      <c r="AQ352" s="502"/>
      <c r="AS352" s="30"/>
      <c r="AT352" s="502"/>
      <c r="AV352" s="30"/>
      <c r="AW352" s="502"/>
      <c r="AY352" s="30"/>
      <c r="AZ352" s="502"/>
      <c r="BB352" s="30"/>
      <c r="BC352" s="502"/>
      <c r="BE352" s="30"/>
      <c r="BF352" s="502"/>
      <c r="BH352" s="30"/>
      <c r="BI352" s="502"/>
      <c r="BK352" s="30"/>
      <c r="BL352" s="31"/>
      <c r="BM352" s="31"/>
      <c r="BN352" s="31"/>
      <c r="BO352" s="31"/>
      <c r="BP352" s="31"/>
      <c r="BQ352" s="31"/>
      <c r="BR352" s="31"/>
      <c r="BS352" s="502"/>
      <c r="BT352" s="502"/>
      <c r="BU352" s="502"/>
      <c r="BV352" s="502"/>
      <c r="BW352" s="502"/>
      <c r="BX352" s="502"/>
      <c r="BY352" s="502"/>
      <c r="BZ352" s="502"/>
      <c r="CA352" s="502"/>
      <c r="CB352" s="502"/>
      <c r="CC352" s="502"/>
      <c r="CD352" s="502"/>
      <c r="CE352" s="502"/>
      <c r="CF352" s="502"/>
      <c r="CG352" s="502"/>
      <c r="CH352" s="502"/>
      <c r="CI352" s="502"/>
      <c r="CJ352" s="502"/>
      <c r="CK352" s="502"/>
      <c r="CL352" s="502"/>
      <c r="CM352" s="502"/>
      <c r="CN352" s="502"/>
      <c r="CO352" s="502"/>
      <c r="CP352" s="502"/>
      <c r="CQ352" s="502"/>
      <c r="CR352" s="502"/>
      <c r="CS352" s="502"/>
      <c r="CT352" s="502"/>
      <c r="CU352" s="502"/>
      <c r="CV352" s="502"/>
      <c r="CW352" s="502"/>
      <c r="CX352" s="502"/>
      <c r="CY352" s="502"/>
      <c r="CZ352" s="502"/>
      <c r="DA352" s="502"/>
      <c r="DB352" s="502"/>
      <c r="DC352" s="502"/>
      <c r="DD352" s="502"/>
      <c r="DE352" s="502"/>
      <c r="DF352" s="502"/>
      <c r="DG352" s="502"/>
      <c r="DH352" s="502"/>
      <c r="DI352" s="502"/>
      <c r="DJ352" s="502"/>
      <c r="DK352" s="502"/>
      <c r="DL352" s="502"/>
      <c r="DM352" s="502"/>
      <c r="DN352" s="502"/>
      <c r="DO352" s="502"/>
      <c r="DP352" s="502"/>
      <c r="DQ352" s="502"/>
      <c r="DR352" s="502"/>
      <c r="DS352" s="502"/>
      <c r="DT352" s="502"/>
      <c r="DU352" s="502"/>
      <c r="DV352" s="502"/>
      <c r="DW352" s="502"/>
      <c r="DX352" s="502"/>
      <c r="DY352" s="502"/>
      <c r="DZ352" s="502"/>
      <c r="EA352" s="502"/>
      <c r="EB352" s="502"/>
      <c r="EC352" s="502"/>
      <c r="ED352" s="502"/>
      <c r="EE352" s="502"/>
      <c r="EF352" s="502"/>
      <c r="EG352" s="502"/>
      <c r="EH352" s="502"/>
      <c r="EI352" s="502"/>
      <c r="EJ352" s="502"/>
      <c r="EK352" s="502"/>
      <c r="EL352" s="502"/>
      <c r="EM352" s="502"/>
      <c r="EN352" s="502"/>
      <c r="EO352" s="502"/>
      <c r="EP352" s="502"/>
      <c r="EQ352" s="502"/>
      <c r="ER352" s="502"/>
      <c r="ES352" s="502"/>
      <c r="ET352" s="502"/>
      <c r="EU352" s="502"/>
      <c r="EV352" s="502"/>
      <c r="EW352" s="502"/>
      <c r="EX352" s="503"/>
      <c r="EY352" s="502"/>
      <c r="EZ352" s="502"/>
      <c r="FA352" s="502"/>
      <c r="FB352" s="502"/>
      <c r="FC352" s="502"/>
      <c r="FD352" s="502"/>
      <c r="FE352" s="502"/>
      <c r="FF352" s="502"/>
      <c r="FG352" s="502"/>
      <c r="FH352" s="502"/>
      <c r="FI352" s="502"/>
    </row>
    <row r="353" spans="1:165" s="501" customFormat="1" x14ac:dyDescent="0.2">
      <c r="A353" s="772"/>
      <c r="B353" s="788"/>
      <c r="C353" s="502"/>
      <c r="D353" s="502"/>
      <c r="F353" s="30"/>
      <c r="G353" s="502"/>
      <c r="I353" s="30"/>
      <c r="J353" s="502"/>
      <c r="L353" s="30"/>
      <c r="M353" s="502"/>
      <c r="O353" s="30"/>
      <c r="P353" s="502"/>
      <c r="R353" s="30"/>
      <c r="S353" s="502"/>
      <c r="U353" s="30"/>
      <c r="V353" s="502"/>
      <c r="X353" s="30"/>
      <c r="Y353" s="502"/>
      <c r="AA353" s="30"/>
      <c r="AB353" s="502"/>
      <c r="AD353" s="30"/>
      <c r="AE353" s="502"/>
      <c r="AG353" s="30"/>
      <c r="AH353" s="502"/>
      <c r="AJ353" s="30"/>
      <c r="AK353" s="502"/>
      <c r="AM353" s="30"/>
      <c r="AN353" s="502"/>
      <c r="AP353" s="30"/>
      <c r="AQ353" s="502"/>
      <c r="AS353" s="30"/>
      <c r="AT353" s="502"/>
      <c r="AV353" s="30"/>
      <c r="AW353" s="502"/>
      <c r="AY353" s="30"/>
      <c r="AZ353" s="502"/>
      <c r="BB353" s="30"/>
      <c r="BC353" s="502"/>
      <c r="BE353" s="30"/>
      <c r="BF353" s="502"/>
      <c r="BH353" s="30"/>
      <c r="BI353" s="502"/>
      <c r="BK353" s="30"/>
      <c r="BL353" s="31"/>
      <c r="BM353" s="31"/>
      <c r="BN353" s="31"/>
      <c r="BO353" s="31"/>
      <c r="BP353" s="31"/>
      <c r="BQ353" s="31"/>
      <c r="BR353" s="31"/>
      <c r="BS353" s="502"/>
      <c r="BT353" s="502"/>
      <c r="BU353" s="502"/>
      <c r="BV353" s="502"/>
      <c r="BW353" s="502"/>
      <c r="BX353" s="502"/>
      <c r="BY353" s="502"/>
      <c r="BZ353" s="502"/>
      <c r="CA353" s="502"/>
      <c r="CB353" s="502"/>
      <c r="CC353" s="502"/>
      <c r="CD353" s="502"/>
      <c r="CE353" s="502"/>
      <c r="CF353" s="502"/>
      <c r="CG353" s="502"/>
      <c r="CH353" s="502"/>
      <c r="CI353" s="502"/>
      <c r="CJ353" s="502"/>
      <c r="CK353" s="502"/>
      <c r="CL353" s="502"/>
      <c r="CM353" s="502"/>
      <c r="CN353" s="502"/>
      <c r="CO353" s="502"/>
      <c r="CP353" s="502"/>
      <c r="CQ353" s="502"/>
      <c r="CR353" s="502"/>
      <c r="CS353" s="502"/>
      <c r="CT353" s="502"/>
      <c r="CU353" s="502"/>
      <c r="CV353" s="502"/>
      <c r="CW353" s="502"/>
      <c r="CX353" s="502"/>
      <c r="CY353" s="502"/>
      <c r="CZ353" s="502"/>
      <c r="DA353" s="502"/>
      <c r="DB353" s="502"/>
      <c r="DC353" s="502"/>
      <c r="DD353" s="502"/>
      <c r="DE353" s="502"/>
      <c r="DF353" s="502"/>
      <c r="DG353" s="502"/>
      <c r="DH353" s="502"/>
      <c r="DI353" s="502"/>
      <c r="DJ353" s="502"/>
      <c r="DK353" s="502"/>
      <c r="DL353" s="502"/>
      <c r="DM353" s="502"/>
      <c r="DN353" s="502"/>
      <c r="DO353" s="502"/>
      <c r="DP353" s="502"/>
      <c r="DQ353" s="502"/>
      <c r="DR353" s="502"/>
      <c r="DS353" s="502"/>
      <c r="DT353" s="502"/>
      <c r="DU353" s="502"/>
      <c r="DV353" s="502"/>
      <c r="DW353" s="502"/>
      <c r="DX353" s="502"/>
      <c r="DY353" s="502"/>
      <c r="DZ353" s="502"/>
      <c r="EA353" s="502"/>
      <c r="EB353" s="502"/>
      <c r="EC353" s="502"/>
      <c r="ED353" s="502"/>
      <c r="EE353" s="502"/>
      <c r="EF353" s="502"/>
      <c r="EG353" s="502"/>
      <c r="EH353" s="502"/>
      <c r="EI353" s="502"/>
      <c r="EJ353" s="502"/>
      <c r="EK353" s="502"/>
      <c r="EL353" s="502"/>
      <c r="EM353" s="502"/>
      <c r="EN353" s="502"/>
      <c r="EO353" s="502"/>
      <c r="EP353" s="502"/>
      <c r="EQ353" s="502"/>
      <c r="ER353" s="502"/>
      <c r="ES353" s="502"/>
      <c r="ET353" s="502"/>
      <c r="EU353" s="502"/>
      <c r="EV353" s="502"/>
      <c r="EW353" s="502"/>
      <c r="EX353" s="503"/>
      <c r="EY353" s="502"/>
      <c r="EZ353" s="502"/>
      <c r="FA353" s="502"/>
      <c r="FB353" s="502"/>
      <c r="FC353" s="502"/>
      <c r="FD353" s="502"/>
      <c r="FE353" s="502"/>
      <c r="FF353" s="502"/>
      <c r="FG353" s="502"/>
      <c r="FH353" s="502"/>
      <c r="FI353" s="502"/>
    </row>
    <row r="354" spans="1:165" s="501" customFormat="1" x14ac:dyDescent="0.2">
      <c r="A354" s="772"/>
      <c r="B354" s="788"/>
      <c r="C354" s="502"/>
      <c r="D354" s="502"/>
      <c r="F354" s="30"/>
      <c r="G354" s="502"/>
      <c r="I354" s="30"/>
      <c r="J354" s="502"/>
      <c r="L354" s="30"/>
      <c r="M354" s="502"/>
      <c r="O354" s="30"/>
      <c r="P354" s="502"/>
      <c r="R354" s="30"/>
      <c r="S354" s="502"/>
      <c r="U354" s="30"/>
      <c r="V354" s="502"/>
      <c r="X354" s="30"/>
      <c r="Y354" s="502"/>
      <c r="AA354" s="30"/>
      <c r="AB354" s="502"/>
      <c r="AD354" s="30"/>
      <c r="AE354" s="502"/>
      <c r="AG354" s="30"/>
      <c r="AH354" s="502"/>
      <c r="AJ354" s="30"/>
      <c r="AK354" s="502"/>
      <c r="AM354" s="30"/>
      <c r="AN354" s="502"/>
      <c r="AP354" s="30"/>
      <c r="AQ354" s="502"/>
      <c r="AS354" s="30"/>
      <c r="AT354" s="502"/>
      <c r="AV354" s="30"/>
      <c r="AW354" s="502"/>
      <c r="AY354" s="30"/>
      <c r="AZ354" s="502"/>
      <c r="BB354" s="30"/>
      <c r="BC354" s="502"/>
      <c r="BE354" s="30"/>
      <c r="BF354" s="502"/>
      <c r="BH354" s="30"/>
      <c r="BI354" s="502"/>
      <c r="BK354" s="30"/>
      <c r="BL354" s="31"/>
      <c r="BM354" s="31"/>
      <c r="BN354" s="31"/>
      <c r="BO354" s="31"/>
      <c r="BP354" s="31"/>
      <c r="BQ354" s="31"/>
      <c r="BR354" s="31"/>
      <c r="BS354" s="502"/>
      <c r="BT354" s="502"/>
      <c r="BU354" s="502"/>
      <c r="BV354" s="502"/>
      <c r="BW354" s="502"/>
      <c r="BX354" s="502"/>
      <c r="BY354" s="502"/>
      <c r="BZ354" s="502"/>
      <c r="CA354" s="502"/>
      <c r="CB354" s="502"/>
      <c r="CC354" s="502"/>
      <c r="CD354" s="502"/>
      <c r="CE354" s="502"/>
      <c r="CF354" s="502"/>
      <c r="CG354" s="502"/>
      <c r="CH354" s="502"/>
      <c r="CI354" s="502"/>
      <c r="CJ354" s="502"/>
      <c r="CK354" s="502"/>
      <c r="CL354" s="502"/>
      <c r="CM354" s="502"/>
      <c r="CN354" s="502"/>
      <c r="CO354" s="502"/>
      <c r="CP354" s="502"/>
      <c r="CQ354" s="502"/>
      <c r="CR354" s="502"/>
      <c r="CS354" s="502"/>
      <c r="CT354" s="502"/>
      <c r="CU354" s="502"/>
      <c r="CV354" s="502"/>
      <c r="CW354" s="502"/>
      <c r="CX354" s="502"/>
      <c r="CY354" s="502"/>
      <c r="CZ354" s="502"/>
      <c r="DA354" s="502"/>
      <c r="DB354" s="502"/>
      <c r="DC354" s="502"/>
      <c r="DD354" s="502"/>
      <c r="DE354" s="502"/>
      <c r="DF354" s="502"/>
      <c r="DG354" s="502"/>
      <c r="DH354" s="502"/>
      <c r="DI354" s="502"/>
      <c r="DJ354" s="502"/>
      <c r="DK354" s="502"/>
      <c r="DL354" s="502"/>
      <c r="DM354" s="502"/>
      <c r="DN354" s="502"/>
      <c r="DO354" s="502"/>
      <c r="DP354" s="502"/>
      <c r="DQ354" s="502"/>
      <c r="DR354" s="502"/>
      <c r="DS354" s="502"/>
      <c r="DT354" s="502"/>
      <c r="DU354" s="502"/>
      <c r="DV354" s="502"/>
      <c r="DW354" s="502"/>
      <c r="DX354" s="502"/>
      <c r="DY354" s="502"/>
      <c r="DZ354" s="502"/>
      <c r="EA354" s="502"/>
      <c r="EB354" s="502"/>
      <c r="EC354" s="502"/>
      <c r="ED354" s="502"/>
      <c r="EE354" s="502"/>
      <c r="EF354" s="502"/>
      <c r="EG354" s="502"/>
      <c r="EH354" s="502"/>
      <c r="EI354" s="502"/>
      <c r="EJ354" s="502"/>
      <c r="EK354" s="502"/>
      <c r="EL354" s="502"/>
      <c r="EM354" s="502"/>
      <c r="EN354" s="502"/>
      <c r="EO354" s="502"/>
      <c r="EP354" s="502"/>
      <c r="EQ354" s="502"/>
      <c r="ER354" s="502"/>
      <c r="ES354" s="502"/>
      <c r="ET354" s="502"/>
      <c r="EU354" s="502"/>
      <c r="EV354" s="502"/>
      <c r="EW354" s="502"/>
      <c r="EX354" s="503"/>
      <c r="EY354" s="502"/>
      <c r="EZ354" s="502"/>
      <c r="FA354" s="502"/>
      <c r="FB354" s="502"/>
      <c r="FC354" s="502"/>
      <c r="FD354" s="502"/>
      <c r="FE354" s="502"/>
      <c r="FF354" s="502"/>
      <c r="FG354" s="502"/>
      <c r="FH354" s="502"/>
      <c r="FI354" s="502"/>
    </row>
    <row r="355" spans="1:165" s="501" customFormat="1" x14ac:dyDescent="0.2">
      <c r="A355" s="772"/>
      <c r="B355" s="788"/>
      <c r="C355" s="502"/>
      <c r="D355" s="502"/>
      <c r="F355" s="30"/>
      <c r="G355" s="502"/>
      <c r="I355" s="30"/>
      <c r="J355" s="502"/>
      <c r="L355" s="30"/>
      <c r="M355" s="502"/>
      <c r="O355" s="30"/>
      <c r="P355" s="502"/>
      <c r="R355" s="30"/>
      <c r="S355" s="502"/>
      <c r="U355" s="30"/>
      <c r="V355" s="502"/>
      <c r="X355" s="30"/>
      <c r="Y355" s="502"/>
      <c r="AA355" s="30"/>
      <c r="AB355" s="502"/>
      <c r="AD355" s="30"/>
      <c r="AE355" s="502"/>
      <c r="AG355" s="30"/>
      <c r="AH355" s="502"/>
      <c r="AJ355" s="30"/>
      <c r="AK355" s="502"/>
      <c r="AM355" s="30"/>
      <c r="AN355" s="502"/>
      <c r="AP355" s="30"/>
      <c r="AQ355" s="502"/>
      <c r="AS355" s="30"/>
      <c r="AT355" s="502"/>
      <c r="AV355" s="30"/>
      <c r="AW355" s="502"/>
      <c r="AY355" s="30"/>
      <c r="AZ355" s="502"/>
      <c r="BB355" s="30"/>
      <c r="BC355" s="502"/>
      <c r="BE355" s="30"/>
      <c r="BF355" s="502"/>
      <c r="BH355" s="30"/>
      <c r="BI355" s="502"/>
      <c r="BK355" s="30"/>
      <c r="BL355" s="31"/>
      <c r="BM355" s="31"/>
      <c r="BN355" s="31"/>
      <c r="BO355" s="31"/>
      <c r="BP355" s="31"/>
      <c r="BQ355" s="31"/>
      <c r="BR355" s="31"/>
      <c r="BS355" s="502"/>
      <c r="BT355" s="502"/>
      <c r="BU355" s="502"/>
      <c r="BV355" s="502"/>
      <c r="BW355" s="502"/>
      <c r="BX355" s="502"/>
      <c r="BY355" s="502"/>
      <c r="BZ355" s="502"/>
      <c r="CA355" s="502"/>
      <c r="CB355" s="502"/>
      <c r="CC355" s="502"/>
      <c r="CD355" s="502"/>
      <c r="CE355" s="502"/>
      <c r="CF355" s="502"/>
      <c r="CG355" s="502"/>
      <c r="CH355" s="502"/>
      <c r="CI355" s="502"/>
      <c r="CJ355" s="502"/>
      <c r="CK355" s="502"/>
      <c r="CL355" s="502"/>
      <c r="CM355" s="502"/>
      <c r="CN355" s="502"/>
      <c r="CO355" s="502"/>
      <c r="CP355" s="502"/>
      <c r="CQ355" s="502"/>
      <c r="CR355" s="502"/>
      <c r="CS355" s="502"/>
      <c r="CT355" s="502"/>
      <c r="CU355" s="502"/>
      <c r="CV355" s="502"/>
      <c r="CW355" s="502"/>
      <c r="CX355" s="502"/>
      <c r="CY355" s="502"/>
      <c r="CZ355" s="502"/>
      <c r="DA355" s="502"/>
      <c r="DB355" s="502"/>
      <c r="DC355" s="502"/>
      <c r="DD355" s="502"/>
      <c r="DE355" s="502"/>
      <c r="DF355" s="502"/>
      <c r="DG355" s="502"/>
      <c r="DH355" s="502"/>
      <c r="DI355" s="502"/>
      <c r="DJ355" s="502"/>
      <c r="DK355" s="502"/>
      <c r="DL355" s="502"/>
      <c r="DM355" s="502"/>
      <c r="DN355" s="502"/>
      <c r="DO355" s="502"/>
      <c r="DP355" s="502"/>
      <c r="DQ355" s="502"/>
      <c r="DR355" s="502"/>
      <c r="DS355" s="502"/>
      <c r="DT355" s="502"/>
      <c r="DU355" s="502"/>
      <c r="DV355" s="502"/>
      <c r="DW355" s="502"/>
      <c r="DX355" s="502"/>
      <c r="DY355" s="502"/>
      <c r="DZ355" s="502"/>
      <c r="EA355" s="502"/>
      <c r="EB355" s="502"/>
      <c r="EC355" s="502"/>
      <c r="ED355" s="502"/>
      <c r="EE355" s="502"/>
      <c r="EF355" s="502"/>
      <c r="EG355" s="502"/>
      <c r="EH355" s="502"/>
      <c r="EI355" s="502"/>
      <c r="EJ355" s="502"/>
      <c r="EK355" s="502"/>
      <c r="EL355" s="502"/>
      <c r="EM355" s="502"/>
      <c r="EN355" s="502"/>
      <c r="EO355" s="502"/>
      <c r="EP355" s="502"/>
      <c r="EQ355" s="502"/>
      <c r="ER355" s="502"/>
      <c r="ES355" s="502"/>
      <c r="ET355" s="502"/>
      <c r="EU355" s="502"/>
      <c r="EV355" s="502"/>
      <c r="EW355" s="502"/>
      <c r="EX355" s="503"/>
      <c r="EY355" s="502"/>
      <c r="EZ355" s="502"/>
      <c r="FA355" s="502"/>
      <c r="FB355" s="502"/>
      <c r="FC355" s="502"/>
      <c r="FD355" s="502"/>
      <c r="FE355" s="502"/>
      <c r="FF355" s="502"/>
      <c r="FG355" s="502"/>
      <c r="FH355" s="502"/>
      <c r="FI355" s="502"/>
    </row>
    <row r="356" spans="1:165" s="501" customFormat="1" x14ac:dyDescent="0.2">
      <c r="A356" s="772"/>
      <c r="B356" s="788"/>
      <c r="C356" s="502"/>
      <c r="D356" s="502"/>
      <c r="F356" s="30"/>
      <c r="G356" s="502"/>
      <c r="I356" s="30"/>
      <c r="J356" s="502"/>
      <c r="L356" s="30"/>
      <c r="M356" s="502"/>
      <c r="O356" s="30"/>
      <c r="P356" s="502"/>
      <c r="R356" s="30"/>
      <c r="S356" s="502"/>
      <c r="U356" s="30"/>
      <c r="V356" s="502"/>
      <c r="X356" s="30"/>
      <c r="Y356" s="502"/>
      <c r="AA356" s="30"/>
      <c r="AB356" s="502"/>
      <c r="AD356" s="30"/>
      <c r="AE356" s="502"/>
      <c r="AG356" s="30"/>
      <c r="AH356" s="502"/>
      <c r="AJ356" s="30"/>
      <c r="AK356" s="502"/>
      <c r="AM356" s="30"/>
      <c r="AN356" s="502"/>
      <c r="AP356" s="30"/>
      <c r="AQ356" s="502"/>
      <c r="AS356" s="30"/>
      <c r="AT356" s="502"/>
      <c r="AV356" s="30"/>
      <c r="AW356" s="502"/>
      <c r="AY356" s="30"/>
      <c r="AZ356" s="502"/>
      <c r="BB356" s="30"/>
      <c r="BC356" s="502"/>
      <c r="BE356" s="30"/>
      <c r="BF356" s="502"/>
      <c r="BH356" s="30"/>
      <c r="BI356" s="502"/>
      <c r="BK356" s="30"/>
      <c r="BL356" s="31"/>
      <c r="BM356" s="31"/>
      <c r="BN356" s="31"/>
      <c r="BO356" s="31"/>
      <c r="BP356" s="31"/>
      <c r="BQ356" s="31"/>
      <c r="BR356" s="31"/>
      <c r="BS356" s="502"/>
      <c r="BT356" s="502"/>
      <c r="BU356" s="502"/>
      <c r="BV356" s="502"/>
      <c r="BW356" s="502"/>
      <c r="BX356" s="502"/>
      <c r="BY356" s="502"/>
      <c r="BZ356" s="502"/>
      <c r="CA356" s="502"/>
      <c r="CB356" s="502"/>
      <c r="CC356" s="502"/>
      <c r="CD356" s="502"/>
      <c r="CE356" s="502"/>
      <c r="CF356" s="502"/>
      <c r="CG356" s="502"/>
      <c r="CH356" s="502"/>
      <c r="CI356" s="502"/>
      <c r="CJ356" s="502"/>
      <c r="CK356" s="502"/>
      <c r="CL356" s="502"/>
      <c r="CM356" s="502"/>
      <c r="CN356" s="502"/>
      <c r="CO356" s="502"/>
      <c r="CP356" s="502"/>
      <c r="CQ356" s="502"/>
      <c r="CR356" s="502"/>
      <c r="CS356" s="502"/>
      <c r="CT356" s="502"/>
      <c r="CU356" s="502"/>
      <c r="CV356" s="502"/>
      <c r="CW356" s="502"/>
      <c r="CX356" s="502"/>
      <c r="CY356" s="502"/>
      <c r="CZ356" s="502"/>
      <c r="DA356" s="502"/>
      <c r="DB356" s="502"/>
      <c r="DC356" s="502"/>
      <c r="DD356" s="502"/>
      <c r="DE356" s="502"/>
      <c r="DF356" s="502"/>
      <c r="DG356" s="502"/>
      <c r="DH356" s="502"/>
      <c r="DI356" s="502"/>
      <c r="DJ356" s="502"/>
      <c r="DK356" s="502"/>
      <c r="DL356" s="502"/>
      <c r="DM356" s="502"/>
      <c r="DN356" s="502"/>
      <c r="DO356" s="502"/>
      <c r="DP356" s="502"/>
      <c r="DQ356" s="502"/>
      <c r="DR356" s="502"/>
      <c r="DS356" s="502"/>
      <c r="DT356" s="502"/>
      <c r="DU356" s="502"/>
      <c r="DV356" s="502"/>
      <c r="DW356" s="502"/>
      <c r="DX356" s="502"/>
      <c r="DY356" s="502"/>
      <c r="DZ356" s="502"/>
      <c r="EA356" s="502"/>
      <c r="EB356" s="502"/>
      <c r="EC356" s="502"/>
      <c r="ED356" s="502"/>
      <c r="EE356" s="502"/>
      <c r="EF356" s="502"/>
      <c r="EG356" s="502"/>
      <c r="EH356" s="502"/>
      <c r="EI356" s="502"/>
      <c r="EJ356" s="502"/>
      <c r="EK356" s="502"/>
      <c r="EL356" s="502"/>
      <c r="EM356" s="502"/>
      <c r="EN356" s="502"/>
      <c r="EO356" s="502"/>
      <c r="EP356" s="502"/>
      <c r="EQ356" s="502"/>
      <c r="ER356" s="502"/>
      <c r="ES356" s="502"/>
      <c r="ET356" s="502"/>
      <c r="EU356" s="502"/>
      <c r="EV356" s="502"/>
      <c r="EW356" s="502"/>
      <c r="EX356" s="503"/>
      <c r="EY356" s="502"/>
      <c r="EZ356" s="502"/>
      <c r="FA356" s="502"/>
      <c r="FB356" s="502"/>
      <c r="FC356" s="502"/>
      <c r="FD356" s="502"/>
      <c r="FE356" s="502"/>
      <c r="FF356" s="502"/>
      <c r="FG356" s="502"/>
      <c r="FH356" s="502"/>
      <c r="FI356" s="502"/>
    </row>
    <row r="357" spans="1:165" s="501" customFormat="1" x14ac:dyDescent="0.2">
      <c r="A357" s="772"/>
      <c r="B357" s="788"/>
      <c r="C357" s="502"/>
      <c r="D357" s="502"/>
      <c r="F357" s="30"/>
      <c r="G357" s="502"/>
      <c r="I357" s="30"/>
      <c r="J357" s="502"/>
      <c r="L357" s="30"/>
      <c r="M357" s="502"/>
      <c r="O357" s="30"/>
      <c r="P357" s="502"/>
      <c r="R357" s="30"/>
      <c r="S357" s="502"/>
      <c r="U357" s="30"/>
      <c r="V357" s="502"/>
      <c r="X357" s="30"/>
      <c r="Y357" s="502"/>
      <c r="AA357" s="30"/>
      <c r="AB357" s="502"/>
      <c r="AD357" s="30"/>
      <c r="AE357" s="502"/>
      <c r="AG357" s="30"/>
      <c r="AH357" s="502"/>
      <c r="AJ357" s="30"/>
      <c r="AK357" s="502"/>
      <c r="AM357" s="30"/>
      <c r="AN357" s="502"/>
      <c r="AP357" s="30"/>
      <c r="AQ357" s="502"/>
      <c r="AS357" s="30"/>
      <c r="AT357" s="502"/>
      <c r="AV357" s="30"/>
      <c r="AW357" s="502"/>
      <c r="AY357" s="30"/>
      <c r="AZ357" s="502"/>
      <c r="BB357" s="30"/>
      <c r="BC357" s="502"/>
      <c r="BE357" s="30"/>
      <c r="BF357" s="502"/>
      <c r="BH357" s="30"/>
      <c r="BI357" s="502"/>
      <c r="BK357" s="30"/>
      <c r="BL357" s="31"/>
      <c r="BM357" s="31"/>
      <c r="BN357" s="31"/>
      <c r="BO357" s="31"/>
      <c r="BP357" s="31"/>
      <c r="BQ357" s="31"/>
      <c r="BR357" s="31"/>
      <c r="BS357" s="502"/>
      <c r="BT357" s="502"/>
      <c r="BU357" s="502"/>
      <c r="BV357" s="502"/>
      <c r="BW357" s="502"/>
      <c r="BX357" s="502"/>
      <c r="BY357" s="502"/>
      <c r="BZ357" s="502"/>
      <c r="CA357" s="502"/>
      <c r="CB357" s="502"/>
      <c r="CC357" s="502"/>
      <c r="CD357" s="502"/>
      <c r="CE357" s="502"/>
      <c r="CF357" s="502"/>
      <c r="CG357" s="502"/>
      <c r="CH357" s="502"/>
      <c r="CI357" s="502"/>
      <c r="CJ357" s="502"/>
      <c r="CK357" s="502"/>
      <c r="CL357" s="502"/>
      <c r="CM357" s="502"/>
      <c r="CN357" s="502"/>
      <c r="CO357" s="502"/>
      <c r="CP357" s="502"/>
      <c r="CQ357" s="502"/>
      <c r="CR357" s="502"/>
      <c r="CS357" s="502"/>
      <c r="CT357" s="502"/>
      <c r="CU357" s="502"/>
      <c r="CV357" s="502"/>
      <c r="CW357" s="502"/>
      <c r="CX357" s="502"/>
      <c r="CY357" s="502"/>
      <c r="CZ357" s="502"/>
      <c r="DA357" s="502"/>
      <c r="DB357" s="502"/>
      <c r="DC357" s="502"/>
      <c r="DD357" s="502"/>
      <c r="DE357" s="502"/>
      <c r="DF357" s="502"/>
      <c r="DG357" s="502"/>
      <c r="DH357" s="502"/>
      <c r="DI357" s="502"/>
      <c r="DJ357" s="502"/>
      <c r="DK357" s="502"/>
      <c r="DL357" s="502"/>
      <c r="DM357" s="502"/>
      <c r="DN357" s="502"/>
      <c r="DO357" s="502"/>
      <c r="DP357" s="502"/>
      <c r="DQ357" s="502"/>
      <c r="DR357" s="502"/>
      <c r="DS357" s="502"/>
      <c r="DT357" s="502"/>
      <c r="DU357" s="502"/>
      <c r="DV357" s="502"/>
      <c r="DW357" s="502"/>
      <c r="DX357" s="502"/>
      <c r="DY357" s="502"/>
      <c r="DZ357" s="502"/>
      <c r="EA357" s="502"/>
      <c r="EB357" s="502"/>
      <c r="EC357" s="502"/>
      <c r="ED357" s="502"/>
      <c r="EE357" s="502"/>
      <c r="EF357" s="502"/>
      <c r="EG357" s="502"/>
      <c r="EH357" s="502"/>
      <c r="EI357" s="502"/>
      <c r="EJ357" s="502"/>
      <c r="EK357" s="502"/>
      <c r="EL357" s="502"/>
      <c r="EM357" s="502"/>
      <c r="EN357" s="502"/>
      <c r="EO357" s="502"/>
      <c r="EP357" s="502"/>
      <c r="EQ357" s="502"/>
      <c r="ER357" s="502"/>
      <c r="ES357" s="502"/>
      <c r="ET357" s="502"/>
      <c r="EU357" s="502"/>
      <c r="EV357" s="502"/>
      <c r="EW357" s="502"/>
      <c r="EX357" s="503"/>
      <c r="EY357" s="502"/>
      <c r="EZ357" s="502"/>
      <c r="FA357" s="502"/>
      <c r="FB357" s="502"/>
      <c r="FC357" s="502"/>
      <c r="FD357" s="502"/>
      <c r="FE357" s="502"/>
      <c r="FF357" s="502"/>
      <c r="FG357" s="502"/>
      <c r="FH357" s="502"/>
      <c r="FI357" s="502"/>
    </row>
    <row r="358" spans="1:165" s="501" customFormat="1" x14ac:dyDescent="0.2">
      <c r="A358" s="772"/>
      <c r="B358" s="788"/>
      <c r="C358" s="502"/>
      <c r="D358" s="502"/>
      <c r="F358" s="30"/>
      <c r="G358" s="502"/>
      <c r="I358" s="30"/>
      <c r="J358" s="502"/>
      <c r="L358" s="30"/>
      <c r="M358" s="502"/>
      <c r="O358" s="30"/>
      <c r="P358" s="502"/>
      <c r="R358" s="30"/>
      <c r="S358" s="502"/>
      <c r="U358" s="30"/>
      <c r="V358" s="502"/>
      <c r="X358" s="30"/>
      <c r="Y358" s="502"/>
      <c r="AA358" s="30"/>
      <c r="AB358" s="502"/>
      <c r="AD358" s="30"/>
      <c r="AE358" s="502"/>
      <c r="AG358" s="30"/>
      <c r="AH358" s="502"/>
      <c r="AJ358" s="30"/>
      <c r="AK358" s="502"/>
      <c r="AM358" s="30"/>
      <c r="AN358" s="502"/>
      <c r="AP358" s="30"/>
      <c r="AQ358" s="502"/>
      <c r="AS358" s="30"/>
      <c r="AT358" s="502"/>
      <c r="AV358" s="30"/>
      <c r="AW358" s="502"/>
      <c r="AY358" s="30"/>
      <c r="AZ358" s="502"/>
      <c r="BB358" s="30"/>
      <c r="BC358" s="502"/>
      <c r="BE358" s="30"/>
      <c r="BF358" s="502"/>
      <c r="BH358" s="30"/>
      <c r="BI358" s="502"/>
      <c r="BK358" s="30"/>
      <c r="BL358" s="31"/>
      <c r="BM358" s="31"/>
      <c r="BN358" s="31"/>
      <c r="BO358" s="31"/>
      <c r="BP358" s="31"/>
      <c r="BQ358" s="31"/>
      <c r="BR358" s="31"/>
      <c r="BS358" s="502"/>
      <c r="BT358" s="502"/>
      <c r="BU358" s="502"/>
      <c r="BV358" s="502"/>
      <c r="BW358" s="502"/>
      <c r="BX358" s="502"/>
      <c r="BY358" s="502"/>
      <c r="BZ358" s="502"/>
      <c r="CA358" s="502"/>
      <c r="CB358" s="502"/>
      <c r="CC358" s="502"/>
      <c r="CD358" s="502"/>
      <c r="CE358" s="502"/>
      <c r="CF358" s="502"/>
      <c r="CG358" s="502"/>
      <c r="CH358" s="502"/>
      <c r="CI358" s="502"/>
      <c r="CJ358" s="502"/>
      <c r="CK358" s="502"/>
      <c r="CL358" s="502"/>
      <c r="CM358" s="502"/>
      <c r="CN358" s="502"/>
      <c r="CO358" s="502"/>
      <c r="CP358" s="502"/>
      <c r="CQ358" s="502"/>
      <c r="CR358" s="502"/>
      <c r="CS358" s="502"/>
      <c r="CT358" s="502"/>
      <c r="CU358" s="502"/>
      <c r="CV358" s="502"/>
      <c r="CW358" s="502"/>
      <c r="CX358" s="502"/>
      <c r="CY358" s="502"/>
      <c r="CZ358" s="502"/>
      <c r="DA358" s="502"/>
      <c r="DB358" s="502"/>
      <c r="DC358" s="502"/>
      <c r="DD358" s="502"/>
      <c r="DE358" s="502"/>
      <c r="DF358" s="502"/>
      <c r="DG358" s="502"/>
      <c r="DH358" s="502"/>
      <c r="DI358" s="502"/>
      <c r="DJ358" s="502"/>
      <c r="DK358" s="502"/>
      <c r="DL358" s="502"/>
      <c r="DM358" s="502"/>
      <c r="DN358" s="502"/>
      <c r="DO358" s="502"/>
      <c r="DP358" s="502"/>
      <c r="DQ358" s="502"/>
      <c r="DR358" s="502"/>
      <c r="DS358" s="502"/>
      <c r="DT358" s="502"/>
      <c r="DU358" s="502"/>
      <c r="DV358" s="502"/>
      <c r="DW358" s="502"/>
      <c r="DX358" s="502"/>
      <c r="DY358" s="502"/>
      <c r="DZ358" s="502"/>
      <c r="EA358" s="502"/>
      <c r="EB358" s="502"/>
      <c r="EC358" s="502"/>
      <c r="ED358" s="502"/>
      <c r="EE358" s="502"/>
      <c r="EF358" s="502"/>
      <c r="EG358" s="502"/>
      <c r="EH358" s="502"/>
      <c r="EI358" s="502"/>
      <c r="EJ358" s="502"/>
      <c r="EK358" s="502"/>
      <c r="EL358" s="502"/>
      <c r="EM358" s="502"/>
      <c r="EN358" s="502"/>
      <c r="EO358" s="502"/>
      <c r="EP358" s="502"/>
      <c r="EQ358" s="502"/>
      <c r="ER358" s="502"/>
      <c r="ES358" s="502"/>
      <c r="ET358" s="502"/>
      <c r="EU358" s="502"/>
      <c r="EV358" s="502"/>
      <c r="EW358" s="502"/>
      <c r="EX358" s="503"/>
      <c r="EY358" s="502"/>
      <c r="EZ358" s="502"/>
      <c r="FA358" s="502"/>
      <c r="FB358" s="502"/>
      <c r="FC358" s="502"/>
      <c r="FD358" s="502"/>
      <c r="FE358" s="502"/>
      <c r="FF358" s="502"/>
      <c r="FG358" s="502"/>
      <c r="FH358" s="502"/>
      <c r="FI358" s="502"/>
    </row>
    <row r="359" spans="1:165" s="501" customFormat="1" x14ac:dyDescent="0.2">
      <c r="A359" s="772"/>
      <c r="B359" s="788"/>
      <c r="C359" s="502"/>
      <c r="D359" s="502"/>
      <c r="F359" s="30"/>
      <c r="G359" s="502"/>
      <c r="I359" s="30"/>
      <c r="J359" s="502"/>
      <c r="L359" s="30"/>
      <c r="M359" s="502"/>
      <c r="O359" s="30"/>
      <c r="P359" s="502"/>
      <c r="R359" s="30"/>
      <c r="S359" s="502"/>
      <c r="U359" s="30"/>
      <c r="V359" s="502"/>
      <c r="X359" s="30"/>
      <c r="Y359" s="502"/>
      <c r="AA359" s="30"/>
      <c r="AB359" s="502"/>
      <c r="AD359" s="30"/>
      <c r="AE359" s="502"/>
      <c r="AG359" s="30"/>
      <c r="AH359" s="502"/>
      <c r="AJ359" s="30"/>
      <c r="AK359" s="502"/>
      <c r="AM359" s="30"/>
      <c r="AN359" s="502"/>
      <c r="AP359" s="30"/>
      <c r="AQ359" s="502"/>
      <c r="AS359" s="30"/>
      <c r="AT359" s="502"/>
      <c r="AV359" s="30"/>
      <c r="AW359" s="502"/>
      <c r="AY359" s="30"/>
      <c r="AZ359" s="502"/>
      <c r="BB359" s="30"/>
      <c r="BC359" s="502"/>
      <c r="BE359" s="30"/>
      <c r="BF359" s="502"/>
      <c r="BH359" s="30"/>
      <c r="BI359" s="502"/>
      <c r="BK359" s="30"/>
      <c r="BL359" s="31"/>
      <c r="BM359" s="31"/>
      <c r="BN359" s="31"/>
      <c r="BO359" s="31"/>
      <c r="BP359" s="31"/>
      <c r="BQ359" s="31"/>
      <c r="BR359" s="31"/>
      <c r="BS359" s="502"/>
      <c r="BT359" s="502"/>
      <c r="BU359" s="502"/>
      <c r="BV359" s="502"/>
      <c r="BW359" s="502"/>
      <c r="BX359" s="502"/>
      <c r="BY359" s="502"/>
      <c r="BZ359" s="502"/>
      <c r="CA359" s="502"/>
      <c r="CB359" s="502"/>
      <c r="CC359" s="502"/>
      <c r="CD359" s="502"/>
      <c r="CE359" s="502"/>
      <c r="CF359" s="502"/>
      <c r="CG359" s="502"/>
      <c r="CH359" s="502"/>
      <c r="CI359" s="502"/>
      <c r="CJ359" s="502"/>
      <c r="CK359" s="502"/>
      <c r="CL359" s="502"/>
      <c r="CM359" s="502"/>
      <c r="CN359" s="502"/>
      <c r="CO359" s="502"/>
      <c r="CP359" s="502"/>
      <c r="CQ359" s="502"/>
      <c r="CR359" s="502"/>
      <c r="CS359" s="502"/>
      <c r="CT359" s="502"/>
      <c r="CU359" s="502"/>
      <c r="CV359" s="502"/>
      <c r="CW359" s="502"/>
      <c r="CX359" s="502"/>
      <c r="CY359" s="502"/>
      <c r="CZ359" s="502"/>
      <c r="DA359" s="502"/>
      <c r="DB359" s="502"/>
      <c r="DC359" s="502"/>
      <c r="DD359" s="502"/>
      <c r="DE359" s="502"/>
      <c r="DF359" s="502"/>
      <c r="DG359" s="502"/>
      <c r="DH359" s="502"/>
      <c r="DI359" s="502"/>
      <c r="DJ359" s="502"/>
      <c r="DK359" s="502"/>
      <c r="DL359" s="502"/>
      <c r="DM359" s="502"/>
      <c r="DN359" s="502"/>
      <c r="DO359" s="502"/>
      <c r="DP359" s="502"/>
      <c r="DQ359" s="502"/>
      <c r="DR359" s="502"/>
      <c r="DS359" s="502"/>
      <c r="DT359" s="502"/>
      <c r="DU359" s="502"/>
      <c r="DV359" s="502"/>
      <c r="DW359" s="502"/>
      <c r="DX359" s="502"/>
      <c r="DY359" s="502"/>
      <c r="DZ359" s="502"/>
      <c r="EA359" s="502"/>
      <c r="EB359" s="502"/>
      <c r="EC359" s="502"/>
      <c r="ED359" s="502"/>
      <c r="EE359" s="502"/>
      <c r="EF359" s="502"/>
      <c r="EG359" s="502"/>
      <c r="EH359" s="502"/>
      <c r="EI359" s="502"/>
      <c r="EJ359" s="502"/>
      <c r="EK359" s="502"/>
      <c r="EL359" s="502"/>
      <c r="EM359" s="502"/>
      <c r="EN359" s="502"/>
      <c r="EO359" s="502"/>
      <c r="EP359" s="502"/>
      <c r="EQ359" s="502"/>
      <c r="ER359" s="502"/>
      <c r="ES359" s="502"/>
      <c r="ET359" s="502"/>
      <c r="EU359" s="502"/>
      <c r="EV359" s="502"/>
      <c r="EW359" s="502"/>
      <c r="EX359" s="503"/>
      <c r="EY359" s="502"/>
      <c r="EZ359" s="502"/>
      <c r="FA359" s="502"/>
      <c r="FB359" s="502"/>
      <c r="FC359" s="502"/>
      <c r="FD359" s="502"/>
      <c r="FE359" s="502"/>
      <c r="FF359" s="502"/>
      <c r="FG359" s="502"/>
      <c r="FH359" s="502"/>
      <c r="FI359" s="502"/>
    </row>
    <row r="360" spans="1:165" s="501" customFormat="1" x14ac:dyDescent="0.2">
      <c r="A360" s="772"/>
      <c r="B360" s="788"/>
      <c r="C360" s="502"/>
      <c r="D360" s="502"/>
      <c r="F360" s="30"/>
      <c r="G360" s="502"/>
      <c r="I360" s="30"/>
      <c r="J360" s="502"/>
      <c r="L360" s="30"/>
      <c r="M360" s="502"/>
      <c r="O360" s="30"/>
      <c r="P360" s="502"/>
      <c r="R360" s="30"/>
      <c r="S360" s="502"/>
      <c r="U360" s="30"/>
      <c r="V360" s="502"/>
      <c r="X360" s="30"/>
      <c r="Y360" s="502"/>
      <c r="AA360" s="30"/>
      <c r="AB360" s="502"/>
      <c r="AD360" s="30"/>
      <c r="AE360" s="502"/>
      <c r="AG360" s="30"/>
      <c r="AH360" s="502"/>
      <c r="AJ360" s="30"/>
      <c r="AK360" s="502"/>
      <c r="AM360" s="30"/>
      <c r="AN360" s="502"/>
      <c r="AP360" s="30"/>
      <c r="AQ360" s="502"/>
      <c r="AS360" s="30"/>
      <c r="AT360" s="502"/>
      <c r="AV360" s="30"/>
      <c r="AW360" s="502"/>
      <c r="AY360" s="30"/>
      <c r="AZ360" s="502"/>
      <c r="BB360" s="30"/>
      <c r="BC360" s="502"/>
      <c r="BE360" s="30"/>
      <c r="BF360" s="502"/>
      <c r="BH360" s="30"/>
      <c r="BI360" s="502"/>
      <c r="BK360" s="30"/>
      <c r="BL360" s="31"/>
      <c r="BM360" s="31"/>
      <c r="BN360" s="31"/>
      <c r="BO360" s="31"/>
      <c r="BP360" s="31"/>
      <c r="BQ360" s="31"/>
      <c r="BR360" s="31"/>
      <c r="BS360" s="502"/>
      <c r="BT360" s="502"/>
      <c r="BU360" s="502"/>
      <c r="BV360" s="502"/>
      <c r="BW360" s="502"/>
      <c r="BX360" s="502"/>
      <c r="BY360" s="502"/>
      <c r="BZ360" s="502"/>
      <c r="CA360" s="502"/>
      <c r="CB360" s="502"/>
      <c r="CC360" s="502"/>
      <c r="CD360" s="502"/>
      <c r="CE360" s="502"/>
      <c r="CF360" s="502"/>
      <c r="CG360" s="502"/>
      <c r="CH360" s="502"/>
      <c r="CI360" s="502"/>
      <c r="CJ360" s="502"/>
      <c r="CK360" s="502"/>
      <c r="CL360" s="502"/>
      <c r="CM360" s="502"/>
      <c r="CN360" s="502"/>
      <c r="CO360" s="502"/>
      <c r="CP360" s="502"/>
      <c r="CQ360" s="502"/>
      <c r="CR360" s="502"/>
      <c r="CS360" s="502"/>
      <c r="CT360" s="502"/>
      <c r="CU360" s="502"/>
      <c r="CV360" s="502"/>
      <c r="CW360" s="502"/>
      <c r="CX360" s="502"/>
      <c r="CY360" s="502"/>
      <c r="CZ360" s="502"/>
      <c r="DA360" s="502"/>
      <c r="DB360" s="502"/>
      <c r="DC360" s="502"/>
      <c r="DD360" s="502"/>
      <c r="DE360" s="502"/>
      <c r="DF360" s="502"/>
      <c r="DG360" s="502"/>
      <c r="DH360" s="502"/>
      <c r="DI360" s="502"/>
      <c r="DJ360" s="502"/>
      <c r="DK360" s="502"/>
      <c r="DL360" s="502"/>
      <c r="DM360" s="502"/>
      <c r="DN360" s="502"/>
      <c r="DO360" s="502"/>
      <c r="DP360" s="502"/>
      <c r="DQ360" s="502"/>
      <c r="DR360" s="502"/>
      <c r="DS360" s="502"/>
      <c r="DT360" s="502"/>
      <c r="DU360" s="502"/>
      <c r="DV360" s="502"/>
      <c r="DW360" s="502"/>
      <c r="DX360" s="502"/>
      <c r="DY360" s="502"/>
      <c r="DZ360" s="502"/>
      <c r="EA360" s="502"/>
      <c r="EB360" s="502"/>
      <c r="EC360" s="502"/>
      <c r="ED360" s="502"/>
      <c r="EE360" s="502"/>
      <c r="EF360" s="502"/>
      <c r="EG360" s="502"/>
      <c r="EH360" s="502"/>
      <c r="EI360" s="502"/>
      <c r="EJ360" s="502"/>
      <c r="EK360" s="502"/>
      <c r="EL360" s="502"/>
      <c r="EM360" s="502"/>
      <c r="EN360" s="502"/>
      <c r="EO360" s="502"/>
      <c r="EP360" s="502"/>
      <c r="EQ360" s="502"/>
      <c r="ER360" s="502"/>
      <c r="ES360" s="502"/>
      <c r="ET360" s="502"/>
      <c r="EU360" s="502"/>
      <c r="EV360" s="502"/>
      <c r="EW360" s="502"/>
      <c r="EX360" s="503"/>
      <c r="EY360" s="502"/>
      <c r="EZ360" s="502"/>
      <c r="FA360" s="502"/>
      <c r="FB360" s="502"/>
      <c r="FC360" s="502"/>
      <c r="FD360" s="502"/>
      <c r="FE360" s="502"/>
      <c r="FF360" s="502"/>
      <c r="FG360" s="502"/>
      <c r="FH360" s="502"/>
      <c r="FI360" s="502"/>
    </row>
    <row r="361" spans="1:165" s="501" customFormat="1" x14ac:dyDescent="0.2">
      <c r="A361" s="772"/>
      <c r="B361" s="788"/>
      <c r="C361" s="502"/>
      <c r="D361" s="502"/>
      <c r="F361" s="30"/>
      <c r="G361" s="502"/>
      <c r="I361" s="30"/>
      <c r="J361" s="502"/>
      <c r="L361" s="30"/>
      <c r="M361" s="502"/>
      <c r="O361" s="30"/>
      <c r="P361" s="502"/>
      <c r="R361" s="30"/>
      <c r="S361" s="502"/>
      <c r="U361" s="30"/>
      <c r="V361" s="502"/>
      <c r="X361" s="30"/>
      <c r="Y361" s="502"/>
      <c r="AA361" s="30"/>
      <c r="AB361" s="502"/>
      <c r="AD361" s="30"/>
      <c r="AE361" s="502"/>
      <c r="AG361" s="30"/>
      <c r="AH361" s="502"/>
      <c r="AJ361" s="30"/>
      <c r="AK361" s="502"/>
      <c r="AM361" s="30"/>
      <c r="AN361" s="502"/>
      <c r="AP361" s="30"/>
      <c r="AQ361" s="502"/>
      <c r="AS361" s="30"/>
      <c r="AT361" s="502"/>
      <c r="AV361" s="30"/>
      <c r="AW361" s="502"/>
      <c r="AY361" s="30"/>
      <c r="AZ361" s="502"/>
      <c r="BB361" s="30"/>
      <c r="BC361" s="502"/>
      <c r="BE361" s="30"/>
      <c r="BF361" s="502"/>
      <c r="BH361" s="30"/>
      <c r="BI361" s="502"/>
      <c r="BK361" s="30"/>
      <c r="BL361" s="31"/>
      <c r="BM361" s="31"/>
      <c r="BN361" s="31"/>
      <c r="BO361" s="31"/>
      <c r="BP361" s="31"/>
      <c r="BQ361" s="31"/>
      <c r="BR361" s="31"/>
      <c r="BS361" s="502"/>
      <c r="BT361" s="502"/>
      <c r="BU361" s="502"/>
      <c r="BV361" s="502"/>
      <c r="BW361" s="502"/>
      <c r="BX361" s="502"/>
      <c r="BY361" s="502"/>
      <c r="BZ361" s="502"/>
      <c r="CA361" s="502"/>
      <c r="CB361" s="502"/>
      <c r="CC361" s="502"/>
      <c r="CD361" s="502"/>
      <c r="CE361" s="502"/>
      <c r="CF361" s="502"/>
      <c r="CG361" s="502"/>
      <c r="CH361" s="502"/>
      <c r="CI361" s="502"/>
      <c r="CJ361" s="502"/>
      <c r="CK361" s="502"/>
      <c r="CL361" s="502"/>
      <c r="CM361" s="502"/>
      <c r="CN361" s="502"/>
      <c r="CO361" s="502"/>
      <c r="CP361" s="502"/>
      <c r="CQ361" s="502"/>
      <c r="CR361" s="502"/>
      <c r="CS361" s="502"/>
      <c r="CT361" s="502"/>
      <c r="CU361" s="502"/>
      <c r="CV361" s="502"/>
      <c r="CW361" s="502"/>
      <c r="CX361" s="502"/>
      <c r="CY361" s="502"/>
      <c r="CZ361" s="502"/>
      <c r="DA361" s="502"/>
      <c r="DB361" s="502"/>
      <c r="DC361" s="502"/>
      <c r="DD361" s="502"/>
      <c r="DE361" s="502"/>
      <c r="DF361" s="502"/>
      <c r="DG361" s="502"/>
      <c r="DH361" s="502"/>
      <c r="DI361" s="502"/>
      <c r="DJ361" s="502"/>
      <c r="DK361" s="502"/>
      <c r="DL361" s="502"/>
      <c r="DM361" s="502"/>
      <c r="DN361" s="502"/>
      <c r="DO361" s="502"/>
      <c r="DP361" s="502"/>
      <c r="DQ361" s="502"/>
      <c r="DR361" s="502"/>
      <c r="DS361" s="502"/>
      <c r="DT361" s="502"/>
      <c r="DU361" s="502"/>
      <c r="DV361" s="502"/>
      <c r="DW361" s="502"/>
      <c r="DX361" s="502"/>
      <c r="DY361" s="502"/>
      <c r="DZ361" s="502"/>
      <c r="EA361" s="502"/>
      <c r="EB361" s="502"/>
      <c r="EC361" s="502"/>
      <c r="ED361" s="502"/>
      <c r="EE361" s="502"/>
      <c r="EF361" s="502"/>
      <c r="EG361" s="502"/>
      <c r="EH361" s="502"/>
      <c r="EI361" s="502"/>
      <c r="EJ361" s="502"/>
      <c r="EK361" s="502"/>
      <c r="EL361" s="502"/>
      <c r="EM361" s="502"/>
      <c r="EN361" s="502"/>
      <c r="EO361" s="502"/>
      <c r="EP361" s="502"/>
      <c r="EQ361" s="502"/>
      <c r="ER361" s="502"/>
      <c r="ES361" s="502"/>
      <c r="ET361" s="502"/>
      <c r="EU361" s="502"/>
      <c r="EV361" s="502"/>
      <c r="EW361" s="502"/>
      <c r="EX361" s="503"/>
      <c r="EY361" s="502"/>
      <c r="EZ361" s="502"/>
      <c r="FA361" s="502"/>
      <c r="FB361" s="502"/>
      <c r="FC361" s="502"/>
      <c r="FD361" s="502"/>
      <c r="FE361" s="502"/>
      <c r="FF361" s="502"/>
      <c r="FG361" s="502"/>
      <c r="FH361" s="502"/>
      <c r="FI361" s="502"/>
    </row>
    <row r="362" spans="1:165" s="501" customFormat="1" x14ac:dyDescent="0.2">
      <c r="A362" s="772"/>
      <c r="B362" s="788"/>
      <c r="C362" s="502"/>
      <c r="D362" s="502"/>
      <c r="F362" s="30"/>
      <c r="G362" s="502"/>
      <c r="I362" s="30"/>
      <c r="J362" s="502"/>
      <c r="L362" s="30"/>
      <c r="M362" s="502"/>
      <c r="O362" s="30"/>
      <c r="P362" s="502"/>
      <c r="R362" s="30"/>
      <c r="S362" s="502"/>
      <c r="U362" s="30"/>
      <c r="V362" s="502"/>
      <c r="X362" s="30"/>
      <c r="Y362" s="502"/>
      <c r="AA362" s="30"/>
      <c r="AB362" s="502"/>
      <c r="AD362" s="30"/>
      <c r="AE362" s="502"/>
      <c r="AG362" s="30"/>
      <c r="AH362" s="502"/>
      <c r="AJ362" s="30"/>
      <c r="AK362" s="502"/>
      <c r="AM362" s="30"/>
      <c r="AN362" s="502"/>
      <c r="AP362" s="30"/>
      <c r="AQ362" s="502"/>
      <c r="AS362" s="30"/>
      <c r="AT362" s="502"/>
      <c r="AV362" s="30"/>
      <c r="AW362" s="502"/>
      <c r="AY362" s="30"/>
      <c r="AZ362" s="502"/>
      <c r="BB362" s="30"/>
      <c r="BC362" s="502"/>
      <c r="BE362" s="30"/>
      <c r="BF362" s="502"/>
      <c r="BH362" s="30"/>
      <c r="BI362" s="502"/>
      <c r="BK362" s="30"/>
      <c r="BL362" s="31"/>
      <c r="BM362" s="31"/>
      <c r="BN362" s="31"/>
      <c r="BO362" s="31"/>
      <c r="BP362" s="31"/>
      <c r="BQ362" s="31"/>
      <c r="BR362" s="31"/>
      <c r="BS362" s="502"/>
      <c r="BT362" s="502"/>
      <c r="BU362" s="502"/>
      <c r="BV362" s="502"/>
      <c r="BW362" s="502"/>
      <c r="BX362" s="502"/>
      <c r="BY362" s="502"/>
      <c r="BZ362" s="502"/>
      <c r="CA362" s="502"/>
      <c r="CB362" s="502"/>
      <c r="CC362" s="502"/>
      <c r="CD362" s="502"/>
      <c r="CE362" s="502"/>
      <c r="CF362" s="502"/>
      <c r="CG362" s="502"/>
      <c r="CH362" s="502"/>
      <c r="CI362" s="502"/>
      <c r="CJ362" s="502"/>
      <c r="CK362" s="502"/>
      <c r="CL362" s="502"/>
      <c r="CM362" s="502"/>
      <c r="CN362" s="502"/>
      <c r="CO362" s="502"/>
      <c r="CP362" s="502"/>
      <c r="CQ362" s="502"/>
      <c r="CR362" s="502"/>
      <c r="CS362" s="502"/>
      <c r="CT362" s="502"/>
      <c r="CU362" s="502"/>
      <c r="CV362" s="502"/>
      <c r="CW362" s="502"/>
      <c r="CX362" s="502"/>
      <c r="CY362" s="502"/>
      <c r="CZ362" s="502"/>
      <c r="DA362" s="502"/>
      <c r="DB362" s="502"/>
      <c r="DC362" s="502"/>
      <c r="DD362" s="502"/>
      <c r="DE362" s="502"/>
      <c r="DF362" s="502"/>
      <c r="DG362" s="502"/>
      <c r="DH362" s="502"/>
      <c r="DI362" s="502"/>
      <c r="DJ362" s="502"/>
      <c r="DK362" s="502"/>
      <c r="DL362" s="502"/>
      <c r="DM362" s="502"/>
      <c r="DN362" s="502"/>
      <c r="DO362" s="502"/>
      <c r="DP362" s="502"/>
      <c r="DQ362" s="502"/>
      <c r="DR362" s="502"/>
      <c r="DS362" s="502"/>
      <c r="DT362" s="502"/>
      <c r="DU362" s="502"/>
      <c r="DV362" s="502"/>
      <c r="DW362" s="502"/>
      <c r="DX362" s="502"/>
      <c r="DY362" s="502"/>
      <c r="DZ362" s="502"/>
      <c r="EA362" s="502"/>
      <c r="EB362" s="502"/>
      <c r="EC362" s="502"/>
      <c r="ED362" s="502"/>
      <c r="EE362" s="502"/>
      <c r="EF362" s="502"/>
      <c r="EG362" s="502"/>
      <c r="EH362" s="502"/>
      <c r="EI362" s="502"/>
      <c r="EJ362" s="502"/>
      <c r="EK362" s="502"/>
      <c r="EL362" s="502"/>
      <c r="EM362" s="502"/>
      <c r="EN362" s="502"/>
      <c r="EO362" s="502"/>
      <c r="EP362" s="502"/>
      <c r="EQ362" s="502"/>
      <c r="ER362" s="502"/>
      <c r="ES362" s="502"/>
      <c r="ET362" s="502"/>
      <c r="EU362" s="502"/>
      <c r="EV362" s="502"/>
      <c r="EW362" s="502"/>
      <c r="EX362" s="503"/>
      <c r="EY362" s="502"/>
      <c r="EZ362" s="502"/>
      <c r="FA362" s="502"/>
      <c r="FB362" s="502"/>
      <c r="FC362" s="502"/>
      <c r="FD362" s="502"/>
      <c r="FE362" s="502"/>
      <c r="FF362" s="502"/>
      <c r="FG362" s="502"/>
      <c r="FH362" s="502"/>
      <c r="FI362" s="502"/>
    </row>
    <row r="363" spans="1:165" s="501" customFormat="1" x14ac:dyDescent="0.2">
      <c r="A363" s="772"/>
      <c r="B363" s="788"/>
      <c r="C363" s="502"/>
      <c r="D363" s="502"/>
      <c r="F363" s="30"/>
      <c r="G363" s="502"/>
      <c r="I363" s="30"/>
      <c r="J363" s="502"/>
      <c r="L363" s="30"/>
      <c r="M363" s="502"/>
      <c r="O363" s="30"/>
      <c r="P363" s="502"/>
      <c r="R363" s="30"/>
      <c r="S363" s="502"/>
      <c r="U363" s="30"/>
      <c r="V363" s="502"/>
      <c r="X363" s="30"/>
      <c r="Y363" s="502"/>
      <c r="AA363" s="30"/>
      <c r="AB363" s="502"/>
      <c r="AD363" s="30"/>
      <c r="AE363" s="502"/>
      <c r="AG363" s="30"/>
      <c r="AH363" s="502"/>
      <c r="AJ363" s="30"/>
      <c r="AK363" s="502"/>
      <c r="AM363" s="30"/>
      <c r="AN363" s="502"/>
      <c r="AP363" s="30"/>
      <c r="AQ363" s="502"/>
      <c r="AS363" s="30"/>
      <c r="AT363" s="502"/>
      <c r="AV363" s="30"/>
      <c r="AW363" s="502"/>
      <c r="AY363" s="30"/>
      <c r="AZ363" s="502"/>
      <c r="BB363" s="30"/>
      <c r="BC363" s="502"/>
      <c r="BE363" s="30"/>
      <c r="BF363" s="502"/>
      <c r="BH363" s="30"/>
      <c r="BI363" s="502"/>
      <c r="BK363" s="30"/>
      <c r="BL363" s="31"/>
      <c r="BM363" s="31"/>
      <c r="BN363" s="31"/>
      <c r="BO363" s="31"/>
      <c r="BP363" s="31"/>
      <c r="BQ363" s="31"/>
      <c r="BR363" s="31"/>
      <c r="BS363" s="502"/>
      <c r="BT363" s="502"/>
      <c r="BU363" s="502"/>
      <c r="BV363" s="502"/>
      <c r="BW363" s="502"/>
      <c r="BX363" s="502"/>
      <c r="BY363" s="502"/>
      <c r="BZ363" s="502"/>
      <c r="CA363" s="502"/>
      <c r="CB363" s="502"/>
      <c r="CC363" s="502"/>
      <c r="CD363" s="502"/>
      <c r="CE363" s="502"/>
      <c r="CF363" s="502"/>
      <c r="CG363" s="502"/>
      <c r="CH363" s="502"/>
      <c r="CI363" s="502"/>
      <c r="CJ363" s="502"/>
      <c r="CK363" s="502"/>
      <c r="CL363" s="502"/>
      <c r="CM363" s="502"/>
      <c r="CN363" s="502"/>
      <c r="CO363" s="502"/>
      <c r="CP363" s="502"/>
      <c r="CQ363" s="502"/>
      <c r="CR363" s="502"/>
      <c r="CS363" s="502"/>
      <c r="CT363" s="502"/>
      <c r="CU363" s="502"/>
      <c r="CV363" s="502"/>
      <c r="CW363" s="502"/>
      <c r="CX363" s="502"/>
      <c r="CY363" s="502"/>
      <c r="CZ363" s="502"/>
      <c r="DA363" s="502"/>
      <c r="DB363" s="502"/>
      <c r="DC363" s="502"/>
      <c r="DD363" s="502"/>
      <c r="DE363" s="502"/>
      <c r="DF363" s="502"/>
      <c r="DG363" s="502"/>
      <c r="DH363" s="502"/>
      <c r="DI363" s="502"/>
      <c r="DJ363" s="502"/>
      <c r="DK363" s="502"/>
      <c r="DL363" s="502"/>
      <c r="DM363" s="502"/>
      <c r="DN363" s="502"/>
      <c r="DO363" s="502"/>
      <c r="DP363" s="502"/>
      <c r="DQ363" s="502"/>
      <c r="DR363" s="502"/>
      <c r="DS363" s="502"/>
      <c r="DT363" s="502"/>
      <c r="DU363" s="502"/>
      <c r="DV363" s="502"/>
      <c r="DW363" s="502"/>
      <c r="DX363" s="502"/>
      <c r="DY363" s="502"/>
      <c r="DZ363" s="502"/>
      <c r="EA363" s="502"/>
      <c r="EB363" s="502"/>
      <c r="EC363" s="502"/>
      <c r="ED363" s="502"/>
      <c r="EE363" s="502"/>
      <c r="EF363" s="502"/>
      <c r="EG363" s="502"/>
      <c r="EH363" s="502"/>
      <c r="EI363" s="502"/>
      <c r="EJ363" s="502"/>
      <c r="EK363" s="502"/>
      <c r="EL363" s="502"/>
      <c r="EM363" s="502"/>
      <c r="EN363" s="502"/>
      <c r="EO363" s="502"/>
      <c r="EP363" s="502"/>
      <c r="EQ363" s="502"/>
      <c r="ER363" s="502"/>
      <c r="ES363" s="502"/>
      <c r="ET363" s="502"/>
      <c r="EU363" s="502"/>
      <c r="EV363" s="502"/>
      <c r="EW363" s="502"/>
      <c r="EX363" s="503"/>
      <c r="EY363" s="502"/>
      <c r="EZ363" s="502"/>
      <c r="FA363" s="502"/>
      <c r="FB363" s="502"/>
      <c r="FC363" s="502"/>
      <c r="FD363" s="502"/>
      <c r="FE363" s="502"/>
      <c r="FF363" s="502"/>
      <c r="FG363" s="502"/>
      <c r="FH363" s="502"/>
      <c r="FI363" s="502"/>
    </row>
    <row r="364" spans="1:165" s="501" customFormat="1" x14ac:dyDescent="0.2">
      <c r="A364" s="772"/>
      <c r="B364" s="788"/>
      <c r="C364" s="502"/>
      <c r="D364" s="502"/>
      <c r="F364" s="30"/>
      <c r="G364" s="502"/>
      <c r="I364" s="30"/>
      <c r="J364" s="502"/>
      <c r="L364" s="30"/>
      <c r="M364" s="502"/>
      <c r="O364" s="30"/>
      <c r="P364" s="502"/>
      <c r="R364" s="30"/>
      <c r="S364" s="502"/>
      <c r="U364" s="30"/>
      <c r="V364" s="502"/>
      <c r="X364" s="30"/>
      <c r="Y364" s="502"/>
      <c r="AA364" s="30"/>
      <c r="AB364" s="502"/>
      <c r="AD364" s="30"/>
      <c r="AE364" s="502"/>
      <c r="AG364" s="30"/>
      <c r="AH364" s="502"/>
      <c r="AJ364" s="30"/>
      <c r="AK364" s="502"/>
      <c r="AM364" s="30"/>
      <c r="AN364" s="502"/>
      <c r="AP364" s="30"/>
      <c r="AQ364" s="502"/>
      <c r="AS364" s="30"/>
      <c r="AT364" s="502"/>
      <c r="AV364" s="30"/>
      <c r="AW364" s="502"/>
      <c r="AY364" s="30"/>
      <c r="AZ364" s="502"/>
      <c r="BB364" s="30"/>
      <c r="BC364" s="502"/>
      <c r="BE364" s="30"/>
      <c r="BF364" s="502"/>
      <c r="BH364" s="30"/>
      <c r="BI364" s="502"/>
      <c r="BK364" s="30"/>
      <c r="BL364" s="31"/>
      <c r="BM364" s="31"/>
      <c r="BN364" s="31"/>
      <c r="BO364" s="31"/>
      <c r="BP364" s="31"/>
      <c r="BQ364" s="31"/>
      <c r="BR364" s="31"/>
      <c r="BS364" s="502"/>
      <c r="BT364" s="502"/>
      <c r="BU364" s="502"/>
      <c r="BV364" s="502"/>
      <c r="BW364" s="502"/>
      <c r="BX364" s="502"/>
      <c r="BY364" s="502"/>
      <c r="BZ364" s="502"/>
      <c r="CA364" s="502"/>
      <c r="CB364" s="502"/>
      <c r="CC364" s="502"/>
      <c r="CD364" s="502"/>
      <c r="CE364" s="502"/>
      <c r="CF364" s="502"/>
      <c r="CG364" s="502"/>
      <c r="CH364" s="502"/>
      <c r="CI364" s="502"/>
      <c r="CJ364" s="502"/>
      <c r="CK364" s="502"/>
      <c r="CL364" s="502"/>
      <c r="CM364" s="502"/>
      <c r="CN364" s="502"/>
      <c r="CO364" s="502"/>
      <c r="CP364" s="502"/>
      <c r="CQ364" s="502"/>
      <c r="CR364" s="502"/>
      <c r="CS364" s="502"/>
      <c r="CT364" s="502"/>
      <c r="CU364" s="502"/>
      <c r="CV364" s="502"/>
      <c r="CW364" s="502"/>
      <c r="CX364" s="502"/>
      <c r="CY364" s="502"/>
      <c r="CZ364" s="502"/>
      <c r="DA364" s="502"/>
      <c r="DB364" s="502"/>
      <c r="DC364" s="502"/>
      <c r="DD364" s="502"/>
      <c r="DE364" s="502"/>
      <c r="DF364" s="502"/>
      <c r="DG364" s="502"/>
      <c r="DH364" s="502"/>
      <c r="DI364" s="502"/>
      <c r="DJ364" s="502"/>
      <c r="DK364" s="502"/>
      <c r="DL364" s="502"/>
      <c r="DM364" s="502"/>
      <c r="DN364" s="502"/>
      <c r="DO364" s="502"/>
      <c r="DP364" s="502"/>
      <c r="DQ364" s="502"/>
      <c r="DR364" s="502"/>
      <c r="DS364" s="502"/>
      <c r="DT364" s="502"/>
      <c r="DU364" s="502"/>
      <c r="DV364" s="502"/>
      <c r="DW364" s="502"/>
      <c r="DX364" s="502"/>
      <c r="DY364" s="502"/>
      <c r="DZ364" s="502"/>
      <c r="EA364" s="502"/>
      <c r="EB364" s="502"/>
      <c r="EC364" s="502"/>
      <c r="ED364" s="502"/>
      <c r="EE364" s="502"/>
      <c r="EF364" s="502"/>
      <c r="EG364" s="502"/>
      <c r="EH364" s="502"/>
      <c r="EI364" s="502"/>
      <c r="EJ364" s="502"/>
      <c r="EK364" s="502"/>
      <c r="EL364" s="502"/>
      <c r="EM364" s="502"/>
      <c r="EN364" s="502"/>
      <c r="EO364" s="502"/>
      <c r="EP364" s="502"/>
      <c r="EQ364" s="502"/>
      <c r="ER364" s="502"/>
      <c r="ES364" s="502"/>
      <c r="ET364" s="502"/>
      <c r="EU364" s="502"/>
      <c r="EV364" s="502"/>
      <c r="EW364" s="502"/>
      <c r="EX364" s="503"/>
      <c r="EY364" s="502"/>
      <c r="EZ364" s="502"/>
      <c r="FA364" s="502"/>
      <c r="FB364" s="502"/>
      <c r="FC364" s="502"/>
      <c r="FD364" s="502"/>
      <c r="FE364" s="502"/>
      <c r="FF364" s="502"/>
      <c r="FG364" s="502"/>
      <c r="FH364" s="502"/>
      <c r="FI364" s="502"/>
    </row>
    <row r="365" spans="1:165" s="501" customFormat="1" x14ac:dyDescent="0.2">
      <c r="A365" s="772"/>
      <c r="B365" s="788"/>
      <c r="C365" s="502"/>
      <c r="D365" s="502"/>
      <c r="F365" s="30"/>
      <c r="G365" s="502"/>
      <c r="I365" s="30"/>
      <c r="J365" s="502"/>
      <c r="L365" s="30"/>
      <c r="M365" s="502"/>
      <c r="O365" s="30"/>
      <c r="P365" s="502"/>
      <c r="R365" s="30"/>
      <c r="S365" s="502"/>
      <c r="U365" s="30"/>
      <c r="V365" s="502"/>
      <c r="X365" s="30"/>
      <c r="Y365" s="502"/>
      <c r="AA365" s="30"/>
      <c r="AB365" s="502"/>
      <c r="AD365" s="30"/>
      <c r="AE365" s="502"/>
      <c r="AG365" s="30"/>
      <c r="AH365" s="502"/>
      <c r="AJ365" s="30"/>
      <c r="AK365" s="502"/>
      <c r="AM365" s="30"/>
      <c r="AN365" s="502"/>
      <c r="AP365" s="30"/>
      <c r="AQ365" s="502"/>
      <c r="AS365" s="30"/>
      <c r="AT365" s="502"/>
      <c r="AV365" s="30"/>
      <c r="AW365" s="502"/>
      <c r="AY365" s="30"/>
      <c r="AZ365" s="502"/>
      <c r="BB365" s="30"/>
      <c r="BC365" s="502"/>
      <c r="BE365" s="30"/>
      <c r="BF365" s="502"/>
      <c r="BH365" s="30"/>
      <c r="BI365" s="502"/>
      <c r="BK365" s="30"/>
      <c r="BL365" s="31"/>
      <c r="BM365" s="31"/>
      <c r="BN365" s="31"/>
      <c r="BO365" s="31"/>
      <c r="BP365" s="31"/>
      <c r="BQ365" s="31"/>
      <c r="BR365" s="31"/>
      <c r="BS365" s="502"/>
      <c r="BT365" s="502"/>
      <c r="BU365" s="502"/>
      <c r="BV365" s="502"/>
      <c r="BW365" s="502"/>
      <c r="BX365" s="502"/>
      <c r="BY365" s="502"/>
      <c r="BZ365" s="502"/>
      <c r="CA365" s="502"/>
      <c r="CB365" s="502"/>
      <c r="CC365" s="502"/>
      <c r="CD365" s="502"/>
      <c r="CE365" s="502"/>
      <c r="CF365" s="502"/>
      <c r="CG365" s="502"/>
      <c r="CH365" s="502"/>
      <c r="CI365" s="502"/>
      <c r="CJ365" s="502"/>
      <c r="CK365" s="502"/>
      <c r="CL365" s="502"/>
      <c r="CM365" s="502"/>
      <c r="CN365" s="502"/>
      <c r="CO365" s="502"/>
      <c r="CP365" s="502"/>
      <c r="CQ365" s="502"/>
      <c r="CR365" s="502"/>
      <c r="CS365" s="502"/>
      <c r="CT365" s="502"/>
      <c r="CU365" s="502"/>
      <c r="CV365" s="502"/>
      <c r="CW365" s="502"/>
      <c r="CX365" s="502"/>
      <c r="CY365" s="502"/>
      <c r="CZ365" s="502"/>
      <c r="DA365" s="502"/>
      <c r="DB365" s="502"/>
      <c r="DC365" s="502"/>
      <c r="DD365" s="502"/>
      <c r="DE365" s="502"/>
      <c r="DF365" s="502"/>
      <c r="DG365" s="502"/>
      <c r="DH365" s="502"/>
      <c r="DI365" s="502"/>
      <c r="DJ365" s="502"/>
      <c r="DK365" s="502"/>
      <c r="DL365" s="502"/>
      <c r="DM365" s="502"/>
      <c r="DN365" s="502"/>
      <c r="DO365" s="502"/>
      <c r="DP365" s="502"/>
      <c r="DQ365" s="502"/>
      <c r="DR365" s="502"/>
      <c r="DS365" s="502"/>
      <c r="DT365" s="502"/>
      <c r="DU365" s="502"/>
      <c r="DV365" s="502"/>
      <c r="DW365" s="502"/>
      <c r="DX365" s="502"/>
      <c r="DY365" s="502"/>
      <c r="DZ365" s="502"/>
      <c r="EA365" s="502"/>
      <c r="EB365" s="502"/>
      <c r="EC365" s="502"/>
      <c r="ED365" s="502"/>
      <c r="EE365" s="502"/>
      <c r="EF365" s="502"/>
      <c r="EG365" s="502"/>
      <c r="EH365" s="502"/>
      <c r="EI365" s="502"/>
      <c r="EJ365" s="502"/>
      <c r="EK365" s="502"/>
      <c r="EL365" s="502"/>
      <c r="EM365" s="502"/>
      <c r="EN365" s="502"/>
      <c r="EO365" s="502"/>
      <c r="EP365" s="502"/>
      <c r="EQ365" s="502"/>
      <c r="ER365" s="502"/>
      <c r="ES365" s="502"/>
      <c r="ET365" s="502"/>
      <c r="EU365" s="502"/>
      <c r="EV365" s="502"/>
      <c r="EW365" s="502"/>
      <c r="EX365" s="503"/>
      <c r="EY365" s="502"/>
      <c r="EZ365" s="502"/>
      <c r="FA365" s="502"/>
      <c r="FB365" s="502"/>
      <c r="FC365" s="502"/>
      <c r="FD365" s="502"/>
      <c r="FE365" s="502"/>
      <c r="FF365" s="502"/>
      <c r="FG365" s="502"/>
      <c r="FH365" s="502"/>
      <c r="FI365" s="502"/>
    </row>
    <row r="366" spans="1:165" s="501" customFormat="1" x14ac:dyDescent="0.2">
      <c r="A366" s="772"/>
      <c r="B366" s="788"/>
      <c r="C366" s="502"/>
      <c r="D366" s="502"/>
      <c r="F366" s="30"/>
      <c r="G366" s="502"/>
      <c r="I366" s="30"/>
      <c r="J366" s="502"/>
      <c r="L366" s="30"/>
      <c r="M366" s="502"/>
      <c r="O366" s="30"/>
      <c r="P366" s="502"/>
      <c r="R366" s="30"/>
      <c r="S366" s="502"/>
      <c r="U366" s="30"/>
      <c r="V366" s="502"/>
      <c r="X366" s="30"/>
      <c r="Y366" s="502"/>
      <c r="AA366" s="30"/>
      <c r="AB366" s="502"/>
      <c r="AD366" s="30"/>
      <c r="AE366" s="502"/>
      <c r="AG366" s="30"/>
      <c r="AH366" s="502"/>
      <c r="AJ366" s="30"/>
      <c r="AK366" s="502"/>
      <c r="AM366" s="30"/>
      <c r="AN366" s="502"/>
      <c r="AP366" s="30"/>
      <c r="AQ366" s="502"/>
      <c r="AS366" s="30"/>
      <c r="AT366" s="502"/>
      <c r="AV366" s="30"/>
      <c r="AW366" s="502"/>
      <c r="AY366" s="30"/>
      <c r="AZ366" s="502"/>
      <c r="BB366" s="30"/>
      <c r="BC366" s="502"/>
      <c r="BE366" s="30"/>
      <c r="BF366" s="502"/>
      <c r="BH366" s="30"/>
      <c r="BI366" s="502"/>
      <c r="BK366" s="30"/>
      <c r="BL366" s="31"/>
      <c r="BM366" s="31"/>
      <c r="BN366" s="31"/>
      <c r="BO366" s="31"/>
      <c r="BP366" s="31"/>
      <c r="BQ366" s="31"/>
      <c r="BR366" s="31"/>
      <c r="BS366" s="502"/>
      <c r="BT366" s="502"/>
      <c r="BU366" s="502"/>
      <c r="BV366" s="502"/>
      <c r="BW366" s="502"/>
      <c r="BX366" s="502"/>
      <c r="BY366" s="502"/>
      <c r="BZ366" s="502"/>
      <c r="CA366" s="502"/>
      <c r="CB366" s="502"/>
      <c r="CC366" s="502"/>
      <c r="CD366" s="502"/>
      <c r="CE366" s="502"/>
      <c r="CF366" s="502"/>
      <c r="CG366" s="502"/>
      <c r="CH366" s="502"/>
      <c r="CI366" s="502"/>
      <c r="CJ366" s="502"/>
      <c r="CK366" s="502"/>
      <c r="CL366" s="502"/>
      <c r="CM366" s="502"/>
      <c r="CN366" s="502"/>
      <c r="CO366" s="502"/>
      <c r="CP366" s="502"/>
      <c r="CQ366" s="502"/>
      <c r="CR366" s="502"/>
      <c r="CS366" s="502"/>
      <c r="CT366" s="502"/>
      <c r="CU366" s="502"/>
      <c r="CV366" s="502"/>
      <c r="CW366" s="502"/>
      <c r="CX366" s="502"/>
      <c r="CY366" s="502"/>
      <c r="CZ366" s="502"/>
      <c r="DA366" s="502"/>
      <c r="DB366" s="502"/>
      <c r="DC366" s="502"/>
      <c r="DD366" s="502"/>
      <c r="DE366" s="502"/>
      <c r="DF366" s="502"/>
      <c r="DG366" s="502"/>
      <c r="DH366" s="502"/>
      <c r="DI366" s="502"/>
      <c r="DJ366" s="502"/>
      <c r="DK366" s="502"/>
      <c r="DL366" s="502"/>
      <c r="DM366" s="502"/>
      <c r="DN366" s="502"/>
      <c r="DO366" s="502"/>
      <c r="DP366" s="502"/>
      <c r="DQ366" s="502"/>
      <c r="DR366" s="502"/>
      <c r="DS366" s="502"/>
      <c r="DT366" s="502"/>
      <c r="DU366" s="502"/>
      <c r="DV366" s="502"/>
      <c r="DW366" s="502"/>
      <c r="DX366" s="502"/>
      <c r="DY366" s="502"/>
      <c r="DZ366" s="502"/>
      <c r="EA366" s="502"/>
      <c r="EB366" s="502"/>
      <c r="EC366" s="502"/>
      <c r="ED366" s="502"/>
      <c r="EE366" s="502"/>
      <c r="EF366" s="502"/>
      <c r="EG366" s="502"/>
      <c r="EH366" s="502"/>
      <c r="EI366" s="502"/>
      <c r="EJ366" s="502"/>
      <c r="EK366" s="502"/>
      <c r="EL366" s="502"/>
      <c r="EM366" s="502"/>
      <c r="EN366" s="502"/>
      <c r="EO366" s="502"/>
      <c r="EP366" s="502"/>
      <c r="EQ366" s="502"/>
      <c r="ER366" s="502"/>
      <c r="ES366" s="502"/>
      <c r="ET366" s="502"/>
      <c r="EU366" s="502"/>
      <c r="EV366" s="502"/>
      <c r="EW366" s="502"/>
      <c r="EX366" s="503"/>
      <c r="EY366" s="502"/>
      <c r="EZ366" s="502"/>
      <c r="FA366" s="502"/>
      <c r="FB366" s="502"/>
      <c r="FC366" s="502"/>
      <c r="FD366" s="502"/>
      <c r="FE366" s="502"/>
      <c r="FF366" s="502"/>
      <c r="FG366" s="502"/>
      <c r="FH366" s="502"/>
      <c r="FI366" s="502"/>
    </row>
    <row r="367" spans="1:165" s="501" customFormat="1" x14ac:dyDescent="0.2">
      <c r="A367" s="772"/>
      <c r="B367" s="788"/>
      <c r="C367" s="502"/>
      <c r="D367" s="502"/>
      <c r="F367" s="30"/>
      <c r="G367" s="502"/>
      <c r="I367" s="30"/>
      <c r="J367" s="502"/>
      <c r="L367" s="30"/>
      <c r="M367" s="502"/>
      <c r="O367" s="30"/>
      <c r="P367" s="502"/>
      <c r="R367" s="30"/>
      <c r="S367" s="502"/>
      <c r="U367" s="30"/>
      <c r="V367" s="502"/>
      <c r="X367" s="30"/>
      <c r="Y367" s="502"/>
      <c r="AA367" s="30"/>
      <c r="AB367" s="502"/>
      <c r="AD367" s="30"/>
      <c r="AE367" s="502"/>
      <c r="AG367" s="30"/>
      <c r="AH367" s="502"/>
      <c r="AJ367" s="30"/>
      <c r="AK367" s="502"/>
      <c r="AM367" s="30"/>
      <c r="AN367" s="502"/>
      <c r="AP367" s="30"/>
      <c r="AQ367" s="502"/>
      <c r="AS367" s="30"/>
      <c r="AT367" s="502"/>
      <c r="AV367" s="30"/>
      <c r="AW367" s="502"/>
      <c r="AY367" s="30"/>
      <c r="AZ367" s="502"/>
      <c r="BB367" s="30"/>
      <c r="BC367" s="502"/>
      <c r="BE367" s="30"/>
      <c r="BF367" s="502"/>
      <c r="BH367" s="30"/>
      <c r="BI367" s="502"/>
      <c r="BK367" s="30"/>
      <c r="BL367" s="31"/>
      <c r="BM367" s="31"/>
      <c r="BN367" s="31"/>
      <c r="BO367" s="31"/>
      <c r="BP367" s="31"/>
      <c r="BQ367" s="31"/>
      <c r="BR367" s="31"/>
      <c r="BS367" s="502"/>
      <c r="BT367" s="502"/>
      <c r="BU367" s="502"/>
      <c r="BV367" s="502"/>
      <c r="BW367" s="502"/>
      <c r="BX367" s="502"/>
      <c r="BY367" s="502"/>
      <c r="BZ367" s="502"/>
      <c r="CA367" s="502"/>
      <c r="CB367" s="502"/>
      <c r="CC367" s="502"/>
      <c r="CD367" s="502"/>
      <c r="CE367" s="502"/>
      <c r="CF367" s="502"/>
      <c r="CG367" s="502"/>
      <c r="CH367" s="502"/>
      <c r="CI367" s="502"/>
      <c r="CJ367" s="502"/>
      <c r="CK367" s="502"/>
      <c r="CL367" s="502"/>
      <c r="CM367" s="502"/>
      <c r="CN367" s="502"/>
      <c r="CO367" s="502"/>
      <c r="CP367" s="502"/>
      <c r="CQ367" s="502"/>
      <c r="CR367" s="502"/>
      <c r="CS367" s="502"/>
      <c r="CT367" s="502"/>
      <c r="CU367" s="502"/>
      <c r="CV367" s="502"/>
      <c r="CW367" s="502"/>
      <c r="CX367" s="502"/>
      <c r="CY367" s="502"/>
      <c r="CZ367" s="502"/>
      <c r="DA367" s="502"/>
      <c r="DB367" s="502"/>
      <c r="DC367" s="502"/>
      <c r="DD367" s="502"/>
      <c r="DE367" s="502"/>
      <c r="DF367" s="502"/>
      <c r="DG367" s="502"/>
      <c r="DH367" s="502"/>
      <c r="DI367" s="502"/>
      <c r="DJ367" s="502"/>
      <c r="DK367" s="502"/>
      <c r="DL367" s="502"/>
      <c r="DM367" s="502"/>
      <c r="DN367" s="502"/>
      <c r="DO367" s="502"/>
      <c r="DP367" s="502"/>
      <c r="DQ367" s="502"/>
      <c r="DR367" s="502"/>
      <c r="DS367" s="502"/>
      <c r="DT367" s="502"/>
      <c r="DU367" s="502"/>
      <c r="DV367" s="502"/>
      <c r="DW367" s="502"/>
      <c r="DX367" s="502"/>
      <c r="DY367" s="502"/>
      <c r="DZ367" s="502"/>
      <c r="EA367" s="502"/>
      <c r="EB367" s="502"/>
      <c r="EC367" s="502"/>
      <c r="ED367" s="502"/>
      <c r="EE367" s="502"/>
      <c r="EF367" s="502"/>
      <c r="EG367" s="502"/>
      <c r="EH367" s="502"/>
      <c r="EI367" s="502"/>
      <c r="EJ367" s="502"/>
      <c r="EK367" s="502"/>
      <c r="EL367" s="502"/>
      <c r="EM367" s="502"/>
      <c r="EN367" s="502"/>
      <c r="EO367" s="502"/>
      <c r="EP367" s="502"/>
      <c r="EQ367" s="502"/>
      <c r="ER367" s="502"/>
      <c r="ES367" s="502"/>
      <c r="ET367" s="502"/>
      <c r="EU367" s="502"/>
      <c r="EV367" s="502"/>
      <c r="EW367" s="502"/>
      <c r="EX367" s="503"/>
      <c r="EY367" s="502"/>
      <c r="EZ367" s="502"/>
      <c r="FA367" s="502"/>
      <c r="FB367" s="502"/>
      <c r="FC367" s="502"/>
      <c r="FD367" s="502"/>
      <c r="FE367" s="502"/>
      <c r="FF367" s="502"/>
      <c r="FG367" s="502"/>
      <c r="FH367" s="502"/>
      <c r="FI367" s="502"/>
    </row>
    <row r="368" spans="1:165" s="501" customFormat="1" x14ac:dyDescent="0.2">
      <c r="A368" s="772"/>
      <c r="B368" s="788"/>
      <c r="C368" s="502"/>
      <c r="D368" s="502"/>
      <c r="F368" s="30"/>
      <c r="G368" s="502"/>
      <c r="I368" s="30"/>
      <c r="J368" s="502"/>
      <c r="L368" s="30"/>
      <c r="M368" s="502"/>
      <c r="O368" s="30"/>
      <c r="P368" s="502"/>
      <c r="R368" s="30"/>
      <c r="S368" s="502"/>
      <c r="U368" s="30"/>
      <c r="V368" s="502"/>
      <c r="X368" s="30"/>
      <c r="Y368" s="502"/>
      <c r="AA368" s="30"/>
      <c r="AB368" s="502"/>
      <c r="AD368" s="30"/>
      <c r="AE368" s="502"/>
      <c r="AG368" s="30"/>
      <c r="AH368" s="502"/>
      <c r="AJ368" s="30"/>
      <c r="AK368" s="502"/>
      <c r="AM368" s="30"/>
      <c r="AN368" s="502"/>
      <c r="AP368" s="30"/>
      <c r="AQ368" s="502"/>
      <c r="AS368" s="30"/>
      <c r="AT368" s="502"/>
      <c r="AV368" s="30"/>
      <c r="AW368" s="502"/>
      <c r="AY368" s="30"/>
      <c r="AZ368" s="502"/>
      <c r="BB368" s="30"/>
      <c r="BC368" s="502"/>
      <c r="BE368" s="30"/>
      <c r="BF368" s="502"/>
      <c r="BH368" s="30"/>
      <c r="BI368" s="502"/>
      <c r="BK368" s="30"/>
      <c r="BL368" s="31"/>
      <c r="BM368" s="31"/>
      <c r="BN368" s="31"/>
      <c r="BO368" s="31"/>
      <c r="BP368" s="31"/>
      <c r="BQ368" s="31"/>
      <c r="BR368" s="31"/>
      <c r="BS368" s="502"/>
      <c r="BT368" s="502"/>
      <c r="BU368" s="502"/>
      <c r="BV368" s="502"/>
      <c r="BW368" s="502"/>
      <c r="BX368" s="502"/>
      <c r="BY368" s="502"/>
      <c r="BZ368" s="502"/>
      <c r="CA368" s="502"/>
      <c r="CB368" s="502"/>
      <c r="CC368" s="502"/>
      <c r="CD368" s="502"/>
      <c r="CE368" s="502"/>
      <c r="CF368" s="502"/>
      <c r="CG368" s="502"/>
      <c r="CH368" s="502"/>
      <c r="CI368" s="502"/>
      <c r="CJ368" s="502"/>
      <c r="CK368" s="502"/>
      <c r="CL368" s="502"/>
      <c r="CM368" s="502"/>
      <c r="CN368" s="502"/>
      <c r="CO368" s="502"/>
      <c r="CP368" s="502"/>
      <c r="CQ368" s="502"/>
      <c r="CR368" s="502"/>
      <c r="CS368" s="502"/>
      <c r="CT368" s="502"/>
      <c r="CU368" s="502"/>
      <c r="CV368" s="502"/>
      <c r="CW368" s="502"/>
      <c r="CX368" s="502"/>
      <c r="CY368" s="502"/>
      <c r="CZ368" s="502"/>
      <c r="DA368" s="502"/>
      <c r="DB368" s="502"/>
      <c r="DC368" s="502"/>
      <c r="DD368" s="502"/>
      <c r="DE368" s="502"/>
      <c r="DF368" s="502"/>
      <c r="DG368" s="502"/>
      <c r="DH368" s="502"/>
      <c r="DI368" s="502"/>
      <c r="DJ368" s="502"/>
      <c r="DK368" s="502"/>
      <c r="DL368" s="502"/>
      <c r="DM368" s="502"/>
      <c r="DN368" s="502"/>
      <c r="DO368" s="502"/>
      <c r="DP368" s="502"/>
      <c r="DQ368" s="502"/>
      <c r="DR368" s="502"/>
      <c r="DS368" s="502"/>
      <c r="DT368" s="502"/>
      <c r="DU368" s="502"/>
      <c r="DV368" s="502"/>
      <c r="DW368" s="502"/>
      <c r="DX368" s="502"/>
      <c r="DY368" s="502"/>
      <c r="DZ368" s="502"/>
      <c r="EA368" s="502"/>
      <c r="EB368" s="502"/>
      <c r="EC368" s="502"/>
      <c r="ED368" s="502"/>
      <c r="EE368" s="502"/>
      <c r="EF368" s="502"/>
      <c r="EG368" s="502"/>
      <c r="EH368" s="502"/>
      <c r="EI368" s="502"/>
      <c r="EJ368" s="502"/>
      <c r="EK368" s="502"/>
      <c r="EL368" s="502"/>
      <c r="EM368" s="502"/>
      <c r="EN368" s="502"/>
      <c r="EO368" s="502"/>
      <c r="EP368" s="502"/>
      <c r="EQ368" s="502"/>
      <c r="ER368" s="502"/>
      <c r="ES368" s="502"/>
      <c r="ET368" s="502"/>
      <c r="EU368" s="502"/>
      <c r="EV368" s="502"/>
      <c r="EW368" s="502"/>
      <c r="EX368" s="503"/>
      <c r="EY368" s="502"/>
      <c r="EZ368" s="502"/>
      <c r="FA368" s="502"/>
      <c r="FB368" s="502"/>
      <c r="FC368" s="502"/>
      <c r="FD368" s="502"/>
      <c r="FE368" s="502"/>
      <c r="FF368" s="502"/>
      <c r="FG368" s="502"/>
      <c r="FH368" s="502"/>
      <c r="FI368" s="502"/>
    </row>
    <row r="369" spans="1:165" s="501" customFormat="1" x14ac:dyDescent="0.2">
      <c r="A369" s="772"/>
      <c r="B369" s="788"/>
      <c r="C369" s="502"/>
      <c r="D369" s="502"/>
      <c r="F369" s="30"/>
      <c r="G369" s="502"/>
      <c r="I369" s="30"/>
      <c r="J369" s="502"/>
      <c r="L369" s="30"/>
      <c r="M369" s="502"/>
      <c r="O369" s="30"/>
      <c r="P369" s="502"/>
      <c r="R369" s="30"/>
      <c r="S369" s="502"/>
      <c r="U369" s="30"/>
      <c r="V369" s="502"/>
      <c r="X369" s="30"/>
      <c r="Y369" s="502"/>
      <c r="AA369" s="30"/>
      <c r="AB369" s="502"/>
      <c r="AD369" s="30"/>
      <c r="AE369" s="502"/>
      <c r="AG369" s="30"/>
      <c r="AH369" s="502"/>
      <c r="AJ369" s="30"/>
      <c r="AK369" s="502"/>
      <c r="AM369" s="30"/>
      <c r="AN369" s="502"/>
      <c r="AP369" s="30"/>
      <c r="AQ369" s="502"/>
      <c r="AS369" s="30"/>
      <c r="AT369" s="502"/>
      <c r="AV369" s="30"/>
      <c r="AW369" s="502"/>
      <c r="AY369" s="30"/>
      <c r="AZ369" s="502"/>
      <c r="BB369" s="30"/>
      <c r="BC369" s="502"/>
      <c r="BE369" s="30"/>
      <c r="BF369" s="502"/>
      <c r="BH369" s="30"/>
      <c r="BI369" s="502"/>
      <c r="BK369" s="30"/>
      <c r="BL369" s="31"/>
      <c r="BM369" s="31"/>
      <c r="BN369" s="31"/>
      <c r="BO369" s="31"/>
      <c r="BP369" s="31"/>
      <c r="BQ369" s="31"/>
      <c r="BR369" s="31"/>
      <c r="BS369" s="502"/>
      <c r="BT369" s="502"/>
      <c r="BU369" s="502"/>
      <c r="BV369" s="502"/>
      <c r="BW369" s="502"/>
      <c r="BX369" s="502"/>
      <c r="BY369" s="502"/>
      <c r="BZ369" s="502"/>
      <c r="CA369" s="502"/>
      <c r="CB369" s="502"/>
      <c r="CC369" s="502"/>
      <c r="CD369" s="502"/>
      <c r="CE369" s="502"/>
      <c r="CF369" s="502"/>
      <c r="CG369" s="502"/>
      <c r="CH369" s="502"/>
      <c r="CI369" s="502"/>
      <c r="CJ369" s="502"/>
      <c r="CK369" s="502"/>
      <c r="CL369" s="502"/>
      <c r="CM369" s="502"/>
      <c r="CN369" s="502"/>
      <c r="CO369" s="502"/>
      <c r="CP369" s="502"/>
      <c r="CQ369" s="502"/>
      <c r="CR369" s="502"/>
      <c r="CS369" s="502"/>
      <c r="CT369" s="502"/>
      <c r="CU369" s="502"/>
      <c r="CV369" s="502"/>
      <c r="CW369" s="502"/>
      <c r="CX369" s="502"/>
      <c r="CY369" s="502"/>
      <c r="CZ369" s="502"/>
      <c r="DA369" s="502"/>
      <c r="DB369" s="502"/>
      <c r="DC369" s="502"/>
      <c r="DD369" s="502"/>
      <c r="DE369" s="502"/>
      <c r="DF369" s="502"/>
      <c r="DG369" s="502"/>
      <c r="DH369" s="502"/>
      <c r="DI369" s="502"/>
      <c r="DJ369" s="502"/>
      <c r="DK369" s="502"/>
      <c r="DL369" s="502"/>
      <c r="DM369" s="502"/>
      <c r="DN369" s="502"/>
      <c r="DO369" s="502"/>
      <c r="DP369" s="502"/>
      <c r="DQ369" s="502"/>
      <c r="DR369" s="502"/>
      <c r="DS369" s="502"/>
      <c r="DT369" s="502"/>
      <c r="DU369" s="502"/>
      <c r="DV369" s="502"/>
      <c r="DW369" s="502"/>
      <c r="DX369" s="502"/>
      <c r="DY369" s="502"/>
      <c r="DZ369" s="502"/>
      <c r="EA369" s="502"/>
      <c r="EB369" s="502"/>
      <c r="EC369" s="502"/>
      <c r="ED369" s="502"/>
      <c r="EE369" s="502"/>
      <c r="EF369" s="502"/>
      <c r="EG369" s="502"/>
      <c r="EH369" s="502"/>
      <c r="EI369" s="502"/>
      <c r="EJ369" s="502"/>
      <c r="EK369" s="502"/>
      <c r="EL369" s="502"/>
      <c r="EM369" s="502"/>
      <c r="EN369" s="502"/>
      <c r="EO369" s="502"/>
      <c r="EP369" s="502"/>
      <c r="EQ369" s="502"/>
      <c r="ER369" s="502"/>
      <c r="ES369" s="502"/>
      <c r="ET369" s="502"/>
      <c r="EU369" s="502"/>
      <c r="EV369" s="502"/>
      <c r="EW369" s="502"/>
      <c r="EX369" s="503"/>
      <c r="EY369" s="502"/>
      <c r="EZ369" s="502"/>
      <c r="FA369" s="502"/>
      <c r="FB369" s="502"/>
      <c r="FC369" s="502"/>
      <c r="FD369" s="502"/>
      <c r="FE369" s="502"/>
      <c r="FF369" s="502"/>
      <c r="FG369" s="502"/>
      <c r="FH369" s="502"/>
      <c r="FI369" s="502"/>
    </row>
    <row r="370" spans="1:165" s="501" customFormat="1" x14ac:dyDescent="0.2">
      <c r="A370" s="772"/>
      <c r="B370" s="788"/>
      <c r="C370" s="502"/>
      <c r="D370" s="502"/>
      <c r="F370" s="30"/>
      <c r="G370" s="502"/>
      <c r="I370" s="30"/>
      <c r="J370" s="502"/>
      <c r="L370" s="30"/>
      <c r="M370" s="502"/>
      <c r="O370" s="30"/>
      <c r="P370" s="502"/>
      <c r="R370" s="30"/>
      <c r="S370" s="502"/>
      <c r="U370" s="30"/>
      <c r="V370" s="502"/>
      <c r="X370" s="30"/>
      <c r="Y370" s="502"/>
      <c r="AA370" s="30"/>
      <c r="AB370" s="502"/>
      <c r="AD370" s="30"/>
      <c r="AE370" s="502"/>
      <c r="AG370" s="30"/>
      <c r="AH370" s="502"/>
      <c r="AJ370" s="30"/>
      <c r="AK370" s="502"/>
      <c r="AM370" s="30"/>
      <c r="AN370" s="502"/>
      <c r="AP370" s="30"/>
      <c r="AQ370" s="502"/>
      <c r="AS370" s="30"/>
      <c r="AT370" s="502"/>
      <c r="AV370" s="30"/>
      <c r="AW370" s="502"/>
      <c r="AY370" s="30"/>
      <c r="AZ370" s="502"/>
      <c r="BB370" s="30"/>
      <c r="BC370" s="502"/>
      <c r="BE370" s="30"/>
      <c r="BF370" s="502"/>
      <c r="BH370" s="30"/>
      <c r="BI370" s="502"/>
      <c r="BK370" s="30"/>
      <c r="BL370" s="31"/>
      <c r="BM370" s="31"/>
      <c r="BN370" s="31"/>
      <c r="BO370" s="31"/>
      <c r="BP370" s="31"/>
      <c r="BQ370" s="31"/>
      <c r="BR370" s="31"/>
      <c r="BS370" s="502"/>
      <c r="BT370" s="502"/>
      <c r="BU370" s="502"/>
      <c r="BV370" s="502"/>
      <c r="BW370" s="502"/>
      <c r="BX370" s="502"/>
      <c r="BY370" s="502"/>
      <c r="BZ370" s="502"/>
      <c r="CA370" s="502"/>
      <c r="CB370" s="502"/>
      <c r="CC370" s="502"/>
      <c r="CD370" s="502"/>
      <c r="CE370" s="502"/>
      <c r="CF370" s="502"/>
      <c r="CG370" s="502"/>
      <c r="CH370" s="502"/>
      <c r="CI370" s="502"/>
      <c r="CJ370" s="502"/>
      <c r="CK370" s="502"/>
      <c r="CL370" s="502"/>
      <c r="CM370" s="502"/>
      <c r="CN370" s="502"/>
      <c r="CO370" s="502"/>
      <c r="CP370" s="502"/>
      <c r="CQ370" s="502"/>
      <c r="CR370" s="502"/>
      <c r="CS370" s="502"/>
      <c r="CT370" s="502"/>
      <c r="CU370" s="502"/>
      <c r="CV370" s="502"/>
      <c r="CW370" s="502"/>
      <c r="CX370" s="502"/>
      <c r="CY370" s="502"/>
      <c r="CZ370" s="502"/>
      <c r="DA370" s="502"/>
      <c r="DB370" s="502"/>
      <c r="DC370" s="502"/>
      <c r="DD370" s="502"/>
      <c r="DE370" s="502"/>
      <c r="DF370" s="502"/>
      <c r="DG370" s="502"/>
      <c r="DH370" s="502"/>
      <c r="DI370" s="502"/>
      <c r="DJ370" s="502"/>
      <c r="DK370" s="502"/>
      <c r="DL370" s="502"/>
      <c r="DM370" s="502"/>
      <c r="DN370" s="502"/>
      <c r="DO370" s="502"/>
      <c r="DP370" s="502"/>
      <c r="DQ370" s="502"/>
      <c r="DR370" s="502"/>
      <c r="DS370" s="502"/>
      <c r="DT370" s="502"/>
      <c r="DU370" s="502"/>
      <c r="DV370" s="502"/>
      <c r="DW370" s="502"/>
      <c r="DX370" s="502"/>
      <c r="DY370" s="502"/>
      <c r="DZ370" s="502"/>
      <c r="EA370" s="502"/>
      <c r="EB370" s="502"/>
      <c r="EC370" s="502"/>
      <c r="ED370" s="502"/>
      <c r="EE370" s="502"/>
      <c r="EF370" s="502"/>
      <c r="EG370" s="502"/>
      <c r="EH370" s="502"/>
      <c r="EI370" s="502"/>
      <c r="EJ370" s="502"/>
      <c r="EK370" s="502"/>
      <c r="EL370" s="502"/>
      <c r="EM370" s="502"/>
      <c r="EN370" s="502"/>
      <c r="EO370" s="502"/>
      <c r="EP370" s="502"/>
      <c r="EQ370" s="502"/>
      <c r="ER370" s="502"/>
      <c r="ES370" s="502"/>
      <c r="ET370" s="502"/>
      <c r="EU370" s="502"/>
      <c r="EV370" s="502"/>
      <c r="EW370" s="502"/>
      <c r="EX370" s="503"/>
      <c r="EY370" s="502"/>
      <c r="EZ370" s="502"/>
      <c r="FA370" s="502"/>
      <c r="FB370" s="502"/>
      <c r="FC370" s="502"/>
      <c r="FD370" s="502"/>
      <c r="FE370" s="502"/>
      <c r="FF370" s="502"/>
      <c r="FG370" s="502"/>
      <c r="FH370" s="502"/>
      <c r="FI370" s="502"/>
    </row>
    <row r="371" spans="1:165" s="501" customFormat="1" x14ac:dyDescent="0.2">
      <c r="A371" s="772"/>
      <c r="B371" s="788"/>
      <c r="C371" s="502"/>
      <c r="D371" s="502"/>
      <c r="F371" s="30"/>
      <c r="G371" s="502"/>
      <c r="I371" s="30"/>
      <c r="J371" s="502"/>
      <c r="L371" s="30"/>
      <c r="M371" s="502"/>
      <c r="O371" s="30"/>
      <c r="P371" s="502"/>
      <c r="R371" s="30"/>
      <c r="S371" s="502"/>
      <c r="U371" s="30"/>
      <c r="V371" s="502"/>
      <c r="X371" s="30"/>
      <c r="Y371" s="502"/>
      <c r="AA371" s="30"/>
      <c r="AB371" s="502"/>
      <c r="AD371" s="30"/>
      <c r="AE371" s="502"/>
      <c r="AG371" s="30"/>
      <c r="AH371" s="502"/>
      <c r="AJ371" s="30"/>
      <c r="AK371" s="502"/>
      <c r="AM371" s="30"/>
      <c r="AN371" s="502"/>
      <c r="AP371" s="30"/>
      <c r="AQ371" s="502"/>
      <c r="AS371" s="30"/>
      <c r="AT371" s="502"/>
      <c r="AV371" s="30"/>
      <c r="AW371" s="502"/>
      <c r="AY371" s="30"/>
      <c r="AZ371" s="502"/>
      <c r="BB371" s="30"/>
      <c r="BC371" s="502"/>
      <c r="BE371" s="30"/>
      <c r="BF371" s="502"/>
      <c r="BH371" s="30"/>
      <c r="BI371" s="502"/>
      <c r="BK371" s="30"/>
      <c r="BL371" s="31"/>
      <c r="BM371" s="31"/>
      <c r="BN371" s="31"/>
      <c r="BO371" s="31"/>
      <c r="BP371" s="31"/>
      <c r="BQ371" s="31"/>
      <c r="BR371" s="31"/>
      <c r="BS371" s="502"/>
      <c r="BT371" s="502"/>
      <c r="BU371" s="502"/>
      <c r="BV371" s="502"/>
      <c r="BW371" s="502"/>
      <c r="BX371" s="502"/>
      <c r="BY371" s="502"/>
      <c r="BZ371" s="502"/>
      <c r="CA371" s="502"/>
      <c r="CB371" s="502"/>
      <c r="CC371" s="502"/>
      <c r="CD371" s="502"/>
      <c r="CE371" s="502"/>
      <c r="CF371" s="502"/>
      <c r="CG371" s="502"/>
      <c r="CH371" s="502"/>
      <c r="CI371" s="502"/>
      <c r="CJ371" s="502"/>
      <c r="CK371" s="502"/>
      <c r="CL371" s="502"/>
      <c r="CM371" s="502"/>
      <c r="CN371" s="502"/>
      <c r="CO371" s="502"/>
      <c r="CP371" s="502"/>
      <c r="CQ371" s="502"/>
      <c r="CR371" s="502"/>
      <c r="CS371" s="502"/>
      <c r="CT371" s="502"/>
      <c r="CU371" s="502"/>
      <c r="CV371" s="502"/>
      <c r="CW371" s="502"/>
      <c r="CX371" s="502"/>
      <c r="CY371" s="502"/>
      <c r="CZ371" s="502"/>
      <c r="DA371" s="502"/>
      <c r="DB371" s="502"/>
      <c r="DC371" s="502"/>
      <c r="DD371" s="502"/>
      <c r="DE371" s="502"/>
      <c r="DF371" s="502"/>
      <c r="DG371" s="502"/>
      <c r="DH371" s="502"/>
      <c r="DI371" s="502"/>
      <c r="DJ371" s="502"/>
      <c r="DK371" s="502"/>
      <c r="DL371" s="502"/>
      <c r="DM371" s="502"/>
      <c r="DN371" s="502"/>
      <c r="DO371" s="502"/>
      <c r="DP371" s="502"/>
      <c r="DQ371" s="502"/>
      <c r="DR371" s="502"/>
      <c r="DS371" s="502"/>
      <c r="DT371" s="502"/>
      <c r="DU371" s="502"/>
      <c r="DV371" s="502"/>
      <c r="DW371" s="502"/>
      <c r="DX371" s="502"/>
      <c r="DY371" s="502"/>
      <c r="DZ371" s="502"/>
      <c r="EA371" s="502"/>
      <c r="EB371" s="502"/>
      <c r="EC371" s="502"/>
      <c r="ED371" s="502"/>
      <c r="EE371" s="502"/>
      <c r="EF371" s="502"/>
      <c r="EG371" s="502"/>
      <c r="EH371" s="502"/>
      <c r="EI371" s="502"/>
      <c r="EJ371" s="502"/>
      <c r="EK371" s="502"/>
      <c r="EL371" s="502"/>
      <c r="EM371" s="502"/>
      <c r="EN371" s="502"/>
      <c r="EO371" s="502"/>
      <c r="EP371" s="502"/>
      <c r="EQ371" s="502"/>
      <c r="ER371" s="502"/>
      <c r="ES371" s="502"/>
      <c r="ET371" s="502"/>
      <c r="EU371" s="502"/>
      <c r="EV371" s="502"/>
      <c r="EW371" s="502"/>
      <c r="EX371" s="503"/>
      <c r="EY371" s="502"/>
      <c r="EZ371" s="502"/>
      <c r="FA371" s="502"/>
      <c r="FB371" s="502"/>
      <c r="FC371" s="502"/>
      <c r="FD371" s="502"/>
      <c r="FE371" s="502"/>
      <c r="FF371" s="502"/>
      <c r="FG371" s="502"/>
      <c r="FH371" s="502"/>
      <c r="FI371" s="502"/>
    </row>
    <row r="372" spans="1:165" s="501" customFormat="1" x14ac:dyDescent="0.2">
      <c r="A372" s="772"/>
      <c r="B372" s="788"/>
      <c r="C372" s="502"/>
      <c r="D372" s="502"/>
      <c r="F372" s="30"/>
      <c r="G372" s="502"/>
      <c r="I372" s="30"/>
      <c r="J372" s="502"/>
      <c r="L372" s="30"/>
      <c r="M372" s="502"/>
      <c r="O372" s="30"/>
      <c r="P372" s="502"/>
      <c r="R372" s="30"/>
      <c r="S372" s="502"/>
      <c r="U372" s="30"/>
      <c r="V372" s="502"/>
      <c r="X372" s="30"/>
      <c r="Y372" s="502"/>
      <c r="AA372" s="30"/>
      <c r="AB372" s="502"/>
      <c r="AD372" s="30"/>
      <c r="AE372" s="502"/>
      <c r="AG372" s="30"/>
      <c r="AH372" s="502"/>
      <c r="AJ372" s="30"/>
      <c r="AK372" s="502"/>
      <c r="AM372" s="30"/>
      <c r="AN372" s="502"/>
      <c r="AP372" s="30"/>
      <c r="AQ372" s="502"/>
      <c r="AS372" s="30"/>
      <c r="AT372" s="502"/>
      <c r="AV372" s="30"/>
      <c r="AW372" s="502"/>
      <c r="AY372" s="30"/>
      <c r="AZ372" s="502"/>
      <c r="BB372" s="30"/>
      <c r="BC372" s="502"/>
      <c r="BE372" s="30"/>
      <c r="BF372" s="502"/>
      <c r="BH372" s="30"/>
      <c r="BI372" s="502"/>
      <c r="BK372" s="30"/>
      <c r="BL372" s="31"/>
      <c r="BM372" s="31"/>
      <c r="BN372" s="31"/>
      <c r="BO372" s="31"/>
      <c r="BP372" s="31"/>
      <c r="BQ372" s="31"/>
      <c r="BR372" s="31"/>
      <c r="BS372" s="502"/>
      <c r="BT372" s="502"/>
      <c r="BU372" s="502"/>
      <c r="BV372" s="502"/>
      <c r="BW372" s="502"/>
      <c r="BX372" s="502"/>
      <c r="BY372" s="502"/>
      <c r="BZ372" s="502"/>
      <c r="CA372" s="502"/>
      <c r="CB372" s="502"/>
      <c r="CC372" s="502"/>
      <c r="CD372" s="502"/>
      <c r="CE372" s="502"/>
      <c r="CF372" s="502"/>
      <c r="CG372" s="502"/>
      <c r="CH372" s="502"/>
      <c r="CI372" s="502"/>
      <c r="CJ372" s="502"/>
      <c r="CK372" s="502"/>
      <c r="CL372" s="502"/>
      <c r="CM372" s="502"/>
      <c r="CN372" s="502"/>
      <c r="CO372" s="502"/>
      <c r="CP372" s="502"/>
      <c r="CQ372" s="502"/>
      <c r="CR372" s="502"/>
      <c r="CS372" s="502"/>
      <c r="CT372" s="502"/>
      <c r="CU372" s="502"/>
      <c r="CV372" s="502"/>
      <c r="CW372" s="502"/>
      <c r="CX372" s="502"/>
      <c r="CY372" s="502"/>
      <c r="CZ372" s="502"/>
      <c r="DA372" s="502"/>
      <c r="DB372" s="502"/>
      <c r="DC372" s="502"/>
      <c r="DD372" s="502"/>
      <c r="DE372" s="502"/>
      <c r="DF372" s="502"/>
      <c r="DG372" s="502"/>
      <c r="DH372" s="502"/>
      <c r="DI372" s="502"/>
      <c r="DJ372" s="502"/>
      <c r="DK372" s="502"/>
      <c r="DL372" s="502"/>
      <c r="DM372" s="502"/>
      <c r="DN372" s="502"/>
      <c r="DO372" s="502"/>
      <c r="DP372" s="502"/>
      <c r="DQ372" s="502"/>
      <c r="DR372" s="502"/>
      <c r="DS372" s="502"/>
      <c r="DT372" s="502"/>
      <c r="DU372" s="502"/>
      <c r="DV372" s="502"/>
      <c r="DW372" s="502"/>
      <c r="DX372" s="502"/>
      <c r="DY372" s="502"/>
      <c r="DZ372" s="502"/>
      <c r="EA372" s="502"/>
      <c r="EB372" s="502"/>
      <c r="EC372" s="502"/>
      <c r="ED372" s="502"/>
      <c r="EE372" s="502"/>
      <c r="EF372" s="502"/>
      <c r="EG372" s="502"/>
      <c r="EH372" s="502"/>
      <c r="EI372" s="502"/>
      <c r="EJ372" s="502"/>
      <c r="EK372" s="502"/>
      <c r="EL372" s="502"/>
      <c r="EM372" s="502"/>
      <c r="EN372" s="502"/>
      <c r="EO372" s="502"/>
      <c r="EP372" s="502"/>
      <c r="EQ372" s="502"/>
      <c r="ER372" s="502"/>
      <c r="ES372" s="502"/>
      <c r="ET372" s="502"/>
      <c r="EU372" s="502"/>
      <c r="EV372" s="502"/>
      <c r="EW372" s="502"/>
      <c r="EX372" s="503"/>
      <c r="EY372" s="502"/>
      <c r="EZ372" s="502"/>
      <c r="FA372" s="502"/>
      <c r="FB372" s="502"/>
      <c r="FC372" s="502"/>
      <c r="FD372" s="502"/>
      <c r="FE372" s="502"/>
      <c r="FF372" s="502"/>
      <c r="FG372" s="502"/>
      <c r="FH372" s="502"/>
      <c r="FI372" s="502"/>
    </row>
    <row r="373" spans="1:165" s="501" customFormat="1" x14ac:dyDescent="0.2">
      <c r="A373" s="772"/>
      <c r="B373" s="788"/>
      <c r="C373" s="502"/>
      <c r="D373" s="502"/>
      <c r="F373" s="30"/>
      <c r="G373" s="502"/>
      <c r="I373" s="30"/>
      <c r="J373" s="502"/>
      <c r="L373" s="30"/>
      <c r="M373" s="502"/>
      <c r="O373" s="30"/>
      <c r="P373" s="502"/>
      <c r="R373" s="30"/>
      <c r="S373" s="502"/>
      <c r="U373" s="30"/>
      <c r="V373" s="502"/>
      <c r="X373" s="30"/>
      <c r="Y373" s="502"/>
      <c r="AA373" s="30"/>
      <c r="AB373" s="502"/>
      <c r="AD373" s="30"/>
      <c r="AE373" s="502"/>
      <c r="AG373" s="30"/>
      <c r="AH373" s="502"/>
      <c r="AJ373" s="30"/>
      <c r="AK373" s="502"/>
      <c r="AM373" s="30"/>
      <c r="AN373" s="502"/>
      <c r="AP373" s="30"/>
      <c r="AQ373" s="502"/>
      <c r="AS373" s="30"/>
      <c r="AT373" s="502"/>
      <c r="AV373" s="30"/>
      <c r="AW373" s="502"/>
      <c r="AY373" s="30"/>
      <c r="AZ373" s="502"/>
      <c r="BB373" s="30"/>
      <c r="BC373" s="502"/>
      <c r="BE373" s="30"/>
      <c r="BF373" s="502"/>
      <c r="BH373" s="30"/>
      <c r="BI373" s="502"/>
      <c r="BK373" s="30"/>
      <c r="BL373" s="31"/>
      <c r="BM373" s="31"/>
      <c r="BN373" s="31"/>
      <c r="BO373" s="31"/>
      <c r="BP373" s="31"/>
      <c r="BQ373" s="31"/>
      <c r="BR373" s="31"/>
      <c r="BS373" s="502"/>
      <c r="BT373" s="502"/>
      <c r="BU373" s="502"/>
      <c r="BV373" s="502"/>
      <c r="BW373" s="502"/>
      <c r="BX373" s="502"/>
      <c r="BY373" s="502"/>
      <c r="BZ373" s="502"/>
      <c r="CA373" s="502"/>
      <c r="CB373" s="502"/>
      <c r="CC373" s="502"/>
      <c r="CD373" s="502"/>
      <c r="CE373" s="502"/>
      <c r="CF373" s="502"/>
      <c r="CG373" s="502"/>
      <c r="CH373" s="502"/>
      <c r="CI373" s="502"/>
      <c r="CJ373" s="502"/>
      <c r="CK373" s="502"/>
      <c r="CL373" s="502"/>
      <c r="CM373" s="502"/>
      <c r="CN373" s="502"/>
      <c r="CO373" s="502"/>
      <c r="CP373" s="502"/>
      <c r="CQ373" s="502"/>
      <c r="CR373" s="502"/>
      <c r="CS373" s="502"/>
      <c r="CT373" s="502"/>
      <c r="CU373" s="502"/>
      <c r="CV373" s="502"/>
      <c r="CW373" s="502"/>
      <c r="CX373" s="502"/>
      <c r="CY373" s="502"/>
      <c r="CZ373" s="502"/>
      <c r="DA373" s="502"/>
      <c r="DB373" s="502"/>
      <c r="DC373" s="502"/>
      <c r="DD373" s="502"/>
      <c r="DE373" s="502"/>
      <c r="DF373" s="502"/>
      <c r="DG373" s="502"/>
      <c r="DH373" s="502"/>
      <c r="DI373" s="502"/>
      <c r="DJ373" s="502"/>
      <c r="DK373" s="502"/>
      <c r="DL373" s="502"/>
      <c r="DM373" s="502"/>
      <c r="DN373" s="502"/>
      <c r="DO373" s="502"/>
      <c r="DP373" s="502"/>
      <c r="DQ373" s="502"/>
      <c r="DR373" s="502"/>
      <c r="DS373" s="502"/>
      <c r="DT373" s="502"/>
      <c r="DU373" s="502"/>
      <c r="DV373" s="502"/>
      <c r="DW373" s="502"/>
      <c r="DX373" s="502"/>
      <c r="DY373" s="502"/>
      <c r="DZ373" s="502"/>
      <c r="EA373" s="502"/>
      <c r="EB373" s="502"/>
      <c r="EC373" s="502"/>
      <c r="ED373" s="502"/>
      <c r="EE373" s="502"/>
      <c r="EF373" s="502"/>
      <c r="EG373" s="502"/>
      <c r="EH373" s="502"/>
      <c r="EI373" s="502"/>
      <c r="EJ373" s="502"/>
      <c r="EK373" s="502"/>
      <c r="EL373" s="502"/>
      <c r="EM373" s="502"/>
      <c r="EN373" s="502"/>
      <c r="EO373" s="502"/>
      <c r="EP373" s="502"/>
      <c r="EQ373" s="502"/>
      <c r="ER373" s="502"/>
      <c r="ES373" s="502"/>
      <c r="ET373" s="502"/>
      <c r="EU373" s="502"/>
      <c r="EV373" s="502"/>
      <c r="EW373" s="502"/>
      <c r="EX373" s="503"/>
      <c r="EY373" s="502"/>
      <c r="EZ373" s="502"/>
      <c r="FA373" s="502"/>
      <c r="FB373" s="502"/>
      <c r="FC373" s="502"/>
      <c r="FD373" s="502"/>
      <c r="FE373" s="502"/>
      <c r="FF373" s="502"/>
      <c r="FG373" s="502"/>
      <c r="FH373" s="502"/>
      <c r="FI373" s="502"/>
    </row>
    <row r="374" spans="1:165" s="501" customFormat="1" x14ac:dyDescent="0.2">
      <c r="A374" s="772"/>
      <c r="B374" s="788"/>
      <c r="C374" s="502"/>
      <c r="D374" s="502"/>
      <c r="F374" s="30"/>
      <c r="G374" s="502"/>
      <c r="I374" s="30"/>
      <c r="J374" s="502"/>
      <c r="L374" s="30"/>
      <c r="M374" s="502"/>
      <c r="O374" s="30"/>
      <c r="P374" s="502"/>
      <c r="R374" s="30"/>
      <c r="S374" s="502"/>
      <c r="U374" s="30"/>
      <c r="V374" s="502"/>
      <c r="X374" s="30"/>
      <c r="Y374" s="502"/>
      <c r="AA374" s="30"/>
      <c r="AB374" s="502"/>
      <c r="AD374" s="30"/>
      <c r="AE374" s="502"/>
      <c r="AG374" s="30"/>
      <c r="AH374" s="502"/>
      <c r="AJ374" s="30"/>
      <c r="AK374" s="502"/>
      <c r="AM374" s="30"/>
      <c r="AN374" s="502"/>
      <c r="AP374" s="30"/>
      <c r="AQ374" s="502"/>
      <c r="AS374" s="30"/>
      <c r="AT374" s="502"/>
      <c r="AV374" s="30"/>
      <c r="AW374" s="502"/>
      <c r="AY374" s="30"/>
      <c r="AZ374" s="502"/>
      <c r="BB374" s="30"/>
      <c r="BC374" s="502"/>
      <c r="BE374" s="30"/>
      <c r="BF374" s="502"/>
      <c r="BH374" s="30"/>
      <c r="BI374" s="502"/>
      <c r="BK374" s="30"/>
      <c r="BL374" s="31"/>
      <c r="BM374" s="31"/>
      <c r="BN374" s="31"/>
      <c r="BO374" s="31"/>
      <c r="BP374" s="31"/>
      <c r="BQ374" s="31"/>
      <c r="BR374" s="31"/>
      <c r="BS374" s="502"/>
      <c r="BT374" s="502"/>
      <c r="BU374" s="502"/>
      <c r="BV374" s="502"/>
      <c r="BW374" s="502"/>
      <c r="BX374" s="502"/>
      <c r="BY374" s="502"/>
      <c r="BZ374" s="502"/>
      <c r="CA374" s="502"/>
      <c r="CB374" s="502"/>
      <c r="CC374" s="502"/>
      <c r="CD374" s="502"/>
      <c r="CE374" s="502"/>
      <c r="CF374" s="502"/>
      <c r="CG374" s="502"/>
      <c r="CH374" s="502"/>
      <c r="CI374" s="502"/>
      <c r="CJ374" s="502"/>
      <c r="CK374" s="502"/>
      <c r="CL374" s="502"/>
      <c r="CM374" s="502"/>
      <c r="CN374" s="502"/>
      <c r="CO374" s="502"/>
      <c r="CP374" s="502"/>
      <c r="CQ374" s="502"/>
      <c r="CR374" s="502"/>
      <c r="CS374" s="502"/>
      <c r="CT374" s="502"/>
      <c r="CU374" s="502"/>
      <c r="CV374" s="502"/>
      <c r="CW374" s="502"/>
      <c r="CX374" s="502"/>
      <c r="CY374" s="502"/>
      <c r="CZ374" s="502"/>
      <c r="DA374" s="502"/>
      <c r="DB374" s="502"/>
      <c r="DC374" s="502"/>
      <c r="DD374" s="502"/>
      <c r="DE374" s="502"/>
      <c r="DF374" s="502"/>
      <c r="DG374" s="502"/>
      <c r="DH374" s="502"/>
      <c r="DI374" s="502"/>
      <c r="DJ374" s="502"/>
      <c r="DK374" s="502"/>
      <c r="DL374" s="502"/>
      <c r="DM374" s="502"/>
      <c r="DN374" s="502"/>
      <c r="DO374" s="502"/>
      <c r="DP374" s="502"/>
      <c r="DQ374" s="502"/>
      <c r="DR374" s="502"/>
      <c r="DS374" s="502"/>
      <c r="DT374" s="502"/>
      <c r="DU374" s="502"/>
      <c r="DV374" s="502"/>
      <c r="DW374" s="502"/>
      <c r="DX374" s="502"/>
      <c r="DY374" s="502"/>
      <c r="DZ374" s="502"/>
      <c r="EA374" s="502"/>
      <c r="EB374" s="502"/>
      <c r="EC374" s="502"/>
      <c r="ED374" s="502"/>
      <c r="EE374" s="502"/>
      <c r="EF374" s="502"/>
      <c r="EG374" s="502"/>
      <c r="EH374" s="502"/>
      <c r="EI374" s="502"/>
      <c r="EJ374" s="502"/>
      <c r="EK374" s="502"/>
      <c r="EL374" s="502"/>
      <c r="EM374" s="502"/>
      <c r="EN374" s="502"/>
      <c r="EO374" s="502"/>
      <c r="EP374" s="502"/>
      <c r="EQ374" s="502"/>
      <c r="ER374" s="502"/>
      <c r="ES374" s="502"/>
      <c r="ET374" s="502"/>
      <c r="EU374" s="502"/>
      <c r="EV374" s="502"/>
      <c r="EW374" s="502"/>
      <c r="EX374" s="503"/>
      <c r="EY374" s="502"/>
      <c r="EZ374" s="502"/>
      <c r="FA374" s="502"/>
      <c r="FB374" s="502"/>
      <c r="FC374" s="502"/>
      <c r="FD374" s="502"/>
      <c r="FE374" s="502"/>
      <c r="FF374" s="502"/>
      <c r="FG374" s="502"/>
      <c r="FH374" s="502"/>
      <c r="FI374" s="502"/>
    </row>
    <row r="375" spans="1:165" s="501" customFormat="1" x14ac:dyDescent="0.2">
      <c r="A375" s="772"/>
      <c r="B375" s="788"/>
      <c r="C375" s="502"/>
      <c r="D375" s="502"/>
      <c r="F375" s="30"/>
      <c r="G375" s="502"/>
      <c r="I375" s="30"/>
      <c r="J375" s="502"/>
      <c r="L375" s="30"/>
      <c r="M375" s="502"/>
      <c r="O375" s="30"/>
      <c r="P375" s="502"/>
      <c r="R375" s="30"/>
      <c r="S375" s="502"/>
      <c r="U375" s="30"/>
      <c r="V375" s="502"/>
      <c r="X375" s="30"/>
      <c r="Y375" s="502"/>
      <c r="AA375" s="30"/>
      <c r="AB375" s="502"/>
      <c r="AD375" s="30"/>
      <c r="AE375" s="502"/>
      <c r="AG375" s="30"/>
      <c r="AH375" s="502"/>
      <c r="AJ375" s="30"/>
      <c r="AK375" s="502"/>
      <c r="AM375" s="30"/>
      <c r="AN375" s="502"/>
      <c r="AP375" s="30"/>
      <c r="AQ375" s="502"/>
      <c r="AS375" s="30"/>
      <c r="AT375" s="502"/>
      <c r="AV375" s="30"/>
      <c r="AW375" s="502"/>
      <c r="AY375" s="30"/>
      <c r="AZ375" s="502"/>
      <c r="BB375" s="30"/>
      <c r="BC375" s="502"/>
      <c r="BE375" s="30"/>
      <c r="BF375" s="502"/>
      <c r="BH375" s="30"/>
      <c r="BI375" s="502"/>
      <c r="BK375" s="30"/>
      <c r="BL375" s="31"/>
      <c r="BM375" s="31"/>
      <c r="BN375" s="31"/>
      <c r="BO375" s="31"/>
      <c r="BP375" s="31"/>
      <c r="BQ375" s="31"/>
      <c r="BR375" s="31"/>
      <c r="BS375" s="502"/>
      <c r="BT375" s="502"/>
      <c r="BU375" s="502"/>
      <c r="BV375" s="502"/>
      <c r="BW375" s="502"/>
      <c r="BX375" s="502"/>
      <c r="BY375" s="502"/>
      <c r="BZ375" s="502"/>
      <c r="CA375" s="502"/>
      <c r="CB375" s="502"/>
      <c r="CC375" s="502"/>
      <c r="CD375" s="502"/>
      <c r="CE375" s="502"/>
      <c r="CF375" s="502"/>
      <c r="CG375" s="502"/>
      <c r="CH375" s="502"/>
      <c r="CI375" s="502"/>
      <c r="CJ375" s="502"/>
      <c r="CK375" s="502"/>
      <c r="CL375" s="502"/>
      <c r="CM375" s="502"/>
      <c r="CN375" s="502"/>
      <c r="CO375" s="502"/>
      <c r="CP375" s="502"/>
      <c r="CQ375" s="502"/>
      <c r="CR375" s="502"/>
      <c r="CS375" s="502"/>
      <c r="CT375" s="502"/>
      <c r="CU375" s="502"/>
      <c r="CV375" s="502"/>
      <c r="CW375" s="502"/>
      <c r="CX375" s="502"/>
      <c r="CY375" s="502"/>
      <c r="CZ375" s="502"/>
      <c r="DA375" s="502"/>
      <c r="DB375" s="502"/>
      <c r="DC375" s="502"/>
      <c r="DD375" s="502"/>
      <c r="DE375" s="502"/>
      <c r="DF375" s="502"/>
      <c r="DG375" s="502"/>
      <c r="DH375" s="502"/>
      <c r="DI375" s="502"/>
      <c r="DJ375" s="502"/>
      <c r="DK375" s="502"/>
      <c r="DL375" s="502"/>
      <c r="DM375" s="502"/>
      <c r="DN375" s="502"/>
      <c r="DO375" s="502"/>
      <c r="DP375" s="502"/>
      <c r="DQ375" s="502"/>
      <c r="DR375" s="502"/>
      <c r="DS375" s="502"/>
      <c r="DT375" s="502"/>
      <c r="DU375" s="502"/>
      <c r="DV375" s="502"/>
      <c r="DW375" s="502"/>
      <c r="DX375" s="502"/>
      <c r="DY375" s="502"/>
      <c r="DZ375" s="502"/>
      <c r="EA375" s="502"/>
      <c r="EB375" s="502"/>
      <c r="EC375" s="502"/>
      <c r="ED375" s="502"/>
      <c r="EE375" s="502"/>
      <c r="EF375" s="502"/>
      <c r="EG375" s="502"/>
      <c r="EH375" s="502"/>
      <c r="EI375" s="502"/>
      <c r="EJ375" s="502"/>
      <c r="EK375" s="502"/>
      <c r="EL375" s="502"/>
      <c r="EM375" s="502"/>
      <c r="EN375" s="502"/>
      <c r="EO375" s="502"/>
      <c r="EP375" s="502"/>
      <c r="EQ375" s="502"/>
      <c r="ER375" s="502"/>
      <c r="ES375" s="502"/>
      <c r="ET375" s="502"/>
      <c r="EU375" s="502"/>
      <c r="EV375" s="502"/>
      <c r="EW375" s="502"/>
      <c r="EX375" s="503"/>
      <c r="EY375" s="502"/>
      <c r="EZ375" s="502"/>
      <c r="FA375" s="502"/>
      <c r="FB375" s="502"/>
      <c r="FC375" s="502"/>
      <c r="FD375" s="502"/>
      <c r="FE375" s="502"/>
      <c r="FF375" s="502"/>
      <c r="FG375" s="502"/>
      <c r="FH375" s="502"/>
      <c r="FI375" s="502"/>
    </row>
    <row r="376" spans="1:165" s="501" customFormat="1" x14ac:dyDescent="0.2">
      <c r="A376" s="772"/>
      <c r="B376" s="788"/>
      <c r="C376" s="502"/>
      <c r="D376" s="502"/>
      <c r="F376" s="30"/>
      <c r="G376" s="502"/>
      <c r="I376" s="30"/>
      <c r="J376" s="502"/>
      <c r="L376" s="30"/>
      <c r="M376" s="502"/>
      <c r="O376" s="30"/>
      <c r="P376" s="502"/>
      <c r="R376" s="30"/>
      <c r="S376" s="502"/>
      <c r="U376" s="30"/>
      <c r="V376" s="502"/>
      <c r="X376" s="30"/>
      <c r="Y376" s="502"/>
      <c r="AA376" s="30"/>
      <c r="AB376" s="502"/>
      <c r="AD376" s="30"/>
      <c r="AE376" s="502"/>
      <c r="AG376" s="30"/>
      <c r="AH376" s="502"/>
      <c r="AJ376" s="30"/>
      <c r="AK376" s="502"/>
      <c r="AM376" s="30"/>
      <c r="AN376" s="502"/>
      <c r="AP376" s="30"/>
      <c r="AQ376" s="502"/>
      <c r="AS376" s="30"/>
      <c r="AT376" s="502"/>
      <c r="AV376" s="30"/>
      <c r="AW376" s="502"/>
      <c r="AY376" s="30"/>
      <c r="AZ376" s="502"/>
      <c r="BB376" s="30"/>
      <c r="BC376" s="502"/>
      <c r="BE376" s="30"/>
      <c r="BF376" s="502"/>
      <c r="BH376" s="30"/>
      <c r="BI376" s="502"/>
      <c r="BK376" s="30"/>
      <c r="BL376" s="31"/>
      <c r="BM376" s="31"/>
      <c r="BN376" s="31"/>
      <c r="BO376" s="31"/>
      <c r="BP376" s="31"/>
      <c r="BQ376" s="31"/>
      <c r="BR376" s="31"/>
      <c r="BS376" s="502"/>
      <c r="BT376" s="502"/>
      <c r="BU376" s="502"/>
      <c r="BV376" s="502"/>
      <c r="BW376" s="502"/>
      <c r="BX376" s="502"/>
      <c r="BY376" s="502"/>
      <c r="BZ376" s="502"/>
      <c r="CA376" s="502"/>
      <c r="CB376" s="502"/>
      <c r="CC376" s="502"/>
      <c r="CD376" s="502"/>
      <c r="CE376" s="502"/>
      <c r="CF376" s="502"/>
      <c r="CG376" s="502"/>
      <c r="CH376" s="502"/>
      <c r="CI376" s="502"/>
      <c r="CJ376" s="502"/>
      <c r="CK376" s="502"/>
      <c r="CL376" s="502"/>
      <c r="CM376" s="502"/>
      <c r="CN376" s="502"/>
      <c r="CO376" s="502"/>
      <c r="CP376" s="502"/>
      <c r="CQ376" s="502"/>
      <c r="CR376" s="502"/>
      <c r="CS376" s="502"/>
      <c r="CT376" s="502"/>
      <c r="CU376" s="502"/>
      <c r="CV376" s="502"/>
      <c r="CW376" s="502"/>
      <c r="CX376" s="502"/>
      <c r="CY376" s="502"/>
      <c r="CZ376" s="502"/>
      <c r="DA376" s="502"/>
      <c r="DB376" s="502"/>
      <c r="DC376" s="502"/>
      <c r="DD376" s="502"/>
      <c r="DE376" s="502"/>
      <c r="DF376" s="502"/>
      <c r="DG376" s="502"/>
      <c r="DH376" s="502"/>
      <c r="DI376" s="502"/>
      <c r="DJ376" s="502"/>
      <c r="DK376" s="502"/>
      <c r="DL376" s="502"/>
      <c r="DM376" s="502"/>
      <c r="DN376" s="502"/>
      <c r="DO376" s="502"/>
      <c r="DP376" s="502"/>
      <c r="DQ376" s="502"/>
      <c r="DR376" s="502"/>
      <c r="DS376" s="502"/>
      <c r="DT376" s="502"/>
      <c r="DU376" s="502"/>
      <c r="DV376" s="502"/>
      <c r="DW376" s="502"/>
      <c r="DX376" s="502"/>
      <c r="DY376" s="502"/>
      <c r="DZ376" s="502"/>
      <c r="EA376" s="502"/>
      <c r="EB376" s="502"/>
      <c r="EC376" s="502"/>
      <c r="ED376" s="502"/>
      <c r="EE376" s="502"/>
      <c r="EF376" s="502"/>
      <c r="EG376" s="502"/>
      <c r="EH376" s="502"/>
      <c r="EI376" s="502"/>
      <c r="EJ376" s="502"/>
      <c r="EK376" s="502"/>
      <c r="EL376" s="502"/>
      <c r="EM376" s="502"/>
      <c r="EN376" s="502"/>
      <c r="EO376" s="502"/>
      <c r="EP376" s="502"/>
      <c r="EQ376" s="502"/>
      <c r="ER376" s="502"/>
      <c r="ES376" s="502"/>
      <c r="ET376" s="502"/>
      <c r="EU376" s="502"/>
      <c r="EV376" s="502"/>
      <c r="EW376" s="502"/>
      <c r="EX376" s="503"/>
      <c r="EY376" s="502"/>
      <c r="EZ376" s="502"/>
      <c r="FA376" s="502"/>
      <c r="FB376" s="502"/>
      <c r="FC376" s="502"/>
      <c r="FD376" s="502"/>
      <c r="FE376" s="502"/>
      <c r="FF376" s="502"/>
      <c r="FG376" s="502"/>
      <c r="FH376" s="502"/>
      <c r="FI376" s="502"/>
    </row>
    <row r="377" spans="1:165" s="501" customFormat="1" x14ac:dyDescent="0.2">
      <c r="A377" s="772"/>
      <c r="B377" s="788"/>
      <c r="C377" s="502"/>
      <c r="D377" s="502"/>
      <c r="F377" s="30"/>
      <c r="G377" s="502"/>
      <c r="I377" s="30"/>
      <c r="J377" s="502"/>
      <c r="L377" s="30"/>
      <c r="M377" s="502"/>
      <c r="O377" s="30"/>
      <c r="P377" s="502"/>
      <c r="R377" s="30"/>
      <c r="S377" s="502"/>
      <c r="U377" s="30"/>
      <c r="V377" s="502"/>
      <c r="X377" s="30"/>
      <c r="Y377" s="502"/>
      <c r="AA377" s="30"/>
      <c r="AB377" s="502"/>
      <c r="AD377" s="30"/>
      <c r="AE377" s="502"/>
      <c r="AG377" s="30"/>
      <c r="AH377" s="502"/>
      <c r="AJ377" s="30"/>
      <c r="AK377" s="502"/>
      <c r="AM377" s="30"/>
      <c r="AN377" s="502"/>
      <c r="AP377" s="30"/>
      <c r="AQ377" s="502"/>
      <c r="AS377" s="30"/>
      <c r="AT377" s="502"/>
      <c r="AV377" s="30"/>
      <c r="AW377" s="502"/>
      <c r="AY377" s="30"/>
      <c r="AZ377" s="502"/>
      <c r="BB377" s="30"/>
      <c r="BC377" s="502"/>
      <c r="BE377" s="30"/>
      <c r="BF377" s="502"/>
      <c r="BH377" s="30"/>
      <c r="BI377" s="502"/>
      <c r="BK377" s="30"/>
      <c r="BL377" s="31"/>
      <c r="BM377" s="31"/>
      <c r="BN377" s="31"/>
      <c r="BO377" s="31"/>
      <c r="BP377" s="31"/>
      <c r="BQ377" s="31"/>
      <c r="BR377" s="31"/>
      <c r="BS377" s="502"/>
      <c r="BT377" s="502"/>
      <c r="BU377" s="502"/>
      <c r="BV377" s="502"/>
      <c r="BW377" s="502"/>
      <c r="BX377" s="502"/>
      <c r="BY377" s="502"/>
      <c r="BZ377" s="502"/>
      <c r="CA377" s="502"/>
      <c r="CB377" s="502"/>
      <c r="CC377" s="502"/>
      <c r="CD377" s="502"/>
      <c r="CE377" s="502"/>
      <c r="CF377" s="502"/>
      <c r="CG377" s="502"/>
      <c r="CH377" s="502"/>
      <c r="CI377" s="502"/>
      <c r="CJ377" s="502"/>
      <c r="CK377" s="502"/>
      <c r="CL377" s="502"/>
      <c r="CM377" s="502"/>
      <c r="CN377" s="502"/>
      <c r="CO377" s="502"/>
      <c r="CP377" s="502"/>
      <c r="CQ377" s="502"/>
      <c r="CR377" s="502"/>
      <c r="CS377" s="502"/>
      <c r="CT377" s="502"/>
      <c r="CU377" s="502"/>
      <c r="CV377" s="502"/>
      <c r="CW377" s="502"/>
      <c r="CX377" s="502"/>
      <c r="CY377" s="502"/>
      <c r="CZ377" s="502"/>
      <c r="DA377" s="502"/>
      <c r="DB377" s="502"/>
      <c r="DC377" s="502"/>
      <c r="DD377" s="502"/>
      <c r="DE377" s="502"/>
      <c r="DF377" s="502"/>
      <c r="DG377" s="502"/>
      <c r="DH377" s="502"/>
      <c r="DI377" s="502"/>
      <c r="DJ377" s="502"/>
      <c r="DK377" s="502"/>
      <c r="DL377" s="502"/>
      <c r="DM377" s="502"/>
      <c r="DN377" s="502"/>
      <c r="DO377" s="502"/>
      <c r="DP377" s="502"/>
      <c r="DQ377" s="502"/>
      <c r="DR377" s="502"/>
      <c r="DS377" s="502"/>
      <c r="DT377" s="502"/>
      <c r="DU377" s="502"/>
      <c r="DV377" s="502"/>
      <c r="DW377" s="502"/>
      <c r="DX377" s="502"/>
      <c r="DY377" s="502"/>
      <c r="DZ377" s="502"/>
      <c r="EA377" s="502"/>
      <c r="EB377" s="502"/>
      <c r="EC377" s="502"/>
      <c r="ED377" s="502"/>
      <c r="EE377" s="502"/>
      <c r="EF377" s="502"/>
      <c r="EG377" s="502"/>
      <c r="EH377" s="502"/>
      <c r="EI377" s="502"/>
      <c r="EJ377" s="502"/>
      <c r="EK377" s="502"/>
      <c r="EL377" s="502"/>
      <c r="EM377" s="502"/>
      <c r="EN377" s="502"/>
      <c r="EO377" s="502"/>
      <c r="EP377" s="502"/>
      <c r="EQ377" s="502"/>
      <c r="ER377" s="502"/>
      <c r="ES377" s="502"/>
      <c r="ET377" s="502"/>
      <c r="EU377" s="502"/>
      <c r="EV377" s="502"/>
      <c r="EW377" s="502"/>
      <c r="EX377" s="503"/>
      <c r="EY377" s="502"/>
      <c r="EZ377" s="502"/>
      <c r="FA377" s="502"/>
      <c r="FB377" s="502"/>
      <c r="FC377" s="502"/>
      <c r="FD377" s="502"/>
      <c r="FE377" s="502"/>
      <c r="FF377" s="502"/>
      <c r="FG377" s="502"/>
      <c r="FH377" s="502"/>
      <c r="FI377" s="502"/>
    </row>
    <row r="378" spans="1:165" s="501" customFormat="1" x14ac:dyDescent="0.2">
      <c r="A378" s="772"/>
      <c r="B378" s="788"/>
      <c r="C378" s="502"/>
      <c r="D378" s="502"/>
      <c r="F378" s="30"/>
      <c r="G378" s="502"/>
      <c r="I378" s="30"/>
      <c r="J378" s="502"/>
      <c r="L378" s="30"/>
      <c r="M378" s="502"/>
      <c r="O378" s="30"/>
      <c r="P378" s="502"/>
      <c r="R378" s="30"/>
      <c r="S378" s="502"/>
      <c r="U378" s="30"/>
      <c r="V378" s="502"/>
      <c r="X378" s="30"/>
      <c r="Y378" s="502"/>
      <c r="AA378" s="30"/>
      <c r="AB378" s="502"/>
      <c r="AD378" s="30"/>
      <c r="AE378" s="502"/>
      <c r="AG378" s="30"/>
      <c r="AH378" s="502"/>
      <c r="AJ378" s="30"/>
      <c r="AK378" s="502"/>
      <c r="AM378" s="30"/>
      <c r="AN378" s="502"/>
      <c r="AP378" s="30"/>
      <c r="AQ378" s="502"/>
      <c r="AS378" s="30"/>
      <c r="AT378" s="502"/>
      <c r="AV378" s="30"/>
      <c r="AW378" s="502"/>
      <c r="AY378" s="30"/>
      <c r="AZ378" s="502"/>
      <c r="BB378" s="30"/>
      <c r="BC378" s="502"/>
      <c r="BE378" s="30"/>
      <c r="BF378" s="502"/>
      <c r="BH378" s="30"/>
      <c r="BI378" s="502"/>
      <c r="BK378" s="30"/>
      <c r="BL378" s="31"/>
      <c r="BM378" s="31"/>
      <c r="BN378" s="31"/>
      <c r="BO378" s="31"/>
      <c r="BP378" s="31"/>
      <c r="BQ378" s="31"/>
      <c r="BR378" s="31"/>
      <c r="BS378" s="502"/>
      <c r="BT378" s="502"/>
      <c r="BU378" s="502"/>
      <c r="BV378" s="502"/>
      <c r="BW378" s="502"/>
      <c r="BX378" s="502"/>
      <c r="BY378" s="502"/>
      <c r="BZ378" s="502"/>
      <c r="CA378" s="502"/>
      <c r="CB378" s="502"/>
      <c r="CC378" s="502"/>
      <c r="CD378" s="502"/>
      <c r="CE378" s="502"/>
      <c r="CF378" s="502"/>
      <c r="CG378" s="502"/>
      <c r="CH378" s="502"/>
      <c r="CI378" s="502"/>
      <c r="CJ378" s="502"/>
      <c r="CK378" s="502"/>
      <c r="CL378" s="502"/>
      <c r="CM378" s="502"/>
      <c r="CN378" s="502"/>
      <c r="CO378" s="502"/>
      <c r="CP378" s="502"/>
      <c r="CQ378" s="502"/>
      <c r="CR378" s="502"/>
      <c r="CS378" s="502"/>
      <c r="CT378" s="502"/>
      <c r="CU378" s="502"/>
      <c r="CV378" s="502"/>
      <c r="CW378" s="502"/>
      <c r="CX378" s="502"/>
      <c r="CY378" s="502"/>
      <c r="CZ378" s="502"/>
      <c r="DA378" s="502"/>
      <c r="DB378" s="502"/>
      <c r="DC378" s="502"/>
      <c r="DD378" s="502"/>
      <c r="DE378" s="502"/>
      <c r="DF378" s="502"/>
      <c r="DG378" s="502"/>
      <c r="DH378" s="502"/>
      <c r="DI378" s="502"/>
      <c r="DJ378" s="502"/>
      <c r="DK378" s="502"/>
      <c r="DL378" s="502"/>
      <c r="DM378" s="502"/>
      <c r="DN378" s="502"/>
      <c r="DO378" s="502"/>
      <c r="DP378" s="502"/>
      <c r="DQ378" s="502"/>
      <c r="DR378" s="502"/>
      <c r="DS378" s="502"/>
      <c r="DT378" s="502"/>
      <c r="DU378" s="502"/>
      <c r="DV378" s="502"/>
      <c r="DW378" s="502"/>
      <c r="DX378" s="502"/>
      <c r="DY378" s="502"/>
      <c r="DZ378" s="502"/>
      <c r="EA378" s="502"/>
      <c r="EB378" s="502"/>
      <c r="EC378" s="502"/>
      <c r="ED378" s="502"/>
      <c r="EE378" s="502"/>
      <c r="EF378" s="502"/>
      <c r="EG378" s="502"/>
      <c r="EH378" s="502"/>
      <c r="EI378" s="502"/>
      <c r="EJ378" s="502"/>
      <c r="EK378" s="502"/>
      <c r="EL378" s="502"/>
      <c r="EM378" s="502"/>
      <c r="EN378" s="502"/>
      <c r="EO378" s="502"/>
      <c r="EP378" s="502"/>
      <c r="EQ378" s="502"/>
      <c r="ER378" s="502"/>
      <c r="ES378" s="502"/>
      <c r="ET378" s="502"/>
      <c r="EU378" s="502"/>
      <c r="EV378" s="502"/>
      <c r="EW378" s="502"/>
      <c r="EX378" s="503"/>
      <c r="EY378" s="502"/>
      <c r="EZ378" s="502"/>
      <c r="FA378" s="502"/>
      <c r="FB378" s="502"/>
      <c r="FC378" s="502"/>
      <c r="FD378" s="502"/>
      <c r="FE378" s="502"/>
      <c r="FF378" s="502"/>
      <c r="FG378" s="502"/>
      <c r="FH378" s="502"/>
      <c r="FI378" s="502"/>
    </row>
    <row r="379" spans="1:165" s="501" customFormat="1" x14ac:dyDescent="0.2">
      <c r="A379" s="772"/>
      <c r="B379" s="788"/>
      <c r="C379" s="502"/>
      <c r="D379" s="502"/>
      <c r="F379" s="30"/>
      <c r="G379" s="502"/>
      <c r="I379" s="30"/>
      <c r="J379" s="502"/>
      <c r="L379" s="30"/>
      <c r="M379" s="502"/>
      <c r="O379" s="30"/>
      <c r="P379" s="502"/>
      <c r="R379" s="30"/>
      <c r="S379" s="502"/>
      <c r="U379" s="30"/>
      <c r="V379" s="502"/>
      <c r="X379" s="30"/>
      <c r="Y379" s="502"/>
      <c r="AA379" s="30"/>
      <c r="AB379" s="502"/>
      <c r="AD379" s="30"/>
      <c r="AE379" s="502"/>
      <c r="AG379" s="30"/>
      <c r="AH379" s="502"/>
      <c r="AJ379" s="30"/>
      <c r="AK379" s="502"/>
      <c r="AM379" s="30"/>
      <c r="AN379" s="502"/>
      <c r="AP379" s="30"/>
      <c r="AQ379" s="502"/>
      <c r="AS379" s="30"/>
      <c r="AT379" s="502"/>
      <c r="AV379" s="30"/>
      <c r="AW379" s="502"/>
      <c r="AY379" s="30"/>
      <c r="AZ379" s="502"/>
      <c r="BB379" s="30"/>
      <c r="BC379" s="502"/>
      <c r="BE379" s="30"/>
      <c r="BF379" s="502"/>
      <c r="BH379" s="30"/>
      <c r="BI379" s="502"/>
      <c r="BK379" s="30"/>
      <c r="BL379" s="31"/>
      <c r="BM379" s="31"/>
      <c r="BN379" s="31"/>
      <c r="BO379" s="31"/>
      <c r="BP379" s="31"/>
      <c r="BQ379" s="31"/>
      <c r="BR379" s="31"/>
      <c r="BS379" s="502"/>
      <c r="BT379" s="502"/>
      <c r="BU379" s="502"/>
      <c r="BV379" s="502"/>
      <c r="BW379" s="502"/>
      <c r="BX379" s="502"/>
      <c r="BY379" s="502"/>
      <c r="BZ379" s="502"/>
      <c r="CA379" s="502"/>
      <c r="CB379" s="502"/>
      <c r="CC379" s="502"/>
      <c r="CD379" s="502"/>
      <c r="CE379" s="502"/>
      <c r="CF379" s="502"/>
      <c r="CG379" s="502"/>
      <c r="CH379" s="502"/>
      <c r="CI379" s="502"/>
      <c r="CJ379" s="502"/>
      <c r="CK379" s="502"/>
      <c r="CL379" s="502"/>
      <c r="CM379" s="502"/>
      <c r="CN379" s="502"/>
      <c r="CO379" s="502"/>
      <c r="CP379" s="502"/>
      <c r="CQ379" s="502"/>
      <c r="CR379" s="502"/>
      <c r="CS379" s="502"/>
      <c r="CT379" s="502"/>
      <c r="CU379" s="502"/>
      <c r="CV379" s="502"/>
      <c r="CW379" s="502"/>
      <c r="CX379" s="502"/>
      <c r="CY379" s="502"/>
      <c r="CZ379" s="502"/>
      <c r="DA379" s="502"/>
      <c r="DB379" s="502"/>
      <c r="DC379" s="502"/>
      <c r="DD379" s="502"/>
      <c r="DE379" s="502"/>
      <c r="DF379" s="502"/>
      <c r="DG379" s="502"/>
      <c r="DH379" s="502"/>
      <c r="DI379" s="502"/>
      <c r="DJ379" s="502"/>
      <c r="DK379" s="502"/>
      <c r="DL379" s="502"/>
      <c r="DM379" s="502"/>
      <c r="DN379" s="502"/>
      <c r="DO379" s="502"/>
      <c r="DP379" s="502"/>
      <c r="DQ379" s="502"/>
      <c r="DR379" s="502"/>
      <c r="DS379" s="502"/>
      <c r="DT379" s="502"/>
      <c r="DU379" s="502"/>
      <c r="DV379" s="502"/>
      <c r="DW379" s="502"/>
      <c r="DX379" s="502"/>
      <c r="DY379" s="502"/>
      <c r="DZ379" s="502"/>
      <c r="EA379" s="502"/>
      <c r="EB379" s="502"/>
      <c r="EC379" s="502"/>
      <c r="ED379" s="502"/>
      <c r="EE379" s="502"/>
      <c r="EF379" s="502"/>
      <c r="EG379" s="502"/>
      <c r="EH379" s="502"/>
      <c r="EI379" s="502"/>
      <c r="EJ379" s="502"/>
      <c r="EK379" s="502"/>
      <c r="EL379" s="502"/>
      <c r="EM379" s="502"/>
      <c r="EN379" s="502"/>
      <c r="EO379" s="502"/>
      <c r="EP379" s="502"/>
      <c r="EQ379" s="502"/>
      <c r="ER379" s="502"/>
      <c r="ES379" s="502"/>
      <c r="ET379" s="502"/>
      <c r="EU379" s="502"/>
      <c r="EV379" s="502"/>
      <c r="EW379" s="502"/>
      <c r="EX379" s="503"/>
      <c r="EY379" s="502"/>
      <c r="EZ379" s="502"/>
      <c r="FA379" s="502"/>
      <c r="FB379" s="502"/>
      <c r="FC379" s="502"/>
      <c r="FD379" s="502"/>
      <c r="FE379" s="502"/>
      <c r="FF379" s="502"/>
      <c r="FG379" s="502"/>
      <c r="FH379" s="502"/>
      <c r="FI379" s="502"/>
    </row>
    <row r="380" spans="1:165" s="501" customFormat="1" x14ac:dyDescent="0.2">
      <c r="A380" s="772"/>
      <c r="B380" s="788"/>
      <c r="C380" s="502"/>
      <c r="D380" s="502"/>
      <c r="F380" s="30"/>
      <c r="G380" s="502"/>
      <c r="I380" s="30"/>
      <c r="J380" s="502"/>
      <c r="L380" s="30"/>
      <c r="M380" s="502"/>
      <c r="O380" s="30"/>
      <c r="P380" s="502"/>
      <c r="R380" s="30"/>
      <c r="S380" s="502"/>
      <c r="U380" s="30"/>
      <c r="V380" s="502"/>
      <c r="X380" s="30"/>
      <c r="Y380" s="502"/>
      <c r="AA380" s="30"/>
      <c r="AB380" s="502"/>
      <c r="AD380" s="30"/>
      <c r="AE380" s="502"/>
      <c r="AG380" s="30"/>
      <c r="AH380" s="502"/>
      <c r="AJ380" s="30"/>
      <c r="AK380" s="502"/>
      <c r="AM380" s="30"/>
      <c r="AN380" s="502"/>
      <c r="AP380" s="30"/>
      <c r="AQ380" s="502"/>
      <c r="AS380" s="30"/>
      <c r="AT380" s="502"/>
      <c r="AV380" s="30"/>
      <c r="AW380" s="502"/>
      <c r="AY380" s="30"/>
      <c r="AZ380" s="502"/>
      <c r="BB380" s="30"/>
      <c r="BC380" s="502"/>
      <c r="BE380" s="30"/>
      <c r="BF380" s="502"/>
      <c r="BH380" s="30"/>
      <c r="BI380" s="502"/>
      <c r="BK380" s="30"/>
      <c r="BL380" s="31"/>
      <c r="BM380" s="31"/>
      <c r="BN380" s="31"/>
      <c r="BO380" s="31"/>
      <c r="BP380" s="31"/>
      <c r="BQ380" s="31"/>
      <c r="BR380" s="31"/>
      <c r="BS380" s="502"/>
      <c r="BT380" s="502"/>
      <c r="BU380" s="502"/>
      <c r="BV380" s="502"/>
      <c r="BW380" s="502"/>
      <c r="BX380" s="502"/>
      <c r="BY380" s="502"/>
      <c r="BZ380" s="502"/>
      <c r="CA380" s="502"/>
      <c r="CB380" s="502"/>
      <c r="CC380" s="502"/>
      <c r="CD380" s="502"/>
      <c r="CE380" s="502"/>
      <c r="CF380" s="502"/>
      <c r="CG380" s="502"/>
      <c r="CH380" s="502"/>
      <c r="CI380" s="502"/>
      <c r="CJ380" s="502"/>
      <c r="CK380" s="502"/>
      <c r="CL380" s="502"/>
      <c r="CM380" s="502"/>
      <c r="CN380" s="502"/>
      <c r="CO380" s="502"/>
      <c r="CP380" s="502"/>
      <c r="CQ380" s="502"/>
      <c r="CR380" s="502"/>
      <c r="CS380" s="502"/>
      <c r="CT380" s="502"/>
      <c r="CU380" s="502"/>
      <c r="CV380" s="502"/>
      <c r="CW380" s="502"/>
      <c r="CX380" s="502"/>
      <c r="CY380" s="502"/>
      <c r="CZ380" s="502"/>
      <c r="DA380" s="502"/>
      <c r="DB380" s="502"/>
      <c r="DC380" s="502"/>
      <c r="DD380" s="502"/>
      <c r="DE380" s="502"/>
      <c r="DF380" s="502"/>
      <c r="DG380" s="502"/>
      <c r="DH380" s="502"/>
      <c r="DI380" s="502"/>
      <c r="DJ380" s="502"/>
      <c r="DK380" s="502"/>
      <c r="DL380" s="502"/>
      <c r="DM380" s="502"/>
      <c r="DN380" s="502"/>
      <c r="DO380" s="502"/>
      <c r="DP380" s="502"/>
      <c r="DQ380" s="502"/>
      <c r="DR380" s="502"/>
      <c r="DS380" s="502"/>
      <c r="DT380" s="502"/>
      <c r="DU380" s="502"/>
      <c r="DV380" s="502"/>
      <c r="DW380" s="502"/>
      <c r="DX380" s="502"/>
      <c r="DY380" s="502"/>
      <c r="DZ380" s="502"/>
      <c r="EA380" s="502"/>
      <c r="EB380" s="502"/>
      <c r="EC380" s="502"/>
      <c r="ED380" s="502"/>
      <c r="EE380" s="502"/>
      <c r="EF380" s="502"/>
      <c r="EG380" s="502"/>
      <c r="EH380" s="502"/>
      <c r="EI380" s="502"/>
      <c r="EJ380" s="502"/>
      <c r="EK380" s="502"/>
      <c r="EL380" s="502"/>
      <c r="EM380" s="502"/>
      <c r="EN380" s="502"/>
      <c r="EO380" s="502"/>
      <c r="EP380" s="502"/>
      <c r="EQ380" s="502"/>
      <c r="ER380" s="502"/>
      <c r="ES380" s="502"/>
      <c r="ET380" s="502"/>
      <c r="EU380" s="502"/>
      <c r="EV380" s="502"/>
      <c r="EW380" s="502"/>
      <c r="EX380" s="503"/>
      <c r="EY380" s="502"/>
      <c r="EZ380" s="502"/>
      <c r="FA380" s="502"/>
      <c r="FB380" s="502"/>
      <c r="FC380" s="502"/>
      <c r="FD380" s="502"/>
      <c r="FE380" s="502"/>
      <c r="FF380" s="502"/>
      <c r="FG380" s="502"/>
      <c r="FH380" s="502"/>
      <c r="FI380" s="502"/>
    </row>
    <row r="381" spans="1:165" s="501" customFormat="1" x14ac:dyDescent="0.2">
      <c r="A381" s="772"/>
      <c r="B381" s="788"/>
      <c r="C381" s="502"/>
      <c r="D381" s="502"/>
      <c r="F381" s="30"/>
      <c r="G381" s="502"/>
      <c r="I381" s="30"/>
      <c r="J381" s="502"/>
      <c r="L381" s="30"/>
      <c r="M381" s="502"/>
      <c r="O381" s="30"/>
      <c r="P381" s="502"/>
      <c r="R381" s="30"/>
      <c r="S381" s="502"/>
      <c r="U381" s="30"/>
      <c r="V381" s="502"/>
      <c r="X381" s="30"/>
      <c r="Y381" s="502"/>
      <c r="AA381" s="30"/>
      <c r="AB381" s="502"/>
      <c r="AD381" s="30"/>
      <c r="AE381" s="502"/>
      <c r="AG381" s="30"/>
      <c r="AH381" s="502"/>
      <c r="AJ381" s="30"/>
      <c r="AK381" s="502"/>
      <c r="AM381" s="30"/>
      <c r="AN381" s="502"/>
      <c r="AP381" s="30"/>
      <c r="AQ381" s="502"/>
      <c r="AS381" s="30"/>
      <c r="AT381" s="502"/>
      <c r="AV381" s="30"/>
      <c r="AW381" s="502"/>
      <c r="AY381" s="30"/>
      <c r="AZ381" s="502"/>
      <c r="BB381" s="30"/>
      <c r="BC381" s="502"/>
      <c r="BE381" s="30"/>
      <c r="BF381" s="502"/>
      <c r="BH381" s="30"/>
      <c r="BI381" s="502"/>
      <c r="BK381" s="30"/>
      <c r="BL381" s="31"/>
      <c r="BM381" s="31"/>
      <c r="BN381" s="31"/>
      <c r="BO381" s="31"/>
      <c r="BP381" s="31"/>
      <c r="BQ381" s="31"/>
      <c r="BR381" s="31"/>
      <c r="BS381" s="502"/>
      <c r="BT381" s="502"/>
      <c r="BU381" s="502"/>
      <c r="BV381" s="502"/>
      <c r="BW381" s="502"/>
      <c r="BX381" s="502"/>
      <c r="BY381" s="502"/>
      <c r="BZ381" s="502"/>
      <c r="CA381" s="502"/>
      <c r="CB381" s="502"/>
      <c r="CC381" s="502"/>
      <c r="CD381" s="502"/>
      <c r="CE381" s="502"/>
      <c r="CF381" s="502"/>
      <c r="CG381" s="502"/>
      <c r="CH381" s="502"/>
      <c r="CI381" s="502"/>
      <c r="CJ381" s="502"/>
      <c r="CK381" s="502"/>
      <c r="CL381" s="502"/>
      <c r="CM381" s="502"/>
      <c r="CN381" s="502"/>
      <c r="CO381" s="502"/>
      <c r="CP381" s="502"/>
      <c r="CQ381" s="502"/>
      <c r="CR381" s="502"/>
      <c r="CS381" s="502"/>
      <c r="CT381" s="502"/>
      <c r="CU381" s="502"/>
      <c r="CV381" s="502"/>
      <c r="CW381" s="502"/>
      <c r="CX381" s="502"/>
      <c r="CY381" s="502"/>
      <c r="CZ381" s="502"/>
      <c r="DA381" s="502"/>
      <c r="DB381" s="502"/>
      <c r="DC381" s="502"/>
      <c r="DD381" s="502"/>
      <c r="DE381" s="502"/>
      <c r="DF381" s="502"/>
      <c r="DG381" s="502"/>
      <c r="DH381" s="502"/>
      <c r="DI381" s="502"/>
      <c r="DJ381" s="502"/>
      <c r="DK381" s="502"/>
      <c r="DL381" s="502"/>
      <c r="DM381" s="502"/>
      <c r="DN381" s="502"/>
      <c r="DO381" s="502"/>
      <c r="DP381" s="502"/>
      <c r="DQ381" s="502"/>
      <c r="DR381" s="502"/>
      <c r="DS381" s="502"/>
      <c r="DT381" s="502"/>
      <c r="DU381" s="502"/>
      <c r="DV381" s="502"/>
      <c r="DW381" s="502"/>
      <c r="DX381" s="502"/>
      <c r="DY381" s="502"/>
      <c r="DZ381" s="502"/>
      <c r="EA381" s="502"/>
      <c r="EB381" s="502"/>
      <c r="EC381" s="502"/>
      <c r="ED381" s="502"/>
      <c r="EE381" s="502"/>
      <c r="EF381" s="502"/>
      <c r="EG381" s="502"/>
      <c r="EH381" s="502"/>
      <c r="EI381" s="502"/>
      <c r="EJ381" s="502"/>
      <c r="EK381" s="502"/>
      <c r="EL381" s="502"/>
      <c r="EM381" s="502"/>
      <c r="EN381" s="502"/>
      <c r="EO381" s="502"/>
      <c r="EP381" s="502"/>
      <c r="EQ381" s="502"/>
      <c r="ER381" s="502"/>
      <c r="ES381" s="502"/>
      <c r="ET381" s="502"/>
      <c r="EU381" s="502"/>
      <c r="EV381" s="502"/>
      <c r="EW381" s="502"/>
      <c r="EX381" s="503"/>
      <c r="EY381" s="502"/>
      <c r="EZ381" s="502"/>
      <c r="FA381" s="502"/>
      <c r="FB381" s="502"/>
      <c r="FC381" s="502"/>
      <c r="FD381" s="502"/>
      <c r="FE381" s="502"/>
      <c r="FF381" s="502"/>
      <c r="FG381" s="502"/>
      <c r="FH381" s="502"/>
      <c r="FI381" s="502"/>
    </row>
    <row r="382" spans="1:165" s="501" customFormat="1" x14ac:dyDescent="0.2">
      <c r="A382" s="772"/>
      <c r="B382" s="788"/>
      <c r="C382" s="502"/>
      <c r="D382" s="502"/>
      <c r="F382" s="30"/>
      <c r="G382" s="502"/>
      <c r="I382" s="30"/>
      <c r="J382" s="502"/>
      <c r="L382" s="30"/>
      <c r="M382" s="502"/>
      <c r="O382" s="30"/>
      <c r="P382" s="502"/>
      <c r="R382" s="30"/>
      <c r="S382" s="502"/>
      <c r="U382" s="30"/>
      <c r="V382" s="502"/>
      <c r="X382" s="30"/>
      <c r="Y382" s="502"/>
      <c r="AA382" s="30"/>
      <c r="AB382" s="502"/>
      <c r="AD382" s="30"/>
      <c r="AE382" s="502"/>
      <c r="AG382" s="30"/>
      <c r="AH382" s="502"/>
      <c r="AJ382" s="30"/>
      <c r="AK382" s="502"/>
      <c r="AM382" s="30"/>
      <c r="AN382" s="502"/>
      <c r="AP382" s="30"/>
      <c r="AQ382" s="502"/>
      <c r="AS382" s="30"/>
      <c r="AT382" s="502"/>
      <c r="AV382" s="30"/>
      <c r="AW382" s="502"/>
      <c r="AY382" s="30"/>
      <c r="AZ382" s="502"/>
      <c r="BB382" s="30"/>
      <c r="BC382" s="502"/>
      <c r="BE382" s="30"/>
      <c r="BF382" s="502"/>
      <c r="BH382" s="30"/>
      <c r="BI382" s="502"/>
      <c r="BK382" s="30"/>
      <c r="BL382" s="31"/>
      <c r="BM382" s="31"/>
      <c r="BN382" s="31"/>
      <c r="BO382" s="31"/>
      <c r="BP382" s="31"/>
      <c r="BQ382" s="31"/>
      <c r="BR382" s="31"/>
      <c r="BS382" s="502"/>
      <c r="BT382" s="502"/>
      <c r="BU382" s="502"/>
      <c r="BV382" s="502"/>
      <c r="BW382" s="502"/>
      <c r="BX382" s="502"/>
      <c r="BY382" s="502"/>
      <c r="BZ382" s="502"/>
      <c r="CA382" s="502"/>
      <c r="CB382" s="502"/>
      <c r="CC382" s="502"/>
      <c r="CD382" s="502"/>
      <c r="CE382" s="502"/>
      <c r="CF382" s="502"/>
      <c r="CG382" s="502"/>
      <c r="CH382" s="502"/>
      <c r="CI382" s="502"/>
      <c r="CJ382" s="502"/>
      <c r="CK382" s="502"/>
      <c r="CL382" s="502"/>
      <c r="CM382" s="502"/>
      <c r="CN382" s="502"/>
      <c r="CO382" s="502"/>
      <c r="CP382" s="502"/>
      <c r="CQ382" s="502"/>
      <c r="CR382" s="502"/>
      <c r="CS382" s="502"/>
      <c r="CT382" s="502"/>
      <c r="CU382" s="502"/>
      <c r="CV382" s="502"/>
      <c r="CW382" s="502"/>
      <c r="CX382" s="502"/>
      <c r="CY382" s="502"/>
      <c r="CZ382" s="502"/>
      <c r="DA382" s="502"/>
      <c r="DB382" s="502"/>
      <c r="DC382" s="502"/>
      <c r="DD382" s="502"/>
      <c r="DE382" s="502"/>
      <c r="DF382" s="502"/>
      <c r="DG382" s="502"/>
      <c r="DH382" s="502"/>
      <c r="DI382" s="502"/>
      <c r="DJ382" s="502"/>
      <c r="DK382" s="502"/>
      <c r="DL382" s="502"/>
      <c r="DM382" s="502"/>
      <c r="DN382" s="502"/>
      <c r="DO382" s="502"/>
      <c r="DP382" s="502"/>
      <c r="DQ382" s="502"/>
      <c r="DR382" s="502"/>
      <c r="DS382" s="502"/>
      <c r="DT382" s="502"/>
      <c r="DU382" s="502"/>
      <c r="DV382" s="502"/>
      <c r="DW382" s="502"/>
      <c r="DX382" s="502"/>
      <c r="DY382" s="502"/>
      <c r="DZ382" s="502"/>
      <c r="EA382" s="502"/>
      <c r="EB382" s="502"/>
      <c r="EC382" s="502"/>
      <c r="ED382" s="502"/>
      <c r="EE382" s="502"/>
      <c r="EF382" s="502"/>
      <c r="EG382" s="502"/>
      <c r="EH382" s="502"/>
      <c r="EI382" s="502"/>
      <c r="EJ382" s="502"/>
      <c r="EK382" s="502"/>
      <c r="EL382" s="502"/>
      <c r="EM382" s="502"/>
      <c r="EN382" s="502"/>
      <c r="EO382" s="502"/>
      <c r="EP382" s="502"/>
      <c r="EQ382" s="502"/>
      <c r="ER382" s="502"/>
      <c r="ES382" s="502"/>
      <c r="ET382" s="502"/>
      <c r="EU382" s="502"/>
      <c r="EV382" s="502"/>
      <c r="EW382" s="502"/>
      <c r="EX382" s="503"/>
      <c r="EY382" s="502"/>
      <c r="EZ382" s="502"/>
      <c r="FA382" s="502"/>
      <c r="FB382" s="502"/>
      <c r="FC382" s="502"/>
      <c r="FD382" s="502"/>
      <c r="FE382" s="502"/>
      <c r="FF382" s="502"/>
      <c r="FG382" s="502"/>
      <c r="FH382" s="502"/>
      <c r="FI382" s="502"/>
    </row>
    <row r="383" spans="1:165" s="501" customFormat="1" x14ac:dyDescent="0.2">
      <c r="A383" s="772"/>
      <c r="B383" s="788"/>
      <c r="C383" s="502"/>
      <c r="D383" s="502"/>
      <c r="F383" s="30"/>
      <c r="G383" s="502"/>
      <c r="I383" s="30"/>
      <c r="J383" s="502"/>
      <c r="L383" s="30"/>
      <c r="M383" s="502"/>
      <c r="O383" s="30"/>
      <c r="P383" s="502"/>
      <c r="R383" s="30"/>
      <c r="S383" s="502"/>
      <c r="U383" s="30"/>
      <c r="V383" s="502"/>
      <c r="X383" s="30"/>
      <c r="Y383" s="502"/>
      <c r="AA383" s="30"/>
      <c r="AB383" s="502"/>
      <c r="AD383" s="30"/>
      <c r="AE383" s="502"/>
      <c r="AG383" s="30"/>
      <c r="AH383" s="502"/>
      <c r="AJ383" s="30"/>
      <c r="AK383" s="502"/>
      <c r="AM383" s="30"/>
      <c r="AN383" s="502"/>
      <c r="AP383" s="30"/>
      <c r="AQ383" s="502"/>
      <c r="AS383" s="30"/>
      <c r="AT383" s="502"/>
      <c r="AV383" s="30"/>
      <c r="AW383" s="502"/>
      <c r="AY383" s="30"/>
      <c r="AZ383" s="502"/>
      <c r="BB383" s="30"/>
      <c r="BC383" s="502"/>
      <c r="BE383" s="30"/>
      <c r="BF383" s="502"/>
      <c r="BH383" s="30"/>
      <c r="BI383" s="502"/>
      <c r="BK383" s="30"/>
      <c r="BL383" s="31"/>
      <c r="BM383" s="31"/>
      <c r="BN383" s="31"/>
      <c r="BO383" s="31"/>
      <c r="BP383" s="31"/>
      <c r="BQ383" s="31"/>
      <c r="BR383" s="31"/>
      <c r="BS383" s="502"/>
      <c r="BT383" s="502"/>
      <c r="BU383" s="502"/>
      <c r="BV383" s="502"/>
      <c r="BW383" s="502"/>
      <c r="BX383" s="502"/>
      <c r="BY383" s="502"/>
      <c r="BZ383" s="502"/>
      <c r="CA383" s="502"/>
      <c r="CB383" s="502"/>
      <c r="CC383" s="502"/>
      <c r="CD383" s="502"/>
      <c r="CE383" s="502"/>
      <c r="CF383" s="502"/>
      <c r="CG383" s="502"/>
      <c r="CH383" s="502"/>
      <c r="CI383" s="502"/>
      <c r="CJ383" s="502"/>
      <c r="CK383" s="502"/>
      <c r="CL383" s="502"/>
      <c r="CM383" s="502"/>
      <c r="CN383" s="502"/>
      <c r="CO383" s="502"/>
      <c r="CP383" s="502"/>
      <c r="CQ383" s="502"/>
      <c r="CR383" s="502"/>
      <c r="CS383" s="502"/>
      <c r="CT383" s="502"/>
      <c r="CU383" s="502"/>
      <c r="CV383" s="502"/>
      <c r="CW383" s="502"/>
      <c r="CX383" s="502"/>
      <c r="CY383" s="502"/>
      <c r="CZ383" s="502"/>
      <c r="DA383" s="502"/>
      <c r="DB383" s="502"/>
      <c r="DC383" s="502"/>
      <c r="DD383" s="502"/>
      <c r="DE383" s="502"/>
      <c r="DF383" s="502"/>
      <c r="DG383" s="502"/>
      <c r="DH383" s="502"/>
      <c r="DI383" s="502"/>
      <c r="DJ383" s="502"/>
      <c r="DK383" s="502"/>
      <c r="DL383" s="502"/>
      <c r="DM383" s="502"/>
      <c r="DN383" s="502"/>
      <c r="DO383" s="502"/>
      <c r="DP383" s="502"/>
      <c r="DQ383" s="502"/>
      <c r="DR383" s="502"/>
      <c r="DS383" s="502"/>
      <c r="DT383" s="502"/>
      <c r="DU383" s="502"/>
      <c r="DV383" s="502"/>
      <c r="DW383" s="502"/>
      <c r="DX383" s="502"/>
      <c r="DY383" s="502"/>
      <c r="DZ383" s="502"/>
      <c r="EA383" s="502"/>
      <c r="EB383" s="502"/>
      <c r="EC383" s="502"/>
      <c r="ED383" s="502"/>
      <c r="EE383" s="502"/>
      <c r="EF383" s="502"/>
      <c r="EG383" s="502"/>
      <c r="EH383" s="502"/>
      <c r="EI383" s="502"/>
      <c r="EJ383" s="502"/>
      <c r="EK383" s="502"/>
      <c r="EL383" s="502"/>
      <c r="EM383" s="502"/>
      <c r="EN383" s="502"/>
      <c r="EO383" s="502"/>
      <c r="EP383" s="502"/>
      <c r="EQ383" s="502"/>
      <c r="ER383" s="502"/>
      <c r="ES383" s="502"/>
      <c r="ET383" s="502"/>
      <c r="EU383" s="502"/>
      <c r="EV383" s="502"/>
      <c r="EW383" s="502"/>
      <c r="EX383" s="503"/>
      <c r="EY383" s="502"/>
      <c r="EZ383" s="502"/>
      <c r="FA383" s="502"/>
      <c r="FB383" s="502"/>
      <c r="FC383" s="502"/>
      <c r="FD383" s="502"/>
      <c r="FE383" s="502"/>
      <c r="FF383" s="502"/>
      <c r="FG383" s="502"/>
      <c r="FH383" s="502"/>
      <c r="FI383" s="502"/>
    </row>
    <row r="384" spans="1:165" s="501" customFormat="1" x14ac:dyDescent="0.2">
      <c r="A384" s="772"/>
      <c r="B384" s="788"/>
      <c r="C384" s="502"/>
      <c r="D384" s="502"/>
      <c r="F384" s="30"/>
      <c r="G384" s="502"/>
      <c r="I384" s="30"/>
      <c r="J384" s="502"/>
      <c r="L384" s="30"/>
      <c r="M384" s="502"/>
      <c r="O384" s="30"/>
      <c r="P384" s="502"/>
      <c r="R384" s="30"/>
      <c r="S384" s="502"/>
      <c r="U384" s="30"/>
      <c r="V384" s="502"/>
      <c r="X384" s="30"/>
      <c r="Y384" s="502"/>
      <c r="AA384" s="30"/>
      <c r="AB384" s="502"/>
      <c r="AD384" s="30"/>
      <c r="AE384" s="502"/>
      <c r="AG384" s="30"/>
      <c r="AH384" s="502"/>
      <c r="AJ384" s="30"/>
      <c r="AK384" s="502"/>
      <c r="AM384" s="30"/>
      <c r="AN384" s="502"/>
      <c r="AP384" s="30"/>
      <c r="AQ384" s="502"/>
      <c r="AS384" s="30"/>
      <c r="AT384" s="502"/>
      <c r="AV384" s="30"/>
      <c r="AW384" s="502"/>
      <c r="AY384" s="30"/>
      <c r="AZ384" s="502"/>
      <c r="BB384" s="30"/>
      <c r="BC384" s="502"/>
      <c r="BE384" s="30"/>
      <c r="BF384" s="502"/>
      <c r="BH384" s="30"/>
      <c r="BI384" s="502"/>
      <c r="BK384" s="30"/>
      <c r="BL384" s="31"/>
      <c r="BM384" s="31"/>
      <c r="BN384" s="31"/>
      <c r="BO384" s="31"/>
      <c r="BP384" s="31"/>
      <c r="BQ384" s="31"/>
      <c r="BR384" s="31"/>
      <c r="BS384" s="502"/>
      <c r="BT384" s="502"/>
      <c r="BU384" s="502"/>
      <c r="BV384" s="502"/>
      <c r="BW384" s="502"/>
      <c r="BX384" s="502"/>
      <c r="BY384" s="502"/>
      <c r="BZ384" s="502"/>
      <c r="CA384" s="502"/>
      <c r="CB384" s="502"/>
      <c r="CC384" s="502"/>
      <c r="CD384" s="502"/>
      <c r="CE384" s="502"/>
      <c r="CF384" s="502"/>
      <c r="CG384" s="502"/>
      <c r="CH384" s="502"/>
      <c r="CI384" s="502"/>
      <c r="CJ384" s="502"/>
      <c r="CK384" s="502"/>
      <c r="CL384" s="502"/>
      <c r="CM384" s="502"/>
      <c r="CN384" s="502"/>
      <c r="CO384" s="502"/>
      <c r="CP384" s="502"/>
      <c r="CQ384" s="502"/>
      <c r="CR384" s="502"/>
      <c r="CS384" s="502"/>
      <c r="CT384" s="502"/>
      <c r="CU384" s="502"/>
      <c r="CV384" s="502"/>
      <c r="CW384" s="502"/>
      <c r="CX384" s="502"/>
      <c r="CY384" s="502"/>
      <c r="CZ384" s="502"/>
      <c r="DA384" s="502"/>
      <c r="DB384" s="502"/>
      <c r="DC384" s="502"/>
      <c r="DD384" s="502"/>
      <c r="DE384" s="502"/>
      <c r="DF384" s="502"/>
      <c r="DG384" s="502"/>
      <c r="DH384" s="502"/>
      <c r="DI384" s="502"/>
      <c r="DJ384" s="502"/>
      <c r="DK384" s="502"/>
      <c r="DL384" s="502"/>
      <c r="DM384" s="502"/>
      <c r="DN384" s="502"/>
      <c r="DO384" s="502"/>
      <c r="DP384" s="502"/>
      <c r="DQ384" s="502"/>
      <c r="DR384" s="502"/>
      <c r="DS384" s="502"/>
      <c r="DT384" s="502"/>
      <c r="DU384" s="502"/>
      <c r="DV384" s="502"/>
      <c r="DW384" s="502"/>
      <c r="DX384" s="502"/>
      <c r="DY384" s="502"/>
      <c r="DZ384" s="502"/>
      <c r="EA384" s="502"/>
      <c r="EB384" s="502"/>
      <c r="EC384" s="502"/>
      <c r="ED384" s="502"/>
      <c r="EE384" s="502"/>
      <c r="EF384" s="502"/>
      <c r="EG384" s="502"/>
      <c r="EH384" s="502"/>
      <c r="EI384" s="502"/>
      <c r="EJ384" s="502"/>
      <c r="EK384" s="502"/>
      <c r="EL384" s="502"/>
      <c r="EM384" s="502"/>
      <c r="EN384" s="502"/>
      <c r="EO384" s="502"/>
      <c r="EP384" s="502"/>
      <c r="EQ384" s="502"/>
      <c r="ER384" s="502"/>
      <c r="ES384" s="502"/>
      <c r="ET384" s="502"/>
      <c r="EU384" s="502"/>
      <c r="EV384" s="502"/>
      <c r="EW384" s="502"/>
      <c r="EX384" s="503"/>
      <c r="EY384" s="502"/>
      <c r="EZ384" s="502"/>
      <c r="FA384" s="502"/>
      <c r="FB384" s="502"/>
      <c r="FC384" s="502"/>
      <c r="FD384" s="502"/>
      <c r="FE384" s="502"/>
      <c r="FF384" s="502"/>
      <c r="FG384" s="502"/>
      <c r="FH384" s="502"/>
      <c r="FI384" s="502"/>
    </row>
    <row r="385" spans="1:165" s="501" customFormat="1" x14ac:dyDescent="0.2">
      <c r="A385" s="772"/>
      <c r="B385" s="788"/>
      <c r="C385" s="502"/>
      <c r="D385" s="502"/>
      <c r="F385" s="30"/>
      <c r="G385" s="502"/>
      <c r="I385" s="30"/>
      <c r="J385" s="502"/>
      <c r="L385" s="30"/>
      <c r="M385" s="502"/>
      <c r="O385" s="30"/>
      <c r="P385" s="502"/>
      <c r="R385" s="30"/>
      <c r="S385" s="502"/>
      <c r="U385" s="30"/>
      <c r="V385" s="502"/>
      <c r="X385" s="30"/>
      <c r="Y385" s="502"/>
      <c r="AA385" s="30"/>
      <c r="AB385" s="502"/>
      <c r="AD385" s="30"/>
      <c r="AE385" s="502"/>
      <c r="AG385" s="30"/>
      <c r="AH385" s="502"/>
      <c r="AJ385" s="30"/>
      <c r="AK385" s="502"/>
      <c r="AM385" s="30"/>
      <c r="AN385" s="502"/>
      <c r="AP385" s="30"/>
      <c r="AQ385" s="502"/>
      <c r="AS385" s="30"/>
      <c r="AT385" s="502"/>
      <c r="AV385" s="30"/>
      <c r="AW385" s="502"/>
      <c r="AY385" s="30"/>
      <c r="AZ385" s="502"/>
      <c r="BB385" s="30"/>
      <c r="BC385" s="502"/>
      <c r="BE385" s="30"/>
      <c r="BF385" s="502"/>
      <c r="BH385" s="30"/>
      <c r="BI385" s="502"/>
      <c r="BK385" s="30"/>
      <c r="BL385" s="31"/>
      <c r="BM385" s="31"/>
      <c r="BN385" s="31"/>
      <c r="BO385" s="31"/>
      <c r="BP385" s="31"/>
      <c r="BQ385" s="31"/>
      <c r="BR385" s="31"/>
      <c r="BS385" s="502"/>
      <c r="BT385" s="502"/>
      <c r="BU385" s="502"/>
      <c r="BV385" s="502"/>
      <c r="BW385" s="502"/>
      <c r="BX385" s="502"/>
      <c r="BY385" s="502"/>
      <c r="BZ385" s="502"/>
      <c r="CA385" s="502"/>
      <c r="CB385" s="502"/>
      <c r="CC385" s="502"/>
      <c r="CD385" s="502"/>
      <c r="CE385" s="502"/>
      <c r="CF385" s="502"/>
      <c r="CG385" s="502"/>
      <c r="CH385" s="502"/>
      <c r="CI385" s="502"/>
      <c r="CJ385" s="502"/>
      <c r="CK385" s="502"/>
      <c r="CL385" s="502"/>
      <c r="CM385" s="502"/>
      <c r="CN385" s="502"/>
      <c r="CO385" s="502"/>
      <c r="CP385" s="502"/>
      <c r="CQ385" s="502"/>
      <c r="CR385" s="502"/>
      <c r="CS385" s="502"/>
      <c r="CT385" s="502"/>
      <c r="CU385" s="502"/>
      <c r="CV385" s="502"/>
      <c r="CW385" s="502"/>
      <c r="CX385" s="502"/>
      <c r="CY385" s="502"/>
      <c r="CZ385" s="502"/>
      <c r="DA385" s="502"/>
      <c r="DB385" s="502"/>
      <c r="DC385" s="502"/>
      <c r="DD385" s="502"/>
      <c r="DE385" s="502"/>
      <c r="DF385" s="502"/>
      <c r="DG385" s="502"/>
      <c r="DH385" s="502"/>
      <c r="DI385" s="502"/>
      <c r="DJ385" s="502"/>
      <c r="DK385" s="502"/>
      <c r="DL385" s="502"/>
      <c r="DM385" s="502"/>
      <c r="DN385" s="502"/>
      <c r="DO385" s="502"/>
      <c r="DP385" s="502"/>
      <c r="DQ385" s="502"/>
      <c r="DR385" s="502"/>
      <c r="DS385" s="502"/>
      <c r="DT385" s="502"/>
      <c r="DU385" s="502"/>
      <c r="DV385" s="502"/>
      <c r="DW385" s="502"/>
      <c r="DX385" s="502"/>
      <c r="DY385" s="502"/>
      <c r="DZ385" s="502"/>
      <c r="EA385" s="502"/>
      <c r="EB385" s="502"/>
      <c r="EC385" s="502"/>
      <c r="ED385" s="502"/>
      <c r="EE385" s="502"/>
      <c r="EF385" s="502"/>
      <c r="EG385" s="502"/>
      <c r="EH385" s="502"/>
      <c r="EI385" s="502"/>
      <c r="EJ385" s="502"/>
      <c r="EK385" s="502"/>
      <c r="EL385" s="502"/>
      <c r="EM385" s="502"/>
      <c r="EN385" s="502"/>
      <c r="EO385" s="502"/>
      <c r="EP385" s="502"/>
      <c r="EQ385" s="502"/>
      <c r="ER385" s="502"/>
      <c r="ES385" s="502"/>
      <c r="ET385" s="502"/>
      <c r="EU385" s="502"/>
      <c r="EV385" s="502"/>
      <c r="EW385" s="502"/>
      <c r="EX385" s="503"/>
      <c r="EY385" s="502"/>
      <c r="EZ385" s="502"/>
      <c r="FA385" s="502"/>
      <c r="FB385" s="502"/>
      <c r="FC385" s="502"/>
      <c r="FD385" s="502"/>
      <c r="FE385" s="502"/>
      <c r="FF385" s="502"/>
      <c r="FG385" s="502"/>
      <c r="FH385" s="502"/>
      <c r="FI385" s="502"/>
    </row>
    <row r="386" spans="1:165" s="501" customFormat="1" x14ac:dyDescent="0.2">
      <c r="A386" s="772"/>
      <c r="B386" s="788"/>
      <c r="C386" s="502"/>
      <c r="D386" s="502"/>
      <c r="F386" s="30"/>
      <c r="G386" s="502"/>
      <c r="I386" s="30"/>
      <c r="J386" s="502"/>
      <c r="L386" s="30"/>
      <c r="M386" s="502"/>
      <c r="O386" s="30"/>
      <c r="P386" s="502"/>
      <c r="R386" s="30"/>
      <c r="S386" s="502"/>
      <c r="U386" s="30"/>
      <c r="V386" s="502"/>
      <c r="X386" s="30"/>
      <c r="Y386" s="502"/>
      <c r="AA386" s="30"/>
      <c r="AB386" s="502"/>
      <c r="AD386" s="30"/>
      <c r="AE386" s="502"/>
      <c r="AG386" s="30"/>
      <c r="AH386" s="502"/>
      <c r="AJ386" s="30"/>
      <c r="AK386" s="502"/>
      <c r="AM386" s="30"/>
      <c r="AN386" s="502"/>
      <c r="AP386" s="30"/>
      <c r="AQ386" s="502"/>
      <c r="AS386" s="30"/>
      <c r="AT386" s="502"/>
      <c r="AV386" s="30"/>
      <c r="AW386" s="502"/>
      <c r="AY386" s="30"/>
      <c r="AZ386" s="502"/>
      <c r="BB386" s="30"/>
      <c r="BC386" s="502"/>
      <c r="BE386" s="30"/>
      <c r="BF386" s="502"/>
      <c r="BH386" s="30"/>
      <c r="BI386" s="502"/>
      <c r="BK386" s="30"/>
      <c r="BL386" s="31"/>
      <c r="BM386" s="31"/>
      <c r="BN386" s="31"/>
      <c r="BO386" s="31"/>
      <c r="BP386" s="31"/>
      <c r="BQ386" s="31"/>
      <c r="BR386" s="31"/>
      <c r="BS386" s="502"/>
      <c r="BT386" s="502"/>
      <c r="BU386" s="502"/>
      <c r="BV386" s="502"/>
      <c r="BW386" s="502"/>
      <c r="BX386" s="502"/>
      <c r="BY386" s="502"/>
      <c r="BZ386" s="502"/>
      <c r="CA386" s="502"/>
      <c r="CB386" s="502"/>
      <c r="CC386" s="502"/>
      <c r="CD386" s="502"/>
      <c r="CE386" s="502"/>
      <c r="CF386" s="502"/>
      <c r="CG386" s="502"/>
      <c r="CH386" s="502"/>
      <c r="CI386" s="502"/>
      <c r="CJ386" s="502"/>
      <c r="CK386" s="502"/>
      <c r="CL386" s="502"/>
      <c r="CM386" s="502"/>
      <c r="CN386" s="502"/>
      <c r="CO386" s="502"/>
      <c r="CP386" s="502"/>
      <c r="CQ386" s="502"/>
      <c r="CR386" s="502"/>
      <c r="CS386" s="502"/>
      <c r="CT386" s="502"/>
      <c r="CU386" s="502"/>
      <c r="CV386" s="502"/>
      <c r="CW386" s="502"/>
      <c r="CX386" s="502"/>
      <c r="CY386" s="502"/>
      <c r="CZ386" s="502"/>
      <c r="DA386" s="502"/>
      <c r="DB386" s="502"/>
      <c r="DC386" s="502"/>
      <c r="DD386" s="502"/>
      <c r="DE386" s="502"/>
      <c r="DF386" s="502"/>
      <c r="DG386" s="502"/>
      <c r="DH386" s="502"/>
      <c r="DI386" s="502"/>
      <c r="DJ386" s="502"/>
      <c r="DK386" s="502"/>
      <c r="DL386" s="502"/>
      <c r="DM386" s="502"/>
      <c r="DN386" s="502"/>
      <c r="DO386" s="502"/>
      <c r="DP386" s="502"/>
      <c r="DQ386" s="502"/>
      <c r="DR386" s="502"/>
      <c r="DS386" s="502"/>
      <c r="DT386" s="502"/>
      <c r="DU386" s="502"/>
      <c r="DV386" s="502"/>
      <c r="DW386" s="502"/>
      <c r="DX386" s="502"/>
      <c r="DY386" s="502"/>
      <c r="DZ386" s="502"/>
      <c r="EA386" s="502"/>
      <c r="EB386" s="502"/>
      <c r="EC386" s="502"/>
      <c r="ED386" s="502"/>
      <c r="EE386" s="502"/>
      <c r="EF386" s="502"/>
      <c r="EG386" s="502"/>
      <c r="EH386" s="502"/>
      <c r="EI386" s="502"/>
      <c r="EJ386" s="502"/>
      <c r="EK386" s="502"/>
      <c r="EL386" s="502"/>
      <c r="EM386" s="502"/>
      <c r="EN386" s="502"/>
      <c r="EO386" s="502"/>
      <c r="EP386" s="502"/>
      <c r="EQ386" s="502"/>
      <c r="ER386" s="502"/>
      <c r="ES386" s="502"/>
      <c r="ET386" s="502"/>
      <c r="EU386" s="502"/>
      <c r="EV386" s="502"/>
      <c r="EW386" s="502"/>
      <c r="EX386" s="503"/>
      <c r="EY386" s="502"/>
      <c r="EZ386" s="502"/>
      <c r="FA386" s="502"/>
      <c r="FB386" s="502"/>
      <c r="FC386" s="502"/>
      <c r="FD386" s="502"/>
      <c r="FE386" s="502"/>
      <c r="FF386" s="502"/>
      <c r="FG386" s="502"/>
      <c r="FH386" s="502"/>
      <c r="FI386" s="502"/>
    </row>
    <row r="387" spans="1:165" s="501" customFormat="1" x14ac:dyDescent="0.2">
      <c r="A387" s="772"/>
      <c r="B387" s="788"/>
      <c r="C387" s="502"/>
      <c r="D387" s="502"/>
      <c r="F387" s="30"/>
      <c r="G387" s="502"/>
      <c r="I387" s="30"/>
      <c r="J387" s="502"/>
      <c r="L387" s="30"/>
      <c r="M387" s="502"/>
      <c r="O387" s="30"/>
      <c r="P387" s="502"/>
      <c r="R387" s="30"/>
      <c r="S387" s="502"/>
      <c r="U387" s="30"/>
      <c r="V387" s="502"/>
      <c r="X387" s="30"/>
      <c r="Y387" s="502"/>
      <c r="AA387" s="30"/>
      <c r="AB387" s="502"/>
      <c r="AD387" s="30"/>
      <c r="AE387" s="502"/>
      <c r="AG387" s="30"/>
      <c r="AH387" s="502"/>
      <c r="AJ387" s="30"/>
      <c r="AK387" s="502"/>
      <c r="AM387" s="30"/>
      <c r="AN387" s="502"/>
      <c r="AP387" s="30"/>
      <c r="AQ387" s="502"/>
      <c r="AS387" s="30"/>
      <c r="AT387" s="502"/>
      <c r="AV387" s="30"/>
      <c r="AW387" s="502"/>
      <c r="AY387" s="30"/>
      <c r="AZ387" s="502"/>
      <c r="BB387" s="30"/>
      <c r="BC387" s="502"/>
      <c r="BE387" s="30"/>
      <c r="BF387" s="502"/>
      <c r="BH387" s="30"/>
      <c r="BI387" s="502"/>
      <c r="BK387" s="30"/>
      <c r="BL387" s="31"/>
      <c r="BM387" s="31"/>
      <c r="BN387" s="31"/>
      <c r="BO387" s="31"/>
      <c r="BP387" s="31"/>
      <c r="BQ387" s="31"/>
      <c r="BR387" s="31"/>
      <c r="BS387" s="502"/>
      <c r="BT387" s="502"/>
      <c r="BU387" s="502"/>
      <c r="BV387" s="502"/>
      <c r="BW387" s="502"/>
      <c r="BX387" s="502"/>
      <c r="BY387" s="502"/>
      <c r="BZ387" s="502"/>
      <c r="CA387" s="502"/>
      <c r="CB387" s="502"/>
      <c r="CC387" s="502"/>
      <c r="CD387" s="502"/>
      <c r="CE387" s="502"/>
      <c r="CF387" s="502"/>
      <c r="CG387" s="502"/>
      <c r="CH387" s="502"/>
      <c r="CI387" s="502"/>
      <c r="CJ387" s="502"/>
      <c r="CK387" s="502"/>
      <c r="CL387" s="502"/>
      <c r="CM387" s="502"/>
      <c r="CN387" s="502"/>
      <c r="CO387" s="502"/>
      <c r="CP387" s="502"/>
      <c r="CQ387" s="502"/>
      <c r="CR387" s="502"/>
      <c r="CS387" s="502"/>
      <c r="CT387" s="502"/>
      <c r="CU387" s="502"/>
      <c r="CV387" s="502"/>
      <c r="CW387" s="502"/>
      <c r="CX387" s="502"/>
      <c r="CY387" s="502"/>
      <c r="CZ387" s="502"/>
      <c r="DA387" s="502"/>
      <c r="DB387" s="502"/>
      <c r="DC387" s="502"/>
      <c r="DD387" s="502"/>
      <c r="DE387" s="502"/>
      <c r="DF387" s="502"/>
      <c r="DG387" s="502"/>
      <c r="DH387" s="502"/>
      <c r="DI387" s="502"/>
      <c r="DJ387" s="502"/>
      <c r="DK387" s="502"/>
      <c r="DL387" s="502"/>
      <c r="DM387" s="502"/>
      <c r="DN387" s="502"/>
      <c r="DO387" s="502"/>
      <c r="DP387" s="502"/>
      <c r="DQ387" s="502"/>
      <c r="DR387" s="502"/>
      <c r="DS387" s="502"/>
      <c r="DT387" s="502"/>
      <c r="DU387" s="502"/>
      <c r="DV387" s="502"/>
      <c r="DW387" s="502"/>
      <c r="DX387" s="502"/>
      <c r="DY387" s="502"/>
      <c r="DZ387" s="502"/>
      <c r="EA387" s="502"/>
      <c r="EB387" s="502"/>
      <c r="EC387" s="502"/>
      <c r="ED387" s="502"/>
      <c r="EE387" s="502"/>
      <c r="EF387" s="502"/>
      <c r="EG387" s="502"/>
      <c r="EH387" s="502"/>
      <c r="EI387" s="502"/>
      <c r="EJ387" s="502"/>
      <c r="EK387" s="502"/>
      <c r="EL387" s="502"/>
      <c r="EM387" s="502"/>
      <c r="EN387" s="502"/>
      <c r="EO387" s="502"/>
      <c r="EP387" s="502"/>
      <c r="EQ387" s="502"/>
      <c r="ER387" s="502"/>
      <c r="ES387" s="502"/>
      <c r="ET387" s="502"/>
      <c r="EU387" s="502"/>
      <c r="EV387" s="502"/>
      <c r="EW387" s="502"/>
      <c r="EX387" s="503"/>
      <c r="EY387" s="502"/>
      <c r="EZ387" s="502"/>
      <c r="FA387" s="502"/>
      <c r="FB387" s="502"/>
      <c r="FC387" s="502"/>
      <c r="FD387" s="502"/>
      <c r="FE387" s="502"/>
      <c r="FF387" s="502"/>
      <c r="FG387" s="502"/>
      <c r="FH387" s="502"/>
      <c r="FI387" s="502"/>
    </row>
    <row r="388" spans="1:165" s="501" customFormat="1" x14ac:dyDescent="0.2">
      <c r="A388" s="772"/>
      <c r="B388" s="788"/>
      <c r="C388" s="502"/>
      <c r="D388" s="502"/>
      <c r="F388" s="30"/>
      <c r="G388" s="502"/>
      <c r="I388" s="30"/>
      <c r="J388" s="502"/>
      <c r="L388" s="30"/>
      <c r="M388" s="502"/>
      <c r="O388" s="30"/>
      <c r="P388" s="502"/>
      <c r="R388" s="30"/>
      <c r="S388" s="502"/>
      <c r="U388" s="30"/>
      <c r="V388" s="502"/>
      <c r="X388" s="30"/>
      <c r="Y388" s="502"/>
      <c r="AA388" s="30"/>
      <c r="AB388" s="502"/>
      <c r="AD388" s="30"/>
      <c r="AE388" s="502"/>
      <c r="AG388" s="30"/>
      <c r="AH388" s="502"/>
      <c r="AJ388" s="30"/>
      <c r="AK388" s="502"/>
      <c r="AM388" s="30"/>
      <c r="AN388" s="502"/>
      <c r="AP388" s="30"/>
      <c r="AQ388" s="502"/>
      <c r="AS388" s="30"/>
      <c r="AT388" s="502"/>
      <c r="AV388" s="30"/>
      <c r="AW388" s="502"/>
      <c r="AY388" s="30"/>
      <c r="AZ388" s="502"/>
      <c r="BB388" s="30"/>
      <c r="BC388" s="502"/>
      <c r="BE388" s="30"/>
      <c r="BF388" s="502"/>
      <c r="BH388" s="30"/>
      <c r="BI388" s="502"/>
      <c r="BK388" s="30"/>
      <c r="BL388" s="31"/>
      <c r="BM388" s="31"/>
      <c r="BN388" s="31"/>
      <c r="BO388" s="31"/>
      <c r="BP388" s="31"/>
      <c r="BQ388" s="31"/>
      <c r="BR388" s="31"/>
      <c r="BS388" s="502"/>
      <c r="BT388" s="502"/>
      <c r="BU388" s="502"/>
      <c r="BV388" s="502"/>
      <c r="BW388" s="502"/>
      <c r="BX388" s="502"/>
      <c r="BY388" s="502"/>
      <c r="BZ388" s="502"/>
      <c r="CA388" s="502"/>
      <c r="CB388" s="502"/>
      <c r="CC388" s="502"/>
      <c r="CD388" s="502"/>
      <c r="CE388" s="502"/>
      <c r="CF388" s="502"/>
      <c r="CG388" s="502"/>
      <c r="CH388" s="502"/>
      <c r="CI388" s="502"/>
      <c r="CJ388" s="502"/>
      <c r="CK388" s="502"/>
      <c r="CL388" s="502"/>
      <c r="CM388" s="502"/>
      <c r="CN388" s="502"/>
      <c r="CO388" s="502"/>
      <c r="CP388" s="502"/>
      <c r="CQ388" s="502"/>
      <c r="CR388" s="502"/>
      <c r="CS388" s="502"/>
      <c r="CT388" s="502"/>
      <c r="CU388" s="502"/>
      <c r="CV388" s="502"/>
      <c r="CW388" s="502"/>
      <c r="CX388" s="502"/>
      <c r="CY388" s="502"/>
      <c r="CZ388" s="502"/>
      <c r="DA388" s="502"/>
      <c r="DB388" s="502"/>
      <c r="DC388" s="502"/>
      <c r="DD388" s="502"/>
      <c r="DE388" s="502"/>
      <c r="DF388" s="502"/>
      <c r="DG388" s="502"/>
      <c r="DH388" s="502"/>
      <c r="DI388" s="502"/>
      <c r="DJ388" s="502"/>
      <c r="DK388" s="502"/>
      <c r="DL388" s="502"/>
      <c r="DM388" s="502"/>
      <c r="DN388" s="502"/>
      <c r="DO388" s="502"/>
      <c r="DP388" s="502"/>
      <c r="DQ388" s="502"/>
      <c r="DR388" s="502"/>
      <c r="DS388" s="502"/>
      <c r="DT388" s="502"/>
      <c r="DU388" s="502"/>
      <c r="DV388" s="502"/>
      <c r="DW388" s="502"/>
      <c r="DX388" s="502"/>
      <c r="DY388" s="502"/>
      <c r="DZ388" s="502"/>
      <c r="EA388" s="502"/>
      <c r="EB388" s="502"/>
      <c r="EC388" s="502"/>
      <c r="ED388" s="502"/>
      <c r="EE388" s="502"/>
      <c r="EF388" s="502"/>
      <c r="EG388" s="502"/>
      <c r="EH388" s="502"/>
      <c r="EI388" s="502"/>
      <c r="EJ388" s="502"/>
      <c r="EK388" s="502"/>
      <c r="EL388" s="502"/>
      <c r="EM388" s="502"/>
      <c r="EN388" s="502"/>
      <c r="EO388" s="502"/>
      <c r="EP388" s="502"/>
      <c r="EQ388" s="502"/>
      <c r="ER388" s="502"/>
      <c r="ES388" s="502"/>
      <c r="ET388" s="502"/>
      <c r="EU388" s="502"/>
      <c r="EV388" s="502"/>
      <c r="EW388" s="502"/>
      <c r="EX388" s="503"/>
      <c r="EY388" s="502"/>
      <c r="EZ388" s="502"/>
      <c r="FA388" s="502"/>
      <c r="FB388" s="502"/>
      <c r="FC388" s="502"/>
      <c r="FD388" s="502"/>
      <c r="FE388" s="502"/>
      <c r="FF388" s="502"/>
      <c r="FG388" s="502"/>
      <c r="FH388" s="502"/>
      <c r="FI388" s="502"/>
    </row>
    <row r="389" spans="1:165" s="501" customFormat="1" x14ac:dyDescent="0.2">
      <c r="A389" s="772"/>
      <c r="B389" s="788"/>
      <c r="C389" s="502"/>
      <c r="D389" s="502"/>
      <c r="F389" s="30"/>
      <c r="G389" s="502"/>
      <c r="I389" s="30"/>
      <c r="J389" s="502"/>
      <c r="L389" s="30"/>
      <c r="M389" s="502"/>
      <c r="O389" s="30"/>
      <c r="P389" s="502"/>
      <c r="R389" s="30"/>
      <c r="S389" s="502"/>
      <c r="U389" s="30"/>
      <c r="V389" s="502"/>
      <c r="X389" s="30"/>
      <c r="Y389" s="502"/>
      <c r="AA389" s="30"/>
      <c r="AB389" s="502"/>
      <c r="AD389" s="30"/>
      <c r="AE389" s="502"/>
      <c r="AG389" s="30"/>
      <c r="AH389" s="502"/>
      <c r="AJ389" s="30"/>
      <c r="AK389" s="502"/>
      <c r="AM389" s="30"/>
      <c r="AN389" s="502"/>
      <c r="AP389" s="30"/>
      <c r="AQ389" s="502"/>
      <c r="AS389" s="30"/>
      <c r="AT389" s="502"/>
      <c r="AV389" s="30"/>
      <c r="AW389" s="502"/>
      <c r="AY389" s="30"/>
      <c r="AZ389" s="502"/>
      <c r="BB389" s="30"/>
      <c r="BC389" s="502"/>
      <c r="BE389" s="30"/>
      <c r="BF389" s="502"/>
      <c r="BH389" s="30"/>
      <c r="BI389" s="502"/>
      <c r="BK389" s="30"/>
      <c r="BL389" s="31"/>
      <c r="BM389" s="31"/>
      <c r="BN389" s="31"/>
      <c r="BO389" s="31"/>
      <c r="BP389" s="31"/>
      <c r="BQ389" s="31"/>
      <c r="BR389" s="31"/>
      <c r="BS389" s="502"/>
      <c r="BT389" s="502"/>
      <c r="BU389" s="502"/>
      <c r="BV389" s="502"/>
      <c r="BW389" s="502"/>
      <c r="BX389" s="502"/>
      <c r="BY389" s="502"/>
      <c r="BZ389" s="502"/>
      <c r="CA389" s="502"/>
      <c r="CB389" s="502"/>
      <c r="CC389" s="502"/>
      <c r="CD389" s="502"/>
      <c r="CE389" s="502"/>
      <c r="CF389" s="502"/>
      <c r="CG389" s="502"/>
      <c r="CH389" s="502"/>
      <c r="CI389" s="502"/>
      <c r="CJ389" s="502"/>
      <c r="CK389" s="502"/>
      <c r="CL389" s="502"/>
      <c r="CM389" s="502"/>
      <c r="CN389" s="502"/>
      <c r="CO389" s="502"/>
      <c r="CP389" s="502"/>
      <c r="CQ389" s="502"/>
      <c r="CR389" s="502"/>
      <c r="CS389" s="502"/>
      <c r="CT389" s="502"/>
      <c r="CU389" s="502"/>
      <c r="CV389" s="502"/>
      <c r="CW389" s="502"/>
      <c r="CX389" s="502"/>
      <c r="CY389" s="502"/>
      <c r="CZ389" s="502"/>
      <c r="DA389" s="502"/>
      <c r="DB389" s="502"/>
      <c r="DC389" s="502"/>
      <c r="DD389" s="502"/>
      <c r="DE389" s="502"/>
      <c r="DF389" s="502"/>
      <c r="DG389" s="502"/>
      <c r="DH389" s="502"/>
      <c r="DI389" s="502"/>
      <c r="DJ389" s="502"/>
      <c r="DK389" s="502"/>
      <c r="DL389" s="502"/>
      <c r="DM389" s="502"/>
      <c r="DN389" s="502"/>
      <c r="DO389" s="502"/>
      <c r="DP389" s="502"/>
      <c r="DQ389" s="502"/>
      <c r="DR389" s="502"/>
      <c r="DS389" s="502"/>
      <c r="DT389" s="502"/>
      <c r="DU389" s="502"/>
      <c r="DV389" s="502"/>
      <c r="DW389" s="502"/>
      <c r="DX389" s="502"/>
      <c r="DY389" s="502"/>
      <c r="DZ389" s="502"/>
      <c r="EA389" s="502"/>
      <c r="EB389" s="502"/>
      <c r="EC389" s="502"/>
      <c r="ED389" s="502"/>
      <c r="EE389" s="502"/>
      <c r="EF389" s="502"/>
      <c r="EG389" s="502"/>
      <c r="EH389" s="502"/>
      <c r="EI389" s="502"/>
      <c r="EJ389" s="502"/>
      <c r="EK389" s="502"/>
      <c r="EL389" s="502"/>
      <c r="EM389" s="502"/>
      <c r="EN389" s="502"/>
      <c r="EO389" s="502"/>
      <c r="EP389" s="502"/>
      <c r="EQ389" s="502"/>
      <c r="ER389" s="502"/>
      <c r="ES389" s="502"/>
      <c r="ET389" s="502"/>
      <c r="EU389" s="502"/>
      <c r="EV389" s="502"/>
      <c r="EW389" s="502"/>
      <c r="EX389" s="503"/>
      <c r="EY389" s="502"/>
      <c r="EZ389" s="502"/>
      <c r="FA389" s="502"/>
      <c r="FB389" s="502"/>
      <c r="FC389" s="502"/>
      <c r="FD389" s="502"/>
      <c r="FE389" s="502"/>
      <c r="FF389" s="502"/>
      <c r="FG389" s="502"/>
      <c r="FH389" s="502"/>
      <c r="FI389" s="502"/>
    </row>
    <row r="390" spans="1:165" s="501" customFormat="1" x14ac:dyDescent="0.2">
      <c r="A390" s="772"/>
      <c r="B390" s="788"/>
      <c r="C390" s="502"/>
      <c r="D390" s="502"/>
      <c r="F390" s="30"/>
      <c r="G390" s="502"/>
      <c r="I390" s="30"/>
      <c r="J390" s="502"/>
      <c r="L390" s="30"/>
      <c r="M390" s="502"/>
      <c r="O390" s="30"/>
      <c r="P390" s="502"/>
      <c r="R390" s="30"/>
      <c r="S390" s="502"/>
      <c r="U390" s="30"/>
      <c r="V390" s="502"/>
      <c r="X390" s="30"/>
      <c r="Y390" s="502"/>
      <c r="AA390" s="30"/>
      <c r="AB390" s="502"/>
      <c r="AD390" s="30"/>
      <c r="AE390" s="502"/>
      <c r="AG390" s="30"/>
      <c r="AH390" s="502"/>
      <c r="AJ390" s="30"/>
      <c r="AK390" s="502"/>
      <c r="AM390" s="30"/>
      <c r="AN390" s="502"/>
      <c r="AP390" s="30"/>
      <c r="AQ390" s="502"/>
      <c r="AS390" s="30"/>
      <c r="AT390" s="502"/>
      <c r="AV390" s="30"/>
      <c r="AW390" s="502"/>
      <c r="AY390" s="30"/>
      <c r="AZ390" s="502"/>
      <c r="BB390" s="30"/>
      <c r="BC390" s="502"/>
      <c r="BE390" s="30"/>
      <c r="BF390" s="502"/>
      <c r="BH390" s="30"/>
      <c r="BI390" s="502"/>
      <c r="BK390" s="30"/>
      <c r="BL390" s="31"/>
      <c r="BM390" s="31"/>
      <c r="BN390" s="31"/>
      <c r="BO390" s="31"/>
      <c r="BP390" s="31"/>
      <c r="BQ390" s="31"/>
      <c r="BR390" s="31"/>
      <c r="BS390" s="502"/>
      <c r="BT390" s="502"/>
      <c r="BU390" s="502"/>
      <c r="BV390" s="502"/>
      <c r="BW390" s="502"/>
      <c r="BX390" s="502"/>
      <c r="BY390" s="502"/>
      <c r="BZ390" s="502"/>
      <c r="CA390" s="502"/>
      <c r="CB390" s="502"/>
      <c r="CC390" s="502"/>
      <c r="CD390" s="502"/>
      <c r="CE390" s="502"/>
      <c r="CF390" s="502"/>
      <c r="CG390" s="502"/>
      <c r="CH390" s="502"/>
      <c r="CI390" s="502"/>
      <c r="CJ390" s="502"/>
      <c r="CK390" s="502"/>
      <c r="CL390" s="502"/>
      <c r="CM390" s="502"/>
      <c r="CN390" s="502"/>
      <c r="CO390" s="502"/>
      <c r="CP390" s="502"/>
      <c r="CQ390" s="502"/>
      <c r="CR390" s="502"/>
      <c r="CS390" s="502"/>
      <c r="CT390" s="502"/>
      <c r="CU390" s="502"/>
      <c r="CV390" s="502"/>
      <c r="CW390" s="502"/>
      <c r="CX390" s="502"/>
      <c r="CY390" s="502"/>
      <c r="CZ390" s="502"/>
      <c r="DA390" s="502"/>
      <c r="DB390" s="502"/>
      <c r="DC390" s="502"/>
      <c r="DD390" s="502"/>
      <c r="DE390" s="502"/>
      <c r="DF390" s="502"/>
      <c r="DG390" s="502"/>
      <c r="DH390" s="502"/>
      <c r="DI390" s="502"/>
      <c r="DJ390" s="502"/>
      <c r="DK390" s="502"/>
      <c r="DL390" s="502"/>
      <c r="DM390" s="502"/>
      <c r="DN390" s="502"/>
      <c r="DO390" s="502"/>
      <c r="DP390" s="502"/>
      <c r="DQ390" s="502"/>
      <c r="DR390" s="502"/>
      <c r="DS390" s="502"/>
      <c r="DT390" s="502"/>
      <c r="DU390" s="502"/>
      <c r="DV390" s="502"/>
      <c r="DW390" s="502"/>
      <c r="DX390" s="502"/>
      <c r="DY390" s="502"/>
      <c r="DZ390" s="502"/>
      <c r="EA390" s="502"/>
      <c r="EB390" s="502"/>
      <c r="EC390" s="502"/>
      <c r="ED390" s="502"/>
      <c r="EE390" s="502"/>
      <c r="EF390" s="502"/>
      <c r="EG390" s="502"/>
      <c r="EH390" s="502"/>
      <c r="EI390" s="502"/>
      <c r="EJ390" s="502"/>
      <c r="EK390" s="502"/>
      <c r="EL390" s="502"/>
      <c r="EM390" s="502"/>
      <c r="EN390" s="502"/>
      <c r="EO390" s="502"/>
      <c r="EP390" s="502"/>
      <c r="EQ390" s="502"/>
      <c r="ER390" s="502"/>
      <c r="ES390" s="502"/>
      <c r="ET390" s="502"/>
      <c r="EU390" s="502"/>
      <c r="EV390" s="502"/>
      <c r="EW390" s="502"/>
      <c r="EX390" s="503"/>
      <c r="EY390" s="502"/>
      <c r="EZ390" s="502"/>
      <c r="FA390" s="502"/>
      <c r="FB390" s="502"/>
      <c r="FC390" s="502"/>
      <c r="FD390" s="502"/>
      <c r="FE390" s="502"/>
      <c r="FF390" s="502"/>
      <c r="FG390" s="502"/>
      <c r="FH390" s="502"/>
      <c r="FI390" s="502"/>
    </row>
    <row r="391" spans="1:165" s="501" customFormat="1" x14ac:dyDescent="0.2">
      <c r="A391" s="772"/>
      <c r="B391" s="788"/>
      <c r="C391" s="502"/>
      <c r="D391" s="502"/>
      <c r="F391" s="30"/>
      <c r="G391" s="502"/>
      <c r="I391" s="30"/>
      <c r="J391" s="502"/>
      <c r="L391" s="30"/>
      <c r="M391" s="502"/>
      <c r="O391" s="30"/>
      <c r="P391" s="502"/>
      <c r="R391" s="30"/>
      <c r="S391" s="502"/>
      <c r="U391" s="30"/>
      <c r="V391" s="502"/>
      <c r="X391" s="30"/>
      <c r="Y391" s="502"/>
      <c r="AA391" s="30"/>
      <c r="AB391" s="502"/>
      <c r="AD391" s="30"/>
      <c r="AE391" s="502"/>
      <c r="AG391" s="30"/>
      <c r="AH391" s="502"/>
      <c r="AJ391" s="30"/>
      <c r="AK391" s="502"/>
      <c r="AM391" s="30"/>
      <c r="AN391" s="502"/>
      <c r="AP391" s="30"/>
      <c r="AQ391" s="502"/>
      <c r="AS391" s="30"/>
      <c r="AT391" s="502"/>
      <c r="AV391" s="30"/>
      <c r="AW391" s="502"/>
      <c r="AY391" s="30"/>
      <c r="AZ391" s="502"/>
      <c r="BB391" s="30"/>
      <c r="BC391" s="502"/>
      <c r="BE391" s="30"/>
      <c r="BF391" s="502"/>
      <c r="BH391" s="30"/>
      <c r="BI391" s="502"/>
      <c r="BK391" s="30"/>
      <c r="BL391" s="31"/>
      <c r="BM391" s="31"/>
      <c r="BN391" s="31"/>
      <c r="BO391" s="31"/>
      <c r="BP391" s="31"/>
      <c r="BQ391" s="31"/>
      <c r="BR391" s="31"/>
      <c r="BS391" s="502"/>
      <c r="BT391" s="502"/>
      <c r="BU391" s="502"/>
      <c r="BV391" s="502"/>
      <c r="BW391" s="502"/>
      <c r="BX391" s="502"/>
      <c r="BY391" s="502"/>
      <c r="BZ391" s="502"/>
      <c r="CA391" s="502"/>
      <c r="CB391" s="502"/>
      <c r="CC391" s="502"/>
      <c r="CD391" s="502"/>
      <c r="CE391" s="502"/>
      <c r="CF391" s="502"/>
      <c r="CG391" s="502"/>
      <c r="CH391" s="502"/>
      <c r="CI391" s="502"/>
      <c r="CJ391" s="502"/>
      <c r="CK391" s="502"/>
      <c r="CL391" s="502"/>
      <c r="CM391" s="502"/>
      <c r="CN391" s="502"/>
      <c r="CO391" s="502"/>
      <c r="CP391" s="502"/>
      <c r="CQ391" s="502"/>
      <c r="CR391" s="502"/>
      <c r="CS391" s="502"/>
      <c r="CT391" s="502"/>
      <c r="CU391" s="502"/>
      <c r="CV391" s="502"/>
      <c r="CW391" s="502"/>
      <c r="CX391" s="502"/>
      <c r="CY391" s="502"/>
      <c r="CZ391" s="502"/>
      <c r="DA391" s="502"/>
      <c r="DB391" s="502"/>
      <c r="DC391" s="502"/>
      <c r="DD391" s="502"/>
      <c r="DE391" s="502"/>
      <c r="DF391" s="502"/>
      <c r="DG391" s="502"/>
      <c r="DH391" s="502"/>
      <c r="DI391" s="502"/>
      <c r="DJ391" s="502"/>
      <c r="DK391" s="502"/>
      <c r="DL391" s="502"/>
      <c r="DM391" s="502"/>
      <c r="DN391" s="502"/>
      <c r="DO391" s="502"/>
      <c r="DP391" s="502"/>
      <c r="DQ391" s="502"/>
      <c r="DR391" s="502"/>
      <c r="DS391" s="502"/>
      <c r="DT391" s="502"/>
      <c r="DU391" s="502"/>
      <c r="DV391" s="502"/>
      <c r="DW391" s="502"/>
      <c r="DX391" s="502"/>
      <c r="DY391" s="502"/>
      <c r="DZ391" s="502"/>
      <c r="EA391" s="502"/>
      <c r="EB391" s="502"/>
      <c r="EC391" s="502"/>
      <c r="ED391" s="502"/>
      <c r="EE391" s="502"/>
      <c r="EF391" s="502"/>
      <c r="EG391" s="502"/>
      <c r="EH391" s="502"/>
      <c r="EI391" s="502"/>
      <c r="EJ391" s="502"/>
      <c r="EK391" s="502"/>
      <c r="EL391" s="502"/>
      <c r="EM391" s="502"/>
      <c r="EN391" s="502"/>
      <c r="EO391" s="502"/>
      <c r="EP391" s="502"/>
      <c r="EQ391" s="502"/>
      <c r="ER391" s="502"/>
      <c r="ES391" s="502"/>
      <c r="ET391" s="502"/>
      <c r="EU391" s="502"/>
      <c r="EV391" s="502"/>
      <c r="EW391" s="502"/>
      <c r="EX391" s="503"/>
      <c r="EY391" s="502"/>
      <c r="EZ391" s="502"/>
      <c r="FA391" s="502"/>
      <c r="FB391" s="502"/>
      <c r="FC391" s="502"/>
      <c r="FD391" s="502"/>
      <c r="FE391" s="502"/>
      <c r="FF391" s="502"/>
      <c r="FG391" s="502"/>
      <c r="FH391" s="502"/>
      <c r="FI391" s="502"/>
    </row>
    <row r="392" spans="1:165" s="501" customFormat="1" x14ac:dyDescent="0.2">
      <c r="A392" s="772"/>
      <c r="B392" s="788"/>
      <c r="C392" s="502"/>
      <c r="D392" s="502"/>
      <c r="F392" s="30"/>
      <c r="G392" s="502"/>
      <c r="I392" s="30"/>
      <c r="J392" s="502"/>
      <c r="L392" s="30"/>
      <c r="M392" s="502"/>
      <c r="O392" s="30"/>
      <c r="P392" s="502"/>
      <c r="R392" s="30"/>
      <c r="S392" s="502"/>
      <c r="U392" s="30"/>
      <c r="V392" s="502"/>
      <c r="X392" s="30"/>
      <c r="Y392" s="502"/>
      <c r="AA392" s="30"/>
      <c r="AB392" s="502"/>
      <c r="AD392" s="30"/>
      <c r="AE392" s="502"/>
      <c r="AG392" s="30"/>
      <c r="AH392" s="502"/>
      <c r="AJ392" s="30"/>
      <c r="AK392" s="502"/>
      <c r="AM392" s="30"/>
      <c r="AN392" s="502"/>
      <c r="AP392" s="30"/>
      <c r="AQ392" s="502"/>
      <c r="AS392" s="30"/>
      <c r="AT392" s="502"/>
      <c r="AV392" s="30"/>
      <c r="AW392" s="502"/>
      <c r="AY392" s="30"/>
      <c r="AZ392" s="502"/>
      <c r="BB392" s="30"/>
      <c r="BC392" s="502"/>
      <c r="BE392" s="30"/>
      <c r="BF392" s="502"/>
      <c r="BH392" s="30"/>
      <c r="BI392" s="502"/>
      <c r="BK392" s="30"/>
      <c r="BL392" s="31"/>
      <c r="BM392" s="31"/>
      <c r="BN392" s="31"/>
      <c r="BO392" s="31"/>
      <c r="BP392" s="31"/>
      <c r="BQ392" s="31"/>
      <c r="BR392" s="31"/>
      <c r="BS392" s="502"/>
      <c r="BT392" s="502"/>
      <c r="BU392" s="502"/>
      <c r="BV392" s="502"/>
      <c r="BW392" s="502"/>
      <c r="BX392" s="502"/>
      <c r="BY392" s="502"/>
      <c r="BZ392" s="502"/>
      <c r="CA392" s="502"/>
      <c r="CB392" s="502"/>
      <c r="CC392" s="502"/>
      <c r="CD392" s="502"/>
      <c r="CE392" s="502"/>
      <c r="CF392" s="502"/>
      <c r="CG392" s="502"/>
      <c r="CH392" s="502"/>
      <c r="CI392" s="502"/>
      <c r="CJ392" s="502"/>
      <c r="CK392" s="502"/>
      <c r="CL392" s="502"/>
      <c r="CM392" s="502"/>
      <c r="CN392" s="502"/>
      <c r="CO392" s="502"/>
      <c r="CP392" s="502"/>
      <c r="CQ392" s="502"/>
      <c r="CR392" s="502"/>
      <c r="CS392" s="502"/>
      <c r="CT392" s="502"/>
      <c r="CU392" s="502"/>
      <c r="CV392" s="502"/>
      <c r="CW392" s="502"/>
      <c r="CX392" s="502"/>
      <c r="CY392" s="502"/>
      <c r="CZ392" s="502"/>
      <c r="DA392" s="502"/>
      <c r="DB392" s="502"/>
      <c r="DC392" s="502"/>
      <c r="DD392" s="502"/>
      <c r="DE392" s="502"/>
      <c r="DF392" s="502"/>
      <c r="DG392" s="502"/>
      <c r="DH392" s="502"/>
      <c r="DI392" s="502"/>
      <c r="DJ392" s="502"/>
      <c r="DK392" s="502"/>
      <c r="DL392" s="502"/>
      <c r="DM392" s="502"/>
      <c r="DN392" s="502"/>
      <c r="DO392" s="502"/>
      <c r="DP392" s="502"/>
      <c r="DQ392" s="502"/>
      <c r="DR392" s="502"/>
      <c r="DS392" s="502"/>
      <c r="DT392" s="502"/>
      <c r="DU392" s="502"/>
      <c r="DV392" s="502"/>
      <c r="DW392" s="502"/>
      <c r="DX392" s="502"/>
      <c r="DY392" s="502"/>
      <c r="DZ392" s="502"/>
      <c r="EA392" s="502"/>
      <c r="EB392" s="502"/>
      <c r="EC392" s="502"/>
      <c r="ED392" s="502"/>
      <c r="EE392" s="502"/>
      <c r="EF392" s="502"/>
      <c r="EG392" s="502"/>
      <c r="EH392" s="502"/>
      <c r="EI392" s="502"/>
      <c r="EJ392" s="502"/>
      <c r="EK392" s="502"/>
      <c r="EL392" s="502"/>
      <c r="EM392" s="502"/>
      <c r="EN392" s="502"/>
      <c r="EO392" s="502"/>
      <c r="EP392" s="502"/>
      <c r="EQ392" s="502"/>
      <c r="ER392" s="502"/>
      <c r="ES392" s="502"/>
      <c r="ET392" s="502"/>
      <c r="EU392" s="502"/>
      <c r="EV392" s="502"/>
      <c r="EW392" s="502"/>
      <c r="EX392" s="503"/>
      <c r="EY392" s="502"/>
      <c r="EZ392" s="502"/>
      <c r="FA392" s="502"/>
      <c r="FB392" s="502"/>
      <c r="FC392" s="502"/>
      <c r="FD392" s="502"/>
      <c r="FE392" s="502"/>
      <c r="FF392" s="502"/>
      <c r="FG392" s="502"/>
      <c r="FH392" s="502"/>
      <c r="FI392" s="502"/>
    </row>
    <row r="393" spans="1:165" s="501" customFormat="1" x14ac:dyDescent="0.2">
      <c r="A393" s="772"/>
      <c r="B393" s="788"/>
      <c r="C393" s="502"/>
      <c r="D393" s="502"/>
      <c r="F393" s="30"/>
      <c r="G393" s="502"/>
      <c r="I393" s="30"/>
      <c r="J393" s="502"/>
      <c r="L393" s="30"/>
      <c r="M393" s="502"/>
      <c r="O393" s="30"/>
      <c r="P393" s="502"/>
      <c r="R393" s="30"/>
      <c r="S393" s="502"/>
      <c r="U393" s="30"/>
      <c r="V393" s="502"/>
      <c r="X393" s="30"/>
      <c r="Y393" s="502"/>
      <c r="AA393" s="30"/>
      <c r="AB393" s="502"/>
      <c r="AD393" s="30"/>
      <c r="AE393" s="502"/>
      <c r="AG393" s="30"/>
      <c r="AH393" s="502"/>
      <c r="AJ393" s="30"/>
      <c r="AK393" s="502"/>
      <c r="AM393" s="30"/>
      <c r="AN393" s="502"/>
      <c r="AP393" s="30"/>
      <c r="AQ393" s="502"/>
      <c r="AS393" s="30"/>
      <c r="AT393" s="502"/>
      <c r="AV393" s="30"/>
      <c r="AW393" s="502"/>
      <c r="AY393" s="30"/>
      <c r="AZ393" s="502"/>
      <c r="BB393" s="30"/>
      <c r="BC393" s="502"/>
      <c r="BE393" s="30"/>
      <c r="BF393" s="502"/>
      <c r="BH393" s="30"/>
      <c r="BI393" s="502"/>
      <c r="BK393" s="30"/>
      <c r="BL393" s="31"/>
      <c r="BM393" s="31"/>
      <c r="BN393" s="31"/>
      <c r="BO393" s="31"/>
      <c r="BP393" s="31"/>
      <c r="BQ393" s="31"/>
      <c r="BR393" s="31"/>
      <c r="BS393" s="502"/>
      <c r="BT393" s="502"/>
      <c r="BU393" s="502"/>
      <c r="BV393" s="502"/>
      <c r="BW393" s="502"/>
      <c r="BX393" s="502"/>
      <c r="BY393" s="502"/>
      <c r="BZ393" s="502"/>
      <c r="CA393" s="502"/>
      <c r="CB393" s="502"/>
      <c r="CC393" s="502"/>
      <c r="CD393" s="502"/>
      <c r="CE393" s="502"/>
      <c r="CF393" s="502"/>
      <c r="CG393" s="502"/>
      <c r="CH393" s="502"/>
      <c r="CI393" s="502"/>
      <c r="CJ393" s="502"/>
      <c r="CK393" s="502"/>
      <c r="CL393" s="502"/>
      <c r="CM393" s="502"/>
      <c r="CN393" s="502"/>
      <c r="CO393" s="502"/>
      <c r="CP393" s="502"/>
      <c r="CQ393" s="502"/>
      <c r="CR393" s="502"/>
      <c r="CS393" s="502"/>
      <c r="CT393" s="502"/>
      <c r="CU393" s="502"/>
      <c r="CV393" s="502"/>
      <c r="CW393" s="502"/>
      <c r="CX393" s="502"/>
      <c r="CY393" s="502"/>
      <c r="CZ393" s="502"/>
      <c r="DA393" s="502"/>
      <c r="DB393" s="502"/>
      <c r="DC393" s="502"/>
      <c r="DD393" s="502"/>
      <c r="DE393" s="502"/>
      <c r="DF393" s="502"/>
      <c r="DG393" s="502"/>
      <c r="DH393" s="502"/>
      <c r="DI393" s="502"/>
      <c r="DJ393" s="502"/>
      <c r="DK393" s="502"/>
      <c r="DL393" s="502"/>
      <c r="DM393" s="502"/>
      <c r="DN393" s="502"/>
      <c r="DO393" s="502"/>
      <c r="DP393" s="502"/>
      <c r="DQ393" s="502"/>
      <c r="DR393" s="502"/>
      <c r="DS393" s="502"/>
      <c r="DT393" s="502"/>
      <c r="DU393" s="502"/>
      <c r="DV393" s="502"/>
      <c r="DW393" s="502"/>
      <c r="DX393" s="502"/>
      <c r="DY393" s="502"/>
      <c r="DZ393" s="502"/>
      <c r="EA393" s="502"/>
      <c r="EB393" s="502"/>
      <c r="EC393" s="502"/>
      <c r="ED393" s="502"/>
      <c r="EE393" s="502"/>
      <c r="EF393" s="502"/>
      <c r="EG393" s="502"/>
      <c r="EH393" s="502"/>
      <c r="EI393" s="502"/>
      <c r="EJ393" s="502"/>
      <c r="EK393" s="502"/>
      <c r="EL393" s="502"/>
      <c r="EM393" s="502"/>
      <c r="EN393" s="502"/>
      <c r="EO393" s="502"/>
      <c r="EP393" s="502"/>
      <c r="EQ393" s="502"/>
      <c r="ER393" s="502"/>
      <c r="ES393" s="502"/>
      <c r="ET393" s="502"/>
      <c r="EU393" s="502"/>
      <c r="EV393" s="502"/>
      <c r="EW393" s="502"/>
      <c r="EX393" s="503"/>
      <c r="EY393" s="502"/>
      <c r="EZ393" s="502"/>
      <c r="FA393" s="502"/>
      <c r="FB393" s="502"/>
      <c r="FC393" s="502"/>
      <c r="FD393" s="502"/>
      <c r="FE393" s="502"/>
      <c r="FF393" s="502"/>
      <c r="FG393" s="502"/>
      <c r="FH393" s="502"/>
      <c r="FI393" s="502"/>
    </row>
    <row r="394" spans="1:165" s="501" customFormat="1" x14ac:dyDescent="0.2">
      <c r="A394" s="772"/>
      <c r="B394" s="788"/>
      <c r="C394" s="502"/>
      <c r="D394" s="502"/>
      <c r="F394" s="30"/>
      <c r="G394" s="502"/>
      <c r="I394" s="30"/>
      <c r="J394" s="502"/>
      <c r="L394" s="30"/>
      <c r="M394" s="502"/>
      <c r="O394" s="30"/>
      <c r="P394" s="502"/>
      <c r="R394" s="30"/>
      <c r="S394" s="502"/>
      <c r="U394" s="30"/>
      <c r="V394" s="502"/>
      <c r="X394" s="30"/>
      <c r="Y394" s="502"/>
      <c r="AA394" s="30"/>
      <c r="AB394" s="502"/>
      <c r="AD394" s="30"/>
      <c r="AE394" s="502"/>
      <c r="AG394" s="30"/>
      <c r="AH394" s="502"/>
      <c r="AJ394" s="30"/>
      <c r="AK394" s="502"/>
      <c r="AM394" s="30"/>
      <c r="AN394" s="502"/>
      <c r="AP394" s="30"/>
      <c r="AQ394" s="502"/>
      <c r="AS394" s="30"/>
      <c r="AT394" s="502"/>
      <c r="AV394" s="30"/>
      <c r="AW394" s="502"/>
      <c r="AY394" s="30"/>
      <c r="AZ394" s="502"/>
      <c r="BB394" s="30"/>
      <c r="BC394" s="502"/>
      <c r="BE394" s="30"/>
      <c r="BF394" s="502"/>
      <c r="BH394" s="30"/>
      <c r="BI394" s="502"/>
      <c r="BK394" s="30"/>
      <c r="BL394" s="31"/>
      <c r="BM394" s="31"/>
      <c r="BN394" s="31"/>
      <c r="BO394" s="31"/>
      <c r="BP394" s="31"/>
      <c r="BQ394" s="31"/>
      <c r="BR394" s="31"/>
      <c r="BS394" s="502"/>
      <c r="BT394" s="502"/>
      <c r="BU394" s="502"/>
      <c r="BV394" s="502"/>
      <c r="BW394" s="502"/>
      <c r="BX394" s="502"/>
      <c r="BY394" s="502"/>
      <c r="BZ394" s="502"/>
      <c r="CA394" s="502"/>
      <c r="CB394" s="502"/>
      <c r="CC394" s="502"/>
      <c r="CD394" s="502"/>
      <c r="CE394" s="502"/>
      <c r="CF394" s="502"/>
      <c r="CG394" s="502"/>
      <c r="CH394" s="502"/>
      <c r="CI394" s="502"/>
      <c r="CJ394" s="502"/>
      <c r="CK394" s="502"/>
      <c r="CL394" s="502"/>
      <c r="CM394" s="502"/>
      <c r="CN394" s="502"/>
      <c r="CO394" s="502"/>
      <c r="CP394" s="502"/>
      <c r="CQ394" s="502"/>
      <c r="CR394" s="502"/>
      <c r="CS394" s="502"/>
      <c r="CT394" s="502"/>
      <c r="CU394" s="502"/>
      <c r="CV394" s="502"/>
      <c r="CW394" s="502"/>
      <c r="CX394" s="502"/>
      <c r="CY394" s="502"/>
      <c r="CZ394" s="502"/>
      <c r="DA394" s="502"/>
      <c r="DB394" s="502"/>
      <c r="DC394" s="502"/>
      <c r="DD394" s="502"/>
      <c r="DE394" s="502"/>
      <c r="DF394" s="502"/>
      <c r="DG394" s="502"/>
      <c r="DH394" s="502"/>
      <c r="DI394" s="502"/>
      <c r="DJ394" s="502"/>
      <c r="DK394" s="502"/>
      <c r="DL394" s="502"/>
      <c r="DM394" s="502"/>
      <c r="DN394" s="502"/>
      <c r="DO394" s="502"/>
      <c r="DP394" s="502"/>
      <c r="DQ394" s="502"/>
      <c r="DR394" s="502"/>
      <c r="DS394" s="502"/>
      <c r="DT394" s="502"/>
      <c r="DU394" s="502"/>
      <c r="DV394" s="502"/>
      <c r="DW394" s="502"/>
      <c r="DX394" s="502"/>
      <c r="DY394" s="502"/>
      <c r="DZ394" s="502"/>
      <c r="EA394" s="502"/>
      <c r="EB394" s="502"/>
      <c r="EC394" s="502"/>
      <c r="ED394" s="502"/>
      <c r="EE394" s="502"/>
      <c r="EF394" s="502"/>
      <c r="EG394" s="502"/>
      <c r="EH394" s="502"/>
      <c r="EI394" s="502"/>
      <c r="EJ394" s="502"/>
      <c r="EK394" s="502"/>
      <c r="EL394" s="502"/>
      <c r="EM394" s="502"/>
      <c r="EN394" s="502"/>
      <c r="EO394" s="502"/>
      <c r="EP394" s="502"/>
      <c r="EQ394" s="502"/>
      <c r="ER394" s="502"/>
      <c r="ES394" s="502"/>
      <c r="ET394" s="502"/>
      <c r="EU394" s="502"/>
      <c r="EV394" s="502"/>
      <c r="EW394" s="502"/>
      <c r="EX394" s="503"/>
      <c r="EY394" s="502"/>
      <c r="EZ394" s="502"/>
      <c r="FA394" s="502"/>
      <c r="FB394" s="502"/>
      <c r="FC394" s="502"/>
      <c r="FD394" s="502"/>
      <c r="FE394" s="502"/>
      <c r="FF394" s="502"/>
      <c r="FG394" s="502"/>
      <c r="FH394" s="502"/>
      <c r="FI394" s="502"/>
    </row>
    <row r="395" spans="1:165" s="501" customFormat="1" x14ac:dyDescent="0.2">
      <c r="A395" s="772"/>
      <c r="B395" s="788"/>
      <c r="C395" s="502"/>
      <c r="D395" s="502"/>
      <c r="F395" s="30"/>
      <c r="G395" s="502"/>
      <c r="I395" s="30"/>
      <c r="J395" s="502"/>
      <c r="L395" s="30"/>
      <c r="M395" s="502"/>
      <c r="O395" s="30"/>
      <c r="P395" s="502"/>
      <c r="R395" s="30"/>
      <c r="S395" s="502"/>
      <c r="U395" s="30"/>
      <c r="V395" s="502"/>
      <c r="X395" s="30"/>
      <c r="Y395" s="502"/>
      <c r="AA395" s="30"/>
      <c r="AB395" s="502"/>
      <c r="AD395" s="30"/>
      <c r="AE395" s="502"/>
      <c r="AG395" s="30"/>
      <c r="AH395" s="502"/>
      <c r="AJ395" s="30"/>
      <c r="AK395" s="502"/>
      <c r="AM395" s="30"/>
      <c r="AN395" s="502"/>
      <c r="AP395" s="30"/>
      <c r="AQ395" s="502"/>
      <c r="AS395" s="30"/>
      <c r="AT395" s="502"/>
      <c r="AV395" s="30"/>
      <c r="AW395" s="502"/>
      <c r="AY395" s="30"/>
      <c r="AZ395" s="502"/>
      <c r="BB395" s="30"/>
      <c r="BC395" s="502"/>
      <c r="BE395" s="30"/>
      <c r="BF395" s="502"/>
      <c r="BH395" s="30"/>
      <c r="BI395" s="502"/>
      <c r="BK395" s="30"/>
      <c r="BL395" s="31"/>
      <c r="BM395" s="31"/>
      <c r="BN395" s="31"/>
      <c r="BO395" s="31"/>
      <c r="BP395" s="31"/>
      <c r="BQ395" s="31"/>
      <c r="BR395" s="31"/>
      <c r="BS395" s="502"/>
      <c r="BT395" s="502"/>
      <c r="BU395" s="502"/>
      <c r="BV395" s="502"/>
      <c r="BW395" s="502"/>
      <c r="BX395" s="502"/>
      <c r="BY395" s="502"/>
      <c r="BZ395" s="502"/>
      <c r="CA395" s="502"/>
      <c r="CB395" s="502"/>
      <c r="CC395" s="502"/>
      <c r="CD395" s="502"/>
      <c r="CE395" s="502"/>
      <c r="CF395" s="502"/>
      <c r="CG395" s="502"/>
      <c r="CH395" s="502"/>
      <c r="CI395" s="502"/>
      <c r="CJ395" s="502"/>
      <c r="CK395" s="502"/>
      <c r="CL395" s="502"/>
      <c r="CM395" s="502"/>
      <c r="CN395" s="502"/>
      <c r="CO395" s="502"/>
      <c r="CP395" s="502"/>
      <c r="CQ395" s="502"/>
      <c r="CR395" s="502"/>
      <c r="CS395" s="502"/>
      <c r="CT395" s="502"/>
      <c r="CU395" s="502"/>
      <c r="CV395" s="502"/>
      <c r="CW395" s="502"/>
      <c r="CX395" s="502"/>
      <c r="CY395" s="502"/>
      <c r="CZ395" s="502"/>
      <c r="DA395" s="502"/>
      <c r="DB395" s="502"/>
      <c r="DC395" s="502"/>
      <c r="DD395" s="502"/>
      <c r="DE395" s="502"/>
      <c r="DF395" s="502"/>
      <c r="DG395" s="502"/>
      <c r="DH395" s="502"/>
      <c r="DI395" s="502"/>
      <c r="DJ395" s="502"/>
      <c r="DK395" s="502"/>
      <c r="DL395" s="502"/>
      <c r="DM395" s="502"/>
      <c r="DN395" s="502"/>
      <c r="DO395" s="502"/>
      <c r="DP395" s="502"/>
      <c r="DQ395" s="502"/>
      <c r="DR395" s="502"/>
      <c r="DS395" s="502"/>
      <c r="DT395" s="502"/>
      <c r="DU395" s="502"/>
      <c r="DV395" s="502"/>
      <c r="DW395" s="502"/>
      <c r="DX395" s="502"/>
      <c r="DY395" s="502"/>
      <c r="DZ395" s="502"/>
      <c r="EA395" s="502"/>
      <c r="EB395" s="502"/>
      <c r="EC395" s="502"/>
      <c r="ED395" s="502"/>
      <c r="EE395" s="502"/>
      <c r="EF395" s="502"/>
      <c r="EG395" s="502"/>
      <c r="EH395" s="502"/>
      <c r="EI395" s="502"/>
      <c r="EJ395" s="502"/>
      <c r="EK395" s="502"/>
      <c r="EL395" s="502"/>
      <c r="EM395" s="502"/>
      <c r="EN395" s="502"/>
      <c r="EO395" s="502"/>
      <c r="EP395" s="502"/>
      <c r="EQ395" s="502"/>
      <c r="ER395" s="502"/>
      <c r="ES395" s="502"/>
      <c r="ET395" s="502"/>
      <c r="EU395" s="502"/>
      <c r="EV395" s="502"/>
      <c r="EW395" s="502"/>
      <c r="EX395" s="503"/>
      <c r="EY395" s="502"/>
      <c r="EZ395" s="502"/>
      <c r="FA395" s="502"/>
      <c r="FB395" s="502"/>
      <c r="FC395" s="502"/>
      <c r="FD395" s="502"/>
      <c r="FE395" s="502"/>
      <c r="FF395" s="502"/>
      <c r="FG395" s="502"/>
      <c r="FH395" s="502"/>
      <c r="FI395" s="502"/>
    </row>
    <row r="396" spans="1:165" s="501" customFormat="1" x14ac:dyDescent="0.2">
      <c r="A396" s="772"/>
      <c r="B396" s="788"/>
      <c r="C396" s="502"/>
      <c r="D396" s="502"/>
      <c r="F396" s="30"/>
      <c r="G396" s="502"/>
      <c r="I396" s="30"/>
      <c r="J396" s="502"/>
      <c r="L396" s="30"/>
      <c r="M396" s="502"/>
      <c r="O396" s="30"/>
      <c r="P396" s="502"/>
      <c r="R396" s="30"/>
      <c r="S396" s="502"/>
      <c r="U396" s="30"/>
      <c r="V396" s="502"/>
      <c r="X396" s="30"/>
      <c r="Y396" s="502"/>
      <c r="AA396" s="30"/>
      <c r="AB396" s="502"/>
      <c r="AD396" s="30"/>
      <c r="AE396" s="502"/>
      <c r="AG396" s="30"/>
      <c r="AH396" s="502"/>
      <c r="AJ396" s="30"/>
      <c r="AK396" s="502"/>
      <c r="AM396" s="30"/>
      <c r="AN396" s="502"/>
      <c r="AP396" s="30"/>
      <c r="AQ396" s="502"/>
      <c r="AS396" s="30"/>
      <c r="AT396" s="502"/>
      <c r="AV396" s="30"/>
      <c r="AW396" s="502"/>
      <c r="AY396" s="30"/>
      <c r="AZ396" s="502"/>
      <c r="BB396" s="30"/>
      <c r="BC396" s="502"/>
      <c r="BE396" s="30"/>
      <c r="BF396" s="502"/>
      <c r="BH396" s="30"/>
      <c r="BI396" s="502"/>
      <c r="BK396" s="30"/>
      <c r="BL396" s="31"/>
      <c r="BM396" s="31"/>
      <c r="BN396" s="31"/>
      <c r="BO396" s="31"/>
      <c r="BP396" s="31"/>
      <c r="BQ396" s="31"/>
      <c r="BR396" s="31"/>
      <c r="BS396" s="502"/>
      <c r="BT396" s="502"/>
      <c r="BU396" s="502"/>
      <c r="BV396" s="502"/>
      <c r="BW396" s="502"/>
      <c r="BX396" s="502"/>
      <c r="BY396" s="502"/>
      <c r="BZ396" s="502"/>
      <c r="CA396" s="502"/>
      <c r="CB396" s="502"/>
      <c r="CC396" s="502"/>
      <c r="CD396" s="502"/>
      <c r="CE396" s="502"/>
      <c r="CF396" s="502"/>
      <c r="CG396" s="502"/>
      <c r="CH396" s="502"/>
      <c r="CI396" s="502"/>
      <c r="CJ396" s="502"/>
      <c r="CK396" s="502"/>
      <c r="CL396" s="502"/>
      <c r="CM396" s="502"/>
      <c r="CN396" s="502"/>
      <c r="CO396" s="502"/>
      <c r="CP396" s="502"/>
      <c r="CQ396" s="502"/>
      <c r="CR396" s="502"/>
      <c r="CS396" s="502"/>
      <c r="CT396" s="502"/>
      <c r="CU396" s="502"/>
      <c r="CV396" s="502"/>
      <c r="CW396" s="502"/>
      <c r="CX396" s="502"/>
      <c r="CY396" s="502"/>
      <c r="CZ396" s="502"/>
      <c r="DA396" s="502"/>
      <c r="DB396" s="502"/>
      <c r="DC396" s="502"/>
      <c r="DD396" s="502"/>
      <c r="DE396" s="502"/>
      <c r="DF396" s="502"/>
      <c r="DG396" s="502"/>
      <c r="DH396" s="502"/>
      <c r="DI396" s="502"/>
      <c r="DJ396" s="502"/>
      <c r="DK396" s="502"/>
      <c r="DL396" s="502"/>
      <c r="DM396" s="502"/>
      <c r="DN396" s="502"/>
      <c r="DO396" s="502"/>
      <c r="DP396" s="502"/>
      <c r="DQ396" s="502"/>
      <c r="DR396" s="502"/>
      <c r="DS396" s="502"/>
      <c r="DT396" s="502"/>
      <c r="DU396" s="502"/>
      <c r="DV396" s="502"/>
      <c r="DW396" s="502"/>
      <c r="DX396" s="502"/>
      <c r="DY396" s="502"/>
      <c r="DZ396" s="502"/>
      <c r="EA396" s="502"/>
      <c r="EB396" s="502"/>
      <c r="EC396" s="502"/>
      <c r="ED396" s="502"/>
      <c r="EE396" s="502"/>
      <c r="EF396" s="502"/>
      <c r="EG396" s="502"/>
      <c r="EH396" s="502"/>
      <c r="EI396" s="502"/>
      <c r="EJ396" s="502"/>
      <c r="EK396" s="502"/>
      <c r="EL396" s="502"/>
      <c r="EM396" s="502"/>
      <c r="EN396" s="502"/>
      <c r="EO396" s="502"/>
      <c r="EP396" s="502"/>
      <c r="EQ396" s="502"/>
      <c r="ER396" s="502"/>
      <c r="ES396" s="502"/>
      <c r="ET396" s="502"/>
      <c r="EU396" s="502"/>
      <c r="EV396" s="502"/>
      <c r="EW396" s="502"/>
      <c r="EX396" s="503"/>
      <c r="EY396" s="502"/>
      <c r="EZ396" s="502"/>
      <c r="FA396" s="502"/>
      <c r="FB396" s="502"/>
      <c r="FC396" s="502"/>
      <c r="FD396" s="502"/>
      <c r="FE396" s="502"/>
      <c r="FF396" s="502"/>
      <c r="FG396" s="502"/>
      <c r="FH396" s="502"/>
      <c r="FI396" s="502"/>
    </row>
    <row r="397" spans="1:165" s="501" customFormat="1" x14ac:dyDescent="0.2">
      <c r="A397" s="772"/>
      <c r="B397" s="788"/>
      <c r="C397" s="502"/>
      <c r="D397" s="502"/>
      <c r="F397" s="30"/>
      <c r="G397" s="502"/>
      <c r="I397" s="30"/>
      <c r="J397" s="502"/>
      <c r="L397" s="30"/>
      <c r="M397" s="502"/>
      <c r="O397" s="30"/>
      <c r="P397" s="502"/>
      <c r="R397" s="30"/>
      <c r="S397" s="502"/>
      <c r="U397" s="30"/>
      <c r="V397" s="502"/>
      <c r="X397" s="30"/>
      <c r="Y397" s="502"/>
      <c r="AA397" s="30"/>
      <c r="AB397" s="502"/>
      <c r="AD397" s="30"/>
      <c r="AE397" s="502"/>
      <c r="AG397" s="30"/>
      <c r="AH397" s="502"/>
      <c r="AJ397" s="30"/>
      <c r="AK397" s="502"/>
      <c r="AM397" s="30"/>
      <c r="AN397" s="502"/>
      <c r="AP397" s="30"/>
      <c r="AQ397" s="502"/>
      <c r="AS397" s="30"/>
      <c r="AT397" s="502"/>
      <c r="AV397" s="30"/>
      <c r="AW397" s="502"/>
      <c r="AY397" s="30"/>
      <c r="AZ397" s="502"/>
      <c r="BB397" s="30"/>
      <c r="BC397" s="502"/>
      <c r="BE397" s="30"/>
      <c r="BF397" s="502"/>
      <c r="BH397" s="30"/>
      <c r="BI397" s="502"/>
      <c r="BK397" s="30"/>
      <c r="BL397" s="31"/>
      <c r="BM397" s="31"/>
      <c r="BN397" s="31"/>
      <c r="BO397" s="31"/>
      <c r="BP397" s="31"/>
      <c r="BQ397" s="31"/>
      <c r="BR397" s="31"/>
      <c r="BS397" s="502"/>
      <c r="BT397" s="502"/>
      <c r="BU397" s="502"/>
      <c r="BV397" s="502"/>
      <c r="BW397" s="502"/>
      <c r="BX397" s="502"/>
      <c r="BY397" s="502"/>
      <c r="BZ397" s="502"/>
      <c r="CA397" s="502"/>
      <c r="CB397" s="502"/>
      <c r="CC397" s="502"/>
      <c r="CD397" s="502"/>
      <c r="CE397" s="502"/>
      <c r="CF397" s="502"/>
      <c r="CG397" s="502"/>
      <c r="CH397" s="502"/>
      <c r="CI397" s="502"/>
      <c r="CJ397" s="502"/>
      <c r="CK397" s="502"/>
      <c r="CL397" s="502"/>
      <c r="CM397" s="502"/>
      <c r="CN397" s="502"/>
      <c r="CO397" s="502"/>
      <c r="CP397" s="502"/>
      <c r="CQ397" s="502"/>
      <c r="CR397" s="502"/>
      <c r="CS397" s="502"/>
      <c r="CT397" s="502"/>
      <c r="CU397" s="502"/>
      <c r="CV397" s="502"/>
      <c r="CW397" s="502"/>
      <c r="CX397" s="502"/>
      <c r="CY397" s="502"/>
      <c r="CZ397" s="502"/>
      <c r="DA397" s="502"/>
      <c r="DB397" s="502"/>
      <c r="DC397" s="502"/>
      <c r="DD397" s="502"/>
      <c r="DE397" s="502"/>
      <c r="DF397" s="502"/>
      <c r="DG397" s="502"/>
      <c r="DH397" s="502"/>
      <c r="DI397" s="502"/>
      <c r="DJ397" s="502"/>
      <c r="DK397" s="502"/>
      <c r="DL397" s="502"/>
      <c r="DM397" s="502"/>
      <c r="DN397" s="502"/>
      <c r="DO397" s="502"/>
      <c r="DP397" s="502"/>
      <c r="DQ397" s="502"/>
      <c r="DR397" s="502"/>
      <c r="DS397" s="502"/>
      <c r="DT397" s="502"/>
      <c r="DU397" s="502"/>
      <c r="DV397" s="502"/>
      <c r="DW397" s="502"/>
      <c r="DX397" s="502"/>
      <c r="DY397" s="502"/>
      <c r="DZ397" s="502"/>
      <c r="EA397" s="502"/>
      <c r="EB397" s="502"/>
      <c r="EC397" s="502"/>
      <c r="ED397" s="502"/>
      <c r="EE397" s="502"/>
      <c r="EF397" s="502"/>
      <c r="EG397" s="502"/>
      <c r="EH397" s="502"/>
      <c r="EI397" s="502"/>
      <c r="EJ397" s="502"/>
      <c r="EK397" s="502"/>
      <c r="EL397" s="502"/>
      <c r="EM397" s="502"/>
      <c r="EN397" s="502"/>
      <c r="EO397" s="502"/>
      <c r="EP397" s="502"/>
      <c r="EQ397" s="502"/>
      <c r="ER397" s="502"/>
      <c r="ES397" s="502"/>
      <c r="ET397" s="502"/>
      <c r="EU397" s="502"/>
      <c r="EV397" s="502"/>
      <c r="EW397" s="502"/>
      <c r="EX397" s="503"/>
      <c r="EY397" s="502"/>
      <c r="EZ397" s="502"/>
      <c r="FA397" s="502"/>
      <c r="FB397" s="502"/>
      <c r="FC397" s="502"/>
      <c r="FD397" s="502"/>
      <c r="FE397" s="502"/>
      <c r="FF397" s="502"/>
      <c r="FG397" s="502"/>
      <c r="FH397" s="502"/>
      <c r="FI397" s="502"/>
    </row>
    <row r="398" spans="1:165" s="501" customFormat="1" x14ac:dyDescent="0.2">
      <c r="A398" s="772"/>
      <c r="B398" s="788"/>
      <c r="C398" s="502"/>
      <c r="D398" s="502"/>
      <c r="F398" s="30"/>
      <c r="G398" s="502"/>
      <c r="I398" s="30"/>
      <c r="J398" s="502"/>
      <c r="L398" s="30"/>
      <c r="M398" s="502"/>
      <c r="O398" s="30"/>
      <c r="P398" s="502"/>
      <c r="R398" s="30"/>
      <c r="S398" s="502"/>
      <c r="U398" s="30"/>
      <c r="V398" s="502"/>
      <c r="X398" s="30"/>
      <c r="Y398" s="502"/>
      <c r="AA398" s="30"/>
      <c r="AB398" s="502"/>
      <c r="AD398" s="30"/>
      <c r="AE398" s="502"/>
      <c r="AG398" s="30"/>
      <c r="AH398" s="502"/>
      <c r="AJ398" s="30"/>
      <c r="AK398" s="502"/>
      <c r="AM398" s="30"/>
      <c r="AN398" s="502"/>
      <c r="AP398" s="30"/>
      <c r="AQ398" s="502"/>
      <c r="AS398" s="30"/>
      <c r="AT398" s="502"/>
      <c r="AV398" s="30"/>
      <c r="AW398" s="502"/>
      <c r="AY398" s="30"/>
      <c r="AZ398" s="502"/>
      <c r="BB398" s="30"/>
      <c r="BC398" s="502"/>
      <c r="BE398" s="30"/>
      <c r="BF398" s="502"/>
      <c r="BH398" s="30"/>
      <c r="BI398" s="502"/>
      <c r="BK398" s="30"/>
      <c r="BL398" s="31"/>
      <c r="BM398" s="31"/>
      <c r="BN398" s="31"/>
      <c r="BO398" s="31"/>
      <c r="BP398" s="31"/>
      <c r="BQ398" s="31"/>
      <c r="BR398" s="31"/>
      <c r="BS398" s="502"/>
      <c r="BT398" s="502"/>
      <c r="BU398" s="502"/>
      <c r="BV398" s="502"/>
      <c r="BW398" s="502"/>
      <c r="BX398" s="502"/>
      <c r="BY398" s="502"/>
      <c r="BZ398" s="502"/>
      <c r="CA398" s="502"/>
      <c r="CB398" s="502"/>
      <c r="CC398" s="502"/>
      <c r="CD398" s="502"/>
      <c r="CE398" s="502"/>
      <c r="CF398" s="502"/>
      <c r="CG398" s="502"/>
      <c r="CH398" s="502"/>
      <c r="CI398" s="502"/>
      <c r="CJ398" s="502"/>
      <c r="CK398" s="502"/>
      <c r="CL398" s="502"/>
      <c r="CM398" s="502"/>
      <c r="CN398" s="502"/>
      <c r="CO398" s="502"/>
      <c r="CP398" s="502"/>
      <c r="CQ398" s="502"/>
      <c r="CR398" s="502"/>
      <c r="CS398" s="502"/>
      <c r="CT398" s="502"/>
      <c r="CU398" s="502"/>
      <c r="CV398" s="502"/>
      <c r="CW398" s="502"/>
      <c r="CX398" s="502"/>
      <c r="CY398" s="502"/>
      <c r="CZ398" s="502"/>
      <c r="DA398" s="502"/>
      <c r="DB398" s="502"/>
      <c r="DC398" s="502"/>
      <c r="DD398" s="502"/>
      <c r="DE398" s="502"/>
      <c r="DF398" s="502"/>
      <c r="DG398" s="502"/>
      <c r="DH398" s="502"/>
      <c r="DI398" s="502"/>
      <c r="DJ398" s="502"/>
      <c r="DK398" s="502"/>
      <c r="DL398" s="502"/>
      <c r="DM398" s="502"/>
      <c r="DN398" s="502"/>
      <c r="DO398" s="502"/>
      <c r="DP398" s="502"/>
      <c r="DQ398" s="502"/>
      <c r="DR398" s="502"/>
      <c r="DS398" s="502"/>
      <c r="DT398" s="502"/>
      <c r="DU398" s="502"/>
      <c r="DV398" s="502"/>
      <c r="DW398" s="502"/>
      <c r="DX398" s="502"/>
      <c r="DY398" s="502"/>
      <c r="DZ398" s="502"/>
      <c r="EA398" s="502"/>
      <c r="EB398" s="502"/>
      <c r="EC398" s="502"/>
      <c r="ED398" s="502"/>
      <c r="EE398" s="502"/>
      <c r="EF398" s="502"/>
      <c r="EG398" s="502"/>
      <c r="EH398" s="502"/>
      <c r="EI398" s="502"/>
      <c r="EJ398" s="502"/>
      <c r="EK398" s="502"/>
      <c r="EL398" s="502"/>
      <c r="EM398" s="502"/>
      <c r="EN398" s="502"/>
      <c r="EO398" s="502"/>
      <c r="EP398" s="502"/>
      <c r="EQ398" s="502"/>
      <c r="ER398" s="502"/>
      <c r="ES398" s="502"/>
      <c r="ET398" s="502"/>
      <c r="EU398" s="502"/>
      <c r="EV398" s="502"/>
      <c r="EW398" s="502"/>
      <c r="EX398" s="503"/>
      <c r="EY398" s="502"/>
      <c r="EZ398" s="502"/>
      <c r="FA398" s="502"/>
      <c r="FB398" s="502"/>
      <c r="FC398" s="502"/>
      <c r="FD398" s="502"/>
      <c r="FE398" s="502"/>
      <c r="FF398" s="502"/>
      <c r="FG398" s="502"/>
      <c r="FH398" s="502"/>
      <c r="FI398" s="502"/>
    </row>
    <row r="399" spans="1:165" s="501" customFormat="1" x14ac:dyDescent="0.2">
      <c r="A399" s="772"/>
      <c r="B399" s="788"/>
      <c r="C399" s="502"/>
      <c r="D399" s="502"/>
      <c r="F399" s="30"/>
      <c r="G399" s="502"/>
      <c r="I399" s="30"/>
      <c r="J399" s="502"/>
      <c r="L399" s="30"/>
      <c r="M399" s="502"/>
      <c r="O399" s="30"/>
      <c r="P399" s="502"/>
      <c r="R399" s="30"/>
      <c r="S399" s="502"/>
      <c r="U399" s="30"/>
      <c r="V399" s="502"/>
      <c r="X399" s="30"/>
      <c r="Y399" s="502"/>
      <c r="AA399" s="30"/>
      <c r="AB399" s="502"/>
      <c r="AD399" s="30"/>
      <c r="AE399" s="502"/>
      <c r="AG399" s="30"/>
      <c r="AH399" s="502"/>
      <c r="AJ399" s="30"/>
      <c r="AK399" s="502"/>
      <c r="AM399" s="30"/>
      <c r="AN399" s="502"/>
      <c r="AP399" s="30"/>
      <c r="AQ399" s="502"/>
      <c r="AS399" s="30"/>
      <c r="AT399" s="502"/>
      <c r="AV399" s="30"/>
      <c r="AW399" s="502"/>
      <c r="AY399" s="30"/>
      <c r="AZ399" s="502"/>
      <c r="BB399" s="30"/>
      <c r="BC399" s="502"/>
      <c r="BE399" s="30"/>
      <c r="BF399" s="502"/>
      <c r="BH399" s="30"/>
      <c r="BI399" s="502"/>
      <c r="BK399" s="30"/>
      <c r="BL399" s="31"/>
      <c r="BM399" s="31"/>
      <c r="BN399" s="31"/>
      <c r="BO399" s="31"/>
      <c r="BP399" s="31"/>
      <c r="BQ399" s="31"/>
      <c r="BR399" s="31"/>
      <c r="BS399" s="502"/>
      <c r="BT399" s="502"/>
      <c r="BU399" s="502"/>
      <c r="BV399" s="502"/>
      <c r="BW399" s="502"/>
      <c r="BX399" s="502"/>
      <c r="BY399" s="502"/>
      <c r="BZ399" s="502"/>
      <c r="CA399" s="502"/>
      <c r="CB399" s="502"/>
      <c r="CC399" s="502"/>
      <c r="CD399" s="502"/>
      <c r="CE399" s="502"/>
      <c r="CF399" s="502"/>
      <c r="CG399" s="502"/>
      <c r="CH399" s="502"/>
      <c r="CI399" s="502"/>
      <c r="CJ399" s="502"/>
      <c r="CK399" s="502"/>
      <c r="CL399" s="502"/>
      <c r="CM399" s="502"/>
      <c r="CN399" s="502"/>
      <c r="CO399" s="502"/>
      <c r="CP399" s="502"/>
      <c r="CQ399" s="502"/>
      <c r="CR399" s="502"/>
      <c r="CS399" s="502"/>
      <c r="CT399" s="502"/>
      <c r="CU399" s="502"/>
      <c r="CV399" s="502"/>
      <c r="CW399" s="502"/>
      <c r="CX399" s="502"/>
      <c r="CY399" s="502"/>
      <c r="CZ399" s="502"/>
      <c r="DA399" s="502"/>
      <c r="DB399" s="502"/>
      <c r="DC399" s="502"/>
      <c r="DD399" s="502"/>
      <c r="DE399" s="502"/>
      <c r="DF399" s="502"/>
      <c r="DG399" s="502"/>
      <c r="DH399" s="502"/>
      <c r="DI399" s="502"/>
      <c r="DJ399" s="502"/>
      <c r="DK399" s="502"/>
      <c r="DL399" s="502"/>
      <c r="DM399" s="502"/>
      <c r="DN399" s="502"/>
      <c r="DO399" s="502"/>
      <c r="DP399" s="502"/>
      <c r="DQ399" s="502"/>
      <c r="DR399" s="502"/>
      <c r="DS399" s="502"/>
      <c r="DT399" s="502"/>
      <c r="DU399" s="502"/>
      <c r="DV399" s="502"/>
      <c r="DW399" s="502"/>
      <c r="DX399" s="502"/>
      <c r="DY399" s="502"/>
      <c r="DZ399" s="502"/>
      <c r="EA399" s="502"/>
      <c r="EB399" s="502"/>
      <c r="EC399" s="502"/>
      <c r="ED399" s="502"/>
      <c r="EE399" s="502"/>
      <c r="EF399" s="502"/>
      <c r="EG399" s="502"/>
      <c r="EH399" s="502"/>
      <c r="EI399" s="502"/>
      <c r="EJ399" s="502"/>
      <c r="EK399" s="502"/>
      <c r="EL399" s="502"/>
      <c r="EM399" s="502"/>
      <c r="EN399" s="502"/>
      <c r="EO399" s="502"/>
      <c r="EP399" s="502"/>
      <c r="EQ399" s="502"/>
      <c r="ER399" s="502"/>
      <c r="ES399" s="502"/>
      <c r="ET399" s="502"/>
      <c r="EU399" s="502"/>
      <c r="EV399" s="502"/>
      <c r="EW399" s="502"/>
      <c r="EX399" s="503"/>
      <c r="EY399" s="502"/>
      <c r="EZ399" s="502"/>
      <c r="FA399" s="502"/>
      <c r="FB399" s="502"/>
      <c r="FC399" s="502"/>
      <c r="FD399" s="502"/>
      <c r="FE399" s="502"/>
      <c r="FF399" s="502"/>
      <c r="FG399" s="502"/>
      <c r="FH399" s="502"/>
      <c r="FI399" s="502"/>
    </row>
    <row r="400" spans="1:165" s="501" customFormat="1" x14ac:dyDescent="0.2">
      <c r="A400" s="772"/>
      <c r="B400" s="788"/>
      <c r="C400" s="502"/>
      <c r="D400" s="502"/>
      <c r="F400" s="30"/>
      <c r="G400" s="502"/>
      <c r="I400" s="30"/>
      <c r="J400" s="502"/>
      <c r="L400" s="30"/>
      <c r="M400" s="502"/>
      <c r="O400" s="30"/>
      <c r="P400" s="502"/>
      <c r="R400" s="30"/>
      <c r="S400" s="502"/>
      <c r="U400" s="30"/>
      <c r="V400" s="502"/>
      <c r="X400" s="30"/>
      <c r="Y400" s="502"/>
      <c r="AA400" s="30"/>
      <c r="AB400" s="502"/>
      <c r="AD400" s="30"/>
      <c r="AE400" s="502"/>
      <c r="AG400" s="30"/>
      <c r="AH400" s="502"/>
      <c r="AJ400" s="30"/>
      <c r="AK400" s="502"/>
      <c r="AM400" s="30"/>
      <c r="AN400" s="502"/>
      <c r="AP400" s="30"/>
      <c r="AQ400" s="502"/>
      <c r="AS400" s="30"/>
      <c r="AT400" s="502"/>
      <c r="AV400" s="30"/>
      <c r="AW400" s="502"/>
      <c r="AY400" s="30"/>
      <c r="AZ400" s="502"/>
      <c r="BB400" s="30"/>
      <c r="BC400" s="502"/>
      <c r="BE400" s="30"/>
      <c r="BF400" s="502"/>
      <c r="BH400" s="30"/>
      <c r="BI400" s="502"/>
      <c r="BK400" s="30"/>
      <c r="BL400" s="31"/>
      <c r="BM400" s="31"/>
      <c r="BN400" s="31"/>
      <c r="BO400" s="31"/>
      <c r="BP400" s="31"/>
      <c r="BQ400" s="31"/>
      <c r="BR400" s="31"/>
      <c r="BS400" s="502"/>
      <c r="BT400" s="502"/>
      <c r="BU400" s="502"/>
      <c r="BV400" s="502"/>
      <c r="BW400" s="502"/>
      <c r="BX400" s="502"/>
      <c r="BY400" s="502"/>
      <c r="BZ400" s="502"/>
      <c r="CA400" s="502"/>
      <c r="CB400" s="502"/>
      <c r="CC400" s="502"/>
      <c r="CD400" s="502"/>
      <c r="CE400" s="502"/>
      <c r="CF400" s="502"/>
      <c r="CG400" s="502"/>
      <c r="CH400" s="502"/>
      <c r="CI400" s="502"/>
      <c r="CJ400" s="502"/>
      <c r="CK400" s="502"/>
      <c r="CL400" s="502"/>
      <c r="CM400" s="502"/>
      <c r="CN400" s="502"/>
      <c r="CO400" s="502"/>
      <c r="CP400" s="502"/>
      <c r="CQ400" s="502"/>
      <c r="CR400" s="502"/>
      <c r="CS400" s="502"/>
      <c r="CT400" s="502"/>
      <c r="CU400" s="502"/>
      <c r="CV400" s="502"/>
      <c r="CW400" s="502"/>
      <c r="CX400" s="502"/>
      <c r="CY400" s="502"/>
      <c r="CZ400" s="502"/>
      <c r="DA400" s="502"/>
      <c r="DB400" s="502"/>
      <c r="DC400" s="502"/>
      <c r="DD400" s="502"/>
      <c r="DE400" s="502"/>
      <c r="DF400" s="502"/>
      <c r="DG400" s="502"/>
      <c r="DH400" s="502"/>
      <c r="DI400" s="502"/>
      <c r="DJ400" s="502"/>
      <c r="DK400" s="502"/>
      <c r="DL400" s="502"/>
      <c r="DM400" s="502"/>
      <c r="DN400" s="502"/>
      <c r="DO400" s="502"/>
      <c r="DP400" s="502"/>
      <c r="DQ400" s="502"/>
      <c r="DR400" s="502"/>
      <c r="DS400" s="502"/>
      <c r="DT400" s="502"/>
      <c r="DU400" s="502"/>
      <c r="DV400" s="502"/>
      <c r="DW400" s="502"/>
      <c r="DX400" s="502"/>
      <c r="DY400" s="502"/>
      <c r="DZ400" s="502"/>
      <c r="EA400" s="502"/>
      <c r="EB400" s="502"/>
      <c r="EC400" s="502"/>
      <c r="ED400" s="502"/>
      <c r="EE400" s="502"/>
      <c r="EF400" s="502"/>
      <c r="EG400" s="502"/>
      <c r="EH400" s="502"/>
      <c r="EI400" s="502"/>
      <c r="EJ400" s="502"/>
      <c r="EK400" s="502"/>
      <c r="EL400" s="502"/>
      <c r="EM400" s="502"/>
      <c r="EN400" s="502"/>
      <c r="EO400" s="502"/>
      <c r="EP400" s="502"/>
      <c r="EQ400" s="502"/>
      <c r="ER400" s="502"/>
      <c r="ES400" s="502"/>
      <c r="ET400" s="502"/>
      <c r="EU400" s="502"/>
      <c r="EV400" s="502"/>
      <c r="EW400" s="502"/>
      <c r="EX400" s="503"/>
      <c r="EY400" s="502"/>
      <c r="EZ400" s="502"/>
      <c r="FA400" s="502"/>
      <c r="FB400" s="502"/>
      <c r="FC400" s="502"/>
      <c r="FD400" s="502"/>
      <c r="FE400" s="502"/>
      <c r="FF400" s="502"/>
      <c r="FG400" s="502"/>
      <c r="FH400" s="502"/>
      <c r="FI400" s="502"/>
    </row>
    <row r="401" spans="1:165" s="501" customFormat="1" x14ac:dyDescent="0.2">
      <c r="A401" s="772"/>
      <c r="B401" s="788"/>
      <c r="C401" s="502"/>
      <c r="D401" s="502"/>
      <c r="F401" s="30"/>
      <c r="G401" s="502"/>
      <c r="I401" s="30"/>
      <c r="J401" s="502"/>
      <c r="L401" s="30"/>
      <c r="M401" s="502"/>
      <c r="O401" s="30"/>
      <c r="P401" s="502"/>
      <c r="R401" s="30"/>
      <c r="S401" s="502"/>
      <c r="U401" s="30"/>
      <c r="V401" s="502"/>
      <c r="X401" s="30"/>
      <c r="Y401" s="502"/>
      <c r="AA401" s="30"/>
      <c r="AB401" s="502"/>
      <c r="AD401" s="30"/>
      <c r="AE401" s="502"/>
      <c r="AG401" s="30"/>
      <c r="AH401" s="502"/>
      <c r="AJ401" s="30"/>
      <c r="AK401" s="502"/>
      <c r="AM401" s="30"/>
      <c r="AN401" s="502"/>
      <c r="AP401" s="30"/>
      <c r="AQ401" s="502"/>
      <c r="AS401" s="30"/>
      <c r="AT401" s="502"/>
      <c r="AV401" s="30"/>
      <c r="AW401" s="502"/>
      <c r="AY401" s="30"/>
      <c r="AZ401" s="502"/>
      <c r="BB401" s="30"/>
      <c r="BC401" s="502"/>
      <c r="BE401" s="30"/>
      <c r="BF401" s="502"/>
      <c r="BH401" s="30"/>
      <c r="BI401" s="502"/>
      <c r="BK401" s="30"/>
      <c r="BL401" s="31"/>
      <c r="BM401" s="31"/>
      <c r="BN401" s="31"/>
      <c r="BO401" s="31"/>
      <c r="BP401" s="31"/>
      <c r="BQ401" s="31"/>
      <c r="BR401" s="31"/>
      <c r="BS401" s="502"/>
      <c r="BT401" s="502"/>
      <c r="BU401" s="502"/>
      <c r="BV401" s="502"/>
      <c r="BW401" s="502"/>
      <c r="BX401" s="502"/>
      <c r="BY401" s="502"/>
      <c r="BZ401" s="502"/>
      <c r="CA401" s="502"/>
      <c r="CB401" s="502"/>
      <c r="CC401" s="502"/>
      <c r="CD401" s="502"/>
      <c r="CE401" s="502"/>
      <c r="CF401" s="502"/>
      <c r="CG401" s="502"/>
      <c r="CH401" s="502"/>
      <c r="CI401" s="502"/>
      <c r="CJ401" s="502"/>
      <c r="CK401" s="502"/>
      <c r="CL401" s="502"/>
      <c r="CM401" s="502"/>
      <c r="CN401" s="502"/>
      <c r="CO401" s="502"/>
      <c r="CP401" s="502"/>
      <c r="CQ401" s="502"/>
      <c r="CR401" s="502"/>
      <c r="CS401" s="502"/>
      <c r="CT401" s="502"/>
      <c r="CU401" s="502"/>
      <c r="CV401" s="502"/>
      <c r="CW401" s="502"/>
      <c r="CX401" s="502"/>
      <c r="CY401" s="502"/>
      <c r="CZ401" s="502"/>
      <c r="DA401" s="502"/>
      <c r="DB401" s="502"/>
      <c r="DC401" s="502"/>
      <c r="DD401" s="502"/>
      <c r="DE401" s="502"/>
      <c r="DF401" s="502"/>
      <c r="DG401" s="502"/>
      <c r="DH401" s="502"/>
      <c r="DI401" s="502"/>
      <c r="DJ401" s="502"/>
      <c r="DK401" s="502"/>
      <c r="DL401" s="502"/>
      <c r="DM401" s="502"/>
      <c r="DN401" s="502"/>
      <c r="DO401" s="502"/>
      <c r="DP401" s="502"/>
      <c r="DQ401" s="502"/>
      <c r="DR401" s="502"/>
      <c r="DS401" s="502"/>
      <c r="DT401" s="502"/>
      <c r="DU401" s="502"/>
      <c r="DV401" s="502"/>
      <c r="DW401" s="502"/>
      <c r="DX401" s="502"/>
      <c r="DY401" s="502"/>
      <c r="DZ401" s="502"/>
      <c r="EA401" s="502"/>
      <c r="EB401" s="502"/>
      <c r="EC401" s="502"/>
      <c r="ED401" s="502"/>
      <c r="EE401" s="502"/>
      <c r="EF401" s="502"/>
      <c r="EG401" s="502"/>
      <c r="EH401" s="502"/>
      <c r="EI401" s="502"/>
      <c r="EJ401" s="502"/>
      <c r="EK401" s="502"/>
      <c r="EL401" s="502"/>
      <c r="EM401" s="502"/>
      <c r="EN401" s="502"/>
      <c r="EO401" s="502"/>
      <c r="EP401" s="502"/>
      <c r="EQ401" s="502"/>
      <c r="ER401" s="502"/>
      <c r="ES401" s="502"/>
      <c r="ET401" s="502"/>
      <c r="EU401" s="502"/>
      <c r="EV401" s="502"/>
      <c r="EW401" s="502"/>
      <c r="EX401" s="503"/>
      <c r="EY401" s="502"/>
      <c r="EZ401" s="502"/>
      <c r="FA401" s="502"/>
      <c r="FB401" s="502"/>
      <c r="FC401" s="502"/>
      <c r="FD401" s="502"/>
      <c r="FE401" s="502"/>
      <c r="FF401" s="502"/>
      <c r="FG401" s="502"/>
      <c r="FH401" s="502"/>
      <c r="FI401" s="502"/>
    </row>
    <row r="402" spans="1:165" s="501" customFormat="1" x14ac:dyDescent="0.2">
      <c r="A402" s="772"/>
      <c r="B402" s="788"/>
      <c r="C402" s="502"/>
      <c r="D402" s="502"/>
      <c r="F402" s="30"/>
      <c r="G402" s="502"/>
      <c r="I402" s="30"/>
      <c r="J402" s="502"/>
      <c r="L402" s="30"/>
      <c r="M402" s="502"/>
      <c r="O402" s="30"/>
      <c r="P402" s="502"/>
      <c r="R402" s="30"/>
      <c r="S402" s="502"/>
      <c r="U402" s="30"/>
      <c r="V402" s="502"/>
      <c r="X402" s="30"/>
      <c r="Y402" s="502"/>
      <c r="AA402" s="30"/>
      <c r="AB402" s="502"/>
      <c r="AD402" s="30"/>
      <c r="AE402" s="502"/>
      <c r="AG402" s="30"/>
      <c r="AH402" s="502"/>
      <c r="AJ402" s="30"/>
      <c r="AK402" s="502"/>
      <c r="AM402" s="30"/>
      <c r="AN402" s="502"/>
      <c r="AP402" s="30"/>
      <c r="AQ402" s="502"/>
      <c r="AS402" s="30"/>
      <c r="AT402" s="502"/>
      <c r="AV402" s="30"/>
      <c r="AW402" s="502"/>
      <c r="AY402" s="30"/>
      <c r="AZ402" s="502"/>
      <c r="BB402" s="30"/>
      <c r="BC402" s="502"/>
      <c r="BE402" s="30"/>
      <c r="BF402" s="502"/>
      <c r="BH402" s="30"/>
      <c r="BI402" s="502"/>
      <c r="BK402" s="30"/>
      <c r="BL402" s="31"/>
      <c r="BM402" s="31"/>
      <c r="BN402" s="31"/>
      <c r="BO402" s="31"/>
      <c r="BP402" s="31"/>
      <c r="BQ402" s="31"/>
      <c r="BR402" s="31"/>
      <c r="BS402" s="502"/>
      <c r="BT402" s="502"/>
      <c r="BU402" s="502"/>
      <c r="BV402" s="502"/>
      <c r="BW402" s="502"/>
      <c r="BX402" s="502"/>
      <c r="BY402" s="502"/>
      <c r="BZ402" s="502"/>
      <c r="CA402" s="502"/>
      <c r="CB402" s="502"/>
      <c r="CC402" s="502"/>
      <c r="CD402" s="502"/>
      <c r="CE402" s="502"/>
      <c r="CF402" s="502"/>
      <c r="CG402" s="502"/>
      <c r="CH402" s="502"/>
      <c r="CI402" s="502"/>
      <c r="CJ402" s="502"/>
      <c r="CK402" s="502"/>
      <c r="CL402" s="502"/>
      <c r="CM402" s="502"/>
      <c r="CN402" s="502"/>
      <c r="CO402" s="502"/>
      <c r="CP402" s="502"/>
      <c r="CQ402" s="502"/>
      <c r="CR402" s="502"/>
      <c r="CS402" s="502"/>
      <c r="CT402" s="502"/>
      <c r="CU402" s="502"/>
      <c r="CV402" s="502"/>
      <c r="CW402" s="502"/>
      <c r="CX402" s="502"/>
      <c r="CY402" s="502"/>
      <c r="CZ402" s="502"/>
      <c r="DA402" s="502"/>
      <c r="DB402" s="502"/>
      <c r="DC402" s="502"/>
      <c r="DD402" s="502"/>
      <c r="DE402" s="502"/>
      <c r="DF402" s="502"/>
      <c r="DG402" s="502"/>
      <c r="DH402" s="502"/>
      <c r="DI402" s="502"/>
      <c r="DJ402" s="502"/>
      <c r="DK402" s="502"/>
      <c r="DL402" s="502"/>
      <c r="DM402" s="502"/>
      <c r="DN402" s="502"/>
      <c r="DO402" s="502"/>
      <c r="DP402" s="502"/>
      <c r="DQ402" s="502"/>
      <c r="DR402" s="502"/>
      <c r="DS402" s="502"/>
      <c r="DT402" s="502"/>
      <c r="DU402" s="502"/>
      <c r="DV402" s="502"/>
      <c r="DW402" s="502"/>
      <c r="DX402" s="502"/>
      <c r="DY402" s="502"/>
      <c r="DZ402" s="502"/>
      <c r="EA402" s="502"/>
      <c r="EB402" s="502"/>
      <c r="EC402" s="502"/>
      <c r="ED402" s="502"/>
      <c r="EE402" s="502"/>
      <c r="EF402" s="502"/>
      <c r="EG402" s="502"/>
      <c r="EH402" s="502"/>
      <c r="EI402" s="502"/>
      <c r="EJ402" s="502"/>
      <c r="EK402" s="502"/>
      <c r="EL402" s="502"/>
      <c r="EM402" s="502"/>
      <c r="EN402" s="502"/>
      <c r="EO402" s="502"/>
      <c r="EP402" s="502"/>
      <c r="EQ402" s="502"/>
      <c r="ER402" s="502"/>
      <c r="ES402" s="502"/>
      <c r="ET402" s="502"/>
      <c r="EU402" s="502"/>
      <c r="EV402" s="502"/>
      <c r="EW402" s="502"/>
      <c r="EX402" s="503"/>
      <c r="EY402" s="502"/>
      <c r="EZ402" s="502"/>
      <c r="FA402" s="502"/>
      <c r="FB402" s="502"/>
      <c r="FC402" s="502"/>
      <c r="FD402" s="502"/>
      <c r="FE402" s="502"/>
      <c r="FF402" s="502"/>
      <c r="FG402" s="502"/>
      <c r="FH402" s="502"/>
      <c r="FI402" s="502"/>
    </row>
    <row r="403" spans="1:165" s="501" customFormat="1" x14ac:dyDescent="0.2">
      <c r="A403" s="772"/>
      <c r="B403" s="788"/>
      <c r="C403" s="502"/>
      <c r="D403" s="502"/>
      <c r="F403" s="30"/>
      <c r="G403" s="502"/>
      <c r="I403" s="30"/>
      <c r="J403" s="502"/>
      <c r="L403" s="30"/>
      <c r="M403" s="502"/>
      <c r="O403" s="30"/>
      <c r="P403" s="502"/>
      <c r="R403" s="30"/>
      <c r="S403" s="502"/>
      <c r="U403" s="30"/>
      <c r="V403" s="502"/>
      <c r="X403" s="30"/>
      <c r="Y403" s="502"/>
      <c r="AA403" s="30"/>
      <c r="AB403" s="502"/>
      <c r="AD403" s="30"/>
      <c r="AE403" s="502"/>
      <c r="AG403" s="30"/>
      <c r="AH403" s="502"/>
      <c r="AJ403" s="30"/>
      <c r="AK403" s="502"/>
      <c r="AM403" s="30"/>
      <c r="AN403" s="502"/>
      <c r="AP403" s="30"/>
      <c r="AQ403" s="502"/>
      <c r="AS403" s="30"/>
      <c r="AT403" s="502"/>
      <c r="AV403" s="30"/>
      <c r="AW403" s="502"/>
      <c r="AY403" s="30"/>
      <c r="AZ403" s="502"/>
      <c r="BB403" s="30"/>
      <c r="BC403" s="502"/>
      <c r="BE403" s="30"/>
      <c r="BF403" s="502"/>
      <c r="BH403" s="30"/>
      <c r="BI403" s="502"/>
      <c r="BK403" s="30"/>
      <c r="BL403" s="31"/>
      <c r="BM403" s="31"/>
      <c r="BN403" s="31"/>
      <c r="BO403" s="31"/>
      <c r="BP403" s="31"/>
      <c r="BQ403" s="31"/>
      <c r="BR403" s="31"/>
      <c r="BS403" s="502"/>
      <c r="BT403" s="502"/>
      <c r="BU403" s="502"/>
      <c r="BV403" s="502"/>
      <c r="BW403" s="502"/>
      <c r="BX403" s="502"/>
      <c r="BY403" s="502"/>
      <c r="BZ403" s="502"/>
      <c r="CA403" s="502"/>
      <c r="CB403" s="502"/>
      <c r="CC403" s="502"/>
      <c r="CD403" s="502"/>
      <c r="CE403" s="502"/>
      <c r="CF403" s="502"/>
      <c r="CG403" s="502"/>
      <c r="CH403" s="502"/>
      <c r="CI403" s="502"/>
      <c r="CJ403" s="502"/>
      <c r="CK403" s="502"/>
      <c r="CL403" s="502"/>
      <c r="CM403" s="502"/>
      <c r="CN403" s="502"/>
      <c r="CO403" s="502"/>
      <c r="CP403" s="502"/>
      <c r="CQ403" s="502"/>
      <c r="CR403" s="502"/>
      <c r="CS403" s="502"/>
      <c r="CT403" s="502"/>
      <c r="CU403" s="502"/>
      <c r="CV403" s="502"/>
      <c r="CW403" s="502"/>
      <c r="CX403" s="502"/>
      <c r="CY403" s="502"/>
      <c r="CZ403" s="502"/>
      <c r="DA403" s="502"/>
      <c r="DB403" s="502"/>
      <c r="DC403" s="502"/>
      <c r="DD403" s="502"/>
      <c r="DE403" s="502"/>
      <c r="DF403" s="502"/>
      <c r="DG403" s="502"/>
      <c r="DH403" s="502"/>
      <c r="DI403" s="502"/>
      <c r="DJ403" s="502"/>
      <c r="DK403" s="502"/>
      <c r="DL403" s="502"/>
      <c r="DM403" s="502"/>
      <c r="DN403" s="502"/>
      <c r="DO403" s="502"/>
      <c r="DP403" s="502"/>
      <c r="DQ403" s="502"/>
      <c r="DR403" s="502"/>
      <c r="DS403" s="502"/>
      <c r="DT403" s="502"/>
      <c r="DU403" s="502"/>
      <c r="DV403" s="502"/>
      <c r="DW403" s="502"/>
      <c r="DX403" s="502"/>
      <c r="DY403" s="502"/>
      <c r="DZ403" s="502"/>
      <c r="EA403" s="502"/>
      <c r="EB403" s="502"/>
      <c r="EC403" s="502"/>
      <c r="ED403" s="502"/>
      <c r="EE403" s="502"/>
      <c r="EF403" s="502"/>
      <c r="EG403" s="502"/>
      <c r="EH403" s="502"/>
      <c r="EI403" s="502"/>
      <c r="EJ403" s="502"/>
      <c r="EK403" s="502"/>
      <c r="EL403" s="502"/>
      <c r="EM403" s="502"/>
      <c r="EN403" s="502"/>
      <c r="EO403" s="502"/>
      <c r="EP403" s="502"/>
      <c r="EQ403" s="502"/>
      <c r="ER403" s="502"/>
      <c r="ES403" s="502"/>
      <c r="ET403" s="502"/>
      <c r="EU403" s="502"/>
      <c r="EV403" s="502"/>
      <c r="EW403" s="502"/>
      <c r="EX403" s="503"/>
      <c r="EY403" s="502"/>
      <c r="EZ403" s="502"/>
      <c r="FA403" s="502"/>
      <c r="FB403" s="502"/>
      <c r="FC403" s="502"/>
      <c r="FD403" s="502"/>
      <c r="FE403" s="502"/>
      <c r="FF403" s="502"/>
      <c r="FG403" s="502"/>
      <c r="FH403" s="502"/>
      <c r="FI403" s="502"/>
    </row>
    <row r="404" spans="1:165" s="501" customFormat="1" x14ac:dyDescent="0.2">
      <c r="A404" s="772"/>
      <c r="B404" s="788"/>
      <c r="C404" s="502"/>
      <c r="D404" s="502"/>
      <c r="F404" s="30"/>
      <c r="G404" s="502"/>
      <c r="I404" s="30"/>
      <c r="J404" s="502"/>
      <c r="L404" s="30"/>
      <c r="M404" s="502"/>
      <c r="O404" s="30"/>
      <c r="P404" s="502"/>
      <c r="R404" s="30"/>
      <c r="S404" s="502"/>
      <c r="U404" s="30"/>
      <c r="V404" s="502"/>
      <c r="X404" s="30"/>
      <c r="Y404" s="502"/>
      <c r="AA404" s="30"/>
      <c r="AB404" s="502"/>
      <c r="AD404" s="30"/>
      <c r="AE404" s="502"/>
      <c r="AG404" s="30"/>
      <c r="AH404" s="502"/>
      <c r="AJ404" s="30"/>
      <c r="AK404" s="502"/>
      <c r="AM404" s="30"/>
      <c r="AN404" s="502"/>
      <c r="AP404" s="30"/>
      <c r="AQ404" s="502"/>
      <c r="AS404" s="30"/>
      <c r="AT404" s="502"/>
      <c r="AV404" s="30"/>
      <c r="AW404" s="502"/>
      <c r="AY404" s="30"/>
      <c r="AZ404" s="502"/>
      <c r="BB404" s="30"/>
      <c r="BC404" s="502"/>
      <c r="BE404" s="30"/>
      <c r="BF404" s="502"/>
      <c r="BH404" s="30"/>
      <c r="BI404" s="502"/>
      <c r="BK404" s="30"/>
      <c r="BL404" s="31"/>
      <c r="BM404" s="31"/>
      <c r="BN404" s="31"/>
      <c r="BO404" s="31"/>
      <c r="BP404" s="31"/>
      <c r="BQ404" s="31"/>
      <c r="BR404" s="31"/>
      <c r="BS404" s="502"/>
      <c r="BT404" s="502"/>
      <c r="BU404" s="502"/>
      <c r="BV404" s="502"/>
      <c r="BW404" s="502"/>
      <c r="BX404" s="502"/>
      <c r="BY404" s="502"/>
      <c r="BZ404" s="502"/>
      <c r="CA404" s="502"/>
      <c r="CB404" s="502"/>
      <c r="CC404" s="502"/>
      <c r="CD404" s="502"/>
      <c r="CE404" s="502"/>
      <c r="CF404" s="502"/>
      <c r="CG404" s="502"/>
      <c r="CH404" s="502"/>
      <c r="CI404" s="502"/>
      <c r="CJ404" s="502"/>
      <c r="CK404" s="502"/>
      <c r="CL404" s="502"/>
      <c r="CM404" s="502"/>
      <c r="CN404" s="502"/>
      <c r="CO404" s="502"/>
      <c r="CP404" s="502"/>
      <c r="CQ404" s="502"/>
      <c r="CR404" s="502"/>
      <c r="CS404" s="502"/>
      <c r="CT404" s="502"/>
      <c r="CU404" s="502"/>
      <c r="CV404" s="502"/>
      <c r="CW404" s="502"/>
      <c r="CX404" s="502"/>
      <c r="CY404" s="502"/>
      <c r="CZ404" s="502"/>
      <c r="DA404" s="502"/>
      <c r="DB404" s="502"/>
      <c r="DC404" s="502"/>
      <c r="DD404" s="502"/>
      <c r="DE404" s="502"/>
      <c r="DF404" s="502"/>
      <c r="DG404" s="502"/>
      <c r="DH404" s="502"/>
      <c r="DI404" s="502"/>
      <c r="DJ404" s="502"/>
      <c r="DK404" s="502"/>
      <c r="DL404" s="502"/>
      <c r="DM404" s="502"/>
      <c r="DN404" s="502"/>
      <c r="DO404" s="502"/>
      <c r="DP404" s="502"/>
      <c r="DQ404" s="502"/>
      <c r="DR404" s="502"/>
      <c r="DS404" s="502"/>
      <c r="DT404" s="502"/>
      <c r="DU404" s="502"/>
      <c r="DV404" s="502"/>
      <c r="DW404" s="502"/>
      <c r="DX404" s="502"/>
      <c r="DY404" s="502"/>
      <c r="DZ404" s="502"/>
      <c r="EA404" s="502"/>
      <c r="EB404" s="502"/>
      <c r="EC404" s="502"/>
      <c r="ED404" s="502"/>
      <c r="EE404" s="502"/>
      <c r="EF404" s="502"/>
      <c r="EG404" s="502"/>
      <c r="EH404" s="502"/>
      <c r="EI404" s="502"/>
      <c r="EJ404" s="502"/>
      <c r="EK404" s="502"/>
      <c r="EL404" s="502"/>
      <c r="EM404" s="502"/>
      <c r="EN404" s="502"/>
      <c r="EO404" s="502"/>
      <c r="EP404" s="502"/>
      <c r="EQ404" s="502"/>
      <c r="ER404" s="502"/>
      <c r="ES404" s="502"/>
      <c r="ET404" s="502"/>
      <c r="EU404" s="502"/>
      <c r="EV404" s="502"/>
      <c r="EW404" s="502"/>
      <c r="EX404" s="503"/>
      <c r="EY404" s="502"/>
      <c r="EZ404" s="502"/>
      <c r="FA404" s="502"/>
      <c r="FB404" s="502"/>
      <c r="FC404" s="502"/>
      <c r="FD404" s="502"/>
      <c r="FE404" s="502"/>
      <c r="FF404" s="502"/>
      <c r="FG404" s="502"/>
      <c r="FH404" s="502"/>
      <c r="FI404" s="502"/>
    </row>
    <row r="405" spans="1:165" s="501" customFormat="1" x14ac:dyDescent="0.2">
      <c r="A405" s="772"/>
      <c r="B405" s="788"/>
      <c r="C405" s="502"/>
      <c r="D405" s="502"/>
      <c r="F405" s="30"/>
      <c r="G405" s="502"/>
      <c r="I405" s="30"/>
      <c r="J405" s="502"/>
      <c r="L405" s="30"/>
      <c r="M405" s="502"/>
      <c r="O405" s="30"/>
      <c r="P405" s="502"/>
      <c r="R405" s="30"/>
      <c r="S405" s="502"/>
      <c r="U405" s="30"/>
      <c r="V405" s="502"/>
      <c r="X405" s="30"/>
      <c r="Y405" s="502"/>
      <c r="AA405" s="30"/>
      <c r="AB405" s="502"/>
      <c r="AD405" s="30"/>
      <c r="AE405" s="502"/>
      <c r="AG405" s="30"/>
      <c r="AH405" s="502"/>
      <c r="AJ405" s="30"/>
      <c r="AK405" s="502"/>
      <c r="AM405" s="30"/>
      <c r="AN405" s="502"/>
      <c r="AP405" s="30"/>
      <c r="AQ405" s="502"/>
      <c r="AS405" s="30"/>
      <c r="AT405" s="502"/>
      <c r="AV405" s="30"/>
      <c r="AW405" s="502"/>
      <c r="AY405" s="30"/>
      <c r="AZ405" s="502"/>
      <c r="BB405" s="30"/>
      <c r="BC405" s="502"/>
      <c r="BE405" s="30"/>
      <c r="BF405" s="502"/>
      <c r="BH405" s="30"/>
      <c r="BI405" s="502"/>
      <c r="BK405" s="30"/>
      <c r="BL405" s="31"/>
      <c r="BM405" s="31"/>
      <c r="BN405" s="31"/>
      <c r="BO405" s="31"/>
      <c r="BP405" s="31"/>
      <c r="BQ405" s="31"/>
      <c r="BR405" s="31"/>
      <c r="BS405" s="502"/>
      <c r="BT405" s="502"/>
      <c r="BU405" s="502"/>
      <c r="BV405" s="502"/>
      <c r="BW405" s="502"/>
      <c r="BX405" s="502"/>
      <c r="BY405" s="502"/>
      <c r="BZ405" s="502"/>
      <c r="CA405" s="502"/>
      <c r="CB405" s="502"/>
      <c r="CC405" s="502"/>
      <c r="CD405" s="502"/>
      <c r="CE405" s="502"/>
      <c r="CF405" s="502"/>
      <c r="CG405" s="502"/>
      <c r="CH405" s="502"/>
      <c r="CI405" s="502"/>
      <c r="CJ405" s="502"/>
      <c r="CK405" s="502"/>
      <c r="CL405" s="502"/>
      <c r="CM405" s="502"/>
      <c r="CN405" s="502"/>
      <c r="CO405" s="502"/>
      <c r="CP405" s="502"/>
      <c r="CQ405" s="502"/>
      <c r="CR405" s="502"/>
      <c r="CS405" s="502"/>
      <c r="CT405" s="502"/>
      <c r="CU405" s="502"/>
      <c r="CV405" s="502"/>
      <c r="CW405" s="502"/>
      <c r="CX405" s="502"/>
      <c r="CY405" s="502"/>
      <c r="CZ405" s="502"/>
      <c r="DA405" s="502"/>
      <c r="DB405" s="502"/>
      <c r="DC405" s="502"/>
      <c r="DD405" s="502"/>
      <c r="DE405" s="502"/>
      <c r="DF405" s="502"/>
      <c r="DG405" s="502"/>
      <c r="DH405" s="502"/>
      <c r="DI405" s="502"/>
      <c r="DJ405" s="502"/>
      <c r="DK405" s="502"/>
      <c r="DL405" s="502"/>
      <c r="DM405" s="502"/>
      <c r="DN405" s="502"/>
      <c r="DO405" s="502"/>
      <c r="DP405" s="502"/>
      <c r="DQ405" s="502"/>
      <c r="DR405" s="502"/>
      <c r="DS405" s="502"/>
      <c r="DT405" s="502"/>
      <c r="DU405" s="502"/>
      <c r="DV405" s="502"/>
      <c r="DW405" s="502"/>
      <c r="DX405" s="502"/>
      <c r="DY405" s="502"/>
      <c r="DZ405" s="502"/>
      <c r="EA405" s="502"/>
      <c r="EB405" s="502"/>
      <c r="EC405" s="502"/>
      <c r="ED405" s="502"/>
      <c r="EE405" s="502"/>
      <c r="EF405" s="502"/>
      <c r="EG405" s="502"/>
      <c r="EH405" s="502"/>
      <c r="EI405" s="502"/>
      <c r="EJ405" s="502"/>
      <c r="EK405" s="502"/>
      <c r="EL405" s="502"/>
      <c r="EM405" s="502"/>
      <c r="EN405" s="502"/>
      <c r="EO405" s="502"/>
      <c r="EP405" s="502"/>
      <c r="EQ405" s="502"/>
      <c r="ER405" s="502"/>
      <c r="ES405" s="502"/>
      <c r="ET405" s="502"/>
      <c r="EU405" s="502"/>
      <c r="EV405" s="502"/>
      <c r="EW405" s="502"/>
      <c r="EX405" s="503"/>
      <c r="EY405" s="502"/>
      <c r="EZ405" s="502"/>
      <c r="FA405" s="502"/>
      <c r="FB405" s="502"/>
      <c r="FC405" s="502"/>
      <c r="FD405" s="502"/>
      <c r="FE405" s="502"/>
      <c r="FF405" s="502"/>
      <c r="FG405" s="502"/>
      <c r="FH405" s="502"/>
      <c r="FI405" s="502"/>
    </row>
    <row r="406" spans="1:165" s="501" customFormat="1" x14ac:dyDescent="0.2">
      <c r="A406" s="772"/>
      <c r="B406" s="788"/>
      <c r="C406" s="502"/>
      <c r="D406" s="502"/>
      <c r="F406" s="30"/>
      <c r="G406" s="502"/>
      <c r="I406" s="30"/>
      <c r="J406" s="502"/>
      <c r="L406" s="30"/>
      <c r="M406" s="502"/>
      <c r="O406" s="30"/>
      <c r="P406" s="502"/>
      <c r="R406" s="30"/>
      <c r="S406" s="502"/>
      <c r="U406" s="30"/>
      <c r="V406" s="502"/>
      <c r="X406" s="30"/>
      <c r="Y406" s="502"/>
      <c r="AA406" s="30"/>
      <c r="AB406" s="502"/>
      <c r="AD406" s="30"/>
      <c r="AE406" s="502"/>
      <c r="AG406" s="30"/>
      <c r="AH406" s="502"/>
      <c r="AJ406" s="30"/>
      <c r="AK406" s="502"/>
      <c r="AM406" s="30"/>
      <c r="AN406" s="502"/>
      <c r="AP406" s="30"/>
      <c r="AQ406" s="502"/>
      <c r="AS406" s="30"/>
      <c r="AT406" s="502"/>
      <c r="AV406" s="30"/>
      <c r="AW406" s="502"/>
      <c r="AY406" s="30"/>
      <c r="AZ406" s="502"/>
      <c r="BB406" s="30"/>
      <c r="BC406" s="502"/>
      <c r="BE406" s="30"/>
      <c r="BF406" s="502"/>
      <c r="BH406" s="30"/>
      <c r="BI406" s="502"/>
      <c r="BK406" s="30"/>
      <c r="BL406" s="31"/>
      <c r="BM406" s="31"/>
      <c r="BN406" s="31"/>
      <c r="BO406" s="31"/>
      <c r="BP406" s="31"/>
      <c r="BQ406" s="31"/>
      <c r="BR406" s="31"/>
      <c r="BS406" s="502"/>
      <c r="BT406" s="502"/>
      <c r="BU406" s="502"/>
      <c r="BV406" s="502"/>
      <c r="BW406" s="502"/>
      <c r="BX406" s="502"/>
      <c r="BY406" s="502"/>
      <c r="BZ406" s="502"/>
      <c r="CA406" s="502"/>
      <c r="CB406" s="502"/>
      <c r="CC406" s="502"/>
      <c r="CD406" s="502"/>
      <c r="CE406" s="502"/>
      <c r="CF406" s="502"/>
      <c r="CG406" s="502"/>
      <c r="CH406" s="502"/>
      <c r="CI406" s="502"/>
      <c r="CJ406" s="502"/>
      <c r="CK406" s="502"/>
      <c r="CL406" s="502"/>
      <c r="CM406" s="502"/>
      <c r="CN406" s="502"/>
      <c r="CO406" s="502"/>
      <c r="CP406" s="502"/>
      <c r="CQ406" s="502"/>
      <c r="CR406" s="502"/>
      <c r="CS406" s="502"/>
      <c r="CT406" s="502"/>
      <c r="CU406" s="502"/>
      <c r="CV406" s="502"/>
      <c r="CW406" s="502"/>
      <c r="CX406" s="502"/>
      <c r="CY406" s="502"/>
      <c r="CZ406" s="502"/>
      <c r="DA406" s="502"/>
      <c r="DB406" s="502"/>
      <c r="DC406" s="502"/>
      <c r="DD406" s="502"/>
      <c r="DE406" s="502"/>
      <c r="DF406" s="502"/>
      <c r="DG406" s="502"/>
      <c r="DH406" s="502"/>
      <c r="DI406" s="502"/>
      <c r="DJ406" s="502"/>
      <c r="DK406" s="502"/>
      <c r="DL406" s="502"/>
      <c r="DM406" s="502"/>
      <c r="DN406" s="502"/>
      <c r="DO406" s="502"/>
      <c r="DP406" s="502"/>
      <c r="DQ406" s="502"/>
      <c r="DR406" s="502"/>
      <c r="DS406" s="502"/>
      <c r="DT406" s="502"/>
      <c r="DU406" s="502"/>
      <c r="DV406" s="502"/>
      <c r="DW406" s="502"/>
      <c r="DX406" s="502"/>
      <c r="DY406" s="502"/>
      <c r="DZ406" s="502"/>
      <c r="EA406" s="502"/>
      <c r="EB406" s="502"/>
      <c r="EC406" s="502"/>
      <c r="ED406" s="502"/>
      <c r="EE406" s="502"/>
      <c r="EF406" s="502"/>
      <c r="EG406" s="502"/>
      <c r="EH406" s="502"/>
      <c r="EI406" s="502"/>
      <c r="EJ406" s="502"/>
      <c r="EK406" s="502"/>
      <c r="EL406" s="502"/>
      <c r="EM406" s="502"/>
      <c r="EN406" s="502"/>
      <c r="EO406" s="502"/>
      <c r="EP406" s="502"/>
      <c r="EQ406" s="502"/>
      <c r="ER406" s="502"/>
      <c r="ES406" s="502"/>
      <c r="ET406" s="502"/>
      <c r="EU406" s="502"/>
      <c r="EV406" s="502"/>
      <c r="EW406" s="502"/>
      <c r="EX406" s="503"/>
      <c r="EY406" s="502"/>
      <c r="EZ406" s="502"/>
      <c r="FA406" s="502"/>
      <c r="FB406" s="502"/>
      <c r="FC406" s="502"/>
      <c r="FD406" s="502"/>
      <c r="FE406" s="502"/>
      <c r="FF406" s="502"/>
      <c r="FG406" s="502"/>
      <c r="FH406" s="502"/>
      <c r="FI406" s="502"/>
    </row>
    <row r="407" spans="1:165" s="501" customFormat="1" x14ac:dyDescent="0.2">
      <c r="A407" s="772"/>
      <c r="B407" s="788"/>
      <c r="C407" s="502"/>
      <c r="D407" s="502"/>
      <c r="F407" s="30"/>
      <c r="G407" s="502"/>
      <c r="I407" s="30"/>
      <c r="J407" s="502"/>
      <c r="L407" s="30"/>
      <c r="M407" s="502"/>
      <c r="O407" s="30"/>
      <c r="P407" s="502"/>
      <c r="R407" s="30"/>
      <c r="S407" s="502"/>
      <c r="U407" s="30"/>
      <c r="V407" s="502"/>
      <c r="X407" s="30"/>
      <c r="Y407" s="502"/>
      <c r="AA407" s="30"/>
      <c r="AB407" s="502"/>
      <c r="AD407" s="30"/>
      <c r="AE407" s="502"/>
      <c r="AG407" s="30"/>
      <c r="AH407" s="502"/>
      <c r="AJ407" s="30"/>
      <c r="AK407" s="502"/>
      <c r="AM407" s="30"/>
      <c r="AN407" s="502"/>
      <c r="AP407" s="30"/>
      <c r="AQ407" s="502"/>
      <c r="AS407" s="30"/>
      <c r="AT407" s="502"/>
      <c r="AV407" s="30"/>
      <c r="AW407" s="502"/>
      <c r="AY407" s="30"/>
      <c r="AZ407" s="502"/>
      <c r="BB407" s="30"/>
      <c r="BC407" s="502"/>
      <c r="BE407" s="30"/>
      <c r="BF407" s="502"/>
      <c r="BH407" s="30"/>
      <c r="BI407" s="502"/>
      <c r="BK407" s="30"/>
      <c r="BL407" s="31"/>
      <c r="BM407" s="31"/>
      <c r="BN407" s="31"/>
      <c r="BO407" s="31"/>
      <c r="BP407" s="31"/>
      <c r="BQ407" s="31"/>
      <c r="BR407" s="31"/>
      <c r="BS407" s="502"/>
      <c r="BT407" s="502"/>
      <c r="BU407" s="502"/>
      <c r="BV407" s="502"/>
      <c r="BW407" s="502"/>
      <c r="BX407" s="502"/>
      <c r="BY407" s="502"/>
      <c r="BZ407" s="502"/>
      <c r="CA407" s="502"/>
      <c r="CB407" s="502"/>
      <c r="CC407" s="502"/>
      <c r="CD407" s="502"/>
      <c r="CE407" s="502"/>
      <c r="CF407" s="502"/>
      <c r="CG407" s="502"/>
      <c r="CH407" s="502"/>
      <c r="CI407" s="502"/>
      <c r="CJ407" s="502"/>
      <c r="CK407" s="502"/>
      <c r="CL407" s="502"/>
      <c r="CM407" s="502"/>
      <c r="CN407" s="502"/>
      <c r="CO407" s="502"/>
      <c r="CP407" s="502"/>
      <c r="CQ407" s="502"/>
      <c r="CR407" s="502"/>
      <c r="CS407" s="502"/>
      <c r="CT407" s="502"/>
      <c r="CU407" s="502"/>
      <c r="CV407" s="502"/>
      <c r="CW407" s="502"/>
      <c r="CX407" s="502"/>
      <c r="CY407" s="502"/>
      <c r="CZ407" s="502"/>
      <c r="DA407" s="502"/>
      <c r="DB407" s="502"/>
      <c r="DC407" s="502"/>
      <c r="DD407" s="502"/>
      <c r="DE407" s="502"/>
      <c r="DF407" s="502"/>
      <c r="DG407" s="502"/>
      <c r="DH407" s="502"/>
      <c r="DI407" s="502"/>
      <c r="DJ407" s="502"/>
      <c r="DK407" s="502"/>
      <c r="DL407" s="502"/>
      <c r="DM407" s="502"/>
      <c r="DN407" s="502"/>
      <c r="DO407" s="502"/>
      <c r="DP407" s="502"/>
      <c r="DQ407" s="502"/>
      <c r="DR407" s="502"/>
      <c r="DS407" s="502"/>
      <c r="DT407" s="502"/>
      <c r="DU407" s="502"/>
      <c r="DV407" s="502"/>
      <c r="DW407" s="502"/>
      <c r="DX407" s="502"/>
      <c r="DY407" s="502"/>
      <c r="DZ407" s="502"/>
      <c r="EA407" s="502"/>
      <c r="EB407" s="502"/>
      <c r="EC407" s="502"/>
      <c r="ED407" s="502"/>
      <c r="EE407" s="502"/>
      <c r="EF407" s="502"/>
      <c r="EG407" s="502"/>
      <c r="EH407" s="502"/>
      <c r="EI407" s="502"/>
      <c r="EJ407" s="502"/>
      <c r="EK407" s="502"/>
      <c r="EL407" s="502"/>
      <c r="EM407" s="502"/>
      <c r="EN407" s="502"/>
      <c r="EO407" s="502"/>
      <c r="EP407" s="502"/>
      <c r="EQ407" s="502"/>
      <c r="ER407" s="502"/>
      <c r="ES407" s="502"/>
      <c r="ET407" s="502"/>
      <c r="EU407" s="502"/>
      <c r="EV407" s="502"/>
      <c r="EW407" s="502"/>
      <c r="EX407" s="503"/>
      <c r="EY407" s="502"/>
      <c r="EZ407" s="502"/>
      <c r="FA407" s="502"/>
      <c r="FB407" s="502"/>
      <c r="FC407" s="502"/>
      <c r="FD407" s="502"/>
      <c r="FE407" s="502"/>
      <c r="FF407" s="502"/>
      <c r="FG407" s="502"/>
      <c r="FH407" s="502"/>
      <c r="FI407" s="502"/>
    </row>
    <row r="408" spans="1:165" s="501" customFormat="1" x14ac:dyDescent="0.2">
      <c r="A408" s="772"/>
      <c r="B408" s="788"/>
      <c r="C408" s="502"/>
      <c r="D408" s="502"/>
      <c r="F408" s="30"/>
      <c r="G408" s="502"/>
      <c r="I408" s="30"/>
      <c r="J408" s="502"/>
      <c r="L408" s="30"/>
      <c r="M408" s="502"/>
      <c r="O408" s="30"/>
      <c r="P408" s="502"/>
      <c r="R408" s="30"/>
      <c r="S408" s="502"/>
      <c r="U408" s="30"/>
      <c r="V408" s="502"/>
      <c r="X408" s="30"/>
      <c r="Y408" s="502"/>
      <c r="AA408" s="30"/>
      <c r="AB408" s="502"/>
      <c r="AD408" s="30"/>
      <c r="AE408" s="502"/>
      <c r="AG408" s="30"/>
      <c r="AH408" s="502"/>
      <c r="AJ408" s="30"/>
      <c r="AK408" s="502"/>
      <c r="AM408" s="30"/>
      <c r="AN408" s="502"/>
      <c r="AP408" s="30"/>
      <c r="AQ408" s="502"/>
      <c r="AS408" s="30"/>
      <c r="AT408" s="502"/>
      <c r="AV408" s="30"/>
      <c r="AW408" s="502"/>
      <c r="AY408" s="30"/>
      <c r="AZ408" s="502"/>
      <c r="BB408" s="30"/>
      <c r="BC408" s="502"/>
      <c r="BE408" s="30"/>
      <c r="BF408" s="502"/>
      <c r="BH408" s="30"/>
      <c r="BI408" s="502"/>
      <c r="BK408" s="30"/>
      <c r="BL408" s="31"/>
      <c r="BM408" s="31"/>
      <c r="BN408" s="31"/>
      <c r="BO408" s="31"/>
      <c r="BP408" s="31"/>
      <c r="BQ408" s="31"/>
      <c r="BR408" s="31"/>
      <c r="BS408" s="502"/>
      <c r="BT408" s="502"/>
      <c r="BU408" s="502"/>
      <c r="BV408" s="502"/>
      <c r="BW408" s="502"/>
      <c r="BX408" s="502"/>
      <c r="BY408" s="502"/>
      <c r="BZ408" s="502"/>
      <c r="CA408" s="502"/>
      <c r="CB408" s="502"/>
      <c r="CC408" s="502"/>
      <c r="CD408" s="502"/>
      <c r="CE408" s="502"/>
      <c r="CF408" s="502"/>
      <c r="CG408" s="502"/>
      <c r="CH408" s="502"/>
      <c r="CI408" s="502"/>
      <c r="CJ408" s="502"/>
      <c r="CK408" s="502"/>
      <c r="CL408" s="502"/>
      <c r="CM408" s="502"/>
      <c r="CN408" s="502"/>
      <c r="CO408" s="502"/>
      <c r="CP408" s="502"/>
      <c r="CQ408" s="502"/>
      <c r="CR408" s="502"/>
      <c r="CS408" s="502"/>
      <c r="CT408" s="502"/>
      <c r="CU408" s="502"/>
      <c r="CV408" s="502"/>
      <c r="CW408" s="502"/>
      <c r="CX408" s="502"/>
      <c r="CY408" s="502"/>
      <c r="CZ408" s="502"/>
      <c r="DA408" s="502"/>
      <c r="DB408" s="502"/>
      <c r="DC408" s="502"/>
      <c r="DD408" s="502"/>
      <c r="DE408" s="502"/>
      <c r="DF408" s="502"/>
      <c r="DG408" s="502"/>
      <c r="DH408" s="502"/>
      <c r="DI408" s="502"/>
      <c r="DJ408" s="502"/>
      <c r="DK408" s="502"/>
      <c r="DL408" s="502"/>
      <c r="DM408" s="502"/>
      <c r="DN408" s="502"/>
      <c r="DO408" s="502"/>
      <c r="DP408" s="502"/>
      <c r="DQ408" s="502"/>
      <c r="DR408" s="502"/>
      <c r="DS408" s="502"/>
      <c r="DT408" s="502"/>
      <c r="DU408" s="502"/>
      <c r="DV408" s="502"/>
      <c r="DW408" s="502"/>
      <c r="DX408" s="502"/>
      <c r="DY408" s="502"/>
      <c r="DZ408" s="502"/>
      <c r="EA408" s="502"/>
      <c r="EB408" s="502"/>
      <c r="EC408" s="502"/>
      <c r="ED408" s="502"/>
      <c r="EE408" s="502"/>
      <c r="EF408" s="502"/>
      <c r="EG408" s="502"/>
      <c r="EH408" s="502"/>
      <c r="EI408" s="502"/>
      <c r="EJ408" s="502"/>
      <c r="EK408" s="502"/>
      <c r="EL408" s="502"/>
      <c r="EM408" s="502"/>
      <c r="EN408" s="502"/>
      <c r="EO408" s="502"/>
      <c r="EP408" s="502"/>
      <c r="EQ408" s="502"/>
      <c r="ER408" s="502"/>
      <c r="ES408" s="502"/>
      <c r="ET408" s="502"/>
      <c r="EU408" s="502"/>
      <c r="EV408" s="502"/>
      <c r="EW408" s="502"/>
      <c r="EX408" s="503"/>
      <c r="EY408" s="502"/>
      <c r="EZ408" s="502"/>
      <c r="FA408" s="502"/>
      <c r="FB408" s="502"/>
      <c r="FC408" s="502"/>
      <c r="FD408" s="502"/>
      <c r="FE408" s="502"/>
      <c r="FF408" s="502"/>
      <c r="FG408" s="502"/>
      <c r="FH408" s="502"/>
      <c r="FI408" s="502"/>
    </row>
    <row r="409" spans="1:165" s="501" customFormat="1" x14ac:dyDescent="0.2">
      <c r="A409" s="772"/>
      <c r="B409" s="788"/>
      <c r="C409" s="502"/>
      <c r="D409" s="502"/>
      <c r="F409" s="30"/>
      <c r="G409" s="502"/>
      <c r="I409" s="30"/>
      <c r="J409" s="502"/>
      <c r="L409" s="30"/>
      <c r="M409" s="502"/>
      <c r="O409" s="30"/>
      <c r="P409" s="502"/>
      <c r="R409" s="30"/>
      <c r="S409" s="502"/>
      <c r="U409" s="30"/>
      <c r="V409" s="502"/>
      <c r="X409" s="30"/>
      <c r="Y409" s="502"/>
      <c r="AA409" s="30"/>
      <c r="AB409" s="502"/>
      <c r="AD409" s="30"/>
      <c r="AE409" s="502"/>
      <c r="AG409" s="30"/>
      <c r="AH409" s="502"/>
      <c r="AJ409" s="30"/>
      <c r="AK409" s="502"/>
      <c r="AM409" s="30"/>
      <c r="AN409" s="502"/>
      <c r="AP409" s="30"/>
      <c r="AQ409" s="502"/>
      <c r="AS409" s="30"/>
      <c r="AT409" s="502"/>
      <c r="AV409" s="30"/>
      <c r="AW409" s="502"/>
      <c r="AY409" s="30"/>
      <c r="AZ409" s="502"/>
      <c r="BB409" s="30"/>
      <c r="BC409" s="502"/>
      <c r="BE409" s="30"/>
      <c r="BF409" s="502"/>
      <c r="BH409" s="30"/>
      <c r="BI409" s="502"/>
      <c r="BK409" s="30"/>
      <c r="BL409" s="31"/>
      <c r="BM409" s="31"/>
      <c r="BN409" s="31"/>
      <c r="BO409" s="31"/>
      <c r="BP409" s="31"/>
      <c r="BQ409" s="31"/>
      <c r="BR409" s="31"/>
      <c r="BS409" s="502"/>
      <c r="BT409" s="502"/>
      <c r="BU409" s="502"/>
      <c r="BV409" s="502"/>
      <c r="BW409" s="502"/>
      <c r="BX409" s="502"/>
      <c r="BY409" s="502"/>
      <c r="BZ409" s="502"/>
      <c r="CA409" s="502"/>
      <c r="CB409" s="502"/>
      <c r="CC409" s="502"/>
      <c r="CD409" s="502"/>
      <c r="CE409" s="502"/>
      <c r="CF409" s="502"/>
      <c r="CG409" s="502"/>
      <c r="CH409" s="502"/>
      <c r="CI409" s="502"/>
      <c r="CJ409" s="502"/>
      <c r="CK409" s="502"/>
      <c r="CL409" s="502"/>
      <c r="CM409" s="502"/>
      <c r="CN409" s="502"/>
      <c r="CO409" s="502"/>
      <c r="CP409" s="502"/>
      <c r="CQ409" s="502"/>
      <c r="CR409" s="502"/>
      <c r="CS409" s="502"/>
      <c r="CT409" s="502"/>
      <c r="CU409" s="502"/>
      <c r="CV409" s="502"/>
      <c r="CW409" s="502"/>
      <c r="CX409" s="502"/>
      <c r="CY409" s="502"/>
      <c r="CZ409" s="502"/>
      <c r="DA409" s="502"/>
      <c r="DB409" s="502"/>
      <c r="DC409" s="502"/>
      <c r="DD409" s="502"/>
      <c r="DE409" s="502"/>
      <c r="DF409" s="502"/>
      <c r="DG409" s="502"/>
      <c r="DH409" s="502"/>
      <c r="DI409" s="502"/>
      <c r="DJ409" s="502"/>
      <c r="DK409" s="502"/>
      <c r="DL409" s="502"/>
      <c r="DM409" s="502"/>
      <c r="DN409" s="502"/>
      <c r="DO409" s="502"/>
      <c r="DP409" s="502"/>
      <c r="DQ409" s="502"/>
      <c r="DR409" s="502"/>
      <c r="DS409" s="502"/>
      <c r="DT409" s="502"/>
      <c r="DU409" s="502"/>
      <c r="DV409" s="502"/>
      <c r="DW409" s="502"/>
      <c r="DX409" s="502"/>
      <c r="DY409" s="502"/>
      <c r="DZ409" s="502"/>
      <c r="EA409" s="502"/>
      <c r="EB409" s="502"/>
      <c r="EC409" s="502"/>
      <c r="ED409" s="502"/>
      <c r="EE409" s="502"/>
      <c r="EF409" s="502"/>
      <c r="EG409" s="502"/>
      <c r="EH409" s="502"/>
      <c r="EI409" s="502"/>
      <c r="EJ409" s="502"/>
      <c r="EK409" s="502"/>
      <c r="EL409" s="502"/>
      <c r="EM409" s="502"/>
      <c r="EN409" s="502"/>
      <c r="EO409" s="502"/>
      <c r="EP409" s="502"/>
      <c r="EQ409" s="502"/>
      <c r="ER409" s="502"/>
      <c r="ES409" s="502"/>
      <c r="ET409" s="502"/>
      <c r="EU409" s="502"/>
      <c r="EV409" s="502"/>
      <c r="EW409" s="502"/>
      <c r="EX409" s="503"/>
      <c r="EY409" s="502"/>
      <c r="EZ409" s="502"/>
      <c r="FA409" s="502"/>
      <c r="FB409" s="502"/>
      <c r="FC409" s="502"/>
      <c r="FD409" s="502"/>
      <c r="FE409" s="502"/>
      <c r="FF409" s="502"/>
      <c r="FG409" s="502"/>
      <c r="FH409" s="502"/>
      <c r="FI409" s="502"/>
    </row>
    <row r="410" spans="1:165" s="501" customFormat="1" x14ac:dyDescent="0.2">
      <c r="A410" s="772"/>
      <c r="B410" s="788"/>
      <c r="C410" s="502"/>
      <c r="D410" s="502"/>
      <c r="F410" s="30"/>
      <c r="G410" s="502"/>
      <c r="I410" s="30"/>
      <c r="J410" s="502"/>
      <c r="L410" s="30"/>
      <c r="M410" s="502"/>
      <c r="O410" s="30"/>
      <c r="P410" s="502"/>
      <c r="R410" s="30"/>
      <c r="S410" s="502"/>
      <c r="U410" s="30"/>
      <c r="V410" s="502"/>
      <c r="X410" s="30"/>
      <c r="Y410" s="502"/>
      <c r="AA410" s="30"/>
      <c r="AB410" s="502"/>
      <c r="AD410" s="30"/>
      <c r="AE410" s="502"/>
      <c r="AG410" s="30"/>
      <c r="AH410" s="502"/>
      <c r="AJ410" s="30"/>
      <c r="AK410" s="502"/>
      <c r="AM410" s="30"/>
      <c r="AN410" s="502"/>
      <c r="AP410" s="30"/>
      <c r="AQ410" s="502"/>
      <c r="AS410" s="30"/>
      <c r="AT410" s="502"/>
      <c r="AV410" s="30"/>
      <c r="AW410" s="502"/>
      <c r="AY410" s="30"/>
      <c r="AZ410" s="502"/>
      <c r="BB410" s="30"/>
      <c r="BC410" s="502"/>
      <c r="BE410" s="30"/>
      <c r="BF410" s="502"/>
      <c r="BH410" s="30"/>
      <c r="BI410" s="502"/>
      <c r="BK410" s="30"/>
      <c r="BL410" s="31"/>
      <c r="BM410" s="31"/>
      <c r="BN410" s="31"/>
      <c r="BO410" s="31"/>
      <c r="BP410" s="31"/>
      <c r="BQ410" s="31"/>
      <c r="BR410" s="31"/>
      <c r="BS410" s="502"/>
      <c r="BT410" s="502"/>
      <c r="BU410" s="502"/>
      <c r="BV410" s="502"/>
      <c r="BW410" s="502"/>
      <c r="BX410" s="502"/>
      <c r="BY410" s="502"/>
      <c r="BZ410" s="502"/>
      <c r="CA410" s="502"/>
      <c r="CB410" s="502"/>
      <c r="CC410" s="502"/>
      <c r="CD410" s="502"/>
      <c r="CE410" s="502"/>
      <c r="CF410" s="502"/>
      <c r="CG410" s="502"/>
      <c r="CH410" s="502"/>
      <c r="CI410" s="502"/>
      <c r="CJ410" s="502"/>
      <c r="CK410" s="502"/>
      <c r="CL410" s="502"/>
      <c r="CM410" s="502"/>
      <c r="CN410" s="502"/>
      <c r="CO410" s="502"/>
      <c r="CP410" s="502"/>
      <c r="CQ410" s="502"/>
      <c r="CR410" s="502"/>
      <c r="CS410" s="502"/>
      <c r="CT410" s="502"/>
      <c r="CU410" s="502"/>
      <c r="CV410" s="502"/>
      <c r="CW410" s="502"/>
      <c r="CX410" s="502"/>
      <c r="CY410" s="502"/>
      <c r="CZ410" s="502"/>
      <c r="DA410" s="502"/>
      <c r="DB410" s="502"/>
      <c r="DC410" s="502"/>
      <c r="DD410" s="502"/>
      <c r="DE410" s="502"/>
      <c r="DF410" s="502"/>
      <c r="DG410" s="502"/>
      <c r="DH410" s="502"/>
      <c r="DI410" s="502"/>
      <c r="DJ410" s="502"/>
      <c r="DK410" s="502"/>
      <c r="DL410" s="502"/>
      <c r="DM410" s="502"/>
      <c r="DN410" s="502"/>
      <c r="DO410" s="502"/>
      <c r="DP410" s="502"/>
      <c r="DQ410" s="502"/>
      <c r="DR410" s="502"/>
      <c r="DS410" s="502"/>
      <c r="DT410" s="502"/>
      <c r="DU410" s="502"/>
      <c r="DV410" s="502"/>
      <c r="DW410" s="502"/>
      <c r="DX410" s="502"/>
      <c r="DY410" s="502"/>
      <c r="DZ410" s="502"/>
      <c r="EA410" s="502"/>
      <c r="EB410" s="502"/>
      <c r="EC410" s="502"/>
      <c r="ED410" s="502"/>
      <c r="EE410" s="502"/>
      <c r="EF410" s="502"/>
      <c r="EG410" s="502"/>
      <c r="EH410" s="502"/>
      <c r="EI410" s="502"/>
      <c r="EJ410" s="502"/>
      <c r="EK410" s="502"/>
      <c r="EL410" s="502"/>
      <c r="EM410" s="502"/>
      <c r="EN410" s="502"/>
      <c r="EO410" s="502"/>
      <c r="EP410" s="502"/>
      <c r="EQ410" s="502"/>
      <c r="ER410" s="502"/>
      <c r="ES410" s="502"/>
      <c r="ET410" s="502"/>
      <c r="EU410" s="502"/>
      <c r="EV410" s="502"/>
      <c r="EW410" s="502"/>
      <c r="EX410" s="503"/>
      <c r="EY410" s="502"/>
      <c r="EZ410" s="502"/>
      <c r="FA410" s="502"/>
      <c r="FB410" s="502"/>
      <c r="FC410" s="502"/>
      <c r="FD410" s="502"/>
      <c r="FE410" s="502"/>
      <c r="FF410" s="502"/>
      <c r="FG410" s="502"/>
      <c r="FH410" s="502"/>
      <c r="FI410" s="502"/>
    </row>
    <row r="411" spans="1:165" s="501" customFormat="1" x14ac:dyDescent="0.2">
      <c r="A411" s="772"/>
      <c r="B411" s="788"/>
      <c r="C411" s="502"/>
      <c r="D411" s="502"/>
      <c r="F411" s="30"/>
      <c r="G411" s="502"/>
      <c r="I411" s="30"/>
      <c r="J411" s="502"/>
      <c r="L411" s="30"/>
      <c r="M411" s="502"/>
      <c r="O411" s="30"/>
      <c r="P411" s="502"/>
      <c r="R411" s="30"/>
      <c r="S411" s="502"/>
      <c r="U411" s="30"/>
      <c r="V411" s="502"/>
      <c r="X411" s="30"/>
      <c r="Y411" s="502"/>
      <c r="AA411" s="30"/>
      <c r="AB411" s="502"/>
      <c r="AD411" s="30"/>
      <c r="AE411" s="502"/>
      <c r="AG411" s="30"/>
      <c r="AH411" s="502"/>
      <c r="AJ411" s="30"/>
      <c r="AK411" s="502"/>
      <c r="AM411" s="30"/>
      <c r="AN411" s="502"/>
      <c r="AP411" s="30"/>
      <c r="AQ411" s="502"/>
      <c r="AS411" s="30"/>
      <c r="AT411" s="502"/>
      <c r="AV411" s="30"/>
      <c r="AW411" s="502"/>
      <c r="AY411" s="30"/>
      <c r="AZ411" s="502"/>
      <c r="BB411" s="30"/>
      <c r="BC411" s="502"/>
      <c r="BE411" s="30"/>
      <c r="BF411" s="502"/>
      <c r="BH411" s="30"/>
      <c r="BI411" s="502"/>
      <c r="BK411" s="30"/>
      <c r="BL411" s="31"/>
      <c r="BM411" s="31"/>
      <c r="BN411" s="31"/>
      <c r="BO411" s="31"/>
      <c r="BP411" s="31"/>
      <c r="BQ411" s="31"/>
      <c r="BR411" s="31"/>
      <c r="BS411" s="502"/>
      <c r="BT411" s="502"/>
      <c r="BU411" s="502"/>
      <c r="BV411" s="502"/>
      <c r="BW411" s="502"/>
      <c r="BX411" s="502"/>
      <c r="BY411" s="502"/>
      <c r="BZ411" s="502"/>
      <c r="CA411" s="502"/>
      <c r="CB411" s="502"/>
      <c r="CC411" s="502"/>
      <c r="CD411" s="502"/>
      <c r="CE411" s="502"/>
      <c r="CF411" s="502"/>
      <c r="CG411" s="502"/>
      <c r="CH411" s="502"/>
      <c r="CI411" s="502"/>
      <c r="CJ411" s="502"/>
      <c r="CK411" s="502"/>
      <c r="CL411" s="502"/>
      <c r="CM411" s="502"/>
      <c r="CN411" s="502"/>
      <c r="CO411" s="502"/>
      <c r="CP411" s="502"/>
      <c r="CQ411" s="502"/>
      <c r="CR411" s="502"/>
      <c r="CS411" s="502"/>
      <c r="CT411" s="502"/>
      <c r="CU411" s="502"/>
      <c r="CV411" s="502"/>
      <c r="CW411" s="502"/>
      <c r="CX411" s="502"/>
      <c r="CY411" s="502"/>
      <c r="CZ411" s="502"/>
      <c r="DA411" s="502"/>
      <c r="DB411" s="502"/>
      <c r="DC411" s="502"/>
      <c r="DD411" s="502"/>
      <c r="DE411" s="502"/>
      <c r="DF411" s="502"/>
      <c r="DG411" s="502"/>
      <c r="DH411" s="502"/>
      <c r="DI411" s="502"/>
      <c r="DJ411" s="502"/>
      <c r="DK411" s="502"/>
      <c r="DL411" s="502"/>
      <c r="DM411" s="502"/>
      <c r="DN411" s="502"/>
      <c r="DO411" s="502"/>
      <c r="DP411" s="502"/>
      <c r="DQ411" s="502"/>
      <c r="DR411" s="502"/>
      <c r="DS411" s="502"/>
      <c r="DT411" s="502"/>
      <c r="DU411" s="502"/>
      <c r="DV411" s="502"/>
      <c r="DW411" s="502"/>
      <c r="DX411" s="502"/>
      <c r="DY411" s="502"/>
      <c r="DZ411" s="502"/>
      <c r="EA411" s="502"/>
      <c r="EB411" s="502"/>
      <c r="EC411" s="502"/>
      <c r="ED411" s="502"/>
      <c r="EE411" s="502"/>
      <c r="EF411" s="502"/>
      <c r="EG411" s="502"/>
      <c r="EH411" s="502"/>
      <c r="EI411" s="502"/>
      <c r="EJ411" s="502"/>
      <c r="EK411" s="502"/>
      <c r="EL411" s="502"/>
      <c r="EM411" s="502"/>
      <c r="EN411" s="502"/>
      <c r="EO411" s="502"/>
      <c r="EP411" s="502"/>
      <c r="EQ411" s="502"/>
      <c r="ER411" s="502"/>
      <c r="ES411" s="502"/>
      <c r="ET411" s="502"/>
      <c r="EU411" s="502"/>
      <c r="EV411" s="502"/>
      <c r="EW411" s="502"/>
      <c r="EX411" s="503"/>
      <c r="EY411" s="502"/>
      <c r="EZ411" s="502"/>
      <c r="FA411" s="502"/>
      <c r="FB411" s="502"/>
      <c r="FC411" s="502"/>
      <c r="FD411" s="502"/>
      <c r="FE411" s="502"/>
      <c r="FF411" s="502"/>
      <c r="FG411" s="502"/>
      <c r="FH411" s="502"/>
      <c r="FI411" s="502"/>
    </row>
    <row r="412" spans="1:165" s="501" customFormat="1" x14ac:dyDescent="0.2">
      <c r="A412" s="772"/>
      <c r="B412" s="788"/>
      <c r="C412" s="502"/>
      <c r="D412" s="502"/>
      <c r="F412" s="30"/>
      <c r="G412" s="502"/>
      <c r="I412" s="30"/>
      <c r="J412" s="502"/>
      <c r="L412" s="30"/>
      <c r="M412" s="502"/>
      <c r="O412" s="30"/>
      <c r="P412" s="502"/>
      <c r="R412" s="30"/>
      <c r="S412" s="502"/>
      <c r="U412" s="30"/>
      <c r="V412" s="502"/>
      <c r="X412" s="30"/>
      <c r="Y412" s="502"/>
      <c r="AA412" s="30"/>
      <c r="AB412" s="502"/>
      <c r="AD412" s="30"/>
      <c r="AE412" s="502"/>
      <c r="AG412" s="30"/>
      <c r="AH412" s="502"/>
      <c r="AJ412" s="30"/>
      <c r="AK412" s="502"/>
      <c r="AM412" s="30"/>
      <c r="AN412" s="502"/>
      <c r="AP412" s="30"/>
      <c r="AQ412" s="502"/>
      <c r="AS412" s="30"/>
      <c r="AT412" s="502"/>
      <c r="AV412" s="30"/>
      <c r="AW412" s="502"/>
      <c r="AY412" s="30"/>
      <c r="AZ412" s="502"/>
      <c r="BB412" s="30"/>
      <c r="BC412" s="502"/>
      <c r="BE412" s="30"/>
      <c r="BF412" s="502"/>
      <c r="BH412" s="30"/>
      <c r="BI412" s="502"/>
      <c r="BK412" s="30"/>
      <c r="BL412" s="31"/>
      <c r="BM412" s="31"/>
      <c r="BN412" s="31"/>
      <c r="BO412" s="31"/>
      <c r="BP412" s="31"/>
      <c r="BQ412" s="31"/>
      <c r="BR412" s="31"/>
      <c r="BS412" s="502"/>
      <c r="BT412" s="502"/>
      <c r="BU412" s="502"/>
      <c r="BV412" s="502"/>
      <c r="BW412" s="502"/>
      <c r="BX412" s="502"/>
      <c r="BY412" s="502"/>
      <c r="BZ412" s="502"/>
      <c r="CA412" s="502"/>
      <c r="CB412" s="502"/>
      <c r="CC412" s="502"/>
      <c r="CD412" s="502"/>
      <c r="CE412" s="502"/>
      <c r="CF412" s="502"/>
      <c r="CG412" s="502"/>
      <c r="CH412" s="502"/>
      <c r="CI412" s="502"/>
      <c r="CJ412" s="502"/>
      <c r="CK412" s="502"/>
      <c r="CL412" s="502"/>
      <c r="CM412" s="502"/>
      <c r="CN412" s="502"/>
      <c r="CO412" s="502"/>
      <c r="CP412" s="502"/>
      <c r="CQ412" s="502"/>
      <c r="CR412" s="502"/>
      <c r="CS412" s="502"/>
      <c r="CT412" s="502"/>
      <c r="CU412" s="502"/>
      <c r="CV412" s="502"/>
      <c r="CW412" s="502"/>
      <c r="CX412" s="502"/>
      <c r="CY412" s="502"/>
      <c r="CZ412" s="502"/>
      <c r="DA412" s="502"/>
      <c r="DB412" s="502"/>
      <c r="DC412" s="502"/>
      <c r="DD412" s="502"/>
      <c r="DE412" s="502"/>
      <c r="DF412" s="502"/>
      <c r="DG412" s="502"/>
      <c r="DH412" s="502"/>
      <c r="DI412" s="502"/>
      <c r="DJ412" s="502"/>
      <c r="DK412" s="502"/>
      <c r="DL412" s="502"/>
      <c r="DM412" s="502"/>
      <c r="DN412" s="502"/>
      <c r="DO412" s="502"/>
      <c r="DP412" s="502"/>
      <c r="DQ412" s="502"/>
      <c r="DR412" s="502"/>
      <c r="DS412" s="502"/>
      <c r="DT412" s="502"/>
      <c r="DU412" s="502"/>
      <c r="DV412" s="502"/>
      <c r="DW412" s="502"/>
      <c r="DX412" s="502"/>
      <c r="DY412" s="502"/>
      <c r="DZ412" s="502"/>
      <c r="EA412" s="502"/>
      <c r="EB412" s="502"/>
      <c r="EC412" s="502"/>
      <c r="ED412" s="502"/>
      <c r="EE412" s="502"/>
      <c r="EF412" s="502"/>
      <c r="EG412" s="502"/>
      <c r="EH412" s="502"/>
      <c r="EI412" s="502"/>
      <c r="EJ412" s="502"/>
      <c r="EK412" s="502"/>
      <c r="EL412" s="502"/>
      <c r="EM412" s="502"/>
      <c r="EN412" s="502"/>
      <c r="EO412" s="502"/>
      <c r="EP412" s="502"/>
      <c r="EQ412" s="502"/>
      <c r="ER412" s="502"/>
      <c r="ES412" s="502"/>
      <c r="ET412" s="502"/>
      <c r="EU412" s="502"/>
      <c r="EV412" s="502"/>
      <c r="EW412" s="502"/>
      <c r="EX412" s="503"/>
      <c r="EY412" s="502"/>
      <c r="EZ412" s="502"/>
      <c r="FA412" s="502"/>
      <c r="FB412" s="502"/>
      <c r="FC412" s="502"/>
      <c r="FD412" s="502"/>
      <c r="FE412" s="502"/>
      <c r="FF412" s="502"/>
      <c r="FG412" s="502"/>
      <c r="FH412" s="502"/>
      <c r="FI412" s="502"/>
    </row>
    <row r="413" spans="1:165" s="501" customFormat="1" x14ac:dyDescent="0.2">
      <c r="A413" s="772"/>
      <c r="B413" s="788"/>
      <c r="C413" s="502"/>
      <c r="D413" s="502"/>
      <c r="F413" s="30"/>
      <c r="G413" s="502"/>
      <c r="I413" s="30"/>
      <c r="J413" s="502"/>
      <c r="L413" s="30"/>
      <c r="M413" s="502"/>
      <c r="O413" s="30"/>
      <c r="P413" s="502"/>
      <c r="R413" s="30"/>
      <c r="S413" s="502"/>
      <c r="U413" s="30"/>
      <c r="V413" s="502"/>
      <c r="X413" s="30"/>
      <c r="Y413" s="502"/>
      <c r="AA413" s="30"/>
      <c r="AB413" s="502"/>
      <c r="AD413" s="30"/>
      <c r="AE413" s="502"/>
      <c r="AG413" s="30"/>
      <c r="AH413" s="502"/>
      <c r="AJ413" s="30"/>
      <c r="AK413" s="502"/>
      <c r="AM413" s="30"/>
      <c r="AN413" s="502"/>
      <c r="AP413" s="30"/>
      <c r="AQ413" s="502"/>
      <c r="AS413" s="30"/>
      <c r="AT413" s="502"/>
      <c r="AV413" s="30"/>
      <c r="AW413" s="502"/>
      <c r="AY413" s="30"/>
      <c r="AZ413" s="502"/>
      <c r="BB413" s="30"/>
      <c r="BC413" s="502"/>
      <c r="BE413" s="30"/>
      <c r="BF413" s="502"/>
      <c r="BH413" s="30"/>
      <c r="BI413" s="502"/>
      <c r="BK413" s="30"/>
      <c r="BL413" s="31"/>
      <c r="BM413" s="31"/>
      <c r="BN413" s="31"/>
      <c r="BO413" s="31"/>
      <c r="BP413" s="31"/>
      <c r="BQ413" s="31"/>
      <c r="BR413" s="31"/>
      <c r="BS413" s="502"/>
      <c r="BT413" s="502"/>
      <c r="BU413" s="502"/>
      <c r="BV413" s="502"/>
      <c r="BW413" s="502"/>
      <c r="BX413" s="502"/>
      <c r="BY413" s="502"/>
      <c r="BZ413" s="502"/>
      <c r="CA413" s="502"/>
      <c r="CB413" s="502"/>
      <c r="CC413" s="502"/>
      <c r="CD413" s="502"/>
      <c r="CE413" s="502"/>
      <c r="CF413" s="502"/>
      <c r="CG413" s="502"/>
      <c r="CH413" s="502"/>
      <c r="CI413" s="502"/>
      <c r="CJ413" s="502"/>
      <c r="CK413" s="502"/>
      <c r="CL413" s="502"/>
      <c r="CM413" s="502"/>
      <c r="CN413" s="502"/>
      <c r="CO413" s="502"/>
      <c r="CP413" s="502"/>
      <c r="CQ413" s="502"/>
      <c r="CR413" s="502"/>
      <c r="CS413" s="502"/>
      <c r="CT413" s="502"/>
      <c r="CU413" s="502"/>
      <c r="CV413" s="502"/>
      <c r="CW413" s="502"/>
      <c r="CX413" s="502"/>
      <c r="CY413" s="502"/>
      <c r="CZ413" s="502"/>
      <c r="DA413" s="502"/>
      <c r="DB413" s="502"/>
      <c r="DC413" s="502"/>
      <c r="DD413" s="502"/>
      <c r="DE413" s="502"/>
      <c r="DF413" s="502"/>
      <c r="DG413" s="502"/>
      <c r="DH413" s="502"/>
      <c r="DI413" s="502"/>
      <c r="DJ413" s="502"/>
      <c r="DK413" s="502"/>
      <c r="DL413" s="502"/>
      <c r="DM413" s="502"/>
      <c r="DN413" s="502"/>
      <c r="DO413" s="502"/>
      <c r="DP413" s="502"/>
      <c r="DQ413" s="502"/>
      <c r="DR413" s="502"/>
      <c r="DS413" s="502"/>
      <c r="DT413" s="502"/>
      <c r="DU413" s="502"/>
      <c r="DV413" s="502"/>
      <c r="DW413" s="502"/>
      <c r="DX413" s="502"/>
      <c r="DY413" s="502"/>
      <c r="DZ413" s="502"/>
      <c r="EA413" s="502"/>
      <c r="EB413" s="502"/>
      <c r="EC413" s="502"/>
      <c r="ED413" s="502"/>
      <c r="EE413" s="502"/>
      <c r="EF413" s="502"/>
      <c r="EG413" s="502"/>
      <c r="EH413" s="502"/>
      <c r="EI413" s="502"/>
      <c r="EJ413" s="502"/>
      <c r="EK413" s="502"/>
      <c r="EL413" s="502"/>
      <c r="EM413" s="502"/>
      <c r="EN413" s="502"/>
      <c r="EO413" s="502"/>
      <c r="EP413" s="502"/>
      <c r="EQ413" s="502"/>
      <c r="ER413" s="502"/>
      <c r="ES413" s="502"/>
      <c r="ET413" s="502"/>
      <c r="EU413" s="502"/>
      <c r="EV413" s="502"/>
      <c r="EW413" s="502"/>
      <c r="EX413" s="503"/>
      <c r="EY413" s="502"/>
      <c r="EZ413" s="502"/>
      <c r="FA413" s="502"/>
      <c r="FB413" s="502"/>
      <c r="FC413" s="502"/>
      <c r="FD413" s="502"/>
      <c r="FE413" s="502"/>
      <c r="FF413" s="502"/>
      <c r="FG413" s="502"/>
      <c r="FH413" s="502"/>
      <c r="FI413" s="502"/>
    </row>
    <row r="414" spans="1:165" s="501" customFormat="1" x14ac:dyDescent="0.2">
      <c r="A414" s="772"/>
      <c r="B414" s="788"/>
      <c r="C414" s="502"/>
      <c r="D414" s="502"/>
      <c r="F414" s="30"/>
      <c r="G414" s="502"/>
      <c r="I414" s="30"/>
      <c r="J414" s="502"/>
      <c r="L414" s="30"/>
      <c r="M414" s="502"/>
      <c r="O414" s="30"/>
      <c r="P414" s="502"/>
      <c r="R414" s="30"/>
      <c r="S414" s="502"/>
      <c r="U414" s="30"/>
      <c r="V414" s="502"/>
      <c r="X414" s="30"/>
      <c r="Y414" s="502"/>
      <c r="AA414" s="30"/>
      <c r="AB414" s="502"/>
      <c r="AD414" s="30"/>
      <c r="AE414" s="502"/>
      <c r="AG414" s="30"/>
      <c r="AH414" s="502"/>
      <c r="AJ414" s="30"/>
      <c r="AK414" s="502"/>
      <c r="AM414" s="30"/>
      <c r="AN414" s="502"/>
      <c r="AP414" s="30"/>
      <c r="AQ414" s="502"/>
      <c r="AS414" s="30"/>
      <c r="AT414" s="502"/>
      <c r="AV414" s="30"/>
      <c r="AW414" s="502"/>
      <c r="AY414" s="30"/>
      <c r="AZ414" s="502"/>
      <c r="BB414" s="30"/>
      <c r="BC414" s="502"/>
      <c r="BE414" s="30"/>
      <c r="BF414" s="502"/>
      <c r="BH414" s="30"/>
      <c r="BI414" s="502"/>
      <c r="BK414" s="30"/>
      <c r="BL414" s="31"/>
      <c r="BM414" s="31"/>
      <c r="BN414" s="31"/>
      <c r="BO414" s="31"/>
      <c r="BP414" s="31"/>
      <c r="BQ414" s="31"/>
      <c r="BR414" s="31"/>
      <c r="BS414" s="502"/>
      <c r="BT414" s="502"/>
      <c r="BU414" s="502"/>
      <c r="BV414" s="502"/>
      <c r="BW414" s="502"/>
      <c r="BX414" s="502"/>
      <c r="BY414" s="502"/>
      <c r="BZ414" s="502"/>
      <c r="CA414" s="502"/>
      <c r="CB414" s="502"/>
      <c r="CC414" s="502"/>
      <c r="CD414" s="502"/>
      <c r="CE414" s="502"/>
      <c r="CF414" s="502"/>
      <c r="CG414" s="502"/>
      <c r="CH414" s="502"/>
      <c r="CI414" s="502"/>
      <c r="CJ414" s="502"/>
      <c r="CK414" s="502"/>
      <c r="CL414" s="502"/>
      <c r="CM414" s="502"/>
      <c r="CN414" s="502"/>
      <c r="CO414" s="502"/>
      <c r="CP414" s="502"/>
      <c r="CQ414" s="502"/>
      <c r="CR414" s="502"/>
      <c r="CS414" s="502"/>
      <c r="CT414" s="502"/>
      <c r="CU414" s="502"/>
      <c r="CV414" s="502"/>
      <c r="CW414" s="502"/>
      <c r="CX414" s="502"/>
      <c r="CY414" s="502"/>
      <c r="CZ414" s="502"/>
      <c r="DA414" s="502"/>
      <c r="DB414" s="502"/>
      <c r="DC414" s="502"/>
      <c r="DD414" s="502"/>
      <c r="DE414" s="502"/>
      <c r="DF414" s="502"/>
      <c r="DG414" s="502"/>
      <c r="DH414" s="502"/>
      <c r="DI414" s="502"/>
      <c r="DJ414" s="502"/>
      <c r="DK414" s="502"/>
      <c r="DL414" s="502"/>
      <c r="DM414" s="502"/>
      <c r="DN414" s="502"/>
      <c r="DO414" s="502"/>
      <c r="DP414" s="502"/>
      <c r="DQ414" s="502"/>
      <c r="DR414" s="502"/>
      <c r="DS414" s="502"/>
      <c r="DT414" s="502"/>
      <c r="DU414" s="502"/>
      <c r="DV414" s="502"/>
      <c r="DW414" s="502"/>
      <c r="DX414" s="502"/>
      <c r="DY414" s="502"/>
      <c r="DZ414" s="502"/>
      <c r="EA414" s="502"/>
      <c r="EB414" s="502"/>
      <c r="EC414" s="502"/>
      <c r="ED414" s="502"/>
      <c r="EE414" s="502"/>
      <c r="EF414" s="502"/>
      <c r="EG414" s="502"/>
      <c r="EH414" s="502"/>
      <c r="EI414" s="502"/>
      <c r="EJ414" s="502"/>
      <c r="EK414" s="502"/>
      <c r="EL414" s="502"/>
      <c r="EM414" s="502"/>
      <c r="EN414" s="502"/>
      <c r="EO414" s="502"/>
      <c r="EP414" s="502"/>
      <c r="EQ414" s="502"/>
      <c r="ER414" s="502"/>
      <c r="ES414" s="502"/>
      <c r="ET414" s="502"/>
      <c r="EU414" s="502"/>
      <c r="EV414" s="502"/>
      <c r="EW414" s="502"/>
      <c r="EX414" s="503"/>
      <c r="EY414" s="502"/>
      <c r="EZ414" s="502"/>
      <c r="FA414" s="502"/>
      <c r="FB414" s="502"/>
      <c r="FC414" s="502"/>
      <c r="FD414" s="502"/>
      <c r="FE414" s="502"/>
      <c r="FF414" s="502"/>
      <c r="FG414" s="502"/>
      <c r="FH414" s="502"/>
      <c r="FI414" s="502"/>
    </row>
    <row r="415" spans="1:165" s="501" customFormat="1" x14ac:dyDescent="0.2">
      <c r="A415" s="772"/>
      <c r="B415" s="788"/>
      <c r="C415" s="502"/>
      <c r="D415" s="502"/>
      <c r="F415" s="30"/>
      <c r="G415" s="502"/>
      <c r="I415" s="30"/>
      <c r="J415" s="502"/>
      <c r="L415" s="30"/>
      <c r="M415" s="502"/>
      <c r="O415" s="30"/>
      <c r="P415" s="502"/>
      <c r="R415" s="30"/>
      <c r="S415" s="502"/>
      <c r="U415" s="30"/>
      <c r="V415" s="502"/>
      <c r="X415" s="30"/>
      <c r="Y415" s="502"/>
      <c r="AA415" s="30"/>
      <c r="AB415" s="502"/>
      <c r="AD415" s="30"/>
      <c r="AE415" s="502"/>
      <c r="AG415" s="30"/>
      <c r="AH415" s="502"/>
      <c r="AJ415" s="30"/>
      <c r="AK415" s="502"/>
      <c r="AM415" s="30"/>
      <c r="AN415" s="502"/>
      <c r="AP415" s="30"/>
      <c r="AQ415" s="502"/>
      <c r="AS415" s="30"/>
      <c r="AT415" s="502"/>
      <c r="AV415" s="30"/>
      <c r="AW415" s="502"/>
      <c r="AY415" s="30"/>
      <c r="AZ415" s="502"/>
      <c r="BB415" s="30"/>
      <c r="BC415" s="502"/>
      <c r="BE415" s="30"/>
      <c r="BF415" s="502"/>
      <c r="BH415" s="30"/>
      <c r="BI415" s="502"/>
      <c r="BK415" s="30"/>
      <c r="BL415" s="31"/>
      <c r="BM415" s="31"/>
      <c r="BN415" s="31"/>
      <c r="BO415" s="31"/>
      <c r="BP415" s="31"/>
      <c r="BQ415" s="31"/>
      <c r="BR415" s="31"/>
      <c r="BS415" s="502"/>
      <c r="BT415" s="502"/>
      <c r="BU415" s="502"/>
      <c r="BV415" s="502"/>
      <c r="BW415" s="502"/>
      <c r="BX415" s="502"/>
      <c r="BY415" s="502"/>
      <c r="BZ415" s="502"/>
      <c r="CA415" s="502"/>
      <c r="CB415" s="502"/>
      <c r="CC415" s="502"/>
      <c r="CD415" s="502"/>
      <c r="CE415" s="502"/>
      <c r="CF415" s="502"/>
      <c r="CG415" s="502"/>
      <c r="CH415" s="502"/>
      <c r="CI415" s="502"/>
      <c r="CJ415" s="502"/>
      <c r="CK415" s="502"/>
      <c r="CL415" s="502"/>
      <c r="CM415" s="502"/>
      <c r="CN415" s="502"/>
      <c r="CO415" s="502"/>
      <c r="CP415" s="502"/>
      <c r="CQ415" s="502"/>
      <c r="CR415" s="502"/>
      <c r="CS415" s="502"/>
      <c r="CT415" s="502"/>
      <c r="CU415" s="502"/>
      <c r="CV415" s="502"/>
      <c r="CW415" s="502"/>
      <c r="CX415" s="502"/>
      <c r="CY415" s="502"/>
      <c r="CZ415" s="502"/>
      <c r="DA415" s="502"/>
      <c r="DB415" s="502"/>
      <c r="DC415" s="502"/>
      <c r="DD415" s="502"/>
      <c r="DE415" s="502"/>
      <c r="DF415" s="502"/>
      <c r="DG415" s="502"/>
      <c r="DH415" s="502"/>
      <c r="DI415" s="502"/>
      <c r="DJ415" s="502"/>
      <c r="DK415" s="502"/>
      <c r="DL415" s="502"/>
      <c r="DM415" s="502"/>
      <c r="DN415" s="502"/>
      <c r="DO415" s="502"/>
      <c r="DP415" s="502"/>
      <c r="DQ415" s="502"/>
      <c r="DR415" s="502"/>
      <c r="DS415" s="502"/>
      <c r="DT415" s="502"/>
      <c r="DU415" s="502"/>
      <c r="DV415" s="502"/>
      <c r="DW415" s="502"/>
      <c r="DX415" s="502"/>
      <c r="DY415" s="502"/>
      <c r="DZ415" s="502"/>
      <c r="EA415" s="502"/>
      <c r="EB415" s="502"/>
      <c r="EC415" s="502"/>
      <c r="ED415" s="502"/>
      <c r="EE415" s="502"/>
      <c r="EF415" s="502"/>
      <c r="EG415" s="502"/>
      <c r="EH415" s="502"/>
      <c r="EI415" s="502"/>
      <c r="EJ415" s="502"/>
      <c r="EK415" s="502"/>
      <c r="EL415" s="502"/>
      <c r="EM415" s="502"/>
      <c r="EN415" s="502"/>
      <c r="EO415" s="502"/>
      <c r="EP415" s="502"/>
      <c r="EQ415" s="502"/>
      <c r="ER415" s="502"/>
      <c r="ES415" s="502"/>
      <c r="ET415" s="502"/>
      <c r="EU415" s="502"/>
      <c r="EV415" s="502"/>
      <c r="EW415" s="502"/>
      <c r="EX415" s="503"/>
      <c r="EY415" s="502"/>
      <c r="EZ415" s="502"/>
      <c r="FA415" s="502"/>
      <c r="FB415" s="502"/>
      <c r="FC415" s="502"/>
      <c r="FD415" s="502"/>
      <c r="FE415" s="502"/>
      <c r="FF415" s="502"/>
      <c r="FG415" s="502"/>
      <c r="FH415" s="502"/>
      <c r="FI415" s="502"/>
    </row>
    <row r="416" spans="1:165" s="501" customFormat="1" x14ac:dyDescent="0.2">
      <c r="A416" s="772"/>
      <c r="B416" s="788"/>
      <c r="C416" s="502"/>
      <c r="D416" s="502"/>
      <c r="F416" s="30"/>
      <c r="G416" s="502"/>
      <c r="I416" s="30"/>
      <c r="J416" s="502"/>
      <c r="L416" s="30"/>
      <c r="M416" s="502"/>
      <c r="O416" s="30"/>
      <c r="P416" s="502"/>
      <c r="R416" s="30"/>
      <c r="S416" s="502"/>
      <c r="U416" s="30"/>
      <c r="V416" s="502"/>
      <c r="X416" s="30"/>
      <c r="Y416" s="502"/>
      <c r="AA416" s="30"/>
      <c r="AB416" s="502"/>
      <c r="AD416" s="30"/>
      <c r="AE416" s="502"/>
      <c r="AG416" s="30"/>
      <c r="AH416" s="502"/>
      <c r="AJ416" s="30"/>
      <c r="AK416" s="502"/>
      <c r="AM416" s="30"/>
      <c r="AN416" s="502"/>
      <c r="AP416" s="30"/>
      <c r="AQ416" s="502"/>
      <c r="AS416" s="30"/>
      <c r="AT416" s="502"/>
      <c r="AV416" s="30"/>
      <c r="AW416" s="502"/>
      <c r="AY416" s="30"/>
      <c r="AZ416" s="502"/>
      <c r="BB416" s="30"/>
      <c r="BC416" s="502"/>
      <c r="BE416" s="30"/>
      <c r="BF416" s="502"/>
      <c r="BH416" s="30"/>
      <c r="BI416" s="502"/>
      <c r="BK416" s="30"/>
      <c r="BL416" s="31"/>
      <c r="BM416" s="31"/>
      <c r="BN416" s="31"/>
      <c r="BO416" s="31"/>
      <c r="BP416" s="31"/>
      <c r="BQ416" s="31"/>
      <c r="BR416" s="31"/>
      <c r="BS416" s="502"/>
      <c r="BT416" s="502"/>
      <c r="BU416" s="502"/>
      <c r="BV416" s="502"/>
      <c r="BW416" s="502"/>
      <c r="BX416" s="502"/>
      <c r="BY416" s="502"/>
      <c r="BZ416" s="502"/>
      <c r="CA416" s="502"/>
      <c r="CB416" s="502"/>
      <c r="CC416" s="502"/>
      <c r="CD416" s="502"/>
      <c r="CE416" s="502"/>
      <c r="CF416" s="502"/>
      <c r="CG416" s="502"/>
      <c r="CH416" s="502"/>
      <c r="CI416" s="502"/>
      <c r="CJ416" s="502"/>
      <c r="CK416" s="502"/>
      <c r="CL416" s="502"/>
      <c r="CM416" s="502"/>
      <c r="CN416" s="502"/>
      <c r="CO416" s="502"/>
      <c r="CP416" s="502"/>
      <c r="CQ416" s="502"/>
      <c r="CR416" s="502"/>
      <c r="CS416" s="502"/>
      <c r="CT416" s="502"/>
      <c r="CU416" s="502"/>
      <c r="CV416" s="502"/>
      <c r="CW416" s="502"/>
      <c r="CX416" s="502"/>
      <c r="CY416" s="502"/>
      <c r="CZ416" s="502"/>
      <c r="DA416" s="502"/>
      <c r="DB416" s="502"/>
      <c r="DC416" s="502"/>
      <c r="DD416" s="502"/>
      <c r="DE416" s="502"/>
      <c r="DF416" s="502"/>
      <c r="DG416" s="502"/>
      <c r="DH416" s="502"/>
      <c r="DI416" s="502"/>
      <c r="DJ416" s="502"/>
      <c r="DK416" s="502"/>
      <c r="DL416" s="502"/>
      <c r="DM416" s="502"/>
      <c r="DN416" s="502"/>
      <c r="DO416" s="502"/>
      <c r="DP416" s="502"/>
      <c r="DQ416" s="502"/>
      <c r="DR416" s="502"/>
      <c r="DS416" s="502"/>
      <c r="DT416" s="502"/>
      <c r="DU416" s="502"/>
      <c r="DV416" s="502"/>
      <c r="DW416" s="502"/>
      <c r="DX416" s="502"/>
      <c r="DY416" s="502"/>
      <c r="DZ416" s="502"/>
      <c r="EA416" s="502"/>
      <c r="EB416" s="502"/>
      <c r="EC416" s="502"/>
      <c r="ED416" s="502"/>
      <c r="EE416" s="502"/>
      <c r="EF416" s="502"/>
      <c r="EG416" s="502"/>
      <c r="EH416" s="502"/>
      <c r="EI416" s="502"/>
      <c r="EJ416" s="502"/>
      <c r="EK416" s="502"/>
      <c r="EL416" s="502"/>
      <c r="EM416" s="502"/>
      <c r="EN416" s="502"/>
      <c r="EO416" s="502"/>
      <c r="EP416" s="502"/>
      <c r="EQ416" s="502"/>
      <c r="ER416" s="502"/>
      <c r="ES416" s="502"/>
      <c r="ET416" s="502"/>
      <c r="EU416" s="502"/>
      <c r="EV416" s="502"/>
      <c r="EW416" s="502"/>
      <c r="EX416" s="503"/>
      <c r="EY416" s="502"/>
      <c r="EZ416" s="502"/>
      <c r="FA416" s="502"/>
      <c r="FB416" s="502"/>
      <c r="FC416" s="502"/>
      <c r="FD416" s="502"/>
      <c r="FE416" s="502"/>
      <c r="FF416" s="502"/>
      <c r="FG416" s="502"/>
      <c r="FH416" s="502"/>
      <c r="FI416" s="502"/>
    </row>
    <row r="417" spans="1:165" s="501" customFormat="1" x14ac:dyDescent="0.2">
      <c r="A417" s="772"/>
      <c r="B417" s="788"/>
      <c r="C417" s="502"/>
      <c r="D417" s="502"/>
      <c r="F417" s="30"/>
      <c r="G417" s="502"/>
      <c r="I417" s="30"/>
      <c r="J417" s="502"/>
      <c r="L417" s="30"/>
      <c r="M417" s="502"/>
      <c r="O417" s="30"/>
      <c r="P417" s="502"/>
      <c r="R417" s="30"/>
      <c r="S417" s="502"/>
      <c r="U417" s="30"/>
      <c r="V417" s="502"/>
      <c r="X417" s="30"/>
      <c r="Y417" s="502"/>
      <c r="AA417" s="30"/>
      <c r="AB417" s="502"/>
      <c r="AD417" s="30"/>
      <c r="AE417" s="502"/>
      <c r="AG417" s="30"/>
      <c r="AH417" s="502"/>
      <c r="AJ417" s="30"/>
      <c r="AK417" s="502"/>
      <c r="AM417" s="30"/>
      <c r="AN417" s="502"/>
      <c r="AP417" s="30"/>
      <c r="AQ417" s="502"/>
      <c r="AS417" s="30"/>
      <c r="AT417" s="502"/>
      <c r="AV417" s="30"/>
      <c r="AW417" s="502"/>
      <c r="AY417" s="30"/>
      <c r="AZ417" s="502"/>
      <c r="BB417" s="30"/>
      <c r="BC417" s="502"/>
      <c r="BE417" s="30"/>
      <c r="BF417" s="502"/>
      <c r="BH417" s="30"/>
      <c r="BI417" s="502"/>
      <c r="BK417" s="30"/>
      <c r="BL417" s="31"/>
      <c r="BM417" s="31"/>
      <c r="BN417" s="31"/>
      <c r="BO417" s="31"/>
      <c r="BP417" s="31"/>
      <c r="BQ417" s="31"/>
      <c r="BR417" s="31"/>
      <c r="BS417" s="502"/>
      <c r="BT417" s="502"/>
      <c r="BU417" s="502"/>
      <c r="BV417" s="502"/>
      <c r="BW417" s="502"/>
      <c r="BX417" s="502"/>
      <c r="BY417" s="502"/>
      <c r="BZ417" s="502"/>
      <c r="CA417" s="502"/>
      <c r="CB417" s="502"/>
      <c r="CC417" s="502"/>
      <c r="CD417" s="502"/>
      <c r="CE417" s="502"/>
      <c r="CF417" s="502"/>
      <c r="CG417" s="502"/>
      <c r="CH417" s="502"/>
      <c r="CI417" s="502"/>
      <c r="CJ417" s="502"/>
      <c r="CK417" s="502"/>
      <c r="CL417" s="502"/>
      <c r="CM417" s="502"/>
      <c r="CN417" s="502"/>
      <c r="CO417" s="502"/>
      <c r="CP417" s="502"/>
      <c r="CQ417" s="502"/>
      <c r="CR417" s="502"/>
      <c r="CS417" s="502"/>
      <c r="CT417" s="502"/>
      <c r="CU417" s="502"/>
      <c r="CV417" s="502"/>
      <c r="CW417" s="502"/>
      <c r="CX417" s="502"/>
      <c r="CY417" s="502"/>
      <c r="CZ417" s="502"/>
      <c r="DA417" s="502"/>
      <c r="DB417" s="502"/>
      <c r="DC417" s="502"/>
      <c r="DD417" s="502"/>
      <c r="DE417" s="502"/>
      <c r="DF417" s="502"/>
      <c r="DG417" s="502"/>
      <c r="DH417" s="502"/>
      <c r="DI417" s="502"/>
      <c r="DJ417" s="502"/>
      <c r="DK417" s="502"/>
      <c r="DL417" s="502"/>
      <c r="DM417" s="502"/>
      <c r="DN417" s="502"/>
      <c r="DO417" s="502"/>
      <c r="DP417" s="502"/>
      <c r="DQ417" s="502"/>
      <c r="DR417" s="502"/>
      <c r="DS417" s="502"/>
      <c r="DT417" s="502"/>
      <c r="DU417" s="502"/>
      <c r="DV417" s="502"/>
      <c r="DW417" s="502"/>
      <c r="DX417" s="502"/>
      <c r="DY417" s="502"/>
      <c r="DZ417" s="502"/>
      <c r="EA417" s="502"/>
      <c r="EB417" s="502"/>
      <c r="EC417" s="502"/>
      <c r="ED417" s="502"/>
      <c r="EE417" s="502"/>
      <c r="EF417" s="502"/>
      <c r="EG417" s="502"/>
      <c r="EH417" s="502"/>
      <c r="EI417" s="502"/>
      <c r="EJ417" s="502"/>
      <c r="EK417" s="502"/>
      <c r="EL417" s="502"/>
      <c r="EM417" s="502"/>
      <c r="EN417" s="502"/>
      <c r="EO417" s="502"/>
      <c r="EP417" s="502"/>
      <c r="EQ417" s="502"/>
      <c r="ER417" s="502"/>
      <c r="ES417" s="502"/>
      <c r="ET417" s="502"/>
      <c r="EU417" s="502"/>
      <c r="EV417" s="502"/>
      <c r="EW417" s="502"/>
      <c r="EX417" s="503"/>
      <c r="EY417" s="502"/>
      <c r="EZ417" s="502"/>
      <c r="FA417" s="502"/>
      <c r="FB417" s="502"/>
      <c r="FC417" s="502"/>
      <c r="FD417" s="502"/>
      <c r="FE417" s="502"/>
      <c r="FF417" s="502"/>
      <c r="FG417" s="502"/>
      <c r="FH417" s="502"/>
      <c r="FI417" s="502"/>
    </row>
    <row r="418" spans="1:165" s="501" customFormat="1" x14ac:dyDescent="0.2">
      <c r="A418" s="772"/>
      <c r="B418" s="788"/>
      <c r="C418" s="502"/>
      <c r="D418" s="502"/>
      <c r="F418" s="30"/>
      <c r="G418" s="502"/>
      <c r="I418" s="30"/>
      <c r="J418" s="502"/>
      <c r="L418" s="30"/>
      <c r="M418" s="502"/>
      <c r="O418" s="30"/>
      <c r="P418" s="502"/>
      <c r="R418" s="30"/>
      <c r="S418" s="502"/>
      <c r="U418" s="30"/>
      <c r="V418" s="502"/>
      <c r="X418" s="30"/>
      <c r="Y418" s="502"/>
      <c r="AA418" s="30"/>
      <c r="AB418" s="502"/>
      <c r="AD418" s="30"/>
      <c r="AE418" s="502"/>
      <c r="AG418" s="30"/>
      <c r="AH418" s="502"/>
      <c r="AJ418" s="30"/>
      <c r="AK418" s="502"/>
      <c r="AM418" s="30"/>
      <c r="AN418" s="502"/>
      <c r="AP418" s="30"/>
      <c r="AQ418" s="502"/>
      <c r="AS418" s="30"/>
      <c r="AT418" s="502"/>
      <c r="AV418" s="30"/>
      <c r="AW418" s="502"/>
      <c r="AY418" s="30"/>
      <c r="AZ418" s="502"/>
      <c r="BB418" s="30"/>
      <c r="BC418" s="502"/>
      <c r="BE418" s="30"/>
      <c r="BF418" s="502"/>
      <c r="BH418" s="30"/>
      <c r="BI418" s="502"/>
      <c r="BK418" s="30"/>
      <c r="BL418" s="31"/>
      <c r="BM418" s="31"/>
      <c r="BN418" s="31"/>
      <c r="BO418" s="31"/>
      <c r="BP418" s="31"/>
      <c r="BQ418" s="31"/>
      <c r="BR418" s="31"/>
      <c r="BS418" s="502"/>
      <c r="BT418" s="502"/>
      <c r="BU418" s="502"/>
      <c r="BV418" s="502"/>
      <c r="BW418" s="502"/>
      <c r="BX418" s="502"/>
      <c r="BY418" s="502"/>
      <c r="BZ418" s="502"/>
      <c r="CA418" s="502"/>
      <c r="CB418" s="502"/>
      <c r="CC418" s="502"/>
      <c r="CD418" s="502"/>
      <c r="CE418" s="502"/>
      <c r="CF418" s="502"/>
      <c r="CG418" s="502"/>
      <c r="CH418" s="502"/>
      <c r="CI418" s="502"/>
      <c r="CJ418" s="502"/>
      <c r="CK418" s="502"/>
      <c r="CL418" s="502"/>
      <c r="CM418" s="502"/>
      <c r="CN418" s="502"/>
      <c r="CO418" s="502"/>
      <c r="CP418" s="502"/>
      <c r="CQ418" s="502"/>
      <c r="CR418" s="502"/>
      <c r="CS418" s="502"/>
      <c r="CT418" s="502"/>
      <c r="CU418" s="502"/>
      <c r="CV418" s="502"/>
      <c r="CW418" s="502"/>
      <c r="CX418" s="502"/>
      <c r="CY418" s="502"/>
      <c r="CZ418" s="502"/>
      <c r="DA418" s="502"/>
      <c r="DB418" s="502"/>
      <c r="DC418" s="502"/>
      <c r="DD418" s="502"/>
      <c r="DE418" s="502"/>
      <c r="DF418" s="502"/>
      <c r="DG418" s="502"/>
      <c r="DH418" s="502"/>
      <c r="DI418" s="502"/>
      <c r="DJ418" s="502"/>
      <c r="DK418" s="502"/>
      <c r="DL418" s="502"/>
      <c r="DM418" s="502"/>
      <c r="DN418" s="502"/>
      <c r="DO418" s="502"/>
      <c r="DP418" s="502"/>
      <c r="DQ418" s="502"/>
      <c r="DR418" s="502"/>
      <c r="DS418" s="502"/>
      <c r="DT418" s="502"/>
      <c r="DU418" s="502"/>
      <c r="DV418" s="502"/>
      <c r="DW418" s="502"/>
      <c r="DX418" s="502"/>
      <c r="DY418" s="502"/>
      <c r="DZ418" s="502"/>
      <c r="EA418" s="502"/>
      <c r="EB418" s="502"/>
      <c r="EC418" s="502"/>
      <c r="ED418" s="502"/>
      <c r="EE418" s="502"/>
      <c r="EF418" s="502"/>
      <c r="EG418" s="502"/>
      <c r="EH418" s="502"/>
      <c r="EI418" s="502"/>
      <c r="EJ418" s="502"/>
      <c r="EK418" s="502"/>
      <c r="EL418" s="502"/>
      <c r="EM418" s="502"/>
      <c r="EN418" s="502"/>
      <c r="EO418" s="502"/>
      <c r="EP418" s="502"/>
      <c r="EQ418" s="502"/>
      <c r="ER418" s="502"/>
      <c r="ES418" s="502"/>
      <c r="ET418" s="502"/>
      <c r="EU418" s="502"/>
      <c r="EV418" s="502"/>
      <c r="EW418" s="502"/>
      <c r="EX418" s="503"/>
      <c r="EY418" s="502"/>
      <c r="EZ418" s="502"/>
      <c r="FA418" s="502"/>
      <c r="FB418" s="502"/>
      <c r="FC418" s="502"/>
      <c r="FD418" s="502"/>
      <c r="FE418" s="502"/>
      <c r="FF418" s="502"/>
      <c r="FG418" s="502"/>
      <c r="FH418" s="502"/>
      <c r="FI418" s="502"/>
    </row>
    <row r="419" spans="1:165" s="501" customFormat="1" x14ac:dyDescent="0.2">
      <c r="A419" s="772"/>
      <c r="B419" s="788"/>
      <c r="C419" s="502"/>
      <c r="D419" s="502"/>
      <c r="F419" s="30"/>
      <c r="G419" s="502"/>
      <c r="I419" s="30"/>
      <c r="J419" s="502"/>
      <c r="L419" s="30"/>
      <c r="M419" s="502"/>
      <c r="O419" s="30"/>
      <c r="P419" s="502"/>
      <c r="R419" s="30"/>
      <c r="S419" s="502"/>
      <c r="U419" s="30"/>
      <c r="V419" s="502"/>
      <c r="X419" s="30"/>
      <c r="Y419" s="502"/>
      <c r="AA419" s="30"/>
      <c r="AB419" s="502"/>
      <c r="AD419" s="30"/>
      <c r="AE419" s="502"/>
      <c r="AG419" s="30"/>
      <c r="AH419" s="502"/>
      <c r="AJ419" s="30"/>
      <c r="AK419" s="502"/>
      <c r="AM419" s="30"/>
      <c r="AN419" s="502"/>
      <c r="AP419" s="30"/>
      <c r="AQ419" s="502"/>
      <c r="AS419" s="30"/>
      <c r="AT419" s="502"/>
      <c r="AV419" s="30"/>
      <c r="AW419" s="502"/>
      <c r="AY419" s="30"/>
      <c r="AZ419" s="502"/>
      <c r="BB419" s="30"/>
      <c r="BC419" s="502"/>
      <c r="BE419" s="30"/>
      <c r="BF419" s="502"/>
      <c r="BH419" s="30"/>
      <c r="BI419" s="502"/>
      <c r="BK419" s="30"/>
      <c r="BL419" s="31"/>
      <c r="BM419" s="31"/>
      <c r="BN419" s="31"/>
      <c r="BO419" s="31"/>
      <c r="BP419" s="31"/>
      <c r="BQ419" s="31"/>
      <c r="BR419" s="31"/>
      <c r="BS419" s="502"/>
      <c r="BT419" s="502"/>
      <c r="BU419" s="502"/>
      <c r="BV419" s="502"/>
      <c r="BW419" s="502"/>
      <c r="BX419" s="502"/>
      <c r="BY419" s="502"/>
      <c r="BZ419" s="502"/>
      <c r="CA419" s="502"/>
      <c r="CB419" s="502"/>
      <c r="CC419" s="502"/>
      <c r="CD419" s="502"/>
      <c r="CE419" s="502"/>
      <c r="CF419" s="502"/>
      <c r="CG419" s="502"/>
      <c r="CH419" s="502"/>
      <c r="CI419" s="502"/>
      <c r="CJ419" s="502"/>
      <c r="CK419" s="502"/>
      <c r="CL419" s="502"/>
      <c r="CM419" s="502"/>
      <c r="CN419" s="502"/>
      <c r="CO419" s="502"/>
      <c r="CP419" s="502"/>
      <c r="CQ419" s="502"/>
      <c r="CR419" s="502"/>
      <c r="CS419" s="502"/>
      <c r="CT419" s="502"/>
      <c r="CU419" s="502"/>
      <c r="CV419" s="502"/>
      <c r="CW419" s="502"/>
      <c r="CX419" s="502"/>
      <c r="CY419" s="502"/>
      <c r="CZ419" s="502"/>
      <c r="DA419" s="502"/>
      <c r="DB419" s="502"/>
      <c r="DC419" s="502"/>
      <c r="DD419" s="502"/>
      <c r="DE419" s="502"/>
      <c r="DF419" s="502"/>
      <c r="DG419" s="502"/>
      <c r="DH419" s="502"/>
      <c r="DI419" s="502"/>
      <c r="DJ419" s="502"/>
      <c r="DK419" s="502"/>
      <c r="DL419" s="502"/>
      <c r="DM419" s="502"/>
      <c r="DN419" s="502"/>
      <c r="DO419" s="502"/>
      <c r="DP419" s="502"/>
      <c r="DQ419" s="502"/>
      <c r="DR419" s="502"/>
      <c r="DS419" s="502"/>
      <c r="DT419" s="502"/>
      <c r="DU419" s="502"/>
      <c r="DV419" s="502"/>
      <c r="DW419" s="502"/>
      <c r="DX419" s="502"/>
      <c r="DY419" s="502"/>
      <c r="DZ419" s="502"/>
      <c r="EA419" s="502"/>
      <c r="EB419" s="502"/>
      <c r="EC419" s="502"/>
      <c r="ED419" s="502"/>
      <c r="EE419" s="502"/>
      <c r="EF419" s="502"/>
      <c r="EG419" s="502"/>
      <c r="EH419" s="502"/>
      <c r="EI419" s="502"/>
      <c r="EJ419" s="502"/>
      <c r="EK419" s="502"/>
      <c r="EL419" s="502"/>
      <c r="EM419" s="502"/>
      <c r="EN419" s="502"/>
      <c r="EO419" s="502"/>
      <c r="EP419" s="502"/>
      <c r="EQ419" s="502"/>
      <c r="ER419" s="502"/>
      <c r="ES419" s="502"/>
      <c r="ET419" s="502"/>
      <c r="EU419" s="502"/>
      <c r="EV419" s="502"/>
      <c r="EW419" s="502"/>
      <c r="EX419" s="503"/>
      <c r="EY419" s="502"/>
      <c r="EZ419" s="502"/>
      <c r="FA419" s="502"/>
      <c r="FB419" s="502"/>
      <c r="FC419" s="502"/>
      <c r="FD419" s="502"/>
      <c r="FE419" s="502"/>
      <c r="FF419" s="502"/>
      <c r="FG419" s="502"/>
      <c r="FH419" s="502"/>
      <c r="FI419" s="502"/>
    </row>
    <row r="420" spans="1:165" s="501" customFormat="1" x14ac:dyDescent="0.2">
      <c r="A420" s="772"/>
      <c r="B420" s="788"/>
      <c r="C420" s="502"/>
      <c r="D420" s="502"/>
      <c r="F420" s="30"/>
      <c r="G420" s="502"/>
      <c r="I420" s="30"/>
      <c r="J420" s="502"/>
      <c r="L420" s="30"/>
      <c r="M420" s="502"/>
      <c r="O420" s="30"/>
      <c r="P420" s="502"/>
      <c r="R420" s="30"/>
      <c r="S420" s="502"/>
      <c r="U420" s="30"/>
      <c r="V420" s="502"/>
      <c r="X420" s="30"/>
      <c r="Y420" s="502"/>
      <c r="AA420" s="30"/>
      <c r="AB420" s="502"/>
      <c r="AD420" s="30"/>
      <c r="AE420" s="502"/>
      <c r="AG420" s="30"/>
      <c r="AH420" s="502"/>
      <c r="AJ420" s="30"/>
      <c r="AK420" s="502"/>
      <c r="AM420" s="30"/>
      <c r="AN420" s="502"/>
      <c r="AP420" s="30"/>
      <c r="AQ420" s="502"/>
      <c r="AS420" s="30"/>
      <c r="AT420" s="502"/>
      <c r="AV420" s="30"/>
      <c r="AW420" s="502"/>
      <c r="AY420" s="30"/>
      <c r="AZ420" s="502"/>
      <c r="BB420" s="30"/>
      <c r="BC420" s="502"/>
      <c r="BE420" s="30"/>
      <c r="BF420" s="502"/>
      <c r="BH420" s="30"/>
      <c r="BI420" s="502"/>
      <c r="BK420" s="30"/>
      <c r="BL420" s="31"/>
      <c r="BM420" s="31"/>
      <c r="BN420" s="31"/>
      <c r="BO420" s="31"/>
      <c r="BP420" s="31"/>
      <c r="BQ420" s="31"/>
      <c r="BR420" s="31"/>
      <c r="BS420" s="502"/>
      <c r="BT420" s="502"/>
      <c r="BU420" s="502"/>
      <c r="BV420" s="502"/>
      <c r="BW420" s="502"/>
      <c r="BX420" s="502"/>
      <c r="BY420" s="502"/>
      <c r="BZ420" s="502"/>
      <c r="CA420" s="502"/>
      <c r="CB420" s="502"/>
      <c r="CC420" s="502"/>
      <c r="CD420" s="502"/>
      <c r="CE420" s="502"/>
      <c r="CF420" s="502"/>
      <c r="CG420" s="502"/>
      <c r="CH420" s="502"/>
      <c r="CI420" s="502"/>
      <c r="CJ420" s="502"/>
      <c r="CK420" s="502"/>
      <c r="CL420" s="502"/>
      <c r="CM420" s="502"/>
      <c r="CN420" s="502"/>
      <c r="CO420" s="502"/>
      <c r="CP420" s="502"/>
      <c r="CQ420" s="502"/>
      <c r="CR420" s="502"/>
      <c r="CS420" s="502"/>
      <c r="CT420" s="502"/>
      <c r="CU420" s="502"/>
      <c r="CV420" s="502"/>
      <c r="CW420" s="502"/>
      <c r="CX420" s="502"/>
      <c r="CY420" s="502"/>
      <c r="CZ420" s="502"/>
      <c r="DA420" s="502"/>
      <c r="DB420" s="502"/>
      <c r="DC420" s="502"/>
      <c r="DD420" s="502"/>
      <c r="DE420" s="502"/>
      <c r="DF420" s="502"/>
      <c r="DG420" s="502"/>
      <c r="DH420" s="502"/>
      <c r="DI420" s="502"/>
      <c r="DJ420" s="502"/>
      <c r="DK420" s="502"/>
      <c r="DL420" s="502"/>
      <c r="DM420" s="502"/>
      <c r="DN420" s="502"/>
      <c r="DO420" s="502"/>
      <c r="DP420" s="502"/>
      <c r="DQ420" s="502"/>
      <c r="DR420" s="502"/>
      <c r="DS420" s="502"/>
      <c r="DT420" s="502"/>
      <c r="DU420" s="502"/>
      <c r="DV420" s="502"/>
      <c r="DW420" s="502"/>
      <c r="DX420" s="502"/>
      <c r="DY420" s="502"/>
      <c r="DZ420" s="502"/>
      <c r="EA420" s="502"/>
      <c r="EB420" s="502"/>
      <c r="EC420" s="502"/>
      <c r="ED420" s="502"/>
      <c r="EE420" s="502"/>
      <c r="EF420" s="502"/>
      <c r="EG420" s="502"/>
      <c r="EH420" s="502"/>
      <c r="EI420" s="502"/>
      <c r="EJ420" s="502"/>
      <c r="EK420" s="502"/>
      <c r="EL420" s="502"/>
      <c r="EM420" s="502"/>
      <c r="EN420" s="502"/>
      <c r="EO420" s="502"/>
      <c r="EP420" s="502"/>
      <c r="EQ420" s="502"/>
      <c r="ER420" s="502"/>
      <c r="ES420" s="502"/>
      <c r="ET420" s="502"/>
      <c r="EU420" s="502"/>
      <c r="EV420" s="502"/>
      <c r="EW420" s="502"/>
      <c r="EX420" s="503"/>
      <c r="EY420" s="502"/>
      <c r="EZ420" s="502"/>
      <c r="FA420" s="502"/>
      <c r="FB420" s="502"/>
      <c r="FC420" s="502"/>
      <c r="FD420" s="502"/>
      <c r="FE420" s="502"/>
      <c r="FF420" s="502"/>
      <c r="FG420" s="502"/>
      <c r="FH420" s="502"/>
      <c r="FI420" s="502"/>
    </row>
    <row r="421" spans="1:165" s="501" customFormat="1" x14ac:dyDescent="0.2">
      <c r="A421" s="772"/>
      <c r="B421" s="788"/>
      <c r="C421" s="502"/>
      <c r="D421" s="502"/>
      <c r="F421" s="30"/>
      <c r="G421" s="502"/>
      <c r="I421" s="30"/>
      <c r="J421" s="502"/>
      <c r="L421" s="30"/>
      <c r="M421" s="502"/>
      <c r="O421" s="30"/>
      <c r="P421" s="502"/>
      <c r="R421" s="30"/>
      <c r="S421" s="502"/>
      <c r="U421" s="30"/>
      <c r="V421" s="502"/>
      <c r="X421" s="30"/>
      <c r="Y421" s="502"/>
      <c r="AA421" s="30"/>
      <c r="AB421" s="502"/>
      <c r="AD421" s="30"/>
      <c r="AE421" s="502"/>
      <c r="AG421" s="30"/>
      <c r="AH421" s="502"/>
      <c r="AJ421" s="30"/>
      <c r="AK421" s="502"/>
      <c r="AM421" s="30"/>
      <c r="AN421" s="502"/>
      <c r="AP421" s="30"/>
      <c r="AQ421" s="502"/>
      <c r="AS421" s="30"/>
      <c r="AT421" s="502"/>
      <c r="AV421" s="30"/>
      <c r="AW421" s="502"/>
      <c r="AY421" s="30"/>
      <c r="AZ421" s="502"/>
      <c r="BB421" s="30"/>
      <c r="BC421" s="502"/>
      <c r="BE421" s="30"/>
      <c r="BF421" s="502"/>
      <c r="BH421" s="30"/>
      <c r="BI421" s="502"/>
      <c r="BK421" s="30"/>
      <c r="BL421" s="31"/>
      <c r="BM421" s="31"/>
      <c r="BN421" s="31"/>
      <c r="BO421" s="31"/>
      <c r="BP421" s="31"/>
      <c r="BQ421" s="31"/>
      <c r="BR421" s="31"/>
      <c r="BS421" s="502"/>
      <c r="BT421" s="502"/>
      <c r="BU421" s="502"/>
      <c r="BV421" s="502"/>
      <c r="BW421" s="502"/>
      <c r="BX421" s="502"/>
      <c r="BY421" s="502"/>
      <c r="BZ421" s="502"/>
      <c r="CA421" s="502"/>
      <c r="CB421" s="502"/>
      <c r="CC421" s="502"/>
      <c r="CD421" s="502"/>
      <c r="CE421" s="502"/>
      <c r="CF421" s="502"/>
      <c r="CG421" s="502"/>
      <c r="CH421" s="502"/>
      <c r="CI421" s="502"/>
      <c r="CJ421" s="502"/>
      <c r="CK421" s="502"/>
      <c r="CL421" s="502"/>
      <c r="CM421" s="502"/>
      <c r="CN421" s="502"/>
      <c r="CO421" s="502"/>
      <c r="CP421" s="502"/>
      <c r="CQ421" s="502"/>
      <c r="CR421" s="502"/>
      <c r="CS421" s="502"/>
      <c r="CT421" s="502"/>
      <c r="CU421" s="502"/>
      <c r="CV421" s="502"/>
      <c r="CW421" s="502"/>
      <c r="CX421" s="502"/>
      <c r="CY421" s="502"/>
      <c r="CZ421" s="502"/>
      <c r="DA421" s="502"/>
      <c r="DB421" s="502"/>
      <c r="DC421" s="502"/>
      <c r="DD421" s="502"/>
      <c r="DE421" s="502"/>
      <c r="DF421" s="502"/>
      <c r="DG421" s="502"/>
      <c r="DH421" s="502"/>
      <c r="DI421" s="502"/>
      <c r="DJ421" s="502"/>
      <c r="DK421" s="502"/>
      <c r="DL421" s="502"/>
      <c r="DM421" s="502"/>
      <c r="DN421" s="502"/>
      <c r="DO421" s="502"/>
      <c r="DP421" s="502"/>
      <c r="DQ421" s="502"/>
      <c r="DR421" s="502"/>
      <c r="DS421" s="502"/>
      <c r="DT421" s="502"/>
      <c r="DU421" s="502"/>
      <c r="DV421" s="502"/>
      <c r="DW421" s="502"/>
      <c r="DX421" s="502"/>
      <c r="DY421" s="502"/>
      <c r="DZ421" s="502"/>
      <c r="EA421" s="502"/>
      <c r="EB421" s="502"/>
      <c r="EC421" s="502"/>
      <c r="ED421" s="502"/>
      <c r="EE421" s="502"/>
      <c r="EF421" s="502"/>
      <c r="EG421" s="502"/>
      <c r="EH421" s="502"/>
      <c r="EI421" s="502"/>
      <c r="EJ421" s="502"/>
      <c r="EK421" s="502"/>
      <c r="EL421" s="502"/>
      <c r="EM421" s="502"/>
      <c r="EN421" s="502"/>
      <c r="EO421" s="502"/>
      <c r="EP421" s="502"/>
      <c r="EQ421" s="502"/>
      <c r="ER421" s="502"/>
      <c r="ES421" s="502"/>
      <c r="ET421" s="502"/>
      <c r="EU421" s="502"/>
      <c r="EV421" s="502"/>
      <c r="EW421" s="502"/>
      <c r="EX421" s="503"/>
      <c r="EY421" s="502"/>
      <c r="EZ421" s="502"/>
      <c r="FA421" s="502"/>
      <c r="FB421" s="502"/>
      <c r="FC421" s="502"/>
      <c r="FD421" s="502"/>
      <c r="FE421" s="502"/>
      <c r="FF421" s="502"/>
      <c r="FG421" s="502"/>
      <c r="FH421" s="502"/>
      <c r="FI421" s="502"/>
    </row>
    <row r="422" spans="1:165" s="501" customFormat="1" x14ac:dyDescent="0.2">
      <c r="A422" s="772"/>
      <c r="B422" s="788"/>
      <c r="C422" s="502"/>
      <c r="D422" s="502"/>
      <c r="F422" s="30"/>
      <c r="G422" s="502"/>
      <c r="I422" s="30"/>
      <c r="J422" s="502"/>
      <c r="L422" s="30"/>
      <c r="M422" s="502"/>
      <c r="O422" s="30"/>
      <c r="P422" s="502"/>
      <c r="R422" s="30"/>
      <c r="S422" s="502"/>
      <c r="U422" s="30"/>
      <c r="V422" s="502"/>
      <c r="X422" s="30"/>
      <c r="Y422" s="502"/>
      <c r="AA422" s="30"/>
      <c r="AB422" s="502"/>
      <c r="AD422" s="30"/>
      <c r="AE422" s="502"/>
      <c r="AG422" s="30"/>
      <c r="AH422" s="502"/>
      <c r="AJ422" s="30"/>
      <c r="AK422" s="502"/>
      <c r="AM422" s="30"/>
      <c r="AN422" s="502"/>
      <c r="AP422" s="30"/>
      <c r="AQ422" s="502"/>
      <c r="AS422" s="30"/>
      <c r="AT422" s="502"/>
      <c r="AV422" s="30"/>
      <c r="AW422" s="502"/>
      <c r="AY422" s="30"/>
      <c r="AZ422" s="502"/>
      <c r="BB422" s="30"/>
      <c r="BC422" s="502"/>
      <c r="BE422" s="30"/>
      <c r="BF422" s="502"/>
      <c r="BH422" s="30"/>
      <c r="BI422" s="502"/>
      <c r="BK422" s="30"/>
      <c r="BL422" s="31"/>
      <c r="BM422" s="31"/>
      <c r="BN422" s="31"/>
      <c r="BO422" s="31"/>
      <c r="BP422" s="31"/>
      <c r="BQ422" s="31"/>
      <c r="BR422" s="31"/>
      <c r="BS422" s="502"/>
      <c r="BT422" s="502"/>
      <c r="BU422" s="502"/>
      <c r="BV422" s="502"/>
      <c r="BW422" s="502"/>
      <c r="BX422" s="502"/>
      <c r="BY422" s="502"/>
      <c r="BZ422" s="502"/>
      <c r="CA422" s="502"/>
      <c r="CB422" s="502"/>
      <c r="CC422" s="502"/>
      <c r="CD422" s="502"/>
      <c r="CE422" s="502"/>
      <c r="CF422" s="502"/>
      <c r="CG422" s="502"/>
      <c r="CH422" s="502"/>
      <c r="CI422" s="502"/>
      <c r="CJ422" s="502"/>
      <c r="CK422" s="502"/>
      <c r="CL422" s="502"/>
      <c r="CM422" s="502"/>
      <c r="CN422" s="502"/>
      <c r="CO422" s="502"/>
      <c r="CP422" s="502"/>
      <c r="CQ422" s="502"/>
      <c r="CR422" s="502"/>
      <c r="CS422" s="502"/>
      <c r="CT422" s="502"/>
      <c r="CU422" s="502"/>
      <c r="CV422" s="502"/>
      <c r="CW422" s="502"/>
      <c r="CX422" s="502"/>
      <c r="CY422" s="502"/>
      <c r="CZ422" s="502"/>
      <c r="DA422" s="502"/>
      <c r="DB422" s="502"/>
      <c r="DC422" s="502"/>
      <c r="DD422" s="502"/>
      <c r="DE422" s="502"/>
      <c r="DF422" s="502"/>
      <c r="DG422" s="502"/>
      <c r="DH422" s="502"/>
      <c r="DI422" s="502"/>
      <c r="DJ422" s="502"/>
      <c r="DK422" s="502"/>
      <c r="DL422" s="502"/>
      <c r="DM422" s="502"/>
      <c r="DN422" s="502"/>
      <c r="DO422" s="502"/>
      <c r="DP422" s="502"/>
      <c r="DQ422" s="502"/>
      <c r="DR422" s="502"/>
      <c r="DS422" s="502"/>
      <c r="DT422" s="502"/>
      <c r="DU422" s="502"/>
      <c r="DV422" s="502"/>
      <c r="DW422" s="502"/>
      <c r="DX422" s="502"/>
      <c r="DY422" s="502"/>
      <c r="DZ422" s="502"/>
      <c r="EA422" s="502"/>
      <c r="EB422" s="502"/>
      <c r="EC422" s="502"/>
      <c r="ED422" s="502"/>
      <c r="EE422" s="502"/>
      <c r="EF422" s="502"/>
      <c r="EG422" s="502"/>
      <c r="EH422" s="502"/>
      <c r="EI422" s="502"/>
      <c r="EJ422" s="502"/>
      <c r="EK422" s="502"/>
      <c r="EL422" s="502"/>
      <c r="EM422" s="502"/>
      <c r="EN422" s="502"/>
      <c r="EO422" s="502"/>
      <c r="EP422" s="502"/>
      <c r="EQ422" s="502"/>
      <c r="ER422" s="502"/>
      <c r="ES422" s="502"/>
      <c r="ET422" s="502"/>
      <c r="EU422" s="502"/>
      <c r="EV422" s="502"/>
      <c r="EW422" s="502"/>
      <c r="EX422" s="503"/>
      <c r="EY422" s="502"/>
      <c r="EZ422" s="502"/>
      <c r="FA422" s="502"/>
      <c r="FB422" s="502"/>
      <c r="FC422" s="502"/>
      <c r="FD422" s="502"/>
      <c r="FE422" s="502"/>
      <c r="FF422" s="502"/>
      <c r="FG422" s="502"/>
      <c r="FH422" s="502"/>
      <c r="FI422" s="502"/>
    </row>
    <row r="423" spans="1:165" s="501" customFormat="1" x14ac:dyDescent="0.2">
      <c r="A423" s="772"/>
      <c r="B423" s="788"/>
      <c r="C423" s="502"/>
      <c r="D423" s="502"/>
      <c r="F423" s="30"/>
      <c r="G423" s="502"/>
      <c r="I423" s="30"/>
      <c r="J423" s="502"/>
      <c r="L423" s="30"/>
      <c r="M423" s="502"/>
      <c r="O423" s="30"/>
      <c r="P423" s="502"/>
      <c r="R423" s="30"/>
      <c r="S423" s="502"/>
      <c r="U423" s="30"/>
      <c r="V423" s="502"/>
      <c r="X423" s="30"/>
      <c r="Y423" s="502"/>
      <c r="AA423" s="30"/>
      <c r="AB423" s="502"/>
      <c r="AD423" s="30"/>
      <c r="AE423" s="502"/>
      <c r="AG423" s="30"/>
      <c r="AH423" s="502"/>
      <c r="AJ423" s="30"/>
      <c r="AK423" s="502"/>
      <c r="AM423" s="30"/>
      <c r="AN423" s="502"/>
      <c r="AP423" s="30"/>
      <c r="AQ423" s="502"/>
      <c r="AS423" s="30"/>
      <c r="AT423" s="502"/>
      <c r="AV423" s="30"/>
      <c r="AW423" s="502"/>
      <c r="AY423" s="30"/>
      <c r="AZ423" s="502"/>
      <c r="BB423" s="30"/>
      <c r="BC423" s="502"/>
      <c r="BE423" s="30"/>
      <c r="BF423" s="502"/>
      <c r="BH423" s="30"/>
      <c r="BI423" s="502"/>
      <c r="BK423" s="30"/>
      <c r="BL423" s="31"/>
      <c r="BM423" s="31"/>
      <c r="BN423" s="31"/>
      <c r="BO423" s="31"/>
      <c r="BP423" s="31"/>
      <c r="BQ423" s="31"/>
      <c r="BR423" s="31"/>
      <c r="BS423" s="502"/>
      <c r="BT423" s="502"/>
      <c r="BU423" s="502"/>
      <c r="BV423" s="502"/>
      <c r="BW423" s="502"/>
      <c r="BX423" s="502"/>
      <c r="BY423" s="502"/>
      <c r="BZ423" s="502"/>
      <c r="CA423" s="502"/>
      <c r="CB423" s="502"/>
      <c r="CC423" s="502"/>
      <c r="CD423" s="502"/>
      <c r="CE423" s="502"/>
      <c r="CF423" s="502"/>
      <c r="CG423" s="502"/>
      <c r="CH423" s="502"/>
      <c r="CI423" s="502"/>
      <c r="CJ423" s="502"/>
      <c r="CK423" s="502"/>
      <c r="CL423" s="502"/>
      <c r="CM423" s="502"/>
      <c r="CN423" s="502"/>
      <c r="CO423" s="502"/>
      <c r="CP423" s="502"/>
      <c r="CQ423" s="502"/>
      <c r="CR423" s="502"/>
      <c r="CS423" s="502"/>
      <c r="CT423" s="502"/>
      <c r="CU423" s="502"/>
      <c r="CV423" s="502"/>
      <c r="CW423" s="502"/>
      <c r="CX423" s="502"/>
      <c r="CY423" s="502"/>
      <c r="CZ423" s="502"/>
      <c r="DA423" s="502"/>
      <c r="DB423" s="502"/>
      <c r="DC423" s="502"/>
      <c r="DD423" s="502"/>
      <c r="DE423" s="502"/>
      <c r="DF423" s="502"/>
      <c r="DG423" s="502"/>
      <c r="DH423" s="502"/>
      <c r="DI423" s="502"/>
      <c r="DJ423" s="502"/>
      <c r="DK423" s="502"/>
      <c r="DL423" s="502"/>
      <c r="DM423" s="502"/>
      <c r="DN423" s="502"/>
      <c r="DO423" s="502"/>
      <c r="DP423" s="502"/>
      <c r="DQ423" s="502"/>
      <c r="DR423" s="502"/>
      <c r="DS423" s="502"/>
      <c r="DT423" s="502"/>
      <c r="DU423" s="502"/>
      <c r="DV423" s="502"/>
      <c r="DW423" s="502"/>
      <c r="DX423" s="502"/>
      <c r="DY423" s="502"/>
      <c r="DZ423" s="502"/>
      <c r="EA423" s="502"/>
      <c r="EB423" s="502"/>
      <c r="EC423" s="502"/>
      <c r="ED423" s="502"/>
      <c r="EE423" s="502"/>
      <c r="EF423" s="502"/>
      <c r="EG423" s="502"/>
      <c r="EH423" s="502"/>
      <c r="EI423" s="502"/>
      <c r="EJ423" s="502"/>
      <c r="EK423" s="502"/>
      <c r="EL423" s="502"/>
      <c r="EM423" s="502"/>
      <c r="EN423" s="502"/>
      <c r="EO423" s="502"/>
      <c r="EP423" s="502"/>
      <c r="EQ423" s="502"/>
      <c r="ER423" s="502"/>
      <c r="ES423" s="502"/>
      <c r="ET423" s="502"/>
      <c r="EU423" s="502"/>
      <c r="EV423" s="502"/>
      <c r="EW423" s="502"/>
      <c r="EX423" s="503"/>
      <c r="EY423" s="502"/>
      <c r="EZ423" s="502"/>
      <c r="FA423" s="502"/>
      <c r="FB423" s="502"/>
      <c r="FC423" s="502"/>
      <c r="FD423" s="502"/>
      <c r="FE423" s="502"/>
      <c r="FF423" s="502"/>
      <c r="FG423" s="502"/>
      <c r="FH423" s="502"/>
      <c r="FI423" s="502"/>
    </row>
    <row r="424" spans="1:165" s="501" customFormat="1" x14ac:dyDescent="0.2">
      <c r="A424" s="772"/>
      <c r="B424" s="788"/>
      <c r="C424" s="502"/>
      <c r="D424" s="502"/>
      <c r="F424" s="30"/>
      <c r="G424" s="502"/>
      <c r="I424" s="30"/>
      <c r="J424" s="502"/>
      <c r="L424" s="30"/>
      <c r="M424" s="502"/>
      <c r="O424" s="30"/>
      <c r="P424" s="502"/>
      <c r="R424" s="30"/>
      <c r="S424" s="502"/>
      <c r="U424" s="30"/>
      <c r="V424" s="502"/>
      <c r="X424" s="30"/>
      <c r="Y424" s="502"/>
      <c r="AA424" s="30"/>
      <c r="AB424" s="502"/>
      <c r="AD424" s="30"/>
      <c r="AE424" s="502"/>
      <c r="AG424" s="30"/>
      <c r="AH424" s="502"/>
      <c r="AJ424" s="30"/>
      <c r="AK424" s="502"/>
      <c r="AM424" s="30"/>
      <c r="AN424" s="502"/>
      <c r="AP424" s="30"/>
      <c r="AQ424" s="502"/>
      <c r="AS424" s="30"/>
      <c r="AT424" s="502"/>
      <c r="AV424" s="30"/>
      <c r="AW424" s="502"/>
      <c r="AY424" s="30"/>
      <c r="AZ424" s="502"/>
      <c r="BB424" s="30"/>
      <c r="BC424" s="502"/>
      <c r="BE424" s="30"/>
      <c r="BF424" s="502"/>
      <c r="BH424" s="30"/>
      <c r="BI424" s="502"/>
      <c r="BK424" s="30"/>
      <c r="BL424" s="31"/>
      <c r="BM424" s="31"/>
      <c r="BN424" s="31"/>
      <c r="BO424" s="31"/>
      <c r="BP424" s="31"/>
      <c r="BQ424" s="31"/>
      <c r="BR424" s="31"/>
      <c r="BS424" s="502"/>
      <c r="BT424" s="502"/>
      <c r="BU424" s="502"/>
      <c r="BV424" s="502"/>
      <c r="BW424" s="502"/>
      <c r="BX424" s="502"/>
      <c r="BY424" s="502"/>
      <c r="BZ424" s="502"/>
      <c r="CA424" s="502"/>
      <c r="CB424" s="502"/>
      <c r="CC424" s="502"/>
      <c r="CD424" s="502"/>
      <c r="CE424" s="502"/>
      <c r="CF424" s="502"/>
      <c r="CG424" s="502"/>
      <c r="CH424" s="502"/>
      <c r="CI424" s="502"/>
      <c r="CJ424" s="502"/>
      <c r="CK424" s="502"/>
      <c r="CL424" s="502"/>
      <c r="CM424" s="502"/>
      <c r="CN424" s="502"/>
      <c r="CO424" s="502"/>
      <c r="CP424" s="502"/>
      <c r="CQ424" s="502"/>
      <c r="CR424" s="502"/>
      <c r="CS424" s="502"/>
      <c r="CT424" s="502"/>
      <c r="CU424" s="502"/>
      <c r="CV424" s="502"/>
      <c r="CW424" s="502"/>
      <c r="CX424" s="502"/>
      <c r="CY424" s="502"/>
      <c r="CZ424" s="502"/>
      <c r="DA424" s="502"/>
      <c r="DB424" s="502"/>
      <c r="DC424" s="502"/>
      <c r="DD424" s="502"/>
      <c r="DE424" s="502"/>
      <c r="DF424" s="502"/>
      <c r="DG424" s="502"/>
      <c r="DH424" s="502"/>
      <c r="DI424" s="502"/>
      <c r="DJ424" s="502"/>
      <c r="DK424" s="502"/>
      <c r="DL424" s="502"/>
      <c r="DM424" s="502"/>
      <c r="DN424" s="502"/>
      <c r="DO424" s="502"/>
      <c r="DP424" s="502"/>
      <c r="DQ424" s="502"/>
      <c r="DR424" s="502"/>
      <c r="DS424" s="502"/>
      <c r="DT424" s="502"/>
      <c r="DU424" s="502"/>
      <c r="DV424" s="502"/>
      <c r="DW424" s="502"/>
      <c r="DX424" s="502"/>
      <c r="DY424" s="502"/>
      <c r="DZ424" s="502"/>
      <c r="EA424" s="502"/>
      <c r="EB424" s="502"/>
      <c r="EC424" s="502"/>
      <c r="ED424" s="502"/>
      <c r="EE424" s="502"/>
      <c r="EF424" s="502"/>
      <c r="EG424" s="502"/>
      <c r="EH424" s="502"/>
      <c r="EI424" s="502"/>
      <c r="EJ424" s="502"/>
      <c r="EK424" s="502"/>
      <c r="EL424" s="502"/>
      <c r="EM424" s="502"/>
      <c r="EN424" s="502"/>
      <c r="EO424" s="502"/>
      <c r="EP424" s="502"/>
      <c r="EQ424" s="502"/>
      <c r="ER424" s="502"/>
      <c r="ES424" s="502"/>
      <c r="ET424" s="502"/>
      <c r="EU424" s="502"/>
      <c r="EV424" s="502"/>
      <c r="EW424" s="502"/>
      <c r="EX424" s="503"/>
      <c r="EY424" s="502"/>
      <c r="EZ424" s="502"/>
      <c r="FA424" s="502"/>
      <c r="FB424" s="502"/>
      <c r="FC424" s="502"/>
      <c r="FD424" s="502"/>
      <c r="FE424" s="502"/>
      <c r="FF424" s="502"/>
      <c r="FG424" s="502"/>
      <c r="FH424" s="502"/>
      <c r="FI424" s="502"/>
    </row>
    <row r="425" spans="1:165" s="501" customFormat="1" x14ac:dyDescent="0.2">
      <c r="A425" s="772"/>
      <c r="B425" s="788"/>
      <c r="C425" s="502"/>
      <c r="D425" s="502"/>
      <c r="F425" s="30"/>
      <c r="G425" s="502"/>
      <c r="I425" s="30"/>
      <c r="J425" s="502"/>
      <c r="L425" s="30"/>
      <c r="M425" s="502"/>
      <c r="O425" s="30"/>
      <c r="P425" s="502"/>
      <c r="R425" s="30"/>
      <c r="S425" s="502"/>
      <c r="U425" s="30"/>
      <c r="V425" s="502"/>
      <c r="X425" s="30"/>
      <c r="Y425" s="502"/>
      <c r="AA425" s="30"/>
      <c r="AB425" s="502"/>
      <c r="AD425" s="30"/>
      <c r="AE425" s="502"/>
      <c r="AG425" s="30"/>
      <c r="AH425" s="502"/>
      <c r="AJ425" s="30"/>
      <c r="AK425" s="502"/>
      <c r="AM425" s="30"/>
      <c r="AN425" s="502"/>
      <c r="AP425" s="30"/>
      <c r="AQ425" s="502"/>
      <c r="AS425" s="30"/>
      <c r="AT425" s="502"/>
      <c r="AV425" s="30"/>
      <c r="AW425" s="502"/>
      <c r="AY425" s="30"/>
      <c r="AZ425" s="502"/>
      <c r="BB425" s="30"/>
      <c r="BC425" s="502"/>
      <c r="BE425" s="30"/>
      <c r="BF425" s="502"/>
      <c r="BH425" s="30"/>
      <c r="BI425" s="502"/>
      <c r="BK425" s="30"/>
      <c r="BL425" s="31"/>
      <c r="BM425" s="31"/>
      <c r="BN425" s="31"/>
      <c r="BO425" s="31"/>
      <c r="BP425" s="31"/>
      <c r="BQ425" s="31"/>
      <c r="BR425" s="31"/>
      <c r="BS425" s="502"/>
      <c r="BT425" s="502"/>
      <c r="BU425" s="502"/>
      <c r="BV425" s="502"/>
      <c r="BW425" s="502"/>
      <c r="BX425" s="502"/>
      <c r="BY425" s="502"/>
      <c r="BZ425" s="502"/>
      <c r="CA425" s="502"/>
      <c r="CB425" s="502"/>
      <c r="CC425" s="502"/>
      <c r="CD425" s="502"/>
      <c r="CE425" s="502"/>
      <c r="CF425" s="502"/>
      <c r="CG425" s="502"/>
      <c r="CH425" s="502"/>
      <c r="CI425" s="502"/>
      <c r="CJ425" s="502"/>
      <c r="CK425" s="502"/>
      <c r="CL425" s="502"/>
      <c r="CM425" s="502"/>
      <c r="CN425" s="502"/>
      <c r="CO425" s="502"/>
      <c r="CP425" s="502"/>
      <c r="CQ425" s="502"/>
      <c r="CR425" s="502"/>
      <c r="CS425" s="502"/>
      <c r="CT425" s="502"/>
      <c r="CU425" s="502"/>
      <c r="CV425" s="502"/>
      <c r="CW425" s="502"/>
      <c r="CX425" s="502"/>
      <c r="CY425" s="502"/>
      <c r="CZ425" s="502"/>
      <c r="DA425" s="502"/>
      <c r="DB425" s="502"/>
      <c r="DC425" s="502"/>
      <c r="DD425" s="502"/>
      <c r="DE425" s="502"/>
      <c r="DF425" s="502"/>
      <c r="DG425" s="502"/>
      <c r="DH425" s="502"/>
      <c r="DI425" s="502"/>
      <c r="DJ425" s="502"/>
      <c r="DK425" s="502"/>
      <c r="DL425" s="502"/>
      <c r="DM425" s="502"/>
      <c r="DN425" s="502"/>
      <c r="DO425" s="502"/>
      <c r="DP425" s="502"/>
      <c r="DQ425" s="502"/>
      <c r="DR425" s="502"/>
      <c r="DS425" s="502"/>
      <c r="DT425" s="502"/>
      <c r="DU425" s="502"/>
      <c r="DV425" s="502"/>
      <c r="DW425" s="502"/>
      <c r="DX425" s="502"/>
      <c r="DY425" s="502"/>
      <c r="DZ425" s="502"/>
      <c r="EA425" s="502"/>
      <c r="EB425" s="502"/>
      <c r="EC425" s="502"/>
      <c r="ED425" s="502"/>
      <c r="EE425" s="502"/>
      <c r="EF425" s="502"/>
      <c r="EG425" s="502"/>
      <c r="EH425" s="502"/>
      <c r="EI425" s="502"/>
      <c r="EJ425" s="502"/>
      <c r="EK425" s="502"/>
      <c r="EL425" s="502"/>
      <c r="EM425" s="502"/>
      <c r="EN425" s="502"/>
      <c r="EO425" s="502"/>
      <c r="EP425" s="502"/>
      <c r="EQ425" s="502"/>
      <c r="ER425" s="502"/>
      <c r="ES425" s="502"/>
      <c r="ET425" s="502"/>
      <c r="EU425" s="502"/>
      <c r="EV425" s="502"/>
      <c r="EW425" s="502"/>
      <c r="EX425" s="503"/>
      <c r="EY425" s="502"/>
      <c r="EZ425" s="502"/>
      <c r="FA425" s="502"/>
      <c r="FB425" s="502"/>
      <c r="FC425" s="502"/>
      <c r="FD425" s="502"/>
      <c r="FE425" s="502"/>
      <c r="FF425" s="502"/>
      <c r="FG425" s="502"/>
      <c r="FH425" s="502"/>
      <c r="FI425" s="502"/>
    </row>
    <row r="426" spans="1:165" s="501" customFormat="1" x14ac:dyDescent="0.2">
      <c r="A426" s="772"/>
      <c r="B426" s="788"/>
      <c r="C426" s="502"/>
      <c r="D426" s="502"/>
      <c r="F426" s="30"/>
      <c r="G426" s="502"/>
      <c r="I426" s="30"/>
      <c r="J426" s="502"/>
      <c r="L426" s="30"/>
      <c r="M426" s="502"/>
      <c r="O426" s="30"/>
      <c r="P426" s="502"/>
      <c r="R426" s="30"/>
      <c r="S426" s="502"/>
      <c r="U426" s="30"/>
      <c r="V426" s="502"/>
      <c r="X426" s="30"/>
      <c r="Y426" s="502"/>
      <c r="AA426" s="30"/>
      <c r="AB426" s="502"/>
      <c r="AD426" s="30"/>
      <c r="AE426" s="502"/>
      <c r="AG426" s="30"/>
      <c r="AH426" s="502"/>
      <c r="AJ426" s="30"/>
      <c r="AK426" s="502"/>
      <c r="AM426" s="30"/>
      <c r="AN426" s="502"/>
      <c r="AP426" s="30"/>
      <c r="AQ426" s="502"/>
      <c r="AS426" s="30"/>
      <c r="AT426" s="502"/>
      <c r="AV426" s="30"/>
      <c r="AW426" s="502"/>
      <c r="AY426" s="30"/>
      <c r="AZ426" s="502"/>
      <c r="BB426" s="30"/>
      <c r="BC426" s="502"/>
      <c r="BE426" s="30"/>
      <c r="BF426" s="502"/>
      <c r="BH426" s="30"/>
      <c r="BI426" s="502"/>
      <c r="BK426" s="30"/>
      <c r="BL426" s="31"/>
      <c r="BM426" s="31"/>
      <c r="BN426" s="31"/>
      <c r="BO426" s="31"/>
      <c r="BP426" s="31"/>
      <c r="BQ426" s="31"/>
      <c r="BR426" s="31"/>
      <c r="BS426" s="502"/>
      <c r="BT426" s="502"/>
      <c r="BU426" s="502"/>
      <c r="BV426" s="502"/>
      <c r="BW426" s="502"/>
      <c r="BX426" s="502"/>
      <c r="BY426" s="502"/>
      <c r="BZ426" s="502"/>
      <c r="CA426" s="502"/>
      <c r="CB426" s="502"/>
      <c r="CC426" s="502"/>
      <c r="CD426" s="502"/>
      <c r="CE426" s="502"/>
      <c r="CF426" s="502"/>
      <c r="CG426" s="502"/>
      <c r="CH426" s="502"/>
      <c r="CI426" s="502"/>
      <c r="CJ426" s="502"/>
      <c r="CK426" s="502"/>
      <c r="CL426" s="502"/>
      <c r="CM426" s="502"/>
      <c r="CN426" s="502"/>
      <c r="CO426" s="502"/>
      <c r="CP426" s="502"/>
      <c r="CQ426" s="502"/>
      <c r="CR426" s="502"/>
      <c r="CS426" s="502"/>
      <c r="CT426" s="502"/>
      <c r="CU426" s="502"/>
      <c r="CV426" s="502"/>
      <c r="CW426" s="502"/>
      <c r="CX426" s="502"/>
      <c r="CY426" s="502"/>
      <c r="CZ426" s="502"/>
      <c r="DA426" s="502"/>
      <c r="DB426" s="502"/>
      <c r="DC426" s="502"/>
      <c r="DD426" s="502"/>
      <c r="DE426" s="502"/>
      <c r="DF426" s="502"/>
      <c r="DG426" s="502"/>
      <c r="DH426" s="502"/>
      <c r="DI426" s="502"/>
      <c r="DJ426" s="502"/>
      <c r="DK426" s="502"/>
      <c r="DL426" s="502"/>
      <c r="DM426" s="502"/>
      <c r="DN426" s="502"/>
      <c r="DO426" s="502"/>
      <c r="DP426" s="502"/>
      <c r="DQ426" s="502"/>
      <c r="DR426" s="502"/>
      <c r="DS426" s="502"/>
      <c r="DT426" s="502"/>
      <c r="DU426" s="502"/>
      <c r="DV426" s="502"/>
      <c r="DW426" s="502"/>
      <c r="DX426" s="502"/>
      <c r="DY426" s="502"/>
      <c r="DZ426" s="502"/>
      <c r="EA426" s="502"/>
      <c r="EB426" s="502"/>
      <c r="EC426" s="502"/>
      <c r="ED426" s="502"/>
      <c r="EE426" s="502"/>
      <c r="EF426" s="502"/>
      <c r="EG426" s="502"/>
      <c r="EH426" s="502"/>
      <c r="EI426" s="502"/>
      <c r="EJ426" s="502"/>
      <c r="EK426" s="502"/>
      <c r="EL426" s="502"/>
      <c r="EM426" s="502"/>
      <c r="EN426" s="502"/>
      <c r="EO426" s="502"/>
      <c r="EP426" s="502"/>
      <c r="EQ426" s="502"/>
      <c r="ER426" s="502"/>
      <c r="ES426" s="502"/>
      <c r="ET426" s="502"/>
      <c r="EU426" s="502"/>
      <c r="EV426" s="502"/>
      <c r="EW426" s="502"/>
      <c r="EX426" s="503"/>
      <c r="EY426" s="502"/>
      <c r="EZ426" s="502"/>
      <c r="FA426" s="502"/>
      <c r="FB426" s="502"/>
      <c r="FC426" s="502"/>
      <c r="FD426" s="502"/>
      <c r="FE426" s="502"/>
      <c r="FF426" s="502"/>
      <c r="FG426" s="502"/>
      <c r="FH426" s="502"/>
      <c r="FI426" s="502"/>
    </row>
    <row r="427" spans="1:165" s="501" customFormat="1" x14ac:dyDescent="0.2">
      <c r="A427" s="772"/>
      <c r="B427" s="788"/>
      <c r="C427" s="502"/>
      <c r="D427" s="502"/>
      <c r="F427" s="30"/>
      <c r="G427" s="502"/>
      <c r="I427" s="30"/>
      <c r="J427" s="502"/>
      <c r="L427" s="30"/>
      <c r="M427" s="502"/>
      <c r="O427" s="30"/>
      <c r="P427" s="502"/>
      <c r="R427" s="30"/>
      <c r="S427" s="502"/>
      <c r="U427" s="30"/>
      <c r="V427" s="502"/>
      <c r="X427" s="30"/>
      <c r="Y427" s="502"/>
      <c r="AA427" s="30"/>
      <c r="AB427" s="502"/>
      <c r="AD427" s="30"/>
      <c r="AE427" s="502"/>
      <c r="AG427" s="30"/>
      <c r="AH427" s="502"/>
      <c r="AJ427" s="30"/>
      <c r="AK427" s="502"/>
      <c r="AM427" s="30"/>
      <c r="AN427" s="502"/>
      <c r="AP427" s="30"/>
      <c r="AQ427" s="502"/>
      <c r="AS427" s="30"/>
      <c r="AT427" s="502"/>
      <c r="AV427" s="30"/>
      <c r="AW427" s="502"/>
      <c r="AY427" s="30"/>
      <c r="AZ427" s="502"/>
      <c r="BB427" s="30"/>
      <c r="BC427" s="502"/>
      <c r="BE427" s="30"/>
      <c r="BF427" s="502"/>
      <c r="BH427" s="30"/>
      <c r="BI427" s="502"/>
      <c r="BK427" s="30"/>
      <c r="BL427" s="31"/>
      <c r="BM427" s="31"/>
      <c r="BN427" s="31"/>
      <c r="BO427" s="31"/>
      <c r="BP427" s="31"/>
      <c r="BQ427" s="31"/>
      <c r="BR427" s="31"/>
      <c r="BS427" s="502"/>
      <c r="BT427" s="502"/>
      <c r="BU427" s="502"/>
      <c r="BV427" s="502"/>
      <c r="BW427" s="502"/>
      <c r="BX427" s="502"/>
      <c r="BY427" s="502"/>
      <c r="BZ427" s="502"/>
      <c r="CA427" s="502"/>
      <c r="CB427" s="502"/>
      <c r="CC427" s="502"/>
      <c r="CD427" s="502"/>
      <c r="CE427" s="502"/>
      <c r="CF427" s="502"/>
      <c r="CG427" s="502"/>
      <c r="CH427" s="502"/>
      <c r="CI427" s="502"/>
      <c r="CJ427" s="502"/>
      <c r="CK427" s="502"/>
      <c r="CL427" s="502"/>
      <c r="CM427" s="502"/>
      <c r="CN427" s="502"/>
      <c r="CO427" s="502"/>
      <c r="CP427" s="502"/>
      <c r="CQ427" s="502"/>
      <c r="CR427" s="502"/>
      <c r="CS427" s="502"/>
      <c r="CT427" s="502"/>
      <c r="CU427" s="502"/>
      <c r="CV427" s="502"/>
      <c r="CW427" s="502"/>
      <c r="CX427" s="502"/>
      <c r="CY427" s="502"/>
      <c r="CZ427" s="502"/>
      <c r="DA427" s="502"/>
      <c r="DB427" s="502"/>
      <c r="DC427" s="502"/>
      <c r="DD427" s="502"/>
      <c r="DE427" s="502"/>
      <c r="DF427" s="502"/>
      <c r="DG427" s="502"/>
      <c r="DH427" s="502"/>
      <c r="DI427" s="502"/>
      <c r="DJ427" s="502"/>
      <c r="DK427" s="502"/>
      <c r="DL427" s="502"/>
      <c r="DM427" s="502"/>
      <c r="DN427" s="502"/>
      <c r="DO427" s="502"/>
      <c r="DP427" s="502"/>
      <c r="DQ427" s="502"/>
      <c r="DR427" s="502"/>
      <c r="DS427" s="502"/>
      <c r="DT427" s="502"/>
      <c r="DU427" s="502"/>
      <c r="DV427" s="502"/>
      <c r="DW427" s="502"/>
      <c r="DX427" s="502"/>
      <c r="DY427" s="502"/>
      <c r="DZ427" s="502"/>
      <c r="EA427" s="502"/>
      <c r="EB427" s="502"/>
      <c r="EC427" s="502"/>
      <c r="ED427" s="502"/>
      <c r="EE427" s="502"/>
      <c r="EF427" s="502"/>
      <c r="EG427" s="502"/>
      <c r="EH427" s="502"/>
      <c r="EI427" s="502"/>
      <c r="EJ427" s="502"/>
      <c r="EK427" s="502"/>
      <c r="EL427" s="502"/>
      <c r="EM427" s="502"/>
      <c r="EN427" s="502"/>
      <c r="EO427" s="502"/>
      <c r="EP427" s="502"/>
      <c r="EQ427" s="502"/>
      <c r="ER427" s="502"/>
      <c r="ES427" s="502"/>
      <c r="ET427" s="502"/>
      <c r="EU427" s="502"/>
      <c r="EV427" s="502"/>
      <c r="EW427" s="502"/>
      <c r="EX427" s="503"/>
      <c r="EY427" s="502"/>
      <c r="EZ427" s="502"/>
      <c r="FA427" s="502"/>
      <c r="FB427" s="502"/>
      <c r="FC427" s="502"/>
      <c r="FD427" s="502"/>
      <c r="FE427" s="502"/>
      <c r="FF427" s="502"/>
      <c r="FG427" s="502"/>
      <c r="FH427" s="502"/>
      <c r="FI427" s="502"/>
    </row>
    <row r="428" spans="1:165" s="501" customFormat="1" x14ac:dyDescent="0.2">
      <c r="A428" s="772"/>
      <c r="B428" s="788"/>
      <c r="C428" s="502"/>
      <c r="D428" s="502"/>
      <c r="F428" s="30"/>
      <c r="G428" s="502"/>
      <c r="I428" s="30"/>
      <c r="J428" s="502"/>
      <c r="L428" s="30"/>
      <c r="M428" s="502"/>
      <c r="O428" s="30"/>
      <c r="P428" s="502"/>
      <c r="R428" s="30"/>
      <c r="S428" s="502"/>
      <c r="U428" s="30"/>
      <c r="V428" s="502"/>
      <c r="X428" s="30"/>
      <c r="Y428" s="502"/>
      <c r="AA428" s="30"/>
      <c r="AB428" s="502"/>
      <c r="AD428" s="30"/>
      <c r="AE428" s="502"/>
      <c r="AG428" s="30"/>
      <c r="AH428" s="502"/>
      <c r="AJ428" s="30"/>
      <c r="AK428" s="502"/>
      <c r="AM428" s="30"/>
      <c r="AN428" s="502"/>
      <c r="AP428" s="30"/>
      <c r="AQ428" s="502"/>
      <c r="AS428" s="30"/>
      <c r="AT428" s="502"/>
      <c r="AV428" s="30"/>
      <c r="AW428" s="502"/>
      <c r="AY428" s="30"/>
      <c r="AZ428" s="502"/>
      <c r="BB428" s="30"/>
      <c r="BC428" s="502"/>
      <c r="BE428" s="30"/>
      <c r="BF428" s="502"/>
      <c r="BH428" s="30"/>
      <c r="BI428" s="502"/>
      <c r="BK428" s="30"/>
      <c r="BL428" s="31"/>
      <c r="BM428" s="31"/>
      <c r="BN428" s="31"/>
      <c r="BO428" s="31"/>
      <c r="BP428" s="31"/>
      <c r="BQ428" s="31"/>
      <c r="BR428" s="31"/>
      <c r="BS428" s="502"/>
      <c r="BT428" s="502"/>
      <c r="BU428" s="502"/>
      <c r="BV428" s="502"/>
      <c r="BW428" s="502"/>
      <c r="BX428" s="502"/>
      <c r="BY428" s="502"/>
      <c r="BZ428" s="502"/>
      <c r="CA428" s="502"/>
      <c r="CB428" s="502"/>
      <c r="CC428" s="502"/>
      <c r="CD428" s="502"/>
      <c r="CE428" s="502"/>
      <c r="CF428" s="502"/>
      <c r="CG428" s="502"/>
      <c r="CH428" s="502"/>
      <c r="CI428" s="502"/>
      <c r="CJ428" s="502"/>
      <c r="CK428" s="502"/>
      <c r="CL428" s="502"/>
      <c r="CM428" s="502"/>
      <c r="CN428" s="502"/>
      <c r="CO428" s="502"/>
      <c r="CP428" s="502"/>
      <c r="CQ428" s="502"/>
      <c r="CR428" s="502"/>
      <c r="CS428" s="502"/>
      <c r="CT428" s="502"/>
      <c r="CU428" s="502"/>
      <c r="CV428" s="502"/>
      <c r="CW428" s="502"/>
      <c r="CX428" s="502"/>
      <c r="CY428" s="502"/>
      <c r="CZ428" s="502"/>
      <c r="DA428" s="502"/>
      <c r="DB428" s="502"/>
      <c r="DC428" s="502"/>
      <c r="DD428" s="502"/>
      <c r="DE428" s="502"/>
      <c r="DF428" s="502"/>
      <c r="DG428" s="502"/>
      <c r="DH428" s="502"/>
      <c r="DI428" s="502"/>
      <c r="DJ428" s="502"/>
      <c r="DK428" s="502"/>
      <c r="DL428" s="502"/>
      <c r="DM428" s="502"/>
      <c r="DN428" s="502"/>
      <c r="DO428" s="502"/>
      <c r="DP428" s="502"/>
      <c r="DQ428" s="502"/>
      <c r="DR428" s="502"/>
      <c r="DS428" s="502"/>
      <c r="DT428" s="502"/>
      <c r="DU428" s="502"/>
      <c r="DV428" s="502"/>
      <c r="DW428" s="502"/>
      <c r="DX428" s="502"/>
      <c r="DY428" s="502"/>
      <c r="DZ428" s="502"/>
      <c r="EA428" s="502"/>
      <c r="EB428" s="502"/>
      <c r="EC428" s="502"/>
      <c r="ED428" s="502"/>
      <c r="EE428" s="502"/>
      <c r="EF428" s="502"/>
      <c r="EG428" s="502"/>
      <c r="EH428" s="502"/>
      <c r="EI428" s="502"/>
      <c r="EJ428" s="502"/>
      <c r="EK428" s="502"/>
      <c r="EL428" s="502"/>
      <c r="EM428" s="502"/>
      <c r="EN428" s="502"/>
      <c r="EO428" s="502"/>
      <c r="EP428" s="502"/>
      <c r="EQ428" s="502"/>
      <c r="ER428" s="502"/>
      <c r="ES428" s="502"/>
      <c r="ET428" s="502"/>
      <c r="EU428" s="502"/>
      <c r="EV428" s="502"/>
      <c r="EW428" s="502"/>
      <c r="EX428" s="503"/>
      <c r="EY428" s="502"/>
      <c r="EZ428" s="502"/>
      <c r="FA428" s="502"/>
      <c r="FB428" s="502"/>
      <c r="FC428" s="502"/>
      <c r="FD428" s="502"/>
      <c r="FE428" s="502"/>
      <c r="FF428" s="502"/>
      <c r="FG428" s="502"/>
      <c r="FH428" s="502"/>
      <c r="FI428" s="502"/>
    </row>
    <row r="429" spans="1:165" s="501" customFormat="1" x14ac:dyDescent="0.2">
      <c r="A429" s="772"/>
      <c r="B429" s="788"/>
      <c r="C429" s="502"/>
      <c r="D429" s="502"/>
      <c r="F429" s="30"/>
      <c r="G429" s="502"/>
      <c r="I429" s="30"/>
      <c r="J429" s="502"/>
      <c r="L429" s="30"/>
      <c r="M429" s="502"/>
      <c r="O429" s="30"/>
      <c r="P429" s="502"/>
      <c r="R429" s="30"/>
      <c r="S429" s="502"/>
      <c r="U429" s="30"/>
      <c r="V429" s="502"/>
      <c r="X429" s="30"/>
      <c r="Y429" s="502"/>
      <c r="AA429" s="30"/>
      <c r="AB429" s="502"/>
      <c r="AD429" s="30"/>
      <c r="AE429" s="502"/>
      <c r="AG429" s="30"/>
      <c r="AH429" s="502"/>
      <c r="AJ429" s="30"/>
      <c r="AK429" s="502"/>
      <c r="AM429" s="30"/>
      <c r="AN429" s="502"/>
      <c r="AP429" s="30"/>
      <c r="AQ429" s="502"/>
      <c r="AS429" s="30"/>
      <c r="AT429" s="502"/>
      <c r="AV429" s="30"/>
      <c r="AW429" s="502"/>
      <c r="AY429" s="30"/>
      <c r="AZ429" s="502"/>
      <c r="BB429" s="30"/>
      <c r="BC429" s="502"/>
      <c r="BE429" s="30"/>
      <c r="BF429" s="502"/>
      <c r="BH429" s="30"/>
      <c r="BI429" s="502"/>
      <c r="BK429" s="30"/>
      <c r="BL429" s="31"/>
      <c r="BM429" s="31"/>
      <c r="BN429" s="31"/>
      <c r="BO429" s="31"/>
      <c r="BP429" s="31"/>
      <c r="BQ429" s="31"/>
      <c r="BR429" s="31"/>
      <c r="BS429" s="502"/>
      <c r="BT429" s="502"/>
      <c r="BU429" s="502"/>
      <c r="BV429" s="502"/>
      <c r="BW429" s="502"/>
      <c r="BX429" s="502"/>
      <c r="BY429" s="502"/>
      <c r="BZ429" s="502"/>
      <c r="CA429" s="502"/>
      <c r="CB429" s="502"/>
      <c r="CC429" s="502"/>
      <c r="CD429" s="502"/>
      <c r="CE429" s="502"/>
      <c r="CF429" s="502"/>
      <c r="CG429" s="502"/>
      <c r="CH429" s="502"/>
      <c r="CI429" s="502"/>
      <c r="CJ429" s="502"/>
      <c r="CK429" s="502"/>
      <c r="CL429" s="502"/>
      <c r="CM429" s="502"/>
      <c r="CN429" s="502"/>
      <c r="CO429" s="502"/>
      <c r="CP429" s="502"/>
      <c r="CQ429" s="502"/>
      <c r="CR429" s="502"/>
      <c r="CS429" s="502"/>
      <c r="CT429" s="502"/>
      <c r="CU429" s="502"/>
      <c r="CV429" s="502"/>
      <c r="CW429" s="502"/>
      <c r="CX429" s="502"/>
      <c r="CY429" s="502"/>
      <c r="CZ429" s="502"/>
      <c r="DA429" s="502"/>
      <c r="DB429" s="502"/>
      <c r="DC429" s="502"/>
      <c r="DD429" s="502"/>
      <c r="DE429" s="502"/>
      <c r="DF429" s="502"/>
      <c r="DG429" s="502"/>
      <c r="DH429" s="502"/>
      <c r="DI429" s="502"/>
      <c r="DJ429" s="502"/>
      <c r="DK429" s="502"/>
      <c r="DL429" s="502"/>
      <c r="DM429" s="502"/>
      <c r="DN429" s="502"/>
      <c r="DO429" s="502"/>
      <c r="DP429" s="502"/>
      <c r="DQ429" s="502"/>
      <c r="DR429" s="502"/>
      <c r="DS429" s="502"/>
      <c r="DT429" s="502"/>
      <c r="DU429" s="502"/>
      <c r="DV429" s="502"/>
      <c r="DW429" s="502"/>
      <c r="DX429" s="502"/>
      <c r="DY429" s="502"/>
      <c r="DZ429" s="502"/>
      <c r="EA429" s="502"/>
      <c r="EB429" s="502"/>
      <c r="EC429" s="502"/>
      <c r="ED429" s="502"/>
      <c r="EE429" s="502"/>
      <c r="EF429" s="502"/>
      <c r="EG429" s="502"/>
      <c r="EH429" s="502"/>
      <c r="EI429" s="502"/>
      <c r="EJ429" s="502"/>
      <c r="EK429" s="502"/>
      <c r="EL429" s="502"/>
      <c r="EM429" s="502"/>
      <c r="EN429" s="502"/>
      <c r="EO429" s="502"/>
      <c r="EP429" s="502"/>
      <c r="EQ429" s="502"/>
      <c r="ER429" s="502"/>
      <c r="ES429" s="502"/>
      <c r="ET429" s="502"/>
      <c r="EU429" s="502"/>
      <c r="EV429" s="502"/>
      <c r="EW429" s="502"/>
      <c r="EX429" s="503"/>
      <c r="EY429" s="502"/>
      <c r="EZ429" s="502"/>
      <c r="FA429" s="502"/>
      <c r="FB429" s="502"/>
      <c r="FC429" s="502"/>
      <c r="FD429" s="502"/>
      <c r="FE429" s="502"/>
      <c r="FF429" s="502"/>
      <c r="FG429" s="502"/>
      <c r="FH429" s="502"/>
      <c r="FI429" s="502"/>
    </row>
    <row r="430" spans="1:165" s="501" customFormat="1" x14ac:dyDescent="0.2">
      <c r="A430" s="772"/>
      <c r="B430" s="788"/>
      <c r="C430" s="502"/>
      <c r="D430" s="502"/>
      <c r="F430" s="30"/>
      <c r="G430" s="502"/>
      <c r="I430" s="30"/>
      <c r="J430" s="502"/>
      <c r="L430" s="30"/>
      <c r="M430" s="502"/>
      <c r="O430" s="30"/>
      <c r="P430" s="502"/>
      <c r="R430" s="30"/>
      <c r="S430" s="502"/>
      <c r="U430" s="30"/>
      <c r="V430" s="502"/>
      <c r="X430" s="30"/>
      <c r="Y430" s="502"/>
      <c r="AA430" s="30"/>
      <c r="AB430" s="502"/>
      <c r="AD430" s="30"/>
      <c r="AE430" s="502"/>
      <c r="AG430" s="30"/>
      <c r="AH430" s="502"/>
      <c r="AJ430" s="30"/>
      <c r="AK430" s="502"/>
      <c r="AM430" s="30"/>
      <c r="AN430" s="502"/>
      <c r="AP430" s="30"/>
      <c r="AQ430" s="502"/>
      <c r="AS430" s="30"/>
      <c r="AT430" s="502"/>
      <c r="AV430" s="30"/>
      <c r="AW430" s="502"/>
      <c r="AY430" s="30"/>
      <c r="AZ430" s="502"/>
      <c r="BB430" s="30"/>
      <c r="BC430" s="502"/>
      <c r="BE430" s="30"/>
      <c r="BF430" s="502"/>
      <c r="BH430" s="30"/>
      <c r="BI430" s="502"/>
      <c r="BK430" s="30"/>
      <c r="BL430" s="31"/>
      <c r="BM430" s="31"/>
      <c r="BN430" s="31"/>
      <c r="BO430" s="31"/>
      <c r="BP430" s="31"/>
      <c r="BQ430" s="31"/>
      <c r="BR430" s="31"/>
      <c r="BS430" s="502"/>
      <c r="BT430" s="502"/>
      <c r="BU430" s="502"/>
      <c r="BV430" s="502"/>
      <c r="BW430" s="502"/>
      <c r="BX430" s="502"/>
      <c r="BY430" s="502"/>
      <c r="BZ430" s="502"/>
      <c r="CA430" s="502"/>
      <c r="CB430" s="502"/>
      <c r="CC430" s="502"/>
      <c r="CD430" s="502"/>
      <c r="CE430" s="502"/>
      <c r="CF430" s="502"/>
      <c r="CG430" s="502"/>
      <c r="CH430" s="502"/>
      <c r="CI430" s="502"/>
      <c r="CJ430" s="502"/>
      <c r="CK430" s="502"/>
      <c r="CL430" s="502"/>
      <c r="CM430" s="502"/>
      <c r="CN430" s="502"/>
      <c r="CO430" s="502"/>
      <c r="CP430" s="502"/>
      <c r="CQ430" s="502"/>
      <c r="CR430" s="502"/>
      <c r="CS430" s="502"/>
      <c r="CT430" s="502"/>
      <c r="CU430" s="502"/>
      <c r="CV430" s="502"/>
      <c r="CW430" s="502"/>
      <c r="CX430" s="502"/>
      <c r="CY430" s="502"/>
      <c r="CZ430" s="502"/>
      <c r="DA430" s="502"/>
      <c r="DB430" s="502"/>
      <c r="DC430" s="502"/>
      <c r="DD430" s="502"/>
      <c r="DE430" s="502"/>
      <c r="DF430" s="502"/>
      <c r="DG430" s="502"/>
      <c r="DH430" s="502"/>
      <c r="DI430" s="502"/>
      <c r="DJ430" s="502"/>
      <c r="DK430" s="502"/>
      <c r="DL430" s="502"/>
      <c r="DM430" s="502"/>
      <c r="DN430" s="502"/>
      <c r="DO430" s="502"/>
      <c r="DP430" s="502"/>
      <c r="DQ430" s="502"/>
      <c r="DR430" s="502"/>
      <c r="DS430" s="502"/>
      <c r="DT430" s="502"/>
      <c r="DU430" s="502"/>
      <c r="DV430" s="502"/>
      <c r="DW430" s="502"/>
      <c r="DX430" s="502"/>
      <c r="DY430" s="502"/>
      <c r="DZ430" s="502"/>
      <c r="EA430" s="502"/>
      <c r="EB430" s="502"/>
      <c r="EC430" s="502"/>
      <c r="ED430" s="502"/>
      <c r="EE430" s="502"/>
      <c r="EF430" s="502"/>
      <c r="EG430" s="502"/>
      <c r="EH430" s="502"/>
      <c r="EI430" s="502"/>
      <c r="EJ430" s="502"/>
      <c r="EK430" s="502"/>
      <c r="EL430" s="502"/>
      <c r="EM430" s="502"/>
      <c r="EN430" s="502"/>
      <c r="EO430" s="502"/>
      <c r="EP430" s="502"/>
      <c r="EQ430" s="502"/>
      <c r="ER430" s="502"/>
      <c r="ES430" s="502"/>
      <c r="ET430" s="502"/>
      <c r="EU430" s="502"/>
      <c r="EV430" s="502"/>
      <c r="EW430" s="502"/>
      <c r="EX430" s="503"/>
      <c r="EY430" s="502"/>
      <c r="EZ430" s="502"/>
      <c r="FA430" s="502"/>
      <c r="FB430" s="502"/>
      <c r="FC430" s="502"/>
      <c r="FD430" s="502"/>
      <c r="FE430" s="502"/>
      <c r="FF430" s="502"/>
      <c r="FG430" s="502"/>
      <c r="FH430" s="502"/>
      <c r="FI430" s="502"/>
    </row>
    <row r="431" spans="1:165" s="501" customFormat="1" x14ac:dyDescent="0.2">
      <c r="A431" s="772"/>
      <c r="B431" s="788"/>
      <c r="C431" s="502"/>
      <c r="D431" s="502"/>
      <c r="F431" s="30"/>
      <c r="G431" s="502"/>
      <c r="I431" s="30"/>
      <c r="J431" s="502"/>
      <c r="L431" s="30"/>
      <c r="M431" s="502"/>
      <c r="O431" s="30"/>
      <c r="P431" s="502"/>
      <c r="R431" s="30"/>
      <c r="S431" s="502"/>
      <c r="U431" s="30"/>
      <c r="V431" s="502"/>
      <c r="X431" s="30"/>
      <c r="Y431" s="502"/>
      <c r="AA431" s="30"/>
      <c r="AB431" s="502"/>
      <c r="AD431" s="30"/>
      <c r="AE431" s="502"/>
      <c r="AG431" s="30"/>
      <c r="AH431" s="502"/>
      <c r="AJ431" s="30"/>
      <c r="AK431" s="502"/>
      <c r="AM431" s="30"/>
      <c r="AN431" s="502"/>
      <c r="AP431" s="30"/>
      <c r="AQ431" s="502"/>
      <c r="AS431" s="30"/>
      <c r="AT431" s="502"/>
      <c r="AV431" s="30"/>
      <c r="AW431" s="502"/>
      <c r="AY431" s="30"/>
      <c r="AZ431" s="502"/>
      <c r="BB431" s="30"/>
      <c r="BC431" s="502"/>
      <c r="BE431" s="30"/>
      <c r="BF431" s="502"/>
      <c r="BH431" s="30"/>
      <c r="BI431" s="502"/>
      <c r="BK431" s="30"/>
      <c r="BL431" s="31"/>
      <c r="BM431" s="31"/>
      <c r="BN431" s="31"/>
      <c r="BO431" s="31"/>
      <c r="BP431" s="31"/>
      <c r="BQ431" s="31"/>
      <c r="BR431" s="31"/>
      <c r="BS431" s="502"/>
      <c r="BT431" s="502"/>
      <c r="BU431" s="502"/>
      <c r="BV431" s="502"/>
      <c r="BW431" s="502"/>
      <c r="BX431" s="502"/>
      <c r="BY431" s="502"/>
      <c r="BZ431" s="502"/>
      <c r="CA431" s="502"/>
      <c r="CB431" s="502"/>
      <c r="CC431" s="502"/>
      <c r="CD431" s="502"/>
      <c r="CE431" s="502"/>
      <c r="CF431" s="502"/>
      <c r="CG431" s="502"/>
      <c r="CH431" s="502"/>
      <c r="CI431" s="502"/>
      <c r="CJ431" s="502"/>
      <c r="CK431" s="502"/>
      <c r="CL431" s="502"/>
      <c r="CM431" s="502"/>
      <c r="CN431" s="502"/>
      <c r="CO431" s="502"/>
      <c r="CP431" s="502"/>
      <c r="CQ431" s="502"/>
      <c r="CR431" s="502"/>
      <c r="CS431" s="502"/>
      <c r="CT431" s="502"/>
      <c r="CU431" s="502"/>
      <c r="CV431" s="502"/>
      <c r="CW431" s="502"/>
      <c r="CX431" s="502"/>
      <c r="CY431" s="502"/>
      <c r="CZ431" s="502"/>
      <c r="DA431" s="502"/>
      <c r="DB431" s="502"/>
      <c r="DC431" s="502"/>
      <c r="DD431" s="502"/>
      <c r="DE431" s="502"/>
      <c r="DF431" s="502"/>
      <c r="DG431" s="502"/>
      <c r="DH431" s="502"/>
      <c r="DI431" s="502"/>
      <c r="DJ431" s="502"/>
      <c r="DK431" s="502"/>
      <c r="DL431" s="502"/>
      <c r="DM431" s="502"/>
      <c r="DN431" s="502"/>
      <c r="DO431" s="502"/>
      <c r="DP431" s="502"/>
      <c r="DQ431" s="502"/>
      <c r="DR431" s="502"/>
      <c r="DS431" s="502"/>
      <c r="DT431" s="502"/>
      <c r="DU431" s="502"/>
      <c r="DV431" s="502"/>
      <c r="DW431" s="502"/>
      <c r="DX431" s="502"/>
      <c r="DY431" s="502"/>
      <c r="DZ431" s="502"/>
      <c r="EA431" s="502"/>
      <c r="EB431" s="502"/>
      <c r="EC431" s="502"/>
      <c r="ED431" s="502"/>
      <c r="EE431" s="502"/>
      <c r="EF431" s="502"/>
      <c r="EG431" s="502"/>
      <c r="EH431" s="502"/>
      <c r="EI431" s="502"/>
      <c r="EJ431" s="502"/>
      <c r="EK431" s="502"/>
      <c r="EL431" s="502"/>
      <c r="EM431" s="502"/>
      <c r="EN431" s="502"/>
      <c r="EO431" s="502"/>
      <c r="EP431" s="502"/>
      <c r="EQ431" s="502"/>
      <c r="ER431" s="502"/>
      <c r="ES431" s="502"/>
      <c r="ET431" s="502"/>
      <c r="EU431" s="502"/>
      <c r="EV431" s="502"/>
      <c r="EW431" s="502"/>
      <c r="EX431" s="503"/>
      <c r="EY431" s="502"/>
      <c r="EZ431" s="502"/>
      <c r="FA431" s="502"/>
      <c r="FB431" s="502"/>
      <c r="FC431" s="502"/>
      <c r="FD431" s="502"/>
      <c r="FE431" s="502"/>
      <c r="FF431" s="502"/>
      <c r="FG431" s="502"/>
      <c r="FH431" s="502"/>
      <c r="FI431" s="502"/>
    </row>
    <row r="432" spans="1:165" s="501" customFormat="1" x14ac:dyDescent="0.2">
      <c r="A432" s="772"/>
      <c r="B432" s="788"/>
      <c r="C432" s="502"/>
      <c r="D432" s="502"/>
      <c r="F432" s="30"/>
      <c r="G432" s="502"/>
      <c r="I432" s="30"/>
      <c r="J432" s="502"/>
      <c r="L432" s="30"/>
      <c r="M432" s="502"/>
      <c r="O432" s="30"/>
      <c r="P432" s="502"/>
      <c r="R432" s="30"/>
      <c r="S432" s="502"/>
      <c r="U432" s="30"/>
      <c r="V432" s="502"/>
      <c r="X432" s="30"/>
      <c r="Y432" s="502"/>
      <c r="AA432" s="30"/>
      <c r="AB432" s="502"/>
      <c r="AD432" s="30"/>
      <c r="AE432" s="502"/>
      <c r="AG432" s="30"/>
      <c r="AH432" s="502"/>
      <c r="AJ432" s="30"/>
      <c r="AK432" s="502"/>
      <c r="AM432" s="30"/>
      <c r="AN432" s="502"/>
      <c r="AP432" s="30"/>
      <c r="AQ432" s="502"/>
      <c r="AS432" s="30"/>
      <c r="AT432" s="502"/>
      <c r="AV432" s="30"/>
      <c r="AW432" s="502"/>
      <c r="AY432" s="30"/>
      <c r="AZ432" s="502"/>
      <c r="BB432" s="30"/>
      <c r="BC432" s="502"/>
      <c r="BE432" s="30"/>
      <c r="BF432" s="502"/>
      <c r="BH432" s="30"/>
      <c r="BI432" s="502"/>
      <c r="BK432" s="30"/>
      <c r="BL432" s="31"/>
      <c r="BM432" s="31"/>
      <c r="BN432" s="31"/>
      <c r="BO432" s="31"/>
      <c r="BP432" s="31"/>
      <c r="BQ432" s="31"/>
      <c r="BR432" s="31"/>
      <c r="BS432" s="502"/>
      <c r="BT432" s="502"/>
      <c r="BU432" s="502"/>
      <c r="BV432" s="502"/>
      <c r="BW432" s="502"/>
      <c r="BX432" s="502"/>
      <c r="BY432" s="502"/>
      <c r="BZ432" s="502"/>
      <c r="CA432" s="502"/>
      <c r="CB432" s="502"/>
      <c r="CC432" s="502"/>
      <c r="CD432" s="502"/>
      <c r="CE432" s="502"/>
      <c r="CF432" s="502"/>
      <c r="CG432" s="502"/>
      <c r="CH432" s="502"/>
      <c r="CI432" s="502"/>
      <c r="CJ432" s="502"/>
      <c r="CK432" s="502"/>
      <c r="CL432" s="502"/>
      <c r="CM432" s="502"/>
      <c r="CN432" s="502"/>
      <c r="CO432" s="502"/>
      <c r="CP432" s="502"/>
      <c r="CQ432" s="502"/>
      <c r="CR432" s="502"/>
      <c r="CS432" s="502"/>
      <c r="CT432" s="502"/>
      <c r="CU432" s="502"/>
      <c r="CV432" s="502"/>
      <c r="CW432" s="502"/>
      <c r="CX432" s="502"/>
      <c r="CY432" s="502"/>
      <c r="CZ432" s="502"/>
      <c r="DA432" s="502"/>
      <c r="DB432" s="502"/>
      <c r="DC432" s="502"/>
      <c r="DD432" s="502"/>
      <c r="DE432" s="502"/>
      <c r="DF432" s="502"/>
      <c r="DG432" s="502"/>
      <c r="DH432" s="502"/>
      <c r="DI432" s="502"/>
      <c r="DJ432" s="502"/>
      <c r="DK432" s="502"/>
      <c r="DL432" s="502"/>
      <c r="DM432" s="502"/>
      <c r="DN432" s="502"/>
      <c r="DO432" s="502"/>
      <c r="DP432" s="502"/>
      <c r="DQ432" s="502"/>
      <c r="DR432" s="502"/>
      <c r="DS432" s="502"/>
      <c r="DT432" s="502"/>
      <c r="DU432" s="502"/>
      <c r="DV432" s="502"/>
      <c r="DW432" s="502"/>
      <c r="DX432" s="502"/>
      <c r="DY432" s="502"/>
      <c r="DZ432" s="502"/>
      <c r="EA432" s="502"/>
      <c r="EB432" s="502"/>
      <c r="EC432" s="502"/>
      <c r="ED432" s="502"/>
      <c r="EE432" s="502"/>
      <c r="EF432" s="502"/>
      <c r="EG432" s="502"/>
      <c r="EH432" s="502"/>
      <c r="EI432" s="502"/>
      <c r="EJ432" s="502"/>
      <c r="EK432" s="502"/>
      <c r="EL432" s="502"/>
      <c r="EM432" s="502"/>
      <c r="EN432" s="502"/>
      <c r="EO432" s="502"/>
      <c r="EP432" s="502"/>
      <c r="EQ432" s="502"/>
      <c r="ER432" s="502"/>
      <c r="ES432" s="502"/>
      <c r="ET432" s="502"/>
      <c r="EU432" s="502"/>
      <c r="EV432" s="502"/>
      <c r="EW432" s="502"/>
      <c r="EX432" s="503"/>
      <c r="EY432" s="502"/>
      <c r="EZ432" s="502"/>
      <c r="FA432" s="502"/>
      <c r="FB432" s="502"/>
      <c r="FC432" s="502"/>
      <c r="FD432" s="502"/>
      <c r="FE432" s="502"/>
      <c r="FF432" s="502"/>
      <c r="FG432" s="502"/>
      <c r="FH432" s="502"/>
      <c r="FI432" s="502"/>
    </row>
    <row r="433" spans="1:165" s="501" customFormat="1" x14ac:dyDescent="0.2">
      <c r="A433" s="772"/>
      <c r="B433" s="788"/>
      <c r="C433" s="502"/>
      <c r="D433" s="502"/>
      <c r="F433" s="30"/>
      <c r="G433" s="502"/>
      <c r="I433" s="30"/>
      <c r="J433" s="502"/>
      <c r="L433" s="30"/>
      <c r="M433" s="502"/>
      <c r="O433" s="30"/>
      <c r="P433" s="502"/>
      <c r="R433" s="30"/>
      <c r="S433" s="502"/>
      <c r="U433" s="30"/>
      <c r="V433" s="502"/>
      <c r="X433" s="30"/>
      <c r="Y433" s="502"/>
      <c r="AA433" s="30"/>
      <c r="AB433" s="502"/>
      <c r="AD433" s="30"/>
      <c r="AE433" s="502"/>
      <c r="AG433" s="30"/>
      <c r="AH433" s="502"/>
      <c r="AJ433" s="30"/>
      <c r="AK433" s="502"/>
      <c r="AM433" s="30"/>
      <c r="AN433" s="502"/>
      <c r="AP433" s="30"/>
      <c r="AQ433" s="502"/>
      <c r="AS433" s="30"/>
      <c r="AT433" s="502"/>
      <c r="AV433" s="30"/>
      <c r="AW433" s="502"/>
      <c r="AY433" s="30"/>
      <c r="AZ433" s="502"/>
      <c r="BB433" s="30"/>
      <c r="BC433" s="502"/>
      <c r="BE433" s="30"/>
      <c r="BF433" s="502"/>
      <c r="BH433" s="30"/>
      <c r="BI433" s="502"/>
      <c r="BK433" s="30"/>
      <c r="BL433" s="31"/>
      <c r="BM433" s="31"/>
      <c r="BN433" s="31"/>
      <c r="BO433" s="31"/>
      <c r="BP433" s="31"/>
      <c r="BQ433" s="31"/>
      <c r="BR433" s="31"/>
      <c r="BS433" s="502"/>
      <c r="BT433" s="502"/>
      <c r="BU433" s="502"/>
      <c r="BV433" s="502"/>
      <c r="BW433" s="502"/>
      <c r="BX433" s="502"/>
      <c r="BY433" s="502"/>
      <c r="BZ433" s="502"/>
      <c r="CA433" s="502"/>
      <c r="CB433" s="502"/>
      <c r="CC433" s="502"/>
      <c r="CD433" s="502"/>
      <c r="CE433" s="502"/>
      <c r="CF433" s="502"/>
      <c r="CG433" s="502"/>
      <c r="CH433" s="502"/>
      <c r="CI433" s="502"/>
      <c r="CJ433" s="502"/>
      <c r="CK433" s="502"/>
      <c r="CL433" s="502"/>
      <c r="CM433" s="502"/>
      <c r="CN433" s="502"/>
      <c r="CO433" s="502"/>
      <c r="CP433" s="502"/>
      <c r="CQ433" s="502"/>
      <c r="CR433" s="502"/>
      <c r="CS433" s="502"/>
      <c r="CT433" s="502"/>
      <c r="CU433" s="502"/>
      <c r="CV433" s="502"/>
      <c r="CW433" s="502"/>
      <c r="CX433" s="502"/>
      <c r="CY433" s="502"/>
      <c r="CZ433" s="502"/>
      <c r="DA433" s="502"/>
      <c r="DB433" s="502"/>
      <c r="DC433" s="502"/>
      <c r="DD433" s="502"/>
      <c r="DE433" s="502"/>
      <c r="DF433" s="502"/>
      <c r="DG433" s="502"/>
      <c r="DH433" s="502"/>
      <c r="DI433" s="502"/>
      <c r="DJ433" s="502"/>
      <c r="DK433" s="502"/>
      <c r="DL433" s="502"/>
      <c r="DM433" s="502"/>
      <c r="DN433" s="502"/>
      <c r="DO433" s="502"/>
      <c r="DP433" s="502"/>
      <c r="DQ433" s="502"/>
      <c r="DR433" s="502"/>
      <c r="DS433" s="502"/>
      <c r="DT433" s="502"/>
      <c r="DU433" s="502"/>
      <c r="DV433" s="502"/>
      <c r="DW433" s="502"/>
      <c r="DX433" s="502"/>
      <c r="DY433" s="502"/>
      <c r="DZ433" s="502"/>
      <c r="EA433" s="502"/>
      <c r="EB433" s="502"/>
      <c r="EC433" s="502"/>
      <c r="ED433" s="502"/>
      <c r="EE433" s="502"/>
      <c r="EF433" s="502"/>
      <c r="EG433" s="502"/>
      <c r="EH433" s="502"/>
      <c r="EI433" s="502"/>
      <c r="EJ433" s="502"/>
      <c r="EK433" s="502"/>
      <c r="EL433" s="502"/>
      <c r="EM433" s="502"/>
      <c r="EN433" s="502"/>
      <c r="EO433" s="502"/>
      <c r="EP433" s="502"/>
      <c r="EQ433" s="502"/>
      <c r="ER433" s="502"/>
      <c r="ES433" s="502"/>
      <c r="ET433" s="502"/>
      <c r="EU433" s="502"/>
      <c r="EV433" s="502"/>
      <c r="EW433" s="502"/>
      <c r="EX433" s="503"/>
      <c r="EY433" s="502"/>
      <c r="EZ433" s="502"/>
      <c r="FA433" s="502"/>
      <c r="FB433" s="502"/>
      <c r="FC433" s="502"/>
      <c r="FD433" s="502"/>
      <c r="FE433" s="502"/>
      <c r="FF433" s="502"/>
      <c r="FG433" s="502"/>
      <c r="FH433" s="502"/>
      <c r="FI433" s="502"/>
    </row>
    <row r="434" spans="1:165" s="501" customFormat="1" x14ac:dyDescent="0.2">
      <c r="A434" s="772"/>
      <c r="B434" s="788"/>
      <c r="C434" s="502"/>
      <c r="D434" s="502"/>
      <c r="F434" s="30"/>
      <c r="G434" s="502"/>
      <c r="I434" s="30"/>
      <c r="J434" s="502"/>
      <c r="L434" s="30"/>
      <c r="M434" s="502"/>
      <c r="O434" s="30"/>
      <c r="P434" s="502"/>
      <c r="R434" s="30"/>
      <c r="S434" s="502"/>
      <c r="U434" s="30"/>
      <c r="V434" s="502"/>
      <c r="X434" s="30"/>
      <c r="Y434" s="502"/>
      <c r="AA434" s="30"/>
      <c r="AB434" s="502"/>
      <c r="AD434" s="30"/>
      <c r="AE434" s="502"/>
      <c r="AG434" s="30"/>
      <c r="AH434" s="502"/>
      <c r="AJ434" s="30"/>
      <c r="AK434" s="502"/>
      <c r="AM434" s="30"/>
      <c r="AN434" s="502"/>
      <c r="AP434" s="30"/>
      <c r="AQ434" s="502"/>
      <c r="AS434" s="30"/>
      <c r="AT434" s="502"/>
      <c r="AV434" s="30"/>
      <c r="AW434" s="502"/>
      <c r="AY434" s="30"/>
      <c r="AZ434" s="502"/>
      <c r="BB434" s="30"/>
      <c r="BC434" s="502"/>
      <c r="BE434" s="30"/>
      <c r="BF434" s="502"/>
      <c r="BH434" s="30"/>
      <c r="BI434" s="502"/>
      <c r="BK434" s="30"/>
      <c r="BL434" s="31"/>
      <c r="BM434" s="31"/>
      <c r="BN434" s="31"/>
      <c r="BO434" s="31"/>
      <c r="BP434" s="31"/>
      <c r="BQ434" s="31"/>
      <c r="BR434" s="31"/>
      <c r="BS434" s="502"/>
      <c r="BT434" s="502"/>
      <c r="BU434" s="502"/>
      <c r="BV434" s="502"/>
      <c r="BW434" s="502"/>
      <c r="BX434" s="502"/>
      <c r="BY434" s="502"/>
      <c r="BZ434" s="502"/>
      <c r="CA434" s="502"/>
      <c r="CB434" s="502"/>
      <c r="CC434" s="502"/>
      <c r="CD434" s="502"/>
      <c r="CE434" s="502"/>
      <c r="CF434" s="502"/>
      <c r="CG434" s="502"/>
      <c r="CH434" s="502"/>
      <c r="CI434" s="502"/>
      <c r="CJ434" s="502"/>
      <c r="CK434" s="502"/>
      <c r="CL434" s="502"/>
      <c r="CM434" s="502"/>
      <c r="CN434" s="502"/>
      <c r="CO434" s="502"/>
      <c r="CP434" s="502"/>
      <c r="CQ434" s="502"/>
      <c r="CR434" s="502"/>
      <c r="CS434" s="502"/>
      <c r="CT434" s="502"/>
      <c r="CU434" s="502"/>
      <c r="CV434" s="502"/>
      <c r="CW434" s="502"/>
      <c r="CX434" s="502"/>
      <c r="CY434" s="502"/>
      <c r="CZ434" s="502"/>
      <c r="DA434" s="502"/>
      <c r="DB434" s="502"/>
      <c r="DC434" s="502"/>
      <c r="DD434" s="502"/>
      <c r="DE434" s="502"/>
      <c r="DF434" s="502"/>
      <c r="DG434" s="502"/>
      <c r="DH434" s="502"/>
      <c r="DI434" s="502"/>
      <c r="DJ434" s="502"/>
      <c r="DK434" s="502"/>
      <c r="DL434" s="502"/>
      <c r="DM434" s="502"/>
      <c r="DN434" s="502"/>
      <c r="DO434" s="502"/>
      <c r="DP434" s="502"/>
      <c r="DQ434" s="502"/>
      <c r="DR434" s="502"/>
      <c r="DS434" s="502"/>
      <c r="DT434" s="502"/>
      <c r="DU434" s="502"/>
      <c r="DV434" s="502"/>
      <c r="DW434" s="502"/>
      <c r="DX434" s="502"/>
      <c r="DY434" s="502"/>
      <c r="DZ434" s="502"/>
      <c r="EA434" s="502"/>
      <c r="EB434" s="502"/>
      <c r="EC434" s="502"/>
      <c r="ED434" s="502"/>
      <c r="EE434" s="502"/>
      <c r="EF434" s="502"/>
      <c r="EG434" s="502"/>
      <c r="EH434" s="502"/>
      <c r="EI434" s="502"/>
      <c r="EJ434" s="502"/>
      <c r="EK434" s="502"/>
      <c r="EL434" s="502"/>
      <c r="EM434" s="502"/>
      <c r="EN434" s="502"/>
      <c r="EO434" s="502"/>
      <c r="EP434" s="502"/>
      <c r="EQ434" s="502"/>
      <c r="ER434" s="502"/>
      <c r="ES434" s="502"/>
      <c r="ET434" s="502"/>
      <c r="EU434" s="502"/>
      <c r="EV434" s="502"/>
      <c r="EW434" s="502"/>
      <c r="EX434" s="503"/>
      <c r="EY434" s="502"/>
      <c r="EZ434" s="502"/>
      <c r="FA434" s="502"/>
      <c r="FB434" s="502"/>
      <c r="FC434" s="502"/>
      <c r="FD434" s="502"/>
      <c r="FE434" s="502"/>
      <c r="FF434" s="502"/>
      <c r="FG434" s="502"/>
      <c r="FH434" s="502"/>
      <c r="FI434" s="502"/>
    </row>
    <row r="435" spans="1:165" s="501" customFormat="1" x14ac:dyDescent="0.2">
      <c r="A435" s="772"/>
      <c r="B435" s="788"/>
      <c r="C435" s="502"/>
      <c r="D435" s="502"/>
      <c r="F435" s="30"/>
      <c r="G435" s="502"/>
      <c r="I435" s="30"/>
      <c r="J435" s="502"/>
      <c r="L435" s="30"/>
      <c r="M435" s="502"/>
      <c r="O435" s="30"/>
      <c r="P435" s="502"/>
      <c r="R435" s="30"/>
      <c r="S435" s="502"/>
      <c r="U435" s="30"/>
      <c r="V435" s="502"/>
      <c r="X435" s="30"/>
      <c r="Y435" s="502"/>
      <c r="AA435" s="30"/>
      <c r="AB435" s="502"/>
      <c r="AD435" s="30"/>
      <c r="AE435" s="502"/>
      <c r="AG435" s="30"/>
      <c r="AH435" s="502"/>
      <c r="AJ435" s="30"/>
      <c r="AK435" s="502"/>
      <c r="AM435" s="30"/>
      <c r="AN435" s="502"/>
      <c r="AP435" s="30"/>
      <c r="AQ435" s="502"/>
      <c r="AS435" s="30"/>
      <c r="AT435" s="502"/>
      <c r="AV435" s="30"/>
      <c r="AW435" s="502"/>
      <c r="AY435" s="30"/>
      <c r="AZ435" s="502"/>
      <c r="BB435" s="30"/>
      <c r="BC435" s="502"/>
      <c r="BE435" s="30"/>
      <c r="BF435" s="502"/>
      <c r="BH435" s="30"/>
      <c r="BI435" s="502"/>
      <c r="BK435" s="30"/>
      <c r="BL435" s="31"/>
      <c r="BM435" s="31"/>
      <c r="BN435" s="31"/>
      <c r="BO435" s="31"/>
      <c r="BP435" s="31"/>
      <c r="BQ435" s="31"/>
      <c r="BR435" s="31"/>
      <c r="BS435" s="502"/>
      <c r="BT435" s="502"/>
      <c r="BU435" s="502"/>
      <c r="BV435" s="502"/>
      <c r="BW435" s="502"/>
      <c r="BX435" s="502"/>
      <c r="BY435" s="502"/>
      <c r="BZ435" s="502"/>
      <c r="CA435" s="502"/>
      <c r="CB435" s="502"/>
      <c r="CC435" s="502"/>
      <c r="CD435" s="502"/>
      <c r="CE435" s="502"/>
      <c r="CF435" s="502"/>
      <c r="CG435" s="502"/>
      <c r="CH435" s="502"/>
      <c r="CI435" s="502"/>
      <c r="CJ435" s="502"/>
      <c r="CK435" s="502"/>
      <c r="CL435" s="502"/>
      <c r="CM435" s="502"/>
      <c r="CN435" s="502"/>
      <c r="CO435" s="502"/>
      <c r="CP435" s="502"/>
      <c r="CQ435" s="502"/>
      <c r="CR435" s="502"/>
      <c r="CS435" s="502"/>
      <c r="CT435" s="502"/>
      <c r="CU435" s="502"/>
      <c r="CV435" s="502"/>
      <c r="CW435" s="502"/>
      <c r="CX435" s="502"/>
      <c r="CY435" s="502"/>
      <c r="CZ435" s="502"/>
      <c r="DA435" s="502"/>
      <c r="DB435" s="502"/>
      <c r="DC435" s="502"/>
      <c r="DD435" s="502"/>
      <c r="DE435" s="502"/>
      <c r="DF435" s="502"/>
      <c r="DG435" s="502"/>
      <c r="DH435" s="502"/>
      <c r="DI435" s="502"/>
      <c r="DJ435" s="502"/>
      <c r="DK435" s="502"/>
      <c r="DL435" s="502"/>
      <c r="DM435" s="502"/>
      <c r="DN435" s="502"/>
      <c r="DO435" s="502"/>
      <c r="DP435" s="502"/>
      <c r="DQ435" s="502"/>
      <c r="DR435" s="502"/>
      <c r="DS435" s="502"/>
      <c r="DT435" s="502"/>
      <c r="DU435" s="502"/>
      <c r="DV435" s="502"/>
      <c r="DW435" s="502"/>
      <c r="DX435" s="502"/>
      <c r="DY435" s="502"/>
      <c r="DZ435" s="502"/>
      <c r="EA435" s="502"/>
      <c r="EB435" s="502"/>
      <c r="EC435" s="502"/>
      <c r="ED435" s="502"/>
      <c r="EE435" s="502"/>
      <c r="EF435" s="502"/>
      <c r="EG435" s="502"/>
      <c r="EH435" s="502"/>
      <c r="EI435" s="502"/>
      <c r="EJ435" s="502"/>
      <c r="EK435" s="502"/>
      <c r="EL435" s="502"/>
      <c r="EM435" s="502"/>
      <c r="EN435" s="502"/>
      <c r="EO435" s="502"/>
      <c r="EP435" s="502"/>
      <c r="EQ435" s="502"/>
      <c r="ER435" s="502"/>
      <c r="ES435" s="502"/>
      <c r="ET435" s="502"/>
      <c r="EU435" s="502"/>
      <c r="EV435" s="502"/>
      <c r="EW435" s="502"/>
      <c r="EX435" s="503"/>
      <c r="EY435" s="502"/>
      <c r="EZ435" s="502"/>
      <c r="FA435" s="502"/>
      <c r="FB435" s="502"/>
      <c r="FC435" s="502"/>
      <c r="FD435" s="502"/>
      <c r="FE435" s="502"/>
      <c r="FF435" s="502"/>
      <c r="FG435" s="502"/>
      <c r="FH435" s="502"/>
      <c r="FI435" s="502"/>
    </row>
    <row r="436" spans="1:165" s="501" customFormat="1" x14ac:dyDescent="0.2">
      <c r="A436" s="772"/>
      <c r="B436" s="788"/>
      <c r="C436" s="502"/>
      <c r="D436" s="502"/>
      <c r="F436" s="30"/>
      <c r="G436" s="502"/>
      <c r="I436" s="30"/>
      <c r="J436" s="502"/>
      <c r="L436" s="30"/>
      <c r="M436" s="502"/>
      <c r="O436" s="30"/>
      <c r="P436" s="502"/>
      <c r="R436" s="30"/>
      <c r="S436" s="502"/>
      <c r="U436" s="30"/>
      <c r="V436" s="502"/>
      <c r="X436" s="30"/>
      <c r="Y436" s="502"/>
      <c r="AA436" s="30"/>
      <c r="AB436" s="502"/>
      <c r="AD436" s="30"/>
      <c r="AE436" s="502"/>
      <c r="AG436" s="30"/>
      <c r="AH436" s="502"/>
      <c r="AJ436" s="30"/>
      <c r="AK436" s="502"/>
      <c r="AM436" s="30"/>
      <c r="AN436" s="502"/>
      <c r="AP436" s="30"/>
      <c r="AQ436" s="502"/>
      <c r="AS436" s="30"/>
      <c r="AT436" s="502"/>
      <c r="AV436" s="30"/>
      <c r="AW436" s="502"/>
      <c r="AY436" s="30"/>
      <c r="AZ436" s="502"/>
      <c r="BB436" s="30"/>
      <c r="BC436" s="502"/>
      <c r="BE436" s="30"/>
      <c r="BF436" s="502"/>
      <c r="BH436" s="30"/>
      <c r="BI436" s="502"/>
      <c r="BK436" s="30"/>
      <c r="BL436" s="31"/>
      <c r="BM436" s="31"/>
      <c r="BN436" s="31"/>
      <c r="BO436" s="31"/>
      <c r="BP436" s="31"/>
      <c r="BQ436" s="31"/>
      <c r="BR436" s="31"/>
      <c r="BS436" s="502"/>
      <c r="BT436" s="502"/>
      <c r="BU436" s="502"/>
      <c r="BV436" s="502"/>
      <c r="BW436" s="502"/>
      <c r="BX436" s="502"/>
      <c r="BY436" s="502"/>
      <c r="BZ436" s="502"/>
      <c r="CA436" s="502"/>
      <c r="CB436" s="502"/>
      <c r="CC436" s="502"/>
      <c r="CD436" s="502"/>
      <c r="CE436" s="502"/>
      <c r="CF436" s="502"/>
      <c r="CG436" s="502"/>
      <c r="CH436" s="502"/>
      <c r="CI436" s="502"/>
      <c r="CJ436" s="502"/>
      <c r="CK436" s="502"/>
      <c r="CL436" s="502"/>
      <c r="CM436" s="502"/>
      <c r="CN436" s="502"/>
      <c r="CO436" s="502"/>
      <c r="CP436" s="502"/>
      <c r="CQ436" s="502"/>
      <c r="CR436" s="502"/>
      <c r="CS436" s="502"/>
      <c r="CT436" s="502"/>
      <c r="CU436" s="502"/>
      <c r="CV436" s="502"/>
      <c r="CW436" s="502"/>
      <c r="CX436" s="502"/>
      <c r="CY436" s="502"/>
      <c r="CZ436" s="502"/>
      <c r="DA436" s="502"/>
      <c r="DB436" s="502"/>
      <c r="DC436" s="502"/>
      <c r="DD436" s="502"/>
      <c r="DE436" s="502"/>
      <c r="DF436" s="502"/>
      <c r="DG436" s="502"/>
      <c r="DH436" s="502"/>
      <c r="DI436" s="502"/>
      <c r="DJ436" s="502"/>
      <c r="DK436" s="502"/>
      <c r="DL436" s="502"/>
      <c r="DM436" s="502"/>
      <c r="DN436" s="502"/>
      <c r="DO436" s="502"/>
      <c r="DP436" s="502"/>
      <c r="DQ436" s="502"/>
      <c r="DR436" s="502"/>
      <c r="DS436" s="502"/>
      <c r="DT436" s="502"/>
      <c r="DU436" s="502"/>
      <c r="DV436" s="502"/>
      <c r="DW436" s="502"/>
      <c r="DX436" s="502"/>
      <c r="DY436" s="502"/>
      <c r="DZ436" s="502"/>
      <c r="EA436" s="502"/>
      <c r="EB436" s="502"/>
      <c r="EC436" s="502"/>
      <c r="ED436" s="502"/>
      <c r="EE436" s="502"/>
      <c r="EF436" s="502"/>
      <c r="EG436" s="502"/>
      <c r="EH436" s="502"/>
      <c r="EI436" s="502"/>
      <c r="EJ436" s="502"/>
      <c r="EK436" s="502"/>
      <c r="EL436" s="502"/>
      <c r="EM436" s="502"/>
      <c r="EN436" s="502"/>
      <c r="EO436" s="502"/>
      <c r="EP436" s="502"/>
      <c r="EQ436" s="502"/>
      <c r="ER436" s="502"/>
      <c r="ES436" s="502"/>
      <c r="ET436" s="502"/>
      <c r="EU436" s="502"/>
      <c r="EV436" s="502"/>
      <c r="EW436" s="502"/>
      <c r="EX436" s="503"/>
      <c r="EY436" s="502"/>
      <c r="EZ436" s="502"/>
      <c r="FA436" s="502"/>
      <c r="FB436" s="502"/>
      <c r="FC436" s="502"/>
      <c r="FD436" s="502"/>
      <c r="FE436" s="502"/>
      <c r="FF436" s="502"/>
      <c r="FG436" s="502"/>
      <c r="FH436" s="502"/>
      <c r="FI436" s="502"/>
    </row>
    <row r="437" spans="1:165" s="501" customFormat="1" x14ac:dyDescent="0.2">
      <c r="A437" s="772"/>
      <c r="B437" s="788"/>
      <c r="C437" s="502"/>
      <c r="D437" s="502"/>
      <c r="F437" s="30"/>
      <c r="G437" s="502"/>
      <c r="I437" s="30"/>
      <c r="J437" s="502"/>
      <c r="L437" s="30"/>
      <c r="M437" s="502"/>
      <c r="O437" s="30"/>
      <c r="P437" s="502"/>
      <c r="R437" s="30"/>
      <c r="S437" s="502"/>
      <c r="U437" s="30"/>
      <c r="V437" s="502"/>
      <c r="X437" s="30"/>
      <c r="Y437" s="502"/>
      <c r="AA437" s="30"/>
      <c r="AB437" s="502"/>
      <c r="AD437" s="30"/>
      <c r="AE437" s="502"/>
      <c r="AG437" s="30"/>
      <c r="AH437" s="502"/>
      <c r="AJ437" s="30"/>
      <c r="AK437" s="502"/>
      <c r="AM437" s="30"/>
      <c r="AN437" s="502"/>
      <c r="AP437" s="30"/>
      <c r="AQ437" s="502"/>
      <c r="AS437" s="30"/>
      <c r="AT437" s="502"/>
      <c r="AV437" s="30"/>
      <c r="AW437" s="502"/>
      <c r="AY437" s="30"/>
      <c r="AZ437" s="502"/>
      <c r="BB437" s="30"/>
      <c r="BC437" s="502"/>
      <c r="BE437" s="30"/>
      <c r="BF437" s="502"/>
      <c r="BH437" s="30"/>
      <c r="BI437" s="502"/>
      <c r="BK437" s="30"/>
      <c r="BL437" s="31"/>
      <c r="BM437" s="31"/>
      <c r="BN437" s="31"/>
      <c r="BO437" s="31"/>
      <c r="BP437" s="31"/>
      <c r="BQ437" s="31"/>
      <c r="BR437" s="31"/>
      <c r="BS437" s="502"/>
      <c r="BT437" s="502"/>
      <c r="BU437" s="502"/>
      <c r="BV437" s="502"/>
      <c r="BW437" s="502"/>
      <c r="BX437" s="502"/>
      <c r="BY437" s="502"/>
      <c r="BZ437" s="502"/>
      <c r="CA437" s="502"/>
      <c r="CB437" s="502"/>
      <c r="CC437" s="502"/>
      <c r="CD437" s="502"/>
      <c r="CE437" s="502"/>
      <c r="CF437" s="502"/>
      <c r="CG437" s="502"/>
      <c r="CH437" s="502"/>
      <c r="CI437" s="502"/>
      <c r="CJ437" s="502"/>
      <c r="CK437" s="502"/>
      <c r="CL437" s="502"/>
      <c r="CM437" s="502"/>
      <c r="CN437" s="502"/>
      <c r="CO437" s="502"/>
      <c r="CP437" s="502"/>
      <c r="CQ437" s="502"/>
      <c r="CR437" s="502"/>
      <c r="CS437" s="502"/>
      <c r="CT437" s="502"/>
      <c r="CU437" s="502"/>
      <c r="CV437" s="502"/>
      <c r="CW437" s="502"/>
      <c r="CX437" s="502"/>
      <c r="CY437" s="502"/>
      <c r="CZ437" s="502"/>
      <c r="DA437" s="502"/>
      <c r="DB437" s="502"/>
      <c r="DC437" s="502"/>
      <c r="DD437" s="502"/>
      <c r="DE437" s="502"/>
      <c r="DF437" s="502"/>
      <c r="DG437" s="502"/>
      <c r="DH437" s="502"/>
      <c r="DI437" s="502"/>
      <c r="DJ437" s="502"/>
      <c r="DK437" s="502"/>
      <c r="DL437" s="502"/>
      <c r="DM437" s="502"/>
      <c r="DN437" s="502"/>
      <c r="DO437" s="502"/>
      <c r="DP437" s="502"/>
      <c r="DQ437" s="502"/>
      <c r="DR437" s="502"/>
      <c r="DS437" s="502"/>
      <c r="DT437" s="502"/>
      <c r="DU437" s="502"/>
      <c r="DV437" s="502"/>
      <c r="DW437" s="502"/>
      <c r="DX437" s="502"/>
      <c r="DY437" s="502"/>
      <c r="DZ437" s="502"/>
      <c r="EA437" s="502"/>
      <c r="EB437" s="502"/>
      <c r="EC437" s="502"/>
      <c r="ED437" s="502"/>
      <c r="EE437" s="502"/>
      <c r="EF437" s="502"/>
      <c r="EG437" s="502"/>
      <c r="EH437" s="502"/>
      <c r="EI437" s="502"/>
      <c r="EJ437" s="502"/>
      <c r="EK437" s="502"/>
      <c r="EL437" s="502"/>
      <c r="EM437" s="502"/>
      <c r="EN437" s="502"/>
      <c r="EO437" s="502"/>
      <c r="EP437" s="502"/>
      <c r="EQ437" s="502"/>
      <c r="ER437" s="502"/>
      <c r="ES437" s="502"/>
      <c r="ET437" s="502"/>
      <c r="EU437" s="502"/>
      <c r="EV437" s="502"/>
      <c r="EW437" s="502"/>
      <c r="EX437" s="503"/>
      <c r="EY437" s="502"/>
      <c r="EZ437" s="502"/>
      <c r="FA437" s="502"/>
      <c r="FB437" s="502"/>
      <c r="FC437" s="502"/>
      <c r="FD437" s="502"/>
      <c r="FE437" s="502"/>
      <c r="FF437" s="502"/>
      <c r="FG437" s="502"/>
      <c r="FH437" s="502"/>
      <c r="FI437" s="502"/>
    </row>
    <row r="438" spans="1:165" s="501" customFormat="1" x14ac:dyDescent="0.2">
      <c r="A438" s="772"/>
      <c r="B438" s="788"/>
      <c r="C438" s="502"/>
      <c r="D438" s="502"/>
      <c r="F438" s="30"/>
      <c r="G438" s="502"/>
      <c r="I438" s="30"/>
      <c r="J438" s="502"/>
      <c r="L438" s="30"/>
      <c r="M438" s="502"/>
      <c r="O438" s="30"/>
      <c r="P438" s="502"/>
      <c r="R438" s="30"/>
      <c r="S438" s="502"/>
      <c r="U438" s="30"/>
      <c r="V438" s="502"/>
      <c r="X438" s="30"/>
      <c r="Y438" s="502"/>
      <c r="AA438" s="30"/>
      <c r="AB438" s="502"/>
      <c r="AD438" s="30"/>
      <c r="AE438" s="502"/>
      <c r="AG438" s="30"/>
      <c r="AH438" s="502"/>
      <c r="AJ438" s="30"/>
      <c r="AK438" s="502"/>
      <c r="AM438" s="30"/>
      <c r="AN438" s="502"/>
      <c r="AP438" s="30"/>
      <c r="AQ438" s="502"/>
      <c r="AS438" s="30"/>
      <c r="AT438" s="502"/>
      <c r="AV438" s="30"/>
      <c r="AW438" s="502"/>
      <c r="AY438" s="30"/>
      <c r="AZ438" s="502"/>
      <c r="BB438" s="30"/>
      <c r="BC438" s="502"/>
      <c r="BE438" s="30"/>
      <c r="BF438" s="502"/>
      <c r="BH438" s="30"/>
      <c r="BI438" s="502"/>
      <c r="BK438" s="30"/>
      <c r="BL438" s="31"/>
      <c r="BM438" s="31"/>
      <c r="BN438" s="31"/>
      <c r="BO438" s="31"/>
      <c r="BP438" s="31"/>
      <c r="BQ438" s="31"/>
      <c r="BR438" s="31"/>
      <c r="BS438" s="502"/>
      <c r="BT438" s="502"/>
      <c r="BU438" s="502"/>
      <c r="BV438" s="502"/>
      <c r="BW438" s="502"/>
      <c r="BX438" s="502"/>
      <c r="BY438" s="502"/>
      <c r="BZ438" s="502"/>
      <c r="CA438" s="502"/>
      <c r="CB438" s="502"/>
      <c r="CC438" s="502"/>
      <c r="CD438" s="502"/>
      <c r="CE438" s="502"/>
      <c r="CF438" s="502"/>
      <c r="CG438" s="502"/>
      <c r="CH438" s="502"/>
      <c r="CI438" s="502"/>
      <c r="CJ438" s="502"/>
      <c r="CK438" s="502"/>
      <c r="CL438" s="502"/>
      <c r="CM438" s="502"/>
      <c r="CN438" s="502"/>
      <c r="CO438" s="502"/>
      <c r="CP438" s="502"/>
      <c r="CQ438" s="502"/>
      <c r="CR438" s="502"/>
      <c r="CS438" s="502"/>
      <c r="CT438" s="502"/>
      <c r="CU438" s="502"/>
      <c r="CV438" s="502"/>
      <c r="CW438" s="502"/>
      <c r="CX438" s="502"/>
      <c r="CY438" s="502"/>
      <c r="CZ438" s="502"/>
      <c r="DA438" s="502"/>
      <c r="DB438" s="502"/>
      <c r="DC438" s="502"/>
      <c r="DD438" s="502"/>
      <c r="DE438" s="502"/>
      <c r="DF438" s="502"/>
      <c r="DG438" s="502"/>
      <c r="DH438" s="502"/>
      <c r="DI438" s="502"/>
      <c r="DJ438" s="502"/>
      <c r="DK438" s="502"/>
      <c r="DL438" s="502"/>
      <c r="DM438" s="502"/>
      <c r="DN438" s="502"/>
      <c r="DO438" s="502"/>
      <c r="DP438" s="502"/>
      <c r="DQ438" s="502"/>
      <c r="DR438" s="502"/>
      <c r="DS438" s="502"/>
      <c r="DT438" s="502"/>
      <c r="DU438" s="502"/>
      <c r="DV438" s="502"/>
      <c r="DW438" s="502"/>
      <c r="DX438" s="502"/>
      <c r="DY438" s="502"/>
      <c r="DZ438" s="502"/>
      <c r="EA438" s="502"/>
      <c r="EB438" s="502"/>
      <c r="EC438" s="502"/>
      <c r="ED438" s="502"/>
      <c r="EE438" s="502"/>
      <c r="EF438" s="502"/>
      <c r="EG438" s="502"/>
      <c r="EH438" s="502"/>
      <c r="EI438" s="502"/>
      <c r="EJ438" s="502"/>
      <c r="EK438" s="502"/>
      <c r="EL438" s="502"/>
      <c r="EM438" s="502"/>
      <c r="EN438" s="502"/>
      <c r="EO438" s="502"/>
      <c r="EP438" s="502"/>
      <c r="EQ438" s="502"/>
      <c r="ER438" s="502"/>
      <c r="ES438" s="502"/>
      <c r="ET438" s="502"/>
      <c r="EU438" s="502"/>
      <c r="EV438" s="502"/>
      <c r="EW438" s="502"/>
      <c r="EX438" s="503"/>
      <c r="EY438" s="502"/>
      <c r="EZ438" s="502"/>
      <c r="FA438" s="502"/>
      <c r="FB438" s="502"/>
      <c r="FC438" s="502"/>
      <c r="FD438" s="502"/>
      <c r="FE438" s="502"/>
      <c r="FF438" s="502"/>
      <c r="FG438" s="502"/>
      <c r="FH438" s="502"/>
      <c r="FI438" s="502"/>
    </row>
    <row r="439" spans="1:165" s="501" customFormat="1" x14ac:dyDescent="0.2">
      <c r="A439" s="772"/>
      <c r="B439" s="788"/>
      <c r="C439" s="502"/>
      <c r="D439" s="502"/>
      <c r="F439" s="30"/>
      <c r="G439" s="502"/>
      <c r="I439" s="30"/>
      <c r="J439" s="502"/>
      <c r="L439" s="30"/>
      <c r="M439" s="502"/>
      <c r="O439" s="30"/>
      <c r="P439" s="502"/>
      <c r="R439" s="30"/>
      <c r="S439" s="502"/>
      <c r="U439" s="30"/>
      <c r="V439" s="502"/>
      <c r="X439" s="30"/>
      <c r="Y439" s="502"/>
      <c r="AA439" s="30"/>
      <c r="AB439" s="502"/>
      <c r="AD439" s="30"/>
      <c r="AE439" s="502"/>
      <c r="AG439" s="30"/>
      <c r="AH439" s="502"/>
      <c r="AJ439" s="30"/>
      <c r="AK439" s="502"/>
      <c r="AM439" s="30"/>
      <c r="AN439" s="502"/>
      <c r="AP439" s="30"/>
      <c r="AQ439" s="502"/>
      <c r="AS439" s="30"/>
      <c r="AT439" s="502"/>
      <c r="AV439" s="30"/>
      <c r="AW439" s="502"/>
      <c r="AY439" s="30"/>
      <c r="AZ439" s="502"/>
      <c r="BB439" s="30"/>
      <c r="BC439" s="502"/>
      <c r="BE439" s="30"/>
      <c r="BF439" s="502"/>
      <c r="BH439" s="30"/>
      <c r="BI439" s="502"/>
      <c r="BK439" s="30"/>
      <c r="BL439" s="31"/>
      <c r="BM439" s="31"/>
      <c r="BN439" s="31"/>
      <c r="BO439" s="31"/>
      <c r="BP439" s="31"/>
      <c r="BQ439" s="31"/>
      <c r="BR439" s="31"/>
      <c r="BS439" s="502"/>
      <c r="BT439" s="502"/>
      <c r="BU439" s="502"/>
      <c r="BV439" s="502"/>
      <c r="BW439" s="502"/>
      <c r="BX439" s="502"/>
      <c r="BY439" s="502"/>
      <c r="BZ439" s="502"/>
      <c r="CA439" s="502"/>
      <c r="CB439" s="502"/>
      <c r="CC439" s="502"/>
      <c r="CD439" s="502"/>
      <c r="CE439" s="502"/>
      <c r="CF439" s="502"/>
      <c r="CG439" s="502"/>
      <c r="CH439" s="502"/>
      <c r="CI439" s="502"/>
      <c r="CJ439" s="502"/>
      <c r="CK439" s="502"/>
      <c r="CL439" s="502"/>
      <c r="CM439" s="502"/>
      <c r="CN439" s="502"/>
      <c r="CO439" s="502"/>
      <c r="CP439" s="502"/>
      <c r="CQ439" s="502"/>
      <c r="CR439" s="502"/>
      <c r="CS439" s="502"/>
      <c r="CT439" s="502"/>
      <c r="CU439" s="502"/>
      <c r="CV439" s="502"/>
      <c r="CW439" s="502"/>
      <c r="CX439" s="502"/>
      <c r="CY439" s="502"/>
      <c r="CZ439" s="502"/>
      <c r="DA439" s="502"/>
      <c r="DB439" s="502"/>
      <c r="DC439" s="502"/>
      <c r="DD439" s="502"/>
      <c r="DE439" s="502"/>
      <c r="DF439" s="502"/>
      <c r="DG439" s="502"/>
      <c r="DH439" s="502"/>
      <c r="DI439" s="502"/>
      <c r="DJ439" s="502"/>
      <c r="DK439" s="502"/>
      <c r="DL439" s="502"/>
      <c r="DM439" s="502"/>
      <c r="DN439" s="502"/>
      <c r="DO439" s="502"/>
      <c r="DP439" s="502"/>
      <c r="DQ439" s="502"/>
      <c r="DR439" s="502"/>
      <c r="DS439" s="502"/>
      <c r="DT439" s="502"/>
      <c r="DU439" s="502"/>
      <c r="DV439" s="502"/>
      <c r="DW439" s="502"/>
      <c r="DX439" s="502"/>
      <c r="DY439" s="502"/>
      <c r="DZ439" s="502"/>
      <c r="EA439" s="502"/>
      <c r="EB439" s="502"/>
      <c r="EC439" s="502"/>
      <c r="ED439" s="502"/>
      <c r="EE439" s="502"/>
      <c r="EF439" s="502"/>
      <c r="EG439" s="502"/>
      <c r="EH439" s="502"/>
      <c r="EI439" s="502"/>
      <c r="EJ439" s="502"/>
      <c r="EK439" s="502"/>
      <c r="EL439" s="502"/>
      <c r="EM439" s="502"/>
      <c r="EN439" s="502"/>
      <c r="EO439" s="502"/>
      <c r="EP439" s="502"/>
      <c r="EQ439" s="502"/>
      <c r="ER439" s="502"/>
      <c r="ES439" s="502"/>
      <c r="ET439" s="502"/>
      <c r="EU439" s="502"/>
      <c r="EV439" s="502"/>
      <c r="EW439" s="502"/>
      <c r="EX439" s="503"/>
      <c r="EY439" s="502"/>
      <c r="EZ439" s="502"/>
      <c r="FA439" s="502"/>
      <c r="FB439" s="502"/>
      <c r="FC439" s="502"/>
      <c r="FD439" s="502"/>
      <c r="FE439" s="502"/>
      <c r="FF439" s="502"/>
      <c r="FG439" s="502"/>
      <c r="FH439" s="502"/>
      <c r="FI439" s="502"/>
    </row>
    <row r="440" spans="1:165" s="501" customFormat="1" x14ac:dyDescent="0.2">
      <c r="A440" s="772"/>
      <c r="B440" s="788"/>
      <c r="C440" s="502"/>
      <c r="D440" s="502"/>
      <c r="F440" s="30"/>
      <c r="G440" s="502"/>
      <c r="I440" s="30"/>
      <c r="J440" s="502"/>
      <c r="L440" s="30"/>
      <c r="M440" s="502"/>
      <c r="O440" s="30"/>
      <c r="P440" s="502"/>
      <c r="R440" s="30"/>
      <c r="S440" s="502"/>
      <c r="U440" s="30"/>
      <c r="V440" s="502"/>
      <c r="X440" s="30"/>
      <c r="Y440" s="502"/>
      <c r="AA440" s="30"/>
      <c r="AB440" s="502"/>
      <c r="AD440" s="30"/>
      <c r="AE440" s="502"/>
      <c r="AG440" s="30"/>
      <c r="AH440" s="502"/>
      <c r="AJ440" s="30"/>
      <c r="AK440" s="502"/>
      <c r="AM440" s="30"/>
      <c r="AN440" s="502"/>
      <c r="AP440" s="30"/>
      <c r="AQ440" s="502"/>
      <c r="AS440" s="30"/>
      <c r="AT440" s="502"/>
      <c r="AV440" s="30"/>
      <c r="AW440" s="502"/>
      <c r="AY440" s="30"/>
      <c r="AZ440" s="502"/>
      <c r="BB440" s="30"/>
      <c r="BC440" s="502"/>
      <c r="BE440" s="30"/>
      <c r="BF440" s="502"/>
      <c r="BH440" s="30"/>
      <c r="BI440" s="502"/>
      <c r="BK440" s="30"/>
      <c r="BL440" s="31"/>
      <c r="BM440" s="31"/>
      <c r="BN440" s="31"/>
      <c r="BO440" s="31"/>
      <c r="BP440" s="31"/>
      <c r="BQ440" s="31"/>
      <c r="BR440" s="31"/>
      <c r="BS440" s="502"/>
      <c r="BT440" s="502"/>
      <c r="BU440" s="502"/>
      <c r="BV440" s="502"/>
      <c r="BW440" s="502"/>
      <c r="BX440" s="502"/>
      <c r="BY440" s="502"/>
      <c r="BZ440" s="502"/>
      <c r="CA440" s="502"/>
      <c r="CB440" s="502"/>
      <c r="CC440" s="502"/>
      <c r="CD440" s="502"/>
      <c r="CE440" s="502"/>
      <c r="CF440" s="502"/>
      <c r="CG440" s="502"/>
      <c r="CH440" s="502"/>
      <c r="CI440" s="502"/>
      <c r="CJ440" s="502"/>
      <c r="CK440" s="502"/>
      <c r="CL440" s="502"/>
      <c r="CM440" s="502"/>
      <c r="CN440" s="502"/>
      <c r="CO440" s="502"/>
      <c r="CP440" s="502"/>
      <c r="CQ440" s="502"/>
      <c r="CR440" s="502"/>
      <c r="CS440" s="502"/>
      <c r="CT440" s="502"/>
      <c r="CU440" s="502"/>
      <c r="CV440" s="502"/>
      <c r="CW440" s="502"/>
      <c r="CX440" s="502"/>
      <c r="CY440" s="502"/>
      <c r="CZ440" s="502"/>
      <c r="DA440" s="502"/>
      <c r="DB440" s="502"/>
      <c r="DC440" s="502"/>
      <c r="DD440" s="502"/>
      <c r="DE440" s="502"/>
      <c r="DF440" s="502"/>
      <c r="DG440" s="502"/>
      <c r="DH440" s="502"/>
      <c r="DI440" s="502"/>
      <c r="DJ440" s="502"/>
      <c r="DK440" s="502"/>
      <c r="DL440" s="502"/>
      <c r="DM440" s="502"/>
      <c r="DN440" s="502"/>
      <c r="DO440" s="502"/>
      <c r="DP440" s="502"/>
      <c r="DQ440" s="502"/>
      <c r="DR440" s="502"/>
      <c r="DS440" s="502"/>
      <c r="DT440" s="502"/>
      <c r="DU440" s="502"/>
      <c r="DV440" s="502"/>
      <c r="DW440" s="502"/>
      <c r="DX440" s="502"/>
      <c r="DY440" s="502"/>
      <c r="DZ440" s="502"/>
      <c r="EA440" s="502"/>
      <c r="EB440" s="502"/>
      <c r="EC440" s="502"/>
      <c r="ED440" s="502"/>
      <c r="EE440" s="502"/>
      <c r="EF440" s="502"/>
      <c r="EG440" s="502"/>
      <c r="EH440" s="502"/>
      <c r="EI440" s="502"/>
      <c r="EJ440" s="502"/>
      <c r="EK440" s="502"/>
      <c r="EL440" s="502"/>
      <c r="EM440" s="502"/>
      <c r="EN440" s="502"/>
      <c r="EO440" s="502"/>
      <c r="EP440" s="502"/>
      <c r="EQ440" s="502"/>
      <c r="ER440" s="502"/>
      <c r="ES440" s="502"/>
      <c r="ET440" s="502"/>
      <c r="EU440" s="502"/>
      <c r="EV440" s="502"/>
      <c r="EW440" s="502"/>
      <c r="EX440" s="503"/>
      <c r="EY440" s="502"/>
      <c r="EZ440" s="502"/>
      <c r="FA440" s="502"/>
      <c r="FB440" s="502"/>
      <c r="FC440" s="502"/>
      <c r="FD440" s="502"/>
      <c r="FE440" s="502"/>
      <c r="FF440" s="502"/>
      <c r="FG440" s="502"/>
      <c r="FH440" s="502"/>
      <c r="FI440" s="502"/>
    </row>
    <row r="441" spans="1:165" s="501" customFormat="1" x14ac:dyDescent="0.2">
      <c r="A441" s="772"/>
      <c r="B441" s="788"/>
      <c r="C441" s="502"/>
      <c r="D441" s="502"/>
      <c r="F441" s="30"/>
      <c r="G441" s="502"/>
      <c r="I441" s="30"/>
      <c r="J441" s="502"/>
      <c r="L441" s="30"/>
      <c r="M441" s="502"/>
      <c r="O441" s="30"/>
      <c r="P441" s="502"/>
      <c r="R441" s="30"/>
      <c r="S441" s="502"/>
      <c r="U441" s="30"/>
      <c r="V441" s="502"/>
      <c r="X441" s="30"/>
      <c r="Y441" s="502"/>
      <c r="AA441" s="30"/>
      <c r="AB441" s="502"/>
      <c r="AD441" s="30"/>
      <c r="AE441" s="502"/>
      <c r="AG441" s="30"/>
      <c r="AH441" s="502"/>
      <c r="AJ441" s="30"/>
      <c r="AK441" s="502"/>
      <c r="AM441" s="30"/>
      <c r="AN441" s="502"/>
      <c r="AP441" s="30"/>
      <c r="AQ441" s="502"/>
      <c r="AS441" s="30"/>
      <c r="AT441" s="502"/>
      <c r="AV441" s="30"/>
      <c r="AW441" s="502"/>
      <c r="AY441" s="30"/>
      <c r="AZ441" s="502"/>
      <c r="BB441" s="30"/>
      <c r="BC441" s="502"/>
      <c r="BE441" s="30"/>
      <c r="BF441" s="502"/>
      <c r="BH441" s="30"/>
      <c r="BI441" s="502"/>
      <c r="BK441" s="30"/>
      <c r="BL441" s="31"/>
      <c r="BM441" s="31"/>
      <c r="BN441" s="31"/>
      <c r="BO441" s="31"/>
      <c r="BP441" s="31"/>
      <c r="BQ441" s="31"/>
      <c r="BR441" s="31"/>
      <c r="BS441" s="502"/>
      <c r="BT441" s="502"/>
      <c r="BU441" s="502"/>
      <c r="BV441" s="502"/>
      <c r="BW441" s="502"/>
      <c r="BX441" s="502"/>
      <c r="BY441" s="502"/>
      <c r="BZ441" s="502"/>
      <c r="CA441" s="502"/>
      <c r="CB441" s="502"/>
      <c r="CC441" s="502"/>
      <c r="CD441" s="502"/>
      <c r="CE441" s="502"/>
      <c r="CF441" s="502"/>
      <c r="CG441" s="502"/>
      <c r="CH441" s="502"/>
      <c r="CI441" s="502"/>
      <c r="CJ441" s="502"/>
      <c r="CK441" s="502"/>
      <c r="CL441" s="502"/>
      <c r="CM441" s="502"/>
      <c r="CN441" s="502"/>
      <c r="CO441" s="502"/>
      <c r="CP441" s="502"/>
      <c r="CQ441" s="502"/>
      <c r="CR441" s="502"/>
      <c r="CS441" s="502"/>
      <c r="CT441" s="502"/>
      <c r="CU441" s="502"/>
      <c r="CV441" s="502"/>
      <c r="CW441" s="502"/>
      <c r="CX441" s="502"/>
      <c r="CY441" s="502"/>
      <c r="CZ441" s="502"/>
      <c r="DA441" s="502"/>
      <c r="DB441" s="502"/>
      <c r="DC441" s="502"/>
      <c r="DD441" s="502"/>
      <c r="DE441" s="502"/>
      <c r="DF441" s="502"/>
      <c r="DG441" s="502"/>
      <c r="DH441" s="502"/>
      <c r="DI441" s="502"/>
      <c r="DJ441" s="502"/>
      <c r="DK441" s="502"/>
      <c r="DL441" s="502"/>
      <c r="DM441" s="502"/>
      <c r="DN441" s="502"/>
      <c r="DO441" s="502"/>
      <c r="DP441" s="502"/>
      <c r="DQ441" s="502"/>
      <c r="DR441" s="502"/>
      <c r="DS441" s="502"/>
      <c r="DT441" s="502"/>
      <c r="DU441" s="502"/>
      <c r="DV441" s="502"/>
      <c r="DW441" s="502"/>
      <c r="DX441" s="502"/>
      <c r="DY441" s="502"/>
      <c r="DZ441" s="502"/>
      <c r="EA441" s="502"/>
      <c r="EB441" s="502"/>
      <c r="EC441" s="502"/>
      <c r="ED441" s="502"/>
      <c r="EE441" s="502"/>
      <c r="EF441" s="502"/>
      <c r="EG441" s="502"/>
      <c r="EH441" s="502"/>
      <c r="EI441" s="502"/>
      <c r="EJ441" s="502"/>
      <c r="EK441" s="502"/>
      <c r="EL441" s="502"/>
      <c r="EM441" s="502"/>
      <c r="EN441" s="502"/>
      <c r="EO441" s="502"/>
      <c r="EP441" s="502"/>
      <c r="EQ441" s="502"/>
      <c r="ER441" s="502"/>
      <c r="ES441" s="502"/>
      <c r="ET441" s="502"/>
      <c r="EU441" s="502"/>
      <c r="EV441" s="502"/>
      <c r="EW441" s="502"/>
      <c r="EX441" s="503"/>
      <c r="EY441" s="502"/>
      <c r="EZ441" s="502"/>
      <c r="FA441" s="502"/>
      <c r="FB441" s="502"/>
      <c r="FC441" s="502"/>
      <c r="FD441" s="502"/>
      <c r="FE441" s="502"/>
      <c r="FF441" s="502"/>
      <c r="FG441" s="502"/>
      <c r="FH441" s="502"/>
      <c r="FI441" s="502"/>
    </row>
    <row r="442" spans="1:165" s="501" customFormat="1" x14ac:dyDescent="0.2">
      <c r="A442" s="772"/>
      <c r="B442" s="788"/>
      <c r="C442" s="502"/>
      <c r="D442" s="502"/>
      <c r="F442" s="30"/>
      <c r="G442" s="502"/>
      <c r="I442" s="30"/>
      <c r="J442" s="502"/>
      <c r="L442" s="30"/>
      <c r="M442" s="502"/>
      <c r="O442" s="30"/>
      <c r="P442" s="502"/>
      <c r="R442" s="30"/>
      <c r="S442" s="502"/>
      <c r="U442" s="30"/>
      <c r="V442" s="502"/>
      <c r="X442" s="30"/>
      <c r="Y442" s="502"/>
      <c r="AA442" s="30"/>
      <c r="AB442" s="502"/>
      <c r="AD442" s="30"/>
      <c r="AE442" s="502"/>
      <c r="AG442" s="30"/>
      <c r="AH442" s="502"/>
      <c r="AJ442" s="30"/>
      <c r="AK442" s="502"/>
      <c r="AM442" s="30"/>
      <c r="AN442" s="502"/>
      <c r="AP442" s="30"/>
      <c r="AQ442" s="502"/>
      <c r="AS442" s="30"/>
      <c r="AT442" s="502"/>
      <c r="AV442" s="30"/>
      <c r="AW442" s="502"/>
      <c r="AY442" s="30"/>
      <c r="AZ442" s="502"/>
      <c r="BB442" s="30"/>
      <c r="BC442" s="502"/>
      <c r="BE442" s="30"/>
      <c r="BF442" s="502"/>
      <c r="BH442" s="30"/>
      <c r="BI442" s="502"/>
      <c r="BK442" s="30"/>
      <c r="BL442" s="31"/>
      <c r="BM442" s="31"/>
      <c r="BN442" s="31"/>
      <c r="BO442" s="31"/>
      <c r="BP442" s="31"/>
      <c r="BQ442" s="31"/>
      <c r="BR442" s="31"/>
      <c r="BS442" s="502"/>
      <c r="BT442" s="502"/>
      <c r="BU442" s="502"/>
      <c r="BV442" s="502"/>
      <c r="BW442" s="502"/>
      <c r="BX442" s="502"/>
      <c r="BY442" s="502"/>
      <c r="BZ442" s="502"/>
      <c r="CA442" s="502"/>
      <c r="CB442" s="502"/>
      <c r="CC442" s="502"/>
      <c r="CD442" s="502"/>
      <c r="CE442" s="502"/>
      <c r="CF442" s="502"/>
      <c r="CG442" s="502"/>
      <c r="CH442" s="502"/>
      <c r="CI442" s="502"/>
      <c r="CJ442" s="502"/>
      <c r="CK442" s="502"/>
      <c r="CL442" s="502"/>
      <c r="CM442" s="502"/>
      <c r="CN442" s="502"/>
      <c r="CO442" s="502"/>
      <c r="CP442" s="502"/>
      <c r="CQ442" s="502"/>
      <c r="CR442" s="502"/>
      <c r="CS442" s="502"/>
      <c r="CT442" s="502"/>
      <c r="CU442" s="502"/>
      <c r="CV442" s="502"/>
      <c r="CW442" s="502"/>
      <c r="CX442" s="502"/>
      <c r="CY442" s="502"/>
      <c r="CZ442" s="502"/>
      <c r="DA442" s="502"/>
      <c r="DB442" s="502"/>
      <c r="DC442" s="502"/>
      <c r="DD442" s="502"/>
      <c r="DE442" s="502"/>
      <c r="DF442" s="502"/>
      <c r="DG442" s="502"/>
      <c r="DH442" s="502"/>
      <c r="DI442" s="502"/>
      <c r="DJ442" s="502"/>
      <c r="DK442" s="502"/>
      <c r="DL442" s="502"/>
      <c r="DM442" s="502"/>
      <c r="DN442" s="502"/>
      <c r="DO442" s="502"/>
      <c r="DP442" s="502"/>
      <c r="DQ442" s="502"/>
      <c r="DR442" s="502"/>
      <c r="DS442" s="502"/>
      <c r="DT442" s="502"/>
      <c r="DU442" s="502"/>
      <c r="DV442" s="502"/>
      <c r="DW442" s="502"/>
      <c r="DX442" s="502"/>
      <c r="DY442" s="502"/>
      <c r="DZ442" s="502"/>
      <c r="EA442" s="502"/>
      <c r="EB442" s="502"/>
      <c r="EC442" s="502"/>
      <c r="ED442" s="502"/>
      <c r="EE442" s="502"/>
      <c r="EF442" s="502"/>
      <c r="EG442" s="502"/>
      <c r="EH442" s="502"/>
      <c r="EI442" s="502"/>
      <c r="EJ442" s="502"/>
      <c r="EK442" s="502"/>
      <c r="EL442" s="502"/>
      <c r="EM442" s="502"/>
      <c r="EN442" s="502"/>
      <c r="EO442" s="502"/>
      <c r="EP442" s="502"/>
      <c r="EQ442" s="502"/>
      <c r="ER442" s="502"/>
      <c r="ES442" s="502"/>
      <c r="ET442" s="502"/>
      <c r="EU442" s="502"/>
      <c r="EV442" s="502"/>
      <c r="EW442" s="502"/>
      <c r="EX442" s="503"/>
      <c r="EY442" s="502"/>
      <c r="EZ442" s="502"/>
      <c r="FA442" s="502"/>
      <c r="FB442" s="502"/>
      <c r="FC442" s="502"/>
      <c r="FD442" s="502"/>
      <c r="FE442" s="502"/>
      <c r="FF442" s="502"/>
      <c r="FG442" s="502"/>
      <c r="FH442" s="502"/>
      <c r="FI442" s="502"/>
    </row>
    <row r="443" spans="1:165" s="501" customFormat="1" x14ac:dyDescent="0.2">
      <c r="A443" s="772"/>
      <c r="B443" s="788"/>
      <c r="C443" s="502"/>
      <c r="D443" s="502"/>
      <c r="F443" s="30"/>
      <c r="G443" s="502"/>
      <c r="I443" s="30"/>
      <c r="J443" s="502"/>
      <c r="L443" s="30"/>
      <c r="M443" s="502"/>
      <c r="O443" s="30"/>
      <c r="P443" s="502"/>
      <c r="R443" s="30"/>
      <c r="S443" s="502"/>
      <c r="U443" s="30"/>
      <c r="V443" s="502"/>
      <c r="X443" s="30"/>
      <c r="Y443" s="502"/>
      <c r="AA443" s="30"/>
      <c r="AB443" s="502"/>
      <c r="AD443" s="30"/>
      <c r="AE443" s="502"/>
      <c r="AG443" s="30"/>
      <c r="AH443" s="502"/>
      <c r="AJ443" s="30"/>
      <c r="AK443" s="502"/>
      <c r="AM443" s="30"/>
      <c r="AN443" s="502"/>
      <c r="AP443" s="30"/>
      <c r="AQ443" s="502"/>
      <c r="AS443" s="30"/>
      <c r="AT443" s="502"/>
      <c r="AV443" s="30"/>
      <c r="AW443" s="502"/>
      <c r="AY443" s="30"/>
      <c r="AZ443" s="502"/>
      <c r="BB443" s="30"/>
      <c r="BC443" s="502"/>
      <c r="BE443" s="30"/>
      <c r="BF443" s="502"/>
      <c r="BH443" s="30"/>
      <c r="BI443" s="502"/>
      <c r="BK443" s="30"/>
      <c r="BL443" s="31"/>
      <c r="BM443" s="31"/>
      <c r="BN443" s="31"/>
      <c r="BO443" s="31"/>
      <c r="BP443" s="31"/>
      <c r="BQ443" s="31"/>
      <c r="BR443" s="31"/>
      <c r="BS443" s="502"/>
      <c r="BT443" s="502"/>
      <c r="BU443" s="502"/>
      <c r="BV443" s="502"/>
      <c r="BW443" s="502"/>
      <c r="BX443" s="502"/>
      <c r="BY443" s="502"/>
      <c r="BZ443" s="502"/>
      <c r="CA443" s="502"/>
      <c r="CB443" s="502"/>
      <c r="CC443" s="502"/>
      <c r="CD443" s="502"/>
      <c r="CE443" s="502"/>
      <c r="CF443" s="502"/>
      <c r="CG443" s="502"/>
      <c r="CH443" s="502"/>
      <c r="CI443" s="502"/>
      <c r="CJ443" s="502"/>
      <c r="CK443" s="502"/>
      <c r="CL443" s="502"/>
      <c r="CM443" s="502"/>
      <c r="CN443" s="502"/>
      <c r="CO443" s="502"/>
      <c r="CP443" s="502"/>
      <c r="CQ443" s="502"/>
      <c r="CR443" s="502"/>
      <c r="CS443" s="502"/>
      <c r="CT443" s="502"/>
      <c r="CU443" s="502"/>
      <c r="CV443" s="502"/>
      <c r="CW443" s="502"/>
      <c r="CX443" s="502"/>
      <c r="CY443" s="502"/>
      <c r="CZ443" s="502"/>
      <c r="DA443" s="502"/>
      <c r="DB443" s="502"/>
      <c r="DC443" s="502"/>
      <c r="DD443" s="502"/>
      <c r="DE443" s="502"/>
      <c r="DF443" s="502"/>
      <c r="DG443" s="502"/>
      <c r="DH443" s="502"/>
      <c r="DI443" s="502"/>
      <c r="DJ443" s="502"/>
      <c r="DK443" s="502"/>
      <c r="DL443" s="502"/>
      <c r="DM443" s="502"/>
      <c r="DN443" s="502"/>
      <c r="DO443" s="502"/>
      <c r="DP443" s="502"/>
      <c r="DQ443" s="502"/>
      <c r="DR443" s="502"/>
      <c r="DS443" s="502"/>
      <c r="DT443" s="502"/>
      <c r="DU443" s="502"/>
      <c r="DV443" s="502"/>
      <c r="DW443" s="502"/>
      <c r="DX443" s="502"/>
      <c r="DY443" s="502"/>
      <c r="DZ443" s="502"/>
      <c r="EA443" s="502"/>
      <c r="EB443" s="502"/>
      <c r="EC443" s="502"/>
      <c r="ED443" s="502"/>
      <c r="EE443" s="502"/>
      <c r="EF443" s="502"/>
      <c r="EG443" s="502"/>
      <c r="EH443" s="502"/>
      <c r="EI443" s="502"/>
      <c r="EJ443" s="502"/>
      <c r="EK443" s="502"/>
      <c r="EL443" s="502"/>
      <c r="EM443" s="502"/>
      <c r="EN443" s="502"/>
      <c r="EO443" s="502"/>
      <c r="EP443" s="502"/>
      <c r="EQ443" s="502"/>
      <c r="ER443" s="502"/>
      <c r="ES443" s="502"/>
      <c r="ET443" s="502"/>
      <c r="EU443" s="502"/>
      <c r="EV443" s="502"/>
      <c r="EW443" s="502"/>
      <c r="EX443" s="503"/>
      <c r="EY443" s="502"/>
      <c r="EZ443" s="502"/>
      <c r="FA443" s="502"/>
      <c r="FB443" s="502"/>
      <c r="FC443" s="502"/>
      <c r="FD443" s="502"/>
      <c r="FE443" s="502"/>
      <c r="FF443" s="502"/>
      <c r="FG443" s="502"/>
      <c r="FH443" s="502"/>
      <c r="FI443" s="502"/>
    </row>
    <row r="444" spans="1:165" s="501" customFormat="1" x14ac:dyDescent="0.2">
      <c r="A444" s="772"/>
      <c r="B444" s="788"/>
      <c r="C444" s="502"/>
      <c r="D444" s="502"/>
      <c r="F444" s="30"/>
      <c r="G444" s="502"/>
      <c r="I444" s="30"/>
      <c r="J444" s="502"/>
      <c r="L444" s="30"/>
      <c r="M444" s="502"/>
      <c r="O444" s="30"/>
      <c r="P444" s="502"/>
      <c r="R444" s="30"/>
      <c r="S444" s="502"/>
      <c r="U444" s="30"/>
      <c r="V444" s="502"/>
      <c r="X444" s="30"/>
      <c r="Y444" s="502"/>
      <c r="AA444" s="30"/>
      <c r="AB444" s="502"/>
      <c r="AD444" s="30"/>
      <c r="AE444" s="502"/>
      <c r="AG444" s="30"/>
      <c r="AH444" s="502"/>
      <c r="AJ444" s="30"/>
      <c r="AK444" s="502"/>
      <c r="AM444" s="30"/>
      <c r="AN444" s="502"/>
      <c r="AP444" s="30"/>
      <c r="AQ444" s="502"/>
      <c r="AS444" s="30"/>
      <c r="AT444" s="502"/>
      <c r="AV444" s="30"/>
      <c r="AW444" s="502"/>
      <c r="AY444" s="30"/>
      <c r="AZ444" s="502"/>
      <c r="BB444" s="30"/>
      <c r="BC444" s="502"/>
      <c r="BE444" s="30"/>
      <c r="BF444" s="502"/>
      <c r="BH444" s="30"/>
      <c r="BI444" s="502"/>
      <c r="BK444" s="30"/>
      <c r="BL444" s="31"/>
      <c r="BM444" s="31"/>
      <c r="BN444" s="31"/>
      <c r="BO444" s="31"/>
      <c r="BP444" s="31"/>
      <c r="BQ444" s="31"/>
      <c r="BR444" s="31"/>
      <c r="BS444" s="502"/>
      <c r="BT444" s="502"/>
      <c r="BU444" s="502"/>
      <c r="BV444" s="502"/>
      <c r="BW444" s="502"/>
      <c r="BX444" s="502"/>
      <c r="BY444" s="502"/>
      <c r="BZ444" s="502"/>
      <c r="CA444" s="502"/>
      <c r="CB444" s="502"/>
      <c r="CC444" s="502"/>
      <c r="CD444" s="502"/>
      <c r="CE444" s="502"/>
      <c r="CF444" s="502"/>
      <c r="CG444" s="502"/>
      <c r="CH444" s="502"/>
      <c r="CI444" s="502"/>
      <c r="CJ444" s="502"/>
      <c r="CK444" s="502"/>
      <c r="CL444" s="502"/>
      <c r="CM444" s="502"/>
      <c r="CN444" s="502"/>
      <c r="CO444" s="502"/>
      <c r="CP444" s="502"/>
      <c r="CQ444" s="502"/>
      <c r="CR444" s="502"/>
      <c r="CS444" s="502"/>
      <c r="CT444" s="502"/>
      <c r="CU444" s="502"/>
      <c r="CV444" s="502"/>
      <c r="CW444" s="502"/>
      <c r="CX444" s="502"/>
      <c r="CY444" s="502"/>
      <c r="CZ444" s="502"/>
      <c r="DA444" s="502"/>
      <c r="DB444" s="502"/>
      <c r="DC444" s="502"/>
      <c r="DD444" s="502"/>
      <c r="DE444" s="502"/>
      <c r="DF444" s="502"/>
      <c r="DG444" s="502"/>
      <c r="DH444" s="502"/>
      <c r="DI444" s="502"/>
      <c r="DJ444" s="502"/>
      <c r="DK444" s="502"/>
      <c r="DL444" s="502"/>
      <c r="DM444" s="502"/>
      <c r="DN444" s="502"/>
      <c r="DO444" s="502"/>
      <c r="DP444" s="502"/>
      <c r="DQ444" s="502"/>
      <c r="DR444" s="502"/>
      <c r="DS444" s="502"/>
      <c r="DT444" s="502"/>
      <c r="DU444" s="502"/>
      <c r="DV444" s="502"/>
      <c r="DW444" s="502"/>
      <c r="DX444" s="502"/>
      <c r="DY444" s="502"/>
      <c r="DZ444" s="502"/>
      <c r="EA444" s="502"/>
      <c r="EB444" s="502"/>
      <c r="EC444" s="502"/>
      <c r="ED444" s="502"/>
      <c r="EE444" s="502"/>
      <c r="EF444" s="502"/>
      <c r="EG444" s="502"/>
      <c r="EH444" s="502"/>
      <c r="EI444" s="502"/>
      <c r="EJ444" s="502"/>
      <c r="EK444" s="502"/>
      <c r="EL444" s="502"/>
      <c r="EM444" s="502"/>
      <c r="EN444" s="502"/>
      <c r="EO444" s="502"/>
      <c r="EP444" s="502"/>
      <c r="EQ444" s="502"/>
      <c r="ER444" s="502"/>
      <c r="ES444" s="502"/>
      <c r="ET444" s="502"/>
      <c r="EU444" s="502"/>
      <c r="EV444" s="502"/>
      <c r="EW444" s="502"/>
      <c r="EX444" s="503"/>
      <c r="EY444" s="502"/>
      <c r="EZ444" s="502"/>
      <c r="FA444" s="502"/>
      <c r="FB444" s="502"/>
      <c r="FC444" s="502"/>
      <c r="FD444" s="502"/>
      <c r="FE444" s="502"/>
      <c r="FF444" s="502"/>
      <c r="FG444" s="502"/>
      <c r="FH444" s="502"/>
      <c r="FI444" s="502"/>
    </row>
    <row r="445" spans="1:165" s="501" customFormat="1" x14ac:dyDescent="0.2">
      <c r="A445" s="772"/>
      <c r="B445" s="788"/>
      <c r="C445" s="502"/>
      <c r="D445" s="502"/>
      <c r="F445" s="30"/>
      <c r="G445" s="502"/>
      <c r="I445" s="30"/>
      <c r="J445" s="502"/>
      <c r="L445" s="30"/>
      <c r="M445" s="502"/>
      <c r="O445" s="30"/>
      <c r="P445" s="502"/>
      <c r="R445" s="30"/>
      <c r="S445" s="502"/>
      <c r="U445" s="30"/>
      <c r="V445" s="502"/>
      <c r="X445" s="30"/>
      <c r="Y445" s="502"/>
      <c r="AA445" s="30"/>
      <c r="AB445" s="502"/>
      <c r="AD445" s="30"/>
      <c r="AE445" s="502"/>
      <c r="AG445" s="30"/>
      <c r="AH445" s="502"/>
      <c r="AJ445" s="30"/>
      <c r="AK445" s="502"/>
      <c r="AM445" s="30"/>
      <c r="AN445" s="502"/>
      <c r="AP445" s="30"/>
      <c r="AQ445" s="502"/>
      <c r="AS445" s="30"/>
      <c r="AT445" s="502"/>
      <c r="AV445" s="30"/>
      <c r="AW445" s="502"/>
      <c r="AY445" s="30"/>
      <c r="AZ445" s="502"/>
      <c r="BB445" s="30"/>
      <c r="BC445" s="502"/>
      <c r="BE445" s="30"/>
      <c r="BF445" s="502"/>
      <c r="BH445" s="30"/>
      <c r="BI445" s="502"/>
      <c r="BK445" s="30"/>
      <c r="BL445" s="31"/>
      <c r="BM445" s="31"/>
      <c r="BN445" s="31"/>
      <c r="BO445" s="31"/>
      <c r="BP445" s="31"/>
      <c r="BQ445" s="31"/>
      <c r="BR445" s="31"/>
      <c r="BS445" s="502"/>
      <c r="BT445" s="502"/>
      <c r="BU445" s="502"/>
      <c r="BV445" s="502"/>
      <c r="BW445" s="502"/>
      <c r="BX445" s="502"/>
      <c r="BY445" s="502"/>
      <c r="BZ445" s="502"/>
      <c r="CA445" s="502"/>
      <c r="CB445" s="502"/>
      <c r="CC445" s="502"/>
      <c r="CD445" s="502"/>
      <c r="CE445" s="502"/>
      <c r="CF445" s="502"/>
      <c r="CG445" s="502"/>
      <c r="CH445" s="502"/>
      <c r="CI445" s="502"/>
      <c r="CJ445" s="502"/>
      <c r="CK445" s="502"/>
      <c r="CL445" s="502"/>
      <c r="CM445" s="502"/>
      <c r="CN445" s="502"/>
      <c r="CO445" s="502"/>
      <c r="CP445" s="502"/>
      <c r="CQ445" s="502"/>
      <c r="CR445" s="502"/>
      <c r="CS445" s="502"/>
      <c r="CT445" s="502"/>
      <c r="CU445" s="502"/>
      <c r="CV445" s="502"/>
      <c r="CW445" s="502"/>
      <c r="CX445" s="502"/>
      <c r="CY445" s="502"/>
      <c r="CZ445" s="502"/>
      <c r="DA445" s="502"/>
      <c r="DB445" s="502"/>
      <c r="DC445" s="502"/>
      <c r="DD445" s="502"/>
      <c r="DE445" s="502"/>
      <c r="DF445" s="502"/>
      <c r="DG445" s="502"/>
      <c r="DH445" s="502"/>
      <c r="DI445" s="502"/>
      <c r="DJ445" s="502"/>
      <c r="DK445" s="502"/>
      <c r="DL445" s="502"/>
      <c r="DM445" s="502"/>
      <c r="DN445" s="502"/>
      <c r="DO445" s="502"/>
      <c r="DP445" s="502"/>
      <c r="DQ445" s="502"/>
      <c r="DR445" s="502"/>
      <c r="DS445" s="502"/>
      <c r="DT445" s="502"/>
      <c r="DU445" s="502"/>
      <c r="DV445" s="502"/>
      <c r="DW445" s="502"/>
      <c r="DX445" s="502"/>
      <c r="DY445" s="502"/>
      <c r="DZ445" s="502"/>
      <c r="EA445" s="502"/>
      <c r="EB445" s="502"/>
      <c r="EC445" s="502"/>
      <c r="ED445" s="502"/>
      <c r="EE445" s="502"/>
      <c r="EF445" s="502"/>
      <c r="EG445" s="502"/>
      <c r="EH445" s="502"/>
      <c r="EI445" s="502"/>
      <c r="EJ445" s="502"/>
      <c r="EK445" s="502"/>
      <c r="EL445" s="502"/>
      <c r="EM445" s="502"/>
      <c r="EN445" s="502"/>
      <c r="EO445" s="502"/>
      <c r="EP445" s="502"/>
      <c r="EQ445" s="502"/>
      <c r="ER445" s="502"/>
      <c r="ES445" s="502"/>
      <c r="ET445" s="502"/>
      <c r="EU445" s="502"/>
      <c r="EV445" s="502"/>
      <c r="EW445" s="502"/>
      <c r="EX445" s="503"/>
      <c r="EY445" s="502"/>
      <c r="EZ445" s="502"/>
      <c r="FA445" s="502"/>
      <c r="FB445" s="502"/>
      <c r="FC445" s="502"/>
      <c r="FD445" s="502"/>
      <c r="FE445" s="502"/>
      <c r="FF445" s="502"/>
      <c r="FG445" s="502"/>
      <c r="FH445" s="502"/>
      <c r="FI445" s="502"/>
    </row>
    <row r="446" spans="1:165" s="501" customFormat="1" x14ac:dyDescent="0.2">
      <c r="A446" s="772"/>
      <c r="B446" s="788"/>
      <c r="C446" s="502"/>
      <c r="D446" s="502"/>
      <c r="F446" s="30"/>
      <c r="G446" s="502"/>
      <c r="I446" s="30"/>
      <c r="J446" s="502"/>
      <c r="L446" s="30"/>
      <c r="M446" s="502"/>
      <c r="O446" s="30"/>
      <c r="P446" s="502"/>
      <c r="R446" s="30"/>
      <c r="S446" s="502"/>
      <c r="U446" s="30"/>
      <c r="V446" s="502"/>
      <c r="X446" s="30"/>
      <c r="Y446" s="502"/>
      <c r="AA446" s="30"/>
      <c r="AB446" s="502"/>
      <c r="AD446" s="30"/>
      <c r="AE446" s="502"/>
      <c r="AG446" s="30"/>
      <c r="AH446" s="502"/>
      <c r="AJ446" s="30"/>
      <c r="AK446" s="502"/>
      <c r="AM446" s="30"/>
      <c r="AN446" s="502"/>
      <c r="AP446" s="30"/>
      <c r="AQ446" s="502"/>
      <c r="AS446" s="30"/>
      <c r="AT446" s="502"/>
      <c r="AV446" s="30"/>
      <c r="AW446" s="502"/>
      <c r="AY446" s="30"/>
      <c r="AZ446" s="502"/>
      <c r="BB446" s="30"/>
      <c r="BC446" s="502"/>
      <c r="BE446" s="30"/>
      <c r="BF446" s="502"/>
      <c r="BH446" s="30"/>
      <c r="BI446" s="502"/>
      <c r="BK446" s="30"/>
      <c r="BL446" s="31"/>
      <c r="BM446" s="31"/>
      <c r="BN446" s="31"/>
      <c r="BO446" s="31"/>
      <c r="BP446" s="31"/>
      <c r="BQ446" s="31"/>
      <c r="BR446" s="31"/>
      <c r="BS446" s="502"/>
      <c r="BT446" s="502"/>
      <c r="BU446" s="502"/>
      <c r="BV446" s="502"/>
      <c r="BW446" s="502"/>
      <c r="BX446" s="502"/>
      <c r="BY446" s="502"/>
      <c r="BZ446" s="502"/>
      <c r="CA446" s="502"/>
      <c r="CB446" s="502"/>
      <c r="CC446" s="502"/>
      <c r="CD446" s="502"/>
      <c r="CE446" s="502"/>
      <c r="CF446" s="502"/>
      <c r="CG446" s="502"/>
      <c r="CH446" s="502"/>
      <c r="CI446" s="502"/>
      <c r="CJ446" s="502"/>
      <c r="CK446" s="502"/>
      <c r="CL446" s="502"/>
      <c r="CM446" s="502"/>
      <c r="CN446" s="502"/>
      <c r="CO446" s="502"/>
      <c r="CP446" s="502"/>
      <c r="CQ446" s="502"/>
      <c r="CR446" s="502"/>
      <c r="CS446" s="502"/>
      <c r="CT446" s="502"/>
      <c r="CU446" s="502"/>
      <c r="CV446" s="502"/>
      <c r="CW446" s="502"/>
      <c r="CX446" s="502"/>
      <c r="CY446" s="502"/>
      <c r="CZ446" s="502"/>
      <c r="DA446" s="502"/>
      <c r="DB446" s="502"/>
      <c r="DC446" s="502"/>
      <c r="DD446" s="502"/>
      <c r="DE446" s="502"/>
      <c r="DF446" s="502"/>
      <c r="DG446" s="502"/>
      <c r="DH446" s="502"/>
      <c r="DI446" s="502"/>
      <c r="DJ446" s="502"/>
      <c r="DK446" s="502"/>
      <c r="DL446" s="502"/>
      <c r="DM446" s="502"/>
      <c r="DN446" s="502"/>
      <c r="DO446" s="502"/>
      <c r="DP446" s="502"/>
      <c r="DQ446" s="502"/>
      <c r="DR446" s="502"/>
      <c r="DS446" s="502"/>
      <c r="DT446" s="502"/>
      <c r="DU446" s="502"/>
      <c r="DV446" s="502"/>
      <c r="DW446" s="502"/>
      <c r="DX446" s="502"/>
      <c r="DY446" s="502"/>
      <c r="DZ446" s="502"/>
      <c r="EA446" s="502"/>
      <c r="EB446" s="502"/>
      <c r="EC446" s="502"/>
      <c r="ED446" s="502"/>
      <c r="EE446" s="502"/>
      <c r="EF446" s="502"/>
      <c r="EG446" s="502"/>
      <c r="EH446" s="502"/>
      <c r="EI446" s="502"/>
      <c r="EJ446" s="502"/>
      <c r="EK446" s="502"/>
      <c r="EL446" s="502"/>
      <c r="EM446" s="502"/>
      <c r="EN446" s="502"/>
      <c r="EO446" s="502"/>
      <c r="EP446" s="502"/>
      <c r="EQ446" s="502"/>
      <c r="ER446" s="502"/>
      <c r="ES446" s="502"/>
      <c r="ET446" s="502"/>
      <c r="EU446" s="502"/>
      <c r="EV446" s="502"/>
      <c r="EW446" s="502"/>
      <c r="EX446" s="503"/>
      <c r="EY446" s="502"/>
      <c r="EZ446" s="502"/>
      <c r="FA446" s="502"/>
      <c r="FB446" s="502"/>
      <c r="FC446" s="502"/>
      <c r="FD446" s="502"/>
      <c r="FE446" s="502"/>
      <c r="FF446" s="502"/>
      <c r="FG446" s="502"/>
      <c r="FH446" s="502"/>
      <c r="FI446" s="502"/>
    </row>
    <row r="447" spans="1:165" s="501" customFormat="1" x14ac:dyDescent="0.2">
      <c r="A447" s="772"/>
      <c r="B447" s="788"/>
      <c r="C447" s="502"/>
      <c r="D447" s="502"/>
      <c r="F447" s="30"/>
      <c r="G447" s="502"/>
      <c r="I447" s="30"/>
      <c r="J447" s="502"/>
      <c r="L447" s="30"/>
      <c r="M447" s="502"/>
      <c r="O447" s="30"/>
      <c r="P447" s="502"/>
      <c r="R447" s="30"/>
      <c r="S447" s="502"/>
      <c r="U447" s="30"/>
      <c r="V447" s="502"/>
      <c r="X447" s="30"/>
      <c r="Y447" s="502"/>
      <c r="AA447" s="30"/>
      <c r="AB447" s="502"/>
      <c r="AD447" s="30"/>
      <c r="AE447" s="502"/>
      <c r="AG447" s="30"/>
      <c r="AH447" s="502"/>
      <c r="AJ447" s="30"/>
      <c r="AK447" s="502"/>
      <c r="AM447" s="30"/>
      <c r="AN447" s="502"/>
      <c r="AP447" s="30"/>
      <c r="AQ447" s="502"/>
      <c r="AS447" s="30"/>
      <c r="AT447" s="502"/>
      <c r="AV447" s="30"/>
      <c r="AW447" s="502"/>
      <c r="AY447" s="30"/>
      <c r="AZ447" s="502"/>
      <c r="BB447" s="30"/>
      <c r="BC447" s="502"/>
      <c r="BE447" s="30"/>
      <c r="BF447" s="502"/>
      <c r="BH447" s="30"/>
      <c r="BI447" s="502"/>
      <c r="BK447" s="30"/>
      <c r="BL447" s="31"/>
      <c r="BM447" s="31"/>
      <c r="BN447" s="31"/>
      <c r="BO447" s="31"/>
      <c r="BP447" s="31"/>
      <c r="BQ447" s="31"/>
      <c r="BR447" s="31"/>
      <c r="BS447" s="502"/>
      <c r="BT447" s="502"/>
      <c r="BU447" s="502"/>
      <c r="BV447" s="502"/>
      <c r="BW447" s="502"/>
      <c r="BX447" s="502"/>
      <c r="BY447" s="502"/>
      <c r="BZ447" s="502"/>
      <c r="CA447" s="502"/>
      <c r="CB447" s="502"/>
      <c r="CC447" s="502"/>
      <c r="CD447" s="502"/>
      <c r="CE447" s="502"/>
      <c r="CF447" s="502"/>
      <c r="CG447" s="502"/>
      <c r="CH447" s="502"/>
      <c r="CI447" s="502"/>
      <c r="CJ447" s="502"/>
      <c r="CK447" s="502"/>
      <c r="CL447" s="502"/>
      <c r="CM447" s="502"/>
      <c r="CN447" s="502"/>
      <c r="CO447" s="502"/>
      <c r="CP447" s="502"/>
      <c r="CQ447" s="502"/>
      <c r="CR447" s="502"/>
      <c r="CS447" s="502"/>
      <c r="CT447" s="502"/>
      <c r="CU447" s="502"/>
      <c r="CV447" s="502"/>
      <c r="CW447" s="502"/>
      <c r="CX447" s="502"/>
      <c r="CY447" s="502"/>
      <c r="CZ447" s="502"/>
      <c r="DA447" s="502"/>
      <c r="DB447" s="502"/>
      <c r="DC447" s="502"/>
      <c r="DD447" s="502"/>
      <c r="DE447" s="502"/>
      <c r="DF447" s="502"/>
      <c r="DG447" s="502"/>
      <c r="DH447" s="502"/>
      <c r="DI447" s="502"/>
      <c r="DJ447" s="502"/>
      <c r="DK447" s="502"/>
      <c r="DL447" s="502"/>
      <c r="DM447" s="502"/>
      <c r="DN447" s="502"/>
      <c r="DO447" s="502"/>
      <c r="DP447" s="502"/>
      <c r="DQ447" s="502"/>
      <c r="DR447" s="502"/>
      <c r="DS447" s="502"/>
      <c r="DT447" s="502"/>
      <c r="DU447" s="502"/>
      <c r="DV447" s="502"/>
      <c r="DW447" s="502"/>
      <c r="DX447" s="502"/>
      <c r="DY447" s="502"/>
      <c r="DZ447" s="502"/>
      <c r="EA447" s="502"/>
      <c r="EB447" s="502"/>
      <c r="EC447" s="502"/>
      <c r="ED447" s="502"/>
      <c r="EE447" s="502"/>
      <c r="EF447" s="502"/>
      <c r="EG447" s="502"/>
      <c r="EH447" s="502"/>
      <c r="EI447" s="502"/>
      <c r="EJ447" s="502"/>
      <c r="EK447" s="502"/>
      <c r="EL447" s="502"/>
      <c r="EM447" s="502"/>
      <c r="EN447" s="502"/>
      <c r="EO447" s="502"/>
      <c r="EP447" s="502"/>
      <c r="EQ447" s="502"/>
      <c r="ER447" s="502"/>
      <c r="ES447" s="502"/>
      <c r="ET447" s="502"/>
      <c r="EU447" s="502"/>
      <c r="EV447" s="502"/>
      <c r="EW447" s="502"/>
      <c r="EX447" s="503"/>
      <c r="EY447" s="502"/>
      <c r="EZ447" s="502"/>
      <c r="FA447" s="502"/>
      <c r="FB447" s="502"/>
      <c r="FC447" s="502"/>
      <c r="FD447" s="502"/>
      <c r="FE447" s="502"/>
      <c r="FF447" s="502"/>
      <c r="FG447" s="502"/>
      <c r="FH447" s="502"/>
      <c r="FI447" s="502"/>
    </row>
    <row r="448" spans="1:165" s="501" customFormat="1" x14ac:dyDescent="0.2">
      <c r="A448" s="772"/>
      <c r="B448" s="788"/>
      <c r="C448" s="502"/>
      <c r="D448" s="502"/>
      <c r="F448" s="30"/>
      <c r="G448" s="502"/>
      <c r="I448" s="30"/>
      <c r="J448" s="502"/>
      <c r="L448" s="30"/>
      <c r="M448" s="502"/>
      <c r="O448" s="30"/>
      <c r="P448" s="502"/>
      <c r="R448" s="30"/>
      <c r="S448" s="502"/>
      <c r="U448" s="30"/>
      <c r="V448" s="502"/>
      <c r="X448" s="30"/>
      <c r="Y448" s="502"/>
      <c r="AA448" s="30"/>
      <c r="AB448" s="502"/>
      <c r="AD448" s="30"/>
      <c r="AE448" s="502"/>
      <c r="AG448" s="30"/>
      <c r="AH448" s="502"/>
      <c r="AJ448" s="30"/>
      <c r="AK448" s="502"/>
      <c r="AM448" s="30"/>
      <c r="AN448" s="502"/>
      <c r="AP448" s="30"/>
      <c r="AQ448" s="502"/>
      <c r="AS448" s="30"/>
      <c r="AT448" s="502"/>
      <c r="AV448" s="30"/>
      <c r="AW448" s="502"/>
      <c r="AY448" s="30"/>
      <c r="AZ448" s="502"/>
      <c r="BB448" s="30"/>
      <c r="BC448" s="502"/>
      <c r="BE448" s="30"/>
      <c r="BF448" s="502"/>
      <c r="BH448" s="30"/>
      <c r="BI448" s="502"/>
      <c r="BK448" s="30"/>
      <c r="BL448" s="31"/>
      <c r="BM448" s="31"/>
      <c r="BN448" s="31"/>
      <c r="BO448" s="31"/>
      <c r="BP448" s="31"/>
      <c r="BQ448" s="31"/>
      <c r="BR448" s="31"/>
      <c r="BS448" s="502"/>
      <c r="BT448" s="502"/>
      <c r="BU448" s="502"/>
      <c r="BV448" s="502"/>
      <c r="BW448" s="502"/>
      <c r="BX448" s="502"/>
      <c r="BY448" s="502"/>
      <c r="BZ448" s="502"/>
      <c r="CA448" s="502"/>
      <c r="CB448" s="502"/>
      <c r="CC448" s="502"/>
      <c r="CD448" s="502"/>
      <c r="CE448" s="502"/>
      <c r="CF448" s="502"/>
      <c r="CG448" s="502"/>
      <c r="CH448" s="502"/>
      <c r="CI448" s="502"/>
      <c r="CJ448" s="502"/>
      <c r="CK448" s="502"/>
      <c r="CL448" s="502"/>
      <c r="CM448" s="502"/>
      <c r="CN448" s="502"/>
      <c r="CO448" s="502"/>
      <c r="CP448" s="502"/>
      <c r="CQ448" s="502"/>
      <c r="CR448" s="502"/>
      <c r="CS448" s="502"/>
      <c r="CT448" s="502"/>
      <c r="CU448" s="502"/>
      <c r="CV448" s="502"/>
      <c r="CW448" s="502"/>
      <c r="CX448" s="502"/>
      <c r="CY448" s="502"/>
      <c r="CZ448" s="502"/>
      <c r="DA448" s="502"/>
      <c r="DB448" s="502"/>
      <c r="DC448" s="502"/>
      <c r="DD448" s="502"/>
      <c r="DE448" s="502"/>
      <c r="DF448" s="502"/>
      <c r="DG448" s="502"/>
      <c r="DH448" s="502"/>
      <c r="DI448" s="502"/>
      <c r="DJ448" s="502"/>
      <c r="DK448" s="502"/>
      <c r="DL448" s="502"/>
      <c r="DM448" s="502"/>
      <c r="DN448" s="502"/>
      <c r="DO448" s="502"/>
      <c r="DP448" s="502"/>
      <c r="DQ448" s="502"/>
      <c r="DR448" s="502"/>
      <c r="DS448" s="502"/>
      <c r="DT448" s="502"/>
      <c r="DU448" s="502"/>
      <c r="DV448" s="502"/>
      <c r="DW448" s="502"/>
      <c r="DX448" s="502"/>
      <c r="DY448" s="502"/>
      <c r="DZ448" s="502"/>
      <c r="EA448" s="502"/>
      <c r="EB448" s="502"/>
      <c r="EC448" s="502"/>
      <c r="ED448" s="502"/>
      <c r="EE448" s="502"/>
      <c r="EF448" s="502"/>
      <c r="EG448" s="502"/>
      <c r="EH448" s="502"/>
      <c r="EI448" s="502"/>
      <c r="EJ448" s="502"/>
      <c r="EK448" s="502"/>
      <c r="EL448" s="502"/>
      <c r="EM448" s="502"/>
      <c r="EN448" s="502"/>
      <c r="EO448" s="502"/>
      <c r="EP448" s="502"/>
      <c r="EQ448" s="502"/>
      <c r="ER448" s="502"/>
      <c r="ES448" s="502"/>
      <c r="ET448" s="502"/>
      <c r="EU448" s="502"/>
      <c r="EV448" s="502"/>
      <c r="EW448" s="502"/>
      <c r="EX448" s="503"/>
      <c r="EY448" s="502"/>
      <c r="EZ448" s="502"/>
      <c r="FA448" s="502"/>
      <c r="FB448" s="502"/>
      <c r="FC448" s="502"/>
      <c r="FD448" s="502"/>
      <c r="FE448" s="502"/>
      <c r="FF448" s="502"/>
      <c r="FG448" s="502"/>
      <c r="FH448" s="502"/>
      <c r="FI448" s="502"/>
    </row>
    <row r="449" spans="1:165" s="501" customFormat="1" x14ac:dyDescent="0.2">
      <c r="A449" s="772"/>
      <c r="B449" s="788"/>
      <c r="C449" s="502"/>
      <c r="D449" s="502"/>
      <c r="F449" s="30"/>
      <c r="G449" s="502"/>
      <c r="I449" s="30"/>
      <c r="J449" s="502"/>
      <c r="L449" s="30"/>
      <c r="M449" s="502"/>
      <c r="O449" s="30"/>
      <c r="P449" s="502"/>
      <c r="R449" s="30"/>
      <c r="S449" s="502"/>
      <c r="U449" s="30"/>
      <c r="V449" s="502"/>
      <c r="X449" s="30"/>
      <c r="Y449" s="502"/>
      <c r="AA449" s="30"/>
      <c r="AB449" s="502"/>
      <c r="AD449" s="30"/>
      <c r="AE449" s="502"/>
      <c r="AG449" s="30"/>
      <c r="AH449" s="502"/>
      <c r="AJ449" s="30"/>
      <c r="AK449" s="502"/>
      <c r="AM449" s="30"/>
      <c r="AN449" s="502"/>
      <c r="AP449" s="30"/>
      <c r="AQ449" s="502"/>
      <c r="AS449" s="30"/>
      <c r="AT449" s="502"/>
      <c r="AV449" s="30"/>
      <c r="AW449" s="502"/>
      <c r="AY449" s="30"/>
      <c r="AZ449" s="502"/>
      <c r="BB449" s="30"/>
      <c r="BC449" s="502"/>
      <c r="BE449" s="30"/>
      <c r="BF449" s="502"/>
      <c r="BH449" s="30"/>
      <c r="BI449" s="502"/>
      <c r="BK449" s="30"/>
      <c r="BL449" s="31"/>
      <c r="BM449" s="31"/>
      <c r="BN449" s="31"/>
      <c r="BO449" s="31"/>
      <c r="BP449" s="31"/>
      <c r="BQ449" s="31"/>
      <c r="BR449" s="31"/>
      <c r="BS449" s="502"/>
      <c r="BT449" s="502"/>
      <c r="BU449" s="502"/>
      <c r="BV449" s="502"/>
      <c r="BW449" s="502"/>
      <c r="BX449" s="502"/>
      <c r="BY449" s="502"/>
      <c r="BZ449" s="502"/>
      <c r="CA449" s="502"/>
      <c r="CB449" s="502"/>
      <c r="CC449" s="502"/>
      <c r="CD449" s="502"/>
      <c r="CE449" s="502"/>
      <c r="CF449" s="502"/>
      <c r="CG449" s="502"/>
      <c r="CH449" s="502"/>
      <c r="CI449" s="502"/>
      <c r="CJ449" s="502"/>
      <c r="CK449" s="502"/>
      <c r="CL449" s="502"/>
      <c r="CM449" s="502"/>
      <c r="CN449" s="502"/>
      <c r="CO449" s="502"/>
      <c r="CP449" s="502"/>
      <c r="CQ449" s="502"/>
      <c r="CR449" s="502"/>
      <c r="CS449" s="502"/>
      <c r="CT449" s="502"/>
      <c r="CU449" s="502"/>
      <c r="CV449" s="502"/>
      <c r="CW449" s="502"/>
      <c r="CX449" s="502"/>
      <c r="CY449" s="502"/>
      <c r="CZ449" s="502"/>
      <c r="DA449" s="502"/>
      <c r="DB449" s="502"/>
      <c r="DC449" s="502"/>
      <c r="DD449" s="502"/>
      <c r="DE449" s="502"/>
      <c r="DF449" s="502"/>
      <c r="DG449" s="502"/>
      <c r="DH449" s="502"/>
      <c r="DI449" s="502"/>
      <c r="DJ449" s="502"/>
      <c r="DK449" s="502"/>
      <c r="DL449" s="502"/>
      <c r="DM449" s="502"/>
      <c r="DN449" s="502"/>
      <c r="DO449" s="502"/>
      <c r="DP449" s="502"/>
      <c r="DQ449" s="502"/>
      <c r="DR449" s="502"/>
      <c r="DS449" s="502"/>
      <c r="DT449" s="502"/>
      <c r="DU449" s="502"/>
      <c r="DV449" s="502"/>
      <c r="DW449" s="502"/>
      <c r="DX449" s="502"/>
      <c r="DY449" s="502"/>
      <c r="DZ449" s="502"/>
      <c r="EA449" s="502"/>
      <c r="EB449" s="502"/>
      <c r="EC449" s="502"/>
      <c r="ED449" s="502"/>
      <c r="EE449" s="502"/>
      <c r="EF449" s="502"/>
      <c r="EG449" s="502"/>
      <c r="EH449" s="502"/>
      <c r="EI449" s="502"/>
      <c r="EJ449" s="502"/>
      <c r="EK449" s="502"/>
      <c r="EL449" s="502"/>
      <c r="EM449" s="502"/>
      <c r="EN449" s="502"/>
      <c r="EO449" s="502"/>
      <c r="EP449" s="502"/>
      <c r="EQ449" s="502"/>
      <c r="ER449" s="502"/>
      <c r="ES449" s="502"/>
      <c r="ET449" s="502"/>
      <c r="EU449" s="502"/>
      <c r="EV449" s="502"/>
      <c r="EW449" s="502"/>
      <c r="EX449" s="503"/>
      <c r="EY449" s="502"/>
      <c r="EZ449" s="502"/>
      <c r="FA449" s="502"/>
      <c r="FB449" s="502"/>
      <c r="FC449" s="502"/>
      <c r="FD449" s="502"/>
      <c r="FE449" s="502"/>
      <c r="FF449" s="502"/>
      <c r="FG449" s="502"/>
      <c r="FH449" s="502"/>
      <c r="FI449" s="502"/>
    </row>
    <row r="450" spans="1:165" s="501" customFormat="1" x14ac:dyDescent="0.2">
      <c r="A450" s="772"/>
      <c r="B450" s="788"/>
      <c r="C450" s="502"/>
      <c r="D450" s="502"/>
      <c r="F450" s="30"/>
      <c r="G450" s="502"/>
      <c r="I450" s="30"/>
      <c r="J450" s="502"/>
      <c r="L450" s="30"/>
      <c r="M450" s="502"/>
      <c r="O450" s="30"/>
      <c r="P450" s="502"/>
      <c r="R450" s="30"/>
      <c r="S450" s="502"/>
      <c r="U450" s="30"/>
      <c r="V450" s="502"/>
      <c r="X450" s="30"/>
      <c r="Y450" s="502"/>
      <c r="AA450" s="30"/>
      <c r="AB450" s="502"/>
      <c r="AD450" s="30"/>
      <c r="AE450" s="502"/>
      <c r="AG450" s="30"/>
      <c r="AH450" s="502"/>
      <c r="AJ450" s="30"/>
      <c r="AK450" s="502"/>
      <c r="AM450" s="30"/>
      <c r="AN450" s="502"/>
      <c r="AP450" s="30"/>
      <c r="AQ450" s="502"/>
      <c r="AS450" s="30"/>
      <c r="AT450" s="502"/>
      <c r="AV450" s="30"/>
      <c r="AW450" s="502"/>
      <c r="AY450" s="30"/>
      <c r="AZ450" s="502"/>
      <c r="BB450" s="30"/>
      <c r="BC450" s="502"/>
      <c r="BE450" s="30"/>
      <c r="BF450" s="502"/>
      <c r="BH450" s="30"/>
      <c r="BI450" s="502"/>
      <c r="BK450" s="30"/>
      <c r="BL450" s="31"/>
      <c r="BM450" s="31"/>
      <c r="BN450" s="31"/>
      <c r="BO450" s="31"/>
      <c r="BP450" s="31"/>
      <c r="BQ450" s="31"/>
      <c r="BR450" s="31"/>
      <c r="BS450" s="502"/>
      <c r="BT450" s="502"/>
      <c r="BU450" s="502"/>
      <c r="BV450" s="502"/>
      <c r="BW450" s="502"/>
      <c r="BX450" s="502"/>
      <c r="BY450" s="502"/>
      <c r="BZ450" s="502"/>
      <c r="CA450" s="502"/>
      <c r="CB450" s="502"/>
      <c r="CC450" s="502"/>
      <c r="CD450" s="502"/>
      <c r="CE450" s="502"/>
      <c r="CF450" s="502"/>
      <c r="CG450" s="502"/>
      <c r="CH450" s="502"/>
      <c r="CI450" s="502"/>
      <c r="CJ450" s="502"/>
      <c r="CK450" s="502"/>
      <c r="CL450" s="502"/>
      <c r="CM450" s="502"/>
      <c r="CN450" s="502"/>
      <c r="CO450" s="502"/>
      <c r="CP450" s="502"/>
      <c r="CQ450" s="502"/>
      <c r="CR450" s="502"/>
      <c r="CS450" s="502"/>
      <c r="CT450" s="502"/>
      <c r="CU450" s="502"/>
      <c r="CV450" s="502"/>
      <c r="CW450" s="502"/>
      <c r="CX450" s="502"/>
      <c r="CY450" s="502"/>
      <c r="CZ450" s="502"/>
      <c r="DA450" s="502"/>
      <c r="DB450" s="502"/>
      <c r="DC450" s="502"/>
      <c r="DD450" s="502"/>
      <c r="DE450" s="502"/>
      <c r="DF450" s="502"/>
      <c r="DG450" s="502"/>
      <c r="DH450" s="502"/>
      <c r="DI450" s="502"/>
      <c r="DJ450" s="502"/>
      <c r="DK450" s="502"/>
      <c r="DL450" s="502"/>
      <c r="DM450" s="502"/>
      <c r="DN450" s="502"/>
      <c r="DO450" s="502"/>
      <c r="DP450" s="502"/>
      <c r="DQ450" s="502"/>
      <c r="DR450" s="502"/>
      <c r="DS450" s="502"/>
      <c r="DT450" s="502"/>
      <c r="DU450" s="502"/>
      <c r="DV450" s="502"/>
      <c r="DW450" s="502"/>
      <c r="DX450" s="502"/>
      <c r="DY450" s="502"/>
      <c r="DZ450" s="502"/>
      <c r="EA450" s="502"/>
      <c r="EB450" s="502"/>
      <c r="EC450" s="502"/>
      <c r="ED450" s="502"/>
      <c r="EE450" s="502"/>
      <c r="EF450" s="502"/>
      <c r="EG450" s="502"/>
      <c r="EH450" s="502"/>
      <c r="EI450" s="502"/>
      <c r="EJ450" s="502"/>
      <c r="EK450" s="502"/>
      <c r="EL450" s="502"/>
      <c r="EM450" s="502"/>
      <c r="EN450" s="502"/>
      <c r="EO450" s="502"/>
      <c r="EP450" s="502"/>
      <c r="EQ450" s="502"/>
      <c r="ER450" s="502"/>
      <c r="ES450" s="502"/>
      <c r="ET450" s="502"/>
      <c r="EU450" s="502"/>
      <c r="EV450" s="502"/>
      <c r="EW450" s="502"/>
      <c r="EX450" s="503"/>
      <c r="EY450" s="502"/>
      <c r="EZ450" s="502"/>
      <c r="FA450" s="502"/>
      <c r="FB450" s="502"/>
      <c r="FC450" s="502"/>
      <c r="FD450" s="502"/>
      <c r="FE450" s="502"/>
      <c r="FF450" s="502"/>
      <c r="FG450" s="502"/>
      <c r="FH450" s="502"/>
      <c r="FI450" s="502"/>
    </row>
  </sheetData>
  <sheetProtection sheet="1" objects="1" scenarios="1"/>
  <mergeCells count="769">
    <mergeCell ref="A2:B6"/>
    <mergeCell ref="D2:H3"/>
    <mergeCell ref="J2:K3"/>
    <mergeCell ref="D5:H6"/>
    <mergeCell ref="J5:K6"/>
    <mergeCell ref="BF28:BG28"/>
    <mergeCell ref="BI28:BJ28"/>
    <mergeCell ref="AE28:AF28"/>
    <mergeCell ref="AH28:AI28"/>
    <mergeCell ref="AK28:AL28"/>
    <mergeCell ref="AN28:AO28"/>
    <mergeCell ref="AQ28:AR28"/>
    <mergeCell ref="AT28:AU28"/>
    <mergeCell ref="AW28:AX28"/>
    <mergeCell ref="AZ28:BA28"/>
    <mergeCell ref="BC28:BD28"/>
    <mergeCell ref="D28:E28"/>
    <mergeCell ref="G28:H28"/>
    <mergeCell ref="J28:K28"/>
    <mergeCell ref="M28:N28"/>
    <mergeCell ref="P28:Q28"/>
    <mergeCell ref="S28:T28"/>
    <mergeCell ref="V28:W28"/>
    <mergeCell ref="Y28:Z28"/>
    <mergeCell ref="AB28:AC28"/>
    <mergeCell ref="AZ26:BA26"/>
    <mergeCell ref="BC26:BD26"/>
    <mergeCell ref="BF26:BG26"/>
    <mergeCell ref="BI26:BJ26"/>
    <mergeCell ref="D27:E27"/>
    <mergeCell ref="G27:H27"/>
    <mergeCell ref="J27:K27"/>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AZ27:BA27"/>
    <mergeCell ref="BC27:BD27"/>
    <mergeCell ref="BF27:BG27"/>
    <mergeCell ref="BI27:BJ27"/>
    <mergeCell ref="AN25:AO25"/>
    <mergeCell ref="AQ25:AR25"/>
    <mergeCell ref="AT25:AU25"/>
    <mergeCell ref="AW25:AX25"/>
    <mergeCell ref="AZ25:BA25"/>
    <mergeCell ref="BC25:BD25"/>
    <mergeCell ref="BF25:BG25"/>
    <mergeCell ref="BI25:BJ25"/>
    <mergeCell ref="D26:E26"/>
    <mergeCell ref="G26:H26"/>
    <mergeCell ref="J26:K26"/>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5:N25"/>
    <mergeCell ref="P25:Q25"/>
    <mergeCell ref="S25:T25"/>
    <mergeCell ref="V25:W25"/>
    <mergeCell ref="Y25:Z25"/>
    <mergeCell ref="AB25:AC25"/>
    <mergeCell ref="AE25:AF25"/>
    <mergeCell ref="AH25:AI25"/>
    <mergeCell ref="AK25:AL25"/>
    <mergeCell ref="BF29:BG29"/>
    <mergeCell ref="BI29:BJ29"/>
    <mergeCell ref="D24:E24"/>
    <mergeCell ref="G24:H24"/>
    <mergeCell ref="J24:K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AZ24:BA24"/>
    <mergeCell ref="BC24:BD24"/>
    <mergeCell ref="BF24:BG24"/>
    <mergeCell ref="BI24:BJ24"/>
    <mergeCell ref="D25:E25"/>
    <mergeCell ref="G25:H25"/>
    <mergeCell ref="AE29:AF29"/>
    <mergeCell ref="AH29:AI29"/>
    <mergeCell ref="AK29:AL29"/>
    <mergeCell ref="AN29:AO29"/>
    <mergeCell ref="AQ29:AR29"/>
    <mergeCell ref="AT29:AU29"/>
    <mergeCell ref="AW29:AX29"/>
    <mergeCell ref="AZ29:BA29"/>
    <mergeCell ref="BC29:BD29"/>
    <mergeCell ref="D29:E29"/>
    <mergeCell ref="G29:H29"/>
    <mergeCell ref="J29:K29"/>
    <mergeCell ref="M29:N29"/>
    <mergeCell ref="P29:Q29"/>
    <mergeCell ref="S29:T29"/>
    <mergeCell ref="V29:W29"/>
    <mergeCell ref="Y29:Z29"/>
    <mergeCell ref="AB29:AC29"/>
    <mergeCell ref="BF22:BG22"/>
    <mergeCell ref="BI22:BJ22"/>
    <mergeCell ref="D23:E23"/>
    <mergeCell ref="G23:H23"/>
    <mergeCell ref="J23:K23"/>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Z23:BA23"/>
    <mergeCell ref="BC23:BD23"/>
    <mergeCell ref="BF23:BG23"/>
    <mergeCell ref="BI23:BJ23"/>
    <mergeCell ref="AE22:AF22"/>
    <mergeCell ref="AH22:AI22"/>
    <mergeCell ref="AK22:AL22"/>
    <mergeCell ref="AN22:AO22"/>
    <mergeCell ref="AQ22:AR22"/>
    <mergeCell ref="AT22:AU22"/>
    <mergeCell ref="AW22:AX22"/>
    <mergeCell ref="AZ22:BA22"/>
    <mergeCell ref="BC22:BD22"/>
    <mergeCell ref="D22:E22"/>
    <mergeCell ref="G22:H22"/>
    <mergeCell ref="J22:K22"/>
    <mergeCell ref="M22:N22"/>
    <mergeCell ref="P22:Q22"/>
    <mergeCell ref="S22:T22"/>
    <mergeCell ref="V22:W22"/>
    <mergeCell ref="Y22:Z22"/>
    <mergeCell ref="AB22:AC22"/>
    <mergeCell ref="BF20:BG20"/>
    <mergeCell ref="BI20:BJ20"/>
    <mergeCell ref="D21:E21"/>
    <mergeCell ref="G21:H21"/>
    <mergeCell ref="J21:K21"/>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AZ21:BA21"/>
    <mergeCell ref="BC21:BD21"/>
    <mergeCell ref="BF21:BG21"/>
    <mergeCell ref="BI21:BJ21"/>
    <mergeCell ref="AE20:AF20"/>
    <mergeCell ref="AH20:AI20"/>
    <mergeCell ref="AK20:AL20"/>
    <mergeCell ref="AN20:AO20"/>
    <mergeCell ref="AQ20:AR20"/>
    <mergeCell ref="AT20:AU20"/>
    <mergeCell ref="AW20:AX20"/>
    <mergeCell ref="AZ20:BA20"/>
    <mergeCell ref="BC20:BD20"/>
    <mergeCell ref="D20:E20"/>
    <mergeCell ref="G20:H20"/>
    <mergeCell ref="J20:K20"/>
    <mergeCell ref="M20:N20"/>
    <mergeCell ref="P20:Q20"/>
    <mergeCell ref="S20:T20"/>
    <mergeCell ref="V20:W20"/>
    <mergeCell ref="Y20:Z20"/>
    <mergeCell ref="AB20:AC20"/>
    <mergeCell ref="BC59:BD59"/>
    <mergeCell ref="BF59:BG59"/>
    <mergeCell ref="BI59:BJ59"/>
    <mergeCell ref="BC55:BD55"/>
    <mergeCell ref="BF55:BG55"/>
    <mergeCell ref="BI55:BJ55"/>
    <mergeCell ref="BC56:BD56"/>
    <mergeCell ref="BF56:BG56"/>
    <mergeCell ref="BI56:BJ56"/>
    <mergeCell ref="BC58:BD58"/>
    <mergeCell ref="BF58:BG58"/>
    <mergeCell ref="BI58:BJ58"/>
    <mergeCell ref="BC49:BD49"/>
    <mergeCell ref="BF49:BG49"/>
    <mergeCell ref="BI49:BJ49"/>
    <mergeCell ref="BC51:BD51"/>
    <mergeCell ref="BF51:BG51"/>
    <mergeCell ref="BI51:BJ51"/>
    <mergeCell ref="BC54:BD54"/>
    <mergeCell ref="BF54:BG54"/>
    <mergeCell ref="BI54:BJ54"/>
    <mergeCell ref="BC42:BD42"/>
    <mergeCell ref="BF42:BG42"/>
    <mergeCell ref="BI42:BJ42"/>
    <mergeCell ref="BC46:BD46"/>
    <mergeCell ref="BF46:BG46"/>
    <mergeCell ref="BI46:BJ46"/>
    <mergeCell ref="BC47:BD47"/>
    <mergeCell ref="BF47:BG47"/>
    <mergeCell ref="BI47:BJ47"/>
    <mergeCell ref="BC35:BD35"/>
    <mergeCell ref="BF35:BG35"/>
    <mergeCell ref="BI35:BJ35"/>
    <mergeCell ref="BC37:BD37"/>
    <mergeCell ref="BF37:BG37"/>
    <mergeCell ref="BI37:BJ37"/>
    <mergeCell ref="BC39:BD39"/>
    <mergeCell ref="BF39:BG39"/>
    <mergeCell ref="BI39:BJ39"/>
    <mergeCell ref="BC32:BD32"/>
    <mergeCell ref="BF32:BG32"/>
    <mergeCell ref="BI32:BJ32"/>
    <mergeCell ref="BC33:BD33"/>
    <mergeCell ref="BF33:BG33"/>
    <mergeCell ref="BI33:BJ33"/>
    <mergeCell ref="BC34:BD34"/>
    <mergeCell ref="BF34:BG34"/>
    <mergeCell ref="BI34:BJ34"/>
    <mergeCell ref="BC31:BD31"/>
    <mergeCell ref="BC9:BD9"/>
    <mergeCell ref="BF9:BG9"/>
    <mergeCell ref="BI9:BJ9"/>
    <mergeCell ref="BC10:BD10"/>
    <mergeCell ref="BF10:BG10"/>
    <mergeCell ref="BI10:BJ10"/>
    <mergeCell ref="BC11:BD11"/>
    <mergeCell ref="BF11:BG11"/>
    <mergeCell ref="BI11:BJ11"/>
    <mergeCell ref="BF31:BG31"/>
    <mergeCell ref="BI31:BJ31"/>
    <mergeCell ref="BC18:BD18"/>
    <mergeCell ref="BF18:BG18"/>
    <mergeCell ref="BI18:BJ18"/>
    <mergeCell ref="BC19:BD19"/>
    <mergeCell ref="BF19:BG19"/>
    <mergeCell ref="BI19:BJ19"/>
    <mergeCell ref="BC30:BD30"/>
    <mergeCell ref="BF30:BG30"/>
    <mergeCell ref="BI30:BJ30"/>
    <mergeCell ref="BI14:BJ14"/>
    <mergeCell ref="BC15:BD15"/>
    <mergeCell ref="BF15:BG15"/>
    <mergeCell ref="BI15:BJ15"/>
    <mergeCell ref="BC16:BD16"/>
    <mergeCell ref="BF16:BG16"/>
    <mergeCell ref="BI16:BJ16"/>
    <mergeCell ref="BC17:BD17"/>
    <mergeCell ref="BF17:BG17"/>
    <mergeCell ref="BI17:BJ17"/>
    <mergeCell ref="AQ58:AR58"/>
    <mergeCell ref="AT58:AU58"/>
    <mergeCell ref="AW58:AX58"/>
    <mergeCell ref="AZ58:BA58"/>
    <mergeCell ref="AQ47:AR47"/>
    <mergeCell ref="AT47:AU47"/>
    <mergeCell ref="AW47:AX47"/>
    <mergeCell ref="AZ47:BA47"/>
    <mergeCell ref="AQ49:AR49"/>
    <mergeCell ref="AT49:AU49"/>
    <mergeCell ref="AW49:AX49"/>
    <mergeCell ref="AZ49:BA49"/>
    <mergeCell ref="AQ51:AR51"/>
    <mergeCell ref="AT51:AU51"/>
    <mergeCell ref="AW51:AX51"/>
    <mergeCell ref="AZ51:BA51"/>
    <mergeCell ref="AQ39:AR39"/>
    <mergeCell ref="AQ46:AR46"/>
    <mergeCell ref="AT46:AU46"/>
    <mergeCell ref="AW46:AX46"/>
    <mergeCell ref="AZ46:BA46"/>
    <mergeCell ref="AQ59:AR59"/>
    <mergeCell ref="AT59:AU59"/>
    <mergeCell ref="AW59:AX59"/>
    <mergeCell ref="AZ59:BA59"/>
    <mergeCell ref="AQ62:AR62"/>
    <mergeCell ref="AT62:AU62"/>
    <mergeCell ref="AW62:AX62"/>
    <mergeCell ref="AZ62:BA62"/>
    <mergeCell ref="AQ54:AR54"/>
    <mergeCell ref="AT54:AU54"/>
    <mergeCell ref="AW54:AX54"/>
    <mergeCell ref="AZ54:BA54"/>
    <mergeCell ref="AQ55:AR55"/>
    <mergeCell ref="AT55:AU55"/>
    <mergeCell ref="AW55:AX55"/>
    <mergeCell ref="AZ55:BA55"/>
    <mergeCell ref="AQ56:AR56"/>
    <mergeCell ref="AT56:AU56"/>
    <mergeCell ref="AW56:AX56"/>
    <mergeCell ref="AZ56:BA56"/>
    <mergeCell ref="AQ37:AR37"/>
    <mergeCell ref="AT37:AU37"/>
    <mergeCell ref="AW37:AX37"/>
    <mergeCell ref="AZ37:BA37"/>
    <mergeCell ref="AT39:AU39"/>
    <mergeCell ref="AW39:AX39"/>
    <mergeCell ref="AZ39:BA39"/>
    <mergeCell ref="AQ42:AR42"/>
    <mergeCell ref="AT42:AU42"/>
    <mergeCell ref="AW42:AX42"/>
    <mergeCell ref="AZ42:BA42"/>
    <mergeCell ref="AQ33:AR33"/>
    <mergeCell ref="AT33:AU33"/>
    <mergeCell ref="AW33:AX33"/>
    <mergeCell ref="AZ33:BA33"/>
    <mergeCell ref="AQ34:AR34"/>
    <mergeCell ref="AT34:AU34"/>
    <mergeCell ref="AW34:AX34"/>
    <mergeCell ref="AZ34:BA34"/>
    <mergeCell ref="AQ35:AR35"/>
    <mergeCell ref="AT35:AU35"/>
    <mergeCell ref="AW35:AX35"/>
    <mergeCell ref="AZ35:BA35"/>
    <mergeCell ref="AQ30:AR30"/>
    <mergeCell ref="AT30:AU30"/>
    <mergeCell ref="AW30:AX30"/>
    <mergeCell ref="AZ30:BA30"/>
    <mergeCell ref="AQ31:AR31"/>
    <mergeCell ref="AT31:AU31"/>
    <mergeCell ref="AW31:AX31"/>
    <mergeCell ref="AZ31:BA31"/>
    <mergeCell ref="AQ32:AR32"/>
    <mergeCell ref="AT32:AU32"/>
    <mergeCell ref="AW32:AX32"/>
    <mergeCell ref="AZ32:BA32"/>
    <mergeCell ref="AQ17:AR17"/>
    <mergeCell ref="AT17:AU17"/>
    <mergeCell ref="AW17:AX17"/>
    <mergeCell ref="AZ17:BA17"/>
    <mergeCell ref="AQ18:AR18"/>
    <mergeCell ref="AT18:AU18"/>
    <mergeCell ref="AW18:AX18"/>
    <mergeCell ref="AZ18:BA18"/>
    <mergeCell ref="AQ19:AR19"/>
    <mergeCell ref="AT19:AU19"/>
    <mergeCell ref="AW19:AX19"/>
    <mergeCell ref="AZ19:BA19"/>
    <mergeCell ref="AE62:AF62"/>
    <mergeCell ref="AH62:AI62"/>
    <mergeCell ref="AK62:AL62"/>
    <mergeCell ref="AN62:AO62"/>
    <mergeCell ref="AQ9:AR9"/>
    <mergeCell ref="AT9:AU9"/>
    <mergeCell ref="AW9:AX9"/>
    <mergeCell ref="AZ9:BA9"/>
    <mergeCell ref="AQ10:AR10"/>
    <mergeCell ref="AT10:AU10"/>
    <mergeCell ref="AW10:AX10"/>
    <mergeCell ref="AZ10:BA10"/>
    <mergeCell ref="AQ11:AR11"/>
    <mergeCell ref="AT11:AU11"/>
    <mergeCell ref="AW11:AX11"/>
    <mergeCell ref="AZ11:BA11"/>
    <mergeCell ref="AQ15:AR15"/>
    <mergeCell ref="AT15:AU15"/>
    <mergeCell ref="AW15:AX15"/>
    <mergeCell ref="AZ15:BA15"/>
    <mergeCell ref="AQ16:AR16"/>
    <mergeCell ref="AT16:AU16"/>
    <mergeCell ref="AW16:AX16"/>
    <mergeCell ref="AZ16:BA16"/>
    <mergeCell ref="AE56:AF56"/>
    <mergeCell ref="AH56:AI56"/>
    <mergeCell ref="AK56:AL56"/>
    <mergeCell ref="AN56:AO56"/>
    <mergeCell ref="AE58:AF58"/>
    <mergeCell ref="AH58:AI58"/>
    <mergeCell ref="AK58:AL58"/>
    <mergeCell ref="AN58:AO58"/>
    <mergeCell ref="AE59:AF59"/>
    <mergeCell ref="AH59:AI59"/>
    <mergeCell ref="AK59:AL59"/>
    <mergeCell ref="AN59:AO59"/>
    <mergeCell ref="AE51:AF51"/>
    <mergeCell ref="AH51:AI51"/>
    <mergeCell ref="AK51:AL51"/>
    <mergeCell ref="AN51:AO51"/>
    <mergeCell ref="AE54:AF54"/>
    <mergeCell ref="AH54:AI54"/>
    <mergeCell ref="AK54:AL54"/>
    <mergeCell ref="AN54:AO54"/>
    <mergeCell ref="AE55:AF55"/>
    <mergeCell ref="AH55:AI55"/>
    <mergeCell ref="AK55:AL55"/>
    <mergeCell ref="AN55:AO55"/>
    <mergeCell ref="AE46:AF46"/>
    <mergeCell ref="AH46:AI46"/>
    <mergeCell ref="AK46:AL46"/>
    <mergeCell ref="AN46:AO46"/>
    <mergeCell ref="AE47:AF47"/>
    <mergeCell ref="AH47:AI47"/>
    <mergeCell ref="AK47:AL47"/>
    <mergeCell ref="AN47:AO47"/>
    <mergeCell ref="AE49:AF49"/>
    <mergeCell ref="AH49:AI49"/>
    <mergeCell ref="AK49:AL49"/>
    <mergeCell ref="AN49:AO49"/>
    <mergeCell ref="AE37:AF37"/>
    <mergeCell ref="AH37:AI37"/>
    <mergeCell ref="AK37:AL37"/>
    <mergeCell ref="AN37:AO37"/>
    <mergeCell ref="AE39:AF39"/>
    <mergeCell ref="AH39:AI39"/>
    <mergeCell ref="AK39:AL39"/>
    <mergeCell ref="AN39:AO39"/>
    <mergeCell ref="AE42:AF42"/>
    <mergeCell ref="AH42:AI42"/>
    <mergeCell ref="AK42:AL42"/>
    <mergeCell ref="AN42:AO42"/>
    <mergeCell ref="AE33:AF33"/>
    <mergeCell ref="AH33:AI33"/>
    <mergeCell ref="AK33:AL33"/>
    <mergeCell ref="AN33:AO33"/>
    <mergeCell ref="AE34:AF34"/>
    <mergeCell ref="AH34:AI34"/>
    <mergeCell ref="AK34:AL34"/>
    <mergeCell ref="AN34:AO34"/>
    <mergeCell ref="AE35:AF35"/>
    <mergeCell ref="AH35:AI35"/>
    <mergeCell ref="AK35:AL35"/>
    <mergeCell ref="AN35:AO35"/>
    <mergeCell ref="AE30:AF30"/>
    <mergeCell ref="AH30:AI30"/>
    <mergeCell ref="AK30:AL30"/>
    <mergeCell ref="AN30:AO30"/>
    <mergeCell ref="AE31:AF31"/>
    <mergeCell ref="AH31:AI31"/>
    <mergeCell ref="AK31:AL31"/>
    <mergeCell ref="AN31:AO31"/>
    <mergeCell ref="AE32:AF32"/>
    <mergeCell ref="AH32:AI32"/>
    <mergeCell ref="AK32:AL32"/>
    <mergeCell ref="AN32:AO32"/>
    <mergeCell ref="AE17:AF17"/>
    <mergeCell ref="AH17:AI17"/>
    <mergeCell ref="AK17:AL17"/>
    <mergeCell ref="AN17:AO17"/>
    <mergeCell ref="AE18:AF18"/>
    <mergeCell ref="AH18:AI18"/>
    <mergeCell ref="AK18:AL18"/>
    <mergeCell ref="AN18:AO18"/>
    <mergeCell ref="AE19:AF19"/>
    <mergeCell ref="AH19:AI19"/>
    <mergeCell ref="AK19:AL19"/>
    <mergeCell ref="AN19:AO19"/>
    <mergeCell ref="S59:T59"/>
    <mergeCell ref="V59:W59"/>
    <mergeCell ref="Y59:Z59"/>
    <mergeCell ref="AB59:AC59"/>
    <mergeCell ref="AE9:AF9"/>
    <mergeCell ref="AH9:AI9"/>
    <mergeCell ref="AK9:AL9"/>
    <mergeCell ref="AN9:AO9"/>
    <mergeCell ref="AE10:AF10"/>
    <mergeCell ref="AH10:AI10"/>
    <mergeCell ref="AK10:AL10"/>
    <mergeCell ref="AN10:AO10"/>
    <mergeCell ref="AE11:AF11"/>
    <mergeCell ref="AH11:AI11"/>
    <mergeCell ref="AK11:AL11"/>
    <mergeCell ref="AN11:AO11"/>
    <mergeCell ref="AE15:AF15"/>
    <mergeCell ref="AH15:AI15"/>
    <mergeCell ref="AK15:AL15"/>
    <mergeCell ref="AN15:AO15"/>
    <mergeCell ref="AE16:AF16"/>
    <mergeCell ref="AH16:AI16"/>
    <mergeCell ref="AK16:AL16"/>
    <mergeCell ref="AN16:AO16"/>
    <mergeCell ref="S55:T55"/>
    <mergeCell ref="V55:W55"/>
    <mergeCell ref="Y55:Z55"/>
    <mergeCell ref="AB55:AC55"/>
    <mergeCell ref="S56:T56"/>
    <mergeCell ref="V56:W56"/>
    <mergeCell ref="Y56:Z56"/>
    <mergeCell ref="AB56:AC56"/>
    <mergeCell ref="S58:T58"/>
    <mergeCell ref="V58:W58"/>
    <mergeCell ref="Y58:Z58"/>
    <mergeCell ref="AB58:AC58"/>
    <mergeCell ref="V47:W47"/>
    <mergeCell ref="Y47:Z47"/>
    <mergeCell ref="AB47:AC47"/>
    <mergeCell ref="S51:T51"/>
    <mergeCell ref="V51:W51"/>
    <mergeCell ref="Y51:Z51"/>
    <mergeCell ref="AB51:AC51"/>
    <mergeCell ref="S54:T54"/>
    <mergeCell ref="V54:W54"/>
    <mergeCell ref="Y54:Z54"/>
    <mergeCell ref="AB54:AC54"/>
    <mergeCell ref="S49:T49"/>
    <mergeCell ref="V49:W49"/>
    <mergeCell ref="Y49:Z49"/>
    <mergeCell ref="AB49:AC49"/>
    <mergeCell ref="AB32:AC32"/>
    <mergeCell ref="S33:T33"/>
    <mergeCell ref="V33:W33"/>
    <mergeCell ref="Y33:Z33"/>
    <mergeCell ref="AB33:AC33"/>
    <mergeCell ref="S34:T34"/>
    <mergeCell ref="V34:W34"/>
    <mergeCell ref="Y34:Z34"/>
    <mergeCell ref="AB34:AC34"/>
    <mergeCell ref="P55:Q55"/>
    <mergeCell ref="P56:Q56"/>
    <mergeCell ref="S9:T9"/>
    <mergeCell ref="V9:W9"/>
    <mergeCell ref="Y9:Z9"/>
    <mergeCell ref="AB9:AC9"/>
    <mergeCell ref="S10:T10"/>
    <mergeCell ref="V10:W10"/>
    <mergeCell ref="Y10:Z10"/>
    <mergeCell ref="AB10:AC10"/>
    <mergeCell ref="S11:T11"/>
    <mergeCell ref="V11:W11"/>
    <mergeCell ref="Y11:Z11"/>
    <mergeCell ref="AB11:AC11"/>
    <mergeCell ref="S17:T17"/>
    <mergeCell ref="V17:W17"/>
    <mergeCell ref="Y17:Z17"/>
    <mergeCell ref="AB17:AC17"/>
    <mergeCell ref="S18:T18"/>
    <mergeCell ref="V18:W18"/>
    <mergeCell ref="Y18:Z18"/>
    <mergeCell ref="AB18:AC18"/>
    <mergeCell ref="S19:T19"/>
    <mergeCell ref="V19:W19"/>
    <mergeCell ref="J58:K58"/>
    <mergeCell ref="J59:K59"/>
    <mergeCell ref="M58:N58"/>
    <mergeCell ref="M59:N59"/>
    <mergeCell ref="P58:Q58"/>
    <mergeCell ref="P59:Q59"/>
    <mergeCell ref="D51:E51"/>
    <mergeCell ref="G51:H51"/>
    <mergeCell ref="J51:K51"/>
    <mergeCell ref="M51:N51"/>
    <mergeCell ref="P51:Q51"/>
    <mergeCell ref="D54:E54"/>
    <mergeCell ref="D55:E55"/>
    <mergeCell ref="D56:E56"/>
    <mergeCell ref="G54:H54"/>
    <mergeCell ref="G55:H55"/>
    <mergeCell ref="G56:H56"/>
    <mergeCell ref="J54:K54"/>
    <mergeCell ref="J55:K55"/>
    <mergeCell ref="J56:K56"/>
    <mergeCell ref="M54:N54"/>
    <mergeCell ref="M55:N55"/>
    <mergeCell ref="M56:N56"/>
    <mergeCell ref="P54:Q54"/>
    <mergeCell ref="G14:H14"/>
    <mergeCell ref="J14:K14"/>
    <mergeCell ref="J10:K10"/>
    <mergeCell ref="J11:K11"/>
    <mergeCell ref="M11:N11"/>
    <mergeCell ref="M33:N33"/>
    <mergeCell ref="M19:N19"/>
    <mergeCell ref="M30:N30"/>
    <mergeCell ref="M31:N31"/>
    <mergeCell ref="M32:N32"/>
    <mergeCell ref="J25:K25"/>
    <mergeCell ref="J32:K32"/>
    <mergeCell ref="J33:K33"/>
    <mergeCell ref="J34:K34"/>
    <mergeCell ref="G34:H34"/>
    <mergeCell ref="G15:H15"/>
    <mergeCell ref="J15:K15"/>
    <mergeCell ref="J16:K16"/>
    <mergeCell ref="J17:K17"/>
    <mergeCell ref="J18:K18"/>
    <mergeCell ref="J19:K19"/>
    <mergeCell ref="J30:K30"/>
    <mergeCell ref="P10:Q10"/>
    <mergeCell ref="D10:E10"/>
    <mergeCell ref="D9:E9"/>
    <mergeCell ref="G9:H9"/>
    <mergeCell ref="D62:E62"/>
    <mergeCell ref="G62:H62"/>
    <mergeCell ref="J62:K62"/>
    <mergeCell ref="M62:N62"/>
    <mergeCell ref="P62:Q62"/>
    <mergeCell ref="G33:H33"/>
    <mergeCell ref="G10:H10"/>
    <mergeCell ref="D11:E11"/>
    <mergeCell ref="G11:H11"/>
    <mergeCell ref="D14:E14"/>
    <mergeCell ref="D15:E15"/>
    <mergeCell ref="D19:E19"/>
    <mergeCell ref="D30:E30"/>
    <mergeCell ref="D31:E31"/>
    <mergeCell ref="D32:E32"/>
    <mergeCell ref="P11:Q11"/>
    <mergeCell ref="P14:Q14"/>
    <mergeCell ref="J9:K9"/>
    <mergeCell ref="M9:N9"/>
    <mergeCell ref="J31:K31"/>
    <mergeCell ref="BC62:BD62"/>
    <mergeCell ref="BF62:BG62"/>
    <mergeCell ref="BI62:BJ62"/>
    <mergeCell ref="BS12:DK12"/>
    <mergeCell ref="D16:E16"/>
    <mergeCell ref="D17:E17"/>
    <mergeCell ref="D18:E18"/>
    <mergeCell ref="G16:H16"/>
    <mergeCell ref="G17:H17"/>
    <mergeCell ref="G18:H18"/>
    <mergeCell ref="M14:N14"/>
    <mergeCell ref="M15:N15"/>
    <mergeCell ref="M16:N16"/>
    <mergeCell ref="M17:N17"/>
    <mergeCell ref="M18:N18"/>
    <mergeCell ref="D33:E33"/>
    <mergeCell ref="G19:H19"/>
    <mergeCell ref="G30:H30"/>
    <mergeCell ref="G31:H31"/>
    <mergeCell ref="G32:H32"/>
    <mergeCell ref="D59:E59"/>
    <mergeCell ref="D58:E58"/>
    <mergeCell ref="G58:H58"/>
    <mergeCell ref="G59:H59"/>
    <mergeCell ref="Y14:Z14"/>
    <mergeCell ref="AB14:AC14"/>
    <mergeCell ref="AE14:AF14"/>
    <mergeCell ref="AH14:AI14"/>
    <mergeCell ref="AK14:AL14"/>
    <mergeCell ref="AN14:AO14"/>
    <mergeCell ref="AQ14:AR14"/>
    <mergeCell ref="S62:T62"/>
    <mergeCell ref="V62:W62"/>
    <mergeCell ref="Y62:Z62"/>
    <mergeCell ref="AB62:AC62"/>
    <mergeCell ref="Y19:Z19"/>
    <mergeCell ref="AB19:AC19"/>
    <mergeCell ref="S30:T30"/>
    <mergeCell ref="V30:W30"/>
    <mergeCell ref="Y30:Z30"/>
    <mergeCell ref="AB30:AC30"/>
    <mergeCell ref="S31:T31"/>
    <mergeCell ref="V31:W31"/>
    <mergeCell ref="Y31:Z31"/>
    <mergeCell ref="AB31:AC31"/>
    <mergeCell ref="S32:T32"/>
    <mergeCell ref="V32:W32"/>
    <mergeCell ref="Y32:Z32"/>
    <mergeCell ref="AT14:AU14"/>
    <mergeCell ref="AW14:AX14"/>
    <mergeCell ref="AZ14:BA14"/>
    <mergeCell ref="BC14:BD14"/>
    <mergeCell ref="BF14:BG14"/>
    <mergeCell ref="P34:Q34"/>
    <mergeCell ref="P32:Q32"/>
    <mergeCell ref="P33:Q33"/>
    <mergeCell ref="P19:Q19"/>
    <mergeCell ref="P30:Q30"/>
    <mergeCell ref="P31:Q31"/>
    <mergeCell ref="P15:Q15"/>
    <mergeCell ref="P16:Q16"/>
    <mergeCell ref="P17:Q17"/>
    <mergeCell ref="P18:Q18"/>
    <mergeCell ref="S15:T15"/>
    <mergeCell ref="V15:W15"/>
    <mergeCell ref="Y15:Z15"/>
    <mergeCell ref="AB15:AC15"/>
    <mergeCell ref="S16:T16"/>
    <mergeCell ref="V16:W16"/>
    <mergeCell ref="Y16:Z16"/>
    <mergeCell ref="AB16:AC16"/>
    <mergeCell ref="S14:T14"/>
    <mergeCell ref="Y35:Z35"/>
    <mergeCell ref="AB35:AC35"/>
    <mergeCell ref="S46:T46"/>
    <mergeCell ref="V46:W46"/>
    <mergeCell ref="Y46:Z46"/>
    <mergeCell ref="AB46:AC46"/>
    <mergeCell ref="Y37:Z37"/>
    <mergeCell ref="AB37:AC37"/>
    <mergeCell ref="S39:T39"/>
    <mergeCell ref="V39:W39"/>
    <mergeCell ref="Y39:Z39"/>
    <mergeCell ref="AB39:AC39"/>
    <mergeCell ref="S42:T42"/>
    <mergeCell ref="V42:W42"/>
    <mergeCell ref="Y42:Z42"/>
    <mergeCell ref="AB42:AC42"/>
    <mergeCell ref="D37:E37"/>
    <mergeCell ref="D39:E39"/>
    <mergeCell ref="S35:T35"/>
    <mergeCell ref="D35:E35"/>
    <mergeCell ref="G35:H35"/>
    <mergeCell ref="M35:N35"/>
    <mergeCell ref="S47:T47"/>
    <mergeCell ref="B9:B12"/>
    <mergeCell ref="V35:W35"/>
    <mergeCell ref="M34:N34"/>
    <mergeCell ref="D46:E46"/>
    <mergeCell ref="G46:H46"/>
    <mergeCell ref="J46:K46"/>
    <mergeCell ref="M37:N37"/>
    <mergeCell ref="M39:N39"/>
    <mergeCell ref="M42:N42"/>
    <mergeCell ref="G39:H39"/>
    <mergeCell ref="G42:H42"/>
    <mergeCell ref="G37:H37"/>
    <mergeCell ref="J39:K39"/>
    <mergeCell ref="J42:K42"/>
    <mergeCell ref="V14:W14"/>
    <mergeCell ref="P9:Q9"/>
    <mergeCell ref="M10:N10"/>
    <mergeCell ref="BL8:BR8"/>
    <mergeCell ref="BL9:BR15"/>
    <mergeCell ref="D49:E49"/>
    <mergeCell ref="D42:E42"/>
    <mergeCell ref="J35:K35"/>
    <mergeCell ref="S37:T37"/>
    <mergeCell ref="V37:W37"/>
    <mergeCell ref="M49:N49"/>
    <mergeCell ref="P35:Q35"/>
    <mergeCell ref="P37:Q37"/>
    <mergeCell ref="P39:Q39"/>
    <mergeCell ref="P42:Q42"/>
    <mergeCell ref="P49:Q49"/>
    <mergeCell ref="M46:N46"/>
    <mergeCell ref="P46:Q46"/>
    <mergeCell ref="D34:E34"/>
    <mergeCell ref="D47:E47"/>
    <mergeCell ref="G47:H47"/>
    <mergeCell ref="J47:K47"/>
    <mergeCell ref="M47:N47"/>
    <mergeCell ref="P47:Q47"/>
    <mergeCell ref="G49:H49"/>
    <mergeCell ref="J37:K37"/>
    <mergeCell ref="J49:K49"/>
  </mergeCells>
  <dataValidations count="1">
    <dataValidation type="decimal" operator="lessThanOrEqual" allowBlank="1" showInputMessage="1" showErrorMessage="1" errorTitle="Bitte negativen Wert eingeben" error="Negativen Wert eingeben" sqref="E44 H44 K44 N44 Q40 BJ44 E40 H40 K40 N40 T44 W44 Z44 AC44 Q44 T40 W40 Z40 AF44 AI44 AL44 AO40 AC40 AF40 AI40 AL40 AR44 AU44 AX44 BA44 AO44 AR40 AU40 AX40 BD44 BG44 BJ40 BA40 BD40 BG40" xr:uid="{00000000-0002-0000-0500-000000000000}">
      <formula1>0</formula1>
    </dataValidation>
  </dataValidations>
  <pageMargins left="0.39370078740157483" right="0.39370078740157483" top="0.59055118110236227" bottom="0.39370078740157483" header="0.51181102362204722" footer="0.51181102362204722"/>
  <pageSetup paperSize="9" scale="47" fitToHeight="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fitToPage="1"/>
  </sheetPr>
  <dimension ref="A1:KA592"/>
  <sheetViews>
    <sheetView zoomScaleNormal="100" zoomScaleSheetLayoutView="55" workbookViewId="0">
      <pane ySplit="5" topLeftCell="A6" activePane="bottomLeft" state="frozen"/>
      <selection activeCell="F345" sqref="F345"/>
      <selection pane="bottomLeft" activeCell="C175" sqref="C175"/>
    </sheetView>
  </sheetViews>
  <sheetFormatPr baseColWidth="10" defaultColWidth="11.42578125" defaultRowHeight="12.75" outlineLevelRow="3" outlineLevelCol="1" x14ac:dyDescent="0.2"/>
  <cols>
    <col min="1" max="1" width="8.5703125" style="213" customWidth="1"/>
    <col min="2" max="2" width="66.85546875" style="521" customWidth="1"/>
    <col min="3" max="3" width="18.85546875" style="577" customWidth="1"/>
    <col min="4" max="4" width="1.28515625" style="64" customWidth="1"/>
    <col min="5" max="5" width="10.42578125" style="578" customWidth="1"/>
    <col min="6" max="6" width="22.85546875" style="575" customWidth="1"/>
    <col min="7" max="7" width="2.5703125" style="30" customWidth="1"/>
    <col min="8" max="8" width="10.42578125" style="578" customWidth="1"/>
    <col min="9" max="9" width="22.85546875" style="575" customWidth="1"/>
    <col min="10" max="10" width="2.5703125" style="30" customWidth="1"/>
    <col min="11" max="11" width="10.42578125" style="578" customWidth="1"/>
    <col min="12" max="12" width="22.85546875" style="575" customWidth="1"/>
    <col min="13" max="13" width="2.5703125" style="30" customWidth="1"/>
    <col min="14" max="14" width="10.42578125" style="578" customWidth="1"/>
    <col min="15" max="15" width="22.85546875" style="575" customWidth="1"/>
    <col min="16" max="16" width="2.5703125" style="30" customWidth="1"/>
    <col min="17" max="17" width="10.42578125" style="578" customWidth="1"/>
    <col min="18" max="18" width="22.85546875" style="575" customWidth="1"/>
    <col min="19" max="19" width="2.5703125" style="30" customWidth="1"/>
    <col min="20" max="20" width="10.42578125" style="578" hidden="1" customWidth="1" outlineLevel="1"/>
    <col min="21" max="21" width="22.85546875" style="575" hidden="1" customWidth="1" outlineLevel="1"/>
    <col min="22" max="22" width="2.5703125" style="30" hidden="1" customWidth="1" outlineLevel="1"/>
    <col min="23" max="23" width="10.42578125" style="578" hidden="1" customWidth="1" outlineLevel="1"/>
    <col min="24" max="24" width="22.85546875" style="575" hidden="1" customWidth="1" outlineLevel="1"/>
    <col min="25" max="25" width="2.5703125" style="30" hidden="1" customWidth="1" outlineLevel="1"/>
    <col min="26" max="26" width="10.42578125" style="578" hidden="1" customWidth="1" outlineLevel="1"/>
    <col min="27" max="27" width="22.85546875" style="575" hidden="1" customWidth="1" outlineLevel="1"/>
    <col min="28" max="28" width="2.5703125" style="30" hidden="1" customWidth="1" outlineLevel="1"/>
    <col min="29" max="29" width="10.42578125" style="578" hidden="1" customWidth="1" outlineLevel="1"/>
    <col min="30" max="30" width="22.85546875" style="575" hidden="1" customWidth="1" outlineLevel="1"/>
    <col min="31" max="31" width="2.5703125" style="30" hidden="1" customWidth="1" outlineLevel="1"/>
    <col min="32" max="32" width="10.42578125" style="578" hidden="1" customWidth="1" outlineLevel="1"/>
    <col min="33" max="33" width="22.85546875" style="575" hidden="1" customWidth="1" outlineLevel="1"/>
    <col min="34" max="34" width="2.5703125" style="30" customWidth="1" collapsed="1"/>
    <col min="35" max="35" width="10.42578125" style="578" hidden="1" customWidth="1" outlineLevel="1"/>
    <col min="36" max="36" width="22.85546875" style="575" hidden="1" customWidth="1" outlineLevel="1"/>
    <col min="37" max="37" width="2.5703125" style="30" hidden="1" customWidth="1" outlineLevel="1"/>
    <col min="38" max="38" width="10.42578125" style="578" hidden="1" customWidth="1" outlineLevel="1"/>
    <col min="39" max="39" width="22.85546875" style="575" hidden="1" customWidth="1" outlineLevel="1"/>
    <col min="40" max="40" width="2.5703125" style="30" hidden="1" customWidth="1" outlineLevel="1"/>
    <col min="41" max="41" width="10.42578125" style="578" hidden="1" customWidth="1" outlineLevel="1"/>
    <col min="42" max="42" width="22.85546875" style="575" hidden="1" customWidth="1" outlineLevel="1"/>
    <col min="43" max="43" width="2.5703125" style="30" hidden="1" customWidth="1" outlineLevel="1"/>
    <col min="44" max="44" width="10.42578125" style="578" hidden="1" customWidth="1" outlineLevel="1"/>
    <col min="45" max="45" width="22.85546875" style="575" hidden="1" customWidth="1" outlineLevel="1"/>
    <col min="46" max="46" width="2.5703125" style="30" hidden="1" customWidth="1" outlineLevel="1"/>
    <col min="47" max="47" width="10.42578125" style="578" hidden="1" customWidth="1" outlineLevel="1"/>
    <col min="48" max="48" width="22.85546875" style="575" hidden="1" customWidth="1" outlineLevel="1"/>
    <col min="49" max="49" width="2.5703125" style="30" customWidth="1" collapsed="1"/>
    <col min="50" max="50" width="10.42578125" style="578" hidden="1" customWidth="1" outlineLevel="1"/>
    <col min="51" max="51" width="22.85546875" style="575" hidden="1" customWidth="1" outlineLevel="1"/>
    <col min="52" max="52" width="2.5703125" style="30" hidden="1" customWidth="1" outlineLevel="1"/>
    <col min="53" max="53" width="10.42578125" style="578" hidden="1" customWidth="1" outlineLevel="1"/>
    <col min="54" max="54" width="22.85546875" style="575" hidden="1" customWidth="1" outlineLevel="1"/>
    <col min="55" max="55" width="2.5703125" style="30" hidden="1" customWidth="1" outlineLevel="1"/>
    <col min="56" max="56" width="10.42578125" style="578" hidden="1" customWidth="1" outlineLevel="1"/>
    <col min="57" max="57" width="22.85546875" style="575" hidden="1" customWidth="1" outlineLevel="1"/>
    <col min="58" max="58" width="2.5703125" style="30" hidden="1" customWidth="1" outlineLevel="1"/>
    <col min="59" max="59" width="10.42578125" style="578" hidden="1" customWidth="1" outlineLevel="1"/>
    <col min="60" max="60" width="22.85546875" style="575" hidden="1" customWidth="1" outlineLevel="1"/>
    <col min="61" max="61" width="2.5703125" style="30" hidden="1" customWidth="1" outlineLevel="1"/>
    <col min="62" max="62" width="10.42578125" style="578" hidden="1" customWidth="1" outlineLevel="1"/>
    <col min="63" max="63" width="22.85546875" style="575" hidden="1" customWidth="1" outlineLevel="1"/>
    <col min="64" max="64" width="2.7109375" style="64" customWidth="1" collapsed="1"/>
    <col min="65" max="79" width="6.5703125" style="31" customWidth="1"/>
    <col min="80" max="95" width="11.42578125" style="64"/>
    <col min="96" max="189" width="11.42578125" style="62"/>
    <col min="190" max="203" width="11.42578125" style="64"/>
    <col min="204" max="16384" width="11.42578125" style="66"/>
  </cols>
  <sheetData>
    <row r="1" spans="1:287" ht="18" customHeight="1" x14ac:dyDescent="0.2">
      <c r="B1" s="305"/>
      <c r="C1" s="306"/>
      <c r="D1" s="62"/>
      <c r="E1" s="172"/>
      <c r="F1" s="171"/>
      <c r="H1" s="172"/>
      <c r="I1" s="171"/>
      <c r="K1" s="172"/>
      <c r="L1" s="171"/>
      <c r="N1" s="172"/>
      <c r="O1" s="171"/>
      <c r="Q1" s="172"/>
      <c r="R1" s="171"/>
      <c r="T1" s="172"/>
      <c r="U1" s="171"/>
      <c r="W1" s="172"/>
      <c r="X1" s="171"/>
      <c r="Z1" s="172"/>
      <c r="AA1" s="171"/>
      <c r="AC1" s="172"/>
      <c r="AD1" s="171"/>
      <c r="AF1" s="172"/>
      <c r="AG1" s="171"/>
      <c r="AI1" s="172"/>
      <c r="AJ1" s="171"/>
      <c r="AL1" s="172"/>
      <c r="AM1" s="171"/>
      <c r="AO1" s="172"/>
      <c r="AP1" s="171"/>
      <c r="AR1" s="172"/>
      <c r="AS1" s="171"/>
      <c r="AU1" s="172"/>
      <c r="AV1" s="171"/>
      <c r="AX1" s="172"/>
      <c r="AY1" s="171"/>
      <c r="BA1" s="172"/>
      <c r="BB1" s="171"/>
      <c r="BD1" s="172"/>
      <c r="BE1" s="171"/>
      <c r="BG1" s="172"/>
      <c r="BH1" s="171"/>
      <c r="BJ1" s="172"/>
      <c r="BK1" s="171"/>
    </row>
    <row r="2" spans="1:287" s="518" customFormat="1" ht="18" customHeight="1" x14ac:dyDescent="0.2">
      <c r="A2" s="1202" t="s">
        <v>314</v>
      </c>
      <c r="B2" s="1202"/>
      <c r="C2" s="1202"/>
      <c r="D2" s="241"/>
      <c r="E2" s="1180" t="str">
        <f>IF(Zusammenstellung!$I$35="Name Bietergemeinschaft","",Zusammenstellung!$I35)</f>
        <v/>
      </c>
      <c r="F2" s="1180"/>
      <c r="G2" s="30"/>
      <c r="H2" s="1168" t="str">
        <f>IF(Zusammenstellung!$L$35="Name Bietergemeinschaft","",Zusammenstellung!$L35)</f>
        <v/>
      </c>
      <c r="I2" s="1169"/>
      <c r="J2" s="30"/>
      <c r="K2" s="1168" t="str">
        <f>IF(Zusammenstellung!$O$35="Name Bietergemeinschaft","",Zusammenstellung!$O35)</f>
        <v/>
      </c>
      <c r="L2" s="1169"/>
      <c r="M2" s="30"/>
      <c r="N2" s="1168" t="str">
        <f>IF(Zusammenstellung!$R$35="Name Bietergemeinschaft","",Zusammenstellung!$R35)</f>
        <v/>
      </c>
      <c r="O2" s="1169"/>
      <c r="P2" s="30"/>
      <c r="Q2" s="1168" t="str">
        <f>IF(Zusammenstellung!$U$35="Name Bietergemeinschaft","",Zusammenstellung!$U35)</f>
        <v/>
      </c>
      <c r="R2" s="1169"/>
      <c r="S2" s="30"/>
      <c r="T2" s="1178" t="str">
        <f>IF(Zusammenstellung!$X$35="Name Bietergemeinschaft","",Zusammenstellung!$X35)</f>
        <v/>
      </c>
      <c r="U2" s="1179"/>
      <c r="V2" s="30"/>
      <c r="W2" s="1178" t="str">
        <f>IF(Zusammenstellung!$AA$35="Name Bietergemeinschaft","",Zusammenstellung!$AA35)</f>
        <v/>
      </c>
      <c r="X2" s="1179"/>
      <c r="Y2" s="30"/>
      <c r="Z2" s="1178" t="str">
        <f>IF(Zusammenstellung!$AD$35="Name Bietergemeinschaft","",Zusammenstellung!$AD35)</f>
        <v/>
      </c>
      <c r="AA2" s="1179"/>
      <c r="AB2" s="30"/>
      <c r="AC2" s="1178" t="str">
        <f>IF(Zusammenstellung!$AG$35="Name Bietergemeinschaft","",Zusammenstellung!$AG35)</f>
        <v/>
      </c>
      <c r="AD2" s="1179"/>
      <c r="AE2" s="30"/>
      <c r="AF2" s="1178" t="str">
        <f>IF(Zusammenstellung!$AJ$35="Name Bietergemeinschaft","",Zusammenstellung!$AJ35)</f>
        <v/>
      </c>
      <c r="AG2" s="1179"/>
      <c r="AH2" s="30"/>
      <c r="AI2" s="1178" t="str">
        <f>IF(Zusammenstellung!$AM$35="Name Bietergemeinschaft","",Zusammenstellung!$AM35)</f>
        <v/>
      </c>
      <c r="AJ2" s="1179"/>
      <c r="AK2" s="30"/>
      <c r="AL2" s="1178" t="str">
        <f>IF(Zusammenstellung!$AP$35="Name Bietergemeinschaft","",Zusammenstellung!$AP35)</f>
        <v/>
      </c>
      <c r="AM2" s="1179"/>
      <c r="AN2" s="30"/>
      <c r="AO2" s="1178" t="str">
        <f>IF(Zusammenstellung!$AS$35="Name Bietergemeinschaft","",Zusammenstellung!$AS35)</f>
        <v/>
      </c>
      <c r="AP2" s="1179"/>
      <c r="AQ2" s="30"/>
      <c r="AR2" s="1178" t="str">
        <f>IF(Zusammenstellung!$AV$35="Name Bietergemeinschaft","",Zusammenstellung!$AV35)</f>
        <v/>
      </c>
      <c r="AS2" s="1179"/>
      <c r="AT2" s="30"/>
      <c r="AU2" s="1178" t="str">
        <f>IF(Zusammenstellung!$AY$35="Name Bietergemeinschaft","",Zusammenstellung!$AY35)</f>
        <v/>
      </c>
      <c r="AV2" s="1179"/>
      <c r="AW2" s="30"/>
      <c r="AX2" s="1178" t="str">
        <f>IF(Zusammenstellung!$BB$35="Name Bietergemeinschaft","",Zusammenstellung!$BB35)</f>
        <v/>
      </c>
      <c r="AY2" s="1179"/>
      <c r="AZ2" s="30"/>
      <c r="BA2" s="1178" t="str">
        <f>IF(Zusammenstellung!$BE$35="Name Bietergemeinschaft","",Zusammenstellung!$BE35)</f>
        <v/>
      </c>
      <c r="BB2" s="1179"/>
      <c r="BC2" s="30"/>
      <c r="BD2" s="1178" t="str">
        <f>IF(Zusammenstellung!$BH$35="Name Bietergemeinschaft","",Zusammenstellung!$BH35)</f>
        <v/>
      </c>
      <c r="BE2" s="1179"/>
      <c r="BF2" s="30"/>
      <c r="BG2" s="1178" t="str">
        <f>IF(Zusammenstellung!$BK$35="Name Bietergemeinschaft","",Zusammenstellung!$BK35)</f>
        <v/>
      </c>
      <c r="BH2" s="1179"/>
      <c r="BI2" s="30"/>
      <c r="BJ2" s="1178" t="str">
        <f>IF(Zusammenstellung!$BN$35="Name Bietergemeinschaft","",Zusammenstellung!$BN35)</f>
        <v/>
      </c>
      <c r="BK2" s="1179"/>
      <c r="BL2" s="517"/>
      <c r="BM2" s="31"/>
      <c r="BN2" s="31"/>
      <c r="BO2" s="31"/>
      <c r="BP2" s="31"/>
      <c r="BQ2" s="31"/>
      <c r="BR2" s="31"/>
      <c r="BS2" s="31"/>
      <c r="BT2" s="31"/>
      <c r="BU2" s="31"/>
      <c r="BV2" s="31"/>
      <c r="BW2" s="31"/>
      <c r="BX2" s="31"/>
      <c r="BY2" s="31"/>
      <c r="BZ2" s="31"/>
      <c r="CA2" s="31"/>
      <c r="CB2" s="517"/>
      <c r="CC2" s="517"/>
      <c r="CD2" s="517"/>
      <c r="CE2" s="517"/>
      <c r="CF2" s="517"/>
      <c r="CG2" s="517"/>
      <c r="CH2" s="517"/>
      <c r="CI2" s="517"/>
      <c r="CJ2" s="517"/>
      <c r="CK2" s="517"/>
      <c r="CL2" s="517"/>
      <c r="CM2" s="517"/>
      <c r="CN2" s="517"/>
      <c r="CO2" s="517"/>
      <c r="CP2" s="517"/>
      <c r="CQ2" s="517"/>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c r="FL2" s="241"/>
      <c r="FM2" s="241"/>
      <c r="FN2" s="241"/>
      <c r="FO2" s="241"/>
      <c r="FP2" s="241"/>
      <c r="FQ2" s="241"/>
      <c r="FR2" s="241"/>
      <c r="FS2" s="241"/>
      <c r="FT2" s="241"/>
      <c r="FU2" s="241"/>
      <c r="FV2" s="241"/>
      <c r="FW2" s="241"/>
      <c r="FX2" s="241"/>
      <c r="FY2" s="241"/>
      <c r="FZ2" s="241"/>
      <c r="GA2" s="241"/>
      <c r="GB2" s="241"/>
      <c r="GC2" s="241"/>
      <c r="GD2" s="241"/>
      <c r="GE2" s="241"/>
      <c r="GF2" s="241"/>
      <c r="GG2" s="241"/>
      <c r="GH2" s="517"/>
      <c r="GI2" s="517"/>
      <c r="GJ2" s="517"/>
      <c r="GK2" s="517"/>
      <c r="GL2" s="517"/>
      <c r="GM2" s="517"/>
      <c r="GN2" s="517"/>
      <c r="GO2" s="517"/>
      <c r="GP2" s="517"/>
      <c r="GQ2" s="517"/>
      <c r="GR2" s="517"/>
      <c r="GS2" s="517"/>
      <c r="GT2" s="517"/>
      <c r="GU2" s="517"/>
    </row>
    <row r="3" spans="1:287" s="201" customFormat="1" ht="18" customHeight="1" x14ac:dyDescent="0.2">
      <c r="A3" s="1202"/>
      <c r="B3" s="1202"/>
      <c r="C3" s="1202"/>
      <c r="D3" s="199"/>
      <c r="E3" s="1164" t="str">
        <f>IF(Zusammenstellung!$I$36="Firma 1","",Zusammenstellung!$I36)</f>
        <v/>
      </c>
      <c r="F3" s="1165"/>
      <c r="G3" s="30"/>
      <c r="H3" s="1168" t="str">
        <f>IF(Zusammenstellung!$L$36="Firma 2","",Zusammenstellung!$L36)</f>
        <v/>
      </c>
      <c r="I3" s="1169"/>
      <c r="J3" s="30"/>
      <c r="K3" s="1168" t="str">
        <f>IF(Zusammenstellung!$O$36="Firma 3","",Zusammenstellung!$O36)</f>
        <v/>
      </c>
      <c r="L3" s="1169"/>
      <c r="M3" s="30"/>
      <c r="N3" s="1168" t="str">
        <f>IF(Zusammenstellung!$R$36="Firma 4","",Zusammenstellung!$R36)</f>
        <v/>
      </c>
      <c r="O3" s="1169"/>
      <c r="P3" s="30"/>
      <c r="Q3" s="1168" t="str">
        <f>IF(Zusammenstellung!$U$36="Firma 5","",Zusammenstellung!$U36)</f>
        <v/>
      </c>
      <c r="R3" s="1169"/>
      <c r="S3" s="30"/>
      <c r="T3" s="1166" t="str">
        <f>IF(Zusammenstellung!$X$36="Firma 6","",Zusammenstellung!$X36)</f>
        <v/>
      </c>
      <c r="U3" s="1167"/>
      <c r="V3" s="30"/>
      <c r="W3" s="1168" t="str">
        <f>IF(Zusammenstellung!$AA$36="Firma 7","",Zusammenstellung!$AA36)</f>
        <v/>
      </c>
      <c r="X3" s="1169"/>
      <c r="Y3" s="30"/>
      <c r="Z3" s="1168" t="str">
        <f>IF(Zusammenstellung!$AD$36="Firma 8","",Zusammenstellung!$AD36)</f>
        <v/>
      </c>
      <c r="AA3" s="1169"/>
      <c r="AB3" s="30"/>
      <c r="AC3" s="1168" t="str">
        <f>IF(Zusammenstellung!$AG$36="Firma 9","",Zusammenstellung!$AG36)</f>
        <v/>
      </c>
      <c r="AD3" s="1169"/>
      <c r="AE3" s="30"/>
      <c r="AF3" s="1168" t="str">
        <f>IF(Zusammenstellung!$AJ$36="Firma 10","",Zusammenstellung!$AJ36)</f>
        <v/>
      </c>
      <c r="AG3" s="1169"/>
      <c r="AH3" s="30"/>
      <c r="AI3" s="1168" t="str">
        <f>IF(Zusammenstellung!$AM$36="Firma 11","",Zusammenstellung!$AM36)</f>
        <v/>
      </c>
      <c r="AJ3" s="1169"/>
      <c r="AK3" s="30"/>
      <c r="AL3" s="1168" t="str">
        <f>IF(Zusammenstellung!$AP$36="Firma 12","",Zusammenstellung!$AP36)</f>
        <v/>
      </c>
      <c r="AM3" s="1169"/>
      <c r="AN3" s="30"/>
      <c r="AO3" s="1168" t="str">
        <f>IF(Zusammenstellung!$AS$36="Firma 13","",Zusammenstellung!$AS36)</f>
        <v/>
      </c>
      <c r="AP3" s="1169"/>
      <c r="AQ3" s="30"/>
      <c r="AR3" s="1168" t="str">
        <f>IF(Zusammenstellung!$AV$36="Firma 14","",Zusammenstellung!$AV36)</f>
        <v/>
      </c>
      <c r="AS3" s="1169"/>
      <c r="AT3" s="30"/>
      <c r="AU3" s="1168" t="str">
        <f>IF(Zusammenstellung!$AY$36="Firma 15","",Zusammenstellung!$AY36)</f>
        <v/>
      </c>
      <c r="AV3" s="1169"/>
      <c r="AW3" s="30"/>
      <c r="AX3" s="1168" t="str">
        <f>IF(Zusammenstellung!$BB$36="Firma 16","",Zusammenstellung!$BB36)</f>
        <v/>
      </c>
      <c r="AY3" s="1169"/>
      <c r="AZ3" s="30"/>
      <c r="BA3" s="1168" t="str">
        <f>IF(Zusammenstellung!$BE$36="Firma 17","",Zusammenstellung!$BE36)</f>
        <v/>
      </c>
      <c r="BB3" s="1169"/>
      <c r="BC3" s="30"/>
      <c r="BD3" s="1168" t="str">
        <f>IF(Zusammenstellung!$BH$36="Firma 18","",Zusammenstellung!$BH36)</f>
        <v/>
      </c>
      <c r="BE3" s="1169"/>
      <c r="BF3" s="30"/>
      <c r="BG3" s="1168" t="str">
        <f>IF(Zusammenstellung!$BK$36="Firma 19","",Zusammenstellung!$BK36)</f>
        <v/>
      </c>
      <c r="BH3" s="1169"/>
      <c r="BI3" s="30"/>
      <c r="BJ3" s="1168" t="str">
        <f>IF(Zusammenstellung!$BN$36="Firma 20","",Zusammenstellung!$BN36)</f>
        <v/>
      </c>
      <c r="BK3" s="1169"/>
      <c r="BL3" s="369"/>
      <c r="BM3" s="1026" t="s">
        <v>259</v>
      </c>
      <c r="BN3" s="1026"/>
      <c r="BO3" s="1026"/>
      <c r="BP3" s="1026"/>
      <c r="BQ3" s="1026"/>
      <c r="BR3" s="1026"/>
      <c r="BS3" s="1026"/>
      <c r="BT3" s="369"/>
      <c r="BU3" s="369"/>
      <c r="BV3" s="369"/>
      <c r="BW3" s="369"/>
      <c r="BX3" s="369"/>
      <c r="BY3" s="369"/>
      <c r="BZ3" s="369"/>
      <c r="CA3" s="369"/>
      <c r="CB3" s="369"/>
      <c r="CC3" s="369"/>
      <c r="CD3" s="369"/>
      <c r="CE3" s="369"/>
      <c r="CF3" s="369"/>
      <c r="CG3" s="369"/>
      <c r="CH3" s="369"/>
      <c r="CI3" s="369"/>
      <c r="CJ3" s="369"/>
      <c r="CK3" s="369"/>
      <c r="CL3" s="369"/>
      <c r="CM3" s="369"/>
      <c r="CN3" s="369"/>
      <c r="CO3" s="369"/>
      <c r="CP3" s="369"/>
      <c r="CQ3" s="36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c r="FL3" s="199"/>
      <c r="FM3" s="199"/>
      <c r="FN3" s="199"/>
      <c r="FO3" s="199"/>
      <c r="FP3" s="199"/>
      <c r="FQ3" s="199"/>
      <c r="FR3" s="199"/>
      <c r="FS3" s="199"/>
      <c r="FT3" s="199"/>
      <c r="FU3" s="199"/>
      <c r="FV3" s="199"/>
      <c r="FW3" s="199"/>
      <c r="FX3" s="199"/>
      <c r="FY3" s="199"/>
      <c r="FZ3" s="199"/>
      <c r="GA3" s="199"/>
      <c r="GB3" s="199"/>
      <c r="GC3" s="199"/>
      <c r="GD3" s="199"/>
      <c r="GE3" s="199"/>
      <c r="GF3" s="199"/>
      <c r="GG3" s="199"/>
      <c r="GH3" s="200"/>
      <c r="GI3" s="200"/>
      <c r="GJ3" s="200"/>
      <c r="GK3" s="200"/>
      <c r="GL3" s="200"/>
      <c r="GM3" s="200"/>
      <c r="GN3" s="200"/>
      <c r="GO3" s="200"/>
      <c r="GP3" s="200"/>
      <c r="GQ3" s="200"/>
      <c r="GR3" s="200"/>
      <c r="GS3" s="200"/>
      <c r="GT3" s="200"/>
      <c r="GU3" s="200"/>
    </row>
    <row r="4" spans="1:287" s="203" customFormat="1" ht="18" customHeight="1" x14ac:dyDescent="0.2">
      <c r="A4" s="1202"/>
      <c r="B4" s="1202"/>
      <c r="C4" s="1202"/>
      <c r="D4" s="601"/>
      <c r="E4" s="1166" t="str">
        <f>IF(Zusammenstellung!$I$36="Firma 1","",Zusammenstellung!$I37)</f>
        <v/>
      </c>
      <c r="F4" s="1167"/>
      <c r="G4" s="30"/>
      <c r="H4" s="1166" t="str">
        <f>IF(Zusammenstellung!$L$36="Firma 2","",Zusammenstellung!$L37)</f>
        <v/>
      </c>
      <c r="I4" s="1167"/>
      <c r="J4" s="30"/>
      <c r="K4" s="1166" t="str">
        <f>IF(Zusammenstellung!$O$36="Firma 3","",Zusammenstellung!$O37)</f>
        <v/>
      </c>
      <c r="L4" s="1167"/>
      <c r="M4" s="30"/>
      <c r="N4" s="1166" t="str">
        <f>IF(Zusammenstellung!$R$36="Firma 4","",Zusammenstellung!$R37)</f>
        <v/>
      </c>
      <c r="O4" s="1167"/>
      <c r="P4" s="30"/>
      <c r="Q4" s="1166" t="str">
        <f>IF(Zusammenstellung!$U$36="Firma 5","",Zusammenstellung!$U37)</f>
        <v/>
      </c>
      <c r="R4" s="1167"/>
      <c r="S4" s="30"/>
      <c r="T4" s="1166" t="str">
        <f>IF(Zusammenstellung!$X$36="Firma 6","",Zusammenstellung!$X37)</f>
        <v/>
      </c>
      <c r="U4" s="1167"/>
      <c r="V4" s="30"/>
      <c r="W4" s="1166" t="str">
        <f>IF(Zusammenstellung!$AA$36="Firma 7","",Zusammenstellung!$AA37)</f>
        <v/>
      </c>
      <c r="X4" s="1167"/>
      <c r="Y4" s="30"/>
      <c r="Z4" s="1166" t="str">
        <f>IF(Zusammenstellung!$AD$36="Firma 8","",Zusammenstellung!$AD37)</f>
        <v/>
      </c>
      <c r="AA4" s="1167"/>
      <c r="AB4" s="30"/>
      <c r="AC4" s="1166" t="str">
        <f>IF(Zusammenstellung!$AG$36="Firma 9","",Zusammenstellung!$AG37)</f>
        <v/>
      </c>
      <c r="AD4" s="1167"/>
      <c r="AE4" s="30"/>
      <c r="AF4" s="1166" t="str">
        <f>IF(Zusammenstellung!$AJ$36="Firma 10","",Zusammenstellung!$AJ37)</f>
        <v/>
      </c>
      <c r="AG4" s="1167"/>
      <c r="AH4" s="30"/>
      <c r="AI4" s="1166" t="str">
        <f>IF(Zusammenstellung!$AM$36="Firma 11","",Zusammenstellung!$AM37)</f>
        <v/>
      </c>
      <c r="AJ4" s="1167"/>
      <c r="AK4" s="30"/>
      <c r="AL4" s="1166" t="str">
        <f>IF(Zusammenstellung!$AP$36="Firma 12","",Zusammenstellung!$AP37)</f>
        <v/>
      </c>
      <c r="AM4" s="1167"/>
      <c r="AN4" s="30"/>
      <c r="AO4" s="1166" t="str">
        <f>IF(Zusammenstellung!$AS$36="Firma 13","",Zusammenstellung!$AS37)</f>
        <v/>
      </c>
      <c r="AP4" s="1167"/>
      <c r="AQ4" s="30"/>
      <c r="AR4" s="1166" t="str">
        <f>IF(Zusammenstellung!$AV$36="Firma 14","",Zusammenstellung!$AV37)</f>
        <v/>
      </c>
      <c r="AS4" s="1167"/>
      <c r="AT4" s="30"/>
      <c r="AU4" s="1166" t="str">
        <f>IF(Zusammenstellung!$AY$36="Firma 15","",Zusammenstellung!$AY37)</f>
        <v/>
      </c>
      <c r="AV4" s="1167"/>
      <c r="AW4" s="30"/>
      <c r="AX4" s="1166" t="str">
        <f>IF(Zusammenstellung!$BB$36="Firma 16","",Zusammenstellung!$BB37)</f>
        <v/>
      </c>
      <c r="AY4" s="1167"/>
      <c r="AZ4" s="30"/>
      <c r="BA4" s="1166" t="str">
        <f>IF(Zusammenstellung!$BE$36="Firma 17","",Zusammenstellung!$BE37)</f>
        <v/>
      </c>
      <c r="BB4" s="1167"/>
      <c r="BC4" s="30"/>
      <c r="BD4" s="1166" t="str">
        <f>IF(Zusammenstellung!$BH$36="Firma 18","",Zusammenstellung!$BH37)</f>
        <v/>
      </c>
      <c r="BE4" s="1167"/>
      <c r="BF4" s="30"/>
      <c r="BG4" s="1166" t="str">
        <f>IF(Zusammenstellung!$BK$36="Firma 19","",Zusammenstellung!$BK37)</f>
        <v/>
      </c>
      <c r="BH4" s="1167"/>
      <c r="BI4" s="30"/>
      <c r="BJ4" s="1166" t="str">
        <f>IF(Zusammenstellung!$BN$36="Firma 20","",Zusammenstellung!$BN37)</f>
        <v/>
      </c>
      <c r="BK4" s="1167"/>
      <c r="BL4" s="369"/>
      <c r="BM4" s="1026"/>
      <c r="BN4" s="1026"/>
      <c r="BO4" s="1026"/>
      <c r="BP4" s="1026"/>
      <c r="BQ4" s="1026"/>
      <c r="BR4" s="1026"/>
      <c r="BS4" s="1026"/>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c r="FI4" s="199"/>
      <c r="FJ4" s="199"/>
      <c r="FK4" s="199"/>
      <c r="FL4" s="199"/>
      <c r="FM4" s="199"/>
      <c r="FN4" s="199"/>
      <c r="FO4" s="199"/>
      <c r="FP4" s="199"/>
      <c r="FQ4" s="199"/>
      <c r="FR4" s="199"/>
      <c r="FS4" s="199"/>
      <c r="FT4" s="199"/>
      <c r="FU4" s="199"/>
      <c r="FV4" s="199"/>
      <c r="FW4" s="199"/>
      <c r="FX4" s="199"/>
      <c r="FY4" s="199"/>
      <c r="FZ4" s="199"/>
      <c r="GA4" s="199"/>
      <c r="GB4" s="199"/>
      <c r="GC4" s="199"/>
      <c r="GD4" s="199"/>
      <c r="GE4" s="199"/>
      <c r="GF4" s="199"/>
      <c r="GG4" s="199"/>
      <c r="GH4" s="199"/>
      <c r="GI4" s="199"/>
      <c r="GJ4" s="199"/>
      <c r="GK4" s="199"/>
      <c r="GL4" s="199"/>
      <c r="GM4" s="199"/>
      <c r="GN4" s="199"/>
      <c r="GO4" s="199"/>
      <c r="GP4" s="199"/>
      <c r="GQ4" s="199"/>
      <c r="GR4" s="199"/>
      <c r="GS4" s="199"/>
      <c r="GT4" s="199"/>
      <c r="GU4" s="199"/>
    </row>
    <row r="5" spans="1:287" s="206" customFormat="1" ht="18" customHeight="1" x14ac:dyDescent="0.2">
      <c r="A5" s="1202"/>
      <c r="B5" s="1202"/>
      <c r="C5" s="1202"/>
      <c r="D5" s="210"/>
      <c r="E5" s="448" t="str">
        <f>IF(Zusammenstellung!$I$36="Firma 1","",Zusammenstellung!$I38)</f>
        <v/>
      </c>
      <c r="F5" s="449" t="str">
        <f>IF(Zusammenstellung!$I$36="Firma 1","",Zusammenstellung!$J38)</f>
        <v/>
      </c>
      <c r="G5" s="30"/>
      <c r="H5" s="448" t="str">
        <f>IF(Zusammenstellung!$L$36="Firma 2","",Zusammenstellung!$L38)</f>
        <v/>
      </c>
      <c r="I5" s="449" t="str">
        <f>IF(Zusammenstellung!$L$36="Firma 2","",Zusammenstellung!$M38)</f>
        <v/>
      </c>
      <c r="J5" s="30"/>
      <c r="K5" s="448" t="str">
        <f>IF(Zusammenstellung!$O$36="Firma 3","",Zusammenstellung!$O38)</f>
        <v/>
      </c>
      <c r="L5" s="449" t="str">
        <f>IF(Zusammenstellung!$O$36="Firma 3","",Zusammenstellung!$P38)</f>
        <v/>
      </c>
      <c r="M5" s="30"/>
      <c r="N5" s="448" t="str">
        <f>IF(Zusammenstellung!$R$36="Firma 4","",Zusammenstellung!$R38)</f>
        <v/>
      </c>
      <c r="O5" s="449" t="str">
        <f>IF(Zusammenstellung!$R$36="Firma 4","",Zusammenstellung!$S38)</f>
        <v/>
      </c>
      <c r="P5" s="30"/>
      <c r="Q5" s="416" t="str">
        <f>IF(Zusammenstellung!$U$36="Firma 5","",Zusammenstellung!$U38)</f>
        <v/>
      </c>
      <c r="R5" s="417" t="str">
        <f>IF(Zusammenstellung!$U$36="Firma 5","",Zusammenstellung!$V38)</f>
        <v/>
      </c>
      <c r="S5" s="30"/>
      <c r="T5" s="416" t="str">
        <f>IF(Zusammenstellung!$X$36="Firma 6","",Zusammenstellung!$X38)</f>
        <v/>
      </c>
      <c r="U5" s="417" t="str">
        <f>IF(Zusammenstellung!$X$36="Firma 6","",Zusammenstellung!$Y38)</f>
        <v/>
      </c>
      <c r="V5" s="30"/>
      <c r="W5" s="416" t="str">
        <f>IF(Zusammenstellung!$AA$36="Firma 7","",Zusammenstellung!$AA38)</f>
        <v/>
      </c>
      <c r="X5" s="417" t="str">
        <f>IF(Zusammenstellung!$AA$36="Firma 7","",Zusammenstellung!$AB38)</f>
        <v/>
      </c>
      <c r="Y5" s="30"/>
      <c r="Z5" s="416" t="str">
        <f>IF(Zusammenstellung!$AD$36="Firma 8","",Zusammenstellung!$AD38)</f>
        <v/>
      </c>
      <c r="AA5" s="417" t="str">
        <f>IF(Zusammenstellung!$AD$36="Firma 8","",Zusammenstellung!$AE38)</f>
        <v/>
      </c>
      <c r="AB5" s="30"/>
      <c r="AC5" s="416" t="str">
        <f>IF(Zusammenstellung!$AG$36="Firma 9","",Zusammenstellung!$AG38)</f>
        <v/>
      </c>
      <c r="AD5" s="417" t="str">
        <f>IF(Zusammenstellung!$AG$36="Firma 9","",Zusammenstellung!$AH38)</f>
        <v/>
      </c>
      <c r="AE5" s="30"/>
      <c r="AF5" s="416" t="str">
        <f>IF(Zusammenstellung!$AJ$36="Firma 10","",Zusammenstellung!$AJ38)</f>
        <v/>
      </c>
      <c r="AG5" s="417" t="str">
        <f>IF(Zusammenstellung!$AJ$36="Firma 10","",Zusammenstellung!$AK38)</f>
        <v/>
      </c>
      <c r="AH5" s="30"/>
      <c r="AI5" s="416" t="str">
        <f>IF(Zusammenstellung!$AM$36="Firma 11","",Zusammenstellung!$AM38)</f>
        <v/>
      </c>
      <c r="AJ5" s="417" t="str">
        <f>IF(Zusammenstellung!$AM$36="Firma 11","",Zusammenstellung!$AN38)</f>
        <v/>
      </c>
      <c r="AK5" s="30"/>
      <c r="AL5" s="416" t="str">
        <f>IF(Zusammenstellung!$AP$36="Firma 12","",Zusammenstellung!$AP38)</f>
        <v/>
      </c>
      <c r="AM5" s="417" t="str">
        <f>IF(Zusammenstellung!$AP$36="Firma 12","",Zusammenstellung!$AQ38)</f>
        <v/>
      </c>
      <c r="AN5" s="30"/>
      <c r="AO5" s="416" t="str">
        <f>IF(Zusammenstellung!$AS$36="Firma 13","",Zusammenstellung!$AS38)</f>
        <v/>
      </c>
      <c r="AP5" s="417" t="str">
        <f>IF(Zusammenstellung!$AS$36="Firma 13","",Zusammenstellung!$AT38)</f>
        <v/>
      </c>
      <c r="AQ5" s="30"/>
      <c r="AR5" s="416" t="str">
        <f>IF(Zusammenstellung!$AV$36="Firma 14","",Zusammenstellung!$AV38)</f>
        <v/>
      </c>
      <c r="AS5" s="417" t="str">
        <f>IF(Zusammenstellung!$AV$36="Firma 14","",Zusammenstellung!$AW38)</f>
        <v/>
      </c>
      <c r="AT5" s="30"/>
      <c r="AU5" s="416" t="str">
        <f>IF(Zusammenstellung!$AY$36="Firma 15","",Zusammenstellung!$AY38)</f>
        <v/>
      </c>
      <c r="AV5" s="417" t="str">
        <f>IF(Zusammenstellung!$AY$36="Firma 15","",Zusammenstellung!$AZ38)</f>
        <v/>
      </c>
      <c r="AW5" s="30"/>
      <c r="AX5" s="416" t="str">
        <f>IF(Zusammenstellung!$BB$36="Firma 16","",Zusammenstellung!$BB38)</f>
        <v/>
      </c>
      <c r="AY5" s="417" t="str">
        <f>IF(Zusammenstellung!$BB$36="Firma 16","",Zusammenstellung!$BC38)</f>
        <v/>
      </c>
      <c r="AZ5" s="30"/>
      <c r="BA5" s="416" t="str">
        <f>IF(Zusammenstellung!$BE$36="Firma 17","",Zusammenstellung!$BE38)</f>
        <v/>
      </c>
      <c r="BB5" s="417" t="str">
        <f>IF(Zusammenstellung!$BE$36="Firma 17","",Zusammenstellung!$BF38)</f>
        <v/>
      </c>
      <c r="BC5" s="30"/>
      <c r="BD5" s="416" t="str">
        <f>IF(Zusammenstellung!$BH$36="Firma 18","",Zusammenstellung!$BH38)</f>
        <v/>
      </c>
      <c r="BE5" s="417" t="str">
        <f>IF(Zusammenstellung!$BH$36="Firma 18","",Zusammenstellung!$BI38)</f>
        <v/>
      </c>
      <c r="BF5" s="30"/>
      <c r="BG5" s="416" t="str">
        <f>IF(Zusammenstellung!$BK$36="Firma 19","",Zusammenstellung!$BK38)</f>
        <v/>
      </c>
      <c r="BH5" s="417" t="str">
        <f>IF(Zusammenstellung!$BK$36="Firma 19","",Zusammenstellung!$BL38)</f>
        <v/>
      </c>
      <c r="BI5" s="30"/>
      <c r="BJ5" s="416" t="str">
        <f>IF(Zusammenstellung!$BN$36="Firma 20","",Zusammenstellung!$BN38)</f>
        <v/>
      </c>
      <c r="BK5" s="417" t="str">
        <f>IF(Zusammenstellung!$BN$36="Firma 20","",Zusammenstellung!$BO38)</f>
        <v/>
      </c>
      <c r="BL5" s="369"/>
      <c r="BM5" s="1026"/>
      <c r="BN5" s="1026"/>
      <c r="BO5" s="1026"/>
      <c r="BP5" s="1026"/>
      <c r="BQ5" s="1026"/>
      <c r="BR5" s="1026"/>
      <c r="BS5" s="1026"/>
      <c r="BT5" s="369"/>
      <c r="BU5" s="369"/>
      <c r="BV5" s="369"/>
      <c r="BW5" s="369"/>
      <c r="BX5" s="369"/>
      <c r="BY5" s="369"/>
      <c r="BZ5" s="369"/>
      <c r="CA5" s="369"/>
      <c r="CB5" s="369"/>
      <c r="CC5" s="369"/>
      <c r="CD5" s="369"/>
      <c r="CE5" s="369"/>
      <c r="CF5" s="369"/>
      <c r="CG5" s="369"/>
      <c r="CH5" s="369"/>
      <c r="CI5" s="369"/>
      <c r="CJ5" s="369"/>
      <c r="CK5" s="369"/>
      <c r="CL5" s="369"/>
      <c r="CM5" s="369"/>
      <c r="CN5" s="369"/>
      <c r="CO5" s="369"/>
      <c r="CP5" s="369"/>
      <c r="CQ5" s="369"/>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05"/>
      <c r="GI5" s="205"/>
      <c r="GJ5" s="205"/>
      <c r="GK5" s="205"/>
      <c r="GL5" s="205"/>
      <c r="GM5" s="205"/>
      <c r="GN5" s="205"/>
      <c r="GO5" s="205"/>
      <c r="GP5" s="205"/>
      <c r="GQ5" s="205"/>
      <c r="GR5" s="205"/>
      <c r="GS5" s="205"/>
      <c r="GT5" s="205"/>
      <c r="GU5" s="205"/>
    </row>
    <row r="6" spans="1:287" s="519" customFormat="1" x14ac:dyDescent="0.2">
      <c r="A6" s="214"/>
      <c r="B6" s="215"/>
      <c r="C6" s="243" t="s">
        <v>0</v>
      </c>
      <c r="D6" s="138"/>
      <c r="E6" s="1277"/>
      <c r="F6" s="1278"/>
      <c r="G6" s="30"/>
      <c r="H6" s="1277"/>
      <c r="I6" s="1278"/>
      <c r="J6" s="30"/>
      <c r="K6" s="1277"/>
      <c r="L6" s="1278"/>
      <c r="M6" s="30"/>
      <c r="N6" s="1277"/>
      <c r="O6" s="1278"/>
      <c r="P6" s="30"/>
      <c r="Q6" s="1277"/>
      <c r="R6" s="1278"/>
      <c r="S6" s="30"/>
      <c r="T6" s="1277"/>
      <c r="U6" s="1278"/>
      <c r="V6" s="30"/>
      <c r="W6" s="1277"/>
      <c r="X6" s="1278"/>
      <c r="Y6" s="30"/>
      <c r="Z6" s="1277"/>
      <c r="AA6" s="1278"/>
      <c r="AB6" s="30"/>
      <c r="AC6" s="1277"/>
      <c r="AD6" s="1278"/>
      <c r="AE6" s="30"/>
      <c r="AF6" s="1277"/>
      <c r="AG6" s="1278"/>
      <c r="AH6" s="30"/>
      <c r="AI6" s="1277"/>
      <c r="AJ6" s="1278"/>
      <c r="AK6" s="30"/>
      <c r="AL6" s="1277"/>
      <c r="AM6" s="1278"/>
      <c r="AN6" s="30"/>
      <c r="AO6" s="1277"/>
      <c r="AP6" s="1278"/>
      <c r="AQ6" s="30"/>
      <c r="AR6" s="1277"/>
      <c r="AS6" s="1278"/>
      <c r="AT6" s="30"/>
      <c r="AU6" s="1277"/>
      <c r="AV6" s="1278"/>
      <c r="AW6" s="30"/>
      <c r="AX6" s="1277"/>
      <c r="AY6" s="1278"/>
      <c r="AZ6" s="30"/>
      <c r="BA6" s="1277"/>
      <c r="BB6" s="1278"/>
      <c r="BC6" s="30"/>
      <c r="BD6" s="1277"/>
      <c r="BE6" s="1278"/>
      <c r="BF6" s="30"/>
      <c r="BG6" s="1277"/>
      <c r="BH6" s="1278"/>
      <c r="BI6" s="30"/>
      <c r="BJ6" s="1277"/>
      <c r="BK6" s="1278"/>
      <c r="BL6" s="167"/>
      <c r="BM6" s="1026"/>
      <c r="BN6" s="1026"/>
      <c r="BO6" s="1026"/>
      <c r="BP6" s="1026"/>
      <c r="BQ6" s="1026"/>
      <c r="BR6" s="1026"/>
      <c r="BS6" s="1026"/>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row>
    <row r="7" spans="1:287" s="521" customFormat="1" ht="30" customHeight="1" x14ac:dyDescent="0.2">
      <c r="A7" s="155" t="str">
        <f>IF($B7="","","ZK 2")</f>
        <v>ZK 2</v>
      </c>
      <c r="B7" s="313" t="s">
        <v>140</v>
      </c>
      <c r="C7" s="244"/>
      <c r="D7" s="520"/>
      <c r="E7" s="1276"/>
      <c r="F7" s="1276"/>
      <c r="G7" s="30"/>
      <c r="H7" s="1276"/>
      <c r="I7" s="1276"/>
      <c r="J7" s="30"/>
      <c r="K7" s="1276"/>
      <c r="L7" s="1276"/>
      <c r="M7" s="30"/>
      <c r="N7" s="1276"/>
      <c r="O7" s="1276"/>
      <c r="P7" s="30"/>
      <c r="Q7" s="1276"/>
      <c r="R7" s="1276"/>
      <c r="S7" s="30"/>
      <c r="T7" s="1276"/>
      <c r="U7" s="1276"/>
      <c r="V7" s="30"/>
      <c r="W7" s="1276"/>
      <c r="X7" s="1276"/>
      <c r="Y7" s="30"/>
      <c r="Z7" s="1276"/>
      <c r="AA7" s="1276"/>
      <c r="AB7" s="30"/>
      <c r="AC7" s="1276"/>
      <c r="AD7" s="1276"/>
      <c r="AE7" s="30"/>
      <c r="AF7" s="1276"/>
      <c r="AG7" s="1276"/>
      <c r="AH7" s="30"/>
      <c r="AI7" s="1276"/>
      <c r="AJ7" s="1276"/>
      <c r="AK7" s="30"/>
      <c r="AL7" s="1276"/>
      <c r="AM7" s="1276"/>
      <c r="AN7" s="30"/>
      <c r="AO7" s="1276"/>
      <c r="AP7" s="1276"/>
      <c r="AQ7" s="30"/>
      <c r="AR7" s="1276"/>
      <c r="AS7" s="1276"/>
      <c r="AT7" s="30"/>
      <c r="AU7" s="1276"/>
      <c r="AV7" s="1276"/>
      <c r="AW7" s="30"/>
      <c r="AX7" s="1276"/>
      <c r="AY7" s="1276"/>
      <c r="AZ7" s="30"/>
      <c r="BA7" s="1276"/>
      <c r="BB7" s="1276"/>
      <c r="BC7" s="30"/>
      <c r="BD7" s="1276"/>
      <c r="BE7" s="1276"/>
      <c r="BF7" s="30"/>
      <c r="BG7" s="1276"/>
      <c r="BH7" s="1276"/>
      <c r="BI7" s="30"/>
      <c r="BJ7" s="1276"/>
      <c r="BK7" s="1276"/>
      <c r="BL7" s="212"/>
      <c r="BM7" s="1026"/>
      <c r="BN7" s="1026"/>
      <c r="BO7" s="1026"/>
      <c r="BP7" s="1026"/>
      <c r="BQ7" s="1026"/>
      <c r="BR7" s="1026"/>
      <c r="BS7" s="1026"/>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305"/>
      <c r="GW7" s="305"/>
      <c r="GX7" s="305"/>
      <c r="GY7" s="305"/>
      <c r="GZ7" s="305"/>
      <c r="HA7" s="305"/>
      <c r="HB7" s="305"/>
      <c r="HC7" s="305"/>
      <c r="HD7" s="305"/>
      <c r="HE7" s="305"/>
      <c r="HF7" s="305"/>
      <c r="HG7" s="305"/>
      <c r="HH7" s="305"/>
      <c r="HI7" s="305"/>
      <c r="HJ7" s="305"/>
      <c r="HK7" s="305"/>
      <c r="HL7" s="305"/>
      <c r="HM7" s="305"/>
      <c r="HN7" s="305"/>
      <c r="HO7" s="305"/>
      <c r="HP7" s="305"/>
      <c r="HQ7" s="305"/>
      <c r="HR7" s="305"/>
      <c r="HS7" s="305"/>
      <c r="HT7" s="305"/>
      <c r="HU7" s="305"/>
      <c r="HV7" s="305"/>
      <c r="HW7" s="305"/>
      <c r="HX7" s="305"/>
      <c r="HY7" s="305"/>
      <c r="HZ7" s="305"/>
      <c r="IA7" s="305"/>
      <c r="IB7" s="305"/>
      <c r="IC7" s="305"/>
      <c r="ID7" s="305"/>
      <c r="IE7" s="305"/>
      <c r="IF7" s="305"/>
      <c r="IG7" s="305"/>
      <c r="IH7" s="305"/>
      <c r="II7" s="305"/>
      <c r="IJ7" s="305"/>
      <c r="IK7" s="305"/>
      <c r="IL7" s="305"/>
      <c r="IM7" s="305"/>
      <c r="IN7" s="305"/>
      <c r="IO7" s="305"/>
      <c r="IP7" s="305"/>
      <c r="IQ7" s="305"/>
      <c r="IR7" s="305"/>
      <c r="IS7" s="305"/>
      <c r="IT7" s="305"/>
      <c r="IU7" s="305"/>
      <c r="IV7" s="305"/>
      <c r="IW7" s="305"/>
      <c r="IX7" s="305"/>
      <c r="IY7" s="305"/>
      <c r="IZ7" s="305"/>
      <c r="JA7" s="305"/>
      <c r="JB7" s="305"/>
      <c r="JC7" s="305"/>
      <c r="JD7" s="305"/>
      <c r="JE7" s="305"/>
      <c r="JF7" s="305"/>
      <c r="JG7" s="305"/>
      <c r="JH7" s="305"/>
      <c r="JI7" s="305"/>
      <c r="JJ7" s="305"/>
      <c r="JK7" s="305"/>
      <c r="JL7" s="305"/>
      <c r="JM7" s="305"/>
      <c r="JN7" s="305"/>
      <c r="JO7" s="305"/>
      <c r="JP7" s="305"/>
      <c r="JQ7" s="305"/>
      <c r="JR7" s="305"/>
      <c r="JS7" s="305"/>
      <c r="JT7" s="305"/>
      <c r="JU7" s="305"/>
      <c r="JV7" s="305"/>
      <c r="JW7" s="305"/>
      <c r="JX7" s="305"/>
      <c r="JY7" s="305"/>
      <c r="JZ7" s="305"/>
      <c r="KA7" s="305"/>
    </row>
    <row r="8" spans="1:287" s="454" customFormat="1" ht="82.5" customHeight="1" x14ac:dyDescent="0.2">
      <c r="A8" s="216"/>
      <c r="B8" s="316" t="str">
        <f>IF($B7=$B$377,$C$377,IF($B7=$B$378,$C$378,IF($B7=$B$379,$C$379,IF($B7=$B$380,$C$380,IF($B7=$B$381,$C$381,IF($B7=$B$382,$C$382,IF($B7=$B$383,$C$383,IF($B7=$B$384,$C$384,IF($B7=$B$385,$C$385,IF($B7=$B$386,$C$386,IF($B7=$B$387,$C$387,IF($B7=$B$388,$C$388,""))))))))))))</f>
        <v xml:space="preserve">Beschreibung </v>
      </c>
      <c r="C8" s="1258"/>
      <c r="D8" s="522"/>
      <c r="E8" s="1276"/>
      <c r="F8" s="1276"/>
      <c r="G8" s="30"/>
      <c r="H8" s="1276"/>
      <c r="I8" s="1276"/>
      <c r="J8" s="30"/>
      <c r="K8" s="1276"/>
      <c r="L8" s="1276"/>
      <c r="M8" s="30"/>
      <c r="N8" s="1276"/>
      <c r="O8" s="1276"/>
      <c r="P8" s="30"/>
      <c r="Q8" s="1276"/>
      <c r="R8" s="1276"/>
      <c r="S8" s="30"/>
      <c r="T8" s="1276"/>
      <c r="U8" s="1276"/>
      <c r="V8" s="30"/>
      <c r="W8" s="1276"/>
      <c r="X8" s="1276"/>
      <c r="Y8" s="30"/>
      <c r="Z8" s="1276"/>
      <c r="AA8" s="1276"/>
      <c r="AB8" s="30"/>
      <c r="AC8" s="1276"/>
      <c r="AD8" s="1276"/>
      <c r="AE8" s="30"/>
      <c r="AF8" s="1276"/>
      <c r="AG8" s="1276"/>
      <c r="AH8" s="30"/>
      <c r="AI8" s="1276"/>
      <c r="AJ8" s="1276"/>
      <c r="AK8" s="30"/>
      <c r="AL8" s="1276"/>
      <c r="AM8" s="1276"/>
      <c r="AN8" s="30"/>
      <c r="AO8" s="1276"/>
      <c r="AP8" s="1276"/>
      <c r="AQ8" s="30"/>
      <c r="AR8" s="1276"/>
      <c r="AS8" s="1276"/>
      <c r="AT8" s="30"/>
      <c r="AU8" s="1276"/>
      <c r="AV8" s="1276"/>
      <c r="AW8" s="30"/>
      <c r="AX8" s="1276"/>
      <c r="AY8" s="1276"/>
      <c r="AZ8" s="30"/>
      <c r="BA8" s="1276"/>
      <c r="BB8" s="1276"/>
      <c r="BC8" s="30"/>
      <c r="BD8" s="1276"/>
      <c r="BE8" s="1276"/>
      <c r="BF8" s="30"/>
      <c r="BG8" s="1276"/>
      <c r="BH8" s="1276"/>
      <c r="BI8" s="30"/>
      <c r="BJ8" s="1276"/>
      <c r="BK8" s="1276"/>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row>
    <row r="9" spans="1:287" ht="27" hidden="1" customHeight="1" outlineLevel="1" x14ac:dyDescent="0.2">
      <c r="A9" s="242"/>
      <c r="B9" s="312" t="s">
        <v>146</v>
      </c>
      <c r="C9" s="1259"/>
      <c r="D9" s="524"/>
      <c r="E9" s="1276"/>
      <c r="F9" s="1276"/>
      <c r="H9" s="1276"/>
      <c r="I9" s="1276"/>
      <c r="K9" s="1276"/>
      <c r="L9" s="1276"/>
      <c r="N9" s="1276"/>
      <c r="O9" s="1276"/>
      <c r="Q9" s="1276"/>
      <c r="R9" s="1276"/>
      <c r="T9" s="1276"/>
      <c r="U9" s="1276"/>
      <c r="W9" s="1276"/>
      <c r="X9" s="1276"/>
      <c r="Z9" s="1276"/>
      <c r="AA9" s="1276"/>
      <c r="AC9" s="1276"/>
      <c r="AD9" s="1276"/>
      <c r="AF9" s="1276"/>
      <c r="AG9" s="1276"/>
      <c r="AI9" s="1276"/>
      <c r="AJ9" s="1276"/>
      <c r="AL9" s="1276"/>
      <c r="AM9" s="1276"/>
      <c r="AO9" s="1276"/>
      <c r="AP9" s="1276"/>
      <c r="AR9" s="1276"/>
      <c r="AS9" s="1276"/>
      <c r="AU9" s="1276"/>
      <c r="AV9" s="1276"/>
      <c r="AX9" s="1276"/>
      <c r="AY9" s="1276"/>
      <c r="BA9" s="1276"/>
      <c r="BB9" s="1276"/>
      <c r="BD9" s="1276"/>
      <c r="BE9" s="1276"/>
      <c r="BG9" s="1276"/>
      <c r="BH9" s="1276"/>
      <c r="BJ9" s="1276"/>
      <c r="BK9" s="1276"/>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GH9" s="62"/>
      <c r="GI9" s="62"/>
      <c r="GJ9" s="62"/>
      <c r="GK9" s="62"/>
      <c r="GL9" s="62"/>
      <c r="GM9" s="62"/>
      <c r="GN9" s="62"/>
      <c r="GO9" s="62"/>
      <c r="GP9" s="62"/>
      <c r="GQ9" s="62"/>
      <c r="GR9" s="62"/>
      <c r="GS9" s="62"/>
      <c r="GT9" s="62"/>
      <c r="GU9" s="62"/>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row>
    <row r="10" spans="1:287" ht="27" hidden="1" customHeight="1" outlineLevel="1" x14ac:dyDescent="0.2">
      <c r="A10" s="242"/>
      <c r="B10" s="312" t="s">
        <v>147</v>
      </c>
      <c r="C10" s="1259"/>
      <c r="D10" s="524"/>
      <c r="E10" s="1276"/>
      <c r="F10" s="1276"/>
      <c r="H10" s="1276"/>
      <c r="I10" s="1276"/>
      <c r="K10" s="1276"/>
      <c r="L10" s="1276"/>
      <c r="N10" s="1276"/>
      <c r="O10" s="1276"/>
      <c r="Q10" s="1276"/>
      <c r="R10" s="1276"/>
      <c r="T10" s="1276"/>
      <c r="U10" s="1276"/>
      <c r="W10" s="1276"/>
      <c r="X10" s="1276"/>
      <c r="Z10" s="1276"/>
      <c r="AA10" s="1276"/>
      <c r="AC10" s="1276"/>
      <c r="AD10" s="1276"/>
      <c r="AF10" s="1276"/>
      <c r="AG10" s="1276"/>
      <c r="AI10" s="1276"/>
      <c r="AJ10" s="1276"/>
      <c r="AL10" s="1276"/>
      <c r="AM10" s="1276"/>
      <c r="AO10" s="1276"/>
      <c r="AP10" s="1276"/>
      <c r="AR10" s="1276"/>
      <c r="AS10" s="1276"/>
      <c r="AU10" s="1276"/>
      <c r="AV10" s="1276"/>
      <c r="AX10" s="1276"/>
      <c r="AY10" s="1276"/>
      <c r="BA10" s="1276"/>
      <c r="BB10" s="1276"/>
      <c r="BD10" s="1276"/>
      <c r="BE10" s="1276"/>
      <c r="BG10" s="1276"/>
      <c r="BH10" s="1276"/>
      <c r="BJ10" s="1276"/>
      <c r="BK10" s="1276"/>
      <c r="BL10" s="62"/>
      <c r="CB10" s="62"/>
      <c r="CC10" s="62"/>
      <c r="CD10" s="62"/>
      <c r="CE10" s="62"/>
      <c r="CF10" s="62"/>
      <c r="CG10" s="62"/>
      <c r="CH10" s="62"/>
      <c r="CI10" s="62"/>
      <c r="CJ10" s="62"/>
      <c r="CK10" s="62"/>
      <c r="CL10" s="62"/>
      <c r="CM10" s="62"/>
      <c r="CN10" s="62"/>
      <c r="CO10" s="62"/>
      <c r="CP10" s="62"/>
      <c r="CQ10" s="62"/>
      <c r="GH10" s="62"/>
      <c r="GI10" s="62"/>
      <c r="GJ10" s="62"/>
      <c r="GK10" s="62"/>
      <c r="GL10" s="62"/>
      <c r="GM10" s="62"/>
      <c r="GN10" s="62"/>
      <c r="GO10" s="62"/>
      <c r="GP10" s="62"/>
      <c r="GQ10" s="62"/>
      <c r="GR10" s="62"/>
      <c r="GS10" s="62"/>
      <c r="GT10" s="62"/>
      <c r="GU10" s="62"/>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row>
    <row r="11" spans="1:287" ht="27" hidden="1" customHeight="1" outlineLevel="1" x14ac:dyDescent="0.2">
      <c r="A11" s="242"/>
      <c r="B11" s="312" t="s">
        <v>148</v>
      </c>
      <c r="C11" s="1259"/>
      <c r="D11" s="524"/>
      <c r="E11" s="1276"/>
      <c r="F11" s="1276"/>
      <c r="H11" s="1276"/>
      <c r="I11" s="1276"/>
      <c r="K11" s="1276"/>
      <c r="L11" s="1276"/>
      <c r="N11" s="1276"/>
      <c r="O11" s="1276"/>
      <c r="Q11" s="1276"/>
      <c r="R11" s="1276"/>
      <c r="T11" s="1276"/>
      <c r="U11" s="1276"/>
      <c r="W11" s="1276"/>
      <c r="X11" s="1276"/>
      <c r="Z11" s="1276"/>
      <c r="AA11" s="1276"/>
      <c r="AC11" s="1276"/>
      <c r="AD11" s="1276"/>
      <c r="AF11" s="1276"/>
      <c r="AG11" s="1276"/>
      <c r="AI11" s="1276"/>
      <c r="AJ11" s="1276"/>
      <c r="AL11" s="1276"/>
      <c r="AM11" s="1276"/>
      <c r="AO11" s="1276"/>
      <c r="AP11" s="1276"/>
      <c r="AR11" s="1276"/>
      <c r="AS11" s="1276"/>
      <c r="AU11" s="1276"/>
      <c r="AV11" s="1276"/>
      <c r="AX11" s="1276"/>
      <c r="AY11" s="1276"/>
      <c r="BA11" s="1276"/>
      <c r="BB11" s="1276"/>
      <c r="BD11" s="1276"/>
      <c r="BE11" s="1276"/>
      <c r="BG11" s="1276"/>
      <c r="BH11" s="1276"/>
      <c r="BJ11" s="1276"/>
      <c r="BK11" s="1276"/>
      <c r="BL11" s="62"/>
      <c r="CB11" s="62"/>
      <c r="CC11" s="62"/>
      <c r="CD11" s="62"/>
      <c r="CE11" s="62"/>
      <c r="CF11" s="62"/>
      <c r="CG11" s="62"/>
      <c r="CH11" s="62"/>
      <c r="CI11" s="62"/>
      <c r="CJ11" s="62"/>
      <c r="CK11" s="62"/>
      <c r="CL11" s="62"/>
      <c r="CM11" s="62"/>
      <c r="CN11" s="62"/>
      <c r="CO11" s="62"/>
      <c r="CP11" s="62"/>
      <c r="CQ11" s="62"/>
      <c r="GH11" s="62"/>
      <c r="GI11" s="62"/>
      <c r="GJ11" s="62"/>
      <c r="GK11" s="62"/>
      <c r="GL11" s="62"/>
      <c r="GM11" s="62"/>
      <c r="GN11" s="62"/>
      <c r="GO11" s="62"/>
      <c r="GP11" s="62"/>
      <c r="GQ11" s="62"/>
      <c r="GR11" s="62"/>
      <c r="GS11" s="62"/>
      <c r="GT11" s="62"/>
      <c r="GU11" s="62"/>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row>
    <row r="12" spans="1:287" s="454" customFormat="1" ht="27" hidden="1" customHeight="1" outlineLevel="1" x14ac:dyDescent="0.2">
      <c r="A12" s="523"/>
      <c r="B12" s="590" t="s">
        <v>155</v>
      </c>
      <c r="C12" s="1259"/>
      <c r="D12" s="522"/>
      <c r="E12" s="1276"/>
      <c r="F12" s="1276"/>
      <c r="G12" s="30"/>
      <c r="H12" s="1276"/>
      <c r="I12" s="1276"/>
      <c r="J12" s="30"/>
      <c r="K12" s="1276"/>
      <c r="L12" s="1276"/>
      <c r="M12" s="30"/>
      <c r="N12" s="1276"/>
      <c r="O12" s="1276"/>
      <c r="P12" s="30"/>
      <c r="Q12" s="1276"/>
      <c r="R12" s="1276"/>
      <c r="S12" s="30"/>
      <c r="T12" s="1276"/>
      <c r="U12" s="1276"/>
      <c r="V12" s="30"/>
      <c r="W12" s="1276"/>
      <c r="X12" s="1276"/>
      <c r="Y12" s="30"/>
      <c r="Z12" s="1276"/>
      <c r="AA12" s="1276"/>
      <c r="AB12" s="30"/>
      <c r="AC12" s="1276"/>
      <c r="AD12" s="1276"/>
      <c r="AE12" s="30"/>
      <c r="AF12" s="1276"/>
      <c r="AG12" s="1276"/>
      <c r="AH12" s="30"/>
      <c r="AI12" s="1276"/>
      <c r="AJ12" s="1276"/>
      <c r="AK12" s="30"/>
      <c r="AL12" s="1276"/>
      <c r="AM12" s="1276"/>
      <c r="AN12" s="30"/>
      <c r="AO12" s="1276"/>
      <c r="AP12" s="1276"/>
      <c r="AQ12" s="30"/>
      <c r="AR12" s="1276"/>
      <c r="AS12" s="1276"/>
      <c r="AT12" s="30"/>
      <c r="AU12" s="1276"/>
      <c r="AV12" s="1276"/>
      <c r="AW12" s="30"/>
      <c r="AX12" s="1276"/>
      <c r="AY12" s="1276"/>
      <c r="AZ12" s="30"/>
      <c r="BA12" s="1276"/>
      <c r="BB12" s="1276"/>
      <c r="BC12" s="30"/>
      <c r="BD12" s="1276"/>
      <c r="BE12" s="1276"/>
      <c r="BF12" s="30"/>
      <c r="BG12" s="1276"/>
      <c r="BH12" s="1276"/>
      <c r="BI12" s="30"/>
      <c r="BJ12" s="1276"/>
      <c r="BK12" s="1276"/>
      <c r="BL12" s="62"/>
      <c r="BM12" s="31"/>
      <c r="BN12" s="31"/>
      <c r="BO12" s="31"/>
      <c r="BP12" s="31"/>
      <c r="BQ12" s="31"/>
      <c r="BR12" s="31"/>
      <c r="BS12" s="31"/>
      <c r="BT12" s="31"/>
      <c r="BU12" s="31"/>
      <c r="BV12" s="31"/>
      <c r="BW12" s="31"/>
      <c r="BX12" s="31"/>
      <c r="BY12" s="31"/>
      <c r="BZ12" s="31"/>
      <c r="CA12" s="31"/>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row>
    <row r="13" spans="1:287" s="454" customFormat="1" ht="27" hidden="1" customHeight="1" outlineLevel="1" x14ac:dyDescent="0.2">
      <c r="A13" s="523"/>
      <c r="B13" s="525"/>
      <c r="C13" s="1259"/>
      <c r="D13" s="522"/>
      <c r="E13" s="1276"/>
      <c r="F13" s="1276"/>
      <c r="G13" s="30"/>
      <c r="H13" s="1276"/>
      <c r="I13" s="1276"/>
      <c r="J13" s="30"/>
      <c r="K13" s="1276"/>
      <c r="L13" s="1276"/>
      <c r="M13" s="30"/>
      <c r="N13" s="1276"/>
      <c r="O13" s="1276"/>
      <c r="P13" s="30"/>
      <c r="Q13" s="1276"/>
      <c r="R13" s="1276"/>
      <c r="S13" s="30"/>
      <c r="T13" s="1276"/>
      <c r="U13" s="1276"/>
      <c r="V13" s="30"/>
      <c r="W13" s="1276"/>
      <c r="X13" s="1276"/>
      <c r="Y13" s="30"/>
      <c r="Z13" s="1276"/>
      <c r="AA13" s="1276"/>
      <c r="AB13" s="30"/>
      <c r="AC13" s="1276"/>
      <c r="AD13" s="1276"/>
      <c r="AE13" s="30"/>
      <c r="AF13" s="1276"/>
      <c r="AG13" s="1276"/>
      <c r="AH13" s="30"/>
      <c r="AI13" s="1276"/>
      <c r="AJ13" s="1276"/>
      <c r="AK13" s="30"/>
      <c r="AL13" s="1276"/>
      <c r="AM13" s="1276"/>
      <c r="AN13" s="30"/>
      <c r="AO13" s="1276"/>
      <c r="AP13" s="1276"/>
      <c r="AQ13" s="30"/>
      <c r="AR13" s="1276"/>
      <c r="AS13" s="1276"/>
      <c r="AT13" s="30"/>
      <c r="AU13" s="1276"/>
      <c r="AV13" s="1276"/>
      <c r="AW13" s="30"/>
      <c r="AX13" s="1276"/>
      <c r="AY13" s="1276"/>
      <c r="AZ13" s="30"/>
      <c r="BA13" s="1276"/>
      <c r="BB13" s="1276"/>
      <c r="BC13" s="30"/>
      <c r="BD13" s="1276"/>
      <c r="BE13" s="1276"/>
      <c r="BF13" s="30"/>
      <c r="BG13" s="1276"/>
      <c r="BH13" s="1276"/>
      <c r="BI13" s="30"/>
      <c r="BJ13" s="1276"/>
      <c r="BK13" s="1276"/>
      <c r="BL13" s="62"/>
      <c r="BM13" s="31"/>
      <c r="BN13" s="31"/>
      <c r="BO13" s="31"/>
      <c r="BP13" s="31"/>
      <c r="BQ13" s="31"/>
      <c r="BR13" s="31"/>
      <c r="BS13" s="31"/>
      <c r="BT13" s="31"/>
      <c r="BU13" s="31"/>
      <c r="BV13" s="31"/>
      <c r="BW13" s="31"/>
      <c r="BX13" s="31"/>
      <c r="BY13" s="31"/>
      <c r="BZ13" s="31"/>
      <c r="CA13" s="31"/>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row>
    <row r="14" spans="1:287" ht="27" hidden="1" customHeight="1" outlineLevel="2" x14ac:dyDescent="0.2">
      <c r="A14" s="523"/>
      <c r="B14" s="526" t="s">
        <v>156</v>
      </c>
      <c r="C14" s="1259"/>
      <c r="D14" s="524"/>
      <c r="E14" s="1276"/>
      <c r="F14" s="1276"/>
      <c r="H14" s="1276"/>
      <c r="I14" s="1276"/>
      <c r="K14" s="1276"/>
      <c r="L14" s="1276"/>
      <c r="N14" s="1276"/>
      <c r="O14" s="1276"/>
      <c r="Q14" s="1276"/>
      <c r="R14" s="1276"/>
      <c r="T14" s="1276"/>
      <c r="U14" s="1276"/>
      <c r="W14" s="1276"/>
      <c r="X14" s="1276"/>
      <c r="Z14" s="1276"/>
      <c r="AA14" s="1276"/>
      <c r="AC14" s="1276"/>
      <c r="AD14" s="1276"/>
      <c r="AF14" s="1276"/>
      <c r="AG14" s="1276"/>
      <c r="AI14" s="1276"/>
      <c r="AJ14" s="1276"/>
      <c r="AL14" s="1276"/>
      <c r="AM14" s="1276"/>
      <c r="AO14" s="1276"/>
      <c r="AP14" s="1276"/>
      <c r="AR14" s="1276"/>
      <c r="AS14" s="1276"/>
      <c r="AU14" s="1276"/>
      <c r="AV14" s="1276"/>
      <c r="AX14" s="1276"/>
      <c r="AY14" s="1276"/>
      <c r="BA14" s="1276"/>
      <c r="BB14" s="1276"/>
      <c r="BD14" s="1276"/>
      <c r="BE14" s="1276"/>
      <c r="BG14" s="1276"/>
      <c r="BH14" s="1276"/>
      <c r="BJ14" s="1276"/>
      <c r="BK14" s="1276"/>
      <c r="BL14" s="62"/>
      <c r="CB14" s="62"/>
      <c r="CC14" s="62"/>
      <c r="CD14" s="62"/>
      <c r="CE14" s="62"/>
      <c r="CF14" s="62"/>
      <c r="CG14" s="62"/>
      <c r="CH14" s="62"/>
      <c r="CI14" s="62"/>
      <c r="CJ14" s="62"/>
      <c r="CK14" s="62"/>
      <c r="CL14" s="62"/>
      <c r="CM14" s="62"/>
      <c r="CN14" s="62"/>
      <c r="CO14" s="62"/>
      <c r="CP14" s="62"/>
      <c r="CQ14" s="62"/>
      <c r="GH14" s="62"/>
      <c r="GI14" s="62"/>
      <c r="GJ14" s="62"/>
      <c r="GK14" s="62"/>
      <c r="GL14" s="62"/>
      <c r="GM14" s="62"/>
      <c r="GN14" s="62"/>
      <c r="GO14" s="62"/>
      <c r="GP14" s="62"/>
      <c r="GQ14" s="62"/>
      <c r="GR14" s="62"/>
      <c r="GS14" s="62"/>
      <c r="GT14" s="62"/>
      <c r="GU14" s="62"/>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row>
    <row r="15" spans="1:287" ht="27" hidden="1" customHeight="1" outlineLevel="2" x14ac:dyDescent="0.2">
      <c r="A15" s="523"/>
      <c r="B15" s="457" t="s">
        <v>157</v>
      </c>
      <c r="C15" s="1259"/>
      <c r="D15" s="524"/>
      <c r="E15" s="1262"/>
      <c r="F15" s="1263"/>
      <c r="H15" s="1262"/>
      <c r="I15" s="1263"/>
      <c r="K15" s="1262"/>
      <c r="L15" s="1263"/>
      <c r="N15" s="1262"/>
      <c r="O15" s="1263"/>
      <c r="Q15" s="1262"/>
      <c r="R15" s="1263"/>
      <c r="T15" s="1262"/>
      <c r="U15" s="1263"/>
      <c r="W15" s="1262"/>
      <c r="X15" s="1263"/>
      <c r="Z15" s="1262"/>
      <c r="AA15" s="1263"/>
      <c r="AC15" s="1262"/>
      <c r="AD15" s="1263"/>
      <c r="AF15" s="1262"/>
      <c r="AG15" s="1263"/>
      <c r="AI15" s="1262"/>
      <c r="AJ15" s="1263"/>
      <c r="AL15" s="1262"/>
      <c r="AM15" s="1263"/>
      <c r="AO15" s="1262"/>
      <c r="AP15" s="1263"/>
      <c r="AR15" s="1262"/>
      <c r="AS15" s="1263"/>
      <c r="AU15" s="1262"/>
      <c r="AV15" s="1263"/>
      <c r="AX15" s="1262"/>
      <c r="AY15" s="1263"/>
      <c r="BA15" s="1262"/>
      <c r="BB15" s="1263"/>
      <c r="BD15" s="1262"/>
      <c r="BE15" s="1263"/>
      <c r="BG15" s="1262"/>
      <c r="BH15" s="1263"/>
      <c r="BJ15" s="1262"/>
      <c r="BK15" s="1263"/>
      <c r="BL15" s="62"/>
      <c r="CB15" s="62"/>
      <c r="CC15" s="62"/>
      <c r="CD15" s="62"/>
      <c r="CE15" s="62"/>
      <c r="CF15" s="62"/>
      <c r="CG15" s="62"/>
      <c r="CH15" s="62"/>
      <c r="CI15" s="62"/>
      <c r="CJ15" s="62"/>
      <c r="CK15" s="62"/>
      <c r="CL15" s="62"/>
      <c r="CM15" s="62"/>
      <c r="CN15" s="62"/>
      <c r="CO15" s="62"/>
      <c r="CP15" s="62"/>
      <c r="CQ15" s="62"/>
      <c r="GH15" s="62"/>
      <c r="GI15" s="62"/>
      <c r="GJ15" s="62"/>
      <c r="GK15" s="62"/>
      <c r="GL15" s="62"/>
      <c r="GM15" s="62"/>
      <c r="GN15" s="62"/>
      <c r="GO15" s="62"/>
      <c r="GP15" s="62"/>
      <c r="GQ15" s="62"/>
      <c r="GR15" s="62"/>
      <c r="GS15" s="62"/>
      <c r="GT15" s="62"/>
      <c r="GU15" s="62"/>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row>
    <row r="16" spans="1:287" ht="27" hidden="1" customHeight="1" outlineLevel="2" x14ac:dyDescent="0.2">
      <c r="A16" s="523"/>
      <c r="B16" s="457" t="s">
        <v>158</v>
      </c>
      <c r="C16" s="1259"/>
      <c r="D16" s="524"/>
      <c r="E16" s="1262"/>
      <c r="F16" s="1263"/>
      <c r="H16" s="1262"/>
      <c r="I16" s="1263"/>
      <c r="K16" s="1262"/>
      <c r="L16" s="1263"/>
      <c r="N16" s="1262"/>
      <c r="O16" s="1263"/>
      <c r="Q16" s="1262"/>
      <c r="R16" s="1263"/>
      <c r="T16" s="1262"/>
      <c r="U16" s="1263"/>
      <c r="W16" s="1262"/>
      <c r="X16" s="1263"/>
      <c r="Z16" s="1262"/>
      <c r="AA16" s="1263"/>
      <c r="AC16" s="1262"/>
      <c r="AD16" s="1263"/>
      <c r="AF16" s="1262"/>
      <c r="AG16" s="1263"/>
      <c r="AI16" s="1262"/>
      <c r="AJ16" s="1263"/>
      <c r="AL16" s="1262"/>
      <c r="AM16" s="1263"/>
      <c r="AO16" s="1262"/>
      <c r="AP16" s="1263"/>
      <c r="AR16" s="1262"/>
      <c r="AS16" s="1263"/>
      <c r="AU16" s="1262"/>
      <c r="AV16" s="1263"/>
      <c r="AX16" s="1262"/>
      <c r="AY16" s="1263"/>
      <c r="BA16" s="1262"/>
      <c r="BB16" s="1263"/>
      <c r="BD16" s="1262"/>
      <c r="BE16" s="1263"/>
      <c r="BG16" s="1262"/>
      <c r="BH16" s="1263"/>
      <c r="BJ16" s="1262"/>
      <c r="BK16" s="1263"/>
      <c r="BL16" s="62"/>
      <c r="CB16" s="62"/>
      <c r="CC16" s="62"/>
      <c r="CD16" s="62"/>
      <c r="CE16" s="62"/>
      <c r="CF16" s="62"/>
      <c r="CG16" s="62"/>
      <c r="CH16" s="62"/>
      <c r="CI16" s="62"/>
      <c r="CJ16" s="62"/>
      <c r="CK16" s="62"/>
      <c r="CL16" s="62"/>
      <c r="CM16" s="62"/>
      <c r="CN16" s="62"/>
      <c r="CO16" s="62"/>
      <c r="CP16" s="62"/>
      <c r="CQ16" s="62"/>
      <c r="GH16" s="62"/>
      <c r="GI16" s="62"/>
      <c r="GJ16" s="62"/>
      <c r="GK16" s="62"/>
      <c r="GL16" s="62"/>
      <c r="GM16" s="62"/>
      <c r="GN16" s="62"/>
      <c r="GO16" s="62"/>
      <c r="GP16" s="62"/>
      <c r="GQ16" s="62"/>
      <c r="GR16" s="62"/>
      <c r="GS16" s="62"/>
      <c r="GT16" s="62"/>
      <c r="GU16" s="62"/>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row>
    <row r="17" spans="1:287" s="454" customFormat="1" ht="27" hidden="1" customHeight="1" outlineLevel="1" collapsed="1" x14ac:dyDescent="0.2">
      <c r="A17" s="523"/>
      <c r="B17" s="527"/>
      <c r="C17" s="1259"/>
      <c r="D17" s="522"/>
      <c r="E17" s="1274"/>
      <c r="F17" s="1275"/>
      <c r="G17" s="30"/>
      <c r="H17" s="1274"/>
      <c r="I17" s="1275"/>
      <c r="J17" s="30"/>
      <c r="K17" s="1274"/>
      <c r="L17" s="1275"/>
      <c r="M17" s="30"/>
      <c r="N17" s="1274"/>
      <c r="O17" s="1275"/>
      <c r="P17" s="30"/>
      <c r="Q17" s="1274"/>
      <c r="R17" s="1275"/>
      <c r="S17" s="30"/>
      <c r="T17" s="1274"/>
      <c r="U17" s="1275"/>
      <c r="V17" s="30"/>
      <c r="W17" s="1274"/>
      <c r="X17" s="1275"/>
      <c r="Y17" s="30"/>
      <c r="Z17" s="1274"/>
      <c r="AA17" s="1275"/>
      <c r="AB17" s="30"/>
      <c r="AC17" s="1274"/>
      <c r="AD17" s="1275"/>
      <c r="AE17" s="30"/>
      <c r="AF17" s="1274"/>
      <c r="AG17" s="1275"/>
      <c r="AH17" s="30"/>
      <c r="AI17" s="1274"/>
      <c r="AJ17" s="1275"/>
      <c r="AK17" s="30"/>
      <c r="AL17" s="1274"/>
      <c r="AM17" s="1275"/>
      <c r="AN17" s="30"/>
      <c r="AO17" s="1274"/>
      <c r="AP17" s="1275"/>
      <c r="AQ17" s="30"/>
      <c r="AR17" s="1274"/>
      <c r="AS17" s="1275"/>
      <c r="AT17" s="30"/>
      <c r="AU17" s="1274"/>
      <c r="AV17" s="1275"/>
      <c r="AW17" s="30"/>
      <c r="AX17" s="1274"/>
      <c r="AY17" s="1275"/>
      <c r="AZ17" s="30"/>
      <c r="BA17" s="1274"/>
      <c r="BB17" s="1275"/>
      <c r="BC17" s="30"/>
      <c r="BD17" s="1274"/>
      <c r="BE17" s="1275"/>
      <c r="BF17" s="30"/>
      <c r="BG17" s="1274"/>
      <c r="BH17" s="1275"/>
      <c r="BI17" s="30"/>
      <c r="BJ17" s="1274"/>
      <c r="BK17" s="1275"/>
      <c r="BL17" s="62"/>
      <c r="BM17" s="31"/>
      <c r="BN17" s="31"/>
      <c r="BO17" s="31"/>
      <c r="BP17" s="31"/>
      <c r="BQ17" s="31"/>
      <c r="BR17" s="31"/>
      <c r="BS17" s="31"/>
      <c r="BT17" s="31"/>
      <c r="BU17" s="31"/>
      <c r="BV17" s="31"/>
      <c r="BW17" s="31"/>
      <c r="BX17" s="31"/>
      <c r="BY17" s="31"/>
      <c r="BZ17" s="31"/>
      <c r="CA17" s="31"/>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row>
    <row r="18" spans="1:287" ht="27" hidden="1" customHeight="1" outlineLevel="1" x14ac:dyDescent="0.2">
      <c r="A18" s="523"/>
      <c r="B18" s="526" t="s">
        <v>72</v>
      </c>
      <c r="C18" s="1259"/>
      <c r="D18" s="524"/>
      <c r="E18" s="1254"/>
      <c r="F18" s="1254"/>
      <c r="G18" s="2"/>
      <c r="H18" s="1254"/>
      <c r="I18" s="1254"/>
      <c r="J18" s="2"/>
      <c r="K18" s="1254"/>
      <c r="L18" s="1254"/>
      <c r="M18" s="2"/>
      <c r="N18" s="1254"/>
      <c r="O18" s="1254"/>
      <c r="P18" s="2"/>
      <c r="Q18" s="1254"/>
      <c r="R18" s="1254"/>
      <c r="S18" s="2"/>
      <c r="T18" s="1254"/>
      <c r="U18" s="1254"/>
      <c r="V18" s="2"/>
      <c r="W18" s="1254"/>
      <c r="X18" s="1254"/>
      <c r="Y18" s="2"/>
      <c r="Z18" s="1254"/>
      <c r="AA18" s="1254"/>
      <c r="AB18" s="2"/>
      <c r="AC18" s="1254"/>
      <c r="AD18" s="1254"/>
      <c r="AE18" s="2"/>
      <c r="AF18" s="1254"/>
      <c r="AG18" s="1254"/>
      <c r="AH18" s="2"/>
      <c r="AI18" s="1254"/>
      <c r="AJ18" s="1254"/>
      <c r="AK18" s="2"/>
      <c r="AL18" s="1254"/>
      <c r="AM18" s="1254"/>
      <c r="AN18" s="2"/>
      <c r="AO18" s="1254"/>
      <c r="AP18" s="1254"/>
      <c r="AQ18" s="2"/>
      <c r="AR18" s="1254"/>
      <c r="AS18" s="1254"/>
      <c r="AT18" s="2"/>
      <c r="AU18" s="1254"/>
      <c r="AV18" s="1254"/>
      <c r="AW18" s="2"/>
      <c r="AX18" s="1254"/>
      <c r="AY18" s="1254"/>
      <c r="AZ18" s="2"/>
      <c r="BA18" s="1254"/>
      <c r="BB18" s="1254"/>
      <c r="BC18" s="2"/>
      <c r="BD18" s="1254"/>
      <c r="BE18" s="1254"/>
      <c r="BF18" s="2"/>
      <c r="BG18" s="1254"/>
      <c r="BH18" s="1254"/>
      <c r="BI18" s="2"/>
      <c r="BJ18" s="1254"/>
      <c r="BK18" s="1254"/>
      <c r="BL18" s="62"/>
      <c r="CB18" s="62"/>
      <c r="CC18" s="62"/>
      <c r="CD18" s="62"/>
      <c r="CE18" s="62"/>
      <c r="CF18" s="62"/>
      <c r="CG18" s="62"/>
      <c r="CH18" s="62"/>
      <c r="CI18" s="62"/>
      <c r="CJ18" s="62"/>
      <c r="CK18" s="62"/>
      <c r="CL18" s="62"/>
      <c r="CM18" s="62"/>
      <c r="CN18" s="62"/>
      <c r="CO18" s="62"/>
      <c r="CP18" s="62"/>
      <c r="CQ18" s="62"/>
      <c r="GH18" s="62"/>
      <c r="GI18" s="62"/>
      <c r="GJ18" s="62"/>
      <c r="GK18" s="62"/>
      <c r="GL18" s="62"/>
      <c r="GM18" s="62"/>
      <c r="GN18" s="62"/>
      <c r="GO18" s="62"/>
      <c r="GP18" s="62"/>
      <c r="GQ18" s="62"/>
      <c r="GR18" s="62"/>
      <c r="GS18" s="62"/>
      <c r="GT18" s="62"/>
      <c r="GU18" s="62"/>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row>
    <row r="19" spans="1:287" ht="27" hidden="1" customHeight="1" outlineLevel="1" x14ac:dyDescent="0.2">
      <c r="A19" s="523"/>
      <c r="B19" s="457" t="s">
        <v>73</v>
      </c>
      <c r="C19" s="1259"/>
      <c r="D19" s="524"/>
      <c r="E19" s="1254"/>
      <c r="F19" s="1254"/>
      <c r="G19" s="2"/>
      <c r="H19" s="1254"/>
      <c r="I19" s="1254"/>
      <c r="J19" s="2"/>
      <c r="K19" s="1254"/>
      <c r="L19" s="1254"/>
      <c r="M19" s="2"/>
      <c r="N19" s="1254"/>
      <c r="O19" s="1254"/>
      <c r="P19" s="2"/>
      <c r="Q19" s="1254"/>
      <c r="R19" s="1254"/>
      <c r="S19" s="2"/>
      <c r="T19" s="1254"/>
      <c r="U19" s="1254"/>
      <c r="V19" s="2"/>
      <c r="W19" s="1254"/>
      <c r="X19" s="1254"/>
      <c r="Y19" s="2"/>
      <c r="Z19" s="1254"/>
      <c r="AA19" s="1254"/>
      <c r="AB19" s="2"/>
      <c r="AC19" s="1254"/>
      <c r="AD19" s="1254"/>
      <c r="AE19" s="2"/>
      <c r="AF19" s="1254"/>
      <c r="AG19" s="1254"/>
      <c r="AH19" s="2"/>
      <c r="AI19" s="1254"/>
      <c r="AJ19" s="1254"/>
      <c r="AK19" s="2"/>
      <c r="AL19" s="1254"/>
      <c r="AM19" s="1254"/>
      <c r="AN19" s="2"/>
      <c r="AO19" s="1254"/>
      <c r="AP19" s="1254"/>
      <c r="AQ19" s="2"/>
      <c r="AR19" s="1254"/>
      <c r="AS19" s="1254"/>
      <c r="AT19" s="2"/>
      <c r="AU19" s="1254"/>
      <c r="AV19" s="1254"/>
      <c r="AW19" s="2"/>
      <c r="AX19" s="1254"/>
      <c r="AY19" s="1254"/>
      <c r="AZ19" s="2"/>
      <c r="BA19" s="1254"/>
      <c r="BB19" s="1254"/>
      <c r="BC19" s="2"/>
      <c r="BD19" s="1254"/>
      <c r="BE19" s="1254"/>
      <c r="BF19" s="2"/>
      <c r="BG19" s="1254"/>
      <c r="BH19" s="1254"/>
      <c r="BI19" s="2"/>
      <c r="BJ19" s="1254"/>
      <c r="BK19" s="1254"/>
      <c r="BL19" s="62"/>
      <c r="CB19" s="62"/>
      <c r="CC19" s="62"/>
      <c r="CD19" s="62"/>
      <c r="CE19" s="62"/>
      <c r="CF19" s="62"/>
      <c r="CG19" s="62"/>
      <c r="CH19" s="62"/>
      <c r="CI19" s="62"/>
      <c r="CJ19" s="62"/>
      <c r="CK19" s="62"/>
      <c r="CL19" s="62"/>
      <c r="CM19" s="62"/>
      <c r="CN19" s="62"/>
      <c r="CO19" s="62"/>
      <c r="CP19" s="62"/>
      <c r="CQ19" s="62"/>
      <c r="GH19" s="62"/>
      <c r="GI19" s="62"/>
      <c r="GJ19" s="62"/>
      <c r="GK19" s="62"/>
      <c r="GL19" s="62"/>
      <c r="GM19" s="62"/>
      <c r="GN19" s="62"/>
      <c r="GO19" s="62"/>
      <c r="GP19" s="62"/>
      <c r="GQ19" s="62"/>
      <c r="GR19" s="62"/>
      <c r="GS19" s="62"/>
      <c r="GT19" s="62"/>
      <c r="GU19" s="62"/>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row>
    <row r="20" spans="1:287" ht="27" hidden="1" customHeight="1" outlineLevel="1" x14ac:dyDescent="0.2">
      <c r="A20" s="523"/>
      <c r="B20" s="457" t="s">
        <v>126</v>
      </c>
      <c r="C20" s="1259"/>
      <c r="D20" s="524"/>
      <c r="E20" s="1254"/>
      <c r="F20" s="1254"/>
      <c r="G20" s="2"/>
      <c r="H20" s="1254"/>
      <c r="I20" s="1254"/>
      <c r="J20" s="2"/>
      <c r="K20" s="1254"/>
      <c r="L20" s="1254"/>
      <c r="M20" s="2"/>
      <c r="N20" s="1254"/>
      <c r="O20" s="1254"/>
      <c r="P20" s="2"/>
      <c r="Q20" s="1254"/>
      <c r="R20" s="1254"/>
      <c r="S20" s="2"/>
      <c r="T20" s="1254"/>
      <c r="U20" s="1254"/>
      <c r="V20" s="2"/>
      <c r="W20" s="1254"/>
      <c r="X20" s="1254"/>
      <c r="Y20" s="2"/>
      <c r="Z20" s="1254"/>
      <c r="AA20" s="1254"/>
      <c r="AB20" s="2"/>
      <c r="AC20" s="1254"/>
      <c r="AD20" s="1254"/>
      <c r="AE20" s="2"/>
      <c r="AF20" s="1254"/>
      <c r="AG20" s="1254"/>
      <c r="AH20" s="2"/>
      <c r="AI20" s="1254"/>
      <c r="AJ20" s="1254"/>
      <c r="AK20" s="2"/>
      <c r="AL20" s="1254"/>
      <c r="AM20" s="1254"/>
      <c r="AN20" s="2"/>
      <c r="AO20" s="1254"/>
      <c r="AP20" s="1254"/>
      <c r="AQ20" s="2"/>
      <c r="AR20" s="1254"/>
      <c r="AS20" s="1254"/>
      <c r="AT20" s="2"/>
      <c r="AU20" s="1254"/>
      <c r="AV20" s="1254"/>
      <c r="AW20" s="2"/>
      <c r="AX20" s="1254"/>
      <c r="AY20" s="1254"/>
      <c r="AZ20" s="2"/>
      <c r="BA20" s="1254"/>
      <c r="BB20" s="1254"/>
      <c r="BC20" s="2"/>
      <c r="BD20" s="1254"/>
      <c r="BE20" s="1254"/>
      <c r="BF20" s="2"/>
      <c r="BG20" s="1254"/>
      <c r="BH20" s="1254"/>
      <c r="BI20" s="2"/>
      <c r="BJ20" s="1254"/>
      <c r="BK20" s="1254"/>
      <c r="BL20" s="62"/>
      <c r="CB20" s="62"/>
      <c r="CC20" s="62"/>
      <c r="CD20" s="62"/>
      <c r="CE20" s="62"/>
      <c r="CF20" s="62"/>
      <c r="CG20" s="62"/>
      <c r="CH20" s="62"/>
      <c r="CI20" s="62"/>
      <c r="CJ20" s="62"/>
      <c r="CK20" s="62"/>
      <c r="CL20" s="62"/>
      <c r="CM20" s="62"/>
      <c r="CN20" s="62"/>
      <c r="CO20" s="62"/>
      <c r="CP20" s="62"/>
      <c r="CQ20" s="62"/>
      <c r="GH20" s="62"/>
      <c r="GI20" s="62"/>
      <c r="GJ20" s="62"/>
      <c r="GK20" s="62"/>
      <c r="GL20" s="62"/>
      <c r="GM20" s="62"/>
      <c r="GN20" s="62"/>
      <c r="GO20" s="62"/>
      <c r="GP20" s="62"/>
      <c r="GQ20" s="62"/>
      <c r="GR20" s="62"/>
      <c r="GS20" s="62"/>
      <c r="GT20" s="62"/>
      <c r="GU20" s="62"/>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row>
    <row r="21" spans="1:287" ht="27" hidden="1" customHeight="1" outlineLevel="1" x14ac:dyDescent="0.2">
      <c r="A21" s="523"/>
      <c r="B21" s="457" t="s">
        <v>100</v>
      </c>
      <c r="C21" s="1259"/>
      <c r="D21" s="524"/>
      <c r="E21" s="1254"/>
      <c r="F21" s="1254"/>
      <c r="G21" s="2"/>
      <c r="H21" s="1254"/>
      <c r="I21" s="1254"/>
      <c r="J21" s="2"/>
      <c r="K21" s="1254"/>
      <c r="L21" s="1254"/>
      <c r="M21" s="2"/>
      <c r="N21" s="1254"/>
      <c r="O21" s="1254"/>
      <c r="P21" s="2"/>
      <c r="Q21" s="1254"/>
      <c r="R21" s="1254"/>
      <c r="S21" s="2"/>
      <c r="T21" s="1254"/>
      <c r="U21" s="1254"/>
      <c r="V21" s="2"/>
      <c r="W21" s="1254"/>
      <c r="X21" s="1254"/>
      <c r="Y21" s="2"/>
      <c r="Z21" s="1254"/>
      <c r="AA21" s="1254"/>
      <c r="AB21" s="2"/>
      <c r="AC21" s="1254"/>
      <c r="AD21" s="1254"/>
      <c r="AE21" s="2"/>
      <c r="AF21" s="1254"/>
      <c r="AG21" s="1254"/>
      <c r="AH21" s="2"/>
      <c r="AI21" s="1254"/>
      <c r="AJ21" s="1254"/>
      <c r="AK21" s="2"/>
      <c r="AL21" s="1254"/>
      <c r="AM21" s="1254"/>
      <c r="AN21" s="2"/>
      <c r="AO21" s="1254"/>
      <c r="AP21" s="1254"/>
      <c r="AQ21" s="2"/>
      <c r="AR21" s="1254"/>
      <c r="AS21" s="1254"/>
      <c r="AT21" s="2"/>
      <c r="AU21" s="1254"/>
      <c r="AV21" s="1254"/>
      <c r="AW21" s="2"/>
      <c r="AX21" s="1254"/>
      <c r="AY21" s="1254"/>
      <c r="AZ21" s="2"/>
      <c r="BA21" s="1254"/>
      <c r="BB21" s="1254"/>
      <c r="BC21" s="2"/>
      <c r="BD21" s="1254"/>
      <c r="BE21" s="1254"/>
      <c r="BF21" s="2"/>
      <c r="BG21" s="1254"/>
      <c r="BH21" s="1254"/>
      <c r="BI21" s="2"/>
      <c r="BJ21" s="1254"/>
      <c r="BK21" s="1254"/>
      <c r="BL21" s="62"/>
      <c r="CB21" s="62"/>
      <c r="CC21" s="62"/>
      <c r="CD21" s="62"/>
      <c r="CE21" s="62"/>
      <c r="CF21" s="62"/>
      <c r="CG21" s="62"/>
      <c r="CH21" s="62"/>
      <c r="CI21" s="62"/>
      <c r="CJ21" s="62"/>
      <c r="CK21" s="62"/>
      <c r="CL21" s="62"/>
      <c r="CM21" s="62"/>
      <c r="CN21" s="62"/>
      <c r="CO21" s="62"/>
      <c r="CP21" s="62"/>
      <c r="CQ21" s="62"/>
      <c r="GH21" s="62"/>
      <c r="GI21" s="62"/>
      <c r="GJ21" s="62"/>
      <c r="GK21" s="62"/>
      <c r="GL21" s="62"/>
      <c r="GM21" s="62"/>
      <c r="GN21" s="62"/>
      <c r="GO21" s="62"/>
      <c r="GP21" s="62"/>
      <c r="GQ21" s="62"/>
      <c r="GR21" s="62"/>
      <c r="GS21" s="62"/>
      <c r="GT21" s="62"/>
      <c r="GU21" s="62"/>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row>
    <row r="22" spans="1:287" ht="27" hidden="1" customHeight="1" outlineLevel="1" x14ac:dyDescent="0.2">
      <c r="A22" s="523"/>
      <c r="B22" s="457" t="s">
        <v>74</v>
      </c>
      <c r="C22" s="1259"/>
      <c r="D22" s="524"/>
      <c r="E22" s="1254"/>
      <c r="F22" s="1254"/>
      <c r="G22" s="2"/>
      <c r="H22" s="1254"/>
      <c r="I22" s="1254"/>
      <c r="J22" s="2"/>
      <c r="K22" s="1254"/>
      <c r="L22" s="1254"/>
      <c r="M22" s="2"/>
      <c r="N22" s="1254"/>
      <c r="O22" s="1254"/>
      <c r="P22" s="2"/>
      <c r="Q22" s="1254"/>
      <c r="R22" s="1254"/>
      <c r="S22" s="2"/>
      <c r="T22" s="1254"/>
      <c r="U22" s="1254"/>
      <c r="V22" s="2"/>
      <c r="W22" s="1254"/>
      <c r="X22" s="1254"/>
      <c r="Y22" s="2"/>
      <c r="Z22" s="1254"/>
      <c r="AA22" s="1254"/>
      <c r="AB22" s="2"/>
      <c r="AC22" s="1254"/>
      <c r="AD22" s="1254"/>
      <c r="AE22" s="2"/>
      <c r="AF22" s="1254"/>
      <c r="AG22" s="1254"/>
      <c r="AH22" s="2"/>
      <c r="AI22" s="1254"/>
      <c r="AJ22" s="1254"/>
      <c r="AK22" s="2"/>
      <c r="AL22" s="1254"/>
      <c r="AM22" s="1254"/>
      <c r="AN22" s="2"/>
      <c r="AO22" s="1254"/>
      <c r="AP22" s="1254"/>
      <c r="AQ22" s="2"/>
      <c r="AR22" s="1254"/>
      <c r="AS22" s="1254"/>
      <c r="AT22" s="2"/>
      <c r="AU22" s="1254"/>
      <c r="AV22" s="1254"/>
      <c r="AW22" s="2"/>
      <c r="AX22" s="1254"/>
      <c r="AY22" s="1254"/>
      <c r="AZ22" s="2"/>
      <c r="BA22" s="1254"/>
      <c r="BB22" s="1254"/>
      <c r="BC22" s="2"/>
      <c r="BD22" s="1254"/>
      <c r="BE22" s="1254"/>
      <c r="BF22" s="2"/>
      <c r="BG22" s="1254"/>
      <c r="BH22" s="1254"/>
      <c r="BI22" s="2"/>
      <c r="BJ22" s="1254"/>
      <c r="BK22" s="1254"/>
      <c r="BL22" s="62"/>
      <c r="CB22" s="62"/>
      <c r="CC22" s="62"/>
      <c r="CD22" s="62"/>
      <c r="CE22" s="62"/>
      <c r="CF22" s="62"/>
      <c r="CG22" s="62"/>
      <c r="CH22" s="62"/>
      <c r="CI22" s="62"/>
      <c r="CJ22" s="62"/>
      <c r="CK22" s="62"/>
      <c r="CL22" s="62"/>
      <c r="CM22" s="62"/>
      <c r="CN22" s="62"/>
      <c r="CO22" s="62"/>
      <c r="CP22" s="62"/>
      <c r="CQ22" s="62"/>
      <c r="GH22" s="62"/>
      <c r="GI22" s="62"/>
      <c r="GJ22" s="62"/>
      <c r="GK22" s="62"/>
      <c r="GL22" s="62"/>
      <c r="GM22" s="62"/>
      <c r="GN22" s="62"/>
      <c r="GO22" s="62"/>
      <c r="GP22" s="62"/>
      <c r="GQ22" s="62"/>
      <c r="GR22" s="62"/>
      <c r="GS22" s="62"/>
      <c r="GT22" s="62"/>
      <c r="GU22" s="62"/>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row>
    <row r="23" spans="1:287" s="454" customFormat="1" ht="27" hidden="1" customHeight="1" outlineLevel="1" x14ac:dyDescent="0.2">
      <c r="A23" s="528"/>
      <c r="B23" s="526"/>
      <c r="C23" s="1259"/>
      <c r="D23" s="529"/>
      <c r="E23" s="1255"/>
      <c r="F23" s="1255"/>
      <c r="G23" s="2"/>
      <c r="H23" s="1255"/>
      <c r="I23" s="1255"/>
      <c r="J23" s="2"/>
      <c r="K23" s="1255"/>
      <c r="L23" s="1255"/>
      <c r="M23" s="2"/>
      <c r="N23" s="1255"/>
      <c r="O23" s="1255"/>
      <c r="P23" s="2"/>
      <c r="Q23" s="1255"/>
      <c r="R23" s="1255"/>
      <c r="S23" s="2"/>
      <c r="T23" s="1255"/>
      <c r="U23" s="1255"/>
      <c r="V23" s="2"/>
      <c r="W23" s="1255"/>
      <c r="X23" s="1255"/>
      <c r="Y23" s="2"/>
      <c r="Z23" s="1255"/>
      <c r="AA23" s="1255"/>
      <c r="AB23" s="2"/>
      <c r="AC23" s="1255"/>
      <c r="AD23" s="1255"/>
      <c r="AE23" s="2"/>
      <c r="AF23" s="1255"/>
      <c r="AG23" s="1255"/>
      <c r="AH23" s="2"/>
      <c r="AI23" s="1255"/>
      <c r="AJ23" s="1255"/>
      <c r="AK23" s="2"/>
      <c r="AL23" s="1255"/>
      <c r="AM23" s="1255"/>
      <c r="AN23" s="2"/>
      <c r="AO23" s="1255"/>
      <c r="AP23" s="1255"/>
      <c r="AQ23" s="2"/>
      <c r="AR23" s="1255"/>
      <c r="AS23" s="1255"/>
      <c r="AT23" s="2"/>
      <c r="AU23" s="1255"/>
      <c r="AV23" s="1255"/>
      <c r="AW23" s="2"/>
      <c r="AX23" s="1255"/>
      <c r="AY23" s="1255"/>
      <c r="AZ23" s="2"/>
      <c r="BA23" s="1255"/>
      <c r="BB23" s="1255"/>
      <c r="BC23" s="2"/>
      <c r="BD23" s="1255"/>
      <c r="BE23" s="1255"/>
      <c r="BF23" s="2"/>
      <c r="BG23" s="1255"/>
      <c r="BH23" s="1255"/>
      <c r="BI23" s="2"/>
      <c r="BJ23" s="1255"/>
      <c r="BK23" s="1255"/>
      <c r="BL23" s="62"/>
      <c r="BM23" s="31"/>
      <c r="BN23" s="31"/>
      <c r="BO23" s="31"/>
      <c r="BP23" s="31"/>
      <c r="BQ23" s="31"/>
      <c r="BR23" s="31"/>
      <c r="BS23" s="31"/>
      <c r="BT23" s="31"/>
      <c r="BU23" s="31"/>
      <c r="BV23" s="31"/>
      <c r="BW23" s="31"/>
      <c r="BX23" s="31"/>
      <c r="BY23" s="31"/>
      <c r="BZ23" s="31"/>
      <c r="CA23" s="31"/>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row>
    <row r="24" spans="1:287" ht="27" hidden="1" customHeight="1" outlineLevel="1" x14ac:dyDescent="0.2">
      <c r="A24" s="602"/>
      <c r="B24" s="603" t="s">
        <v>331</v>
      </c>
      <c r="C24" s="1279"/>
      <c r="D24" s="524"/>
      <c r="E24" s="1254"/>
      <c r="F24" s="1254"/>
      <c r="G24" s="2"/>
      <c r="H24" s="1254"/>
      <c r="I24" s="1254"/>
      <c r="J24" s="2"/>
      <c r="K24" s="1254"/>
      <c r="L24" s="1254"/>
      <c r="M24" s="2"/>
      <c r="N24" s="1254"/>
      <c r="O24" s="1254"/>
      <c r="P24" s="2"/>
      <c r="Q24" s="1254"/>
      <c r="R24" s="1254"/>
      <c r="S24" s="2"/>
      <c r="T24" s="1254"/>
      <c r="U24" s="1254"/>
      <c r="V24" s="2"/>
      <c r="W24" s="1254"/>
      <c r="X24" s="1254"/>
      <c r="Y24" s="2"/>
      <c r="Z24" s="1254"/>
      <c r="AA24" s="1254"/>
      <c r="AB24" s="2"/>
      <c r="AC24" s="1254"/>
      <c r="AD24" s="1254"/>
      <c r="AE24" s="2"/>
      <c r="AF24" s="1254"/>
      <c r="AG24" s="1254"/>
      <c r="AH24" s="2"/>
      <c r="AI24" s="1254"/>
      <c r="AJ24" s="1254"/>
      <c r="AK24" s="2"/>
      <c r="AL24" s="1254"/>
      <c r="AM24" s="1254"/>
      <c r="AN24" s="2"/>
      <c r="AO24" s="1254"/>
      <c r="AP24" s="1254"/>
      <c r="AQ24" s="2"/>
      <c r="AR24" s="1254"/>
      <c r="AS24" s="1254"/>
      <c r="AT24" s="2"/>
      <c r="AU24" s="1254"/>
      <c r="AV24" s="1254"/>
      <c r="AW24" s="2"/>
      <c r="AX24" s="1254"/>
      <c r="AY24" s="1254"/>
      <c r="AZ24" s="2"/>
      <c r="BA24" s="1254"/>
      <c r="BB24" s="1254"/>
      <c r="BC24" s="2"/>
      <c r="BD24" s="1254"/>
      <c r="BE24" s="1254"/>
      <c r="BF24" s="2"/>
      <c r="BG24" s="1254"/>
      <c r="BH24" s="1254"/>
      <c r="BI24" s="2"/>
      <c r="BJ24" s="1254"/>
      <c r="BK24" s="1254"/>
      <c r="BL24" s="62"/>
      <c r="CB24" s="62"/>
      <c r="CC24" s="62"/>
      <c r="CD24" s="62"/>
      <c r="CE24" s="62"/>
      <c r="CF24" s="62"/>
      <c r="CG24" s="62"/>
      <c r="CH24" s="62"/>
      <c r="CI24" s="62"/>
      <c r="CJ24" s="62"/>
      <c r="CK24" s="62"/>
      <c r="CL24" s="62"/>
      <c r="CM24" s="62"/>
      <c r="CN24" s="62"/>
      <c r="CO24" s="62"/>
      <c r="CP24" s="62"/>
      <c r="CQ24" s="62"/>
      <c r="GH24" s="62"/>
      <c r="GI24" s="62"/>
      <c r="GJ24" s="62"/>
      <c r="GK24" s="62"/>
      <c r="GL24" s="62"/>
      <c r="GM24" s="62"/>
      <c r="GN24" s="62"/>
      <c r="GO24" s="62"/>
      <c r="GP24" s="62"/>
      <c r="GQ24" s="62"/>
      <c r="GR24" s="62"/>
      <c r="GS24" s="62"/>
      <c r="GT24" s="62"/>
      <c r="GU24" s="62"/>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row>
    <row r="25" spans="1:287" ht="27" hidden="1" customHeight="1" outlineLevel="1" x14ac:dyDescent="0.2">
      <c r="A25" s="523"/>
      <c r="B25" s="457" t="s">
        <v>75</v>
      </c>
      <c r="C25" s="1259"/>
      <c r="D25" s="524"/>
      <c r="E25" s="1254"/>
      <c r="F25" s="1254"/>
      <c r="G25" s="436"/>
      <c r="H25" s="1254"/>
      <c r="I25" s="1254"/>
      <c r="J25" s="436"/>
      <c r="K25" s="1254"/>
      <c r="L25" s="1254"/>
      <c r="M25" s="436"/>
      <c r="N25" s="1254"/>
      <c r="O25" s="1254"/>
      <c r="P25" s="436"/>
      <c r="Q25" s="1254"/>
      <c r="R25" s="1254"/>
      <c r="S25" s="436"/>
      <c r="T25" s="1254"/>
      <c r="U25" s="1254"/>
      <c r="V25" s="436"/>
      <c r="W25" s="1254"/>
      <c r="X25" s="1254"/>
      <c r="Y25" s="436"/>
      <c r="Z25" s="1254"/>
      <c r="AA25" s="1254"/>
      <c r="AB25" s="436"/>
      <c r="AC25" s="1254"/>
      <c r="AD25" s="1254"/>
      <c r="AE25" s="436"/>
      <c r="AF25" s="1254"/>
      <c r="AG25" s="1254"/>
      <c r="AH25" s="436"/>
      <c r="AI25" s="1254"/>
      <c r="AJ25" s="1254"/>
      <c r="AK25" s="436"/>
      <c r="AL25" s="1254"/>
      <c r="AM25" s="1254"/>
      <c r="AN25" s="436"/>
      <c r="AO25" s="1254"/>
      <c r="AP25" s="1254"/>
      <c r="AQ25" s="436"/>
      <c r="AR25" s="1254"/>
      <c r="AS25" s="1254"/>
      <c r="AT25" s="436"/>
      <c r="AU25" s="1254"/>
      <c r="AV25" s="1254"/>
      <c r="AW25" s="436"/>
      <c r="AX25" s="1254"/>
      <c r="AY25" s="1254"/>
      <c r="AZ25" s="436"/>
      <c r="BA25" s="1254"/>
      <c r="BB25" s="1254"/>
      <c r="BC25" s="436"/>
      <c r="BD25" s="1254"/>
      <c r="BE25" s="1254"/>
      <c r="BF25" s="436"/>
      <c r="BG25" s="1254"/>
      <c r="BH25" s="1254"/>
      <c r="BI25" s="436"/>
      <c r="BJ25" s="1254"/>
      <c r="BK25" s="1254"/>
      <c r="BL25" s="62"/>
      <c r="BM25" s="311"/>
      <c r="BN25" s="311"/>
      <c r="BO25" s="310"/>
      <c r="BP25" s="310"/>
      <c r="BQ25" s="310"/>
      <c r="BR25" s="310"/>
      <c r="BS25" s="310"/>
      <c r="BT25" s="310"/>
      <c r="BU25" s="311"/>
      <c r="BV25" s="310"/>
      <c r="BW25" s="310"/>
      <c r="BX25" s="310"/>
      <c r="BY25" s="310"/>
      <c r="BZ25" s="310"/>
      <c r="CA25" s="310"/>
      <c r="CB25" s="62"/>
      <c r="CC25" s="62"/>
      <c r="CD25" s="62"/>
      <c r="CE25" s="62"/>
      <c r="CF25" s="62"/>
      <c r="CG25" s="62"/>
      <c r="CH25" s="62"/>
      <c r="CI25" s="62"/>
      <c r="CJ25" s="62"/>
      <c r="CK25" s="62"/>
      <c r="CL25" s="62"/>
      <c r="CM25" s="62"/>
      <c r="CN25" s="62"/>
      <c r="CO25" s="62"/>
      <c r="CP25" s="62"/>
      <c r="CQ25" s="62"/>
      <c r="GH25" s="62"/>
      <c r="GI25" s="62"/>
      <c r="GJ25" s="62"/>
      <c r="GK25" s="62"/>
      <c r="GL25" s="62"/>
      <c r="GM25" s="62"/>
      <c r="GN25" s="62"/>
      <c r="GO25" s="62"/>
      <c r="GP25" s="62"/>
      <c r="GQ25" s="62"/>
      <c r="GR25" s="62"/>
      <c r="GS25" s="62"/>
      <c r="GT25" s="62"/>
      <c r="GU25" s="62"/>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row>
    <row r="26" spans="1:287" ht="27" hidden="1" customHeight="1" outlineLevel="1" x14ac:dyDescent="0.2">
      <c r="A26" s="523"/>
      <c r="B26" s="457" t="s">
        <v>76</v>
      </c>
      <c r="C26" s="1259"/>
      <c r="D26" s="524"/>
      <c r="E26" s="1254"/>
      <c r="F26" s="1254"/>
      <c r="G26" s="394"/>
      <c r="H26" s="1254"/>
      <c r="I26" s="1254"/>
      <c r="J26" s="394"/>
      <c r="K26" s="1254"/>
      <c r="L26" s="1254"/>
      <c r="M26" s="394"/>
      <c r="N26" s="1254"/>
      <c r="O26" s="1254"/>
      <c r="P26" s="394"/>
      <c r="Q26" s="1254"/>
      <c r="R26" s="1254"/>
      <c r="S26" s="394"/>
      <c r="T26" s="1254"/>
      <c r="U26" s="1254"/>
      <c r="V26" s="394"/>
      <c r="W26" s="1254"/>
      <c r="X26" s="1254"/>
      <c r="Y26" s="394"/>
      <c r="Z26" s="1254"/>
      <c r="AA26" s="1254"/>
      <c r="AB26" s="394"/>
      <c r="AC26" s="1254"/>
      <c r="AD26" s="1254"/>
      <c r="AE26" s="394"/>
      <c r="AF26" s="1254"/>
      <c r="AG26" s="1254"/>
      <c r="AH26" s="394"/>
      <c r="AI26" s="1254"/>
      <c r="AJ26" s="1254"/>
      <c r="AK26" s="394"/>
      <c r="AL26" s="1254"/>
      <c r="AM26" s="1254"/>
      <c r="AN26" s="394"/>
      <c r="AO26" s="1254"/>
      <c r="AP26" s="1254"/>
      <c r="AQ26" s="394"/>
      <c r="AR26" s="1254"/>
      <c r="AS26" s="1254"/>
      <c r="AT26" s="394"/>
      <c r="AU26" s="1254"/>
      <c r="AV26" s="1254"/>
      <c r="AW26" s="394"/>
      <c r="AX26" s="1254"/>
      <c r="AY26" s="1254"/>
      <c r="AZ26" s="394"/>
      <c r="BA26" s="1254"/>
      <c r="BB26" s="1254"/>
      <c r="BC26" s="394"/>
      <c r="BD26" s="1254"/>
      <c r="BE26" s="1254"/>
      <c r="BF26" s="394"/>
      <c r="BG26" s="1254"/>
      <c r="BH26" s="1254"/>
      <c r="BI26" s="394"/>
      <c r="BJ26" s="1254"/>
      <c r="BK26" s="1254"/>
      <c r="BL26" s="62"/>
      <c r="BM26" s="151"/>
      <c r="BN26" s="151"/>
      <c r="BO26" s="149"/>
      <c r="BP26" s="149"/>
      <c r="BQ26" s="149"/>
      <c r="BR26" s="149"/>
      <c r="BS26" s="149"/>
      <c r="BT26" s="149"/>
      <c r="BU26" s="151"/>
      <c r="BV26" s="149"/>
      <c r="BW26" s="149"/>
      <c r="BX26" s="149"/>
      <c r="BY26" s="149"/>
      <c r="BZ26" s="149"/>
      <c r="CA26" s="149"/>
      <c r="CB26" s="62"/>
      <c r="CC26" s="62"/>
      <c r="CD26" s="62"/>
      <c r="CE26" s="62"/>
      <c r="CF26" s="62"/>
      <c r="CG26" s="62"/>
      <c r="CH26" s="62"/>
      <c r="CI26" s="62"/>
      <c r="CJ26" s="62"/>
      <c r="CK26" s="62"/>
      <c r="CL26" s="62"/>
      <c r="CM26" s="62"/>
      <c r="CN26" s="62"/>
      <c r="CO26" s="62"/>
      <c r="CP26" s="62"/>
      <c r="CQ26" s="62"/>
      <c r="GH26" s="62"/>
      <c r="GI26" s="62"/>
      <c r="GJ26" s="62"/>
      <c r="GK26" s="62"/>
      <c r="GL26" s="62"/>
      <c r="GM26" s="62"/>
      <c r="GN26" s="62"/>
      <c r="GO26" s="62"/>
      <c r="GP26" s="62"/>
      <c r="GQ26" s="62"/>
      <c r="GR26" s="62"/>
      <c r="GS26" s="62"/>
      <c r="GT26" s="62"/>
      <c r="GU26" s="62"/>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row>
    <row r="27" spans="1:287" ht="27" hidden="1" customHeight="1" outlineLevel="1" x14ac:dyDescent="0.2">
      <c r="A27" s="523"/>
      <c r="B27" s="457" t="s">
        <v>130</v>
      </c>
      <c r="C27" s="1259"/>
      <c r="D27" s="524"/>
      <c r="E27" s="1254"/>
      <c r="F27" s="1254"/>
      <c r="G27" s="394"/>
      <c r="H27" s="1254"/>
      <c r="I27" s="1254"/>
      <c r="J27" s="394"/>
      <c r="K27" s="1254"/>
      <c r="L27" s="1254"/>
      <c r="M27" s="394"/>
      <c r="N27" s="1254"/>
      <c r="O27" s="1254"/>
      <c r="P27" s="394"/>
      <c r="Q27" s="1254"/>
      <c r="R27" s="1254"/>
      <c r="S27" s="394"/>
      <c r="T27" s="1254"/>
      <c r="U27" s="1254"/>
      <c r="V27" s="394"/>
      <c r="W27" s="1254"/>
      <c r="X27" s="1254"/>
      <c r="Y27" s="394"/>
      <c r="Z27" s="1254"/>
      <c r="AA27" s="1254"/>
      <c r="AB27" s="394"/>
      <c r="AC27" s="1254"/>
      <c r="AD27" s="1254"/>
      <c r="AE27" s="394"/>
      <c r="AF27" s="1254"/>
      <c r="AG27" s="1254"/>
      <c r="AH27" s="394"/>
      <c r="AI27" s="1254"/>
      <c r="AJ27" s="1254"/>
      <c r="AK27" s="394"/>
      <c r="AL27" s="1254"/>
      <c r="AM27" s="1254"/>
      <c r="AN27" s="394"/>
      <c r="AO27" s="1254"/>
      <c r="AP27" s="1254"/>
      <c r="AQ27" s="394"/>
      <c r="AR27" s="1254"/>
      <c r="AS27" s="1254"/>
      <c r="AT27" s="394"/>
      <c r="AU27" s="1254"/>
      <c r="AV27" s="1254"/>
      <c r="AW27" s="394"/>
      <c r="AX27" s="1254"/>
      <c r="AY27" s="1254"/>
      <c r="AZ27" s="394"/>
      <c r="BA27" s="1254"/>
      <c r="BB27" s="1254"/>
      <c r="BC27" s="394"/>
      <c r="BD27" s="1254"/>
      <c r="BE27" s="1254"/>
      <c r="BF27" s="394"/>
      <c r="BG27" s="1254"/>
      <c r="BH27" s="1254"/>
      <c r="BI27" s="394"/>
      <c r="BJ27" s="1254"/>
      <c r="BK27" s="1254"/>
      <c r="BL27" s="62"/>
      <c r="BM27" s="151"/>
      <c r="BN27" s="151"/>
      <c r="BO27" s="151"/>
      <c r="BP27" s="151"/>
      <c r="BQ27" s="151"/>
      <c r="BR27" s="151"/>
      <c r="BS27" s="151"/>
      <c r="BT27" s="151"/>
      <c r="BU27" s="151"/>
      <c r="BV27" s="151"/>
      <c r="BW27" s="151"/>
      <c r="BX27" s="151"/>
      <c r="BY27" s="151"/>
      <c r="BZ27" s="151"/>
      <c r="CA27" s="151"/>
      <c r="CB27" s="62"/>
      <c r="CC27" s="62"/>
      <c r="CD27" s="62"/>
      <c r="CE27" s="62"/>
      <c r="CF27" s="62"/>
      <c r="CG27" s="62"/>
      <c r="CH27" s="62"/>
      <c r="CI27" s="62"/>
      <c r="CJ27" s="62"/>
      <c r="CK27" s="62"/>
      <c r="CL27" s="62"/>
      <c r="CM27" s="62"/>
      <c r="CN27" s="62"/>
      <c r="CO27" s="62"/>
      <c r="CP27" s="62"/>
      <c r="CQ27" s="62"/>
      <c r="GH27" s="62"/>
      <c r="GI27" s="62"/>
      <c r="GJ27" s="62"/>
      <c r="GK27" s="62"/>
      <c r="GL27" s="62"/>
      <c r="GM27" s="62"/>
      <c r="GN27" s="62"/>
      <c r="GO27" s="62"/>
      <c r="GP27" s="62"/>
      <c r="GQ27" s="62"/>
      <c r="GR27" s="62"/>
      <c r="GS27" s="62"/>
      <c r="GT27" s="62"/>
      <c r="GU27" s="62"/>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row>
    <row r="28" spans="1:287" ht="27" hidden="1" customHeight="1" outlineLevel="1" x14ac:dyDescent="0.2">
      <c r="A28" s="523"/>
      <c r="B28" s="457" t="s">
        <v>131</v>
      </c>
      <c r="C28" s="1259"/>
      <c r="D28" s="524"/>
      <c r="E28" s="1254"/>
      <c r="F28" s="1254"/>
      <c r="G28" s="394"/>
      <c r="H28" s="1254"/>
      <c r="I28" s="1254"/>
      <c r="J28" s="394"/>
      <c r="K28" s="1254"/>
      <c r="L28" s="1254"/>
      <c r="M28" s="394"/>
      <c r="N28" s="1254"/>
      <c r="O28" s="1254"/>
      <c r="P28" s="394"/>
      <c r="Q28" s="1254"/>
      <c r="R28" s="1254"/>
      <c r="S28" s="394"/>
      <c r="T28" s="1254"/>
      <c r="U28" s="1254"/>
      <c r="V28" s="394"/>
      <c r="W28" s="1254"/>
      <c r="X28" s="1254"/>
      <c r="Y28" s="394"/>
      <c r="Z28" s="1254"/>
      <c r="AA28" s="1254"/>
      <c r="AB28" s="394"/>
      <c r="AC28" s="1254"/>
      <c r="AD28" s="1254"/>
      <c r="AE28" s="394"/>
      <c r="AF28" s="1254"/>
      <c r="AG28" s="1254"/>
      <c r="AH28" s="394"/>
      <c r="AI28" s="1254"/>
      <c r="AJ28" s="1254"/>
      <c r="AK28" s="394"/>
      <c r="AL28" s="1254"/>
      <c r="AM28" s="1254"/>
      <c r="AN28" s="394"/>
      <c r="AO28" s="1254"/>
      <c r="AP28" s="1254"/>
      <c r="AQ28" s="394"/>
      <c r="AR28" s="1254"/>
      <c r="AS28" s="1254"/>
      <c r="AT28" s="394"/>
      <c r="AU28" s="1254"/>
      <c r="AV28" s="1254"/>
      <c r="AW28" s="394"/>
      <c r="AX28" s="1254"/>
      <c r="AY28" s="1254"/>
      <c r="AZ28" s="394"/>
      <c r="BA28" s="1254"/>
      <c r="BB28" s="1254"/>
      <c r="BC28" s="394"/>
      <c r="BD28" s="1254"/>
      <c r="BE28" s="1254"/>
      <c r="BF28" s="394"/>
      <c r="BG28" s="1254"/>
      <c r="BH28" s="1254"/>
      <c r="BI28" s="394"/>
      <c r="BJ28" s="1254"/>
      <c r="BK28" s="1254"/>
      <c r="BL28" s="62"/>
      <c r="BM28" s="368"/>
      <c r="BN28" s="368"/>
      <c r="BO28" s="368"/>
      <c r="BP28" s="368"/>
      <c r="BQ28" s="368"/>
      <c r="BR28" s="368"/>
      <c r="BS28" s="368"/>
      <c r="BT28" s="368"/>
      <c r="BU28" s="368"/>
      <c r="BV28" s="368"/>
      <c r="BW28" s="368"/>
      <c r="BX28" s="368"/>
      <c r="BY28" s="368"/>
      <c r="BZ28" s="368"/>
      <c r="CA28" s="368"/>
      <c r="CB28" s="62"/>
      <c r="CC28" s="62"/>
      <c r="CD28" s="62"/>
      <c r="CE28" s="62"/>
      <c r="CF28" s="62"/>
      <c r="CG28" s="62"/>
      <c r="CH28" s="62"/>
      <c r="CI28" s="62"/>
      <c r="CJ28" s="62"/>
      <c r="CK28" s="62"/>
      <c r="CL28" s="62"/>
      <c r="CM28" s="62"/>
      <c r="CN28" s="62"/>
      <c r="CO28" s="62"/>
      <c r="CP28" s="62"/>
      <c r="CQ28" s="62"/>
      <c r="GH28" s="62"/>
      <c r="GI28" s="62"/>
      <c r="GJ28" s="62"/>
      <c r="GK28" s="62"/>
      <c r="GL28" s="62"/>
      <c r="GM28" s="62"/>
      <c r="GN28" s="62"/>
      <c r="GO28" s="62"/>
      <c r="GP28" s="62"/>
      <c r="GQ28" s="62"/>
      <c r="GR28" s="62"/>
      <c r="GS28" s="62"/>
      <c r="GT28" s="62"/>
      <c r="GU28" s="62"/>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row>
    <row r="29" spans="1:287" ht="27" hidden="1" customHeight="1" outlineLevel="1" x14ac:dyDescent="0.2">
      <c r="A29" s="523"/>
      <c r="B29" s="457" t="s">
        <v>332</v>
      </c>
      <c r="C29" s="1259"/>
      <c r="D29" s="524"/>
      <c r="E29" s="1254"/>
      <c r="F29" s="1254"/>
      <c r="G29" s="396"/>
      <c r="H29" s="1254"/>
      <c r="I29" s="1254"/>
      <c r="J29" s="396"/>
      <c r="K29" s="1254"/>
      <c r="L29" s="1254"/>
      <c r="M29" s="396"/>
      <c r="N29" s="1254"/>
      <c r="O29" s="1254"/>
      <c r="P29" s="396"/>
      <c r="Q29" s="1254"/>
      <c r="R29" s="1254"/>
      <c r="S29" s="396"/>
      <c r="T29" s="1254"/>
      <c r="U29" s="1254"/>
      <c r="V29" s="396"/>
      <c r="W29" s="1254"/>
      <c r="X29" s="1254"/>
      <c r="Y29" s="396"/>
      <c r="Z29" s="1254"/>
      <c r="AA29" s="1254"/>
      <c r="AB29" s="396"/>
      <c r="AC29" s="1254"/>
      <c r="AD29" s="1254"/>
      <c r="AE29" s="396"/>
      <c r="AF29" s="1254"/>
      <c r="AG29" s="1254"/>
      <c r="AH29" s="396"/>
      <c r="AI29" s="1254"/>
      <c r="AJ29" s="1254"/>
      <c r="AK29" s="396"/>
      <c r="AL29" s="1254"/>
      <c r="AM29" s="1254"/>
      <c r="AN29" s="396"/>
      <c r="AO29" s="1254"/>
      <c r="AP29" s="1254"/>
      <c r="AQ29" s="396"/>
      <c r="AR29" s="1254"/>
      <c r="AS29" s="1254"/>
      <c r="AT29" s="396"/>
      <c r="AU29" s="1254"/>
      <c r="AV29" s="1254"/>
      <c r="AW29" s="396"/>
      <c r="AX29" s="1254"/>
      <c r="AY29" s="1254"/>
      <c r="AZ29" s="396"/>
      <c r="BA29" s="1254"/>
      <c r="BB29" s="1254"/>
      <c r="BC29" s="396"/>
      <c r="BD29" s="1254"/>
      <c r="BE29" s="1254"/>
      <c r="BF29" s="396"/>
      <c r="BG29" s="1254"/>
      <c r="BH29" s="1254"/>
      <c r="BI29" s="396"/>
      <c r="BJ29" s="1254"/>
      <c r="BK29" s="1254"/>
      <c r="BL29" s="62"/>
      <c r="CB29" s="62"/>
      <c r="CC29" s="62"/>
      <c r="CD29" s="62"/>
      <c r="CE29" s="62"/>
      <c r="CF29" s="62"/>
      <c r="CG29" s="62"/>
      <c r="CH29" s="62"/>
      <c r="CI29" s="62"/>
      <c r="CJ29" s="62"/>
      <c r="CK29" s="62"/>
      <c r="CL29" s="62"/>
      <c r="CM29" s="62"/>
      <c r="CN29" s="62"/>
      <c r="CO29" s="62"/>
      <c r="CP29" s="62"/>
      <c r="CQ29" s="62"/>
      <c r="GH29" s="62"/>
      <c r="GI29" s="62"/>
      <c r="GJ29" s="62"/>
      <c r="GK29" s="62"/>
      <c r="GL29" s="62"/>
      <c r="GM29" s="62"/>
      <c r="GN29" s="62"/>
      <c r="GO29" s="62"/>
      <c r="GP29" s="62"/>
      <c r="GQ29" s="62"/>
      <c r="GR29" s="62"/>
      <c r="GS29" s="62"/>
      <c r="GT29" s="62"/>
      <c r="GU29" s="62"/>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row>
    <row r="30" spans="1:287" s="454" customFormat="1" ht="27" customHeight="1" collapsed="1" x14ac:dyDescent="0.2">
      <c r="A30" s="528"/>
      <c r="B30" s="590" t="s">
        <v>250</v>
      </c>
      <c r="C30" s="1259"/>
      <c r="D30" s="529"/>
      <c r="E30" s="1256"/>
      <c r="F30" s="1256"/>
      <c r="G30" s="339"/>
      <c r="H30" s="1256"/>
      <c r="I30" s="1256"/>
      <c r="J30" s="339"/>
      <c r="K30" s="1256"/>
      <c r="L30" s="1256"/>
      <c r="M30" s="339"/>
      <c r="N30" s="1256"/>
      <c r="O30" s="1256"/>
      <c r="P30" s="339"/>
      <c r="Q30" s="1256"/>
      <c r="R30" s="1256"/>
      <c r="S30" s="339"/>
      <c r="T30" s="1256"/>
      <c r="U30" s="1256"/>
      <c r="V30" s="339"/>
      <c r="W30" s="1256"/>
      <c r="X30" s="1256"/>
      <c r="Y30" s="339"/>
      <c r="Z30" s="1256"/>
      <c r="AA30" s="1256"/>
      <c r="AB30" s="339"/>
      <c r="AC30" s="1256"/>
      <c r="AD30" s="1256"/>
      <c r="AE30" s="339"/>
      <c r="AF30" s="1256"/>
      <c r="AG30" s="1256"/>
      <c r="AH30" s="339"/>
      <c r="AI30" s="1256"/>
      <c r="AJ30" s="1256"/>
      <c r="AK30" s="339"/>
      <c r="AL30" s="1256"/>
      <c r="AM30" s="1256"/>
      <c r="AN30" s="339"/>
      <c r="AO30" s="1256"/>
      <c r="AP30" s="1256"/>
      <c r="AQ30" s="339"/>
      <c r="AR30" s="1256"/>
      <c r="AS30" s="1256"/>
      <c r="AT30" s="339"/>
      <c r="AU30" s="1256"/>
      <c r="AV30" s="1256"/>
      <c r="AW30" s="339"/>
      <c r="AX30" s="1256"/>
      <c r="AY30" s="1256"/>
      <c r="AZ30" s="339"/>
      <c r="BA30" s="1256"/>
      <c r="BB30" s="1256"/>
      <c r="BC30" s="339"/>
      <c r="BD30" s="1256"/>
      <c r="BE30" s="1256"/>
      <c r="BF30" s="339"/>
      <c r="BG30" s="1260"/>
      <c r="BH30" s="1261"/>
      <c r="BI30" s="339"/>
      <c r="BJ30" s="1256"/>
      <c r="BK30" s="1256"/>
      <c r="BL30" s="62"/>
      <c r="BM30" s="31"/>
      <c r="BN30" s="31"/>
      <c r="BO30" s="31"/>
      <c r="BP30" s="31"/>
      <c r="BQ30" s="31"/>
      <c r="BR30" s="31"/>
      <c r="BS30" s="31"/>
      <c r="BT30" s="31"/>
      <c r="BU30" s="31"/>
      <c r="BV30" s="31"/>
      <c r="BW30" s="31"/>
      <c r="BX30" s="31"/>
      <c r="BY30" s="31"/>
      <c r="BZ30" s="31"/>
      <c r="CA30" s="31"/>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row>
    <row r="31" spans="1:287" s="521" customFormat="1" ht="30" customHeight="1" x14ac:dyDescent="0.2">
      <c r="A31" s="530"/>
      <c r="B31" s="314" t="s">
        <v>87</v>
      </c>
      <c r="C31" s="318" t="s">
        <v>88</v>
      </c>
      <c r="D31" s="531"/>
      <c r="E31" s="350" t="str">
        <f>IF(E32="","",IF($C32&lt;&gt;"",((SUMPRODUCT($C32:$C37,E32:E37))*1/$C7),SUM(E32:E37)/COUNT(E32:E37)))</f>
        <v/>
      </c>
      <c r="F31" s="351" t="s">
        <v>40</v>
      </c>
      <c r="G31" s="339"/>
      <c r="H31" s="350" t="str">
        <f>IF(H32="","",IF($C32&lt;&gt;"",((SUMPRODUCT($C32:$C37,H32:H37))*1/$C7),SUM(H32:H37)/COUNT(H32:H37)))</f>
        <v/>
      </c>
      <c r="I31" s="351" t="s">
        <v>40</v>
      </c>
      <c r="J31" s="339"/>
      <c r="K31" s="350" t="str">
        <f>IF(K32="","",IF($C32&lt;&gt;"",((SUMPRODUCT($C32:$C37,K32:K37))*1/$C7),SUM(K32:K37)/COUNT(K32:K37)))</f>
        <v/>
      </c>
      <c r="L31" s="351" t="s">
        <v>40</v>
      </c>
      <c r="M31" s="339"/>
      <c r="N31" s="350" t="str">
        <f>IF(N32="","",IF($C32&lt;&gt;"",((SUMPRODUCT($C32:$C37,N32:N37))*1/$C7),SUM(N32:N37)/COUNT(N32:N37)))</f>
        <v/>
      </c>
      <c r="O31" s="351" t="s">
        <v>40</v>
      </c>
      <c r="P31" s="339"/>
      <c r="Q31" s="350" t="str">
        <f>IF(Q32="","",IF($C32&lt;&gt;"",((SUMPRODUCT($C32:$C37,Q32:Q37))*1/$C7),SUM(Q32:Q37)/COUNT(Q32:Q37)))</f>
        <v/>
      </c>
      <c r="R31" s="351" t="s">
        <v>40</v>
      </c>
      <c r="S31" s="339"/>
      <c r="T31" s="350" t="str">
        <f>IF(T32="","",IF($C32&lt;&gt;"",((SUMPRODUCT($C32:$C37,T32:T37))*1/$C7),SUM(T32:T37)/COUNT(T32:T37)))</f>
        <v/>
      </c>
      <c r="U31" s="351" t="s">
        <v>40</v>
      </c>
      <c r="V31" s="339"/>
      <c r="W31" s="350" t="str">
        <f>IF(W32="","",IF($C32&lt;&gt;"",((SUMPRODUCT($C32:$C37,W32:W37))*1/$C7),SUM(W32:W37)/COUNT(W32:W37)))</f>
        <v/>
      </c>
      <c r="X31" s="351" t="s">
        <v>40</v>
      </c>
      <c r="Y31" s="339"/>
      <c r="Z31" s="350" t="str">
        <f>IF(Z32="","",IF($C32&lt;&gt;"",((SUMPRODUCT($C32:$C37,Z32:Z37))*1/$C7),SUM(Z32:Z37)/COUNT(Z32:Z37)))</f>
        <v/>
      </c>
      <c r="AA31" s="351" t="s">
        <v>40</v>
      </c>
      <c r="AB31" s="339"/>
      <c r="AC31" s="350" t="str">
        <f>IF(AC32="","",IF($C32&lt;&gt;"",((SUMPRODUCT($C32:$C37,AC32:AC37))*1/$C7),SUM(AC32:AC37)/COUNT(AC32:AC37)))</f>
        <v/>
      </c>
      <c r="AD31" s="351" t="s">
        <v>40</v>
      </c>
      <c r="AE31" s="339"/>
      <c r="AF31" s="350" t="str">
        <f>IF(AF32="","",IF($C32&lt;&gt;"",((SUMPRODUCT($C32:$C37,AF32:AF37))*1/$C7),SUM(AF32:AF37)/COUNT(AF32:AF37)))</f>
        <v/>
      </c>
      <c r="AG31" s="351" t="s">
        <v>40</v>
      </c>
      <c r="AH31" s="339"/>
      <c r="AI31" s="350" t="str">
        <f>IF(AI32="","",IF($C32&lt;&gt;"",((SUMPRODUCT($C32:$C37,AI32:AI37))*1/$C7),SUM(AI32:AI37)/COUNT(AI32:AI37)))</f>
        <v/>
      </c>
      <c r="AJ31" s="351" t="s">
        <v>40</v>
      </c>
      <c r="AK31" s="339"/>
      <c r="AL31" s="350" t="str">
        <f>IF(AL32="","",IF($C32&lt;&gt;"",((SUMPRODUCT($C32:$C37,AL32:AL37))*1/$C7),SUM(AL32:AL37)/COUNT(AL32:AL37)))</f>
        <v/>
      </c>
      <c r="AM31" s="351" t="s">
        <v>40</v>
      </c>
      <c r="AN31" s="339"/>
      <c r="AO31" s="350" t="str">
        <f>IF(AO32="","",IF($C32&lt;&gt;"",((SUMPRODUCT($C32:$C37,AO32:AO37))*1/$C7),SUM(AO32:AO37)/COUNT(AO32:AO37)))</f>
        <v/>
      </c>
      <c r="AP31" s="351" t="s">
        <v>40</v>
      </c>
      <c r="AQ31" s="339"/>
      <c r="AR31" s="350" t="str">
        <f>IF(AR32="","",IF($C32&lt;&gt;"",((SUMPRODUCT($C32:$C37,AR32:AR37))*1/$C7),SUM(AR32:AR37)/COUNT(AR32:AR37)))</f>
        <v/>
      </c>
      <c r="AS31" s="351" t="s">
        <v>40</v>
      </c>
      <c r="AT31" s="339"/>
      <c r="AU31" s="350" t="str">
        <f>IF(AU32="","",IF($C32&lt;&gt;"",((SUMPRODUCT($C32:$C37,AU32:AU37))*1/$C7),SUM(AU32:AU37)/COUNT(AU32:AU37)))</f>
        <v/>
      </c>
      <c r="AV31" s="351" t="s">
        <v>40</v>
      </c>
      <c r="AW31" s="339"/>
      <c r="AX31" s="350" t="str">
        <f>IF(AX32="","",IF($C32&lt;&gt;"",((SUMPRODUCT($C32:$C37,AX32:AX37))*1/$C7),SUM(AX32:AX37)/COUNT(AX32:AX37)))</f>
        <v/>
      </c>
      <c r="AY31" s="351" t="s">
        <v>40</v>
      </c>
      <c r="AZ31" s="339"/>
      <c r="BA31" s="350" t="str">
        <f>IF(BA32="","",IF($C32&lt;&gt;"",((SUMPRODUCT($C32:$C37,BA32:BA37))*1/$C7),SUM(BA32:BA37)/COUNT(BA32:BA37)))</f>
        <v/>
      </c>
      <c r="BB31" s="351" t="s">
        <v>40</v>
      </c>
      <c r="BC31" s="339"/>
      <c r="BD31" s="350" t="str">
        <f>IF(BD32="","",IF($C32&lt;&gt;"",((SUMPRODUCT($C32:$C37,BD32:BD37))*1/$C7),SUM(BD32:BD37)/COUNT(BD32:BD37)))</f>
        <v/>
      </c>
      <c r="BE31" s="351" t="s">
        <v>40</v>
      </c>
      <c r="BF31" s="339"/>
      <c r="BG31" s="350" t="str">
        <f>IF(BG32="","",IF($C32&lt;&gt;"",((SUMPRODUCT($C32:$C37,BG32:BG37))*1/$C7),SUM(BG32:BG37)/COUNT(BG32:BG37)))</f>
        <v/>
      </c>
      <c r="BH31" s="351" t="s">
        <v>40</v>
      </c>
      <c r="BI31" s="339"/>
      <c r="BJ31" s="350" t="str">
        <f>IF(BJ32="","",IF($C32&lt;&gt;"",((SUMPRODUCT($C32:$C37,BJ32:BJ37))*1/$C7),SUM(BJ32:BJ37)/COUNT(BJ32:BJ37)))</f>
        <v/>
      </c>
      <c r="BK31" s="351" t="s">
        <v>40</v>
      </c>
      <c r="BL31" s="212"/>
      <c r="BM31" s="31"/>
      <c r="BN31" s="31"/>
      <c r="BO31" s="31"/>
      <c r="BP31" s="31"/>
      <c r="BQ31" s="31"/>
      <c r="BR31" s="31"/>
      <c r="BS31" s="31"/>
      <c r="BT31" s="31"/>
      <c r="BU31" s="31"/>
      <c r="BV31" s="31"/>
      <c r="BW31" s="31"/>
      <c r="BX31" s="31"/>
      <c r="BY31" s="31"/>
      <c r="BZ31" s="31"/>
      <c r="CA31" s="31"/>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c r="DA31" s="212"/>
      <c r="DB31" s="212"/>
      <c r="DC31" s="212"/>
      <c r="DD31" s="212"/>
      <c r="DE31" s="212"/>
      <c r="DF31" s="212"/>
      <c r="DG31" s="212"/>
      <c r="DH31" s="212"/>
      <c r="DI31" s="212"/>
      <c r="DJ31" s="212"/>
      <c r="DK31" s="212"/>
      <c r="DL31" s="212"/>
      <c r="DM31" s="212"/>
      <c r="DN31" s="212"/>
      <c r="DO31" s="212"/>
      <c r="DP31" s="212"/>
      <c r="DQ31" s="212"/>
      <c r="DR31" s="212"/>
      <c r="DS31" s="212"/>
      <c r="DT31" s="212"/>
      <c r="DU31" s="212"/>
      <c r="DV31" s="212"/>
      <c r="DW31" s="212"/>
      <c r="DX31" s="212"/>
      <c r="DY31" s="212"/>
      <c r="DZ31" s="212"/>
      <c r="EA31" s="212"/>
      <c r="EB31" s="212"/>
      <c r="EC31" s="212"/>
      <c r="ED31" s="212"/>
      <c r="EE31" s="212"/>
      <c r="EF31" s="212"/>
      <c r="EG31" s="212"/>
      <c r="EH31" s="212"/>
      <c r="EI31" s="212"/>
      <c r="EJ31" s="212"/>
      <c r="EK31" s="212"/>
      <c r="EL31" s="212"/>
      <c r="EM31" s="212"/>
      <c r="EN31" s="212"/>
      <c r="EO31" s="212"/>
      <c r="EP31" s="212"/>
      <c r="EQ31" s="212"/>
      <c r="ER31" s="212"/>
      <c r="ES31" s="212"/>
      <c r="ET31" s="212"/>
      <c r="EU31" s="212"/>
      <c r="EV31" s="212"/>
      <c r="EW31" s="212"/>
      <c r="EX31" s="212"/>
      <c r="EY31" s="212"/>
      <c r="EZ31" s="212"/>
      <c r="FA31" s="212"/>
      <c r="FB31" s="212"/>
      <c r="FC31" s="212"/>
      <c r="FD31" s="212"/>
      <c r="FE31" s="212"/>
      <c r="FF31" s="212"/>
      <c r="FG31" s="212"/>
      <c r="FH31" s="212"/>
      <c r="FI31" s="212"/>
      <c r="FJ31" s="212"/>
      <c r="FK31" s="212"/>
      <c r="FL31" s="212"/>
      <c r="FM31" s="212"/>
      <c r="FN31" s="212"/>
      <c r="FO31" s="212"/>
      <c r="FP31" s="212"/>
      <c r="FQ31" s="212"/>
      <c r="FR31" s="212"/>
      <c r="FS31" s="212"/>
      <c r="FT31" s="212"/>
      <c r="FU31" s="212"/>
      <c r="FV31" s="212"/>
      <c r="FW31" s="212"/>
      <c r="FX31" s="212"/>
      <c r="FY31" s="212"/>
      <c r="FZ31" s="212"/>
      <c r="GA31" s="212"/>
      <c r="GB31" s="212"/>
      <c r="GC31" s="212"/>
      <c r="GD31" s="212"/>
      <c r="GE31" s="212"/>
      <c r="GF31" s="212"/>
      <c r="GG31" s="212"/>
      <c r="GH31" s="212"/>
      <c r="GI31" s="212"/>
      <c r="GJ31" s="212"/>
      <c r="GK31" s="212"/>
      <c r="GL31" s="212"/>
      <c r="GM31" s="212"/>
      <c r="GN31" s="212"/>
      <c r="GO31" s="212"/>
      <c r="GP31" s="212"/>
      <c r="GQ31" s="212"/>
      <c r="GR31" s="212"/>
      <c r="GS31" s="212"/>
      <c r="GT31" s="212"/>
      <c r="GU31" s="212"/>
      <c r="GV31" s="305"/>
      <c r="GW31" s="305"/>
      <c r="GX31" s="305"/>
      <c r="GY31" s="305"/>
      <c r="GZ31" s="305"/>
      <c r="HA31" s="305"/>
      <c r="HB31" s="305"/>
      <c r="HC31" s="305"/>
      <c r="HD31" s="305"/>
      <c r="HE31" s="305"/>
      <c r="HF31" s="305"/>
      <c r="HG31" s="305"/>
      <c r="HH31" s="305"/>
      <c r="HI31" s="305"/>
      <c r="HJ31" s="305"/>
      <c r="HK31" s="305"/>
      <c r="HL31" s="305"/>
      <c r="HM31" s="305"/>
      <c r="HN31" s="305"/>
      <c r="HO31" s="305"/>
      <c r="HP31" s="305"/>
      <c r="HQ31" s="305"/>
      <c r="HR31" s="305"/>
      <c r="HS31" s="305"/>
      <c r="HT31" s="305"/>
      <c r="HU31" s="305"/>
      <c r="HV31" s="305"/>
      <c r="HW31" s="305"/>
      <c r="HX31" s="305"/>
      <c r="HY31" s="305"/>
      <c r="HZ31" s="305"/>
      <c r="IA31" s="305"/>
      <c r="IB31" s="305"/>
      <c r="IC31" s="305"/>
      <c r="ID31" s="305"/>
      <c r="IE31" s="305"/>
      <c r="IF31" s="305"/>
      <c r="IG31" s="305"/>
      <c r="IH31" s="305"/>
      <c r="II31" s="305"/>
      <c r="IJ31" s="305"/>
      <c r="IK31" s="305"/>
      <c r="IL31" s="305"/>
      <c r="IM31" s="305"/>
      <c r="IN31" s="305"/>
      <c r="IO31" s="305"/>
      <c r="IP31" s="305"/>
      <c r="IQ31" s="305"/>
      <c r="IR31" s="305"/>
      <c r="IS31" s="305"/>
      <c r="IT31" s="305"/>
      <c r="IU31" s="305"/>
      <c r="IV31" s="305"/>
      <c r="IW31" s="305"/>
      <c r="IX31" s="305"/>
      <c r="IY31" s="305"/>
      <c r="IZ31" s="305"/>
      <c r="JA31" s="305"/>
      <c r="JB31" s="305"/>
      <c r="JC31" s="305"/>
      <c r="JD31" s="305"/>
      <c r="JE31" s="305"/>
      <c r="JF31" s="305"/>
      <c r="JG31" s="305"/>
      <c r="JH31" s="305"/>
      <c r="JI31" s="305"/>
      <c r="JJ31" s="305"/>
      <c r="JK31" s="305"/>
      <c r="JL31" s="305"/>
      <c r="JM31" s="305"/>
      <c r="JN31" s="305"/>
      <c r="JO31" s="305"/>
      <c r="JP31" s="305"/>
      <c r="JQ31" s="305"/>
      <c r="JR31" s="305"/>
      <c r="JS31" s="305"/>
      <c r="JT31" s="305"/>
      <c r="JU31" s="305"/>
      <c r="JV31" s="305"/>
      <c r="JW31" s="305"/>
      <c r="JX31" s="305"/>
      <c r="JY31" s="305"/>
      <c r="JZ31" s="305"/>
      <c r="KA31" s="305"/>
    </row>
    <row r="32" spans="1:287" s="535" customFormat="1" ht="27" customHeight="1" x14ac:dyDescent="0.2">
      <c r="A32" s="532">
        <v>1</v>
      </c>
      <c r="B32" s="315"/>
      <c r="C32" s="245"/>
      <c r="D32" s="533"/>
      <c r="E32" s="580"/>
      <c r="F32" s="579" t="str">
        <f>IF(E32="","","Begründung ergänzen")</f>
        <v/>
      </c>
      <c r="G32" s="2"/>
      <c r="H32" s="580"/>
      <c r="I32" s="579" t="str">
        <f>IF(H32="","","Begründung ergänzen")</f>
        <v/>
      </c>
      <c r="J32" s="2"/>
      <c r="K32" s="580"/>
      <c r="L32" s="579" t="str">
        <f>IF(K32="","","Begründung ergänzen")</f>
        <v/>
      </c>
      <c r="M32" s="2"/>
      <c r="N32" s="580"/>
      <c r="O32" s="579" t="str">
        <f>IF(N32="","","Begründung ergänzen")</f>
        <v/>
      </c>
      <c r="P32" s="2"/>
      <c r="Q32" s="580"/>
      <c r="R32" s="579" t="str">
        <f>IF(Q32="","","Begründung ergänzen")</f>
        <v/>
      </c>
      <c r="S32" s="2"/>
      <c r="T32" s="580"/>
      <c r="U32" s="579" t="str">
        <f>IF(T32="","","Begründung ergänzen")</f>
        <v/>
      </c>
      <c r="V32" s="2"/>
      <c r="W32" s="580"/>
      <c r="X32" s="579" t="str">
        <f>IF(W32="","","Begründung ergänzen")</f>
        <v/>
      </c>
      <c r="Y32" s="2"/>
      <c r="Z32" s="580"/>
      <c r="AA32" s="579" t="str">
        <f>IF(Z32="","","Begründung ergänzen")</f>
        <v/>
      </c>
      <c r="AB32" s="2"/>
      <c r="AC32" s="580"/>
      <c r="AD32" s="579" t="str">
        <f>IF(AC32="","","Begründung ergänzen")</f>
        <v/>
      </c>
      <c r="AE32" s="2"/>
      <c r="AF32" s="580"/>
      <c r="AG32" s="579" t="str">
        <f>IF(AF32="","","Begründung ergänzen")</f>
        <v/>
      </c>
      <c r="AH32" s="2"/>
      <c r="AI32" s="580"/>
      <c r="AJ32" s="579" t="str">
        <f>IF(AI32="","","Begründung ergänzen")</f>
        <v/>
      </c>
      <c r="AK32" s="2"/>
      <c r="AL32" s="580"/>
      <c r="AM32" s="579" t="str">
        <f>IF(AL32="","","Begründung ergänzen")</f>
        <v/>
      </c>
      <c r="AN32" s="2"/>
      <c r="AO32" s="580"/>
      <c r="AP32" s="579" t="str">
        <f>IF(AO32="","","Begründung ergänzen")</f>
        <v/>
      </c>
      <c r="AQ32" s="2"/>
      <c r="AR32" s="580"/>
      <c r="AS32" s="579" t="str">
        <f>IF(AR32="","","Begründung ergänzen")</f>
        <v/>
      </c>
      <c r="AT32" s="2"/>
      <c r="AU32" s="580"/>
      <c r="AV32" s="579" t="str">
        <f>IF(AU32="","","Begründung ergänzen")</f>
        <v/>
      </c>
      <c r="AW32" s="2"/>
      <c r="AX32" s="580"/>
      <c r="AY32" s="579" t="str">
        <f>IF(AX32="","","Begründung ergänzen")</f>
        <v/>
      </c>
      <c r="AZ32" s="2"/>
      <c r="BA32" s="580"/>
      <c r="BB32" s="579" t="str">
        <f>IF(BA32="","","Begründung ergänzen")</f>
        <v/>
      </c>
      <c r="BC32" s="2"/>
      <c r="BD32" s="580"/>
      <c r="BE32" s="579" t="str">
        <f>IF(BD32="","","Begründung ergänzen")</f>
        <v/>
      </c>
      <c r="BF32" s="2"/>
      <c r="BG32" s="580"/>
      <c r="BH32" s="579" t="str">
        <f>IF(BG32="","","Begründung ergänzen")</f>
        <v/>
      </c>
      <c r="BI32" s="2"/>
      <c r="BJ32" s="580"/>
      <c r="BK32" s="579" t="str">
        <f>IF(BJ32="","","Begründung ergänzen")</f>
        <v/>
      </c>
      <c r="BL32" s="153"/>
      <c r="BM32" s="31"/>
      <c r="BN32" s="31"/>
      <c r="BO32" s="31"/>
      <c r="BP32" s="31"/>
      <c r="BQ32" s="31"/>
      <c r="BR32" s="31"/>
      <c r="BS32" s="31"/>
      <c r="BT32" s="31"/>
      <c r="BU32" s="31"/>
      <c r="BV32" s="31"/>
      <c r="BW32" s="31"/>
      <c r="BX32" s="31"/>
      <c r="BY32" s="31"/>
      <c r="BZ32" s="31"/>
      <c r="CA32" s="31"/>
      <c r="CB32" s="153"/>
      <c r="CC32" s="153"/>
      <c r="CD32" s="153"/>
      <c r="CE32" s="153"/>
      <c r="CF32" s="153"/>
      <c r="CG32" s="153"/>
      <c r="CH32" s="153"/>
      <c r="CI32" s="153"/>
      <c r="CJ32" s="153"/>
      <c r="CK32" s="153"/>
      <c r="CL32" s="153"/>
      <c r="CM32" s="153"/>
      <c r="CN32" s="153"/>
      <c r="CO32" s="153"/>
      <c r="CP32" s="153"/>
      <c r="CQ32" s="153"/>
      <c r="CR32" s="153"/>
      <c r="CS32" s="153"/>
      <c r="CT32" s="153"/>
      <c r="CU32" s="153"/>
      <c r="CV32" s="153"/>
      <c r="CW32" s="153"/>
      <c r="CX32" s="153"/>
      <c r="CY32" s="153"/>
      <c r="CZ32" s="153"/>
      <c r="DA32" s="153"/>
      <c r="DB32" s="153"/>
      <c r="DC32" s="153"/>
      <c r="DD32" s="153"/>
      <c r="DE32" s="153"/>
      <c r="DF32" s="153"/>
      <c r="DG32" s="153"/>
      <c r="DH32" s="153"/>
      <c r="DI32" s="153"/>
      <c r="DJ32" s="153"/>
      <c r="DK32" s="153"/>
      <c r="DL32" s="153"/>
      <c r="DM32" s="153"/>
      <c r="DN32" s="153"/>
      <c r="DO32" s="153"/>
      <c r="DP32" s="153"/>
      <c r="DQ32" s="153"/>
      <c r="DR32" s="153"/>
      <c r="DS32" s="153"/>
      <c r="DT32" s="153"/>
      <c r="DU32" s="153"/>
      <c r="DV32" s="153"/>
      <c r="DW32" s="153"/>
      <c r="DX32" s="153"/>
      <c r="DY32" s="153"/>
      <c r="DZ32" s="153"/>
      <c r="EA32" s="153"/>
      <c r="EB32" s="153"/>
      <c r="EC32" s="153"/>
      <c r="ED32" s="153"/>
      <c r="EE32" s="153"/>
      <c r="EF32" s="153"/>
      <c r="EG32" s="153"/>
      <c r="EH32" s="153"/>
      <c r="EI32" s="153"/>
      <c r="EJ32" s="153"/>
      <c r="EK32" s="153"/>
      <c r="EL32" s="153"/>
      <c r="EM32" s="153"/>
      <c r="EN32" s="153"/>
      <c r="EO32" s="153"/>
      <c r="EP32" s="153"/>
      <c r="EQ32" s="153"/>
      <c r="ER32" s="153"/>
      <c r="ES32" s="153"/>
      <c r="ET32" s="153"/>
      <c r="EU32" s="153"/>
      <c r="EV32" s="153"/>
      <c r="EW32" s="153"/>
      <c r="EX32" s="153"/>
      <c r="EY32" s="153"/>
      <c r="EZ32" s="153"/>
      <c r="FA32" s="153"/>
      <c r="FB32" s="153"/>
      <c r="FC32" s="153"/>
      <c r="FD32" s="153"/>
      <c r="FE32" s="153"/>
      <c r="FF32" s="153"/>
      <c r="FG32" s="153"/>
      <c r="FH32" s="153"/>
      <c r="FI32" s="153"/>
      <c r="FJ32" s="153"/>
      <c r="FK32" s="153"/>
      <c r="FL32" s="153"/>
      <c r="FM32" s="153"/>
      <c r="FN32" s="153"/>
      <c r="FO32" s="153"/>
      <c r="FP32" s="153"/>
      <c r="FQ32" s="153"/>
      <c r="FR32" s="153"/>
      <c r="FS32" s="153"/>
      <c r="FT32" s="153"/>
      <c r="FU32" s="153"/>
      <c r="FV32" s="153"/>
      <c r="FW32" s="153"/>
      <c r="FX32" s="153"/>
      <c r="FY32" s="153"/>
      <c r="FZ32" s="153"/>
      <c r="GA32" s="153"/>
      <c r="GB32" s="153"/>
      <c r="GC32" s="153"/>
      <c r="GD32" s="153"/>
      <c r="GE32" s="153"/>
      <c r="GF32" s="153"/>
      <c r="GG32" s="153"/>
      <c r="GH32" s="153"/>
      <c r="GI32" s="153"/>
      <c r="GJ32" s="153"/>
      <c r="GK32" s="153"/>
      <c r="GL32" s="153"/>
      <c r="GM32" s="153"/>
      <c r="GN32" s="153"/>
      <c r="GO32" s="153"/>
      <c r="GP32" s="153"/>
      <c r="GQ32" s="153"/>
      <c r="GR32" s="153"/>
      <c r="GS32" s="153"/>
      <c r="GT32" s="153"/>
      <c r="GU32" s="153"/>
      <c r="GV32" s="534"/>
      <c r="GW32" s="534"/>
      <c r="GX32" s="534"/>
      <c r="GY32" s="534"/>
      <c r="GZ32" s="534"/>
      <c r="HA32" s="534"/>
      <c r="HB32" s="534"/>
      <c r="HC32" s="534"/>
      <c r="HD32" s="534"/>
      <c r="HE32" s="534"/>
      <c r="HF32" s="534"/>
      <c r="HG32" s="534"/>
      <c r="HH32" s="534"/>
      <c r="HI32" s="534"/>
      <c r="HJ32" s="534"/>
      <c r="HK32" s="534"/>
      <c r="HL32" s="534"/>
      <c r="HM32" s="534"/>
      <c r="HN32" s="534"/>
      <c r="HO32" s="534"/>
      <c r="HP32" s="534"/>
      <c r="HQ32" s="534"/>
      <c r="HR32" s="534"/>
      <c r="HS32" s="534"/>
      <c r="HT32" s="534"/>
      <c r="HU32" s="534"/>
      <c r="HV32" s="534"/>
      <c r="HW32" s="534"/>
      <c r="HX32" s="534"/>
      <c r="HY32" s="534"/>
      <c r="HZ32" s="534"/>
      <c r="IA32" s="534"/>
      <c r="IB32" s="534"/>
      <c r="IC32" s="534"/>
      <c r="ID32" s="534"/>
      <c r="IE32" s="534"/>
      <c r="IF32" s="534"/>
      <c r="IG32" s="534"/>
      <c r="IH32" s="534"/>
      <c r="II32" s="534"/>
      <c r="IJ32" s="534"/>
      <c r="IK32" s="534"/>
      <c r="IL32" s="534"/>
      <c r="IM32" s="534"/>
      <c r="IN32" s="534"/>
      <c r="IO32" s="534"/>
      <c r="IP32" s="534"/>
      <c r="IQ32" s="534"/>
      <c r="IR32" s="534"/>
      <c r="IS32" s="534"/>
      <c r="IT32" s="534"/>
      <c r="IU32" s="534"/>
      <c r="IV32" s="534"/>
      <c r="IW32" s="534"/>
      <c r="IX32" s="534"/>
      <c r="IY32" s="534"/>
      <c r="IZ32" s="534"/>
      <c r="JA32" s="534"/>
      <c r="JB32" s="534"/>
      <c r="JC32" s="534"/>
      <c r="JD32" s="534"/>
      <c r="JE32" s="534"/>
      <c r="JF32" s="534"/>
      <c r="JG32" s="534"/>
      <c r="JH32" s="534"/>
      <c r="JI32" s="534"/>
      <c r="JJ32" s="534"/>
      <c r="JK32" s="534"/>
      <c r="JL32" s="534"/>
      <c r="JM32" s="534"/>
      <c r="JN32" s="534"/>
      <c r="JO32" s="534"/>
      <c r="JP32" s="534"/>
      <c r="JQ32" s="534"/>
      <c r="JR32" s="534"/>
      <c r="JS32" s="534"/>
      <c r="JT32" s="534"/>
      <c r="JU32" s="534"/>
      <c r="JV32" s="534"/>
      <c r="JW32" s="534"/>
      <c r="JX32" s="534"/>
      <c r="JY32" s="534"/>
      <c r="JZ32" s="534"/>
      <c r="KA32" s="534"/>
    </row>
    <row r="33" spans="1:287" s="535" customFormat="1" ht="27" customHeight="1" x14ac:dyDescent="0.2">
      <c r="A33" s="532">
        <v>2</v>
      </c>
      <c r="B33" s="315"/>
      <c r="C33" s="245"/>
      <c r="D33" s="533"/>
      <c r="E33" s="231"/>
      <c r="F33" s="579" t="str">
        <f t="shared" ref="F33:F36" si="0">IF(E33="","","Begründung ergänzen")</f>
        <v/>
      </c>
      <c r="G33" s="2"/>
      <c r="H33" s="231"/>
      <c r="I33" s="579" t="str">
        <f t="shared" ref="I33:I36" si="1">IF(H33="","","Begründung ergänzen")</f>
        <v/>
      </c>
      <c r="J33" s="2"/>
      <c r="K33" s="231"/>
      <c r="L33" s="579" t="str">
        <f t="shared" ref="L33:L36" si="2">IF(K33="","","Begründung ergänzen")</f>
        <v/>
      </c>
      <c r="M33" s="2"/>
      <c r="N33" s="231"/>
      <c r="O33" s="579" t="str">
        <f t="shared" ref="O33:O36" si="3">IF(N33="","","Begründung ergänzen")</f>
        <v/>
      </c>
      <c r="P33" s="2"/>
      <c r="Q33" s="231"/>
      <c r="R33" s="579" t="str">
        <f t="shared" ref="R33:R36" si="4">IF(Q33="","","Begründung ergänzen")</f>
        <v/>
      </c>
      <c r="S33" s="2"/>
      <c r="T33" s="231"/>
      <c r="U33" s="579" t="str">
        <f t="shared" ref="U33:U36" si="5">IF(T33="","","Begründung ergänzen")</f>
        <v/>
      </c>
      <c r="V33" s="2"/>
      <c r="W33" s="231"/>
      <c r="X33" s="579" t="str">
        <f t="shared" ref="X33:X36" si="6">IF(W33="","","Begründung ergänzen")</f>
        <v/>
      </c>
      <c r="Y33" s="2"/>
      <c r="Z33" s="231"/>
      <c r="AA33" s="579" t="str">
        <f t="shared" ref="AA33:AA36" si="7">IF(Z33="","","Begründung ergänzen")</f>
        <v/>
      </c>
      <c r="AB33" s="2"/>
      <c r="AC33" s="231"/>
      <c r="AD33" s="579" t="str">
        <f t="shared" ref="AD33:AD36" si="8">IF(AC33="","","Begründung ergänzen")</f>
        <v/>
      </c>
      <c r="AE33" s="2"/>
      <c r="AF33" s="231"/>
      <c r="AG33" s="579" t="str">
        <f t="shared" ref="AG33:AG36" si="9">IF(AF33="","","Begründung ergänzen")</f>
        <v/>
      </c>
      <c r="AH33" s="2"/>
      <c r="AI33" s="231"/>
      <c r="AJ33" s="579" t="str">
        <f t="shared" ref="AJ33:AJ36" si="10">IF(AI33="","","Begründung ergänzen")</f>
        <v/>
      </c>
      <c r="AK33" s="2"/>
      <c r="AL33" s="231"/>
      <c r="AM33" s="579" t="str">
        <f t="shared" ref="AM33:AM36" si="11">IF(AL33="","","Begründung ergänzen")</f>
        <v/>
      </c>
      <c r="AN33" s="2"/>
      <c r="AO33" s="231"/>
      <c r="AP33" s="579" t="str">
        <f t="shared" ref="AP33:AP36" si="12">IF(AO33="","","Begründung ergänzen")</f>
        <v/>
      </c>
      <c r="AQ33" s="2"/>
      <c r="AR33" s="231"/>
      <c r="AS33" s="579" t="str">
        <f t="shared" ref="AS33:AS36" si="13">IF(AR33="","","Begründung ergänzen")</f>
        <v/>
      </c>
      <c r="AT33" s="2"/>
      <c r="AU33" s="231"/>
      <c r="AV33" s="579" t="str">
        <f t="shared" ref="AV33:AV36" si="14">IF(AU33="","","Begründung ergänzen")</f>
        <v/>
      </c>
      <c r="AW33" s="2"/>
      <c r="AX33" s="231"/>
      <c r="AY33" s="579" t="str">
        <f t="shared" ref="AY33:AY36" si="15">IF(AX33="","","Begründung ergänzen")</f>
        <v/>
      </c>
      <c r="AZ33" s="2"/>
      <c r="BA33" s="231"/>
      <c r="BB33" s="579" t="str">
        <f t="shared" ref="BB33:BB36" si="16">IF(BA33="","","Begründung ergänzen")</f>
        <v/>
      </c>
      <c r="BC33" s="2"/>
      <c r="BD33" s="231"/>
      <c r="BE33" s="579" t="str">
        <f t="shared" ref="BE33:BE36" si="17">IF(BD33="","","Begründung ergänzen")</f>
        <v/>
      </c>
      <c r="BF33" s="2"/>
      <c r="BG33" s="231"/>
      <c r="BH33" s="579" t="str">
        <f t="shared" ref="BH33:BH36" si="18">IF(BG33="","","Begründung ergänzen")</f>
        <v/>
      </c>
      <c r="BI33" s="2"/>
      <c r="BJ33" s="231"/>
      <c r="BK33" s="579" t="str">
        <f t="shared" ref="BK33:BK36" si="19">IF(BJ33="","","Begründung ergänzen")</f>
        <v/>
      </c>
      <c r="BL33" s="153"/>
      <c r="BM33" s="31"/>
      <c r="BN33" s="31"/>
      <c r="BO33" s="31"/>
      <c r="BP33" s="31"/>
      <c r="BQ33" s="31"/>
      <c r="BR33" s="31"/>
      <c r="BS33" s="31"/>
      <c r="BT33" s="31"/>
      <c r="BU33" s="31"/>
      <c r="BV33" s="31"/>
      <c r="BW33" s="31"/>
      <c r="BX33" s="31"/>
      <c r="BY33" s="31"/>
      <c r="BZ33" s="31"/>
      <c r="CA33" s="31"/>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534"/>
      <c r="GW33" s="534"/>
      <c r="GX33" s="534"/>
      <c r="GY33" s="534"/>
      <c r="GZ33" s="534"/>
      <c r="HA33" s="534"/>
      <c r="HB33" s="534"/>
      <c r="HC33" s="534"/>
      <c r="HD33" s="534"/>
      <c r="HE33" s="534"/>
      <c r="HF33" s="534"/>
      <c r="HG33" s="534"/>
      <c r="HH33" s="534"/>
      <c r="HI33" s="534"/>
      <c r="HJ33" s="534"/>
      <c r="HK33" s="534"/>
      <c r="HL33" s="534"/>
      <c r="HM33" s="534"/>
      <c r="HN33" s="534"/>
      <c r="HO33" s="534"/>
      <c r="HP33" s="534"/>
      <c r="HQ33" s="534"/>
      <c r="HR33" s="534"/>
      <c r="HS33" s="534"/>
      <c r="HT33" s="534"/>
      <c r="HU33" s="534"/>
      <c r="HV33" s="534"/>
      <c r="HW33" s="534"/>
      <c r="HX33" s="534"/>
      <c r="HY33" s="534"/>
      <c r="HZ33" s="534"/>
      <c r="IA33" s="534"/>
      <c r="IB33" s="534"/>
      <c r="IC33" s="534"/>
      <c r="ID33" s="534"/>
      <c r="IE33" s="534"/>
      <c r="IF33" s="534"/>
      <c r="IG33" s="534"/>
      <c r="IH33" s="534"/>
      <c r="II33" s="534"/>
      <c r="IJ33" s="534"/>
      <c r="IK33" s="534"/>
      <c r="IL33" s="534"/>
      <c r="IM33" s="534"/>
      <c r="IN33" s="534"/>
      <c r="IO33" s="534"/>
      <c r="IP33" s="534"/>
      <c r="IQ33" s="534"/>
      <c r="IR33" s="534"/>
      <c r="IS33" s="534"/>
      <c r="IT33" s="534"/>
      <c r="IU33" s="534"/>
      <c r="IV33" s="534"/>
      <c r="IW33" s="534"/>
      <c r="IX33" s="534"/>
      <c r="IY33" s="534"/>
      <c r="IZ33" s="534"/>
      <c r="JA33" s="534"/>
      <c r="JB33" s="534"/>
      <c r="JC33" s="534"/>
      <c r="JD33" s="534"/>
      <c r="JE33" s="534"/>
      <c r="JF33" s="534"/>
      <c r="JG33" s="534"/>
      <c r="JH33" s="534"/>
      <c r="JI33" s="534"/>
      <c r="JJ33" s="534"/>
      <c r="JK33" s="534"/>
      <c r="JL33" s="534"/>
      <c r="JM33" s="534"/>
      <c r="JN33" s="534"/>
      <c r="JO33" s="534"/>
      <c r="JP33" s="534"/>
      <c r="JQ33" s="534"/>
      <c r="JR33" s="534"/>
      <c r="JS33" s="534"/>
      <c r="JT33" s="534"/>
      <c r="JU33" s="534"/>
      <c r="JV33" s="534"/>
      <c r="JW33" s="534"/>
      <c r="JX33" s="534"/>
      <c r="JY33" s="534"/>
      <c r="JZ33" s="534"/>
      <c r="KA33" s="534"/>
    </row>
    <row r="34" spans="1:287" s="535" customFormat="1" ht="27" customHeight="1" x14ac:dyDescent="0.2">
      <c r="A34" s="532">
        <v>3</v>
      </c>
      <c r="B34" s="315"/>
      <c r="C34" s="245"/>
      <c r="D34" s="533"/>
      <c r="E34" s="231"/>
      <c r="F34" s="579" t="str">
        <f t="shared" si="0"/>
        <v/>
      </c>
      <c r="G34" s="2"/>
      <c r="H34" s="231"/>
      <c r="I34" s="579" t="str">
        <f t="shared" si="1"/>
        <v/>
      </c>
      <c r="J34" s="2"/>
      <c r="K34" s="231"/>
      <c r="L34" s="579" t="str">
        <f t="shared" si="2"/>
        <v/>
      </c>
      <c r="M34" s="2"/>
      <c r="N34" s="231"/>
      <c r="O34" s="579" t="str">
        <f t="shared" si="3"/>
        <v/>
      </c>
      <c r="P34" s="2"/>
      <c r="Q34" s="231"/>
      <c r="R34" s="579" t="str">
        <f t="shared" si="4"/>
        <v/>
      </c>
      <c r="S34" s="2"/>
      <c r="T34" s="231"/>
      <c r="U34" s="579" t="str">
        <f t="shared" si="5"/>
        <v/>
      </c>
      <c r="V34" s="2"/>
      <c r="W34" s="231"/>
      <c r="X34" s="579" t="str">
        <f t="shared" si="6"/>
        <v/>
      </c>
      <c r="Y34" s="2"/>
      <c r="Z34" s="231"/>
      <c r="AA34" s="579" t="str">
        <f t="shared" si="7"/>
        <v/>
      </c>
      <c r="AB34" s="2"/>
      <c r="AC34" s="231"/>
      <c r="AD34" s="579" t="str">
        <f t="shared" si="8"/>
        <v/>
      </c>
      <c r="AE34" s="2"/>
      <c r="AF34" s="231"/>
      <c r="AG34" s="579" t="str">
        <f t="shared" si="9"/>
        <v/>
      </c>
      <c r="AH34" s="2"/>
      <c r="AI34" s="231"/>
      <c r="AJ34" s="579" t="str">
        <f t="shared" si="10"/>
        <v/>
      </c>
      <c r="AK34" s="2"/>
      <c r="AL34" s="231"/>
      <c r="AM34" s="579" t="str">
        <f t="shared" si="11"/>
        <v/>
      </c>
      <c r="AN34" s="2"/>
      <c r="AO34" s="231"/>
      <c r="AP34" s="579" t="str">
        <f t="shared" si="12"/>
        <v/>
      </c>
      <c r="AQ34" s="2"/>
      <c r="AR34" s="231"/>
      <c r="AS34" s="579" t="str">
        <f t="shared" si="13"/>
        <v/>
      </c>
      <c r="AT34" s="2"/>
      <c r="AU34" s="231"/>
      <c r="AV34" s="579" t="str">
        <f t="shared" si="14"/>
        <v/>
      </c>
      <c r="AW34" s="2"/>
      <c r="AX34" s="231"/>
      <c r="AY34" s="579" t="str">
        <f t="shared" si="15"/>
        <v/>
      </c>
      <c r="AZ34" s="2"/>
      <c r="BA34" s="231"/>
      <c r="BB34" s="579" t="str">
        <f t="shared" si="16"/>
        <v/>
      </c>
      <c r="BC34" s="2"/>
      <c r="BD34" s="231"/>
      <c r="BE34" s="579" t="str">
        <f t="shared" si="17"/>
        <v/>
      </c>
      <c r="BF34" s="2"/>
      <c r="BG34" s="231"/>
      <c r="BH34" s="579" t="str">
        <f t="shared" si="18"/>
        <v/>
      </c>
      <c r="BI34" s="2"/>
      <c r="BJ34" s="231"/>
      <c r="BK34" s="579" t="str">
        <f t="shared" si="19"/>
        <v/>
      </c>
      <c r="BL34" s="153"/>
      <c r="BM34" s="31"/>
      <c r="BN34" s="31"/>
      <c r="BO34" s="31"/>
      <c r="BP34" s="31"/>
      <c r="BQ34" s="31"/>
      <c r="BR34" s="31"/>
      <c r="BS34" s="31"/>
      <c r="BT34" s="31"/>
      <c r="BU34" s="31"/>
      <c r="BV34" s="31"/>
      <c r="BW34" s="31"/>
      <c r="BX34" s="31"/>
      <c r="BY34" s="31"/>
      <c r="BZ34" s="31"/>
      <c r="CA34" s="31"/>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c r="GE34" s="153"/>
      <c r="GF34" s="153"/>
      <c r="GG34" s="153"/>
      <c r="GH34" s="153"/>
      <c r="GI34" s="153"/>
      <c r="GJ34" s="153"/>
      <c r="GK34" s="153"/>
      <c r="GL34" s="153"/>
      <c r="GM34" s="153"/>
      <c r="GN34" s="153"/>
      <c r="GO34" s="153"/>
      <c r="GP34" s="153"/>
      <c r="GQ34" s="153"/>
      <c r="GR34" s="153"/>
      <c r="GS34" s="153"/>
      <c r="GT34" s="153"/>
      <c r="GU34" s="153"/>
      <c r="GV34" s="534"/>
      <c r="GW34" s="534"/>
      <c r="GX34" s="534"/>
      <c r="GY34" s="534"/>
      <c r="GZ34" s="534"/>
      <c r="HA34" s="534"/>
      <c r="HB34" s="534"/>
      <c r="HC34" s="534"/>
      <c r="HD34" s="534"/>
      <c r="HE34" s="534"/>
      <c r="HF34" s="534"/>
      <c r="HG34" s="534"/>
      <c r="HH34" s="534"/>
      <c r="HI34" s="534"/>
      <c r="HJ34" s="534"/>
      <c r="HK34" s="534"/>
      <c r="HL34" s="534"/>
      <c r="HM34" s="534"/>
      <c r="HN34" s="534"/>
      <c r="HO34" s="534"/>
      <c r="HP34" s="534"/>
      <c r="HQ34" s="534"/>
      <c r="HR34" s="534"/>
      <c r="HS34" s="534"/>
      <c r="HT34" s="534"/>
      <c r="HU34" s="534"/>
      <c r="HV34" s="534"/>
      <c r="HW34" s="534"/>
      <c r="HX34" s="534"/>
      <c r="HY34" s="534"/>
      <c r="HZ34" s="534"/>
      <c r="IA34" s="534"/>
      <c r="IB34" s="534"/>
      <c r="IC34" s="534"/>
      <c r="ID34" s="534"/>
      <c r="IE34" s="534"/>
      <c r="IF34" s="534"/>
      <c r="IG34" s="534"/>
      <c r="IH34" s="534"/>
      <c r="II34" s="534"/>
      <c r="IJ34" s="534"/>
      <c r="IK34" s="534"/>
      <c r="IL34" s="534"/>
      <c r="IM34" s="534"/>
      <c r="IN34" s="534"/>
      <c r="IO34" s="534"/>
      <c r="IP34" s="534"/>
      <c r="IQ34" s="534"/>
      <c r="IR34" s="534"/>
      <c r="IS34" s="534"/>
      <c r="IT34" s="534"/>
      <c r="IU34" s="534"/>
      <c r="IV34" s="534"/>
      <c r="IW34" s="534"/>
      <c r="IX34" s="534"/>
      <c r="IY34" s="534"/>
      <c r="IZ34" s="534"/>
      <c r="JA34" s="534"/>
      <c r="JB34" s="534"/>
      <c r="JC34" s="534"/>
      <c r="JD34" s="534"/>
      <c r="JE34" s="534"/>
      <c r="JF34" s="534"/>
      <c r="JG34" s="534"/>
      <c r="JH34" s="534"/>
      <c r="JI34" s="534"/>
      <c r="JJ34" s="534"/>
      <c r="JK34" s="534"/>
      <c r="JL34" s="534"/>
      <c r="JM34" s="534"/>
      <c r="JN34" s="534"/>
      <c r="JO34" s="534"/>
      <c r="JP34" s="534"/>
      <c r="JQ34" s="534"/>
      <c r="JR34" s="534"/>
      <c r="JS34" s="534"/>
      <c r="JT34" s="534"/>
      <c r="JU34" s="534"/>
      <c r="JV34" s="534"/>
      <c r="JW34" s="534"/>
      <c r="JX34" s="534"/>
      <c r="JY34" s="534"/>
      <c r="JZ34" s="534"/>
      <c r="KA34" s="534"/>
    </row>
    <row r="35" spans="1:287" s="535" customFormat="1" ht="27" customHeight="1" x14ac:dyDescent="0.2">
      <c r="A35" s="532">
        <v>4</v>
      </c>
      <c r="B35" s="315"/>
      <c r="C35" s="245"/>
      <c r="D35" s="533"/>
      <c r="E35" s="231"/>
      <c r="F35" s="579" t="str">
        <f t="shared" si="0"/>
        <v/>
      </c>
      <c r="G35" s="2"/>
      <c r="H35" s="231"/>
      <c r="I35" s="579" t="str">
        <f t="shared" si="1"/>
        <v/>
      </c>
      <c r="J35" s="2"/>
      <c r="K35" s="231"/>
      <c r="L35" s="579" t="str">
        <f t="shared" si="2"/>
        <v/>
      </c>
      <c r="M35" s="2"/>
      <c r="N35" s="231"/>
      <c r="O35" s="579" t="str">
        <f t="shared" si="3"/>
        <v/>
      </c>
      <c r="P35" s="2"/>
      <c r="Q35" s="231"/>
      <c r="R35" s="579" t="str">
        <f t="shared" si="4"/>
        <v/>
      </c>
      <c r="S35" s="2"/>
      <c r="T35" s="231"/>
      <c r="U35" s="579" t="str">
        <f t="shared" si="5"/>
        <v/>
      </c>
      <c r="V35" s="2"/>
      <c r="W35" s="231"/>
      <c r="X35" s="579" t="str">
        <f t="shared" si="6"/>
        <v/>
      </c>
      <c r="Y35" s="2"/>
      <c r="Z35" s="231"/>
      <c r="AA35" s="579" t="str">
        <f t="shared" si="7"/>
        <v/>
      </c>
      <c r="AB35" s="2"/>
      <c r="AC35" s="231"/>
      <c r="AD35" s="579" t="str">
        <f t="shared" si="8"/>
        <v/>
      </c>
      <c r="AE35" s="2"/>
      <c r="AF35" s="231"/>
      <c r="AG35" s="579" t="str">
        <f t="shared" si="9"/>
        <v/>
      </c>
      <c r="AH35" s="2"/>
      <c r="AI35" s="231"/>
      <c r="AJ35" s="579" t="str">
        <f t="shared" si="10"/>
        <v/>
      </c>
      <c r="AK35" s="2"/>
      <c r="AL35" s="231"/>
      <c r="AM35" s="579" t="str">
        <f t="shared" si="11"/>
        <v/>
      </c>
      <c r="AN35" s="2"/>
      <c r="AO35" s="231"/>
      <c r="AP35" s="579" t="str">
        <f t="shared" si="12"/>
        <v/>
      </c>
      <c r="AQ35" s="2"/>
      <c r="AR35" s="231"/>
      <c r="AS35" s="579" t="str">
        <f t="shared" si="13"/>
        <v/>
      </c>
      <c r="AT35" s="2"/>
      <c r="AU35" s="231"/>
      <c r="AV35" s="579" t="str">
        <f t="shared" si="14"/>
        <v/>
      </c>
      <c r="AW35" s="2"/>
      <c r="AX35" s="231"/>
      <c r="AY35" s="579" t="str">
        <f t="shared" si="15"/>
        <v/>
      </c>
      <c r="AZ35" s="2"/>
      <c r="BA35" s="231"/>
      <c r="BB35" s="579" t="str">
        <f t="shared" si="16"/>
        <v/>
      </c>
      <c r="BC35" s="2"/>
      <c r="BD35" s="231"/>
      <c r="BE35" s="579" t="str">
        <f t="shared" si="17"/>
        <v/>
      </c>
      <c r="BF35" s="2"/>
      <c r="BG35" s="231"/>
      <c r="BH35" s="579" t="str">
        <f t="shared" si="18"/>
        <v/>
      </c>
      <c r="BI35" s="2"/>
      <c r="BJ35" s="231"/>
      <c r="BK35" s="579" t="str">
        <f t="shared" si="19"/>
        <v/>
      </c>
      <c r="BL35" s="153"/>
      <c r="BM35" s="31"/>
      <c r="BN35" s="31"/>
      <c r="BO35" s="31"/>
      <c r="BP35" s="31"/>
      <c r="BQ35" s="31"/>
      <c r="BR35" s="31"/>
      <c r="BS35" s="31"/>
      <c r="BT35" s="31"/>
      <c r="BU35" s="31"/>
      <c r="BV35" s="31"/>
      <c r="BW35" s="31"/>
      <c r="BX35" s="31"/>
      <c r="BY35" s="31"/>
      <c r="BZ35" s="31"/>
      <c r="CA35" s="31"/>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3"/>
      <c r="GD35" s="153"/>
      <c r="GE35" s="153"/>
      <c r="GF35" s="153"/>
      <c r="GG35" s="153"/>
      <c r="GH35" s="153"/>
      <c r="GI35" s="153"/>
      <c r="GJ35" s="153"/>
      <c r="GK35" s="153"/>
      <c r="GL35" s="153"/>
      <c r="GM35" s="153"/>
      <c r="GN35" s="153"/>
      <c r="GO35" s="153"/>
      <c r="GP35" s="153"/>
      <c r="GQ35" s="153"/>
      <c r="GR35" s="153"/>
      <c r="GS35" s="153"/>
      <c r="GT35" s="153"/>
      <c r="GU35" s="153"/>
      <c r="GV35" s="534"/>
      <c r="GW35" s="534"/>
      <c r="GX35" s="534"/>
      <c r="GY35" s="534"/>
      <c r="GZ35" s="534"/>
      <c r="HA35" s="534"/>
      <c r="HB35" s="534"/>
      <c r="HC35" s="534"/>
      <c r="HD35" s="534"/>
      <c r="HE35" s="534"/>
      <c r="HF35" s="534"/>
      <c r="HG35" s="534"/>
      <c r="HH35" s="534"/>
      <c r="HI35" s="534"/>
      <c r="HJ35" s="534"/>
      <c r="HK35" s="534"/>
      <c r="HL35" s="534"/>
      <c r="HM35" s="534"/>
      <c r="HN35" s="534"/>
      <c r="HO35" s="534"/>
      <c r="HP35" s="534"/>
      <c r="HQ35" s="534"/>
      <c r="HR35" s="534"/>
      <c r="HS35" s="534"/>
      <c r="HT35" s="534"/>
      <c r="HU35" s="534"/>
      <c r="HV35" s="534"/>
      <c r="HW35" s="534"/>
      <c r="HX35" s="534"/>
      <c r="HY35" s="534"/>
      <c r="HZ35" s="534"/>
      <c r="IA35" s="534"/>
      <c r="IB35" s="534"/>
      <c r="IC35" s="534"/>
      <c r="ID35" s="534"/>
      <c r="IE35" s="534"/>
      <c r="IF35" s="534"/>
      <c r="IG35" s="534"/>
      <c r="IH35" s="534"/>
      <c r="II35" s="534"/>
      <c r="IJ35" s="534"/>
      <c r="IK35" s="534"/>
      <c r="IL35" s="534"/>
      <c r="IM35" s="534"/>
      <c r="IN35" s="534"/>
      <c r="IO35" s="534"/>
      <c r="IP35" s="534"/>
      <c r="IQ35" s="534"/>
      <c r="IR35" s="534"/>
      <c r="IS35" s="534"/>
      <c r="IT35" s="534"/>
      <c r="IU35" s="534"/>
      <c r="IV35" s="534"/>
      <c r="IW35" s="534"/>
      <c r="IX35" s="534"/>
      <c r="IY35" s="534"/>
      <c r="IZ35" s="534"/>
      <c r="JA35" s="534"/>
      <c r="JB35" s="534"/>
      <c r="JC35" s="534"/>
      <c r="JD35" s="534"/>
      <c r="JE35" s="534"/>
      <c r="JF35" s="534"/>
      <c r="JG35" s="534"/>
      <c r="JH35" s="534"/>
      <c r="JI35" s="534"/>
      <c r="JJ35" s="534"/>
      <c r="JK35" s="534"/>
      <c r="JL35" s="534"/>
      <c r="JM35" s="534"/>
      <c r="JN35" s="534"/>
      <c r="JO35" s="534"/>
      <c r="JP35" s="534"/>
      <c r="JQ35" s="534"/>
      <c r="JR35" s="534"/>
      <c r="JS35" s="534"/>
      <c r="JT35" s="534"/>
      <c r="JU35" s="534"/>
      <c r="JV35" s="534"/>
      <c r="JW35" s="534"/>
      <c r="JX35" s="534"/>
      <c r="JY35" s="534"/>
      <c r="JZ35" s="534"/>
      <c r="KA35" s="534"/>
    </row>
    <row r="36" spans="1:287" s="535" customFormat="1" ht="27" customHeight="1" x14ac:dyDescent="0.2">
      <c r="A36" s="532">
        <v>5</v>
      </c>
      <c r="B36" s="315"/>
      <c r="C36" s="245"/>
      <c r="D36" s="533"/>
      <c r="E36" s="231"/>
      <c r="F36" s="579" t="str">
        <f t="shared" si="0"/>
        <v/>
      </c>
      <c r="G36" s="2"/>
      <c r="H36" s="231"/>
      <c r="I36" s="579" t="str">
        <f t="shared" si="1"/>
        <v/>
      </c>
      <c r="J36" s="2"/>
      <c r="K36" s="231"/>
      <c r="L36" s="579" t="str">
        <f t="shared" si="2"/>
        <v/>
      </c>
      <c r="M36" s="2"/>
      <c r="N36" s="231"/>
      <c r="O36" s="579" t="str">
        <f t="shared" si="3"/>
        <v/>
      </c>
      <c r="P36" s="2"/>
      <c r="Q36" s="231"/>
      <c r="R36" s="579" t="str">
        <f t="shared" si="4"/>
        <v/>
      </c>
      <c r="S36" s="2"/>
      <c r="T36" s="231"/>
      <c r="U36" s="579" t="str">
        <f t="shared" si="5"/>
        <v/>
      </c>
      <c r="V36" s="2"/>
      <c r="W36" s="231"/>
      <c r="X36" s="579" t="str">
        <f t="shared" si="6"/>
        <v/>
      </c>
      <c r="Y36" s="2"/>
      <c r="Z36" s="231"/>
      <c r="AA36" s="579" t="str">
        <f t="shared" si="7"/>
        <v/>
      </c>
      <c r="AB36" s="2"/>
      <c r="AC36" s="231"/>
      <c r="AD36" s="579" t="str">
        <f t="shared" si="8"/>
        <v/>
      </c>
      <c r="AE36" s="2"/>
      <c r="AF36" s="231"/>
      <c r="AG36" s="579" t="str">
        <f t="shared" si="9"/>
        <v/>
      </c>
      <c r="AH36" s="2"/>
      <c r="AI36" s="231"/>
      <c r="AJ36" s="579" t="str">
        <f t="shared" si="10"/>
        <v/>
      </c>
      <c r="AK36" s="2"/>
      <c r="AL36" s="231"/>
      <c r="AM36" s="579" t="str">
        <f t="shared" si="11"/>
        <v/>
      </c>
      <c r="AN36" s="2"/>
      <c r="AO36" s="231"/>
      <c r="AP36" s="579" t="str">
        <f t="shared" si="12"/>
        <v/>
      </c>
      <c r="AQ36" s="2"/>
      <c r="AR36" s="231"/>
      <c r="AS36" s="579" t="str">
        <f t="shared" si="13"/>
        <v/>
      </c>
      <c r="AT36" s="2"/>
      <c r="AU36" s="231"/>
      <c r="AV36" s="579" t="str">
        <f t="shared" si="14"/>
        <v/>
      </c>
      <c r="AW36" s="2"/>
      <c r="AX36" s="231"/>
      <c r="AY36" s="579" t="str">
        <f t="shared" si="15"/>
        <v/>
      </c>
      <c r="AZ36" s="2"/>
      <c r="BA36" s="231"/>
      <c r="BB36" s="579" t="str">
        <f t="shared" si="16"/>
        <v/>
      </c>
      <c r="BC36" s="2"/>
      <c r="BD36" s="231"/>
      <c r="BE36" s="579" t="str">
        <f t="shared" si="17"/>
        <v/>
      </c>
      <c r="BF36" s="2"/>
      <c r="BG36" s="231"/>
      <c r="BH36" s="579" t="str">
        <f t="shared" si="18"/>
        <v/>
      </c>
      <c r="BI36" s="2"/>
      <c r="BJ36" s="231"/>
      <c r="BK36" s="579" t="str">
        <f t="shared" si="19"/>
        <v/>
      </c>
      <c r="BL36" s="153"/>
      <c r="BM36" s="31"/>
      <c r="BN36" s="31"/>
      <c r="BO36" s="31"/>
      <c r="BP36" s="31"/>
      <c r="BQ36" s="31"/>
      <c r="BR36" s="31"/>
      <c r="BS36" s="31"/>
      <c r="BT36" s="31"/>
      <c r="BU36" s="31"/>
      <c r="BV36" s="31"/>
      <c r="BW36" s="31"/>
      <c r="BX36" s="31"/>
      <c r="BY36" s="31"/>
      <c r="BZ36" s="31"/>
      <c r="CA36" s="31"/>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153"/>
      <c r="GD36" s="153"/>
      <c r="GE36" s="153"/>
      <c r="GF36" s="153"/>
      <c r="GG36" s="153"/>
      <c r="GH36" s="153"/>
      <c r="GI36" s="153"/>
      <c r="GJ36" s="153"/>
      <c r="GK36" s="153"/>
      <c r="GL36" s="153"/>
      <c r="GM36" s="153"/>
      <c r="GN36" s="153"/>
      <c r="GO36" s="153"/>
      <c r="GP36" s="153"/>
      <c r="GQ36" s="153"/>
      <c r="GR36" s="153"/>
      <c r="GS36" s="153"/>
      <c r="GT36" s="153"/>
      <c r="GU36" s="153"/>
      <c r="GV36" s="534"/>
      <c r="GW36" s="534"/>
      <c r="GX36" s="534"/>
      <c r="GY36" s="534"/>
      <c r="GZ36" s="534"/>
      <c r="HA36" s="534"/>
      <c r="HB36" s="534"/>
      <c r="HC36" s="534"/>
      <c r="HD36" s="534"/>
      <c r="HE36" s="534"/>
      <c r="HF36" s="534"/>
      <c r="HG36" s="534"/>
      <c r="HH36" s="534"/>
      <c r="HI36" s="534"/>
      <c r="HJ36" s="534"/>
      <c r="HK36" s="534"/>
      <c r="HL36" s="534"/>
      <c r="HM36" s="534"/>
      <c r="HN36" s="534"/>
      <c r="HO36" s="534"/>
      <c r="HP36" s="534"/>
      <c r="HQ36" s="534"/>
      <c r="HR36" s="534"/>
      <c r="HS36" s="534"/>
      <c r="HT36" s="534"/>
      <c r="HU36" s="534"/>
      <c r="HV36" s="534"/>
      <c r="HW36" s="534"/>
      <c r="HX36" s="534"/>
      <c r="HY36" s="534"/>
      <c r="HZ36" s="534"/>
      <c r="IA36" s="534"/>
      <c r="IB36" s="534"/>
      <c r="IC36" s="534"/>
      <c r="ID36" s="534"/>
      <c r="IE36" s="534"/>
      <c r="IF36" s="534"/>
      <c r="IG36" s="534"/>
      <c r="IH36" s="534"/>
      <c r="II36" s="534"/>
      <c r="IJ36" s="534"/>
      <c r="IK36" s="534"/>
      <c r="IL36" s="534"/>
      <c r="IM36" s="534"/>
      <c r="IN36" s="534"/>
      <c r="IO36" s="534"/>
      <c r="IP36" s="534"/>
      <c r="IQ36" s="534"/>
      <c r="IR36" s="534"/>
      <c r="IS36" s="534"/>
      <c r="IT36" s="534"/>
      <c r="IU36" s="534"/>
      <c r="IV36" s="534"/>
      <c r="IW36" s="534"/>
      <c r="IX36" s="534"/>
      <c r="IY36" s="534"/>
      <c r="IZ36" s="534"/>
      <c r="JA36" s="534"/>
      <c r="JB36" s="534"/>
      <c r="JC36" s="534"/>
      <c r="JD36" s="534"/>
      <c r="JE36" s="534"/>
      <c r="JF36" s="534"/>
      <c r="JG36" s="534"/>
      <c r="JH36" s="534"/>
      <c r="JI36" s="534"/>
      <c r="JJ36" s="534"/>
      <c r="JK36" s="534"/>
      <c r="JL36" s="534"/>
      <c r="JM36" s="534"/>
      <c r="JN36" s="534"/>
      <c r="JO36" s="534"/>
      <c r="JP36" s="534"/>
      <c r="JQ36" s="534"/>
      <c r="JR36" s="534"/>
      <c r="JS36" s="534"/>
      <c r="JT36" s="534"/>
      <c r="JU36" s="534"/>
      <c r="JV36" s="534"/>
      <c r="JW36" s="534"/>
      <c r="JX36" s="534"/>
      <c r="JY36" s="534"/>
      <c r="JZ36" s="534"/>
      <c r="KA36" s="534"/>
    </row>
    <row r="37" spans="1:287" s="62" customFormat="1" ht="27" customHeight="1" x14ac:dyDescent="0.2">
      <c r="A37" s="532"/>
      <c r="B37" s="591" t="s">
        <v>161</v>
      </c>
      <c r="C37" s="536"/>
      <c r="D37" s="537"/>
      <c r="E37" s="1256"/>
      <c r="F37" s="1256"/>
      <c r="G37" s="149"/>
      <c r="H37" s="1256"/>
      <c r="I37" s="1256"/>
      <c r="J37" s="149"/>
      <c r="K37" s="1256"/>
      <c r="L37" s="1256"/>
      <c r="M37" s="149"/>
      <c r="N37" s="1256"/>
      <c r="O37" s="1256"/>
      <c r="P37" s="149"/>
      <c r="Q37" s="1256"/>
      <c r="R37" s="1256"/>
      <c r="S37" s="149"/>
      <c r="T37" s="1256"/>
      <c r="U37" s="1256"/>
      <c r="V37" s="149"/>
      <c r="W37" s="1256"/>
      <c r="X37" s="1256"/>
      <c r="Y37" s="149"/>
      <c r="Z37" s="1256"/>
      <c r="AA37" s="1256"/>
      <c r="AB37" s="149"/>
      <c r="AC37" s="1256"/>
      <c r="AD37" s="1256"/>
      <c r="AE37" s="149"/>
      <c r="AF37" s="1256"/>
      <c r="AG37" s="1256"/>
      <c r="AH37" s="149"/>
      <c r="AI37" s="1256"/>
      <c r="AJ37" s="1256"/>
      <c r="AK37" s="149"/>
      <c r="AL37" s="1256"/>
      <c r="AM37" s="1256"/>
      <c r="AN37" s="149"/>
      <c r="AO37" s="1256"/>
      <c r="AP37" s="1256"/>
      <c r="AQ37" s="149"/>
      <c r="AR37" s="1256"/>
      <c r="AS37" s="1256"/>
      <c r="AT37" s="149"/>
      <c r="AU37" s="1256"/>
      <c r="AV37" s="1256"/>
      <c r="AW37" s="149"/>
      <c r="AX37" s="1256"/>
      <c r="AY37" s="1256"/>
      <c r="AZ37" s="149"/>
      <c r="BA37" s="1256"/>
      <c r="BB37" s="1256"/>
      <c r="BC37" s="149"/>
      <c r="BD37" s="1256"/>
      <c r="BE37" s="1256"/>
      <c r="BF37" s="149"/>
      <c r="BG37" s="1256"/>
      <c r="BH37" s="1256"/>
      <c r="BI37" s="149"/>
      <c r="BJ37" s="1256"/>
      <c r="BK37" s="1256"/>
      <c r="BM37" s="31"/>
      <c r="BN37" s="31"/>
      <c r="BO37" s="31"/>
      <c r="BP37" s="31"/>
      <c r="BQ37" s="31"/>
      <c r="BR37" s="31"/>
      <c r="BS37" s="31"/>
      <c r="BT37" s="31"/>
      <c r="BU37" s="31"/>
      <c r="BV37" s="31"/>
      <c r="BW37" s="31"/>
      <c r="BX37" s="31"/>
      <c r="BY37" s="31"/>
      <c r="BZ37" s="31"/>
      <c r="CA37" s="31"/>
    </row>
    <row r="38" spans="1:287" s="62" customFormat="1" x14ac:dyDescent="0.2">
      <c r="A38" s="1257"/>
      <c r="B38" s="1257"/>
      <c r="C38" s="1257"/>
      <c r="D38" s="1257"/>
      <c r="E38" s="1257"/>
      <c r="F38" s="1257"/>
      <c r="G38" s="1257"/>
      <c r="H38" s="1257"/>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7"/>
      <c r="AI38" s="1257"/>
      <c r="AJ38" s="1257"/>
      <c r="AK38" s="1257"/>
      <c r="AL38" s="1257"/>
      <c r="AM38" s="1257"/>
      <c r="AN38" s="1257"/>
      <c r="AO38" s="1257"/>
      <c r="AP38" s="1257"/>
      <c r="AQ38" s="1257"/>
      <c r="AR38" s="1257"/>
      <c r="AS38" s="1257"/>
      <c r="AT38" s="1257"/>
      <c r="AU38" s="1257"/>
      <c r="AV38" s="1257"/>
      <c r="AW38" s="1257"/>
      <c r="AX38" s="1257"/>
      <c r="AY38" s="1257"/>
      <c r="AZ38" s="1257"/>
      <c r="BA38" s="1257"/>
      <c r="BB38" s="1257"/>
      <c r="BC38" s="1257"/>
      <c r="BD38" s="1257"/>
      <c r="BE38" s="1257"/>
      <c r="BF38" s="1257"/>
      <c r="BG38" s="1257"/>
      <c r="BH38" s="1257"/>
      <c r="BI38" s="1257"/>
      <c r="BJ38" s="1257"/>
      <c r="BK38" s="1257"/>
      <c r="BM38" s="31"/>
      <c r="BN38" s="31"/>
      <c r="BO38" s="31"/>
      <c r="BP38" s="31"/>
      <c r="BQ38" s="31"/>
      <c r="BR38" s="31"/>
      <c r="BS38" s="31"/>
      <c r="BT38" s="31"/>
      <c r="BU38" s="31"/>
      <c r="BV38" s="31"/>
      <c r="BW38" s="31"/>
      <c r="BX38" s="31"/>
      <c r="BY38" s="31"/>
      <c r="BZ38" s="31"/>
      <c r="CA38" s="31"/>
    </row>
    <row r="39" spans="1:287" s="62" customFormat="1" x14ac:dyDescent="0.2">
      <c r="A39" s="1257"/>
      <c r="B39" s="1257"/>
      <c r="C39" s="1257"/>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7"/>
      <c r="AG39" s="1257"/>
      <c r="AH39" s="1257"/>
      <c r="AI39" s="1257"/>
      <c r="AJ39" s="1257"/>
      <c r="AK39" s="1257"/>
      <c r="AL39" s="1257"/>
      <c r="AM39" s="1257"/>
      <c r="AN39" s="1257"/>
      <c r="AO39" s="1257"/>
      <c r="AP39" s="1257"/>
      <c r="AQ39" s="1257"/>
      <c r="AR39" s="1257"/>
      <c r="AS39" s="1257"/>
      <c r="AT39" s="1257"/>
      <c r="AU39" s="1257"/>
      <c r="AV39" s="1257"/>
      <c r="AW39" s="1257"/>
      <c r="AX39" s="1257"/>
      <c r="AY39" s="1257"/>
      <c r="AZ39" s="1257"/>
      <c r="BA39" s="1257"/>
      <c r="BB39" s="1257"/>
      <c r="BC39" s="1257"/>
      <c r="BD39" s="1257"/>
      <c r="BE39" s="1257"/>
      <c r="BF39" s="1257"/>
      <c r="BG39" s="1257"/>
      <c r="BH39" s="1257"/>
      <c r="BI39" s="1257"/>
      <c r="BJ39" s="1257"/>
      <c r="BK39" s="1257"/>
      <c r="BM39" s="31"/>
      <c r="BN39" s="31"/>
      <c r="BO39" s="31"/>
      <c r="BP39" s="31"/>
      <c r="BQ39" s="31"/>
      <c r="BR39" s="31"/>
      <c r="BS39" s="31"/>
      <c r="BT39" s="31"/>
      <c r="BU39" s="31"/>
      <c r="BV39" s="31"/>
      <c r="BW39" s="31"/>
      <c r="BX39" s="31"/>
      <c r="BY39" s="31"/>
      <c r="BZ39" s="31"/>
      <c r="CA39" s="31"/>
    </row>
    <row r="40" spans="1:287" s="519" customFormat="1" ht="12.75" hidden="1" customHeight="1" outlineLevel="1" x14ac:dyDescent="0.2">
      <c r="A40" s="538"/>
      <c r="B40" s="215"/>
      <c r="C40" s="243" t="s">
        <v>0</v>
      </c>
      <c r="D40" s="138"/>
      <c r="E40" s="180"/>
      <c r="F40" s="180"/>
      <c r="G40" s="30"/>
      <c r="H40" s="180"/>
      <c r="I40" s="180"/>
      <c r="J40" s="30"/>
      <c r="K40" s="180"/>
      <c r="L40" s="180"/>
      <c r="M40" s="30"/>
      <c r="N40" s="180"/>
      <c r="O40" s="180"/>
      <c r="P40" s="30"/>
      <c r="Q40" s="180"/>
      <c r="R40" s="180"/>
      <c r="S40" s="30"/>
      <c r="T40" s="180"/>
      <c r="U40" s="180"/>
      <c r="V40" s="30"/>
      <c r="W40" s="180"/>
      <c r="X40" s="180"/>
      <c r="Y40" s="30"/>
      <c r="Z40" s="180"/>
      <c r="AA40" s="180"/>
      <c r="AB40" s="30"/>
      <c r="AC40" s="180"/>
      <c r="AD40" s="180"/>
      <c r="AE40" s="30"/>
      <c r="AF40" s="180"/>
      <c r="AG40" s="180"/>
      <c r="AH40" s="30"/>
      <c r="AI40" s="180"/>
      <c r="AJ40" s="180"/>
      <c r="AK40" s="30"/>
      <c r="AL40" s="180"/>
      <c r="AM40" s="180"/>
      <c r="AN40" s="30"/>
      <c r="AO40" s="180"/>
      <c r="AP40" s="180"/>
      <c r="AQ40" s="30"/>
      <c r="AR40" s="180"/>
      <c r="AS40" s="180"/>
      <c r="AT40" s="30"/>
      <c r="AU40" s="180"/>
      <c r="AV40" s="180"/>
      <c r="AW40" s="30"/>
      <c r="AX40" s="180"/>
      <c r="AY40" s="180"/>
      <c r="AZ40" s="30"/>
      <c r="BA40" s="180"/>
      <c r="BB40" s="180"/>
      <c r="BC40" s="30"/>
      <c r="BD40" s="180"/>
      <c r="BE40" s="180"/>
      <c r="BF40" s="30"/>
      <c r="BG40" s="180"/>
      <c r="BH40" s="180"/>
      <c r="BI40" s="30"/>
      <c r="BJ40" s="180"/>
      <c r="BK40" s="180"/>
      <c r="BL40" s="167"/>
      <c r="BM40" s="31"/>
      <c r="BN40" s="31"/>
      <c r="BO40" s="31"/>
      <c r="BP40" s="31"/>
      <c r="BQ40" s="31"/>
      <c r="BR40" s="31"/>
      <c r="BS40" s="31"/>
      <c r="BT40" s="31"/>
      <c r="BU40" s="31"/>
      <c r="BV40" s="31"/>
      <c r="BW40" s="31"/>
      <c r="BX40" s="31"/>
      <c r="BY40" s="31"/>
      <c r="BZ40" s="31"/>
      <c r="CA40" s="31"/>
      <c r="CB40" s="167"/>
      <c r="CC40" s="167"/>
      <c r="CD40" s="167"/>
      <c r="CE40" s="167"/>
      <c r="CF40" s="167"/>
      <c r="CG40" s="167"/>
      <c r="CH40" s="167"/>
      <c r="CI40" s="167"/>
      <c r="CJ40" s="167"/>
      <c r="CK40" s="167"/>
      <c r="CL40" s="167"/>
      <c r="CM40" s="167"/>
      <c r="CN40" s="167"/>
      <c r="CO40" s="167"/>
      <c r="CP40" s="167"/>
      <c r="CQ40" s="167"/>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row>
    <row r="41" spans="1:287" s="521" customFormat="1" ht="30" hidden="1" customHeight="1" outlineLevel="1" x14ac:dyDescent="0.2">
      <c r="A41" s="155" t="str">
        <f>IF($B41="","","ZK 3")</f>
        <v>ZK 3</v>
      </c>
      <c r="B41" s="313" t="s">
        <v>140</v>
      </c>
      <c r="C41" s="244"/>
      <c r="D41" s="520"/>
      <c r="E41" s="1276"/>
      <c r="F41" s="1276"/>
      <c r="G41" s="30"/>
      <c r="H41" s="1276"/>
      <c r="I41" s="1276"/>
      <c r="J41" s="30"/>
      <c r="K41" s="1276"/>
      <c r="L41" s="1276"/>
      <c r="M41" s="30"/>
      <c r="N41" s="1276"/>
      <c r="O41" s="1276"/>
      <c r="P41" s="30"/>
      <c r="Q41" s="1276"/>
      <c r="R41" s="1276"/>
      <c r="S41" s="30"/>
      <c r="T41" s="1276"/>
      <c r="U41" s="1276"/>
      <c r="V41" s="30"/>
      <c r="W41" s="1276"/>
      <c r="X41" s="1276"/>
      <c r="Y41" s="30"/>
      <c r="Z41" s="1276"/>
      <c r="AA41" s="1276"/>
      <c r="AB41" s="30"/>
      <c r="AC41" s="1276"/>
      <c r="AD41" s="1276"/>
      <c r="AE41" s="30"/>
      <c r="AF41" s="1276"/>
      <c r="AG41" s="1276"/>
      <c r="AH41" s="30"/>
      <c r="AI41" s="1276"/>
      <c r="AJ41" s="1276"/>
      <c r="AK41" s="30"/>
      <c r="AL41" s="1276"/>
      <c r="AM41" s="1276"/>
      <c r="AN41" s="30"/>
      <c r="AO41" s="1276"/>
      <c r="AP41" s="1276"/>
      <c r="AQ41" s="30"/>
      <c r="AR41" s="1276"/>
      <c r="AS41" s="1276"/>
      <c r="AT41" s="30"/>
      <c r="AU41" s="1276"/>
      <c r="AV41" s="1276"/>
      <c r="AW41" s="30"/>
      <c r="AX41" s="1276"/>
      <c r="AY41" s="1276"/>
      <c r="AZ41" s="30"/>
      <c r="BA41" s="1276"/>
      <c r="BB41" s="1276"/>
      <c r="BC41" s="30"/>
      <c r="BD41" s="1276"/>
      <c r="BE41" s="1276"/>
      <c r="BF41" s="30"/>
      <c r="BG41" s="1276"/>
      <c r="BH41" s="1276"/>
      <c r="BI41" s="30"/>
      <c r="BJ41" s="1276"/>
      <c r="BK41" s="1276"/>
      <c r="BL41" s="212"/>
      <c r="BM41" s="31"/>
      <c r="BN41" s="31"/>
      <c r="BO41" s="31"/>
      <c r="BP41" s="31"/>
      <c r="BQ41" s="31"/>
      <c r="BR41" s="31"/>
      <c r="BS41" s="31"/>
      <c r="BT41" s="31"/>
      <c r="BU41" s="31"/>
      <c r="BV41" s="31"/>
      <c r="BW41" s="31"/>
      <c r="BX41" s="31"/>
      <c r="BY41" s="31"/>
      <c r="BZ41" s="31"/>
      <c r="CA41" s="31"/>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2"/>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305"/>
      <c r="GW41" s="305"/>
      <c r="GX41" s="305"/>
      <c r="GY41" s="305"/>
      <c r="GZ41" s="305"/>
      <c r="HA41" s="305"/>
      <c r="HB41" s="305"/>
      <c r="HC41" s="305"/>
      <c r="HD41" s="305"/>
      <c r="HE41" s="305"/>
      <c r="HF41" s="305"/>
      <c r="HG41" s="305"/>
      <c r="HH41" s="305"/>
      <c r="HI41" s="305"/>
      <c r="HJ41" s="305"/>
      <c r="HK41" s="305"/>
      <c r="HL41" s="305"/>
      <c r="HM41" s="305"/>
      <c r="HN41" s="305"/>
      <c r="HO41" s="305"/>
      <c r="HP41" s="305"/>
      <c r="HQ41" s="305"/>
      <c r="HR41" s="305"/>
      <c r="HS41" s="305"/>
      <c r="HT41" s="305"/>
      <c r="HU41" s="305"/>
      <c r="HV41" s="305"/>
      <c r="HW41" s="305"/>
      <c r="HX41" s="305"/>
      <c r="HY41" s="305"/>
      <c r="HZ41" s="305"/>
      <c r="IA41" s="305"/>
      <c r="IB41" s="305"/>
      <c r="IC41" s="305"/>
      <c r="ID41" s="305"/>
      <c r="IE41" s="305"/>
      <c r="IF41" s="305"/>
      <c r="IG41" s="305"/>
      <c r="IH41" s="305"/>
      <c r="II41" s="305"/>
      <c r="IJ41" s="305"/>
      <c r="IK41" s="305"/>
      <c r="IL41" s="305"/>
      <c r="IM41" s="305"/>
      <c r="IN41" s="305"/>
      <c r="IO41" s="305"/>
      <c r="IP41" s="305"/>
      <c r="IQ41" s="305"/>
      <c r="IR41" s="305"/>
      <c r="IS41" s="305"/>
      <c r="IT41" s="305"/>
      <c r="IU41" s="305"/>
      <c r="IV41" s="305"/>
      <c r="IW41" s="305"/>
      <c r="IX41" s="305"/>
      <c r="IY41" s="305"/>
      <c r="IZ41" s="305"/>
      <c r="JA41" s="305"/>
      <c r="JB41" s="305"/>
      <c r="JC41" s="305"/>
      <c r="JD41" s="305"/>
      <c r="JE41" s="305"/>
      <c r="JF41" s="305"/>
      <c r="JG41" s="305"/>
      <c r="JH41" s="305"/>
      <c r="JI41" s="305"/>
      <c r="JJ41" s="305"/>
      <c r="JK41" s="305"/>
      <c r="JL41" s="305"/>
      <c r="JM41" s="305"/>
      <c r="JN41" s="305"/>
      <c r="JO41" s="305"/>
      <c r="JP41" s="305"/>
      <c r="JQ41" s="305"/>
      <c r="JR41" s="305"/>
      <c r="JS41" s="305"/>
      <c r="JT41" s="305"/>
      <c r="JU41" s="305"/>
      <c r="JV41" s="305"/>
      <c r="JW41" s="305"/>
      <c r="JX41" s="305"/>
      <c r="JY41" s="305"/>
      <c r="JZ41" s="305"/>
      <c r="KA41" s="305"/>
    </row>
    <row r="42" spans="1:287" s="454" customFormat="1" ht="69.75" hidden="1" customHeight="1" outlineLevel="1" x14ac:dyDescent="0.2">
      <c r="A42" s="216"/>
      <c r="B42" s="316" t="str">
        <f>IF($B41=$B$377,$C$377,IF($B41=$B$378,$C$378,IF($B41=$B$379,$C$379,IF($B41=$B$380,$C$380,IF($B41=$B$381,$C$381,IF($B41=$B$382,$C$382,IF($B41=$B$383,$C$383,IF($B41=$B$384,$C$384,IF($B41=$B$385,$C$385,IF($B41=$B$386,$C$386,IF($B41=$B$387,$C$387,IF($B41=$B$388,$C$388,""))))))))))))</f>
        <v xml:space="preserve">Beschreibung </v>
      </c>
      <c r="C42" s="1258"/>
      <c r="D42" s="522"/>
      <c r="E42" s="1276"/>
      <c r="F42" s="1276"/>
      <c r="G42" s="30"/>
      <c r="H42" s="1276"/>
      <c r="I42" s="1276"/>
      <c r="J42" s="30"/>
      <c r="K42" s="1276"/>
      <c r="L42" s="1276"/>
      <c r="M42" s="30"/>
      <c r="N42" s="1276"/>
      <c r="O42" s="1276"/>
      <c r="P42" s="30"/>
      <c r="Q42" s="1276"/>
      <c r="R42" s="1276"/>
      <c r="S42" s="30"/>
      <c r="T42" s="1276"/>
      <c r="U42" s="1276"/>
      <c r="V42" s="30"/>
      <c r="W42" s="1276"/>
      <c r="X42" s="1276"/>
      <c r="Y42" s="30"/>
      <c r="Z42" s="1276"/>
      <c r="AA42" s="1276"/>
      <c r="AB42" s="30"/>
      <c r="AC42" s="1276"/>
      <c r="AD42" s="1276"/>
      <c r="AE42" s="30"/>
      <c r="AF42" s="1276"/>
      <c r="AG42" s="1276"/>
      <c r="AH42" s="30"/>
      <c r="AI42" s="1276"/>
      <c r="AJ42" s="1276"/>
      <c r="AK42" s="30"/>
      <c r="AL42" s="1276"/>
      <c r="AM42" s="1276"/>
      <c r="AN42" s="30"/>
      <c r="AO42" s="1276"/>
      <c r="AP42" s="1276"/>
      <c r="AQ42" s="30"/>
      <c r="AR42" s="1276"/>
      <c r="AS42" s="1276"/>
      <c r="AT42" s="30"/>
      <c r="AU42" s="1276"/>
      <c r="AV42" s="1276"/>
      <c r="AW42" s="30"/>
      <c r="AX42" s="1276"/>
      <c r="AY42" s="1276"/>
      <c r="AZ42" s="30"/>
      <c r="BA42" s="1276"/>
      <c r="BB42" s="1276"/>
      <c r="BC42" s="30"/>
      <c r="BD42" s="1276"/>
      <c r="BE42" s="1276"/>
      <c r="BF42" s="30"/>
      <c r="BG42" s="1276"/>
      <c r="BH42" s="1276"/>
      <c r="BI42" s="30"/>
      <c r="BJ42" s="1276"/>
      <c r="BK42" s="1276"/>
      <c r="BL42" s="73"/>
      <c r="BM42" s="31"/>
      <c r="BN42" s="31"/>
      <c r="BO42" s="31"/>
      <c r="BP42" s="31"/>
      <c r="BQ42" s="31"/>
      <c r="BR42" s="31"/>
      <c r="BS42" s="31"/>
      <c r="BT42" s="31"/>
      <c r="BU42" s="31"/>
      <c r="BV42" s="31"/>
      <c r="BW42" s="31"/>
      <c r="BX42" s="31"/>
      <c r="BY42" s="31"/>
      <c r="BZ42" s="31"/>
      <c r="CA42" s="31"/>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row>
    <row r="43" spans="1:287" ht="27" hidden="1" customHeight="1" outlineLevel="2" x14ac:dyDescent="0.2">
      <c r="A43" s="242"/>
      <c r="B43" s="312" t="s">
        <v>146</v>
      </c>
      <c r="C43" s="1259"/>
      <c r="D43" s="524"/>
      <c r="E43" s="1276"/>
      <c r="F43" s="1276"/>
      <c r="H43" s="1276"/>
      <c r="I43" s="1276"/>
      <c r="K43" s="1276"/>
      <c r="L43" s="1276"/>
      <c r="N43" s="1276"/>
      <c r="O43" s="1276"/>
      <c r="Q43" s="1276"/>
      <c r="R43" s="1276"/>
      <c r="T43" s="1276"/>
      <c r="U43" s="1276"/>
      <c r="W43" s="1276"/>
      <c r="X43" s="1276"/>
      <c r="Z43" s="1276"/>
      <c r="AA43" s="1276"/>
      <c r="AC43" s="1276"/>
      <c r="AD43" s="1276"/>
      <c r="AF43" s="1276"/>
      <c r="AG43" s="1276"/>
      <c r="AI43" s="1276"/>
      <c r="AJ43" s="1276"/>
      <c r="AL43" s="1276"/>
      <c r="AM43" s="1276"/>
      <c r="AO43" s="1276"/>
      <c r="AP43" s="1276"/>
      <c r="AR43" s="1276"/>
      <c r="AS43" s="1276"/>
      <c r="AU43" s="1276"/>
      <c r="AV43" s="1276"/>
      <c r="AX43" s="1276"/>
      <c r="AY43" s="1276"/>
      <c r="BA43" s="1276"/>
      <c r="BB43" s="1276"/>
      <c r="BD43" s="1276"/>
      <c r="BE43" s="1276"/>
      <c r="BG43" s="1276"/>
      <c r="BH43" s="1276"/>
      <c r="BJ43" s="1276"/>
      <c r="BK43" s="1276"/>
      <c r="BL43" s="62"/>
      <c r="CB43" s="62"/>
      <c r="CC43" s="62"/>
      <c r="CD43" s="62"/>
      <c r="CE43" s="62"/>
      <c r="CF43" s="62"/>
      <c r="CG43" s="62"/>
      <c r="CH43" s="62"/>
      <c r="CI43" s="62"/>
      <c r="CJ43" s="62"/>
      <c r="CK43" s="62"/>
      <c r="CL43" s="62"/>
      <c r="CM43" s="62"/>
      <c r="CN43" s="62"/>
      <c r="CO43" s="62"/>
      <c r="CP43" s="62"/>
      <c r="CQ43" s="62"/>
      <c r="GH43" s="62"/>
      <c r="GI43" s="62"/>
      <c r="GJ43" s="62"/>
      <c r="GK43" s="62"/>
      <c r="GL43" s="62"/>
      <c r="GM43" s="62"/>
      <c r="GN43" s="62"/>
      <c r="GO43" s="62"/>
      <c r="GP43" s="62"/>
      <c r="GQ43" s="62"/>
      <c r="GR43" s="62"/>
      <c r="GS43" s="62"/>
      <c r="GT43" s="62"/>
      <c r="GU43" s="62"/>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row>
    <row r="44" spans="1:287" ht="27" hidden="1" customHeight="1" outlineLevel="2" x14ac:dyDescent="0.2">
      <c r="A44" s="242"/>
      <c r="B44" s="312" t="s">
        <v>147</v>
      </c>
      <c r="C44" s="1259"/>
      <c r="D44" s="524"/>
      <c r="E44" s="1276"/>
      <c r="F44" s="1276"/>
      <c r="H44" s="1276"/>
      <c r="I44" s="1276"/>
      <c r="K44" s="1276"/>
      <c r="L44" s="1276"/>
      <c r="N44" s="1276"/>
      <c r="O44" s="1276"/>
      <c r="Q44" s="1276"/>
      <c r="R44" s="1276"/>
      <c r="T44" s="1276"/>
      <c r="U44" s="1276"/>
      <c r="W44" s="1276"/>
      <c r="X44" s="1276"/>
      <c r="Z44" s="1276"/>
      <c r="AA44" s="1276"/>
      <c r="AC44" s="1276"/>
      <c r="AD44" s="1276"/>
      <c r="AF44" s="1276"/>
      <c r="AG44" s="1276"/>
      <c r="AI44" s="1276"/>
      <c r="AJ44" s="1276"/>
      <c r="AL44" s="1276"/>
      <c r="AM44" s="1276"/>
      <c r="AO44" s="1276"/>
      <c r="AP44" s="1276"/>
      <c r="AR44" s="1276"/>
      <c r="AS44" s="1276"/>
      <c r="AU44" s="1276"/>
      <c r="AV44" s="1276"/>
      <c r="AX44" s="1276"/>
      <c r="AY44" s="1276"/>
      <c r="BA44" s="1276"/>
      <c r="BB44" s="1276"/>
      <c r="BD44" s="1276"/>
      <c r="BE44" s="1276"/>
      <c r="BG44" s="1276"/>
      <c r="BH44" s="1276"/>
      <c r="BJ44" s="1276"/>
      <c r="BK44" s="1276"/>
      <c r="BL44" s="62"/>
      <c r="CB44" s="62"/>
      <c r="CC44" s="62"/>
      <c r="CD44" s="62"/>
      <c r="CE44" s="62"/>
      <c r="CF44" s="62"/>
      <c r="CG44" s="62"/>
      <c r="CH44" s="62"/>
      <c r="CI44" s="62"/>
      <c r="CJ44" s="62"/>
      <c r="CK44" s="62"/>
      <c r="CL44" s="62"/>
      <c r="CM44" s="62"/>
      <c r="CN44" s="62"/>
      <c r="CO44" s="62"/>
      <c r="CP44" s="62"/>
      <c r="CQ44" s="62"/>
      <c r="GH44" s="62"/>
      <c r="GI44" s="62"/>
      <c r="GJ44" s="62"/>
      <c r="GK44" s="62"/>
      <c r="GL44" s="62"/>
      <c r="GM44" s="62"/>
      <c r="GN44" s="62"/>
      <c r="GO44" s="62"/>
      <c r="GP44" s="62"/>
      <c r="GQ44" s="62"/>
      <c r="GR44" s="62"/>
      <c r="GS44" s="62"/>
      <c r="GT44" s="62"/>
      <c r="GU44" s="62"/>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row>
    <row r="45" spans="1:287" ht="27" hidden="1" customHeight="1" outlineLevel="2" x14ac:dyDescent="0.2">
      <c r="A45" s="242"/>
      <c r="B45" s="312" t="s">
        <v>148</v>
      </c>
      <c r="C45" s="1259"/>
      <c r="D45" s="524"/>
      <c r="E45" s="1276"/>
      <c r="F45" s="1276"/>
      <c r="H45" s="1276"/>
      <c r="I45" s="1276"/>
      <c r="K45" s="1276"/>
      <c r="L45" s="1276"/>
      <c r="N45" s="1276"/>
      <c r="O45" s="1276"/>
      <c r="Q45" s="1276"/>
      <c r="R45" s="1276"/>
      <c r="T45" s="1276"/>
      <c r="U45" s="1276"/>
      <c r="W45" s="1276"/>
      <c r="X45" s="1276"/>
      <c r="Z45" s="1276"/>
      <c r="AA45" s="1276"/>
      <c r="AC45" s="1276"/>
      <c r="AD45" s="1276"/>
      <c r="AF45" s="1276"/>
      <c r="AG45" s="1276"/>
      <c r="AI45" s="1276"/>
      <c r="AJ45" s="1276"/>
      <c r="AL45" s="1276"/>
      <c r="AM45" s="1276"/>
      <c r="AO45" s="1276"/>
      <c r="AP45" s="1276"/>
      <c r="AR45" s="1276"/>
      <c r="AS45" s="1276"/>
      <c r="AU45" s="1276"/>
      <c r="AV45" s="1276"/>
      <c r="AX45" s="1276"/>
      <c r="AY45" s="1276"/>
      <c r="BA45" s="1276"/>
      <c r="BB45" s="1276"/>
      <c r="BD45" s="1276"/>
      <c r="BE45" s="1276"/>
      <c r="BG45" s="1276"/>
      <c r="BH45" s="1276"/>
      <c r="BJ45" s="1276"/>
      <c r="BK45" s="1276"/>
      <c r="BL45" s="62"/>
      <c r="CB45" s="62"/>
      <c r="CC45" s="62"/>
      <c r="CD45" s="62"/>
      <c r="CE45" s="62"/>
      <c r="CF45" s="62"/>
      <c r="CG45" s="62"/>
      <c r="CH45" s="62"/>
      <c r="CI45" s="62"/>
      <c r="CJ45" s="62"/>
      <c r="CK45" s="62"/>
      <c r="CL45" s="62"/>
      <c r="CM45" s="62"/>
      <c r="CN45" s="62"/>
      <c r="CO45" s="62"/>
      <c r="CP45" s="62"/>
      <c r="CQ45" s="62"/>
      <c r="GH45" s="62"/>
      <c r="GI45" s="62"/>
      <c r="GJ45" s="62"/>
      <c r="GK45" s="62"/>
      <c r="GL45" s="62"/>
      <c r="GM45" s="62"/>
      <c r="GN45" s="62"/>
      <c r="GO45" s="62"/>
      <c r="GP45" s="62"/>
      <c r="GQ45" s="62"/>
      <c r="GR45" s="62"/>
      <c r="GS45" s="62"/>
      <c r="GT45" s="62"/>
      <c r="GU45" s="62"/>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row>
    <row r="46" spans="1:287" s="454" customFormat="1" ht="27" hidden="1" customHeight="1" outlineLevel="2" x14ac:dyDescent="0.2">
      <c r="A46" s="523"/>
      <c r="B46" s="590" t="s">
        <v>155</v>
      </c>
      <c r="C46" s="1259"/>
      <c r="D46" s="522"/>
      <c r="E46" s="1276"/>
      <c r="F46" s="1276"/>
      <c r="G46" s="30"/>
      <c r="H46" s="1276"/>
      <c r="I46" s="1276"/>
      <c r="J46" s="30"/>
      <c r="K46" s="1276"/>
      <c r="L46" s="1276"/>
      <c r="M46" s="30"/>
      <c r="N46" s="1276"/>
      <c r="O46" s="1276"/>
      <c r="P46" s="30"/>
      <c r="Q46" s="1276"/>
      <c r="R46" s="1276"/>
      <c r="S46" s="30"/>
      <c r="T46" s="1276"/>
      <c r="U46" s="1276"/>
      <c r="V46" s="30"/>
      <c r="W46" s="1276"/>
      <c r="X46" s="1276"/>
      <c r="Y46" s="30"/>
      <c r="Z46" s="1276"/>
      <c r="AA46" s="1276"/>
      <c r="AB46" s="30"/>
      <c r="AC46" s="1276"/>
      <c r="AD46" s="1276"/>
      <c r="AE46" s="30"/>
      <c r="AF46" s="1276"/>
      <c r="AG46" s="1276"/>
      <c r="AH46" s="30"/>
      <c r="AI46" s="1276"/>
      <c r="AJ46" s="1276"/>
      <c r="AK46" s="30"/>
      <c r="AL46" s="1276"/>
      <c r="AM46" s="1276"/>
      <c r="AN46" s="30"/>
      <c r="AO46" s="1276"/>
      <c r="AP46" s="1276"/>
      <c r="AQ46" s="30"/>
      <c r="AR46" s="1276"/>
      <c r="AS46" s="1276"/>
      <c r="AT46" s="30"/>
      <c r="AU46" s="1276"/>
      <c r="AV46" s="1276"/>
      <c r="AW46" s="30"/>
      <c r="AX46" s="1276"/>
      <c r="AY46" s="1276"/>
      <c r="AZ46" s="30"/>
      <c r="BA46" s="1276"/>
      <c r="BB46" s="1276"/>
      <c r="BC46" s="30"/>
      <c r="BD46" s="1276"/>
      <c r="BE46" s="1276"/>
      <c r="BF46" s="30"/>
      <c r="BG46" s="1276"/>
      <c r="BH46" s="1276"/>
      <c r="BI46" s="30"/>
      <c r="BJ46" s="1276"/>
      <c r="BK46" s="1276"/>
      <c r="BL46" s="73"/>
      <c r="BM46" s="31"/>
      <c r="BN46" s="31"/>
      <c r="BO46" s="31"/>
      <c r="BP46" s="31"/>
      <c r="BQ46" s="31"/>
      <c r="BR46" s="31"/>
      <c r="BS46" s="31"/>
      <c r="BT46" s="31"/>
      <c r="BU46" s="31"/>
      <c r="BV46" s="31"/>
      <c r="BW46" s="31"/>
      <c r="BX46" s="31"/>
      <c r="BY46" s="31"/>
      <c r="BZ46" s="31"/>
      <c r="CA46" s="31"/>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row>
    <row r="47" spans="1:287" s="454" customFormat="1" ht="27" hidden="1" customHeight="1" outlineLevel="2" x14ac:dyDescent="0.2">
      <c r="A47" s="523"/>
      <c r="B47" s="525"/>
      <c r="C47" s="1259"/>
      <c r="D47" s="522"/>
      <c r="E47" s="1276"/>
      <c r="F47" s="1276"/>
      <c r="G47" s="30"/>
      <c r="H47" s="1276"/>
      <c r="I47" s="1276"/>
      <c r="J47" s="30"/>
      <c r="K47" s="1276"/>
      <c r="L47" s="1276"/>
      <c r="M47" s="30"/>
      <c r="N47" s="1276"/>
      <c r="O47" s="1276"/>
      <c r="P47" s="30"/>
      <c r="Q47" s="1276"/>
      <c r="R47" s="1276"/>
      <c r="S47" s="30"/>
      <c r="T47" s="1276"/>
      <c r="U47" s="1276"/>
      <c r="V47" s="30"/>
      <c r="W47" s="1276"/>
      <c r="X47" s="1276"/>
      <c r="Y47" s="30"/>
      <c r="Z47" s="1276"/>
      <c r="AA47" s="1276"/>
      <c r="AB47" s="30"/>
      <c r="AC47" s="1276"/>
      <c r="AD47" s="1276"/>
      <c r="AE47" s="30"/>
      <c r="AF47" s="1276"/>
      <c r="AG47" s="1276"/>
      <c r="AH47" s="30"/>
      <c r="AI47" s="1276"/>
      <c r="AJ47" s="1276"/>
      <c r="AK47" s="30"/>
      <c r="AL47" s="1276"/>
      <c r="AM47" s="1276"/>
      <c r="AN47" s="30"/>
      <c r="AO47" s="1276"/>
      <c r="AP47" s="1276"/>
      <c r="AQ47" s="30"/>
      <c r="AR47" s="1276"/>
      <c r="AS47" s="1276"/>
      <c r="AT47" s="30"/>
      <c r="AU47" s="1276"/>
      <c r="AV47" s="1276"/>
      <c r="AW47" s="30"/>
      <c r="AX47" s="1276"/>
      <c r="AY47" s="1276"/>
      <c r="AZ47" s="30"/>
      <c r="BA47" s="1276"/>
      <c r="BB47" s="1276"/>
      <c r="BC47" s="30"/>
      <c r="BD47" s="1276"/>
      <c r="BE47" s="1276"/>
      <c r="BF47" s="30"/>
      <c r="BG47" s="1276"/>
      <c r="BH47" s="1276"/>
      <c r="BI47" s="30"/>
      <c r="BJ47" s="1276"/>
      <c r="BK47" s="1276"/>
      <c r="BL47" s="73"/>
      <c r="BM47" s="31"/>
      <c r="BN47" s="31"/>
      <c r="BO47" s="31"/>
      <c r="BP47" s="31"/>
      <c r="BQ47" s="31"/>
      <c r="BR47" s="31"/>
      <c r="BS47" s="31"/>
      <c r="BT47" s="31"/>
      <c r="BU47" s="31"/>
      <c r="BV47" s="31"/>
      <c r="BW47" s="31"/>
      <c r="BX47" s="31"/>
      <c r="BY47" s="31"/>
      <c r="BZ47" s="31"/>
      <c r="CA47" s="31"/>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row>
    <row r="48" spans="1:287" ht="27" hidden="1" customHeight="1" outlineLevel="3" x14ac:dyDescent="0.2">
      <c r="A48" s="523"/>
      <c r="B48" s="526" t="s">
        <v>156</v>
      </c>
      <c r="C48" s="1259"/>
      <c r="D48" s="524"/>
      <c r="E48" s="1276"/>
      <c r="F48" s="1276"/>
      <c r="H48" s="1276"/>
      <c r="I48" s="1276"/>
      <c r="K48" s="1276"/>
      <c r="L48" s="1276"/>
      <c r="N48" s="1276"/>
      <c r="O48" s="1276"/>
      <c r="Q48" s="1276"/>
      <c r="R48" s="1276"/>
      <c r="T48" s="1276"/>
      <c r="U48" s="1276"/>
      <c r="W48" s="1276"/>
      <c r="X48" s="1276"/>
      <c r="Z48" s="1276"/>
      <c r="AA48" s="1276"/>
      <c r="AC48" s="1276"/>
      <c r="AD48" s="1276"/>
      <c r="AF48" s="1276"/>
      <c r="AG48" s="1276"/>
      <c r="AI48" s="1276"/>
      <c r="AJ48" s="1276"/>
      <c r="AL48" s="1276"/>
      <c r="AM48" s="1276"/>
      <c r="AO48" s="1276"/>
      <c r="AP48" s="1276"/>
      <c r="AR48" s="1276"/>
      <c r="AS48" s="1276"/>
      <c r="AU48" s="1276"/>
      <c r="AV48" s="1276"/>
      <c r="AX48" s="1276"/>
      <c r="AY48" s="1276"/>
      <c r="BA48" s="1276"/>
      <c r="BB48" s="1276"/>
      <c r="BD48" s="1276"/>
      <c r="BE48" s="1276"/>
      <c r="BG48" s="1276"/>
      <c r="BH48" s="1276"/>
      <c r="BJ48" s="1276"/>
      <c r="BK48" s="1276"/>
      <c r="BL48" s="62"/>
      <c r="BM48" s="41"/>
      <c r="BN48" s="41"/>
      <c r="BO48" s="41"/>
      <c r="BP48" s="41"/>
      <c r="BQ48" s="41"/>
      <c r="BR48" s="41"/>
      <c r="BS48" s="41"/>
      <c r="BT48" s="41"/>
      <c r="BU48" s="41"/>
      <c r="BV48" s="41"/>
      <c r="BW48" s="41"/>
      <c r="BX48" s="41"/>
      <c r="BY48" s="41"/>
      <c r="BZ48" s="41"/>
      <c r="CA48" s="41"/>
      <c r="CB48" s="62"/>
      <c r="CC48" s="62"/>
      <c r="CD48" s="62"/>
      <c r="CE48" s="62"/>
      <c r="CF48" s="62"/>
      <c r="CG48" s="62"/>
      <c r="CH48" s="62"/>
      <c r="CI48" s="62"/>
      <c r="CJ48" s="62"/>
      <c r="CK48" s="62"/>
      <c r="CL48" s="62"/>
      <c r="CM48" s="62"/>
      <c r="CN48" s="62"/>
      <c r="CO48" s="62"/>
      <c r="CP48" s="62"/>
      <c r="CQ48" s="62"/>
      <c r="GH48" s="62"/>
      <c r="GI48" s="62"/>
      <c r="GJ48" s="62"/>
      <c r="GK48" s="62"/>
      <c r="GL48" s="62"/>
      <c r="GM48" s="62"/>
      <c r="GN48" s="62"/>
      <c r="GO48" s="62"/>
      <c r="GP48" s="62"/>
      <c r="GQ48" s="62"/>
      <c r="GR48" s="62"/>
      <c r="GS48" s="62"/>
      <c r="GT48" s="62"/>
      <c r="GU48" s="62"/>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row>
    <row r="49" spans="1:287" ht="27" hidden="1" customHeight="1" outlineLevel="3" x14ac:dyDescent="0.2">
      <c r="A49" s="523"/>
      <c r="B49" s="457" t="s">
        <v>157</v>
      </c>
      <c r="C49" s="1259"/>
      <c r="D49" s="524"/>
      <c r="E49" s="1262"/>
      <c r="F49" s="1263"/>
      <c r="H49" s="1262"/>
      <c r="I49" s="1263"/>
      <c r="K49" s="1262"/>
      <c r="L49" s="1263"/>
      <c r="N49" s="1262"/>
      <c r="O49" s="1263"/>
      <c r="Q49" s="1262"/>
      <c r="R49" s="1263"/>
      <c r="T49" s="1262"/>
      <c r="U49" s="1263"/>
      <c r="W49" s="1262"/>
      <c r="X49" s="1263"/>
      <c r="Z49" s="1262"/>
      <c r="AA49" s="1263"/>
      <c r="AC49" s="1262"/>
      <c r="AD49" s="1263"/>
      <c r="AF49" s="1262"/>
      <c r="AG49" s="1263"/>
      <c r="AI49" s="1262"/>
      <c r="AJ49" s="1263"/>
      <c r="AL49" s="1262"/>
      <c r="AM49" s="1263"/>
      <c r="AO49" s="1262"/>
      <c r="AP49" s="1263"/>
      <c r="AR49" s="1262"/>
      <c r="AS49" s="1263"/>
      <c r="AU49" s="1262"/>
      <c r="AV49" s="1263"/>
      <c r="AX49" s="1262"/>
      <c r="AY49" s="1263"/>
      <c r="BA49" s="1262"/>
      <c r="BB49" s="1263"/>
      <c r="BD49" s="1262"/>
      <c r="BE49" s="1263"/>
      <c r="BG49" s="1262"/>
      <c r="BH49" s="1263"/>
      <c r="BJ49" s="1262"/>
      <c r="BK49" s="1263"/>
      <c r="BL49" s="62"/>
      <c r="CB49" s="62"/>
      <c r="CC49" s="62"/>
      <c r="CD49" s="62"/>
      <c r="CE49" s="62"/>
      <c r="CF49" s="62"/>
      <c r="CG49" s="62"/>
      <c r="CH49" s="62"/>
      <c r="CI49" s="62"/>
      <c r="CJ49" s="62"/>
      <c r="CK49" s="62"/>
      <c r="CL49" s="62"/>
      <c r="CM49" s="62"/>
      <c r="CN49" s="62"/>
      <c r="CO49" s="62"/>
      <c r="CP49" s="62"/>
      <c r="CQ49" s="62"/>
      <c r="GH49" s="62"/>
      <c r="GI49" s="62"/>
      <c r="GJ49" s="62"/>
      <c r="GK49" s="62"/>
      <c r="GL49" s="62"/>
      <c r="GM49" s="62"/>
      <c r="GN49" s="62"/>
      <c r="GO49" s="62"/>
      <c r="GP49" s="62"/>
      <c r="GQ49" s="62"/>
      <c r="GR49" s="62"/>
      <c r="GS49" s="62"/>
      <c r="GT49" s="62"/>
      <c r="GU49" s="62"/>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row>
    <row r="50" spans="1:287" ht="27" hidden="1" customHeight="1" outlineLevel="3" x14ac:dyDescent="0.2">
      <c r="A50" s="523"/>
      <c r="B50" s="457" t="s">
        <v>158</v>
      </c>
      <c r="C50" s="1259"/>
      <c r="D50" s="524"/>
      <c r="E50" s="1262"/>
      <c r="F50" s="1263"/>
      <c r="H50" s="1262"/>
      <c r="I50" s="1263"/>
      <c r="K50" s="1262"/>
      <c r="L50" s="1263"/>
      <c r="N50" s="1262"/>
      <c r="O50" s="1263"/>
      <c r="Q50" s="1262"/>
      <c r="R50" s="1263"/>
      <c r="T50" s="1262"/>
      <c r="U50" s="1263"/>
      <c r="W50" s="1262"/>
      <c r="X50" s="1263"/>
      <c r="Z50" s="1262"/>
      <c r="AA50" s="1263"/>
      <c r="AC50" s="1262"/>
      <c r="AD50" s="1263"/>
      <c r="AF50" s="1262"/>
      <c r="AG50" s="1263"/>
      <c r="AI50" s="1262"/>
      <c r="AJ50" s="1263"/>
      <c r="AL50" s="1262"/>
      <c r="AM50" s="1263"/>
      <c r="AO50" s="1262"/>
      <c r="AP50" s="1263"/>
      <c r="AR50" s="1262"/>
      <c r="AS50" s="1263"/>
      <c r="AU50" s="1262"/>
      <c r="AV50" s="1263"/>
      <c r="AX50" s="1262"/>
      <c r="AY50" s="1263"/>
      <c r="BA50" s="1262"/>
      <c r="BB50" s="1263"/>
      <c r="BD50" s="1262"/>
      <c r="BE50" s="1263"/>
      <c r="BG50" s="1262"/>
      <c r="BH50" s="1263"/>
      <c r="BJ50" s="1262"/>
      <c r="BK50" s="1263"/>
      <c r="BL50" s="62"/>
      <c r="CB50" s="62"/>
      <c r="CC50" s="62"/>
      <c r="CD50" s="62"/>
      <c r="CE50" s="62"/>
      <c r="CF50" s="62"/>
      <c r="CG50" s="62"/>
      <c r="CH50" s="62"/>
      <c r="CI50" s="62"/>
      <c r="CJ50" s="62"/>
      <c r="CK50" s="62"/>
      <c r="CL50" s="62"/>
      <c r="CM50" s="62"/>
      <c r="CN50" s="62"/>
      <c r="CO50" s="62"/>
      <c r="CP50" s="62"/>
      <c r="CQ50" s="62"/>
      <c r="GH50" s="62"/>
      <c r="GI50" s="62"/>
      <c r="GJ50" s="62"/>
      <c r="GK50" s="62"/>
      <c r="GL50" s="62"/>
      <c r="GM50" s="62"/>
      <c r="GN50" s="62"/>
      <c r="GO50" s="62"/>
      <c r="GP50" s="62"/>
      <c r="GQ50" s="62"/>
      <c r="GR50" s="62"/>
      <c r="GS50" s="62"/>
      <c r="GT50" s="62"/>
      <c r="GU50" s="62"/>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row>
    <row r="51" spans="1:287" s="454" customFormat="1" ht="27" hidden="1" customHeight="1" outlineLevel="2" x14ac:dyDescent="0.2">
      <c r="A51" s="523"/>
      <c r="B51" s="527"/>
      <c r="C51" s="1259"/>
      <c r="D51" s="522"/>
      <c r="E51" s="1274"/>
      <c r="F51" s="1275"/>
      <c r="G51" s="30"/>
      <c r="H51" s="1274"/>
      <c r="I51" s="1275"/>
      <c r="J51" s="30"/>
      <c r="K51" s="1274"/>
      <c r="L51" s="1275"/>
      <c r="M51" s="30"/>
      <c r="N51" s="1274"/>
      <c r="O51" s="1275"/>
      <c r="P51" s="30"/>
      <c r="Q51" s="1274"/>
      <c r="R51" s="1275"/>
      <c r="S51" s="30"/>
      <c r="T51" s="1274"/>
      <c r="U51" s="1275"/>
      <c r="V51" s="30"/>
      <c r="W51" s="1274"/>
      <c r="X51" s="1275"/>
      <c r="Y51" s="30"/>
      <c r="Z51" s="1274"/>
      <c r="AA51" s="1275"/>
      <c r="AB51" s="30"/>
      <c r="AC51" s="1274"/>
      <c r="AD51" s="1275"/>
      <c r="AE51" s="30"/>
      <c r="AF51" s="1274"/>
      <c r="AG51" s="1275"/>
      <c r="AH51" s="30"/>
      <c r="AI51" s="1274"/>
      <c r="AJ51" s="1275"/>
      <c r="AK51" s="30"/>
      <c r="AL51" s="1274"/>
      <c r="AM51" s="1275"/>
      <c r="AN51" s="30"/>
      <c r="AO51" s="1274"/>
      <c r="AP51" s="1275"/>
      <c r="AQ51" s="30"/>
      <c r="AR51" s="1274"/>
      <c r="AS51" s="1275"/>
      <c r="AT51" s="30"/>
      <c r="AU51" s="1274"/>
      <c r="AV51" s="1275"/>
      <c r="AW51" s="30"/>
      <c r="AX51" s="1274"/>
      <c r="AY51" s="1275"/>
      <c r="AZ51" s="30"/>
      <c r="BA51" s="1274"/>
      <c r="BB51" s="1275"/>
      <c r="BC51" s="30"/>
      <c r="BD51" s="1274"/>
      <c r="BE51" s="1275"/>
      <c r="BF51" s="30"/>
      <c r="BG51" s="1274"/>
      <c r="BH51" s="1275"/>
      <c r="BI51" s="30"/>
      <c r="BJ51" s="1274"/>
      <c r="BK51" s="1275"/>
      <c r="BL51" s="73"/>
      <c r="BM51" s="24"/>
      <c r="BN51" s="24"/>
      <c r="BO51" s="24"/>
      <c r="BP51" s="24"/>
      <c r="BQ51" s="24"/>
      <c r="BR51" s="24"/>
      <c r="BS51" s="24"/>
      <c r="BT51" s="24"/>
      <c r="BU51" s="24"/>
      <c r="BV51" s="24"/>
      <c r="BW51" s="24"/>
      <c r="BX51" s="24"/>
      <c r="BY51" s="24"/>
      <c r="BZ51" s="24"/>
      <c r="CA51" s="24"/>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row>
    <row r="52" spans="1:287" ht="27" hidden="1" customHeight="1" outlineLevel="2" x14ac:dyDescent="0.2">
      <c r="A52" s="523"/>
      <c r="B52" s="526" t="s">
        <v>72</v>
      </c>
      <c r="C52" s="1259"/>
      <c r="D52" s="524"/>
      <c r="E52" s="1254"/>
      <c r="F52" s="1254"/>
      <c r="G52" s="2"/>
      <c r="H52" s="1254"/>
      <c r="I52" s="1254"/>
      <c r="J52" s="2"/>
      <c r="K52" s="1254"/>
      <c r="L52" s="1254"/>
      <c r="M52" s="2"/>
      <c r="N52" s="1254"/>
      <c r="O52" s="1254"/>
      <c r="P52" s="2"/>
      <c r="Q52" s="1254"/>
      <c r="R52" s="1254"/>
      <c r="S52" s="2"/>
      <c r="T52" s="1254"/>
      <c r="U52" s="1254"/>
      <c r="V52" s="2"/>
      <c r="W52" s="1254"/>
      <c r="X52" s="1254"/>
      <c r="Y52" s="2"/>
      <c r="Z52" s="1254"/>
      <c r="AA52" s="1254"/>
      <c r="AB52" s="2"/>
      <c r="AC52" s="1254"/>
      <c r="AD52" s="1254"/>
      <c r="AE52" s="2"/>
      <c r="AF52" s="1254"/>
      <c r="AG52" s="1254"/>
      <c r="AH52" s="2"/>
      <c r="AI52" s="1254"/>
      <c r="AJ52" s="1254"/>
      <c r="AK52" s="2"/>
      <c r="AL52" s="1254"/>
      <c r="AM52" s="1254"/>
      <c r="AN52" s="2"/>
      <c r="AO52" s="1254"/>
      <c r="AP52" s="1254"/>
      <c r="AQ52" s="2"/>
      <c r="AR52" s="1254"/>
      <c r="AS52" s="1254"/>
      <c r="AT52" s="2"/>
      <c r="AU52" s="1254"/>
      <c r="AV52" s="1254"/>
      <c r="AW52" s="2"/>
      <c r="AX52" s="1254"/>
      <c r="AY52" s="1254"/>
      <c r="AZ52" s="2"/>
      <c r="BA52" s="1254"/>
      <c r="BB52" s="1254"/>
      <c r="BC52" s="2"/>
      <c r="BD52" s="1254"/>
      <c r="BE52" s="1254"/>
      <c r="BF52" s="2"/>
      <c r="BG52" s="1254"/>
      <c r="BH52" s="1254"/>
      <c r="BI52" s="2"/>
      <c r="BJ52" s="1254"/>
      <c r="BK52" s="1254"/>
      <c r="BL52" s="62"/>
      <c r="CB52" s="62"/>
      <c r="CC52" s="62"/>
      <c r="CD52" s="62"/>
      <c r="CE52" s="62"/>
      <c r="CF52" s="62"/>
      <c r="CG52" s="62"/>
      <c r="CH52" s="62"/>
      <c r="CI52" s="62"/>
      <c r="CJ52" s="62"/>
      <c r="CK52" s="62"/>
      <c r="CL52" s="62"/>
      <c r="CM52" s="62"/>
      <c r="CN52" s="62"/>
      <c r="CO52" s="62"/>
      <c r="CP52" s="62"/>
      <c r="CQ52" s="62"/>
      <c r="GH52" s="62"/>
      <c r="GI52" s="62"/>
      <c r="GJ52" s="62"/>
      <c r="GK52" s="62"/>
      <c r="GL52" s="62"/>
      <c r="GM52" s="62"/>
      <c r="GN52" s="62"/>
      <c r="GO52" s="62"/>
      <c r="GP52" s="62"/>
      <c r="GQ52" s="62"/>
      <c r="GR52" s="62"/>
      <c r="GS52" s="62"/>
      <c r="GT52" s="62"/>
      <c r="GU52" s="62"/>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row>
    <row r="53" spans="1:287" ht="27" hidden="1" customHeight="1" outlineLevel="2" x14ac:dyDescent="0.2">
      <c r="A53" s="523"/>
      <c r="B53" s="457" t="s">
        <v>73</v>
      </c>
      <c r="C53" s="1259"/>
      <c r="D53" s="524"/>
      <c r="E53" s="1254"/>
      <c r="F53" s="1254"/>
      <c r="G53" s="2"/>
      <c r="H53" s="1254"/>
      <c r="I53" s="1254"/>
      <c r="J53" s="2"/>
      <c r="K53" s="1254"/>
      <c r="L53" s="1254"/>
      <c r="M53" s="2"/>
      <c r="N53" s="1254"/>
      <c r="O53" s="1254"/>
      <c r="P53" s="2"/>
      <c r="Q53" s="1254"/>
      <c r="R53" s="1254"/>
      <c r="S53" s="2"/>
      <c r="T53" s="1254"/>
      <c r="U53" s="1254"/>
      <c r="V53" s="2"/>
      <c r="W53" s="1254"/>
      <c r="X53" s="1254"/>
      <c r="Y53" s="2"/>
      <c r="Z53" s="1254"/>
      <c r="AA53" s="1254"/>
      <c r="AB53" s="2"/>
      <c r="AC53" s="1254"/>
      <c r="AD53" s="1254"/>
      <c r="AE53" s="2"/>
      <c r="AF53" s="1254"/>
      <c r="AG53" s="1254"/>
      <c r="AH53" s="2"/>
      <c r="AI53" s="1254"/>
      <c r="AJ53" s="1254"/>
      <c r="AK53" s="2"/>
      <c r="AL53" s="1254"/>
      <c r="AM53" s="1254"/>
      <c r="AN53" s="2"/>
      <c r="AO53" s="1254"/>
      <c r="AP53" s="1254"/>
      <c r="AQ53" s="2"/>
      <c r="AR53" s="1254"/>
      <c r="AS53" s="1254"/>
      <c r="AT53" s="2"/>
      <c r="AU53" s="1254"/>
      <c r="AV53" s="1254"/>
      <c r="AW53" s="2"/>
      <c r="AX53" s="1254"/>
      <c r="AY53" s="1254"/>
      <c r="AZ53" s="2"/>
      <c r="BA53" s="1254"/>
      <c r="BB53" s="1254"/>
      <c r="BC53" s="2"/>
      <c r="BD53" s="1254"/>
      <c r="BE53" s="1254"/>
      <c r="BF53" s="2"/>
      <c r="BG53" s="1254"/>
      <c r="BH53" s="1254"/>
      <c r="BI53" s="2"/>
      <c r="BJ53" s="1254"/>
      <c r="BK53" s="1254"/>
      <c r="BL53" s="62"/>
      <c r="BM53" s="114"/>
      <c r="BN53" s="114"/>
      <c r="BO53" s="114"/>
      <c r="BP53" s="114"/>
      <c r="BQ53" s="114"/>
      <c r="BR53" s="114"/>
      <c r="BS53" s="114"/>
      <c r="BT53" s="114"/>
      <c r="BU53" s="114"/>
      <c r="BV53" s="114"/>
      <c r="BW53" s="114"/>
      <c r="BX53" s="114"/>
      <c r="BY53" s="114"/>
      <c r="BZ53" s="114"/>
      <c r="CA53" s="114"/>
      <c r="CB53" s="62"/>
      <c r="CC53" s="62"/>
      <c r="CD53" s="62"/>
      <c r="CE53" s="62"/>
      <c r="CF53" s="62"/>
      <c r="CG53" s="62"/>
      <c r="CH53" s="62"/>
      <c r="CI53" s="62"/>
      <c r="CJ53" s="62"/>
      <c r="CK53" s="62"/>
      <c r="CL53" s="62"/>
      <c r="CM53" s="62"/>
      <c r="CN53" s="62"/>
      <c r="CO53" s="62"/>
      <c r="CP53" s="62"/>
      <c r="CQ53" s="62"/>
      <c r="GH53" s="62"/>
      <c r="GI53" s="62"/>
      <c r="GJ53" s="62"/>
      <c r="GK53" s="62"/>
      <c r="GL53" s="62"/>
      <c r="GM53" s="62"/>
      <c r="GN53" s="62"/>
      <c r="GO53" s="62"/>
      <c r="GP53" s="62"/>
      <c r="GQ53" s="62"/>
      <c r="GR53" s="62"/>
      <c r="GS53" s="62"/>
      <c r="GT53" s="62"/>
      <c r="GU53" s="62"/>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row>
    <row r="54" spans="1:287" ht="27" hidden="1" customHeight="1" outlineLevel="2" x14ac:dyDescent="0.2">
      <c r="A54" s="523"/>
      <c r="B54" s="457" t="s">
        <v>126</v>
      </c>
      <c r="C54" s="1259"/>
      <c r="D54" s="524"/>
      <c r="E54" s="1254"/>
      <c r="F54" s="1254"/>
      <c r="G54" s="2"/>
      <c r="H54" s="1254"/>
      <c r="I54" s="1254"/>
      <c r="J54" s="2"/>
      <c r="K54" s="1254"/>
      <c r="L54" s="1254"/>
      <c r="M54" s="2"/>
      <c r="N54" s="1254"/>
      <c r="O54" s="1254"/>
      <c r="P54" s="2"/>
      <c r="Q54" s="1254"/>
      <c r="R54" s="1254"/>
      <c r="S54" s="2"/>
      <c r="T54" s="1254"/>
      <c r="U54" s="1254"/>
      <c r="V54" s="2"/>
      <c r="W54" s="1254"/>
      <c r="X54" s="1254"/>
      <c r="Y54" s="2"/>
      <c r="Z54" s="1254"/>
      <c r="AA54" s="1254"/>
      <c r="AB54" s="2"/>
      <c r="AC54" s="1254"/>
      <c r="AD54" s="1254"/>
      <c r="AE54" s="2"/>
      <c r="AF54" s="1254"/>
      <c r="AG54" s="1254"/>
      <c r="AH54" s="2"/>
      <c r="AI54" s="1254"/>
      <c r="AJ54" s="1254"/>
      <c r="AK54" s="2"/>
      <c r="AL54" s="1254"/>
      <c r="AM54" s="1254"/>
      <c r="AN54" s="2"/>
      <c r="AO54" s="1254"/>
      <c r="AP54" s="1254"/>
      <c r="AQ54" s="2"/>
      <c r="AR54" s="1254"/>
      <c r="AS54" s="1254"/>
      <c r="AT54" s="2"/>
      <c r="AU54" s="1254"/>
      <c r="AV54" s="1254"/>
      <c r="AW54" s="2"/>
      <c r="AX54" s="1254"/>
      <c r="AY54" s="1254"/>
      <c r="AZ54" s="2"/>
      <c r="BA54" s="1254"/>
      <c r="BB54" s="1254"/>
      <c r="BC54" s="2"/>
      <c r="BD54" s="1254"/>
      <c r="BE54" s="1254"/>
      <c r="BF54" s="2"/>
      <c r="BG54" s="1254"/>
      <c r="BH54" s="1254"/>
      <c r="BI54" s="2"/>
      <c r="BJ54" s="1254"/>
      <c r="BK54" s="1254"/>
      <c r="BL54" s="62"/>
      <c r="BM54" s="325"/>
      <c r="BN54" s="325"/>
      <c r="BO54" s="325"/>
      <c r="BP54" s="325"/>
      <c r="BQ54" s="325"/>
      <c r="BR54" s="325"/>
      <c r="BS54" s="325"/>
      <c r="BT54" s="325"/>
      <c r="BU54" s="325"/>
      <c r="BV54" s="325"/>
      <c r="BW54" s="325"/>
      <c r="BX54" s="325"/>
      <c r="BY54" s="325"/>
      <c r="BZ54" s="325"/>
      <c r="CA54" s="325"/>
      <c r="CB54" s="62"/>
      <c r="CC54" s="62"/>
      <c r="CD54" s="62"/>
      <c r="CE54" s="62"/>
      <c r="CF54" s="62"/>
      <c r="CG54" s="62"/>
      <c r="CH54" s="62"/>
      <c r="CI54" s="62"/>
      <c r="CJ54" s="62"/>
      <c r="CK54" s="62"/>
      <c r="CL54" s="62"/>
      <c r="CM54" s="62"/>
      <c r="CN54" s="62"/>
      <c r="CO54" s="62"/>
      <c r="CP54" s="62"/>
      <c r="CQ54" s="62"/>
      <c r="GH54" s="62"/>
      <c r="GI54" s="62"/>
      <c r="GJ54" s="62"/>
      <c r="GK54" s="62"/>
      <c r="GL54" s="62"/>
      <c r="GM54" s="62"/>
      <c r="GN54" s="62"/>
      <c r="GO54" s="62"/>
      <c r="GP54" s="62"/>
      <c r="GQ54" s="62"/>
      <c r="GR54" s="62"/>
      <c r="GS54" s="62"/>
      <c r="GT54" s="62"/>
      <c r="GU54" s="62"/>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row>
    <row r="55" spans="1:287" ht="27" hidden="1" customHeight="1" outlineLevel="2" x14ac:dyDescent="0.2">
      <c r="A55" s="523"/>
      <c r="B55" s="457" t="s">
        <v>100</v>
      </c>
      <c r="C55" s="1259"/>
      <c r="D55" s="524"/>
      <c r="E55" s="1254"/>
      <c r="F55" s="1254"/>
      <c r="G55" s="2"/>
      <c r="H55" s="1254"/>
      <c r="I55" s="1254"/>
      <c r="J55" s="2"/>
      <c r="K55" s="1254"/>
      <c r="L55" s="1254"/>
      <c r="M55" s="2"/>
      <c r="N55" s="1254"/>
      <c r="O55" s="1254"/>
      <c r="P55" s="2"/>
      <c r="Q55" s="1254"/>
      <c r="R55" s="1254"/>
      <c r="S55" s="2"/>
      <c r="T55" s="1254"/>
      <c r="U55" s="1254"/>
      <c r="V55" s="2"/>
      <c r="W55" s="1254"/>
      <c r="X55" s="1254"/>
      <c r="Y55" s="2"/>
      <c r="Z55" s="1254"/>
      <c r="AA55" s="1254"/>
      <c r="AB55" s="2"/>
      <c r="AC55" s="1254"/>
      <c r="AD55" s="1254"/>
      <c r="AE55" s="2"/>
      <c r="AF55" s="1254"/>
      <c r="AG55" s="1254"/>
      <c r="AH55" s="2"/>
      <c r="AI55" s="1254"/>
      <c r="AJ55" s="1254"/>
      <c r="AK55" s="2"/>
      <c r="AL55" s="1254"/>
      <c r="AM55" s="1254"/>
      <c r="AN55" s="2"/>
      <c r="AO55" s="1254"/>
      <c r="AP55" s="1254"/>
      <c r="AQ55" s="2"/>
      <c r="AR55" s="1254"/>
      <c r="AS55" s="1254"/>
      <c r="AT55" s="2"/>
      <c r="AU55" s="1254"/>
      <c r="AV55" s="1254"/>
      <c r="AW55" s="2"/>
      <c r="AX55" s="1254"/>
      <c r="AY55" s="1254"/>
      <c r="AZ55" s="2"/>
      <c r="BA55" s="1254"/>
      <c r="BB55" s="1254"/>
      <c r="BC55" s="2"/>
      <c r="BD55" s="1254"/>
      <c r="BE55" s="1254"/>
      <c r="BF55" s="2"/>
      <c r="BG55" s="1254"/>
      <c r="BH55" s="1254"/>
      <c r="BI55" s="2"/>
      <c r="BJ55" s="1254"/>
      <c r="BK55" s="1254"/>
      <c r="BL55" s="62"/>
      <c r="CB55" s="62"/>
      <c r="CC55" s="62"/>
      <c r="CD55" s="62"/>
      <c r="CE55" s="62"/>
      <c r="CF55" s="62"/>
      <c r="CG55" s="62"/>
      <c r="CH55" s="62"/>
      <c r="CI55" s="62"/>
      <c r="CJ55" s="62"/>
      <c r="CK55" s="62"/>
      <c r="CL55" s="62"/>
      <c r="CM55" s="62"/>
      <c r="CN55" s="62"/>
      <c r="CO55" s="62"/>
      <c r="CP55" s="62"/>
      <c r="CQ55" s="62"/>
      <c r="GH55" s="62"/>
      <c r="GI55" s="62"/>
      <c r="GJ55" s="62"/>
      <c r="GK55" s="62"/>
      <c r="GL55" s="62"/>
      <c r="GM55" s="62"/>
      <c r="GN55" s="62"/>
      <c r="GO55" s="62"/>
      <c r="GP55" s="62"/>
      <c r="GQ55" s="62"/>
      <c r="GR55" s="62"/>
      <c r="GS55" s="62"/>
      <c r="GT55" s="62"/>
      <c r="GU55" s="62"/>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row>
    <row r="56" spans="1:287" ht="27" hidden="1" customHeight="1" outlineLevel="2" x14ac:dyDescent="0.2">
      <c r="A56" s="523"/>
      <c r="B56" s="457" t="s">
        <v>74</v>
      </c>
      <c r="C56" s="1259"/>
      <c r="D56" s="524"/>
      <c r="E56" s="1254"/>
      <c r="F56" s="1254"/>
      <c r="G56" s="2"/>
      <c r="H56" s="1254"/>
      <c r="I56" s="1254"/>
      <c r="J56" s="2"/>
      <c r="K56" s="1254"/>
      <c r="L56" s="1254"/>
      <c r="M56" s="2"/>
      <c r="N56" s="1254"/>
      <c r="O56" s="1254"/>
      <c r="P56" s="2"/>
      <c r="Q56" s="1254"/>
      <c r="R56" s="1254"/>
      <c r="S56" s="2"/>
      <c r="T56" s="1254"/>
      <c r="U56" s="1254"/>
      <c r="V56" s="2"/>
      <c r="W56" s="1254"/>
      <c r="X56" s="1254"/>
      <c r="Y56" s="2"/>
      <c r="Z56" s="1254"/>
      <c r="AA56" s="1254"/>
      <c r="AB56" s="2"/>
      <c r="AC56" s="1254"/>
      <c r="AD56" s="1254"/>
      <c r="AE56" s="2"/>
      <c r="AF56" s="1254"/>
      <c r="AG56" s="1254"/>
      <c r="AH56" s="2"/>
      <c r="AI56" s="1254"/>
      <c r="AJ56" s="1254"/>
      <c r="AK56" s="2"/>
      <c r="AL56" s="1254"/>
      <c r="AM56" s="1254"/>
      <c r="AN56" s="2"/>
      <c r="AO56" s="1254"/>
      <c r="AP56" s="1254"/>
      <c r="AQ56" s="2"/>
      <c r="AR56" s="1254"/>
      <c r="AS56" s="1254"/>
      <c r="AT56" s="2"/>
      <c r="AU56" s="1254"/>
      <c r="AV56" s="1254"/>
      <c r="AW56" s="2"/>
      <c r="AX56" s="1254"/>
      <c r="AY56" s="1254"/>
      <c r="AZ56" s="2"/>
      <c r="BA56" s="1254"/>
      <c r="BB56" s="1254"/>
      <c r="BC56" s="2"/>
      <c r="BD56" s="1254"/>
      <c r="BE56" s="1254"/>
      <c r="BF56" s="2"/>
      <c r="BG56" s="1254"/>
      <c r="BH56" s="1254"/>
      <c r="BI56" s="2"/>
      <c r="BJ56" s="1254"/>
      <c r="BK56" s="1254"/>
      <c r="BL56" s="62"/>
      <c r="BM56" s="146"/>
      <c r="BN56" s="146"/>
      <c r="BO56" s="146"/>
      <c r="BP56" s="146"/>
      <c r="BQ56" s="146"/>
      <c r="BR56" s="146"/>
      <c r="BS56" s="146"/>
      <c r="BT56" s="146"/>
      <c r="BU56" s="146"/>
      <c r="BV56" s="146"/>
      <c r="BW56" s="146"/>
      <c r="BX56" s="146"/>
      <c r="BY56" s="146"/>
      <c r="BZ56" s="146"/>
      <c r="CA56" s="146"/>
      <c r="CB56" s="62"/>
      <c r="CC56" s="62"/>
      <c r="CD56" s="62"/>
      <c r="CE56" s="62"/>
      <c r="CF56" s="62"/>
      <c r="CG56" s="62"/>
      <c r="CH56" s="62"/>
      <c r="CI56" s="62"/>
      <c r="CJ56" s="62"/>
      <c r="CK56" s="62"/>
      <c r="CL56" s="62"/>
      <c r="CM56" s="62"/>
      <c r="CN56" s="62"/>
      <c r="CO56" s="62"/>
      <c r="CP56" s="62"/>
      <c r="CQ56" s="62"/>
      <c r="GH56" s="62"/>
      <c r="GI56" s="62"/>
      <c r="GJ56" s="62"/>
      <c r="GK56" s="62"/>
      <c r="GL56" s="62"/>
      <c r="GM56" s="62"/>
      <c r="GN56" s="62"/>
      <c r="GO56" s="62"/>
      <c r="GP56" s="62"/>
      <c r="GQ56" s="62"/>
      <c r="GR56" s="62"/>
      <c r="GS56" s="62"/>
      <c r="GT56" s="62"/>
      <c r="GU56" s="62"/>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c r="IW56" s="65"/>
      <c r="IX56" s="65"/>
      <c r="IY56" s="65"/>
      <c r="IZ56" s="65"/>
      <c r="JA56" s="65"/>
      <c r="JB56" s="65"/>
      <c r="JC56" s="65"/>
      <c r="JD56" s="65"/>
      <c r="JE56" s="65"/>
      <c r="JF56" s="65"/>
      <c r="JG56" s="65"/>
      <c r="JH56" s="65"/>
      <c r="JI56" s="65"/>
      <c r="JJ56" s="65"/>
      <c r="JK56" s="65"/>
      <c r="JL56" s="65"/>
      <c r="JM56" s="65"/>
      <c r="JN56" s="65"/>
      <c r="JO56" s="65"/>
      <c r="JP56" s="65"/>
      <c r="JQ56" s="65"/>
      <c r="JR56" s="65"/>
      <c r="JS56" s="65"/>
      <c r="JT56" s="65"/>
      <c r="JU56" s="65"/>
      <c r="JV56" s="65"/>
      <c r="JW56" s="65"/>
      <c r="JX56" s="65"/>
      <c r="JY56" s="65"/>
      <c r="JZ56" s="65"/>
      <c r="KA56" s="65"/>
    </row>
    <row r="57" spans="1:287" s="454" customFormat="1" ht="27" hidden="1" customHeight="1" outlineLevel="2" x14ac:dyDescent="0.2">
      <c r="A57" s="528"/>
      <c r="B57" s="526"/>
      <c r="C57" s="1259"/>
      <c r="D57" s="529"/>
      <c r="E57" s="1264"/>
      <c r="F57" s="1265"/>
      <c r="G57" s="2"/>
      <c r="H57" s="1264"/>
      <c r="I57" s="1265"/>
      <c r="J57" s="2"/>
      <c r="K57" s="1264"/>
      <c r="L57" s="1265"/>
      <c r="M57" s="2"/>
      <c r="N57" s="1264"/>
      <c r="O57" s="1265"/>
      <c r="P57" s="2"/>
      <c r="Q57" s="1264"/>
      <c r="R57" s="1265"/>
      <c r="S57" s="2"/>
      <c r="T57" s="1264"/>
      <c r="U57" s="1265"/>
      <c r="V57" s="2"/>
      <c r="W57" s="1264"/>
      <c r="X57" s="1265"/>
      <c r="Y57" s="2"/>
      <c r="Z57" s="1264"/>
      <c r="AA57" s="1265"/>
      <c r="AB57" s="2"/>
      <c r="AC57" s="1264"/>
      <c r="AD57" s="1265"/>
      <c r="AE57" s="2"/>
      <c r="AF57" s="1264"/>
      <c r="AG57" s="1265"/>
      <c r="AH57" s="2"/>
      <c r="AI57" s="1264"/>
      <c r="AJ57" s="1265"/>
      <c r="AK57" s="2"/>
      <c r="AL57" s="1264"/>
      <c r="AM57" s="1265"/>
      <c r="AN57" s="2"/>
      <c r="AO57" s="1264"/>
      <c r="AP57" s="1265"/>
      <c r="AQ57" s="2"/>
      <c r="AR57" s="1264"/>
      <c r="AS57" s="1265"/>
      <c r="AT57" s="2"/>
      <c r="AU57" s="1264"/>
      <c r="AV57" s="1265"/>
      <c r="AW57" s="2"/>
      <c r="AX57" s="1264"/>
      <c r="AY57" s="1265"/>
      <c r="AZ57" s="2"/>
      <c r="BA57" s="1264"/>
      <c r="BB57" s="1265"/>
      <c r="BC57" s="2"/>
      <c r="BD57" s="1264"/>
      <c r="BE57" s="1265"/>
      <c r="BF57" s="2"/>
      <c r="BG57" s="1264"/>
      <c r="BH57" s="1265"/>
      <c r="BI57" s="2"/>
      <c r="BJ57" s="1264"/>
      <c r="BK57" s="1265"/>
      <c r="BL57" s="73"/>
      <c r="BM57" s="31"/>
      <c r="BN57" s="31"/>
      <c r="BO57" s="31"/>
      <c r="BP57" s="31"/>
      <c r="BQ57" s="31"/>
      <c r="BR57" s="31"/>
      <c r="BS57" s="31"/>
      <c r="BT57" s="31"/>
      <c r="BU57" s="31"/>
      <c r="BV57" s="31"/>
      <c r="BW57" s="31"/>
      <c r="BX57" s="31"/>
      <c r="BY57" s="31"/>
      <c r="BZ57" s="31"/>
      <c r="CA57" s="31"/>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row>
    <row r="58" spans="1:287" ht="27" hidden="1" customHeight="1" outlineLevel="2" x14ac:dyDescent="0.2">
      <c r="A58" s="523"/>
      <c r="B58" s="603" t="s">
        <v>331</v>
      </c>
      <c r="C58" s="1259"/>
      <c r="D58" s="524"/>
      <c r="E58" s="1176"/>
      <c r="F58" s="1177"/>
      <c r="G58" s="442"/>
      <c r="H58" s="1176"/>
      <c r="I58" s="1177"/>
      <c r="J58" s="442"/>
      <c r="K58" s="1176"/>
      <c r="L58" s="1177"/>
      <c r="M58" s="442"/>
      <c r="N58" s="1176"/>
      <c r="O58" s="1177"/>
      <c r="P58" s="442"/>
      <c r="Q58" s="1176"/>
      <c r="R58" s="1177"/>
      <c r="S58" s="442"/>
      <c r="T58" s="1176"/>
      <c r="U58" s="1177"/>
      <c r="V58" s="442"/>
      <c r="W58" s="1176"/>
      <c r="X58" s="1177"/>
      <c r="Y58" s="442"/>
      <c r="Z58" s="1176"/>
      <c r="AA58" s="1177"/>
      <c r="AB58" s="442"/>
      <c r="AC58" s="1176"/>
      <c r="AD58" s="1177"/>
      <c r="AE58" s="442"/>
      <c r="AF58" s="1176"/>
      <c r="AG58" s="1177"/>
      <c r="AH58" s="442"/>
      <c r="AI58" s="1176"/>
      <c r="AJ58" s="1177"/>
      <c r="AK58" s="442"/>
      <c r="AL58" s="1176"/>
      <c r="AM58" s="1177"/>
      <c r="AN58" s="442"/>
      <c r="AO58" s="1176"/>
      <c r="AP58" s="1177"/>
      <c r="AQ58" s="442"/>
      <c r="AR58" s="1176"/>
      <c r="AS58" s="1177"/>
      <c r="AT58" s="442"/>
      <c r="AU58" s="1176"/>
      <c r="AV58" s="1177"/>
      <c r="AW58" s="442"/>
      <c r="AX58" s="1176"/>
      <c r="AY58" s="1177"/>
      <c r="AZ58" s="442"/>
      <c r="BA58" s="1176"/>
      <c r="BB58" s="1177"/>
      <c r="BC58" s="442"/>
      <c r="BD58" s="1176"/>
      <c r="BE58" s="1177"/>
      <c r="BF58" s="442"/>
      <c r="BG58" s="1176"/>
      <c r="BH58" s="1177"/>
      <c r="BI58" s="442"/>
      <c r="BJ58" s="1176"/>
      <c r="BK58" s="1177"/>
      <c r="BL58" s="62"/>
      <c r="BM58" s="142"/>
      <c r="BN58" s="142"/>
      <c r="BO58" s="142"/>
      <c r="BP58" s="142"/>
      <c r="BQ58" s="142"/>
      <c r="BR58" s="142"/>
      <c r="BS58" s="142"/>
      <c r="BT58" s="142"/>
      <c r="BU58" s="142"/>
      <c r="BV58" s="142"/>
      <c r="BW58" s="142"/>
      <c r="BX58" s="142"/>
      <c r="BY58" s="142"/>
      <c r="BZ58" s="142"/>
      <c r="CA58" s="142"/>
      <c r="CB58" s="62"/>
      <c r="CC58" s="62"/>
      <c r="CD58" s="62"/>
      <c r="CE58" s="62"/>
      <c r="CF58" s="62"/>
      <c r="CG58" s="62"/>
      <c r="CH58" s="62"/>
      <c r="CI58" s="62"/>
      <c r="CJ58" s="62"/>
      <c r="CK58" s="62"/>
      <c r="CL58" s="62"/>
      <c r="CM58" s="62"/>
      <c r="CN58" s="62"/>
      <c r="CO58" s="62"/>
      <c r="CP58" s="62"/>
      <c r="CQ58" s="62"/>
      <c r="GH58" s="62"/>
      <c r="GI58" s="62"/>
      <c r="GJ58" s="62"/>
      <c r="GK58" s="62"/>
      <c r="GL58" s="62"/>
      <c r="GM58" s="62"/>
      <c r="GN58" s="62"/>
      <c r="GO58" s="62"/>
      <c r="GP58" s="62"/>
      <c r="GQ58" s="62"/>
      <c r="GR58" s="62"/>
      <c r="GS58" s="62"/>
      <c r="GT58" s="62"/>
      <c r="GU58" s="62"/>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row>
    <row r="59" spans="1:287" ht="27" hidden="1" customHeight="1" outlineLevel="2" x14ac:dyDescent="0.2">
      <c r="A59" s="523"/>
      <c r="B59" s="457" t="s">
        <v>75</v>
      </c>
      <c r="C59" s="1259"/>
      <c r="D59" s="524"/>
      <c r="E59" s="1176"/>
      <c r="F59" s="1177"/>
      <c r="G59" s="443"/>
      <c r="H59" s="1176"/>
      <c r="I59" s="1177"/>
      <c r="J59" s="443"/>
      <c r="K59" s="1176"/>
      <c r="L59" s="1177"/>
      <c r="M59" s="443"/>
      <c r="N59" s="1176"/>
      <c r="O59" s="1177"/>
      <c r="P59" s="443"/>
      <c r="Q59" s="1176"/>
      <c r="R59" s="1177"/>
      <c r="S59" s="443"/>
      <c r="T59" s="1176"/>
      <c r="U59" s="1177"/>
      <c r="V59" s="443"/>
      <c r="W59" s="1176"/>
      <c r="X59" s="1177"/>
      <c r="Y59" s="443"/>
      <c r="Z59" s="1176"/>
      <c r="AA59" s="1177"/>
      <c r="AB59" s="443"/>
      <c r="AC59" s="1176"/>
      <c r="AD59" s="1177"/>
      <c r="AE59" s="443"/>
      <c r="AF59" s="1176"/>
      <c r="AG59" s="1177"/>
      <c r="AH59" s="443"/>
      <c r="AI59" s="1176"/>
      <c r="AJ59" s="1177"/>
      <c r="AK59" s="443"/>
      <c r="AL59" s="1176"/>
      <c r="AM59" s="1177"/>
      <c r="AN59" s="443"/>
      <c r="AO59" s="1176"/>
      <c r="AP59" s="1177"/>
      <c r="AQ59" s="443"/>
      <c r="AR59" s="1176"/>
      <c r="AS59" s="1177"/>
      <c r="AT59" s="443"/>
      <c r="AU59" s="1176"/>
      <c r="AV59" s="1177"/>
      <c r="AW59" s="443"/>
      <c r="AX59" s="1176"/>
      <c r="AY59" s="1177"/>
      <c r="AZ59" s="443"/>
      <c r="BA59" s="1176"/>
      <c r="BB59" s="1177"/>
      <c r="BC59" s="443"/>
      <c r="BD59" s="1176"/>
      <c r="BE59" s="1177"/>
      <c r="BF59" s="443"/>
      <c r="BG59" s="1176"/>
      <c r="BH59" s="1177"/>
      <c r="BI59" s="443"/>
      <c r="BJ59" s="1176"/>
      <c r="BK59" s="1177"/>
      <c r="BL59" s="62"/>
      <c r="CB59" s="62"/>
      <c r="CC59" s="62"/>
      <c r="CD59" s="62"/>
      <c r="CE59" s="62"/>
      <c r="CF59" s="62"/>
      <c r="CG59" s="62"/>
      <c r="CH59" s="62"/>
      <c r="CI59" s="62"/>
      <c r="CJ59" s="62"/>
      <c r="CK59" s="62"/>
      <c r="CL59" s="62"/>
      <c r="CM59" s="62"/>
      <c r="CN59" s="62"/>
      <c r="CO59" s="62"/>
      <c r="CP59" s="62"/>
      <c r="CQ59" s="62"/>
      <c r="GH59" s="62"/>
      <c r="GI59" s="62"/>
      <c r="GJ59" s="62"/>
      <c r="GK59" s="62"/>
      <c r="GL59" s="62"/>
      <c r="GM59" s="62"/>
      <c r="GN59" s="62"/>
      <c r="GO59" s="62"/>
      <c r="GP59" s="62"/>
      <c r="GQ59" s="62"/>
      <c r="GR59" s="62"/>
      <c r="GS59" s="62"/>
      <c r="GT59" s="62"/>
      <c r="GU59" s="62"/>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row>
    <row r="60" spans="1:287" ht="27" hidden="1" customHeight="1" outlineLevel="2" x14ac:dyDescent="0.2">
      <c r="A60" s="523"/>
      <c r="B60" s="457" t="s">
        <v>76</v>
      </c>
      <c r="C60" s="1259"/>
      <c r="D60" s="524"/>
      <c r="E60" s="1176"/>
      <c r="F60" s="1177"/>
      <c r="G60" s="441"/>
      <c r="H60" s="1176"/>
      <c r="I60" s="1177"/>
      <c r="J60" s="441"/>
      <c r="K60" s="1176"/>
      <c r="L60" s="1177"/>
      <c r="M60" s="441"/>
      <c r="N60" s="1176"/>
      <c r="O60" s="1177"/>
      <c r="P60" s="441"/>
      <c r="Q60" s="1176"/>
      <c r="R60" s="1177"/>
      <c r="S60" s="441"/>
      <c r="T60" s="1176"/>
      <c r="U60" s="1177"/>
      <c r="V60" s="441"/>
      <c r="W60" s="1176"/>
      <c r="X60" s="1177"/>
      <c r="Y60" s="441"/>
      <c r="Z60" s="1176"/>
      <c r="AA60" s="1177"/>
      <c r="AB60" s="441"/>
      <c r="AC60" s="1176"/>
      <c r="AD60" s="1177"/>
      <c r="AE60" s="441"/>
      <c r="AF60" s="1176"/>
      <c r="AG60" s="1177"/>
      <c r="AH60" s="441"/>
      <c r="AI60" s="1176"/>
      <c r="AJ60" s="1177"/>
      <c r="AK60" s="441"/>
      <c r="AL60" s="1176"/>
      <c r="AM60" s="1177"/>
      <c r="AN60" s="441"/>
      <c r="AO60" s="1176"/>
      <c r="AP60" s="1177"/>
      <c r="AQ60" s="441"/>
      <c r="AR60" s="1176"/>
      <c r="AS60" s="1177"/>
      <c r="AT60" s="441"/>
      <c r="AU60" s="1176"/>
      <c r="AV60" s="1177"/>
      <c r="AW60" s="441"/>
      <c r="AX60" s="1176"/>
      <c r="AY60" s="1177"/>
      <c r="AZ60" s="441"/>
      <c r="BA60" s="1176"/>
      <c r="BB60" s="1177"/>
      <c r="BC60" s="441"/>
      <c r="BD60" s="1176"/>
      <c r="BE60" s="1177"/>
      <c r="BF60" s="441"/>
      <c r="BG60" s="1176"/>
      <c r="BH60" s="1177"/>
      <c r="BI60" s="441"/>
      <c r="BJ60" s="1176"/>
      <c r="BK60" s="1177"/>
      <c r="BL60" s="62"/>
      <c r="BM60" s="146"/>
      <c r="BN60" s="146"/>
      <c r="BO60" s="146"/>
      <c r="BP60" s="146"/>
      <c r="BQ60" s="146"/>
      <c r="BR60" s="146"/>
      <c r="BS60" s="146"/>
      <c r="BT60" s="146"/>
      <c r="BU60" s="146"/>
      <c r="BV60" s="146"/>
      <c r="BW60" s="146"/>
      <c r="BX60" s="146"/>
      <c r="BY60" s="146"/>
      <c r="BZ60" s="146"/>
      <c r="CA60" s="146"/>
      <c r="CB60" s="62"/>
      <c r="CC60" s="62"/>
      <c r="CD60" s="62"/>
      <c r="CE60" s="62"/>
      <c r="CF60" s="62"/>
      <c r="CG60" s="62"/>
      <c r="CH60" s="62"/>
      <c r="CI60" s="62"/>
      <c r="CJ60" s="62"/>
      <c r="CK60" s="62"/>
      <c r="CL60" s="62"/>
      <c r="CM60" s="62"/>
      <c r="CN60" s="62"/>
      <c r="CO60" s="62"/>
      <c r="CP60" s="62"/>
      <c r="CQ60" s="62"/>
      <c r="GH60" s="62"/>
      <c r="GI60" s="62"/>
      <c r="GJ60" s="62"/>
      <c r="GK60" s="62"/>
      <c r="GL60" s="62"/>
      <c r="GM60" s="62"/>
      <c r="GN60" s="62"/>
      <c r="GO60" s="62"/>
      <c r="GP60" s="62"/>
      <c r="GQ60" s="62"/>
      <c r="GR60" s="62"/>
      <c r="GS60" s="62"/>
      <c r="GT60" s="62"/>
      <c r="GU60" s="62"/>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row>
    <row r="61" spans="1:287" ht="27" hidden="1" customHeight="1" outlineLevel="2" x14ac:dyDescent="0.2">
      <c r="A61" s="523"/>
      <c r="B61" s="457" t="s">
        <v>130</v>
      </c>
      <c r="C61" s="1259"/>
      <c r="D61" s="524"/>
      <c r="E61" s="1176"/>
      <c r="F61" s="1177"/>
      <c r="G61" s="441"/>
      <c r="H61" s="1176"/>
      <c r="I61" s="1177"/>
      <c r="J61" s="441"/>
      <c r="K61" s="1176"/>
      <c r="L61" s="1177"/>
      <c r="M61" s="441"/>
      <c r="N61" s="1176"/>
      <c r="O61" s="1177"/>
      <c r="P61" s="441"/>
      <c r="Q61" s="1176"/>
      <c r="R61" s="1177"/>
      <c r="S61" s="441"/>
      <c r="T61" s="1176"/>
      <c r="U61" s="1177"/>
      <c r="V61" s="441"/>
      <c r="W61" s="1176"/>
      <c r="X61" s="1177"/>
      <c r="Y61" s="441"/>
      <c r="Z61" s="1176"/>
      <c r="AA61" s="1177"/>
      <c r="AB61" s="441"/>
      <c r="AC61" s="1176"/>
      <c r="AD61" s="1177"/>
      <c r="AE61" s="441"/>
      <c r="AF61" s="1176"/>
      <c r="AG61" s="1177"/>
      <c r="AH61" s="441"/>
      <c r="AI61" s="1176"/>
      <c r="AJ61" s="1177"/>
      <c r="AK61" s="441"/>
      <c r="AL61" s="1176"/>
      <c r="AM61" s="1177"/>
      <c r="AN61" s="441"/>
      <c r="AO61" s="1176"/>
      <c r="AP61" s="1177"/>
      <c r="AQ61" s="441"/>
      <c r="AR61" s="1176"/>
      <c r="AS61" s="1177"/>
      <c r="AT61" s="441"/>
      <c r="AU61" s="1176"/>
      <c r="AV61" s="1177"/>
      <c r="AW61" s="441"/>
      <c r="AX61" s="1176"/>
      <c r="AY61" s="1177"/>
      <c r="AZ61" s="441"/>
      <c r="BA61" s="1176"/>
      <c r="BB61" s="1177"/>
      <c r="BC61" s="441"/>
      <c r="BD61" s="1176"/>
      <c r="BE61" s="1177"/>
      <c r="BF61" s="441"/>
      <c r="BG61" s="1176"/>
      <c r="BH61" s="1177"/>
      <c r="BI61" s="441"/>
      <c r="BJ61" s="1176"/>
      <c r="BK61" s="1177"/>
      <c r="BL61" s="62"/>
      <c r="BM61" s="146"/>
      <c r="BN61" s="146"/>
      <c r="BO61" s="146"/>
      <c r="BP61" s="146"/>
      <c r="BQ61" s="146"/>
      <c r="BR61" s="146"/>
      <c r="BS61" s="146"/>
      <c r="BT61" s="146"/>
      <c r="BU61" s="146"/>
      <c r="BV61" s="146"/>
      <c r="BW61" s="146"/>
      <c r="BX61" s="146"/>
      <c r="BY61" s="146"/>
      <c r="BZ61" s="146"/>
      <c r="CA61" s="146"/>
      <c r="CB61" s="62"/>
      <c r="CC61" s="62"/>
      <c r="CD61" s="62"/>
      <c r="CE61" s="62"/>
      <c r="CF61" s="62"/>
      <c r="CG61" s="62"/>
      <c r="CH61" s="62"/>
      <c r="CI61" s="62"/>
      <c r="CJ61" s="62"/>
      <c r="CK61" s="62"/>
      <c r="CL61" s="62"/>
      <c r="CM61" s="62"/>
      <c r="CN61" s="62"/>
      <c r="CO61" s="62"/>
      <c r="CP61" s="62"/>
      <c r="CQ61" s="62"/>
      <c r="GH61" s="62"/>
      <c r="GI61" s="62"/>
      <c r="GJ61" s="62"/>
      <c r="GK61" s="62"/>
      <c r="GL61" s="62"/>
      <c r="GM61" s="62"/>
      <c r="GN61" s="62"/>
      <c r="GO61" s="62"/>
      <c r="GP61" s="62"/>
      <c r="GQ61" s="62"/>
      <c r="GR61" s="62"/>
      <c r="GS61" s="62"/>
      <c r="GT61" s="62"/>
      <c r="GU61" s="62"/>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row>
    <row r="62" spans="1:287" ht="27" hidden="1" customHeight="1" outlineLevel="2" x14ac:dyDescent="0.2">
      <c r="A62" s="523"/>
      <c r="B62" s="457" t="s">
        <v>131</v>
      </c>
      <c r="C62" s="1259"/>
      <c r="D62" s="524"/>
      <c r="E62" s="1176"/>
      <c r="F62" s="1177"/>
      <c r="G62" s="441"/>
      <c r="H62" s="1176"/>
      <c r="I62" s="1177"/>
      <c r="J62" s="441"/>
      <c r="K62" s="1176"/>
      <c r="L62" s="1177"/>
      <c r="M62" s="441"/>
      <c r="N62" s="1176"/>
      <c r="O62" s="1177"/>
      <c r="P62" s="441"/>
      <c r="Q62" s="1176"/>
      <c r="R62" s="1177"/>
      <c r="S62" s="441"/>
      <c r="T62" s="1176"/>
      <c r="U62" s="1177"/>
      <c r="V62" s="441"/>
      <c r="W62" s="1176"/>
      <c r="X62" s="1177"/>
      <c r="Y62" s="441"/>
      <c r="Z62" s="1176"/>
      <c r="AA62" s="1177"/>
      <c r="AB62" s="441"/>
      <c r="AC62" s="1176"/>
      <c r="AD62" s="1177"/>
      <c r="AE62" s="441"/>
      <c r="AF62" s="1176"/>
      <c r="AG62" s="1177"/>
      <c r="AH62" s="441"/>
      <c r="AI62" s="1176"/>
      <c r="AJ62" s="1177"/>
      <c r="AK62" s="441"/>
      <c r="AL62" s="1176"/>
      <c r="AM62" s="1177"/>
      <c r="AN62" s="441"/>
      <c r="AO62" s="1176"/>
      <c r="AP62" s="1177"/>
      <c r="AQ62" s="441"/>
      <c r="AR62" s="1176"/>
      <c r="AS62" s="1177"/>
      <c r="AT62" s="441"/>
      <c r="AU62" s="1176"/>
      <c r="AV62" s="1177"/>
      <c r="AW62" s="441"/>
      <c r="AX62" s="1176"/>
      <c r="AY62" s="1177"/>
      <c r="AZ62" s="441"/>
      <c r="BA62" s="1176"/>
      <c r="BB62" s="1177"/>
      <c r="BC62" s="441"/>
      <c r="BD62" s="1176"/>
      <c r="BE62" s="1177"/>
      <c r="BF62" s="441"/>
      <c r="BG62" s="1176"/>
      <c r="BH62" s="1177"/>
      <c r="BI62" s="441"/>
      <c r="BJ62" s="1176"/>
      <c r="BK62" s="1177"/>
      <c r="BL62" s="62"/>
      <c r="BM62" s="146"/>
      <c r="BN62" s="146"/>
      <c r="BO62" s="146"/>
      <c r="BP62" s="146"/>
      <c r="BQ62" s="146"/>
      <c r="BR62" s="146"/>
      <c r="BS62" s="146"/>
      <c r="BT62" s="146"/>
      <c r="BU62" s="146"/>
      <c r="BV62" s="146"/>
      <c r="BW62" s="146"/>
      <c r="BX62" s="146"/>
      <c r="BY62" s="146"/>
      <c r="BZ62" s="146"/>
      <c r="CA62" s="146"/>
      <c r="CB62" s="62"/>
      <c r="CC62" s="62"/>
      <c r="CD62" s="62"/>
      <c r="CE62" s="62"/>
      <c r="CF62" s="62"/>
      <c r="CG62" s="62"/>
      <c r="CH62" s="62"/>
      <c r="CI62" s="62"/>
      <c r="CJ62" s="62"/>
      <c r="CK62" s="62"/>
      <c r="CL62" s="62"/>
      <c r="CM62" s="62"/>
      <c r="CN62" s="62"/>
      <c r="CO62" s="62"/>
      <c r="CP62" s="62"/>
      <c r="CQ62" s="62"/>
      <c r="GH62" s="62"/>
      <c r="GI62" s="62"/>
      <c r="GJ62" s="62"/>
      <c r="GK62" s="62"/>
      <c r="GL62" s="62"/>
      <c r="GM62" s="62"/>
      <c r="GN62" s="62"/>
      <c r="GO62" s="62"/>
      <c r="GP62" s="62"/>
      <c r="GQ62" s="62"/>
      <c r="GR62" s="62"/>
      <c r="GS62" s="62"/>
      <c r="GT62" s="62"/>
      <c r="GU62" s="62"/>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row>
    <row r="63" spans="1:287" ht="27" hidden="1" customHeight="1" outlineLevel="2" x14ac:dyDescent="0.2">
      <c r="A63" s="523"/>
      <c r="B63" s="457" t="s">
        <v>332</v>
      </c>
      <c r="C63" s="1259"/>
      <c r="D63" s="524"/>
      <c r="E63" s="1176"/>
      <c r="F63" s="1177"/>
      <c r="G63" s="441"/>
      <c r="H63" s="1176"/>
      <c r="I63" s="1177"/>
      <c r="J63" s="441"/>
      <c r="K63" s="1176"/>
      <c r="L63" s="1177"/>
      <c r="M63" s="441"/>
      <c r="N63" s="1176"/>
      <c r="O63" s="1177"/>
      <c r="P63" s="441"/>
      <c r="Q63" s="1176"/>
      <c r="R63" s="1177"/>
      <c r="S63" s="441"/>
      <c r="T63" s="1176"/>
      <c r="U63" s="1177"/>
      <c r="V63" s="441"/>
      <c r="W63" s="1176"/>
      <c r="X63" s="1177"/>
      <c r="Y63" s="441"/>
      <c r="Z63" s="1176"/>
      <c r="AA63" s="1177"/>
      <c r="AB63" s="441"/>
      <c r="AC63" s="1176"/>
      <c r="AD63" s="1177"/>
      <c r="AE63" s="441"/>
      <c r="AF63" s="1176"/>
      <c r="AG63" s="1177"/>
      <c r="AH63" s="441"/>
      <c r="AI63" s="1176"/>
      <c r="AJ63" s="1177"/>
      <c r="AK63" s="441"/>
      <c r="AL63" s="1176"/>
      <c r="AM63" s="1177"/>
      <c r="AN63" s="441"/>
      <c r="AO63" s="1176"/>
      <c r="AP63" s="1177"/>
      <c r="AQ63" s="441"/>
      <c r="AR63" s="1176"/>
      <c r="AS63" s="1177"/>
      <c r="AT63" s="441"/>
      <c r="AU63" s="1176"/>
      <c r="AV63" s="1177"/>
      <c r="AW63" s="441"/>
      <c r="AX63" s="1176"/>
      <c r="AY63" s="1177"/>
      <c r="AZ63" s="441"/>
      <c r="BA63" s="1176"/>
      <c r="BB63" s="1177"/>
      <c r="BC63" s="441"/>
      <c r="BD63" s="1176"/>
      <c r="BE63" s="1177"/>
      <c r="BF63" s="441"/>
      <c r="BG63" s="1176"/>
      <c r="BH63" s="1177"/>
      <c r="BI63" s="441"/>
      <c r="BJ63" s="1176"/>
      <c r="BK63" s="1177"/>
      <c r="BL63" s="62"/>
      <c r="BM63" s="146"/>
      <c r="BN63" s="146"/>
      <c r="BO63" s="146"/>
      <c r="BP63" s="146"/>
      <c r="BQ63" s="146"/>
      <c r="BR63" s="146"/>
      <c r="BS63" s="146"/>
      <c r="BT63" s="146"/>
      <c r="BU63" s="146"/>
      <c r="BV63" s="146"/>
      <c r="BW63" s="146"/>
      <c r="BX63" s="146"/>
      <c r="BY63" s="146"/>
      <c r="BZ63" s="146"/>
      <c r="CA63" s="146"/>
      <c r="CB63" s="62"/>
      <c r="CC63" s="62"/>
      <c r="CD63" s="62"/>
      <c r="CE63" s="62"/>
      <c r="CF63" s="62"/>
      <c r="CG63" s="62"/>
      <c r="CH63" s="62"/>
      <c r="CI63" s="62"/>
      <c r="CJ63" s="62"/>
      <c r="CK63" s="62"/>
      <c r="CL63" s="62"/>
      <c r="CM63" s="62"/>
      <c r="CN63" s="62"/>
      <c r="CO63" s="62"/>
      <c r="CP63" s="62"/>
      <c r="CQ63" s="62"/>
      <c r="GH63" s="62"/>
      <c r="GI63" s="62"/>
      <c r="GJ63" s="62"/>
      <c r="GK63" s="62"/>
      <c r="GL63" s="62"/>
      <c r="GM63" s="62"/>
      <c r="GN63" s="62"/>
      <c r="GO63" s="62"/>
      <c r="GP63" s="62"/>
      <c r="GQ63" s="62"/>
      <c r="GR63" s="62"/>
      <c r="GS63" s="62"/>
      <c r="GT63" s="62"/>
      <c r="GU63" s="62"/>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row>
    <row r="64" spans="1:287" s="454" customFormat="1" ht="27" hidden="1" customHeight="1" outlineLevel="1" x14ac:dyDescent="0.2">
      <c r="A64" s="528"/>
      <c r="B64" s="590" t="s">
        <v>250</v>
      </c>
      <c r="C64" s="1259"/>
      <c r="D64" s="529"/>
      <c r="E64" s="1260"/>
      <c r="F64" s="1261"/>
      <c r="G64" s="145"/>
      <c r="H64" s="1260"/>
      <c r="I64" s="1261"/>
      <c r="J64" s="145"/>
      <c r="K64" s="1260"/>
      <c r="L64" s="1261"/>
      <c r="M64" s="145"/>
      <c r="N64" s="1260"/>
      <c r="O64" s="1261"/>
      <c r="P64" s="145"/>
      <c r="Q64" s="1260"/>
      <c r="R64" s="1261"/>
      <c r="S64" s="145"/>
      <c r="T64" s="1260"/>
      <c r="U64" s="1261"/>
      <c r="V64" s="145"/>
      <c r="W64" s="1260"/>
      <c r="X64" s="1261"/>
      <c r="Y64" s="145"/>
      <c r="Z64" s="1260"/>
      <c r="AA64" s="1261"/>
      <c r="AB64" s="145"/>
      <c r="AC64" s="1260"/>
      <c r="AD64" s="1261"/>
      <c r="AE64" s="145"/>
      <c r="AF64" s="1260"/>
      <c r="AG64" s="1261"/>
      <c r="AH64" s="145"/>
      <c r="AI64" s="1260"/>
      <c r="AJ64" s="1261"/>
      <c r="AK64" s="145"/>
      <c r="AL64" s="1260"/>
      <c r="AM64" s="1261"/>
      <c r="AN64" s="145"/>
      <c r="AO64" s="1260"/>
      <c r="AP64" s="1261"/>
      <c r="AQ64" s="145"/>
      <c r="AR64" s="1260"/>
      <c r="AS64" s="1261"/>
      <c r="AT64" s="145"/>
      <c r="AU64" s="1260"/>
      <c r="AV64" s="1261"/>
      <c r="AW64" s="145"/>
      <c r="AX64" s="1260"/>
      <c r="AY64" s="1261"/>
      <c r="AZ64" s="145"/>
      <c r="BA64" s="1260"/>
      <c r="BB64" s="1261"/>
      <c r="BC64" s="145"/>
      <c r="BD64" s="1260"/>
      <c r="BE64" s="1261"/>
      <c r="BF64" s="145"/>
      <c r="BG64" s="1260"/>
      <c r="BH64" s="1261"/>
      <c r="BI64" s="145"/>
      <c r="BJ64" s="1260"/>
      <c r="BK64" s="1261"/>
      <c r="BL64" s="73"/>
      <c r="BM64" s="146"/>
      <c r="BN64" s="146"/>
      <c r="BO64" s="146"/>
      <c r="BP64" s="146"/>
      <c r="BQ64" s="146"/>
      <c r="BR64" s="146"/>
      <c r="BS64" s="146"/>
      <c r="BT64" s="146"/>
      <c r="BU64" s="146"/>
      <c r="BV64" s="146"/>
      <c r="BW64" s="146"/>
      <c r="BX64" s="146"/>
      <c r="BY64" s="146"/>
      <c r="BZ64" s="146"/>
      <c r="CA64" s="146"/>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row>
    <row r="65" spans="1:287" s="521" customFormat="1" ht="30" hidden="1" customHeight="1" outlineLevel="1" x14ac:dyDescent="0.25">
      <c r="A65" s="530"/>
      <c r="B65" s="314" t="s">
        <v>87</v>
      </c>
      <c r="C65" s="318" t="s">
        <v>88</v>
      </c>
      <c r="D65" s="531"/>
      <c r="E65" s="350" t="str">
        <f>IF(E66="","",IF($C66&lt;&gt;"",((SUMPRODUCT($C66:$C71,E66:E71))*1/#REF!),SUM(E66:E71)/COUNT(E66:E71)))</f>
        <v/>
      </c>
      <c r="F65" s="351" t="s">
        <v>40</v>
      </c>
      <c r="G65" s="145"/>
      <c r="H65" s="350" t="str">
        <f>IF(H66="","",IF($C66&lt;&gt;"",((SUMPRODUCT($C66:$C71,H66:H71))*1/#REF!),SUM(H66:H71)/COUNT(H66:H71)))</f>
        <v/>
      </c>
      <c r="I65" s="351" t="s">
        <v>40</v>
      </c>
      <c r="J65" s="145"/>
      <c r="K65" s="350" t="str">
        <f>IF(K66="","",IF($C66&lt;&gt;"",((SUMPRODUCT($C66:$C71,K66:K71))*1/#REF!),SUM(K66:K71)/COUNT(K66:K71)))</f>
        <v/>
      </c>
      <c r="L65" s="351" t="s">
        <v>40</v>
      </c>
      <c r="M65" s="145"/>
      <c r="N65" s="350" t="str">
        <f>IF(N66="","",IF($C66&lt;&gt;"",((SUMPRODUCT($C66:$C71,N66:N71))*1/#REF!),SUM(N66:N71)/COUNT(N66:N71)))</f>
        <v/>
      </c>
      <c r="O65" s="351" t="s">
        <v>40</v>
      </c>
      <c r="P65" s="145"/>
      <c r="Q65" s="350" t="str">
        <f>IF(Q66="","",IF($C66&lt;&gt;"",((SUMPRODUCT($C66:$C71,Q66:Q71))*1/#REF!),SUM(Q66:Q71)/COUNT(Q66:Q71)))</f>
        <v/>
      </c>
      <c r="R65" s="351" t="s">
        <v>40</v>
      </c>
      <c r="S65" s="145"/>
      <c r="T65" s="350" t="str">
        <f>IF(T66="","",IF($C66&lt;&gt;"",((SUMPRODUCT($C66:$C71,T66:T71))*1/#REF!),SUM(T66:T71)/COUNT(T66:T71)))</f>
        <v/>
      </c>
      <c r="U65" s="351" t="s">
        <v>40</v>
      </c>
      <c r="V65" s="145"/>
      <c r="W65" s="350" t="str">
        <f>IF(W66="","",IF($C66&lt;&gt;"",((SUMPRODUCT($C66:$C71,W66:W71))*1/#REF!),SUM(W66:W71)/COUNT(W66:W71)))</f>
        <v/>
      </c>
      <c r="X65" s="351" t="s">
        <v>40</v>
      </c>
      <c r="Y65" s="145"/>
      <c r="Z65" s="350" t="str">
        <f>IF(Z66="","",IF($C66&lt;&gt;"",((SUMPRODUCT($C66:$C71,Z66:Z71))*1/#REF!),SUM(Z66:Z71)/COUNT(Z66:Z71)))</f>
        <v/>
      </c>
      <c r="AA65" s="351" t="s">
        <v>40</v>
      </c>
      <c r="AB65" s="145"/>
      <c r="AC65" s="350" t="str">
        <f>IF(AC66="","",IF($C66&lt;&gt;"",((SUMPRODUCT($C66:$C71,AC66:AC71))*1/#REF!),SUM(AC66:AC71)/COUNT(AC66:AC71)))</f>
        <v/>
      </c>
      <c r="AD65" s="351" t="s">
        <v>40</v>
      </c>
      <c r="AE65" s="145"/>
      <c r="AF65" s="350" t="str">
        <f>IF(AF66="","",IF($C66&lt;&gt;"",((SUMPRODUCT($C66:$C71,AF66:AF71))*1/#REF!),SUM(AF66:AF71)/COUNT(AF66:AF71)))</f>
        <v/>
      </c>
      <c r="AG65" s="351" t="s">
        <v>40</v>
      </c>
      <c r="AH65" s="145"/>
      <c r="AI65" s="350" t="str">
        <f>IF(AI66="","",IF($C66&lt;&gt;"",((SUMPRODUCT($C66:$C71,AI66:AI71))*1/#REF!),SUM(AI66:AI71)/COUNT(AI66:AI71)))</f>
        <v/>
      </c>
      <c r="AJ65" s="351" t="s">
        <v>40</v>
      </c>
      <c r="AK65" s="145"/>
      <c r="AL65" s="350" t="str">
        <f>IF(AL66="","",IF($C66&lt;&gt;"",((SUMPRODUCT($C66:$C71,AL66:AL71))*1/#REF!),SUM(AL66:AL71)/COUNT(AL66:AL71)))</f>
        <v/>
      </c>
      <c r="AM65" s="351" t="s">
        <v>40</v>
      </c>
      <c r="AN65" s="145"/>
      <c r="AO65" s="350" t="str">
        <f>IF(AO66="","",IF($C66&lt;&gt;"",((SUMPRODUCT($C66:$C71,AO66:AO71))*1/#REF!),SUM(AO66:AO71)/COUNT(AO66:AO71)))</f>
        <v/>
      </c>
      <c r="AP65" s="351" t="s">
        <v>40</v>
      </c>
      <c r="AQ65" s="145"/>
      <c r="AR65" s="350" t="str">
        <f>IF(AR66="","",IF($C66&lt;&gt;"",((SUMPRODUCT($C66:$C71,AR66:AR71))*1/#REF!),SUM(AR66:AR71)/COUNT(AR66:AR71)))</f>
        <v/>
      </c>
      <c r="AS65" s="351" t="s">
        <v>40</v>
      </c>
      <c r="AT65" s="145"/>
      <c r="AU65" s="350" t="str">
        <f>IF(AU66="","",IF($C66&lt;&gt;"",((SUMPRODUCT($C66:$C71,AU66:AU71))*1/#REF!),SUM(AU66:AU71)/COUNT(AU66:AU71)))</f>
        <v/>
      </c>
      <c r="AV65" s="351" t="s">
        <v>40</v>
      </c>
      <c r="AW65" s="145"/>
      <c r="AX65" s="350" t="str">
        <f>IF(AX66="","",IF($C66&lt;&gt;"",((SUMPRODUCT($C66:$C71,AX66:AX71))*1/#REF!),SUM(AX66:AX71)/COUNT(AX66:AX71)))</f>
        <v/>
      </c>
      <c r="AY65" s="351" t="s">
        <v>40</v>
      </c>
      <c r="AZ65" s="145"/>
      <c r="BA65" s="350" t="str">
        <f>IF(BA66="","",IF($C66&lt;&gt;"",((SUMPRODUCT($C66:$C71,BA66:BA71))*1/#REF!),SUM(BA66:BA71)/COUNT(BA66:BA71)))</f>
        <v/>
      </c>
      <c r="BB65" s="351" t="s">
        <v>40</v>
      </c>
      <c r="BC65" s="145"/>
      <c r="BD65" s="350" t="str">
        <f>IF(BD66="","",IF($C66&lt;&gt;"",((SUMPRODUCT($C66:$C71,BD66:BD71))*1/#REF!),SUM(BD66:BD71)/COUNT(BD66:BD71)))</f>
        <v/>
      </c>
      <c r="BE65" s="351" t="s">
        <v>40</v>
      </c>
      <c r="BF65" s="145"/>
      <c r="BG65" s="350" t="str">
        <f>IF(BG66="","",IF($C66&lt;&gt;"",((SUMPRODUCT($C66:$C71,BG66:BG71))*1/#REF!),SUM(BG66:BG71)/COUNT(BG66:BG71)))</f>
        <v/>
      </c>
      <c r="BH65" s="351" t="s">
        <v>40</v>
      </c>
      <c r="BI65" s="145"/>
      <c r="BJ65" s="350" t="str">
        <f>IF(BJ66="","",IF($C66&lt;&gt;"",((SUMPRODUCT($C66:$C71,BJ66:BJ71))*1/#REF!),SUM(BJ66:BJ71)/COUNT(BJ66:BJ71)))</f>
        <v/>
      </c>
      <c r="BK65" s="351" t="s">
        <v>40</v>
      </c>
      <c r="BL65" s="212"/>
      <c r="BM65" s="146"/>
      <c r="BN65" s="146"/>
      <c r="BO65" s="146"/>
      <c r="BP65" s="146"/>
      <c r="BQ65" s="146"/>
      <c r="BR65" s="146"/>
      <c r="BS65" s="146"/>
      <c r="BT65" s="146"/>
      <c r="BU65" s="146"/>
      <c r="BV65" s="146"/>
      <c r="BW65" s="146"/>
      <c r="BX65" s="146"/>
      <c r="BY65" s="146"/>
      <c r="BZ65" s="146"/>
      <c r="CA65" s="146"/>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c r="CZ65" s="212"/>
      <c r="DA65" s="212"/>
      <c r="DB65" s="212"/>
      <c r="DC65" s="212"/>
      <c r="DD65" s="212"/>
      <c r="DE65" s="212"/>
      <c r="DF65" s="212"/>
      <c r="DG65" s="212"/>
      <c r="DH65" s="212"/>
      <c r="DI65" s="212"/>
      <c r="DJ65" s="212"/>
      <c r="DK65" s="212"/>
      <c r="DL65" s="212"/>
      <c r="DM65" s="212"/>
      <c r="DN65" s="212"/>
      <c r="DO65" s="212"/>
      <c r="DP65" s="212"/>
      <c r="DQ65" s="212"/>
      <c r="DR65" s="212"/>
      <c r="DS65" s="212"/>
      <c r="DT65" s="212"/>
      <c r="DU65" s="212"/>
      <c r="DV65" s="212"/>
      <c r="DW65" s="212"/>
      <c r="DX65" s="212"/>
      <c r="DY65" s="212"/>
      <c r="DZ65" s="212"/>
      <c r="EA65" s="212"/>
      <c r="EB65" s="212"/>
      <c r="EC65" s="212"/>
      <c r="ED65" s="212"/>
      <c r="EE65" s="212"/>
      <c r="EF65" s="212"/>
      <c r="EG65" s="212"/>
      <c r="EH65" s="212"/>
      <c r="EI65" s="212"/>
      <c r="EJ65" s="212"/>
      <c r="EK65" s="212"/>
      <c r="EL65" s="212"/>
      <c r="EM65" s="212"/>
      <c r="EN65" s="212"/>
      <c r="EO65" s="212"/>
      <c r="EP65" s="212"/>
      <c r="EQ65" s="212"/>
      <c r="ER65" s="212"/>
      <c r="ES65" s="212"/>
      <c r="ET65" s="212"/>
      <c r="EU65" s="212"/>
      <c r="EV65" s="212"/>
      <c r="EW65" s="212"/>
      <c r="EX65" s="212"/>
      <c r="EY65" s="212"/>
      <c r="EZ65" s="212"/>
      <c r="FA65" s="212"/>
      <c r="FB65" s="212"/>
      <c r="FC65" s="212"/>
      <c r="FD65" s="212"/>
      <c r="FE65" s="212"/>
      <c r="FF65" s="212"/>
      <c r="FG65" s="212"/>
      <c r="FH65" s="212"/>
      <c r="FI65" s="212"/>
      <c r="FJ65" s="212"/>
      <c r="FK65" s="212"/>
      <c r="FL65" s="212"/>
      <c r="FM65" s="212"/>
      <c r="FN65" s="212"/>
      <c r="FO65" s="212"/>
      <c r="FP65" s="212"/>
      <c r="FQ65" s="212"/>
      <c r="FR65" s="212"/>
      <c r="FS65" s="212"/>
      <c r="FT65" s="212"/>
      <c r="FU65" s="212"/>
      <c r="FV65" s="212"/>
      <c r="FW65" s="212"/>
      <c r="FX65" s="212"/>
      <c r="FY65" s="212"/>
      <c r="FZ65" s="212"/>
      <c r="GA65" s="212"/>
      <c r="GB65" s="212"/>
      <c r="GC65" s="212"/>
      <c r="GD65" s="212"/>
      <c r="GE65" s="212"/>
      <c r="GF65" s="212"/>
      <c r="GG65" s="212"/>
      <c r="GH65" s="212"/>
      <c r="GI65" s="212"/>
      <c r="GJ65" s="212"/>
      <c r="GK65" s="212"/>
      <c r="GL65" s="212"/>
      <c r="GM65" s="212"/>
      <c r="GN65" s="212"/>
      <c r="GO65" s="212"/>
      <c r="GP65" s="212"/>
      <c r="GQ65" s="212"/>
      <c r="GR65" s="212"/>
      <c r="GS65" s="212"/>
      <c r="GT65" s="212"/>
      <c r="GU65" s="212"/>
      <c r="GV65" s="305"/>
      <c r="GW65" s="305"/>
      <c r="GX65" s="305"/>
      <c r="GY65" s="305"/>
      <c r="GZ65" s="305"/>
      <c r="HA65" s="305"/>
      <c r="HB65" s="305"/>
      <c r="HC65" s="305"/>
      <c r="HD65" s="305"/>
      <c r="HE65" s="305"/>
      <c r="HF65" s="305"/>
      <c r="HG65" s="305"/>
      <c r="HH65" s="305"/>
      <c r="HI65" s="305"/>
      <c r="HJ65" s="305"/>
      <c r="HK65" s="305"/>
      <c r="HL65" s="305"/>
      <c r="HM65" s="305"/>
      <c r="HN65" s="305"/>
      <c r="HO65" s="305"/>
      <c r="HP65" s="305"/>
      <c r="HQ65" s="305"/>
      <c r="HR65" s="305"/>
      <c r="HS65" s="305"/>
      <c r="HT65" s="305"/>
      <c r="HU65" s="305"/>
      <c r="HV65" s="305"/>
      <c r="HW65" s="305"/>
      <c r="HX65" s="305"/>
      <c r="HY65" s="305"/>
      <c r="HZ65" s="305"/>
      <c r="IA65" s="305"/>
      <c r="IB65" s="305"/>
      <c r="IC65" s="305"/>
      <c r="ID65" s="305"/>
      <c r="IE65" s="305"/>
      <c r="IF65" s="305"/>
      <c r="IG65" s="305"/>
      <c r="IH65" s="305"/>
      <c r="II65" s="305"/>
      <c r="IJ65" s="305"/>
      <c r="IK65" s="305"/>
      <c r="IL65" s="305"/>
      <c r="IM65" s="305"/>
      <c r="IN65" s="305"/>
      <c r="IO65" s="305"/>
      <c r="IP65" s="305"/>
      <c r="IQ65" s="305"/>
      <c r="IR65" s="305"/>
      <c r="IS65" s="305"/>
      <c r="IT65" s="305"/>
      <c r="IU65" s="305"/>
      <c r="IV65" s="305"/>
      <c r="IW65" s="305"/>
      <c r="IX65" s="305"/>
      <c r="IY65" s="305"/>
      <c r="IZ65" s="305"/>
      <c r="JA65" s="305"/>
      <c r="JB65" s="305"/>
      <c r="JC65" s="305"/>
      <c r="JD65" s="305"/>
      <c r="JE65" s="305"/>
      <c r="JF65" s="305"/>
      <c r="JG65" s="305"/>
      <c r="JH65" s="305"/>
      <c r="JI65" s="305"/>
      <c r="JJ65" s="305"/>
      <c r="JK65" s="305"/>
      <c r="JL65" s="305"/>
      <c r="JM65" s="305"/>
      <c r="JN65" s="305"/>
      <c r="JO65" s="305"/>
      <c r="JP65" s="305"/>
      <c r="JQ65" s="305"/>
      <c r="JR65" s="305"/>
      <c r="JS65" s="305"/>
      <c r="JT65" s="305"/>
      <c r="JU65" s="305"/>
      <c r="JV65" s="305"/>
      <c r="JW65" s="305"/>
      <c r="JX65" s="305"/>
      <c r="JY65" s="305"/>
      <c r="JZ65" s="305"/>
      <c r="KA65" s="305"/>
    </row>
    <row r="66" spans="1:287" s="535" customFormat="1" ht="27" hidden="1" customHeight="1" outlineLevel="1" x14ac:dyDescent="0.2">
      <c r="A66" s="532">
        <v>1</v>
      </c>
      <c r="B66" s="315"/>
      <c r="C66" s="245"/>
      <c r="D66" s="533"/>
      <c r="E66" s="580"/>
      <c r="F66" s="579" t="str">
        <f>IF(E66="","","Begründung ergänzen")</f>
        <v/>
      </c>
      <c r="G66" s="2"/>
      <c r="H66" s="580"/>
      <c r="I66" s="579" t="str">
        <f>IF(H66="","","Begründung ergänzen")</f>
        <v/>
      </c>
      <c r="J66" s="2"/>
      <c r="K66" s="580"/>
      <c r="L66" s="579" t="str">
        <f>IF(K66="","","Begründung ergänzen")</f>
        <v/>
      </c>
      <c r="M66" s="2"/>
      <c r="N66" s="580"/>
      <c r="O66" s="579" t="str">
        <f>IF(N66="","","Begründung ergänzen")</f>
        <v/>
      </c>
      <c r="P66" s="2"/>
      <c r="Q66" s="580"/>
      <c r="R66" s="579" t="str">
        <f>IF(Q66="","","Begründung ergänzen")</f>
        <v/>
      </c>
      <c r="S66" s="2"/>
      <c r="T66" s="580"/>
      <c r="U66" s="579" t="str">
        <f>IF(T66="","","Begründung ergänzen")</f>
        <v/>
      </c>
      <c r="V66" s="2"/>
      <c r="W66" s="580"/>
      <c r="X66" s="579" t="str">
        <f>IF(W66="","","Begründung ergänzen")</f>
        <v/>
      </c>
      <c r="Y66" s="2"/>
      <c r="Z66" s="580"/>
      <c r="AA66" s="579" t="str">
        <f>IF(Z66="","","Begründung ergänzen")</f>
        <v/>
      </c>
      <c r="AB66" s="2"/>
      <c r="AC66" s="580"/>
      <c r="AD66" s="579" t="str">
        <f>IF(AC66="","","Begründung ergänzen")</f>
        <v/>
      </c>
      <c r="AE66" s="2"/>
      <c r="AF66" s="580"/>
      <c r="AG66" s="579" t="str">
        <f>IF(AF66="","","Begründung ergänzen")</f>
        <v/>
      </c>
      <c r="AH66" s="2"/>
      <c r="AI66" s="580"/>
      <c r="AJ66" s="579" t="str">
        <f>IF(AI66="","","Begründung ergänzen")</f>
        <v/>
      </c>
      <c r="AK66" s="2"/>
      <c r="AL66" s="580"/>
      <c r="AM66" s="579" t="str">
        <f>IF(AL66="","","Begründung ergänzen")</f>
        <v/>
      </c>
      <c r="AN66" s="2"/>
      <c r="AO66" s="580"/>
      <c r="AP66" s="579" t="str">
        <f>IF(AO66="","","Begründung ergänzen")</f>
        <v/>
      </c>
      <c r="AQ66" s="2"/>
      <c r="AR66" s="580"/>
      <c r="AS66" s="579" t="str">
        <f>IF(AR66="","","Begründung ergänzen")</f>
        <v/>
      </c>
      <c r="AT66" s="2"/>
      <c r="AU66" s="580"/>
      <c r="AV66" s="579" t="str">
        <f>IF(AU66="","","Begründung ergänzen")</f>
        <v/>
      </c>
      <c r="AW66" s="2"/>
      <c r="AX66" s="580"/>
      <c r="AY66" s="579" t="str">
        <f>IF(AX66="","","Begründung ergänzen")</f>
        <v/>
      </c>
      <c r="AZ66" s="2"/>
      <c r="BA66" s="580"/>
      <c r="BB66" s="579" t="str">
        <f>IF(BA66="","","Begründung ergänzen")</f>
        <v/>
      </c>
      <c r="BC66" s="2"/>
      <c r="BD66" s="580"/>
      <c r="BE66" s="579" t="str">
        <f>IF(BD66="","","Begründung ergänzen")</f>
        <v/>
      </c>
      <c r="BF66" s="2"/>
      <c r="BG66" s="580"/>
      <c r="BH66" s="579" t="str">
        <f>IF(BG66="","","Begründung ergänzen")</f>
        <v/>
      </c>
      <c r="BI66" s="2"/>
      <c r="BJ66" s="580"/>
      <c r="BK66" s="579" t="str">
        <f>IF(BJ66="","","Begründung ergänzen")</f>
        <v/>
      </c>
      <c r="BL66" s="154"/>
      <c r="BM66" s="146"/>
      <c r="BN66" s="146"/>
      <c r="BO66" s="146"/>
      <c r="BP66" s="146"/>
      <c r="BQ66" s="146"/>
      <c r="BR66" s="146"/>
      <c r="BS66" s="146"/>
      <c r="BT66" s="146"/>
      <c r="BU66" s="146"/>
      <c r="BV66" s="146"/>
      <c r="BW66" s="146"/>
      <c r="BX66" s="146"/>
      <c r="BY66" s="146"/>
      <c r="BZ66" s="146"/>
      <c r="CA66" s="146"/>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c r="DB66" s="153"/>
      <c r="DC66" s="153"/>
      <c r="DD66" s="153"/>
      <c r="DE66" s="153"/>
      <c r="DF66" s="153"/>
      <c r="DG66" s="153"/>
      <c r="DH66" s="153"/>
      <c r="DI66" s="153"/>
      <c r="DJ66" s="153"/>
      <c r="DK66" s="153"/>
      <c r="DL66" s="153"/>
      <c r="DM66" s="153"/>
      <c r="DN66" s="153"/>
      <c r="DO66" s="153"/>
      <c r="DP66" s="153"/>
      <c r="DQ66" s="153"/>
      <c r="DR66" s="153"/>
      <c r="DS66" s="153"/>
      <c r="DT66" s="153"/>
      <c r="DU66" s="153"/>
      <c r="DV66" s="153"/>
      <c r="DW66" s="153"/>
      <c r="DX66" s="153"/>
      <c r="DY66" s="153"/>
      <c r="DZ66" s="153"/>
      <c r="EA66" s="153"/>
      <c r="EB66" s="153"/>
      <c r="EC66" s="153"/>
      <c r="ED66" s="153"/>
      <c r="EE66" s="153"/>
      <c r="EF66" s="153"/>
      <c r="EG66" s="153"/>
      <c r="EH66" s="153"/>
      <c r="EI66" s="153"/>
      <c r="EJ66" s="153"/>
      <c r="EK66" s="153"/>
      <c r="EL66" s="153"/>
      <c r="EM66" s="153"/>
      <c r="EN66" s="153"/>
      <c r="EO66" s="153"/>
      <c r="EP66" s="153"/>
      <c r="EQ66" s="153"/>
      <c r="ER66" s="153"/>
      <c r="ES66" s="153"/>
      <c r="ET66" s="153"/>
      <c r="EU66" s="153"/>
      <c r="EV66" s="153"/>
      <c r="EW66" s="153"/>
      <c r="EX66" s="153"/>
      <c r="EY66" s="153"/>
      <c r="EZ66" s="153"/>
      <c r="FA66" s="153"/>
      <c r="FB66" s="153"/>
      <c r="FC66" s="153"/>
      <c r="FD66" s="153"/>
      <c r="FE66" s="153"/>
      <c r="FF66" s="153"/>
      <c r="FG66" s="153"/>
      <c r="FH66" s="153"/>
      <c r="FI66" s="153"/>
      <c r="FJ66" s="153"/>
      <c r="FK66" s="153"/>
      <c r="FL66" s="153"/>
      <c r="FM66" s="153"/>
      <c r="FN66" s="153"/>
      <c r="FO66" s="153"/>
      <c r="FP66" s="153"/>
      <c r="FQ66" s="153"/>
      <c r="FR66" s="153"/>
      <c r="FS66" s="153"/>
      <c r="FT66" s="153"/>
      <c r="FU66" s="153"/>
      <c r="FV66" s="153"/>
      <c r="FW66" s="153"/>
      <c r="FX66" s="153"/>
      <c r="FY66" s="153"/>
      <c r="FZ66" s="153"/>
      <c r="GA66" s="153"/>
      <c r="GB66" s="153"/>
      <c r="GC66" s="153"/>
      <c r="GD66" s="153"/>
      <c r="GE66" s="153"/>
      <c r="GF66" s="153"/>
      <c r="GG66" s="153"/>
      <c r="GH66" s="153"/>
      <c r="GI66" s="153"/>
      <c r="GJ66" s="153"/>
      <c r="GK66" s="153"/>
      <c r="GL66" s="153"/>
      <c r="GM66" s="153"/>
      <c r="GN66" s="153"/>
      <c r="GO66" s="153"/>
      <c r="GP66" s="153"/>
      <c r="GQ66" s="153"/>
      <c r="GR66" s="153"/>
      <c r="GS66" s="153"/>
      <c r="GT66" s="153"/>
      <c r="GU66" s="153"/>
      <c r="GV66" s="534"/>
      <c r="GW66" s="534"/>
      <c r="GX66" s="534"/>
      <c r="GY66" s="534"/>
      <c r="GZ66" s="534"/>
      <c r="HA66" s="534"/>
      <c r="HB66" s="534"/>
      <c r="HC66" s="534"/>
      <c r="HD66" s="534"/>
      <c r="HE66" s="534"/>
      <c r="HF66" s="534"/>
      <c r="HG66" s="534"/>
      <c r="HH66" s="534"/>
      <c r="HI66" s="534"/>
      <c r="HJ66" s="534"/>
      <c r="HK66" s="534"/>
      <c r="HL66" s="534"/>
      <c r="HM66" s="534"/>
      <c r="HN66" s="534"/>
      <c r="HO66" s="534"/>
      <c r="HP66" s="534"/>
      <c r="HQ66" s="534"/>
      <c r="HR66" s="534"/>
      <c r="HS66" s="534"/>
      <c r="HT66" s="534"/>
      <c r="HU66" s="534"/>
      <c r="HV66" s="534"/>
      <c r="HW66" s="534"/>
      <c r="HX66" s="534"/>
      <c r="HY66" s="534"/>
      <c r="HZ66" s="534"/>
      <c r="IA66" s="534"/>
      <c r="IB66" s="534"/>
      <c r="IC66" s="534"/>
      <c r="ID66" s="534"/>
      <c r="IE66" s="534"/>
      <c r="IF66" s="534"/>
      <c r="IG66" s="534"/>
      <c r="IH66" s="534"/>
      <c r="II66" s="534"/>
      <c r="IJ66" s="534"/>
      <c r="IK66" s="534"/>
      <c r="IL66" s="534"/>
      <c r="IM66" s="534"/>
      <c r="IN66" s="534"/>
      <c r="IO66" s="534"/>
      <c r="IP66" s="534"/>
      <c r="IQ66" s="534"/>
      <c r="IR66" s="534"/>
      <c r="IS66" s="534"/>
      <c r="IT66" s="534"/>
      <c r="IU66" s="534"/>
      <c r="IV66" s="534"/>
      <c r="IW66" s="534"/>
      <c r="IX66" s="534"/>
      <c r="IY66" s="534"/>
      <c r="IZ66" s="534"/>
      <c r="JA66" s="534"/>
      <c r="JB66" s="534"/>
      <c r="JC66" s="534"/>
      <c r="JD66" s="534"/>
      <c r="JE66" s="534"/>
      <c r="JF66" s="534"/>
      <c r="JG66" s="534"/>
      <c r="JH66" s="534"/>
      <c r="JI66" s="534"/>
      <c r="JJ66" s="534"/>
      <c r="JK66" s="534"/>
      <c r="JL66" s="534"/>
      <c r="JM66" s="534"/>
      <c r="JN66" s="534"/>
      <c r="JO66" s="534"/>
      <c r="JP66" s="534"/>
      <c r="JQ66" s="534"/>
      <c r="JR66" s="534"/>
      <c r="JS66" s="534"/>
      <c r="JT66" s="534"/>
      <c r="JU66" s="534"/>
      <c r="JV66" s="534"/>
      <c r="JW66" s="534"/>
      <c r="JX66" s="534"/>
      <c r="JY66" s="534"/>
      <c r="JZ66" s="534"/>
      <c r="KA66" s="534"/>
    </row>
    <row r="67" spans="1:287" s="535" customFormat="1" ht="27" hidden="1" customHeight="1" outlineLevel="1" x14ac:dyDescent="0.2">
      <c r="A67" s="532">
        <v>2</v>
      </c>
      <c r="B67" s="315"/>
      <c r="C67" s="245"/>
      <c r="D67" s="533"/>
      <c r="E67" s="231"/>
      <c r="F67" s="579" t="str">
        <f t="shared" ref="F67:F70" si="20">IF(E67="","","Begründung ergänzen")</f>
        <v/>
      </c>
      <c r="G67" s="2"/>
      <c r="H67" s="231"/>
      <c r="I67" s="579" t="str">
        <f t="shared" ref="I67:I70" si="21">IF(H67="","","Begründung ergänzen")</f>
        <v/>
      </c>
      <c r="J67" s="2"/>
      <c r="K67" s="231"/>
      <c r="L67" s="579" t="str">
        <f t="shared" ref="L67:L70" si="22">IF(K67="","","Begründung ergänzen")</f>
        <v/>
      </c>
      <c r="M67" s="2"/>
      <c r="N67" s="231"/>
      <c r="O67" s="579" t="str">
        <f t="shared" ref="O67:O70" si="23">IF(N67="","","Begründung ergänzen")</f>
        <v/>
      </c>
      <c r="P67" s="2"/>
      <c r="Q67" s="231"/>
      <c r="R67" s="579" t="str">
        <f t="shared" ref="R67:R70" si="24">IF(Q67="","","Begründung ergänzen")</f>
        <v/>
      </c>
      <c r="S67" s="2"/>
      <c r="T67" s="231"/>
      <c r="U67" s="579" t="str">
        <f t="shared" ref="U67:U70" si="25">IF(T67="","","Begründung ergänzen")</f>
        <v/>
      </c>
      <c r="V67" s="2"/>
      <c r="W67" s="231"/>
      <c r="X67" s="579" t="str">
        <f t="shared" ref="X67:X70" si="26">IF(W67="","","Begründung ergänzen")</f>
        <v/>
      </c>
      <c r="Y67" s="2"/>
      <c r="Z67" s="231"/>
      <c r="AA67" s="579" t="str">
        <f t="shared" ref="AA67:AA70" si="27">IF(Z67="","","Begründung ergänzen")</f>
        <v/>
      </c>
      <c r="AB67" s="2"/>
      <c r="AC67" s="231"/>
      <c r="AD67" s="579" t="str">
        <f t="shared" ref="AD67:AD70" si="28">IF(AC67="","","Begründung ergänzen")</f>
        <v/>
      </c>
      <c r="AE67" s="2"/>
      <c r="AF67" s="231"/>
      <c r="AG67" s="579" t="str">
        <f t="shared" ref="AG67:AG70" si="29">IF(AF67="","","Begründung ergänzen")</f>
        <v/>
      </c>
      <c r="AH67" s="2"/>
      <c r="AI67" s="231"/>
      <c r="AJ67" s="579" t="str">
        <f t="shared" ref="AJ67:AJ70" si="30">IF(AI67="","","Begründung ergänzen")</f>
        <v/>
      </c>
      <c r="AK67" s="2"/>
      <c r="AL67" s="231"/>
      <c r="AM67" s="579" t="str">
        <f t="shared" ref="AM67:AM70" si="31">IF(AL67="","","Begründung ergänzen")</f>
        <v/>
      </c>
      <c r="AN67" s="2"/>
      <c r="AO67" s="231"/>
      <c r="AP67" s="579" t="str">
        <f t="shared" ref="AP67:AP70" si="32">IF(AO67="","","Begründung ergänzen")</f>
        <v/>
      </c>
      <c r="AQ67" s="2"/>
      <c r="AR67" s="231"/>
      <c r="AS67" s="579" t="str">
        <f t="shared" ref="AS67:AS70" si="33">IF(AR67="","","Begründung ergänzen")</f>
        <v/>
      </c>
      <c r="AT67" s="2"/>
      <c r="AU67" s="231"/>
      <c r="AV67" s="579" t="str">
        <f t="shared" ref="AV67:AV70" si="34">IF(AU67="","","Begründung ergänzen")</f>
        <v/>
      </c>
      <c r="AW67" s="2"/>
      <c r="AX67" s="231"/>
      <c r="AY67" s="579" t="str">
        <f t="shared" ref="AY67:AY70" si="35">IF(AX67="","","Begründung ergänzen")</f>
        <v/>
      </c>
      <c r="AZ67" s="2"/>
      <c r="BA67" s="231"/>
      <c r="BB67" s="579" t="str">
        <f t="shared" ref="BB67:BB70" si="36">IF(BA67="","","Begründung ergänzen")</f>
        <v/>
      </c>
      <c r="BC67" s="2"/>
      <c r="BD67" s="231"/>
      <c r="BE67" s="579" t="str">
        <f t="shared" ref="BE67:BE70" si="37">IF(BD67="","","Begründung ergänzen")</f>
        <v/>
      </c>
      <c r="BF67" s="2"/>
      <c r="BG67" s="231"/>
      <c r="BH67" s="579" t="str">
        <f t="shared" ref="BH67:BH70" si="38">IF(BG67="","","Begründung ergänzen")</f>
        <v/>
      </c>
      <c r="BI67" s="2"/>
      <c r="BJ67" s="231"/>
      <c r="BK67" s="579" t="str">
        <f t="shared" ref="BK67:BK70" si="39">IF(BJ67="","","Begründung ergänzen")</f>
        <v/>
      </c>
      <c r="BL67" s="154"/>
      <c r="BM67" s="146"/>
      <c r="BN67" s="146"/>
      <c r="BO67" s="146"/>
      <c r="BP67" s="146"/>
      <c r="BQ67" s="146"/>
      <c r="BR67" s="146"/>
      <c r="BS67" s="146"/>
      <c r="BT67" s="146"/>
      <c r="BU67" s="146"/>
      <c r="BV67" s="146"/>
      <c r="BW67" s="146"/>
      <c r="BX67" s="146"/>
      <c r="BY67" s="146"/>
      <c r="BZ67" s="146"/>
      <c r="CA67" s="146"/>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3"/>
      <c r="EB67" s="153"/>
      <c r="EC67" s="153"/>
      <c r="ED67" s="153"/>
      <c r="EE67" s="153"/>
      <c r="EF67" s="153"/>
      <c r="EG67" s="153"/>
      <c r="EH67" s="153"/>
      <c r="EI67" s="153"/>
      <c r="EJ67" s="153"/>
      <c r="EK67" s="153"/>
      <c r="EL67" s="153"/>
      <c r="EM67" s="153"/>
      <c r="EN67" s="153"/>
      <c r="EO67" s="153"/>
      <c r="EP67" s="153"/>
      <c r="EQ67" s="153"/>
      <c r="ER67" s="153"/>
      <c r="ES67" s="153"/>
      <c r="ET67" s="153"/>
      <c r="EU67" s="153"/>
      <c r="EV67" s="153"/>
      <c r="EW67" s="153"/>
      <c r="EX67" s="153"/>
      <c r="EY67" s="153"/>
      <c r="EZ67" s="153"/>
      <c r="FA67" s="153"/>
      <c r="FB67" s="153"/>
      <c r="FC67" s="153"/>
      <c r="FD67" s="153"/>
      <c r="FE67" s="153"/>
      <c r="FF67" s="153"/>
      <c r="FG67" s="153"/>
      <c r="FH67" s="153"/>
      <c r="FI67" s="153"/>
      <c r="FJ67" s="153"/>
      <c r="FK67" s="153"/>
      <c r="FL67" s="153"/>
      <c r="FM67" s="153"/>
      <c r="FN67" s="153"/>
      <c r="FO67" s="153"/>
      <c r="FP67" s="153"/>
      <c r="FQ67" s="153"/>
      <c r="FR67" s="153"/>
      <c r="FS67" s="153"/>
      <c r="FT67" s="153"/>
      <c r="FU67" s="153"/>
      <c r="FV67" s="153"/>
      <c r="FW67" s="153"/>
      <c r="FX67" s="153"/>
      <c r="FY67" s="153"/>
      <c r="FZ67" s="153"/>
      <c r="GA67" s="153"/>
      <c r="GB67" s="153"/>
      <c r="GC67" s="153"/>
      <c r="GD67" s="153"/>
      <c r="GE67" s="153"/>
      <c r="GF67" s="153"/>
      <c r="GG67" s="153"/>
      <c r="GH67" s="153"/>
      <c r="GI67" s="153"/>
      <c r="GJ67" s="153"/>
      <c r="GK67" s="153"/>
      <c r="GL67" s="153"/>
      <c r="GM67" s="153"/>
      <c r="GN67" s="153"/>
      <c r="GO67" s="153"/>
      <c r="GP67" s="153"/>
      <c r="GQ67" s="153"/>
      <c r="GR67" s="153"/>
      <c r="GS67" s="153"/>
      <c r="GT67" s="153"/>
      <c r="GU67" s="153"/>
      <c r="GV67" s="534"/>
      <c r="GW67" s="534"/>
      <c r="GX67" s="534"/>
      <c r="GY67" s="534"/>
      <c r="GZ67" s="534"/>
      <c r="HA67" s="534"/>
      <c r="HB67" s="534"/>
      <c r="HC67" s="534"/>
      <c r="HD67" s="534"/>
      <c r="HE67" s="534"/>
      <c r="HF67" s="534"/>
      <c r="HG67" s="534"/>
      <c r="HH67" s="534"/>
      <c r="HI67" s="534"/>
      <c r="HJ67" s="534"/>
      <c r="HK67" s="534"/>
      <c r="HL67" s="534"/>
      <c r="HM67" s="534"/>
      <c r="HN67" s="534"/>
      <c r="HO67" s="534"/>
      <c r="HP67" s="534"/>
      <c r="HQ67" s="534"/>
      <c r="HR67" s="534"/>
      <c r="HS67" s="534"/>
      <c r="HT67" s="534"/>
      <c r="HU67" s="534"/>
      <c r="HV67" s="534"/>
      <c r="HW67" s="534"/>
      <c r="HX67" s="534"/>
      <c r="HY67" s="534"/>
      <c r="HZ67" s="534"/>
      <c r="IA67" s="534"/>
      <c r="IB67" s="534"/>
      <c r="IC67" s="534"/>
      <c r="ID67" s="534"/>
      <c r="IE67" s="534"/>
      <c r="IF67" s="534"/>
      <c r="IG67" s="534"/>
      <c r="IH67" s="534"/>
      <c r="II67" s="534"/>
      <c r="IJ67" s="534"/>
      <c r="IK67" s="534"/>
      <c r="IL67" s="534"/>
      <c r="IM67" s="534"/>
      <c r="IN67" s="534"/>
      <c r="IO67" s="534"/>
      <c r="IP67" s="534"/>
      <c r="IQ67" s="534"/>
      <c r="IR67" s="534"/>
      <c r="IS67" s="534"/>
      <c r="IT67" s="534"/>
      <c r="IU67" s="534"/>
      <c r="IV67" s="534"/>
      <c r="IW67" s="534"/>
      <c r="IX67" s="534"/>
      <c r="IY67" s="534"/>
      <c r="IZ67" s="534"/>
      <c r="JA67" s="534"/>
      <c r="JB67" s="534"/>
      <c r="JC67" s="534"/>
      <c r="JD67" s="534"/>
      <c r="JE67" s="534"/>
      <c r="JF67" s="534"/>
      <c r="JG67" s="534"/>
      <c r="JH67" s="534"/>
      <c r="JI67" s="534"/>
      <c r="JJ67" s="534"/>
      <c r="JK67" s="534"/>
      <c r="JL67" s="534"/>
      <c r="JM67" s="534"/>
      <c r="JN67" s="534"/>
      <c r="JO67" s="534"/>
      <c r="JP67" s="534"/>
      <c r="JQ67" s="534"/>
      <c r="JR67" s="534"/>
      <c r="JS67" s="534"/>
      <c r="JT67" s="534"/>
      <c r="JU67" s="534"/>
      <c r="JV67" s="534"/>
      <c r="JW67" s="534"/>
      <c r="JX67" s="534"/>
      <c r="JY67" s="534"/>
      <c r="JZ67" s="534"/>
      <c r="KA67" s="534"/>
    </row>
    <row r="68" spans="1:287" s="535" customFormat="1" ht="27" hidden="1" customHeight="1" outlineLevel="1" x14ac:dyDescent="0.2">
      <c r="A68" s="532">
        <v>3</v>
      </c>
      <c r="B68" s="315"/>
      <c r="C68" s="245"/>
      <c r="D68" s="533"/>
      <c r="E68" s="231"/>
      <c r="F68" s="579" t="str">
        <f t="shared" si="20"/>
        <v/>
      </c>
      <c r="G68" s="2"/>
      <c r="H68" s="231"/>
      <c r="I68" s="579" t="str">
        <f t="shared" si="21"/>
        <v/>
      </c>
      <c r="J68" s="2"/>
      <c r="K68" s="231"/>
      <c r="L68" s="579" t="str">
        <f t="shared" si="22"/>
        <v/>
      </c>
      <c r="M68" s="2"/>
      <c r="N68" s="231"/>
      <c r="O68" s="579" t="str">
        <f t="shared" si="23"/>
        <v/>
      </c>
      <c r="P68" s="2"/>
      <c r="Q68" s="231"/>
      <c r="R68" s="579" t="str">
        <f t="shared" si="24"/>
        <v/>
      </c>
      <c r="S68" s="2"/>
      <c r="T68" s="231"/>
      <c r="U68" s="579" t="str">
        <f t="shared" si="25"/>
        <v/>
      </c>
      <c r="V68" s="2"/>
      <c r="W68" s="231"/>
      <c r="X68" s="579" t="str">
        <f t="shared" si="26"/>
        <v/>
      </c>
      <c r="Y68" s="2"/>
      <c r="Z68" s="231"/>
      <c r="AA68" s="579" t="str">
        <f t="shared" si="27"/>
        <v/>
      </c>
      <c r="AB68" s="2"/>
      <c r="AC68" s="231"/>
      <c r="AD68" s="579" t="str">
        <f t="shared" si="28"/>
        <v/>
      </c>
      <c r="AE68" s="2"/>
      <c r="AF68" s="231"/>
      <c r="AG68" s="579" t="str">
        <f t="shared" si="29"/>
        <v/>
      </c>
      <c r="AH68" s="2"/>
      <c r="AI68" s="231"/>
      <c r="AJ68" s="579" t="str">
        <f t="shared" si="30"/>
        <v/>
      </c>
      <c r="AK68" s="2"/>
      <c r="AL68" s="231"/>
      <c r="AM68" s="579" t="str">
        <f t="shared" si="31"/>
        <v/>
      </c>
      <c r="AN68" s="2"/>
      <c r="AO68" s="231"/>
      <c r="AP68" s="579" t="str">
        <f t="shared" si="32"/>
        <v/>
      </c>
      <c r="AQ68" s="2"/>
      <c r="AR68" s="231"/>
      <c r="AS68" s="579" t="str">
        <f t="shared" si="33"/>
        <v/>
      </c>
      <c r="AT68" s="2"/>
      <c r="AU68" s="231"/>
      <c r="AV68" s="579" t="str">
        <f t="shared" si="34"/>
        <v/>
      </c>
      <c r="AW68" s="2"/>
      <c r="AX68" s="231"/>
      <c r="AY68" s="579" t="str">
        <f t="shared" si="35"/>
        <v/>
      </c>
      <c r="AZ68" s="2"/>
      <c r="BA68" s="231"/>
      <c r="BB68" s="579" t="str">
        <f t="shared" si="36"/>
        <v/>
      </c>
      <c r="BC68" s="2"/>
      <c r="BD68" s="231"/>
      <c r="BE68" s="579" t="str">
        <f t="shared" si="37"/>
        <v/>
      </c>
      <c r="BF68" s="2"/>
      <c r="BG68" s="231"/>
      <c r="BH68" s="579" t="str">
        <f t="shared" si="38"/>
        <v/>
      </c>
      <c r="BI68" s="2"/>
      <c r="BJ68" s="231"/>
      <c r="BK68" s="579" t="str">
        <f t="shared" si="39"/>
        <v/>
      </c>
      <c r="BL68" s="154"/>
      <c r="BM68" s="146"/>
      <c r="BN68" s="146"/>
      <c r="BO68" s="146"/>
      <c r="BP68" s="146"/>
      <c r="BQ68" s="146"/>
      <c r="BR68" s="146"/>
      <c r="BS68" s="146"/>
      <c r="BT68" s="146"/>
      <c r="BU68" s="146"/>
      <c r="BV68" s="146"/>
      <c r="BW68" s="146"/>
      <c r="BX68" s="146"/>
      <c r="BY68" s="146"/>
      <c r="BZ68" s="146"/>
      <c r="CA68" s="146"/>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c r="DB68" s="153"/>
      <c r="DC68" s="153"/>
      <c r="DD68" s="153"/>
      <c r="DE68" s="153"/>
      <c r="DF68" s="153"/>
      <c r="DG68" s="153"/>
      <c r="DH68" s="153"/>
      <c r="DI68" s="153"/>
      <c r="DJ68" s="153"/>
      <c r="DK68" s="153"/>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153"/>
      <c r="EU68" s="153"/>
      <c r="EV68" s="153"/>
      <c r="EW68" s="153"/>
      <c r="EX68" s="153"/>
      <c r="EY68" s="153"/>
      <c r="EZ68" s="153"/>
      <c r="FA68" s="153"/>
      <c r="FB68" s="153"/>
      <c r="FC68" s="153"/>
      <c r="FD68" s="153"/>
      <c r="FE68" s="153"/>
      <c r="FF68" s="153"/>
      <c r="FG68" s="153"/>
      <c r="FH68" s="153"/>
      <c r="FI68" s="153"/>
      <c r="FJ68" s="153"/>
      <c r="FK68" s="153"/>
      <c r="FL68" s="153"/>
      <c r="FM68" s="153"/>
      <c r="FN68" s="153"/>
      <c r="FO68" s="153"/>
      <c r="FP68" s="153"/>
      <c r="FQ68" s="153"/>
      <c r="FR68" s="153"/>
      <c r="FS68" s="153"/>
      <c r="FT68" s="153"/>
      <c r="FU68" s="153"/>
      <c r="FV68" s="153"/>
      <c r="FW68" s="153"/>
      <c r="FX68" s="153"/>
      <c r="FY68" s="153"/>
      <c r="FZ68" s="153"/>
      <c r="GA68" s="153"/>
      <c r="GB68" s="153"/>
      <c r="GC68" s="153"/>
      <c r="GD68" s="153"/>
      <c r="GE68" s="153"/>
      <c r="GF68" s="153"/>
      <c r="GG68" s="153"/>
      <c r="GH68" s="153"/>
      <c r="GI68" s="153"/>
      <c r="GJ68" s="153"/>
      <c r="GK68" s="153"/>
      <c r="GL68" s="153"/>
      <c r="GM68" s="153"/>
      <c r="GN68" s="153"/>
      <c r="GO68" s="153"/>
      <c r="GP68" s="153"/>
      <c r="GQ68" s="153"/>
      <c r="GR68" s="153"/>
      <c r="GS68" s="153"/>
      <c r="GT68" s="153"/>
      <c r="GU68" s="153"/>
      <c r="GV68" s="534"/>
      <c r="GW68" s="534"/>
      <c r="GX68" s="534"/>
      <c r="GY68" s="534"/>
      <c r="GZ68" s="534"/>
      <c r="HA68" s="534"/>
      <c r="HB68" s="534"/>
      <c r="HC68" s="534"/>
      <c r="HD68" s="534"/>
      <c r="HE68" s="534"/>
      <c r="HF68" s="534"/>
      <c r="HG68" s="534"/>
      <c r="HH68" s="534"/>
      <c r="HI68" s="534"/>
      <c r="HJ68" s="534"/>
      <c r="HK68" s="534"/>
      <c r="HL68" s="534"/>
      <c r="HM68" s="534"/>
      <c r="HN68" s="534"/>
      <c r="HO68" s="534"/>
      <c r="HP68" s="534"/>
      <c r="HQ68" s="534"/>
      <c r="HR68" s="534"/>
      <c r="HS68" s="534"/>
      <c r="HT68" s="534"/>
      <c r="HU68" s="534"/>
      <c r="HV68" s="534"/>
      <c r="HW68" s="534"/>
      <c r="HX68" s="534"/>
      <c r="HY68" s="534"/>
      <c r="HZ68" s="534"/>
      <c r="IA68" s="534"/>
      <c r="IB68" s="534"/>
      <c r="IC68" s="534"/>
      <c r="ID68" s="534"/>
      <c r="IE68" s="534"/>
      <c r="IF68" s="534"/>
      <c r="IG68" s="534"/>
      <c r="IH68" s="534"/>
      <c r="II68" s="534"/>
      <c r="IJ68" s="534"/>
      <c r="IK68" s="534"/>
      <c r="IL68" s="534"/>
      <c r="IM68" s="534"/>
      <c r="IN68" s="534"/>
      <c r="IO68" s="534"/>
      <c r="IP68" s="534"/>
      <c r="IQ68" s="534"/>
      <c r="IR68" s="534"/>
      <c r="IS68" s="534"/>
      <c r="IT68" s="534"/>
      <c r="IU68" s="534"/>
      <c r="IV68" s="534"/>
      <c r="IW68" s="534"/>
      <c r="IX68" s="534"/>
      <c r="IY68" s="534"/>
      <c r="IZ68" s="534"/>
      <c r="JA68" s="534"/>
      <c r="JB68" s="534"/>
      <c r="JC68" s="534"/>
      <c r="JD68" s="534"/>
      <c r="JE68" s="534"/>
      <c r="JF68" s="534"/>
      <c r="JG68" s="534"/>
      <c r="JH68" s="534"/>
      <c r="JI68" s="534"/>
      <c r="JJ68" s="534"/>
      <c r="JK68" s="534"/>
      <c r="JL68" s="534"/>
      <c r="JM68" s="534"/>
      <c r="JN68" s="534"/>
      <c r="JO68" s="534"/>
      <c r="JP68" s="534"/>
      <c r="JQ68" s="534"/>
      <c r="JR68" s="534"/>
      <c r="JS68" s="534"/>
      <c r="JT68" s="534"/>
      <c r="JU68" s="534"/>
      <c r="JV68" s="534"/>
      <c r="JW68" s="534"/>
      <c r="JX68" s="534"/>
      <c r="JY68" s="534"/>
      <c r="JZ68" s="534"/>
      <c r="KA68" s="534"/>
    </row>
    <row r="69" spans="1:287" s="535" customFormat="1" ht="27" hidden="1" customHeight="1" outlineLevel="1" x14ac:dyDescent="0.2">
      <c r="A69" s="532">
        <v>4</v>
      </c>
      <c r="B69" s="315"/>
      <c r="C69" s="245"/>
      <c r="D69" s="533"/>
      <c r="E69" s="231"/>
      <c r="F69" s="579" t="str">
        <f t="shared" si="20"/>
        <v/>
      </c>
      <c r="G69" s="2"/>
      <c r="H69" s="231"/>
      <c r="I69" s="579" t="str">
        <f t="shared" si="21"/>
        <v/>
      </c>
      <c r="J69" s="2"/>
      <c r="K69" s="231"/>
      <c r="L69" s="579" t="str">
        <f t="shared" si="22"/>
        <v/>
      </c>
      <c r="M69" s="2"/>
      <c r="N69" s="231"/>
      <c r="O69" s="579" t="str">
        <f t="shared" si="23"/>
        <v/>
      </c>
      <c r="P69" s="2"/>
      <c r="Q69" s="231"/>
      <c r="R69" s="579" t="str">
        <f t="shared" si="24"/>
        <v/>
      </c>
      <c r="S69" s="2"/>
      <c r="T69" s="231"/>
      <c r="U69" s="579" t="str">
        <f t="shared" si="25"/>
        <v/>
      </c>
      <c r="V69" s="2"/>
      <c r="W69" s="231"/>
      <c r="X69" s="579" t="str">
        <f t="shared" si="26"/>
        <v/>
      </c>
      <c r="Y69" s="2"/>
      <c r="Z69" s="231"/>
      <c r="AA69" s="579" t="str">
        <f t="shared" si="27"/>
        <v/>
      </c>
      <c r="AB69" s="2"/>
      <c r="AC69" s="231"/>
      <c r="AD69" s="579" t="str">
        <f t="shared" si="28"/>
        <v/>
      </c>
      <c r="AE69" s="2"/>
      <c r="AF69" s="231"/>
      <c r="AG69" s="579" t="str">
        <f t="shared" si="29"/>
        <v/>
      </c>
      <c r="AH69" s="2"/>
      <c r="AI69" s="231"/>
      <c r="AJ69" s="579" t="str">
        <f t="shared" si="30"/>
        <v/>
      </c>
      <c r="AK69" s="2"/>
      <c r="AL69" s="231"/>
      <c r="AM69" s="579" t="str">
        <f t="shared" si="31"/>
        <v/>
      </c>
      <c r="AN69" s="2"/>
      <c r="AO69" s="231"/>
      <c r="AP69" s="579" t="str">
        <f t="shared" si="32"/>
        <v/>
      </c>
      <c r="AQ69" s="2"/>
      <c r="AR69" s="231"/>
      <c r="AS69" s="579" t="str">
        <f t="shared" si="33"/>
        <v/>
      </c>
      <c r="AT69" s="2"/>
      <c r="AU69" s="231"/>
      <c r="AV69" s="579" t="str">
        <f t="shared" si="34"/>
        <v/>
      </c>
      <c r="AW69" s="2"/>
      <c r="AX69" s="231"/>
      <c r="AY69" s="579" t="str">
        <f t="shared" si="35"/>
        <v/>
      </c>
      <c r="AZ69" s="2"/>
      <c r="BA69" s="231"/>
      <c r="BB69" s="579" t="str">
        <f t="shared" si="36"/>
        <v/>
      </c>
      <c r="BC69" s="2"/>
      <c r="BD69" s="231"/>
      <c r="BE69" s="579" t="str">
        <f t="shared" si="37"/>
        <v/>
      </c>
      <c r="BF69" s="2"/>
      <c r="BG69" s="231"/>
      <c r="BH69" s="579" t="str">
        <f t="shared" si="38"/>
        <v/>
      </c>
      <c r="BI69" s="2"/>
      <c r="BJ69" s="231"/>
      <c r="BK69" s="579" t="str">
        <f t="shared" si="39"/>
        <v/>
      </c>
      <c r="BL69" s="154"/>
      <c r="BM69" s="146"/>
      <c r="BN69" s="146"/>
      <c r="BO69" s="146"/>
      <c r="BP69" s="146"/>
      <c r="BQ69" s="146"/>
      <c r="BR69" s="146"/>
      <c r="BS69" s="146"/>
      <c r="BT69" s="146"/>
      <c r="BU69" s="146"/>
      <c r="BV69" s="146"/>
      <c r="BW69" s="146"/>
      <c r="BX69" s="146"/>
      <c r="BY69" s="146"/>
      <c r="BZ69" s="146"/>
      <c r="CA69" s="146"/>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153"/>
      <c r="GD69" s="153"/>
      <c r="GE69" s="153"/>
      <c r="GF69" s="153"/>
      <c r="GG69" s="153"/>
      <c r="GH69" s="153"/>
      <c r="GI69" s="153"/>
      <c r="GJ69" s="153"/>
      <c r="GK69" s="153"/>
      <c r="GL69" s="153"/>
      <c r="GM69" s="153"/>
      <c r="GN69" s="153"/>
      <c r="GO69" s="153"/>
      <c r="GP69" s="153"/>
      <c r="GQ69" s="153"/>
      <c r="GR69" s="153"/>
      <c r="GS69" s="153"/>
      <c r="GT69" s="153"/>
      <c r="GU69" s="153"/>
      <c r="GV69" s="534"/>
      <c r="GW69" s="534"/>
      <c r="GX69" s="534"/>
      <c r="GY69" s="534"/>
      <c r="GZ69" s="534"/>
      <c r="HA69" s="534"/>
      <c r="HB69" s="534"/>
      <c r="HC69" s="534"/>
      <c r="HD69" s="534"/>
      <c r="HE69" s="534"/>
      <c r="HF69" s="534"/>
      <c r="HG69" s="534"/>
      <c r="HH69" s="534"/>
      <c r="HI69" s="534"/>
      <c r="HJ69" s="534"/>
      <c r="HK69" s="534"/>
      <c r="HL69" s="534"/>
      <c r="HM69" s="534"/>
      <c r="HN69" s="534"/>
      <c r="HO69" s="534"/>
      <c r="HP69" s="534"/>
      <c r="HQ69" s="534"/>
      <c r="HR69" s="534"/>
      <c r="HS69" s="534"/>
      <c r="HT69" s="534"/>
      <c r="HU69" s="534"/>
      <c r="HV69" s="534"/>
      <c r="HW69" s="534"/>
      <c r="HX69" s="534"/>
      <c r="HY69" s="534"/>
      <c r="HZ69" s="534"/>
      <c r="IA69" s="534"/>
      <c r="IB69" s="534"/>
      <c r="IC69" s="534"/>
      <c r="ID69" s="534"/>
      <c r="IE69" s="534"/>
      <c r="IF69" s="534"/>
      <c r="IG69" s="534"/>
      <c r="IH69" s="534"/>
      <c r="II69" s="534"/>
      <c r="IJ69" s="534"/>
      <c r="IK69" s="534"/>
      <c r="IL69" s="534"/>
      <c r="IM69" s="534"/>
      <c r="IN69" s="534"/>
      <c r="IO69" s="534"/>
      <c r="IP69" s="534"/>
      <c r="IQ69" s="534"/>
      <c r="IR69" s="534"/>
      <c r="IS69" s="534"/>
      <c r="IT69" s="534"/>
      <c r="IU69" s="534"/>
      <c r="IV69" s="534"/>
      <c r="IW69" s="534"/>
      <c r="IX69" s="534"/>
      <c r="IY69" s="534"/>
      <c r="IZ69" s="534"/>
      <c r="JA69" s="534"/>
      <c r="JB69" s="534"/>
      <c r="JC69" s="534"/>
      <c r="JD69" s="534"/>
      <c r="JE69" s="534"/>
      <c r="JF69" s="534"/>
      <c r="JG69" s="534"/>
      <c r="JH69" s="534"/>
      <c r="JI69" s="534"/>
      <c r="JJ69" s="534"/>
      <c r="JK69" s="534"/>
      <c r="JL69" s="534"/>
      <c r="JM69" s="534"/>
      <c r="JN69" s="534"/>
      <c r="JO69" s="534"/>
      <c r="JP69" s="534"/>
      <c r="JQ69" s="534"/>
      <c r="JR69" s="534"/>
      <c r="JS69" s="534"/>
      <c r="JT69" s="534"/>
      <c r="JU69" s="534"/>
      <c r="JV69" s="534"/>
      <c r="JW69" s="534"/>
      <c r="JX69" s="534"/>
      <c r="JY69" s="534"/>
      <c r="JZ69" s="534"/>
      <c r="KA69" s="534"/>
    </row>
    <row r="70" spans="1:287" s="535" customFormat="1" ht="27" hidden="1" customHeight="1" outlineLevel="1" x14ac:dyDescent="0.2">
      <c r="A70" s="532">
        <v>5</v>
      </c>
      <c r="B70" s="315"/>
      <c r="C70" s="245"/>
      <c r="D70" s="533"/>
      <c r="E70" s="231"/>
      <c r="F70" s="579" t="str">
        <f t="shared" si="20"/>
        <v/>
      </c>
      <c r="G70" s="2"/>
      <c r="H70" s="231"/>
      <c r="I70" s="579" t="str">
        <f t="shared" si="21"/>
        <v/>
      </c>
      <c r="J70" s="2"/>
      <c r="K70" s="231"/>
      <c r="L70" s="579" t="str">
        <f t="shared" si="22"/>
        <v/>
      </c>
      <c r="M70" s="2"/>
      <c r="N70" s="231"/>
      <c r="O70" s="579" t="str">
        <f t="shared" si="23"/>
        <v/>
      </c>
      <c r="P70" s="2"/>
      <c r="Q70" s="231"/>
      <c r="R70" s="579" t="str">
        <f t="shared" si="24"/>
        <v/>
      </c>
      <c r="S70" s="2"/>
      <c r="T70" s="231"/>
      <c r="U70" s="579" t="str">
        <f t="shared" si="25"/>
        <v/>
      </c>
      <c r="V70" s="2"/>
      <c r="W70" s="231"/>
      <c r="X70" s="579" t="str">
        <f t="shared" si="26"/>
        <v/>
      </c>
      <c r="Y70" s="2"/>
      <c r="Z70" s="231"/>
      <c r="AA70" s="579" t="str">
        <f t="shared" si="27"/>
        <v/>
      </c>
      <c r="AB70" s="2"/>
      <c r="AC70" s="231"/>
      <c r="AD70" s="579" t="str">
        <f t="shared" si="28"/>
        <v/>
      </c>
      <c r="AE70" s="2"/>
      <c r="AF70" s="231"/>
      <c r="AG70" s="579" t="str">
        <f t="shared" si="29"/>
        <v/>
      </c>
      <c r="AH70" s="2"/>
      <c r="AI70" s="231"/>
      <c r="AJ70" s="579" t="str">
        <f t="shared" si="30"/>
        <v/>
      </c>
      <c r="AK70" s="2"/>
      <c r="AL70" s="231"/>
      <c r="AM70" s="579" t="str">
        <f t="shared" si="31"/>
        <v/>
      </c>
      <c r="AN70" s="2"/>
      <c r="AO70" s="231"/>
      <c r="AP70" s="579" t="str">
        <f t="shared" si="32"/>
        <v/>
      </c>
      <c r="AQ70" s="2"/>
      <c r="AR70" s="231"/>
      <c r="AS70" s="579" t="str">
        <f t="shared" si="33"/>
        <v/>
      </c>
      <c r="AT70" s="2"/>
      <c r="AU70" s="231"/>
      <c r="AV70" s="579" t="str">
        <f t="shared" si="34"/>
        <v/>
      </c>
      <c r="AW70" s="2"/>
      <c r="AX70" s="231"/>
      <c r="AY70" s="579" t="str">
        <f t="shared" si="35"/>
        <v/>
      </c>
      <c r="AZ70" s="2"/>
      <c r="BA70" s="231"/>
      <c r="BB70" s="579" t="str">
        <f t="shared" si="36"/>
        <v/>
      </c>
      <c r="BC70" s="2"/>
      <c r="BD70" s="231"/>
      <c r="BE70" s="579" t="str">
        <f t="shared" si="37"/>
        <v/>
      </c>
      <c r="BF70" s="2"/>
      <c r="BG70" s="231"/>
      <c r="BH70" s="579" t="str">
        <f t="shared" si="38"/>
        <v/>
      </c>
      <c r="BI70" s="2"/>
      <c r="BJ70" s="231"/>
      <c r="BK70" s="579" t="str">
        <f t="shared" si="39"/>
        <v/>
      </c>
      <c r="BL70" s="154"/>
      <c r="BM70" s="146"/>
      <c r="BN70" s="146"/>
      <c r="BO70" s="146"/>
      <c r="BP70" s="146"/>
      <c r="BQ70" s="146"/>
      <c r="BR70" s="146"/>
      <c r="BS70" s="146"/>
      <c r="BT70" s="146"/>
      <c r="BU70" s="146"/>
      <c r="BV70" s="146"/>
      <c r="BW70" s="146"/>
      <c r="BX70" s="146"/>
      <c r="BY70" s="146"/>
      <c r="BZ70" s="146"/>
      <c r="CA70" s="146"/>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c r="DA70" s="153"/>
      <c r="DB70" s="153"/>
      <c r="DC70" s="153"/>
      <c r="DD70" s="153"/>
      <c r="DE70" s="153"/>
      <c r="DF70" s="153"/>
      <c r="DG70" s="153"/>
      <c r="DH70" s="153"/>
      <c r="DI70" s="153"/>
      <c r="DJ70" s="153"/>
      <c r="DK70" s="153"/>
      <c r="DL70" s="153"/>
      <c r="DM70" s="153"/>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c r="GF70" s="153"/>
      <c r="GG70" s="153"/>
      <c r="GH70" s="153"/>
      <c r="GI70" s="153"/>
      <c r="GJ70" s="153"/>
      <c r="GK70" s="153"/>
      <c r="GL70" s="153"/>
      <c r="GM70" s="153"/>
      <c r="GN70" s="153"/>
      <c r="GO70" s="153"/>
      <c r="GP70" s="153"/>
      <c r="GQ70" s="153"/>
      <c r="GR70" s="153"/>
      <c r="GS70" s="153"/>
      <c r="GT70" s="153"/>
      <c r="GU70" s="153"/>
      <c r="GV70" s="534"/>
      <c r="GW70" s="534"/>
      <c r="GX70" s="534"/>
      <c r="GY70" s="534"/>
      <c r="GZ70" s="534"/>
      <c r="HA70" s="534"/>
      <c r="HB70" s="534"/>
      <c r="HC70" s="534"/>
      <c r="HD70" s="534"/>
      <c r="HE70" s="534"/>
      <c r="HF70" s="534"/>
      <c r="HG70" s="534"/>
      <c r="HH70" s="534"/>
      <c r="HI70" s="534"/>
      <c r="HJ70" s="534"/>
      <c r="HK70" s="534"/>
      <c r="HL70" s="534"/>
      <c r="HM70" s="534"/>
      <c r="HN70" s="534"/>
      <c r="HO70" s="534"/>
      <c r="HP70" s="534"/>
      <c r="HQ70" s="534"/>
      <c r="HR70" s="534"/>
      <c r="HS70" s="534"/>
      <c r="HT70" s="534"/>
      <c r="HU70" s="534"/>
      <c r="HV70" s="534"/>
      <c r="HW70" s="534"/>
      <c r="HX70" s="534"/>
      <c r="HY70" s="534"/>
      <c r="HZ70" s="534"/>
      <c r="IA70" s="534"/>
      <c r="IB70" s="534"/>
      <c r="IC70" s="534"/>
      <c r="ID70" s="534"/>
      <c r="IE70" s="534"/>
      <c r="IF70" s="534"/>
      <c r="IG70" s="534"/>
      <c r="IH70" s="534"/>
      <c r="II70" s="534"/>
      <c r="IJ70" s="534"/>
      <c r="IK70" s="534"/>
      <c r="IL70" s="534"/>
      <c r="IM70" s="534"/>
      <c r="IN70" s="534"/>
      <c r="IO70" s="534"/>
      <c r="IP70" s="534"/>
      <c r="IQ70" s="534"/>
      <c r="IR70" s="534"/>
      <c r="IS70" s="534"/>
      <c r="IT70" s="534"/>
      <c r="IU70" s="534"/>
      <c r="IV70" s="534"/>
      <c r="IW70" s="534"/>
      <c r="IX70" s="534"/>
      <c r="IY70" s="534"/>
      <c r="IZ70" s="534"/>
      <c r="JA70" s="534"/>
      <c r="JB70" s="534"/>
      <c r="JC70" s="534"/>
      <c r="JD70" s="534"/>
      <c r="JE70" s="534"/>
      <c r="JF70" s="534"/>
      <c r="JG70" s="534"/>
      <c r="JH70" s="534"/>
      <c r="JI70" s="534"/>
      <c r="JJ70" s="534"/>
      <c r="JK70" s="534"/>
      <c r="JL70" s="534"/>
      <c r="JM70" s="534"/>
      <c r="JN70" s="534"/>
      <c r="JO70" s="534"/>
      <c r="JP70" s="534"/>
      <c r="JQ70" s="534"/>
      <c r="JR70" s="534"/>
      <c r="JS70" s="534"/>
      <c r="JT70" s="534"/>
      <c r="JU70" s="534"/>
      <c r="JV70" s="534"/>
      <c r="JW70" s="534"/>
      <c r="JX70" s="534"/>
      <c r="JY70" s="534"/>
      <c r="JZ70" s="534"/>
      <c r="KA70" s="534"/>
    </row>
    <row r="71" spans="1:287" s="62" customFormat="1" ht="27" hidden="1" customHeight="1" outlineLevel="1" x14ac:dyDescent="0.2">
      <c r="A71" s="532"/>
      <c r="B71" s="539" t="s">
        <v>161</v>
      </c>
      <c r="C71" s="536"/>
      <c r="D71" s="537"/>
      <c r="E71" s="1260"/>
      <c r="F71" s="1261"/>
      <c r="G71" s="145"/>
      <c r="H71" s="1260"/>
      <c r="I71" s="1261"/>
      <c r="J71" s="145"/>
      <c r="K71" s="1260"/>
      <c r="L71" s="1261"/>
      <c r="M71" s="145"/>
      <c r="N71" s="1260"/>
      <c r="O71" s="1261"/>
      <c r="P71" s="145"/>
      <c r="Q71" s="1260"/>
      <c r="R71" s="1261"/>
      <c r="S71" s="145"/>
      <c r="T71" s="1260"/>
      <c r="U71" s="1261"/>
      <c r="V71" s="145"/>
      <c r="W71" s="1260"/>
      <c r="X71" s="1261"/>
      <c r="Y71" s="145"/>
      <c r="Z71" s="1260"/>
      <c r="AA71" s="1261"/>
      <c r="AB71" s="145"/>
      <c r="AC71" s="1260"/>
      <c r="AD71" s="1261"/>
      <c r="AE71" s="145"/>
      <c r="AF71" s="1260"/>
      <c r="AG71" s="1261"/>
      <c r="AH71" s="145"/>
      <c r="AI71" s="1260"/>
      <c r="AJ71" s="1261"/>
      <c r="AK71" s="145"/>
      <c r="AL71" s="1260"/>
      <c r="AM71" s="1261"/>
      <c r="AN71" s="145"/>
      <c r="AO71" s="1260"/>
      <c r="AP71" s="1261"/>
      <c r="AQ71" s="145"/>
      <c r="AR71" s="1260"/>
      <c r="AS71" s="1261"/>
      <c r="AT71" s="145"/>
      <c r="AU71" s="1260"/>
      <c r="AV71" s="1261"/>
      <c r="AW71" s="145"/>
      <c r="AX71" s="1260"/>
      <c r="AY71" s="1261"/>
      <c r="AZ71" s="145"/>
      <c r="BA71" s="1260"/>
      <c r="BB71" s="1261"/>
      <c r="BC71" s="145"/>
      <c r="BD71" s="1260"/>
      <c r="BE71" s="1261"/>
      <c r="BF71" s="145"/>
      <c r="BG71" s="1260"/>
      <c r="BH71" s="1261"/>
      <c r="BI71" s="145"/>
      <c r="BJ71" s="1260"/>
      <c r="BK71" s="1261"/>
      <c r="BM71" s="146"/>
      <c r="BN71" s="146"/>
      <c r="BO71" s="146"/>
      <c r="BP71" s="146"/>
      <c r="BQ71" s="146"/>
      <c r="BR71" s="146"/>
      <c r="BS71" s="146"/>
      <c r="BT71" s="146"/>
      <c r="BU71" s="146"/>
      <c r="BV71" s="146"/>
      <c r="BW71" s="146"/>
      <c r="BX71" s="146"/>
      <c r="BY71" s="146"/>
      <c r="BZ71" s="146"/>
      <c r="CA71" s="146"/>
    </row>
    <row r="72" spans="1:287" s="62" customFormat="1" ht="12.75" hidden="1" customHeight="1" outlineLevel="1" x14ac:dyDescent="0.2">
      <c r="A72" s="1257"/>
      <c r="B72" s="1257"/>
      <c r="C72" s="1257"/>
      <c r="D72" s="1257"/>
      <c r="E72" s="1257"/>
      <c r="F72" s="1257"/>
      <c r="G72" s="1257"/>
      <c r="H72" s="1257"/>
      <c r="I72" s="1257"/>
      <c r="J72" s="1257"/>
      <c r="K72" s="1257"/>
      <c r="L72" s="1257"/>
      <c r="M72" s="1257"/>
      <c r="N72" s="1257"/>
      <c r="O72" s="1257"/>
      <c r="P72" s="1257"/>
      <c r="Q72" s="1257"/>
      <c r="R72" s="1257"/>
      <c r="S72" s="1257"/>
      <c r="T72" s="1257"/>
      <c r="U72" s="1257"/>
      <c r="V72" s="1257"/>
      <c r="W72" s="1257"/>
      <c r="X72" s="1257"/>
      <c r="Y72" s="1257"/>
      <c r="Z72" s="1257"/>
      <c r="AA72" s="1257"/>
      <c r="AB72" s="1257"/>
      <c r="AC72" s="1257"/>
      <c r="AD72" s="1257"/>
      <c r="AE72" s="1257"/>
      <c r="AF72" s="1257"/>
      <c r="AG72" s="1257"/>
      <c r="AH72" s="1257"/>
      <c r="AI72" s="1257"/>
      <c r="AJ72" s="1257"/>
      <c r="AK72" s="1257"/>
      <c r="AL72" s="1257"/>
      <c r="AM72" s="1257"/>
      <c r="AN72" s="1257"/>
      <c r="AO72" s="1257"/>
      <c r="AP72" s="1257"/>
      <c r="AQ72" s="1257"/>
      <c r="AR72" s="1257"/>
      <c r="AS72" s="1257"/>
      <c r="AT72" s="1257"/>
      <c r="AU72" s="1257"/>
      <c r="AV72" s="1257"/>
      <c r="AW72" s="1257"/>
      <c r="AX72" s="1257"/>
      <c r="AY72" s="1257"/>
      <c r="AZ72" s="1257"/>
      <c r="BA72" s="1257"/>
      <c r="BB72" s="1257"/>
      <c r="BC72" s="1257"/>
      <c r="BD72" s="1257"/>
      <c r="BE72" s="1257"/>
      <c r="BF72" s="1257"/>
      <c r="BG72" s="1257"/>
      <c r="BH72" s="1257"/>
      <c r="BI72" s="1257"/>
      <c r="BJ72" s="1257"/>
      <c r="BK72" s="1257"/>
      <c r="BM72" s="146"/>
      <c r="BN72" s="146"/>
      <c r="BO72" s="146"/>
      <c r="BP72" s="146"/>
      <c r="BQ72" s="146"/>
      <c r="BR72" s="146"/>
      <c r="BS72" s="146"/>
      <c r="BT72" s="146"/>
      <c r="BU72" s="146"/>
      <c r="BV72" s="146"/>
      <c r="BW72" s="146"/>
      <c r="BX72" s="146"/>
      <c r="BY72" s="146"/>
      <c r="BZ72" s="146"/>
      <c r="CA72" s="146"/>
    </row>
    <row r="73" spans="1:287" s="62" customFormat="1" collapsed="1" x14ac:dyDescent="0.2">
      <c r="A73" s="1257"/>
      <c r="B73" s="1257"/>
      <c r="C73" s="1257"/>
      <c r="D73" s="1257"/>
      <c r="E73" s="1257"/>
      <c r="F73" s="1257"/>
      <c r="G73" s="1257"/>
      <c r="H73" s="1257"/>
      <c r="I73" s="1257"/>
      <c r="J73" s="1257"/>
      <c r="K73" s="1257"/>
      <c r="L73" s="1257"/>
      <c r="M73" s="1257"/>
      <c r="N73" s="1257"/>
      <c r="O73" s="1257"/>
      <c r="P73" s="1257"/>
      <c r="Q73" s="1257"/>
      <c r="R73" s="1257"/>
      <c r="S73" s="1257"/>
      <c r="T73" s="1257"/>
      <c r="U73" s="1257"/>
      <c r="V73" s="1257"/>
      <c r="W73" s="1257"/>
      <c r="X73" s="1257"/>
      <c r="Y73" s="1257"/>
      <c r="Z73" s="1257"/>
      <c r="AA73" s="1257"/>
      <c r="AB73" s="1257"/>
      <c r="AC73" s="1257"/>
      <c r="AD73" s="1257"/>
      <c r="AE73" s="1257"/>
      <c r="AF73" s="1257"/>
      <c r="AG73" s="1257"/>
      <c r="AH73" s="1257"/>
      <c r="AI73" s="1257"/>
      <c r="AJ73" s="1257"/>
      <c r="AK73" s="1257"/>
      <c r="AL73" s="1257"/>
      <c r="AM73" s="1257"/>
      <c r="AN73" s="1257"/>
      <c r="AO73" s="1257"/>
      <c r="AP73" s="1257"/>
      <c r="AQ73" s="1257"/>
      <c r="AR73" s="1257"/>
      <c r="AS73" s="1257"/>
      <c r="AT73" s="1257"/>
      <c r="AU73" s="1257"/>
      <c r="AV73" s="1257"/>
      <c r="AW73" s="1257"/>
      <c r="AX73" s="1257"/>
      <c r="AY73" s="1257"/>
      <c r="AZ73" s="1257"/>
      <c r="BA73" s="1257"/>
      <c r="BB73" s="1257"/>
      <c r="BC73" s="1257"/>
      <c r="BD73" s="1257"/>
      <c r="BE73" s="1257"/>
      <c r="BF73" s="1257"/>
      <c r="BG73" s="1257"/>
      <c r="BH73" s="1257"/>
      <c r="BI73" s="1257"/>
      <c r="BJ73" s="1257"/>
      <c r="BK73" s="1257"/>
      <c r="BM73" s="146"/>
      <c r="BN73" s="146"/>
      <c r="BO73" s="146"/>
      <c r="BP73" s="146"/>
      <c r="BQ73" s="146"/>
      <c r="BR73" s="146"/>
      <c r="BS73" s="146"/>
      <c r="BT73" s="146"/>
      <c r="BU73" s="146"/>
      <c r="BV73" s="146"/>
      <c r="BW73" s="146"/>
      <c r="BX73" s="146"/>
      <c r="BY73" s="146"/>
      <c r="BZ73" s="146"/>
      <c r="CA73" s="146"/>
    </row>
    <row r="74" spans="1:287" s="519" customFormat="1" ht="12.75" hidden="1" customHeight="1" outlineLevel="1" x14ac:dyDescent="0.25">
      <c r="A74" s="217"/>
      <c r="B74" s="215"/>
      <c r="C74" s="243" t="s">
        <v>0</v>
      </c>
      <c r="D74" s="218"/>
      <c r="E74" s="180"/>
      <c r="F74" s="180"/>
      <c r="G74" s="145"/>
      <c r="H74" s="180"/>
      <c r="I74" s="180"/>
      <c r="J74" s="145"/>
      <c r="K74" s="180"/>
      <c r="L74" s="180"/>
      <c r="M74" s="145"/>
      <c r="N74" s="180"/>
      <c r="O74" s="180"/>
      <c r="P74" s="145"/>
      <c r="Q74" s="180"/>
      <c r="R74" s="180"/>
      <c r="S74" s="145"/>
      <c r="T74" s="180"/>
      <c r="U74" s="180"/>
      <c r="V74" s="145"/>
      <c r="W74" s="180"/>
      <c r="X74" s="180"/>
      <c r="Y74" s="145"/>
      <c r="Z74" s="180"/>
      <c r="AA74" s="180"/>
      <c r="AB74" s="145"/>
      <c r="AC74" s="180"/>
      <c r="AD74" s="180"/>
      <c r="AE74" s="145"/>
      <c r="AF74" s="180"/>
      <c r="AG74" s="180"/>
      <c r="AH74" s="145"/>
      <c r="AI74" s="180"/>
      <c r="AJ74" s="180"/>
      <c r="AK74" s="145"/>
      <c r="AL74" s="180"/>
      <c r="AM74" s="180"/>
      <c r="AN74" s="145"/>
      <c r="AO74" s="180"/>
      <c r="AP74" s="180"/>
      <c r="AQ74" s="145"/>
      <c r="AR74" s="180"/>
      <c r="AS74" s="180"/>
      <c r="AT74" s="145"/>
      <c r="AU74" s="180"/>
      <c r="AV74" s="180"/>
      <c r="AW74" s="145"/>
      <c r="AX74" s="180"/>
      <c r="AY74" s="180"/>
      <c r="AZ74" s="145"/>
      <c r="BA74" s="180"/>
      <c r="BB74" s="180"/>
      <c r="BC74" s="145"/>
      <c r="BD74" s="180"/>
      <c r="BE74" s="180"/>
      <c r="BF74" s="145"/>
      <c r="BG74" s="180"/>
      <c r="BH74" s="180"/>
      <c r="BI74" s="145"/>
      <c r="BJ74" s="180"/>
      <c r="BK74" s="180"/>
      <c r="BL74" s="167"/>
      <c r="BM74" s="146"/>
      <c r="BN74" s="146"/>
      <c r="BO74" s="146"/>
      <c r="BP74" s="146"/>
      <c r="BQ74" s="146"/>
      <c r="BR74" s="146"/>
      <c r="BS74" s="146"/>
      <c r="BT74" s="146"/>
      <c r="BU74" s="146"/>
      <c r="BV74" s="146"/>
      <c r="BW74" s="146"/>
      <c r="BX74" s="146"/>
      <c r="BY74" s="146"/>
      <c r="BZ74" s="146"/>
      <c r="CA74" s="146"/>
      <c r="CB74" s="167"/>
      <c r="CC74" s="167"/>
      <c r="CD74" s="167"/>
      <c r="CE74" s="167"/>
      <c r="CF74" s="167"/>
      <c r="CG74" s="167"/>
      <c r="CH74" s="167"/>
      <c r="CI74" s="167"/>
      <c r="CJ74" s="167"/>
      <c r="CK74" s="167"/>
      <c r="CL74" s="167"/>
      <c r="CM74" s="167"/>
      <c r="CN74" s="167"/>
      <c r="CO74" s="167"/>
      <c r="CP74" s="167"/>
      <c r="CQ74" s="167"/>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c r="DR74" s="139"/>
      <c r="DS74" s="139"/>
      <c r="DT74" s="139"/>
      <c r="DU74" s="139"/>
      <c r="DV74" s="139"/>
      <c r="DW74" s="139"/>
      <c r="DX74" s="139"/>
      <c r="DY74" s="139"/>
      <c r="DZ74" s="139"/>
      <c r="EA74" s="139"/>
      <c r="EB74" s="139"/>
      <c r="EC74" s="139"/>
      <c r="ED74" s="139"/>
      <c r="EE74" s="139"/>
      <c r="EF74" s="139"/>
      <c r="EG74" s="139"/>
      <c r="EH74" s="139"/>
      <c r="EI74" s="139"/>
      <c r="EJ74" s="139"/>
      <c r="EK74" s="139"/>
      <c r="EL74" s="139"/>
      <c r="EM74" s="139"/>
      <c r="EN74" s="139"/>
      <c r="EO74" s="139"/>
      <c r="EP74" s="139"/>
      <c r="EQ74" s="139"/>
      <c r="ER74" s="139"/>
      <c r="ES74" s="139"/>
      <c r="ET74" s="139"/>
      <c r="EU74" s="139"/>
      <c r="EV74" s="139"/>
      <c r="EW74" s="139"/>
      <c r="EX74" s="139"/>
      <c r="EY74" s="139"/>
      <c r="EZ74" s="139"/>
      <c r="FA74" s="139"/>
      <c r="FB74" s="139"/>
      <c r="FC74" s="139"/>
      <c r="FD74" s="139"/>
      <c r="FE74" s="139"/>
      <c r="FF74" s="139"/>
      <c r="FG74" s="139"/>
      <c r="FH74" s="139"/>
      <c r="FI74" s="139"/>
      <c r="FJ74" s="139"/>
      <c r="FK74" s="139"/>
      <c r="FL74" s="139"/>
      <c r="FM74" s="139"/>
      <c r="FN74" s="139"/>
      <c r="FO74" s="139"/>
      <c r="FP74" s="139"/>
      <c r="FQ74" s="139"/>
      <c r="FR74" s="139"/>
      <c r="FS74" s="139"/>
      <c r="FT74" s="139"/>
      <c r="FU74" s="139"/>
      <c r="FV74" s="139"/>
      <c r="FW74" s="139"/>
      <c r="FX74" s="139"/>
      <c r="FY74" s="139"/>
      <c r="FZ74" s="139"/>
      <c r="GA74" s="139"/>
      <c r="GB74" s="139"/>
      <c r="GC74" s="139"/>
      <c r="GD74" s="139"/>
      <c r="GE74" s="139"/>
      <c r="GF74" s="139"/>
      <c r="GG74" s="139"/>
      <c r="GH74" s="139"/>
      <c r="GI74" s="139"/>
      <c r="GJ74" s="139"/>
      <c r="GK74" s="139"/>
      <c r="GL74" s="139"/>
      <c r="GM74" s="139"/>
      <c r="GN74" s="139"/>
      <c r="GO74" s="139"/>
      <c r="GP74" s="139"/>
      <c r="GQ74" s="139"/>
      <c r="GR74" s="139"/>
      <c r="GS74" s="139"/>
      <c r="GT74" s="139"/>
      <c r="GU74" s="139"/>
    </row>
    <row r="75" spans="1:287" s="521" customFormat="1" ht="30" hidden="1" customHeight="1" outlineLevel="1" x14ac:dyDescent="0.2">
      <c r="A75" s="155" t="str">
        <f>IF($B75="","","ZK 4")</f>
        <v>ZK 4</v>
      </c>
      <c r="B75" s="313" t="s">
        <v>140</v>
      </c>
      <c r="C75" s="244"/>
      <c r="D75" s="520"/>
      <c r="E75" s="1276"/>
      <c r="F75" s="1276"/>
      <c r="G75" s="30"/>
      <c r="H75" s="1276"/>
      <c r="I75" s="1276"/>
      <c r="J75" s="30"/>
      <c r="K75" s="1276"/>
      <c r="L75" s="1276"/>
      <c r="M75" s="30"/>
      <c r="N75" s="1276"/>
      <c r="O75" s="1276"/>
      <c r="P75" s="30"/>
      <c r="Q75" s="1276"/>
      <c r="R75" s="1276"/>
      <c r="S75" s="30"/>
      <c r="T75" s="1276"/>
      <c r="U75" s="1276"/>
      <c r="V75" s="30"/>
      <c r="W75" s="1276"/>
      <c r="X75" s="1276"/>
      <c r="Y75" s="30"/>
      <c r="Z75" s="1276"/>
      <c r="AA75" s="1276"/>
      <c r="AB75" s="30"/>
      <c r="AC75" s="1276"/>
      <c r="AD75" s="1276"/>
      <c r="AE75" s="30"/>
      <c r="AF75" s="1276"/>
      <c r="AG75" s="1276"/>
      <c r="AH75" s="30"/>
      <c r="AI75" s="1276"/>
      <c r="AJ75" s="1276"/>
      <c r="AK75" s="30"/>
      <c r="AL75" s="1276"/>
      <c r="AM75" s="1276"/>
      <c r="AN75" s="30"/>
      <c r="AO75" s="1276"/>
      <c r="AP75" s="1276"/>
      <c r="AQ75" s="30"/>
      <c r="AR75" s="1276"/>
      <c r="AS75" s="1276"/>
      <c r="AT75" s="30"/>
      <c r="AU75" s="1276"/>
      <c r="AV75" s="1276"/>
      <c r="AW75" s="30"/>
      <c r="AX75" s="1276"/>
      <c r="AY75" s="1276"/>
      <c r="AZ75" s="30"/>
      <c r="BA75" s="1276"/>
      <c r="BB75" s="1276"/>
      <c r="BC75" s="30"/>
      <c r="BD75" s="1276"/>
      <c r="BE75" s="1276"/>
      <c r="BF75" s="30"/>
      <c r="BG75" s="1276"/>
      <c r="BH75" s="1276"/>
      <c r="BI75" s="30"/>
      <c r="BJ75" s="1276"/>
      <c r="BK75" s="1276"/>
      <c r="BL75" s="212"/>
      <c r="BM75" s="146"/>
      <c r="BN75" s="146"/>
      <c r="BO75" s="146"/>
      <c r="BP75" s="146"/>
      <c r="BQ75" s="146"/>
      <c r="BR75" s="146"/>
      <c r="BS75" s="146"/>
      <c r="BT75" s="146"/>
      <c r="BU75" s="146"/>
      <c r="BV75" s="146"/>
      <c r="BW75" s="146"/>
      <c r="BX75" s="146"/>
      <c r="BY75" s="146"/>
      <c r="BZ75" s="146"/>
      <c r="CA75" s="146"/>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305"/>
      <c r="GW75" s="305"/>
      <c r="GX75" s="305"/>
      <c r="GY75" s="305"/>
      <c r="GZ75" s="305"/>
      <c r="HA75" s="305"/>
      <c r="HB75" s="305"/>
      <c r="HC75" s="305"/>
      <c r="HD75" s="305"/>
      <c r="HE75" s="305"/>
      <c r="HF75" s="305"/>
      <c r="HG75" s="305"/>
      <c r="HH75" s="305"/>
      <c r="HI75" s="305"/>
      <c r="HJ75" s="305"/>
      <c r="HK75" s="305"/>
      <c r="HL75" s="305"/>
      <c r="HM75" s="305"/>
      <c r="HN75" s="305"/>
      <c r="HO75" s="305"/>
      <c r="HP75" s="305"/>
      <c r="HQ75" s="305"/>
      <c r="HR75" s="305"/>
      <c r="HS75" s="305"/>
      <c r="HT75" s="305"/>
      <c r="HU75" s="305"/>
      <c r="HV75" s="305"/>
      <c r="HW75" s="305"/>
      <c r="HX75" s="305"/>
      <c r="HY75" s="305"/>
      <c r="HZ75" s="305"/>
      <c r="IA75" s="305"/>
      <c r="IB75" s="305"/>
      <c r="IC75" s="305"/>
      <c r="ID75" s="305"/>
      <c r="IE75" s="305"/>
      <c r="IF75" s="305"/>
      <c r="IG75" s="305"/>
      <c r="IH75" s="305"/>
      <c r="II75" s="305"/>
      <c r="IJ75" s="305"/>
      <c r="IK75" s="305"/>
      <c r="IL75" s="305"/>
      <c r="IM75" s="305"/>
      <c r="IN75" s="305"/>
      <c r="IO75" s="305"/>
      <c r="IP75" s="305"/>
      <c r="IQ75" s="305"/>
      <c r="IR75" s="305"/>
      <c r="IS75" s="305"/>
      <c r="IT75" s="305"/>
      <c r="IU75" s="305"/>
      <c r="IV75" s="305"/>
      <c r="IW75" s="305"/>
      <c r="IX75" s="305"/>
      <c r="IY75" s="305"/>
      <c r="IZ75" s="305"/>
      <c r="JA75" s="305"/>
      <c r="JB75" s="305"/>
      <c r="JC75" s="305"/>
      <c r="JD75" s="305"/>
      <c r="JE75" s="305"/>
      <c r="JF75" s="305"/>
      <c r="JG75" s="305"/>
      <c r="JH75" s="305"/>
      <c r="JI75" s="305"/>
      <c r="JJ75" s="305"/>
      <c r="JK75" s="305"/>
      <c r="JL75" s="305"/>
      <c r="JM75" s="305"/>
      <c r="JN75" s="305"/>
      <c r="JO75" s="305"/>
      <c r="JP75" s="305"/>
      <c r="JQ75" s="305"/>
      <c r="JR75" s="305"/>
      <c r="JS75" s="305"/>
      <c r="JT75" s="305"/>
      <c r="JU75" s="305"/>
      <c r="JV75" s="305"/>
      <c r="JW75" s="305"/>
      <c r="JX75" s="305"/>
      <c r="JY75" s="305"/>
      <c r="JZ75" s="305"/>
      <c r="KA75" s="305"/>
    </row>
    <row r="76" spans="1:287" s="454" customFormat="1" ht="99.75" hidden="1" customHeight="1" outlineLevel="1" x14ac:dyDescent="0.2">
      <c r="A76" s="216"/>
      <c r="B76" s="316" t="str">
        <f>IF($B75=$B$377,$C$377,IF($B75=$B$378,$C$378,IF($B75=$B$379,$C$379,IF($B75=$B$380,$C$380,IF($B75=$B$381,$C$381,IF($B75=$B$382,$C$382,IF($B75=$B$383,$C$383,IF($B75=$B$384,$C$384,IF($B75=$B$385,$C$385,IF($B75=$B$386,$C$386,IF($B75=$B$387,$C$387,IF($B75=$B$388,$C$388,""))))))))))))</f>
        <v xml:space="preserve">Beschreibung </v>
      </c>
      <c r="C76" s="1258"/>
      <c r="D76" s="522"/>
      <c r="E76" s="1276"/>
      <c r="F76" s="1276"/>
      <c r="G76" s="30"/>
      <c r="H76" s="1276"/>
      <c r="I76" s="1276"/>
      <c r="J76" s="30"/>
      <c r="K76" s="1276"/>
      <c r="L76" s="1276"/>
      <c r="M76" s="30"/>
      <c r="N76" s="1276"/>
      <c r="O76" s="1276"/>
      <c r="P76" s="30"/>
      <c r="Q76" s="1276"/>
      <c r="R76" s="1276"/>
      <c r="S76" s="30"/>
      <c r="T76" s="1276"/>
      <c r="U76" s="1276"/>
      <c r="V76" s="30"/>
      <c r="W76" s="1276"/>
      <c r="X76" s="1276"/>
      <c r="Y76" s="30"/>
      <c r="Z76" s="1276"/>
      <c r="AA76" s="1276"/>
      <c r="AB76" s="30"/>
      <c r="AC76" s="1276"/>
      <c r="AD76" s="1276"/>
      <c r="AE76" s="30"/>
      <c r="AF76" s="1276"/>
      <c r="AG76" s="1276"/>
      <c r="AH76" s="30"/>
      <c r="AI76" s="1276"/>
      <c r="AJ76" s="1276"/>
      <c r="AK76" s="30"/>
      <c r="AL76" s="1276"/>
      <c r="AM76" s="1276"/>
      <c r="AN76" s="30"/>
      <c r="AO76" s="1276"/>
      <c r="AP76" s="1276"/>
      <c r="AQ76" s="30"/>
      <c r="AR76" s="1276"/>
      <c r="AS76" s="1276"/>
      <c r="AT76" s="30"/>
      <c r="AU76" s="1276"/>
      <c r="AV76" s="1276"/>
      <c r="AW76" s="30"/>
      <c r="AX76" s="1276"/>
      <c r="AY76" s="1276"/>
      <c r="AZ76" s="30"/>
      <c r="BA76" s="1276"/>
      <c r="BB76" s="1276"/>
      <c r="BC76" s="30"/>
      <c r="BD76" s="1276"/>
      <c r="BE76" s="1276"/>
      <c r="BF76" s="30"/>
      <c r="BG76" s="1276"/>
      <c r="BH76" s="1276"/>
      <c r="BI76" s="30"/>
      <c r="BJ76" s="1276"/>
      <c r="BK76" s="1276"/>
      <c r="BL76" s="73"/>
      <c r="BM76" s="146"/>
      <c r="BN76" s="146"/>
      <c r="BO76" s="146"/>
      <c r="BP76" s="146"/>
      <c r="BQ76" s="146"/>
      <c r="BR76" s="146"/>
      <c r="BS76" s="146"/>
      <c r="BT76" s="146"/>
      <c r="BU76" s="146"/>
      <c r="BV76" s="146"/>
      <c r="BW76" s="146"/>
      <c r="BX76" s="146"/>
      <c r="BY76" s="146"/>
      <c r="BZ76" s="146"/>
      <c r="CA76" s="146"/>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row>
    <row r="77" spans="1:287" ht="27" hidden="1" customHeight="1" outlineLevel="2" x14ac:dyDescent="0.2">
      <c r="A77" s="242"/>
      <c r="B77" s="312" t="s">
        <v>146</v>
      </c>
      <c r="C77" s="1259"/>
      <c r="D77" s="524"/>
      <c r="E77" s="1276"/>
      <c r="F77" s="1276"/>
      <c r="H77" s="1276"/>
      <c r="I77" s="1276"/>
      <c r="K77" s="1276"/>
      <c r="L77" s="1276"/>
      <c r="N77" s="1276"/>
      <c r="O77" s="1276"/>
      <c r="Q77" s="1276"/>
      <c r="R77" s="1276"/>
      <c r="T77" s="1276"/>
      <c r="U77" s="1276"/>
      <c r="W77" s="1276"/>
      <c r="X77" s="1276"/>
      <c r="Z77" s="1276"/>
      <c r="AA77" s="1276"/>
      <c r="AC77" s="1276"/>
      <c r="AD77" s="1276"/>
      <c r="AF77" s="1276"/>
      <c r="AG77" s="1276"/>
      <c r="AI77" s="1276"/>
      <c r="AJ77" s="1276"/>
      <c r="AL77" s="1276"/>
      <c r="AM77" s="1276"/>
      <c r="AO77" s="1276"/>
      <c r="AP77" s="1276"/>
      <c r="AR77" s="1276"/>
      <c r="AS77" s="1276"/>
      <c r="AU77" s="1276"/>
      <c r="AV77" s="1276"/>
      <c r="AX77" s="1276"/>
      <c r="AY77" s="1276"/>
      <c r="BA77" s="1276"/>
      <c r="BB77" s="1276"/>
      <c r="BD77" s="1276"/>
      <c r="BE77" s="1276"/>
      <c r="BG77" s="1276"/>
      <c r="BH77" s="1276"/>
      <c r="BJ77" s="1276"/>
      <c r="BK77" s="1276"/>
      <c r="BL77" s="62"/>
      <c r="CB77" s="62"/>
      <c r="CC77" s="62"/>
      <c r="CD77" s="62"/>
      <c r="CE77" s="62"/>
      <c r="CF77" s="62"/>
      <c r="CG77" s="62"/>
      <c r="CH77" s="62"/>
      <c r="CI77" s="62"/>
      <c r="CJ77" s="62"/>
      <c r="CK77" s="62"/>
      <c r="CL77" s="62"/>
      <c r="CM77" s="62"/>
      <c r="CN77" s="62"/>
      <c r="CO77" s="62"/>
      <c r="CP77" s="62"/>
      <c r="CQ77" s="62"/>
      <c r="GH77" s="62"/>
      <c r="GI77" s="62"/>
      <c r="GJ77" s="62"/>
      <c r="GK77" s="62"/>
      <c r="GL77" s="62"/>
      <c r="GM77" s="62"/>
      <c r="GN77" s="62"/>
      <c r="GO77" s="62"/>
      <c r="GP77" s="62"/>
      <c r="GQ77" s="62"/>
      <c r="GR77" s="62"/>
      <c r="GS77" s="62"/>
      <c r="GT77" s="62"/>
      <c r="GU77" s="62"/>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c r="IW77" s="65"/>
      <c r="IX77" s="65"/>
      <c r="IY77" s="65"/>
      <c r="IZ77" s="65"/>
      <c r="JA77" s="65"/>
      <c r="JB77" s="65"/>
      <c r="JC77" s="65"/>
      <c r="JD77" s="65"/>
      <c r="JE77" s="65"/>
      <c r="JF77" s="65"/>
      <c r="JG77" s="65"/>
      <c r="JH77" s="65"/>
      <c r="JI77" s="65"/>
      <c r="JJ77" s="65"/>
      <c r="JK77" s="65"/>
      <c r="JL77" s="65"/>
      <c r="JM77" s="65"/>
      <c r="JN77" s="65"/>
      <c r="JO77" s="65"/>
      <c r="JP77" s="65"/>
      <c r="JQ77" s="65"/>
      <c r="JR77" s="65"/>
      <c r="JS77" s="65"/>
      <c r="JT77" s="65"/>
      <c r="JU77" s="65"/>
      <c r="JV77" s="65"/>
      <c r="JW77" s="65"/>
      <c r="JX77" s="65"/>
      <c r="JY77" s="65"/>
      <c r="JZ77" s="65"/>
      <c r="KA77" s="65"/>
    </row>
    <row r="78" spans="1:287" ht="27" hidden="1" customHeight="1" outlineLevel="2" x14ac:dyDescent="0.2">
      <c r="A78" s="242"/>
      <c r="B78" s="312" t="s">
        <v>147</v>
      </c>
      <c r="C78" s="1259"/>
      <c r="D78" s="524"/>
      <c r="E78" s="1276"/>
      <c r="F78" s="1276"/>
      <c r="H78" s="1276"/>
      <c r="I78" s="1276"/>
      <c r="K78" s="1276"/>
      <c r="L78" s="1276"/>
      <c r="N78" s="1276"/>
      <c r="O78" s="1276"/>
      <c r="Q78" s="1276"/>
      <c r="R78" s="1276"/>
      <c r="T78" s="1276"/>
      <c r="U78" s="1276"/>
      <c r="W78" s="1276"/>
      <c r="X78" s="1276"/>
      <c r="Z78" s="1276"/>
      <c r="AA78" s="1276"/>
      <c r="AC78" s="1276"/>
      <c r="AD78" s="1276"/>
      <c r="AF78" s="1276"/>
      <c r="AG78" s="1276"/>
      <c r="AI78" s="1276"/>
      <c r="AJ78" s="1276"/>
      <c r="AL78" s="1276"/>
      <c r="AM78" s="1276"/>
      <c r="AO78" s="1276"/>
      <c r="AP78" s="1276"/>
      <c r="AR78" s="1276"/>
      <c r="AS78" s="1276"/>
      <c r="AU78" s="1276"/>
      <c r="AV78" s="1276"/>
      <c r="AX78" s="1276"/>
      <c r="AY78" s="1276"/>
      <c r="BA78" s="1276"/>
      <c r="BB78" s="1276"/>
      <c r="BD78" s="1276"/>
      <c r="BE78" s="1276"/>
      <c r="BG78" s="1276"/>
      <c r="BH78" s="1276"/>
      <c r="BJ78" s="1276"/>
      <c r="BK78" s="1276"/>
      <c r="BL78" s="62"/>
      <c r="CB78" s="62"/>
      <c r="CC78" s="62"/>
      <c r="CD78" s="62"/>
      <c r="CE78" s="62"/>
      <c r="CF78" s="62"/>
      <c r="CG78" s="62"/>
      <c r="CH78" s="62"/>
      <c r="CI78" s="62"/>
      <c r="CJ78" s="62"/>
      <c r="CK78" s="62"/>
      <c r="CL78" s="62"/>
      <c r="CM78" s="62"/>
      <c r="CN78" s="62"/>
      <c r="CO78" s="62"/>
      <c r="CP78" s="62"/>
      <c r="CQ78" s="62"/>
      <c r="GH78" s="62"/>
      <c r="GI78" s="62"/>
      <c r="GJ78" s="62"/>
      <c r="GK78" s="62"/>
      <c r="GL78" s="62"/>
      <c r="GM78" s="62"/>
      <c r="GN78" s="62"/>
      <c r="GO78" s="62"/>
      <c r="GP78" s="62"/>
      <c r="GQ78" s="62"/>
      <c r="GR78" s="62"/>
      <c r="GS78" s="62"/>
      <c r="GT78" s="62"/>
      <c r="GU78" s="62"/>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c r="IW78" s="65"/>
      <c r="IX78" s="65"/>
      <c r="IY78" s="65"/>
      <c r="IZ78" s="65"/>
      <c r="JA78" s="65"/>
      <c r="JB78" s="65"/>
      <c r="JC78" s="65"/>
      <c r="JD78" s="65"/>
      <c r="JE78" s="65"/>
      <c r="JF78" s="65"/>
      <c r="JG78" s="65"/>
      <c r="JH78" s="65"/>
      <c r="JI78" s="65"/>
      <c r="JJ78" s="65"/>
      <c r="JK78" s="65"/>
      <c r="JL78" s="65"/>
      <c r="JM78" s="65"/>
      <c r="JN78" s="65"/>
      <c r="JO78" s="65"/>
      <c r="JP78" s="65"/>
      <c r="JQ78" s="65"/>
      <c r="JR78" s="65"/>
      <c r="JS78" s="65"/>
      <c r="JT78" s="65"/>
      <c r="JU78" s="65"/>
      <c r="JV78" s="65"/>
      <c r="JW78" s="65"/>
      <c r="JX78" s="65"/>
      <c r="JY78" s="65"/>
      <c r="JZ78" s="65"/>
      <c r="KA78" s="65"/>
    </row>
    <row r="79" spans="1:287" ht="27" hidden="1" customHeight="1" outlineLevel="2" x14ac:dyDescent="0.2">
      <c r="A79" s="242"/>
      <c r="B79" s="312" t="s">
        <v>148</v>
      </c>
      <c r="C79" s="1259"/>
      <c r="D79" s="524"/>
      <c r="E79" s="1276"/>
      <c r="F79" s="1276"/>
      <c r="H79" s="1276"/>
      <c r="I79" s="1276"/>
      <c r="K79" s="1276"/>
      <c r="L79" s="1276"/>
      <c r="N79" s="1276"/>
      <c r="O79" s="1276"/>
      <c r="Q79" s="1276"/>
      <c r="R79" s="1276"/>
      <c r="T79" s="1276"/>
      <c r="U79" s="1276"/>
      <c r="W79" s="1276"/>
      <c r="X79" s="1276"/>
      <c r="Z79" s="1276"/>
      <c r="AA79" s="1276"/>
      <c r="AC79" s="1276"/>
      <c r="AD79" s="1276"/>
      <c r="AF79" s="1276"/>
      <c r="AG79" s="1276"/>
      <c r="AI79" s="1276"/>
      <c r="AJ79" s="1276"/>
      <c r="AL79" s="1276"/>
      <c r="AM79" s="1276"/>
      <c r="AO79" s="1276"/>
      <c r="AP79" s="1276"/>
      <c r="AR79" s="1276"/>
      <c r="AS79" s="1276"/>
      <c r="AU79" s="1276"/>
      <c r="AV79" s="1276"/>
      <c r="AX79" s="1276"/>
      <c r="AY79" s="1276"/>
      <c r="BA79" s="1276"/>
      <c r="BB79" s="1276"/>
      <c r="BD79" s="1276"/>
      <c r="BE79" s="1276"/>
      <c r="BG79" s="1276"/>
      <c r="BH79" s="1276"/>
      <c r="BJ79" s="1276"/>
      <c r="BK79" s="1276"/>
      <c r="BL79" s="62"/>
      <c r="CB79" s="62"/>
      <c r="CC79" s="62"/>
      <c r="CD79" s="62"/>
      <c r="CE79" s="62"/>
      <c r="CF79" s="62"/>
      <c r="CG79" s="62"/>
      <c r="CH79" s="62"/>
      <c r="CI79" s="62"/>
      <c r="CJ79" s="62"/>
      <c r="CK79" s="62"/>
      <c r="CL79" s="62"/>
      <c r="CM79" s="62"/>
      <c r="CN79" s="62"/>
      <c r="CO79" s="62"/>
      <c r="CP79" s="62"/>
      <c r="CQ79" s="62"/>
      <c r="GH79" s="62"/>
      <c r="GI79" s="62"/>
      <c r="GJ79" s="62"/>
      <c r="GK79" s="62"/>
      <c r="GL79" s="62"/>
      <c r="GM79" s="62"/>
      <c r="GN79" s="62"/>
      <c r="GO79" s="62"/>
      <c r="GP79" s="62"/>
      <c r="GQ79" s="62"/>
      <c r="GR79" s="62"/>
      <c r="GS79" s="62"/>
      <c r="GT79" s="62"/>
      <c r="GU79" s="62"/>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row>
    <row r="80" spans="1:287" s="454" customFormat="1" ht="27" hidden="1" customHeight="1" outlineLevel="2" x14ac:dyDescent="0.2">
      <c r="A80" s="523"/>
      <c r="B80" s="590" t="s">
        <v>155</v>
      </c>
      <c r="C80" s="1259"/>
      <c r="D80" s="522"/>
      <c r="E80" s="1276"/>
      <c r="F80" s="1276"/>
      <c r="G80" s="30"/>
      <c r="H80" s="1276"/>
      <c r="I80" s="1276"/>
      <c r="J80" s="30"/>
      <c r="K80" s="1276"/>
      <c r="L80" s="1276"/>
      <c r="M80" s="30"/>
      <c r="N80" s="1276"/>
      <c r="O80" s="1276"/>
      <c r="P80" s="30"/>
      <c r="Q80" s="1276"/>
      <c r="R80" s="1276"/>
      <c r="S80" s="30"/>
      <c r="T80" s="1276"/>
      <c r="U80" s="1276"/>
      <c r="V80" s="30"/>
      <c r="W80" s="1276"/>
      <c r="X80" s="1276"/>
      <c r="Y80" s="30"/>
      <c r="Z80" s="1276"/>
      <c r="AA80" s="1276"/>
      <c r="AB80" s="30"/>
      <c r="AC80" s="1276"/>
      <c r="AD80" s="1276"/>
      <c r="AE80" s="30"/>
      <c r="AF80" s="1276"/>
      <c r="AG80" s="1276"/>
      <c r="AH80" s="30"/>
      <c r="AI80" s="1276"/>
      <c r="AJ80" s="1276"/>
      <c r="AK80" s="30"/>
      <c r="AL80" s="1276"/>
      <c r="AM80" s="1276"/>
      <c r="AN80" s="30"/>
      <c r="AO80" s="1276"/>
      <c r="AP80" s="1276"/>
      <c r="AQ80" s="30"/>
      <c r="AR80" s="1276"/>
      <c r="AS80" s="1276"/>
      <c r="AT80" s="30"/>
      <c r="AU80" s="1276"/>
      <c r="AV80" s="1276"/>
      <c r="AW80" s="30"/>
      <c r="AX80" s="1276"/>
      <c r="AY80" s="1276"/>
      <c r="AZ80" s="30"/>
      <c r="BA80" s="1276"/>
      <c r="BB80" s="1276"/>
      <c r="BC80" s="30"/>
      <c r="BD80" s="1276"/>
      <c r="BE80" s="1276"/>
      <c r="BF80" s="30"/>
      <c r="BG80" s="1276"/>
      <c r="BH80" s="1276"/>
      <c r="BI80" s="30"/>
      <c r="BJ80" s="1276"/>
      <c r="BK80" s="1276"/>
      <c r="BL80" s="73"/>
      <c r="BM80" s="31"/>
      <c r="BN80" s="31"/>
      <c r="BO80" s="31"/>
      <c r="BP80" s="31"/>
      <c r="BQ80" s="31"/>
      <c r="BR80" s="31"/>
      <c r="BS80" s="31"/>
      <c r="BT80" s="31"/>
      <c r="BU80" s="31"/>
      <c r="BV80" s="31"/>
      <c r="BW80" s="31"/>
      <c r="BX80" s="31"/>
      <c r="BY80" s="31"/>
      <c r="BZ80" s="31"/>
      <c r="CA80" s="31"/>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row>
    <row r="81" spans="1:287" s="454" customFormat="1" ht="27" hidden="1" customHeight="1" outlineLevel="2" x14ac:dyDescent="0.25">
      <c r="A81" s="523"/>
      <c r="B81" s="525"/>
      <c r="C81" s="1259"/>
      <c r="D81" s="522"/>
      <c r="E81" s="1276"/>
      <c r="F81" s="1276"/>
      <c r="G81" s="30"/>
      <c r="H81" s="1276"/>
      <c r="I81" s="1276"/>
      <c r="J81" s="30"/>
      <c r="K81" s="1276"/>
      <c r="L81" s="1276"/>
      <c r="M81" s="30"/>
      <c r="N81" s="1276"/>
      <c r="O81" s="1276"/>
      <c r="P81" s="30"/>
      <c r="Q81" s="1276"/>
      <c r="R81" s="1276"/>
      <c r="S81" s="30"/>
      <c r="T81" s="1276"/>
      <c r="U81" s="1276"/>
      <c r="V81" s="30"/>
      <c r="W81" s="1276"/>
      <c r="X81" s="1276"/>
      <c r="Y81" s="30"/>
      <c r="Z81" s="1276"/>
      <c r="AA81" s="1276"/>
      <c r="AB81" s="30"/>
      <c r="AC81" s="1276"/>
      <c r="AD81" s="1276"/>
      <c r="AE81" s="30"/>
      <c r="AF81" s="1276"/>
      <c r="AG81" s="1276"/>
      <c r="AH81" s="30"/>
      <c r="AI81" s="1276"/>
      <c r="AJ81" s="1276"/>
      <c r="AK81" s="30"/>
      <c r="AL81" s="1276"/>
      <c r="AM81" s="1276"/>
      <c r="AN81" s="30"/>
      <c r="AO81" s="1276"/>
      <c r="AP81" s="1276"/>
      <c r="AQ81" s="30"/>
      <c r="AR81" s="1276"/>
      <c r="AS81" s="1276"/>
      <c r="AT81" s="30"/>
      <c r="AU81" s="1276"/>
      <c r="AV81" s="1276"/>
      <c r="AW81" s="30"/>
      <c r="AX81" s="1276"/>
      <c r="AY81" s="1276"/>
      <c r="AZ81" s="30"/>
      <c r="BA81" s="1276"/>
      <c r="BB81" s="1276"/>
      <c r="BC81" s="30"/>
      <c r="BD81" s="1276"/>
      <c r="BE81" s="1276"/>
      <c r="BF81" s="30"/>
      <c r="BG81" s="1276"/>
      <c r="BH81" s="1276"/>
      <c r="BI81" s="30"/>
      <c r="BJ81" s="1276"/>
      <c r="BK81" s="1276"/>
      <c r="BL81" s="73"/>
      <c r="BM81" s="96"/>
      <c r="BN81" s="96"/>
      <c r="BO81" s="96"/>
      <c r="BP81" s="96"/>
      <c r="BQ81" s="96"/>
      <c r="BR81" s="96"/>
      <c r="BS81" s="96"/>
      <c r="BT81" s="96"/>
      <c r="BU81" s="96"/>
      <c r="BV81" s="96"/>
      <c r="BW81" s="96"/>
      <c r="BX81" s="96"/>
      <c r="BY81" s="96"/>
      <c r="BZ81" s="96"/>
      <c r="CA81" s="96"/>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row>
    <row r="82" spans="1:287" ht="27" hidden="1" customHeight="1" outlineLevel="3" x14ac:dyDescent="0.2">
      <c r="A82" s="523"/>
      <c r="B82" s="526" t="s">
        <v>156</v>
      </c>
      <c r="C82" s="1259"/>
      <c r="D82" s="524"/>
      <c r="E82" s="1276"/>
      <c r="F82" s="1276"/>
      <c r="H82" s="1276"/>
      <c r="I82" s="1276"/>
      <c r="K82" s="1276"/>
      <c r="L82" s="1276"/>
      <c r="N82" s="1276"/>
      <c r="O82" s="1276"/>
      <c r="Q82" s="1276"/>
      <c r="R82" s="1276"/>
      <c r="T82" s="1276"/>
      <c r="U82" s="1276"/>
      <c r="W82" s="1276"/>
      <c r="X82" s="1276"/>
      <c r="Z82" s="1276"/>
      <c r="AA82" s="1276"/>
      <c r="AC82" s="1276"/>
      <c r="AD82" s="1276"/>
      <c r="AF82" s="1276"/>
      <c r="AG82" s="1276"/>
      <c r="AI82" s="1276"/>
      <c r="AJ82" s="1276"/>
      <c r="AL82" s="1276"/>
      <c r="AM82" s="1276"/>
      <c r="AO82" s="1276"/>
      <c r="AP82" s="1276"/>
      <c r="AR82" s="1276"/>
      <c r="AS82" s="1276"/>
      <c r="AU82" s="1276"/>
      <c r="AV82" s="1276"/>
      <c r="AX82" s="1276"/>
      <c r="AY82" s="1276"/>
      <c r="BA82" s="1276"/>
      <c r="BB82" s="1276"/>
      <c r="BD82" s="1276"/>
      <c r="BE82" s="1276"/>
      <c r="BG82" s="1276"/>
      <c r="BH82" s="1276"/>
      <c r="BJ82" s="1276"/>
      <c r="BK82" s="1276"/>
      <c r="BL82" s="62"/>
      <c r="CB82" s="62"/>
      <c r="CC82" s="62"/>
      <c r="CD82" s="62"/>
      <c r="CE82" s="62"/>
      <c r="CF82" s="62"/>
      <c r="CG82" s="62"/>
      <c r="CH82" s="62"/>
      <c r="CI82" s="62"/>
      <c r="CJ82" s="62"/>
      <c r="CK82" s="62"/>
      <c r="CL82" s="62"/>
      <c r="CM82" s="62"/>
      <c r="CN82" s="62"/>
      <c r="CO82" s="62"/>
      <c r="CP82" s="62"/>
      <c r="CQ82" s="62"/>
      <c r="GH82" s="62"/>
      <c r="GI82" s="62"/>
      <c r="GJ82" s="62"/>
      <c r="GK82" s="62"/>
      <c r="GL82" s="62"/>
      <c r="GM82" s="62"/>
      <c r="GN82" s="62"/>
      <c r="GO82" s="62"/>
      <c r="GP82" s="62"/>
      <c r="GQ82" s="62"/>
      <c r="GR82" s="62"/>
      <c r="GS82" s="62"/>
      <c r="GT82" s="62"/>
      <c r="GU82" s="62"/>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c r="IW82" s="65"/>
      <c r="IX82" s="65"/>
      <c r="IY82" s="65"/>
      <c r="IZ82" s="65"/>
      <c r="JA82" s="65"/>
      <c r="JB82" s="65"/>
      <c r="JC82" s="65"/>
      <c r="JD82" s="65"/>
      <c r="JE82" s="65"/>
      <c r="JF82" s="65"/>
      <c r="JG82" s="65"/>
      <c r="JH82" s="65"/>
      <c r="JI82" s="65"/>
      <c r="JJ82" s="65"/>
      <c r="JK82" s="65"/>
      <c r="JL82" s="65"/>
      <c r="JM82" s="65"/>
      <c r="JN82" s="65"/>
      <c r="JO82" s="65"/>
      <c r="JP82" s="65"/>
      <c r="JQ82" s="65"/>
      <c r="JR82" s="65"/>
      <c r="JS82" s="65"/>
      <c r="JT82" s="65"/>
      <c r="JU82" s="65"/>
      <c r="JV82" s="65"/>
      <c r="JW82" s="65"/>
      <c r="JX82" s="65"/>
      <c r="JY82" s="65"/>
      <c r="JZ82" s="65"/>
      <c r="KA82" s="65"/>
    </row>
    <row r="83" spans="1:287" ht="27" hidden="1" customHeight="1" outlineLevel="3" x14ac:dyDescent="0.2">
      <c r="A83" s="523"/>
      <c r="B83" s="457" t="s">
        <v>157</v>
      </c>
      <c r="C83" s="1259"/>
      <c r="D83" s="524"/>
      <c r="E83" s="1262"/>
      <c r="F83" s="1263"/>
      <c r="H83" s="1262"/>
      <c r="I83" s="1263"/>
      <c r="K83" s="1262"/>
      <c r="L83" s="1263"/>
      <c r="N83" s="1262"/>
      <c r="O83" s="1263"/>
      <c r="Q83" s="1262"/>
      <c r="R83" s="1263"/>
      <c r="T83" s="1262"/>
      <c r="U83" s="1263"/>
      <c r="W83" s="1262"/>
      <c r="X83" s="1263"/>
      <c r="Z83" s="1262"/>
      <c r="AA83" s="1263"/>
      <c r="AC83" s="1262"/>
      <c r="AD83" s="1263"/>
      <c r="AF83" s="1262"/>
      <c r="AG83" s="1263"/>
      <c r="AI83" s="1262"/>
      <c r="AJ83" s="1263"/>
      <c r="AL83" s="1262"/>
      <c r="AM83" s="1263"/>
      <c r="AO83" s="1262"/>
      <c r="AP83" s="1263"/>
      <c r="AR83" s="1262"/>
      <c r="AS83" s="1263"/>
      <c r="AU83" s="1262"/>
      <c r="AV83" s="1263"/>
      <c r="AX83" s="1262"/>
      <c r="AY83" s="1263"/>
      <c r="BA83" s="1262"/>
      <c r="BB83" s="1263"/>
      <c r="BD83" s="1262"/>
      <c r="BE83" s="1263"/>
      <c r="BG83" s="1262"/>
      <c r="BH83" s="1263"/>
      <c r="BJ83" s="1262"/>
      <c r="BK83" s="1263"/>
      <c r="BL83" s="62"/>
      <c r="CB83" s="62"/>
      <c r="CC83" s="62"/>
      <c r="CD83" s="62"/>
      <c r="CE83" s="62"/>
      <c r="CF83" s="62"/>
      <c r="CG83" s="62"/>
      <c r="CH83" s="62"/>
      <c r="CI83" s="62"/>
      <c r="CJ83" s="62"/>
      <c r="CK83" s="62"/>
      <c r="CL83" s="62"/>
      <c r="CM83" s="62"/>
      <c r="CN83" s="62"/>
      <c r="CO83" s="62"/>
      <c r="CP83" s="62"/>
      <c r="CQ83" s="62"/>
      <c r="GH83" s="62"/>
      <c r="GI83" s="62"/>
      <c r="GJ83" s="62"/>
      <c r="GK83" s="62"/>
      <c r="GL83" s="62"/>
      <c r="GM83" s="62"/>
      <c r="GN83" s="62"/>
      <c r="GO83" s="62"/>
      <c r="GP83" s="62"/>
      <c r="GQ83" s="62"/>
      <c r="GR83" s="62"/>
      <c r="GS83" s="62"/>
      <c r="GT83" s="62"/>
      <c r="GU83" s="62"/>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row>
    <row r="84" spans="1:287" ht="27" hidden="1" customHeight="1" outlineLevel="3" x14ac:dyDescent="0.2">
      <c r="A84" s="523"/>
      <c r="B84" s="457" t="s">
        <v>158</v>
      </c>
      <c r="C84" s="1259"/>
      <c r="D84" s="524"/>
      <c r="E84" s="1262"/>
      <c r="F84" s="1263"/>
      <c r="H84" s="1262"/>
      <c r="I84" s="1263"/>
      <c r="K84" s="1262"/>
      <c r="L84" s="1263"/>
      <c r="N84" s="1262"/>
      <c r="O84" s="1263"/>
      <c r="Q84" s="1262"/>
      <c r="R84" s="1263"/>
      <c r="T84" s="1262"/>
      <c r="U84" s="1263"/>
      <c r="W84" s="1262"/>
      <c r="X84" s="1263"/>
      <c r="Z84" s="1262"/>
      <c r="AA84" s="1263"/>
      <c r="AC84" s="1262"/>
      <c r="AD84" s="1263"/>
      <c r="AF84" s="1262"/>
      <c r="AG84" s="1263"/>
      <c r="AI84" s="1262"/>
      <c r="AJ84" s="1263"/>
      <c r="AL84" s="1262"/>
      <c r="AM84" s="1263"/>
      <c r="AO84" s="1262"/>
      <c r="AP84" s="1263"/>
      <c r="AR84" s="1262"/>
      <c r="AS84" s="1263"/>
      <c r="AU84" s="1262"/>
      <c r="AV84" s="1263"/>
      <c r="AX84" s="1262"/>
      <c r="AY84" s="1263"/>
      <c r="BA84" s="1262"/>
      <c r="BB84" s="1263"/>
      <c r="BD84" s="1262"/>
      <c r="BE84" s="1263"/>
      <c r="BG84" s="1262"/>
      <c r="BH84" s="1263"/>
      <c r="BJ84" s="1262"/>
      <c r="BK84" s="1263"/>
      <c r="BL84" s="62"/>
      <c r="BM84" s="375"/>
      <c r="BN84" s="375"/>
      <c r="BO84" s="375"/>
      <c r="BP84" s="375"/>
      <c r="BQ84" s="375"/>
      <c r="BR84" s="375"/>
      <c r="BS84" s="375"/>
      <c r="BT84" s="375"/>
      <c r="BU84" s="375"/>
      <c r="BV84" s="375"/>
      <c r="BW84" s="375"/>
      <c r="BX84" s="375"/>
      <c r="BY84" s="375"/>
      <c r="BZ84" s="375"/>
      <c r="CA84" s="375"/>
      <c r="CB84" s="62"/>
      <c r="CC84" s="62"/>
      <c r="CD84" s="62"/>
      <c r="CE84" s="62"/>
      <c r="CF84" s="62"/>
      <c r="CG84" s="62"/>
      <c r="CH84" s="62"/>
      <c r="CI84" s="62"/>
      <c r="CJ84" s="62"/>
      <c r="CK84" s="62"/>
      <c r="CL84" s="62"/>
      <c r="CM84" s="62"/>
      <c r="CN84" s="62"/>
      <c r="CO84" s="62"/>
      <c r="CP84" s="62"/>
      <c r="CQ84" s="62"/>
      <c r="GH84" s="62"/>
      <c r="GI84" s="62"/>
      <c r="GJ84" s="62"/>
      <c r="GK84" s="62"/>
      <c r="GL84" s="62"/>
      <c r="GM84" s="62"/>
      <c r="GN84" s="62"/>
      <c r="GO84" s="62"/>
      <c r="GP84" s="62"/>
      <c r="GQ84" s="62"/>
      <c r="GR84" s="62"/>
      <c r="GS84" s="62"/>
      <c r="GT84" s="62"/>
      <c r="GU84" s="62"/>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c r="IW84" s="65"/>
      <c r="IX84" s="65"/>
      <c r="IY84" s="65"/>
      <c r="IZ84" s="65"/>
      <c r="JA84" s="65"/>
      <c r="JB84" s="65"/>
      <c r="JC84" s="65"/>
      <c r="JD84" s="65"/>
      <c r="JE84" s="65"/>
      <c r="JF84" s="65"/>
      <c r="JG84" s="65"/>
      <c r="JH84" s="65"/>
      <c r="JI84" s="65"/>
      <c r="JJ84" s="65"/>
      <c r="JK84" s="65"/>
      <c r="JL84" s="65"/>
      <c r="JM84" s="65"/>
      <c r="JN84" s="65"/>
      <c r="JO84" s="65"/>
      <c r="JP84" s="65"/>
      <c r="JQ84" s="65"/>
      <c r="JR84" s="65"/>
      <c r="JS84" s="65"/>
      <c r="JT84" s="65"/>
      <c r="JU84" s="65"/>
      <c r="JV84" s="65"/>
      <c r="JW84" s="65"/>
      <c r="JX84" s="65"/>
      <c r="JY84" s="65"/>
      <c r="JZ84" s="65"/>
      <c r="KA84" s="65"/>
    </row>
    <row r="85" spans="1:287" s="454" customFormat="1" ht="27" hidden="1" customHeight="1" outlineLevel="2" x14ac:dyDescent="0.2">
      <c r="A85" s="523"/>
      <c r="B85" s="527"/>
      <c r="C85" s="1259"/>
      <c r="D85" s="522"/>
      <c r="E85" s="1274"/>
      <c r="F85" s="1275"/>
      <c r="G85" s="30"/>
      <c r="H85" s="1274"/>
      <c r="I85" s="1275"/>
      <c r="J85" s="30"/>
      <c r="K85" s="1274"/>
      <c r="L85" s="1275"/>
      <c r="M85" s="30"/>
      <c r="N85" s="1274"/>
      <c r="O85" s="1275"/>
      <c r="P85" s="30"/>
      <c r="Q85" s="1274"/>
      <c r="R85" s="1275"/>
      <c r="S85" s="30"/>
      <c r="T85" s="1274"/>
      <c r="U85" s="1275"/>
      <c r="V85" s="30"/>
      <c r="W85" s="1274"/>
      <c r="X85" s="1275"/>
      <c r="Y85" s="30"/>
      <c r="Z85" s="1274"/>
      <c r="AA85" s="1275"/>
      <c r="AB85" s="30"/>
      <c r="AC85" s="1274"/>
      <c r="AD85" s="1275"/>
      <c r="AE85" s="30"/>
      <c r="AF85" s="1274"/>
      <c r="AG85" s="1275"/>
      <c r="AH85" s="30"/>
      <c r="AI85" s="1274"/>
      <c r="AJ85" s="1275"/>
      <c r="AK85" s="30"/>
      <c r="AL85" s="1274"/>
      <c r="AM85" s="1275"/>
      <c r="AN85" s="30"/>
      <c r="AO85" s="1274"/>
      <c r="AP85" s="1275"/>
      <c r="AQ85" s="30"/>
      <c r="AR85" s="1274"/>
      <c r="AS85" s="1275"/>
      <c r="AT85" s="30"/>
      <c r="AU85" s="1274"/>
      <c r="AV85" s="1275"/>
      <c r="AW85" s="30"/>
      <c r="AX85" s="1274"/>
      <c r="AY85" s="1275"/>
      <c r="AZ85" s="30"/>
      <c r="BA85" s="1274"/>
      <c r="BB85" s="1275"/>
      <c r="BC85" s="30"/>
      <c r="BD85" s="1274"/>
      <c r="BE85" s="1275"/>
      <c r="BF85" s="30"/>
      <c r="BG85" s="1274"/>
      <c r="BH85" s="1275"/>
      <c r="BI85" s="30"/>
      <c r="BJ85" s="1274"/>
      <c r="BK85" s="1275"/>
      <c r="BL85" s="73"/>
      <c r="BM85" s="31"/>
      <c r="BN85" s="31"/>
      <c r="BO85" s="31"/>
      <c r="BP85" s="31"/>
      <c r="BQ85" s="31"/>
      <c r="BR85" s="31"/>
      <c r="BS85" s="31"/>
      <c r="BT85" s="31"/>
      <c r="BU85" s="31"/>
      <c r="BV85" s="31"/>
      <c r="BW85" s="31"/>
      <c r="BX85" s="31"/>
      <c r="BY85" s="31"/>
      <c r="BZ85" s="31"/>
      <c r="CA85" s="31"/>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row>
    <row r="86" spans="1:287" ht="27" hidden="1" customHeight="1" outlineLevel="2" x14ac:dyDescent="0.2">
      <c r="A86" s="523"/>
      <c r="B86" s="526" t="s">
        <v>72</v>
      </c>
      <c r="C86" s="1259"/>
      <c r="D86" s="524"/>
      <c r="E86" s="1254"/>
      <c r="F86" s="1254"/>
      <c r="G86" s="2"/>
      <c r="H86" s="1254"/>
      <c r="I86" s="1254"/>
      <c r="J86" s="2"/>
      <c r="K86" s="1254"/>
      <c r="L86" s="1254"/>
      <c r="M86" s="2"/>
      <c r="N86" s="1254"/>
      <c r="O86" s="1254"/>
      <c r="P86" s="2"/>
      <c r="Q86" s="1254"/>
      <c r="R86" s="1254"/>
      <c r="S86" s="2"/>
      <c r="T86" s="1254"/>
      <c r="U86" s="1254"/>
      <c r="V86" s="2"/>
      <c r="W86" s="1254"/>
      <c r="X86" s="1254"/>
      <c r="Y86" s="2"/>
      <c r="Z86" s="1254"/>
      <c r="AA86" s="1254"/>
      <c r="AB86" s="2"/>
      <c r="AC86" s="1254"/>
      <c r="AD86" s="1254"/>
      <c r="AE86" s="2"/>
      <c r="AF86" s="1254"/>
      <c r="AG86" s="1254"/>
      <c r="AH86" s="2"/>
      <c r="AI86" s="1254"/>
      <c r="AJ86" s="1254"/>
      <c r="AK86" s="2"/>
      <c r="AL86" s="1254"/>
      <c r="AM86" s="1254"/>
      <c r="AN86" s="2"/>
      <c r="AO86" s="1254"/>
      <c r="AP86" s="1254"/>
      <c r="AQ86" s="2"/>
      <c r="AR86" s="1254"/>
      <c r="AS86" s="1254"/>
      <c r="AT86" s="2"/>
      <c r="AU86" s="1254"/>
      <c r="AV86" s="1254"/>
      <c r="AW86" s="2"/>
      <c r="AX86" s="1254"/>
      <c r="AY86" s="1254"/>
      <c r="AZ86" s="2"/>
      <c r="BA86" s="1254"/>
      <c r="BB86" s="1254"/>
      <c r="BC86" s="2"/>
      <c r="BD86" s="1254"/>
      <c r="BE86" s="1254"/>
      <c r="BF86" s="2"/>
      <c r="BG86" s="1254"/>
      <c r="BH86" s="1254"/>
      <c r="BI86" s="2"/>
      <c r="BJ86" s="1254"/>
      <c r="BK86" s="1254"/>
      <c r="BL86" s="62"/>
      <c r="CB86" s="62"/>
      <c r="CC86" s="62"/>
      <c r="CD86" s="62"/>
      <c r="CE86" s="62"/>
      <c r="CF86" s="62"/>
      <c r="CG86" s="62"/>
      <c r="CH86" s="62"/>
      <c r="CI86" s="62"/>
      <c r="CJ86" s="62"/>
      <c r="CK86" s="62"/>
      <c r="CL86" s="62"/>
      <c r="CM86" s="62"/>
      <c r="CN86" s="62"/>
      <c r="CO86" s="62"/>
      <c r="CP86" s="62"/>
      <c r="CQ86" s="62"/>
      <c r="GH86" s="62"/>
      <c r="GI86" s="62"/>
      <c r="GJ86" s="62"/>
      <c r="GK86" s="62"/>
      <c r="GL86" s="62"/>
      <c r="GM86" s="62"/>
      <c r="GN86" s="62"/>
      <c r="GO86" s="62"/>
      <c r="GP86" s="62"/>
      <c r="GQ86" s="62"/>
      <c r="GR86" s="62"/>
      <c r="GS86" s="62"/>
      <c r="GT86" s="62"/>
      <c r="GU86" s="62"/>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row>
    <row r="87" spans="1:287" ht="27" hidden="1" customHeight="1" outlineLevel="2" x14ac:dyDescent="0.2">
      <c r="A87" s="523"/>
      <c r="B87" s="457" t="s">
        <v>73</v>
      </c>
      <c r="C87" s="1259"/>
      <c r="D87" s="524"/>
      <c r="E87" s="1254"/>
      <c r="F87" s="1254"/>
      <c r="G87" s="2"/>
      <c r="H87" s="1254"/>
      <c r="I87" s="1254"/>
      <c r="J87" s="2"/>
      <c r="K87" s="1254"/>
      <c r="L87" s="1254"/>
      <c r="M87" s="2"/>
      <c r="N87" s="1254"/>
      <c r="O87" s="1254"/>
      <c r="P87" s="2"/>
      <c r="Q87" s="1254"/>
      <c r="R87" s="1254"/>
      <c r="S87" s="2"/>
      <c r="T87" s="1254"/>
      <c r="U87" s="1254"/>
      <c r="V87" s="2"/>
      <c r="W87" s="1254"/>
      <c r="X87" s="1254"/>
      <c r="Y87" s="2"/>
      <c r="Z87" s="1254"/>
      <c r="AA87" s="1254"/>
      <c r="AB87" s="2"/>
      <c r="AC87" s="1254"/>
      <c r="AD87" s="1254"/>
      <c r="AE87" s="2"/>
      <c r="AF87" s="1254"/>
      <c r="AG87" s="1254"/>
      <c r="AH87" s="2"/>
      <c r="AI87" s="1254"/>
      <c r="AJ87" s="1254"/>
      <c r="AK87" s="2"/>
      <c r="AL87" s="1254"/>
      <c r="AM87" s="1254"/>
      <c r="AN87" s="2"/>
      <c r="AO87" s="1254"/>
      <c r="AP87" s="1254"/>
      <c r="AQ87" s="2"/>
      <c r="AR87" s="1254"/>
      <c r="AS87" s="1254"/>
      <c r="AT87" s="2"/>
      <c r="AU87" s="1254"/>
      <c r="AV87" s="1254"/>
      <c r="AW87" s="2"/>
      <c r="AX87" s="1254"/>
      <c r="AY87" s="1254"/>
      <c r="AZ87" s="2"/>
      <c r="BA87" s="1254"/>
      <c r="BB87" s="1254"/>
      <c r="BC87" s="2"/>
      <c r="BD87" s="1254"/>
      <c r="BE87" s="1254"/>
      <c r="BF87" s="2"/>
      <c r="BG87" s="1254"/>
      <c r="BH87" s="1254"/>
      <c r="BI87" s="2"/>
      <c r="BJ87" s="1254"/>
      <c r="BK87" s="1254"/>
      <c r="BL87" s="62"/>
      <c r="CB87" s="62"/>
      <c r="CC87" s="62"/>
      <c r="CD87" s="62"/>
      <c r="CE87" s="62"/>
      <c r="CF87" s="62"/>
      <c r="CG87" s="62"/>
      <c r="CH87" s="62"/>
      <c r="CI87" s="62"/>
      <c r="CJ87" s="62"/>
      <c r="CK87" s="62"/>
      <c r="CL87" s="62"/>
      <c r="CM87" s="62"/>
      <c r="CN87" s="62"/>
      <c r="CO87" s="62"/>
      <c r="CP87" s="62"/>
      <c r="CQ87" s="62"/>
      <c r="GH87" s="62"/>
      <c r="GI87" s="62"/>
      <c r="GJ87" s="62"/>
      <c r="GK87" s="62"/>
      <c r="GL87" s="62"/>
      <c r="GM87" s="62"/>
      <c r="GN87" s="62"/>
      <c r="GO87" s="62"/>
      <c r="GP87" s="62"/>
      <c r="GQ87" s="62"/>
      <c r="GR87" s="62"/>
      <c r="GS87" s="62"/>
      <c r="GT87" s="62"/>
      <c r="GU87" s="62"/>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JS87" s="65"/>
      <c r="JT87" s="65"/>
      <c r="JU87" s="65"/>
      <c r="JV87" s="65"/>
      <c r="JW87" s="65"/>
      <c r="JX87" s="65"/>
      <c r="JY87" s="65"/>
      <c r="JZ87" s="65"/>
      <c r="KA87" s="65"/>
    </row>
    <row r="88" spans="1:287" ht="27" hidden="1" customHeight="1" outlineLevel="2" x14ac:dyDescent="0.2">
      <c r="A88" s="523"/>
      <c r="B88" s="457" t="s">
        <v>126</v>
      </c>
      <c r="C88" s="1259"/>
      <c r="D88" s="524"/>
      <c r="E88" s="1254"/>
      <c r="F88" s="1254"/>
      <c r="G88" s="2"/>
      <c r="H88" s="1254"/>
      <c r="I88" s="1254"/>
      <c r="J88" s="2"/>
      <c r="K88" s="1254"/>
      <c r="L88" s="1254"/>
      <c r="M88" s="2"/>
      <c r="N88" s="1254"/>
      <c r="O88" s="1254"/>
      <c r="P88" s="2"/>
      <c r="Q88" s="1254"/>
      <c r="R88" s="1254"/>
      <c r="S88" s="2"/>
      <c r="T88" s="1254"/>
      <c r="U88" s="1254"/>
      <c r="V88" s="2"/>
      <c r="W88" s="1254"/>
      <c r="X88" s="1254"/>
      <c r="Y88" s="2"/>
      <c r="Z88" s="1254"/>
      <c r="AA88" s="1254"/>
      <c r="AB88" s="2"/>
      <c r="AC88" s="1254"/>
      <c r="AD88" s="1254"/>
      <c r="AE88" s="2"/>
      <c r="AF88" s="1254"/>
      <c r="AG88" s="1254"/>
      <c r="AH88" s="2"/>
      <c r="AI88" s="1254"/>
      <c r="AJ88" s="1254"/>
      <c r="AK88" s="2"/>
      <c r="AL88" s="1254"/>
      <c r="AM88" s="1254"/>
      <c r="AN88" s="2"/>
      <c r="AO88" s="1254"/>
      <c r="AP88" s="1254"/>
      <c r="AQ88" s="2"/>
      <c r="AR88" s="1254"/>
      <c r="AS88" s="1254"/>
      <c r="AT88" s="2"/>
      <c r="AU88" s="1254"/>
      <c r="AV88" s="1254"/>
      <c r="AW88" s="2"/>
      <c r="AX88" s="1254"/>
      <c r="AY88" s="1254"/>
      <c r="AZ88" s="2"/>
      <c r="BA88" s="1254"/>
      <c r="BB88" s="1254"/>
      <c r="BC88" s="2"/>
      <c r="BD88" s="1254"/>
      <c r="BE88" s="1254"/>
      <c r="BF88" s="2"/>
      <c r="BG88" s="1254"/>
      <c r="BH88" s="1254"/>
      <c r="BI88" s="2"/>
      <c r="BJ88" s="1254"/>
      <c r="BK88" s="1254"/>
      <c r="BL88" s="62"/>
      <c r="CB88" s="62"/>
      <c r="CC88" s="62"/>
      <c r="CD88" s="62"/>
      <c r="CE88" s="62"/>
      <c r="CF88" s="62"/>
      <c r="CG88" s="62"/>
      <c r="CH88" s="62"/>
      <c r="CI88" s="62"/>
      <c r="CJ88" s="62"/>
      <c r="CK88" s="62"/>
      <c r="CL88" s="62"/>
      <c r="CM88" s="62"/>
      <c r="CN88" s="62"/>
      <c r="CO88" s="62"/>
      <c r="CP88" s="62"/>
      <c r="CQ88" s="62"/>
      <c r="GH88" s="62"/>
      <c r="GI88" s="62"/>
      <c r="GJ88" s="62"/>
      <c r="GK88" s="62"/>
      <c r="GL88" s="62"/>
      <c r="GM88" s="62"/>
      <c r="GN88" s="62"/>
      <c r="GO88" s="62"/>
      <c r="GP88" s="62"/>
      <c r="GQ88" s="62"/>
      <c r="GR88" s="62"/>
      <c r="GS88" s="62"/>
      <c r="GT88" s="62"/>
      <c r="GU88" s="62"/>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c r="IW88" s="65"/>
      <c r="IX88" s="65"/>
      <c r="IY88" s="65"/>
      <c r="IZ88" s="65"/>
      <c r="JA88" s="65"/>
      <c r="JB88" s="65"/>
      <c r="JC88" s="65"/>
      <c r="JD88" s="65"/>
      <c r="JE88" s="65"/>
      <c r="JF88" s="65"/>
      <c r="JG88" s="65"/>
      <c r="JH88" s="65"/>
      <c r="JI88" s="65"/>
      <c r="JJ88" s="65"/>
      <c r="JK88" s="65"/>
      <c r="JL88" s="65"/>
      <c r="JM88" s="65"/>
      <c r="JN88" s="65"/>
      <c r="JO88" s="65"/>
      <c r="JP88" s="65"/>
      <c r="JQ88" s="65"/>
      <c r="JR88" s="65"/>
      <c r="JS88" s="65"/>
      <c r="JT88" s="65"/>
      <c r="JU88" s="65"/>
      <c r="JV88" s="65"/>
      <c r="JW88" s="65"/>
      <c r="JX88" s="65"/>
      <c r="JY88" s="65"/>
      <c r="JZ88" s="65"/>
      <c r="KA88" s="65"/>
    </row>
    <row r="89" spans="1:287" ht="27" hidden="1" customHeight="1" outlineLevel="2" x14ac:dyDescent="0.2">
      <c r="A89" s="523"/>
      <c r="B89" s="457" t="s">
        <v>100</v>
      </c>
      <c r="C89" s="1259"/>
      <c r="D89" s="524"/>
      <c r="E89" s="1254"/>
      <c r="F89" s="1254"/>
      <c r="G89" s="2"/>
      <c r="H89" s="1254"/>
      <c r="I89" s="1254"/>
      <c r="J89" s="2"/>
      <c r="K89" s="1254"/>
      <c r="L89" s="1254"/>
      <c r="M89" s="2"/>
      <c r="N89" s="1254"/>
      <c r="O89" s="1254"/>
      <c r="P89" s="2"/>
      <c r="Q89" s="1254"/>
      <c r="R89" s="1254"/>
      <c r="S89" s="2"/>
      <c r="T89" s="1254"/>
      <c r="U89" s="1254"/>
      <c r="V89" s="2"/>
      <c r="W89" s="1254"/>
      <c r="X89" s="1254"/>
      <c r="Y89" s="2"/>
      <c r="Z89" s="1254"/>
      <c r="AA89" s="1254"/>
      <c r="AB89" s="2"/>
      <c r="AC89" s="1254"/>
      <c r="AD89" s="1254"/>
      <c r="AE89" s="2"/>
      <c r="AF89" s="1254"/>
      <c r="AG89" s="1254"/>
      <c r="AH89" s="2"/>
      <c r="AI89" s="1254"/>
      <c r="AJ89" s="1254"/>
      <c r="AK89" s="2"/>
      <c r="AL89" s="1254"/>
      <c r="AM89" s="1254"/>
      <c r="AN89" s="2"/>
      <c r="AO89" s="1254"/>
      <c r="AP89" s="1254"/>
      <c r="AQ89" s="2"/>
      <c r="AR89" s="1254"/>
      <c r="AS89" s="1254"/>
      <c r="AT89" s="2"/>
      <c r="AU89" s="1254"/>
      <c r="AV89" s="1254"/>
      <c r="AW89" s="2"/>
      <c r="AX89" s="1254"/>
      <c r="AY89" s="1254"/>
      <c r="AZ89" s="2"/>
      <c r="BA89" s="1254"/>
      <c r="BB89" s="1254"/>
      <c r="BC89" s="2"/>
      <c r="BD89" s="1254"/>
      <c r="BE89" s="1254"/>
      <c r="BF89" s="2"/>
      <c r="BG89" s="1254"/>
      <c r="BH89" s="1254"/>
      <c r="BI89" s="2"/>
      <c r="BJ89" s="1254"/>
      <c r="BK89" s="1254"/>
      <c r="BL89" s="62"/>
      <c r="CB89" s="62"/>
      <c r="CC89" s="62"/>
      <c r="CD89" s="62"/>
      <c r="CE89" s="62"/>
      <c r="CF89" s="62"/>
      <c r="CG89" s="62"/>
      <c r="CH89" s="62"/>
      <c r="CI89" s="62"/>
      <c r="CJ89" s="62"/>
      <c r="CK89" s="62"/>
      <c r="CL89" s="62"/>
      <c r="CM89" s="62"/>
      <c r="CN89" s="62"/>
      <c r="CO89" s="62"/>
      <c r="CP89" s="62"/>
      <c r="CQ89" s="62"/>
      <c r="GH89" s="62"/>
      <c r="GI89" s="62"/>
      <c r="GJ89" s="62"/>
      <c r="GK89" s="62"/>
      <c r="GL89" s="62"/>
      <c r="GM89" s="62"/>
      <c r="GN89" s="62"/>
      <c r="GO89" s="62"/>
      <c r="GP89" s="62"/>
      <c r="GQ89" s="62"/>
      <c r="GR89" s="62"/>
      <c r="GS89" s="62"/>
      <c r="GT89" s="62"/>
      <c r="GU89" s="62"/>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JS89" s="65"/>
      <c r="JT89" s="65"/>
      <c r="JU89" s="65"/>
      <c r="JV89" s="65"/>
      <c r="JW89" s="65"/>
      <c r="JX89" s="65"/>
      <c r="JY89" s="65"/>
      <c r="JZ89" s="65"/>
      <c r="KA89" s="65"/>
    </row>
    <row r="90" spans="1:287" ht="27" hidden="1" customHeight="1" outlineLevel="2" x14ac:dyDescent="0.2">
      <c r="A90" s="523"/>
      <c r="B90" s="457" t="s">
        <v>74</v>
      </c>
      <c r="C90" s="1259"/>
      <c r="D90" s="524"/>
      <c r="E90" s="1254"/>
      <c r="F90" s="1254"/>
      <c r="G90" s="2"/>
      <c r="H90" s="1254"/>
      <c r="I90" s="1254"/>
      <c r="J90" s="2"/>
      <c r="K90" s="1254"/>
      <c r="L90" s="1254"/>
      <c r="M90" s="2"/>
      <c r="N90" s="1254"/>
      <c r="O90" s="1254"/>
      <c r="P90" s="2"/>
      <c r="Q90" s="1254"/>
      <c r="R90" s="1254"/>
      <c r="S90" s="2"/>
      <c r="T90" s="1254"/>
      <c r="U90" s="1254"/>
      <c r="V90" s="2"/>
      <c r="W90" s="1254"/>
      <c r="X90" s="1254"/>
      <c r="Y90" s="2"/>
      <c r="Z90" s="1254"/>
      <c r="AA90" s="1254"/>
      <c r="AB90" s="2"/>
      <c r="AC90" s="1254"/>
      <c r="AD90" s="1254"/>
      <c r="AE90" s="2"/>
      <c r="AF90" s="1254"/>
      <c r="AG90" s="1254"/>
      <c r="AH90" s="2"/>
      <c r="AI90" s="1254"/>
      <c r="AJ90" s="1254"/>
      <c r="AK90" s="2"/>
      <c r="AL90" s="1254"/>
      <c r="AM90" s="1254"/>
      <c r="AN90" s="2"/>
      <c r="AO90" s="1254"/>
      <c r="AP90" s="1254"/>
      <c r="AQ90" s="2"/>
      <c r="AR90" s="1254"/>
      <c r="AS90" s="1254"/>
      <c r="AT90" s="2"/>
      <c r="AU90" s="1254"/>
      <c r="AV90" s="1254"/>
      <c r="AW90" s="2"/>
      <c r="AX90" s="1254"/>
      <c r="AY90" s="1254"/>
      <c r="AZ90" s="2"/>
      <c r="BA90" s="1254"/>
      <c r="BB90" s="1254"/>
      <c r="BC90" s="2"/>
      <c r="BD90" s="1254"/>
      <c r="BE90" s="1254"/>
      <c r="BF90" s="2"/>
      <c r="BG90" s="1254"/>
      <c r="BH90" s="1254"/>
      <c r="BI90" s="2"/>
      <c r="BJ90" s="1254"/>
      <c r="BK90" s="1254"/>
      <c r="BL90" s="62"/>
      <c r="CB90" s="62"/>
      <c r="CC90" s="62"/>
      <c r="CD90" s="62"/>
      <c r="CE90" s="62"/>
      <c r="CF90" s="62"/>
      <c r="CG90" s="62"/>
      <c r="CH90" s="62"/>
      <c r="CI90" s="62"/>
      <c r="CJ90" s="62"/>
      <c r="CK90" s="62"/>
      <c r="CL90" s="62"/>
      <c r="CM90" s="62"/>
      <c r="CN90" s="62"/>
      <c r="CO90" s="62"/>
      <c r="CP90" s="62"/>
      <c r="CQ90" s="62"/>
      <c r="GH90" s="62"/>
      <c r="GI90" s="62"/>
      <c r="GJ90" s="62"/>
      <c r="GK90" s="62"/>
      <c r="GL90" s="62"/>
      <c r="GM90" s="62"/>
      <c r="GN90" s="62"/>
      <c r="GO90" s="62"/>
      <c r="GP90" s="62"/>
      <c r="GQ90" s="62"/>
      <c r="GR90" s="62"/>
      <c r="GS90" s="62"/>
      <c r="GT90" s="62"/>
      <c r="GU90" s="62"/>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c r="IW90" s="65"/>
      <c r="IX90" s="65"/>
      <c r="IY90" s="65"/>
      <c r="IZ90" s="65"/>
      <c r="JA90" s="65"/>
      <c r="JB90" s="65"/>
      <c r="JC90" s="65"/>
      <c r="JD90" s="65"/>
      <c r="JE90" s="65"/>
      <c r="JF90" s="65"/>
      <c r="JG90" s="65"/>
      <c r="JH90" s="65"/>
      <c r="JI90" s="65"/>
      <c r="JJ90" s="65"/>
      <c r="JK90" s="65"/>
      <c r="JL90" s="65"/>
      <c r="JM90" s="65"/>
      <c r="JN90" s="65"/>
      <c r="JO90" s="65"/>
      <c r="JP90" s="65"/>
      <c r="JQ90" s="65"/>
      <c r="JR90" s="65"/>
      <c r="JS90" s="65"/>
      <c r="JT90" s="65"/>
      <c r="JU90" s="65"/>
      <c r="JV90" s="65"/>
      <c r="JW90" s="65"/>
      <c r="JX90" s="65"/>
      <c r="JY90" s="65"/>
      <c r="JZ90" s="65"/>
      <c r="KA90" s="65"/>
    </row>
    <row r="91" spans="1:287" s="454" customFormat="1" ht="27" hidden="1" customHeight="1" outlineLevel="2" x14ac:dyDescent="0.2">
      <c r="A91" s="528"/>
      <c r="B91" s="526"/>
      <c r="C91" s="1259"/>
      <c r="D91" s="529"/>
      <c r="E91" s="1264"/>
      <c r="F91" s="1265"/>
      <c r="G91" s="2"/>
      <c r="H91" s="1264"/>
      <c r="I91" s="1265"/>
      <c r="J91" s="2"/>
      <c r="K91" s="1264"/>
      <c r="L91" s="1265"/>
      <c r="M91" s="2"/>
      <c r="N91" s="1264"/>
      <c r="O91" s="1265"/>
      <c r="P91" s="2"/>
      <c r="Q91" s="1264"/>
      <c r="R91" s="1265"/>
      <c r="S91" s="2"/>
      <c r="T91" s="1264"/>
      <c r="U91" s="1265"/>
      <c r="V91" s="2"/>
      <c r="W91" s="1264"/>
      <c r="X91" s="1265"/>
      <c r="Y91" s="2"/>
      <c r="Z91" s="1264"/>
      <c r="AA91" s="1265"/>
      <c r="AB91" s="2"/>
      <c r="AC91" s="1264"/>
      <c r="AD91" s="1265"/>
      <c r="AE91" s="2"/>
      <c r="AF91" s="1264"/>
      <c r="AG91" s="1265"/>
      <c r="AH91" s="2"/>
      <c r="AI91" s="1264"/>
      <c r="AJ91" s="1265"/>
      <c r="AK91" s="2"/>
      <c r="AL91" s="1264"/>
      <c r="AM91" s="1265"/>
      <c r="AN91" s="2"/>
      <c r="AO91" s="1264"/>
      <c r="AP91" s="1265"/>
      <c r="AQ91" s="2"/>
      <c r="AR91" s="1264"/>
      <c r="AS91" s="1265"/>
      <c r="AT91" s="2"/>
      <c r="AU91" s="1264"/>
      <c r="AV91" s="1265"/>
      <c r="AW91" s="2"/>
      <c r="AX91" s="1264"/>
      <c r="AY91" s="1265"/>
      <c r="AZ91" s="2"/>
      <c r="BA91" s="1264"/>
      <c r="BB91" s="1265"/>
      <c r="BC91" s="2"/>
      <c r="BD91" s="1264"/>
      <c r="BE91" s="1265"/>
      <c r="BF91" s="2"/>
      <c r="BG91" s="1264"/>
      <c r="BH91" s="1265"/>
      <c r="BI91" s="2"/>
      <c r="BJ91" s="1264"/>
      <c r="BK91" s="1265"/>
      <c r="BL91" s="73"/>
      <c r="BM91" s="31"/>
      <c r="BN91" s="31"/>
      <c r="BO91" s="31"/>
      <c r="BP91" s="31"/>
      <c r="BQ91" s="31"/>
      <c r="BR91" s="31"/>
      <c r="BS91" s="31"/>
      <c r="BT91" s="31"/>
      <c r="BU91" s="31"/>
      <c r="BV91" s="31"/>
      <c r="BW91" s="31"/>
      <c r="BX91" s="31"/>
      <c r="BY91" s="31"/>
      <c r="BZ91" s="31"/>
      <c r="CA91" s="31"/>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row>
    <row r="92" spans="1:287" ht="27" hidden="1" customHeight="1" outlineLevel="2" x14ac:dyDescent="0.2">
      <c r="A92" s="523"/>
      <c r="B92" s="603" t="s">
        <v>331</v>
      </c>
      <c r="C92" s="1259"/>
      <c r="D92" s="524"/>
      <c r="E92" s="1176"/>
      <c r="F92" s="1177"/>
      <c r="G92" s="2"/>
      <c r="H92" s="1176"/>
      <c r="I92" s="1177"/>
      <c r="J92" s="2"/>
      <c r="K92" s="1176"/>
      <c r="L92" s="1177"/>
      <c r="M92" s="2"/>
      <c r="N92" s="1176"/>
      <c r="O92" s="1177"/>
      <c r="P92" s="2"/>
      <c r="Q92" s="1176"/>
      <c r="R92" s="1177"/>
      <c r="S92" s="2"/>
      <c r="T92" s="1176"/>
      <c r="U92" s="1177"/>
      <c r="V92" s="2"/>
      <c r="W92" s="1176"/>
      <c r="X92" s="1177"/>
      <c r="Y92" s="2"/>
      <c r="Z92" s="1176"/>
      <c r="AA92" s="1177"/>
      <c r="AB92" s="2"/>
      <c r="AC92" s="1176"/>
      <c r="AD92" s="1177"/>
      <c r="AE92" s="2"/>
      <c r="AF92" s="1176"/>
      <c r="AG92" s="1177"/>
      <c r="AH92" s="2"/>
      <c r="AI92" s="1176"/>
      <c r="AJ92" s="1177"/>
      <c r="AK92" s="2"/>
      <c r="AL92" s="1176"/>
      <c r="AM92" s="1177"/>
      <c r="AN92" s="2"/>
      <c r="AO92" s="1176"/>
      <c r="AP92" s="1177"/>
      <c r="AQ92" s="2"/>
      <c r="AR92" s="1176"/>
      <c r="AS92" s="1177"/>
      <c r="AT92" s="2"/>
      <c r="AU92" s="1176"/>
      <c r="AV92" s="1177"/>
      <c r="AW92" s="2"/>
      <c r="AX92" s="1176"/>
      <c r="AY92" s="1177"/>
      <c r="AZ92" s="2"/>
      <c r="BA92" s="1176"/>
      <c r="BB92" s="1177"/>
      <c r="BC92" s="2"/>
      <c r="BD92" s="1176"/>
      <c r="BE92" s="1177"/>
      <c r="BF92" s="2"/>
      <c r="BG92" s="1176"/>
      <c r="BH92" s="1177"/>
      <c r="BI92" s="2"/>
      <c r="BJ92" s="1176"/>
      <c r="BK92" s="1177"/>
      <c r="BL92" s="62"/>
      <c r="CB92" s="62"/>
      <c r="CC92" s="62"/>
      <c r="CD92" s="62"/>
      <c r="CE92" s="62"/>
      <c r="CF92" s="62"/>
      <c r="CG92" s="62"/>
      <c r="CH92" s="62"/>
      <c r="CI92" s="62"/>
      <c r="CJ92" s="62"/>
      <c r="CK92" s="62"/>
      <c r="CL92" s="62"/>
      <c r="CM92" s="62"/>
      <c r="CN92" s="62"/>
      <c r="CO92" s="62"/>
      <c r="CP92" s="62"/>
      <c r="CQ92" s="62"/>
      <c r="GH92" s="62"/>
      <c r="GI92" s="62"/>
      <c r="GJ92" s="62"/>
      <c r="GK92" s="62"/>
      <c r="GL92" s="62"/>
      <c r="GM92" s="62"/>
      <c r="GN92" s="62"/>
      <c r="GO92" s="62"/>
      <c r="GP92" s="62"/>
      <c r="GQ92" s="62"/>
      <c r="GR92" s="62"/>
      <c r="GS92" s="62"/>
      <c r="GT92" s="62"/>
      <c r="GU92" s="62"/>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row>
    <row r="93" spans="1:287" ht="27" hidden="1" customHeight="1" outlineLevel="2" x14ac:dyDescent="0.2">
      <c r="A93" s="523"/>
      <c r="B93" s="457" t="s">
        <v>75</v>
      </c>
      <c r="C93" s="1259"/>
      <c r="D93" s="524"/>
      <c r="E93" s="1176"/>
      <c r="F93" s="1177"/>
      <c r="G93" s="2"/>
      <c r="H93" s="1176"/>
      <c r="I93" s="1177"/>
      <c r="J93" s="2"/>
      <c r="K93" s="1176"/>
      <c r="L93" s="1177"/>
      <c r="M93" s="2"/>
      <c r="N93" s="1176"/>
      <c r="O93" s="1177"/>
      <c r="P93" s="2"/>
      <c r="Q93" s="1176"/>
      <c r="R93" s="1177"/>
      <c r="S93" s="2"/>
      <c r="T93" s="1176"/>
      <c r="U93" s="1177"/>
      <c r="V93" s="2"/>
      <c r="W93" s="1176"/>
      <c r="X93" s="1177"/>
      <c r="Y93" s="2"/>
      <c r="Z93" s="1176"/>
      <c r="AA93" s="1177"/>
      <c r="AB93" s="2"/>
      <c r="AC93" s="1176"/>
      <c r="AD93" s="1177"/>
      <c r="AE93" s="2"/>
      <c r="AF93" s="1176"/>
      <c r="AG93" s="1177"/>
      <c r="AH93" s="2"/>
      <c r="AI93" s="1176"/>
      <c r="AJ93" s="1177"/>
      <c r="AK93" s="2"/>
      <c r="AL93" s="1176"/>
      <c r="AM93" s="1177"/>
      <c r="AN93" s="2"/>
      <c r="AO93" s="1176"/>
      <c r="AP93" s="1177"/>
      <c r="AQ93" s="2"/>
      <c r="AR93" s="1176"/>
      <c r="AS93" s="1177"/>
      <c r="AT93" s="2"/>
      <c r="AU93" s="1176"/>
      <c r="AV93" s="1177"/>
      <c r="AW93" s="2"/>
      <c r="AX93" s="1176"/>
      <c r="AY93" s="1177"/>
      <c r="AZ93" s="2"/>
      <c r="BA93" s="1176"/>
      <c r="BB93" s="1177"/>
      <c r="BC93" s="2"/>
      <c r="BD93" s="1176"/>
      <c r="BE93" s="1177"/>
      <c r="BF93" s="2"/>
      <c r="BG93" s="1176"/>
      <c r="BH93" s="1177"/>
      <c r="BI93" s="2"/>
      <c r="BJ93" s="1176"/>
      <c r="BK93" s="1177"/>
      <c r="BL93" s="62"/>
      <c r="CB93" s="62"/>
      <c r="CC93" s="62"/>
      <c r="CD93" s="62"/>
      <c r="CE93" s="62"/>
      <c r="CF93" s="62"/>
      <c r="CG93" s="62"/>
      <c r="CH93" s="62"/>
      <c r="CI93" s="62"/>
      <c r="CJ93" s="62"/>
      <c r="CK93" s="62"/>
      <c r="CL93" s="62"/>
      <c r="CM93" s="62"/>
      <c r="CN93" s="62"/>
      <c r="CO93" s="62"/>
      <c r="CP93" s="62"/>
      <c r="CQ93" s="62"/>
      <c r="GH93" s="62"/>
      <c r="GI93" s="62"/>
      <c r="GJ93" s="62"/>
      <c r="GK93" s="62"/>
      <c r="GL93" s="62"/>
      <c r="GM93" s="62"/>
      <c r="GN93" s="62"/>
      <c r="GO93" s="62"/>
      <c r="GP93" s="62"/>
      <c r="GQ93" s="62"/>
      <c r="GR93" s="62"/>
      <c r="GS93" s="62"/>
      <c r="GT93" s="62"/>
      <c r="GU93" s="62"/>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row>
    <row r="94" spans="1:287" ht="27" hidden="1" customHeight="1" outlineLevel="2" x14ac:dyDescent="0.2">
      <c r="A94" s="523"/>
      <c r="B94" s="457" t="s">
        <v>76</v>
      </c>
      <c r="C94" s="1259"/>
      <c r="D94" s="524"/>
      <c r="E94" s="1176"/>
      <c r="F94" s="1177"/>
      <c r="G94" s="2"/>
      <c r="H94" s="1176"/>
      <c r="I94" s="1177"/>
      <c r="J94" s="2"/>
      <c r="K94" s="1176"/>
      <c r="L94" s="1177"/>
      <c r="M94" s="2"/>
      <c r="N94" s="1176"/>
      <c r="O94" s="1177"/>
      <c r="P94" s="2"/>
      <c r="Q94" s="1176"/>
      <c r="R94" s="1177"/>
      <c r="S94" s="2"/>
      <c r="T94" s="1176"/>
      <c r="U94" s="1177"/>
      <c r="V94" s="2"/>
      <c r="W94" s="1176"/>
      <c r="X94" s="1177"/>
      <c r="Y94" s="2"/>
      <c r="Z94" s="1176"/>
      <c r="AA94" s="1177"/>
      <c r="AB94" s="2"/>
      <c r="AC94" s="1176"/>
      <c r="AD94" s="1177"/>
      <c r="AE94" s="2"/>
      <c r="AF94" s="1176"/>
      <c r="AG94" s="1177"/>
      <c r="AH94" s="2"/>
      <c r="AI94" s="1176"/>
      <c r="AJ94" s="1177"/>
      <c r="AK94" s="2"/>
      <c r="AL94" s="1176"/>
      <c r="AM94" s="1177"/>
      <c r="AN94" s="2"/>
      <c r="AO94" s="1176"/>
      <c r="AP94" s="1177"/>
      <c r="AQ94" s="2"/>
      <c r="AR94" s="1176"/>
      <c r="AS94" s="1177"/>
      <c r="AT94" s="2"/>
      <c r="AU94" s="1176"/>
      <c r="AV94" s="1177"/>
      <c r="AW94" s="2"/>
      <c r="AX94" s="1176"/>
      <c r="AY94" s="1177"/>
      <c r="AZ94" s="2"/>
      <c r="BA94" s="1176"/>
      <c r="BB94" s="1177"/>
      <c r="BC94" s="2"/>
      <c r="BD94" s="1176"/>
      <c r="BE94" s="1177"/>
      <c r="BF94" s="2"/>
      <c r="BG94" s="1176"/>
      <c r="BH94" s="1177"/>
      <c r="BI94" s="2"/>
      <c r="BJ94" s="1176"/>
      <c r="BK94" s="1177"/>
      <c r="BL94" s="62"/>
      <c r="CB94" s="62"/>
      <c r="CC94" s="62"/>
      <c r="CD94" s="62"/>
      <c r="CE94" s="62"/>
      <c r="CF94" s="62"/>
      <c r="CG94" s="62"/>
      <c r="CH94" s="62"/>
      <c r="CI94" s="62"/>
      <c r="CJ94" s="62"/>
      <c r="CK94" s="62"/>
      <c r="CL94" s="62"/>
      <c r="CM94" s="62"/>
      <c r="CN94" s="62"/>
      <c r="CO94" s="62"/>
      <c r="CP94" s="62"/>
      <c r="CQ94" s="62"/>
      <c r="GH94" s="62"/>
      <c r="GI94" s="62"/>
      <c r="GJ94" s="62"/>
      <c r="GK94" s="62"/>
      <c r="GL94" s="62"/>
      <c r="GM94" s="62"/>
      <c r="GN94" s="62"/>
      <c r="GO94" s="62"/>
      <c r="GP94" s="62"/>
      <c r="GQ94" s="62"/>
      <c r="GR94" s="62"/>
      <c r="GS94" s="62"/>
      <c r="GT94" s="62"/>
      <c r="GU94" s="62"/>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row>
    <row r="95" spans="1:287" ht="27" hidden="1" customHeight="1" outlineLevel="2" x14ac:dyDescent="0.2">
      <c r="A95" s="523"/>
      <c r="B95" s="457" t="s">
        <v>130</v>
      </c>
      <c r="C95" s="1259"/>
      <c r="D95" s="524"/>
      <c r="E95" s="1176"/>
      <c r="F95" s="1177"/>
      <c r="G95" s="2"/>
      <c r="H95" s="1176"/>
      <c r="I95" s="1177"/>
      <c r="J95" s="2"/>
      <c r="K95" s="1176"/>
      <c r="L95" s="1177"/>
      <c r="M95" s="2"/>
      <c r="N95" s="1176"/>
      <c r="O95" s="1177"/>
      <c r="P95" s="2"/>
      <c r="Q95" s="1176"/>
      <c r="R95" s="1177"/>
      <c r="S95" s="2"/>
      <c r="T95" s="1176"/>
      <c r="U95" s="1177"/>
      <c r="V95" s="2"/>
      <c r="W95" s="1176"/>
      <c r="X95" s="1177"/>
      <c r="Y95" s="2"/>
      <c r="Z95" s="1176"/>
      <c r="AA95" s="1177"/>
      <c r="AB95" s="2"/>
      <c r="AC95" s="1176"/>
      <c r="AD95" s="1177"/>
      <c r="AE95" s="2"/>
      <c r="AF95" s="1176"/>
      <c r="AG95" s="1177"/>
      <c r="AH95" s="2"/>
      <c r="AI95" s="1176"/>
      <c r="AJ95" s="1177"/>
      <c r="AK95" s="2"/>
      <c r="AL95" s="1176"/>
      <c r="AM95" s="1177"/>
      <c r="AN95" s="2"/>
      <c r="AO95" s="1176"/>
      <c r="AP95" s="1177"/>
      <c r="AQ95" s="2"/>
      <c r="AR95" s="1176"/>
      <c r="AS95" s="1177"/>
      <c r="AT95" s="2"/>
      <c r="AU95" s="1176"/>
      <c r="AV95" s="1177"/>
      <c r="AW95" s="2"/>
      <c r="AX95" s="1176"/>
      <c r="AY95" s="1177"/>
      <c r="AZ95" s="2"/>
      <c r="BA95" s="1176"/>
      <c r="BB95" s="1177"/>
      <c r="BC95" s="2"/>
      <c r="BD95" s="1176"/>
      <c r="BE95" s="1177"/>
      <c r="BF95" s="2"/>
      <c r="BG95" s="1176"/>
      <c r="BH95" s="1177"/>
      <c r="BI95" s="2"/>
      <c r="BJ95" s="1176"/>
      <c r="BK95" s="1177"/>
      <c r="BL95" s="62"/>
      <c r="CB95" s="62"/>
      <c r="CC95" s="62"/>
      <c r="CD95" s="62"/>
      <c r="CE95" s="62"/>
      <c r="CF95" s="62"/>
      <c r="CG95" s="62"/>
      <c r="CH95" s="62"/>
      <c r="CI95" s="62"/>
      <c r="CJ95" s="62"/>
      <c r="CK95" s="62"/>
      <c r="CL95" s="62"/>
      <c r="CM95" s="62"/>
      <c r="CN95" s="62"/>
      <c r="CO95" s="62"/>
      <c r="CP95" s="62"/>
      <c r="CQ95" s="62"/>
      <c r="GH95" s="62"/>
      <c r="GI95" s="62"/>
      <c r="GJ95" s="62"/>
      <c r="GK95" s="62"/>
      <c r="GL95" s="62"/>
      <c r="GM95" s="62"/>
      <c r="GN95" s="62"/>
      <c r="GO95" s="62"/>
      <c r="GP95" s="62"/>
      <c r="GQ95" s="62"/>
      <c r="GR95" s="62"/>
      <c r="GS95" s="62"/>
      <c r="GT95" s="62"/>
      <c r="GU95" s="62"/>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row>
    <row r="96" spans="1:287" ht="27" hidden="1" customHeight="1" outlineLevel="2" x14ac:dyDescent="0.2">
      <c r="A96" s="523"/>
      <c r="B96" s="457" t="s">
        <v>131</v>
      </c>
      <c r="C96" s="1259"/>
      <c r="D96" s="524"/>
      <c r="E96" s="1176"/>
      <c r="F96" s="1177"/>
      <c r="G96" s="2"/>
      <c r="H96" s="1176"/>
      <c r="I96" s="1177"/>
      <c r="J96" s="2"/>
      <c r="K96" s="1176"/>
      <c r="L96" s="1177"/>
      <c r="M96" s="2"/>
      <c r="N96" s="1176"/>
      <c r="O96" s="1177"/>
      <c r="P96" s="2"/>
      <c r="Q96" s="1176"/>
      <c r="R96" s="1177"/>
      <c r="S96" s="2"/>
      <c r="T96" s="1176"/>
      <c r="U96" s="1177"/>
      <c r="V96" s="2"/>
      <c r="W96" s="1176"/>
      <c r="X96" s="1177"/>
      <c r="Y96" s="2"/>
      <c r="Z96" s="1176"/>
      <c r="AA96" s="1177"/>
      <c r="AB96" s="2"/>
      <c r="AC96" s="1176"/>
      <c r="AD96" s="1177"/>
      <c r="AE96" s="2"/>
      <c r="AF96" s="1176"/>
      <c r="AG96" s="1177"/>
      <c r="AH96" s="2"/>
      <c r="AI96" s="1176"/>
      <c r="AJ96" s="1177"/>
      <c r="AK96" s="2"/>
      <c r="AL96" s="1176"/>
      <c r="AM96" s="1177"/>
      <c r="AN96" s="2"/>
      <c r="AO96" s="1176"/>
      <c r="AP96" s="1177"/>
      <c r="AQ96" s="2"/>
      <c r="AR96" s="1176"/>
      <c r="AS96" s="1177"/>
      <c r="AT96" s="2"/>
      <c r="AU96" s="1176"/>
      <c r="AV96" s="1177"/>
      <c r="AW96" s="2"/>
      <c r="AX96" s="1176"/>
      <c r="AY96" s="1177"/>
      <c r="AZ96" s="2"/>
      <c r="BA96" s="1176"/>
      <c r="BB96" s="1177"/>
      <c r="BC96" s="2"/>
      <c r="BD96" s="1176"/>
      <c r="BE96" s="1177"/>
      <c r="BF96" s="2"/>
      <c r="BG96" s="1176"/>
      <c r="BH96" s="1177"/>
      <c r="BI96" s="2"/>
      <c r="BJ96" s="1176"/>
      <c r="BK96" s="1177"/>
      <c r="BL96" s="62"/>
      <c r="CB96" s="62"/>
      <c r="CC96" s="62"/>
      <c r="CD96" s="62"/>
      <c r="CE96" s="62"/>
      <c r="CF96" s="62"/>
      <c r="CG96" s="62"/>
      <c r="CH96" s="62"/>
      <c r="CI96" s="62"/>
      <c r="CJ96" s="62"/>
      <c r="CK96" s="62"/>
      <c r="CL96" s="62"/>
      <c r="CM96" s="62"/>
      <c r="CN96" s="62"/>
      <c r="CO96" s="62"/>
      <c r="CP96" s="62"/>
      <c r="CQ96" s="62"/>
      <c r="GH96" s="62"/>
      <c r="GI96" s="62"/>
      <c r="GJ96" s="62"/>
      <c r="GK96" s="62"/>
      <c r="GL96" s="62"/>
      <c r="GM96" s="62"/>
      <c r="GN96" s="62"/>
      <c r="GO96" s="62"/>
      <c r="GP96" s="62"/>
      <c r="GQ96" s="62"/>
      <c r="GR96" s="62"/>
      <c r="GS96" s="62"/>
      <c r="GT96" s="62"/>
      <c r="GU96" s="62"/>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row>
    <row r="97" spans="1:287" ht="27" hidden="1" customHeight="1" outlineLevel="2" x14ac:dyDescent="0.2">
      <c r="A97" s="523"/>
      <c r="B97" s="457" t="s">
        <v>332</v>
      </c>
      <c r="C97" s="1259"/>
      <c r="D97" s="524"/>
      <c r="E97" s="1176"/>
      <c r="F97" s="1177"/>
      <c r="G97" s="2"/>
      <c r="H97" s="1176"/>
      <c r="I97" s="1177"/>
      <c r="J97" s="2"/>
      <c r="K97" s="1176"/>
      <c r="L97" s="1177"/>
      <c r="M97" s="2"/>
      <c r="N97" s="1176"/>
      <c r="O97" s="1177"/>
      <c r="P97" s="2"/>
      <c r="Q97" s="1176"/>
      <c r="R97" s="1177"/>
      <c r="S97" s="2"/>
      <c r="T97" s="1176"/>
      <c r="U97" s="1177"/>
      <c r="V97" s="2"/>
      <c r="W97" s="1176"/>
      <c r="X97" s="1177"/>
      <c r="Y97" s="2"/>
      <c r="Z97" s="1176"/>
      <c r="AA97" s="1177"/>
      <c r="AB97" s="2"/>
      <c r="AC97" s="1176"/>
      <c r="AD97" s="1177"/>
      <c r="AE97" s="2"/>
      <c r="AF97" s="1176"/>
      <c r="AG97" s="1177"/>
      <c r="AH97" s="2"/>
      <c r="AI97" s="1176"/>
      <c r="AJ97" s="1177"/>
      <c r="AK97" s="2"/>
      <c r="AL97" s="1176"/>
      <c r="AM97" s="1177"/>
      <c r="AN97" s="2"/>
      <c r="AO97" s="1176"/>
      <c r="AP97" s="1177"/>
      <c r="AQ97" s="2"/>
      <c r="AR97" s="1176"/>
      <c r="AS97" s="1177"/>
      <c r="AT97" s="2"/>
      <c r="AU97" s="1176"/>
      <c r="AV97" s="1177"/>
      <c r="AW97" s="2"/>
      <c r="AX97" s="1176"/>
      <c r="AY97" s="1177"/>
      <c r="AZ97" s="2"/>
      <c r="BA97" s="1176"/>
      <c r="BB97" s="1177"/>
      <c r="BC97" s="2"/>
      <c r="BD97" s="1176"/>
      <c r="BE97" s="1177"/>
      <c r="BF97" s="2"/>
      <c r="BG97" s="1176"/>
      <c r="BH97" s="1177"/>
      <c r="BI97" s="2"/>
      <c r="BJ97" s="1176"/>
      <c r="BK97" s="1177"/>
      <c r="BL97" s="62"/>
      <c r="CB97" s="62"/>
      <c r="CC97" s="62"/>
      <c r="CD97" s="62"/>
      <c r="CE97" s="62"/>
      <c r="CF97" s="62"/>
      <c r="CG97" s="62"/>
      <c r="CH97" s="62"/>
      <c r="CI97" s="62"/>
      <c r="CJ97" s="62"/>
      <c r="CK97" s="62"/>
      <c r="CL97" s="62"/>
      <c r="CM97" s="62"/>
      <c r="CN97" s="62"/>
      <c r="CO97" s="62"/>
      <c r="CP97" s="62"/>
      <c r="CQ97" s="62"/>
      <c r="GH97" s="62"/>
      <c r="GI97" s="62"/>
      <c r="GJ97" s="62"/>
      <c r="GK97" s="62"/>
      <c r="GL97" s="62"/>
      <c r="GM97" s="62"/>
      <c r="GN97" s="62"/>
      <c r="GO97" s="62"/>
      <c r="GP97" s="62"/>
      <c r="GQ97" s="62"/>
      <c r="GR97" s="62"/>
      <c r="GS97" s="62"/>
      <c r="GT97" s="62"/>
      <c r="GU97" s="62"/>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row>
    <row r="98" spans="1:287" s="454" customFormat="1" ht="27" hidden="1" customHeight="1" outlineLevel="1" x14ac:dyDescent="0.2">
      <c r="A98" s="528"/>
      <c r="B98" s="590" t="s">
        <v>250</v>
      </c>
      <c r="C98" s="1259"/>
      <c r="D98" s="529"/>
      <c r="E98" s="1260"/>
      <c r="F98" s="1261"/>
      <c r="G98" s="30"/>
      <c r="H98" s="1260"/>
      <c r="I98" s="1261"/>
      <c r="J98" s="30"/>
      <c r="K98" s="1260"/>
      <c r="L98" s="1261"/>
      <c r="M98" s="30"/>
      <c r="N98" s="1260"/>
      <c r="O98" s="1261"/>
      <c r="P98" s="30"/>
      <c r="Q98" s="1260"/>
      <c r="R98" s="1261"/>
      <c r="S98" s="30"/>
      <c r="T98" s="1260"/>
      <c r="U98" s="1261"/>
      <c r="V98" s="30"/>
      <c r="W98" s="1260"/>
      <c r="X98" s="1261"/>
      <c r="Y98" s="30"/>
      <c r="Z98" s="1260"/>
      <c r="AA98" s="1261"/>
      <c r="AB98" s="30"/>
      <c r="AC98" s="1260"/>
      <c r="AD98" s="1261"/>
      <c r="AE98" s="30"/>
      <c r="AF98" s="1260"/>
      <c r="AG98" s="1261"/>
      <c r="AH98" s="30"/>
      <c r="AI98" s="1260"/>
      <c r="AJ98" s="1261"/>
      <c r="AK98" s="30"/>
      <c r="AL98" s="1260"/>
      <c r="AM98" s="1261"/>
      <c r="AN98" s="30"/>
      <c r="AO98" s="1260"/>
      <c r="AP98" s="1261"/>
      <c r="AQ98" s="30"/>
      <c r="AR98" s="1260"/>
      <c r="AS98" s="1261"/>
      <c r="AT98" s="30"/>
      <c r="AU98" s="1260"/>
      <c r="AV98" s="1261"/>
      <c r="AW98" s="30"/>
      <c r="AX98" s="1260"/>
      <c r="AY98" s="1261"/>
      <c r="AZ98" s="30"/>
      <c r="BA98" s="1260"/>
      <c r="BB98" s="1261"/>
      <c r="BC98" s="30"/>
      <c r="BD98" s="1260"/>
      <c r="BE98" s="1261"/>
      <c r="BF98" s="30"/>
      <c r="BG98" s="1260"/>
      <c r="BH98" s="1261"/>
      <c r="BI98" s="30"/>
      <c r="BJ98" s="1260"/>
      <c r="BK98" s="1261"/>
      <c r="BL98" s="73"/>
      <c r="BM98" s="31"/>
      <c r="BN98" s="31"/>
      <c r="BO98" s="31"/>
      <c r="BP98" s="31"/>
      <c r="BQ98" s="31"/>
      <c r="BR98" s="31"/>
      <c r="BS98" s="31"/>
      <c r="BT98" s="31"/>
      <c r="BU98" s="31"/>
      <c r="BV98" s="31"/>
      <c r="BW98" s="31"/>
      <c r="BX98" s="31"/>
      <c r="BY98" s="31"/>
      <c r="BZ98" s="31"/>
      <c r="CA98" s="31"/>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row>
    <row r="99" spans="1:287" s="521" customFormat="1" ht="27" hidden="1" customHeight="1" outlineLevel="1" x14ac:dyDescent="0.2">
      <c r="A99" s="530"/>
      <c r="B99" s="314" t="s">
        <v>87</v>
      </c>
      <c r="C99" s="318" t="s">
        <v>88</v>
      </c>
      <c r="D99" s="531"/>
      <c r="E99" s="350" t="str">
        <f>IF(E100="","",IF($C100&lt;&gt;"",((SUMPRODUCT($C100:$C105,E100:E105))*1/#REF!),SUM(E100:E105)/COUNT(E100:E105)))</f>
        <v/>
      </c>
      <c r="F99" s="351" t="s">
        <v>40</v>
      </c>
      <c r="G99" s="30"/>
      <c r="H99" s="350" t="str">
        <f>IF(H100="","",IF($C100&lt;&gt;"",((SUMPRODUCT($C100:$C105,H100:H105))*1/#REF!),SUM(H100:H105)/COUNT(H100:H105)))</f>
        <v/>
      </c>
      <c r="I99" s="351" t="s">
        <v>40</v>
      </c>
      <c r="J99" s="30"/>
      <c r="K99" s="350" t="str">
        <f>IF(K100="","",IF($C100&lt;&gt;"",((SUMPRODUCT($C100:$C105,K100:K105))*1/#REF!),SUM(K100:K105)/COUNT(K100:K105)))</f>
        <v/>
      </c>
      <c r="L99" s="351" t="s">
        <v>40</v>
      </c>
      <c r="M99" s="30"/>
      <c r="N99" s="350" t="str">
        <f>IF(N100="","",IF($C100&lt;&gt;"",((SUMPRODUCT($C100:$C105,N100:N105))*1/#REF!),SUM(N100:N105)/COUNT(N100:N105)))</f>
        <v/>
      </c>
      <c r="O99" s="351" t="s">
        <v>40</v>
      </c>
      <c r="P99" s="30"/>
      <c r="Q99" s="350" t="str">
        <f>IF(Q100="","",IF($C100&lt;&gt;"",((SUMPRODUCT($C100:$C105,Q100:Q105))*1/#REF!),SUM(Q100:Q105)/COUNT(Q100:Q105)))</f>
        <v/>
      </c>
      <c r="R99" s="351" t="s">
        <v>40</v>
      </c>
      <c r="S99" s="30"/>
      <c r="T99" s="350" t="str">
        <f>IF(T100="","",IF($C100&lt;&gt;"",((SUMPRODUCT($C100:$C105,T100:T105))*1/#REF!),SUM(T100:T105)/COUNT(T100:T105)))</f>
        <v/>
      </c>
      <c r="U99" s="351" t="s">
        <v>40</v>
      </c>
      <c r="V99" s="30"/>
      <c r="W99" s="350" t="str">
        <f>IF(W100="","",IF($C100&lt;&gt;"",((SUMPRODUCT($C100:$C105,W100:W105))*1/#REF!),SUM(W100:W105)/COUNT(W100:W105)))</f>
        <v/>
      </c>
      <c r="X99" s="351" t="s">
        <v>40</v>
      </c>
      <c r="Y99" s="30"/>
      <c r="Z99" s="350" t="str">
        <f>IF(Z100="","",IF($C100&lt;&gt;"",((SUMPRODUCT($C100:$C105,Z100:Z105))*1/#REF!),SUM(Z100:Z105)/COUNT(Z100:Z105)))</f>
        <v/>
      </c>
      <c r="AA99" s="351" t="s">
        <v>40</v>
      </c>
      <c r="AB99" s="30"/>
      <c r="AC99" s="350" t="str">
        <f>IF(AC100="","",IF($C100&lt;&gt;"",((SUMPRODUCT($C100:$C105,AC100:AC105))*1/#REF!),SUM(AC100:AC105)/COUNT(AC100:AC105)))</f>
        <v/>
      </c>
      <c r="AD99" s="351" t="s">
        <v>40</v>
      </c>
      <c r="AE99" s="30"/>
      <c r="AF99" s="350" t="str">
        <f>IF(AF100="","",IF($C100&lt;&gt;"",((SUMPRODUCT($C100:$C105,AF100:AF105))*1/#REF!),SUM(AF100:AF105)/COUNT(AF100:AF105)))</f>
        <v/>
      </c>
      <c r="AG99" s="351" t="s">
        <v>40</v>
      </c>
      <c r="AH99" s="30"/>
      <c r="AI99" s="350" t="str">
        <f>IF(AI100="","",IF($C100&lt;&gt;"",((SUMPRODUCT($C100:$C105,AI100:AI105))*1/#REF!),SUM(AI100:AI105)/COUNT(AI100:AI105)))</f>
        <v/>
      </c>
      <c r="AJ99" s="351" t="s">
        <v>40</v>
      </c>
      <c r="AK99" s="30"/>
      <c r="AL99" s="350" t="str">
        <f>IF(AL100="","",IF($C100&lt;&gt;"",((SUMPRODUCT($C100:$C105,AL100:AL105))*1/#REF!),SUM(AL100:AL105)/COUNT(AL100:AL105)))</f>
        <v/>
      </c>
      <c r="AM99" s="351" t="s">
        <v>40</v>
      </c>
      <c r="AN99" s="30"/>
      <c r="AO99" s="350" t="str">
        <f>IF(AO100="","",IF($C100&lt;&gt;"",((SUMPRODUCT($C100:$C105,AO100:AO105))*1/#REF!),SUM(AO100:AO105)/COUNT(AO100:AO105)))</f>
        <v/>
      </c>
      <c r="AP99" s="351" t="s">
        <v>40</v>
      </c>
      <c r="AQ99" s="30"/>
      <c r="AR99" s="350" t="str">
        <f>IF(AR100="","",IF($C100&lt;&gt;"",((SUMPRODUCT($C100:$C105,AR100:AR105))*1/#REF!),SUM(AR100:AR105)/COUNT(AR100:AR105)))</f>
        <v/>
      </c>
      <c r="AS99" s="351" t="s">
        <v>40</v>
      </c>
      <c r="AT99" s="30"/>
      <c r="AU99" s="350" t="str">
        <f>IF(AU100="","",IF($C100&lt;&gt;"",((SUMPRODUCT($C100:$C105,AU100:AU105))*1/#REF!),SUM(AU100:AU105)/COUNT(AU100:AU105)))</f>
        <v/>
      </c>
      <c r="AV99" s="351" t="s">
        <v>40</v>
      </c>
      <c r="AW99" s="30"/>
      <c r="AX99" s="350" t="str">
        <f>IF(AX100="","",IF($C100&lt;&gt;"",((SUMPRODUCT($C100:$C105,AX100:AX105))*1/#REF!),SUM(AX100:AX105)/COUNT(AX100:AX105)))</f>
        <v/>
      </c>
      <c r="AY99" s="351" t="s">
        <v>40</v>
      </c>
      <c r="AZ99" s="30"/>
      <c r="BA99" s="350" t="str">
        <f>IF(BA100="","",IF($C100&lt;&gt;"",((SUMPRODUCT($C100:$C105,BA100:BA105))*1/#REF!),SUM(BA100:BA105)/COUNT(BA100:BA105)))</f>
        <v/>
      </c>
      <c r="BB99" s="351" t="s">
        <v>40</v>
      </c>
      <c r="BC99" s="30"/>
      <c r="BD99" s="350" t="str">
        <f>IF(BD100="","",IF($C100&lt;&gt;"",((SUMPRODUCT($C100:$C105,BD100:BD105))*1/#REF!),SUM(BD100:BD105)/COUNT(BD100:BD105)))</f>
        <v/>
      </c>
      <c r="BE99" s="351" t="s">
        <v>40</v>
      </c>
      <c r="BF99" s="30"/>
      <c r="BG99" s="350" t="str">
        <f>IF(BG100="","",IF($C100&lt;&gt;"",((SUMPRODUCT($C100:$C105,BG100:BG105))*1/#REF!),SUM(BG100:BG105)/COUNT(BG100:BG105)))</f>
        <v/>
      </c>
      <c r="BH99" s="351" t="s">
        <v>40</v>
      </c>
      <c r="BI99" s="30"/>
      <c r="BJ99" s="350" t="str">
        <f>IF(BJ100="","",IF($C100&lt;&gt;"",((SUMPRODUCT($C100:$C105,BJ100:BJ105))*1/#REF!),SUM(BJ100:BJ105)/COUNT(BJ100:BJ105)))</f>
        <v/>
      </c>
      <c r="BK99" s="351" t="s">
        <v>40</v>
      </c>
      <c r="BL99" s="212"/>
      <c r="BM99" s="31"/>
      <c r="BN99" s="31"/>
      <c r="BO99" s="31"/>
      <c r="BP99" s="31"/>
      <c r="BQ99" s="31"/>
      <c r="BR99" s="31"/>
      <c r="BS99" s="31"/>
      <c r="BT99" s="31"/>
      <c r="BU99" s="31"/>
      <c r="BV99" s="31"/>
      <c r="BW99" s="31"/>
      <c r="BX99" s="31"/>
      <c r="BY99" s="31"/>
      <c r="BZ99" s="31"/>
      <c r="CA99" s="31"/>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c r="DA99" s="212"/>
      <c r="DB99" s="212"/>
      <c r="DC99" s="212"/>
      <c r="DD99" s="212"/>
      <c r="DE99" s="212"/>
      <c r="DF99" s="212"/>
      <c r="DG99" s="212"/>
      <c r="DH99" s="212"/>
      <c r="DI99" s="212"/>
      <c r="DJ99" s="212"/>
      <c r="DK99" s="212"/>
      <c r="DL99" s="212"/>
      <c r="DM99" s="212"/>
      <c r="DN99" s="212"/>
      <c r="DO99" s="212"/>
      <c r="DP99" s="212"/>
      <c r="DQ99" s="212"/>
      <c r="DR99" s="212"/>
      <c r="DS99" s="212"/>
      <c r="DT99" s="212"/>
      <c r="DU99" s="212"/>
      <c r="DV99" s="212"/>
      <c r="DW99" s="212"/>
      <c r="DX99" s="212"/>
      <c r="DY99" s="212"/>
      <c r="DZ99" s="212"/>
      <c r="EA99" s="212"/>
      <c r="EB99" s="212"/>
      <c r="EC99" s="212"/>
      <c r="ED99" s="212"/>
      <c r="EE99" s="212"/>
      <c r="EF99" s="212"/>
      <c r="EG99" s="212"/>
      <c r="EH99" s="212"/>
      <c r="EI99" s="212"/>
      <c r="EJ99" s="212"/>
      <c r="EK99" s="212"/>
      <c r="EL99" s="212"/>
      <c r="EM99" s="212"/>
      <c r="EN99" s="212"/>
      <c r="EO99" s="212"/>
      <c r="EP99" s="212"/>
      <c r="EQ99" s="212"/>
      <c r="ER99" s="212"/>
      <c r="ES99" s="212"/>
      <c r="ET99" s="212"/>
      <c r="EU99" s="212"/>
      <c r="EV99" s="212"/>
      <c r="EW99" s="212"/>
      <c r="EX99" s="212"/>
      <c r="EY99" s="212"/>
      <c r="EZ99" s="212"/>
      <c r="FA99" s="212"/>
      <c r="FB99" s="212"/>
      <c r="FC99" s="212"/>
      <c r="FD99" s="212"/>
      <c r="FE99" s="212"/>
      <c r="FF99" s="212"/>
      <c r="FG99" s="212"/>
      <c r="FH99" s="212"/>
      <c r="FI99" s="212"/>
      <c r="FJ99" s="212"/>
      <c r="FK99" s="212"/>
      <c r="FL99" s="212"/>
      <c r="FM99" s="212"/>
      <c r="FN99" s="212"/>
      <c r="FO99" s="212"/>
      <c r="FP99" s="212"/>
      <c r="FQ99" s="212"/>
      <c r="FR99" s="212"/>
      <c r="FS99" s="212"/>
      <c r="FT99" s="212"/>
      <c r="FU99" s="212"/>
      <c r="FV99" s="212"/>
      <c r="FW99" s="212"/>
      <c r="FX99" s="212"/>
      <c r="FY99" s="212"/>
      <c r="FZ99" s="212"/>
      <c r="GA99" s="212"/>
      <c r="GB99" s="212"/>
      <c r="GC99" s="212"/>
      <c r="GD99" s="212"/>
      <c r="GE99" s="212"/>
      <c r="GF99" s="212"/>
      <c r="GG99" s="212"/>
      <c r="GH99" s="212"/>
      <c r="GI99" s="212"/>
      <c r="GJ99" s="212"/>
      <c r="GK99" s="212"/>
      <c r="GL99" s="212"/>
      <c r="GM99" s="212"/>
      <c r="GN99" s="212"/>
      <c r="GO99" s="212"/>
      <c r="GP99" s="212"/>
      <c r="GQ99" s="212"/>
      <c r="GR99" s="212"/>
      <c r="GS99" s="212"/>
      <c r="GT99" s="212"/>
      <c r="GU99" s="212"/>
      <c r="GV99" s="305"/>
      <c r="GW99" s="305"/>
      <c r="GX99" s="305"/>
      <c r="GY99" s="305"/>
      <c r="GZ99" s="305"/>
      <c r="HA99" s="305"/>
      <c r="HB99" s="305"/>
      <c r="HC99" s="305"/>
      <c r="HD99" s="305"/>
      <c r="HE99" s="305"/>
      <c r="HF99" s="305"/>
      <c r="HG99" s="305"/>
      <c r="HH99" s="305"/>
      <c r="HI99" s="305"/>
      <c r="HJ99" s="305"/>
      <c r="HK99" s="305"/>
      <c r="HL99" s="305"/>
      <c r="HM99" s="305"/>
      <c r="HN99" s="305"/>
      <c r="HO99" s="305"/>
      <c r="HP99" s="305"/>
      <c r="HQ99" s="305"/>
      <c r="HR99" s="305"/>
      <c r="HS99" s="305"/>
      <c r="HT99" s="305"/>
      <c r="HU99" s="305"/>
      <c r="HV99" s="305"/>
      <c r="HW99" s="305"/>
      <c r="HX99" s="305"/>
      <c r="HY99" s="305"/>
      <c r="HZ99" s="305"/>
      <c r="IA99" s="305"/>
      <c r="IB99" s="305"/>
      <c r="IC99" s="305"/>
      <c r="ID99" s="305"/>
      <c r="IE99" s="305"/>
      <c r="IF99" s="305"/>
      <c r="IG99" s="305"/>
      <c r="IH99" s="305"/>
      <c r="II99" s="305"/>
      <c r="IJ99" s="305"/>
      <c r="IK99" s="305"/>
      <c r="IL99" s="305"/>
      <c r="IM99" s="305"/>
      <c r="IN99" s="305"/>
      <c r="IO99" s="305"/>
      <c r="IP99" s="305"/>
      <c r="IQ99" s="305"/>
      <c r="IR99" s="305"/>
      <c r="IS99" s="305"/>
      <c r="IT99" s="305"/>
      <c r="IU99" s="305"/>
      <c r="IV99" s="305"/>
      <c r="IW99" s="305"/>
      <c r="IX99" s="305"/>
      <c r="IY99" s="305"/>
      <c r="IZ99" s="305"/>
      <c r="JA99" s="305"/>
      <c r="JB99" s="305"/>
      <c r="JC99" s="305"/>
      <c r="JD99" s="305"/>
      <c r="JE99" s="305"/>
      <c r="JF99" s="305"/>
      <c r="JG99" s="305"/>
      <c r="JH99" s="305"/>
      <c r="JI99" s="305"/>
      <c r="JJ99" s="305"/>
      <c r="JK99" s="305"/>
      <c r="JL99" s="305"/>
      <c r="JM99" s="305"/>
      <c r="JN99" s="305"/>
      <c r="JO99" s="305"/>
      <c r="JP99" s="305"/>
      <c r="JQ99" s="305"/>
      <c r="JR99" s="305"/>
      <c r="JS99" s="305"/>
      <c r="JT99" s="305"/>
      <c r="JU99" s="305"/>
      <c r="JV99" s="305"/>
      <c r="JW99" s="305"/>
      <c r="JX99" s="305"/>
      <c r="JY99" s="305"/>
      <c r="JZ99" s="305"/>
      <c r="KA99" s="305"/>
    </row>
    <row r="100" spans="1:287" s="535" customFormat="1" ht="27" hidden="1" customHeight="1" outlineLevel="1" x14ac:dyDescent="0.2">
      <c r="A100" s="532">
        <v>1</v>
      </c>
      <c r="B100" s="315"/>
      <c r="C100" s="245"/>
      <c r="D100" s="533"/>
      <c r="E100" s="580"/>
      <c r="F100" s="579" t="str">
        <f>IF(E100="","","Begründung ergänzen")</f>
        <v/>
      </c>
      <c r="G100" s="2"/>
      <c r="H100" s="580"/>
      <c r="I100" s="579" t="str">
        <f>IF(H100="","","Begründung ergänzen")</f>
        <v/>
      </c>
      <c r="J100" s="2"/>
      <c r="K100" s="580"/>
      <c r="L100" s="579" t="str">
        <f>IF(K100="","","Begründung ergänzen")</f>
        <v/>
      </c>
      <c r="M100" s="2"/>
      <c r="N100" s="580"/>
      <c r="O100" s="579" t="str">
        <f>IF(N100="","","Begründung ergänzen")</f>
        <v/>
      </c>
      <c r="P100" s="2"/>
      <c r="Q100" s="580"/>
      <c r="R100" s="579" t="str">
        <f>IF(Q100="","","Begründung ergänzen")</f>
        <v/>
      </c>
      <c r="S100" s="2"/>
      <c r="T100" s="580"/>
      <c r="U100" s="579" t="str">
        <f>IF(T100="","","Begründung ergänzen")</f>
        <v/>
      </c>
      <c r="V100" s="2"/>
      <c r="W100" s="580"/>
      <c r="X100" s="579" t="str">
        <f>IF(W100="","","Begründung ergänzen")</f>
        <v/>
      </c>
      <c r="Y100" s="2"/>
      <c r="Z100" s="580"/>
      <c r="AA100" s="579" t="str">
        <f>IF(Z100="","","Begründung ergänzen")</f>
        <v/>
      </c>
      <c r="AB100" s="2"/>
      <c r="AC100" s="580"/>
      <c r="AD100" s="579" t="str">
        <f>IF(AC100="","","Begründung ergänzen")</f>
        <v/>
      </c>
      <c r="AE100" s="2"/>
      <c r="AF100" s="580"/>
      <c r="AG100" s="579" t="str">
        <f>IF(AF100="","","Begründung ergänzen")</f>
        <v/>
      </c>
      <c r="AH100" s="2"/>
      <c r="AI100" s="580"/>
      <c r="AJ100" s="579" t="str">
        <f>IF(AI100="","","Begründung ergänzen")</f>
        <v/>
      </c>
      <c r="AK100" s="2"/>
      <c r="AL100" s="580"/>
      <c r="AM100" s="579" t="str">
        <f>IF(AL100="","","Begründung ergänzen")</f>
        <v/>
      </c>
      <c r="AN100" s="2"/>
      <c r="AO100" s="580"/>
      <c r="AP100" s="579" t="str">
        <f>IF(AO100="","","Begründung ergänzen")</f>
        <v/>
      </c>
      <c r="AQ100" s="2"/>
      <c r="AR100" s="580"/>
      <c r="AS100" s="579" t="str">
        <f>IF(AR100="","","Begründung ergänzen")</f>
        <v/>
      </c>
      <c r="AT100" s="2"/>
      <c r="AU100" s="580"/>
      <c r="AV100" s="579" t="str">
        <f>IF(AU100="","","Begründung ergänzen")</f>
        <v/>
      </c>
      <c r="AW100" s="2"/>
      <c r="AX100" s="580"/>
      <c r="AY100" s="579" t="str">
        <f>IF(AX100="","","Begründung ergänzen")</f>
        <v/>
      </c>
      <c r="AZ100" s="2"/>
      <c r="BA100" s="580"/>
      <c r="BB100" s="579" t="str">
        <f>IF(BA100="","","Begründung ergänzen")</f>
        <v/>
      </c>
      <c r="BC100" s="2"/>
      <c r="BD100" s="580"/>
      <c r="BE100" s="579" t="str">
        <f>IF(BD100="","","Begründung ergänzen")</f>
        <v/>
      </c>
      <c r="BF100" s="2"/>
      <c r="BG100" s="580"/>
      <c r="BH100" s="579" t="str">
        <f>IF(BG100="","","Begründung ergänzen")</f>
        <v/>
      </c>
      <c r="BI100" s="2"/>
      <c r="BJ100" s="580"/>
      <c r="BK100" s="579" t="str">
        <f>IF(BJ100="","","Begründung ergänzen")</f>
        <v/>
      </c>
      <c r="BL100" s="153"/>
      <c r="BM100" s="31"/>
      <c r="BN100" s="31"/>
      <c r="BO100" s="31"/>
      <c r="BP100" s="31"/>
      <c r="BQ100" s="31"/>
      <c r="BR100" s="31"/>
      <c r="BS100" s="31"/>
      <c r="BT100" s="31"/>
      <c r="BU100" s="31"/>
      <c r="BV100" s="31"/>
      <c r="BW100" s="31"/>
      <c r="BX100" s="31"/>
      <c r="BY100" s="31"/>
      <c r="BZ100" s="31"/>
      <c r="CA100" s="31"/>
      <c r="CB100" s="153"/>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153"/>
      <c r="GD100" s="153"/>
      <c r="GE100" s="153"/>
      <c r="GF100" s="153"/>
      <c r="GG100" s="153"/>
      <c r="GH100" s="153"/>
      <c r="GI100" s="153"/>
      <c r="GJ100" s="153"/>
      <c r="GK100" s="153"/>
      <c r="GL100" s="153"/>
      <c r="GM100" s="153"/>
      <c r="GN100" s="153"/>
      <c r="GO100" s="153"/>
      <c r="GP100" s="153"/>
      <c r="GQ100" s="153"/>
      <c r="GR100" s="153"/>
      <c r="GS100" s="153"/>
      <c r="GT100" s="153"/>
      <c r="GU100" s="153"/>
      <c r="GV100" s="534"/>
      <c r="GW100" s="534"/>
      <c r="GX100" s="534"/>
      <c r="GY100" s="534"/>
      <c r="GZ100" s="534"/>
      <c r="HA100" s="534"/>
      <c r="HB100" s="534"/>
      <c r="HC100" s="534"/>
      <c r="HD100" s="534"/>
      <c r="HE100" s="534"/>
      <c r="HF100" s="534"/>
      <c r="HG100" s="534"/>
      <c r="HH100" s="534"/>
      <c r="HI100" s="534"/>
      <c r="HJ100" s="534"/>
      <c r="HK100" s="534"/>
      <c r="HL100" s="534"/>
      <c r="HM100" s="534"/>
      <c r="HN100" s="534"/>
      <c r="HO100" s="534"/>
      <c r="HP100" s="534"/>
      <c r="HQ100" s="534"/>
      <c r="HR100" s="534"/>
      <c r="HS100" s="534"/>
      <c r="HT100" s="534"/>
      <c r="HU100" s="534"/>
      <c r="HV100" s="534"/>
      <c r="HW100" s="534"/>
      <c r="HX100" s="534"/>
      <c r="HY100" s="534"/>
      <c r="HZ100" s="534"/>
      <c r="IA100" s="534"/>
      <c r="IB100" s="534"/>
      <c r="IC100" s="534"/>
      <c r="ID100" s="534"/>
      <c r="IE100" s="534"/>
      <c r="IF100" s="534"/>
      <c r="IG100" s="534"/>
      <c r="IH100" s="534"/>
      <c r="II100" s="534"/>
      <c r="IJ100" s="534"/>
      <c r="IK100" s="534"/>
      <c r="IL100" s="534"/>
      <c r="IM100" s="534"/>
      <c r="IN100" s="534"/>
      <c r="IO100" s="534"/>
      <c r="IP100" s="534"/>
      <c r="IQ100" s="534"/>
      <c r="IR100" s="534"/>
      <c r="IS100" s="534"/>
      <c r="IT100" s="534"/>
      <c r="IU100" s="534"/>
      <c r="IV100" s="534"/>
      <c r="IW100" s="534"/>
      <c r="IX100" s="534"/>
      <c r="IY100" s="534"/>
      <c r="IZ100" s="534"/>
      <c r="JA100" s="534"/>
      <c r="JB100" s="534"/>
      <c r="JC100" s="534"/>
      <c r="JD100" s="534"/>
      <c r="JE100" s="534"/>
      <c r="JF100" s="534"/>
      <c r="JG100" s="534"/>
      <c r="JH100" s="534"/>
      <c r="JI100" s="534"/>
      <c r="JJ100" s="534"/>
      <c r="JK100" s="534"/>
      <c r="JL100" s="534"/>
      <c r="JM100" s="534"/>
      <c r="JN100" s="534"/>
      <c r="JO100" s="534"/>
      <c r="JP100" s="534"/>
      <c r="JQ100" s="534"/>
      <c r="JR100" s="534"/>
      <c r="JS100" s="534"/>
      <c r="JT100" s="534"/>
      <c r="JU100" s="534"/>
      <c r="JV100" s="534"/>
      <c r="JW100" s="534"/>
      <c r="JX100" s="534"/>
      <c r="JY100" s="534"/>
      <c r="JZ100" s="534"/>
      <c r="KA100" s="534"/>
    </row>
    <row r="101" spans="1:287" s="535" customFormat="1" ht="27" hidden="1" customHeight="1" outlineLevel="1" x14ac:dyDescent="0.2">
      <c r="A101" s="532">
        <v>2</v>
      </c>
      <c r="B101" s="315"/>
      <c r="C101" s="245"/>
      <c r="D101" s="533"/>
      <c r="E101" s="231"/>
      <c r="F101" s="579" t="str">
        <f t="shared" ref="F101:F104" si="40">IF(E101="","","Begründung ergänzen")</f>
        <v/>
      </c>
      <c r="G101" s="2"/>
      <c r="H101" s="231"/>
      <c r="I101" s="579" t="str">
        <f t="shared" ref="I101:I104" si="41">IF(H101="","","Begründung ergänzen")</f>
        <v/>
      </c>
      <c r="J101" s="2"/>
      <c r="K101" s="231"/>
      <c r="L101" s="579" t="str">
        <f t="shared" ref="L101:L104" si="42">IF(K101="","","Begründung ergänzen")</f>
        <v/>
      </c>
      <c r="M101" s="2"/>
      <c r="N101" s="231"/>
      <c r="O101" s="579" t="str">
        <f t="shared" ref="O101:O104" si="43">IF(N101="","","Begründung ergänzen")</f>
        <v/>
      </c>
      <c r="P101" s="2"/>
      <c r="Q101" s="231"/>
      <c r="R101" s="579" t="str">
        <f t="shared" ref="R101:R104" si="44">IF(Q101="","","Begründung ergänzen")</f>
        <v/>
      </c>
      <c r="S101" s="2"/>
      <c r="T101" s="231"/>
      <c r="U101" s="579" t="str">
        <f t="shared" ref="U101:U104" si="45">IF(T101="","","Begründung ergänzen")</f>
        <v/>
      </c>
      <c r="V101" s="2"/>
      <c r="W101" s="231"/>
      <c r="X101" s="579" t="str">
        <f t="shared" ref="X101:X104" si="46">IF(W101="","","Begründung ergänzen")</f>
        <v/>
      </c>
      <c r="Y101" s="2"/>
      <c r="Z101" s="231"/>
      <c r="AA101" s="579" t="str">
        <f t="shared" ref="AA101:AA104" si="47">IF(Z101="","","Begründung ergänzen")</f>
        <v/>
      </c>
      <c r="AB101" s="2"/>
      <c r="AC101" s="231"/>
      <c r="AD101" s="579" t="str">
        <f t="shared" ref="AD101:AD104" si="48">IF(AC101="","","Begründung ergänzen")</f>
        <v/>
      </c>
      <c r="AE101" s="2"/>
      <c r="AF101" s="231"/>
      <c r="AG101" s="579" t="str">
        <f t="shared" ref="AG101:AG104" si="49">IF(AF101="","","Begründung ergänzen")</f>
        <v/>
      </c>
      <c r="AH101" s="2"/>
      <c r="AI101" s="231"/>
      <c r="AJ101" s="579" t="str">
        <f t="shared" ref="AJ101:AJ104" si="50">IF(AI101="","","Begründung ergänzen")</f>
        <v/>
      </c>
      <c r="AK101" s="2"/>
      <c r="AL101" s="231"/>
      <c r="AM101" s="579" t="str">
        <f t="shared" ref="AM101:AM104" si="51">IF(AL101="","","Begründung ergänzen")</f>
        <v/>
      </c>
      <c r="AN101" s="2"/>
      <c r="AO101" s="231"/>
      <c r="AP101" s="579" t="str">
        <f t="shared" ref="AP101:AP104" si="52">IF(AO101="","","Begründung ergänzen")</f>
        <v/>
      </c>
      <c r="AQ101" s="2"/>
      <c r="AR101" s="231"/>
      <c r="AS101" s="579" t="str">
        <f t="shared" ref="AS101:AS104" si="53">IF(AR101="","","Begründung ergänzen")</f>
        <v/>
      </c>
      <c r="AT101" s="2"/>
      <c r="AU101" s="231"/>
      <c r="AV101" s="579" t="str">
        <f t="shared" ref="AV101:AV104" si="54">IF(AU101="","","Begründung ergänzen")</f>
        <v/>
      </c>
      <c r="AW101" s="2"/>
      <c r="AX101" s="231"/>
      <c r="AY101" s="579" t="str">
        <f t="shared" ref="AY101:AY104" si="55">IF(AX101="","","Begründung ergänzen")</f>
        <v/>
      </c>
      <c r="AZ101" s="2"/>
      <c r="BA101" s="231"/>
      <c r="BB101" s="579" t="str">
        <f t="shared" ref="BB101:BB104" si="56">IF(BA101="","","Begründung ergänzen")</f>
        <v/>
      </c>
      <c r="BC101" s="2"/>
      <c r="BD101" s="231"/>
      <c r="BE101" s="579" t="str">
        <f t="shared" ref="BE101:BE104" si="57">IF(BD101="","","Begründung ergänzen")</f>
        <v/>
      </c>
      <c r="BF101" s="2"/>
      <c r="BG101" s="231"/>
      <c r="BH101" s="579" t="str">
        <f t="shared" ref="BH101:BH104" si="58">IF(BG101="","","Begründung ergänzen")</f>
        <v/>
      </c>
      <c r="BI101" s="2"/>
      <c r="BJ101" s="231"/>
      <c r="BK101" s="579" t="str">
        <f t="shared" ref="BK101:BK104" si="59">IF(BJ101="","","Begründung ergänzen")</f>
        <v/>
      </c>
      <c r="BL101" s="153"/>
      <c r="BM101" s="31"/>
      <c r="BN101" s="31"/>
      <c r="BO101" s="31"/>
      <c r="BP101" s="31"/>
      <c r="BQ101" s="31"/>
      <c r="BR101" s="31"/>
      <c r="BS101" s="31"/>
      <c r="BT101" s="31"/>
      <c r="BU101" s="31"/>
      <c r="BV101" s="31"/>
      <c r="BW101" s="31"/>
      <c r="BX101" s="31"/>
      <c r="BY101" s="31"/>
      <c r="BZ101" s="31"/>
      <c r="CA101" s="31"/>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c r="GJ101" s="153"/>
      <c r="GK101" s="153"/>
      <c r="GL101" s="153"/>
      <c r="GM101" s="153"/>
      <c r="GN101" s="153"/>
      <c r="GO101" s="153"/>
      <c r="GP101" s="153"/>
      <c r="GQ101" s="153"/>
      <c r="GR101" s="153"/>
      <c r="GS101" s="153"/>
      <c r="GT101" s="153"/>
      <c r="GU101" s="153"/>
      <c r="GV101" s="534"/>
      <c r="GW101" s="534"/>
      <c r="GX101" s="534"/>
      <c r="GY101" s="534"/>
      <c r="GZ101" s="534"/>
      <c r="HA101" s="534"/>
      <c r="HB101" s="534"/>
      <c r="HC101" s="534"/>
      <c r="HD101" s="534"/>
      <c r="HE101" s="534"/>
      <c r="HF101" s="534"/>
      <c r="HG101" s="534"/>
      <c r="HH101" s="534"/>
      <c r="HI101" s="534"/>
      <c r="HJ101" s="534"/>
      <c r="HK101" s="534"/>
      <c r="HL101" s="534"/>
      <c r="HM101" s="534"/>
      <c r="HN101" s="534"/>
      <c r="HO101" s="534"/>
      <c r="HP101" s="534"/>
      <c r="HQ101" s="534"/>
      <c r="HR101" s="534"/>
      <c r="HS101" s="534"/>
      <c r="HT101" s="534"/>
      <c r="HU101" s="534"/>
      <c r="HV101" s="534"/>
      <c r="HW101" s="534"/>
      <c r="HX101" s="534"/>
      <c r="HY101" s="534"/>
      <c r="HZ101" s="534"/>
      <c r="IA101" s="534"/>
      <c r="IB101" s="534"/>
      <c r="IC101" s="534"/>
      <c r="ID101" s="534"/>
      <c r="IE101" s="534"/>
      <c r="IF101" s="534"/>
      <c r="IG101" s="534"/>
      <c r="IH101" s="534"/>
      <c r="II101" s="534"/>
      <c r="IJ101" s="534"/>
      <c r="IK101" s="534"/>
      <c r="IL101" s="534"/>
      <c r="IM101" s="534"/>
      <c r="IN101" s="534"/>
      <c r="IO101" s="534"/>
      <c r="IP101" s="534"/>
      <c r="IQ101" s="534"/>
      <c r="IR101" s="534"/>
      <c r="IS101" s="534"/>
      <c r="IT101" s="534"/>
      <c r="IU101" s="534"/>
      <c r="IV101" s="534"/>
      <c r="IW101" s="534"/>
      <c r="IX101" s="534"/>
      <c r="IY101" s="534"/>
      <c r="IZ101" s="534"/>
      <c r="JA101" s="534"/>
      <c r="JB101" s="534"/>
      <c r="JC101" s="534"/>
      <c r="JD101" s="534"/>
      <c r="JE101" s="534"/>
      <c r="JF101" s="534"/>
      <c r="JG101" s="534"/>
      <c r="JH101" s="534"/>
      <c r="JI101" s="534"/>
      <c r="JJ101" s="534"/>
      <c r="JK101" s="534"/>
      <c r="JL101" s="534"/>
      <c r="JM101" s="534"/>
      <c r="JN101" s="534"/>
      <c r="JO101" s="534"/>
      <c r="JP101" s="534"/>
      <c r="JQ101" s="534"/>
      <c r="JR101" s="534"/>
      <c r="JS101" s="534"/>
      <c r="JT101" s="534"/>
      <c r="JU101" s="534"/>
      <c r="JV101" s="534"/>
      <c r="JW101" s="534"/>
      <c r="JX101" s="534"/>
      <c r="JY101" s="534"/>
      <c r="JZ101" s="534"/>
      <c r="KA101" s="534"/>
    </row>
    <row r="102" spans="1:287" s="535" customFormat="1" ht="27" hidden="1" customHeight="1" outlineLevel="1" x14ac:dyDescent="0.2">
      <c r="A102" s="532">
        <v>3</v>
      </c>
      <c r="B102" s="315"/>
      <c r="C102" s="245"/>
      <c r="D102" s="533"/>
      <c r="E102" s="231"/>
      <c r="F102" s="579" t="str">
        <f t="shared" si="40"/>
        <v/>
      </c>
      <c r="G102" s="2"/>
      <c r="H102" s="231"/>
      <c r="I102" s="579" t="str">
        <f t="shared" si="41"/>
        <v/>
      </c>
      <c r="J102" s="2"/>
      <c r="K102" s="231"/>
      <c r="L102" s="579" t="str">
        <f t="shared" si="42"/>
        <v/>
      </c>
      <c r="M102" s="2"/>
      <c r="N102" s="231"/>
      <c r="O102" s="579" t="str">
        <f t="shared" si="43"/>
        <v/>
      </c>
      <c r="P102" s="2"/>
      <c r="Q102" s="231"/>
      <c r="R102" s="579" t="str">
        <f t="shared" si="44"/>
        <v/>
      </c>
      <c r="S102" s="2"/>
      <c r="T102" s="231"/>
      <c r="U102" s="579" t="str">
        <f t="shared" si="45"/>
        <v/>
      </c>
      <c r="V102" s="2"/>
      <c r="W102" s="231"/>
      <c r="X102" s="579" t="str">
        <f t="shared" si="46"/>
        <v/>
      </c>
      <c r="Y102" s="2"/>
      <c r="Z102" s="231"/>
      <c r="AA102" s="579" t="str">
        <f t="shared" si="47"/>
        <v/>
      </c>
      <c r="AB102" s="2"/>
      <c r="AC102" s="231"/>
      <c r="AD102" s="579" t="str">
        <f t="shared" si="48"/>
        <v/>
      </c>
      <c r="AE102" s="2"/>
      <c r="AF102" s="231"/>
      <c r="AG102" s="579" t="str">
        <f t="shared" si="49"/>
        <v/>
      </c>
      <c r="AH102" s="2"/>
      <c r="AI102" s="231"/>
      <c r="AJ102" s="579" t="str">
        <f t="shared" si="50"/>
        <v/>
      </c>
      <c r="AK102" s="2"/>
      <c r="AL102" s="231"/>
      <c r="AM102" s="579" t="str">
        <f t="shared" si="51"/>
        <v/>
      </c>
      <c r="AN102" s="2"/>
      <c r="AO102" s="231"/>
      <c r="AP102" s="579" t="str">
        <f t="shared" si="52"/>
        <v/>
      </c>
      <c r="AQ102" s="2"/>
      <c r="AR102" s="231"/>
      <c r="AS102" s="579" t="str">
        <f t="shared" si="53"/>
        <v/>
      </c>
      <c r="AT102" s="2"/>
      <c r="AU102" s="231"/>
      <c r="AV102" s="579" t="str">
        <f t="shared" si="54"/>
        <v/>
      </c>
      <c r="AW102" s="2"/>
      <c r="AX102" s="231"/>
      <c r="AY102" s="579" t="str">
        <f t="shared" si="55"/>
        <v/>
      </c>
      <c r="AZ102" s="2"/>
      <c r="BA102" s="231"/>
      <c r="BB102" s="579" t="str">
        <f t="shared" si="56"/>
        <v/>
      </c>
      <c r="BC102" s="2"/>
      <c r="BD102" s="231"/>
      <c r="BE102" s="579" t="str">
        <f t="shared" si="57"/>
        <v/>
      </c>
      <c r="BF102" s="2"/>
      <c r="BG102" s="231"/>
      <c r="BH102" s="579" t="str">
        <f t="shared" si="58"/>
        <v/>
      </c>
      <c r="BI102" s="2"/>
      <c r="BJ102" s="231"/>
      <c r="BK102" s="579" t="str">
        <f t="shared" si="59"/>
        <v/>
      </c>
      <c r="BL102" s="153"/>
      <c r="BM102" s="31"/>
      <c r="BN102" s="31"/>
      <c r="BO102" s="31"/>
      <c r="BP102" s="31"/>
      <c r="BQ102" s="31"/>
      <c r="BR102" s="31"/>
      <c r="BS102" s="31"/>
      <c r="BT102" s="31"/>
      <c r="BU102" s="31"/>
      <c r="BV102" s="31"/>
      <c r="BW102" s="31"/>
      <c r="BX102" s="31"/>
      <c r="BY102" s="31"/>
      <c r="BZ102" s="31"/>
      <c r="CA102" s="31"/>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c r="GJ102" s="153"/>
      <c r="GK102" s="153"/>
      <c r="GL102" s="153"/>
      <c r="GM102" s="153"/>
      <c r="GN102" s="153"/>
      <c r="GO102" s="153"/>
      <c r="GP102" s="153"/>
      <c r="GQ102" s="153"/>
      <c r="GR102" s="153"/>
      <c r="GS102" s="153"/>
      <c r="GT102" s="153"/>
      <c r="GU102" s="153"/>
      <c r="GV102" s="534"/>
      <c r="GW102" s="534"/>
      <c r="GX102" s="534"/>
      <c r="GY102" s="534"/>
      <c r="GZ102" s="534"/>
      <c r="HA102" s="534"/>
      <c r="HB102" s="534"/>
      <c r="HC102" s="534"/>
      <c r="HD102" s="534"/>
      <c r="HE102" s="534"/>
      <c r="HF102" s="534"/>
      <c r="HG102" s="534"/>
      <c r="HH102" s="534"/>
      <c r="HI102" s="534"/>
      <c r="HJ102" s="534"/>
      <c r="HK102" s="534"/>
      <c r="HL102" s="534"/>
      <c r="HM102" s="534"/>
      <c r="HN102" s="534"/>
      <c r="HO102" s="534"/>
      <c r="HP102" s="534"/>
      <c r="HQ102" s="534"/>
      <c r="HR102" s="534"/>
      <c r="HS102" s="534"/>
      <c r="HT102" s="534"/>
      <c r="HU102" s="534"/>
      <c r="HV102" s="534"/>
      <c r="HW102" s="534"/>
      <c r="HX102" s="534"/>
      <c r="HY102" s="534"/>
      <c r="HZ102" s="534"/>
      <c r="IA102" s="534"/>
      <c r="IB102" s="534"/>
      <c r="IC102" s="534"/>
      <c r="ID102" s="534"/>
      <c r="IE102" s="534"/>
      <c r="IF102" s="534"/>
      <c r="IG102" s="534"/>
      <c r="IH102" s="534"/>
      <c r="II102" s="534"/>
      <c r="IJ102" s="534"/>
      <c r="IK102" s="534"/>
      <c r="IL102" s="534"/>
      <c r="IM102" s="534"/>
      <c r="IN102" s="534"/>
      <c r="IO102" s="534"/>
      <c r="IP102" s="534"/>
      <c r="IQ102" s="534"/>
      <c r="IR102" s="534"/>
      <c r="IS102" s="534"/>
      <c r="IT102" s="534"/>
      <c r="IU102" s="534"/>
      <c r="IV102" s="534"/>
      <c r="IW102" s="534"/>
      <c r="IX102" s="534"/>
      <c r="IY102" s="534"/>
      <c r="IZ102" s="534"/>
      <c r="JA102" s="534"/>
      <c r="JB102" s="534"/>
      <c r="JC102" s="534"/>
      <c r="JD102" s="534"/>
      <c r="JE102" s="534"/>
      <c r="JF102" s="534"/>
      <c r="JG102" s="534"/>
      <c r="JH102" s="534"/>
      <c r="JI102" s="534"/>
      <c r="JJ102" s="534"/>
      <c r="JK102" s="534"/>
      <c r="JL102" s="534"/>
      <c r="JM102" s="534"/>
      <c r="JN102" s="534"/>
      <c r="JO102" s="534"/>
      <c r="JP102" s="534"/>
      <c r="JQ102" s="534"/>
      <c r="JR102" s="534"/>
      <c r="JS102" s="534"/>
      <c r="JT102" s="534"/>
      <c r="JU102" s="534"/>
      <c r="JV102" s="534"/>
      <c r="JW102" s="534"/>
      <c r="JX102" s="534"/>
      <c r="JY102" s="534"/>
      <c r="JZ102" s="534"/>
      <c r="KA102" s="534"/>
    </row>
    <row r="103" spans="1:287" s="535" customFormat="1" ht="27" hidden="1" customHeight="1" outlineLevel="1" x14ac:dyDescent="0.2">
      <c r="A103" s="532">
        <v>4</v>
      </c>
      <c r="B103" s="315"/>
      <c r="C103" s="245"/>
      <c r="D103" s="533"/>
      <c r="E103" s="231"/>
      <c r="F103" s="579" t="str">
        <f t="shared" si="40"/>
        <v/>
      </c>
      <c r="G103" s="2"/>
      <c r="H103" s="231"/>
      <c r="I103" s="579" t="str">
        <f t="shared" si="41"/>
        <v/>
      </c>
      <c r="J103" s="2"/>
      <c r="K103" s="231"/>
      <c r="L103" s="579" t="str">
        <f t="shared" si="42"/>
        <v/>
      </c>
      <c r="M103" s="2"/>
      <c r="N103" s="231"/>
      <c r="O103" s="579" t="str">
        <f t="shared" si="43"/>
        <v/>
      </c>
      <c r="P103" s="2"/>
      <c r="Q103" s="231"/>
      <c r="R103" s="579" t="str">
        <f t="shared" si="44"/>
        <v/>
      </c>
      <c r="S103" s="2"/>
      <c r="T103" s="231"/>
      <c r="U103" s="579" t="str">
        <f t="shared" si="45"/>
        <v/>
      </c>
      <c r="V103" s="2"/>
      <c r="W103" s="231"/>
      <c r="X103" s="579" t="str">
        <f t="shared" si="46"/>
        <v/>
      </c>
      <c r="Y103" s="2"/>
      <c r="Z103" s="231"/>
      <c r="AA103" s="579" t="str">
        <f t="shared" si="47"/>
        <v/>
      </c>
      <c r="AB103" s="2"/>
      <c r="AC103" s="231"/>
      <c r="AD103" s="579" t="str">
        <f t="shared" si="48"/>
        <v/>
      </c>
      <c r="AE103" s="2"/>
      <c r="AF103" s="231"/>
      <c r="AG103" s="579" t="str">
        <f t="shared" si="49"/>
        <v/>
      </c>
      <c r="AH103" s="2"/>
      <c r="AI103" s="231"/>
      <c r="AJ103" s="579" t="str">
        <f t="shared" si="50"/>
        <v/>
      </c>
      <c r="AK103" s="2"/>
      <c r="AL103" s="231"/>
      <c r="AM103" s="579" t="str">
        <f t="shared" si="51"/>
        <v/>
      </c>
      <c r="AN103" s="2"/>
      <c r="AO103" s="231"/>
      <c r="AP103" s="579" t="str">
        <f t="shared" si="52"/>
        <v/>
      </c>
      <c r="AQ103" s="2"/>
      <c r="AR103" s="231"/>
      <c r="AS103" s="579" t="str">
        <f t="shared" si="53"/>
        <v/>
      </c>
      <c r="AT103" s="2"/>
      <c r="AU103" s="231"/>
      <c r="AV103" s="579" t="str">
        <f t="shared" si="54"/>
        <v/>
      </c>
      <c r="AW103" s="2"/>
      <c r="AX103" s="231"/>
      <c r="AY103" s="579" t="str">
        <f t="shared" si="55"/>
        <v/>
      </c>
      <c r="AZ103" s="2"/>
      <c r="BA103" s="231"/>
      <c r="BB103" s="579" t="str">
        <f t="shared" si="56"/>
        <v/>
      </c>
      <c r="BC103" s="2"/>
      <c r="BD103" s="231"/>
      <c r="BE103" s="579" t="str">
        <f t="shared" si="57"/>
        <v/>
      </c>
      <c r="BF103" s="2"/>
      <c r="BG103" s="231"/>
      <c r="BH103" s="579" t="str">
        <f t="shared" si="58"/>
        <v/>
      </c>
      <c r="BI103" s="2"/>
      <c r="BJ103" s="231"/>
      <c r="BK103" s="579" t="str">
        <f t="shared" si="59"/>
        <v/>
      </c>
      <c r="BL103" s="153"/>
      <c r="BM103" s="31"/>
      <c r="BN103" s="31"/>
      <c r="BO103" s="31"/>
      <c r="BP103" s="31"/>
      <c r="BQ103" s="31"/>
      <c r="BR103" s="31"/>
      <c r="BS103" s="31"/>
      <c r="BT103" s="31"/>
      <c r="BU103" s="31"/>
      <c r="BV103" s="31"/>
      <c r="BW103" s="31"/>
      <c r="BX103" s="31"/>
      <c r="BY103" s="31"/>
      <c r="BZ103" s="31"/>
      <c r="CA103" s="31"/>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3"/>
      <c r="EB103" s="153"/>
      <c r="EC103" s="153"/>
      <c r="ED103" s="153"/>
      <c r="EE103" s="153"/>
      <c r="EF103" s="153"/>
      <c r="EG103" s="153"/>
      <c r="EH103" s="153"/>
      <c r="EI103" s="153"/>
      <c r="EJ103" s="153"/>
      <c r="EK103" s="153"/>
      <c r="EL103" s="153"/>
      <c r="EM103" s="153"/>
      <c r="EN103" s="153"/>
      <c r="EO103" s="153"/>
      <c r="EP103" s="153"/>
      <c r="EQ103" s="153"/>
      <c r="ER103" s="153"/>
      <c r="ES103" s="153"/>
      <c r="ET103" s="153"/>
      <c r="EU103" s="153"/>
      <c r="EV103" s="153"/>
      <c r="EW103" s="153"/>
      <c r="EX103" s="153"/>
      <c r="EY103" s="153"/>
      <c r="EZ103" s="153"/>
      <c r="FA103" s="153"/>
      <c r="FB103" s="153"/>
      <c r="FC103" s="153"/>
      <c r="FD103" s="153"/>
      <c r="FE103" s="153"/>
      <c r="FF103" s="153"/>
      <c r="FG103" s="153"/>
      <c r="FH103" s="153"/>
      <c r="FI103" s="153"/>
      <c r="FJ103" s="153"/>
      <c r="FK103" s="153"/>
      <c r="FL103" s="153"/>
      <c r="FM103" s="153"/>
      <c r="FN103" s="153"/>
      <c r="FO103" s="153"/>
      <c r="FP103" s="153"/>
      <c r="FQ103" s="153"/>
      <c r="FR103" s="153"/>
      <c r="FS103" s="153"/>
      <c r="FT103" s="153"/>
      <c r="FU103" s="153"/>
      <c r="FV103" s="153"/>
      <c r="FW103" s="153"/>
      <c r="FX103" s="153"/>
      <c r="FY103" s="153"/>
      <c r="FZ103" s="153"/>
      <c r="GA103" s="153"/>
      <c r="GB103" s="153"/>
      <c r="GC103" s="153"/>
      <c r="GD103" s="153"/>
      <c r="GE103" s="153"/>
      <c r="GF103" s="153"/>
      <c r="GG103" s="153"/>
      <c r="GH103" s="153"/>
      <c r="GI103" s="153"/>
      <c r="GJ103" s="153"/>
      <c r="GK103" s="153"/>
      <c r="GL103" s="153"/>
      <c r="GM103" s="153"/>
      <c r="GN103" s="153"/>
      <c r="GO103" s="153"/>
      <c r="GP103" s="153"/>
      <c r="GQ103" s="153"/>
      <c r="GR103" s="153"/>
      <c r="GS103" s="153"/>
      <c r="GT103" s="153"/>
      <c r="GU103" s="153"/>
      <c r="GV103" s="534"/>
      <c r="GW103" s="534"/>
      <c r="GX103" s="534"/>
      <c r="GY103" s="534"/>
      <c r="GZ103" s="534"/>
      <c r="HA103" s="534"/>
      <c r="HB103" s="534"/>
      <c r="HC103" s="534"/>
      <c r="HD103" s="534"/>
      <c r="HE103" s="534"/>
      <c r="HF103" s="534"/>
      <c r="HG103" s="534"/>
      <c r="HH103" s="534"/>
      <c r="HI103" s="534"/>
      <c r="HJ103" s="534"/>
      <c r="HK103" s="534"/>
      <c r="HL103" s="534"/>
      <c r="HM103" s="534"/>
      <c r="HN103" s="534"/>
      <c r="HO103" s="534"/>
      <c r="HP103" s="534"/>
      <c r="HQ103" s="534"/>
      <c r="HR103" s="534"/>
      <c r="HS103" s="534"/>
      <c r="HT103" s="534"/>
      <c r="HU103" s="534"/>
      <c r="HV103" s="534"/>
      <c r="HW103" s="534"/>
      <c r="HX103" s="534"/>
      <c r="HY103" s="534"/>
      <c r="HZ103" s="534"/>
      <c r="IA103" s="534"/>
      <c r="IB103" s="534"/>
      <c r="IC103" s="534"/>
      <c r="ID103" s="534"/>
      <c r="IE103" s="534"/>
      <c r="IF103" s="534"/>
      <c r="IG103" s="534"/>
      <c r="IH103" s="534"/>
      <c r="II103" s="534"/>
      <c r="IJ103" s="534"/>
      <c r="IK103" s="534"/>
      <c r="IL103" s="534"/>
      <c r="IM103" s="534"/>
      <c r="IN103" s="534"/>
      <c r="IO103" s="534"/>
      <c r="IP103" s="534"/>
      <c r="IQ103" s="534"/>
      <c r="IR103" s="534"/>
      <c r="IS103" s="534"/>
      <c r="IT103" s="534"/>
      <c r="IU103" s="534"/>
      <c r="IV103" s="534"/>
      <c r="IW103" s="534"/>
      <c r="IX103" s="534"/>
      <c r="IY103" s="534"/>
      <c r="IZ103" s="534"/>
      <c r="JA103" s="534"/>
      <c r="JB103" s="534"/>
      <c r="JC103" s="534"/>
      <c r="JD103" s="534"/>
      <c r="JE103" s="534"/>
      <c r="JF103" s="534"/>
      <c r="JG103" s="534"/>
      <c r="JH103" s="534"/>
      <c r="JI103" s="534"/>
      <c r="JJ103" s="534"/>
      <c r="JK103" s="534"/>
      <c r="JL103" s="534"/>
      <c r="JM103" s="534"/>
      <c r="JN103" s="534"/>
      <c r="JO103" s="534"/>
      <c r="JP103" s="534"/>
      <c r="JQ103" s="534"/>
      <c r="JR103" s="534"/>
      <c r="JS103" s="534"/>
      <c r="JT103" s="534"/>
      <c r="JU103" s="534"/>
      <c r="JV103" s="534"/>
      <c r="JW103" s="534"/>
      <c r="JX103" s="534"/>
      <c r="JY103" s="534"/>
      <c r="JZ103" s="534"/>
      <c r="KA103" s="534"/>
    </row>
    <row r="104" spans="1:287" s="535" customFormat="1" ht="27" hidden="1" customHeight="1" outlineLevel="1" x14ac:dyDescent="0.2">
      <c r="A104" s="532">
        <v>5</v>
      </c>
      <c r="B104" s="315"/>
      <c r="C104" s="245"/>
      <c r="D104" s="533"/>
      <c r="E104" s="231"/>
      <c r="F104" s="579" t="str">
        <f t="shared" si="40"/>
        <v/>
      </c>
      <c r="G104" s="2"/>
      <c r="H104" s="231"/>
      <c r="I104" s="579" t="str">
        <f t="shared" si="41"/>
        <v/>
      </c>
      <c r="J104" s="2"/>
      <c r="K104" s="231"/>
      <c r="L104" s="579" t="str">
        <f t="shared" si="42"/>
        <v/>
      </c>
      <c r="M104" s="2"/>
      <c r="N104" s="231"/>
      <c r="O104" s="579" t="str">
        <f t="shared" si="43"/>
        <v/>
      </c>
      <c r="P104" s="2"/>
      <c r="Q104" s="231"/>
      <c r="R104" s="579" t="str">
        <f t="shared" si="44"/>
        <v/>
      </c>
      <c r="S104" s="2"/>
      <c r="T104" s="231"/>
      <c r="U104" s="579" t="str">
        <f t="shared" si="45"/>
        <v/>
      </c>
      <c r="V104" s="2"/>
      <c r="W104" s="231"/>
      <c r="X104" s="579" t="str">
        <f t="shared" si="46"/>
        <v/>
      </c>
      <c r="Y104" s="2"/>
      <c r="Z104" s="231"/>
      <c r="AA104" s="579" t="str">
        <f t="shared" si="47"/>
        <v/>
      </c>
      <c r="AB104" s="2"/>
      <c r="AC104" s="231"/>
      <c r="AD104" s="579" t="str">
        <f t="shared" si="48"/>
        <v/>
      </c>
      <c r="AE104" s="2"/>
      <c r="AF104" s="231"/>
      <c r="AG104" s="579" t="str">
        <f t="shared" si="49"/>
        <v/>
      </c>
      <c r="AH104" s="2"/>
      <c r="AI104" s="231"/>
      <c r="AJ104" s="579" t="str">
        <f t="shared" si="50"/>
        <v/>
      </c>
      <c r="AK104" s="2"/>
      <c r="AL104" s="231"/>
      <c r="AM104" s="579" t="str">
        <f t="shared" si="51"/>
        <v/>
      </c>
      <c r="AN104" s="2"/>
      <c r="AO104" s="231"/>
      <c r="AP104" s="579" t="str">
        <f t="shared" si="52"/>
        <v/>
      </c>
      <c r="AQ104" s="2"/>
      <c r="AR104" s="231"/>
      <c r="AS104" s="579" t="str">
        <f t="shared" si="53"/>
        <v/>
      </c>
      <c r="AT104" s="2"/>
      <c r="AU104" s="231"/>
      <c r="AV104" s="579" t="str">
        <f t="shared" si="54"/>
        <v/>
      </c>
      <c r="AW104" s="2"/>
      <c r="AX104" s="231"/>
      <c r="AY104" s="579" t="str">
        <f t="shared" si="55"/>
        <v/>
      </c>
      <c r="AZ104" s="2"/>
      <c r="BA104" s="231"/>
      <c r="BB104" s="579" t="str">
        <f t="shared" si="56"/>
        <v/>
      </c>
      <c r="BC104" s="2"/>
      <c r="BD104" s="231"/>
      <c r="BE104" s="579" t="str">
        <f t="shared" si="57"/>
        <v/>
      </c>
      <c r="BF104" s="2"/>
      <c r="BG104" s="231"/>
      <c r="BH104" s="579" t="str">
        <f t="shared" si="58"/>
        <v/>
      </c>
      <c r="BI104" s="2"/>
      <c r="BJ104" s="231"/>
      <c r="BK104" s="579" t="str">
        <f t="shared" si="59"/>
        <v/>
      </c>
      <c r="BL104" s="153"/>
      <c r="BM104" s="31"/>
      <c r="BN104" s="31"/>
      <c r="BO104" s="31"/>
      <c r="BP104" s="31"/>
      <c r="BQ104" s="31"/>
      <c r="BR104" s="31"/>
      <c r="BS104" s="31"/>
      <c r="BT104" s="31"/>
      <c r="BU104" s="31"/>
      <c r="BV104" s="31"/>
      <c r="BW104" s="31"/>
      <c r="BX104" s="31"/>
      <c r="BY104" s="31"/>
      <c r="BZ104" s="31"/>
      <c r="CA104" s="31"/>
      <c r="CB104" s="153"/>
      <c r="CC104" s="153"/>
      <c r="CD104" s="153"/>
      <c r="CE104" s="153"/>
      <c r="CF104" s="153"/>
      <c r="CG104" s="153"/>
      <c r="CH104" s="153"/>
      <c r="CI104" s="153"/>
      <c r="CJ104" s="153"/>
      <c r="CK104" s="153"/>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P104" s="153"/>
      <c r="EQ104" s="153"/>
      <c r="ER104" s="153"/>
      <c r="ES104" s="153"/>
      <c r="ET104" s="153"/>
      <c r="EU104" s="153"/>
      <c r="EV104" s="153"/>
      <c r="EW104" s="153"/>
      <c r="EX104" s="153"/>
      <c r="EY104" s="153"/>
      <c r="EZ104" s="153"/>
      <c r="FA104" s="153"/>
      <c r="FB104" s="153"/>
      <c r="FC104" s="153"/>
      <c r="FD104" s="153"/>
      <c r="FE104" s="153"/>
      <c r="FF104" s="153"/>
      <c r="FG104" s="153"/>
      <c r="FH104" s="153"/>
      <c r="FI104" s="153"/>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c r="GJ104" s="153"/>
      <c r="GK104" s="153"/>
      <c r="GL104" s="153"/>
      <c r="GM104" s="153"/>
      <c r="GN104" s="153"/>
      <c r="GO104" s="153"/>
      <c r="GP104" s="153"/>
      <c r="GQ104" s="153"/>
      <c r="GR104" s="153"/>
      <c r="GS104" s="153"/>
      <c r="GT104" s="153"/>
      <c r="GU104" s="153"/>
      <c r="GV104" s="534"/>
      <c r="GW104" s="534"/>
      <c r="GX104" s="534"/>
      <c r="GY104" s="534"/>
      <c r="GZ104" s="534"/>
      <c r="HA104" s="534"/>
      <c r="HB104" s="534"/>
      <c r="HC104" s="534"/>
      <c r="HD104" s="534"/>
      <c r="HE104" s="534"/>
      <c r="HF104" s="534"/>
      <c r="HG104" s="534"/>
      <c r="HH104" s="534"/>
      <c r="HI104" s="534"/>
      <c r="HJ104" s="534"/>
      <c r="HK104" s="534"/>
      <c r="HL104" s="534"/>
      <c r="HM104" s="534"/>
      <c r="HN104" s="534"/>
      <c r="HO104" s="534"/>
      <c r="HP104" s="534"/>
      <c r="HQ104" s="534"/>
      <c r="HR104" s="534"/>
      <c r="HS104" s="534"/>
      <c r="HT104" s="534"/>
      <c r="HU104" s="534"/>
      <c r="HV104" s="534"/>
      <c r="HW104" s="534"/>
      <c r="HX104" s="534"/>
      <c r="HY104" s="534"/>
      <c r="HZ104" s="534"/>
      <c r="IA104" s="534"/>
      <c r="IB104" s="534"/>
      <c r="IC104" s="534"/>
      <c r="ID104" s="534"/>
      <c r="IE104" s="534"/>
      <c r="IF104" s="534"/>
      <c r="IG104" s="534"/>
      <c r="IH104" s="534"/>
      <c r="II104" s="534"/>
      <c r="IJ104" s="534"/>
      <c r="IK104" s="534"/>
      <c r="IL104" s="534"/>
      <c r="IM104" s="534"/>
      <c r="IN104" s="534"/>
      <c r="IO104" s="534"/>
      <c r="IP104" s="534"/>
      <c r="IQ104" s="534"/>
      <c r="IR104" s="534"/>
      <c r="IS104" s="534"/>
      <c r="IT104" s="534"/>
      <c r="IU104" s="534"/>
      <c r="IV104" s="534"/>
      <c r="IW104" s="534"/>
      <c r="IX104" s="534"/>
      <c r="IY104" s="534"/>
      <c r="IZ104" s="534"/>
      <c r="JA104" s="534"/>
      <c r="JB104" s="534"/>
      <c r="JC104" s="534"/>
      <c r="JD104" s="534"/>
      <c r="JE104" s="534"/>
      <c r="JF104" s="534"/>
      <c r="JG104" s="534"/>
      <c r="JH104" s="534"/>
      <c r="JI104" s="534"/>
      <c r="JJ104" s="534"/>
      <c r="JK104" s="534"/>
      <c r="JL104" s="534"/>
      <c r="JM104" s="534"/>
      <c r="JN104" s="534"/>
      <c r="JO104" s="534"/>
      <c r="JP104" s="534"/>
      <c r="JQ104" s="534"/>
      <c r="JR104" s="534"/>
      <c r="JS104" s="534"/>
      <c r="JT104" s="534"/>
      <c r="JU104" s="534"/>
      <c r="JV104" s="534"/>
      <c r="JW104" s="534"/>
      <c r="JX104" s="534"/>
      <c r="JY104" s="534"/>
      <c r="JZ104" s="534"/>
      <c r="KA104" s="534"/>
    </row>
    <row r="105" spans="1:287" s="62" customFormat="1" ht="27" hidden="1" customHeight="1" outlineLevel="1" x14ac:dyDescent="0.2">
      <c r="A105" s="532"/>
      <c r="B105" s="592" t="s">
        <v>161</v>
      </c>
      <c r="C105" s="536"/>
      <c r="D105" s="537"/>
      <c r="E105" s="1260"/>
      <c r="F105" s="1261"/>
      <c r="G105" s="30"/>
      <c r="H105" s="1260"/>
      <c r="I105" s="1261"/>
      <c r="J105" s="30"/>
      <c r="K105" s="1260"/>
      <c r="L105" s="1261"/>
      <c r="M105" s="30"/>
      <c r="N105" s="1260"/>
      <c r="O105" s="1261"/>
      <c r="P105" s="30"/>
      <c r="Q105" s="1260"/>
      <c r="R105" s="1261"/>
      <c r="S105" s="30"/>
      <c r="T105" s="1260"/>
      <c r="U105" s="1261"/>
      <c r="V105" s="30"/>
      <c r="W105" s="1260"/>
      <c r="X105" s="1261"/>
      <c r="Y105" s="30"/>
      <c r="Z105" s="1260"/>
      <c r="AA105" s="1261"/>
      <c r="AB105" s="30"/>
      <c r="AC105" s="1260"/>
      <c r="AD105" s="1261"/>
      <c r="AE105" s="30"/>
      <c r="AF105" s="1260"/>
      <c r="AG105" s="1261"/>
      <c r="AH105" s="30"/>
      <c r="AI105" s="1260"/>
      <c r="AJ105" s="1261"/>
      <c r="AK105" s="30"/>
      <c r="AL105" s="1260"/>
      <c r="AM105" s="1261"/>
      <c r="AN105" s="30"/>
      <c r="AO105" s="1260"/>
      <c r="AP105" s="1261"/>
      <c r="AQ105" s="30"/>
      <c r="AR105" s="1260"/>
      <c r="AS105" s="1261"/>
      <c r="AT105" s="30"/>
      <c r="AU105" s="1260"/>
      <c r="AV105" s="1261"/>
      <c r="AW105" s="30"/>
      <c r="AX105" s="1260"/>
      <c r="AY105" s="1261"/>
      <c r="AZ105" s="30"/>
      <c r="BA105" s="1260"/>
      <c r="BB105" s="1261"/>
      <c r="BC105" s="30"/>
      <c r="BD105" s="1260"/>
      <c r="BE105" s="1261"/>
      <c r="BF105" s="30"/>
      <c r="BG105" s="1260"/>
      <c r="BH105" s="1261"/>
      <c r="BI105" s="30"/>
      <c r="BJ105" s="1260"/>
      <c r="BK105" s="1261"/>
      <c r="BM105" s="31"/>
      <c r="BN105" s="31"/>
      <c r="BO105" s="31"/>
      <c r="BP105" s="31"/>
      <c r="BQ105" s="31"/>
      <c r="BR105" s="31"/>
      <c r="BS105" s="31"/>
      <c r="BT105" s="31"/>
      <c r="BU105" s="31"/>
      <c r="BV105" s="31"/>
      <c r="BW105" s="31"/>
      <c r="BX105" s="31"/>
      <c r="BY105" s="31"/>
      <c r="BZ105" s="31"/>
      <c r="CA105" s="31"/>
    </row>
    <row r="106" spans="1:287" s="62" customFormat="1" ht="12.75" hidden="1" customHeight="1" outlineLevel="1" x14ac:dyDescent="0.2">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257"/>
      <c r="AV106" s="1257"/>
      <c r="AW106" s="1257"/>
      <c r="AX106" s="1257"/>
      <c r="AY106" s="1257"/>
      <c r="AZ106" s="1257"/>
      <c r="BA106" s="1257"/>
      <c r="BB106" s="1257"/>
      <c r="BC106" s="1257"/>
      <c r="BD106" s="1257"/>
      <c r="BE106" s="1257"/>
      <c r="BF106" s="1257"/>
      <c r="BG106" s="1257"/>
      <c r="BH106" s="1257"/>
      <c r="BI106" s="1257"/>
      <c r="BJ106" s="1257"/>
      <c r="BK106" s="1257"/>
      <c r="BM106" s="31"/>
      <c r="BN106" s="31"/>
      <c r="BO106" s="31"/>
      <c r="BP106" s="31"/>
      <c r="BQ106" s="31"/>
      <c r="BR106" s="31"/>
      <c r="BS106" s="31"/>
      <c r="BT106" s="31"/>
      <c r="BU106" s="31"/>
      <c r="BV106" s="31"/>
      <c r="BW106" s="31"/>
      <c r="BX106" s="31"/>
      <c r="BY106" s="31"/>
      <c r="BZ106" s="31"/>
      <c r="CA106" s="31"/>
    </row>
    <row r="107" spans="1:287" s="62" customFormat="1" collapsed="1" x14ac:dyDescent="0.2">
      <c r="A107" s="540"/>
      <c r="B107" s="540"/>
      <c r="C107" s="540"/>
      <c r="D107" s="540"/>
      <c r="E107" s="540"/>
      <c r="F107" s="540"/>
      <c r="G107" s="30"/>
      <c r="H107" s="540"/>
      <c r="I107" s="540"/>
      <c r="J107" s="30"/>
      <c r="K107" s="540"/>
      <c r="L107" s="540"/>
      <c r="M107" s="30"/>
      <c r="N107" s="540"/>
      <c r="O107" s="540"/>
      <c r="P107" s="30"/>
      <c r="Q107" s="540"/>
      <c r="R107" s="540"/>
      <c r="S107" s="30"/>
      <c r="T107" s="540"/>
      <c r="U107" s="540"/>
      <c r="V107" s="30"/>
      <c r="W107" s="540"/>
      <c r="X107" s="540"/>
      <c r="Y107" s="30"/>
      <c r="Z107" s="540"/>
      <c r="AA107" s="540"/>
      <c r="AB107" s="30"/>
      <c r="AC107" s="540"/>
      <c r="AD107" s="540"/>
      <c r="AE107" s="30"/>
      <c r="AF107" s="540"/>
      <c r="AG107" s="540"/>
      <c r="AH107" s="30"/>
      <c r="AI107" s="540"/>
      <c r="AJ107" s="540"/>
      <c r="AK107" s="30"/>
      <c r="AL107" s="540"/>
      <c r="AM107" s="540"/>
      <c r="AN107" s="30"/>
      <c r="AO107" s="540"/>
      <c r="AP107" s="540"/>
      <c r="AQ107" s="30"/>
      <c r="AR107" s="540"/>
      <c r="AS107" s="540"/>
      <c r="AT107" s="30"/>
      <c r="AU107" s="540"/>
      <c r="AV107" s="540"/>
      <c r="AW107" s="30"/>
      <c r="AX107" s="540"/>
      <c r="AY107" s="540"/>
      <c r="AZ107" s="30"/>
      <c r="BA107" s="540"/>
      <c r="BB107" s="540"/>
      <c r="BC107" s="30"/>
      <c r="BD107" s="540"/>
      <c r="BE107" s="540"/>
      <c r="BF107" s="30"/>
      <c r="BG107" s="540"/>
      <c r="BH107" s="540"/>
      <c r="BI107" s="30"/>
      <c r="BJ107" s="540"/>
      <c r="BK107" s="540"/>
      <c r="BM107" s="31"/>
      <c r="BN107" s="31"/>
      <c r="BO107" s="31"/>
      <c r="BP107" s="31"/>
      <c r="BQ107" s="31"/>
      <c r="BR107" s="31"/>
      <c r="BS107" s="31"/>
      <c r="BT107" s="31"/>
      <c r="BU107" s="31"/>
      <c r="BV107" s="31"/>
      <c r="BW107" s="31"/>
      <c r="BX107" s="31"/>
      <c r="BY107" s="31"/>
      <c r="BZ107" s="31"/>
      <c r="CA107" s="31"/>
    </row>
    <row r="108" spans="1:287" s="519" customFormat="1" ht="12.75" hidden="1" customHeight="1" outlineLevel="1" x14ac:dyDescent="0.2">
      <c r="A108" s="219"/>
      <c r="B108" s="215"/>
      <c r="C108" s="243" t="s">
        <v>0</v>
      </c>
      <c r="D108" s="138"/>
      <c r="E108" s="180"/>
      <c r="F108" s="180"/>
      <c r="G108" s="30"/>
      <c r="H108" s="180"/>
      <c r="I108" s="180"/>
      <c r="J108" s="30"/>
      <c r="K108" s="180"/>
      <c r="L108" s="180"/>
      <c r="M108" s="30"/>
      <c r="N108" s="180"/>
      <c r="O108" s="180"/>
      <c r="P108" s="30"/>
      <c r="Q108" s="180"/>
      <c r="R108" s="180"/>
      <c r="S108" s="30"/>
      <c r="T108" s="180"/>
      <c r="U108" s="180"/>
      <c r="V108" s="30"/>
      <c r="W108" s="180"/>
      <c r="X108" s="180"/>
      <c r="Y108" s="30"/>
      <c r="Z108" s="180"/>
      <c r="AA108" s="180"/>
      <c r="AB108" s="30"/>
      <c r="AC108" s="180"/>
      <c r="AD108" s="180"/>
      <c r="AE108" s="30"/>
      <c r="AF108" s="180"/>
      <c r="AG108" s="180"/>
      <c r="AH108" s="30"/>
      <c r="AI108" s="180"/>
      <c r="AJ108" s="180"/>
      <c r="AK108" s="30"/>
      <c r="AL108" s="180"/>
      <c r="AM108" s="180"/>
      <c r="AN108" s="30"/>
      <c r="AO108" s="180"/>
      <c r="AP108" s="180"/>
      <c r="AQ108" s="30"/>
      <c r="AR108" s="180"/>
      <c r="AS108" s="180"/>
      <c r="AT108" s="30"/>
      <c r="AU108" s="180"/>
      <c r="AV108" s="180"/>
      <c r="AW108" s="30"/>
      <c r="AX108" s="180"/>
      <c r="AY108" s="180"/>
      <c r="AZ108" s="30"/>
      <c r="BA108" s="180"/>
      <c r="BB108" s="180"/>
      <c r="BC108" s="30"/>
      <c r="BD108" s="180"/>
      <c r="BE108" s="180"/>
      <c r="BF108" s="30"/>
      <c r="BG108" s="180"/>
      <c r="BH108" s="180"/>
      <c r="BI108" s="30"/>
      <c r="BJ108" s="180"/>
      <c r="BK108" s="180"/>
      <c r="BL108" s="167"/>
      <c r="BM108" s="31"/>
      <c r="BN108" s="31"/>
      <c r="BO108" s="31"/>
      <c r="BP108" s="31"/>
      <c r="BQ108" s="31"/>
      <c r="BR108" s="31"/>
      <c r="BS108" s="31"/>
      <c r="BT108" s="31"/>
      <c r="BU108" s="31"/>
      <c r="BV108" s="31"/>
      <c r="BW108" s="31"/>
      <c r="BX108" s="31"/>
      <c r="BY108" s="31"/>
      <c r="BZ108" s="31"/>
      <c r="CA108" s="31"/>
      <c r="CB108" s="167"/>
      <c r="CC108" s="167"/>
      <c r="CD108" s="167"/>
      <c r="CE108" s="167"/>
      <c r="CF108" s="167"/>
      <c r="CG108" s="167"/>
      <c r="CH108" s="167"/>
      <c r="CI108" s="167"/>
      <c r="CJ108" s="167"/>
      <c r="CK108" s="167"/>
      <c r="CL108" s="167"/>
      <c r="CM108" s="167"/>
      <c r="CN108" s="167"/>
      <c r="CO108" s="167"/>
      <c r="CP108" s="167"/>
      <c r="CQ108" s="167"/>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c r="DR108" s="139"/>
      <c r="DS108" s="139"/>
      <c r="DT108" s="139"/>
      <c r="DU108" s="139"/>
      <c r="DV108" s="139"/>
      <c r="DW108" s="139"/>
      <c r="DX108" s="139"/>
      <c r="DY108" s="139"/>
      <c r="DZ108" s="139"/>
      <c r="EA108" s="139"/>
      <c r="EB108" s="139"/>
      <c r="EC108" s="139"/>
      <c r="ED108" s="139"/>
      <c r="EE108" s="139"/>
      <c r="EF108" s="139"/>
      <c r="EG108" s="139"/>
      <c r="EH108" s="139"/>
      <c r="EI108" s="139"/>
      <c r="EJ108" s="139"/>
      <c r="EK108" s="139"/>
      <c r="EL108" s="139"/>
      <c r="EM108" s="139"/>
      <c r="EN108" s="139"/>
      <c r="EO108" s="139"/>
      <c r="EP108" s="139"/>
      <c r="EQ108" s="139"/>
      <c r="ER108" s="139"/>
      <c r="ES108" s="139"/>
      <c r="ET108" s="139"/>
      <c r="EU108" s="139"/>
      <c r="EV108" s="139"/>
      <c r="EW108" s="139"/>
      <c r="EX108" s="139"/>
      <c r="EY108" s="139"/>
      <c r="EZ108" s="139"/>
      <c r="FA108" s="139"/>
      <c r="FB108" s="139"/>
      <c r="FC108" s="139"/>
      <c r="FD108" s="139"/>
      <c r="FE108" s="139"/>
      <c r="FF108" s="139"/>
      <c r="FG108" s="139"/>
      <c r="FH108" s="139"/>
      <c r="FI108" s="139"/>
      <c r="FJ108" s="139"/>
      <c r="FK108" s="139"/>
      <c r="FL108" s="139"/>
      <c r="FM108" s="139"/>
      <c r="FN108" s="139"/>
      <c r="FO108" s="139"/>
      <c r="FP108" s="139"/>
      <c r="FQ108" s="139"/>
      <c r="FR108" s="139"/>
      <c r="FS108" s="139"/>
      <c r="FT108" s="139"/>
      <c r="FU108" s="139"/>
      <c r="FV108" s="139"/>
      <c r="FW108" s="139"/>
      <c r="FX108" s="139"/>
      <c r="FY108" s="139"/>
      <c r="FZ108" s="139"/>
      <c r="GA108" s="139"/>
      <c r="GB108" s="139"/>
      <c r="GC108" s="139"/>
      <c r="GD108" s="139"/>
      <c r="GE108" s="139"/>
      <c r="GF108" s="139"/>
      <c r="GG108" s="139"/>
      <c r="GH108" s="139"/>
      <c r="GI108" s="139"/>
      <c r="GJ108" s="139"/>
      <c r="GK108" s="139"/>
      <c r="GL108" s="139"/>
      <c r="GM108" s="139"/>
      <c r="GN108" s="139"/>
      <c r="GO108" s="139"/>
      <c r="GP108" s="139"/>
      <c r="GQ108" s="139"/>
      <c r="GR108" s="139"/>
      <c r="GS108" s="139"/>
      <c r="GT108" s="139"/>
      <c r="GU108" s="139"/>
    </row>
    <row r="109" spans="1:287" s="521" customFormat="1" ht="30" hidden="1" customHeight="1" outlineLevel="1" x14ac:dyDescent="0.2">
      <c r="A109" s="155" t="str">
        <f>IF($B109="","","ZK 5")</f>
        <v>ZK 5</v>
      </c>
      <c r="B109" s="313" t="s">
        <v>140</v>
      </c>
      <c r="C109" s="244"/>
      <c r="D109" s="520"/>
      <c r="E109" s="1276"/>
      <c r="F109" s="1276"/>
      <c r="G109" s="30"/>
      <c r="H109" s="1276"/>
      <c r="I109" s="1276"/>
      <c r="J109" s="30"/>
      <c r="K109" s="1276"/>
      <c r="L109" s="1276"/>
      <c r="M109" s="30"/>
      <c r="N109" s="1276"/>
      <c r="O109" s="1276"/>
      <c r="P109" s="30"/>
      <c r="Q109" s="1276"/>
      <c r="R109" s="1276"/>
      <c r="S109" s="30"/>
      <c r="T109" s="1276"/>
      <c r="U109" s="1276"/>
      <c r="V109" s="30"/>
      <c r="W109" s="1276"/>
      <c r="X109" s="1276"/>
      <c r="Y109" s="30"/>
      <c r="Z109" s="1276"/>
      <c r="AA109" s="1276"/>
      <c r="AB109" s="30"/>
      <c r="AC109" s="1276"/>
      <c r="AD109" s="1276"/>
      <c r="AE109" s="30"/>
      <c r="AF109" s="1276"/>
      <c r="AG109" s="1276"/>
      <c r="AH109" s="30"/>
      <c r="AI109" s="1276"/>
      <c r="AJ109" s="1276"/>
      <c r="AK109" s="30"/>
      <c r="AL109" s="1276"/>
      <c r="AM109" s="1276"/>
      <c r="AN109" s="30"/>
      <c r="AO109" s="1276"/>
      <c r="AP109" s="1276"/>
      <c r="AQ109" s="30"/>
      <c r="AR109" s="1276"/>
      <c r="AS109" s="1276"/>
      <c r="AT109" s="30"/>
      <c r="AU109" s="1276"/>
      <c r="AV109" s="1276"/>
      <c r="AW109" s="30"/>
      <c r="AX109" s="1276"/>
      <c r="AY109" s="1276"/>
      <c r="AZ109" s="30"/>
      <c r="BA109" s="1276"/>
      <c r="BB109" s="1276"/>
      <c r="BC109" s="30"/>
      <c r="BD109" s="1276"/>
      <c r="BE109" s="1276"/>
      <c r="BF109" s="30"/>
      <c r="BG109" s="1276"/>
      <c r="BH109" s="1276"/>
      <c r="BI109" s="30"/>
      <c r="BJ109" s="1276"/>
      <c r="BK109" s="1276"/>
      <c r="BL109" s="212"/>
      <c r="BM109" s="31"/>
      <c r="BN109" s="31"/>
      <c r="BO109" s="31"/>
      <c r="BP109" s="31"/>
      <c r="BQ109" s="31"/>
      <c r="BR109" s="31"/>
      <c r="BS109" s="31"/>
      <c r="BT109" s="31"/>
      <c r="BU109" s="31"/>
      <c r="BV109" s="31"/>
      <c r="BW109" s="31"/>
      <c r="BX109" s="31"/>
      <c r="BY109" s="31"/>
      <c r="BZ109" s="31"/>
      <c r="CA109" s="31"/>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c r="CZ109" s="212"/>
      <c r="DA109" s="212"/>
      <c r="DB109" s="212"/>
      <c r="DC109" s="212"/>
      <c r="DD109" s="212"/>
      <c r="DE109" s="212"/>
      <c r="DF109" s="212"/>
      <c r="DG109" s="212"/>
      <c r="DH109" s="212"/>
      <c r="DI109" s="212"/>
      <c r="DJ109" s="212"/>
      <c r="DK109" s="212"/>
      <c r="DL109" s="212"/>
      <c r="DM109" s="212"/>
      <c r="DN109" s="212"/>
      <c r="DO109" s="212"/>
      <c r="DP109" s="212"/>
      <c r="DQ109" s="212"/>
      <c r="DR109" s="212"/>
      <c r="DS109" s="212"/>
      <c r="DT109" s="212"/>
      <c r="DU109" s="212"/>
      <c r="DV109" s="212"/>
      <c r="DW109" s="212"/>
      <c r="DX109" s="212"/>
      <c r="DY109" s="212"/>
      <c r="DZ109" s="212"/>
      <c r="EA109" s="212"/>
      <c r="EB109" s="212"/>
      <c r="EC109" s="212"/>
      <c r="ED109" s="212"/>
      <c r="EE109" s="212"/>
      <c r="EF109" s="212"/>
      <c r="EG109" s="212"/>
      <c r="EH109" s="212"/>
      <c r="EI109" s="212"/>
      <c r="EJ109" s="212"/>
      <c r="EK109" s="212"/>
      <c r="EL109" s="212"/>
      <c r="EM109" s="212"/>
      <c r="EN109" s="212"/>
      <c r="EO109" s="212"/>
      <c r="EP109" s="212"/>
      <c r="EQ109" s="212"/>
      <c r="ER109" s="212"/>
      <c r="ES109" s="212"/>
      <c r="ET109" s="212"/>
      <c r="EU109" s="212"/>
      <c r="EV109" s="212"/>
      <c r="EW109" s="212"/>
      <c r="EX109" s="212"/>
      <c r="EY109" s="212"/>
      <c r="EZ109" s="212"/>
      <c r="FA109" s="212"/>
      <c r="FB109" s="212"/>
      <c r="FC109" s="212"/>
      <c r="FD109" s="212"/>
      <c r="FE109" s="212"/>
      <c r="FF109" s="212"/>
      <c r="FG109" s="212"/>
      <c r="FH109" s="212"/>
      <c r="FI109" s="212"/>
      <c r="FJ109" s="212"/>
      <c r="FK109" s="212"/>
      <c r="FL109" s="212"/>
      <c r="FM109" s="212"/>
      <c r="FN109" s="212"/>
      <c r="FO109" s="212"/>
      <c r="FP109" s="212"/>
      <c r="FQ109" s="212"/>
      <c r="FR109" s="212"/>
      <c r="FS109" s="212"/>
      <c r="FT109" s="212"/>
      <c r="FU109" s="212"/>
      <c r="FV109" s="212"/>
      <c r="FW109" s="212"/>
      <c r="FX109" s="212"/>
      <c r="FY109" s="212"/>
      <c r="FZ109" s="212"/>
      <c r="GA109" s="212"/>
      <c r="GB109" s="212"/>
      <c r="GC109" s="212"/>
      <c r="GD109" s="212"/>
      <c r="GE109" s="212"/>
      <c r="GF109" s="212"/>
      <c r="GG109" s="212"/>
      <c r="GH109" s="212"/>
      <c r="GI109" s="212"/>
      <c r="GJ109" s="212"/>
      <c r="GK109" s="212"/>
      <c r="GL109" s="212"/>
      <c r="GM109" s="212"/>
      <c r="GN109" s="212"/>
      <c r="GO109" s="212"/>
      <c r="GP109" s="212"/>
      <c r="GQ109" s="212"/>
      <c r="GR109" s="212"/>
      <c r="GS109" s="212"/>
      <c r="GT109" s="212"/>
      <c r="GU109" s="212"/>
      <c r="GV109" s="305"/>
      <c r="GW109" s="305"/>
      <c r="GX109" s="305"/>
      <c r="GY109" s="305"/>
      <c r="GZ109" s="305"/>
      <c r="HA109" s="305"/>
      <c r="HB109" s="305"/>
      <c r="HC109" s="305"/>
      <c r="HD109" s="305"/>
      <c r="HE109" s="305"/>
      <c r="HF109" s="305"/>
      <c r="HG109" s="305"/>
      <c r="HH109" s="305"/>
      <c r="HI109" s="305"/>
      <c r="HJ109" s="305"/>
      <c r="HK109" s="305"/>
      <c r="HL109" s="305"/>
      <c r="HM109" s="305"/>
      <c r="HN109" s="305"/>
      <c r="HO109" s="305"/>
      <c r="HP109" s="305"/>
      <c r="HQ109" s="305"/>
      <c r="HR109" s="305"/>
      <c r="HS109" s="305"/>
      <c r="HT109" s="305"/>
      <c r="HU109" s="305"/>
      <c r="HV109" s="305"/>
      <c r="HW109" s="305"/>
      <c r="HX109" s="305"/>
      <c r="HY109" s="305"/>
      <c r="HZ109" s="305"/>
      <c r="IA109" s="305"/>
      <c r="IB109" s="305"/>
      <c r="IC109" s="305"/>
      <c r="ID109" s="305"/>
      <c r="IE109" s="305"/>
      <c r="IF109" s="305"/>
      <c r="IG109" s="305"/>
      <c r="IH109" s="305"/>
      <c r="II109" s="305"/>
      <c r="IJ109" s="305"/>
      <c r="IK109" s="305"/>
      <c r="IL109" s="305"/>
      <c r="IM109" s="305"/>
      <c r="IN109" s="305"/>
      <c r="IO109" s="305"/>
      <c r="IP109" s="305"/>
      <c r="IQ109" s="305"/>
      <c r="IR109" s="305"/>
      <c r="IS109" s="305"/>
      <c r="IT109" s="305"/>
      <c r="IU109" s="305"/>
      <c r="IV109" s="305"/>
      <c r="IW109" s="305"/>
      <c r="IX109" s="305"/>
      <c r="IY109" s="305"/>
      <c r="IZ109" s="305"/>
      <c r="JA109" s="305"/>
      <c r="JB109" s="305"/>
      <c r="JC109" s="305"/>
      <c r="JD109" s="305"/>
      <c r="JE109" s="305"/>
      <c r="JF109" s="305"/>
      <c r="JG109" s="305"/>
      <c r="JH109" s="305"/>
      <c r="JI109" s="305"/>
      <c r="JJ109" s="305"/>
      <c r="JK109" s="305"/>
      <c r="JL109" s="305"/>
      <c r="JM109" s="305"/>
      <c r="JN109" s="305"/>
      <c r="JO109" s="305"/>
      <c r="JP109" s="305"/>
      <c r="JQ109" s="305"/>
      <c r="JR109" s="305"/>
      <c r="JS109" s="305"/>
      <c r="JT109" s="305"/>
      <c r="JU109" s="305"/>
      <c r="JV109" s="305"/>
      <c r="JW109" s="305"/>
      <c r="JX109" s="305"/>
      <c r="JY109" s="305"/>
      <c r="JZ109" s="305"/>
      <c r="KA109" s="305"/>
    </row>
    <row r="110" spans="1:287" s="454" customFormat="1" ht="99.75" hidden="1" customHeight="1" outlineLevel="1" x14ac:dyDescent="0.2">
      <c r="A110" s="216"/>
      <c r="B110" s="316" t="str">
        <f>IF($B109=$B$377,$C$377,IF($B109=$B$378,$C$378,IF($B109=$B$379,$C$379,IF($B109=$B$380,$C$380,IF($B109=$B$381,$C$381,IF($B109=$B$382,$C$382,IF($B109=$B$383,$C$383,IF($B109=$B$384,$C$384,IF($B109=$B$385,$C$385,IF($B109=$B$386,$C$386,IF($B109=$B$387,$C$387,IF($B109=$B$388,$C$388,""))))))))))))</f>
        <v xml:space="preserve">Beschreibung </v>
      </c>
      <c r="C110" s="1258"/>
      <c r="D110" s="522"/>
      <c r="E110" s="1276"/>
      <c r="F110" s="1276"/>
      <c r="G110" s="30"/>
      <c r="H110" s="1276"/>
      <c r="I110" s="1276"/>
      <c r="J110" s="30"/>
      <c r="K110" s="1276"/>
      <c r="L110" s="1276"/>
      <c r="M110" s="30"/>
      <c r="N110" s="1276"/>
      <c r="O110" s="1276"/>
      <c r="P110" s="30"/>
      <c r="Q110" s="1276"/>
      <c r="R110" s="1276"/>
      <c r="S110" s="30"/>
      <c r="T110" s="1276"/>
      <c r="U110" s="1276"/>
      <c r="V110" s="30"/>
      <c r="W110" s="1276"/>
      <c r="X110" s="1276"/>
      <c r="Y110" s="30"/>
      <c r="Z110" s="1276"/>
      <c r="AA110" s="1276"/>
      <c r="AB110" s="30"/>
      <c r="AC110" s="1276"/>
      <c r="AD110" s="1276"/>
      <c r="AE110" s="30"/>
      <c r="AF110" s="1276"/>
      <c r="AG110" s="1276"/>
      <c r="AH110" s="30"/>
      <c r="AI110" s="1276"/>
      <c r="AJ110" s="1276"/>
      <c r="AK110" s="30"/>
      <c r="AL110" s="1276"/>
      <c r="AM110" s="1276"/>
      <c r="AN110" s="30"/>
      <c r="AO110" s="1276"/>
      <c r="AP110" s="1276"/>
      <c r="AQ110" s="30"/>
      <c r="AR110" s="1276"/>
      <c r="AS110" s="1276"/>
      <c r="AT110" s="30"/>
      <c r="AU110" s="1276"/>
      <c r="AV110" s="1276"/>
      <c r="AW110" s="30"/>
      <c r="AX110" s="1276"/>
      <c r="AY110" s="1276"/>
      <c r="AZ110" s="30"/>
      <c r="BA110" s="1276"/>
      <c r="BB110" s="1276"/>
      <c r="BC110" s="30"/>
      <c r="BD110" s="1276"/>
      <c r="BE110" s="1276"/>
      <c r="BF110" s="30"/>
      <c r="BG110" s="1276"/>
      <c r="BH110" s="1276"/>
      <c r="BI110" s="30"/>
      <c r="BJ110" s="1276"/>
      <c r="BK110" s="1276"/>
      <c r="BL110" s="73"/>
      <c r="BM110" s="31"/>
      <c r="BN110" s="31"/>
      <c r="BO110" s="31"/>
      <c r="BP110" s="31"/>
      <c r="BQ110" s="31"/>
      <c r="BR110" s="31"/>
      <c r="BS110" s="31"/>
      <c r="BT110" s="31"/>
      <c r="BU110" s="31"/>
      <c r="BV110" s="31"/>
      <c r="BW110" s="31"/>
      <c r="BX110" s="31"/>
      <c r="BY110" s="31"/>
      <c r="BZ110" s="31"/>
      <c r="CA110" s="31"/>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row>
    <row r="111" spans="1:287" ht="27" hidden="1" customHeight="1" outlineLevel="2" x14ac:dyDescent="0.2">
      <c r="A111" s="242"/>
      <c r="B111" s="312" t="s">
        <v>146</v>
      </c>
      <c r="C111" s="1259"/>
      <c r="D111" s="524"/>
      <c r="E111" s="1276"/>
      <c r="F111" s="1276"/>
      <c r="H111" s="1276"/>
      <c r="I111" s="1276"/>
      <c r="K111" s="1276"/>
      <c r="L111" s="1276"/>
      <c r="N111" s="1276"/>
      <c r="O111" s="1276"/>
      <c r="Q111" s="1276"/>
      <c r="R111" s="1276"/>
      <c r="T111" s="1276"/>
      <c r="U111" s="1276"/>
      <c r="W111" s="1276"/>
      <c r="X111" s="1276"/>
      <c r="Z111" s="1276"/>
      <c r="AA111" s="1276"/>
      <c r="AC111" s="1276"/>
      <c r="AD111" s="1276"/>
      <c r="AF111" s="1276"/>
      <c r="AG111" s="1276"/>
      <c r="AI111" s="1276"/>
      <c r="AJ111" s="1276"/>
      <c r="AL111" s="1276"/>
      <c r="AM111" s="1276"/>
      <c r="AO111" s="1276"/>
      <c r="AP111" s="1276"/>
      <c r="AR111" s="1276"/>
      <c r="AS111" s="1276"/>
      <c r="AU111" s="1276"/>
      <c r="AV111" s="1276"/>
      <c r="AX111" s="1276"/>
      <c r="AY111" s="1276"/>
      <c r="BA111" s="1276"/>
      <c r="BB111" s="1276"/>
      <c r="BD111" s="1276"/>
      <c r="BE111" s="1276"/>
      <c r="BG111" s="1276"/>
      <c r="BH111" s="1276"/>
      <c r="BJ111" s="1276"/>
      <c r="BK111" s="1276"/>
      <c r="BL111" s="62"/>
      <c r="CB111" s="62"/>
      <c r="CC111" s="62"/>
      <c r="CD111" s="62"/>
      <c r="CE111" s="62"/>
      <c r="CF111" s="62"/>
      <c r="CG111" s="62"/>
      <c r="CH111" s="62"/>
      <c r="CI111" s="62"/>
      <c r="CJ111" s="62"/>
      <c r="CK111" s="62"/>
      <c r="CL111" s="62"/>
      <c r="CM111" s="62"/>
      <c r="CN111" s="62"/>
      <c r="CO111" s="62"/>
      <c r="CP111" s="62"/>
      <c r="CQ111" s="62"/>
      <c r="GH111" s="62"/>
      <c r="GI111" s="62"/>
      <c r="GJ111" s="62"/>
      <c r="GK111" s="62"/>
      <c r="GL111" s="62"/>
      <c r="GM111" s="62"/>
      <c r="GN111" s="62"/>
      <c r="GO111" s="62"/>
      <c r="GP111" s="62"/>
      <c r="GQ111" s="62"/>
      <c r="GR111" s="62"/>
      <c r="GS111" s="62"/>
      <c r="GT111" s="62"/>
      <c r="GU111" s="62"/>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row>
    <row r="112" spans="1:287" ht="27" hidden="1" customHeight="1" outlineLevel="2" x14ac:dyDescent="0.2">
      <c r="A112" s="242"/>
      <c r="B112" s="312" t="s">
        <v>147</v>
      </c>
      <c r="C112" s="1259"/>
      <c r="D112" s="524"/>
      <c r="E112" s="1276"/>
      <c r="F112" s="1276"/>
      <c r="H112" s="1276"/>
      <c r="I112" s="1276"/>
      <c r="K112" s="1276"/>
      <c r="L112" s="1276"/>
      <c r="N112" s="1276"/>
      <c r="O112" s="1276"/>
      <c r="Q112" s="1276"/>
      <c r="R112" s="1276"/>
      <c r="T112" s="1276"/>
      <c r="U112" s="1276"/>
      <c r="W112" s="1276"/>
      <c r="X112" s="1276"/>
      <c r="Z112" s="1276"/>
      <c r="AA112" s="1276"/>
      <c r="AC112" s="1276"/>
      <c r="AD112" s="1276"/>
      <c r="AF112" s="1276"/>
      <c r="AG112" s="1276"/>
      <c r="AI112" s="1276"/>
      <c r="AJ112" s="1276"/>
      <c r="AL112" s="1276"/>
      <c r="AM112" s="1276"/>
      <c r="AO112" s="1276"/>
      <c r="AP112" s="1276"/>
      <c r="AR112" s="1276"/>
      <c r="AS112" s="1276"/>
      <c r="AU112" s="1276"/>
      <c r="AV112" s="1276"/>
      <c r="AX112" s="1276"/>
      <c r="AY112" s="1276"/>
      <c r="BA112" s="1276"/>
      <c r="BB112" s="1276"/>
      <c r="BD112" s="1276"/>
      <c r="BE112" s="1276"/>
      <c r="BG112" s="1276"/>
      <c r="BH112" s="1276"/>
      <c r="BJ112" s="1276"/>
      <c r="BK112" s="1276"/>
      <c r="BL112" s="62"/>
      <c r="CB112" s="62"/>
      <c r="CC112" s="62"/>
      <c r="CD112" s="62"/>
      <c r="CE112" s="62"/>
      <c r="CF112" s="62"/>
      <c r="CG112" s="62"/>
      <c r="CH112" s="62"/>
      <c r="CI112" s="62"/>
      <c r="CJ112" s="62"/>
      <c r="CK112" s="62"/>
      <c r="CL112" s="62"/>
      <c r="CM112" s="62"/>
      <c r="CN112" s="62"/>
      <c r="CO112" s="62"/>
      <c r="CP112" s="62"/>
      <c r="CQ112" s="62"/>
      <c r="GH112" s="62"/>
      <c r="GI112" s="62"/>
      <c r="GJ112" s="62"/>
      <c r="GK112" s="62"/>
      <c r="GL112" s="62"/>
      <c r="GM112" s="62"/>
      <c r="GN112" s="62"/>
      <c r="GO112" s="62"/>
      <c r="GP112" s="62"/>
      <c r="GQ112" s="62"/>
      <c r="GR112" s="62"/>
      <c r="GS112" s="62"/>
      <c r="GT112" s="62"/>
      <c r="GU112" s="62"/>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c r="IW112" s="65"/>
      <c r="IX112" s="65"/>
      <c r="IY112" s="65"/>
      <c r="IZ112" s="65"/>
      <c r="JA112" s="65"/>
      <c r="JB112" s="65"/>
      <c r="JC112" s="65"/>
      <c r="JD112" s="65"/>
      <c r="JE112" s="65"/>
      <c r="JF112" s="65"/>
      <c r="JG112" s="65"/>
      <c r="JH112" s="65"/>
      <c r="JI112" s="65"/>
      <c r="JJ112" s="65"/>
      <c r="JK112" s="65"/>
      <c r="JL112" s="65"/>
      <c r="JM112" s="65"/>
      <c r="JN112" s="65"/>
      <c r="JO112" s="65"/>
      <c r="JP112" s="65"/>
      <c r="JQ112" s="65"/>
      <c r="JR112" s="65"/>
      <c r="JS112" s="65"/>
      <c r="JT112" s="65"/>
      <c r="JU112" s="65"/>
      <c r="JV112" s="65"/>
      <c r="JW112" s="65"/>
      <c r="JX112" s="65"/>
      <c r="JY112" s="65"/>
      <c r="JZ112" s="65"/>
      <c r="KA112" s="65"/>
    </row>
    <row r="113" spans="1:287" ht="27" hidden="1" customHeight="1" outlineLevel="2" x14ac:dyDescent="0.2">
      <c r="A113" s="242"/>
      <c r="B113" s="312" t="s">
        <v>148</v>
      </c>
      <c r="C113" s="1259"/>
      <c r="D113" s="524"/>
      <c r="E113" s="1276"/>
      <c r="F113" s="1276"/>
      <c r="H113" s="1276"/>
      <c r="I113" s="1276"/>
      <c r="K113" s="1276"/>
      <c r="L113" s="1276"/>
      <c r="N113" s="1276"/>
      <c r="O113" s="1276"/>
      <c r="Q113" s="1276"/>
      <c r="R113" s="1276"/>
      <c r="T113" s="1276"/>
      <c r="U113" s="1276"/>
      <c r="W113" s="1276"/>
      <c r="X113" s="1276"/>
      <c r="Z113" s="1276"/>
      <c r="AA113" s="1276"/>
      <c r="AC113" s="1276"/>
      <c r="AD113" s="1276"/>
      <c r="AF113" s="1276"/>
      <c r="AG113" s="1276"/>
      <c r="AI113" s="1276"/>
      <c r="AJ113" s="1276"/>
      <c r="AL113" s="1276"/>
      <c r="AM113" s="1276"/>
      <c r="AO113" s="1276"/>
      <c r="AP113" s="1276"/>
      <c r="AR113" s="1276"/>
      <c r="AS113" s="1276"/>
      <c r="AU113" s="1276"/>
      <c r="AV113" s="1276"/>
      <c r="AX113" s="1276"/>
      <c r="AY113" s="1276"/>
      <c r="BA113" s="1276"/>
      <c r="BB113" s="1276"/>
      <c r="BD113" s="1276"/>
      <c r="BE113" s="1276"/>
      <c r="BG113" s="1276"/>
      <c r="BH113" s="1276"/>
      <c r="BJ113" s="1276"/>
      <c r="BK113" s="1276"/>
      <c r="BL113" s="62"/>
      <c r="CB113" s="62"/>
      <c r="CC113" s="62"/>
      <c r="CD113" s="62"/>
      <c r="CE113" s="62"/>
      <c r="CF113" s="62"/>
      <c r="CG113" s="62"/>
      <c r="CH113" s="62"/>
      <c r="CI113" s="62"/>
      <c r="CJ113" s="62"/>
      <c r="CK113" s="62"/>
      <c r="CL113" s="62"/>
      <c r="CM113" s="62"/>
      <c r="CN113" s="62"/>
      <c r="CO113" s="62"/>
      <c r="CP113" s="62"/>
      <c r="CQ113" s="62"/>
      <c r="GH113" s="62"/>
      <c r="GI113" s="62"/>
      <c r="GJ113" s="62"/>
      <c r="GK113" s="62"/>
      <c r="GL113" s="62"/>
      <c r="GM113" s="62"/>
      <c r="GN113" s="62"/>
      <c r="GO113" s="62"/>
      <c r="GP113" s="62"/>
      <c r="GQ113" s="62"/>
      <c r="GR113" s="62"/>
      <c r="GS113" s="62"/>
      <c r="GT113" s="62"/>
      <c r="GU113" s="62"/>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row>
    <row r="114" spans="1:287" s="454" customFormat="1" ht="27" hidden="1" customHeight="1" outlineLevel="2" x14ac:dyDescent="0.2">
      <c r="A114" s="523"/>
      <c r="B114" s="590" t="s">
        <v>155</v>
      </c>
      <c r="C114" s="1259"/>
      <c r="D114" s="522"/>
      <c r="E114" s="1276"/>
      <c r="F114" s="1276"/>
      <c r="G114" s="30"/>
      <c r="H114" s="1276"/>
      <c r="I114" s="1276"/>
      <c r="J114" s="30"/>
      <c r="K114" s="1276"/>
      <c r="L114" s="1276"/>
      <c r="M114" s="30"/>
      <c r="N114" s="1276"/>
      <c r="O114" s="1276"/>
      <c r="P114" s="30"/>
      <c r="Q114" s="1276"/>
      <c r="R114" s="1276"/>
      <c r="S114" s="30"/>
      <c r="T114" s="1276"/>
      <c r="U114" s="1276"/>
      <c r="V114" s="30"/>
      <c r="W114" s="1276"/>
      <c r="X114" s="1276"/>
      <c r="Y114" s="30"/>
      <c r="Z114" s="1276"/>
      <c r="AA114" s="1276"/>
      <c r="AB114" s="30"/>
      <c r="AC114" s="1276"/>
      <c r="AD114" s="1276"/>
      <c r="AE114" s="30"/>
      <c r="AF114" s="1276"/>
      <c r="AG114" s="1276"/>
      <c r="AH114" s="30"/>
      <c r="AI114" s="1276"/>
      <c r="AJ114" s="1276"/>
      <c r="AK114" s="30"/>
      <c r="AL114" s="1276"/>
      <c r="AM114" s="1276"/>
      <c r="AN114" s="30"/>
      <c r="AO114" s="1276"/>
      <c r="AP114" s="1276"/>
      <c r="AQ114" s="30"/>
      <c r="AR114" s="1276"/>
      <c r="AS114" s="1276"/>
      <c r="AT114" s="30"/>
      <c r="AU114" s="1276"/>
      <c r="AV114" s="1276"/>
      <c r="AW114" s="30"/>
      <c r="AX114" s="1276"/>
      <c r="AY114" s="1276"/>
      <c r="AZ114" s="30"/>
      <c r="BA114" s="1276"/>
      <c r="BB114" s="1276"/>
      <c r="BC114" s="30"/>
      <c r="BD114" s="1276"/>
      <c r="BE114" s="1276"/>
      <c r="BF114" s="30"/>
      <c r="BG114" s="1276"/>
      <c r="BH114" s="1276"/>
      <c r="BI114" s="30"/>
      <c r="BJ114" s="1276"/>
      <c r="BK114" s="1276"/>
      <c r="BL114" s="73"/>
      <c r="BM114" s="31"/>
      <c r="BN114" s="31"/>
      <c r="BO114" s="31"/>
      <c r="BP114" s="31"/>
      <c r="BQ114" s="31"/>
      <c r="BR114" s="31"/>
      <c r="BS114" s="31"/>
      <c r="BT114" s="31"/>
      <c r="BU114" s="31"/>
      <c r="BV114" s="31"/>
      <c r="BW114" s="31"/>
      <c r="BX114" s="31"/>
      <c r="BY114" s="31"/>
      <c r="BZ114" s="31"/>
      <c r="CA114" s="31"/>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row>
    <row r="115" spans="1:287" s="454" customFormat="1" ht="27" hidden="1" customHeight="1" outlineLevel="2" x14ac:dyDescent="0.2">
      <c r="A115" s="523"/>
      <c r="B115" s="525"/>
      <c r="C115" s="1259"/>
      <c r="D115" s="522"/>
      <c r="E115" s="1276"/>
      <c r="F115" s="1276"/>
      <c r="G115" s="30"/>
      <c r="H115" s="1276"/>
      <c r="I115" s="1276"/>
      <c r="J115" s="30"/>
      <c r="K115" s="1276"/>
      <c r="L115" s="1276"/>
      <c r="M115" s="30"/>
      <c r="N115" s="1276"/>
      <c r="O115" s="1276"/>
      <c r="P115" s="30"/>
      <c r="Q115" s="1276"/>
      <c r="R115" s="1276"/>
      <c r="S115" s="30"/>
      <c r="T115" s="1276"/>
      <c r="U115" s="1276"/>
      <c r="V115" s="30"/>
      <c r="W115" s="1276"/>
      <c r="X115" s="1276"/>
      <c r="Y115" s="30"/>
      <c r="Z115" s="1276"/>
      <c r="AA115" s="1276"/>
      <c r="AB115" s="30"/>
      <c r="AC115" s="1276"/>
      <c r="AD115" s="1276"/>
      <c r="AE115" s="30"/>
      <c r="AF115" s="1276"/>
      <c r="AG115" s="1276"/>
      <c r="AH115" s="30"/>
      <c r="AI115" s="1276"/>
      <c r="AJ115" s="1276"/>
      <c r="AK115" s="30"/>
      <c r="AL115" s="1276"/>
      <c r="AM115" s="1276"/>
      <c r="AN115" s="30"/>
      <c r="AO115" s="1276"/>
      <c r="AP115" s="1276"/>
      <c r="AQ115" s="30"/>
      <c r="AR115" s="1276"/>
      <c r="AS115" s="1276"/>
      <c r="AT115" s="30"/>
      <c r="AU115" s="1276"/>
      <c r="AV115" s="1276"/>
      <c r="AW115" s="30"/>
      <c r="AX115" s="1276"/>
      <c r="AY115" s="1276"/>
      <c r="AZ115" s="30"/>
      <c r="BA115" s="1276"/>
      <c r="BB115" s="1276"/>
      <c r="BC115" s="30"/>
      <c r="BD115" s="1276"/>
      <c r="BE115" s="1276"/>
      <c r="BF115" s="30"/>
      <c r="BG115" s="1276"/>
      <c r="BH115" s="1276"/>
      <c r="BI115" s="30"/>
      <c r="BJ115" s="1276"/>
      <c r="BK115" s="1276"/>
      <c r="BL115" s="73"/>
      <c r="BM115" s="31"/>
      <c r="BN115" s="31"/>
      <c r="BO115" s="31"/>
      <c r="BP115" s="31"/>
      <c r="BQ115" s="31"/>
      <c r="BR115" s="31"/>
      <c r="BS115" s="31"/>
      <c r="BT115" s="31"/>
      <c r="BU115" s="31"/>
      <c r="BV115" s="31"/>
      <c r="BW115" s="31"/>
      <c r="BX115" s="31"/>
      <c r="BY115" s="31"/>
      <c r="BZ115" s="31"/>
      <c r="CA115" s="31"/>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row>
    <row r="116" spans="1:287" ht="27" hidden="1" customHeight="1" outlineLevel="3" x14ac:dyDescent="0.2">
      <c r="A116" s="523"/>
      <c r="B116" s="526" t="s">
        <v>156</v>
      </c>
      <c r="C116" s="1259"/>
      <c r="D116" s="524"/>
      <c r="E116" s="1276"/>
      <c r="F116" s="1276"/>
      <c r="H116" s="1276"/>
      <c r="I116" s="1276"/>
      <c r="K116" s="1276"/>
      <c r="L116" s="1276"/>
      <c r="N116" s="1276"/>
      <c r="O116" s="1276"/>
      <c r="Q116" s="1276"/>
      <c r="R116" s="1276"/>
      <c r="T116" s="1276"/>
      <c r="U116" s="1276"/>
      <c r="W116" s="1276"/>
      <c r="X116" s="1276"/>
      <c r="Z116" s="1276"/>
      <c r="AA116" s="1276"/>
      <c r="AC116" s="1276"/>
      <c r="AD116" s="1276"/>
      <c r="AF116" s="1276"/>
      <c r="AG116" s="1276"/>
      <c r="AI116" s="1276"/>
      <c r="AJ116" s="1276"/>
      <c r="AL116" s="1276"/>
      <c r="AM116" s="1276"/>
      <c r="AO116" s="1276"/>
      <c r="AP116" s="1276"/>
      <c r="AR116" s="1276"/>
      <c r="AS116" s="1276"/>
      <c r="AU116" s="1276"/>
      <c r="AV116" s="1276"/>
      <c r="AX116" s="1276"/>
      <c r="AY116" s="1276"/>
      <c r="BA116" s="1276"/>
      <c r="BB116" s="1276"/>
      <c r="BD116" s="1276"/>
      <c r="BE116" s="1276"/>
      <c r="BG116" s="1276"/>
      <c r="BH116" s="1276"/>
      <c r="BJ116" s="1276"/>
      <c r="BK116" s="1276"/>
      <c r="BL116" s="62"/>
      <c r="CB116" s="62"/>
      <c r="CC116" s="62"/>
      <c r="CD116" s="62"/>
      <c r="CE116" s="62"/>
      <c r="CF116" s="62"/>
      <c r="CG116" s="62"/>
      <c r="CH116" s="62"/>
      <c r="CI116" s="62"/>
      <c r="CJ116" s="62"/>
      <c r="CK116" s="62"/>
      <c r="CL116" s="62"/>
      <c r="CM116" s="62"/>
      <c r="CN116" s="62"/>
      <c r="CO116" s="62"/>
      <c r="CP116" s="62"/>
      <c r="CQ116" s="62"/>
      <c r="GH116" s="62"/>
      <c r="GI116" s="62"/>
      <c r="GJ116" s="62"/>
      <c r="GK116" s="62"/>
      <c r="GL116" s="62"/>
      <c r="GM116" s="62"/>
      <c r="GN116" s="62"/>
      <c r="GO116" s="62"/>
      <c r="GP116" s="62"/>
      <c r="GQ116" s="62"/>
      <c r="GR116" s="62"/>
      <c r="GS116" s="62"/>
      <c r="GT116" s="62"/>
      <c r="GU116" s="62"/>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c r="IW116" s="65"/>
      <c r="IX116" s="65"/>
      <c r="IY116" s="65"/>
      <c r="IZ116" s="65"/>
      <c r="JA116" s="65"/>
      <c r="JB116" s="65"/>
      <c r="JC116" s="65"/>
      <c r="JD116" s="65"/>
      <c r="JE116" s="65"/>
      <c r="JF116" s="65"/>
      <c r="JG116" s="65"/>
      <c r="JH116" s="65"/>
      <c r="JI116" s="65"/>
      <c r="JJ116" s="65"/>
      <c r="JK116" s="65"/>
      <c r="JL116" s="65"/>
      <c r="JM116" s="65"/>
      <c r="JN116" s="65"/>
      <c r="JO116" s="65"/>
      <c r="JP116" s="65"/>
      <c r="JQ116" s="65"/>
      <c r="JR116" s="65"/>
      <c r="JS116" s="65"/>
      <c r="JT116" s="65"/>
      <c r="JU116" s="65"/>
      <c r="JV116" s="65"/>
      <c r="JW116" s="65"/>
      <c r="JX116" s="65"/>
      <c r="JY116" s="65"/>
      <c r="JZ116" s="65"/>
      <c r="KA116" s="65"/>
    </row>
    <row r="117" spans="1:287" ht="27" hidden="1" customHeight="1" outlineLevel="3" x14ac:dyDescent="0.2">
      <c r="A117" s="523"/>
      <c r="B117" s="457" t="s">
        <v>157</v>
      </c>
      <c r="C117" s="1259"/>
      <c r="D117" s="524"/>
      <c r="E117" s="1262"/>
      <c r="F117" s="1263"/>
      <c r="H117" s="1262"/>
      <c r="I117" s="1263"/>
      <c r="K117" s="1262"/>
      <c r="L117" s="1263"/>
      <c r="N117" s="1262"/>
      <c r="O117" s="1263"/>
      <c r="Q117" s="1262"/>
      <c r="R117" s="1263"/>
      <c r="T117" s="1262"/>
      <c r="U117" s="1263"/>
      <c r="W117" s="1262"/>
      <c r="X117" s="1263"/>
      <c r="Z117" s="1262"/>
      <c r="AA117" s="1263"/>
      <c r="AC117" s="1262"/>
      <c r="AD117" s="1263"/>
      <c r="AF117" s="1262"/>
      <c r="AG117" s="1263"/>
      <c r="AI117" s="1262"/>
      <c r="AJ117" s="1263"/>
      <c r="AL117" s="1262"/>
      <c r="AM117" s="1263"/>
      <c r="AO117" s="1262"/>
      <c r="AP117" s="1263"/>
      <c r="AR117" s="1262"/>
      <c r="AS117" s="1263"/>
      <c r="AU117" s="1262"/>
      <c r="AV117" s="1263"/>
      <c r="AX117" s="1262"/>
      <c r="AY117" s="1263"/>
      <c r="BA117" s="1262"/>
      <c r="BB117" s="1263"/>
      <c r="BD117" s="1262"/>
      <c r="BE117" s="1263"/>
      <c r="BG117" s="1262"/>
      <c r="BH117" s="1263"/>
      <c r="BJ117" s="1262"/>
      <c r="BK117" s="1263"/>
      <c r="BL117" s="62"/>
      <c r="CB117" s="62"/>
      <c r="CC117" s="62"/>
      <c r="CD117" s="62"/>
      <c r="CE117" s="62"/>
      <c r="CF117" s="62"/>
      <c r="CG117" s="62"/>
      <c r="CH117" s="62"/>
      <c r="CI117" s="62"/>
      <c r="CJ117" s="62"/>
      <c r="CK117" s="62"/>
      <c r="CL117" s="62"/>
      <c r="CM117" s="62"/>
      <c r="CN117" s="62"/>
      <c r="CO117" s="62"/>
      <c r="CP117" s="62"/>
      <c r="CQ117" s="62"/>
      <c r="GH117" s="62"/>
      <c r="GI117" s="62"/>
      <c r="GJ117" s="62"/>
      <c r="GK117" s="62"/>
      <c r="GL117" s="62"/>
      <c r="GM117" s="62"/>
      <c r="GN117" s="62"/>
      <c r="GO117" s="62"/>
      <c r="GP117" s="62"/>
      <c r="GQ117" s="62"/>
      <c r="GR117" s="62"/>
      <c r="GS117" s="62"/>
      <c r="GT117" s="62"/>
      <c r="GU117" s="62"/>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c r="IW117" s="65"/>
      <c r="IX117" s="65"/>
      <c r="IY117" s="65"/>
      <c r="IZ117" s="65"/>
      <c r="JA117" s="65"/>
      <c r="JB117" s="65"/>
      <c r="JC117" s="65"/>
      <c r="JD117" s="65"/>
      <c r="JE117" s="65"/>
      <c r="JF117" s="65"/>
      <c r="JG117" s="65"/>
      <c r="JH117" s="65"/>
      <c r="JI117" s="65"/>
      <c r="JJ117" s="65"/>
      <c r="JK117" s="65"/>
      <c r="JL117" s="65"/>
      <c r="JM117" s="65"/>
      <c r="JN117" s="65"/>
      <c r="JO117" s="65"/>
      <c r="JP117" s="65"/>
      <c r="JQ117" s="65"/>
      <c r="JR117" s="65"/>
      <c r="JS117" s="65"/>
      <c r="JT117" s="65"/>
      <c r="JU117" s="65"/>
      <c r="JV117" s="65"/>
      <c r="JW117" s="65"/>
      <c r="JX117" s="65"/>
      <c r="JY117" s="65"/>
      <c r="JZ117" s="65"/>
      <c r="KA117" s="65"/>
    </row>
    <row r="118" spans="1:287" ht="27" hidden="1" customHeight="1" outlineLevel="3" x14ac:dyDescent="0.2">
      <c r="A118" s="523"/>
      <c r="B118" s="457" t="s">
        <v>158</v>
      </c>
      <c r="C118" s="1259"/>
      <c r="D118" s="524"/>
      <c r="E118" s="1262"/>
      <c r="F118" s="1263"/>
      <c r="H118" s="1262"/>
      <c r="I118" s="1263"/>
      <c r="K118" s="1262"/>
      <c r="L118" s="1263"/>
      <c r="N118" s="1262"/>
      <c r="O118" s="1263"/>
      <c r="Q118" s="1262"/>
      <c r="R118" s="1263"/>
      <c r="T118" s="1262"/>
      <c r="U118" s="1263"/>
      <c r="W118" s="1262"/>
      <c r="X118" s="1263"/>
      <c r="Z118" s="1262"/>
      <c r="AA118" s="1263"/>
      <c r="AC118" s="1262"/>
      <c r="AD118" s="1263"/>
      <c r="AF118" s="1262"/>
      <c r="AG118" s="1263"/>
      <c r="AI118" s="1262"/>
      <c r="AJ118" s="1263"/>
      <c r="AL118" s="1262"/>
      <c r="AM118" s="1263"/>
      <c r="AO118" s="1262"/>
      <c r="AP118" s="1263"/>
      <c r="AR118" s="1262"/>
      <c r="AS118" s="1263"/>
      <c r="AU118" s="1262"/>
      <c r="AV118" s="1263"/>
      <c r="AX118" s="1262"/>
      <c r="AY118" s="1263"/>
      <c r="BA118" s="1262"/>
      <c r="BB118" s="1263"/>
      <c r="BD118" s="1262"/>
      <c r="BE118" s="1263"/>
      <c r="BG118" s="1262"/>
      <c r="BH118" s="1263"/>
      <c r="BJ118" s="1262"/>
      <c r="BK118" s="1263"/>
      <c r="BL118" s="62"/>
      <c r="CB118" s="62"/>
      <c r="CC118" s="62"/>
      <c r="CD118" s="62"/>
      <c r="CE118" s="62"/>
      <c r="CF118" s="62"/>
      <c r="CG118" s="62"/>
      <c r="CH118" s="62"/>
      <c r="CI118" s="62"/>
      <c r="CJ118" s="62"/>
      <c r="CK118" s="62"/>
      <c r="CL118" s="62"/>
      <c r="CM118" s="62"/>
      <c r="CN118" s="62"/>
      <c r="CO118" s="62"/>
      <c r="CP118" s="62"/>
      <c r="CQ118" s="62"/>
      <c r="GH118" s="62"/>
      <c r="GI118" s="62"/>
      <c r="GJ118" s="62"/>
      <c r="GK118" s="62"/>
      <c r="GL118" s="62"/>
      <c r="GM118" s="62"/>
      <c r="GN118" s="62"/>
      <c r="GO118" s="62"/>
      <c r="GP118" s="62"/>
      <c r="GQ118" s="62"/>
      <c r="GR118" s="62"/>
      <c r="GS118" s="62"/>
      <c r="GT118" s="62"/>
      <c r="GU118" s="62"/>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c r="IW118" s="65"/>
      <c r="IX118" s="65"/>
      <c r="IY118" s="65"/>
      <c r="IZ118" s="65"/>
      <c r="JA118" s="65"/>
      <c r="JB118" s="65"/>
      <c r="JC118" s="65"/>
      <c r="JD118" s="65"/>
      <c r="JE118" s="65"/>
      <c r="JF118" s="65"/>
      <c r="JG118" s="65"/>
      <c r="JH118" s="65"/>
      <c r="JI118" s="65"/>
      <c r="JJ118" s="65"/>
      <c r="JK118" s="65"/>
      <c r="JL118" s="65"/>
      <c r="JM118" s="65"/>
      <c r="JN118" s="65"/>
      <c r="JO118" s="65"/>
      <c r="JP118" s="65"/>
      <c r="JQ118" s="65"/>
      <c r="JR118" s="65"/>
      <c r="JS118" s="65"/>
      <c r="JT118" s="65"/>
      <c r="JU118" s="65"/>
      <c r="JV118" s="65"/>
      <c r="JW118" s="65"/>
      <c r="JX118" s="65"/>
      <c r="JY118" s="65"/>
      <c r="JZ118" s="65"/>
      <c r="KA118" s="65"/>
    </row>
    <row r="119" spans="1:287" s="454" customFormat="1" ht="27" hidden="1" customHeight="1" outlineLevel="2" x14ac:dyDescent="0.2">
      <c r="A119" s="523"/>
      <c r="B119" s="527"/>
      <c r="C119" s="1259"/>
      <c r="D119" s="522"/>
      <c r="E119" s="1274"/>
      <c r="F119" s="1275"/>
      <c r="G119" s="30"/>
      <c r="H119" s="1274"/>
      <c r="I119" s="1275"/>
      <c r="J119" s="30"/>
      <c r="K119" s="1274"/>
      <c r="L119" s="1275"/>
      <c r="M119" s="30"/>
      <c r="N119" s="1274"/>
      <c r="O119" s="1275"/>
      <c r="P119" s="30"/>
      <c r="Q119" s="1274"/>
      <c r="R119" s="1275"/>
      <c r="S119" s="30"/>
      <c r="T119" s="1274"/>
      <c r="U119" s="1275"/>
      <c r="V119" s="30"/>
      <c r="W119" s="1274"/>
      <c r="X119" s="1275"/>
      <c r="Y119" s="30"/>
      <c r="Z119" s="1274"/>
      <c r="AA119" s="1275"/>
      <c r="AB119" s="30"/>
      <c r="AC119" s="1274"/>
      <c r="AD119" s="1275"/>
      <c r="AE119" s="30"/>
      <c r="AF119" s="1274"/>
      <c r="AG119" s="1275"/>
      <c r="AH119" s="30"/>
      <c r="AI119" s="1274"/>
      <c r="AJ119" s="1275"/>
      <c r="AK119" s="30"/>
      <c r="AL119" s="1274"/>
      <c r="AM119" s="1275"/>
      <c r="AN119" s="30"/>
      <c r="AO119" s="1274"/>
      <c r="AP119" s="1275"/>
      <c r="AQ119" s="30"/>
      <c r="AR119" s="1274"/>
      <c r="AS119" s="1275"/>
      <c r="AT119" s="30"/>
      <c r="AU119" s="1274"/>
      <c r="AV119" s="1275"/>
      <c r="AW119" s="30"/>
      <c r="AX119" s="1274"/>
      <c r="AY119" s="1275"/>
      <c r="AZ119" s="30"/>
      <c r="BA119" s="1274"/>
      <c r="BB119" s="1275"/>
      <c r="BC119" s="30"/>
      <c r="BD119" s="1274"/>
      <c r="BE119" s="1275"/>
      <c r="BF119" s="30"/>
      <c r="BG119" s="1274"/>
      <c r="BH119" s="1275"/>
      <c r="BI119" s="30"/>
      <c r="BJ119" s="1274"/>
      <c r="BK119" s="1275"/>
      <c r="BL119" s="73"/>
      <c r="BM119" s="31"/>
      <c r="BN119" s="31"/>
      <c r="BO119" s="31"/>
      <c r="BP119" s="31"/>
      <c r="BQ119" s="31"/>
      <c r="BR119" s="31"/>
      <c r="BS119" s="31"/>
      <c r="BT119" s="31"/>
      <c r="BU119" s="31"/>
      <c r="BV119" s="31"/>
      <c r="BW119" s="31"/>
      <c r="BX119" s="31"/>
      <c r="BY119" s="31"/>
      <c r="BZ119" s="31"/>
      <c r="CA119" s="31"/>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row>
    <row r="120" spans="1:287" ht="27" hidden="1" customHeight="1" outlineLevel="2" x14ac:dyDescent="0.2">
      <c r="A120" s="523"/>
      <c r="B120" s="526" t="s">
        <v>72</v>
      </c>
      <c r="C120" s="1259"/>
      <c r="D120" s="524"/>
      <c r="E120" s="1254"/>
      <c r="F120" s="1254"/>
      <c r="G120" s="2"/>
      <c r="H120" s="1254"/>
      <c r="I120" s="1254"/>
      <c r="J120" s="2"/>
      <c r="K120" s="1254"/>
      <c r="L120" s="1254"/>
      <c r="M120" s="2"/>
      <c r="N120" s="1254"/>
      <c r="O120" s="1254"/>
      <c r="P120" s="2"/>
      <c r="Q120" s="1254"/>
      <c r="R120" s="1254"/>
      <c r="S120" s="2"/>
      <c r="T120" s="1254"/>
      <c r="U120" s="1254"/>
      <c r="V120" s="2"/>
      <c r="W120" s="1254"/>
      <c r="X120" s="1254"/>
      <c r="Y120" s="2"/>
      <c r="Z120" s="1254"/>
      <c r="AA120" s="1254"/>
      <c r="AB120" s="2"/>
      <c r="AC120" s="1254"/>
      <c r="AD120" s="1254"/>
      <c r="AE120" s="2"/>
      <c r="AF120" s="1254"/>
      <c r="AG120" s="1254"/>
      <c r="AH120" s="2"/>
      <c r="AI120" s="1254"/>
      <c r="AJ120" s="1254"/>
      <c r="AK120" s="2"/>
      <c r="AL120" s="1254"/>
      <c r="AM120" s="1254"/>
      <c r="AN120" s="2"/>
      <c r="AO120" s="1254"/>
      <c r="AP120" s="1254"/>
      <c r="AQ120" s="2"/>
      <c r="AR120" s="1254"/>
      <c r="AS120" s="1254"/>
      <c r="AT120" s="2"/>
      <c r="AU120" s="1254"/>
      <c r="AV120" s="1254"/>
      <c r="AW120" s="2"/>
      <c r="AX120" s="1254"/>
      <c r="AY120" s="1254"/>
      <c r="AZ120" s="2"/>
      <c r="BA120" s="1254"/>
      <c r="BB120" s="1254"/>
      <c r="BC120" s="2"/>
      <c r="BD120" s="1254"/>
      <c r="BE120" s="1254"/>
      <c r="BF120" s="2"/>
      <c r="BG120" s="1254"/>
      <c r="BH120" s="1254"/>
      <c r="BI120" s="2"/>
      <c r="BJ120" s="1254"/>
      <c r="BK120" s="1254"/>
      <c r="BL120" s="62"/>
      <c r="CB120" s="62"/>
      <c r="CC120" s="62"/>
      <c r="CD120" s="62"/>
      <c r="CE120" s="62"/>
      <c r="CF120" s="62"/>
      <c r="CG120" s="62"/>
      <c r="CH120" s="62"/>
      <c r="CI120" s="62"/>
      <c r="CJ120" s="62"/>
      <c r="CK120" s="62"/>
      <c r="CL120" s="62"/>
      <c r="CM120" s="62"/>
      <c r="CN120" s="62"/>
      <c r="CO120" s="62"/>
      <c r="CP120" s="62"/>
      <c r="CQ120" s="62"/>
      <c r="GH120" s="62"/>
      <c r="GI120" s="62"/>
      <c r="GJ120" s="62"/>
      <c r="GK120" s="62"/>
      <c r="GL120" s="62"/>
      <c r="GM120" s="62"/>
      <c r="GN120" s="62"/>
      <c r="GO120" s="62"/>
      <c r="GP120" s="62"/>
      <c r="GQ120" s="62"/>
      <c r="GR120" s="62"/>
      <c r="GS120" s="62"/>
      <c r="GT120" s="62"/>
      <c r="GU120" s="62"/>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row>
    <row r="121" spans="1:287" ht="27" hidden="1" customHeight="1" outlineLevel="2" x14ac:dyDescent="0.2">
      <c r="A121" s="523"/>
      <c r="B121" s="457" t="s">
        <v>73</v>
      </c>
      <c r="C121" s="1259"/>
      <c r="D121" s="524"/>
      <c r="E121" s="1254"/>
      <c r="F121" s="1254"/>
      <c r="G121" s="2"/>
      <c r="H121" s="1254"/>
      <c r="I121" s="1254"/>
      <c r="J121" s="2"/>
      <c r="K121" s="1254"/>
      <c r="L121" s="1254"/>
      <c r="M121" s="2"/>
      <c r="N121" s="1254"/>
      <c r="O121" s="1254"/>
      <c r="P121" s="2"/>
      <c r="Q121" s="1254"/>
      <c r="R121" s="1254"/>
      <c r="S121" s="2"/>
      <c r="T121" s="1254"/>
      <c r="U121" s="1254"/>
      <c r="V121" s="2"/>
      <c r="W121" s="1254"/>
      <c r="X121" s="1254"/>
      <c r="Y121" s="2"/>
      <c r="Z121" s="1254"/>
      <c r="AA121" s="1254"/>
      <c r="AB121" s="2"/>
      <c r="AC121" s="1254"/>
      <c r="AD121" s="1254"/>
      <c r="AE121" s="2"/>
      <c r="AF121" s="1254"/>
      <c r="AG121" s="1254"/>
      <c r="AH121" s="2"/>
      <c r="AI121" s="1254"/>
      <c r="AJ121" s="1254"/>
      <c r="AK121" s="2"/>
      <c r="AL121" s="1254"/>
      <c r="AM121" s="1254"/>
      <c r="AN121" s="2"/>
      <c r="AO121" s="1254"/>
      <c r="AP121" s="1254"/>
      <c r="AQ121" s="2"/>
      <c r="AR121" s="1254"/>
      <c r="AS121" s="1254"/>
      <c r="AT121" s="2"/>
      <c r="AU121" s="1254"/>
      <c r="AV121" s="1254"/>
      <c r="AW121" s="2"/>
      <c r="AX121" s="1254"/>
      <c r="AY121" s="1254"/>
      <c r="AZ121" s="2"/>
      <c r="BA121" s="1254"/>
      <c r="BB121" s="1254"/>
      <c r="BC121" s="2"/>
      <c r="BD121" s="1254"/>
      <c r="BE121" s="1254"/>
      <c r="BF121" s="2"/>
      <c r="BG121" s="1254"/>
      <c r="BH121" s="1254"/>
      <c r="BI121" s="2"/>
      <c r="BJ121" s="1254"/>
      <c r="BK121" s="1254"/>
      <c r="BL121" s="62"/>
      <c r="CB121" s="62"/>
      <c r="CC121" s="62"/>
      <c r="CD121" s="62"/>
      <c r="CE121" s="62"/>
      <c r="CF121" s="62"/>
      <c r="CG121" s="62"/>
      <c r="CH121" s="62"/>
      <c r="CI121" s="62"/>
      <c r="CJ121" s="62"/>
      <c r="CK121" s="62"/>
      <c r="CL121" s="62"/>
      <c r="CM121" s="62"/>
      <c r="CN121" s="62"/>
      <c r="CO121" s="62"/>
      <c r="CP121" s="62"/>
      <c r="CQ121" s="62"/>
      <c r="GH121" s="62"/>
      <c r="GI121" s="62"/>
      <c r="GJ121" s="62"/>
      <c r="GK121" s="62"/>
      <c r="GL121" s="62"/>
      <c r="GM121" s="62"/>
      <c r="GN121" s="62"/>
      <c r="GO121" s="62"/>
      <c r="GP121" s="62"/>
      <c r="GQ121" s="62"/>
      <c r="GR121" s="62"/>
      <c r="GS121" s="62"/>
      <c r="GT121" s="62"/>
      <c r="GU121" s="62"/>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row>
    <row r="122" spans="1:287" ht="27" hidden="1" customHeight="1" outlineLevel="2" x14ac:dyDescent="0.2">
      <c r="A122" s="523"/>
      <c r="B122" s="457" t="s">
        <v>126</v>
      </c>
      <c r="C122" s="1259"/>
      <c r="D122" s="524"/>
      <c r="E122" s="1254"/>
      <c r="F122" s="1254"/>
      <c r="G122" s="2"/>
      <c r="H122" s="1254"/>
      <c r="I122" s="1254"/>
      <c r="J122" s="2"/>
      <c r="K122" s="1254"/>
      <c r="L122" s="1254"/>
      <c r="M122" s="2"/>
      <c r="N122" s="1254"/>
      <c r="O122" s="1254"/>
      <c r="P122" s="2"/>
      <c r="Q122" s="1254"/>
      <c r="R122" s="1254"/>
      <c r="S122" s="2"/>
      <c r="T122" s="1254"/>
      <c r="U122" s="1254"/>
      <c r="V122" s="2"/>
      <c r="W122" s="1254"/>
      <c r="X122" s="1254"/>
      <c r="Y122" s="2"/>
      <c r="Z122" s="1254"/>
      <c r="AA122" s="1254"/>
      <c r="AB122" s="2"/>
      <c r="AC122" s="1254"/>
      <c r="AD122" s="1254"/>
      <c r="AE122" s="2"/>
      <c r="AF122" s="1254"/>
      <c r="AG122" s="1254"/>
      <c r="AH122" s="2"/>
      <c r="AI122" s="1254"/>
      <c r="AJ122" s="1254"/>
      <c r="AK122" s="2"/>
      <c r="AL122" s="1254"/>
      <c r="AM122" s="1254"/>
      <c r="AN122" s="2"/>
      <c r="AO122" s="1254"/>
      <c r="AP122" s="1254"/>
      <c r="AQ122" s="2"/>
      <c r="AR122" s="1254"/>
      <c r="AS122" s="1254"/>
      <c r="AT122" s="2"/>
      <c r="AU122" s="1254"/>
      <c r="AV122" s="1254"/>
      <c r="AW122" s="2"/>
      <c r="AX122" s="1254"/>
      <c r="AY122" s="1254"/>
      <c r="AZ122" s="2"/>
      <c r="BA122" s="1254"/>
      <c r="BB122" s="1254"/>
      <c r="BC122" s="2"/>
      <c r="BD122" s="1254"/>
      <c r="BE122" s="1254"/>
      <c r="BF122" s="2"/>
      <c r="BG122" s="1254"/>
      <c r="BH122" s="1254"/>
      <c r="BI122" s="2"/>
      <c r="BJ122" s="1254"/>
      <c r="BK122" s="1254"/>
      <c r="BL122" s="62"/>
      <c r="CB122" s="62"/>
      <c r="CC122" s="62"/>
      <c r="CD122" s="62"/>
      <c r="CE122" s="62"/>
      <c r="CF122" s="62"/>
      <c r="CG122" s="62"/>
      <c r="CH122" s="62"/>
      <c r="CI122" s="62"/>
      <c r="CJ122" s="62"/>
      <c r="CK122" s="62"/>
      <c r="CL122" s="62"/>
      <c r="CM122" s="62"/>
      <c r="CN122" s="62"/>
      <c r="CO122" s="62"/>
      <c r="CP122" s="62"/>
      <c r="CQ122" s="62"/>
      <c r="GH122" s="62"/>
      <c r="GI122" s="62"/>
      <c r="GJ122" s="62"/>
      <c r="GK122" s="62"/>
      <c r="GL122" s="62"/>
      <c r="GM122" s="62"/>
      <c r="GN122" s="62"/>
      <c r="GO122" s="62"/>
      <c r="GP122" s="62"/>
      <c r="GQ122" s="62"/>
      <c r="GR122" s="62"/>
      <c r="GS122" s="62"/>
      <c r="GT122" s="62"/>
      <c r="GU122" s="62"/>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c r="IW122" s="65"/>
      <c r="IX122" s="65"/>
      <c r="IY122" s="65"/>
      <c r="IZ122" s="65"/>
      <c r="JA122" s="65"/>
      <c r="JB122" s="65"/>
      <c r="JC122" s="65"/>
      <c r="JD122" s="65"/>
      <c r="JE122" s="65"/>
      <c r="JF122" s="65"/>
      <c r="JG122" s="65"/>
      <c r="JH122" s="65"/>
      <c r="JI122" s="65"/>
      <c r="JJ122" s="65"/>
      <c r="JK122" s="65"/>
      <c r="JL122" s="65"/>
      <c r="JM122" s="65"/>
      <c r="JN122" s="65"/>
      <c r="JO122" s="65"/>
      <c r="JP122" s="65"/>
      <c r="JQ122" s="65"/>
      <c r="JR122" s="65"/>
      <c r="JS122" s="65"/>
      <c r="JT122" s="65"/>
      <c r="JU122" s="65"/>
      <c r="JV122" s="65"/>
      <c r="JW122" s="65"/>
      <c r="JX122" s="65"/>
      <c r="JY122" s="65"/>
      <c r="JZ122" s="65"/>
      <c r="KA122" s="65"/>
    </row>
    <row r="123" spans="1:287" ht="27" hidden="1" customHeight="1" outlineLevel="2" x14ac:dyDescent="0.2">
      <c r="A123" s="523"/>
      <c r="B123" s="457" t="s">
        <v>100</v>
      </c>
      <c r="C123" s="1259"/>
      <c r="D123" s="524"/>
      <c r="E123" s="1254"/>
      <c r="F123" s="1254"/>
      <c r="G123" s="2"/>
      <c r="H123" s="1254"/>
      <c r="I123" s="1254"/>
      <c r="J123" s="2"/>
      <c r="K123" s="1254"/>
      <c r="L123" s="1254"/>
      <c r="M123" s="2"/>
      <c r="N123" s="1254"/>
      <c r="O123" s="1254"/>
      <c r="P123" s="2"/>
      <c r="Q123" s="1254"/>
      <c r="R123" s="1254"/>
      <c r="S123" s="2"/>
      <c r="T123" s="1254"/>
      <c r="U123" s="1254"/>
      <c r="V123" s="2"/>
      <c r="W123" s="1254"/>
      <c r="X123" s="1254"/>
      <c r="Y123" s="2"/>
      <c r="Z123" s="1254"/>
      <c r="AA123" s="1254"/>
      <c r="AB123" s="2"/>
      <c r="AC123" s="1254"/>
      <c r="AD123" s="1254"/>
      <c r="AE123" s="2"/>
      <c r="AF123" s="1254"/>
      <c r="AG123" s="1254"/>
      <c r="AH123" s="2"/>
      <c r="AI123" s="1254"/>
      <c r="AJ123" s="1254"/>
      <c r="AK123" s="2"/>
      <c r="AL123" s="1254"/>
      <c r="AM123" s="1254"/>
      <c r="AN123" s="2"/>
      <c r="AO123" s="1254"/>
      <c r="AP123" s="1254"/>
      <c r="AQ123" s="2"/>
      <c r="AR123" s="1254"/>
      <c r="AS123" s="1254"/>
      <c r="AT123" s="2"/>
      <c r="AU123" s="1254"/>
      <c r="AV123" s="1254"/>
      <c r="AW123" s="2"/>
      <c r="AX123" s="1254"/>
      <c r="AY123" s="1254"/>
      <c r="AZ123" s="2"/>
      <c r="BA123" s="1254"/>
      <c r="BB123" s="1254"/>
      <c r="BC123" s="2"/>
      <c r="BD123" s="1254"/>
      <c r="BE123" s="1254"/>
      <c r="BF123" s="2"/>
      <c r="BG123" s="1254"/>
      <c r="BH123" s="1254"/>
      <c r="BI123" s="2"/>
      <c r="BJ123" s="1254"/>
      <c r="BK123" s="1254"/>
      <c r="BL123" s="62"/>
      <c r="CB123" s="62"/>
      <c r="CC123" s="62"/>
      <c r="CD123" s="62"/>
      <c r="CE123" s="62"/>
      <c r="CF123" s="62"/>
      <c r="CG123" s="62"/>
      <c r="CH123" s="62"/>
      <c r="CI123" s="62"/>
      <c r="CJ123" s="62"/>
      <c r="CK123" s="62"/>
      <c r="CL123" s="62"/>
      <c r="CM123" s="62"/>
      <c r="CN123" s="62"/>
      <c r="CO123" s="62"/>
      <c r="CP123" s="62"/>
      <c r="CQ123" s="62"/>
      <c r="GH123" s="62"/>
      <c r="GI123" s="62"/>
      <c r="GJ123" s="62"/>
      <c r="GK123" s="62"/>
      <c r="GL123" s="62"/>
      <c r="GM123" s="62"/>
      <c r="GN123" s="62"/>
      <c r="GO123" s="62"/>
      <c r="GP123" s="62"/>
      <c r="GQ123" s="62"/>
      <c r="GR123" s="62"/>
      <c r="GS123" s="62"/>
      <c r="GT123" s="62"/>
      <c r="GU123" s="62"/>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65"/>
      <c r="JT123" s="65"/>
      <c r="JU123" s="65"/>
      <c r="JV123" s="65"/>
      <c r="JW123" s="65"/>
      <c r="JX123" s="65"/>
      <c r="JY123" s="65"/>
      <c r="JZ123" s="65"/>
      <c r="KA123" s="65"/>
    </row>
    <row r="124" spans="1:287" ht="27" hidden="1" customHeight="1" outlineLevel="2" x14ac:dyDescent="0.2">
      <c r="A124" s="523"/>
      <c r="B124" s="457" t="s">
        <v>74</v>
      </c>
      <c r="C124" s="1259"/>
      <c r="D124" s="524"/>
      <c r="E124" s="1254"/>
      <c r="F124" s="1254"/>
      <c r="G124" s="2"/>
      <c r="H124" s="1254"/>
      <c r="I124" s="1254"/>
      <c r="J124" s="2"/>
      <c r="K124" s="1254"/>
      <c r="L124" s="1254"/>
      <c r="M124" s="2"/>
      <c r="N124" s="1254"/>
      <c r="O124" s="1254"/>
      <c r="P124" s="2"/>
      <c r="Q124" s="1254"/>
      <c r="R124" s="1254"/>
      <c r="S124" s="2"/>
      <c r="T124" s="1254"/>
      <c r="U124" s="1254"/>
      <c r="V124" s="2"/>
      <c r="W124" s="1254"/>
      <c r="X124" s="1254"/>
      <c r="Y124" s="2"/>
      <c r="Z124" s="1254"/>
      <c r="AA124" s="1254"/>
      <c r="AB124" s="2"/>
      <c r="AC124" s="1254"/>
      <c r="AD124" s="1254"/>
      <c r="AE124" s="2"/>
      <c r="AF124" s="1254"/>
      <c r="AG124" s="1254"/>
      <c r="AH124" s="2"/>
      <c r="AI124" s="1254"/>
      <c r="AJ124" s="1254"/>
      <c r="AK124" s="2"/>
      <c r="AL124" s="1254"/>
      <c r="AM124" s="1254"/>
      <c r="AN124" s="2"/>
      <c r="AO124" s="1254"/>
      <c r="AP124" s="1254"/>
      <c r="AQ124" s="2"/>
      <c r="AR124" s="1254"/>
      <c r="AS124" s="1254"/>
      <c r="AT124" s="2"/>
      <c r="AU124" s="1254"/>
      <c r="AV124" s="1254"/>
      <c r="AW124" s="2"/>
      <c r="AX124" s="1254"/>
      <c r="AY124" s="1254"/>
      <c r="AZ124" s="2"/>
      <c r="BA124" s="1254"/>
      <c r="BB124" s="1254"/>
      <c r="BC124" s="2"/>
      <c r="BD124" s="1254"/>
      <c r="BE124" s="1254"/>
      <c r="BF124" s="2"/>
      <c r="BG124" s="1254"/>
      <c r="BH124" s="1254"/>
      <c r="BI124" s="2"/>
      <c r="BJ124" s="1254"/>
      <c r="BK124" s="1254"/>
      <c r="BL124" s="62"/>
      <c r="CB124" s="62"/>
      <c r="CC124" s="62"/>
      <c r="CD124" s="62"/>
      <c r="CE124" s="62"/>
      <c r="CF124" s="62"/>
      <c r="CG124" s="62"/>
      <c r="CH124" s="62"/>
      <c r="CI124" s="62"/>
      <c r="CJ124" s="62"/>
      <c r="CK124" s="62"/>
      <c r="CL124" s="62"/>
      <c r="CM124" s="62"/>
      <c r="CN124" s="62"/>
      <c r="CO124" s="62"/>
      <c r="CP124" s="62"/>
      <c r="CQ124" s="62"/>
      <c r="GH124" s="62"/>
      <c r="GI124" s="62"/>
      <c r="GJ124" s="62"/>
      <c r="GK124" s="62"/>
      <c r="GL124" s="62"/>
      <c r="GM124" s="62"/>
      <c r="GN124" s="62"/>
      <c r="GO124" s="62"/>
      <c r="GP124" s="62"/>
      <c r="GQ124" s="62"/>
      <c r="GR124" s="62"/>
      <c r="GS124" s="62"/>
      <c r="GT124" s="62"/>
      <c r="GU124" s="62"/>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c r="IW124" s="65"/>
      <c r="IX124" s="65"/>
      <c r="IY124" s="65"/>
      <c r="IZ124" s="65"/>
      <c r="JA124" s="65"/>
      <c r="JB124" s="65"/>
      <c r="JC124" s="65"/>
      <c r="JD124" s="65"/>
      <c r="JE124" s="65"/>
      <c r="JF124" s="65"/>
      <c r="JG124" s="65"/>
      <c r="JH124" s="65"/>
      <c r="JI124" s="65"/>
      <c r="JJ124" s="65"/>
      <c r="JK124" s="65"/>
      <c r="JL124" s="65"/>
      <c r="JM124" s="65"/>
      <c r="JN124" s="65"/>
      <c r="JO124" s="65"/>
      <c r="JP124" s="65"/>
      <c r="JQ124" s="65"/>
      <c r="JR124" s="65"/>
      <c r="JS124" s="65"/>
      <c r="JT124" s="65"/>
      <c r="JU124" s="65"/>
      <c r="JV124" s="65"/>
      <c r="JW124" s="65"/>
      <c r="JX124" s="65"/>
      <c r="JY124" s="65"/>
      <c r="JZ124" s="65"/>
      <c r="KA124" s="65"/>
    </row>
    <row r="125" spans="1:287" s="454" customFormat="1" ht="27" hidden="1" customHeight="1" outlineLevel="2" x14ac:dyDescent="0.2">
      <c r="A125" s="528"/>
      <c r="B125" s="526"/>
      <c r="C125" s="1259"/>
      <c r="D125" s="529"/>
      <c r="E125" s="1255"/>
      <c r="F125" s="1255"/>
      <c r="G125" s="358"/>
      <c r="H125" s="1255"/>
      <c r="I125" s="1255"/>
      <c r="J125" s="349"/>
      <c r="K125" s="1255"/>
      <c r="L125" s="1255"/>
      <c r="M125" s="349"/>
      <c r="N125" s="1255"/>
      <c r="O125" s="1255"/>
      <c r="P125" s="349"/>
      <c r="Q125" s="1255"/>
      <c r="R125" s="1255"/>
      <c r="S125" s="349"/>
      <c r="T125" s="1255"/>
      <c r="U125" s="1255"/>
      <c r="V125" s="349"/>
      <c r="W125" s="1255"/>
      <c r="X125" s="1255"/>
      <c r="Y125" s="349"/>
      <c r="Z125" s="1255"/>
      <c r="AA125" s="1255"/>
      <c r="AB125" s="349"/>
      <c r="AC125" s="1255"/>
      <c r="AD125" s="1255"/>
      <c r="AE125" s="349"/>
      <c r="AF125" s="1255"/>
      <c r="AG125" s="1255"/>
      <c r="AH125" s="349"/>
      <c r="AI125" s="1255"/>
      <c r="AJ125" s="1255"/>
      <c r="AK125" s="349"/>
      <c r="AL125" s="1255"/>
      <c r="AM125" s="1255"/>
      <c r="AN125" s="349"/>
      <c r="AO125" s="1255"/>
      <c r="AP125" s="1255"/>
      <c r="AQ125" s="349"/>
      <c r="AR125" s="1255"/>
      <c r="AS125" s="1255"/>
      <c r="AT125" s="349"/>
      <c r="AU125" s="1255"/>
      <c r="AV125" s="1255"/>
      <c r="AW125" s="349"/>
      <c r="AX125" s="1255"/>
      <c r="AY125" s="1255"/>
      <c r="AZ125" s="349"/>
      <c r="BA125" s="1255"/>
      <c r="BB125" s="1255"/>
      <c r="BC125" s="349"/>
      <c r="BD125" s="1255"/>
      <c r="BE125" s="1255"/>
      <c r="BF125" s="349"/>
      <c r="BG125" s="1255"/>
      <c r="BH125" s="1255"/>
      <c r="BI125" s="349"/>
      <c r="BJ125" s="1255"/>
      <c r="BK125" s="1255"/>
      <c r="BL125" s="73"/>
      <c r="BM125" s="31"/>
      <c r="BN125" s="31"/>
      <c r="BO125" s="31"/>
      <c r="BP125" s="31"/>
      <c r="BQ125" s="31"/>
      <c r="BR125" s="31"/>
      <c r="BS125" s="31"/>
      <c r="BT125" s="31"/>
      <c r="BU125" s="31"/>
      <c r="BV125" s="31"/>
      <c r="BW125" s="31"/>
      <c r="BX125" s="31"/>
      <c r="BY125" s="31"/>
      <c r="BZ125" s="31"/>
      <c r="CA125" s="31"/>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row>
    <row r="126" spans="1:287" ht="27" hidden="1" customHeight="1" outlineLevel="2" x14ac:dyDescent="0.2">
      <c r="A126" s="523"/>
      <c r="B126" s="603" t="s">
        <v>331</v>
      </c>
      <c r="C126" s="1259"/>
      <c r="D126" s="524"/>
      <c r="E126" s="1254"/>
      <c r="F126" s="1254"/>
      <c r="G126" s="358"/>
      <c r="H126" s="1254"/>
      <c r="I126" s="1254"/>
      <c r="J126" s="349"/>
      <c r="K126" s="1254"/>
      <c r="L126" s="1254"/>
      <c r="M126" s="349"/>
      <c r="N126" s="1254"/>
      <c r="O126" s="1254"/>
      <c r="P126" s="349"/>
      <c r="Q126" s="1254"/>
      <c r="R126" s="1254"/>
      <c r="S126" s="349"/>
      <c r="T126" s="1254"/>
      <c r="U126" s="1254"/>
      <c r="V126" s="349"/>
      <c r="W126" s="1254"/>
      <c r="X126" s="1254"/>
      <c r="Y126" s="349"/>
      <c r="Z126" s="1254"/>
      <c r="AA126" s="1254"/>
      <c r="AB126" s="349"/>
      <c r="AC126" s="1254"/>
      <c r="AD126" s="1254"/>
      <c r="AE126" s="349"/>
      <c r="AF126" s="1254"/>
      <c r="AG126" s="1254"/>
      <c r="AH126" s="349"/>
      <c r="AI126" s="1254"/>
      <c r="AJ126" s="1254"/>
      <c r="AK126" s="349"/>
      <c r="AL126" s="1254"/>
      <c r="AM126" s="1254"/>
      <c r="AN126" s="349"/>
      <c r="AO126" s="1254"/>
      <c r="AP126" s="1254"/>
      <c r="AQ126" s="349"/>
      <c r="AR126" s="1254"/>
      <c r="AS126" s="1254"/>
      <c r="AT126" s="349"/>
      <c r="AU126" s="1254"/>
      <c r="AV126" s="1254"/>
      <c r="AW126" s="349"/>
      <c r="AX126" s="1254"/>
      <c r="AY126" s="1254"/>
      <c r="AZ126" s="349"/>
      <c r="BA126" s="1254"/>
      <c r="BB126" s="1254"/>
      <c r="BC126" s="349"/>
      <c r="BD126" s="1254"/>
      <c r="BE126" s="1254"/>
      <c r="BF126" s="349"/>
      <c r="BG126" s="1254"/>
      <c r="BH126" s="1254"/>
      <c r="BI126" s="349"/>
      <c r="BJ126" s="1254"/>
      <c r="BK126" s="1254"/>
      <c r="BL126" s="62"/>
      <c r="CB126" s="62"/>
      <c r="CC126" s="62"/>
      <c r="CD126" s="62"/>
      <c r="CE126" s="62"/>
      <c r="CF126" s="62"/>
      <c r="CG126" s="62"/>
      <c r="CH126" s="62"/>
      <c r="CI126" s="62"/>
      <c r="CJ126" s="62"/>
      <c r="CK126" s="62"/>
      <c r="CL126" s="62"/>
      <c r="CM126" s="62"/>
      <c r="CN126" s="62"/>
      <c r="CO126" s="62"/>
      <c r="CP126" s="62"/>
      <c r="CQ126" s="62"/>
      <c r="GH126" s="62"/>
      <c r="GI126" s="62"/>
      <c r="GJ126" s="62"/>
      <c r="GK126" s="62"/>
      <c r="GL126" s="62"/>
      <c r="GM126" s="62"/>
      <c r="GN126" s="62"/>
      <c r="GO126" s="62"/>
      <c r="GP126" s="62"/>
      <c r="GQ126" s="62"/>
      <c r="GR126" s="62"/>
      <c r="GS126" s="62"/>
      <c r="GT126" s="62"/>
      <c r="GU126" s="62"/>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c r="IW126" s="65"/>
      <c r="IX126" s="65"/>
      <c r="IY126" s="65"/>
      <c r="IZ126" s="65"/>
      <c r="JA126" s="65"/>
      <c r="JB126" s="65"/>
      <c r="JC126" s="65"/>
      <c r="JD126" s="65"/>
      <c r="JE126" s="65"/>
      <c r="JF126" s="65"/>
      <c r="JG126" s="65"/>
      <c r="JH126" s="65"/>
      <c r="JI126" s="65"/>
      <c r="JJ126" s="65"/>
      <c r="JK126" s="65"/>
      <c r="JL126" s="65"/>
      <c r="JM126" s="65"/>
      <c r="JN126" s="65"/>
      <c r="JO126" s="65"/>
      <c r="JP126" s="65"/>
      <c r="JQ126" s="65"/>
      <c r="JR126" s="65"/>
      <c r="JS126" s="65"/>
      <c r="JT126" s="65"/>
      <c r="JU126" s="65"/>
      <c r="JV126" s="65"/>
      <c r="JW126" s="65"/>
      <c r="JX126" s="65"/>
      <c r="JY126" s="65"/>
      <c r="JZ126" s="65"/>
      <c r="KA126" s="65"/>
    </row>
    <row r="127" spans="1:287" ht="27" hidden="1" customHeight="1" outlineLevel="2" x14ac:dyDescent="0.2">
      <c r="A127" s="523"/>
      <c r="B127" s="457" t="s">
        <v>75</v>
      </c>
      <c r="C127" s="1259"/>
      <c r="D127" s="524"/>
      <c r="E127" s="1254"/>
      <c r="F127" s="1254"/>
      <c r="G127" s="358"/>
      <c r="H127" s="1254"/>
      <c r="I127" s="1254"/>
      <c r="J127" s="349"/>
      <c r="K127" s="1254"/>
      <c r="L127" s="1254"/>
      <c r="M127" s="349"/>
      <c r="N127" s="1254"/>
      <c r="O127" s="1254"/>
      <c r="P127" s="349"/>
      <c r="Q127" s="1254"/>
      <c r="R127" s="1254"/>
      <c r="S127" s="349"/>
      <c r="T127" s="1254"/>
      <c r="U127" s="1254"/>
      <c r="V127" s="349"/>
      <c r="W127" s="1254"/>
      <c r="X127" s="1254"/>
      <c r="Y127" s="349"/>
      <c r="Z127" s="1254"/>
      <c r="AA127" s="1254"/>
      <c r="AB127" s="349"/>
      <c r="AC127" s="1254"/>
      <c r="AD127" s="1254"/>
      <c r="AE127" s="349"/>
      <c r="AF127" s="1254"/>
      <c r="AG127" s="1254"/>
      <c r="AH127" s="349"/>
      <c r="AI127" s="1254"/>
      <c r="AJ127" s="1254"/>
      <c r="AK127" s="349"/>
      <c r="AL127" s="1254"/>
      <c r="AM127" s="1254"/>
      <c r="AN127" s="349"/>
      <c r="AO127" s="1254"/>
      <c r="AP127" s="1254"/>
      <c r="AQ127" s="349"/>
      <c r="AR127" s="1254"/>
      <c r="AS127" s="1254"/>
      <c r="AT127" s="349"/>
      <c r="AU127" s="1254"/>
      <c r="AV127" s="1254"/>
      <c r="AW127" s="349"/>
      <c r="AX127" s="1254"/>
      <c r="AY127" s="1254"/>
      <c r="AZ127" s="349"/>
      <c r="BA127" s="1254"/>
      <c r="BB127" s="1254"/>
      <c r="BC127" s="349"/>
      <c r="BD127" s="1254"/>
      <c r="BE127" s="1254"/>
      <c r="BF127" s="349"/>
      <c r="BG127" s="1254"/>
      <c r="BH127" s="1254"/>
      <c r="BI127" s="349"/>
      <c r="BJ127" s="1254"/>
      <c r="BK127" s="1254"/>
      <c r="BL127" s="62"/>
      <c r="CB127" s="62"/>
      <c r="CC127" s="62"/>
      <c r="CD127" s="62"/>
      <c r="CE127" s="62"/>
      <c r="CF127" s="62"/>
      <c r="CG127" s="62"/>
      <c r="CH127" s="62"/>
      <c r="CI127" s="62"/>
      <c r="CJ127" s="62"/>
      <c r="CK127" s="62"/>
      <c r="CL127" s="62"/>
      <c r="CM127" s="62"/>
      <c r="CN127" s="62"/>
      <c r="CO127" s="62"/>
      <c r="CP127" s="62"/>
      <c r="CQ127" s="62"/>
      <c r="GH127" s="62"/>
      <c r="GI127" s="62"/>
      <c r="GJ127" s="62"/>
      <c r="GK127" s="62"/>
      <c r="GL127" s="62"/>
      <c r="GM127" s="62"/>
      <c r="GN127" s="62"/>
      <c r="GO127" s="62"/>
      <c r="GP127" s="62"/>
      <c r="GQ127" s="62"/>
      <c r="GR127" s="62"/>
      <c r="GS127" s="62"/>
      <c r="GT127" s="62"/>
      <c r="GU127" s="62"/>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c r="IW127" s="65"/>
      <c r="IX127" s="65"/>
      <c r="IY127" s="65"/>
      <c r="IZ127" s="65"/>
      <c r="JA127" s="65"/>
      <c r="JB127" s="65"/>
      <c r="JC127" s="65"/>
      <c r="JD127" s="65"/>
      <c r="JE127" s="65"/>
      <c r="JF127" s="65"/>
      <c r="JG127" s="65"/>
      <c r="JH127" s="65"/>
      <c r="JI127" s="65"/>
      <c r="JJ127" s="65"/>
      <c r="JK127" s="65"/>
      <c r="JL127" s="65"/>
      <c r="JM127" s="65"/>
      <c r="JN127" s="65"/>
      <c r="JO127" s="65"/>
      <c r="JP127" s="65"/>
      <c r="JQ127" s="65"/>
      <c r="JR127" s="65"/>
      <c r="JS127" s="65"/>
      <c r="JT127" s="65"/>
      <c r="JU127" s="65"/>
      <c r="JV127" s="65"/>
      <c r="JW127" s="65"/>
      <c r="JX127" s="65"/>
      <c r="JY127" s="65"/>
      <c r="JZ127" s="65"/>
      <c r="KA127" s="65"/>
    </row>
    <row r="128" spans="1:287" ht="27" hidden="1" customHeight="1" outlineLevel="2" x14ac:dyDescent="0.2">
      <c r="A128" s="523"/>
      <c r="B128" s="457" t="s">
        <v>76</v>
      </c>
      <c r="C128" s="1259"/>
      <c r="D128" s="524"/>
      <c r="E128" s="1254"/>
      <c r="F128" s="1254"/>
      <c r="G128" s="473"/>
      <c r="H128" s="1254"/>
      <c r="I128" s="1254"/>
      <c r="J128" s="473"/>
      <c r="K128" s="1254"/>
      <c r="L128" s="1254"/>
      <c r="M128" s="473"/>
      <c r="N128" s="1254"/>
      <c r="O128" s="1254"/>
      <c r="P128" s="473"/>
      <c r="Q128" s="1254"/>
      <c r="R128" s="1254"/>
      <c r="S128" s="473"/>
      <c r="T128" s="1254"/>
      <c r="U128" s="1254"/>
      <c r="V128" s="473"/>
      <c r="W128" s="1254"/>
      <c r="X128" s="1254"/>
      <c r="Y128" s="473"/>
      <c r="Z128" s="1254"/>
      <c r="AA128" s="1254"/>
      <c r="AB128" s="473"/>
      <c r="AC128" s="1254"/>
      <c r="AD128" s="1254"/>
      <c r="AE128" s="473"/>
      <c r="AF128" s="1254"/>
      <c r="AG128" s="1254"/>
      <c r="AH128" s="473"/>
      <c r="AI128" s="1254"/>
      <c r="AJ128" s="1254"/>
      <c r="AK128" s="473"/>
      <c r="AL128" s="1254"/>
      <c r="AM128" s="1254"/>
      <c r="AN128" s="473"/>
      <c r="AO128" s="1254"/>
      <c r="AP128" s="1254"/>
      <c r="AQ128" s="473"/>
      <c r="AR128" s="1254"/>
      <c r="AS128" s="1254"/>
      <c r="AT128" s="473"/>
      <c r="AU128" s="1254"/>
      <c r="AV128" s="1254"/>
      <c r="AW128" s="473"/>
      <c r="AX128" s="1254"/>
      <c r="AY128" s="1254"/>
      <c r="AZ128" s="473"/>
      <c r="BA128" s="1254"/>
      <c r="BB128" s="1254"/>
      <c r="BC128" s="473"/>
      <c r="BD128" s="1254"/>
      <c r="BE128" s="1254"/>
      <c r="BF128" s="473"/>
      <c r="BG128" s="1254"/>
      <c r="BH128" s="1254"/>
      <c r="BI128" s="473"/>
      <c r="BJ128" s="1254"/>
      <c r="BK128" s="1254"/>
      <c r="BL128" s="62"/>
      <c r="CB128" s="62"/>
      <c r="CC128" s="62"/>
      <c r="CD128" s="62"/>
      <c r="CE128" s="62"/>
      <c r="CF128" s="62"/>
      <c r="CG128" s="62"/>
      <c r="CH128" s="62"/>
      <c r="CI128" s="62"/>
      <c r="CJ128" s="62"/>
      <c r="CK128" s="62"/>
      <c r="CL128" s="62"/>
      <c r="CM128" s="62"/>
      <c r="CN128" s="62"/>
      <c r="CO128" s="62"/>
      <c r="CP128" s="62"/>
      <c r="CQ128" s="62"/>
      <c r="GH128" s="62"/>
      <c r="GI128" s="62"/>
      <c r="GJ128" s="62"/>
      <c r="GK128" s="62"/>
      <c r="GL128" s="62"/>
      <c r="GM128" s="62"/>
      <c r="GN128" s="62"/>
      <c r="GO128" s="62"/>
      <c r="GP128" s="62"/>
      <c r="GQ128" s="62"/>
      <c r="GR128" s="62"/>
      <c r="GS128" s="62"/>
      <c r="GT128" s="62"/>
      <c r="GU128" s="62"/>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c r="IW128" s="65"/>
      <c r="IX128" s="65"/>
      <c r="IY128" s="65"/>
      <c r="IZ128" s="65"/>
      <c r="JA128" s="65"/>
      <c r="JB128" s="65"/>
      <c r="JC128" s="65"/>
      <c r="JD128" s="65"/>
      <c r="JE128" s="65"/>
      <c r="JF128" s="65"/>
      <c r="JG128" s="65"/>
      <c r="JH128" s="65"/>
      <c r="JI128" s="65"/>
      <c r="JJ128" s="65"/>
      <c r="JK128" s="65"/>
      <c r="JL128" s="65"/>
      <c r="JM128" s="65"/>
      <c r="JN128" s="65"/>
      <c r="JO128" s="65"/>
      <c r="JP128" s="65"/>
      <c r="JQ128" s="65"/>
      <c r="JR128" s="65"/>
      <c r="JS128" s="65"/>
      <c r="JT128" s="65"/>
      <c r="JU128" s="65"/>
      <c r="JV128" s="65"/>
      <c r="JW128" s="65"/>
      <c r="JX128" s="65"/>
      <c r="JY128" s="65"/>
      <c r="JZ128" s="65"/>
      <c r="KA128" s="65"/>
    </row>
    <row r="129" spans="1:287" ht="27" hidden="1" customHeight="1" outlineLevel="2" x14ac:dyDescent="0.2">
      <c r="A129" s="523"/>
      <c r="B129" s="457" t="s">
        <v>130</v>
      </c>
      <c r="C129" s="1259"/>
      <c r="D129" s="524"/>
      <c r="E129" s="1254"/>
      <c r="F129" s="1254"/>
      <c r="G129" s="358"/>
      <c r="H129" s="1254"/>
      <c r="I129" s="1254"/>
      <c r="J129" s="349"/>
      <c r="K129" s="1254"/>
      <c r="L129" s="1254"/>
      <c r="M129" s="349"/>
      <c r="N129" s="1254"/>
      <c r="O129" s="1254"/>
      <c r="P129" s="349"/>
      <c r="Q129" s="1254"/>
      <c r="R129" s="1254"/>
      <c r="S129" s="349"/>
      <c r="T129" s="1254"/>
      <c r="U129" s="1254"/>
      <c r="V129" s="349"/>
      <c r="W129" s="1254"/>
      <c r="X129" s="1254"/>
      <c r="Y129" s="349"/>
      <c r="Z129" s="1254"/>
      <c r="AA129" s="1254"/>
      <c r="AB129" s="349"/>
      <c r="AC129" s="1254"/>
      <c r="AD129" s="1254"/>
      <c r="AE129" s="349"/>
      <c r="AF129" s="1254"/>
      <c r="AG129" s="1254"/>
      <c r="AH129" s="349"/>
      <c r="AI129" s="1254"/>
      <c r="AJ129" s="1254"/>
      <c r="AK129" s="349"/>
      <c r="AL129" s="1254"/>
      <c r="AM129" s="1254"/>
      <c r="AN129" s="349"/>
      <c r="AO129" s="1254"/>
      <c r="AP129" s="1254"/>
      <c r="AQ129" s="349"/>
      <c r="AR129" s="1254"/>
      <c r="AS129" s="1254"/>
      <c r="AT129" s="349"/>
      <c r="AU129" s="1254"/>
      <c r="AV129" s="1254"/>
      <c r="AW129" s="349"/>
      <c r="AX129" s="1254"/>
      <c r="AY129" s="1254"/>
      <c r="AZ129" s="349"/>
      <c r="BA129" s="1254"/>
      <c r="BB129" s="1254"/>
      <c r="BC129" s="349"/>
      <c r="BD129" s="1254"/>
      <c r="BE129" s="1254"/>
      <c r="BF129" s="349"/>
      <c r="BG129" s="1254"/>
      <c r="BH129" s="1254"/>
      <c r="BI129" s="349"/>
      <c r="BJ129" s="1254"/>
      <c r="BK129" s="1254"/>
      <c r="BL129" s="62"/>
      <c r="CB129" s="62"/>
      <c r="CC129" s="62"/>
      <c r="CD129" s="62"/>
      <c r="CE129" s="62"/>
      <c r="CF129" s="62"/>
      <c r="CG129" s="62"/>
      <c r="CH129" s="62"/>
      <c r="CI129" s="62"/>
      <c r="CJ129" s="62"/>
      <c r="CK129" s="62"/>
      <c r="CL129" s="62"/>
      <c r="CM129" s="62"/>
      <c r="CN129" s="62"/>
      <c r="CO129" s="62"/>
      <c r="CP129" s="62"/>
      <c r="CQ129" s="62"/>
      <c r="GH129" s="62"/>
      <c r="GI129" s="62"/>
      <c r="GJ129" s="62"/>
      <c r="GK129" s="62"/>
      <c r="GL129" s="62"/>
      <c r="GM129" s="62"/>
      <c r="GN129" s="62"/>
      <c r="GO129" s="62"/>
      <c r="GP129" s="62"/>
      <c r="GQ129" s="62"/>
      <c r="GR129" s="62"/>
      <c r="GS129" s="62"/>
      <c r="GT129" s="62"/>
      <c r="GU129" s="62"/>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c r="IW129" s="65"/>
      <c r="IX129" s="65"/>
      <c r="IY129" s="65"/>
      <c r="IZ129" s="65"/>
      <c r="JA129" s="65"/>
      <c r="JB129" s="65"/>
      <c r="JC129" s="65"/>
      <c r="JD129" s="65"/>
      <c r="JE129" s="65"/>
      <c r="JF129" s="65"/>
      <c r="JG129" s="65"/>
      <c r="JH129" s="65"/>
      <c r="JI129" s="65"/>
      <c r="JJ129" s="65"/>
      <c r="JK129" s="65"/>
      <c r="JL129" s="65"/>
      <c r="JM129" s="65"/>
      <c r="JN129" s="65"/>
      <c r="JO129" s="65"/>
      <c r="JP129" s="65"/>
      <c r="JQ129" s="65"/>
      <c r="JR129" s="65"/>
      <c r="JS129" s="65"/>
      <c r="JT129" s="65"/>
      <c r="JU129" s="65"/>
      <c r="JV129" s="65"/>
      <c r="JW129" s="65"/>
      <c r="JX129" s="65"/>
      <c r="JY129" s="65"/>
      <c r="JZ129" s="65"/>
      <c r="KA129" s="65"/>
    </row>
    <row r="130" spans="1:287" ht="27" hidden="1" customHeight="1" outlineLevel="2" x14ac:dyDescent="0.2">
      <c r="A130" s="523"/>
      <c r="B130" s="457" t="s">
        <v>131</v>
      </c>
      <c r="C130" s="1259"/>
      <c r="D130" s="524"/>
      <c r="E130" s="1254"/>
      <c r="F130" s="1254"/>
      <c r="G130" s="358"/>
      <c r="H130" s="1254"/>
      <c r="I130" s="1254"/>
      <c r="J130" s="349"/>
      <c r="K130" s="1254"/>
      <c r="L130" s="1254"/>
      <c r="M130" s="349"/>
      <c r="N130" s="1254"/>
      <c r="O130" s="1254"/>
      <c r="P130" s="349"/>
      <c r="Q130" s="1254"/>
      <c r="R130" s="1254"/>
      <c r="S130" s="349"/>
      <c r="T130" s="1254"/>
      <c r="U130" s="1254"/>
      <c r="V130" s="349"/>
      <c r="W130" s="1254"/>
      <c r="X130" s="1254"/>
      <c r="Y130" s="349"/>
      <c r="Z130" s="1254"/>
      <c r="AA130" s="1254"/>
      <c r="AB130" s="349"/>
      <c r="AC130" s="1254"/>
      <c r="AD130" s="1254"/>
      <c r="AE130" s="349"/>
      <c r="AF130" s="1254"/>
      <c r="AG130" s="1254"/>
      <c r="AH130" s="349"/>
      <c r="AI130" s="1254"/>
      <c r="AJ130" s="1254"/>
      <c r="AK130" s="349"/>
      <c r="AL130" s="1254"/>
      <c r="AM130" s="1254"/>
      <c r="AN130" s="349"/>
      <c r="AO130" s="1254"/>
      <c r="AP130" s="1254"/>
      <c r="AQ130" s="349"/>
      <c r="AR130" s="1254"/>
      <c r="AS130" s="1254"/>
      <c r="AT130" s="349"/>
      <c r="AU130" s="1254"/>
      <c r="AV130" s="1254"/>
      <c r="AW130" s="349"/>
      <c r="AX130" s="1254"/>
      <c r="AY130" s="1254"/>
      <c r="AZ130" s="349"/>
      <c r="BA130" s="1254"/>
      <c r="BB130" s="1254"/>
      <c r="BC130" s="349"/>
      <c r="BD130" s="1254"/>
      <c r="BE130" s="1254"/>
      <c r="BF130" s="349"/>
      <c r="BG130" s="1254"/>
      <c r="BH130" s="1254"/>
      <c r="BI130" s="349"/>
      <c r="BJ130" s="1254"/>
      <c r="BK130" s="1254"/>
      <c r="BL130" s="62"/>
      <c r="CB130" s="62"/>
      <c r="CC130" s="62"/>
      <c r="CD130" s="62"/>
      <c r="CE130" s="62"/>
      <c r="CF130" s="62"/>
      <c r="CG130" s="62"/>
      <c r="CH130" s="62"/>
      <c r="CI130" s="62"/>
      <c r="CJ130" s="62"/>
      <c r="CK130" s="62"/>
      <c r="CL130" s="62"/>
      <c r="CM130" s="62"/>
      <c r="CN130" s="62"/>
      <c r="CO130" s="62"/>
      <c r="CP130" s="62"/>
      <c r="CQ130" s="62"/>
      <c r="GH130" s="62"/>
      <c r="GI130" s="62"/>
      <c r="GJ130" s="62"/>
      <c r="GK130" s="62"/>
      <c r="GL130" s="62"/>
      <c r="GM130" s="62"/>
      <c r="GN130" s="62"/>
      <c r="GO130" s="62"/>
      <c r="GP130" s="62"/>
      <c r="GQ130" s="62"/>
      <c r="GR130" s="62"/>
      <c r="GS130" s="62"/>
      <c r="GT130" s="62"/>
      <c r="GU130" s="62"/>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c r="IW130" s="65"/>
      <c r="IX130" s="65"/>
      <c r="IY130" s="65"/>
      <c r="IZ130" s="65"/>
      <c r="JA130" s="65"/>
      <c r="JB130" s="65"/>
      <c r="JC130" s="65"/>
      <c r="JD130" s="65"/>
      <c r="JE130" s="65"/>
      <c r="JF130" s="65"/>
      <c r="JG130" s="65"/>
      <c r="JH130" s="65"/>
      <c r="JI130" s="65"/>
      <c r="JJ130" s="65"/>
      <c r="JK130" s="65"/>
      <c r="JL130" s="65"/>
      <c r="JM130" s="65"/>
      <c r="JN130" s="65"/>
      <c r="JO130" s="65"/>
      <c r="JP130" s="65"/>
      <c r="JQ130" s="65"/>
      <c r="JR130" s="65"/>
      <c r="JS130" s="65"/>
      <c r="JT130" s="65"/>
      <c r="JU130" s="65"/>
      <c r="JV130" s="65"/>
      <c r="JW130" s="65"/>
      <c r="JX130" s="65"/>
      <c r="JY130" s="65"/>
      <c r="JZ130" s="65"/>
      <c r="KA130" s="65"/>
    </row>
    <row r="131" spans="1:287" ht="27" hidden="1" customHeight="1" outlineLevel="2" x14ac:dyDescent="0.2">
      <c r="A131" s="523"/>
      <c r="B131" s="457" t="s">
        <v>332</v>
      </c>
      <c r="C131" s="1259"/>
      <c r="D131" s="524"/>
      <c r="E131" s="1254"/>
      <c r="F131" s="1254"/>
      <c r="G131" s="358"/>
      <c r="H131" s="1254"/>
      <c r="I131" s="1254"/>
      <c r="J131" s="349"/>
      <c r="K131" s="1254"/>
      <c r="L131" s="1254"/>
      <c r="M131" s="349"/>
      <c r="N131" s="1254"/>
      <c r="O131" s="1254"/>
      <c r="P131" s="349"/>
      <c r="Q131" s="1254"/>
      <c r="R131" s="1254"/>
      <c r="S131" s="349"/>
      <c r="T131" s="1254"/>
      <c r="U131" s="1254"/>
      <c r="V131" s="349"/>
      <c r="W131" s="1254"/>
      <c r="X131" s="1254"/>
      <c r="Y131" s="349"/>
      <c r="Z131" s="1254"/>
      <c r="AA131" s="1254"/>
      <c r="AB131" s="349"/>
      <c r="AC131" s="1254"/>
      <c r="AD131" s="1254"/>
      <c r="AE131" s="349"/>
      <c r="AF131" s="1254"/>
      <c r="AG131" s="1254"/>
      <c r="AH131" s="349"/>
      <c r="AI131" s="1254"/>
      <c r="AJ131" s="1254"/>
      <c r="AK131" s="349"/>
      <c r="AL131" s="1254"/>
      <c r="AM131" s="1254"/>
      <c r="AN131" s="349"/>
      <c r="AO131" s="1254"/>
      <c r="AP131" s="1254"/>
      <c r="AQ131" s="349"/>
      <c r="AR131" s="1254"/>
      <c r="AS131" s="1254"/>
      <c r="AT131" s="349"/>
      <c r="AU131" s="1254"/>
      <c r="AV131" s="1254"/>
      <c r="AW131" s="349"/>
      <c r="AX131" s="1254"/>
      <c r="AY131" s="1254"/>
      <c r="AZ131" s="349"/>
      <c r="BA131" s="1254"/>
      <c r="BB131" s="1254"/>
      <c r="BC131" s="349"/>
      <c r="BD131" s="1254"/>
      <c r="BE131" s="1254"/>
      <c r="BF131" s="349"/>
      <c r="BG131" s="1254"/>
      <c r="BH131" s="1254"/>
      <c r="BI131" s="349"/>
      <c r="BJ131" s="1254"/>
      <c r="BK131" s="1254"/>
      <c r="BL131" s="62"/>
      <c r="CB131" s="62"/>
      <c r="CC131" s="62"/>
      <c r="CD131" s="62"/>
      <c r="CE131" s="62"/>
      <c r="CF131" s="62"/>
      <c r="CG131" s="62"/>
      <c r="CH131" s="62"/>
      <c r="CI131" s="62"/>
      <c r="CJ131" s="62"/>
      <c r="CK131" s="62"/>
      <c r="CL131" s="62"/>
      <c r="CM131" s="62"/>
      <c r="CN131" s="62"/>
      <c r="CO131" s="62"/>
      <c r="CP131" s="62"/>
      <c r="CQ131" s="62"/>
      <c r="GH131" s="62"/>
      <c r="GI131" s="62"/>
      <c r="GJ131" s="62"/>
      <c r="GK131" s="62"/>
      <c r="GL131" s="62"/>
      <c r="GM131" s="62"/>
      <c r="GN131" s="62"/>
      <c r="GO131" s="62"/>
      <c r="GP131" s="62"/>
      <c r="GQ131" s="62"/>
      <c r="GR131" s="62"/>
      <c r="GS131" s="62"/>
      <c r="GT131" s="62"/>
      <c r="GU131" s="62"/>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row>
    <row r="132" spans="1:287" s="454" customFormat="1" ht="27" hidden="1" customHeight="1" outlineLevel="1" x14ac:dyDescent="0.2">
      <c r="A132" s="528"/>
      <c r="B132" s="590" t="s">
        <v>250</v>
      </c>
      <c r="C132" s="1259"/>
      <c r="D132" s="529"/>
      <c r="E132" s="1256"/>
      <c r="F132" s="1256"/>
      <c r="G132" s="541"/>
      <c r="H132" s="1256"/>
      <c r="I132" s="1256"/>
      <c r="J132" s="463"/>
      <c r="K132" s="1256"/>
      <c r="L132" s="1256"/>
      <c r="M132" s="463"/>
      <c r="N132" s="1256"/>
      <c r="O132" s="1256"/>
      <c r="P132" s="463"/>
      <c r="Q132" s="1256"/>
      <c r="R132" s="1256"/>
      <c r="S132" s="463"/>
      <c r="T132" s="1256"/>
      <c r="U132" s="1256"/>
      <c r="V132" s="463"/>
      <c r="W132" s="1256"/>
      <c r="X132" s="1256"/>
      <c r="Y132" s="463"/>
      <c r="Z132" s="1256"/>
      <c r="AA132" s="1256"/>
      <c r="AB132" s="463"/>
      <c r="AC132" s="1256"/>
      <c r="AD132" s="1256"/>
      <c r="AE132" s="463"/>
      <c r="AF132" s="1256"/>
      <c r="AG132" s="1256"/>
      <c r="AH132" s="463"/>
      <c r="AI132" s="1256"/>
      <c r="AJ132" s="1256"/>
      <c r="AK132" s="463"/>
      <c r="AL132" s="1256"/>
      <c r="AM132" s="1256"/>
      <c r="AN132" s="463"/>
      <c r="AO132" s="1256"/>
      <c r="AP132" s="1256"/>
      <c r="AQ132" s="463"/>
      <c r="AR132" s="1256"/>
      <c r="AS132" s="1256"/>
      <c r="AT132" s="463"/>
      <c r="AU132" s="1256"/>
      <c r="AV132" s="1256"/>
      <c r="AW132" s="463"/>
      <c r="AX132" s="1256"/>
      <c r="AY132" s="1256"/>
      <c r="AZ132" s="463"/>
      <c r="BA132" s="1256"/>
      <c r="BB132" s="1256"/>
      <c r="BC132" s="463"/>
      <c r="BD132" s="1256"/>
      <c r="BE132" s="1256"/>
      <c r="BF132" s="463"/>
      <c r="BG132" s="1256"/>
      <c r="BH132" s="1256"/>
      <c r="BI132" s="463"/>
      <c r="BJ132" s="1256"/>
      <c r="BK132" s="1256"/>
      <c r="BL132" s="73"/>
      <c r="BM132" s="31"/>
      <c r="BN132" s="31"/>
      <c r="BO132" s="31"/>
      <c r="BP132" s="31"/>
      <c r="BQ132" s="31"/>
      <c r="BR132" s="31"/>
      <c r="BS132" s="31"/>
      <c r="BT132" s="31"/>
      <c r="BU132" s="31"/>
      <c r="BV132" s="31"/>
      <c r="BW132" s="31"/>
      <c r="BX132" s="31"/>
      <c r="BY132" s="31"/>
      <c r="BZ132" s="31"/>
      <c r="CA132" s="31"/>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row>
    <row r="133" spans="1:287" s="521" customFormat="1" ht="27" hidden="1" customHeight="1" outlineLevel="1" x14ac:dyDescent="0.2">
      <c r="A133" s="530"/>
      <c r="B133" s="314" t="s">
        <v>87</v>
      </c>
      <c r="C133" s="318" t="s">
        <v>88</v>
      </c>
      <c r="D133" s="531"/>
      <c r="E133" s="350" t="str">
        <f>IF(E134="","",IF($C134&lt;&gt;"",((SUMPRODUCT($C134:$C139,E134:E139))*1/$C109),SUM(E134:E139)/COUNT(E134:E139)))</f>
        <v/>
      </c>
      <c r="F133" s="351" t="s">
        <v>40</v>
      </c>
      <c r="G133" s="541"/>
      <c r="H133" s="350" t="str">
        <f>IF(H134="","",IF($C134&lt;&gt;"",((SUMPRODUCT($C134:$C139,H134:H139))*1/$C70),SUM(H134:H139)/COUNT(H134:H139)))</f>
        <v/>
      </c>
      <c r="I133" s="351" t="s">
        <v>40</v>
      </c>
      <c r="J133" s="463"/>
      <c r="K133" s="350" t="str">
        <f>IF(K134="","",IF($C134&lt;&gt;"",((SUMPRODUCT($C134:$C139,K134:K139))*1/$C70),SUM(K134:K139)/COUNT(K134:K139)))</f>
        <v/>
      </c>
      <c r="L133" s="351" t="s">
        <v>40</v>
      </c>
      <c r="M133" s="463"/>
      <c r="N133" s="350" t="str">
        <f>IF(N134="","",IF($C134&lt;&gt;"",((SUMPRODUCT($C134:$C139,N134:N139))*1/$C70),SUM(N134:N139)/COUNT(N134:N139)))</f>
        <v/>
      </c>
      <c r="O133" s="351" t="s">
        <v>40</v>
      </c>
      <c r="P133" s="463"/>
      <c r="Q133" s="350" t="str">
        <f>IF(Q134="","",IF($C134&lt;&gt;"",((SUMPRODUCT($C134:$C139,Q134:Q139))*1/$C70),SUM(Q134:Q139)/COUNT(Q134:Q139)))</f>
        <v/>
      </c>
      <c r="R133" s="351" t="s">
        <v>40</v>
      </c>
      <c r="S133" s="463"/>
      <c r="T133" s="350" t="str">
        <f>IF(T134="","",IF($C134&lt;&gt;"",((SUMPRODUCT($C134:$C139,T134:T139))*1/$C109),SUM(T134:T139)/COUNT(T134:T139)))</f>
        <v/>
      </c>
      <c r="U133" s="351" t="s">
        <v>40</v>
      </c>
      <c r="V133" s="463"/>
      <c r="W133" s="350" t="str">
        <f>IF(W134="","",IF($C134&lt;&gt;"",((SUMPRODUCT($C134:$C139,W134:W139))*1/$C70),SUM(W134:W139)/COUNT(W134:W139)))</f>
        <v/>
      </c>
      <c r="X133" s="351" t="s">
        <v>40</v>
      </c>
      <c r="Y133" s="463"/>
      <c r="Z133" s="350" t="str">
        <f>IF(Z134="","",IF($C134&lt;&gt;"",((SUMPRODUCT($C134:$C139,Z134:Z139))*1/$C70),SUM(Z134:Z139)/COUNT(Z134:Z139)))</f>
        <v/>
      </c>
      <c r="AA133" s="351" t="s">
        <v>40</v>
      </c>
      <c r="AB133" s="463"/>
      <c r="AC133" s="350" t="str">
        <f>IF(AC134="","",IF($C134&lt;&gt;"",((SUMPRODUCT($C134:$C139,AC134:AC139))*1/$C70),SUM(AC134:AC139)/COUNT(AC134:AC139)))</f>
        <v/>
      </c>
      <c r="AD133" s="351" t="s">
        <v>40</v>
      </c>
      <c r="AE133" s="463"/>
      <c r="AF133" s="350" t="str">
        <f>IF(AF134="","",IF($C134&lt;&gt;"",((SUMPRODUCT($C134:$C139,AF134:AF139))*1/$C70),SUM(AF134:AF139)/COUNT(AF134:AF139)))</f>
        <v/>
      </c>
      <c r="AG133" s="351" t="s">
        <v>40</v>
      </c>
      <c r="AH133" s="463"/>
      <c r="AI133" s="350" t="str">
        <f>IF(AI134="","",IF($C134&lt;&gt;"",((SUMPRODUCT($C134:$C139,AI134:AI139))*1/$C109),SUM(AI134:AI139)/COUNT(AI134:AI139)))</f>
        <v/>
      </c>
      <c r="AJ133" s="351" t="s">
        <v>40</v>
      </c>
      <c r="AK133" s="463"/>
      <c r="AL133" s="350" t="str">
        <f>IF(AL134="","",IF($C134&lt;&gt;"",((SUMPRODUCT($C134:$C139,AL134:AL139))*1/$C70),SUM(AL134:AL139)/COUNT(AL134:AL139)))</f>
        <v/>
      </c>
      <c r="AM133" s="351" t="s">
        <v>40</v>
      </c>
      <c r="AN133" s="463"/>
      <c r="AO133" s="350" t="str">
        <f>IF(AO134="","",IF($C134&lt;&gt;"",((SUMPRODUCT($C134:$C139,AO134:AO139))*1/$C70),SUM(AO134:AO139)/COUNT(AO134:AO139)))</f>
        <v/>
      </c>
      <c r="AP133" s="351" t="s">
        <v>40</v>
      </c>
      <c r="AQ133" s="463"/>
      <c r="AR133" s="350" t="str">
        <f>IF(AR134="","",IF($C134&lt;&gt;"",((SUMPRODUCT($C134:$C139,AR134:AR139))*1/$C70),SUM(AR134:AR139)/COUNT(AR134:AR139)))</f>
        <v/>
      </c>
      <c r="AS133" s="351" t="s">
        <v>40</v>
      </c>
      <c r="AT133" s="463"/>
      <c r="AU133" s="350" t="str">
        <f>IF(AU134="","",IF($C134&lt;&gt;"",((SUMPRODUCT($C134:$C139,AU134:AU139))*1/$C70),SUM(AU134:AU139)/COUNT(AU134:AU139)))</f>
        <v/>
      </c>
      <c r="AV133" s="351" t="s">
        <v>40</v>
      </c>
      <c r="AW133" s="463"/>
      <c r="AX133" s="350" t="str">
        <f>IF(AX134="","",IF($C134&lt;&gt;"",((SUMPRODUCT($C134:$C139,AX134:AX139))*1/$C109),SUM(AX134:AX139)/COUNT(AX134:AX139)))</f>
        <v/>
      </c>
      <c r="AY133" s="351" t="s">
        <v>40</v>
      </c>
      <c r="AZ133" s="463"/>
      <c r="BA133" s="350" t="str">
        <f>IF(BA134="","",IF($C134&lt;&gt;"",((SUMPRODUCT($C134:$C139,BA134:BA139))*1/$C70),SUM(BA134:BA139)/COUNT(BA134:BA139)))</f>
        <v/>
      </c>
      <c r="BB133" s="351" t="s">
        <v>40</v>
      </c>
      <c r="BC133" s="463"/>
      <c r="BD133" s="350" t="str">
        <f>IF(BD134="","",IF($C134&lt;&gt;"",((SUMPRODUCT($C134:$C139,BD134:BD139))*1/$C70),SUM(BD134:BD139)/COUNT(BD134:BD139)))</f>
        <v/>
      </c>
      <c r="BE133" s="351" t="s">
        <v>40</v>
      </c>
      <c r="BF133" s="463"/>
      <c r="BG133" s="350" t="str">
        <f>IF(BG134="","",IF($C134&lt;&gt;"",((SUMPRODUCT($C134:$C139,BG134:BG139))*1/$C70),SUM(BG134:BG139)/COUNT(BG134:BG139)))</f>
        <v/>
      </c>
      <c r="BH133" s="351" t="s">
        <v>40</v>
      </c>
      <c r="BI133" s="463"/>
      <c r="BJ133" s="350" t="str">
        <f>IF(BJ134="","",IF($C134&lt;&gt;"",((SUMPRODUCT($C134:$C139,BJ134:BJ139))*1/$C70),SUM(BJ134:BJ139)/COUNT(BJ134:BJ139)))</f>
        <v/>
      </c>
      <c r="BK133" s="351" t="s">
        <v>40</v>
      </c>
      <c r="BL133" s="212"/>
      <c r="BM133" s="31"/>
      <c r="BN133" s="31"/>
      <c r="BO133" s="31"/>
      <c r="BP133" s="31"/>
      <c r="BQ133" s="31"/>
      <c r="BR133" s="31"/>
      <c r="BS133" s="31"/>
      <c r="BT133" s="31"/>
      <c r="BU133" s="31"/>
      <c r="BV133" s="31"/>
      <c r="BW133" s="31"/>
      <c r="BX133" s="31"/>
      <c r="BY133" s="31"/>
      <c r="BZ133" s="31"/>
      <c r="CA133" s="31"/>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2"/>
      <c r="DW133" s="212"/>
      <c r="DX133" s="212"/>
      <c r="DY133" s="212"/>
      <c r="DZ133" s="212"/>
      <c r="EA133" s="212"/>
      <c r="EB133" s="212"/>
      <c r="EC133" s="212"/>
      <c r="ED133" s="212"/>
      <c r="EE133" s="212"/>
      <c r="EF133" s="212"/>
      <c r="EG133" s="212"/>
      <c r="EH133" s="212"/>
      <c r="EI133" s="212"/>
      <c r="EJ133" s="212"/>
      <c r="EK133" s="212"/>
      <c r="EL133" s="212"/>
      <c r="EM133" s="212"/>
      <c r="EN133" s="212"/>
      <c r="EO133" s="212"/>
      <c r="EP133" s="212"/>
      <c r="EQ133" s="212"/>
      <c r="ER133" s="212"/>
      <c r="ES133" s="212"/>
      <c r="ET133" s="212"/>
      <c r="EU133" s="212"/>
      <c r="EV133" s="212"/>
      <c r="EW133" s="212"/>
      <c r="EX133" s="212"/>
      <c r="EY133" s="212"/>
      <c r="EZ133" s="212"/>
      <c r="FA133" s="212"/>
      <c r="FB133" s="212"/>
      <c r="FC133" s="212"/>
      <c r="FD133" s="212"/>
      <c r="FE133" s="212"/>
      <c r="FF133" s="212"/>
      <c r="FG133" s="212"/>
      <c r="FH133" s="212"/>
      <c r="FI133" s="212"/>
      <c r="FJ133" s="212"/>
      <c r="FK133" s="212"/>
      <c r="FL133" s="212"/>
      <c r="FM133" s="212"/>
      <c r="FN133" s="212"/>
      <c r="FO133" s="212"/>
      <c r="FP133" s="212"/>
      <c r="FQ133" s="212"/>
      <c r="FR133" s="212"/>
      <c r="FS133" s="212"/>
      <c r="FT133" s="212"/>
      <c r="FU133" s="212"/>
      <c r="FV133" s="212"/>
      <c r="FW133" s="212"/>
      <c r="FX133" s="212"/>
      <c r="FY133" s="212"/>
      <c r="FZ133" s="212"/>
      <c r="GA133" s="212"/>
      <c r="GB133" s="212"/>
      <c r="GC133" s="212"/>
      <c r="GD133" s="212"/>
      <c r="GE133" s="212"/>
      <c r="GF133" s="212"/>
      <c r="GG133" s="212"/>
      <c r="GH133" s="212"/>
      <c r="GI133" s="212"/>
      <c r="GJ133" s="212"/>
      <c r="GK133" s="212"/>
      <c r="GL133" s="212"/>
      <c r="GM133" s="212"/>
      <c r="GN133" s="212"/>
      <c r="GO133" s="212"/>
      <c r="GP133" s="212"/>
      <c r="GQ133" s="212"/>
      <c r="GR133" s="212"/>
      <c r="GS133" s="212"/>
      <c r="GT133" s="212"/>
      <c r="GU133" s="212"/>
      <c r="GV133" s="305"/>
      <c r="GW133" s="305"/>
      <c r="GX133" s="305"/>
      <c r="GY133" s="305"/>
      <c r="GZ133" s="305"/>
      <c r="HA133" s="305"/>
      <c r="HB133" s="305"/>
      <c r="HC133" s="305"/>
      <c r="HD133" s="305"/>
      <c r="HE133" s="305"/>
      <c r="HF133" s="305"/>
      <c r="HG133" s="305"/>
      <c r="HH133" s="305"/>
      <c r="HI133" s="305"/>
      <c r="HJ133" s="305"/>
      <c r="HK133" s="305"/>
      <c r="HL133" s="305"/>
      <c r="HM133" s="305"/>
      <c r="HN133" s="305"/>
      <c r="HO133" s="305"/>
      <c r="HP133" s="305"/>
      <c r="HQ133" s="305"/>
      <c r="HR133" s="305"/>
      <c r="HS133" s="305"/>
      <c r="HT133" s="305"/>
      <c r="HU133" s="305"/>
      <c r="HV133" s="305"/>
      <c r="HW133" s="305"/>
      <c r="HX133" s="305"/>
      <c r="HY133" s="305"/>
      <c r="HZ133" s="305"/>
      <c r="IA133" s="305"/>
      <c r="IB133" s="305"/>
      <c r="IC133" s="305"/>
      <c r="ID133" s="305"/>
      <c r="IE133" s="305"/>
      <c r="IF133" s="305"/>
      <c r="IG133" s="305"/>
      <c r="IH133" s="305"/>
      <c r="II133" s="305"/>
      <c r="IJ133" s="305"/>
      <c r="IK133" s="305"/>
      <c r="IL133" s="305"/>
      <c r="IM133" s="305"/>
      <c r="IN133" s="305"/>
      <c r="IO133" s="305"/>
      <c r="IP133" s="305"/>
      <c r="IQ133" s="305"/>
      <c r="IR133" s="305"/>
      <c r="IS133" s="305"/>
      <c r="IT133" s="305"/>
      <c r="IU133" s="305"/>
      <c r="IV133" s="305"/>
      <c r="IW133" s="305"/>
      <c r="IX133" s="305"/>
      <c r="IY133" s="305"/>
      <c r="IZ133" s="305"/>
      <c r="JA133" s="305"/>
      <c r="JB133" s="305"/>
      <c r="JC133" s="305"/>
      <c r="JD133" s="305"/>
      <c r="JE133" s="305"/>
      <c r="JF133" s="305"/>
      <c r="JG133" s="305"/>
      <c r="JH133" s="305"/>
      <c r="JI133" s="305"/>
      <c r="JJ133" s="305"/>
      <c r="JK133" s="305"/>
      <c r="JL133" s="305"/>
      <c r="JM133" s="305"/>
      <c r="JN133" s="305"/>
      <c r="JO133" s="305"/>
      <c r="JP133" s="305"/>
      <c r="JQ133" s="305"/>
      <c r="JR133" s="305"/>
      <c r="JS133" s="305"/>
      <c r="JT133" s="305"/>
      <c r="JU133" s="305"/>
      <c r="JV133" s="305"/>
      <c r="JW133" s="305"/>
      <c r="JX133" s="305"/>
      <c r="JY133" s="305"/>
      <c r="JZ133" s="305"/>
      <c r="KA133" s="305"/>
    </row>
    <row r="134" spans="1:287" s="535" customFormat="1" ht="27" hidden="1" customHeight="1" outlineLevel="1" x14ac:dyDescent="0.2">
      <c r="A134" s="532">
        <v>1</v>
      </c>
      <c r="B134" s="315"/>
      <c r="C134" s="245"/>
      <c r="D134" s="533"/>
      <c r="E134" s="580"/>
      <c r="F134" s="579" t="str">
        <f>IF(E134="","","Begründung ergänzen")</f>
        <v/>
      </c>
      <c r="G134" s="2"/>
      <c r="H134" s="580"/>
      <c r="I134" s="579" t="str">
        <f>IF(H134="","","Begründung ergänzen")</f>
        <v/>
      </c>
      <c r="J134" s="2"/>
      <c r="K134" s="580"/>
      <c r="L134" s="579" t="str">
        <f>IF(K134="","","Begründung ergänzen")</f>
        <v/>
      </c>
      <c r="M134" s="2"/>
      <c r="N134" s="580"/>
      <c r="O134" s="579" t="str">
        <f>IF(N134="","","Begründung ergänzen")</f>
        <v/>
      </c>
      <c r="P134" s="2"/>
      <c r="Q134" s="580"/>
      <c r="R134" s="579" t="str">
        <f>IF(Q134="","","Begründung ergänzen")</f>
        <v/>
      </c>
      <c r="S134" s="2"/>
      <c r="T134" s="580"/>
      <c r="U134" s="579" t="str">
        <f>IF(T134="","","Begründung ergänzen")</f>
        <v/>
      </c>
      <c r="V134" s="2"/>
      <c r="W134" s="580"/>
      <c r="X134" s="579" t="str">
        <f>IF(W134="","","Begründung ergänzen")</f>
        <v/>
      </c>
      <c r="Y134" s="2"/>
      <c r="Z134" s="580"/>
      <c r="AA134" s="579" t="str">
        <f>IF(Z134="","","Begründung ergänzen")</f>
        <v/>
      </c>
      <c r="AB134" s="2"/>
      <c r="AC134" s="580"/>
      <c r="AD134" s="579" t="str">
        <f>IF(AC134="","","Begründung ergänzen")</f>
        <v/>
      </c>
      <c r="AE134" s="2"/>
      <c r="AF134" s="580"/>
      <c r="AG134" s="579" t="str">
        <f>IF(AF134="","","Begründung ergänzen")</f>
        <v/>
      </c>
      <c r="AH134" s="2"/>
      <c r="AI134" s="580"/>
      <c r="AJ134" s="579" t="str">
        <f>IF(AI134="","","Begründung ergänzen")</f>
        <v/>
      </c>
      <c r="AK134" s="2"/>
      <c r="AL134" s="580"/>
      <c r="AM134" s="579" t="str">
        <f>IF(AL134="","","Begründung ergänzen")</f>
        <v/>
      </c>
      <c r="AN134" s="2"/>
      <c r="AO134" s="580"/>
      <c r="AP134" s="579" t="str">
        <f>IF(AO134="","","Begründung ergänzen")</f>
        <v/>
      </c>
      <c r="AQ134" s="2"/>
      <c r="AR134" s="580"/>
      <c r="AS134" s="579" t="str">
        <f>IF(AR134="","","Begründung ergänzen")</f>
        <v/>
      </c>
      <c r="AT134" s="2"/>
      <c r="AU134" s="580"/>
      <c r="AV134" s="579" t="str">
        <f>IF(AU134="","","Begründung ergänzen")</f>
        <v/>
      </c>
      <c r="AW134" s="2"/>
      <c r="AX134" s="580"/>
      <c r="AY134" s="579" t="str">
        <f>IF(AX134="","","Begründung ergänzen")</f>
        <v/>
      </c>
      <c r="AZ134" s="2"/>
      <c r="BA134" s="580"/>
      <c r="BB134" s="579" t="str">
        <f>IF(BA134="","","Begründung ergänzen")</f>
        <v/>
      </c>
      <c r="BC134" s="2"/>
      <c r="BD134" s="580"/>
      <c r="BE134" s="579" t="str">
        <f>IF(BD134="","","Begründung ergänzen")</f>
        <v/>
      </c>
      <c r="BF134" s="2"/>
      <c r="BG134" s="580"/>
      <c r="BH134" s="579" t="str">
        <f>IF(BG134="","","Begründung ergänzen")</f>
        <v/>
      </c>
      <c r="BI134" s="2"/>
      <c r="BJ134" s="580"/>
      <c r="BK134" s="579" t="str">
        <f>IF(BJ134="","","Begründung ergänzen")</f>
        <v/>
      </c>
      <c r="BL134" s="153"/>
      <c r="BM134" s="31"/>
      <c r="BN134" s="31"/>
      <c r="BO134" s="31"/>
      <c r="BP134" s="31"/>
      <c r="BQ134" s="31"/>
      <c r="BR134" s="31"/>
      <c r="BS134" s="31"/>
      <c r="BT134" s="31"/>
      <c r="BU134" s="31"/>
      <c r="BV134" s="31"/>
      <c r="BW134" s="31"/>
      <c r="BX134" s="31"/>
      <c r="BY134" s="31"/>
      <c r="BZ134" s="31"/>
      <c r="CA134" s="31"/>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53"/>
      <c r="CY134" s="153"/>
      <c r="CZ134" s="153"/>
      <c r="DA134" s="153"/>
      <c r="DB134" s="153"/>
      <c r="DC134" s="153"/>
      <c r="DD134" s="153"/>
      <c r="DE134" s="153"/>
      <c r="DF134" s="153"/>
      <c r="DG134" s="153"/>
      <c r="DH134" s="153"/>
      <c r="DI134" s="153"/>
      <c r="DJ134" s="153"/>
      <c r="DK134" s="153"/>
      <c r="DL134" s="153"/>
      <c r="DM134" s="153"/>
      <c r="DN134" s="153"/>
      <c r="DO134" s="153"/>
      <c r="DP134" s="153"/>
      <c r="DQ134" s="153"/>
      <c r="DR134" s="153"/>
      <c r="DS134" s="153"/>
      <c r="DT134" s="153"/>
      <c r="DU134" s="153"/>
      <c r="DV134" s="153"/>
      <c r="DW134" s="153"/>
      <c r="DX134" s="153"/>
      <c r="DY134" s="153"/>
      <c r="DZ134" s="153"/>
      <c r="EA134" s="153"/>
      <c r="EB134" s="153"/>
      <c r="EC134" s="153"/>
      <c r="ED134" s="153"/>
      <c r="EE134" s="153"/>
      <c r="EF134" s="153"/>
      <c r="EG134" s="153"/>
      <c r="EH134" s="153"/>
      <c r="EI134" s="153"/>
      <c r="EJ134" s="153"/>
      <c r="EK134" s="153"/>
      <c r="EL134" s="153"/>
      <c r="EM134" s="153"/>
      <c r="EN134" s="153"/>
      <c r="EO134" s="153"/>
      <c r="EP134" s="153"/>
      <c r="EQ134" s="153"/>
      <c r="ER134" s="153"/>
      <c r="ES134" s="153"/>
      <c r="ET134" s="153"/>
      <c r="EU134" s="153"/>
      <c r="EV134" s="153"/>
      <c r="EW134" s="153"/>
      <c r="EX134" s="153"/>
      <c r="EY134" s="153"/>
      <c r="EZ134" s="153"/>
      <c r="FA134" s="153"/>
      <c r="FB134" s="153"/>
      <c r="FC134" s="153"/>
      <c r="FD134" s="153"/>
      <c r="FE134" s="153"/>
      <c r="FF134" s="153"/>
      <c r="FG134" s="153"/>
      <c r="FH134" s="153"/>
      <c r="FI134" s="153"/>
      <c r="FJ134" s="153"/>
      <c r="FK134" s="153"/>
      <c r="FL134" s="153"/>
      <c r="FM134" s="153"/>
      <c r="FN134" s="153"/>
      <c r="FO134" s="153"/>
      <c r="FP134" s="153"/>
      <c r="FQ134" s="153"/>
      <c r="FR134" s="153"/>
      <c r="FS134" s="153"/>
      <c r="FT134" s="153"/>
      <c r="FU134" s="153"/>
      <c r="FV134" s="153"/>
      <c r="FW134" s="153"/>
      <c r="FX134" s="153"/>
      <c r="FY134" s="153"/>
      <c r="FZ134" s="153"/>
      <c r="GA134" s="153"/>
      <c r="GB134" s="153"/>
      <c r="GC134" s="153"/>
      <c r="GD134" s="153"/>
      <c r="GE134" s="153"/>
      <c r="GF134" s="153"/>
      <c r="GG134" s="153"/>
      <c r="GH134" s="153"/>
      <c r="GI134" s="153"/>
      <c r="GJ134" s="153"/>
      <c r="GK134" s="153"/>
      <c r="GL134" s="153"/>
      <c r="GM134" s="153"/>
      <c r="GN134" s="153"/>
      <c r="GO134" s="153"/>
      <c r="GP134" s="153"/>
      <c r="GQ134" s="153"/>
      <c r="GR134" s="153"/>
      <c r="GS134" s="153"/>
      <c r="GT134" s="153"/>
      <c r="GU134" s="153"/>
      <c r="GV134" s="534"/>
      <c r="GW134" s="534"/>
      <c r="GX134" s="534"/>
      <c r="GY134" s="534"/>
      <c r="GZ134" s="534"/>
      <c r="HA134" s="534"/>
      <c r="HB134" s="534"/>
      <c r="HC134" s="534"/>
      <c r="HD134" s="534"/>
      <c r="HE134" s="534"/>
      <c r="HF134" s="534"/>
      <c r="HG134" s="534"/>
      <c r="HH134" s="534"/>
      <c r="HI134" s="534"/>
      <c r="HJ134" s="534"/>
      <c r="HK134" s="534"/>
      <c r="HL134" s="534"/>
      <c r="HM134" s="534"/>
      <c r="HN134" s="534"/>
      <c r="HO134" s="534"/>
      <c r="HP134" s="534"/>
      <c r="HQ134" s="534"/>
      <c r="HR134" s="534"/>
      <c r="HS134" s="534"/>
      <c r="HT134" s="534"/>
      <c r="HU134" s="534"/>
      <c r="HV134" s="534"/>
      <c r="HW134" s="534"/>
      <c r="HX134" s="534"/>
      <c r="HY134" s="534"/>
      <c r="HZ134" s="534"/>
      <c r="IA134" s="534"/>
      <c r="IB134" s="534"/>
      <c r="IC134" s="534"/>
      <c r="ID134" s="534"/>
      <c r="IE134" s="534"/>
      <c r="IF134" s="534"/>
      <c r="IG134" s="534"/>
      <c r="IH134" s="534"/>
      <c r="II134" s="534"/>
      <c r="IJ134" s="534"/>
      <c r="IK134" s="534"/>
      <c r="IL134" s="534"/>
      <c r="IM134" s="534"/>
      <c r="IN134" s="534"/>
      <c r="IO134" s="534"/>
      <c r="IP134" s="534"/>
      <c r="IQ134" s="534"/>
      <c r="IR134" s="534"/>
      <c r="IS134" s="534"/>
      <c r="IT134" s="534"/>
      <c r="IU134" s="534"/>
      <c r="IV134" s="534"/>
      <c r="IW134" s="534"/>
      <c r="IX134" s="534"/>
      <c r="IY134" s="534"/>
      <c r="IZ134" s="534"/>
      <c r="JA134" s="534"/>
      <c r="JB134" s="534"/>
      <c r="JC134" s="534"/>
      <c r="JD134" s="534"/>
      <c r="JE134" s="534"/>
      <c r="JF134" s="534"/>
      <c r="JG134" s="534"/>
      <c r="JH134" s="534"/>
      <c r="JI134" s="534"/>
      <c r="JJ134" s="534"/>
      <c r="JK134" s="534"/>
      <c r="JL134" s="534"/>
      <c r="JM134" s="534"/>
      <c r="JN134" s="534"/>
      <c r="JO134" s="534"/>
      <c r="JP134" s="534"/>
      <c r="JQ134" s="534"/>
      <c r="JR134" s="534"/>
      <c r="JS134" s="534"/>
      <c r="JT134" s="534"/>
      <c r="JU134" s="534"/>
      <c r="JV134" s="534"/>
      <c r="JW134" s="534"/>
      <c r="JX134" s="534"/>
      <c r="JY134" s="534"/>
      <c r="JZ134" s="534"/>
      <c r="KA134" s="534"/>
    </row>
    <row r="135" spans="1:287" s="535" customFormat="1" ht="27" hidden="1" customHeight="1" outlineLevel="1" x14ac:dyDescent="0.2">
      <c r="A135" s="532">
        <v>2</v>
      </c>
      <c r="B135" s="315"/>
      <c r="C135" s="245"/>
      <c r="D135" s="533"/>
      <c r="E135" s="231"/>
      <c r="F135" s="579" t="str">
        <f t="shared" ref="F135:F138" si="60">IF(E135="","","Begründung ergänzen")</f>
        <v/>
      </c>
      <c r="G135" s="2"/>
      <c r="H135" s="231"/>
      <c r="I135" s="579" t="str">
        <f t="shared" ref="I135:I138" si="61">IF(H135="","","Begründung ergänzen")</f>
        <v/>
      </c>
      <c r="J135" s="2"/>
      <c r="K135" s="231"/>
      <c r="L135" s="579" t="str">
        <f t="shared" ref="L135:L138" si="62">IF(K135="","","Begründung ergänzen")</f>
        <v/>
      </c>
      <c r="M135" s="2"/>
      <c r="N135" s="231"/>
      <c r="O135" s="579" t="str">
        <f t="shared" ref="O135:O138" si="63">IF(N135="","","Begründung ergänzen")</f>
        <v/>
      </c>
      <c r="P135" s="2"/>
      <c r="Q135" s="231"/>
      <c r="R135" s="579" t="str">
        <f t="shared" ref="R135:R138" si="64">IF(Q135="","","Begründung ergänzen")</f>
        <v/>
      </c>
      <c r="S135" s="2"/>
      <c r="T135" s="231"/>
      <c r="U135" s="579" t="str">
        <f t="shared" ref="U135:U138" si="65">IF(T135="","","Begründung ergänzen")</f>
        <v/>
      </c>
      <c r="V135" s="2"/>
      <c r="W135" s="231"/>
      <c r="X135" s="579" t="str">
        <f t="shared" ref="X135:X138" si="66">IF(W135="","","Begründung ergänzen")</f>
        <v/>
      </c>
      <c r="Y135" s="2"/>
      <c r="Z135" s="231"/>
      <c r="AA135" s="579" t="str">
        <f t="shared" ref="AA135:AA138" si="67">IF(Z135="","","Begründung ergänzen")</f>
        <v/>
      </c>
      <c r="AB135" s="2"/>
      <c r="AC135" s="231"/>
      <c r="AD135" s="579" t="str">
        <f t="shared" ref="AD135:AD138" si="68">IF(AC135="","","Begründung ergänzen")</f>
        <v/>
      </c>
      <c r="AE135" s="2"/>
      <c r="AF135" s="231"/>
      <c r="AG135" s="579" t="str">
        <f t="shared" ref="AG135:AG138" si="69">IF(AF135="","","Begründung ergänzen")</f>
        <v/>
      </c>
      <c r="AH135" s="2"/>
      <c r="AI135" s="231"/>
      <c r="AJ135" s="579" t="str">
        <f t="shared" ref="AJ135:AJ138" si="70">IF(AI135="","","Begründung ergänzen")</f>
        <v/>
      </c>
      <c r="AK135" s="2"/>
      <c r="AL135" s="231"/>
      <c r="AM135" s="579" t="str">
        <f t="shared" ref="AM135:AM138" si="71">IF(AL135="","","Begründung ergänzen")</f>
        <v/>
      </c>
      <c r="AN135" s="2"/>
      <c r="AO135" s="231"/>
      <c r="AP135" s="579" t="str">
        <f t="shared" ref="AP135:AP138" si="72">IF(AO135="","","Begründung ergänzen")</f>
        <v/>
      </c>
      <c r="AQ135" s="2"/>
      <c r="AR135" s="231"/>
      <c r="AS135" s="579" t="str">
        <f t="shared" ref="AS135:AS138" si="73">IF(AR135="","","Begründung ergänzen")</f>
        <v/>
      </c>
      <c r="AT135" s="2"/>
      <c r="AU135" s="231"/>
      <c r="AV135" s="579" t="str">
        <f t="shared" ref="AV135:AV138" si="74">IF(AU135="","","Begründung ergänzen")</f>
        <v/>
      </c>
      <c r="AW135" s="2"/>
      <c r="AX135" s="231"/>
      <c r="AY135" s="579" t="str">
        <f t="shared" ref="AY135:AY138" si="75">IF(AX135="","","Begründung ergänzen")</f>
        <v/>
      </c>
      <c r="AZ135" s="2"/>
      <c r="BA135" s="231"/>
      <c r="BB135" s="579" t="str">
        <f t="shared" ref="BB135:BB138" si="76">IF(BA135="","","Begründung ergänzen")</f>
        <v/>
      </c>
      <c r="BC135" s="2"/>
      <c r="BD135" s="231"/>
      <c r="BE135" s="579" t="str">
        <f t="shared" ref="BE135:BE138" si="77">IF(BD135="","","Begründung ergänzen")</f>
        <v/>
      </c>
      <c r="BF135" s="2"/>
      <c r="BG135" s="231"/>
      <c r="BH135" s="579" t="str">
        <f t="shared" ref="BH135:BH138" si="78">IF(BG135="","","Begründung ergänzen")</f>
        <v/>
      </c>
      <c r="BI135" s="2"/>
      <c r="BJ135" s="231"/>
      <c r="BK135" s="579" t="str">
        <f t="shared" ref="BK135:BK138" si="79">IF(BJ135="","","Begründung ergänzen")</f>
        <v/>
      </c>
      <c r="BL135" s="153"/>
      <c r="BM135" s="31"/>
      <c r="BN135" s="31"/>
      <c r="BO135" s="31"/>
      <c r="BP135" s="31"/>
      <c r="BQ135" s="31"/>
      <c r="BR135" s="31"/>
      <c r="BS135" s="31"/>
      <c r="BT135" s="31"/>
      <c r="BU135" s="31"/>
      <c r="BV135" s="31"/>
      <c r="BW135" s="31"/>
      <c r="BX135" s="31"/>
      <c r="BY135" s="31"/>
      <c r="BZ135" s="31"/>
      <c r="CA135" s="31"/>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3"/>
      <c r="GD135" s="153"/>
      <c r="GE135" s="153"/>
      <c r="GF135" s="153"/>
      <c r="GG135" s="153"/>
      <c r="GH135" s="153"/>
      <c r="GI135" s="153"/>
      <c r="GJ135" s="153"/>
      <c r="GK135" s="153"/>
      <c r="GL135" s="153"/>
      <c r="GM135" s="153"/>
      <c r="GN135" s="153"/>
      <c r="GO135" s="153"/>
      <c r="GP135" s="153"/>
      <c r="GQ135" s="153"/>
      <c r="GR135" s="153"/>
      <c r="GS135" s="153"/>
      <c r="GT135" s="153"/>
      <c r="GU135" s="153"/>
      <c r="GV135" s="534"/>
      <c r="GW135" s="534"/>
      <c r="GX135" s="534"/>
      <c r="GY135" s="534"/>
      <c r="GZ135" s="534"/>
      <c r="HA135" s="534"/>
      <c r="HB135" s="534"/>
      <c r="HC135" s="534"/>
      <c r="HD135" s="534"/>
      <c r="HE135" s="534"/>
      <c r="HF135" s="534"/>
      <c r="HG135" s="534"/>
      <c r="HH135" s="534"/>
      <c r="HI135" s="534"/>
      <c r="HJ135" s="534"/>
      <c r="HK135" s="534"/>
      <c r="HL135" s="534"/>
      <c r="HM135" s="534"/>
      <c r="HN135" s="534"/>
      <c r="HO135" s="534"/>
      <c r="HP135" s="534"/>
      <c r="HQ135" s="534"/>
      <c r="HR135" s="534"/>
      <c r="HS135" s="534"/>
      <c r="HT135" s="534"/>
      <c r="HU135" s="534"/>
      <c r="HV135" s="534"/>
      <c r="HW135" s="534"/>
      <c r="HX135" s="534"/>
      <c r="HY135" s="534"/>
      <c r="HZ135" s="534"/>
      <c r="IA135" s="534"/>
      <c r="IB135" s="534"/>
      <c r="IC135" s="534"/>
      <c r="ID135" s="534"/>
      <c r="IE135" s="534"/>
      <c r="IF135" s="534"/>
      <c r="IG135" s="534"/>
      <c r="IH135" s="534"/>
      <c r="II135" s="534"/>
      <c r="IJ135" s="534"/>
      <c r="IK135" s="534"/>
      <c r="IL135" s="534"/>
      <c r="IM135" s="534"/>
      <c r="IN135" s="534"/>
      <c r="IO135" s="534"/>
      <c r="IP135" s="534"/>
      <c r="IQ135" s="534"/>
      <c r="IR135" s="534"/>
      <c r="IS135" s="534"/>
      <c r="IT135" s="534"/>
      <c r="IU135" s="534"/>
      <c r="IV135" s="534"/>
      <c r="IW135" s="534"/>
      <c r="IX135" s="534"/>
      <c r="IY135" s="534"/>
      <c r="IZ135" s="534"/>
      <c r="JA135" s="534"/>
      <c r="JB135" s="534"/>
      <c r="JC135" s="534"/>
      <c r="JD135" s="534"/>
      <c r="JE135" s="534"/>
      <c r="JF135" s="534"/>
      <c r="JG135" s="534"/>
      <c r="JH135" s="534"/>
      <c r="JI135" s="534"/>
      <c r="JJ135" s="534"/>
      <c r="JK135" s="534"/>
      <c r="JL135" s="534"/>
      <c r="JM135" s="534"/>
      <c r="JN135" s="534"/>
      <c r="JO135" s="534"/>
      <c r="JP135" s="534"/>
      <c r="JQ135" s="534"/>
      <c r="JR135" s="534"/>
      <c r="JS135" s="534"/>
      <c r="JT135" s="534"/>
      <c r="JU135" s="534"/>
      <c r="JV135" s="534"/>
      <c r="JW135" s="534"/>
      <c r="JX135" s="534"/>
      <c r="JY135" s="534"/>
      <c r="JZ135" s="534"/>
      <c r="KA135" s="534"/>
    </row>
    <row r="136" spans="1:287" s="535" customFormat="1" ht="27" hidden="1" customHeight="1" outlineLevel="1" x14ac:dyDescent="0.2">
      <c r="A136" s="532">
        <v>3</v>
      </c>
      <c r="B136" s="315"/>
      <c r="C136" s="245"/>
      <c r="D136" s="533"/>
      <c r="E136" s="231"/>
      <c r="F136" s="579" t="str">
        <f t="shared" si="60"/>
        <v/>
      </c>
      <c r="G136" s="2"/>
      <c r="H136" s="231"/>
      <c r="I136" s="579" t="str">
        <f t="shared" si="61"/>
        <v/>
      </c>
      <c r="J136" s="2"/>
      <c r="K136" s="231"/>
      <c r="L136" s="579" t="str">
        <f t="shared" si="62"/>
        <v/>
      </c>
      <c r="M136" s="2"/>
      <c r="N136" s="231"/>
      <c r="O136" s="579" t="str">
        <f t="shared" si="63"/>
        <v/>
      </c>
      <c r="P136" s="2"/>
      <c r="Q136" s="231"/>
      <c r="R136" s="579" t="str">
        <f t="shared" si="64"/>
        <v/>
      </c>
      <c r="S136" s="2"/>
      <c r="T136" s="231"/>
      <c r="U136" s="579" t="str">
        <f t="shared" si="65"/>
        <v/>
      </c>
      <c r="V136" s="2"/>
      <c r="W136" s="231"/>
      <c r="X136" s="579" t="str">
        <f t="shared" si="66"/>
        <v/>
      </c>
      <c r="Y136" s="2"/>
      <c r="Z136" s="231"/>
      <c r="AA136" s="579" t="str">
        <f t="shared" si="67"/>
        <v/>
      </c>
      <c r="AB136" s="2"/>
      <c r="AC136" s="231"/>
      <c r="AD136" s="579" t="str">
        <f t="shared" si="68"/>
        <v/>
      </c>
      <c r="AE136" s="2"/>
      <c r="AF136" s="231"/>
      <c r="AG136" s="579" t="str">
        <f t="shared" si="69"/>
        <v/>
      </c>
      <c r="AH136" s="2"/>
      <c r="AI136" s="231"/>
      <c r="AJ136" s="579" t="str">
        <f t="shared" si="70"/>
        <v/>
      </c>
      <c r="AK136" s="2"/>
      <c r="AL136" s="231"/>
      <c r="AM136" s="579" t="str">
        <f t="shared" si="71"/>
        <v/>
      </c>
      <c r="AN136" s="2"/>
      <c r="AO136" s="231"/>
      <c r="AP136" s="579" t="str">
        <f t="shared" si="72"/>
        <v/>
      </c>
      <c r="AQ136" s="2"/>
      <c r="AR136" s="231"/>
      <c r="AS136" s="579" t="str">
        <f t="shared" si="73"/>
        <v/>
      </c>
      <c r="AT136" s="2"/>
      <c r="AU136" s="231"/>
      <c r="AV136" s="579" t="str">
        <f t="shared" si="74"/>
        <v/>
      </c>
      <c r="AW136" s="2"/>
      <c r="AX136" s="231"/>
      <c r="AY136" s="579" t="str">
        <f t="shared" si="75"/>
        <v/>
      </c>
      <c r="AZ136" s="2"/>
      <c r="BA136" s="231"/>
      <c r="BB136" s="579" t="str">
        <f t="shared" si="76"/>
        <v/>
      </c>
      <c r="BC136" s="2"/>
      <c r="BD136" s="231"/>
      <c r="BE136" s="579" t="str">
        <f t="shared" si="77"/>
        <v/>
      </c>
      <c r="BF136" s="2"/>
      <c r="BG136" s="231"/>
      <c r="BH136" s="579" t="str">
        <f t="shared" si="78"/>
        <v/>
      </c>
      <c r="BI136" s="2"/>
      <c r="BJ136" s="231"/>
      <c r="BK136" s="579" t="str">
        <f t="shared" si="79"/>
        <v/>
      </c>
      <c r="BL136" s="153"/>
      <c r="BM136" s="31"/>
      <c r="BN136" s="31"/>
      <c r="BO136" s="31"/>
      <c r="BP136" s="31"/>
      <c r="BQ136" s="31"/>
      <c r="BR136" s="31"/>
      <c r="BS136" s="31"/>
      <c r="BT136" s="31"/>
      <c r="BU136" s="31"/>
      <c r="BV136" s="31"/>
      <c r="BW136" s="31"/>
      <c r="BX136" s="31"/>
      <c r="BY136" s="31"/>
      <c r="BZ136" s="31"/>
      <c r="CA136" s="31"/>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P136" s="153"/>
      <c r="EQ136" s="153"/>
      <c r="ER136" s="153"/>
      <c r="ES136" s="153"/>
      <c r="ET136" s="153"/>
      <c r="EU136" s="153"/>
      <c r="EV136" s="153"/>
      <c r="EW136" s="153"/>
      <c r="EX136" s="153"/>
      <c r="EY136" s="153"/>
      <c r="EZ136" s="153"/>
      <c r="FA136" s="153"/>
      <c r="FB136" s="153"/>
      <c r="FC136" s="153"/>
      <c r="FD136" s="153"/>
      <c r="FE136" s="153"/>
      <c r="FF136" s="153"/>
      <c r="FG136" s="153"/>
      <c r="FH136" s="153"/>
      <c r="FI136" s="153"/>
      <c r="FJ136" s="153"/>
      <c r="FK136" s="153"/>
      <c r="FL136" s="153"/>
      <c r="FM136" s="153"/>
      <c r="FN136" s="153"/>
      <c r="FO136" s="153"/>
      <c r="FP136" s="153"/>
      <c r="FQ136" s="153"/>
      <c r="FR136" s="153"/>
      <c r="FS136" s="153"/>
      <c r="FT136" s="153"/>
      <c r="FU136" s="153"/>
      <c r="FV136" s="153"/>
      <c r="FW136" s="153"/>
      <c r="FX136" s="153"/>
      <c r="FY136" s="153"/>
      <c r="FZ136" s="153"/>
      <c r="GA136" s="153"/>
      <c r="GB136" s="153"/>
      <c r="GC136" s="153"/>
      <c r="GD136" s="153"/>
      <c r="GE136" s="153"/>
      <c r="GF136" s="153"/>
      <c r="GG136" s="153"/>
      <c r="GH136" s="153"/>
      <c r="GI136" s="153"/>
      <c r="GJ136" s="153"/>
      <c r="GK136" s="153"/>
      <c r="GL136" s="153"/>
      <c r="GM136" s="153"/>
      <c r="GN136" s="153"/>
      <c r="GO136" s="153"/>
      <c r="GP136" s="153"/>
      <c r="GQ136" s="153"/>
      <c r="GR136" s="153"/>
      <c r="GS136" s="153"/>
      <c r="GT136" s="153"/>
      <c r="GU136" s="153"/>
      <c r="GV136" s="534"/>
      <c r="GW136" s="534"/>
      <c r="GX136" s="534"/>
      <c r="GY136" s="534"/>
      <c r="GZ136" s="534"/>
      <c r="HA136" s="534"/>
      <c r="HB136" s="534"/>
      <c r="HC136" s="534"/>
      <c r="HD136" s="534"/>
      <c r="HE136" s="534"/>
      <c r="HF136" s="534"/>
      <c r="HG136" s="534"/>
      <c r="HH136" s="534"/>
      <c r="HI136" s="534"/>
      <c r="HJ136" s="534"/>
      <c r="HK136" s="534"/>
      <c r="HL136" s="534"/>
      <c r="HM136" s="534"/>
      <c r="HN136" s="534"/>
      <c r="HO136" s="534"/>
      <c r="HP136" s="534"/>
      <c r="HQ136" s="534"/>
      <c r="HR136" s="534"/>
      <c r="HS136" s="534"/>
      <c r="HT136" s="534"/>
      <c r="HU136" s="534"/>
      <c r="HV136" s="534"/>
      <c r="HW136" s="534"/>
      <c r="HX136" s="534"/>
      <c r="HY136" s="534"/>
      <c r="HZ136" s="534"/>
      <c r="IA136" s="534"/>
      <c r="IB136" s="534"/>
      <c r="IC136" s="534"/>
      <c r="ID136" s="534"/>
      <c r="IE136" s="534"/>
      <c r="IF136" s="534"/>
      <c r="IG136" s="534"/>
      <c r="IH136" s="534"/>
      <c r="II136" s="534"/>
      <c r="IJ136" s="534"/>
      <c r="IK136" s="534"/>
      <c r="IL136" s="534"/>
      <c r="IM136" s="534"/>
      <c r="IN136" s="534"/>
      <c r="IO136" s="534"/>
      <c r="IP136" s="534"/>
      <c r="IQ136" s="534"/>
      <c r="IR136" s="534"/>
      <c r="IS136" s="534"/>
      <c r="IT136" s="534"/>
      <c r="IU136" s="534"/>
      <c r="IV136" s="534"/>
      <c r="IW136" s="534"/>
      <c r="IX136" s="534"/>
      <c r="IY136" s="534"/>
      <c r="IZ136" s="534"/>
      <c r="JA136" s="534"/>
      <c r="JB136" s="534"/>
      <c r="JC136" s="534"/>
      <c r="JD136" s="534"/>
      <c r="JE136" s="534"/>
      <c r="JF136" s="534"/>
      <c r="JG136" s="534"/>
      <c r="JH136" s="534"/>
      <c r="JI136" s="534"/>
      <c r="JJ136" s="534"/>
      <c r="JK136" s="534"/>
      <c r="JL136" s="534"/>
      <c r="JM136" s="534"/>
      <c r="JN136" s="534"/>
      <c r="JO136" s="534"/>
      <c r="JP136" s="534"/>
      <c r="JQ136" s="534"/>
      <c r="JR136" s="534"/>
      <c r="JS136" s="534"/>
      <c r="JT136" s="534"/>
      <c r="JU136" s="534"/>
      <c r="JV136" s="534"/>
      <c r="JW136" s="534"/>
      <c r="JX136" s="534"/>
      <c r="JY136" s="534"/>
      <c r="JZ136" s="534"/>
      <c r="KA136" s="534"/>
    </row>
    <row r="137" spans="1:287" s="535" customFormat="1" ht="27" hidden="1" customHeight="1" outlineLevel="1" x14ac:dyDescent="0.2">
      <c r="A137" s="532">
        <v>4</v>
      </c>
      <c r="B137" s="315"/>
      <c r="C137" s="245"/>
      <c r="D137" s="533"/>
      <c r="E137" s="231"/>
      <c r="F137" s="579" t="str">
        <f t="shared" si="60"/>
        <v/>
      </c>
      <c r="G137" s="2"/>
      <c r="H137" s="231"/>
      <c r="I137" s="579" t="str">
        <f t="shared" si="61"/>
        <v/>
      </c>
      <c r="J137" s="2"/>
      <c r="K137" s="231"/>
      <c r="L137" s="579" t="str">
        <f t="shared" si="62"/>
        <v/>
      </c>
      <c r="M137" s="2"/>
      <c r="N137" s="231"/>
      <c r="O137" s="579" t="str">
        <f t="shared" si="63"/>
        <v/>
      </c>
      <c r="P137" s="2"/>
      <c r="Q137" s="231"/>
      <c r="R137" s="579" t="str">
        <f t="shared" si="64"/>
        <v/>
      </c>
      <c r="S137" s="2"/>
      <c r="T137" s="231"/>
      <c r="U137" s="579" t="str">
        <f t="shared" si="65"/>
        <v/>
      </c>
      <c r="V137" s="2"/>
      <c r="W137" s="231"/>
      <c r="X137" s="579" t="str">
        <f t="shared" si="66"/>
        <v/>
      </c>
      <c r="Y137" s="2"/>
      <c r="Z137" s="231"/>
      <c r="AA137" s="579" t="str">
        <f t="shared" si="67"/>
        <v/>
      </c>
      <c r="AB137" s="2"/>
      <c r="AC137" s="231"/>
      <c r="AD137" s="579" t="str">
        <f t="shared" si="68"/>
        <v/>
      </c>
      <c r="AE137" s="2"/>
      <c r="AF137" s="231"/>
      <c r="AG137" s="579" t="str">
        <f t="shared" si="69"/>
        <v/>
      </c>
      <c r="AH137" s="2"/>
      <c r="AI137" s="231"/>
      <c r="AJ137" s="579" t="str">
        <f t="shared" si="70"/>
        <v/>
      </c>
      <c r="AK137" s="2"/>
      <c r="AL137" s="231"/>
      <c r="AM137" s="579" t="str">
        <f t="shared" si="71"/>
        <v/>
      </c>
      <c r="AN137" s="2"/>
      <c r="AO137" s="231"/>
      <c r="AP137" s="579" t="str">
        <f t="shared" si="72"/>
        <v/>
      </c>
      <c r="AQ137" s="2"/>
      <c r="AR137" s="231"/>
      <c r="AS137" s="579" t="str">
        <f t="shared" si="73"/>
        <v/>
      </c>
      <c r="AT137" s="2"/>
      <c r="AU137" s="231"/>
      <c r="AV137" s="579" t="str">
        <f t="shared" si="74"/>
        <v/>
      </c>
      <c r="AW137" s="2"/>
      <c r="AX137" s="231"/>
      <c r="AY137" s="579" t="str">
        <f t="shared" si="75"/>
        <v/>
      </c>
      <c r="AZ137" s="2"/>
      <c r="BA137" s="231"/>
      <c r="BB137" s="579" t="str">
        <f t="shared" si="76"/>
        <v/>
      </c>
      <c r="BC137" s="2"/>
      <c r="BD137" s="231"/>
      <c r="BE137" s="579" t="str">
        <f t="shared" si="77"/>
        <v/>
      </c>
      <c r="BF137" s="2"/>
      <c r="BG137" s="231"/>
      <c r="BH137" s="579" t="str">
        <f t="shared" si="78"/>
        <v/>
      </c>
      <c r="BI137" s="2"/>
      <c r="BJ137" s="231"/>
      <c r="BK137" s="579" t="str">
        <f t="shared" si="79"/>
        <v/>
      </c>
      <c r="BL137" s="153"/>
      <c r="BM137" s="31"/>
      <c r="BN137" s="31"/>
      <c r="BO137" s="31"/>
      <c r="BP137" s="31"/>
      <c r="BQ137" s="31"/>
      <c r="BR137" s="31"/>
      <c r="BS137" s="31"/>
      <c r="BT137" s="31"/>
      <c r="BU137" s="31"/>
      <c r="BV137" s="31"/>
      <c r="BW137" s="31"/>
      <c r="BX137" s="31"/>
      <c r="BY137" s="31"/>
      <c r="BZ137" s="31"/>
      <c r="CA137" s="31"/>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3"/>
      <c r="DK137" s="153"/>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P137" s="153"/>
      <c r="EQ137" s="153"/>
      <c r="ER137" s="153"/>
      <c r="ES137" s="153"/>
      <c r="ET137" s="153"/>
      <c r="EU137" s="153"/>
      <c r="EV137" s="153"/>
      <c r="EW137" s="153"/>
      <c r="EX137" s="153"/>
      <c r="EY137" s="153"/>
      <c r="EZ137" s="153"/>
      <c r="FA137" s="153"/>
      <c r="FB137" s="153"/>
      <c r="FC137" s="153"/>
      <c r="FD137" s="153"/>
      <c r="FE137" s="153"/>
      <c r="FF137" s="153"/>
      <c r="FG137" s="153"/>
      <c r="FH137" s="153"/>
      <c r="FI137" s="153"/>
      <c r="FJ137" s="153"/>
      <c r="FK137" s="153"/>
      <c r="FL137" s="153"/>
      <c r="FM137" s="153"/>
      <c r="FN137" s="153"/>
      <c r="FO137" s="153"/>
      <c r="FP137" s="153"/>
      <c r="FQ137" s="153"/>
      <c r="FR137" s="153"/>
      <c r="FS137" s="153"/>
      <c r="FT137" s="153"/>
      <c r="FU137" s="153"/>
      <c r="FV137" s="153"/>
      <c r="FW137" s="153"/>
      <c r="FX137" s="153"/>
      <c r="FY137" s="153"/>
      <c r="FZ137" s="153"/>
      <c r="GA137" s="153"/>
      <c r="GB137" s="153"/>
      <c r="GC137" s="153"/>
      <c r="GD137" s="153"/>
      <c r="GE137" s="153"/>
      <c r="GF137" s="153"/>
      <c r="GG137" s="153"/>
      <c r="GH137" s="153"/>
      <c r="GI137" s="153"/>
      <c r="GJ137" s="153"/>
      <c r="GK137" s="153"/>
      <c r="GL137" s="153"/>
      <c r="GM137" s="153"/>
      <c r="GN137" s="153"/>
      <c r="GO137" s="153"/>
      <c r="GP137" s="153"/>
      <c r="GQ137" s="153"/>
      <c r="GR137" s="153"/>
      <c r="GS137" s="153"/>
      <c r="GT137" s="153"/>
      <c r="GU137" s="153"/>
      <c r="GV137" s="534"/>
      <c r="GW137" s="534"/>
      <c r="GX137" s="534"/>
      <c r="GY137" s="534"/>
      <c r="GZ137" s="534"/>
      <c r="HA137" s="534"/>
      <c r="HB137" s="534"/>
      <c r="HC137" s="534"/>
      <c r="HD137" s="534"/>
      <c r="HE137" s="534"/>
      <c r="HF137" s="534"/>
      <c r="HG137" s="534"/>
      <c r="HH137" s="534"/>
      <c r="HI137" s="534"/>
      <c r="HJ137" s="534"/>
      <c r="HK137" s="534"/>
      <c r="HL137" s="534"/>
      <c r="HM137" s="534"/>
      <c r="HN137" s="534"/>
      <c r="HO137" s="534"/>
      <c r="HP137" s="534"/>
      <c r="HQ137" s="534"/>
      <c r="HR137" s="534"/>
      <c r="HS137" s="534"/>
      <c r="HT137" s="534"/>
      <c r="HU137" s="534"/>
      <c r="HV137" s="534"/>
      <c r="HW137" s="534"/>
      <c r="HX137" s="534"/>
      <c r="HY137" s="534"/>
      <c r="HZ137" s="534"/>
      <c r="IA137" s="534"/>
      <c r="IB137" s="534"/>
      <c r="IC137" s="534"/>
      <c r="ID137" s="534"/>
      <c r="IE137" s="534"/>
      <c r="IF137" s="534"/>
      <c r="IG137" s="534"/>
      <c r="IH137" s="534"/>
      <c r="II137" s="534"/>
      <c r="IJ137" s="534"/>
      <c r="IK137" s="534"/>
      <c r="IL137" s="534"/>
      <c r="IM137" s="534"/>
      <c r="IN137" s="534"/>
      <c r="IO137" s="534"/>
      <c r="IP137" s="534"/>
      <c r="IQ137" s="534"/>
      <c r="IR137" s="534"/>
      <c r="IS137" s="534"/>
      <c r="IT137" s="534"/>
      <c r="IU137" s="534"/>
      <c r="IV137" s="534"/>
      <c r="IW137" s="534"/>
      <c r="IX137" s="534"/>
      <c r="IY137" s="534"/>
      <c r="IZ137" s="534"/>
      <c r="JA137" s="534"/>
      <c r="JB137" s="534"/>
      <c r="JC137" s="534"/>
      <c r="JD137" s="534"/>
      <c r="JE137" s="534"/>
      <c r="JF137" s="534"/>
      <c r="JG137" s="534"/>
      <c r="JH137" s="534"/>
      <c r="JI137" s="534"/>
      <c r="JJ137" s="534"/>
      <c r="JK137" s="534"/>
      <c r="JL137" s="534"/>
      <c r="JM137" s="534"/>
      <c r="JN137" s="534"/>
      <c r="JO137" s="534"/>
      <c r="JP137" s="534"/>
      <c r="JQ137" s="534"/>
      <c r="JR137" s="534"/>
      <c r="JS137" s="534"/>
      <c r="JT137" s="534"/>
      <c r="JU137" s="534"/>
      <c r="JV137" s="534"/>
      <c r="JW137" s="534"/>
      <c r="JX137" s="534"/>
      <c r="JY137" s="534"/>
      <c r="JZ137" s="534"/>
      <c r="KA137" s="534"/>
    </row>
    <row r="138" spans="1:287" s="535" customFormat="1" ht="27" hidden="1" customHeight="1" outlineLevel="1" x14ac:dyDescent="0.2">
      <c r="A138" s="532">
        <v>5</v>
      </c>
      <c r="B138" s="315"/>
      <c r="C138" s="245"/>
      <c r="D138" s="533"/>
      <c r="E138" s="231"/>
      <c r="F138" s="579" t="str">
        <f t="shared" si="60"/>
        <v/>
      </c>
      <c r="G138" s="2"/>
      <c r="H138" s="231"/>
      <c r="I138" s="579" t="str">
        <f t="shared" si="61"/>
        <v/>
      </c>
      <c r="J138" s="2"/>
      <c r="K138" s="231"/>
      <c r="L138" s="579" t="str">
        <f t="shared" si="62"/>
        <v/>
      </c>
      <c r="M138" s="2"/>
      <c r="N138" s="231"/>
      <c r="O138" s="579" t="str">
        <f t="shared" si="63"/>
        <v/>
      </c>
      <c r="P138" s="2"/>
      <c r="Q138" s="231"/>
      <c r="R138" s="579" t="str">
        <f t="shared" si="64"/>
        <v/>
      </c>
      <c r="S138" s="2"/>
      <c r="T138" s="231"/>
      <c r="U138" s="579" t="str">
        <f t="shared" si="65"/>
        <v/>
      </c>
      <c r="V138" s="2"/>
      <c r="W138" s="231"/>
      <c r="X138" s="579" t="str">
        <f t="shared" si="66"/>
        <v/>
      </c>
      <c r="Y138" s="2"/>
      <c r="Z138" s="231"/>
      <c r="AA138" s="579" t="str">
        <f t="shared" si="67"/>
        <v/>
      </c>
      <c r="AB138" s="2"/>
      <c r="AC138" s="231"/>
      <c r="AD138" s="579" t="str">
        <f t="shared" si="68"/>
        <v/>
      </c>
      <c r="AE138" s="2"/>
      <c r="AF138" s="231"/>
      <c r="AG138" s="579" t="str">
        <f t="shared" si="69"/>
        <v/>
      </c>
      <c r="AH138" s="2"/>
      <c r="AI138" s="231"/>
      <c r="AJ138" s="579" t="str">
        <f t="shared" si="70"/>
        <v/>
      </c>
      <c r="AK138" s="2"/>
      <c r="AL138" s="231"/>
      <c r="AM138" s="579" t="str">
        <f t="shared" si="71"/>
        <v/>
      </c>
      <c r="AN138" s="2"/>
      <c r="AO138" s="231"/>
      <c r="AP138" s="579" t="str">
        <f t="shared" si="72"/>
        <v/>
      </c>
      <c r="AQ138" s="2"/>
      <c r="AR138" s="231"/>
      <c r="AS138" s="579" t="str">
        <f t="shared" si="73"/>
        <v/>
      </c>
      <c r="AT138" s="2"/>
      <c r="AU138" s="231"/>
      <c r="AV138" s="579" t="str">
        <f t="shared" si="74"/>
        <v/>
      </c>
      <c r="AW138" s="2"/>
      <c r="AX138" s="231"/>
      <c r="AY138" s="579" t="str">
        <f t="shared" si="75"/>
        <v/>
      </c>
      <c r="AZ138" s="2"/>
      <c r="BA138" s="231"/>
      <c r="BB138" s="579" t="str">
        <f t="shared" si="76"/>
        <v/>
      </c>
      <c r="BC138" s="2"/>
      <c r="BD138" s="231"/>
      <c r="BE138" s="579" t="str">
        <f t="shared" si="77"/>
        <v/>
      </c>
      <c r="BF138" s="2"/>
      <c r="BG138" s="231"/>
      <c r="BH138" s="579" t="str">
        <f t="shared" si="78"/>
        <v/>
      </c>
      <c r="BI138" s="2"/>
      <c r="BJ138" s="231"/>
      <c r="BK138" s="579" t="str">
        <f t="shared" si="79"/>
        <v/>
      </c>
      <c r="BL138" s="153"/>
      <c r="BM138" s="31"/>
      <c r="BN138" s="31"/>
      <c r="BO138" s="31"/>
      <c r="BP138" s="31"/>
      <c r="BQ138" s="31"/>
      <c r="BR138" s="31"/>
      <c r="BS138" s="31"/>
      <c r="BT138" s="31"/>
      <c r="BU138" s="31"/>
      <c r="BV138" s="31"/>
      <c r="BW138" s="31"/>
      <c r="BX138" s="31"/>
      <c r="BY138" s="31"/>
      <c r="BZ138" s="31"/>
      <c r="CA138" s="31"/>
      <c r="CB138" s="153"/>
      <c r="CC138" s="153"/>
      <c r="CD138" s="153"/>
      <c r="CE138" s="153"/>
      <c r="CF138" s="153"/>
      <c r="CG138" s="153"/>
      <c r="CH138" s="153"/>
      <c r="CI138" s="153"/>
      <c r="CJ138" s="153"/>
      <c r="CK138" s="153"/>
      <c r="CL138" s="153"/>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3"/>
      <c r="DK138" s="153"/>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P138" s="153"/>
      <c r="EQ138" s="153"/>
      <c r="ER138" s="153"/>
      <c r="ES138" s="153"/>
      <c r="ET138" s="153"/>
      <c r="EU138" s="153"/>
      <c r="EV138" s="153"/>
      <c r="EW138" s="153"/>
      <c r="EX138" s="153"/>
      <c r="EY138" s="153"/>
      <c r="EZ138" s="153"/>
      <c r="FA138" s="153"/>
      <c r="FB138" s="153"/>
      <c r="FC138" s="153"/>
      <c r="FD138" s="153"/>
      <c r="FE138" s="153"/>
      <c r="FF138" s="153"/>
      <c r="FG138" s="153"/>
      <c r="FH138" s="153"/>
      <c r="FI138" s="153"/>
      <c r="FJ138" s="153"/>
      <c r="FK138" s="153"/>
      <c r="FL138" s="153"/>
      <c r="FM138" s="153"/>
      <c r="FN138" s="153"/>
      <c r="FO138" s="153"/>
      <c r="FP138" s="153"/>
      <c r="FQ138" s="153"/>
      <c r="FR138" s="153"/>
      <c r="FS138" s="153"/>
      <c r="FT138" s="153"/>
      <c r="FU138" s="153"/>
      <c r="FV138" s="153"/>
      <c r="FW138" s="153"/>
      <c r="FX138" s="153"/>
      <c r="FY138" s="153"/>
      <c r="FZ138" s="153"/>
      <c r="GA138" s="153"/>
      <c r="GB138" s="153"/>
      <c r="GC138" s="153"/>
      <c r="GD138" s="153"/>
      <c r="GE138" s="153"/>
      <c r="GF138" s="153"/>
      <c r="GG138" s="153"/>
      <c r="GH138" s="153"/>
      <c r="GI138" s="153"/>
      <c r="GJ138" s="153"/>
      <c r="GK138" s="153"/>
      <c r="GL138" s="153"/>
      <c r="GM138" s="153"/>
      <c r="GN138" s="153"/>
      <c r="GO138" s="153"/>
      <c r="GP138" s="153"/>
      <c r="GQ138" s="153"/>
      <c r="GR138" s="153"/>
      <c r="GS138" s="153"/>
      <c r="GT138" s="153"/>
      <c r="GU138" s="153"/>
      <c r="GV138" s="534"/>
      <c r="GW138" s="534"/>
      <c r="GX138" s="534"/>
      <c r="GY138" s="534"/>
      <c r="GZ138" s="534"/>
      <c r="HA138" s="534"/>
      <c r="HB138" s="534"/>
      <c r="HC138" s="534"/>
      <c r="HD138" s="534"/>
      <c r="HE138" s="534"/>
      <c r="HF138" s="534"/>
      <c r="HG138" s="534"/>
      <c r="HH138" s="534"/>
      <c r="HI138" s="534"/>
      <c r="HJ138" s="534"/>
      <c r="HK138" s="534"/>
      <c r="HL138" s="534"/>
      <c r="HM138" s="534"/>
      <c r="HN138" s="534"/>
      <c r="HO138" s="534"/>
      <c r="HP138" s="534"/>
      <c r="HQ138" s="534"/>
      <c r="HR138" s="534"/>
      <c r="HS138" s="534"/>
      <c r="HT138" s="534"/>
      <c r="HU138" s="534"/>
      <c r="HV138" s="534"/>
      <c r="HW138" s="534"/>
      <c r="HX138" s="534"/>
      <c r="HY138" s="534"/>
      <c r="HZ138" s="534"/>
      <c r="IA138" s="534"/>
      <c r="IB138" s="534"/>
      <c r="IC138" s="534"/>
      <c r="ID138" s="534"/>
      <c r="IE138" s="534"/>
      <c r="IF138" s="534"/>
      <c r="IG138" s="534"/>
      <c r="IH138" s="534"/>
      <c r="II138" s="534"/>
      <c r="IJ138" s="534"/>
      <c r="IK138" s="534"/>
      <c r="IL138" s="534"/>
      <c r="IM138" s="534"/>
      <c r="IN138" s="534"/>
      <c r="IO138" s="534"/>
      <c r="IP138" s="534"/>
      <c r="IQ138" s="534"/>
      <c r="IR138" s="534"/>
      <c r="IS138" s="534"/>
      <c r="IT138" s="534"/>
      <c r="IU138" s="534"/>
      <c r="IV138" s="534"/>
      <c r="IW138" s="534"/>
      <c r="IX138" s="534"/>
      <c r="IY138" s="534"/>
      <c r="IZ138" s="534"/>
      <c r="JA138" s="534"/>
      <c r="JB138" s="534"/>
      <c r="JC138" s="534"/>
      <c r="JD138" s="534"/>
      <c r="JE138" s="534"/>
      <c r="JF138" s="534"/>
      <c r="JG138" s="534"/>
      <c r="JH138" s="534"/>
      <c r="JI138" s="534"/>
      <c r="JJ138" s="534"/>
      <c r="JK138" s="534"/>
      <c r="JL138" s="534"/>
      <c r="JM138" s="534"/>
      <c r="JN138" s="534"/>
      <c r="JO138" s="534"/>
      <c r="JP138" s="534"/>
      <c r="JQ138" s="534"/>
      <c r="JR138" s="534"/>
      <c r="JS138" s="534"/>
      <c r="JT138" s="534"/>
      <c r="JU138" s="534"/>
      <c r="JV138" s="534"/>
      <c r="JW138" s="534"/>
      <c r="JX138" s="534"/>
      <c r="JY138" s="534"/>
      <c r="JZ138" s="534"/>
      <c r="KA138" s="534"/>
    </row>
    <row r="139" spans="1:287" s="62" customFormat="1" ht="27" hidden="1" customHeight="1" outlineLevel="1" x14ac:dyDescent="0.2">
      <c r="A139" s="532"/>
      <c r="B139" s="592" t="s">
        <v>161</v>
      </c>
      <c r="C139" s="536"/>
      <c r="D139" s="537"/>
      <c r="E139" s="1255"/>
      <c r="F139" s="1255"/>
      <c r="G139" s="168"/>
      <c r="H139" s="1255"/>
      <c r="I139" s="1255"/>
      <c r="J139" s="168"/>
      <c r="K139" s="1255"/>
      <c r="L139" s="1255"/>
      <c r="M139" s="168"/>
      <c r="N139" s="1255"/>
      <c r="O139" s="1255"/>
      <c r="P139" s="168"/>
      <c r="Q139" s="1255"/>
      <c r="R139" s="1255"/>
      <c r="S139" s="168"/>
      <c r="T139" s="1255"/>
      <c r="U139" s="1255"/>
      <c r="V139" s="168"/>
      <c r="W139" s="1255"/>
      <c r="X139" s="1255"/>
      <c r="Y139" s="168"/>
      <c r="Z139" s="1255"/>
      <c r="AA139" s="1255"/>
      <c r="AB139" s="168"/>
      <c r="AC139" s="1255"/>
      <c r="AD139" s="1255"/>
      <c r="AE139" s="168"/>
      <c r="AF139" s="1255"/>
      <c r="AG139" s="1255"/>
      <c r="AH139" s="168"/>
      <c r="AI139" s="1255"/>
      <c r="AJ139" s="1255"/>
      <c r="AK139" s="168"/>
      <c r="AL139" s="1255"/>
      <c r="AM139" s="1255"/>
      <c r="AN139" s="168"/>
      <c r="AO139" s="1255"/>
      <c r="AP139" s="1255"/>
      <c r="AQ139" s="168"/>
      <c r="AR139" s="1255"/>
      <c r="AS139" s="1255"/>
      <c r="AT139" s="168"/>
      <c r="AU139" s="1255"/>
      <c r="AV139" s="1255"/>
      <c r="AW139" s="168"/>
      <c r="AX139" s="1255"/>
      <c r="AY139" s="1255"/>
      <c r="AZ139" s="168"/>
      <c r="BA139" s="1255"/>
      <c r="BB139" s="1255"/>
      <c r="BC139" s="168"/>
      <c r="BD139" s="1255"/>
      <c r="BE139" s="1255"/>
      <c r="BF139" s="168"/>
      <c r="BG139" s="1255"/>
      <c r="BH139" s="1255"/>
      <c r="BI139" s="168"/>
      <c r="BJ139" s="1255"/>
      <c r="BK139" s="1255"/>
      <c r="BM139" s="31"/>
      <c r="BN139" s="31"/>
      <c r="BO139" s="31"/>
      <c r="BP139" s="31"/>
      <c r="BQ139" s="31"/>
      <c r="BR139" s="31"/>
      <c r="BS139" s="31"/>
      <c r="BT139" s="31"/>
      <c r="BU139" s="31"/>
      <c r="BV139" s="31"/>
      <c r="BW139" s="31"/>
      <c r="BX139" s="31"/>
      <c r="BY139" s="31"/>
      <c r="BZ139" s="31"/>
      <c r="CA139" s="31"/>
    </row>
    <row r="140" spans="1:287" s="62" customFormat="1" ht="12.75" hidden="1" customHeight="1" outlineLevel="1" x14ac:dyDescent="0.2">
      <c r="A140" s="1257"/>
      <c r="B140" s="1257"/>
      <c r="C140" s="1257"/>
      <c r="D140" s="1257"/>
      <c r="E140" s="1257"/>
      <c r="F140" s="1257"/>
      <c r="G140" s="1257"/>
      <c r="H140" s="1257"/>
      <c r="I140" s="1257"/>
      <c r="J140" s="1257"/>
      <c r="K140" s="1257"/>
      <c r="L140" s="1257"/>
      <c r="M140" s="1257"/>
      <c r="N140" s="1257"/>
      <c r="O140" s="1257"/>
      <c r="P140" s="1257"/>
      <c r="Q140" s="1257"/>
      <c r="R140" s="1257"/>
      <c r="S140" s="1257"/>
      <c r="T140" s="1257"/>
      <c r="U140" s="1257"/>
      <c r="V140" s="1257"/>
      <c r="W140" s="1257"/>
      <c r="X140" s="1257"/>
      <c r="Y140" s="1257"/>
      <c r="Z140" s="1257"/>
      <c r="AA140" s="1257"/>
      <c r="AB140" s="1257"/>
      <c r="AC140" s="1257"/>
      <c r="AD140" s="1257"/>
      <c r="AE140" s="1257"/>
      <c r="AF140" s="1257"/>
      <c r="AG140" s="1257"/>
      <c r="AH140" s="1257"/>
      <c r="AI140" s="1257"/>
      <c r="AJ140" s="1257"/>
      <c r="AK140" s="1257"/>
      <c r="AL140" s="1257"/>
      <c r="AM140" s="1257"/>
      <c r="AN140" s="1257"/>
      <c r="AO140" s="1257"/>
      <c r="AP140" s="1257"/>
      <c r="AQ140" s="1257"/>
      <c r="AR140" s="1257"/>
      <c r="AS140" s="1257"/>
      <c r="AT140" s="1257"/>
      <c r="AU140" s="1257"/>
      <c r="AV140" s="1257"/>
      <c r="AW140" s="1257"/>
      <c r="AX140" s="1257"/>
      <c r="AY140" s="1257"/>
      <c r="AZ140" s="1257"/>
      <c r="BA140" s="1257"/>
      <c r="BB140" s="1257"/>
      <c r="BC140" s="1257"/>
      <c r="BD140" s="1257"/>
      <c r="BE140" s="1257"/>
      <c r="BF140" s="1257"/>
      <c r="BG140" s="1257"/>
      <c r="BH140" s="1257"/>
      <c r="BI140" s="1257"/>
      <c r="BJ140" s="1257"/>
      <c r="BK140" s="1257"/>
      <c r="BM140" s="31"/>
      <c r="BN140" s="31"/>
      <c r="BO140" s="31"/>
      <c r="BP140" s="31"/>
      <c r="BQ140" s="31"/>
      <c r="BR140" s="31"/>
      <c r="BS140" s="31"/>
      <c r="BT140" s="31"/>
      <c r="BU140" s="31"/>
      <c r="BV140" s="31"/>
      <c r="BW140" s="31"/>
      <c r="BX140" s="31"/>
      <c r="BY140" s="31"/>
      <c r="BZ140" s="31"/>
      <c r="CA140" s="31"/>
    </row>
    <row r="141" spans="1:287" s="62" customFormat="1" collapsed="1" x14ac:dyDescent="0.2">
      <c r="A141" s="540"/>
      <c r="B141" s="540"/>
      <c r="C141" s="540"/>
      <c r="D141" s="540"/>
      <c r="E141" s="540"/>
      <c r="F141" s="540"/>
      <c r="G141" s="464"/>
      <c r="H141" s="540"/>
      <c r="I141" s="540"/>
      <c r="J141" s="464"/>
      <c r="K141" s="540"/>
      <c r="L141" s="540"/>
      <c r="M141" s="464"/>
      <c r="N141" s="540"/>
      <c r="O141" s="540"/>
      <c r="P141" s="464"/>
      <c r="Q141" s="540"/>
      <c r="R141" s="540"/>
      <c r="S141" s="464"/>
      <c r="T141" s="540"/>
      <c r="U141" s="540"/>
      <c r="V141" s="464"/>
      <c r="W141" s="540"/>
      <c r="X141" s="540"/>
      <c r="Y141" s="464"/>
      <c r="Z141" s="540"/>
      <c r="AA141" s="540"/>
      <c r="AB141" s="464"/>
      <c r="AC141" s="540"/>
      <c r="AD141" s="540"/>
      <c r="AE141" s="464"/>
      <c r="AF141" s="540"/>
      <c r="AG141" s="540"/>
      <c r="AH141" s="464"/>
      <c r="AI141" s="540"/>
      <c r="AJ141" s="540"/>
      <c r="AK141" s="464"/>
      <c r="AL141" s="540"/>
      <c r="AM141" s="540"/>
      <c r="AN141" s="464"/>
      <c r="AO141" s="540"/>
      <c r="AP141" s="540"/>
      <c r="AQ141" s="464"/>
      <c r="AR141" s="540"/>
      <c r="AS141" s="540"/>
      <c r="AT141" s="464"/>
      <c r="AU141" s="540"/>
      <c r="AV141" s="540"/>
      <c r="AW141" s="464"/>
      <c r="AX141" s="540"/>
      <c r="AY141" s="540"/>
      <c r="AZ141" s="464"/>
      <c r="BA141" s="540"/>
      <c r="BB141" s="540"/>
      <c r="BC141" s="464"/>
      <c r="BD141" s="540"/>
      <c r="BE141" s="540"/>
      <c r="BF141" s="464"/>
      <c r="BG141" s="540"/>
      <c r="BH141" s="540"/>
      <c r="BI141" s="464"/>
      <c r="BJ141" s="540"/>
      <c r="BK141" s="540"/>
      <c r="BM141" s="31"/>
      <c r="BN141" s="31"/>
      <c r="BO141" s="31"/>
      <c r="BP141" s="31"/>
      <c r="BQ141" s="31"/>
      <c r="BR141" s="31"/>
      <c r="BS141" s="31"/>
      <c r="BT141" s="31"/>
      <c r="BU141" s="31"/>
      <c r="BV141" s="31"/>
      <c r="BW141" s="31"/>
      <c r="BX141" s="31"/>
      <c r="BY141" s="31"/>
      <c r="BZ141" s="31"/>
      <c r="CA141" s="31"/>
    </row>
    <row r="142" spans="1:287" s="519" customFormat="1" ht="12.75" hidden="1" customHeight="1" outlineLevel="1" x14ac:dyDescent="0.2">
      <c r="A142" s="219"/>
      <c r="B142" s="215"/>
      <c r="C142" s="243" t="s">
        <v>0</v>
      </c>
      <c r="D142" s="138"/>
      <c r="E142" s="180"/>
      <c r="F142" s="180"/>
      <c r="G142" s="464"/>
      <c r="H142" s="180"/>
      <c r="I142" s="180"/>
      <c r="J142" s="464"/>
      <c r="K142" s="180"/>
      <c r="L142" s="180"/>
      <c r="M142" s="464"/>
      <c r="N142" s="180"/>
      <c r="O142" s="180"/>
      <c r="P142" s="464"/>
      <c r="Q142" s="180"/>
      <c r="R142" s="180"/>
      <c r="S142" s="464"/>
      <c r="T142" s="180"/>
      <c r="U142" s="180"/>
      <c r="V142" s="464"/>
      <c r="W142" s="180"/>
      <c r="X142" s="180"/>
      <c r="Y142" s="464"/>
      <c r="Z142" s="180"/>
      <c r="AA142" s="180"/>
      <c r="AB142" s="464"/>
      <c r="AC142" s="180"/>
      <c r="AD142" s="180"/>
      <c r="AE142" s="464"/>
      <c r="AF142" s="180"/>
      <c r="AG142" s="180"/>
      <c r="AH142" s="464"/>
      <c r="AI142" s="180"/>
      <c r="AJ142" s="180"/>
      <c r="AK142" s="464"/>
      <c r="AL142" s="180"/>
      <c r="AM142" s="180"/>
      <c r="AN142" s="464"/>
      <c r="AO142" s="180"/>
      <c r="AP142" s="180"/>
      <c r="AQ142" s="464"/>
      <c r="AR142" s="180"/>
      <c r="AS142" s="180"/>
      <c r="AT142" s="464"/>
      <c r="AU142" s="180"/>
      <c r="AV142" s="180"/>
      <c r="AW142" s="464"/>
      <c r="AX142" s="180"/>
      <c r="AY142" s="180"/>
      <c r="AZ142" s="464"/>
      <c r="BA142" s="180"/>
      <c r="BB142" s="180"/>
      <c r="BC142" s="464"/>
      <c r="BD142" s="180"/>
      <c r="BE142" s="180"/>
      <c r="BF142" s="464"/>
      <c r="BG142" s="180"/>
      <c r="BH142" s="180"/>
      <c r="BI142" s="464"/>
      <c r="BJ142" s="180"/>
      <c r="BK142" s="180"/>
      <c r="BL142" s="167"/>
      <c r="BM142" s="31"/>
      <c r="BN142" s="31"/>
      <c r="BO142" s="31"/>
      <c r="BP142" s="31"/>
      <c r="BQ142" s="31"/>
      <c r="BR142" s="31"/>
      <c r="BS142" s="31"/>
      <c r="BT142" s="31"/>
      <c r="BU142" s="31"/>
      <c r="BV142" s="31"/>
      <c r="BW142" s="31"/>
      <c r="BX142" s="31"/>
      <c r="BY142" s="31"/>
      <c r="BZ142" s="31"/>
      <c r="CA142" s="31"/>
      <c r="CB142" s="167"/>
      <c r="CC142" s="167"/>
      <c r="CD142" s="167"/>
      <c r="CE142" s="167"/>
      <c r="CF142" s="167"/>
      <c r="CG142" s="167"/>
      <c r="CH142" s="167"/>
      <c r="CI142" s="167"/>
      <c r="CJ142" s="167"/>
      <c r="CK142" s="167"/>
      <c r="CL142" s="167"/>
      <c r="CM142" s="167"/>
      <c r="CN142" s="167"/>
      <c r="CO142" s="167"/>
      <c r="CP142" s="167"/>
      <c r="CQ142" s="167"/>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39"/>
      <c r="DM142" s="139"/>
      <c r="DN142" s="139"/>
      <c r="DO142" s="139"/>
      <c r="DP142" s="139"/>
      <c r="DQ142" s="139"/>
      <c r="DR142" s="139"/>
      <c r="DS142" s="139"/>
      <c r="DT142" s="139"/>
      <c r="DU142" s="139"/>
      <c r="DV142" s="139"/>
      <c r="DW142" s="139"/>
      <c r="DX142" s="139"/>
      <c r="DY142" s="139"/>
      <c r="DZ142" s="139"/>
      <c r="EA142" s="139"/>
      <c r="EB142" s="139"/>
      <c r="EC142" s="139"/>
      <c r="ED142" s="139"/>
      <c r="EE142" s="139"/>
      <c r="EF142" s="139"/>
      <c r="EG142" s="139"/>
      <c r="EH142" s="139"/>
      <c r="EI142" s="139"/>
      <c r="EJ142" s="139"/>
      <c r="EK142" s="139"/>
      <c r="EL142" s="139"/>
      <c r="EM142" s="139"/>
      <c r="EN142" s="139"/>
      <c r="EO142" s="139"/>
      <c r="EP142" s="139"/>
      <c r="EQ142" s="139"/>
      <c r="ER142" s="139"/>
      <c r="ES142" s="139"/>
      <c r="ET142" s="139"/>
      <c r="EU142" s="139"/>
      <c r="EV142" s="139"/>
      <c r="EW142" s="139"/>
      <c r="EX142" s="139"/>
      <c r="EY142" s="139"/>
      <c r="EZ142" s="139"/>
      <c r="FA142" s="139"/>
      <c r="FB142" s="139"/>
      <c r="FC142" s="139"/>
      <c r="FD142" s="139"/>
      <c r="FE142" s="139"/>
      <c r="FF142" s="139"/>
      <c r="FG142" s="139"/>
      <c r="FH142" s="139"/>
      <c r="FI142" s="139"/>
      <c r="FJ142" s="139"/>
      <c r="FK142" s="139"/>
      <c r="FL142" s="139"/>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row>
    <row r="143" spans="1:287" s="521" customFormat="1" ht="30" hidden="1" customHeight="1" outlineLevel="1" x14ac:dyDescent="0.2">
      <c r="A143" s="155" t="str">
        <f>IF($B143="","","ZK 6")</f>
        <v>ZK 6</v>
      </c>
      <c r="B143" s="313" t="s">
        <v>140</v>
      </c>
      <c r="C143" s="244"/>
      <c r="D143" s="520"/>
      <c r="E143" s="1276"/>
      <c r="F143" s="1276"/>
      <c r="G143" s="30"/>
      <c r="H143" s="1276"/>
      <c r="I143" s="1276"/>
      <c r="J143" s="30"/>
      <c r="K143" s="1276"/>
      <c r="L143" s="1276"/>
      <c r="M143" s="30"/>
      <c r="N143" s="1276"/>
      <c r="O143" s="1276"/>
      <c r="P143" s="30"/>
      <c r="Q143" s="1276"/>
      <c r="R143" s="1276"/>
      <c r="S143" s="30"/>
      <c r="T143" s="1276"/>
      <c r="U143" s="1276"/>
      <c r="V143" s="30"/>
      <c r="W143" s="1276"/>
      <c r="X143" s="1276"/>
      <c r="Y143" s="30"/>
      <c r="Z143" s="1276"/>
      <c r="AA143" s="1276"/>
      <c r="AB143" s="30"/>
      <c r="AC143" s="1276"/>
      <c r="AD143" s="1276"/>
      <c r="AE143" s="30"/>
      <c r="AF143" s="1276"/>
      <c r="AG143" s="1276"/>
      <c r="AH143" s="30"/>
      <c r="AI143" s="1276"/>
      <c r="AJ143" s="1276"/>
      <c r="AK143" s="30"/>
      <c r="AL143" s="1276"/>
      <c r="AM143" s="1276"/>
      <c r="AN143" s="30"/>
      <c r="AO143" s="1276"/>
      <c r="AP143" s="1276"/>
      <c r="AQ143" s="30"/>
      <c r="AR143" s="1276"/>
      <c r="AS143" s="1276"/>
      <c r="AT143" s="30"/>
      <c r="AU143" s="1276"/>
      <c r="AV143" s="1276"/>
      <c r="AW143" s="30"/>
      <c r="AX143" s="1276"/>
      <c r="AY143" s="1276"/>
      <c r="AZ143" s="30"/>
      <c r="BA143" s="1276"/>
      <c r="BB143" s="1276"/>
      <c r="BC143" s="30"/>
      <c r="BD143" s="1276"/>
      <c r="BE143" s="1276"/>
      <c r="BF143" s="30"/>
      <c r="BG143" s="1276"/>
      <c r="BH143" s="1276"/>
      <c r="BI143" s="30"/>
      <c r="BJ143" s="1276"/>
      <c r="BK143" s="1276"/>
      <c r="BL143" s="212"/>
      <c r="BM143" s="31"/>
      <c r="BN143" s="31"/>
      <c r="BO143" s="31"/>
      <c r="BP143" s="31"/>
      <c r="BQ143" s="31"/>
      <c r="BR143" s="31"/>
      <c r="BS143" s="31"/>
      <c r="BT143" s="31"/>
      <c r="BU143" s="31"/>
      <c r="BV143" s="31"/>
      <c r="BW143" s="31"/>
      <c r="BX143" s="31"/>
      <c r="BY143" s="31"/>
      <c r="BZ143" s="31"/>
      <c r="CA143" s="31"/>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c r="CZ143" s="212"/>
      <c r="DA143" s="212"/>
      <c r="DB143" s="212"/>
      <c r="DC143" s="212"/>
      <c r="DD143" s="212"/>
      <c r="DE143" s="212"/>
      <c r="DF143" s="212"/>
      <c r="DG143" s="212"/>
      <c r="DH143" s="212"/>
      <c r="DI143" s="212"/>
      <c r="DJ143" s="212"/>
      <c r="DK143" s="212"/>
      <c r="DL143" s="212"/>
      <c r="DM143" s="212"/>
      <c r="DN143" s="212"/>
      <c r="DO143" s="212"/>
      <c r="DP143" s="212"/>
      <c r="DQ143" s="212"/>
      <c r="DR143" s="212"/>
      <c r="DS143" s="212"/>
      <c r="DT143" s="212"/>
      <c r="DU143" s="212"/>
      <c r="DV143" s="212"/>
      <c r="DW143" s="212"/>
      <c r="DX143" s="212"/>
      <c r="DY143" s="212"/>
      <c r="DZ143" s="212"/>
      <c r="EA143" s="212"/>
      <c r="EB143" s="212"/>
      <c r="EC143" s="212"/>
      <c r="ED143" s="212"/>
      <c r="EE143" s="212"/>
      <c r="EF143" s="212"/>
      <c r="EG143" s="212"/>
      <c r="EH143" s="212"/>
      <c r="EI143" s="212"/>
      <c r="EJ143" s="212"/>
      <c r="EK143" s="212"/>
      <c r="EL143" s="212"/>
      <c r="EM143" s="212"/>
      <c r="EN143" s="212"/>
      <c r="EO143" s="212"/>
      <c r="EP143" s="212"/>
      <c r="EQ143" s="212"/>
      <c r="ER143" s="212"/>
      <c r="ES143" s="212"/>
      <c r="ET143" s="212"/>
      <c r="EU143" s="212"/>
      <c r="EV143" s="212"/>
      <c r="EW143" s="212"/>
      <c r="EX143" s="212"/>
      <c r="EY143" s="212"/>
      <c r="EZ143" s="212"/>
      <c r="FA143" s="212"/>
      <c r="FB143" s="212"/>
      <c r="FC143" s="212"/>
      <c r="FD143" s="212"/>
      <c r="FE143" s="212"/>
      <c r="FF143" s="212"/>
      <c r="FG143" s="212"/>
      <c r="FH143" s="212"/>
      <c r="FI143" s="212"/>
      <c r="FJ143" s="212"/>
      <c r="FK143" s="212"/>
      <c r="FL143" s="212"/>
      <c r="FM143" s="212"/>
      <c r="FN143" s="212"/>
      <c r="FO143" s="212"/>
      <c r="FP143" s="212"/>
      <c r="FQ143" s="212"/>
      <c r="FR143" s="212"/>
      <c r="FS143" s="212"/>
      <c r="FT143" s="212"/>
      <c r="FU143" s="212"/>
      <c r="FV143" s="212"/>
      <c r="FW143" s="212"/>
      <c r="FX143" s="212"/>
      <c r="FY143" s="212"/>
      <c r="FZ143" s="212"/>
      <c r="GA143" s="212"/>
      <c r="GB143" s="212"/>
      <c r="GC143" s="212"/>
      <c r="GD143" s="212"/>
      <c r="GE143" s="212"/>
      <c r="GF143" s="212"/>
      <c r="GG143" s="212"/>
      <c r="GH143" s="212"/>
      <c r="GI143" s="212"/>
      <c r="GJ143" s="212"/>
      <c r="GK143" s="212"/>
      <c r="GL143" s="212"/>
      <c r="GM143" s="212"/>
      <c r="GN143" s="212"/>
      <c r="GO143" s="212"/>
      <c r="GP143" s="212"/>
      <c r="GQ143" s="212"/>
      <c r="GR143" s="212"/>
      <c r="GS143" s="212"/>
      <c r="GT143" s="212"/>
      <c r="GU143" s="212"/>
      <c r="GV143" s="305"/>
      <c r="GW143" s="305"/>
      <c r="GX143" s="305"/>
      <c r="GY143" s="305"/>
      <c r="GZ143" s="305"/>
      <c r="HA143" s="305"/>
      <c r="HB143" s="305"/>
      <c r="HC143" s="305"/>
      <c r="HD143" s="305"/>
      <c r="HE143" s="305"/>
      <c r="HF143" s="305"/>
      <c r="HG143" s="305"/>
      <c r="HH143" s="305"/>
      <c r="HI143" s="305"/>
      <c r="HJ143" s="305"/>
      <c r="HK143" s="305"/>
      <c r="HL143" s="305"/>
      <c r="HM143" s="305"/>
      <c r="HN143" s="305"/>
      <c r="HO143" s="305"/>
      <c r="HP143" s="305"/>
      <c r="HQ143" s="305"/>
      <c r="HR143" s="305"/>
      <c r="HS143" s="305"/>
      <c r="HT143" s="305"/>
      <c r="HU143" s="305"/>
      <c r="HV143" s="305"/>
      <c r="HW143" s="305"/>
      <c r="HX143" s="305"/>
      <c r="HY143" s="305"/>
      <c r="HZ143" s="305"/>
      <c r="IA143" s="305"/>
      <c r="IB143" s="305"/>
      <c r="IC143" s="305"/>
      <c r="ID143" s="305"/>
      <c r="IE143" s="305"/>
      <c r="IF143" s="305"/>
      <c r="IG143" s="305"/>
      <c r="IH143" s="305"/>
      <c r="II143" s="305"/>
      <c r="IJ143" s="305"/>
      <c r="IK143" s="305"/>
      <c r="IL143" s="305"/>
      <c r="IM143" s="305"/>
      <c r="IN143" s="305"/>
      <c r="IO143" s="305"/>
      <c r="IP143" s="305"/>
      <c r="IQ143" s="305"/>
      <c r="IR143" s="305"/>
      <c r="IS143" s="305"/>
      <c r="IT143" s="305"/>
      <c r="IU143" s="305"/>
      <c r="IV143" s="305"/>
      <c r="IW143" s="305"/>
      <c r="IX143" s="305"/>
      <c r="IY143" s="305"/>
      <c r="IZ143" s="305"/>
      <c r="JA143" s="305"/>
      <c r="JB143" s="305"/>
      <c r="JC143" s="305"/>
      <c r="JD143" s="305"/>
      <c r="JE143" s="305"/>
      <c r="JF143" s="305"/>
      <c r="JG143" s="305"/>
      <c r="JH143" s="305"/>
      <c r="JI143" s="305"/>
      <c r="JJ143" s="305"/>
      <c r="JK143" s="305"/>
      <c r="JL143" s="305"/>
      <c r="JM143" s="305"/>
      <c r="JN143" s="305"/>
      <c r="JO143" s="305"/>
      <c r="JP143" s="305"/>
      <c r="JQ143" s="305"/>
      <c r="JR143" s="305"/>
      <c r="JS143" s="305"/>
      <c r="JT143" s="305"/>
      <c r="JU143" s="305"/>
      <c r="JV143" s="305"/>
      <c r="JW143" s="305"/>
      <c r="JX143" s="305"/>
      <c r="JY143" s="305"/>
      <c r="JZ143" s="305"/>
      <c r="KA143" s="305"/>
    </row>
    <row r="144" spans="1:287" s="454" customFormat="1" ht="99.75" hidden="1" customHeight="1" outlineLevel="1" x14ac:dyDescent="0.2">
      <c r="A144" s="216"/>
      <c r="B144" s="316" t="str">
        <f>IF($B143=$B$377,$C$377,IF($B143=$B$378,$C$378,IF($B143=$B$379,$C$379,IF($B143=$B$380,$C$380,IF($B143=$B$381,$C$381,IF($B143=$B$382,$C$382,IF($B143=$B$383,$C$383,IF($B143=$B$384,$C$384,IF($B143=$B$385,$C$385,IF($B143=$B$386,$C$386,IF($B143=$B$387,$C$387,IF($B143=$B$388,$C$388,""))))))))))))</f>
        <v xml:space="preserve">Beschreibung </v>
      </c>
      <c r="C144" s="1258"/>
      <c r="D144" s="522"/>
      <c r="E144" s="1276"/>
      <c r="F144" s="1276"/>
      <c r="G144" s="30"/>
      <c r="H144" s="1276"/>
      <c r="I144" s="1276"/>
      <c r="J144" s="30"/>
      <c r="K144" s="1276"/>
      <c r="L144" s="1276"/>
      <c r="M144" s="30"/>
      <c r="N144" s="1276"/>
      <c r="O144" s="1276"/>
      <c r="P144" s="30"/>
      <c r="Q144" s="1276"/>
      <c r="R144" s="1276"/>
      <c r="S144" s="30"/>
      <c r="T144" s="1276"/>
      <c r="U144" s="1276"/>
      <c r="V144" s="30"/>
      <c r="W144" s="1276"/>
      <c r="X144" s="1276"/>
      <c r="Y144" s="30"/>
      <c r="Z144" s="1276"/>
      <c r="AA144" s="1276"/>
      <c r="AB144" s="30"/>
      <c r="AC144" s="1276"/>
      <c r="AD144" s="1276"/>
      <c r="AE144" s="30"/>
      <c r="AF144" s="1276"/>
      <c r="AG144" s="1276"/>
      <c r="AH144" s="30"/>
      <c r="AI144" s="1276"/>
      <c r="AJ144" s="1276"/>
      <c r="AK144" s="30"/>
      <c r="AL144" s="1276"/>
      <c r="AM144" s="1276"/>
      <c r="AN144" s="30"/>
      <c r="AO144" s="1276"/>
      <c r="AP144" s="1276"/>
      <c r="AQ144" s="30"/>
      <c r="AR144" s="1276"/>
      <c r="AS144" s="1276"/>
      <c r="AT144" s="30"/>
      <c r="AU144" s="1276"/>
      <c r="AV144" s="1276"/>
      <c r="AW144" s="30"/>
      <c r="AX144" s="1276"/>
      <c r="AY144" s="1276"/>
      <c r="AZ144" s="30"/>
      <c r="BA144" s="1276"/>
      <c r="BB144" s="1276"/>
      <c r="BC144" s="30"/>
      <c r="BD144" s="1276"/>
      <c r="BE144" s="1276"/>
      <c r="BF144" s="30"/>
      <c r="BG144" s="1276"/>
      <c r="BH144" s="1276"/>
      <c r="BI144" s="30"/>
      <c r="BJ144" s="1276"/>
      <c r="BK144" s="1276"/>
      <c r="BL144" s="73"/>
      <c r="BM144" s="31"/>
      <c r="BN144" s="31"/>
      <c r="BO144" s="31"/>
      <c r="BP144" s="31"/>
      <c r="BQ144" s="31"/>
      <c r="BR144" s="31"/>
      <c r="BS144" s="31"/>
      <c r="BT144" s="31"/>
      <c r="BU144" s="31"/>
      <c r="BV144" s="31"/>
      <c r="BW144" s="31"/>
      <c r="BX144" s="31"/>
      <c r="BY144" s="31"/>
      <c r="BZ144" s="31"/>
      <c r="CA144" s="31"/>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row>
    <row r="145" spans="1:287" ht="27" hidden="1" customHeight="1" outlineLevel="2" x14ac:dyDescent="0.2">
      <c r="A145" s="242"/>
      <c r="B145" s="312" t="s">
        <v>146</v>
      </c>
      <c r="C145" s="1259"/>
      <c r="D145" s="524"/>
      <c r="E145" s="1276"/>
      <c r="F145" s="1276"/>
      <c r="H145" s="1276"/>
      <c r="I145" s="1276"/>
      <c r="K145" s="1276"/>
      <c r="L145" s="1276"/>
      <c r="N145" s="1276"/>
      <c r="O145" s="1276"/>
      <c r="Q145" s="1276"/>
      <c r="R145" s="1276"/>
      <c r="T145" s="1276"/>
      <c r="U145" s="1276"/>
      <c r="W145" s="1276"/>
      <c r="X145" s="1276"/>
      <c r="Z145" s="1276"/>
      <c r="AA145" s="1276"/>
      <c r="AC145" s="1276"/>
      <c r="AD145" s="1276"/>
      <c r="AF145" s="1276"/>
      <c r="AG145" s="1276"/>
      <c r="AI145" s="1276"/>
      <c r="AJ145" s="1276"/>
      <c r="AL145" s="1276"/>
      <c r="AM145" s="1276"/>
      <c r="AO145" s="1276"/>
      <c r="AP145" s="1276"/>
      <c r="AR145" s="1276"/>
      <c r="AS145" s="1276"/>
      <c r="AU145" s="1276"/>
      <c r="AV145" s="1276"/>
      <c r="AX145" s="1276"/>
      <c r="AY145" s="1276"/>
      <c r="BA145" s="1276"/>
      <c r="BB145" s="1276"/>
      <c r="BD145" s="1276"/>
      <c r="BE145" s="1276"/>
      <c r="BG145" s="1276"/>
      <c r="BH145" s="1276"/>
      <c r="BJ145" s="1276"/>
      <c r="BK145" s="1276"/>
      <c r="BL145" s="62"/>
      <c r="CB145" s="62"/>
      <c r="CC145" s="62"/>
      <c r="CD145" s="62"/>
      <c r="CE145" s="62"/>
      <c r="CF145" s="62"/>
      <c r="CG145" s="62"/>
      <c r="CH145" s="62"/>
      <c r="CI145" s="62"/>
      <c r="CJ145" s="62"/>
      <c r="CK145" s="62"/>
      <c r="CL145" s="62"/>
      <c r="CM145" s="62"/>
      <c r="CN145" s="62"/>
      <c r="CO145" s="62"/>
      <c r="CP145" s="62"/>
      <c r="CQ145" s="62"/>
      <c r="GH145" s="62"/>
      <c r="GI145" s="62"/>
      <c r="GJ145" s="62"/>
      <c r="GK145" s="62"/>
      <c r="GL145" s="62"/>
      <c r="GM145" s="62"/>
      <c r="GN145" s="62"/>
      <c r="GO145" s="62"/>
      <c r="GP145" s="62"/>
      <c r="GQ145" s="62"/>
      <c r="GR145" s="62"/>
      <c r="GS145" s="62"/>
      <c r="GT145" s="62"/>
      <c r="GU145" s="62"/>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c r="IW145" s="65"/>
      <c r="IX145" s="65"/>
      <c r="IY145" s="65"/>
      <c r="IZ145" s="65"/>
      <c r="JA145" s="65"/>
      <c r="JB145" s="65"/>
      <c r="JC145" s="65"/>
      <c r="JD145" s="65"/>
      <c r="JE145" s="65"/>
      <c r="JF145" s="65"/>
      <c r="JG145" s="65"/>
      <c r="JH145" s="65"/>
      <c r="JI145" s="65"/>
      <c r="JJ145" s="65"/>
      <c r="JK145" s="65"/>
      <c r="JL145" s="65"/>
      <c r="JM145" s="65"/>
      <c r="JN145" s="65"/>
      <c r="JO145" s="65"/>
      <c r="JP145" s="65"/>
      <c r="JQ145" s="65"/>
      <c r="JR145" s="65"/>
      <c r="JS145" s="65"/>
      <c r="JT145" s="65"/>
      <c r="JU145" s="65"/>
      <c r="JV145" s="65"/>
      <c r="JW145" s="65"/>
      <c r="JX145" s="65"/>
      <c r="JY145" s="65"/>
      <c r="JZ145" s="65"/>
      <c r="KA145" s="65"/>
    </row>
    <row r="146" spans="1:287" ht="27" hidden="1" customHeight="1" outlineLevel="2" x14ac:dyDescent="0.2">
      <c r="A146" s="242"/>
      <c r="B146" s="312" t="s">
        <v>147</v>
      </c>
      <c r="C146" s="1259"/>
      <c r="D146" s="524"/>
      <c r="E146" s="1276"/>
      <c r="F146" s="1276"/>
      <c r="H146" s="1276"/>
      <c r="I146" s="1276"/>
      <c r="K146" s="1276"/>
      <c r="L146" s="1276"/>
      <c r="N146" s="1276"/>
      <c r="O146" s="1276"/>
      <c r="Q146" s="1276"/>
      <c r="R146" s="1276"/>
      <c r="T146" s="1276"/>
      <c r="U146" s="1276"/>
      <c r="W146" s="1276"/>
      <c r="X146" s="1276"/>
      <c r="Z146" s="1276"/>
      <c r="AA146" s="1276"/>
      <c r="AC146" s="1276"/>
      <c r="AD146" s="1276"/>
      <c r="AF146" s="1276"/>
      <c r="AG146" s="1276"/>
      <c r="AI146" s="1276"/>
      <c r="AJ146" s="1276"/>
      <c r="AL146" s="1276"/>
      <c r="AM146" s="1276"/>
      <c r="AO146" s="1276"/>
      <c r="AP146" s="1276"/>
      <c r="AR146" s="1276"/>
      <c r="AS146" s="1276"/>
      <c r="AU146" s="1276"/>
      <c r="AV146" s="1276"/>
      <c r="AX146" s="1276"/>
      <c r="AY146" s="1276"/>
      <c r="BA146" s="1276"/>
      <c r="BB146" s="1276"/>
      <c r="BD146" s="1276"/>
      <c r="BE146" s="1276"/>
      <c r="BG146" s="1276"/>
      <c r="BH146" s="1276"/>
      <c r="BJ146" s="1276"/>
      <c r="BK146" s="1276"/>
      <c r="BL146" s="62"/>
      <c r="CB146" s="62"/>
      <c r="CC146" s="62"/>
      <c r="CD146" s="62"/>
      <c r="CE146" s="62"/>
      <c r="CF146" s="62"/>
      <c r="CG146" s="62"/>
      <c r="CH146" s="62"/>
      <c r="CI146" s="62"/>
      <c r="CJ146" s="62"/>
      <c r="CK146" s="62"/>
      <c r="CL146" s="62"/>
      <c r="CM146" s="62"/>
      <c r="CN146" s="62"/>
      <c r="CO146" s="62"/>
      <c r="CP146" s="62"/>
      <c r="CQ146" s="62"/>
      <c r="GH146" s="62"/>
      <c r="GI146" s="62"/>
      <c r="GJ146" s="62"/>
      <c r="GK146" s="62"/>
      <c r="GL146" s="62"/>
      <c r="GM146" s="62"/>
      <c r="GN146" s="62"/>
      <c r="GO146" s="62"/>
      <c r="GP146" s="62"/>
      <c r="GQ146" s="62"/>
      <c r="GR146" s="62"/>
      <c r="GS146" s="62"/>
      <c r="GT146" s="62"/>
      <c r="GU146" s="62"/>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c r="IW146" s="65"/>
      <c r="IX146" s="65"/>
      <c r="IY146" s="65"/>
      <c r="IZ146" s="65"/>
      <c r="JA146" s="65"/>
      <c r="JB146" s="65"/>
      <c r="JC146" s="65"/>
      <c r="JD146" s="65"/>
      <c r="JE146" s="65"/>
      <c r="JF146" s="65"/>
      <c r="JG146" s="65"/>
      <c r="JH146" s="65"/>
      <c r="JI146" s="65"/>
      <c r="JJ146" s="65"/>
      <c r="JK146" s="65"/>
      <c r="JL146" s="65"/>
      <c r="JM146" s="65"/>
      <c r="JN146" s="65"/>
      <c r="JO146" s="65"/>
      <c r="JP146" s="65"/>
      <c r="JQ146" s="65"/>
      <c r="JR146" s="65"/>
      <c r="JS146" s="65"/>
      <c r="JT146" s="65"/>
      <c r="JU146" s="65"/>
      <c r="JV146" s="65"/>
      <c r="JW146" s="65"/>
      <c r="JX146" s="65"/>
      <c r="JY146" s="65"/>
      <c r="JZ146" s="65"/>
      <c r="KA146" s="65"/>
    </row>
    <row r="147" spans="1:287" ht="27" hidden="1" customHeight="1" outlineLevel="2" x14ac:dyDescent="0.2">
      <c r="A147" s="242"/>
      <c r="B147" s="312" t="s">
        <v>148</v>
      </c>
      <c r="C147" s="1259"/>
      <c r="D147" s="524"/>
      <c r="E147" s="1276"/>
      <c r="F147" s="1276"/>
      <c r="H147" s="1276"/>
      <c r="I147" s="1276"/>
      <c r="K147" s="1276"/>
      <c r="L147" s="1276"/>
      <c r="N147" s="1276"/>
      <c r="O147" s="1276"/>
      <c r="Q147" s="1276"/>
      <c r="R147" s="1276"/>
      <c r="T147" s="1276"/>
      <c r="U147" s="1276"/>
      <c r="W147" s="1276"/>
      <c r="X147" s="1276"/>
      <c r="Z147" s="1276"/>
      <c r="AA147" s="1276"/>
      <c r="AC147" s="1276"/>
      <c r="AD147" s="1276"/>
      <c r="AF147" s="1276"/>
      <c r="AG147" s="1276"/>
      <c r="AI147" s="1276"/>
      <c r="AJ147" s="1276"/>
      <c r="AL147" s="1276"/>
      <c r="AM147" s="1276"/>
      <c r="AO147" s="1276"/>
      <c r="AP147" s="1276"/>
      <c r="AR147" s="1276"/>
      <c r="AS147" s="1276"/>
      <c r="AU147" s="1276"/>
      <c r="AV147" s="1276"/>
      <c r="AX147" s="1276"/>
      <c r="AY147" s="1276"/>
      <c r="BA147" s="1276"/>
      <c r="BB147" s="1276"/>
      <c r="BD147" s="1276"/>
      <c r="BE147" s="1276"/>
      <c r="BG147" s="1276"/>
      <c r="BH147" s="1276"/>
      <c r="BJ147" s="1276"/>
      <c r="BK147" s="1276"/>
      <c r="BL147" s="62"/>
      <c r="CB147" s="62"/>
      <c r="CC147" s="62"/>
      <c r="CD147" s="62"/>
      <c r="CE147" s="62"/>
      <c r="CF147" s="62"/>
      <c r="CG147" s="62"/>
      <c r="CH147" s="62"/>
      <c r="CI147" s="62"/>
      <c r="CJ147" s="62"/>
      <c r="CK147" s="62"/>
      <c r="CL147" s="62"/>
      <c r="CM147" s="62"/>
      <c r="CN147" s="62"/>
      <c r="CO147" s="62"/>
      <c r="CP147" s="62"/>
      <c r="CQ147" s="62"/>
      <c r="GH147" s="62"/>
      <c r="GI147" s="62"/>
      <c r="GJ147" s="62"/>
      <c r="GK147" s="62"/>
      <c r="GL147" s="62"/>
      <c r="GM147" s="62"/>
      <c r="GN147" s="62"/>
      <c r="GO147" s="62"/>
      <c r="GP147" s="62"/>
      <c r="GQ147" s="62"/>
      <c r="GR147" s="62"/>
      <c r="GS147" s="62"/>
      <c r="GT147" s="62"/>
      <c r="GU147" s="62"/>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c r="IW147" s="65"/>
      <c r="IX147" s="65"/>
      <c r="IY147" s="65"/>
      <c r="IZ147" s="65"/>
      <c r="JA147" s="65"/>
      <c r="JB147" s="65"/>
      <c r="JC147" s="65"/>
      <c r="JD147" s="65"/>
      <c r="JE147" s="65"/>
      <c r="JF147" s="65"/>
      <c r="JG147" s="65"/>
      <c r="JH147" s="65"/>
      <c r="JI147" s="65"/>
      <c r="JJ147" s="65"/>
      <c r="JK147" s="65"/>
      <c r="JL147" s="65"/>
      <c r="JM147" s="65"/>
      <c r="JN147" s="65"/>
      <c r="JO147" s="65"/>
      <c r="JP147" s="65"/>
      <c r="JQ147" s="65"/>
      <c r="JR147" s="65"/>
      <c r="JS147" s="65"/>
      <c r="JT147" s="65"/>
      <c r="JU147" s="65"/>
      <c r="JV147" s="65"/>
      <c r="JW147" s="65"/>
      <c r="JX147" s="65"/>
      <c r="JY147" s="65"/>
      <c r="JZ147" s="65"/>
      <c r="KA147" s="65"/>
    </row>
    <row r="148" spans="1:287" s="454" customFormat="1" ht="27" hidden="1" customHeight="1" outlineLevel="2" x14ac:dyDescent="0.2">
      <c r="A148" s="523"/>
      <c r="B148" s="590" t="s">
        <v>155</v>
      </c>
      <c r="C148" s="1259"/>
      <c r="D148" s="522"/>
      <c r="E148" s="1276"/>
      <c r="F148" s="1276"/>
      <c r="G148" s="30"/>
      <c r="H148" s="1276"/>
      <c r="I148" s="1276"/>
      <c r="J148" s="30"/>
      <c r="K148" s="1276"/>
      <c r="L148" s="1276"/>
      <c r="M148" s="30"/>
      <c r="N148" s="1276"/>
      <c r="O148" s="1276"/>
      <c r="P148" s="30"/>
      <c r="Q148" s="1276"/>
      <c r="R148" s="1276"/>
      <c r="S148" s="30"/>
      <c r="T148" s="1276"/>
      <c r="U148" s="1276"/>
      <c r="V148" s="30"/>
      <c r="W148" s="1276"/>
      <c r="X148" s="1276"/>
      <c r="Y148" s="30"/>
      <c r="Z148" s="1276"/>
      <c r="AA148" s="1276"/>
      <c r="AB148" s="30"/>
      <c r="AC148" s="1276"/>
      <c r="AD148" s="1276"/>
      <c r="AE148" s="30"/>
      <c r="AF148" s="1276"/>
      <c r="AG148" s="1276"/>
      <c r="AH148" s="30"/>
      <c r="AI148" s="1276"/>
      <c r="AJ148" s="1276"/>
      <c r="AK148" s="30"/>
      <c r="AL148" s="1276"/>
      <c r="AM148" s="1276"/>
      <c r="AN148" s="30"/>
      <c r="AO148" s="1276"/>
      <c r="AP148" s="1276"/>
      <c r="AQ148" s="30"/>
      <c r="AR148" s="1276"/>
      <c r="AS148" s="1276"/>
      <c r="AT148" s="30"/>
      <c r="AU148" s="1276"/>
      <c r="AV148" s="1276"/>
      <c r="AW148" s="30"/>
      <c r="AX148" s="1276"/>
      <c r="AY148" s="1276"/>
      <c r="AZ148" s="30"/>
      <c r="BA148" s="1276"/>
      <c r="BB148" s="1276"/>
      <c r="BC148" s="30"/>
      <c r="BD148" s="1276"/>
      <c r="BE148" s="1276"/>
      <c r="BF148" s="30"/>
      <c r="BG148" s="1276"/>
      <c r="BH148" s="1276"/>
      <c r="BI148" s="30"/>
      <c r="BJ148" s="1276"/>
      <c r="BK148" s="1276"/>
      <c r="BL148" s="73"/>
      <c r="BM148" s="31"/>
      <c r="BN148" s="31"/>
      <c r="BO148" s="31"/>
      <c r="BP148" s="31"/>
      <c r="BQ148" s="31"/>
      <c r="BR148" s="31"/>
      <c r="BS148" s="31"/>
      <c r="BT148" s="31"/>
      <c r="BU148" s="31"/>
      <c r="BV148" s="31"/>
      <c r="BW148" s="31"/>
      <c r="BX148" s="31"/>
      <c r="BY148" s="31"/>
      <c r="BZ148" s="31"/>
      <c r="CA148" s="31"/>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row>
    <row r="149" spans="1:287" s="454" customFormat="1" ht="27" hidden="1" customHeight="1" outlineLevel="2" x14ac:dyDescent="0.2">
      <c r="A149" s="523"/>
      <c r="B149" s="525"/>
      <c r="C149" s="1259"/>
      <c r="D149" s="522"/>
      <c r="E149" s="1276"/>
      <c r="F149" s="1276"/>
      <c r="G149" s="30"/>
      <c r="H149" s="1276"/>
      <c r="I149" s="1276"/>
      <c r="J149" s="30"/>
      <c r="K149" s="1276"/>
      <c r="L149" s="1276"/>
      <c r="M149" s="30"/>
      <c r="N149" s="1276"/>
      <c r="O149" s="1276"/>
      <c r="P149" s="30"/>
      <c r="Q149" s="1276"/>
      <c r="R149" s="1276"/>
      <c r="S149" s="30"/>
      <c r="T149" s="1276"/>
      <c r="U149" s="1276"/>
      <c r="V149" s="30"/>
      <c r="W149" s="1276"/>
      <c r="X149" s="1276"/>
      <c r="Y149" s="30"/>
      <c r="Z149" s="1276"/>
      <c r="AA149" s="1276"/>
      <c r="AB149" s="30"/>
      <c r="AC149" s="1276"/>
      <c r="AD149" s="1276"/>
      <c r="AE149" s="30"/>
      <c r="AF149" s="1276"/>
      <c r="AG149" s="1276"/>
      <c r="AH149" s="30"/>
      <c r="AI149" s="1276"/>
      <c r="AJ149" s="1276"/>
      <c r="AK149" s="30"/>
      <c r="AL149" s="1276"/>
      <c r="AM149" s="1276"/>
      <c r="AN149" s="30"/>
      <c r="AO149" s="1276"/>
      <c r="AP149" s="1276"/>
      <c r="AQ149" s="30"/>
      <c r="AR149" s="1276"/>
      <c r="AS149" s="1276"/>
      <c r="AT149" s="30"/>
      <c r="AU149" s="1276"/>
      <c r="AV149" s="1276"/>
      <c r="AW149" s="30"/>
      <c r="AX149" s="1276"/>
      <c r="AY149" s="1276"/>
      <c r="AZ149" s="30"/>
      <c r="BA149" s="1276"/>
      <c r="BB149" s="1276"/>
      <c r="BC149" s="30"/>
      <c r="BD149" s="1276"/>
      <c r="BE149" s="1276"/>
      <c r="BF149" s="30"/>
      <c r="BG149" s="1276"/>
      <c r="BH149" s="1276"/>
      <c r="BI149" s="30"/>
      <c r="BJ149" s="1276"/>
      <c r="BK149" s="1276"/>
      <c r="BL149" s="73"/>
      <c r="BM149" s="31"/>
      <c r="BN149" s="31"/>
      <c r="BO149" s="31"/>
      <c r="BP149" s="31"/>
      <c r="BQ149" s="31"/>
      <c r="BR149" s="31"/>
      <c r="BS149" s="31"/>
      <c r="BT149" s="31"/>
      <c r="BU149" s="31"/>
      <c r="BV149" s="31"/>
      <c r="BW149" s="31"/>
      <c r="BX149" s="31"/>
      <c r="BY149" s="31"/>
      <c r="BZ149" s="31"/>
      <c r="CA149" s="31"/>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row>
    <row r="150" spans="1:287" ht="27" hidden="1" customHeight="1" outlineLevel="3" x14ac:dyDescent="0.2">
      <c r="A150" s="523"/>
      <c r="B150" s="526" t="s">
        <v>156</v>
      </c>
      <c r="C150" s="1259"/>
      <c r="D150" s="524"/>
      <c r="E150" s="1276"/>
      <c r="F150" s="1276"/>
      <c r="H150" s="1276"/>
      <c r="I150" s="1276"/>
      <c r="K150" s="1276"/>
      <c r="L150" s="1276"/>
      <c r="N150" s="1276"/>
      <c r="O150" s="1276"/>
      <c r="Q150" s="1276"/>
      <c r="R150" s="1276"/>
      <c r="T150" s="1276"/>
      <c r="U150" s="1276"/>
      <c r="W150" s="1276"/>
      <c r="X150" s="1276"/>
      <c r="Z150" s="1276"/>
      <c r="AA150" s="1276"/>
      <c r="AC150" s="1276"/>
      <c r="AD150" s="1276"/>
      <c r="AF150" s="1276"/>
      <c r="AG150" s="1276"/>
      <c r="AI150" s="1276"/>
      <c r="AJ150" s="1276"/>
      <c r="AL150" s="1276"/>
      <c r="AM150" s="1276"/>
      <c r="AO150" s="1276"/>
      <c r="AP150" s="1276"/>
      <c r="AR150" s="1276"/>
      <c r="AS150" s="1276"/>
      <c r="AU150" s="1276"/>
      <c r="AV150" s="1276"/>
      <c r="AX150" s="1276"/>
      <c r="AY150" s="1276"/>
      <c r="BA150" s="1276"/>
      <c r="BB150" s="1276"/>
      <c r="BD150" s="1276"/>
      <c r="BE150" s="1276"/>
      <c r="BG150" s="1276"/>
      <c r="BH150" s="1276"/>
      <c r="BJ150" s="1276"/>
      <c r="BK150" s="1276"/>
      <c r="BL150" s="62"/>
      <c r="CB150" s="62"/>
      <c r="CC150" s="62"/>
      <c r="CD150" s="62"/>
      <c r="CE150" s="62"/>
      <c r="CF150" s="62"/>
      <c r="CG150" s="62"/>
      <c r="CH150" s="62"/>
      <c r="CI150" s="62"/>
      <c r="CJ150" s="62"/>
      <c r="CK150" s="62"/>
      <c r="CL150" s="62"/>
      <c r="CM150" s="62"/>
      <c r="CN150" s="62"/>
      <c r="CO150" s="62"/>
      <c r="CP150" s="62"/>
      <c r="CQ150" s="62"/>
      <c r="GH150" s="62"/>
      <c r="GI150" s="62"/>
      <c r="GJ150" s="62"/>
      <c r="GK150" s="62"/>
      <c r="GL150" s="62"/>
      <c r="GM150" s="62"/>
      <c r="GN150" s="62"/>
      <c r="GO150" s="62"/>
      <c r="GP150" s="62"/>
      <c r="GQ150" s="62"/>
      <c r="GR150" s="62"/>
      <c r="GS150" s="62"/>
      <c r="GT150" s="62"/>
      <c r="GU150" s="62"/>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c r="IW150" s="65"/>
      <c r="IX150" s="65"/>
      <c r="IY150" s="65"/>
      <c r="IZ150" s="65"/>
      <c r="JA150" s="65"/>
      <c r="JB150" s="65"/>
      <c r="JC150" s="65"/>
      <c r="JD150" s="65"/>
      <c r="JE150" s="65"/>
      <c r="JF150" s="65"/>
      <c r="JG150" s="65"/>
      <c r="JH150" s="65"/>
      <c r="JI150" s="65"/>
      <c r="JJ150" s="65"/>
      <c r="JK150" s="65"/>
      <c r="JL150" s="65"/>
      <c r="JM150" s="65"/>
      <c r="JN150" s="65"/>
      <c r="JO150" s="65"/>
      <c r="JP150" s="65"/>
      <c r="JQ150" s="65"/>
      <c r="JR150" s="65"/>
      <c r="JS150" s="65"/>
      <c r="JT150" s="65"/>
      <c r="JU150" s="65"/>
      <c r="JV150" s="65"/>
      <c r="JW150" s="65"/>
      <c r="JX150" s="65"/>
      <c r="JY150" s="65"/>
      <c r="JZ150" s="65"/>
      <c r="KA150" s="65"/>
    </row>
    <row r="151" spans="1:287" ht="27" hidden="1" customHeight="1" outlineLevel="3" x14ac:dyDescent="0.2">
      <c r="A151" s="523"/>
      <c r="B151" s="457" t="s">
        <v>157</v>
      </c>
      <c r="C151" s="1259"/>
      <c r="D151" s="524"/>
      <c r="E151" s="1262"/>
      <c r="F151" s="1263"/>
      <c r="H151" s="1262"/>
      <c r="I151" s="1263"/>
      <c r="K151" s="1262"/>
      <c r="L151" s="1263"/>
      <c r="N151" s="1262"/>
      <c r="O151" s="1263"/>
      <c r="Q151" s="1262"/>
      <c r="R151" s="1263"/>
      <c r="T151" s="1262"/>
      <c r="U151" s="1263"/>
      <c r="W151" s="1262"/>
      <c r="X151" s="1263"/>
      <c r="Z151" s="1262"/>
      <c r="AA151" s="1263"/>
      <c r="AC151" s="1262"/>
      <c r="AD151" s="1263"/>
      <c r="AF151" s="1262"/>
      <c r="AG151" s="1263"/>
      <c r="AI151" s="1262"/>
      <c r="AJ151" s="1263"/>
      <c r="AL151" s="1262"/>
      <c r="AM151" s="1263"/>
      <c r="AO151" s="1262"/>
      <c r="AP151" s="1263"/>
      <c r="AR151" s="1262"/>
      <c r="AS151" s="1263"/>
      <c r="AU151" s="1262"/>
      <c r="AV151" s="1263"/>
      <c r="AX151" s="1262"/>
      <c r="AY151" s="1263"/>
      <c r="BA151" s="1262"/>
      <c r="BB151" s="1263"/>
      <c r="BD151" s="1262"/>
      <c r="BE151" s="1263"/>
      <c r="BG151" s="1262"/>
      <c r="BH151" s="1263"/>
      <c r="BJ151" s="1262"/>
      <c r="BK151" s="1263"/>
      <c r="BL151" s="62"/>
      <c r="CB151" s="62"/>
      <c r="CC151" s="62"/>
      <c r="CD151" s="62"/>
      <c r="CE151" s="62"/>
      <c r="CF151" s="62"/>
      <c r="CG151" s="62"/>
      <c r="CH151" s="62"/>
      <c r="CI151" s="62"/>
      <c r="CJ151" s="62"/>
      <c r="CK151" s="62"/>
      <c r="CL151" s="62"/>
      <c r="CM151" s="62"/>
      <c r="CN151" s="62"/>
      <c r="CO151" s="62"/>
      <c r="CP151" s="62"/>
      <c r="CQ151" s="62"/>
      <c r="GH151" s="62"/>
      <c r="GI151" s="62"/>
      <c r="GJ151" s="62"/>
      <c r="GK151" s="62"/>
      <c r="GL151" s="62"/>
      <c r="GM151" s="62"/>
      <c r="GN151" s="62"/>
      <c r="GO151" s="62"/>
      <c r="GP151" s="62"/>
      <c r="GQ151" s="62"/>
      <c r="GR151" s="62"/>
      <c r="GS151" s="62"/>
      <c r="GT151" s="62"/>
      <c r="GU151" s="62"/>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c r="IW151" s="65"/>
      <c r="IX151" s="65"/>
      <c r="IY151" s="65"/>
      <c r="IZ151" s="65"/>
      <c r="JA151" s="65"/>
      <c r="JB151" s="65"/>
      <c r="JC151" s="65"/>
      <c r="JD151" s="65"/>
      <c r="JE151" s="65"/>
      <c r="JF151" s="65"/>
      <c r="JG151" s="65"/>
      <c r="JH151" s="65"/>
      <c r="JI151" s="65"/>
      <c r="JJ151" s="65"/>
      <c r="JK151" s="65"/>
      <c r="JL151" s="65"/>
      <c r="JM151" s="65"/>
      <c r="JN151" s="65"/>
      <c r="JO151" s="65"/>
      <c r="JP151" s="65"/>
      <c r="JQ151" s="65"/>
      <c r="JR151" s="65"/>
      <c r="JS151" s="65"/>
      <c r="JT151" s="65"/>
      <c r="JU151" s="65"/>
      <c r="JV151" s="65"/>
      <c r="JW151" s="65"/>
      <c r="JX151" s="65"/>
      <c r="JY151" s="65"/>
      <c r="JZ151" s="65"/>
      <c r="KA151" s="65"/>
    </row>
    <row r="152" spans="1:287" ht="27" hidden="1" customHeight="1" outlineLevel="3" x14ac:dyDescent="0.2">
      <c r="A152" s="523"/>
      <c r="B152" s="457" t="s">
        <v>158</v>
      </c>
      <c r="C152" s="1259"/>
      <c r="D152" s="524"/>
      <c r="E152" s="1262"/>
      <c r="F152" s="1263"/>
      <c r="H152" s="1262"/>
      <c r="I152" s="1263"/>
      <c r="K152" s="1262"/>
      <c r="L152" s="1263"/>
      <c r="N152" s="1262"/>
      <c r="O152" s="1263"/>
      <c r="Q152" s="1262"/>
      <c r="R152" s="1263"/>
      <c r="T152" s="1262"/>
      <c r="U152" s="1263"/>
      <c r="W152" s="1262"/>
      <c r="X152" s="1263"/>
      <c r="Z152" s="1262"/>
      <c r="AA152" s="1263"/>
      <c r="AC152" s="1262"/>
      <c r="AD152" s="1263"/>
      <c r="AF152" s="1262"/>
      <c r="AG152" s="1263"/>
      <c r="AI152" s="1262"/>
      <c r="AJ152" s="1263"/>
      <c r="AL152" s="1262"/>
      <c r="AM152" s="1263"/>
      <c r="AO152" s="1262"/>
      <c r="AP152" s="1263"/>
      <c r="AR152" s="1262"/>
      <c r="AS152" s="1263"/>
      <c r="AU152" s="1262"/>
      <c r="AV152" s="1263"/>
      <c r="AX152" s="1262"/>
      <c r="AY152" s="1263"/>
      <c r="BA152" s="1262"/>
      <c r="BB152" s="1263"/>
      <c r="BD152" s="1262"/>
      <c r="BE152" s="1263"/>
      <c r="BG152" s="1262"/>
      <c r="BH152" s="1263"/>
      <c r="BJ152" s="1262"/>
      <c r="BK152" s="1263"/>
      <c r="BL152" s="62"/>
      <c r="CB152" s="62"/>
      <c r="CC152" s="62"/>
      <c r="CD152" s="62"/>
      <c r="CE152" s="62"/>
      <c r="CF152" s="62"/>
      <c r="CG152" s="62"/>
      <c r="CH152" s="62"/>
      <c r="CI152" s="62"/>
      <c r="CJ152" s="62"/>
      <c r="CK152" s="62"/>
      <c r="CL152" s="62"/>
      <c r="CM152" s="62"/>
      <c r="CN152" s="62"/>
      <c r="CO152" s="62"/>
      <c r="CP152" s="62"/>
      <c r="CQ152" s="62"/>
      <c r="GH152" s="62"/>
      <c r="GI152" s="62"/>
      <c r="GJ152" s="62"/>
      <c r="GK152" s="62"/>
      <c r="GL152" s="62"/>
      <c r="GM152" s="62"/>
      <c r="GN152" s="62"/>
      <c r="GO152" s="62"/>
      <c r="GP152" s="62"/>
      <c r="GQ152" s="62"/>
      <c r="GR152" s="62"/>
      <c r="GS152" s="62"/>
      <c r="GT152" s="62"/>
      <c r="GU152" s="62"/>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c r="IW152" s="65"/>
      <c r="IX152" s="65"/>
      <c r="IY152" s="65"/>
      <c r="IZ152" s="65"/>
      <c r="JA152" s="65"/>
      <c r="JB152" s="65"/>
      <c r="JC152" s="65"/>
      <c r="JD152" s="65"/>
      <c r="JE152" s="65"/>
      <c r="JF152" s="65"/>
      <c r="JG152" s="65"/>
      <c r="JH152" s="65"/>
      <c r="JI152" s="65"/>
      <c r="JJ152" s="65"/>
      <c r="JK152" s="65"/>
      <c r="JL152" s="65"/>
      <c r="JM152" s="65"/>
      <c r="JN152" s="65"/>
      <c r="JO152" s="65"/>
      <c r="JP152" s="65"/>
      <c r="JQ152" s="65"/>
      <c r="JR152" s="65"/>
      <c r="JS152" s="65"/>
      <c r="JT152" s="65"/>
      <c r="JU152" s="65"/>
      <c r="JV152" s="65"/>
      <c r="JW152" s="65"/>
      <c r="JX152" s="65"/>
      <c r="JY152" s="65"/>
      <c r="JZ152" s="65"/>
      <c r="KA152" s="65"/>
    </row>
    <row r="153" spans="1:287" s="454" customFormat="1" ht="27" hidden="1" customHeight="1" outlineLevel="2" x14ac:dyDescent="0.2">
      <c r="A153" s="523"/>
      <c r="B153" s="527"/>
      <c r="C153" s="1259"/>
      <c r="D153" s="522"/>
      <c r="E153" s="1274"/>
      <c r="F153" s="1275"/>
      <c r="G153" s="30"/>
      <c r="H153" s="1274"/>
      <c r="I153" s="1275"/>
      <c r="J153" s="30"/>
      <c r="K153" s="1274"/>
      <c r="L153" s="1275"/>
      <c r="M153" s="30"/>
      <c r="N153" s="1274"/>
      <c r="O153" s="1275"/>
      <c r="P153" s="30"/>
      <c r="Q153" s="1274"/>
      <c r="R153" s="1275"/>
      <c r="S153" s="30"/>
      <c r="T153" s="1274"/>
      <c r="U153" s="1275"/>
      <c r="V153" s="30"/>
      <c r="W153" s="1274"/>
      <c r="X153" s="1275"/>
      <c r="Y153" s="30"/>
      <c r="Z153" s="1274"/>
      <c r="AA153" s="1275"/>
      <c r="AB153" s="30"/>
      <c r="AC153" s="1274"/>
      <c r="AD153" s="1275"/>
      <c r="AE153" s="30"/>
      <c r="AF153" s="1274"/>
      <c r="AG153" s="1275"/>
      <c r="AH153" s="30"/>
      <c r="AI153" s="1274"/>
      <c r="AJ153" s="1275"/>
      <c r="AK153" s="30"/>
      <c r="AL153" s="1274"/>
      <c r="AM153" s="1275"/>
      <c r="AN153" s="30"/>
      <c r="AO153" s="1274"/>
      <c r="AP153" s="1275"/>
      <c r="AQ153" s="30"/>
      <c r="AR153" s="1274"/>
      <c r="AS153" s="1275"/>
      <c r="AT153" s="30"/>
      <c r="AU153" s="1274"/>
      <c r="AV153" s="1275"/>
      <c r="AW153" s="30"/>
      <c r="AX153" s="1274"/>
      <c r="AY153" s="1275"/>
      <c r="AZ153" s="30"/>
      <c r="BA153" s="1274"/>
      <c r="BB153" s="1275"/>
      <c r="BC153" s="30"/>
      <c r="BD153" s="1274"/>
      <c r="BE153" s="1275"/>
      <c r="BF153" s="30"/>
      <c r="BG153" s="1274"/>
      <c r="BH153" s="1275"/>
      <c r="BI153" s="30"/>
      <c r="BJ153" s="1274"/>
      <c r="BK153" s="1275"/>
      <c r="BL153" s="73"/>
      <c r="BM153" s="31"/>
      <c r="BN153" s="31"/>
      <c r="BO153" s="31"/>
      <c r="BP153" s="31"/>
      <c r="BQ153" s="31"/>
      <c r="BR153" s="31"/>
      <c r="BS153" s="31"/>
      <c r="BT153" s="31"/>
      <c r="BU153" s="31"/>
      <c r="BV153" s="31"/>
      <c r="BW153" s="31"/>
      <c r="BX153" s="31"/>
      <c r="BY153" s="31"/>
      <c r="BZ153" s="31"/>
      <c r="CA153" s="31"/>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row>
    <row r="154" spans="1:287" ht="27" hidden="1" customHeight="1" outlineLevel="2" x14ac:dyDescent="0.2">
      <c r="A154" s="523"/>
      <c r="B154" s="526" t="s">
        <v>72</v>
      </c>
      <c r="C154" s="1259"/>
      <c r="D154" s="524"/>
      <c r="E154" s="1254"/>
      <c r="F154" s="1254"/>
      <c r="G154" s="2"/>
      <c r="H154" s="1254"/>
      <c r="I154" s="1254"/>
      <c r="J154" s="2"/>
      <c r="K154" s="1254"/>
      <c r="L154" s="1254"/>
      <c r="M154" s="2"/>
      <c r="N154" s="1254"/>
      <c r="O154" s="1254"/>
      <c r="P154" s="2"/>
      <c r="Q154" s="1254"/>
      <c r="R154" s="1254"/>
      <c r="S154" s="2"/>
      <c r="T154" s="1254"/>
      <c r="U154" s="1254"/>
      <c r="V154" s="2"/>
      <c r="W154" s="1254"/>
      <c r="X154" s="1254"/>
      <c r="Y154" s="2"/>
      <c r="Z154" s="1254"/>
      <c r="AA154" s="1254"/>
      <c r="AB154" s="2"/>
      <c r="AC154" s="1254"/>
      <c r="AD154" s="1254"/>
      <c r="AE154" s="2"/>
      <c r="AF154" s="1254"/>
      <c r="AG154" s="1254"/>
      <c r="AH154" s="2"/>
      <c r="AI154" s="1254"/>
      <c r="AJ154" s="1254"/>
      <c r="AK154" s="2"/>
      <c r="AL154" s="1254"/>
      <c r="AM154" s="1254"/>
      <c r="AN154" s="2"/>
      <c r="AO154" s="1254"/>
      <c r="AP154" s="1254"/>
      <c r="AQ154" s="2"/>
      <c r="AR154" s="1254"/>
      <c r="AS154" s="1254"/>
      <c r="AT154" s="2"/>
      <c r="AU154" s="1254"/>
      <c r="AV154" s="1254"/>
      <c r="AW154" s="2"/>
      <c r="AX154" s="1254"/>
      <c r="AY154" s="1254"/>
      <c r="AZ154" s="2"/>
      <c r="BA154" s="1254"/>
      <c r="BB154" s="1254"/>
      <c r="BC154" s="2"/>
      <c r="BD154" s="1254"/>
      <c r="BE154" s="1254"/>
      <c r="BF154" s="2"/>
      <c r="BG154" s="1254"/>
      <c r="BH154" s="1254"/>
      <c r="BI154" s="2"/>
      <c r="BJ154" s="1254"/>
      <c r="BK154" s="1254"/>
      <c r="BL154" s="62"/>
      <c r="CB154" s="62"/>
      <c r="CC154" s="62"/>
      <c r="CD154" s="62"/>
      <c r="CE154" s="62"/>
      <c r="CF154" s="62"/>
      <c r="CG154" s="62"/>
      <c r="CH154" s="62"/>
      <c r="CI154" s="62"/>
      <c r="CJ154" s="62"/>
      <c r="CK154" s="62"/>
      <c r="CL154" s="62"/>
      <c r="CM154" s="62"/>
      <c r="CN154" s="62"/>
      <c r="CO154" s="62"/>
      <c r="CP154" s="62"/>
      <c r="CQ154" s="62"/>
      <c r="GH154" s="62"/>
      <c r="GI154" s="62"/>
      <c r="GJ154" s="62"/>
      <c r="GK154" s="62"/>
      <c r="GL154" s="62"/>
      <c r="GM154" s="62"/>
      <c r="GN154" s="62"/>
      <c r="GO154" s="62"/>
      <c r="GP154" s="62"/>
      <c r="GQ154" s="62"/>
      <c r="GR154" s="62"/>
      <c r="GS154" s="62"/>
      <c r="GT154" s="62"/>
      <c r="GU154" s="62"/>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c r="IW154" s="65"/>
      <c r="IX154" s="65"/>
      <c r="IY154" s="65"/>
      <c r="IZ154" s="65"/>
      <c r="JA154" s="65"/>
      <c r="JB154" s="65"/>
      <c r="JC154" s="65"/>
      <c r="JD154" s="65"/>
      <c r="JE154" s="65"/>
      <c r="JF154" s="65"/>
      <c r="JG154" s="65"/>
      <c r="JH154" s="65"/>
      <c r="JI154" s="65"/>
      <c r="JJ154" s="65"/>
      <c r="JK154" s="65"/>
      <c r="JL154" s="65"/>
      <c r="JM154" s="65"/>
      <c r="JN154" s="65"/>
      <c r="JO154" s="65"/>
      <c r="JP154" s="65"/>
      <c r="JQ154" s="65"/>
      <c r="JR154" s="65"/>
      <c r="JS154" s="65"/>
      <c r="JT154" s="65"/>
      <c r="JU154" s="65"/>
      <c r="JV154" s="65"/>
      <c r="JW154" s="65"/>
      <c r="JX154" s="65"/>
      <c r="JY154" s="65"/>
      <c r="JZ154" s="65"/>
      <c r="KA154" s="65"/>
    </row>
    <row r="155" spans="1:287" ht="27" hidden="1" customHeight="1" outlineLevel="2" x14ac:dyDescent="0.2">
      <c r="A155" s="523"/>
      <c r="B155" s="457" t="s">
        <v>73</v>
      </c>
      <c r="C155" s="1259"/>
      <c r="D155" s="524"/>
      <c r="E155" s="1254"/>
      <c r="F155" s="1254"/>
      <c r="G155" s="2"/>
      <c r="H155" s="1254"/>
      <c r="I155" s="1254"/>
      <c r="J155" s="2"/>
      <c r="K155" s="1254"/>
      <c r="L155" s="1254"/>
      <c r="M155" s="2"/>
      <c r="N155" s="1254"/>
      <c r="O155" s="1254"/>
      <c r="P155" s="2"/>
      <c r="Q155" s="1254"/>
      <c r="R155" s="1254"/>
      <c r="S155" s="2"/>
      <c r="T155" s="1254"/>
      <c r="U155" s="1254"/>
      <c r="V155" s="2"/>
      <c r="W155" s="1254"/>
      <c r="X155" s="1254"/>
      <c r="Y155" s="2"/>
      <c r="Z155" s="1254"/>
      <c r="AA155" s="1254"/>
      <c r="AB155" s="2"/>
      <c r="AC155" s="1254"/>
      <c r="AD155" s="1254"/>
      <c r="AE155" s="2"/>
      <c r="AF155" s="1254"/>
      <c r="AG155" s="1254"/>
      <c r="AH155" s="2"/>
      <c r="AI155" s="1254"/>
      <c r="AJ155" s="1254"/>
      <c r="AK155" s="2"/>
      <c r="AL155" s="1254"/>
      <c r="AM155" s="1254"/>
      <c r="AN155" s="2"/>
      <c r="AO155" s="1254"/>
      <c r="AP155" s="1254"/>
      <c r="AQ155" s="2"/>
      <c r="AR155" s="1254"/>
      <c r="AS155" s="1254"/>
      <c r="AT155" s="2"/>
      <c r="AU155" s="1254"/>
      <c r="AV155" s="1254"/>
      <c r="AW155" s="2"/>
      <c r="AX155" s="1254"/>
      <c r="AY155" s="1254"/>
      <c r="AZ155" s="2"/>
      <c r="BA155" s="1254"/>
      <c r="BB155" s="1254"/>
      <c r="BC155" s="2"/>
      <c r="BD155" s="1254"/>
      <c r="BE155" s="1254"/>
      <c r="BF155" s="2"/>
      <c r="BG155" s="1254"/>
      <c r="BH155" s="1254"/>
      <c r="BI155" s="2"/>
      <c r="BJ155" s="1254"/>
      <c r="BK155" s="1254"/>
      <c r="BL155" s="62"/>
      <c r="CB155" s="62"/>
      <c r="CC155" s="62"/>
      <c r="CD155" s="62"/>
      <c r="CE155" s="62"/>
      <c r="CF155" s="62"/>
      <c r="CG155" s="62"/>
      <c r="CH155" s="62"/>
      <c r="CI155" s="62"/>
      <c r="CJ155" s="62"/>
      <c r="CK155" s="62"/>
      <c r="CL155" s="62"/>
      <c r="CM155" s="62"/>
      <c r="CN155" s="62"/>
      <c r="CO155" s="62"/>
      <c r="CP155" s="62"/>
      <c r="CQ155" s="62"/>
      <c r="GH155" s="62"/>
      <c r="GI155" s="62"/>
      <c r="GJ155" s="62"/>
      <c r="GK155" s="62"/>
      <c r="GL155" s="62"/>
      <c r="GM155" s="62"/>
      <c r="GN155" s="62"/>
      <c r="GO155" s="62"/>
      <c r="GP155" s="62"/>
      <c r="GQ155" s="62"/>
      <c r="GR155" s="62"/>
      <c r="GS155" s="62"/>
      <c r="GT155" s="62"/>
      <c r="GU155" s="62"/>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c r="IW155" s="65"/>
      <c r="IX155" s="65"/>
      <c r="IY155" s="65"/>
      <c r="IZ155" s="65"/>
      <c r="JA155" s="65"/>
      <c r="JB155" s="65"/>
      <c r="JC155" s="65"/>
      <c r="JD155" s="65"/>
      <c r="JE155" s="65"/>
      <c r="JF155" s="65"/>
      <c r="JG155" s="65"/>
      <c r="JH155" s="65"/>
      <c r="JI155" s="65"/>
      <c r="JJ155" s="65"/>
      <c r="JK155" s="65"/>
      <c r="JL155" s="65"/>
      <c r="JM155" s="65"/>
      <c r="JN155" s="65"/>
      <c r="JO155" s="65"/>
      <c r="JP155" s="65"/>
      <c r="JQ155" s="65"/>
      <c r="JR155" s="65"/>
      <c r="JS155" s="65"/>
      <c r="JT155" s="65"/>
      <c r="JU155" s="65"/>
      <c r="JV155" s="65"/>
      <c r="JW155" s="65"/>
      <c r="JX155" s="65"/>
      <c r="JY155" s="65"/>
      <c r="JZ155" s="65"/>
      <c r="KA155" s="65"/>
    </row>
    <row r="156" spans="1:287" ht="27" hidden="1" customHeight="1" outlineLevel="2" x14ac:dyDescent="0.2">
      <c r="A156" s="523"/>
      <c r="B156" s="457" t="s">
        <v>126</v>
      </c>
      <c r="C156" s="1259"/>
      <c r="D156" s="524"/>
      <c r="E156" s="1254"/>
      <c r="F156" s="1254"/>
      <c r="G156" s="2"/>
      <c r="H156" s="1254"/>
      <c r="I156" s="1254"/>
      <c r="J156" s="2"/>
      <c r="K156" s="1254"/>
      <c r="L156" s="1254"/>
      <c r="M156" s="2"/>
      <c r="N156" s="1254"/>
      <c r="O156" s="1254"/>
      <c r="P156" s="2"/>
      <c r="Q156" s="1254"/>
      <c r="R156" s="1254"/>
      <c r="S156" s="2"/>
      <c r="T156" s="1254"/>
      <c r="U156" s="1254"/>
      <c r="V156" s="2"/>
      <c r="W156" s="1254"/>
      <c r="X156" s="1254"/>
      <c r="Y156" s="2"/>
      <c r="Z156" s="1254"/>
      <c r="AA156" s="1254"/>
      <c r="AB156" s="2"/>
      <c r="AC156" s="1254"/>
      <c r="AD156" s="1254"/>
      <c r="AE156" s="2"/>
      <c r="AF156" s="1254"/>
      <c r="AG156" s="1254"/>
      <c r="AH156" s="2"/>
      <c r="AI156" s="1254"/>
      <c r="AJ156" s="1254"/>
      <c r="AK156" s="2"/>
      <c r="AL156" s="1254"/>
      <c r="AM156" s="1254"/>
      <c r="AN156" s="2"/>
      <c r="AO156" s="1254"/>
      <c r="AP156" s="1254"/>
      <c r="AQ156" s="2"/>
      <c r="AR156" s="1254"/>
      <c r="AS156" s="1254"/>
      <c r="AT156" s="2"/>
      <c r="AU156" s="1254"/>
      <c r="AV156" s="1254"/>
      <c r="AW156" s="2"/>
      <c r="AX156" s="1254"/>
      <c r="AY156" s="1254"/>
      <c r="AZ156" s="2"/>
      <c r="BA156" s="1254"/>
      <c r="BB156" s="1254"/>
      <c r="BC156" s="2"/>
      <c r="BD156" s="1254"/>
      <c r="BE156" s="1254"/>
      <c r="BF156" s="2"/>
      <c r="BG156" s="1254"/>
      <c r="BH156" s="1254"/>
      <c r="BI156" s="2"/>
      <c r="BJ156" s="1254"/>
      <c r="BK156" s="1254"/>
      <c r="BL156" s="62"/>
      <c r="CB156" s="62"/>
      <c r="CC156" s="62"/>
      <c r="CD156" s="62"/>
      <c r="CE156" s="62"/>
      <c r="CF156" s="62"/>
      <c r="CG156" s="62"/>
      <c r="CH156" s="62"/>
      <c r="CI156" s="62"/>
      <c r="CJ156" s="62"/>
      <c r="CK156" s="62"/>
      <c r="CL156" s="62"/>
      <c r="CM156" s="62"/>
      <c r="CN156" s="62"/>
      <c r="CO156" s="62"/>
      <c r="CP156" s="62"/>
      <c r="CQ156" s="62"/>
      <c r="GH156" s="62"/>
      <c r="GI156" s="62"/>
      <c r="GJ156" s="62"/>
      <c r="GK156" s="62"/>
      <c r="GL156" s="62"/>
      <c r="GM156" s="62"/>
      <c r="GN156" s="62"/>
      <c r="GO156" s="62"/>
      <c r="GP156" s="62"/>
      <c r="GQ156" s="62"/>
      <c r="GR156" s="62"/>
      <c r="GS156" s="62"/>
      <c r="GT156" s="62"/>
      <c r="GU156" s="62"/>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c r="IW156" s="65"/>
      <c r="IX156" s="65"/>
      <c r="IY156" s="65"/>
      <c r="IZ156" s="65"/>
      <c r="JA156" s="65"/>
      <c r="JB156" s="65"/>
      <c r="JC156" s="65"/>
      <c r="JD156" s="65"/>
      <c r="JE156" s="65"/>
      <c r="JF156" s="65"/>
      <c r="JG156" s="65"/>
      <c r="JH156" s="65"/>
      <c r="JI156" s="65"/>
      <c r="JJ156" s="65"/>
      <c r="JK156" s="65"/>
      <c r="JL156" s="65"/>
      <c r="JM156" s="65"/>
      <c r="JN156" s="65"/>
      <c r="JO156" s="65"/>
      <c r="JP156" s="65"/>
      <c r="JQ156" s="65"/>
      <c r="JR156" s="65"/>
      <c r="JS156" s="65"/>
      <c r="JT156" s="65"/>
      <c r="JU156" s="65"/>
      <c r="JV156" s="65"/>
      <c r="JW156" s="65"/>
      <c r="JX156" s="65"/>
      <c r="JY156" s="65"/>
      <c r="JZ156" s="65"/>
      <c r="KA156" s="65"/>
    </row>
    <row r="157" spans="1:287" ht="27" hidden="1" customHeight="1" outlineLevel="2" x14ac:dyDescent="0.2">
      <c r="A157" s="523"/>
      <c r="B157" s="457" t="s">
        <v>100</v>
      </c>
      <c r="C157" s="1259"/>
      <c r="D157" s="524"/>
      <c r="E157" s="1254"/>
      <c r="F157" s="1254"/>
      <c r="G157" s="2"/>
      <c r="H157" s="1254"/>
      <c r="I157" s="1254"/>
      <c r="J157" s="2"/>
      <c r="K157" s="1254"/>
      <c r="L157" s="1254"/>
      <c r="M157" s="2"/>
      <c r="N157" s="1254"/>
      <c r="O157" s="1254"/>
      <c r="P157" s="2"/>
      <c r="Q157" s="1254"/>
      <c r="R157" s="1254"/>
      <c r="S157" s="2"/>
      <c r="T157" s="1254"/>
      <c r="U157" s="1254"/>
      <c r="V157" s="2"/>
      <c r="W157" s="1254"/>
      <c r="X157" s="1254"/>
      <c r="Y157" s="2"/>
      <c r="Z157" s="1254"/>
      <c r="AA157" s="1254"/>
      <c r="AB157" s="2"/>
      <c r="AC157" s="1254"/>
      <c r="AD157" s="1254"/>
      <c r="AE157" s="2"/>
      <c r="AF157" s="1254"/>
      <c r="AG157" s="1254"/>
      <c r="AH157" s="2"/>
      <c r="AI157" s="1254"/>
      <c r="AJ157" s="1254"/>
      <c r="AK157" s="2"/>
      <c r="AL157" s="1254"/>
      <c r="AM157" s="1254"/>
      <c r="AN157" s="2"/>
      <c r="AO157" s="1254"/>
      <c r="AP157" s="1254"/>
      <c r="AQ157" s="2"/>
      <c r="AR157" s="1254"/>
      <c r="AS157" s="1254"/>
      <c r="AT157" s="2"/>
      <c r="AU157" s="1254"/>
      <c r="AV157" s="1254"/>
      <c r="AW157" s="2"/>
      <c r="AX157" s="1254"/>
      <c r="AY157" s="1254"/>
      <c r="AZ157" s="2"/>
      <c r="BA157" s="1254"/>
      <c r="BB157" s="1254"/>
      <c r="BC157" s="2"/>
      <c r="BD157" s="1254"/>
      <c r="BE157" s="1254"/>
      <c r="BF157" s="2"/>
      <c r="BG157" s="1254"/>
      <c r="BH157" s="1254"/>
      <c r="BI157" s="2"/>
      <c r="BJ157" s="1254"/>
      <c r="BK157" s="1254"/>
      <c r="BL157" s="62"/>
      <c r="CB157" s="62"/>
      <c r="CC157" s="62"/>
      <c r="CD157" s="62"/>
      <c r="CE157" s="62"/>
      <c r="CF157" s="62"/>
      <c r="CG157" s="62"/>
      <c r="CH157" s="62"/>
      <c r="CI157" s="62"/>
      <c r="CJ157" s="62"/>
      <c r="CK157" s="62"/>
      <c r="CL157" s="62"/>
      <c r="CM157" s="62"/>
      <c r="CN157" s="62"/>
      <c r="CO157" s="62"/>
      <c r="CP157" s="62"/>
      <c r="CQ157" s="62"/>
      <c r="GH157" s="62"/>
      <c r="GI157" s="62"/>
      <c r="GJ157" s="62"/>
      <c r="GK157" s="62"/>
      <c r="GL157" s="62"/>
      <c r="GM157" s="62"/>
      <c r="GN157" s="62"/>
      <c r="GO157" s="62"/>
      <c r="GP157" s="62"/>
      <c r="GQ157" s="62"/>
      <c r="GR157" s="62"/>
      <c r="GS157" s="62"/>
      <c r="GT157" s="62"/>
      <c r="GU157" s="62"/>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c r="IW157" s="65"/>
      <c r="IX157" s="65"/>
      <c r="IY157" s="65"/>
      <c r="IZ157" s="65"/>
      <c r="JA157" s="65"/>
      <c r="JB157" s="65"/>
      <c r="JC157" s="65"/>
      <c r="JD157" s="65"/>
      <c r="JE157" s="65"/>
      <c r="JF157" s="65"/>
      <c r="JG157" s="65"/>
      <c r="JH157" s="65"/>
      <c r="JI157" s="65"/>
      <c r="JJ157" s="65"/>
      <c r="JK157" s="65"/>
      <c r="JL157" s="65"/>
      <c r="JM157" s="65"/>
      <c r="JN157" s="65"/>
      <c r="JO157" s="65"/>
      <c r="JP157" s="65"/>
      <c r="JQ157" s="65"/>
      <c r="JR157" s="65"/>
      <c r="JS157" s="65"/>
      <c r="JT157" s="65"/>
      <c r="JU157" s="65"/>
      <c r="JV157" s="65"/>
      <c r="JW157" s="65"/>
      <c r="JX157" s="65"/>
      <c r="JY157" s="65"/>
      <c r="JZ157" s="65"/>
      <c r="KA157" s="65"/>
    </row>
    <row r="158" spans="1:287" ht="27" hidden="1" customHeight="1" outlineLevel="2" x14ac:dyDescent="0.2">
      <c r="A158" s="523"/>
      <c r="B158" s="457" t="s">
        <v>74</v>
      </c>
      <c r="C158" s="1259"/>
      <c r="D158" s="524"/>
      <c r="E158" s="1254"/>
      <c r="F158" s="1254"/>
      <c r="G158" s="2"/>
      <c r="H158" s="1254"/>
      <c r="I158" s="1254"/>
      <c r="J158" s="2"/>
      <c r="K158" s="1254"/>
      <c r="L158" s="1254"/>
      <c r="M158" s="2"/>
      <c r="N158" s="1254"/>
      <c r="O158" s="1254"/>
      <c r="P158" s="2"/>
      <c r="Q158" s="1254"/>
      <c r="R158" s="1254"/>
      <c r="S158" s="2"/>
      <c r="T158" s="1254"/>
      <c r="U158" s="1254"/>
      <c r="V158" s="2"/>
      <c r="W158" s="1254"/>
      <c r="X158" s="1254"/>
      <c r="Y158" s="2"/>
      <c r="Z158" s="1254"/>
      <c r="AA158" s="1254"/>
      <c r="AB158" s="2"/>
      <c r="AC158" s="1254"/>
      <c r="AD158" s="1254"/>
      <c r="AE158" s="2"/>
      <c r="AF158" s="1254"/>
      <c r="AG158" s="1254"/>
      <c r="AH158" s="2"/>
      <c r="AI158" s="1254"/>
      <c r="AJ158" s="1254"/>
      <c r="AK158" s="2"/>
      <c r="AL158" s="1254"/>
      <c r="AM158" s="1254"/>
      <c r="AN158" s="2"/>
      <c r="AO158" s="1254"/>
      <c r="AP158" s="1254"/>
      <c r="AQ158" s="2"/>
      <c r="AR158" s="1254"/>
      <c r="AS158" s="1254"/>
      <c r="AT158" s="2"/>
      <c r="AU158" s="1254"/>
      <c r="AV158" s="1254"/>
      <c r="AW158" s="2"/>
      <c r="AX158" s="1254"/>
      <c r="AY158" s="1254"/>
      <c r="AZ158" s="2"/>
      <c r="BA158" s="1254"/>
      <c r="BB158" s="1254"/>
      <c r="BC158" s="2"/>
      <c r="BD158" s="1254"/>
      <c r="BE158" s="1254"/>
      <c r="BF158" s="2"/>
      <c r="BG158" s="1254"/>
      <c r="BH158" s="1254"/>
      <c r="BI158" s="2"/>
      <c r="BJ158" s="1254"/>
      <c r="BK158" s="1254"/>
      <c r="BL158" s="62"/>
      <c r="CB158" s="62"/>
      <c r="CC158" s="62"/>
      <c r="CD158" s="62"/>
      <c r="CE158" s="62"/>
      <c r="CF158" s="62"/>
      <c r="CG158" s="62"/>
      <c r="CH158" s="62"/>
      <c r="CI158" s="62"/>
      <c r="CJ158" s="62"/>
      <c r="CK158" s="62"/>
      <c r="CL158" s="62"/>
      <c r="CM158" s="62"/>
      <c r="CN158" s="62"/>
      <c r="CO158" s="62"/>
      <c r="CP158" s="62"/>
      <c r="CQ158" s="62"/>
      <c r="GH158" s="62"/>
      <c r="GI158" s="62"/>
      <c r="GJ158" s="62"/>
      <c r="GK158" s="62"/>
      <c r="GL158" s="62"/>
      <c r="GM158" s="62"/>
      <c r="GN158" s="62"/>
      <c r="GO158" s="62"/>
      <c r="GP158" s="62"/>
      <c r="GQ158" s="62"/>
      <c r="GR158" s="62"/>
      <c r="GS158" s="62"/>
      <c r="GT158" s="62"/>
      <c r="GU158" s="62"/>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c r="IW158" s="65"/>
      <c r="IX158" s="65"/>
      <c r="IY158" s="65"/>
      <c r="IZ158" s="65"/>
      <c r="JA158" s="65"/>
      <c r="JB158" s="65"/>
      <c r="JC158" s="65"/>
      <c r="JD158" s="65"/>
      <c r="JE158" s="65"/>
      <c r="JF158" s="65"/>
      <c r="JG158" s="65"/>
      <c r="JH158" s="65"/>
      <c r="JI158" s="65"/>
      <c r="JJ158" s="65"/>
      <c r="JK158" s="65"/>
      <c r="JL158" s="65"/>
      <c r="JM158" s="65"/>
      <c r="JN158" s="65"/>
      <c r="JO158" s="65"/>
      <c r="JP158" s="65"/>
      <c r="JQ158" s="65"/>
      <c r="JR158" s="65"/>
      <c r="JS158" s="65"/>
      <c r="JT158" s="65"/>
      <c r="JU158" s="65"/>
      <c r="JV158" s="65"/>
      <c r="JW158" s="65"/>
      <c r="JX158" s="65"/>
      <c r="JY158" s="65"/>
      <c r="JZ158" s="65"/>
      <c r="KA158" s="65"/>
    </row>
    <row r="159" spans="1:287" s="454" customFormat="1" ht="27" hidden="1" customHeight="1" outlineLevel="2" x14ac:dyDescent="0.2">
      <c r="A159" s="528"/>
      <c r="B159" s="526"/>
      <c r="C159" s="1259"/>
      <c r="D159" s="529"/>
      <c r="E159" s="1255"/>
      <c r="F159" s="1255"/>
      <c r="G159" s="168"/>
      <c r="H159" s="1255"/>
      <c r="I159" s="1255"/>
      <c r="J159" s="168"/>
      <c r="K159" s="1255"/>
      <c r="L159" s="1255"/>
      <c r="M159" s="168"/>
      <c r="N159" s="1255"/>
      <c r="O159" s="1255"/>
      <c r="P159" s="168"/>
      <c r="Q159" s="1255"/>
      <c r="R159" s="1255"/>
      <c r="S159" s="168"/>
      <c r="T159" s="1255"/>
      <c r="U159" s="1255"/>
      <c r="V159" s="168"/>
      <c r="W159" s="1255"/>
      <c r="X159" s="1255"/>
      <c r="Y159" s="168"/>
      <c r="Z159" s="1255"/>
      <c r="AA159" s="1255"/>
      <c r="AB159" s="168"/>
      <c r="AC159" s="1255"/>
      <c r="AD159" s="1255"/>
      <c r="AE159" s="168"/>
      <c r="AF159" s="1255"/>
      <c r="AG159" s="1255"/>
      <c r="AH159" s="168"/>
      <c r="AI159" s="1255"/>
      <c r="AJ159" s="1255"/>
      <c r="AK159" s="168"/>
      <c r="AL159" s="1255"/>
      <c r="AM159" s="1255"/>
      <c r="AN159" s="168"/>
      <c r="AO159" s="1255"/>
      <c r="AP159" s="1255"/>
      <c r="AQ159" s="168"/>
      <c r="AR159" s="1255"/>
      <c r="AS159" s="1255"/>
      <c r="AT159" s="168"/>
      <c r="AU159" s="1255"/>
      <c r="AV159" s="1255"/>
      <c r="AW159" s="168"/>
      <c r="AX159" s="1255"/>
      <c r="AY159" s="1255"/>
      <c r="AZ159" s="168"/>
      <c r="BA159" s="1255"/>
      <c r="BB159" s="1255"/>
      <c r="BC159" s="168"/>
      <c r="BD159" s="1255"/>
      <c r="BE159" s="1255"/>
      <c r="BF159" s="168"/>
      <c r="BG159" s="1255"/>
      <c r="BH159" s="1255"/>
      <c r="BI159" s="168"/>
      <c r="BJ159" s="1255"/>
      <c r="BK159" s="1255"/>
      <c r="BL159" s="73"/>
      <c r="BM159" s="31"/>
      <c r="BN159" s="31"/>
      <c r="BO159" s="31"/>
      <c r="BP159" s="31"/>
      <c r="BQ159" s="31"/>
      <c r="BR159" s="31"/>
      <c r="BS159" s="31"/>
      <c r="BT159" s="31"/>
      <c r="BU159" s="31"/>
      <c r="BV159" s="31"/>
      <c r="BW159" s="31"/>
      <c r="BX159" s="31"/>
      <c r="BY159" s="31"/>
      <c r="BZ159" s="31"/>
      <c r="CA159" s="31"/>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row>
    <row r="160" spans="1:287" ht="27" hidden="1" customHeight="1" outlineLevel="2" x14ac:dyDescent="0.2">
      <c r="A160" s="523"/>
      <c r="B160" s="603" t="s">
        <v>331</v>
      </c>
      <c r="C160" s="1259"/>
      <c r="D160" s="524"/>
      <c r="E160" s="1254"/>
      <c r="F160" s="1254"/>
      <c r="G160" s="168"/>
      <c r="H160" s="1254"/>
      <c r="I160" s="1254"/>
      <c r="J160" s="168"/>
      <c r="K160" s="1254"/>
      <c r="L160" s="1254"/>
      <c r="M160" s="168"/>
      <c r="N160" s="1254"/>
      <c r="O160" s="1254"/>
      <c r="P160" s="168"/>
      <c r="Q160" s="1254"/>
      <c r="R160" s="1254"/>
      <c r="S160" s="168"/>
      <c r="T160" s="1254"/>
      <c r="U160" s="1254"/>
      <c r="V160" s="168"/>
      <c r="W160" s="1254"/>
      <c r="X160" s="1254"/>
      <c r="Y160" s="168"/>
      <c r="Z160" s="1254"/>
      <c r="AA160" s="1254"/>
      <c r="AB160" s="168"/>
      <c r="AC160" s="1254"/>
      <c r="AD160" s="1254"/>
      <c r="AE160" s="168"/>
      <c r="AF160" s="1254"/>
      <c r="AG160" s="1254"/>
      <c r="AH160" s="168"/>
      <c r="AI160" s="1254"/>
      <c r="AJ160" s="1254"/>
      <c r="AK160" s="168"/>
      <c r="AL160" s="1254"/>
      <c r="AM160" s="1254"/>
      <c r="AN160" s="168"/>
      <c r="AO160" s="1254"/>
      <c r="AP160" s="1254"/>
      <c r="AQ160" s="168"/>
      <c r="AR160" s="1254"/>
      <c r="AS160" s="1254"/>
      <c r="AT160" s="168"/>
      <c r="AU160" s="1254"/>
      <c r="AV160" s="1254"/>
      <c r="AW160" s="168"/>
      <c r="AX160" s="1254"/>
      <c r="AY160" s="1254"/>
      <c r="AZ160" s="168"/>
      <c r="BA160" s="1254"/>
      <c r="BB160" s="1254"/>
      <c r="BC160" s="168"/>
      <c r="BD160" s="1254"/>
      <c r="BE160" s="1254"/>
      <c r="BF160" s="168"/>
      <c r="BG160" s="1254"/>
      <c r="BH160" s="1254"/>
      <c r="BI160" s="168"/>
      <c r="BJ160" s="1254"/>
      <c r="BK160" s="1254"/>
      <c r="BL160" s="62"/>
      <c r="CB160" s="62"/>
      <c r="CC160" s="62"/>
      <c r="CD160" s="62"/>
      <c r="CE160" s="62"/>
      <c r="CF160" s="62"/>
      <c r="CG160" s="62"/>
      <c r="CH160" s="62"/>
      <c r="CI160" s="62"/>
      <c r="CJ160" s="62"/>
      <c r="CK160" s="62"/>
      <c r="CL160" s="62"/>
      <c r="CM160" s="62"/>
      <c r="CN160" s="62"/>
      <c r="CO160" s="62"/>
      <c r="CP160" s="62"/>
      <c r="CQ160" s="62"/>
      <c r="GH160" s="62"/>
      <c r="GI160" s="62"/>
      <c r="GJ160" s="62"/>
      <c r="GK160" s="62"/>
      <c r="GL160" s="62"/>
      <c r="GM160" s="62"/>
      <c r="GN160" s="62"/>
      <c r="GO160" s="62"/>
      <c r="GP160" s="62"/>
      <c r="GQ160" s="62"/>
      <c r="GR160" s="62"/>
      <c r="GS160" s="62"/>
      <c r="GT160" s="62"/>
      <c r="GU160" s="62"/>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c r="IW160" s="65"/>
      <c r="IX160" s="65"/>
      <c r="IY160" s="65"/>
      <c r="IZ160" s="65"/>
      <c r="JA160" s="65"/>
      <c r="JB160" s="65"/>
      <c r="JC160" s="65"/>
      <c r="JD160" s="65"/>
      <c r="JE160" s="65"/>
      <c r="JF160" s="65"/>
      <c r="JG160" s="65"/>
      <c r="JH160" s="65"/>
      <c r="JI160" s="65"/>
      <c r="JJ160" s="65"/>
      <c r="JK160" s="65"/>
      <c r="JL160" s="65"/>
      <c r="JM160" s="65"/>
      <c r="JN160" s="65"/>
      <c r="JO160" s="65"/>
      <c r="JP160" s="65"/>
      <c r="JQ160" s="65"/>
      <c r="JR160" s="65"/>
      <c r="JS160" s="65"/>
      <c r="JT160" s="65"/>
      <c r="JU160" s="65"/>
      <c r="JV160" s="65"/>
      <c r="JW160" s="65"/>
      <c r="JX160" s="65"/>
      <c r="JY160" s="65"/>
      <c r="JZ160" s="65"/>
      <c r="KA160" s="65"/>
    </row>
    <row r="161" spans="1:287" ht="27" hidden="1" customHeight="1" outlineLevel="2" x14ac:dyDescent="0.2">
      <c r="A161" s="523"/>
      <c r="B161" s="457" t="s">
        <v>75</v>
      </c>
      <c r="C161" s="1259"/>
      <c r="D161" s="524"/>
      <c r="E161" s="1254"/>
      <c r="F161" s="1254"/>
      <c r="G161" s="168"/>
      <c r="H161" s="1254"/>
      <c r="I161" s="1254"/>
      <c r="J161" s="168"/>
      <c r="K161" s="1254"/>
      <c r="L161" s="1254"/>
      <c r="M161" s="168"/>
      <c r="N161" s="1254"/>
      <c r="O161" s="1254"/>
      <c r="P161" s="168"/>
      <c r="Q161" s="1254"/>
      <c r="R161" s="1254"/>
      <c r="S161" s="168"/>
      <c r="T161" s="1254"/>
      <c r="U161" s="1254"/>
      <c r="V161" s="168"/>
      <c r="W161" s="1254"/>
      <c r="X161" s="1254"/>
      <c r="Y161" s="168"/>
      <c r="Z161" s="1254"/>
      <c r="AA161" s="1254"/>
      <c r="AB161" s="168"/>
      <c r="AC161" s="1254"/>
      <c r="AD161" s="1254"/>
      <c r="AE161" s="168"/>
      <c r="AF161" s="1254"/>
      <c r="AG161" s="1254"/>
      <c r="AH161" s="168"/>
      <c r="AI161" s="1254"/>
      <c r="AJ161" s="1254"/>
      <c r="AK161" s="168"/>
      <c r="AL161" s="1254"/>
      <c r="AM161" s="1254"/>
      <c r="AN161" s="168"/>
      <c r="AO161" s="1254"/>
      <c r="AP161" s="1254"/>
      <c r="AQ161" s="168"/>
      <c r="AR161" s="1254"/>
      <c r="AS161" s="1254"/>
      <c r="AT161" s="168"/>
      <c r="AU161" s="1254"/>
      <c r="AV161" s="1254"/>
      <c r="AW161" s="168"/>
      <c r="AX161" s="1254"/>
      <c r="AY161" s="1254"/>
      <c r="AZ161" s="168"/>
      <c r="BA161" s="1254"/>
      <c r="BB161" s="1254"/>
      <c r="BC161" s="168"/>
      <c r="BD161" s="1254"/>
      <c r="BE161" s="1254"/>
      <c r="BF161" s="168"/>
      <c r="BG161" s="1254"/>
      <c r="BH161" s="1254"/>
      <c r="BI161" s="168"/>
      <c r="BJ161" s="1254"/>
      <c r="BK161" s="1254"/>
      <c r="BL161" s="62"/>
      <c r="CB161" s="62"/>
      <c r="CC161" s="62"/>
      <c r="CD161" s="62"/>
      <c r="CE161" s="62"/>
      <c r="CF161" s="62"/>
      <c r="CG161" s="62"/>
      <c r="CH161" s="62"/>
      <c r="CI161" s="62"/>
      <c r="CJ161" s="62"/>
      <c r="CK161" s="62"/>
      <c r="CL161" s="62"/>
      <c r="CM161" s="62"/>
      <c r="CN161" s="62"/>
      <c r="CO161" s="62"/>
      <c r="CP161" s="62"/>
      <c r="CQ161" s="62"/>
      <c r="GH161" s="62"/>
      <c r="GI161" s="62"/>
      <c r="GJ161" s="62"/>
      <c r="GK161" s="62"/>
      <c r="GL161" s="62"/>
      <c r="GM161" s="62"/>
      <c r="GN161" s="62"/>
      <c r="GO161" s="62"/>
      <c r="GP161" s="62"/>
      <c r="GQ161" s="62"/>
      <c r="GR161" s="62"/>
      <c r="GS161" s="62"/>
      <c r="GT161" s="62"/>
      <c r="GU161" s="62"/>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c r="IW161" s="65"/>
      <c r="IX161" s="65"/>
      <c r="IY161" s="65"/>
      <c r="IZ161" s="65"/>
      <c r="JA161" s="65"/>
      <c r="JB161" s="65"/>
      <c r="JC161" s="65"/>
      <c r="JD161" s="65"/>
      <c r="JE161" s="65"/>
      <c r="JF161" s="65"/>
      <c r="JG161" s="65"/>
      <c r="JH161" s="65"/>
      <c r="JI161" s="65"/>
      <c r="JJ161" s="65"/>
      <c r="JK161" s="65"/>
      <c r="JL161" s="65"/>
      <c r="JM161" s="65"/>
      <c r="JN161" s="65"/>
      <c r="JO161" s="65"/>
      <c r="JP161" s="65"/>
      <c r="JQ161" s="65"/>
      <c r="JR161" s="65"/>
      <c r="JS161" s="65"/>
      <c r="JT161" s="65"/>
      <c r="JU161" s="65"/>
      <c r="JV161" s="65"/>
      <c r="JW161" s="65"/>
      <c r="JX161" s="65"/>
      <c r="JY161" s="65"/>
      <c r="JZ161" s="65"/>
      <c r="KA161" s="65"/>
    </row>
    <row r="162" spans="1:287" ht="27" hidden="1" customHeight="1" outlineLevel="2" x14ac:dyDescent="0.2">
      <c r="A162" s="523"/>
      <c r="B162" s="457" t="s">
        <v>76</v>
      </c>
      <c r="C162" s="1259"/>
      <c r="D162" s="524"/>
      <c r="E162" s="1254"/>
      <c r="F162" s="1254"/>
      <c r="G162" s="168"/>
      <c r="H162" s="1254"/>
      <c r="I162" s="1254"/>
      <c r="J162" s="168"/>
      <c r="K162" s="1254"/>
      <c r="L162" s="1254"/>
      <c r="M162" s="168"/>
      <c r="N162" s="1254"/>
      <c r="O162" s="1254"/>
      <c r="P162" s="168"/>
      <c r="Q162" s="1254"/>
      <c r="R162" s="1254"/>
      <c r="S162" s="168"/>
      <c r="T162" s="1254"/>
      <c r="U162" s="1254"/>
      <c r="V162" s="168"/>
      <c r="W162" s="1254"/>
      <c r="X162" s="1254"/>
      <c r="Y162" s="168"/>
      <c r="Z162" s="1254"/>
      <c r="AA162" s="1254"/>
      <c r="AB162" s="168"/>
      <c r="AC162" s="1254"/>
      <c r="AD162" s="1254"/>
      <c r="AE162" s="168"/>
      <c r="AF162" s="1254"/>
      <c r="AG162" s="1254"/>
      <c r="AH162" s="168"/>
      <c r="AI162" s="1254"/>
      <c r="AJ162" s="1254"/>
      <c r="AK162" s="168"/>
      <c r="AL162" s="1254"/>
      <c r="AM162" s="1254"/>
      <c r="AN162" s="168"/>
      <c r="AO162" s="1254"/>
      <c r="AP162" s="1254"/>
      <c r="AQ162" s="168"/>
      <c r="AR162" s="1254"/>
      <c r="AS162" s="1254"/>
      <c r="AT162" s="168"/>
      <c r="AU162" s="1254"/>
      <c r="AV162" s="1254"/>
      <c r="AW162" s="168"/>
      <c r="AX162" s="1254"/>
      <c r="AY162" s="1254"/>
      <c r="AZ162" s="168"/>
      <c r="BA162" s="1254"/>
      <c r="BB162" s="1254"/>
      <c r="BC162" s="168"/>
      <c r="BD162" s="1254"/>
      <c r="BE162" s="1254"/>
      <c r="BF162" s="168"/>
      <c r="BG162" s="1254"/>
      <c r="BH162" s="1254"/>
      <c r="BI162" s="168"/>
      <c r="BJ162" s="1254"/>
      <c r="BK162" s="1254"/>
      <c r="BL162" s="62"/>
      <c r="CB162" s="62"/>
      <c r="CC162" s="62"/>
      <c r="CD162" s="62"/>
      <c r="CE162" s="62"/>
      <c r="CF162" s="62"/>
      <c r="CG162" s="62"/>
      <c r="CH162" s="62"/>
      <c r="CI162" s="62"/>
      <c r="CJ162" s="62"/>
      <c r="CK162" s="62"/>
      <c r="CL162" s="62"/>
      <c r="CM162" s="62"/>
      <c r="CN162" s="62"/>
      <c r="CO162" s="62"/>
      <c r="CP162" s="62"/>
      <c r="CQ162" s="62"/>
      <c r="GH162" s="62"/>
      <c r="GI162" s="62"/>
      <c r="GJ162" s="62"/>
      <c r="GK162" s="62"/>
      <c r="GL162" s="62"/>
      <c r="GM162" s="62"/>
      <c r="GN162" s="62"/>
      <c r="GO162" s="62"/>
      <c r="GP162" s="62"/>
      <c r="GQ162" s="62"/>
      <c r="GR162" s="62"/>
      <c r="GS162" s="62"/>
      <c r="GT162" s="62"/>
      <c r="GU162" s="62"/>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c r="IW162" s="65"/>
      <c r="IX162" s="65"/>
      <c r="IY162" s="65"/>
      <c r="IZ162" s="65"/>
      <c r="JA162" s="65"/>
      <c r="JB162" s="65"/>
      <c r="JC162" s="65"/>
      <c r="JD162" s="65"/>
      <c r="JE162" s="65"/>
      <c r="JF162" s="65"/>
      <c r="JG162" s="65"/>
      <c r="JH162" s="65"/>
      <c r="JI162" s="65"/>
      <c r="JJ162" s="65"/>
      <c r="JK162" s="65"/>
      <c r="JL162" s="65"/>
      <c r="JM162" s="65"/>
      <c r="JN162" s="65"/>
      <c r="JO162" s="65"/>
      <c r="JP162" s="65"/>
      <c r="JQ162" s="65"/>
      <c r="JR162" s="65"/>
      <c r="JS162" s="65"/>
      <c r="JT162" s="65"/>
      <c r="JU162" s="65"/>
      <c r="JV162" s="65"/>
      <c r="JW162" s="65"/>
      <c r="JX162" s="65"/>
      <c r="JY162" s="65"/>
      <c r="JZ162" s="65"/>
      <c r="KA162" s="65"/>
    </row>
    <row r="163" spans="1:287" ht="27" hidden="1" customHeight="1" outlineLevel="2" x14ac:dyDescent="0.2">
      <c r="A163" s="523"/>
      <c r="B163" s="457" t="s">
        <v>130</v>
      </c>
      <c r="C163" s="1259"/>
      <c r="D163" s="524"/>
      <c r="E163" s="1254"/>
      <c r="F163" s="1254"/>
      <c r="G163" s="168"/>
      <c r="H163" s="1254"/>
      <c r="I163" s="1254"/>
      <c r="J163" s="168"/>
      <c r="K163" s="1254"/>
      <c r="L163" s="1254"/>
      <c r="M163" s="168"/>
      <c r="N163" s="1254"/>
      <c r="O163" s="1254"/>
      <c r="P163" s="168"/>
      <c r="Q163" s="1254"/>
      <c r="R163" s="1254"/>
      <c r="S163" s="168"/>
      <c r="T163" s="1254"/>
      <c r="U163" s="1254"/>
      <c r="V163" s="168"/>
      <c r="W163" s="1254"/>
      <c r="X163" s="1254"/>
      <c r="Y163" s="168"/>
      <c r="Z163" s="1254"/>
      <c r="AA163" s="1254"/>
      <c r="AB163" s="168"/>
      <c r="AC163" s="1254"/>
      <c r="AD163" s="1254"/>
      <c r="AE163" s="168"/>
      <c r="AF163" s="1254"/>
      <c r="AG163" s="1254"/>
      <c r="AH163" s="168"/>
      <c r="AI163" s="1254"/>
      <c r="AJ163" s="1254"/>
      <c r="AK163" s="168"/>
      <c r="AL163" s="1254"/>
      <c r="AM163" s="1254"/>
      <c r="AN163" s="168"/>
      <c r="AO163" s="1254"/>
      <c r="AP163" s="1254"/>
      <c r="AQ163" s="168"/>
      <c r="AR163" s="1254"/>
      <c r="AS163" s="1254"/>
      <c r="AT163" s="168"/>
      <c r="AU163" s="1254"/>
      <c r="AV163" s="1254"/>
      <c r="AW163" s="168"/>
      <c r="AX163" s="1254"/>
      <c r="AY163" s="1254"/>
      <c r="AZ163" s="168"/>
      <c r="BA163" s="1254"/>
      <c r="BB163" s="1254"/>
      <c r="BC163" s="168"/>
      <c r="BD163" s="1254"/>
      <c r="BE163" s="1254"/>
      <c r="BF163" s="168"/>
      <c r="BG163" s="1254"/>
      <c r="BH163" s="1254"/>
      <c r="BI163" s="168"/>
      <c r="BJ163" s="1254"/>
      <c r="BK163" s="1254"/>
      <c r="BL163" s="62"/>
      <c r="CB163" s="62"/>
      <c r="CC163" s="62"/>
      <c r="CD163" s="62"/>
      <c r="CE163" s="62"/>
      <c r="CF163" s="62"/>
      <c r="CG163" s="62"/>
      <c r="CH163" s="62"/>
      <c r="CI163" s="62"/>
      <c r="CJ163" s="62"/>
      <c r="CK163" s="62"/>
      <c r="CL163" s="62"/>
      <c r="CM163" s="62"/>
      <c r="CN163" s="62"/>
      <c r="CO163" s="62"/>
      <c r="CP163" s="62"/>
      <c r="CQ163" s="62"/>
      <c r="GH163" s="62"/>
      <c r="GI163" s="62"/>
      <c r="GJ163" s="62"/>
      <c r="GK163" s="62"/>
      <c r="GL163" s="62"/>
      <c r="GM163" s="62"/>
      <c r="GN163" s="62"/>
      <c r="GO163" s="62"/>
      <c r="GP163" s="62"/>
      <c r="GQ163" s="62"/>
      <c r="GR163" s="62"/>
      <c r="GS163" s="62"/>
      <c r="GT163" s="62"/>
      <c r="GU163" s="62"/>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c r="IW163" s="65"/>
      <c r="IX163" s="65"/>
      <c r="IY163" s="65"/>
      <c r="IZ163" s="65"/>
      <c r="JA163" s="65"/>
      <c r="JB163" s="65"/>
      <c r="JC163" s="65"/>
      <c r="JD163" s="65"/>
      <c r="JE163" s="65"/>
      <c r="JF163" s="65"/>
      <c r="JG163" s="65"/>
      <c r="JH163" s="65"/>
      <c r="JI163" s="65"/>
      <c r="JJ163" s="65"/>
      <c r="JK163" s="65"/>
      <c r="JL163" s="65"/>
      <c r="JM163" s="65"/>
      <c r="JN163" s="65"/>
      <c r="JO163" s="65"/>
      <c r="JP163" s="65"/>
      <c r="JQ163" s="65"/>
      <c r="JR163" s="65"/>
      <c r="JS163" s="65"/>
      <c r="JT163" s="65"/>
      <c r="JU163" s="65"/>
      <c r="JV163" s="65"/>
      <c r="JW163" s="65"/>
      <c r="JX163" s="65"/>
      <c r="JY163" s="65"/>
      <c r="JZ163" s="65"/>
      <c r="KA163" s="65"/>
    </row>
    <row r="164" spans="1:287" ht="27" hidden="1" customHeight="1" outlineLevel="2" x14ac:dyDescent="0.2">
      <c r="A164" s="523"/>
      <c r="B164" s="457" t="s">
        <v>131</v>
      </c>
      <c r="C164" s="1259"/>
      <c r="D164" s="524"/>
      <c r="E164" s="1254"/>
      <c r="F164" s="1254"/>
      <c r="G164" s="168"/>
      <c r="H164" s="1254"/>
      <c r="I164" s="1254"/>
      <c r="J164" s="168"/>
      <c r="K164" s="1254"/>
      <c r="L164" s="1254"/>
      <c r="M164" s="168"/>
      <c r="N164" s="1254"/>
      <c r="O164" s="1254"/>
      <c r="P164" s="168"/>
      <c r="Q164" s="1254"/>
      <c r="R164" s="1254"/>
      <c r="S164" s="168"/>
      <c r="T164" s="1254"/>
      <c r="U164" s="1254"/>
      <c r="V164" s="168"/>
      <c r="W164" s="1254"/>
      <c r="X164" s="1254"/>
      <c r="Y164" s="168"/>
      <c r="Z164" s="1254"/>
      <c r="AA164" s="1254"/>
      <c r="AB164" s="168"/>
      <c r="AC164" s="1254"/>
      <c r="AD164" s="1254"/>
      <c r="AE164" s="168"/>
      <c r="AF164" s="1254"/>
      <c r="AG164" s="1254"/>
      <c r="AH164" s="168"/>
      <c r="AI164" s="1254"/>
      <c r="AJ164" s="1254"/>
      <c r="AK164" s="168"/>
      <c r="AL164" s="1254"/>
      <c r="AM164" s="1254"/>
      <c r="AN164" s="168"/>
      <c r="AO164" s="1254"/>
      <c r="AP164" s="1254"/>
      <c r="AQ164" s="168"/>
      <c r="AR164" s="1254"/>
      <c r="AS164" s="1254"/>
      <c r="AT164" s="168"/>
      <c r="AU164" s="1254"/>
      <c r="AV164" s="1254"/>
      <c r="AW164" s="168"/>
      <c r="AX164" s="1254"/>
      <c r="AY164" s="1254"/>
      <c r="AZ164" s="168"/>
      <c r="BA164" s="1254"/>
      <c r="BB164" s="1254"/>
      <c r="BC164" s="168"/>
      <c r="BD164" s="1254"/>
      <c r="BE164" s="1254"/>
      <c r="BF164" s="168"/>
      <c r="BG164" s="1254"/>
      <c r="BH164" s="1254"/>
      <c r="BI164" s="168"/>
      <c r="BJ164" s="1254"/>
      <c r="BK164" s="1254"/>
      <c r="BL164" s="62"/>
      <c r="CB164" s="62"/>
      <c r="CC164" s="62"/>
      <c r="CD164" s="62"/>
      <c r="CE164" s="62"/>
      <c r="CF164" s="62"/>
      <c r="CG164" s="62"/>
      <c r="CH164" s="62"/>
      <c r="CI164" s="62"/>
      <c r="CJ164" s="62"/>
      <c r="CK164" s="62"/>
      <c r="CL164" s="62"/>
      <c r="CM164" s="62"/>
      <c r="CN164" s="62"/>
      <c r="CO164" s="62"/>
      <c r="CP164" s="62"/>
      <c r="CQ164" s="62"/>
      <c r="GH164" s="62"/>
      <c r="GI164" s="62"/>
      <c r="GJ164" s="62"/>
      <c r="GK164" s="62"/>
      <c r="GL164" s="62"/>
      <c r="GM164" s="62"/>
      <c r="GN164" s="62"/>
      <c r="GO164" s="62"/>
      <c r="GP164" s="62"/>
      <c r="GQ164" s="62"/>
      <c r="GR164" s="62"/>
      <c r="GS164" s="62"/>
      <c r="GT164" s="62"/>
      <c r="GU164" s="62"/>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row>
    <row r="165" spans="1:287" ht="27" hidden="1" customHeight="1" outlineLevel="2" x14ac:dyDescent="0.2">
      <c r="A165" s="523"/>
      <c r="B165" s="457" t="s">
        <v>332</v>
      </c>
      <c r="C165" s="1259"/>
      <c r="D165" s="524"/>
      <c r="E165" s="1254"/>
      <c r="F165" s="1254"/>
      <c r="G165" s="2"/>
      <c r="H165" s="1254"/>
      <c r="I165" s="1254"/>
      <c r="J165" s="2"/>
      <c r="K165" s="1254"/>
      <c r="L165" s="1254"/>
      <c r="M165" s="2"/>
      <c r="N165" s="1254"/>
      <c r="O165" s="1254"/>
      <c r="P165" s="2"/>
      <c r="Q165" s="1254"/>
      <c r="R165" s="1254"/>
      <c r="S165" s="2"/>
      <c r="T165" s="1254"/>
      <c r="U165" s="1254"/>
      <c r="V165" s="2"/>
      <c r="W165" s="1254"/>
      <c r="X165" s="1254"/>
      <c r="Y165" s="2"/>
      <c r="Z165" s="1254"/>
      <c r="AA165" s="1254"/>
      <c r="AB165" s="2"/>
      <c r="AC165" s="1254"/>
      <c r="AD165" s="1254"/>
      <c r="AE165" s="2"/>
      <c r="AF165" s="1254"/>
      <c r="AG165" s="1254"/>
      <c r="AH165" s="2"/>
      <c r="AI165" s="1254"/>
      <c r="AJ165" s="1254"/>
      <c r="AK165" s="2"/>
      <c r="AL165" s="1254"/>
      <c r="AM165" s="1254"/>
      <c r="AN165" s="2"/>
      <c r="AO165" s="1254"/>
      <c r="AP165" s="1254"/>
      <c r="AQ165" s="2"/>
      <c r="AR165" s="1254"/>
      <c r="AS165" s="1254"/>
      <c r="AT165" s="2"/>
      <c r="AU165" s="1254"/>
      <c r="AV165" s="1254"/>
      <c r="AW165" s="2"/>
      <c r="AX165" s="1254"/>
      <c r="AY165" s="1254"/>
      <c r="AZ165" s="2"/>
      <c r="BA165" s="1254"/>
      <c r="BB165" s="1254"/>
      <c r="BC165" s="2"/>
      <c r="BD165" s="1254"/>
      <c r="BE165" s="1254"/>
      <c r="BF165" s="2"/>
      <c r="BG165" s="1254"/>
      <c r="BH165" s="1254"/>
      <c r="BI165" s="2"/>
      <c r="BJ165" s="1254"/>
      <c r="BK165" s="1254"/>
      <c r="BL165" s="62"/>
      <c r="CB165" s="62"/>
      <c r="CC165" s="62"/>
      <c r="CD165" s="62"/>
      <c r="CE165" s="62"/>
      <c r="CF165" s="62"/>
      <c r="CG165" s="62"/>
      <c r="CH165" s="62"/>
      <c r="CI165" s="62"/>
      <c r="CJ165" s="62"/>
      <c r="CK165" s="62"/>
      <c r="CL165" s="62"/>
      <c r="CM165" s="62"/>
      <c r="CN165" s="62"/>
      <c r="CO165" s="62"/>
      <c r="CP165" s="62"/>
      <c r="CQ165" s="62"/>
      <c r="GH165" s="62"/>
      <c r="GI165" s="62"/>
      <c r="GJ165" s="62"/>
      <c r="GK165" s="62"/>
      <c r="GL165" s="62"/>
      <c r="GM165" s="62"/>
      <c r="GN165" s="62"/>
      <c r="GO165" s="62"/>
      <c r="GP165" s="62"/>
      <c r="GQ165" s="62"/>
      <c r="GR165" s="62"/>
      <c r="GS165" s="62"/>
      <c r="GT165" s="62"/>
      <c r="GU165" s="62"/>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row>
    <row r="166" spans="1:287" s="454" customFormat="1" ht="27" hidden="1" customHeight="1" outlineLevel="1" x14ac:dyDescent="0.2">
      <c r="A166" s="528"/>
      <c r="B166" s="590" t="s">
        <v>250</v>
      </c>
      <c r="C166" s="1259"/>
      <c r="D166" s="529"/>
      <c r="E166" s="1256"/>
      <c r="F166" s="1256"/>
      <c r="G166" s="30"/>
      <c r="H166" s="1256"/>
      <c r="I166" s="1256"/>
      <c r="J166" s="30"/>
      <c r="K166" s="1256"/>
      <c r="L166" s="1256"/>
      <c r="M166" s="30"/>
      <c r="N166" s="1256"/>
      <c r="O166" s="1256"/>
      <c r="P166" s="30"/>
      <c r="Q166" s="1256"/>
      <c r="R166" s="1256"/>
      <c r="S166" s="30"/>
      <c r="T166" s="1256"/>
      <c r="U166" s="1256"/>
      <c r="V166" s="30"/>
      <c r="W166" s="1256"/>
      <c r="X166" s="1256"/>
      <c r="Y166" s="30"/>
      <c r="Z166" s="1256"/>
      <c r="AA166" s="1256"/>
      <c r="AB166" s="30"/>
      <c r="AC166" s="1256"/>
      <c r="AD166" s="1256"/>
      <c r="AE166" s="30"/>
      <c r="AF166" s="1256"/>
      <c r="AG166" s="1256"/>
      <c r="AH166" s="30"/>
      <c r="AI166" s="1256"/>
      <c r="AJ166" s="1256"/>
      <c r="AK166" s="30"/>
      <c r="AL166" s="1256"/>
      <c r="AM166" s="1256"/>
      <c r="AN166" s="30"/>
      <c r="AO166" s="1256"/>
      <c r="AP166" s="1256"/>
      <c r="AQ166" s="30"/>
      <c r="AR166" s="1256"/>
      <c r="AS166" s="1256"/>
      <c r="AT166" s="30"/>
      <c r="AU166" s="1256"/>
      <c r="AV166" s="1256"/>
      <c r="AW166" s="30"/>
      <c r="AX166" s="1256"/>
      <c r="AY166" s="1256"/>
      <c r="AZ166" s="30"/>
      <c r="BA166" s="1256"/>
      <c r="BB166" s="1256"/>
      <c r="BC166" s="30"/>
      <c r="BD166" s="1256"/>
      <c r="BE166" s="1256"/>
      <c r="BF166" s="30"/>
      <c r="BG166" s="1256"/>
      <c r="BH166" s="1256"/>
      <c r="BI166" s="30"/>
      <c r="BJ166" s="1256"/>
      <c r="BK166" s="1256"/>
      <c r="BL166" s="73"/>
      <c r="BM166" s="31"/>
      <c r="BN166" s="31"/>
      <c r="BO166" s="31"/>
      <c r="BP166" s="31"/>
      <c r="BQ166" s="31"/>
      <c r="BR166" s="31"/>
      <c r="BS166" s="31"/>
      <c r="BT166" s="31"/>
      <c r="BU166" s="31"/>
      <c r="BV166" s="31"/>
      <c r="BW166" s="31"/>
      <c r="BX166" s="31"/>
      <c r="BY166" s="31"/>
      <c r="BZ166" s="31"/>
      <c r="CA166" s="31"/>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row>
    <row r="167" spans="1:287" s="521" customFormat="1" ht="27" hidden="1" customHeight="1" outlineLevel="1" x14ac:dyDescent="0.2">
      <c r="A167" s="530"/>
      <c r="B167" s="314" t="s">
        <v>87</v>
      </c>
      <c r="C167" s="318" t="s">
        <v>88</v>
      </c>
      <c r="D167" s="531"/>
      <c r="E167" s="350" t="str">
        <f>IF(E168="","",IF($C168&lt;&gt;"",((SUMPRODUCT($C168:$C173,E168:E173))*1/$C143),SUM(E168:E173)/COUNT(E168:E173)))</f>
        <v/>
      </c>
      <c r="F167" s="351" t="s">
        <v>40</v>
      </c>
      <c r="G167" s="30"/>
      <c r="H167" s="350" t="str">
        <f>IF(H168="","",IF($C168&lt;&gt;"",((SUMPRODUCT($C168:$C173,H168:H173))*1/$C104),SUM(H168:H173)/COUNT(H168:H173)))</f>
        <v/>
      </c>
      <c r="I167" s="351" t="s">
        <v>40</v>
      </c>
      <c r="J167" s="30"/>
      <c r="K167" s="350" t="str">
        <f>IF(K168="","",IF($C168&lt;&gt;"",((SUMPRODUCT($C168:$C173,K168:K173))*1/$C104),SUM(K168:K173)/COUNT(K168:K173)))</f>
        <v/>
      </c>
      <c r="L167" s="351" t="s">
        <v>40</v>
      </c>
      <c r="M167" s="30"/>
      <c r="N167" s="350" t="str">
        <f>IF(N168="","",IF($C168&lt;&gt;"",((SUMPRODUCT($C168:$C173,N168:N173))*1/$C104),SUM(N168:N173)/COUNT(N168:N173)))</f>
        <v/>
      </c>
      <c r="O167" s="351" t="s">
        <v>40</v>
      </c>
      <c r="P167" s="30"/>
      <c r="Q167" s="350" t="str">
        <f>IF(Q168="","",IF($C168&lt;&gt;"",((SUMPRODUCT($C168:$C173,Q168:Q173))*1/$C104),SUM(Q168:Q173)/COUNT(Q168:Q173)))</f>
        <v/>
      </c>
      <c r="R167" s="351" t="s">
        <v>40</v>
      </c>
      <c r="S167" s="30"/>
      <c r="T167" s="350" t="str">
        <f>IF(T168="","",IF($C168&lt;&gt;"",((SUMPRODUCT($C168:$C173,T168:T173))*1/$C143),SUM(T168:T173)/COUNT(T168:T173)))</f>
        <v/>
      </c>
      <c r="U167" s="351" t="s">
        <v>40</v>
      </c>
      <c r="V167" s="30"/>
      <c r="W167" s="350" t="str">
        <f>IF(W168="","",IF($C168&lt;&gt;"",((SUMPRODUCT($C168:$C173,W168:W173))*1/$C104),SUM(W168:W173)/COUNT(W168:W173)))</f>
        <v/>
      </c>
      <c r="X167" s="351" t="s">
        <v>40</v>
      </c>
      <c r="Y167" s="30"/>
      <c r="Z167" s="350" t="str">
        <f>IF(Z168="","",IF($C168&lt;&gt;"",((SUMPRODUCT($C168:$C173,Z168:Z173))*1/$C104),SUM(Z168:Z173)/COUNT(Z168:Z173)))</f>
        <v/>
      </c>
      <c r="AA167" s="351" t="s">
        <v>40</v>
      </c>
      <c r="AB167" s="30"/>
      <c r="AC167" s="350" t="str">
        <f>IF(AC168="","",IF($C168&lt;&gt;"",((SUMPRODUCT($C168:$C173,AC168:AC173))*1/$C104),SUM(AC168:AC173)/COUNT(AC168:AC173)))</f>
        <v/>
      </c>
      <c r="AD167" s="351" t="s">
        <v>40</v>
      </c>
      <c r="AE167" s="30"/>
      <c r="AF167" s="350" t="str">
        <f>IF(AF168="","",IF($C168&lt;&gt;"",((SUMPRODUCT($C168:$C173,AF168:AF173))*1/$C104),SUM(AF168:AF173)/COUNT(AF168:AF173)))</f>
        <v/>
      </c>
      <c r="AG167" s="351" t="s">
        <v>40</v>
      </c>
      <c r="AH167" s="30"/>
      <c r="AI167" s="350" t="str">
        <f>IF(AI168="","",IF($C168&lt;&gt;"",((SUMPRODUCT($C168:$C173,AI168:AI173))*1/$C143),SUM(AI168:AI173)/COUNT(AI168:AI173)))</f>
        <v/>
      </c>
      <c r="AJ167" s="351" t="s">
        <v>40</v>
      </c>
      <c r="AK167" s="30"/>
      <c r="AL167" s="350" t="str">
        <f>IF(AL168="","",IF($C168&lt;&gt;"",((SUMPRODUCT($C168:$C173,AL168:AL173))*1/$C104),SUM(AL168:AL173)/COUNT(AL168:AL173)))</f>
        <v/>
      </c>
      <c r="AM167" s="351" t="s">
        <v>40</v>
      </c>
      <c r="AN167" s="30"/>
      <c r="AO167" s="350" t="str">
        <f>IF(AO168="","",IF($C168&lt;&gt;"",((SUMPRODUCT($C168:$C173,AO168:AO173))*1/$C104),SUM(AO168:AO173)/COUNT(AO168:AO173)))</f>
        <v/>
      </c>
      <c r="AP167" s="351" t="s">
        <v>40</v>
      </c>
      <c r="AQ167" s="30"/>
      <c r="AR167" s="350" t="str">
        <f>IF(AR168="","",IF($C168&lt;&gt;"",((SUMPRODUCT($C168:$C173,AR168:AR173))*1/$C104),SUM(AR168:AR173)/COUNT(AR168:AR173)))</f>
        <v/>
      </c>
      <c r="AS167" s="351" t="s">
        <v>40</v>
      </c>
      <c r="AT167" s="30"/>
      <c r="AU167" s="350" t="str">
        <f>IF(AU168="","",IF($C168&lt;&gt;"",((SUMPRODUCT($C168:$C173,AU168:AU173))*1/$C104),SUM(AU168:AU173)/COUNT(AU168:AU173)))</f>
        <v/>
      </c>
      <c r="AV167" s="351" t="s">
        <v>40</v>
      </c>
      <c r="AW167" s="30"/>
      <c r="AX167" s="350" t="str">
        <f>IF(AX168="","",IF($C168&lt;&gt;"",((SUMPRODUCT($C168:$C173,AX168:AX173))*1/$C143),SUM(AX168:AX173)/COUNT(AX168:AX173)))</f>
        <v/>
      </c>
      <c r="AY167" s="351" t="s">
        <v>40</v>
      </c>
      <c r="AZ167" s="30"/>
      <c r="BA167" s="350" t="str">
        <f>IF(BA168="","",IF($C168&lt;&gt;"",((SUMPRODUCT($C168:$C173,BA168:BA173))*1/$C104),SUM(BA168:BA173)/COUNT(BA168:BA173)))</f>
        <v/>
      </c>
      <c r="BB167" s="351" t="s">
        <v>40</v>
      </c>
      <c r="BC167" s="30"/>
      <c r="BD167" s="350" t="str">
        <f>IF(BD168="","",IF($C168&lt;&gt;"",((SUMPRODUCT($C168:$C173,BD168:BD173))*1/$C104),SUM(BD168:BD173)/COUNT(BD168:BD173)))</f>
        <v/>
      </c>
      <c r="BE167" s="351" t="s">
        <v>40</v>
      </c>
      <c r="BF167" s="30"/>
      <c r="BG167" s="350" t="str">
        <f>IF(BG168="","",IF($C168&lt;&gt;"",((SUMPRODUCT($C168:$C173,BG168:BG173))*1/$C104),SUM(BG168:BG173)/COUNT(BG168:BG173)))</f>
        <v/>
      </c>
      <c r="BH167" s="351" t="s">
        <v>40</v>
      </c>
      <c r="BI167" s="30"/>
      <c r="BJ167" s="350" t="str">
        <f>IF(BJ168="","",IF($C168&lt;&gt;"",((SUMPRODUCT($C168:$C173,BJ168:BJ173))*1/$C104),SUM(BJ168:BJ173)/COUNT(BJ168:BJ173)))</f>
        <v/>
      </c>
      <c r="BK167" s="351" t="s">
        <v>40</v>
      </c>
      <c r="BL167" s="212"/>
      <c r="BM167" s="31"/>
      <c r="BN167" s="31"/>
      <c r="BO167" s="31"/>
      <c r="BP167" s="31"/>
      <c r="BQ167" s="31"/>
      <c r="BR167" s="31"/>
      <c r="BS167" s="31"/>
      <c r="BT167" s="31"/>
      <c r="BU167" s="31"/>
      <c r="BV167" s="31"/>
      <c r="BW167" s="31"/>
      <c r="BX167" s="31"/>
      <c r="BY167" s="31"/>
      <c r="BZ167" s="31"/>
      <c r="CA167" s="31"/>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305"/>
      <c r="GW167" s="305"/>
      <c r="GX167" s="305"/>
      <c r="GY167" s="305"/>
      <c r="GZ167" s="305"/>
      <c r="HA167" s="305"/>
      <c r="HB167" s="305"/>
      <c r="HC167" s="305"/>
      <c r="HD167" s="305"/>
      <c r="HE167" s="305"/>
      <c r="HF167" s="305"/>
      <c r="HG167" s="305"/>
      <c r="HH167" s="305"/>
      <c r="HI167" s="305"/>
      <c r="HJ167" s="305"/>
      <c r="HK167" s="305"/>
      <c r="HL167" s="305"/>
      <c r="HM167" s="305"/>
      <c r="HN167" s="305"/>
      <c r="HO167" s="305"/>
      <c r="HP167" s="305"/>
      <c r="HQ167" s="305"/>
      <c r="HR167" s="305"/>
      <c r="HS167" s="305"/>
      <c r="HT167" s="305"/>
      <c r="HU167" s="305"/>
      <c r="HV167" s="305"/>
      <c r="HW167" s="305"/>
      <c r="HX167" s="305"/>
      <c r="HY167" s="305"/>
      <c r="HZ167" s="305"/>
      <c r="IA167" s="305"/>
      <c r="IB167" s="305"/>
      <c r="IC167" s="305"/>
      <c r="ID167" s="305"/>
      <c r="IE167" s="305"/>
      <c r="IF167" s="305"/>
      <c r="IG167" s="305"/>
      <c r="IH167" s="305"/>
      <c r="II167" s="305"/>
      <c r="IJ167" s="305"/>
      <c r="IK167" s="305"/>
      <c r="IL167" s="305"/>
      <c r="IM167" s="305"/>
      <c r="IN167" s="305"/>
      <c r="IO167" s="305"/>
      <c r="IP167" s="305"/>
      <c r="IQ167" s="305"/>
      <c r="IR167" s="305"/>
      <c r="IS167" s="305"/>
      <c r="IT167" s="305"/>
      <c r="IU167" s="305"/>
      <c r="IV167" s="305"/>
      <c r="IW167" s="305"/>
      <c r="IX167" s="305"/>
      <c r="IY167" s="305"/>
      <c r="IZ167" s="305"/>
      <c r="JA167" s="305"/>
      <c r="JB167" s="305"/>
      <c r="JC167" s="305"/>
      <c r="JD167" s="305"/>
      <c r="JE167" s="305"/>
      <c r="JF167" s="305"/>
      <c r="JG167" s="305"/>
      <c r="JH167" s="305"/>
      <c r="JI167" s="305"/>
      <c r="JJ167" s="305"/>
      <c r="JK167" s="305"/>
      <c r="JL167" s="305"/>
      <c r="JM167" s="305"/>
      <c r="JN167" s="305"/>
      <c r="JO167" s="305"/>
      <c r="JP167" s="305"/>
      <c r="JQ167" s="305"/>
      <c r="JR167" s="305"/>
      <c r="JS167" s="305"/>
      <c r="JT167" s="305"/>
      <c r="JU167" s="305"/>
      <c r="JV167" s="305"/>
      <c r="JW167" s="305"/>
      <c r="JX167" s="305"/>
      <c r="JY167" s="305"/>
      <c r="JZ167" s="305"/>
      <c r="KA167" s="305"/>
    </row>
    <row r="168" spans="1:287" s="535" customFormat="1" ht="27" hidden="1" customHeight="1" outlineLevel="1" x14ac:dyDescent="0.2">
      <c r="A168" s="532">
        <v>1</v>
      </c>
      <c r="B168" s="315"/>
      <c r="C168" s="245"/>
      <c r="D168" s="533"/>
      <c r="E168" s="580"/>
      <c r="F168" s="579" t="str">
        <f>IF(E168="","","Begründung ergänzen")</f>
        <v/>
      </c>
      <c r="G168" s="2"/>
      <c r="H168" s="580"/>
      <c r="I168" s="579" t="str">
        <f>IF(H168="","","Begründung ergänzen")</f>
        <v/>
      </c>
      <c r="J168" s="2"/>
      <c r="K168" s="580"/>
      <c r="L168" s="579" t="str">
        <f>IF(K168="","","Begründung ergänzen")</f>
        <v/>
      </c>
      <c r="M168" s="2"/>
      <c r="N168" s="580"/>
      <c r="O168" s="579" t="str">
        <f>IF(N168="","","Begründung ergänzen")</f>
        <v/>
      </c>
      <c r="P168" s="2"/>
      <c r="Q168" s="580"/>
      <c r="R168" s="579" t="str">
        <f>IF(Q168="","","Begründung ergänzen")</f>
        <v/>
      </c>
      <c r="S168" s="2"/>
      <c r="T168" s="580"/>
      <c r="U168" s="579" t="str">
        <f>IF(T168="","","Begründung ergänzen")</f>
        <v/>
      </c>
      <c r="V168" s="2"/>
      <c r="W168" s="580"/>
      <c r="X168" s="579" t="str">
        <f>IF(W168="","","Begründung ergänzen")</f>
        <v/>
      </c>
      <c r="Y168" s="2"/>
      <c r="Z168" s="580"/>
      <c r="AA168" s="579" t="str">
        <f>IF(Z168="","","Begründung ergänzen")</f>
        <v/>
      </c>
      <c r="AB168" s="2"/>
      <c r="AC168" s="580"/>
      <c r="AD168" s="579" t="str">
        <f>IF(AC168="","","Begründung ergänzen")</f>
        <v/>
      </c>
      <c r="AE168" s="2"/>
      <c r="AF168" s="580"/>
      <c r="AG168" s="579" t="str">
        <f>IF(AF168="","","Begründung ergänzen")</f>
        <v/>
      </c>
      <c r="AH168" s="2"/>
      <c r="AI168" s="580"/>
      <c r="AJ168" s="579" t="str">
        <f>IF(AI168="","","Begründung ergänzen")</f>
        <v/>
      </c>
      <c r="AK168" s="2"/>
      <c r="AL168" s="580"/>
      <c r="AM168" s="579" t="str">
        <f>IF(AL168="","","Begründung ergänzen")</f>
        <v/>
      </c>
      <c r="AN168" s="2"/>
      <c r="AO168" s="580"/>
      <c r="AP168" s="579" t="str">
        <f>IF(AO168="","","Begründung ergänzen")</f>
        <v/>
      </c>
      <c r="AQ168" s="2"/>
      <c r="AR168" s="580"/>
      <c r="AS168" s="579" t="str">
        <f>IF(AR168="","","Begründung ergänzen")</f>
        <v/>
      </c>
      <c r="AT168" s="2"/>
      <c r="AU168" s="580"/>
      <c r="AV168" s="579" t="str">
        <f>IF(AU168="","","Begründung ergänzen")</f>
        <v/>
      </c>
      <c r="AW168" s="2"/>
      <c r="AX168" s="580"/>
      <c r="AY168" s="579" t="str">
        <f>IF(AX168="","","Begründung ergänzen")</f>
        <v/>
      </c>
      <c r="AZ168" s="2"/>
      <c r="BA168" s="580"/>
      <c r="BB168" s="579" t="str">
        <f>IF(BA168="","","Begründung ergänzen")</f>
        <v/>
      </c>
      <c r="BC168" s="2"/>
      <c r="BD168" s="580"/>
      <c r="BE168" s="579" t="str">
        <f>IF(BD168="","","Begründung ergänzen")</f>
        <v/>
      </c>
      <c r="BF168" s="2"/>
      <c r="BG168" s="580"/>
      <c r="BH168" s="579" t="str">
        <f>IF(BG168="","","Begründung ergänzen")</f>
        <v/>
      </c>
      <c r="BI168" s="2"/>
      <c r="BJ168" s="580"/>
      <c r="BK168" s="579" t="str">
        <f>IF(BJ168="","","Begründung ergänzen")</f>
        <v/>
      </c>
      <c r="BL168" s="153"/>
      <c r="BM168" s="31"/>
      <c r="BN168" s="31"/>
      <c r="BO168" s="31"/>
      <c r="BP168" s="31"/>
      <c r="BQ168" s="31"/>
      <c r="BR168" s="31"/>
      <c r="BS168" s="31"/>
      <c r="BT168" s="31"/>
      <c r="BU168" s="31"/>
      <c r="BV168" s="31"/>
      <c r="BW168" s="31"/>
      <c r="BX168" s="31"/>
      <c r="BY168" s="31"/>
      <c r="BZ168" s="31"/>
      <c r="CA168" s="31"/>
      <c r="CB168" s="153"/>
      <c r="CC168" s="153"/>
      <c r="CD168" s="153"/>
      <c r="CE168" s="153"/>
      <c r="CF168" s="153"/>
      <c r="CG168" s="153"/>
      <c r="CH168" s="153"/>
      <c r="CI168" s="153"/>
      <c r="CJ168" s="153"/>
      <c r="CK168" s="153"/>
      <c r="CL168" s="153"/>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3"/>
      <c r="EY168" s="153"/>
      <c r="EZ168" s="153"/>
      <c r="FA168" s="153"/>
      <c r="FB168" s="153"/>
      <c r="FC168" s="153"/>
      <c r="FD168" s="153"/>
      <c r="FE168" s="153"/>
      <c r="FF168" s="153"/>
      <c r="FG168" s="153"/>
      <c r="FH168" s="153"/>
      <c r="FI168" s="153"/>
      <c r="FJ168" s="153"/>
      <c r="FK168" s="153"/>
      <c r="FL168" s="153"/>
      <c r="FM168" s="153"/>
      <c r="FN168" s="153"/>
      <c r="FO168" s="153"/>
      <c r="FP168" s="153"/>
      <c r="FQ168" s="153"/>
      <c r="FR168" s="153"/>
      <c r="FS168" s="153"/>
      <c r="FT168" s="153"/>
      <c r="FU168" s="153"/>
      <c r="FV168" s="153"/>
      <c r="FW168" s="153"/>
      <c r="FX168" s="153"/>
      <c r="FY168" s="153"/>
      <c r="FZ168" s="153"/>
      <c r="GA168" s="153"/>
      <c r="GB168" s="153"/>
      <c r="GC168" s="153"/>
      <c r="GD168" s="153"/>
      <c r="GE168" s="153"/>
      <c r="GF168" s="153"/>
      <c r="GG168" s="153"/>
      <c r="GH168" s="153"/>
      <c r="GI168" s="153"/>
      <c r="GJ168" s="153"/>
      <c r="GK168" s="153"/>
      <c r="GL168" s="153"/>
      <c r="GM168" s="153"/>
      <c r="GN168" s="153"/>
      <c r="GO168" s="153"/>
      <c r="GP168" s="153"/>
      <c r="GQ168" s="153"/>
      <c r="GR168" s="153"/>
      <c r="GS168" s="153"/>
      <c r="GT168" s="153"/>
      <c r="GU168" s="153"/>
      <c r="GV168" s="534"/>
      <c r="GW168" s="534"/>
      <c r="GX168" s="534"/>
      <c r="GY168" s="534"/>
      <c r="GZ168" s="534"/>
      <c r="HA168" s="534"/>
      <c r="HB168" s="534"/>
      <c r="HC168" s="534"/>
      <c r="HD168" s="534"/>
      <c r="HE168" s="534"/>
      <c r="HF168" s="534"/>
      <c r="HG168" s="534"/>
      <c r="HH168" s="534"/>
      <c r="HI168" s="534"/>
      <c r="HJ168" s="534"/>
      <c r="HK168" s="534"/>
      <c r="HL168" s="534"/>
      <c r="HM168" s="534"/>
      <c r="HN168" s="534"/>
      <c r="HO168" s="534"/>
      <c r="HP168" s="534"/>
      <c r="HQ168" s="534"/>
      <c r="HR168" s="534"/>
      <c r="HS168" s="534"/>
      <c r="HT168" s="534"/>
      <c r="HU168" s="534"/>
      <c r="HV168" s="534"/>
      <c r="HW168" s="534"/>
      <c r="HX168" s="534"/>
      <c r="HY168" s="534"/>
      <c r="HZ168" s="534"/>
      <c r="IA168" s="534"/>
      <c r="IB168" s="534"/>
      <c r="IC168" s="534"/>
      <c r="ID168" s="534"/>
      <c r="IE168" s="534"/>
      <c r="IF168" s="534"/>
      <c r="IG168" s="534"/>
      <c r="IH168" s="534"/>
      <c r="II168" s="534"/>
      <c r="IJ168" s="534"/>
      <c r="IK168" s="534"/>
      <c r="IL168" s="534"/>
      <c r="IM168" s="534"/>
      <c r="IN168" s="534"/>
      <c r="IO168" s="534"/>
      <c r="IP168" s="534"/>
      <c r="IQ168" s="534"/>
      <c r="IR168" s="534"/>
      <c r="IS168" s="534"/>
      <c r="IT168" s="534"/>
      <c r="IU168" s="534"/>
      <c r="IV168" s="534"/>
      <c r="IW168" s="534"/>
      <c r="IX168" s="534"/>
      <c r="IY168" s="534"/>
      <c r="IZ168" s="534"/>
      <c r="JA168" s="534"/>
      <c r="JB168" s="534"/>
      <c r="JC168" s="534"/>
      <c r="JD168" s="534"/>
      <c r="JE168" s="534"/>
      <c r="JF168" s="534"/>
      <c r="JG168" s="534"/>
      <c r="JH168" s="534"/>
      <c r="JI168" s="534"/>
      <c r="JJ168" s="534"/>
      <c r="JK168" s="534"/>
      <c r="JL168" s="534"/>
      <c r="JM168" s="534"/>
      <c r="JN168" s="534"/>
      <c r="JO168" s="534"/>
      <c r="JP168" s="534"/>
      <c r="JQ168" s="534"/>
      <c r="JR168" s="534"/>
      <c r="JS168" s="534"/>
      <c r="JT168" s="534"/>
      <c r="JU168" s="534"/>
      <c r="JV168" s="534"/>
      <c r="JW168" s="534"/>
      <c r="JX168" s="534"/>
      <c r="JY168" s="534"/>
      <c r="JZ168" s="534"/>
      <c r="KA168" s="534"/>
    </row>
    <row r="169" spans="1:287" s="535" customFormat="1" ht="27" hidden="1" customHeight="1" outlineLevel="1" x14ac:dyDescent="0.2">
      <c r="A169" s="532">
        <v>2</v>
      </c>
      <c r="B169" s="315"/>
      <c r="C169" s="245"/>
      <c r="D169" s="533"/>
      <c r="E169" s="231"/>
      <c r="F169" s="579" t="str">
        <f t="shared" ref="F169:F172" si="80">IF(E169="","","Begründung ergänzen")</f>
        <v/>
      </c>
      <c r="G169" s="2"/>
      <c r="H169" s="231"/>
      <c r="I169" s="579" t="str">
        <f t="shared" ref="I169:I172" si="81">IF(H169="","","Begründung ergänzen")</f>
        <v/>
      </c>
      <c r="J169" s="2"/>
      <c r="K169" s="231"/>
      <c r="L169" s="579" t="str">
        <f t="shared" ref="L169:L172" si="82">IF(K169="","","Begründung ergänzen")</f>
        <v/>
      </c>
      <c r="M169" s="2"/>
      <c r="N169" s="231"/>
      <c r="O169" s="579" t="str">
        <f t="shared" ref="O169:O172" si="83">IF(N169="","","Begründung ergänzen")</f>
        <v/>
      </c>
      <c r="P169" s="2"/>
      <c r="Q169" s="231"/>
      <c r="R169" s="579" t="str">
        <f t="shared" ref="R169:R172" si="84">IF(Q169="","","Begründung ergänzen")</f>
        <v/>
      </c>
      <c r="S169" s="2"/>
      <c r="T169" s="231"/>
      <c r="U169" s="579" t="str">
        <f t="shared" ref="U169:U172" si="85">IF(T169="","","Begründung ergänzen")</f>
        <v/>
      </c>
      <c r="V169" s="2"/>
      <c r="W169" s="231"/>
      <c r="X169" s="579" t="str">
        <f t="shared" ref="X169:X172" si="86">IF(W169="","","Begründung ergänzen")</f>
        <v/>
      </c>
      <c r="Y169" s="2"/>
      <c r="Z169" s="231"/>
      <c r="AA169" s="579" t="str">
        <f t="shared" ref="AA169:AA172" si="87">IF(Z169="","","Begründung ergänzen")</f>
        <v/>
      </c>
      <c r="AB169" s="2"/>
      <c r="AC169" s="231"/>
      <c r="AD169" s="579" t="str">
        <f t="shared" ref="AD169:AD172" si="88">IF(AC169="","","Begründung ergänzen")</f>
        <v/>
      </c>
      <c r="AE169" s="2"/>
      <c r="AF169" s="231"/>
      <c r="AG169" s="579" t="str">
        <f t="shared" ref="AG169:AG172" si="89">IF(AF169="","","Begründung ergänzen")</f>
        <v/>
      </c>
      <c r="AH169" s="2"/>
      <c r="AI169" s="231"/>
      <c r="AJ169" s="579" t="str">
        <f t="shared" ref="AJ169:AJ172" si="90">IF(AI169="","","Begründung ergänzen")</f>
        <v/>
      </c>
      <c r="AK169" s="2"/>
      <c r="AL169" s="231"/>
      <c r="AM169" s="579" t="str">
        <f t="shared" ref="AM169:AM172" si="91">IF(AL169="","","Begründung ergänzen")</f>
        <v/>
      </c>
      <c r="AN169" s="2"/>
      <c r="AO169" s="231"/>
      <c r="AP169" s="579" t="str">
        <f t="shared" ref="AP169:AP172" si="92">IF(AO169="","","Begründung ergänzen")</f>
        <v/>
      </c>
      <c r="AQ169" s="2"/>
      <c r="AR169" s="231"/>
      <c r="AS169" s="579" t="str">
        <f t="shared" ref="AS169:AS172" si="93">IF(AR169="","","Begründung ergänzen")</f>
        <v/>
      </c>
      <c r="AT169" s="2"/>
      <c r="AU169" s="231"/>
      <c r="AV169" s="579" t="str">
        <f t="shared" ref="AV169:AV172" si="94">IF(AU169="","","Begründung ergänzen")</f>
        <v/>
      </c>
      <c r="AW169" s="2"/>
      <c r="AX169" s="231"/>
      <c r="AY169" s="579" t="str">
        <f t="shared" ref="AY169:AY172" si="95">IF(AX169="","","Begründung ergänzen")</f>
        <v/>
      </c>
      <c r="AZ169" s="2"/>
      <c r="BA169" s="231"/>
      <c r="BB169" s="579" t="str">
        <f t="shared" ref="BB169:BB172" si="96">IF(BA169="","","Begründung ergänzen")</f>
        <v/>
      </c>
      <c r="BC169" s="2"/>
      <c r="BD169" s="231"/>
      <c r="BE169" s="579" t="str">
        <f t="shared" ref="BE169:BE172" si="97">IF(BD169="","","Begründung ergänzen")</f>
        <v/>
      </c>
      <c r="BF169" s="2"/>
      <c r="BG169" s="231"/>
      <c r="BH169" s="579" t="str">
        <f t="shared" ref="BH169:BH172" si="98">IF(BG169="","","Begründung ergänzen")</f>
        <v/>
      </c>
      <c r="BI169" s="2"/>
      <c r="BJ169" s="231"/>
      <c r="BK169" s="579" t="str">
        <f t="shared" ref="BK169:BK172" si="99">IF(BJ169="","","Begründung ergänzen")</f>
        <v/>
      </c>
      <c r="BL169" s="153"/>
      <c r="BM169" s="31"/>
      <c r="BN169" s="31"/>
      <c r="BO169" s="31"/>
      <c r="BP169" s="31"/>
      <c r="BQ169" s="31"/>
      <c r="BR169" s="31"/>
      <c r="BS169" s="31"/>
      <c r="BT169" s="31"/>
      <c r="BU169" s="31"/>
      <c r="BV169" s="31"/>
      <c r="BW169" s="31"/>
      <c r="BX169" s="31"/>
      <c r="BY169" s="31"/>
      <c r="BZ169" s="31"/>
      <c r="CA169" s="31"/>
      <c r="CB169" s="153"/>
      <c r="CC169" s="153"/>
      <c r="CD169" s="153"/>
      <c r="CE169" s="153"/>
      <c r="CF169" s="153"/>
      <c r="CG169" s="153"/>
      <c r="CH169" s="153"/>
      <c r="CI169" s="153"/>
      <c r="CJ169" s="153"/>
      <c r="CK169" s="153"/>
      <c r="CL169" s="153"/>
      <c r="CM169" s="153"/>
      <c r="CN169" s="153"/>
      <c r="CO169" s="153"/>
      <c r="CP169" s="153"/>
      <c r="CQ169" s="153"/>
      <c r="CR169" s="153"/>
      <c r="CS169" s="153"/>
      <c r="CT169" s="153"/>
      <c r="CU169" s="153"/>
      <c r="CV169" s="153"/>
      <c r="CW169" s="153"/>
      <c r="CX169" s="153"/>
      <c r="CY169" s="153"/>
      <c r="CZ169" s="153"/>
      <c r="DA169" s="153"/>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P169" s="153"/>
      <c r="EQ169" s="153"/>
      <c r="ER169" s="153"/>
      <c r="ES169" s="153"/>
      <c r="ET169" s="153"/>
      <c r="EU169" s="153"/>
      <c r="EV169" s="153"/>
      <c r="EW169" s="153"/>
      <c r="EX169" s="153"/>
      <c r="EY169" s="153"/>
      <c r="EZ169" s="153"/>
      <c r="FA169" s="153"/>
      <c r="FB169" s="153"/>
      <c r="FC169" s="153"/>
      <c r="FD169" s="153"/>
      <c r="FE169" s="153"/>
      <c r="FF169" s="153"/>
      <c r="FG169" s="153"/>
      <c r="FH169" s="153"/>
      <c r="FI169" s="153"/>
      <c r="FJ169" s="153"/>
      <c r="FK169" s="153"/>
      <c r="FL169" s="153"/>
      <c r="FM169" s="153"/>
      <c r="FN169" s="153"/>
      <c r="FO169" s="153"/>
      <c r="FP169" s="153"/>
      <c r="FQ169" s="153"/>
      <c r="FR169" s="153"/>
      <c r="FS169" s="153"/>
      <c r="FT169" s="153"/>
      <c r="FU169" s="153"/>
      <c r="FV169" s="153"/>
      <c r="FW169" s="153"/>
      <c r="FX169" s="153"/>
      <c r="FY169" s="153"/>
      <c r="FZ169" s="153"/>
      <c r="GA169" s="153"/>
      <c r="GB169" s="153"/>
      <c r="GC169" s="153"/>
      <c r="GD169" s="153"/>
      <c r="GE169" s="153"/>
      <c r="GF169" s="153"/>
      <c r="GG169" s="153"/>
      <c r="GH169" s="153"/>
      <c r="GI169" s="153"/>
      <c r="GJ169" s="153"/>
      <c r="GK169" s="153"/>
      <c r="GL169" s="153"/>
      <c r="GM169" s="153"/>
      <c r="GN169" s="153"/>
      <c r="GO169" s="153"/>
      <c r="GP169" s="153"/>
      <c r="GQ169" s="153"/>
      <c r="GR169" s="153"/>
      <c r="GS169" s="153"/>
      <c r="GT169" s="153"/>
      <c r="GU169" s="153"/>
      <c r="GV169" s="534"/>
      <c r="GW169" s="534"/>
      <c r="GX169" s="534"/>
      <c r="GY169" s="534"/>
      <c r="GZ169" s="534"/>
      <c r="HA169" s="534"/>
      <c r="HB169" s="534"/>
      <c r="HC169" s="534"/>
      <c r="HD169" s="534"/>
      <c r="HE169" s="534"/>
      <c r="HF169" s="534"/>
      <c r="HG169" s="534"/>
      <c r="HH169" s="534"/>
      <c r="HI169" s="534"/>
      <c r="HJ169" s="534"/>
      <c r="HK169" s="534"/>
      <c r="HL169" s="534"/>
      <c r="HM169" s="534"/>
      <c r="HN169" s="534"/>
      <c r="HO169" s="534"/>
      <c r="HP169" s="534"/>
      <c r="HQ169" s="534"/>
      <c r="HR169" s="534"/>
      <c r="HS169" s="534"/>
      <c r="HT169" s="534"/>
      <c r="HU169" s="534"/>
      <c r="HV169" s="534"/>
      <c r="HW169" s="534"/>
      <c r="HX169" s="534"/>
      <c r="HY169" s="534"/>
      <c r="HZ169" s="534"/>
      <c r="IA169" s="534"/>
      <c r="IB169" s="534"/>
      <c r="IC169" s="534"/>
      <c r="ID169" s="534"/>
      <c r="IE169" s="534"/>
      <c r="IF169" s="534"/>
      <c r="IG169" s="534"/>
      <c r="IH169" s="534"/>
      <c r="II169" s="534"/>
      <c r="IJ169" s="534"/>
      <c r="IK169" s="534"/>
      <c r="IL169" s="534"/>
      <c r="IM169" s="534"/>
      <c r="IN169" s="534"/>
      <c r="IO169" s="534"/>
      <c r="IP169" s="534"/>
      <c r="IQ169" s="534"/>
      <c r="IR169" s="534"/>
      <c r="IS169" s="534"/>
      <c r="IT169" s="534"/>
      <c r="IU169" s="534"/>
      <c r="IV169" s="534"/>
      <c r="IW169" s="534"/>
      <c r="IX169" s="534"/>
      <c r="IY169" s="534"/>
      <c r="IZ169" s="534"/>
      <c r="JA169" s="534"/>
      <c r="JB169" s="534"/>
      <c r="JC169" s="534"/>
      <c r="JD169" s="534"/>
      <c r="JE169" s="534"/>
      <c r="JF169" s="534"/>
      <c r="JG169" s="534"/>
      <c r="JH169" s="534"/>
      <c r="JI169" s="534"/>
      <c r="JJ169" s="534"/>
      <c r="JK169" s="534"/>
      <c r="JL169" s="534"/>
      <c r="JM169" s="534"/>
      <c r="JN169" s="534"/>
      <c r="JO169" s="534"/>
      <c r="JP169" s="534"/>
      <c r="JQ169" s="534"/>
      <c r="JR169" s="534"/>
      <c r="JS169" s="534"/>
      <c r="JT169" s="534"/>
      <c r="JU169" s="534"/>
      <c r="JV169" s="534"/>
      <c r="JW169" s="534"/>
      <c r="JX169" s="534"/>
      <c r="JY169" s="534"/>
      <c r="JZ169" s="534"/>
      <c r="KA169" s="534"/>
    </row>
    <row r="170" spans="1:287" s="535" customFormat="1" ht="27" hidden="1" customHeight="1" outlineLevel="1" x14ac:dyDescent="0.2">
      <c r="A170" s="532">
        <v>3</v>
      </c>
      <c r="B170" s="315"/>
      <c r="C170" s="245"/>
      <c r="D170" s="533"/>
      <c r="E170" s="231"/>
      <c r="F170" s="579" t="str">
        <f t="shared" si="80"/>
        <v/>
      </c>
      <c r="G170" s="2"/>
      <c r="H170" s="231"/>
      <c r="I170" s="579" t="str">
        <f t="shared" si="81"/>
        <v/>
      </c>
      <c r="J170" s="2"/>
      <c r="K170" s="231"/>
      <c r="L170" s="579" t="str">
        <f t="shared" si="82"/>
        <v/>
      </c>
      <c r="M170" s="2"/>
      <c r="N170" s="231"/>
      <c r="O170" s="579" t="str">
        <f t="shared" si="83"/>
        <v/>
      </c>
      <c r="P170" s="2"/>
      <c r="Q170" s="231"/>
      <c r="R170" s="579" t="str">
        <f t="shared" si="84"/>
        <v/>
      </c>
      <c r="S170" s="2"/>
      <c r="T170" s="231"/>
      <c r="U170" s="579" t="str">
        <f t="shared" si="85"/>
        <v/>
      </c>
      <c r="V170" s="2"/>
      <c r="W170" s="231"/>
      <c r="X170" s="579" t="str">
        <f t="shared" si="86"/>
        <v/>
      </c>
      <c r="Y170" s="2"/>
      <c r="Z170" s="231"/>
      <c r="AA170" s="579" t="str">
        <f t="shared" si="87"/>
        <v/>
      </c>
      <c r="AB170" s="2"/>
      <c r="AC170" s="231"/>
      <c r="AD170" s="579" t="str">
        <f t="shared" si="88"/>
        <v/>
      </c>
      <c r="AE170" s="2"/>
      <c r="AF170" s="231"/>
      <c r="AG170" s="579" t="str">
        <f t="shared" si="89"/>
        <v/>
      </c>
      <c r="AH170" s="2"/>
      <c r="AI170" s="231"/>
      <c r="AJ170" s="579" t="str">
        <f t="shared" si="90"/>
        <v/>
      </c>
      <c r="AK170" s="2"/>
      <c r="AL170" s="231"/>
      <c r="AM170" s="579" t="str">
        <f t="shared" si="91"/>
        <v/>
      </c>
      <c r="AN170" s="2"/>
      <c r="AO170" s="231"/>
      <c r="AP170" s="579" t="str">
        <f t="shared" si="92"/>
        <v/>
      </c>
      <c r="AQ170" s="2"/>
      <c r="AR170" s="231"/>
      <c r="AS170" s="579" t="str">
        <f t="shared" si="93"/>
        <v/>
      </c>
      <c r="AT170" s="2"/>
      <c r="AU170" s="231"/>
      <c r="AV170" s="579" t="str">
        <f t="shared" si="94"/>
        <v/>
      </c>
      <c r="AW170" s="2"/>
      <c r="AX170" s="231"/>
      <c r="AY170" s="579" t="str">
        <f t="shared" si="95"/>
        <v/>
      </c>
      <c r="AZ170" s="2"/>
      <c r="BA170" s="231"/>
      <c r="BB170" s="579" t="str">
        <f t="shared" si="96"/>
        <v/>
      </c>
      <c r="BC170" s="2"/>
      <c r="BD170" s="231"/>
      <c r="BE170" s="579" t="str">
        <f t="shared" si="97"/>
        <v/>
      </c>
      <c r="BF170" s="2"/>
      <c r="BG170" s="231"/>
      <c r="BH170" s="579" t="str">
        <f t="shared" si="98"/>
        <v/>
      </c>
      <c r="BI170" s="2"/>
      <c r="BJ170" s="231"/>
      <c r="BK170" s="579" t="str">
        <f t="shared" si="99"/>
        <v/>
      </c>
      <c r="BL170" s="153"/>
      <c r="BM170" s="31"/>
      <c r="BN170" s="31"/>
      <c r="BO170" s="31"/>
      <c r="BP170" s="31"/>
      <c r="BQ170" s="31"/>
      <c r="BR170" s="31"/>
      <c r="BS170" s="31"/>
      <c r="BT170" s="31"/>
      <c r="BU170" s="31"/>
      <c r="BV170" s="31"/>
      <c r="BW170" s="31"/>
      <c r="BX170" s="31"/>
      <c r="BY170" s="31"/>
      <c r="BZ170" s="31"/>
      <c r="CA170" s="31"/>
      <c r="CB170" s="153"/>
      <c r="CC170" s="153"/>
      <c r="CD170" s="153"/>
      <c r="CE170" s="153"/>
      <c r="CF170" s="153"/>
      <c r="CG170" s="153"/>
      <c r="CH170" s="153"/>
      <c r="CI170" s="153"/>
      <c r="CJ170" s="153"/>
      <c r="CK170" s="153"/>
      <c r="CL170" s="153"/>
      <c r="CM170" s="153"/>
      <c r="CN170" s="153"/>
      <c r="CO170" s="153"/>
      <c r="CP170" s="153"/>
      <c r="CQ170" s="153"/>
      <c r="CR170" s="153"/>
      <c r="CS170" s="153"/>
      <c r="CT170" s="153"/>
      <c r="CU170" s="153"/>
      <c r="CV170" s="153"/>
      <c r="CW170" s="153"/>
      <c r="CX170" s="153"/>
      <c r="CY170" s="153"/>
      <c r="CZ170" s="153"/>
      <c r="DA170" s="153"/>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EP170" s="153"/>
      <c r="EQ170" s="153"/>
      <c r="ER170" s="153"/>
      <c r="ES170" s="153"/>
      <c r="ET170" s="153"/>
      <c r="EU170" s="153"/>
      <c r="EV170" s="153"/>
      <c r="EW170" s="153"/>
      <c r="EX170" s="153"/>
      <c r="EY170" s="153"/>
      <c r="EZ170" s="153"/>
      <c r="FA170" s="153"/>
      <c r="FB170" s="153"/>
      <c r="FC170" s="153"/>
      <c r="FD170" s="153"/>
      <c r="FE170" s="153"/>
      <c r="FF170" s="153"/>
      <c r="FG170" s="153"/>
      <c r="FH170" s="153"/>
      <c r="FI170" s="153"/>
      <c r="FJ170" s="153"/>
      <c r="FK170" s="153"/>
      <c r="FL170" s="153"/>
      <c r="FM170" s="153"/>
      <c r="FN170" s="153"/>
      <c r="FO170" s="153"/>
      <c r="FP170" s="153"/>
      <c r="FQ170" s="153"/>
      <c r="FR170" s="153"/>
      <c r="FS170" s="153"/>
      <c r="FT170" s="153"/>
      <c r="FU170" s="153"/>
      <c r="FV170" s="153"/>
      <c r="FW170" s="153"/>
      <c r="FX170" s="153"/>
      <c r="FY170" s="153"/>
      <c r="FZ170" s="153"/>
      <c r="GA170" s="153"/>
      <c r="GB170" s="153"/>
      <c r="GC170" s="153"/>
      <c r="GD170" s="153"/>
      <c r="GE170" s="153"/>
      <c r="GF170" s="153"/>
      <c r="GG170" s="153"/>
      <c r="GH170" s="153"/>
      <c r="GI170" s="153"/>
      <c r="GJ170" s="153"/>
      <c r="GK170" s="153"/>
      <c r="GL170" s="153"/>
      <c r="GM170" s="153"/>
      <c r="GN170" s="153"/>
      <c r="GO170" s="153"/>
      <c r="GP170" s="153"/>
      <c r="GQ170" s="153"/>
      <c r="GR170" s="153"/>
      <c r="GS170" s="153"/>
      <c r="GT170" s="153"/>
      <c r="GU170" s="153"/>
      <c r="GV170" s="534"/>
      <c r="GW170" s="534"/>
      <c r="GX170" s="534"/>
      <c r="GY170" s="534"/>
      <c r="GZ170" s="534"/>
      <c r="HA170" s="534"/>
      <c r="HB170" s="534"/>
      <c r="HC170" s="534"/>
      <c r="HD170" s="534"/>
      <c r="HE170" s="534"/>
      <c r="HF170" s="534"/>
      <c r="HG170" s="534"/>
      <c r="HH170" s="534"/>
      <c r="HI170" s="534"/>
      <c r="HJ170" s="534"/>
      <c r="HK170" s="534"/>
      <c r="HL170" s="534"/>
      <c r="HM170" s="534"/>
      <c r="HN170" s="534"/>
      <c r="HO170" s="534"/>
      <c r="HP170" s="534"/>
      <c r="HQ170" s="534"/>
      <c r="HR170" s="534"/>
      <c r="HS170" s="534"/>
      <c r="HT170" s="534"/>
      <c r="HU170" s="534"/>
      <c r="HV170" s="534"/>
      <c r="HW170" s="534"/>
      <c r="HX170" s="534"/>
      <c r="HY170" s="534"/>
      <c r="HZ170" s="534"/>
      <c r="IA170" s="534"/>
      <c r="IB170" s="534"/>
      <c r="IC170" s="534"/>
      <c r="ID170" s="534"/>
      <c r="IE170" s="534"/>
      <c r="IF170" s="534"/>
      <c r="IG170" s="534"/>
      <c r="IH170" s="534"/>
      <c r="II170" s="534"/>
      <c r="IJ170" s="534"/>
      <c r="IK170" s="534"/>
      <c r="IL170" s="534"/>
      <c r="IM170" s="534"/>
      <c r="IN170" s="534"/>
      <c r="IO170" s="534"/>
      <c r="IP170" s="534"/>
      <c r="IQ170" s="534"/>
      <c r="IR170" s="534"/>
      <c r="IS170" s="534"/>
      <c r="IT170" s="534"/>
      <c r="IU170" s="534"/>
      <c r="IV170" s="534"/>
      <c r="IW170" s="534"/>
      <c r="IX170" s="534"/>
      <c r="IY170" s="534"/>
      <c r="IZ170" s="534"/>
      <c r="JA170" s="534"/>
      <c r="JB170" s="534"/>
      <c r="JC170" s="534"/>
      <c r="JD170" s="534"/>
      <c r="JE170" s="534"/>
      <c r="JF170" s="534"/>
      <c r="JG170" s="534"/>
      <c r="JH170" s="534"/>
      <c r="JI170" s="534"/>
      <c r="JJ170" s="534"/>
      <c r="JK170" s="534"/>
      <c r="JL170" s="534"/>
      <c r="JM170" s="534"/>
      <c r="JN170" s="534"/>
      <c r="JO170" s="534"/>
      <c r="JP170" s="534"/>
      <c r="JQ170" s="534"/>
      <c r="JR170" s="534"/>
      <c r="JS170" s="534"/>
      <c r="JT170" s="534"/>
      <c r="JU170" s="534"/>
      <c r="JV170" s="534"/>
      <c r="JW170" s="534"/>
      <c r="JX170" s="534"/>
      <c r="JY170" s="534"/>
      <c r="JZ170" s="534"/>
      <c r="KA170" s="534"/>
    </row>
    <row r="171" spans="1:287" s="535" customFormat="1" ht="27" hidden="1" customHeight="1" outlineLevel="1" x14ac:dyDescent="0.2">
      <c r="A171" s="532">
        <v>4</v>
      </c>
      <c r="B171" s="315"/>
      <c r="C171" s="245"/>
      <c r="D171" s="533"/>
      <c r="E171" s="231"/>
      <c r="F171" s="579" t="str">
        <f t="shared" si="80"/>
        <v/>
      </c>
      <c r="G171" s="2"/>
      <c r="H171" s="231"/>
      <c r="I171" s="579" t="str">
        <f t="shared" si="81"/>
        <v/>
      </c>
      <c r="J171" s="2"/>
      <c r="K171" s="231"/>
      <c r="L171" s="579" t="str">
        <f t="shared" si="82"/>
        <v/>
      </c>
      <c r="M171" s="2"/>
      <c r="N171" s="231"/>
      <c r="O171" s="579" t="str">
        <f t="shared" si="83"/>
        <v/>
      </c>
      <c r="P171" s="2"/>
      <c r="Q171" s="231"/>
      <c r="R171" s="579" t="str">
        <f t="shared" si="84"/>
        <v/>
      </c>
      <c r="S171" s="2"/>
      <c r="T171" s="231"/>
      <c r="U171" s="579" t="str">
        <f t="shared" si="85"/>
        <v/>
      </c>
      <c r="V171" s="2"/>
      <c r="W171" s="231"/>
      <c r="X171" s="579" t="str">
        <f t="shared" si="86"/>
        <v/>
      </c>
      <c r="Y171" s="2"/>
      <c r="Z171" s="231"/>
      <c r="AA171" s="579" t="str">
        <f t="shared" si="87"/>
        <v/>
      </c>
      <c r="AB171" s="2"/>
      <c r="AC171" s="231"/>
      <c r="AD171" s="579" t="str">
        <f t="shared" si="88"/>
        <v/>
      </c>
      <c r="AE171" s="2"/>
      <c r="AF171" s="231"/>
      <c r="AG171" s="579" t="str">
        <f t="shared" si="89"/>
        <v/>
      </c>
      <c r="AH171" s="2"/>
      <c r="AI171" s="231"/>
      <c r="AJ171" s="579" t="str">
        <f t="shared" si="90"/>
        <v/>
      </c>
      <c r="AK171" s="2"/>
      <c r="AL171" s="231"/>
      <c r="AM171" s="579" t="str">
        <f t="shared" si="91"/>
        <v/>
      </c>
      <c r="AN171" s="2"/>
      <c r="AO171" s="231"/>
      <c r="AP171" s="579" t="str">
        <f t="shared" si="92"/>
        <v/>
      </c>
      <c r="AQ171" s="2"/>
      <c r="AR171" s="231"/>
      <c r="AS171" s="579" t="str">
        <f t="shared" si="93"/>
        <v/>
      </c>
      <c r="AT171" s="2"/>
      <c r="AU171" s="231"/>
      <c r="AV171" s="579" t="str">
        <f t="shared" si="94"/>
        <v/>
      </c>
      <c r="AW171" s="2"/>
      <c r="AX171" s="231"/>
      <c r="AY171" s="579" t="str">
        <f t="shared" si="95"/>
        <v/>
      </c>
      <c r="AZ171" s="2"/>
      <c r="BA171" s="231"/>
      <c r="BB171" s="579" t="str">
        <f t="shared" si="96"/>
        <v/>
      </c>
      <c r="BC171" s="2"/>
      <c r="BD171" s="231"/>
      <c r="BE171" s="579" t="str">
        <f t="shared" si="97"/>
        <v/>
      </c>
      <c r="BF171" s="2"/>
      <c r="BG171" s="231"/>
      <c r="BH171" s="579" t="str">
        <f t="shared" si="98"/>
        <v/>
      </c>
      <c r="BI171" s="2"/>
      <c r="BJ171" s="231"/>
      <c r="BK171" s="579" t="str">
        <f t="shared" si="99"/>
        <v/>
      </c>
      <c r="BL171" s="153"/>
      <c r="BM171" s="31"/>
      <c r="BN171" s="31"/>
      <c r="BO171" s="31"/>
      <c r="BP171" s="31"/>
      <c r="BQ171" s="31"/>
      <c r="BR171" s="31"/>
      <c r="BS171" s="31"/>
      <c r="BT171" s="31"/>
      <c r="BU171" s="31"/>
      <c r="BV171" s="31"/>
      <c r="BW171" s="31"/>
      <c r="BX171" s="31"/>
      <c r="BY171" s="31"/>
      <c r="BZ171" s="31"/>
      <c r="CA171" s="31"/>
      <c r="CB171" s="153"/>
      <c r="CC171" s="153"/>
      <c r="CD171" s="153"/>
      <c r="CE171" s="153"/>
      <c r="CF171" s="153"/>
      <c r="CG171" s="153"/>
      <c r="CH171" s="153"/>
      <c r="CI171" s="153"/>
      <c r="CJ171" s="153"/>
      <c r="CK171" s="153"/>
      <c r="CL171" s="153"/>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3"/>
      <c r="FB171" s="153"/>
      <c r="FC171" s="153"/>
      <c r="FD171" s="153"/>
      <c r="FE171" s="153"/>
      <c r="FF171" s="153"/>
      <c r="FG171" s="153"/>
      <c r="FH171" s="153"/>
      <c r="FI171" s="153"/>
      <c r="FJ171" s="153"/>
      <c r="FK171" s="153"/>
      <c r="FL171" s="153"/>
      <c r="FM171" s="153"/>
      <c r="FN171" s="153"/>
      <c r="FO171" s="153"/>
      <c r="FP171" s="153"/>
      <c r="FQ171" s="153"/>
      <c r="FR171" s="153"/>
      <c r="FS171" s="153"/>
      <c r="FT171" s="153"/>
      <c r="FU171" s="153"/>
      <c r="FV171" s="153"/>
      <c r="FW171" s="153"/>
      <c r="FX171" s="153"/>
      <c r="FY171" s="153"/>
      <c r="FZ171" s="153"/>
      <c r="GA171" s="153"/>
      <c r="GB171" s="153"/>
      <c r="GC171" s="153"/>
      <c r="GD171" s="153"/>
      <c r="GE171" s="153"/>
      <c r="GF171" s="153"/>
      <c r="GG171" s="153"/>
      <c r="GH171" s="153"/>
      <c r="GI171" s="153"/>
      <c r="GJ171" s="153"/>
      <c r="GK171" s="153"/>
      <c r="GL171" s="153"/>
      <c r="GM171" s="153"/>
      <c r="GN171" s="153"/>
      <c r="GO171" s="153"/>
      <c r="GP171" s="153"/>
      <c r="GQ171" s="153"/>
      <c r="GR171" s="153"/>
      <c r="GS171" s="153"/>
      <c r="GT171" s="153"/>
      <c r="GU171" s="153"/>
      <c r="GV171" s="534"/>
      <c r="GW171" s="534"/>
      <c r="GX171" s="534"/>
      <c r="GY171" s="534"/>
      <c r="GZ171" s="534"/>
      <c r="HA171" s="534"/>
      <c r="HB171" s="534"/>
      <c r="HC171" s="534"/>
      <c r="HD171" s="534"/>
      <c r="HE171" s="534"/>
      <c r="HF171" s="534"/>
      <c r="HG171" s="534"/>
      <c r="HH171" s="534"/>
      <c r="HI171" s="534"/>
      <c r="HJ171" s="534"/>
      <c r="HK171" s="534"/>
      <c r="HL171" s="534"/>
      <c r="HM171" s="534"/>
      <c r="HN171" s="534"/>
      <c r="HO171" s="534"/>
      <c r="HP171" s="534"/>
      <c r="HQ171" s="534"/>
      <c r="HR171" s="534"/>
      <c r="HS171" s="534"/>
      <c r="HT171" s="534"/>
      <c r="HU171" s="534"/>
      <c r="HV171" s="534"/>
      <c r="HW171" s="534"/>
      <c r="HX171" s="534"/>
      <c r="HY171" s="534"/>
      <c r="HZ171" s="534"/>
      <c r="IA171" s="534"/>
      <c r="IB171" s="534"/>
      <c r="IC171" s="534"/>
      <c r="ID171" s="534"/>
      <c r="IE171" s="534"/>
      <c r="IF171" s="534"/>
      <c r="IG171" s="534"/>
      <c r="IH171" s="534"/>
      <c r="II171" s="534"/>
      <c r="IJ171" s="534"/>
      <c r="IK171" s="534"/>
      <c r="IL171" s="534"/>
      <c r="IM171" s="534"/>
      <c r="IN171" s="534"/>
      <c r="IO171" s="534"/>
      <c r="IP171" s="534"/>
      <c r="IQ171" s="534"/>
      <c r="IR171" s="534"/>
      <c r="IS171" s="534"/>
      <c r="IT171" s="534"/>
      <c r="IU171" s="534"/>
      <c r="IV171" s="534"/>
      <c r="IW171" s="534"/>
      <c r="IX171" s="534"/>
      <c r="IY171" s="534"/>
      <c r="IZ171" s="534"/>
      <c r="JA171" s="534"/>
      <c r="JB171" s="534"/>
      <c r="JC171" s="534"/>
      <c r="JD171" s="534"/>
      <c r="JE171" s="534"/>
      <c r="JF171" s="534"/>
      <c r="JG171" s="534"/>
      <c r="JH171" s="534"/>
      <c r="JI171" s="534"/>
      <c r="JJ171" s="534"/>
      <c r="JK171" s="534"/>
      <c r="JL171" s="534"/>
      <c r="JM171" s="534"/>
      <c r="JN171" s="534"/>
      <c r="JO171" s="534"/>
      <c r="JP171" s="534"/>
      <c r="JQ171" s="534"/>
      <c r="JR171" s="534"/>
      <c r="JS171" s="534"/>
      <c r="JT171" s="534"/>
      <c r="JU171" s="534"/>
      <c r="JV171" s="534"/>
      <c r="JW171" s="534"/>
      <c r="JX171" s="534"/>
      <c r="JY171" s="534"/>
      <c r="JZ171" s="534"/>
      <c r="KA171" s="534"/>
    </row>
    <row r="172" spans="1:287" s="535" customFormat="1" ht="27" hidden="1" customHeight="1" outlineLevel="1" x14ac:dyDescent="0.2">
      <c r="A172" s="532">
        <v>5</v>
      </c>
      <c r="B172" s="315"/>
      <c r="C172" s="245"/>
      <c r="D172" s="533"/>
      <c r="E172" s="231"/>
      <c r="F172" s="579" t="str">
        <f t="shared" si="80"/>
        <v/>
      </c>
      <c r="G172" s="2"/>
      <c r="H172" s="231"/>
      <c r="I172" s="579" t="str">
        <f t="shared" si="81"/>
        <v/>
      </c>
      <c r="J172" s="2"/>
      <c r="K172" s="231"/>
      <c r="L172" s="579" t="str">
        <f t="shared" si="82"/>
        <v/>
      </c>
      <c r="M172" s="2"/>
      <c r="N172" s="231"/>
      <c r="O172" s="579" t="str">
        <f t="shared" si="83"/>
        <v/>
      </c>
      <c r="P172" s="2"/>
      <c r="Q172" s="231"/>
      <c r="R172" s="579" t="str">
        <f t="shared" si="84"/>
        <v/>
      </c>
      <c r="S172" s="2"/>
      <c r="T172" s="231"/>
      <c r="U172" s="579" t="str">
        <f t="shared" si="85"/>
        <v/>
      </c>
      <c r="V172" s="2"/>
      <c r="W172" s="231"/>
      <c r="X172" s="579" t="str">
        <f t="shared" si="86"/>
        <v/>
      </c>
      <c r="Y172" s="2"/>
      <c r="Z172" s="231"/>
      <c r="AA172" s="579" t="str">
        <f t="shared" si="87"/>
        <v/>
      </c>
      <c r="AB172" s="2"/>
      <c r="AC172" s="231"/>
      <c r="AD172" s="579" t="str">
        <f t="shared" si="88"/>
        <v/>
      </c>
      <c r="AE172" s="2"/>
      <c r="AF172" s="231"/>
      <c r="AG172" s="579" t="str">
        <f t="shared" si="89"/>
        <v/>
      </c>
      <c r="AH172" s="2"/>
      <c r="AI172" s="231"/>
      <c r="AJ172" s="579" t="str">
        <f t="shared" si="90"/>
        <v/>
      </c>
      <c r="AK172" s="2"/>
      <c r="AL172" s="231"/>
      <c r="AM172" s="579" t="str">
        <f t="shared" si="91"/>
        <v/>
      </c>
      <c r="AN172" s="2"/>
      <c r="AO172" s="231"/>
      <c r="AP172" s="579" t="str">
        <f t="shared" si="92"/>
        <v/>
      </c>
      <c r="AQ172" s="2"/>
      <c r="AR172" s="231"/>
      <c r="AS172" s="579" t="str">
        <f t="shared" si="93"/>
        <v/>
      </c>
      <c r="AT172" s="2"/>
      <c r="AU172" s="231"/>
      <c r="AV172" s="579" t="str">
        <f t="shared" si="94"/>
        <v/>
      </c>
      <c r="AW172" s="2"/>
      <c r="AX172" s="231"/>
      <c r="AY172" s="579" t="str">
        <f t="shared" si="95"/>
        <v/>
      </c>
      <c r="AZ172" s="2"/>
      <c r="BA172" s="231"/>
      <c r="BB172" s="579" t="str">
        <f t="shared" si="96"/>
        <v/>
      </c>
      <c r="BC172" s="2"/>
      <c r="BD172" s="231"/>
      <c r="BE172" s="579" t="str">
        <f t="shared" si="97"/>
        <v/>
      </c>
      <c r="BF172" s="2"/>
      <c r="BG172" s="231"/>
      <c r="BH172" s="579" t="str">
        <f t="shared" si="98"/>
        <v/>
      </c>
      <c r="BI172" s="2"/>
      <c r="BJ172" s="231"/>
      <c r="BK172" s="579" t="str">
        <f t="shared" si="99"/>
        <v/>
      </c>
      <c r="BL172" s="153"/>
      <c r="BM172" s="31"/>
      <c r="BN172" s="31"/>
      <c r="BO172" s="31"/>
      <c r="BP172" s="31"/>
      <c r="BQ172" s="31"/>
      <c r="BR172" s="31"/>
      <c r="BS172" s="31"/>
      <c r="BT172" s="31"/>
      <c r="BU172" s="31"/>
      <c r="BV172" s="31"/>
      <c r="BW172" s="31"/>
      <c r="BX172" s="31"/>
      <c r="BY172" s="31"/>
      <c r="BZ172" s="31"/>
      <c r="CA172" s="31"/>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P172" s="153"/>
      <c r="EQ172" s="153"/>
      <c r="ER172" s="153"/>
      <c r="ES172" s="153"/>
      <c r="ET172" s="153"/>
      <c r="EU172" s="153"/>
      <c r="EV172" s="153"/>
      <c r="EW172" s="153"/>
      <c r="EX172" s="153"/>
      <c r="EY172" s="153"/>
      <c r="EZ172" s="153"/>
      <c r="FA172" s="153"/>
      <c r="FB172" s="153"/>
      <c r="FC172" s="153"/>
      <c r="FD172" s="153"/>
      <c r="FE172" s="153"/>
      <c r="FF172" s="153"/>
      <c r="FG172" s="153"/>
      <c r="FH172" s="153"/>
      <c r="FI172" s="153"/>
      <c r="FJ172" s="153"/>
      <c r="FK172" s="153"/>
      <c r="FL172" s="153"/>
      <c r="FM172" s="153"/>
      <c r="FN172" s="153"/>
      <c r="FO172" s="153"/>
      <c r="FP172" s="153"/>
      <c r="FQ172" s="153"/>
      <c r="FR172" s="153"/>
      <c r="FS172" s="153"/>
      <c r="FT172" s="153"/>
      <c r="FU172" s="153"/>
      <c r="FV172" s="153"/>
      <c r="FW172" s="153"/>
      <c r="FX172" s="153"/>
      <c r="FY172" s="153"/>
      <c r="FZ172" s="153"/>
      <c r="GA172" s="153"/>
      <c r="GB172" s="153"/>
      <c r="GC172" s="153"/>
      <c r="GD172" s="153"/>
      <c r="GE172" s="153"/>
      <c r="GF172" s="153"/>
      <c r="GG172" s="153"/>
      <c r="GH172" s="153"/>
      <c r="GI172" s="153"/>
      <c r="GJ172" s="153"/>
      <c r="GK172" s="153"/>
      <c r="GL172" s="153"/>
      <c r="GM172" s="153"/>
      <c r="GN172" s="153"/>
      <c r="GO172" s="153"/>
      <c r="GP172" s="153"/>
      <c r="GQ172" s="153"/>
      <c r="GR172" s="153"/>
      <c r="GS172" s="153"/>
      <c r="GT172" s="153"/>
      <c r="GU172" s="153"/>
      <c r="GV172" s="534"/>
      <c r="GW172" s="534"/>
      <c r="GX172" s="534"/>
      <c r="GY172" s="534"/>
      <c r="GZ172" s="534"/>
      <c r="HA172" s="534"/>
      <c r="HB172" s="534"/>
      <c r="HC172" s="534"/>
      <c r="HD172" s="534"/>
      <c r="HE172" s="534"/>
      <c r="HF172" s="534"/>
      <c r="HG172" s="534"/>
      <c r="HH172" s="534"/>
      <c r="HI172" s="534"/>
      <c r="HJ172" s="534"/>
      <c r="HK172" s="534"/>
      <c r="HL172" s="534"/>
      <c r="HM172" s="534"/>
      <c r="HN172" s="534"/>
      <c r="HO172" s="534"/>
      <c r="HP172" s="534"/>
      <c r="HQ172" s="534"/>
      <c r="HR172" s="534"/>
      <c r="HS172" s="534"/>
      <c r="HT172" s="534"/>
      <c r="HU172" s="534"/>
      <c r="HV172" s="534"/>
      <c r="HW172" s="534"/>
      <c r="HX172" s="534"/>
      <c r="HY172" s="534"/>
      <c r="HZ172" s="534"/>
      <c r="IA172" s="534"/>
      <c r="IB172" s="534"/>
      <c r="IC172" s="534"/>
      <c r="ID172" s="534"/>
      <c r="IE172" s="534"/>
      <c r="IF172" s="534"/>
      <c r="IG172" s="534"/>
      <c r="IH172" s="534"/>
      <c r="II172" s="534"/>
      <c r="IJ172" s="534"/>
      <c r="IK172" s="534"/>
      <c r="IL172" s="534"/>
      <c r="IM172" s="534"/>
      <c r="IN172" s="534"/>
      <c r="IO172" s="534"/>
      <c r="IP172" s="534"/>
      <c r="IQ172" s="534"/>
      <c r="IR172" s="534"/>
      <c r="IS172" s="534"/>
      <c r="IT172" s="534"/>
      <c r="IU172" s="534"/>
      <c r="IV172" s="534"/>
      <c r="IW172" s="534"/>
      <c r="IX172" s="534"/>
      <c r="IY172" s="534"/>
      <c r="IZ172" s="534"/>
      <c r="JA172" s="534"/>
      <c r="JB172" s="534"/>
      <c r="JC172" s="534"/>
      <c r="JD172" s="534"/>
      <c r="JE172" s="534"/>
      <c r="JF172" s="534"/>
      <c r="JG172" s="534"/>
      <c r="JH172" s="534"/>
      <c r="JI172" s="534"/>
      <c r="JJ172" s="534"/>
      <c r="JK172" s="534"/>
      <c r="JL172" s="534"/>
      <c r="JM172" s="534"/>
      <c r="JN172" s="534"/>
      <c r="JO172" s="534"/>
      <c r="JP172" s="534"/>
      <c r="JQ172" s="534"/>
      <c r="JR172" s="534"/>
      <c r="JS172" s="534"/>
      <c r="JT172" s="534"/>
      <c r="JU172" s="534"/>
      <c r="JV172" s="534"/>
      <c r="JW172" s="534"/>
      <c r="JX172" s="534"/>
      <c r="JY172" s="534"/>
      <c r="JZ172" s="534"/>
      <c r="KA172" s="534"/>
    </row>
    <row r="173" spans="1:287" s="62" customFormat="1" ht="27" hidden="1" customHeight="1" outlineLevel="1" x14ac:dyDescent="0.2">
      <c r="A173" s="532"/>
      <c r="B173" s="592" t="s">
        <v>161</v>
      </c>
      <c r="C173" s="536"/>
      <c r="D173" s="537"/>
      <c r="E173" s="1256"/>
      <c r="F173" s="1256"/>
      <c r="G173" s="542"/>
      <c r="H173" s="1256"/>
      <c r="I173" s="1256"/>
      <c r="J173" s="543"/>
      <c r="K173" s="1256"/>
      <c r="L173" s="1256"/>
      <c r="M173" s="543"/>
      <c r="N173" s="1256"/>
      <c r="O173" s="1256"/>
      <c r="P173" s="543"/>
      <c r="Q173" s="1256"/>
      <c r="R173" s="1256"/>
      <c r="S173" s="543"/>
      <c r="T173" s="1256"/>
      <c r="U173" s="1256"/>
      <c r="V173" s="543"/>
      <c r="W173" s="1256"/>
      <c r="X173" s="1256"/>
      <c r="Y173" s="543"/>
      <c r="Z173" s="1256"/>
      <c r="AA173" s="1256"/>
      <c r="AB173" s="543"/>
      <c r="AC173" s="1256"/>
      <c r="AD173" s="1256"/>
      <c r="AE173" s="543"/>
      <c r="AF173" s="1256"/>
      <c r="AG173" s="1256"/>
      <c r="AH173" s="543"/>
      <c r="AI173" s="1256"/>
      <c r="AJ173" s="1256"/>
      <c r="AK173" s="543"/>
      <c r="AL173" s="1256"/>
      <c r="AM173" s="1256"/>
      <c r="AN173" s="543"/>
      <c r="AO173" s="1256"/>
      <c r="AP173" s="1256"/>
      <c r="AQ173" s="543"/>
      <c r="AR173" s="1256"/>
      <c r="AS173" s="1256"/>
      <c r="AT173" s="543"/>
      <c r="AU173" s="1256"/>
      <c r="AV173" s="1256"/>
      <c r="AW173" s="543"/>
      <c r="AX173" s="1256"/>
      <c r="AY173" s="1256"/>
      <c r="AZ173" s="543"/>
      <c r="BA173" s="1256"/>
      <c r="BB173" s="1256"/>
      <c r="BC173" s="543"/>
      <c r="BD173" s="1256"/>
      <c r="BE173" s="1256"/>
      <c r="BF173" s="543"/>
      <c r="BG173" s="1256"/>
      <c r="BH173" s="1256"/>
      <c r="BI173" s="543"/>
      <c r="BJ173" s="1256"/>
      <c r="BK173" s="1256"/>
      <c r="BM173" s="31"/>
      <c r="BN173" s="31"/>
      <c r="BO173" s="31"/>
      <c r="BP173" s="31"/>
      <c r="BQ173" s="31"/>
      <c r="BR173" s="31"/>
      <c r="BS173" s="31"/>
      <c r="BT173" s="31"/>
      <c r="BU173" s="31"/>
      <c r="BV173" s="31"/>
      <c r="BW173" s="31"/>
      <c r="BX173" s="31"/>
      <c r="BY173" s="31"/>
      <c r="BZ173" s="31"/>
      <c r="CA173" s="31"/>
    </row>
    <row r="174" spans="1:287" s="62" customFormat="1" ht="12.75" hidden="1" customHeight="1" outlineLevel="1" x14ac:dyDescent="0.2">
      <c r="A174" s="1257"/>
      <c r="B174" s="1257"/>
      <c r="C174" s="1257"/>
      <c r="D174" s="1257"/>
      <c r="E174" s="1257"/>
      <c r="F174" s="1257"/>
      <c r="G174" s="1257"/>
      <c r="H174" s="1257"/>
      <c r="I174" s="1257"/>
      <c r="J174" s="1257"/>
      <c r="K174" s="1257"/>
      <c r="L174" s="1257"/>
      <c r="M174" s="1257"/>
      <c r="N174" s="1257"/>
      <c r="O174" s="1257"/>
      <c r="P174" s="1257"/>
      <c r="Q174" s="1257"/>
      <c r="R174" s="1257"/>
      <c r="S174" s="1257"/>
      <c r="T174" s="1257"/>
      <c r="U174" s="1257"/>
      <c r="V174" s="1257"/>
      <c r="W174" s="1257"/>
      <c r="X174" s="1257"/>
      <c r="Y174" s="1257"/>
      <c r="Z174" s="1257"/>
      <c r="AA174" s="1257"/>
      <c r="AB174" s="1257"/>
      <c r="AC174" s="1257"/>
      <c r="AD174" s="1257"/>
      <c r="AE174" s="1257"/>
      <c r="AF174" s="1257"/>
      <c r="AG174" s="1257"/>
      <c r="AH174" s="1257"/>
      <c r="AI174" s="1257"/>
      <c r="AJ174" s="1257"/>
      <c r="AK174" s="1257"/>
      <c r="AL174" s="1257"/>
      <c r="AM174" s="1257"/>
      <c r="AN174" s="1257"/>
      <c r="AO174" s="1257"/>
      <c r="AP174" s="1257"/>
      <c r="AQ174" s="1257"/>
      <c r="AR174" s="1257"/>
      <c r="AS174" s="1257"/>
      <c r="AT174" s="1257"/>
      <c r="AU174" s="1257"/>
      <c r="AV174" s="1257"/>
      <c r="AW174" s="1257"/>
      <c r="AX174" s="1257"/>
      <c r="AY174" s="1257"/>
      <c r="AZ174" s="1257"/>
      <c r="BA174" s="1257"/>
      <c r="BB174" s="1257"/>
      <c r="BC174" s="1257"/>
      <c r="BD174" s="1257"/>
      <c r="BE174" s="1257"/>
      <c r="BF174" s="1257"/>
      <c r="BG174" s="1257"/>
      <c r="BH174" s="1257"/>
      <c r="BI174" s="1257"/>
      <c r="BJ174" s="1257"/>
      <c r="BK174" s="1257"/>
      <c r="BM174" s="31"/>
      <c r="BN174" s="31"/>
      <c r="BO174" s="31"/>
      <c r="BP174" s="31"/>
      <c r="BQ174" s="31"/>
      <c r="BR174" s="31"/>
      <c r="BS174" s="31"/>
      <c r="BT174" s="31"/>
      <c r="BU174" s="31"/>
      <c r="BV174" s="31"/>
      <c r="BW174" s="31"/>
      <c r="BX174" s="31"/>
      <c r="BY174" s="31"/>
      <c r="BZ174" s="31"/>
      <c r="CA174" s="31"/>
    </row>
    <row r="175" spans="1:287" s="62" customFormat="1" collapsed="1" x14ac:dyDescent="0.2">
      <c r="A175" s="540"/>
      <c r="B175" s="540"/>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M175" s="31"/>
      <c r="BN175" s="31"/>
      <c r="BO175" s="31"/>
      <c r="BP175" s="31"/>
      <c r="BQ175" s="31"/>
      <c r="BR175" s="31"/>
      <c r="BS175" s="31"/>
      <c r="BT175" s="31"/>
      <c r="BU175" s="31"/>
      <c r="BV175" s="31"/>
      <c r="BW175" s="31"/>
      <c r="BX175" s="31"/>
      <c r="BY175" s="31"/>
      <c r="BZ175" s="31"/>
      <c r="CA175" s="31"/>
    </row>
    <row r="176" spans="1:287" s="519" customFormat="1" ht="12.75" hidden="1" customHeight="1" outlineLevel="1" x14ac:dyDescent="0.2">
      <c r="A176" s="219"/>
      <c r="B176" s="215"/>
      <c r="C176" s="243" t="s">
        <v>0</v>
      </c>
      <c r="D176" s="138"/>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67"/>
      <c r="BM176" s="31"/>
      <c r="BN176" s="31"/>
      <c r="BO176" s="31"/>
      <c r="BP176" s="31"/>
      <c r="BQ176" s="31"/>
      <c r="BR176" s="31"/>
      <c r="BS176" s="31"/>
      <c r="BT176" s="31"/>
      <c r="BU176" s="31"/>
      <c r="BV176" s="31"/>
      <c r="BW176" s="31"/>
      <c r="BX176" s="31"/>
      <c r="BY176" s="31"/>
      <c r="BZ176" s="31"/>
      <c r="CA176" s="31"/>
      <c r="CB176" s="167"/>
      <c r="CC176" s="167"/>
      <c r="CD176" s="167"/>
      <c r="CE176" s="167"/>
      <c r="CF176" s="167"/>
      <c r="CG176" s="167"/>
      <c r="CH176" s="167"/>
      <c r="CI176" s="167"/>
      <c r="CJ176" s="167"/>
      <c r="CK176" s="167"/>
      <c r="CL176" s="167"/>
      <c r="CM176" s="167"/>
      <c r="CN176" s="167"/>
      <c r="CO176" s="167"/>
      <c r="CP176" s="167"/>
      <c r="CQ176" s="167"/>
      <c r="CR176" s="139"/>
      <c r="CS176" s="139"/>
      <c r="CT176" s="139"/>
      <c r="CU176" s="139"/>
      <c r="CV176" s="139"/>
      <c r="CW176" s="139"/>
      <c r="CX176" s="139"/>
      <c r="CY176" s="139"/>
      <c r="CZ176" s="139"/>
      <c r="DA176" s="139"/>
      <c r="DB176" s="139"/>
      <c r="DC176" s="139"/>
      <c r="DD176" s="139"/>
      <c r="DE176" s="139"/>
      <c r="DF176" s="139"/>
      <c r="DG176" s="139"/>
      <c r="DH176" s="139"/>
      <c r="DI176" s="139"/>
      <c r="DJ176" s="139"/>
      <c r="DK176" s="139"/>
      <c r="DL176" s="139"/>
      <c r="DM176" s="139"/>
      <c r="DN176" s="139"/>
      <c r="DO176" s="139"/>
      <c r="DP176" s="139"/>
      <c r="DQ176" s="139"/>
      <c r="DR176" s="139"/>
      <c r="DS176" s="139"/>
      <c r="DT176" s="139"/>
      <c r="DU176" s="139"/>
      <c r="DV176" s="139"/>
      <c r="DW176" s="139"/>
      <c r="DX176" s="139"/>
      <c r="DY176" s="139"/>
      <c r="DZ176" s="139"/>
      <c r="EA176" s="139"/>
      <c r="EB176" s="139"/>
      <c r="EC176" s="139"/>
      <c r="ED176" s="139"/>
      <c r="EE176" s="139"/>
      <c r="EF176" s="139"/>
      <c r="EG176" s="139"/>
      <c r="EH176" s="139"/>
      <c r="EI176" s="139"/>
      <c r="EJ176" s="139"/>
      <c r="EK176" s="139"/>
      <c r="EL176" s="139"/>
      <c r="EM176" s="139"/>
      <c r="EN176" s="139"/>
      <c r="EO176" s="139"/>
      <c r="EP176" s="139"/>
      <c r="EQ176" s="139"/>
      <c r="ER176" s="139"/>
      <c r="ES176" s="139"/>
      <c r="ET176" s="139"/>
      <c r="EU176" s="139"/>
      <c r="EV176" s="139"/>
      <c r="EW176" s="139"/>
      <c r="EX176" s="139"/>
      <c r="EY176" s="139"/>
      <c r="EZ176" s="139"/>
      <c r="FA176" s="139"/>
      <c r="FB176" s="139"/>
      <c r="FC176" s="139"/>
      <c r="FD176" s="139"/>
      <c r="FE176" s="139"/>
      <c r="FF176" s="139"/>
      <c r="FG176" s="139"/>
      <c r="FH176" s="139"/>
      <c r="FI176" s="139"/>
      <c r="FJ176" s="139"/>
      <c r="FK176" s="139"/>
      <c r="FL176" s="139"/>
      <c r="FM176" s="139"/>
      <c r="FN176" s="139"/>
      <c r="FO176" s="139"/>
      <c r="FP176" s="139"/>
      <c r="FQ176" s="139"/>
      <c r="FR176" s="139"/>
      <c r="FS176" s="139"/>
      <c r="FT176" s="139"/>
      <c r="FU176" s="139"/>
      <c r="FV176" s="139"/>
      <c r="FW176" s="139"/>
      <c r="FX176" s="139"/>
      <c r="FY176" s="139"/>
      <c r="FZ176" s="139"/>
      <c r="GA176" s="139"/>
      <c r="GB176" s="139"/>
      <c r="GC176" s="139"/>
      <c r="GD176" s="139"/>
      <c r="GE176" s="139"/>
      <c r="GF176" s="139"/>
      <c r="GG176" s="139"/>
      <c r="GH176" s="139"/>
      <c r="GI176" s="139"/>
      <c r="GJ176" s="139"/>
      <c r="GK176" s="139"/>
      <c r="GL176" s="139"/>
      <c r="GM176" s="139"/>
      <c r="GN176" s="139"/>
      <c r="GO176" s="139"/>
      <c r="GP176" s="139"/>
      <c r="GQ176" s="139"/>
      <c r="GR176" s="139"/>
      <c r="GS176" s="139"/>
      <c r="GT176" s="139"/>
      <c r="GU176" s="139"/>
    </row>
    <row r="177" spans="1:287" s="521" customFormat="1" ht="30" hidden="1" customHeight="1" outlineLevel="1" x14ac:dyDescent="0.2">
      <c r="A177" s="155" t="str">
        <f>IF($B177="","","ZK 7")</f>
        <v>ZK 7</v>
      </c>
      <c r="B177" s="313" t="s">
        <v>140</v>
      </c>
      <c r="C177" s="244"/>
      <c r="D177" s="520"/>
      <c r="E177" s="1276"/>
      <c r="F177" s="1276"/>
      <c r="G177" s="30"/>
      <c r="H177" s="1276"/>
      <c r="I177" s="1276"/>
      <c r="J177" s="30"/>
      <c r="K177" s="1276"/>
      <c r="L177" s="1276"/>
      <c r="M177" s="30"/>
      <c r="N177" s="1276"/>
      <c r="O177" s="1276"/>
      <c r="P177" s="30"/>
      <c r="Q177" s="1276"/>
      <c r="R177" s="1276"/>
      <c r="S177" s="30"/>
      <c r="T177" s="1276"/>
      <c r="U177" s="1276"/>
      <c r="V177" s="30"/>
      <c r="W177" s="1276"/>
      <c r="X177" s="1276"/>
      <c r="Y177" s="30"/>
      <c r="Z177" s="1276"/>
      <c r="AA177" s="1276"/>
      <c r="AB177" s="30"/>
      <c r="AC177" s="1276"/>
      <c r="AD177" s="1276"/>
      <c r="AE177" s="30"/>
      <c r="AF177" s="1276"/>
      <c r="AG177" s="1276"/>
      <c r="AH177" s="30"/>
      <c r="AI177" s="1276"/>
      <c r="AJ177" s="1276"/>
      <c r="AK177" s="30"/>
      <c r="AL177" s="1276"/>
      <c r="AM177" s="1276"/>
      <c r="AN177" s="30"/>
      <c r="AO177" s="1276"/>
      <c r="AP177" s="1276"/>
      <c r="AQ177" s="30"/>
      <c r="AR177" s="1276"/>
      <c r="AS177" s="1276"/>
      <c r="AT177" s="30"/>
      <c r="AU177" s="1276"/>
      <c r="AV177" s="1276"/>
      <c r="AW177" s="30"/>
      <c r="AX177" s="1276"/>
      <c r="AY177" s="1276"/>
      <c r="AZ177" s="30"/>
      <c r="BA177" s="1276"/>
      <c r="BB177" s="1276"/>
      <c r="BC177" s="30"/>
      <c r="BD177" s="1276"/>
      <c r="BE177" s="1276"/>
      <c r="BF177" s="30"/>
      <c r="BG177" s="1276"/>
      <c r="BH177" s="1276"/>
      <c r="BI177" s="30"/>
      <c r="BJ177" s="1276"/>
      <c r="BK177" s="1276"/>
      <c r="BL177" s="212"/>
      <c r="BM177" s="31"/>
      <c r="BN177" s="31"/>
      <c r="BO177" s="31"/>
      <c r="BP177" s="31"/>
      <c r="BQ177" s="31"/>
      <c r="BR177" s="31"/>
      <c r="BS177" s="31"/>
      <c r="BT177" s="31"/>
      <c r="BU177" s="31"/>
      <c r="BV177" s="31"/>
      <c r="BW177" s="31"/>
      <c r="BX177" s="31"/>
      <c r="BY177" s="31"/>
      <c r="BZ177" s="31"/>
      <c r="CA177" s="31"/>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c r="CZ177" s="212"/>
      <c r="DA177" s="212"/>
      <c r="DB177" s="212"/>
      <c r="DC177" s="212"/>
      <c r="DD177" s="212"/>
      <c r="DE177" s="212"/>
      <c r="DF177" s="212"/>
      <c r="DG177" s="212"/>
      <c r="DH177" s="212"/>
      <c r="DI177" s="212"/>
      <c r="DJ177" s="212"/>
      <c r="DK177" s="212"/>
      <c r="DL177" s="212"/>
      <c r="DM177" s="212"/>
      <c r="DN177" s="212"/>
      <c r="DO177" s="212"/>
      <c r="DP177" s="212"/>
      <c r="DQ177" s="212"/>
      <c r="DR177" s="212"/>
      <c r="DS177" s="212"/>
      <c r="DT177" s="212"/>
      <c r="DU177" s="212"/>
      <c r="DV177" s="212"/>
      <c r="DW177" s="212"/>
      <c r="DX177" s="212"/>
      <c r="DY177" s="212"/>
      <c r="DZ177" s="212"/>
      <c r="EA177" s="212"/>
      <c r="EB177" s="212"/>
      <c r="EC177" s="212"/>
      <c r="ED177" s="212"/>
      <c r="EE177" s="212"/>
      <c r="EF177" s="212"/>
      <c r="EG177" s="212"/>
      <c r="EH177" s="212"/>
      <c r="EI177" s="212"/>
      <c r="EJ177" s="212"/>
      <c r="EK177" s="212"/>
      <c r="EL177" s="212"/>
      <c r="EM177" s="212"/>
      <c r="EN177" s="212"/>
      <c r="EO177" s="212"/>
      <c r="EP177" s="212"/>
      <c r="EQ177" s="212"/>
      <c r="ER177" s="212"/>
      <c r="ES177" s="212"/>
      <c r="ET177" s="212"/>
      <c r="EU177" s="212"/>
      <c r="EV177" s="212"/>
      <c r="EW177" s="212"/>
      <c r="EX177" s="212"/>
      <c r="EY177" s="212"/>
      <c r="EZ177" s="212"/>
      <c r="FA177" s="212"/>
      <c r="FB177" s="212"/>
      <c r="FC177" s="212"/>
      <c r="FD177" s="212"/>
      <c r="FE177" s="212"/>
      <c r="FF177" s="212"/>
      <c r="FG177" s="212"/>
      <c r="FH177" s="212"/>
      <c r="FI177" s="212"/>
      <c r="FJ177" s="212"/>
      <c r="FK177" s="212"/>
      <c r="FL177" s="212"/>
      <c r="FM177" s="212"/>
      <c r="FN177" s="212"/>
      <c r="FO177" s="212"/>
      <c r="FP177" s="212"/>
      <c r="FQ177" s="212"/>
      <c r="FR177" s="212"/>
      <c r="FS177" s="212"/>
      <c r="FT177" s="212"/>
      <c r="FU177" s="212"/>
      <c r="FV177" s="212"/>
      <c r="FW177" s="212"/>
      <c r="FX177" s="212"/>
      <c r="FY177" s="212"/>
      <c r="FZ177" s="212"/>
      <c r="GA177" s="212"/>
      <c r="GB177" s="212"/>
      <c r="GC177" s="212"/>
      <c r="GD177" s="212"/>
      <c r="GE177" s="212"/>
      <c r="GF177" s="212"/>
      <c r="GG177" s="212"/>
      <c r="GH177" s="212"/>
      <c r="GI177" s="212"/>
      <c r="GJ177" s="212"/>
      <c r="GK177" s="212"/>
      <c r="GL177" s="212"/>
      <c r="GM177" s="212"/>
      <c r="GN177" s="212"/>
      <c r="GO177" s="212"/>
      <c r="GP177" s="212"/>
      <c r="GQ177" s="212"/>
      <c r="GR177" s="212"/>
      <c r="GS177" s="212"/>
      <c r="GT177" s="212"/>
      <c r="GU177" s="212"/>
      <c r="GV177" s="305"/>
      <c r="GW177" s="305"/>
      <c r="GX177" s="305"/>
      <c r="GY177" s="305"/>
      <c r="GZ177" s="305"/>
      <c r="HA177" s="305"/>
      <c r="HB177" s="305"/>
      <c r="HC177" s="305"/>
      <c r="HD177" s="305"/>
      <c r="HE177" s="305"/>
      <c r="HF177" s="305"/>
      <c r="HG177" s="305"/>
      <c r="HH177" s="305"/>
      <c r="HI177" s="305"/>
      <c r="HJ177" s="305"/>
      <c r="HK177" s="305"/>
      <c r="HL177" s="305"/>
      <c r="HM177" s="305"/>
      <c r="HN177" s="305"/>
      <c r="HO177" s="305"/>
      <c r="HP177" s="305"/>
      <c r="HQ177" s="305"/>
      <c r="HR177" s="305"/>
      <c r="HS177" s="305"/>
      <c r="HT177" s="305"/>
      <c r="HU177" s="305"/>
      <c r="HV177" s="305"/>
      <c r="HW177" s="305"/>
      <c r="HX177" s="305"/>
      <c r="HY177" s="305"/>
      <c r="HZ177" s="305"/>
      <c r="IA177" s="305"/>
      <c r="IB177" s="305"/>
      <c r="IC177" s="305"/>
      <c r="ID177" s="305"/>
      <c r="IE177" s="305"/>
      <c r="IF177" s="305"/>
      <c r="IG177" s="305"/>
      <c r="IH177" s="305"/>
      <c r="II177" s="305"/>
      <c r="IJ177" s="305"/>
      <c r="IK177" s="305"/>
      <c r="IL177" s="305"/>
      <c r="IM177" s="305"/>
      <c r="IN177" s="305"/>
      <c r="IO177" s="305"/>
      <c r="IP177" s="305"/>
      <c r="IQ177" s="305"/>
      <c r="IR177" s="305"/>
      <c r="IS177" s="305"/>
      <c r="IT177" s="305"/>
      <c r="IU177" s="305"/>
      <c r="IV177" s="305"/>
      <c r="IW177" s="305"/>
      <c r="IX177" s="305"/>
      <c r="IY177" s="305"/>
      <c r="IZ177" s="305"/>
      <c r="JA177" s="305"/>
      <c r="JB177" s="305"/>
      <c r="JC177" s="305"/>
      <c r="JD177" s="305"/>
      <c r="JE177" s="305"/>
      <c r="JF177" s="305"/>
      <c r="JG177" s="305"/>
      <c r="JH177" s="305"/>
      <c r="JI177" s="305"/>
      <c r="JJ177" s="305"/>
      <c r="JK177" s="305"/>
      <c r="JL177" s="305"/>
      <c r="JM177" s="305"/>
      <c r="JN177" s="305"/>
      <c r="JO177" s="305"/>
      <c r="JP177" s="305"/>
      <c r="JQ177" s="305"/>
      <c r="JR177" s="305"/>
      <c r="JS177" s="305"/>
      <c r="JT177" s="305"/>
      <c r="JU177" s="305"/>
      <c r="JV177" s="305"/>
      <c r="JW177" s="305"/>
      <c r="JX177" s="305"/>
      <c r="JY177" s="305"/>
      <c r="JZ177" s="305"/>
      <c r="KA177" s="305"/>
    </row>
    <row r="178" spans="1:287" s="454" customFormat="1" ht="99.75" hidden="1" customHeight="1" outlineLevel="1" x14ac:dyDescent="0.2">
      <c r="A178" s="216"/>
      <c r="B178" s="316" t="str">
        <f>IF($B177=$B$377,$C$377,IF($B177=$B$378,$C$378,IF($B177=$B$379,$C$379,IF($B177=$B$380,$C$380,IF($B177=$B$381,$C$381,IF($B177=$B$382,$C$382,IF($B177=$B$383,$C$383,IF($B177=$B$384,$C$384,IF($B177=$B$385,$C$385,IF($B177=$B$386,$C$386,IF($B177=$B$387,$C$387,IF($B177=$B$388,$C$388,""))))))))))))</f>
        <v xml:space="preserve">Beschreibung </v>
      </c>
      <c r="C178" s="1258"/>
      <c r="D178" s="522"/>
      <c r="E178" s="1276"/>
      <c r="F178" s="1276"/>
      <c r="G178" s="30"/>
      <c r="H178" s="1276"/>
      <c r="I178" s="1276"/>
      <c r="J178" s="30"/>
      <c r="K178" s="1276"/>
      <c r="L178" s="1276"/>
      <c r="M178" s="30"/>
      <c r="N178" s="1276"/>
      <c r="O178" s="1276"/>
      <c r="P178" s="30"/>
      <c r="Q178" s="1276"/>
      <c r="R178" s="1276"/>
      <c r="S178" s="30"/>
      <c r="T178" s="1276"/>
      <c r="U178" s="1276"/>
      <c r="V178" s="30"/>
      <c r="W178" s="1276"/>
      <c r="X178" s="1276"/>
      <c r="Y178" s="30"/>
      <c r="Z178" s="1276"/>
      <c r="AA178" s="1276"/>
      <c r="AB178" s="30"/>
      <c r="AC178" s="1276"/>
      <c r="AD178" s="1276"/>
      <c r="AE178" s="30"/>
      <c r="AF178" s="1276"/>
      <c r="AG178" s="1276"/>
      <c r="AH178" s="30"/>
      <c r="AI178" s="1276"/>
      <c r="AJ178" s="1276"/>
      <c r="AK178" s="30"/>
      <c r="AL178" s="1276"/>
      <c r="AM178" s="1276"/>
      <c r="AN178" s="30"/>
      <c r="AO178" s="1276"/>
      <c r="AP178" s="1276"/>
      <c r="AQ178" s="30"/>
      <c r="AR178" s="1276"/>
      <c r="AS178" s="1276"/>
      <c r="AT178" s="30"/>
      <c r="AU178" s="1276"/>
      <c r="AV178" s="1276"/>
      <c r="AW178" s="30"/>
      <c r="AX178" s="1276"/>
      <c r="AY178" s="1276"/>
      <c r="AZ178" s="30"/>
      <c r="BA178" s="1276"/>
      <c r="BB178" s="1276"/>
      <c r="BC178" s="30"/>
      <c r="BD178" s="1276"/>
      <c r="BE178" s="1276"/>
      <c r="BF178" s="30"/>
      <c r="BG178" s="1276"/>
      <c r="BH178" s="1276"/>
      <c r="BI178" s="30"/>
      <c r="BJ178" s="1276"/>
      <c r="BK178" s="1276"/>
      <c r="BL178" s="73"/>
      <c r="BM178" s="31"/>
      <c r="BN178" s="31"/>
      <c r="BO178" s="31"/>
      <c r="BP178" s="31"/>
      <c r="BQ178" s="31"/>
      <c r="BR178" s="31"/>
      <c r="BS178" s="31"/>
      <c r="BT178" s="31"/>
      <c r="BU178" s="31"/>
      <c r="BV178" s="31"/>
      <c r="BW178" s="31"/>
      <c r="BX178" s="31"/>
      <c r="BY178" s="31"/>
      <c r="BZ178" s="31"/>
      <c r="CA178" s="31"/>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row>
    <row r="179" spans="1:287" ht="27" hidden="1" customHeight="1" outlineLevel="2" x14ac:dyDescent="0.2">
      <c r="A179" s="242"/>
      <c r="B179" s="312" t="s">
        <v>146</v>
      </c>
      <c r="C179" s="1259"/>
      <c r="D179" s="524"/>
      <c r="E179" s="1276"/>
      <c r="F179" s="1276"/>
      <c r="H179" s="1276"/>
      <c r="I179" s="1276"/>
      <c r="K179" s="1276"/>
      <c r="L179" s="1276"/>
      <c r="N179" s="1276"/>
      <c r="O179" s="1276"/>
      <c r="Q179" s="1276"/>
      <c r="R179" s="1276"/>
      <c r="T179" s="1276"/>
      <c r="U179" s="1276"/>
      <c r="W179" s="1276"/>
      <c r="X179" s="1276"/>
      <c r="Z179" s="1276"/>
      <c r="AA179" s="1276"/>
      <c r="AC179" s="1276"/>
      <c r="AD179" s="1276"/>
      <c r="AF179" s="1276"/>
      <c r="AG179" s="1276"/>
      <c r="AI179" s="1276"/>
      <c r="AJ179" s="1276"/>
      <c r="AL179" s="1276"/>
      <c r="AM179" s="1276"/>
      <c r="AO179" s="1276"/>
      <c r="AP179" s="1276"/>
      <c r="AR179" s="1276"/>
      <c r="AS179" s="1276"/>
      <c r="AU179" s="1276"/>
      <c r="AV179" s="1276"/>
      <c r="AX179" s="1276"/>
      <c r="AY179" s="1276"/>
      <c r="BA179" s="1276"/>
      <c r="BB179" s="1276"/>
      <c r="BD179" s="1276"/>
      <c r="BE179" s="1276"/>
      <c r="BG179" s="1276"/>
      <c r="BH179" s="1276"/>
      <c r="BJ179" s="1276"/>
      <c r="BK179" s="1276"/>
      <c r="BL179" s="62"/>
      <c r="CB179" s="62"/>
      <c r="CC179" s="62"/>
      <c r="CD179" s="62"/>
      <c r="CE179" s="62"/>
      <c r="CF179" s="62"/>
      <c r="CG179" s="62"/>
      <c r="CH179" s="62"/>
      <c r="CI179" s="62"/>
      <c r="CJ179" s="62"/>
      <c r="CK179" s="62"/>
      <c r="CL179" s="62"/>
      <c r="CM179" s="62"/>
      <c r="CN179" s="62"/>
      <c r="CO179" s="62"/>
      <c r="CP179" s="62"/>
      <c r="CQ179" s="62"/>
      <c r="GH179" s="62"/>
      <c r="GI179" s="62"/>
      <c r="GJ179" s="62"/>
      <c r="GK179" s="62"/>
      <c r="GL179" s="62"/>
      <c r="GM179" s="62"/>
      <c r="GN179" s="62"/>
      <c r="GO179" s="62"/>
      <c r="GP179" s="62"/>
      <c r="GQ179" s="62"/>
      <c r="GR179" s="62"/>
      <c r="GS179" s="62"/>
      <c r="GT179" s="62"/>
      <c r="GU179" s="62"/>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row>
    <row r="180" spans="1:287" ht="27" hidden="1" customHeight="1" outlineLevel="2" x14ac:dyDescent="0.2">
      <c r="A180" s="242"/>
      <c r="B180" s="312" t="s">
        <v>147</v>
      </c>
      <c r="C180" s="1259"/>
      <c r="D180" s="524"/>
      <c r="E180" s="1276"/>
      <c r="F180" s="1276"/>
      <c r="H180" s="1276"/>
      <c r="I180" s="1276"/>
      <c r="K180" s="1276"/>
      <c r="L180" s="1276"/>
      <c r="N180" s="1276"/>
      <c r="O180" s="1276"/>
      <c r="Q180" s="1276"/>
      <c r="R180" s="1276"/>
      <c r="T180" s="1276"/>
      <c r="U180" s="1276"/>
      <c r="W180" s="1276"/>
      <c r="X180" s="1276"/>
      <c r="Z180" s="1276"/>
      <c r="AA180" s="1276"/>
      <c r="AC180" s="1276"/>
      <c r="AD180" s="1276"/>
      <c r="AF180" s="1276"/>
      <c r="AG180" s="1276"/>
      <c r="AI180" s="1276"/>
      <c r="AJ180" s="1276"/>
      <c r="AL180" s="1276"/>
      <c r="AM180" s="1276"/>
      <c r="AO180" s="1276"/>
      <c r="AP180" s="1276"/>
      <c r="AR180" s="1276"/>
      <c r="AS180" s="1276"/>
      <c r="AU180" s="1276"/>
      <c r="AV180" s="1276"/>
      <c r="AX180" s="1276"/>
      <c r="AY180" s="1276"/>
      <c r="BA180" s="1276"/>
      <c r="BB180" s="1276"/>
      <c r="BD180" s="1276"/>
      <c r="BE180" s="1276"/>
      <c r="BG180" s="1276"/>
      <c r="BH180" s="1276"/>
      <c r="BJ180" s="1276"/>
      <c r="BK180" s="1276"/>
      <c r="BL180" s="62"/>
      <c r="CB180" s="62"/>
      <c r="CC180" s="62"/>
      <c r="CD180" s="62"/>
      <c r="CE180" s="62"/>
      <c r="CF180" s="62"/>
      <c r="CG180" s="62"/>
      <c r="CH180" s="62"/>
      <c r="CI180" s="62"/>
      <c r="CJ180" s="62"/>
      <c r="CK180" s="62"/>
      <c r="CL180" s="62"/>
      <c r="CM180" s="62"/>
      <c r="CN180" s="62"/>
      <c r="CO180" s="62"/>
      <c r="CP180" s="62"/>
      <c r="CQ180" s="62"/>
      <c r="GH180" s="62"/>
      <c r="GI180" s="62"/>
      <c r="GJ180" s="62"/>
      <c r="GK180" s="62"/>
      <c r="GL180" s="62"/>
      <c r="GM180" s="62"/>
      <c r="GN180" s="62"/>
      <c r="GO180" s="62"/>
      <c r="GP180" s="62"/>
      <c r="GQ180" s="62"/>
      <c r="GR180" s="62"/>
      <c r="GS180" s="62"/>
      <c r="GT180" s="62"/>
      <c r="GU180" s="62"/>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row>
    <row r="181" spans="1:287" ht="27" hidden="1" customHeight="1" outlineLevel="2" x14ac:dyDescent="0.2">
      <c r="A181" s="242"/>
      <c r="B181" s="312" t="s">
        <v>148</v>
      </c>
      <c r="C181" s="1259"/>
      <c r="D181" s="524"/>
      <c r="E181" s="1276"/>
      <c r="F181" s="1276"/>
      <c r="H181" s="1276"/>
      <c r="I181" s="1276"/>
      <c r="K181" s="1276"/>
      <c r="L181" s="1276"/>
      <c r="N181" s="1276"/>
      <c r="O181" s="1276"/>
      <c r="Q181" s="1276"/>
      <c r="R181" s="1276"/>
      <c r="T181" s="1276"/>
      <c r="U181" s="1276"/>
      <c r="W181" s="1276"/>
      <c r="X181" s="1276"/>
      <c r="Z181" s="1276"/>
      <c r="AA181" s="1276"/>
      <c r="AC181" s="1276"/>
      <c r="AD181" s="1276"/>
      <c r="AF181" s="1276"/>
      <c r="AG181" s="1276"/>
      <c r="AI181" s="1276"/>
      <c r="AJ181" s="1276"/>
      <c r="AL181" s="1276"/>
      <c r="AM181" s="1276"/>
      <c r="AO181" s="1276"/>
      <c r="AP181" s="1276"/>
      <c r="AR181" s="1276"/>
      <c r="AS181" s="1276"/>
      <c r="AU181" s="1276"/>
      <c r="AV181" s="1276"/>
      <c r="AX181" s="1276"/>
      <c r="AY181" s="1276"/>
      <c r="BA181" s="1276"/>
      <c r="BB181" s="1276"/>
      <c r="BD181" s="1276"/>
      <c r="BE181" s="1276"/>
      <c r="BG181" s="1276"/>
      <c r="BH181" s="1276"/>
      <c r="BJ181" s="1276"/>
      <c r="BK181" s="1276"/>
      <c r="BL181" s="62"/>
      <c r="CB181" s="62"/>
      <c r="CC181" s="62"/>
      <c r="CD181" s="62"/>
      <c r="CE181" s="62"/>
      <c r="CF181" s="62"/>
      <c r="CG181" s="62"/>
      <c r="CH181" s="62"/>
      <c r="CI181" s="62"/>
      <c r="CJ181" s="62"/>
      <c r="CK181" s="62"/>
      <c r="CL181" s="62"/>
      <c r="CM181" s="62"/>
      <c r="CN181" s="62"/>
      <c r="CO181" s="62"/>
      <c r="CP181" s="62"/>
      <c r="CQ181" s="62"/>
      <c r="GH181" s="62"/>
      <c r="GI181" s="62"/>
      <c r="GJ181" s="62"/>
      <c r="GK181" s="62"/>
      <c r="GL181" s="62"/>
      <c r="GM181" s="62"/>
      <c r="GN181" s="62"/>
      <c r="GO181" s="62"/>
      <c r="GP181" s="62"/>
      <c r="GQ181" s="62"/>
      <c r="GR181" s="62"/>
      <c r="GS181" s="62"/>
      <c r="GT181" s="62"/>
      <c r="GU181" s="62"/>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row>
    <row r="182" spans="1:287" s="454" customFormat="1" ht="27" hidden="1" customHeight="1" outlineLevel="2" x14ac:dyDescent="0.2">
      <c r="A182" s="523"/>
      <c r="B182" s="590" t="s">
        <v>155</v>
      </c>
      <c r="C182" s="1259"/>
      <c r="D182" s="522"/>
      <c r="E182" s="1276"/>
      <c r="F182" s="1276"/>
      <c r="G182" s="30"/>
      <c r="H182" s="1276"/>
      <c r="I182" s="1276"/>
      <c r="J182" s="30"/>
      <c r="K182" s="1276"/>
      <c r="L182" s="1276"/>
      <c r="M182" s="30"/>
      <c r="N182" s="1276"/>
      <c r="O182" s="1276"/>
      <c r="P182" s="30"/>
      <c r="Q182" s="1276"/>
      <c r="R182" s="1276"/>
      <c r="S182" s="30"/>
      <c r="T182" s="1276"/>
      <c r="U182" s="1276"/>
      <c r="V182" s="30"/>
      <c r="W182" s="1276"/>
      <c r="X182" s="1276"/>
      <c r="Y182" s="30"/>
      <c r="Z182" s="1276"/>
      <c r="AA182" s="1276"/>
      <c r="AB182" s="30"/>
      <c r="AC182" s="1276"/>
      <c r="AD182" s="1276"/>
      <c r="AE182" s="30"/>
      <c r="AF182" s="1276"/>
      <c r="AG182" s="1276"/>
      <c r="AH182" s="30"/>
      <c r="AI182" s="1276"/>
      <c r="AJ182" s="1276"/>
      <c r="AK182" s="30"/>
      <c r="AL182" s="1276"/>
      <c r="AM182" s="1276"/>
      <c r="AN182" s="30"/>
      <c r="AO182" s="1276"/>
      <c r="AP182" s="1276"/>
      <c r="AQ182" s="30"/>
      <c r="AR182" s="1276"/>
      <c r="AS182" s="1276"/>
      <c r="AT182" s="30"/>
      <c r="AU182" s="1276"/>
      <c r="AV182" s="1276"/>
      <c r="AW182" s="30"/>
      <c r="AX182" s="1276"/>
      <c r="AY182" s="1276"/>
      <c r="AZ182" s="30"/>
      <c r="BA182" s="1276"/>
      <c r="BB182" s="1276"/>
      <c r="BC182" s="30"/>
      <c r="BD182" s="1276"/>
      <c r="BE182" s="1276"/>
      <c r="BF182" s="30"/>
      <c r="BG182" s="1276"/>
      <c r="BH182" s="1276"/>
      <c r="BI182" s="30"/>
      <c r="BJ182" s="1276"/>
      <c r="BK182" s="1276"/>
      <c r="BL182" s="73"/>
      <c r="BM182" s="31"/>
      <c r="BN182" s="31"/>
      <c r="BO182" s="31"/>
      <c r="BP182" s="31"/>
      <c r="BQ182" s="31"/>
      <c r="BR182" s="31"/>
      <c r="BS182" s="31"/>
      <c r="BT182" s="31"/>
      <c r="BU182" s="31"/>
      <c r="BV182" s="31"/>
      <c r="BW182" s="31"/>
      <c r="BX182" s="31"/>
      <c r="BY182" s="31"/>
      <c r="BZ182" s="31"/>
      <c r="CA182" s="31"/>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row>
    <row r="183" spans="1:287" s="454" customFormat="1" ht="27" hidden="1" customHeight="1" outlineLevel="2" x14ac:dyDescent="0.2">
      <c r="A183" s="523"/>
      <c r="B183" s="525"/>
      <c r="C183" s="1259"/>
      <c r="D183" s="522"/>
      <c r="E183" s="1276"/>
      <c r="F183" s="1276"/>
      <c r="G183" s="30"/>
      <c r="H183" s="1276"/>
      <c r="I183" s="1276"/>
      <c r="J183" s="30"/>
      <c r="K183" s="1276"/>
      <c r="L183" s="1276"/>
      <c r="M183" s="30"/>
      <c r="N183" s="1276"/>
      <c r="O183" s="1276"/>
      <c r="P183" s="30"/>
      <c r="Q183" s="1276"/>
      <c r="R183" s="1276"/>
      <c r="S183" s="30"/>
      <c r="T183" s="1276"/>
      <c r="U183" s="1276"/>
      <c r="V183" s="30"/>
      <c r="W183" s="1276"/>
      <c r="X183" s="1276"/>
      <c r="Y183" s="30"/>
      <c r="Z183" s="1276"/>
      <c r="AA183" s="1276"/>
      <c r="AB183" s="30"/>
      <c r="AC183" s="1276"/>
      <c r="AD183" s="1276"/>
      <c r="AE183" s="30"/>
      <c r="AF183" s="1276"/>
      <c r="AG183" s="1276"/>
      <c r="AH183" s="30"/>
      <c r="AI183" s="1276"/>
      <c r="AJ183" s="1276"/>
      <c r="AK183" s="30"/>
      <c r="AL183" s="1276"/>
      <c r="AM183" s="1276"/>
      <c r="AN183" s="30"/>
      <c r="AO183" s="1276"/>
      <c r="AP183" s="1276"/>
      <c r="AQ183" s="30"/>
      <c r="AR183" s="1276"/>
      <c r="AS183" s="1276"/>
      <c r="AT183" s="30"/>
      <c r="AU183" s="1276"/>
      <c r="AV183" s="1276"/>
      <c r="AW183" s="30"/>
      <c r="AX183" s="1276"/>
      <c r="AY183" s="1276"/>
      <c r="AZ183" s="30"/>
      <c r="BA183" s="1276"/>
      <c r="BB183" s="1276"/>
      <c r="BC183" s="30"/>
      <c r="BD183" s="1276"/>
      <c r="BE183" s="1276"/>
      <c r="BF183" s="30"/>
      <c r="BG183" s="1276"/>
      <c r="BH183" s="1276"/>
      <c r="BI183" s="30"/>
      <c r="BJ183" s="1276"/>
      <c r="BK183" s="1276"/>
      <c r="BL183" s="73"/>
      <c r="BM183" s="31"/>
      <c r="BN183" s="31"/>
      <c r="BO183" s="31"/>
      <c r="BP183" s="31"/>
      <c r="BQ183" s="31"/>
      <c r="BR183" s="31"/>
      <c r="BS183" s="31"/>
      <c r="BT183" s="31"/>
      <c r="BU183" s="31"/>
      <c r="BV183" s="31"/>
      <c r="BW183" s="31"/>
      <c r="BX183" s="31"/>
      <c r="BY183" s="31"/>
      <c r="BZ183" s="31"/>
      <c r="CA183" s="31"/>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row>
    <row r="184" spans="1:287" ht="27" hidden="1" customHeight="1" outlineLevel="3" x14ac:dyDescent="0.2">
      <c r="A184" s="523"/>
      <c r="B184" s="526" t="s">
        <v>156</v>
      </c>
      <c r="C184" s="1259"/>
      <c r="D184" s="524"/>
      <c r="E184" s="1276"/>
      <c r="F184" s="1276"/>
      <c r="H184" s="1276"/>
      <c r="I184" s="1276"/>
      <c r="K184" s="1276"/>
      <c r="L184" s="1276"/>
      <c r="N184" s="1276"/>
      <c r="O184" s="1276"/>
      <c r="Q184" s="1276"/>
      <c r="R184" s="1276"/>
      <c r="T184" s="1276"/>
      <c r="U184" s="1276"/>
      <c r="W184" s="1276"/>
      <c r="X184" s="1276"/>
      <c r="Z184" s="1276"/>
      <c r="AA184" s="1276"/>
      <c r="AC184" s="1276"/>
      <c r="AD184" s="1276"/>
      <c r="AF184" s="1276"/>
      <c r="AG184" s="1276"/>
      <c r="AI184" s="1276"/>
      <c r="AJ184" s="1276"/>
      <c r="AL184" s="1276"/>
      <c r="AM184" s="1276"/>
      <c r="AO184" s="1276"/>
      <c r="AP184" s="1276"/>
      <c r="AR184" s="1276"/>
      <c r="AS184" s="1276"/>
      <c r="AU184" s="1276"/>
      <c r="AV184" s="1276"/>
      <c r="AX184" s="1276"/>
      <c r="AY184" s="1276"/>
      <c r="BA184" s="1276"/>
      <c r="BB184" s="1276"/>
      <c r="BD184" s="1276"/>
      <c r="BE184" s="1276"/>
      <c r="BG184" s="1276"/>
      <c r="BH184" s="1276"/>
      <c r="BJ184" s="1276"/>
      <c r="BK184" s="1276"/>
      <c r="BL184" s="62"/>
      <c r="CB184" s="62"/>
      <c r="CC184" s="62"/>
      <c r="CD184" s="62"/>
      <c r="CE184" s="62"/>
      <c r="CF184" s="62"/>
      <c r="CG184" s="62"/>
      <c r="CH184" s="62"/>
      <c r="CI184" s="62"/>
      <c r="CJ184" s="62"/>
      <c r="CK184" s="62"/>
      <c r="CL184" s="62"/>
      <c r="CM184" s="62"/>
      <c r="CN184" s="62"/>
      <c r="CO184" s="62"/>
      <c r="CP184" s="62"/>
      <c r="CQ184" s="62"/>
      <c r="GH184" s="62"/>
      <c r="GI184" s="62"/>
      <c r="GJ184" s="62"/>
      <c r="GK184" s="62"/>
      <c r="GL184" s="62"/>
      <c r="GM184" s="62"/>
      <c r="GN184" s="62"/>
      <c r="GO184" s="62"/>
      <c r="GP184" s="62"/>
      <c r="GQ184" s="62"/>
      <c r="GR184" s="62"/>
      <c r="GS184" s="62"/>
      <c r="GT184" s="62"/>
      <c r="GU184" s="62"/>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row>
    <row r="185" spans="1:287" ht="27" hidden="1" customHeight="1" outlineLevel="3" x14ac:dyDescent="0.2">
      <c r="A185" s="523"/>
      <c r="B185" s="457" t="s">
        <v>157</v>
      </c>
      <c r="C185" s="1259"/>
      <c r="D185" s="524"/>
      <c r="E185" s="1262"/>
      <c r="F185" s="1263"/>
      <c r="H185" s="1262"/>
      <c r="I185" s="1263"/>
      <c r="K185" s="1262"/>
      <c r="L185" s="1263"/>
      <c r="N185" s="1262"/>
      <c r="O185" s="1263"/>
      <c r="Q185" s="1262"/>
      <c r="R185" s="1263"/>
      <c r="T185" s="1262"/>
      <c r="U185" s="1263"/>
      <c r="W185" s="1262"/>
      <c r="X185" s="1263"/>
      <c r="Z185" s="1262"/>
      <c r="AA185" s="1263"/>
      <c r="AC185" s="1262"/>
      <c r="AD185" s="1263"/>
      <c r="AF185" s="1262"/>
      <c r="AG185" s="1263"/>
      <c r="AI185" s="1262"/>
      <c r="AJ185" s="1263"/>
      <c r="AL185" s="1262"/>
      <c r="AM185" s="1263"/>
      <c r="AO185" s="1262"/>
      <c r="AP185" s="1263"/>
      <c r="AR185" s="1262"/>
      <c r="AS185" s="1263"/>
      <c r="AU185" s="1262"/>
      <c r="AV185" s="1263"/>
      <c r="AX185" s="1262"/>
      <c r="AY185" s="1263"/>
      <c r="BA185" s="1262"/>
      <c r="BB185" s="1263"/>
      <c r="BD185" s="1262"/>
      <c r="BE185" s="1263"/>
      <c r="BG185" s="1262"/>
      <c r="BH185" s="1263"/>
      <c r="BJ185" s="1262"/>
      <c r="BK185" s="1263"/>
      <c r="BL185" s="62"/>
      <c r="CB185" s="62"/>
      <c r="CC185" s="62"/>
      <c r="CD185" s="62"/>
      <c r="CE185" s="62"/>
      <c r="CF185" s="62"/>
      <c r="CG185" s="62"/>
      <c r="CH185" s="62"/>
      <c r="CI185" s="62"/>
      <c r="CJ185" s="62"/>
      <c r="CK185" s="62"/>
      <c r="CL185" s="62"/>
      <c r="CM185" s="62"/>
      <c r="CN185" s="62"/>
      <c r="CO185" s="62"/>
      <c r="CP185" s="62"/>
      <c r="CQ185" s="62"/>
      <c r="GH185" s="62"/>
      <c r="GI185" s="62"/>
      <c r="GJ185" s="62"/>
      <c r="GK185" s="62"/>
      <c r="GL185" s="62"/>
      <c r="GM185" s="62"/>
      <c r="GN185" s="62"/>
      <c r="GO185" s="62"/>
      <c r="GP185" s="62"/>
      <c r="GQ185" s="62"/>
      <c r="GR185" s="62"/>
      <c r="GS185" s="62"/>
      <c r="GT185" s="62"/>
      <c r="GU185" s="62"/>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row>
    <row r="186" spans="1:287" ht="27" hidden="1" customHeight="1" outlineLevel="3" x14ac:dyDescent="0.2">
      <c r="A186" s="523"/>
      <c r="B186" s="457" t="s">
        <v>158</v>
      </c>
      <c r="C186" s="1259"/>
      <c r="D186" s="524"/>
      <c r="E186" s="1262"/>
      <c r="F186" s="1263"/>
      <c r="H186" s="1262"/>
      <c r="I186" s="1263"/>
      <c r="K186" s="1262"/>
      <c r="L186" s="1263"/>
      <c r="N186" s="1262"/>
      <c r="O186" s="1263"/>
      <c r="Q186" s="1262"/>
      <c r="R186" s="1263"/>
      <c r="T186" s="1262"/>
      <c r="U186" s="1263"/>
      <c r="W186" s="1262"/>
      <c r="X186" s="1263"/>
      <c r="Z186" s="1262"/>
      <c r="AA186" s="1263"/>
      <c r="AC186" s="1262"/>
      <c r="AD186" s="1263"/>
      <c r="AF186" s="1262"/>
      <c r="AG186" s="1263"/>
      <c r="AI186" s="1262"/>
      <c r="AJ186" s="1263"/>
      <c r="AL186" s="1262"/>
      <c r="AM186" s="1263"/>
      <c r="AO186" s="1262"/>
      <c r="AP186" s="1263"/>
      <c r="AR186" s="1262"/>
      <c r="AS186" s="1263"/>
      <c r="AU186" s="1262"/>
      <c r="AV186" s="1263"/>
      <c r="AX186" s="1262"/>
      <c r="AY186" s="1263"/>
      <c r="BA186" s="1262"/>
      <c r="BB186" s="1263"/>
      <c r="BD186" s="1262"/>
      <c r="BE186" s="1263"/>
      <c r="BG186" s="1262"/>
      <c r="BH186" s="1263"/>
      <c r="BJ186" s="1262"/>
      <c r="BK186" s="1263"/>
      <c r="BL186" s="62"/>
      <c r="CB186" s="62"/>
      <c r="CC186" s="62"/>
      <c r="CD186" s="62"/>
      <c r="CE186" s="62"/>
      <c r="CF186" s="62"/>
      <c r="CG186" s="62"/>
      <c r="CH186" s="62"/>
      <c r="CI186" s="62"/>
      <c r="CJ186" s="62"/>
      <c r="CK186" s="62"/>
      <c r="CL186" s="62"/>
      <c r="CM186" s="62"/>
      <c r="CN186" s="62"/>
      <c r="CO186" s="62"/>
      <c r="CP186" s="62"/>
      <c r="CQ186" s="62"/>
      <c r="GH186" s="62"/>
      <c r="GI186" s="62"/>
      <c r="GJ186" s="62"/>
      <c r="GK186" s="62"/>
      <c r="GL186" s="62"/>
      <c r="GM186" s="62"/>
      <c r="GN186" s="62"/>
      <c r="GO186" s="62"/>
      <c r="GP186" s="62"/>
      <c r="GQ186" s="62"/>
      <c r="GR186" s="62"/>
      <c r="GS186" s="62"/>
      <c r="GT186" s="62"/>
      <c r="GU186" s="62"/>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row>
    <row r="187" spans="1:287" s="454" customFormat="1" ht="27" hidden="1" customHeight="1" outlineLevel="2" x14ac:dyDescent="0.2">
      <c r="A187" s="523"/>
      <c r="B187" s="527"/>
      <c r="C187" s="1259"/>
      <c r="D187" s="522"/>
      <c r="E187" s="1274"/>
      <c r="F187" s="1275"/>
      <c r="G187" s="30"/>
      <c r="H187" s="1274"/>
      <c r="I187" s="1275"/>
      <c r="J187" s="30"/>
      <c r="K187" s="1274"/>
      <c r="L187" s="1275"/>
      <c r="M187" s="30"/>
      <c r="N187" s="1274"/>
      <c r="O187" s="1275"/>
      <c r="P187" s="30"/>
      <c r="Q187" s="1274"/>
      <c r="R187" s="1275"/>
      <c r="S187" s="30"/>
      <c r="T187" s="1274"/>
      <c r="U187" s="1275"/>
      <c r="V187" s="30"/>
      <c r="W187" s="1274"/>
      <c r="X187" s="1275"/>
      <c r="Y187" s="30"/>
      <c r="Z187" s="1274"/>
      <c r="AA187" s="1275"/>
      <c r="AB187" s="30"/>
      <c r="AC187" s="1274"/>
      <c r="AD187" s="1275"/>
      <c r="AE187" s="30"/>
      <c r="AF187" s="1274"/>
      <c r="AG187" s="1275"/>
      <c r="AH187" s="30"/>
      <c r="AI187" s="1274"/>
      <c r="AJ187" s="1275"/>
      <c r="AK187" s="30"/>
      <c r="AL187" s="1274"/>
      <c r="AM187" s="1275"/>
      <c r="AN187" s="30"/>
      <c r="AO187" s="1274"/>
      <c r="AP187" s="1275"/>
      <c r="AQ187" s="30"/>
      <c r="AR187" s="1274"/>
      <c r="AS187" s="1275"/>
      <c r="AT187" s="30"/>
      <c r="AU187" s="1274"/>
      <c r="AV187" s="1275"/>
      <c r="AW187" s="30"/>
      <c r="AX187" s="1274"/>
      <c r="AY187" s="1275"/>
      <c r="AZ187" s="30"/>
      <c r="BA187" s="1274"/>
      <c r="BB187" s="1275"/>
      <c r="BC187" s="30"/>
      <c r="BD187" s="1274"/>
      <c r="BE187" s="1275"/>
      <c r="BF187" s="30"/>
      <c r="BG187" s="1274"/>
      <c r="BH187" s="1275"/>
      <c r="BI187" s="30"/>
      <c r="BJ187" s="1274"/>
      <c r="BK187" s="1275"/>
      <c r="BL187" s="73"/>
      <c r="BM187" s="31"/>
      <c r="BN187" s="31"/>
      <c r="BO187" s="31"/>
      <c r="BP187" s="31"/>
      <c r="BQ187" s="31"/>
      <c r="BR187" s="31"/>
      <c r="BS187" s="31"/>
      <c r="BT187" s="31"/>
      <c r="BU187" s="31"/>
      <c r="BV187" s="31"/>
      <c r="BW187" s="31"/>
      <c r="BX187" s="31"/>
      <c r="BY187" s="31"/>
      <c r="BZ187" s="31"/>
      <c r="CA187" s="31"/>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row>
    <row r="188" spans="1:287" ht="27" hidden="1" customHeight="1" outlineLevel="2" x14ac:dyDescent="0.2">
      <c r="A188" s="523"/>
      <c r="B188" s="526" t="s">
        <v>72</v>
      </c>
      <c r="C188" s="1259"/>
      <c r="D188" s="524"/>
      <c r="E188" s="1254"/>
      <c r="F188" s="1254"/>
      <c r="G188" s="2"/>
      <c r="H188" s="1254"/>
      <c r="I188" s="1254"/>
      <c r="J188" s="2"/>
      <c r="K188" s="1254"/>
      <c r="L188" s="1254"/>
      <c r="M188" s="2"/>
      <c r="N188" s="1254"/>
      <c r="O188" s="1254"/>
      <c r="P188" s="2"/>
      <c r="Q188" s="1254"/>
      <c r="R188" s="1254"/>
      <c r="S188" s="2"/>
      <c r="T188" s="1254"/>
      <c r="U188" s="1254"/>
      <c r="V188" s="2"/>
      <c r="W188" s="1254"/>
      <c r="X188" s="1254"/>
      <c r="Y188" s="2"/>
      <c r="Z188" s="1254"/>
      <c r="AA188" s="1254"/>
      <c r="AB188" s="2"/>
      <c r="AC188" s="1254"/>
      <c r="AD188" s="1254"/>
      <c r="AE188" s="2"/>
      <c r="AF188" s="1254"/>
      <c r="AG188" s="1254"/>
      <c r="AH188" s="2"/>
      <c r="AI188" s="1254"/>
      <c r="AJ188" s="1254"/>
      <c r="AK188" s="2"/>
      <c r="AL188" s="1254"/>
      <c r="AM188" s="1254"/>
      <c r="AN188" s="2"/>
      <c r="AO188" s="1254"/>
      <c r="AP188" s="1254"/>
      <c r="AQ188" s="2"/>
      <c r="AR188" s="1254"/>
      <c r="AS188" s="1254"/>
      <c r="AT188" s="2"/>
      <c r="AU188" s="1254"/>
      <c r="AV188" s="1254"/>
      <c r="AW188" s="2"/>
      <c r="AX188" s="1254"/>
      <c r="AY188" s="1254"/>
      <c r="AZ188" s="2"/>
      <c r="BA188" s="1254"/>
      <c r="BB188" s="1254"/>
      <c r="BC188" s="2"/>
      <c r="BD188" s="1254"/>
      <c r="BE188" s="1254"/>
      <c r="BF188" s="2"/>
      <c r="BG188" s="1254"/>
      <c r="BH188" s="1254"/>
      <c r="BI188" s="2"/>
      <c r="BJ188" s="1254"/>
      <c r="BK188" s="1254"/>
      <c r="BL188" s="62"/>
      <c r="CB188" s="62"/>
      <c r="CC188" s="62"/>
      <c r="CD188" s="62"/>
      <c r="CE188" s="62"/>
      <c r="CF188" s="62"/>
      <c r="CG188" s="62"/>
      <c r="CH188" s="62"/>
      <c r="CI188" s="62"/>
      <c r="CJ188" s="62"/>
      <c r="CK188" s="62"/>
      <c r="CL188" s="62"/>
      <c r="CM188" s="62"/>
      <c r="CN188" s="62"/>
      <c r="CO188" s="62"/>
      <c r="CP188" s="62"/>
      <c r="CQ188" s="62"/>
      <c r="GH188" s="62"/>
      <c r="GI188" s="62"/>
      <c r="GJ188" s="62"/>
      <c r="GK188" s="62"/>
      <c r="GL188" s="62"/>
      <c r="GM188" s="62"/>
      <c r="GN188" s="62"/>
      <c r="GO188" s="62"/>
      <c r="GP188" s="62"/>
      <c r="GQ188" s="62"/>
      <c r="GR188" s="62"/>
      <c r="GS188" s="62"/>
      <c r="GT188" s="62"/>
      <c r="GU188" s="62"/>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row>
    <row r="189" spans="1:287" ht="27" hidden="1" customHeight="1" outlineLevel="2" x14ac:dyDescent="0.2">
      <c r="A189" s="523"/>
      <c r="B189" s="457" t="s">
        <v>73</v>
      </c>
      <c r="C189" s="1259"/>
      <c r="D189" s="524"/>
      <c r="E189" s="1254"/>
      <c r="F189" s="1254"/>
      <c r="G189" s="2"/>
      <c r="H189" s="1254"/>
      <c r="I189" s="1254"/>
      <c r="J189" s="2"/>
      <c r="K189" s="1254"/>
      <c r="L189" s="1254"/>
      <c r="M189" s="2"/>
      <c r="N189" s="1254"/>
      <c r="O189" s="1254"/>
      <c r="P189" s="2"/>
      <c r="Q189" s="1254"/>
      <c r="R189" s="1254"/>
      <c r="S189" s="2"/>
      <c r="T189" s="1254"/>
      <c r="U189" s="1254"/>
      <c r="V189" s="2"/>
      <c r="W189" s="1254"/>
      <c r="X189" s="1254"/>
      <c r="Y189" s="2"/>
      <c r="Z189" s="1254"/>
      <c r="AA189" s="1254"/>
      <c r="AB189" s="2"/>
      <c r="AC189" s="1254"/>
      <c r="AD189" s="1254"/>
      <c r="AE189" s="2"/>
      <c r="AF189" s="1254"/>
      <c r="AG189" s="1254"/>
      <c r="AH189" s="2"/>
      <c r="AI189" s="1254"/>
      <c r="AJ189" s="1254"/>
      <c r="AK189" s="2"/>
      <c r="AL189" s="1254"/>
      <c r="AM189" s="1254"/>
      <c r="AN189" s="2"/>
      <c r="AO189" s="1254"/>
      <c r="AP189" s="1254"/>
      <c r="AQ189" s="2"/>
      <c r="AR189" s="1254"/>
      <c r="AS189" s="1254"/>
      <c r="AT189" s="2"/>
      <c r="AU189" s="1254"/>
      <c r="AV189" s="1254"/>
      <c r="AW189" s="2"/>
      <c r="AX189" s="1254"/>
      <c r="AY189" s="1254"/>
      <c r="AZ189" s="2"/>
      <c r="BA189" s="1254"/>
      <c r="BB189" s="1254"/>
      <c r="BC189" s="2"/>
      <c r="BD189" s="1254"/>
      <c r="BE189" s="1254"/>
      <c r="BF189" s="2"/>
      <c r="BG189" s="1254"/>
      <c r="BH189" s="1254"/>
      <c r="BI189" s="2"/>
      <c r="BJ189" s="1254"/>
      <c r="BK189" s="1254"/>
      <c r="BL189" s="62"/>
      <c r="CB189" s="62"/>
      <c r="CC189" s="62"/>
      <c r="CD189" s="62"/>
      <c r="CE189" s="62"/>
      <c r="CF189" s="62"/>
      <c r="CG189" s="62"/>
      <c r="CH189" s="62"/>
      <c r="CI189" s="62"/>
      <c r="CJ189" s="62"/>
      <c r="CK189" s="62"/>
      <c r="CL189" s="62"/>
      <c r="CM189" s="62"/>
      <c r="CN189" s="62"/>
      <c r="CO189" s="62"/>
      <c r="CP189" s="62"/>
      <c r="CQ189" s="62"/>
      <c r="GH189" s="62"/>
      <c r="GI189" s="62"/>
      <c r="GJ189" s="62"/>
      <c r="GK189" s="62"/>
      <c r="GL189" s="62"/>
      <c r="GM189" s="62"/>
      <c r="GN189" s="62"/>
      <c r="GO189" s="62"/>
      <c r="GP189" s="62"/>
      <c r="GQ189" s="62"/>
      <c r="GR189" s="62"/>
      <c r="GS189" s="62"/>
      <c r="GT189" s="62"/>
      <c r="GU189" s="62"/>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row>
    <row r="190" spans="1:287" ht="27" hidden="1" customHeight="1" outlineLevel="2" x14ac:dyDescent="0.2">
      <c r="A190" s="523"/>
      <c r="B190" s="457" t="s">
        <v>126</v>
      </c>
      <c r="C190" s="1259"/>
      <c r="D190" s="524"/>
      <c r="E190" s="1254"/>
      <c r="F190" s="1254"/>
      <c r="G190" s="2"/>
      <c r="H190" s="1254"/>
      <c r="I190" s="1254"/>
      <c r="J190" s="2"/>
      <c r="K190" s="1254"/>
      <c r="L190" s="1254"/>
      <c r="M190" s="2"/>
      <c r="N190" s="1254"/>
      <c r="O190" s="1254"/>
      <c r="P190" s="2"/>
      <c r="Q190" s="1254"/>
      <c r="R190" s="1254"/>
      <c r="S190" s="2"/>
      <c r="T190" s="1254"/>
      <c r="U190" s="1254"/>
      <c r="V190" s="2"/>
      <c r="W190" s="1254"/>
      <c r="X190" s="1254"/>
      <c r="Y190" s="2"/>
      <c r="Z190" s="1254"/>
      <c r="AA190" s="1254"/>
      <c r="AB190" s="2"/>
      <c r="AC190" s="1254"/>
      <c r="AD190" s="1254"/>
      <c r="AE190" s="2"/>
      <c r="AF190" s="1254"/>
      <c r="AG190" s="1254"/>
      <c r="AH190" s="2"/>
      <c r="AI190" s="1254"/>
      <c r="AJ190" s="1254"/>
      <c r="AK190" s="2"/>
      <c r="AL190" s="1254"/>
      <c r="AM190" s="1254"/>
      <c r="AN190" s="2"/>
      <c r="AO190" s="1254"/>
      <c r="AP190" s="1254"/>
      <c r="AQ190" s="2"/>
      <c r="AR190" s="1254"/>
      <c r="AS190" s="1254"/>
      <c r="AT190" s="2"/>
      <c r="AU190" s="1254"/>
      <c r="AV190" s="1254"/>
      <c r="AW190" s="2"/>
      <c r="AX190" s="1254"/>
      <c r="AY190" s="1254"/>
      <c r="AZ190" s="2"/>
      <c r="BA190" s="1254"/>
      <c r="BB190" s="1254"/>
      <c r="BC190" s="2"/>
      <c r="BD190" s="1254"/>
      <c r="BE190" s="1254"/>
      <c r="BF190" s="2"/>
      <c r="BG190" s="1254"/>
      <c r="BH190" s="1254"/>
      <c r="BI190" s="2"/>
      <c r="BJ190" s="1254"/>
      <c r="BK190" s="1254"/>
      <c r="BL190" s="62"/>
      <c r="CB190" s="62"/>
      <c r="CC190" s="62"/>
      <c r="CD190" s="62"/>
      <c r="CE190" s="62"/>
      <c r="CF190" s="62"/>
      <c r="CG190" s="62"/>
      <c r="CH190" s="62"/>
      <c r="CI190" s="62"/>
      <c r="CJ190" s="62"/>
      <c r="CK190" s="62"/>
      <c r="CL190" s="62"/>
      <c r="CM190" s="62"/>
      <c r="CN190" s="62"/>
      <c r="CO190" s="62"/>
      <c r="CP190" s="62"/>
      <c r="CQ190" s="62"/>
      <c r="GH190" s="62"/>
      <c r="GI190" s="62"/>
      <c r="GJ190" s="62"/>
      <c r="GK190" s="62"/>
      <c r="GL190" s="62"/>
      <c r="GM190" s="62"/>
      <c r="GN190" s="62"/>
      <c r="GO190" s="62"/>
      <c r="GP190" s="62"/>
      <c r="GQ190" s="62"/>
      <c r="GR190" s="62"/>
      <c r="GS190" s="62"/>
      <c r="GT190" s="62"/>
      <c r="GU190" s="62"/>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row>
    <row r="191" spans="1:287" ht="27" hidden="1" customHeight="1" outlineLevel="2" x14ac:dyDescent="0.2">
      <c r="A191" s="523"/>
      <c r="B191" s="457" t="s">
        <v>100</v>
      </c>
      <c r="C191" s="1259"/>
      <c r="D191" s="524"/>
      <c r="E191" s="1254"/>
      <c r="F191" s="1254"/>
      <c r="G191" s="2"/>
      <c r="H191" s="1254"/>
      <c r="I191" s="1254"/>
      <c r="J191" s="2"/>
      <c r="K191" s="1254"/>
      <c r="L191" s="1254"/>
      <c r="M191" s="2"/>
      <c r="N191" s="1254"/>
      <c r="O191" s="1254"/>
      <c r="P191" s="2"/>
      <c r="Q191" s="1254"/>
      <c r="R191" s="1254"/>
      <c r="S191" s="2"/>
      <c r="T191" s="1254"/>
      <c r="U191" s="1254"/>
      <c r="V191" s="2"/>
      <c r="W191" s="1254"/>
      <c r="X191" s="1254"/>
      <c r="Y191" s="2"/>
      <c r="Z191" s="1254"/>
      <c r="AA191" s="1254"/>
      <c r="AB191" s="2"/>
      <c r="AC191" s="1254"/>
      <c r="AD191" s="1254"/>
      <c r="AE191" s="2"/>
      <c r="AF191" s="1254"/>
      <c r="AG191" s="1254"/>
      <c r="AH191" s="2"/>
      <c r="AI191" s="1254"/>
      <c r="AJ191" s="1254"/>
      <c r="AK191" s="2"/>
      <c r="AL191" s="1254"/>
      <c r="AM191" s="1254"/>
      <c r="AN191" s="2"/>
      <c r="AO191" s="1254"/>
      <c r="AP191" s="1254"/>
      <c r="AQ191" s="2"/>
      <c r="AR191" s="1254"/>
      <c r="AS191" s="1254"/>
      <c r="AT191" s="2"/>
      <c r="AU191" s="1254"/>
      <c r="AV191" s="1254"/>
      <c r="AW191" s="2"/>
      <c r="AX191" s="1254"/>
      <c r="AY191" s="1254"/>
      <c r="AZ191" s="2"/>
      <c r="BA191" s="1254"/>
      <c r="BB191" s="1254"/>
      <c r="BC191" s="2"/>
      <c r="BD191" s="1254"/>
      <c r="BE191" s="1254"/>
      <c r="BF191" s="2"/>
      <c r="BG191" s="1254"/>
      <c r="BH191" s="1254"/>
      <c r="BI191" s="2"/>
      <c r="BJ191" s="1254"/>
      <c r="BK191" s="1254"/>
      <c r="BL191" s="62"/>
      <c r="CB191" s="62"/>
      <c r="CC191" s="62"/>
      <c r="CD191" s="62"/>
      <c r="CE191" s="62"/>
      <c r="CF191" s="62"/>
      <c r="CG191" s="62"/>
      <c r="CH191" s="62"/>
      <c r="CI191" s="62"/>
      <c r="CJ191" s="62"/>
      <c r="CK191" s="62"/>
      <c r="CL191" s="62"/>
      <c r="CM191" s="62"/>
      <c r="CN191" s="62"/>
      <c r="CO191" s="62"/>
      <c r="CP191" s="62"/>
      <c r="CQ191" s="62"/>
      <c r="GH191" s="62"/>
      <c r="GI191" s="62"/>
      <c r="GJ191" s="62"/>
      <c r="GK191" s="62"/>
      <c r="GL191" s="62"/>
      <c r="GM191" s="62"/>
      <c r="GN191" s="62"/>
      <c r="GO191" s="62"/>
      <c r="GP191" s="62"/>
      <c r="GQ191" s="62"/>
      <c r="GR191" s="62"/>
      <c r="GS191" s="62"/>
      <c r="GT191" s="62"/>
      <c r="GU191" s="62"/>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row>
    <row r="192" spans="1:287" ht="27" hidden="1" customHeight="1" outlineLevel="2" x14ac:dyDescent="0.2">
      <c r="A192" s="523"/>
      <c r="B192" s="457" t="s">
        <v>74</v>
      </c>
      <c r="C192" s="1259"/>
      <c r="D192" s="524"/>
      <c r="E192" s="1254"/>
      <c r="F192" s="1254"/>
      <c r="G192" s="2"/>
      <c r="H192" s="1254"/>
      <c r="I192" s="1254"/>
      <c r="J192" s="2"/>
      <c r="K192" s="1254"/>
      <c r="L192" s="1254"/>
      <c r="M192" s="2"/>
      <c r="N192" s="1254"/>
      <c r="O192" s="1254"/>
      <c r="P192" s="2"/>
      <c r="Q192" s="1254"/>
      <c r="R192" s="1254"/>
      <c r="S192" s="2"/>
      <c r="T192" s="1254"/>
      <c r="U192" s="1254"/>
      <c r="V192" s="2"/>
      <c r="W192" s="1254"/>
      <c r="X192" s="1254"/>
      <c r="Y192" s="2"/>
      <c r="Z192" s="1254"/>
      <c r="AA192" s="1254"/>
      <c r="AB192" s="2"/>
      <c r="AC192" s="1254"/>
      <c r="AD192" s="1254"/>
      <c r="AE192" s="2"/>
      <c r="AF192" s="1254"/>
      <c r="AG192" s="1254"/>
      <c r="AH192" s="2"/>
      <c r="AI192" s="1254"/>
      <c r="AJ192" s="1254"/>
      <c r="AK192" s="2"/>
      <c r="AL192" s="1254"/>
      <c r="AM192" s="1254"/>
      <c r="AN192" s="2"/>
      <c r="AO192" s="1254"/>
      <c r="AP192" s="1254"/>
      <c r="AQ192" s="2"/>
      <c r="AR192" s="1254"/>
      <c r="AS192" s="1254"/>
      <c r="AT192" s="2"/>
      <c r="AU192" s="1254"/>
      <c r="AV192" s="1254"/>
      <c r="AW192" s="2"/>
      <c r="AX192" s="1254"/>
      <c r="AY192" s="1254"/>
      <c r="AZ192" s="2"/>
      <c r="BA192" s="1254"/>
      <c r="BB192" s="1254"/>
      <c r="BC192" s="2"/>
      <c r="BD192" s="1254"/>
      <c r="BE192" s="1254"/>
      <c r="BF192" s="2"/>
      <c r="BG192" s="1254"/>
      <c r="BH192" s="1254"/>
      <c r="BI192" s="2"/>
      <c r="BJ192" s="1254"/>
      <c r="BK192" s="1254"/>
      <c r="BL192" s="62"/>
      <c r="CB192" s="62"/>
      <c r="CC192" s="62"/>
      <c r="CD192" s="62"/>
      <c r="CE192" s="62"/>
      <c r="CF192" s="62"/>
      <c r="CG192" s="62"/>
      <c r="CH192" s="62"/>
      <c r="CI192" s="62"/>
      <c r="CJ192" s="62"/>
      <c r="CK192" s="62"/>
      <c r="CL192" s="62"/>
      <c r="CM192" s="62"/>
      <c r="CN192" s="62"/>
      <c r="CO192" s="62"/>
      <c r="CP192" s="62"/>
      <c r="CQ192" s="62"/>
      <c r="GH192" s="62"/>
      <c r="GI192" s="62"/>
      <c r="GJ192" s="62"/>
      <c r="GK192" s="62"/>
      <c r="GL192" s="62"/>
      <c r="GM192" s="62"/>
      <c r="GN192" s="62"/>
      <c r="GO192" s="62"/>
      <c r="GP192" s="62"/>
      <c r="GQ192" s="62"/>
      <c r="GR192" s="62"/>
      <c r="GS192" s="62"/>
      <c r="GT192" s="62"/>
      <c r="GU192" s="62"/>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row>
    <row r="193" spans="1:287" s="454" customFormat="1" ht="27" hidden="1" customHeight="1" outlineLevel="2" x14ac:dyDescent="0.2">
      <c r="A193" s="528"/>
      <c r="B193" s="526"/>
      <c r="C193" s="1259"/>
      <c r="D193" s="529"/>
      <c r="E193" s="1255"/>
      <c r="F193" s="1255"/>
      <c r="G193" s="2"/>
      <c r="H193" s="1255"/>
      <c r="I193" s="1255"/>
      <c r="J193" s="2"/>
      <c r="K193" s="1255"/>
      <c r="L193" s="1255"/>
      <c r="M193" s="2"/>
      <c r="N193" s="1255"/>
      <c r="O193" s="1255"/>
      <c r="P193" s="2"/>
      <c r="Q193" s="1255"/>
      <c r="R193" s="1255"/>
      <c r="S193" s="2"/>
      <c r="T193" s="1255"/>
      <c r="U193" s="1255"/>
      <c r="V193" s="2"/>
      <c r="W193" s="1255"/>
      <c r="X193" s="1255"/>
      <c r="Y193" s="2"/>
      <c r="Z193" s="1255"/>
      <c r="AA193" s="1255"/>
      <c r="AB193" s="2"/>
      <c r="AC193" s="1255"/>
      <c r="AD193" s="1255"/>
      <c r="AE193" s="2"/>
      <c r="AF193" s="1255"/>
      <c r="AG193" s="1255"/>
      <c r="AH193" s="2"/>
      <c r="AI193" s="1255"/>
      <c r="AJ193" s="1255"/>
      <c r="AK193" s="2"/>
      <c r="AL193" s="1255"/>
      <c r="AM193" s="1255"/>
      <c r="AN193" s="2"/>
      <c r="AO193" s="1255"/>
      <c r="AP193" s="1255"/>
      <c r="AQ193" s="2"/>
      <c r="AR193" s="1255"/>
      <c r="AS193" s="1255"/>
      <c r="AT193" s="2"/>
      <c r="AU193" s="1255"/>
      <c r="AV193" s="1255"/>
      <c r="AW193" s="2"/>
      <c r="AX193" s="1255"/>
      <c r="AY193" s="1255"/>
      <c r="AZ193" s="2"/>
      <c r="BA193" s="1255"/>
      <c r="BB193" s="1255"/>
      <c r="BC193" s="2"/>
      <c r="BD193" s="1255"/>
      <c r="BE193" s="1255"/>
      <c r="BF193" s="2"/>
      <c r="BG193" s="1255"/>
      <c r="BH193" s="1255"/>
      <c r="BI193" s="2"/>
      <c r="BJ193" s="1255"/>
      <c r="BK193" s="1255"/>
      <c r="BL193" s="73"/>
      <c r="BM193" s="31"/>
      <c r="BN193" s="31"/>
      <c r="BO193" s="31"/>
      <c r="BP193" s="31"/>
      <c r="BQ193" s="31"/>
      <c r="BR193" s="31"/>
      <c r="BS193" s="31"/>
      <c r="BT193" s="31"/>
      <c r="BU193" s="31"/>
      <c r="BV193" s="31"/>
      <c r="BW193" s="31"/>
      <c r="BX193" s="31"/>
      <c r="BY193" s="31"/>
      <c r="BZ193" s="31"/>
      <c r="CA193" s="31"/>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row>
    <row r="194" spans="1:287" ht="27" hidden="1" customHeight="1" outlineLevel="2" x14ac:dyDescent="0.2">
      <c r="A194" s="523"/>
      <c r="B194" s="603" t="s">
        <v>331</v>
      </c>
      <c r="C194" s="1259"/>
      <c r="D194" s="524"/>
      <c r="E194" s="1254"/>
      <c r="F194" s="1254"/>
      <c r="G194" s="2"/>
      <c r="H194" s="1254"/>
      <c r="I194" s="1254"/>
      <c r="J194" s="2"/>
      <c r="K194" s="1254"/>
      <c r="L194" s="1254"/>
      <c r="M194" s="2"/>
      <c r="N194" s="1254"/>
      <c r="O194" s="1254"/>
      <c r="P194" s="2"/>
      <c r="Q194" s="1254"/>
      <c r="R194" s="1254"/>
      <c r="S194" s="2"/>
      <c r="T194" s="1254"/>
      <c r="U194" s="1254"/>
      <c r="V194" s="2"/>
      <c r="W194" s="1254"/>
      <c r="X194" s="1254"/>
      <c r="Y194" s="2"/>
      <c r="Z194" s="1254"/>
      <c r="AA194" s="1254"/>
      <c r="AB194" s="2"/>
      <c r="AC194" s="1254"/>
      <c r="AD194" s="1254"/>
      <c r="AE194" s="2"/>
      <c r="AF194" s="1254"/>
      <c r="AG194" s="1254"/>
      <c r="AH194" s="2"/>
      <c r="AI194" s="1254"/>
      <c r="AJ194" s="1254"/>
      <c r="AK194" s="2"/>
      <c r="AL194" s="1254"/>
      <c r="AM194" s="1254"/>
      <c r="AN194" s="2"/>
      <c r="AO194" s="1254"/>
      <c r="AP194" s="1254"/>
      <c r="AQ194" s="2"/>
      <c r="AR194" s="1254"/>
      <c r="AS194" s="1254"/>
      <c r="AT194" s="2"/>
      <c r="AU194" s="1254"/>
      <c r="AV194" s="1254"/>
      <c r="AW194" s="2"/>
      <c r="AX194" s="1254"/>
      <c r="AY194" s="1254"/>
      <c r="AZ194" s="2"/>
      <c r="BA194" s="1254"/>
      <c r="BB194" s="1254"/>
      <c r="BC194" s="2"/>
      <c r="BD194" s="1254"/>
      <c r="BE194" s="1254"/>
      <c r="BF194" s="2"/>
      <c r="BG194" s="1254"/>
      <c r="BH194" s="1254"/>
      <c r="BI194" s="2"/>
      <c r="BJ194" s="1254"/>
      <c r="BK194" s="1254"/>
      <c r="BL194" s="62"/>
      <c r="CB194" s="62"/>
      <c r="CC194" s="62"/>
      <c r="CD194" s="62"/>
      <c r="CE194" s="62"/>
      <c r="CF194" s="62"/>
      <c r="CG194" s="62"/>
      <c r="CH194" s="62"/>
      <c r="CI194" s="62"/>
      <c r="CJ194" s="62"/>
      <c r="CK194" s="62"/>
      <c r="CL194" s="62"/>
      <c r="CM194" s="62"/>
      <c r="CN194" s="62"/>
      <c r="CO194" s="62"/>
      <c r="CP194" s="62"/>
      <c r="CQ194" s="62"/>
      <c r="GH194" s="62"/>
      <c r="GI194" s="62"/>
      <c r="GJ194" s="62"/>
      <c r="GK194" s="62"/>
      <c r="GL194" s="62"/>
      <c r="GM194" s="62"/>
      <c r="GN194" s="62"/>
      <c r="GO194" s="62"/>
      <c r="GP194" s="62"/>
      <c r="GQ194" s="62"/>
      <c r="GR194" s="62"/>
      <c r="GS194" s="62"/>
      <c r="GT194" s="62"/>
      <c r="GU194" s="62"/>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row>
    <row r="195" spans="1:287" ht="27" hidden="1" customHeight="1" outlineLevel="2" x14ac:dyDescent="0.2">
      <c r="A195" s="523"/>
      <c r="B195" s="457" t="s">
        <v>75</v>
      </c>
      <c r="C195" s="1259"/>
      <c r="D195" s="524"/>
      <c r="E195" s="1254"/>
      <c r="F195" s="1254"/>
      <c r="G195" s="2"/>
      <c r="H195" s="1254"/>
      <c r="I195" s="1254"/>
      <c r="J195" s="2"/>
      <c r="K195" s="1254"/>
      <c r="L195" s="1254"/>
      <c r="M195" s="2"/>
      <c r="N195" s="1254"/>
      <c r="O195" s="1254"/>
      <c r="P195" s="2"/>
      <c r="Q195" s="1254"/>
      <c r="R195" s="1254"/>
      <c r="S195" s="2"/>
      <c r="T195" s="1254"/>
      <c r="U195" s="1254"/>
      <c r="V195" s="2"/>
      <c r="W195" s="1254"/>
      <c r="X195" s="1254"/>
      <c r="Y195" s="2"/>
      <c r="Z195" s="1254"/>
      <c r="AA195" s="1254"/>
      <c r="AB195" s="2"/>
      <c r="AC195" s="1254"/>
      <c r="AD195" s="1254"/>
      <c r="AE195" s="2"/>
      <c r="AF195" s="1254"/>
      <c r="AG195" s="1254"/>
      <c r="AH195" s="2"/>
      <c r="AI195" s="1254"/>
      <c r="AJ195" s="1254"/>
      <c r="AK195" s="2"/>
      <c r="AL195" s="1254"/>
      <c r="AM195" s="1254"/>
      <c r="AN195" s="2"/>
      <c r="AO195" s="1254"/>
      <c r="AP195" s="1254"/>
      <c r="AQ195" s="2"/>
      <c r="AR195" s="1254"/>
      <c r="AS195" s="1254"/>
      <c r="AT195" s="2"/>
      <c r="AU195" s="1254"/>
      <c r="AV195" s="1254"/>
      <c r="AW195" s="2"/>
      <c r="AX195" s="1254"/>
      <c r="AY195" s="1254"/>
      <c r="AZ195" s="2"/>
      <c r="BA195" s="1254"/>
      <c r="BB195" s="1254"/>
      <c r="BC195" s="2"/>
      <c r="BD195" s="1254"/>
      <c r="BE195" s="1254"/>
      <c r="BF195" s="2"/>
      <c r="BG195" s="1254"/>
      <c r="BH195" s="1254"/>
      <c r="BI195" s="2"/>
      <c r="BJ195" s="1254"/>
      <c r="BK195" s="1254"/>
      <c r="BL195" s="62"/>
      <c r="CB195" s="62"/>
      <c r="CC195" s="62"/>
      <c r="CD195" s="62"/>
      <c r="CE195" s="62"/>
      <c r="CF195" s="62"/>
      <c r="CG195" s="62"/>
      <c r="CH195" s="62"/>
      <c r="CI195" s="62"/>
      <c r="CJ195" s="62"/>
      <c r="CK195" s="62"/>
      <c r="CL195" s="62"/>
      <c r="CM195" s="62"/>
      <c r="CN195" s="62"/>
      <c r="CO195" s="62"/>
      <c r="CP195" s="62"/>
      <c r="CQ195" s="62"/>
      <c r="GH195" s="62"/>
      <c r="GI195" s="62"/>
      <c r="GJ195" s="62"/>
      <c r="GK195" s="62"/>
      <c r="GL195" s="62"/>
      <c r="GM195" s="62"/>
      <c r="GN195" s="62"/>
      <c r="GO195" s="62"/>
      <c r="GP195" s="62"/>
      <c r="GQ195" s="62"/>
      <c r="GR195" s="62"/>
      <c r="GS195" s="62"/>
      <c r="GT195" s="62"/>
      <c r="GU195" s="62"/>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row>
    <row r="196" spans="1:287" ht="27" hidden="1" customHeight="1" outlineLevel="2" x14ac:dyDescent="0.2">
      <c r="A196" s="523"/>
      <c r="B196" s="457" t="s">
        <v>76</v>
      </c>
      <c r="C196" s="1259"/>
      <c r="D196" s="524"/>
      <c r="E196" s="1254"/>
      <c r="F196" s="1254"/>
      <c r="G196" s="2"/>
      <c r="H196" s="1254"/>
      <c r="I196" s="1254"/>
      <c r="J196" s="2"/>
      <c r="K196" s="1254"/>
      <c r="L196" s="1254"/>
      <c r="M196" s="2"/>
      <c r="N196" s="1254"/>
      <c r="O196" s="1254"/>
      <c r="P196" s="2"/>
      <c r="Q196" s="1254"/>
      <c r="R196" s="1254"/>
      <c r="S196" s="2"/>
      <c r="T196" s="1254"/>
      <c r="U196" s="1254"/>
      <c r="V196" s="2"/>
      <c r="W196" s="1254"/>
      <c r="X196" s="1254"/>
      <c r="Y196" s="2"/>
      <c r="Z196" s="1254"/>
      <c r="AA196" s="1254"/>
      <c r="AB196" s="2"/>
      <c r="AC196" s="1254"/>
      <c r="AD196" s="1254"/>
      <c r="AE196" s="2"/>
      <c r="AF196" s="1254"/>
      <c r="AG196" s="1254"/>
      <c r="AH196" s="2"/>
      <c r="AI196" s="1254"/>
      <c r="AJ196" s="1254"/>
      <c r="AK196" s="2"/>
      <c r="AL196" s="1254"/>
      <c r="AM196" s="1254"/>
      <c r="AN196" s="2"/>
      <c r="AO196" s="1254"/>
      <c r="AP196" s="1254"/>
      <c r="AQ196" s="2"/>
      <c r="AR196" s="1254"/>
      <c r="AS196" s="1254"/>
      <c r="AT196" s="2"/>
      <c r="AU196" s="1254"/>
      <c r="AV196" s="1254"/>
      <c r="AW196" s="2"/>
      <c r="AX196" s="1254"/>
      <c r="AY196" s="1254"/>
      <c r="AZ196" s="2"/>
      <c r="BA196" s="1254"/>
      <c r="BB196" s="1254"/>
      <c r="BC196" s="2"/>
      <c r="BD196" s="1254"/>
      <c r="BE196" s="1254"/>
      <c r="BF196" s="2"/>
      <c r="BG196" s="1254"/>
      <c r="BH196" s="1254"/>
      <c r="BI196" s="2"/>
      <c r="BJ196" s="1254"/>
      <c r="BK196" s="1254"/>
      <c r="BL196" s="62"/>
      <c r="CB196" s="62"/>
      <c r="CC196" s="62"/>
      <c r="CD196" s="62"/>
      <c r="CE196" s="62"/>
      <c r="CF196" s="62"/>
      <c r="CG196" s="62"/>
      <c r="CH196" s="62"/>
      <c r="CI196" s="62"/>
      <c r="CJ196" s="62"/>
      <c r="CK196" s="62"/>
      <c r="CL196" s="62"/>
      <c r="CM196" s="62"/>
      <c r="CN196" s="62"/>
      <c r="CO196" s="62"/>
      <c r="CP196" s="62"/>
      <c r="CQ196" s="62"/>
      <c r="GH196" s="62"/>
      <c r="GI196" s="62"/>
      <c r="GJ196" s="62"/>
      <c r="GK196" s="62"/>
      <c r="GL196" s="62"/>
      <c r="GM196" s="62"/>
      <c r="GN196" s="62"/>
      <c r="GO196" s="62"/>
      <c r="GP196" s="62"/>
      <c r="GQ196" s="62"/>
      <c r="GR196" s="62"/>
      <c r="GS196" s="62"/>
      <c r="GT196" s="62"/>
      <c r="GU196" s="62"/>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row>
    <row r="197" spans="1:287" ht="27" hidden="1" customHeight="1" outlineLevel="2" x14ac:dyDescent="0.2">
      <c r="A197" s="523"/>
      <c r="B197" s="457" t="s">
        <v>130</v>
      </c>
      <c r="C197" s="1259"/>
      <c r="D197" s="524"/>
      <c r="E197" s="1254"/>
      <c r="F197" s="1254"/>
      <c r="G197" s="2"/>
      <c r="H197" s="1254"/>
      <c r="I197" s="1254"/>
      <c r="J197" s="2"/>
      <c r="K197" s="1254"/>
      <c r="L197" s="1254"/>
      <c r="M197" s="2"/>
      <c r="N197" s="1254"/>
      <c r="O197" s="1254"/>
      <c r="P197" s="2"/>
      <c r="Q197" s="1254"/>
      <c r="R197" s="1254"/>
      <c r="S197" s="2"/>
      <c r="T197" s="1254"/>
      <c r="U197" s="1254"/>
      <c r="V197" s="2"/>
      <c r="W197" s="1254"/>
      <c r="X197" s="1254"/>
      <c r="Y197" s="2"/>
      <c r="Z197" s="1254"/>
      <c r="AA197" s="1254"/>
      <c r="AB197" s="2"/>
      <c r="AC197" s="1254"/>
      <c r="AD197" s="1254"/>
      <c r="AE197" s="2"/>
      <c r="AF197" s="1254"/>
      <c r="AG197" s="1254"/>
      <c r="AH197" s="2"/>
      <c r="AI197" s="1254"/>
      <c r="AJ197" s="1254"/>
      <c r="AK197" s="2"/>
      <c r="AL197" s="1254"/>
      <c r="AM197" s="1254"/>
      <c r="AN197" s="2"/>
      <c r="AO197" s="1254"/>
      <c r="AP197" s="1254"/>
      <c r="AQ197" s="2"/>
      <c r="AR197" s="1254"/>
      <c r="AS197" s="1254"/>
      <c r="AT197" s="2"/>
      <c r="AU197" s="1254"/>
      <c r="AV197" s="1254"/>
      <c r="AW197" s="2"/>
      <c r="AX197" s="1254"/>
      <c r="AY197" s="1254"/>
      <c r="AZ197" s="2"/>
      <c r="BA197" s="1254"/>
      <c r="BB197" s="1254"/>
      <c r="BC197" s="2"/>
      <c r="BD197" s="1254"/>
      <c r="BE197" s="1254"/>
      <c r="BF197" s="2"/>
      <c r="BG197" s="1254"/>
      <c r="BH197" s="1254"/>
      <c r="BI197" s="2"/>
      <c r="BJ197" s="1254"/>
      <c r="BK197" s="1254"/>
      <c r="BL197" s="62"/>
      <c r="CB197" s="62"/>
      <c r="CC197" s="62"/>
      <c r="CD197" s="62"/>
      <c r="CE197" s="62"/>
      <c r="CF197" s="62"/>
      <c r="CG197" s="62"/>
      <c r="CH197" s="62"/>
      <c r="CI197" s="62"/>
      <c r="CJ197" s="62"/>
      <c r="CK197" s="62"/>
      <c r="CL197" s="62"/>
      <c r="CM197" s="62"/>
      <c r="CN197" s="62"/>
      <c r="CO197" s="62"/>
      <c r="CP197" s="62"/>
      <c r="CQ197" s="62"/>
      <c r="GH197" s="62"/>
      <c r="GI197" s="62"/>
      <c r="GJ197" s="62"/>
      <c r="GK197" s="62"/>
      <c r="GL197" s="62"/>
      <c r="GM197" s="62"/>
      <c r="GN197" s="62"/>
      <c r="GO197" s="62"/>
      <c r="GP197" s="62"/>
      <c r="GQ197" s="62"/>
      <c r="GR197" s="62"/>
      <c r="GS197" s="62"/>
      <c r="GT197" s="62"/>
      <c r="GU197" s="62"/>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row>
    <row r="198" spans="1:287" ht="27" hidden="1" customHeight="1" outlineLevel="2" x14ac:dyDescent="0.2">
      <c r="A198" s="523"/>
      <c r="B198" s="457" t="s">
        <v>131</v>
      </c>
      <c r="C198" s="1259"/>
      <c r="D198" s="524"/>
      <c r="E198" s="1254"/>
      <c r="F198" s="1254"/>
      <c r="G198" s="2"/>
      <c r="H198" s="1254"/>
      <c r="I198" s="1254"/>
      <c r="J198" s="2"/>
      <c r="K198" s="1254"/>
      <c r="L198" s="1254"/>
      <c r="M198" s="2"/>
      <c r="N198" s="1254"/>
      <c r="O198" s="1254"/>
      <c r="P198" s="2"/>
      <c r="Q198" s="1254"/>
      <c r="R198" s="1254"/>
      <c r="S198" s="2"/>
      <c r="T198" s="1254"/>
      <c r="U198" s="1254"/>
      <c r="V198" s="2"/>
      <c r="W198" s="1254"/>
      <c r="X198" s="1254"/>
      <c r="Y198" s="2"/>
      <c r="Z198" s="1254"/>
      <c r="AA198" s="1254"/>
      <c r="AB198" s="2"/>
      <c r="AC198" s="1254"/>
      <c r="AD198" s="1254"/>
      <c r="AE198" s="2"/>
      <c r="AF198" s="1254"/>
      <c r="AG198" s="1254"/>
      <c r="AH198" s="2"/>
      <c r="AI198" s="1254"/>
      <c r="AJ198" s="1254"/>
      <c r="AK198" s="2"/>
      <c r="AL198" s="1254"/>
      <c r="AM198" s="1254"/>
      <c r="AN198" s="2"/>
      <c r="AO198" s="1254"/>
      <c r="AP198" s="1254"/>
      <c r="AQ198" s="2"/>
      <c r="AR198" s="1254"/>
      <c r="AS198" s="1254"/>
      <c r="AT198" s="2"/>
      <c r="AU198" s="1254"/>
      <c r="AV198" s="1254"/>
      <c r="AW198" s="2"/>
      <c r="AX198" s="1254"/>
      <c r="AY198" s="1254"/>
      <c r="AZ198" s="2"/>
      <c r="BA198" s="1254"/>
      <c r="BB198" s="1254"/>
      <c r="BC198" s="2"/>
      <c r="BD198" s="1254"/>
      <c r="BE198" s="1254"/>
      <c r="BF198" s="2"/>
      <c r="BG198" s="1254"/>
      <c r="BH198" s="1254"/>
      <c r="BI198" s="2"/>
      <c r="BJ198" s="1254"/>
      <c r="BK198" s="1254"/>
      <c r="BL198" s="62"/>
      <c r="CB198" s="62"/>
      <c r="CC198" s="62"/>
      <c r="CD198" s="62"/>
      <c r="CE198" s="62"/>
      <c r="CF198" s="62"/>
      <c r="CG198" s="62"/>
      <c r="CH198" s="62"/>
      <c r="CI198" s="62"/>
      <c r="CJ198" s="62"/>
      <c r="CK198" s="62"/>
      <c r="CL198" s="62"/>
      <c r="CM198" s="62"/>
      <c r="CN198" s="62"/>
      <c r="CO198" s="62"/>
      <c r="CP198" s="62"/>
      <c r="CQ198" s="62"/>
      <c r="GH198" s="62"/>
      <c r="GI198" s="62"/>
      <c r="GJ198" s="62"/>
      <c r="GK198" s="62"/>
      <c r="GL198" s="62"/>
      <c r="GM198" s="62"/>
      <c r="GN198" s="62"/>
      <c r="GO198" s="62"/>
      <c r="GP198" s="62"/>
      <c r="GQ198" s="62"/>
      <c r="GR198" s="62"/>
      <c r="GS198" s="62"/>
      <c r="GT198" s="62"/>
      <c r="GU198" s="62"/>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row>
    <row r="199" spans="1:287" ht="27" hidden="1" customHeight="1" outlineLevel="2" x14ac:dyDescent="0.2">
      <c r="A199" s="523"/>
      <c r="B199" s="457" t="s">
        <v>332</v>
      </c>
      <c r="C199" s="1259"/>
      <c r="D199" s="524"/>
      <c r="E199" s="1254"/>
      <c r="F199" s="1254"/>
      <c r="G199" s="2"/>
      <c r="H199" s="1254"/>
      <c r="I199" s="1254"/>
      <c r="J199" s="2"/>
      <c r="K199" s="1254"/>
      <c r="L199" s="1254"/>
      <c r="M199" s="2"/>
      <c r="N199" s="1254"/>
      <c r="O199" s="1254"/>
      <c r="P199" s="2"/>
      <c r="Q199" s="1254"/>
      <c r="R199" s="1254"/>
      <c r="S199" s="2"/>
      <c r="T199" s="1254"/>
      <c r="U199" s="1254"/>
      <c r="V199" s="2"/>
      <c r="W199" s="1254"/>
      <c r="X199" s="1254"/>
      <c r="Y199" s="2"/>
      <c r="Z199" s="1254"/>
      <c r="AA199" s="1254"/>
      <c r="AB199" s="2"/>
      <c r="AC199" s="1254"/>
      <c r="AD199" s="1254"/>
      <c r="AE199" s="2"/>
      <c r="AF199" s="1254"/>
      <c r="AG199" s="1254"/>
      <c r="AH199" s="2"/>
      <c r="AI199" s="1254"/>
      <c r="AJ199" s="1254"/>
      <c r="AK199" s="2"/>
      <c r="AL199" s="1254"/>
      <c r="AM199" s="1254"/>
      <c r="AN199" s="2"/>
      <c r="AO199" s="1254"/>
      <c r="AP199" s="1254"/>
      <c r="AQ199" s="2"/>
      <c r="AR199" s="1254"/>
      <c r="AS199" s="1254"/>
      <c r="AT199" s="2"/>
      <c r="AU199" s="1254"/>
      <c r="AV199" s="1254"/>
      <c r="AW199" s="2"/>
      <c r="AX199" s="1254"/>
      <c r="AY199" s="1254"/>
      <c r="AZ199" s="2"/>
      <c r="BA199" s="1254"/>
      <c r="BB199" s="1254"/>
      <c r="BC199" s="2"/>
      <c r="BD199" s="1254"/>
      <c r="BE199" s="1254"/>
      <c r="BF199" s="2"/>
      <c r="BG199" s="1254"/>
      <c r="BH199" s="1254"/>
      <c r="BI199" s="2"/>
      <c r="BJ199" s="1254"/>
      <c r="BK199" s="1254"/>
      <c r="BL199" s="62"/>
      <c r="CB199" s="62"/>
      <c r="CC199" s="62"/>
      <c r="CD199" s="62"/>
      <c r="CE199" s="62"/>
      <c r="CF199" s="62"/>
      <c r="CG199" s="62"/>
      <c r="CH199" s="62"/>
      <c r="CI199" s="62"/>
      <c r="CJ199" s="62"/>
      <c r="CK199" s="62"/>
      <c r="CL199" s="62"/>
      <c r="CM199" s="62"/>
      <c r="CN199" s="62"/>
      <c r="CO199" s="62"/>
      <c r="CP199" s="62"/>
      <c r="CQ199" s="62"/>
      <c r="GH199" s="62"/>
      <c r="GI199" s="62"/>
      <c r="GJ199" s="62"/>
      <c r="GK199" s="62"/>
      <c r="GL199" s="62"/>
      <c r="GM199" s="62"/>
      <c r="GN199" s="62"/>
      <c r="GO199" s="62"/>
      <c r="GP199" s="62"/>
      <c r="GQ199" s="62"/>
      <c r="GR199" s="62"/>
      <c r="GS199" s="62"/>
      <c r="GT199" s="62"/>
      <c r="GU199" s="62"/>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row>
    <row r="200" spans="1:287" s="454" customFormat="1" ht="27" hidden="1" customHeight="1" outlineLevel="1" x14ac:dyDescent="0.2">
      <c r="A200" s="528"/>
      <c r="B200" s="590" t="s">
        <v>250</v>
      </c>
      <c r="C200" s="1259"/>
      <c r="D200" s="529"/>
      <c r="E200" s="1255"/>
      <c r="F200" s="1255"/>
      <c r="G200" s="2"/>
      <c r="H200" s="1255"/>
      <c r="I200" s="1255"/>
      <c r="J200" s="2"/>
      <c r="K200" s="1255"/>
      <c r="L200" s="1255"/>
      <c r="M200" s="2"/>
      <c r="N200" s="1255"/>
      <c r="O200" s="1255"/>
      <c r="P200" s="2"/>
      <c r="Q200" s="1255"/>
      <c r="R200" s="1255"/>
      <c r="S200" s="2"/>
      <c r="T200" s="1255"/>
      <c r="U200" s="1255"/>
      <c r="V200" s="2"/>
      <c r="W200" s="1255"/>
      <c r="X200" s="1255"/>
      <c r="Y200" s="2"/>
      <c r="Z200" s="1255"/>
      <c r="AA200" s="1255"/>
      <c r="AB200" s="2"/>
      <c r="AC200" s="1255"/>
      <c r="AD200" s="1255"/>
      <c r="AE200" s="2"/>
      <c r="AF200" s="1255"/>
      <c r="AG200" s="1255"/>
      <c r="AH200" s="2"/>
      <c r="AI200" s="1255"/>
      <c r="AJ200" s="1255"/>
      <c r="AK200" s="2"/>
      <c r="AL200" s="1255"/>
      <c r="AM200" s="1255"/>
      <c r="AN200" s="2"/>
      <c r="AO200" s="1255"/>
      <c r="AP200" s="1255"/>
      <c r="AQ200" s="2"/>
      <c r="AR200" s="1255"/>
      <c r="AS200" s="1255"/>
      <c r="AT200" s="2"/>
      <c r="AU200" s="1255"/>
      <c r="AV200" s="1255"/>
      <c r="AW200" s="2"/>
      <c r="AX200" s="1255"/>
      <c r="AY200" s="1255"/>
      <c r="AZ200" s="2"/>
      <c r="BA200" s="1255"/>
      <c r="BB200" s="1255"/>
      <c r="BC200" s="2"/>
      <c r="BD200" s="1255"/>
      <c r="BE200" s="1255"/>
      <c r="BF200" s="2"/>
      <c r="BG200" s="1255"/>
      <c r="BH200" s="1255"/>
      <c r="BI200" s="2"/>
      <c r="BJ200" s="1255"/>
      <c r="BK200" s="1255"/>
      <c r="BL200" s="73"/>
      <c r="BM200" s="31"/>
      <c r="BN200" s="31"/>
      <c r="BO200" s="31"/>
      <c r="BP200" s="31"/>
      <c r="BQ200" s="31"/>
      <c r="BR200" s="31"/>
      <c r="BS200" s="31"/>
      <c r="BT200" s="31"/>
      <c r="BU200" s="31"/>
      <c r="BV200" s="31"/>
      <c r="BW200" s="31"/>
      <c r="BX200" s="31"/>
      <c r="BY200" s="31"/>
      <c r="BZ200" s="31"/>
      <c r="CA200" s="31"/>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row>
    <row r="201" spans="1:287" s="521" customFormat="1" ht="27" hidden="1" customHeight="1" outlineLevel="1" x14ac:dyDescent="0.2">
      <c r="A201" s="530"/>
      <c r="B201" s="314" t="s">
        <v>87</v>
      </c>
      <c r="C201" s="318" t="s">
        <v>88</v>
      </c>
      <c r="D201" s="531"/>
      <c r="E201" s="350" t="str">
        <f>IF(E202="","",IF($C202&lt;&gt;"",((SUMPRODUCT($C202:$C207,E202:E207))*1/$C177),SUM(E202:E207)/COUNT(E202:E207)))</f>
        <v/>
      </c>
      <c r="F201" s="351" t="s">
        <v>40</v>
      </c>
      <c r="G201" s="30"/>
      <c r="H201" s="350" t="str">
        <f>IF(H202="","",IF($C202&lt;&gt;"",((SUMPRODUCT($C202:$C207,H202:H207))*1/$C138),SUM(H202:H207)/COUNT(H202:H207)))</f>
        <v/>
      </c>
      <c r="I201" s="351" t="s">
        <v>40</v>
      </c>
      <c r="J201" s="30"/>
      <c r="K201" s="350" t="str">
        <f>IF(K202="","",IF($C202&lt;&gt;"",((SUMPRODUCT($C202:$C207,K202:K207))*1/$C138),SUM(K202:K207)/COUNT(K202:K207)))</f>
        <v/>
      </c>
      <c r="L201" s="351" t="s">
        <v>40</v>
      </c>
      <c r="M201" s="30"/>
      <c r="N201" s="350" t="str">
        <f>IF(N202="","",IF($C202&lt;&gt;"",((SUMPRODUCT($C202:$C207,N202:N207))*1/$C138),SUM(N202:N207)/COUNT(N202:N207)))</f>
        <v/>
      </c>
      <c r="O201" s="351" t="s">
        <v>40</v>
      </c>
      <c r="P201" s="30"/>
      <c r="Q201" s="350" t="str">
        <f>IF(Q202="","",IF($C202&lt;&gt;"",((SUMPRODUCT($C202:$C207,Q202:Q207))*1/$C138),SUM(Q202:Q207)/COUNT(Q202:Q207)))</f>
        <v/>
      </c>
      <c r="R201" s="351" t="s">
        <v>40</v>
      </c>
      <c r="S201" s="30"/>
      <c r="T201" s="350" t="str">
        <f>IF(T202="","",IF($C202&lt;&gt;"",((SUMPRODUCT($C202:$C207,T202:T207))*1/$C177),SUM(T202:T207)/COUNT(T202:T207)))</f>
        <v/>
      </c>
      <c r="U201" s="351" t="s">
        <v>40</v>
      </c>
      <c r="V201" s="30"/>
      <c r="W201" s="350" t="str">
        <f>IF(W202="","",IF($C202&lt;&gt;"",((SUMPRODUCT($C202:$C207,W202:W207))*1/$C138),SUM(W202:W207)/COUNT(W202:W207)))</f>
        <v/>
      </c>
      <c r="X201" s="351" t="s">
        <v>40</v>
      </c>
      <c r="Y201" s="30"/>
      <c r="Z201" s="350" t="str">
        <f>IF(Z202="","",IF($C202&lt;&gt;"",((SUMPRODUCT($C202:$C207,Z202:Z207))*1/$C138),SUM(Z202:Z207)/COUNT(Z202:Z207)))</f>
        <v/>
      </c>
      <c r="AA201" s="351" t="s">
        <v>40</v>
      </c>
      <c r="AB201" s="30"/>
      <c r="AC201" s="350" t="str">
        <f>IF(AC202="","",IF($C202&lt;&gt;"",((SUMPRODUCT($C202:$C207,AC202:AC207))*1/$C138),SUM(AC202:AC207)/COUNT(AC202:AC207)))</f>
        <v/>
      </c>
      <c r="AD201" s="351" t="s">
        <v>40</v>
      </c>
      <c r="AE201" s="30"/>
      <c r="AF201" s="350" t="str">
        <f>IF(AF202="","",IF($C202&lt;&gt;"",((SUMPRODUCT($C202:$C207,AF202:AF207))*1/$C138),SUM(AF202:AF207)/COUNT(AF202:AF207)))</f>
        <v/>
      </c>
      <c r="AG201" s="351" t="s">
        <v>40</v>
      </c>
      <c r="AH201" s="30"/>
      <c r="AI201" s="350" t="str">
        <f>IF(AI202="","",IF($C202&lt;&gt;"",((SUMPRODUCT($C202:$C207,AI202:AI207))*1/$C177),SUM(AI202:AI207)/COUNT(AI202:AI207)))</f>
        <v/>
      </c>
      <c r="AJ201" s="351" t="s">
        <v>40</v>
      </c>
      <c r="AK201" s="30"/>
      <c r="AL201" s="350" t="str">
        <f>IF(AL202="","",IF($C202&lt;&gt;"",((SUMPRODUCT($C202:$C207,AL202:AL207))*1/$C138),SUM(AL202:AL207)/COUNT(AL202:AL207)))</f>
        <v/>
      </c>
      <c r="AM201" s="351" t="s">
        <v>40</v>
      </c>
      <c r="AN201" s="30"/>
      <c r="AO201" s="350" t="str">
        <f>IF(AO202="","",IF($C202&lt;&gt;"",((SUMPRODUCT($C202:$C207,AO202:AO207))*1/$C138),SUM(AO202:AO207)/COUNT(AO202:AO207)))</f>
        <v/>
      </c>
      <c r="AP201" s="351" t="s">
        <v>40</v>
      </c>
      <c r="AQ201" s="30"/>
      <c r="AR201" s="350" t="str">
        <f>IF(AR202="","",IF($C202&lt;&gt;"",((SUMPRODUCT($C202:$C207,AR202:AR207))*1/$C138),SUM(AR202:AR207)/COUNT(AR202:AR207)))</f>
        <v/>
      </c>
      <c r="AS201" s="351" t="s">
        <v>40</v>
      </c>
      <c r="AT201" s="30"/>
      <c r="AU201" s="350" t="str">
        <f>IF(AU202="","",IF($C202&lt;&gt;"",((SUMPRODUCT($C202:$C207,AU202:AU207))*1/$C138),SUM(AU202:AU207)/COUNT(AU202:AU207)))</f>
        <v/>
      </c>
      <c r="AV201" s="351" t="s">
        <v>40</v>
      </c>
      <c r="AW201" s="30"/>
      <c r="AX201" s="350" t="str">
        <f>IF(AX202="","",IF($C202&lt;&gt;"",((SUMPRODUCT($C202:$C207,AX202:AX207))*1/$C177),SUM(AX202:AX207)/COUNT(AX202:AX207)))</f>
        <v/>
      </c>
      <c r="AY201" s="351" t="s">
        <v>40</v>
      </c>
      <c r="AZ201" s="30"/>
      <c r="BA201" s="350" t="str">
        <f>IF(BA202="","",IF($C202&lt;&gt;"",((SUMPRODUCT($C202:$C207,BA202:BA207))*1/$C138),SUM(BA202:BA207)/COUNT(BA202:BA207)))</f>
        <v/>
      </c>
      <c r="BB201" s="351" t="s">
        <v>40</v>
      </c>
      <c r="BC201" s="30"/>
      <c r="BD201" s="350" t="str">
        <f>IF(BD202="","",IF($C202&lt;&gt;"",((SUMPRODUCT($C202:$C207,BD202:BD207))*1/$C138),SUM(BD202:BD207)/COUNT(BD202:BD207)))</f>
        <v/>
      </c>
      <c r="BE201" s="351" t="s">
        <v>40</v>
      </c>
      <c r="BF201" s="30"/>
      <c r="BG201" s="350" t="str">
        <f>IF(BG202="","",IF($C202&lt;&gt;"",((SUMPRODUCT($C202:$C207,BG202:BG207))*1/$C138),SUM(BG202:BG207)/COUNT(BG202:BG207)))</f>
        <v/>
      </c>
      <c r="BH201" s="351" t="s">
        <v>40</v>
      </c>
      <c r="BI201" s="30"/>
      <c r="BJ201" s="350" t="str">
        <f>IF(BJ202="","",IF($C202&lt;&gt;"",((SUMPRODUCT($C202:$C207,BJ202:BJ207))*1/$C138),SUM(BJ202:BJ207)/COUNT(BJ202:BJ207)))</f>
        <v/>
      </c>
      <c r="BK201" s="351" t="s">
        <v>40</v>
      </c>
      <c r="BL201" s="212"/>
      <c r="BM201" s="31"/>
      <c r="BN201" s="31"/>
      <c r="BO201" s="31"/>
      <c r="BP201" s="31"/>
      <c r="BQ201" s="31"/>
      <c r="BR201" s="31"/>
      <c r="BS201" s="31"/>
      <c r="BT201" s="31"/>
      <c r="BU201" s="31"/>
      <c r="BV201" s="31"/>
      <c r="BW201" s="31"/>
      <c r="BX201" s="31"/>
      <c r="BY201" s="31"/>
      <c r="BZ201" s="31"/>
      <c r="CA201" s="31"/>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c r="CZ201" s="212"/>
      <c r="DA201" s="212"/>
      <c r="DB201" s="212"/>
      <c r="DC201" s="212"/>
      <c r="DD201" s="212"/>
      <c r="DE201" s="212"/>
      <c r="DF201" s="212"/>
      <c r="DG201" s="212"/>
      <c r="DH201" s="212"/>
      <c r="DI201" s="212"/>
      <c r="DJ201" s="212"/>
      <c r="DK201" s="212"/>
      <c r="DL201" s="212"/>
      <c r="DM201" s="212"/>
      <c r="DN201" s="212"/>
      <c r="DO201" s="212"/>
      <c r="DP201" s="212"/>
      <c r="DQ201" s="212"/>
      <c r="DR201" s="212"/>
      <c r="DS201" s="212"/>
      <c r="DT201" s="212"/>
      <c r="DU201" s="212"/>
      <c r="DV201" s="212"/>
      <c r="DW201" s="212"/>
      <c r="DX201" s="212"/>
      <c r="DY201" s="212"/>
      <c r="DZ201" s="212"/>
      <c r="EA201" s="212"/>
      <c r="EB201" s="212"/>
      <c r="EC201" s="212"/>
      <c r="ED201" s="212"/>
      <c r="EE201" s="212"/>
      <c r="EF201" s="212"/>
      <c r="EG201" s="212"/>
      <c r="EH201" s="212"/>
      <c r="EI201" s="212"/>
      <c r="EJ201" s="212"/>
      <c r="EK201" s="212"/>
      <c r="EL201" s="212"/>
      <c r="EM201" s="212"/>
      <c r="EN201" s="212"/>
      <c r="EO201" s="212"/>
      <c r="EP201" s="212"/>
      <c r="EQ201" s="212"/>
      <c r="ER201" s="212"/>
      <c r="ES201" s="212"/>
      <c r="ET201" s="212"/>
      <c r="EU201" s="212"/>
      <c r="EV201" s="212"/>
      <c r="EW201" s="212"/>
      <c r="EX201" s="212"/>
      <c r="EY201" s="212"/>
      <c r="EZ201" s="212"/>
      <c r="FA201" s="212"/>
      <c r="FB201" s="212"/>
      <c r="FC201" s="212"/>
      <c r="FD201" s="212"/>
      <c r="FE201" s="212"/>
      <c r="FF201" s="212"/>
      <c r="FG201" s="212"/>
      <c r="FH201" s="212"/>
      <c r="FI201" s="212"/>
      <c r="FJ201" s="212"/>
      <c r="FK201" s="212"/>
      <c r="FL201" s="212"/>
      <c r="FM201" s="212"/>
      <c r="FN201" s="212"/>
      <c r="FO201" s="212"/>
      <c r="FP201" s="212"/>
      <c r="FQ201" s="212"/>
      <c r="FR201" s="212"/>
      <c r="FS201" s="212"/>
      <c r="FT201" s="212"/>
      <c r="FU201" s="212"/>
      <c r="FV201" s="212"/>
      <c r="FW201" s="212"/>
      <c r="FX201" s="212"/>
      <c r="FY201" s="212"/>
      <c r="FZ201" s="212"/>
      <c r="GA201" s="212"/>
      <c r="GB201" s="212"/>
      <c r="GC201" s="212"/>
      <c r="GD201" s="212"/>
      <c r="GE201" s="212"/>
      <c r="GF201" s="212"/>
      <c r="GG201" s="212"/>
      <c r="GH201" s="212"/>
      <c r="GI201" s="212"/>
      <c r="GJ201" s="212"/>
      <c r="GK201" s="212"/>
      <c r="GL201" s="212"/>
      <c r="GM201" s="212"/>
      <c r="GN201" s="212"/>
      <c r="GO201" s="212"/>
      <c r="GP201" s="212"/>
      <c r="GQ201" s="212"/>
      <c r="GR201" s="212"/>
      <c r="GS201" s="212"/>
      <c r="GT201" s="212"/>
      <c r="GU201" s="212"/>
      <c r="GV201" s="305"/>
      <c r="GW201" s="305"/>
      <c r="GX201" s="305"/>
      <c r="GY201" s="305"/>
      <c r="GZ201" s="305"/>
      <c r="HA201" s="305"/>
      <c r="HB201" s="305"/>
      <c r="HC201" s="305"/>
      <c r="HD201" s="305"/>
      <c r="HE201" s="305"/>
      <c r="HF201" s="305"/>
      <c r="HG201" s="305"/>
      <c r="HH201" s="305"/>
      <c r="HI201" s="305"/>
      <c r="HJ201" s="305"/>
      <c r="HK201" s="305"/>
      <c r="HL201" s="305"/>
      <c r="HM201" s="305"/>
      <c r="HN201" s="305"/>
      <c r="HO201" s="305"/>
      <c r="HP201" s="305"/>
      <c r="HQ201" s="305"/>
      <c r="HR201" s="305"/>
      <c r="HS201" s="305"/>
      <c r="HT201" s="305"/>
      <c r="HU201" s="305"/>
      <c r="HV201" s="305"/>
      <c r="HW201" s="305"/>
      <c r="HX201" s="305"/>
      <c r="HY201" s="305"/>
      <c r="HZ201" s="305"/>
      <c r="IA201" s="305"/>
      <c r="IB201" s="305"/>
      <c r="IC201" s="305"/>
      <c r="ID201" s="305"/>
      <c r="IE201" s="305"/>
      <c r="IF201" s="305"/>
      <c r="IG201" s="305"/>
      <c r="IH201" s="305"/>
      <c r="II201" s="305"/>
      <c r="IJ201" s="305"/>
      <c r="IK201" s="305"/>
      <c r="IL201" s="305"/>
      <c r="IM201" s="305"/>
      <c r="IN201" s="305"/>
      <c r="IO201" s="305"/>
      <c r="IP201" s="305"/>
      <c r="IQ201" s="305"/>
      <c r="IR201" s="305"/>
      <c r="IS201" s="305"/>
      <c r="IT201" s="305"/>
      <c r="IU201" s="305"/>
      <c r="IV201" s="305"/>
      <c r="IW201" s="305"/>
      <c r="IX201" s="305"/>
      <c r="IY201" s="305"/>
      <c r="IZ201" s="305"/>
      <c r="JA201" s="305"/>
      <c r="JB201" s="305"/>
      <c r="JC201" s="305"/>
      <c r="JD201" s="305"/>
      <c r="JE201" s="305"/>
      <c r="JF201" s="305"/>
      <c r="JG201" s="305"/>
      <c r="JH201" s="305"/>
      <c r="JI201" s="305"/>
      <c r="JJ201" s="305"/>
      <c r="JK201" s="305"/>
      <c r="JL201" s="305"/>
      <c r="JM201" s="305"/>
      <c r="JN201" s="305"/>
      <c r="JO201" s="305"/>
      <c r="JP201" s="305"/>
      <c r="JQ201" s="305"/>
      <c r="JR201" s="305"/>
      <c r="JS201" s="305"/>
      <c r="JT201" s="305"/>
      <c r="JU201" s="305"/>
      <c r="JV201" s="305"/>
      <c r="JW201" s="305"/>
      <c r="JX201" s="305"/>
      <c r="JY201" s="305"/>
      <c r="JZ201" s="305"/>
      <c r="KA201" s="305"/>
    </row>
    <row r="202" spans="1:287" s="535" customFormat="1" ht="27" hidden="1" customHeight="1" outlineLevel="1" x14ac:dyDescent="0.2">
      <c r="A202" s="532">
        <v>1</v>
      </c>
      <c r="B202" s="315"/>
      <c r="C202" s="245"/>
      <c r="D202" s="533"/>
      <c r="E202" s="580"/>
      <c r="F202" s="579" t="str">
        <f>IF(E202="","","Begründung ergänzen")</f>
        <v/>
      </c>
      <c r="G202" s="2"/>
      <c r="H202" s="580"/>
      <c r="I202" s="579" t="str">
        <f>IF(H202="","","Begründung ergänzen")</f>
        <v/>
      </c>
      <c r="J202" s="2"/>
      <c r="K202" s="580"/>
      <c r="L202" s="579" t="str">
        <f>IF(K202="","","Begründung ergänzen")</f>
        <v/>
      </c>
      <c r="M202" s="2"/>
      <c r="N202" s="580"/>
      <c r="O202" s="579" t="str">
        <f>IF(N202="","","Begründung ergänzen")</f>
        <v/>
      </c>
      <c r="P202" s="2"/>
      <c r="Q202" s="580"/>
      <c r="R202" s="579" t="str">
        <f>IF(Q202="","","Begründung ergänzen")</f>
        <v/>
      </c>
      <c r="S202" s="2"/>
      <c r="T202" s="580"/>
      <c r="U202" s="579" t="str">
        <f>IF(T202="","","Begründung ergänzen")</f>
        <v/>
      </c>
      <c r="V202" s="2"/>
      <c r="W202" s="580"/>
      <c r="X202" s="579" t="str">
        <f>IF(W202="","","Begründung ergänzen")</f>
        <v/>
      </c>
      <c r="Y202" s="2"/>
      <c r="Z202" s="580"/>
      <c r="AA202" s="579" t="str">
        <f>IF(Z202="","","Begründung ergänzen")</f>
        <v/>
      </c>
      <c r="AB202" s="2"/>
      <c r="AC202" s="580"/>
      <c r="AD202" s="579" t="str">
        <f>IF(AC202="","","Begründung ergänzen")</f>
        <v/>
      </c>
      <c r="AE202" s="2"/>
      <c r="AF202" s="580"/>
      <c r="AG202" s="579" t="str">
        <f>IF(AF202="","","Begründung ergänzen")</f>
        <v/>
      </c>
      <c r="AH202" s="2"/>
      <c r="AI202" s="580"/>
      <c r="AJ202" s="579" t="str">
        <f>IF(AI202="","","Begründung ergänzen")</f>
        <v/>
      </c>
      <c r="AK202" s="2"/>
      <c r="AL202" s="580"/>
      <c r="AM202" s="579" t="str">
        <f>IF(AL202="","","Begründung ergänzen")</f>
        <v/>
      </c>
      <c r="AN202" s="2"/>
      <c r="AO202" s="580"/>
      <c r="AP202" s="579" t="str">
        <f>IF(AO202="","","Begründung ergänzen")</f>
        <v/>
      </c>
      <c r="AQ202" s="2"/>
      <c r="AR202" s="580"/>
      <c r="AS202" s="579" t="str">
        <f>IF(AR202="","","Begründung ergänzen")</f>
        <v/>
      </c>
      <c r="AT202" s="2"/>
      <c r="AU202" s="580"/>
      <c r="AV202" s="579" t="str">
        <f>IF(AU202="","","Begründung ergänzen")</f>
        <v/>
      </c>
      <c r="AW202" s="2"/>
      <c r="AX202" s="580"/>
      <c r="AY202" s="579" t="str">
        <f>IF(AX202="","","Begründung ergänzen")</f>
        <v/>
      </c>
      <c r="AZ202" s="2"/>
      <c r="BA202" s="580"/>
      <c r="BB202" s="579" t="str">
        <f>IF(BA202="","","Begründung ergänzen")</f>
        <v/>
      </c>
      <c r="BC202" s="2"/>
      <c r="BD202" s="580"/>
      <c r="BE202" s="579" t="str">
        <f>IF(BD202="","","Begründung ergänzen")</f>
        <v/>
      </c>
      <c r="BF202" s="2"/>
      <c r="BG202" s="580"/>
      <c r="BH202" s="579" t="str">
        <f>IF(BG202="","","Begründung ergänzen")</f>
        <v/>
      </c>
      <c r="BI202" s="2"/>
      <c r="BJ202" s="580"/>
      <c r="BK202" s="579" t="str">
        <f>IF(BJ202="","","Begründung ergänzen")</f>
        <v/>
      </c>
      <c r="BL202" s="153"/>
      <c r="BM202" s="31"/>
      <c r="BN202" s="31"/>
      <c r="BO202" s="31"/>
      <c r="BP202" s="31"/>
      <c r="BQ202" s="31"/>
      <c r="BR202" s="31"/>
      <c r="BS202" s="31"/>
      <c r="BT202" s="31"/>
      <c r="BU202" s="31"/>
      <c r="BV202" s="31"/>
      <c r="BW202" s="31"/>
      <c r="BX202" s="31"/>
      <c r="BY202" s="31"/>
      <c r="BZ202" s="31"/>
      <c r="CA202" s="31"/>
      <c r="CB202" s="153"/>
      <c r="CC202" s="153"/>
      <c r="CD202" s="153"/>
      <c r="CE202" s="153"/>
      <c r="CF202" s="153"/>
      <c r="CG202" s="153"/>
      <c r="CH202" s="153"/>
      <c r="CI202" s="153"/>
      <c r="CJ202" s="153"/>
      <c r="CK202" s="153"/>
      <c r="CL202" s="153"/>
      <c r="CM202" s="153"/>
      <c r="CN202" s="153"/>
      <c r="CO202" s="153"/>
      <c r="CP202" s="153"/>
      <c r="CQ202" s="153"/>
      <c r="CR202" s="153"/>
      <c r="CS202" s="153"/>
      <c r="CT202" s="153"/>
      <c r="CU202" s="153"/>
      <c r="CV202" s="153"/>
      <c r="CW202" s="153"/>
      <c r="CX202" s="153"/>
      <c r="CY202" s="153"/>
      <c r="CZ202" s="153"/>
      <c r="DA202" s="153"/>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P202" s="153"/>
      <c r="EQ202" s="153"/>
      <c r="ER202" s="153"/>
      <c r="ES202" s="153"/>
      <c r="ET202" s="153"/>
      <c r="EU202" s="153"/>
      <c r="EV202" s="153"/>
      <c r="EW202" s="153"/>
      <c r="EX202" s="153"/>
      <c r="EY202" s="153"/>
      <c r="EZ202" s="153"/>
      <c r="FA202" s="153"/>
      <c r="FB202" s="153"/>
      <c r="FC202" s="153"/>
      <c r="FD202" s="153"/>
      <c r="FE202" s="153"/>
      <c r="FF202" s="153"/>
      <c r="FG202" s="153"/>
      <c r="FH202" s="153"/>
      <c r="FI202" s="153"/>
      <c r="FJ202" s="153"/>
      <c r="FK202" s="153"/>
      <c r="FL202" s="153"/>
      <c r="FM202" s="153"/>
      <c r="FN202" s="153"/>
      <c r="FO202" s="153"/>
      <c r="FP202" s="153"/>
      <c r="FQ202" s="153"/>
      <c r="FR202" s="153"/>
      <c r="FS202" s="153"/>
      <c r="FT202" s="153"/>
      <c r="FU202" s="153"/>
      <c r="FV202" s="153"/>
      <c r="FW202" s="153"/>
      <c r="FX202" s="153"/>
      <c r="FY202" s="153"/>
      <c r="FZ202" s="153"/>
      <c r="GA202" s="153"/>
      <c r="GB202" s="153"/>
      <c r="GC202" s="153"/>
      <c r="GD202" s="153"/>
      <c r="GE202" s="153"/>
      <c r="GF202" s="153"/>
      <c r="GG202" s="153"/>
      <c r="GH202" s="153"/>
      <c r="GI202" s="153"/>
      <c r="GJ202" s="153"/>
      <c r="GK202" s="153"/>
      <c r="GL202" s="153"/>
      <c r="GM202" s="153"/>
      <c r="GN202" s="153"/>
      <c r="GO202" s="153"/>
      <c r="GP202" s="153"/>
      <c r="GQ202" s="153"/>
      <c r="GR202" s="153"/>
      <c r="GS202" s="153"/>
      <c r="GT202" s="153"/>
      <c r="GU202" s="153"/>
      <c r="GV202" s="534"/>
      <c r="GW202" s="534"/>
      <c r="GX202" s="534"/>
      <c r="GY202" s="534"/>
      <c r="GZ202" s="534"/>
      <c r="HA202" s="534"/>
      <c r="HB202" s="534"/>
      <c r="HC202" s="534"/>
      <c r="HD202" s="534"/>
      <c r="HE202" s="534"/>
      <c r="HF202" s="534"/>
      <c r="HG202" s="534"/>
      <c r="HH202" s="534"/>
      <c r="HI202" s="534"/>
      <c r="HJ202" s="534"/>
      <c r="HK202" s="534"/>
      <c r="HL202" s="534"/>
      <c r="HM202" s="534"/>
      <c r="HN202" s="534"/>
      <c r="HO202" s="534"/>
      <c r="HP202" s="534"/>
      <c r="HQ202" s="534"/>
      <c r="HR202" s="534"/>
      <c r="HS202" s="534"/>
      <c r="HT202" s="534"/>
      <c r="HU202" s="534"/>
      <c r="HV202" s="534"/>
      <c r="HW202" s="534"/>
      <c r="HX202" s="534"/>
      <c r="HY202" s="534"/>
      <c r="HZ202" s="534"/>
      <c r="IA202" s="534"/>
      <c r="IB202" s="534"/>
      <c r="IC202" s="534"/>
      <c r="ID202" s="534"/>
      <c r="IE202" s="534"/>
      <c r="IF202" s="534"/>
      <c r="IG202" s="534"/>
      <c r="IH202" s="534"/>
      <c r="II202" s="534"/>
      <c r="IJ202" s="534"/>
      <c r="IK202" s="534"/>
      <c r="IL202" s="534"/>
      <c r="IM202" s="534"/>
      <c r="IN202" s="534"/>
      <c r="IO202" s="534"/>
      <c r="IP202" s="534"/>
      <c r="IQ202" s="534"/>
      <c r="IR202" s="534"/>
      <c r="IS202" s="534"/>
      <c r="IT202" s="534"/>
      <c r="IU202" s="534"/>
      <c r="IV202" s="534"/>
      <c r="IW202" s="534"/>
      <c r="IX202" s="534"/>
      <c r="IY202" s="534"/>
      <c r="IZ202" s="534"/>
      <c r="JA202" s="534"/>
      <c r="JB202" s="534"/>
      <c r="JC202" s="534"/>
      <c r="JD202" s="534"/>
      <c r="JE202" s="534"/>
      <c r="JF202" s="534"/>
      <c r="JG202" s="534"/>
      <c r="JH202" s="534"/>
      <c r="JI202" s="534"/>
      <c r="JJ202" s="534"/>
      <c r="JK202" s="534"/>
      <c r="JL202" s="534"/>
      <c r="JM202" s="534"/>
      <c r="JN202" s="534"/>
      <c r="JO202" s="534"/>
      <c r="JP202" s="534"/>
      <c r="JQ202" s="534"/>
      <c r="JR202" s="534"/>
      <c r="JS202" s="534"/>
      <c r="JT202" s="534"/>
      <c r="JU202" s="534"/>
      <c r="JV202" s="534"/>
      <c r="JW202" s="534"/>
      <c r="JX202" s="534"/>
      <c r="JY202" s="534"/>
      <c r="JZ202" s="534"/>
      <c r="KA202" s="534"/>
    </row>
    <row r="203" spans="1:287" s="535" customFormat="1" ht="27" hidden="1" customHeight="1" outlineLevel="1" x14ac:dyDescent="0.2">
      <c r="A203" s="532">
        <v>2</v>
      </c>
      <c r="B203" s="315"/>
      <c r="C203" s="245"/>
      <c r="D203" s="533"/>
      <c r="E203" s="231"/>
      <c r="F203" s="579" t="str">
        <f t="shared" ref="F203:F206" si="100">IF(E203="","","Begründung ergänzen")</f>
        <v/>
      </c>
      <c r="G203" s="2"/>
      <c r="H203" s="231"/>
      <c r="I203" s="579" t="str">
        <f t="shared" ref="I203:I206" si="101">IF(H203="","","Begründung ergänzen")</f>
        <v/>
      </c>
      <c r="J203" s="2"/>
      <c r="K203" s="231"/>
      <c r="L203" s="579" t="str">
        <f t="shared" ref="L203:L206" si="102">IF(K203="","","Begründung ergänzen")</f>
        <v/>
      </c>
      <c r="M203" s="2"/>
      <c r="N203" s="231"/>
      <c r="O203" s="579" t="str">
        <f t="shared" ref="O203:O206" si="103">IF(N203="","","Begründung ergänzen")</f>
        <v/>
      </c>
      <c r="P203" s="2"/>
      <c r="Q203" s="231"/>
      <c r="R203" s="579" t="str">
        <f t="shared" ref="R203:R206" si="104">IF(Q203="","","Begründung ergänzen")</f>
        <v/>
      </c>
      <c r="S203" s="2"/>
      <c r="T203" s="231"/>
      <c r="U203" s="579" t="str">
        <f t="shared" ref="U203:U206" si="105">IF(T203="","","Begründung ergänzen")</f>
        <v/>
      </c>
      <c r="V203" s="2"/>
      <c r="W203" s="231"/>
      <c r="X203" s="579" t="str">
        <f t="shared" ref="X203:X206" si="106">IF(W203="","","Begründung ergänzen")</f>
        <v/>
      </c>
      <c r="Y203" s="2"/>
      <c r="Z203" s="231"/>
      <c r="AA203" s="579" t="str">
        <f t="shared" ref="AA203:AA206" si="107">IF(Z203="","","Begründung ergänzen")</f>
        <v/>
      </c>
      <c r="AB203" s="2"/>
      <c r="AC203" s="231"/>
      <c r="AD203" s="579" t="str">
        <f t="shared" ref="AD203:AD206" si="108">IF(AC203="","","Begründung ergänzen")</f>
        <v/>
      </c>
      <c r="AE203" s="2"/>
      <c r="AF203" s="231"/>
      <c r="AG203" s="579" t="str">
        <f t="shared" ref="AG203:AG206" si="109">IF(AF203="","","Begründung ergänzen")</f>
        <v/>
      </c>
      <c r="AH203" s="2"/>
      <c r="AI203" s="231"/>
      <c r="AJ203" s="579" t="str">
        <f t="shared" ref="AJ203:AJ206" si="110">IF(AI203="","","Begründung ergänzen")</f>
        <v/>
      </c>
      <c r="AK203" s="2"/>
      <c r="AL203" s="231"/>
      <c r="AM203" s="579" t="str">
        <f t="shared" ref="AM203:AM206" si="111">IF(AL203="","","Begründung ergänzen")</f>
        <v/>
      </c>
      <c r="AN203" s="2"/>
      <c r="AO203" s="231"/>
      <c r="AP203" s="579" t="str">
        <f t="shared" ref="AP203:AP206" si="112">IF(AO203="","","Begründung ergänzen")</f>
        <v/>
      </c>
      <c r="AQ203" s="2"/>
      <c r="AR203" s="231"/>
      <c r="AS203" s="579" t="str">
        <f t="shared" ref="AS203:AS206" si="113">IF(AR203="","","Begründung ergänzen")</f>
        <v/>
      </c>
      <c r="AT203" s="2"/>
      <c r="AU203" s="231"/>
      <c r="AV203" s="579" t="str">
        <f t="shared" ref="AV203:AV206" si="114">IF(AU203="","","Begründung ergänzen")</f>
        <v/>
      </c>
      <c r="AW203" s="2"/>
      <c r="AX203" s="231"/>
      <c r="AY203" s="579" t="str">
        <f t="shared" ref="AY203:AY206" si="115">IF(AX203="","","Begründung ergänzen")</f>
        <v/>
      </c>
      <c r="AZ203" s="2"/>
      <c r="BA203" s="231"/>
      <c r="BB203" s="579" t="str">
        <f t="shared" ref="BB203:BB206" si="116">IF(BA203="","","Begründung ergänzen")</f>
        <v/>
      </c>
      <c r="BC203" s="2"/>
      <c r="BD203" s="231"/>
      <c r="BE203" s="579" t="str">
        <f t="shared" ref="BE203:BE206" si="117">IF(BD203="","","Begründung ergänzen")</f>
        <v/>
      </c>
      <c r="BF203" s="2"/>
      <c r="BG203" s="231"/>
      <c r="BH203" s="579" t="str">
        <f t="shared" ref="BH203:BH206" si="118">IF(BG203="","","Begründung ergänzen")</f>
        <v/>
      </c>
      <c r="BI203" s="2"/>
      <c r="BJ203" s="231"/>
      <c r="BK203" s="579" t="str">
        <f t="shared" ref="BK203:BK206" si="119">IF(BJ203="","","Begründung ergänzen")</f>
        <v/>
      </c>
      <c r="BL203" s="153"/>
      <c r="BM203" s="31"/>
      <c r="BN203" s="31"/>
      <c r="BO203" s="31"/>
      <c r="BP203" s="31"/>
      <c r="BQ203" s="31"/>
      <c r="BR203" s="31"/>
      <c r="BS203" s="31"/>
      <c r="BT203" s="31"/>
      <c r="BU203" s="31"/>
      <c r="BV203" s="31"/>
      <c r="BW203" s="31"/>
      <c r="BX203" s="31"/>
      <c r="BY203" s="31"/>
      <c r="BZ203" s="31"/>
      <c r="CA203" s="31"/>
      <c r="CB203" s="153"/>
      <c r="CC203" s="153"/>
      <c r="CD203" s="153"/>
      <c r="CE203" s="153"/>
      <c r="CF203" s="153"/>
      <c r="CG203" s="153"/>
      <c r="CH203" s="153"/>
      <c r="CI203" s="153"/>
      <c r="CJ203" s="153"/>
      <c r="CK203" s="153"/>
      <c r="CL203" s="153"/>
      <c r="CM203" s="153"/>
      <c r="CN203" s="153"/>
      <c r="CO203" s="153"/>
      <c r="CP203" s="153"/>
      <c r="CQ203" s="153"/>
      <c r="CR203" s="153"/>
      <c r="CS203" s="153"/>
      <c r="CT203" s="153"/>
      <c r="CU203" s="153"/>
      <c r="CV203" s="153"/>
      <c r="CW203" s="153"/>
      <c r="CX203" s="153"/>
      <c r="CY203" s="153"/>
      <c r="CZ203" s="153"/>
      <c r="DA203" s="153"/>
      <c r="DB203" s="153"/>
      <c r="DC203" s="153"/>
      <c r="DD203" s="153"/>
      <c r="DE203" s="153"/>
      <c r="DF203" s="153"/>
      <c r="DG203" s="153"/>
      <c r="DH203" s="153"/>
      <c r="DI203" s="153"/>
      <c r="DJ203" s="153"/>
      <c r="DK203" s="153"/>
      <c r="DL203" s="153"/>
      <c r="DM203" s="153"/>
      <c r="DN203" s="153"/>
      <c r="DO203" s="153"/>
      <c r="DP203" s="153"/>
      <c r="DQ203" s="153"/>
      <c r="DR203" s="153"/>
      <c r="DS203" s="153"/>
      <c r="DT203" s="153"/>
      <c r="DU203" s="153"/>
      <c r="DV203" s="153"/>
      <c r="DW203" s="153"/>
      <c r="DX203" s="153"/>
      <c r="DY203" s="153"/>
      <c r="DZ203" s="153"/>
      <c r="EA203" s="153"/>
      <c r="EB203" s="153"/>
      <c r="EC203" s="153"/>
      <c r="ED203" s="153"/>
      <c r="EE203" s="153"/>
      <c r="EF203" s="153"/>
      <c r="EG203" s="153"/>
      <c r="EH203" s="153"/>
      <c r="EI203" s="153"/>
      <c r="EJ203" s="153"/>
      <c r="EK203" s="153"/>
      <c r="EL203" s="153"/>
      <c r="EM203" s="153"/>
      <c r="EN203" s="153"/>
      <c r="EO203" s="153"/>
      <c r="EP203" s="153"/>
      <c r="EQ203" s="153"/>
      <c r="ER203" s="153"/>
      <c r="ES203" s="153"/>
      <c r="ET203" s="153"/>
      <c r="EU203" s="153"/>
      <c r="EV203" s="153"/>
      <c r="EW203" s="153"/>
      <c r="EX203" s="153"/>
      <c r="EY203" s="153"/>
      <c r="EZ203" s="153"/>
      <c r="FA203" s="153"/>
      <c r="FB203" s="153"/>
      <c r="FC203" s="153"/>
      <c r="FD203" s="153"/>
      <c r="FE203" s="153"/>
      <c r="FF203" s="153"/>
      <c r="FG203" s="153"/>
      <c r="FH203" s="153"/>
      <c r="FI203" s="153"/>
      <c r="FJ203" s="153"/>
      <c r="FK203" s="153"/>
      <c r="FL203" s="153"/>
      <c r="FM203" s="153"/>
      <c r="FN203" s="153"/>
      <c r="FO203" s="153"/>
      <c r="FP203" s="153"/>
      <c r="FQ203" s="153"/>
      <c r="FR203" s="153"/>
      <c r="FS203" s="153"/>
      <c r="FT203" s="153"/>
      <c r="FU203" s="153"/>
      <c r="FV203" s="153"/>
      <c r="FW203" s="153"/>
      <c r="FX203" s="153"/>
      <c r="FY203" s="153"/>
      <c r="FZ203" s="153"/>
      <c r="GA203" s="153"/>
      <c r="GB203" s="153"/>
      <c r="GC203" s="153"/>
      <c r="GD203" s="153"/>
      <c r="GE203" s="153"/>
      <c r="GF203" s="153"/>
      <c r="GG203" s="153"/>
      <c r="GH203" s="153"/>
      <c r="GI203" s="153"/>
      <c r="GJ203" s="153"/>
      <c r="GK203" s="153"/>
      <c r="GL203" s="153"/>
      <c r="GM203" s="153"/>
      <c r="GN203" s="153"/>
      <c r="GO203" s="153"/>
      <c r="GP203" s="153"/>
      <c r="GQ203" s="153"/>
      <c r="GR203" s="153"/>
      <c r="GS203" s="153"/>
      <c r="GT203" s="153"/>
      <c r="GU203" s="153"/>
      <c r="GV203" s="534"/>
      <c r="GW203" s="534"/>
      <c r="GX203" s="534"/>
      <c r="GY203" s="534"/>
      <c r="GZ203" s="534"/>
      <c r="HA203" s="534"/>
      <c r="HB203" s="534"/>
      <c r="HC203" s="534"/>
      <c r="HD203" s="534"/>
      <c r="HE203" s="534"/>
      <c r="HF203" s="534"/>
      <c r="HG203" s="534"/>
      <c r="HH203" s="534"/>
      <c r="HI203" s="534"/>
      <c r="HJ203" s="534"/>
      <c r="HK203" s="534"/>
      <c r="HL203" s="534"/>
      <c r="HM203" s="534"/>
      <c r="HN203" s="534"/>
      <c r="HO203" s="534"/>
      <c r="HP203" s="534"/>
      <c r="HQ203" s="534"/>
      <c r="HR203" s="534"/>
      <c r="HS203" s="534"/>
      <c r="HT203" s="534"/>
      <c r="HU203" s="534"/>
      <c r="HV203" s="534"/>
      <c r="HW203" s="534"/>
      <c r="HX203" s="534"/>
      <c r="HY203" s="534"/>
      <c r="HZ203" s="534"/>
      <c r="IA203" s="534"/>
      <c r="IB203" s="534"/>
      <c r="IC203" s="534"/>
      <c r="ID203" s="534"/>
      <c r="IE203" s="534"/>
      <c r="IF203" s="534"/>
      <c r="IG203" s="534"/>
      <c r="IH203" s="534"/>
      <c r="II203" s="534"/>
      <c r="IJ203" s="534"/>
      <c r="IK203" s="534"/>
      <c r="IL203" s="534"/>
      <c r="IM203" s="534"/>
      <c r="IN203" s="534"/>
      <c r="IO203" s="534"/>
      <c r="IP203" s="534"/>
      <c r="IQ203" s="534"/>
      <c r="IR203" s="534"/>
      <c r="IS203" s="534"/>
      <c r="IT203" s="534"/>
      <c r="IU203" s="534"/>
      <c r="IV203" s="534"/>
      <c r="IW203" s="534"/>
      <c r="IX203" s="534"/>
      <c r="IY203" s="534"/>
      <c r="IZ203" s="534"/>
      <c r="JA203" s="534"/>
      <c r="JB203" s="534"/>
      <c r="JC203" s="534"/>
      <c r="JD203" s="534"/>
      <c r="JE203" s="534"/>
      <c r="JF203" s="534"/>
      <c r="JG203" s="534"/>
      <c r="JH203" s="534"/>
      <c r="JI203" s="534"/>
      <c r="JJ203" s="534"/>
      <c r="JK203" s="534"/>
      <c r="JL203" s="534"/>
      <c r="JM203" s="534"/>
      <c r="JN203" s="534"/>
      <c r="JO203" s="534"/>
      <c r="JP203" s="534"/>
      <c r="JQ203" s="534"/>
      <c r="JR203" s="534"/>
      <c r="JS203" s="534"/>
      <c r="JT203" s="534"/>
      <c r="JU203" s="534"/>
      <c r="JV203" s="534"/>
      <c r="JW203" s="534"/>
      <c r="JX203" s="534"/>
      <c r="JY203" s="534"/>
      <c r="JZ203" s="534"/>
      <c r="KA203" s="534"/>
    </row>
    <row r="204" spans="1:287" s="535" customFormat="1" ht="27" hidden="1" customHeight="1" outlineLevel="1" x14ac:dyDescent="0.2">
      <c r="A204" s="532">
        <v>3</v>
      </c>
      <c r="B204" s="315"/>
      <c r="C204" s="245"/>
      <c r="D204" s="533"/>
      <c r="E204" s="231"/>
      <c r="F204" s="579" t="str">
        <f t="shared" si="100"/>
        <v/>
      </c>
      <c r="G204" s="2"/>
      <c r="H204" s="231"/>
      <c r="I204" s="579" t="str">
        <f t="shared" si="101"/>
        <v/>
      </c>
      <c r="J204" s="2"/>
      <c r="K204" s="231"/>
      <c r="L204" s="579" t="str">
        <f t="shared" si="102"/>
        <v/>
      </c>
      <c r="M204" s="2"/>
      <c r="N204" s="231"/>
      <c r="O204" s="579" t="str">
        <f t="shared" si="103"/>
        <v/>
      </c>
      <c r="P204" s="2"/>
      <c r="Q204" s="231"/>
      <c r="R204" s="579" t="str">
        <f t="shared" si="104"/>
        <v/>
      </c>
      <c r="S204" s="2"/>
      <c r="T204" s="231"/>
      <c r="U204" s="579" t="str">
        <f t="shared" si="105"/>
        <v/>
      </c>
      <c r="V204" s="2"/>
      <c r="W204" s="231"/>
      <c r="X204" s="579" t="str">
        <f t="shared" si="106"/>
        <v/>
      </c>
      <c r="Y204" s="2"/>
      <c r="Z204" s="231"/>
      <c r="AA204" s="579" t="str">
        <f t="shared" si="107"/>
        <v/>
      </c>
      <c r="AB204" s="2"/>
      <c r="AC204" s="231"/>
      <c r="AD204" s="579" t="str">
        <f t="shared" si="108"/>
        <v/>
      </c>
      <c r="AE204" s="2"/>
      <c r="AF204" s="231"/>
      <c r="AG204" s="579" t="str">
        <f t="shared" si="109"/>
        <v/>
      </c>
      <c r="AH204" s="2"/>
      <c r="AI204" s="231"/>
      <c r="AJ204" s="579" t="str">
        <f t="shared" si="110"/>
        <v/>
      </c>
      <c r="AK204" s="2"/>
      <c r="AL204" s="231"/>
      <c r="AM204" s="579" t="str">
        <f t="shared" si="111"/>
        <v/>
      </c>
      <c r="AN204" s="2"/>
      <c r="AO204" s="231"/>
      <c r="AP204" s="579" t="str">
        <f t="shared" si="112"/>
        <v/>
      </c>
      <c r="AQ204" s="2"/>
      <c r="AR204" s="231"/>
      <c r="AS204" s="579" t="str">
        <f t="shared" si="113"/>
        <v/>
      </c>
      <c r="AT204" s="2"/>
      <c r="AU204" s="231"/>
      <c r="AV204" s="579" t="str">
        <f t="shared" si="114"/>
        <v/>
      </c>
      <c r="AW204" s="2"/>
      <c r="AX204" s="231"/>
      <c r="AY204" s="579" t="str">
        <f t="shared" si="115"/>
        <v/>
      </c>
      <c r="AZ204" s="2"/>
      <c r="BA204" s="231"/>
      <c r="BB204" s="579" t="str">
        <f t="shared" si="116"/>
        <v/>
      </c>
      <c r="BC204" s="2"/>
      <c r="BD204" s="231"/>
      <c r="BE204" s="579" t="str">
        <f t="shared" si="117"/>
        <v/>
      </c>
      <c r="BF204" s="2"/>
      <c r="BG204" s="231"/>
      <c r="BH204" s="579" t="str">
        <f t="shared" si="118"/>
        <v/>
      </c>
      <c r="BI204" s="2"/>
      <c r="BJ204" s="231"/>
      <c r="BK204" s="579" t="str">
        <f t="shared" si="119"/>
        <v/>
      </c>
      <c r="BL204" s="153"/>
      <c r="BM204" s="31"/>
      <c r="BN204" s="31"/>
      <c r="BO204" s="31"/>
      <c r="BP204" s="31"/>
      <c r="BQ204" s="31"/>
      <c r="BR204" s="31"/>
      <c r="BS204" s="31"/>
      <c r="BT204" s="31"/>
      <c r="BU204" s="31"/>
      <c r="BV204" s="31"/>
      <c r="BW204" s="31"/>
      <c r="BX204" s="31"/>
      <c r="BY204" s="31"/>
      <c r="BZ204" s="31"/>
      <c r="CA204" s="31"/>
      <c r="CB204" s="153"/>
      <c r="CC204" s="153"/>
      <c r="CD204" s="153"/>
      <c r="CE204" s="153"/>
      <c r="CF204" s="153"/>
      <c r="CG204" s="153"/>
      <c r="CH204" s="153"/>
      <c r="CI204" s="153"/>
      <c r="CJ204" s="153"/>
      <c r="CK204" s="153"/>
      <c r="CL204" s="153"/>
      <c r="CM204" s="153"/>
      <c r="CN204" s="153"/>
      <c r="CO204" s="153"/>
      <c r="CP204" s="153"/>
      <c r="CQ204" s="153"/>
      <c r="CR204" s="153"/>
      <c r="CS204" s="153"/>
      <c r="CT204" s="153"/>
      <c r="CU204" s="153"/>
      <c r="CV204" s="153"/>
      <c r="CW204" s="153"/>
      <c r="CX204" s="153"/>
      <c r="CY204" s="153"/>
      <c r="CZ204" s="153"/>
      <c r="DA204" s="153"/>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P204" s="153"/>
      <c r="EQ204" s="153"/>
      <c r="ER204" s="153"/>
      <c r="ES204" s="153"/>
      <c r="ET204" s="153"/>
      <c r="EU204" s="153"/>
      <c r="EV204" s="153"/>
      <c r="EW204" s="153"/>
      <c r="EX204" s="153"/>
      <c r="EY204" s="153"/>
      <c r="EZ204" s="153"/>
      <c r="FA204" s="153"/>
      <c r="FB204" s="153"/>
      <c r="FC204" s="153"/>
      <c r="FD204" s="153"/>
      <c r="FE204" s="153"/>
      <c r="FF204" s="153"/>
      <c r="FG204" s="153"/>
      <c r="FH204" s="153"/>
      <c r="FI204" s="153"/>
      <c r="FJ204" s="153"/>
      <c r="FK204" s="153"/>
      <c r="FL204" s="153"/>
      <c r="FM204" s="153"/>
      <c r="FN204" s="153"/>
      <c r="FO204" s="153"/>
      <c r="FP204" s="153"/>
      <c r="FQ204" s="153"/>
      <c r="FR204" s="153"/>
      <c r="FS204" s="153"/>
      <c r="FT204" s="153"/>
      <c r="FU204" s="153"/>
      <c r="FV204" s="153"/>
      <c r="FW204" s="153"/>
      <c r="FX204" s="153"/>
      <c r="FY204" s="153"/>
      <c r="FZ204" s="153"/>
      <c r="GA204" s="153"/>
      <c r="GB204" s="153"/>
      <c r="GC204" s="153"/>
      <c r="GD204" s="153"/>
      <c r="GE204" s="153"/>
      <c r="GF204" s="153"/>
      <c r="GG204" s="153"/>
      <c r="GH204" s="153"/>
      <c r="GI204" s="153"/>
      <c r="GJ204" s="153"/>
      <c r="GK204" s="153"/>
      <c r="GL204" s="153"/>
      <c r="GM204" s="153"/>
      <c r="GN204" s="153"/>
      <c r="GO204" s="153"/>
      <c r="GP204" s="153"/>
      <c r="GQ204" s="153"/>
      <c r="GR204" s="153"/>
      <c r="GS204" s="153"/>
      <c r="GT204" s="153"/>
      <c r="GU204" s="153"/>
      <c r="GV204" s="534"/>
      <c r="GW204" s="534"/>
      <c r="GX204" s="534"/>
      <c r="GY204" s="534"/>
      <c r="GZ204" s="534"/>
      <c r="HA204" s="534"/>
      <c r="HB204" s="534"/>
      <c r="HC204" s="534"/>
      <c r="HD204" s="534"/>
      <c r="HE204" s="534"/>
      <c r="HF204" s="534"/>
      <c r="HG204" s="534"/>
      <c r="HH204" s="534"/>
      <c r="HI204" s="534"/>
      <c r="HJ204" s="534"/>
      <c r="HK204" s="534"/>
      <c r="HL204" s="534"/>
      <c r="HM204" s="534"/>
      <c r="HN204" s="534"/>
      <c r="HO204" s="534"/>
      <c r="HP204" s="534"/>
      <c r="HQ204" s="534"/>
      <c r="HR204" s="534"/>
      <c r="HS204" s="534"/>
      <c r="HT204" s="534"/>
      <c r="HU204" s="534"/>
      <c r="HV204" s="534"/>
      <c r="HW204" s="534"/>
      <c r="HX204" s="534"/>
      <c r="HY204" s="534"/>
      <c r="HZ204" s="534"/>
      <c r="IA204" s="534"/>
      <c r="IB204" s="534"/>
      <c r="IC204" s="534"/>
      <c r="ID204" s="534"/>
      <c r="IE204" s="534"/>
      <c r="IF204" s="534"/>
      <c r="IG204" s="534"/>
      <c r="IH204" s="534"/>
      <c r="II204" s="534"/>
      <c r="IJ204" s="534"/>
      <c r="IK204" s="534"/>
      <c r="IL204" s="534"/>
      <c r="IM204" s="534"/>
      <c r="IN204" s="534"/>
      <c r="IO204" s="534"/>
      <c r="IP204" s="534"/>
      <c r="IQ204" s="534"/>
      <c r="IR204" s="534"/>
      <c r="IS204" s="534"/>
      <c r="IT204" s="534"/>
      <c r="IU204" s="534"/>
      <c r="IV204" s="534"/>
      <c r="IW204" s="534"/>
      <c r="IX204" s="534"/>
      <c r="IY204" s="534"/>
      <c r="IZ204" s="534"/>
      <c r="JA204" s="534"/>
      <c r="JB204" s="534"/>
      <c r="JC204" s="534"/>
      <c r="JD204" s="534"/>
      <c r="JE204" s="534"/>
      <c r="JF204" s="534"/>
      <c r="JG204" s="534"/>
      <c r="JH204" s="534"/>
      <c r="JI204" s="534"/>
      <c r="JJ204" s="534"/>
      <c r="JK204" s="534"/>
      <c r="JL204" s="534"/>
      <c r="JM204" s="534"/>
      <c r="JN204" s="534"/>
      <c r="JO204" s="534"/>
      <c r="JP204" s="534"/>
      <c r="JQ204" s="534"/>
      <c r="JR204" s="534"/>
      <c r="JS204" s="534"/>
      <c r="JT204" s="534"/>
      <c r="JU204" s="534"/>
      <c r="JV204" s="534"/>
      <c r="JW204" s="534"/>
      <c r="JX204" s="534"/>
      <c r="JY204" s="534"/>
      <c r="JZ204" s="534"/>
      <c r="KA204" s="534"/>
    </row>
    <row r="205" spans="1:287" s="535" customFormat="1" ht="27" hidden="1" customHeight="1" outlineLevel="1" x14ac:dyDescent="0.2">
      <c r="A205" s="532">
        <v>4</v>
      </c>
      <c r="B205" s="315"/>
      <c r="C205" s="245"/>
      <c r="D205" s="533"/>
      <c r="E205" s="231"/>
      <c r="F205" s="579" t="str">
        <f t="shared" si="100"/>
        <v/>
      </c>
      <c r="G205" s="2"/>
      <c r="H205" s="231"/>
      <c r="I205" s="579" t="str">
        <f t="shared" si="101"/>
        <v/>
      </c>
      <c r="J205" s="2"/>
      <c r="K205" s="231"/>
      <c r="L205" s="579" t="str">
        <f t="shared" si="102"/>
        <v/>
      </c>
      <c r="M205" s="2"/>
      <c r="N205" s="231"/>
      <c r="O205" s="579" t="str">
        <f t="shared" si="103"/>
        <v/>
      </c>
      <c r="P205" s="2"/>
      <c r="Q205" s="231"/>
      <c r="R205" s="579" t="str">
        <f t="shared" si="104"/>
        <v/>
      </c>
      <c r="S205" s="2"/>
      <c r="T205" s="231"/>
      <c r="U205" s="579" t="str">
        <f t="shared" si="105"/>
        <v/>
      </c>
      <c r="V205" s="2"/>
      <c r="W205" s="231"/>
      <c r="X205" s="579" t="str">
        <f t="shared" si="106"/>
        <v/>
      </c>
      <c r="Y205" s="2"/>
      <c r="Z205" s="231"/>
      <c r="AA205" s="579" t="str">
        <f t="shared" si="107"/>
        <v/>
      </c>
      <c r="AB205" s="2"/>
      <c r="AC205" s="231"/>
      <c r="AD205" s="579" t="str">
        <f t="shared" si="108"/>
        <v/>
      </c>
      <c r="AE205" s="2"/>
      <c r="AF205" s="231"/>
      <c r="AG205" s="579" t="str">
        <f t="shared" si="109"/>
        <v/>
      </c>
      <c r="AH205" s="2"/>
      <c r="AI205" s="231"/>
      <c r="AJ205" s="579" t="str">
        <f t="shared" si="110"/>
        <v/>
      </c>
      <c r="AK205" s="2"/>
      <c r="AL205" s="231"/>
      <c r="AM205" s="579" t="str">
        <f t="shared" si="111"/>
        <v/>
      </c>
      <c r="AN205" s="2"/>
      <c r="AO205" s="231"/>
      <c r="AP205" s="579" t="str">
        <f t="shared" si="112"/>
        <v/>
      </c>
      <c r="AQ205" s="2"/>
      <c r="AR205" s="231"/>
      <c r="AS205" s="579" t="str">
        <f t="shared" si="113"/>
        <v/>
      </c>
      <c r="AT205" s="2"/>
      <c r="AU205" s="231"/>
      <c r="AV205" s="579" t="str">
        <f t="shared" si="114"/>
        <v/>
      </c>
      <c r="AW205" s="2"/>
      <c r="AX205" s="231"/>
      <c r="AY205" s="579" t="str">
        <f t="shared" si="115"/>
        <v/>
      </c>
      <c r="AZ205" s="2"/>
      <c r="BA205" s="231"/>
      <c r="BB205" s="579" t="str">
        <f t="shared" si="116"/>
        <v/>
      </c>
      <c r="BC205" s="2"/>
      <c r="BD205" s="231"/>
      <c r="BE205" s="579" t="str">
        <f t="shared" si="117"/>
        <v/>
      </c>
      <c r="BF205" s="2"/>
      <c r="BG205" s="231"/>
      <c r="BH205" s="579" t="str">
        <f t="shared" si="118"/>
        <v/>
      </c>
      <c r="BI205" s="2"/>
      <c r="BJ205" s="231"/>
      <c r="BK205" s="579" t="str">
        <f t="shared" si="119"/>
        <v/>
      </c>
      <c r="BL205" s="153"/>
      <c r="BM205" s="31"/>
      <c r="BN205" s="31"/>
      <c r="BO205" s="31"/>
      <c r="BP205" s="31"/>
      <c r="BQ205" s="31"/>
      <c r="BR205" s="31"/>
      <c r="BS205" s="31"/>
      <c r="BT205" s="31"/>
      <c r="BU205" s="31"/>
      <c r="BV205" s="31"/>
      <c r="BW205" s="31"/>
      <c r="BX205" s="31"/>
      <c r="BY205" s="31"/>
      <c r="BZ205" s="31"/>
      <c r="CA205" s="31"/>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3"/>
      <c r="GJ205" s="153"/>
      <c r="GK205" s="153"/>
      <c r="GL205" s="153"/>
      <c r="GM205" s="153"/>
      <c r="GN205" s="153"/>
      <c r="GO205" s="153"/>
      <c r="GP205" s="153"/>
      <c r="GQ205" s="153"/>
      <c r="GR205" s="153"/>
      <c r="GS205" s="153"/>
      <c r="GT205" s="153"/>
      <c r="GU205" s="153"/>
      <c r="GV205" s="534"/>
      <c r="GW205" s="534"/>
      <c r="GX205" s="534"/>
      <c r="GY205" s="534"/>
      <c r="GZ205" s="534"/>
      <c r="HA205" s="534"/>
      <c r="HB205" s="534"/>
      <c r="HC205" s="534"/>
      <c r="HD205" s="534"/>
      <c r="HE205" s="534"/>
      <c r="HF205" s="534"/>
      <c r="HG205" s="534"/>
      <c r="HH205" s="534"/>
      <c r="HI205" s="534"/>
      <c r="HJ205" s="534"/>
      <c r="HK205" s="534"/>
      <c r="HL205" s="534"/>
      <c r="HM205" s="534"/>
      <c r="HN205" s="534"/>
      <c r="HO205" s="534"/>
      <c r="HP205" s="534"/>
      <c r="HQ205" s="534"/>
      <c r="HR205" s="534"/>
      <c r="HS205" s="534"/>
      <c r="HT205" s="534"/>
      <c r="HU205" s="534"/>
      <c r="HV205" s="534"/>
      <c r="HW205" s="534"/>
      <c r="HX205" s="534"/>
      <c r="HY205" s="534"/>
      <c r="HZ205" s="534"/>
      <c r="IA205" s="534"/>
      <c r="IB205" s="534"/>
      <c r="IC205" s="534"/>
      <c r="ID205" s="534"/>
      <c r="IE205" s="534"/>
      <c r="IF205" s="534"/>
      <c r="IG205" s="534"/>
      <c r="IH205" s="534"/>
      <c r="II205" s="534"/>
      <c r="IJ205" s="534"/>
      <c r="IK205" s="534"/>
      <c r="IL205" s="534"/>
      <c r="IM205" s="534"/>
      <c r="IN205" s="534"/>
      <c r="IO205" s="534"/>
      <c r="IP205" s="534"/>
      <c r="IQ205" s="534"/>
      <c r="IR205" s="534"/>
      <c r="IS205" s="534"/>
      <c r="IT205" s="534"/>
      <c r="IU205" s="534"/>
      <c r="IV205" s="534"/>
      <c r="IW205" s="534"/>
      <c r="IX205" s="534"/>
      <c r="IY205" s="534"/>
      <c r="IZ205" s="534"/>
      <c r="JA205" s="534"/>
      <c r="JB205" s="534"/>
      <c r="JC205" s="534"/>
      <c r="JD205" s="534"/>
      <c r="JE205" s="534"/>
      <c r="JF205" s="534"/>
      <c r="JG205" s="534"/>
      <c r="JH205" s="534"/>
      <c r="JI205" s="534"/>
      <c r="JJ205" s="534"/>
      <c r="JK205" s="534"/>
      <c r="JL205" s="534"/>
      <c r="JM205" s="534"/>
      <c r="JN205" s="534"/>
      <c r="JO205" s="534"/>
      <c r="JP205" s="534"/>
      <c r="JQ205" s="534"/>
      <c r="JR205" s="534"/>
      <c r="JS205" s="534"/>
      <c r="JT205" s="534"/>
      <c r="JU205" s="534"/>
      <c r="JV205" s="534"/>
      <c r="JW205" s="534"/>
      <c r="JX205" s="534"/>
      <c r="JY205" s="534"/>
      <c r="JZ205" s="534"/>
      <c r="KA205" s="534"/>
    </row>
    <row r="206" spans="1:287" s="535" customFormat="1" ht="27" hidden="1" customHeight="1" outlineLevel="1" x14ac:dyDescent="0.2">
      <c r="A206" s="532">
        <v>5</v>
      </c>
      <c r="B206" s="315"/>
      <c r="C206" s="245"/>
      <c r="D206" s="533"/>
      <c r="E206" s="231"/>
      <c r="F206" s="579" t="str">
        <f t="shared" si="100"/>
        <v/>
      </c>
      <c r="G206" s="2"/>
      <c r="H206" s="231"/>
      <c r="I206" s="579" t="str">
        <f t="shared" si="101"/>
        <v/>
      </c>
      <c r="J206" s="2"/>
      <c r="K206" s="231"/>
      <c r="L206" s="579" t="str">
        <f t="shared" si="102"/>
        <v/>
      </c>
      <c r="M206" s="2"/>
      <c r="N206" s="231"/>
      <c r="O206" s="579" t="str">
        <f t="shared" si="103"/>
        <v/>
      </c>
      <c r="P206" s="2"/>
      <c r="Q206" s="231"/>
      <c r="R206" s="579" t="str">
        <f t="shared" si="104"/>
        <v/>
      </c>
      <c r="S206" s="2"/>
      <c r="T206" s="231"/>
      <c r="U206" s="579" t="str">
        <f t="shared" si="105"/>
        <v/>
      </c>
      <c r="V206" s="2"/>
      <c r="W206" s="231"/>
      <c r="X206" s="579" t="str">
        <f t="shared" si="106"/>
        <v/>
      </c>
      <c r="Y206" s="2"/>
      <c r="Z206" s="231"/>
      <c r="AA206" s="579" t="str">
        <f t="shared" si="107"/>
        <v/>
      </c>
      <c r="AB206" s="2"/>
      <c r="AC206" s="231"/>
      <c r="AD206" s="579" t="str">
        <f t="shared" si="108"/>
        <v/>
      </c>
      <c r="AE206" s="2"/>
      <c r="AF206" s="231"/>
      <c r="AG206" s="579" t="str">
        <f t="shared" si="109"/>
        <v/>
      </c>
      <c r="AH206" s="2"/>
      <c r="AI206" s="231"/>
      <c r="AJ206" s="579" t="str">
        <f t="shared" si="110"/>
        <v/>
      </c>
      <c r="AK206" s="2"/>
      <c r="AL206" s="231"/>
      <c r="AM206" s="579" t="str">
        <f t="shared" si="111"/>
        <v/>
      </c>
      <c r="AN206" s="2"/>
      <c r="AO206" s="231"/>
      <c r="AP206" s="579" t="str">
        <f t="shared" si="112"/>
        <v/>
      </c>
      <c r="AQ206" s="2"/>
      <c r="AR206" s="231"/>
      <c r="AS206" s="579" t="str">
        <f t="shared" si="113"/>
        <v/>
      </c>
      <c r="AT206" s="2"/>
      <c r="AU206" s="231"/>
      <c r="AV206" s="579" t="str">
        <f t="shared" si="114"/>
        <v/>
      </c>
      <c r="AW206" s="2"/>
      <c r="AX206" s="231"/>
      <c r="AY206" s="579" t="str">
        <f t="shared" si="115"/>
        <v/>
      </c>
      <c r="AZ206" s="2"/>
      <c r="BA206" s="231"/>
      <c r="BB206" s="579" t="str">
        <f t="shared" si="116"/>
        <v/>
      </c>
      <c r="BC206" s="2"/>
      <c r="BD206" s="231"/>
      <c r="BE206" s="579" t="str">
        <f t="shared" si="117"/>
        <v/>
      </c>
      <c r="BF206" s="2"/>
      <c r="BG206" s="231"/>
      <c r="BH206" s="579" t="str">
        <f t="shared" si="118"/>
        <v/>
      </c>
      <c r="BI206" s="2"/>
      <c r="BJ206" s="231"/>
      <c r="BK206" s="579" t="str">
        <f t="shared" si="119"/>
        <v/>
      </c>
      <c r="BL206" s="153"/>
      <c r="BM206" s="31"/>
      <c r="BN206" s="31"/>
      <c r="BO206" s="31"/>
      <c r="BP206" s="31"/>
      <c r="BQ206" s="31"/>
      <c r="BR206" s="31"/>
      <c r="BS206" s="31"/>
      <c r="BT206" s="31"/>
      <c r="BU206" s="31"/>
      <c r="BV206" s="31"/>
      <c r="BW206" s="31"/>
      <c r="BX206" s="31"/>
      <c r="BY206" s="31"/>
      <c r="BZ206" s="31"/>
      <c r="CA206" s="31"/>
      <c r="CB206" s="153"/>
      <c r="CC206" s="153"/>
      <c r="CD206" s="153"/>
      <c r="CE206" s="153"/>
      <c r="CF206" s="153"/>
      <c r="CG206" s="153"/>
      <c r="CH206" s="153"/>
      <c r="CI206" s="153"/>
      <c r="CJ206" s="153"/>
      <c r="CK206" s="153"/>
      <c r="CL206" s="153"/>
      <c r="CM206" s="153"/>
      <c r="CN206" s="153"/>
      <c r="CO206" s="153"/>
      <c r="CP206" s="153"/>
      <c r="CQ206" s="153"/>
      <c r="CR206" s="153"/>
      <c r="CS206" s="153"/>
      <c r="CT206" s="153"/>
      <c r="CU206" s="153"/>
      <c r="CV206" s="153"/>
      <c r="CW206" s="153"/>
      <c r="CX206" s="153"/>
      <c r="CY206" s="153"/>
      <c r="CZ206" s="153"/>
      <c r="DA206" s="153"/>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P206" s="153"/>
      <c r="EQ206" s="153"/>
      <c r="ER206" s="153"/>
      <c r="ES206" s="153"/>
      <c r="ET206" s="153"/>
      <c r="EU206" s="153"/>
      <c r="EV206" s="153"/>
      <c r="EW206" s="153"/>
      <c r="EX206" s="153"/>
      <c r="EY206" s="153"/>
      <c r="EZ206" s="153"/>
      <c r="FA206" s="153"/>
      <c r="FB206" s="153"/>
      <c r="FC206" s="153"/>
      <c r="FD206" s="153"/>
      <c r="FE206" s="153"/>
      <c r="FF206" s="153"/>
      <c r="FG206" s="153"/>
      <c r="FH206" s="153"/>
      <c r="FI206" s="153"/>
      <c r="FJ206" s="153"/>
      <c r="FK206" s="153"/>
      <c r="FL206" s="153"/>
      <c r="FM206" s="153"/>
      <c r="FN206" s="153"/>
      <c r="FO206" s="153"/>
      <c r="FP206" s="153"/>
      <c r="FQ206" s="153"/>
      <c r="FR206" s="153"/>
      <c r="FS206" s="153"/>
      <c r="FT206" s="153"/>
      <c r="FU206" s="153"/>
      <c r="FV206" s="153"/>
      <c r="FW206" s="153"/>
      <c r="FX206" s="153"/>
      <c r="FY206" s="153"/>
      <c r="FZ206" s="153"/>
      <c r="GA206" s="153"/>
      <c r="GB206" s="153"/>
      <c r="GC206" s="153"/>
      <c r="GD206" s="153"/>
      <c r="GE206" s="153"/>
      <c r="GF206" s="153"/>
      <c r="GG206" s="153"/>
      <c r="GH206" s="153"/>
      <c r="GI206" s="153"/>
      <c r="GJ206" s="153"/>
      <c r="GK206" s="153"/>
      <c r="GL206" s="153"/>
      <c r="GM206" s="153"/>
      <c r="GN206" s="153"/>
      <c r="GO206" s="153"/>
      <c r="GP206" s="153"/>
      <c r="GQ206" s="153"/>
      <c r="GR206" s="153"/>
      <c r="GS206" s="153"/>
      <c r="GT206" s="153"/>
      <c r="GU206" s="153"/>
      <c r="GV206" s="534"/>
      <c r="GW206" s="534"/>
      <c r="GX206" s="534"/>
      <c r="GY206" s="534"/>
      <c r="GZ206" s="534"/>
      <c r="HA206" s="534"/>
      <c r="HB206" s="534"/>
      <c r="HC206" s="534"/>
      <c r="HD206" s="534"/>
      <c r="HE206" s="534"/>
      <c r="HF206" s="534"/>
      <c r="HG206" s="534"/>
      <c r="HH206" s="534"/>
      <c r="HI206" s="534"/>
      <c r="HJ206" s="534"/>
      <c r="HK206" s="534"/>
      <c r="HL206" s="534"/>
      <c r="HM206" s="534"/>
      <c r="HN206" s="534"/>
      <c r="HO206" s="534"/>
      <c r="HP206" s="534"/>
      <c r="HQ206" s="534"/>
      <c r="HR206" s="534"/>
      <c r="HS206" s="534"/>
      <c r="HT206" s="534"/>
      <c r="HU206" s="534"/>
      <c r="HV206" s="534"/>
      <c r="HW206" s="534"/>
      <c r="HX206" s="534"/>
      <c r="HY206" s="534"/>
      <c r="HZ206" s="534"/>
      <c r="IA206" s="534"/>
      <c r="IB206" s="534"/>
      <c r="IC206" s="534"/>
      <c r="ID206" s="534"/>
      <c r="IE206" s="534"/>
      <c r="IF206" s="534"/>
      <c r="IG206" s="534"/>
      <c r="IH206" s="534"/>
      <c r="II206" s="534"/>
      <c r="IJ206" s="534"/>
      <c r="IK206" s="534"/>
      <c r="IL206" s="534"/>
      <c r="IM206" s="534"/>
      <c r="IN206" s="534"/>
      <c r="IO206" s="534"/>
      <c r="IP206" s="534"/>
      <c r="IQ206" s="534"/>
      <c r="IR206" s="534"/>
      <c r="IS206" s="534"/>
      <c r="IT206" s="534"/>
      <c r="IU206" s="534"/>
      <c r="IV206" s="534"/>
      <c r="IW206" s="534"/>
      <c r="IX206" s="534"/>
      <c r="IY206" s="534"/>
      <c r="IZ206" s="534"/>
      <c r="JA206" s="534"/>
      <c r="JB206" s="534"/>
      <c r="JC206" s="534"/>
      <c r="JD206" s="534"/>
      <c r="JE206" s="534"/>
      <c r="JF206" s="534"/>
      <c r="JG206" s="534"/>
      <c r="JH206" s="534"/>
      <c r="JI206" s="534"/>
      <c r="JJ206" s="534"/>
      <c r="JK206" s="534"/>
      <c r="JL206" s="534"/>
      <c r="JM206" s="534"/>
      <c r="JN206" s="534"/>
      <c r="JO206" s="534"/>
      <c r="JP206" s="534"/>
      <c r="JQ206" s="534"/>
      <c r="JR206" s="534"/>
      <c r="JS206" s="534"/>
      <c r="JT206" s="534"/>
      <c r="JU206" s="534"/>
      <c r="JV206" s="534"/>
      <c r="JW206" s="534"/>
      <c r="JX206" s="534"/>
      <c r="JY206" s="534"/>
      <c r="JZ206" s="534"/>
      <c r="KA206" s="534"/>
    </row>
    <row r="207" spans="1:287" s="62" customFormat="1" ht="27" hidden="1" customHeight="1" outlineLevel="1" x14ac:dyDescent="0.2">
      <c r="A207" s="532"/>
      <c r="B207" s="592" t="s">
        <v>161</v>
      </c>
      <c r="C207" s="536"/>
      <c r="D207" s="537"/>
      <c r="E207" s="1256"/>
      <c r="F207" s="1256"/>
      <c r="G207" s="30"/>
      <c r="H207" s="1256"/>
      <c r="I207" s="1256"/>
      <c r="J207" s="30"/>
      <c r="K207" s="1256"/>
      <c r="L207" s="1256"/>
      <c r="M207" s="30"/>
      <c r="N207" s="1256"/>
      <c r="O207" s="1256"/>
      <c r="P207" s="30"/>
      <c r="Q207" s="1256"/>
      <c r="R207" s="1256"/>
      <c r="S207" s="30"/>
      <c r="T207" s="1256"/>
      <c r="U207" s="1256"/>
      <c r="V207" s="30"/>
      <c r="W207" s="1256"/>
      <c r="X207" s="1256"/>
      <c r="Y207" s="30"/>
      <c r="Z207" s="1256"/>
      <c r="AA207" s="1256"/>
      <c r="AB207" s="30"/>
      <c r="AC207" s="1256"/>
      <c r="AD207" s="1256"/>
      <c r="AE207" s="30"/>
      <c r="AF207" s="1256"/>
      <c r="AG207" s="1256"/>
      <c r="AH207" s="30"/>
      <c r="AI207" s="1256"/>
      <c r="AJ207" s="1256"/>
      <c r="AK207" s="30"/>
      <c r="AL207" s="1256"/>
      <c r="AM207" s="1256"/>
      <c r="AN207" s="30"/>
      <c r="AO207" s="1256"/>
      <c r="AP207" s="1256"/>
      <c r="AQ207" s="30"/>
      <c r="AR207" s="1256"/>
      <c r="AS207" s="1256"/>
      <c r="AT207" s="30"/>
      <c r="AU207" s="1256"/>
      <c r="AV207" s="1256"/>
      <c r="AW207" s="30"/>
      <c r="AX207" s="1256"/>
      <c r="AY207" s="1256"/>
      <c r="AZ207" s="30"/>
      <c r="BA207" s="1256"/>
      <c r="BB207" s="1256"/>
      <c r="BC207" s="30"/>
      <c r="BD207" s="1256"/>
      <c r="BE207" s="1256"/>
      <c r="BF207" s="30"/>
      <c r="BG207" s="1256"/>
      <c r="BH207" s="1256"/>
      <c r="BI207" s="30"/>
      <c r="BJ207" s="1256"/>
      <c r="BK207" s="1256"/>
      <c r="BM207" s="31"/>
      <c r="BN207" s="31"/>
      <c r="BO207" s="31"/>
      <c r="BP207" s="31"/>
      <c r="BQ207" s="31"/>
      <c r="BR207" s="31"/>
      <c r="BS207" s="31"/>
      <c r="BT207" s="31"/>
      <c r="BU207" s="31"/>
      <c r="BV207" s="31"/>
      <c r="BW207" s="31"/>
      <c r="BX207" s="31"/>
      <c r="BY207" s="31"/>
      <c r="BZ207" s="31"/>
      <c r="CA207" s="31"/>
    </row>
    <row r="208" spans="1:287" s="62" customFormat="1" ht="12.75" hidden="1" customHeight="1" outlineLevel="1" x14ac:dyDescent="0.2">
      <c r="A208" s="1257"/>
      <c r="B208" s="1257"/>
      <c r="C208" s="1257"/>
      <c r="D208" s="1257"/>
      <c r="E208" s="1257"/>
      <c r="F208" s="1257"/>
      <c r="G208" s="1257"/>
      <c r="H208" s="1257"/>
      <c r="I208" s="1257"/>
      <c r="J208" s="1257"/>
      <c r="K208" s="1257"/>
      <c r="L208" s="1257"/>
      <c r="M208" s="1257"/>
      <c r="N208" s="1257"/>
      <c r="O208" s="1257"/>
      <c r="P208" s="1257"/>
      <c r="Q208" s="1257"/>
      <c r="R208" s="1257"/>
      <c r="S208" s="1257"/>
      <c r="T208" s="1257"/>
      <c r="U208" s="1257"/>
      <c r="V208" s="1257"/>
      <c r="W208" s="1257"/>
      <c r="X208" s="1257"/>
      <c r="Y208" s="1257"/>
      <c r="Z208" s="1257"/>
      <c r="AA208" s="1257"/>
      <c r="AB208" s="1257"/>
      <c r="AC208" s="1257"/>
      <c r="AD208" s="1257"/>
      <c r="AE208" s="1257"/>
      <c r="AF208" s="1257"/>
      <c r="AG208" s="1257"/>
      <c r="AH208" s="1257"/>
      <c r="AI208" s="1257"/>
      <c r="AJ208" s="1257"/>
      <c r="AK208" s="1257"/>
      <c r="AL208" s="1257"/>
      <c r="AM208" s="1257"/>
      <c r="AN208" s="1257"/>
      <c r="AO208" s="1257"/>
      <c r="AP208" s="1257"/>
      <c r="AQ208" s="1257"/>
      <c r="AR208" s="1257"/>
      <c r="AS208" s="1257"/>
      <c r="AT208" s="1257"/>
      <c r="AU208" s="1257"/>
      <c r="AV208" s="1257"/>
      <c r="AW208" s="1257"/>
      <c r="AX208" s="1257"/>
      <c r="AY208" s="1257"/>
      <c r="AZ208" s="1257"/>
      <c r="BA208" s="1257"/>
      <c r="BB208" s="1257"/>
      <c r="BC208" s="1257"/>
      <c r="BD208" s="1257"/>
      <c r="BE208" s="1257"/>
      <c r="BF208" s="1257"/>
      <c r="BG208" s="1257"/>
      <c r="BH208" s="1257"/>
      <c r="BI208" s="1257"/>
      <c r="BJ208" s="1257"/>
      <c r="BK208" s="1257"/>
      <c r="BM208" s="31"/>
      <c r="BN208" s="31"/>
      <c r="BO208" s="31"/>
      <c r="BP208" s="31"/>
      <c r="BQ208" s="31"/>
      <c r="BR208" s="31"/>
      <c r="BS208" s="31"/>
      <c r="BT208" s="31"/>
      <c r="BU208" s="31"/>
      <c r="BV208" s="31"/>
      <c r="BW208" s="31"/>
      <c r="BX208" s="31"/>
      <c r="BY208" s="31"/>
      <c r="BZ208" s="31"/>
      <c r="CA208" s="31"/>
    </row>
    <row r="209" spans="1:287" s="62" customFormat="1" collapsed="1" x14ac:dyDescent="0.2">
      <c r="A209" s="540"/>
      <c r="B209" s="540"/>
      <c r="C209" s="540"/>
      <c r="D209" s="540"/>
      <c r="E209" s="540"/>
      <c r="F209" s="540"/>
      <c r="G209" s="30"/>
      <c r="H209" s="540"/>
      <c r="I209" s="540"/>
      <c r="J209" s="30"/>
      <c r="K209" s="540"/>
      <c r="L209" s="540"/>
      <c r="M209" s="30"/>
      <c r="N209" s="540"/>
      <c r="O209" s="540"/>
      <c r="P209" s="30"/>
      <c r="Q209" s="540"/>
      <c r="R209" s="540"/>
      <c r="S209" s="30"/>
      <c r="T209" s="540"/>
      <c r="U209" s="540"/>
      <c r="V209" s="30"/>
      <c r="W209" s="540"/>
      <c r="X209" s="540"/>
      <c r="Y209" s="30"/>
      <c r="Z209" s="540"/>
      <c r="AA209" s="540"/>
      <c r="AB209" s="30"/>
      <c r="AC209" s="540"/>
      <c r="AD209" s="540"/>
      <c r="AE209" s="30"/>
      <c r="AF209" s="540"/>
      <c r="AG209" s="540"/>
      <c r="AH209" s="30"/>
      <c r="AI209" s="540"/>
      <c r="AJ209" s="540"/>
      <c r="AK209" s="30"/>
      <c r="AL209" s="540"/>
      <c r="AM209" s="540"/>
      <c r="AN209" s="30"/>
      <c r="AO209" s="540"/>
      <c r="AP209" s="540"/>
      <c r="AQ209" s="30"/>
      <c r="AR209" s="540"/>
      <c r="AS209" s="540"/>
      <c r="AT209" s="30"/>
      <c r="AU209" s="540"/>
      <c r="AV209" s="540"/>
      <c r="AW209" s="30"/>
      <c r="AX209" s="540"/>
      <c r="AY209" s="540"/>
      <c r="AZ209" s="30"/>
      <c r="BA209" s="540"/>
      <c r="BB209" s="540"/>
      <c r="BC209" s="30"/>
      <c r="BD209" s="540"/>
      <c r="BE209" s="540"/>
      <c r="BF209" s="30"/>
      <c r="BG209" s="540"/>
      <c r="BH209" s="540"/>
      <c r="BI209" s="30"/>
      <c r="BJ209" s="540"/>
      <c r="BK209" s="540"/>
      <c r="BM209" s="31"/>
      <c r="BN209" s="31"/>
      <c r="BO209" s="31"/>
      <c r="BP209" s="31"/>
      <c r="BQ209" s="31"/>
      <c r="BR209" s="31"/>
      <c r="BS209" s="31"/>
      <c r="BT209" s="31"/>
      <c r="BU209" s="31"/>
      <c r="BV209" s="31"/>
      <c r="BW209" s="31"/>
      <c r="BX209" s="31"/>
      <c r="BY209" s="31"/>
      <c r="BZ209" s="31"/>
      <c r="CA209" s="31"/>
    </row>
    <row r="210" spans="1:287" s="519" customFormat="1" ht="12.75" hidden="1" customHeight="1" outlineLevel="1" x14ac:dyDescent="0.2">
      <c r="A210" s="217"/>
      <c r="B210" s="215"/>
      <c r="C210" s="243" t="s">
        <v>0</v>
      </c>
      <c r="D210" s="218"/>
      <c r="E210" s="180"/>
      <c r="F210" s="180"/>
      <c r="G210" s="30"/>
      <c r="H210" s="180"/>
      <c r="I210" s="180"/>
      <c r="J210" s="30"/>
      <c r="K210" s="180"/>
      <c r="L210" s="180"/>
      <c r="M210" s="30"/>
      <c r="N210" s="180"/>
      <c r="O210" s="180"/>
      <c r="P210" s="30"/>
      <c r="Q210" s="180"/>
      <c r="R210" s="180"/>
      <c r="S210" s="30"/>
      <c r="T210" s="180"/>
      <c r="U210" s="180"/>
      <c r="V210" s="30"/>
      <c r="W210" s="180"/>
      <c r="X210" s="180"/>
      <c r="Y210" s="30"/>
      <c r="Z210" s="180"/>
      <c r="AA210" s="180"/>
      <c r="AB210" s="30"/>
      <c r="AC210" s="180"/>
      <c r="AD210" s="180"/>
      <c r="AE210" s="30"/>
      <c r="AF210" s="180"/>
      <c r="AG210" s="180"/>
      <c r="AH210" s="30"/>
      <c r="AI210" s="180"/>
      <c r="AJ210" s="180"/>
      <c r="AK210" s="30"/>
      <c r="AL210" s="180"/>
      <c r="AM210" s="180"/>
      <c r="AN210" s="30"/>
      <c r="AO210" s="180"/>
      <c r="AP210" s="180"/>
      <c r="AQ210" s="30"/>
      <c r="AR210" s="180"/>
      <c r="AS210" s="180"/>
      <c r="AT210" s="30"/>
      <c r="AU210" s="180"/>
      <c r="AV210" s="180"/>
      <c r="AW210" s="30"/>
      <c r="AX210" s="180"/>
      <c r="AY210" s="180"/>
      <c r="AZ210" s="30"/>
      <c r="BA210" s="180"/>
      <c r="BB210" s="180"/>
      <c r="BC210" s="30"/>
      <c r="BD210" s="180"/>
      <c r="BE210" s="180"/>
      <c r="BF210" s="30"/>
      <c r="BG210" s="180"/>
      <c r="BH210" s="180"/>
      <c r="BI210" s="30"/>
      <c r="BJ210" s="180"/>
      <c r="BK210" s="180"/>
      <c r="BL210" s="167"/>
      <c r="BM210" s="31"/>
      <c r="BN210" s="31"/>
      <c r="BO210" s="31"/>
      <c r="BP210" s="31"/>
      <c r="BQ210" s="31"/>
      <c r="BR210" s="31"/>
      <c r="BS210" s="31"/>
      <c r="BT210" s="31"/>
      <c r="BU210" s="31"/>
      <c r="BV210" s="31"/>
      <c r="BW210" s="31"/>
      <c r="BX210" s="31"/>
      <c r="BY210" s="31"/>
      <c r="BZ210" s="31"/>
      <c r="CA210" s="31"/>
      <c r="CB210" s="167"/>
      <c r="CC210" s="167"/>
      <c r="CD210" s="167"/>
      <c r="CE210" s="167"/>
      <c r="CF210" s="167"/>
      <c r="CG210" s="167"/>
      <c r="CH210" s="167"/>
      <c r="CI210" s="167"/>
      <c r="CJ210" s="167"/>
      <c r="CK210" s="167"/>
      <c r="CL210" s="167"/>
      <c r="CM210" s="167"/>
      <c r="CN210" s="167"/>
      <c r="CO210" s="167"/>
      <c r="CP210" s="167"/>
      <c r="CQ210" s="167"/>
      <c r="CR210" s="139"/>
      <c r="CS210" s="139"/>
      <c r="CT210" s="139"/>
      <c r="CU210" s="139"/>
      <c r="CV210" s="139"/>
      <c r="CW210" s="139"/>
      <c r="CX210" s="139"/>
      <c r="CY210" s="139"/>
      <c r="CZ210" s="139"/>
      <c r="DA210" s="139"/>
      <c r="DB210" s="139"/>
      <c r="DC210" s="139"/>
      <c r="DD210" s="139"/>
      <c r="DE210" s="139"/>
      <c r="DF210" s="139"/>
      <c r="DG210" s="139"/>
      <c r="DH210" s="139"/>
      <c r="DI210" s="139"/>
      <c r="DJ210" s="139"/>
      <c r="DK210" s="139"/>
      <c r="DL210" s="139"/>
      <c r="DM210" s="139"/>
      <c r="DN210" s="139"/>
      <c r="DO210" s="139"/>
      <c r="DP210" s="139"/>
      <c r="DQ210" s="139"/>
      <c r="DR210" s="139"/>
      <c r="DS210" s="139"/>
      <c r="DT210" s="139"/>
      <c r="DU210" s="139"/>
      <c r="DV210" s="139"/>
      <c r="DW210" s="139"/>
      <c r="DX210" s="139"/>
      <c r="DY210" s="139"/>
      <c r="DZ210" s="139"/>
      <c r="EA210" s="139"/>
      <c r="EB210" s="139"/>
      <c r="EC210" s="139"/>
      <c r="ED210" s="139"/>
      <c r="EE210" s="139"/>
      <c r="EF210" s="139"/>
      <c r="EG210" s="139"/>
      <c r="EH210" s="139"/>
      <c r="EI210" s="139"/>
      <c r="EJ210" s="139"/>
      <c r="EK210" s="139"/>
      <c r="EL210" s="139"/>
      <c r="EM210" s="139"/>
      <c r="EN210" s="139"/>
      <c r="EO210" s="139"/>
      <c r="EP210" s="139"/>
      <c r="EQ210" s="139"/>
      <c r="ER210" s="139"/>
      <c r="ES210" s="139"/>
      <c r="ET210" s="139"/>
      <c r="EU210" s="139"/>
      <c r="EV210" s="139"/>
      <c r="EW210" s="139"/>
      <c r="EX210" s="139"/>
      <c r="EY210" s="139"/>
      <c r="EZ210" s="139"/>
      <c r="FA210" s="139"/>
      <c r="FB210" s="139"/>
      <c r="FC210" s="139"/>
      <c r="FD210" s="139"/>
      <c r="FE210" s="139"/>
      <c r="FF210" s="139"/>
      <c r="FG210" s="139"/>
      <c r="FH210" s="139"/>
      <c r="FI210" s="139"/>
      <c r="FJ210" s="139"/>
      <c r="FK210" s="139"/>
      <c r="FL210" s="139"/>
      <c r="FM210" s="139"/>
      <c r="FN210" s="139"/>
      <c r="FO210" s="139"/>
      <c r="FP210" s="139"/>
      <c r="FQ210" s="139"/>
      <c r="FR210" s="139"/>
      <c r="FS210" s="139"/>
      <c r="FT210" s="139"/>
      <c r="FU210" s="139"/>
      <c r="FV210" s="139"/>
      <c r="FW210" s="139"/>
      <c r="FX210" s="139"/>
      <c r="FY210" s="139"/>
      <c r="FZ210" s="139"/>
      <c r="GA210" s="139"/>
      <c r="GB210" s="139"/>
      <c r="GC210" s="139"/>
      <c r="GD210" s="139"/>
      <c r="GE210" s="139"/>
      <c r="GF210" s="139"/>
      <c r="GG210" s="139"/>
      <c r="GH210" s="139"/>
      <c r="GI210" s="139"/>
      <c r="GJ210" s="139"/>
      <c r="GK210" s="139"/>
      <c r="GL210" s="139"/>
      <c r="GM210" s="139"/>
      <c r="GN210" s="139"/>
      <c r="GO210" s="139"/>
      <c r="GP210" s="139"/>
      <c r="GQ210" s="139"/>
      <c r="GR210" s="139"/>
      <c r="GS210" s="139"/>
      <c r="GT210" s="139"/>
      <c r="GU210" s="139"/>
    </row>
    <row r="211" spans="1:287" s="521" customFormat="1" ht="30" hidden="1" customHeight="1" outlineLevel="1" x14ac:dyDescent="0.2">
      <c r="A211" s="155" t="str">
        <f>IF($B211="","","ZK 8")</f>
        <v>ZK 8</v>
      </c>
      <c r="B211" s="313" t="s">
        <v>140</v>
      </c>
      <c r="C211" s="244"/>
      <c r="D211" s="520"/>
      <c r="E211" s="1276"/>
      <c r="F211" s="1276"/>
      <c r="G211" s="30"/>
      <c r="H211" s="1276"/>
      <c r="I211" s="1276"/>
      <c r="J211" s="30"/>
      <c r="K211" s="1276"/>
      <c r="L211" s="1276"/>
      <c r="M211" s="30"/>
      <c r="N211" s="1276"/>
      <c r="O211" s="1276"/>
      <c r="P211" s="30"/>
      <c r="Q211" s="1276"/>
      <c r="R211" s="1276"/>
      <c r="S211" s="30"/>
      <c r="T211" s="1276"/>
      <c r="U211" s="1276"/>
      <c r="V211" s="30"/>
      <c r="W211" s="1276"/>
      <c r="X211" s="1276"/>
      <c r="Y211" s="30"/>
      <c r="Z211" s="1276"/>
      <c r="AA211" s="1276"/>
      <c r="AB211" s="30"/>
      <c r="AC211" s="1276"/>
      <c r="AD211" s="1276"/>
      <c r="AE211" s="30"/>
      <c r="AF211" s="1276"/>
      <c r="AG211" s="1276"/>
      <c r="AH211" s="30"/>
      <c r="AI211" s="1276"/>
      <c r="AJ211" s="1276"/>
      <c r="AK211" s="30"/>
      <c r="AL211" s="1276"/>
      <c r="AM211" s="1276"/>
      <c r="AN211" s="30"/>
      <c r="AO211" s="1276"/>
      <c r="AP211" s="1276"/>
      <c r="AQ211" s="30"/>
      <c r="AR211" s="1276"/>
      <c r="AS211" s="1276"/>
      <c r="AT211" s="30"/>
      <c r="AU211" s="1276"/>
      <c r="AV211" s="1276"/>
      <c r="AW211" s="30"/>
      <c r="AX211" s="1276"/>
      <c r="AY211" s="1276"/>
      <c r="AZ211" s="30"/>
      <c r="BA211" s="1276"/>
      <c r="BB211" s="1276"/>
      <c r="BC211" s="30"/>
      <c r="BD211" s="1276"/>
      <c r="BE211" s="1276"/>
      <c r="BF211" s="30"/>
      <c r="BG211" s="1276"/>
      <c r="BH211" s="1276"/>
      <c r="BI211" s="30"/>
      <c r="BJ211" s="1276"/>
      <c r="BK211" s="1276"/>
      <c r="BL211" s="212"/>
      <c r="BM211" s="31"/>
      <c r="BN211" s="31"/>
      <c r="BO211" s="31"/>
      <c r="BP211" s="31"/>
      <c r="BQ211" s="31"/>
      <c r="BR211" s="31"/>
      <c r="BS211" s="31"/>
      <c r="BT211" s="31"/>
      <c r="BU211" s="31"/>
      <c r="BV211" s="31"/>
      <c r="BW211" s="31"/>
      <c r="BX211" s="31"/>
      <c r="BY211" s="31"/>
      <c r="BZ211" s="31"/>
      <c r="CA211" s="31"/>
      <c r="CB211" s="212"/>
      <c r="CC211" s="212"/>
      <c r="CD211" s="212"/>
      <c r="CE211" s="212"/>
      <c r="CF211" s="212"/>
      <c r="CG211" s="212"/>
      <c r="CH211" s="212"/>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2"/>
      <c r="DW211" s="212"/>
      <c r="DX211" s="212"/>
      <c r="DY211" s="212"/>
      <c r="DZ211" s="212"/>
      <c r="EA211" s="212"/>
      <c r="EB211" s="212"/>
      <c r="EC211" s="212"/>
      <c r="ED211" s="212"/>
      <c r="EE211" s="212"/>
      <c r="EF211" s="212"/>
      <c r="EG211" s="212"/>
      <c r="EH211" s="212"/>
      <c r="EI211" s="212"/>
      <c r="EJ211" s="212"/>
      <c r="EK211" s="212"/>
      <c r="EL211" s="212"/>
      <c r="EM211" s="212"/>
      <c r="EN211" s="212"/>
      <c r="EO211" s="212"/>
      <c r="EP211" s="212"/>
      <c r="EQ211" s="212"/>
      <c r="ER211" s="212"/>
      <c r="ES211" s="212"/>
      <c r="ET211" s="212"/>
      <c r="EU211" s="212"/>
      <c r="EV211" s="212"/>
      <c r="EW211" s="212"/>
      <c r="EX211" s="212"/>
      <c r="EY211" s="212"/>
      <c r="EZ211" s="212"/>
      <c r="FA211" s="212"/>
      <c r="FB211" s="212"/>
      <c r="FC211" s="212"/>
      <c r="FD211" s="212"/>
      <c r="FE211" s="212"/>
      <c r="FF211" s="212"/>
      <c r="FG211" s="212"/>
      <c r="FH211" s="212"/>
      <c r="FI211" s="212"/>
      <c r="FJ211" s="212"/>
      <c r="FK211" s="212"/>
      <c r="FL211" s="212"/>
      <c r="FM211" s="212"/>
      <c r="FN211" s="212"/>
      <c r="FO211" s="212"/>
      <c r="FP211" s="212"/>
      <c r="FQ211" s="212"/>
      <c r="FR211" s="212"/>
      <c r="FS211" s="212"/>
      <c r="FT211" s="212"/>
      <c r="FU211" s="212"/>
      <c r="FV211" s="212"/>
      <c r="FW211" s="212"/>
      <c r="FX211" s="212"/>
      <c r="FY211" s="212"/>
      <c r="FZ211" s="212"/>
      <c r="GA211" s="212"/>
      <c r="GB211" s="212"/>
      <c r="GC211" s="212"/>
      <c r="GD211" s="212"/>
      <c r="GE211" s="212"/>
      <c r="GF211" s="212"/>
      <c r="GG211" s="212"/>
      <c r="GH211" s="212"/>
      <c r="GI211" s="212"/>
      <c r="GJ211" s="212"/>
      <c r="GK211" s="212"/>
      <c r="GL211" s="212"/>
      <c r="GM211" s="212"/>
      <c r="GN211" s="212"/>
      <c r="GO211" s="212"/>
      <c r="GP211" s="212"/>
      <c r="GQ211" s="212"/>
      <c r="GR211" s="212"/>
      <c r="GS211" s="212"/>
      <c r="GT211" s="212"/>
      <c r="GU211" s="212"/>
      <c r="GV211" s="305"/>
      <c r="GW211" s="305"/>
      <c r="GX211" s="305"/>
      <c r="GY211" s="305"/>
      <c r="GZ211" s="305"/>
      <c r="HA211" s="305"/>
      <c r="HB211" s="305"/>
      <c r="HC211" s="305"/>
      <c r="HD211" s="305"/>
      <c r="HE211" s="305"/>
      <c r="HF211" s="305"/>
      <c r="HG211" s="305"/>
      <c r="HH211" s="305"/>
      <c r="HI211" s="305"/>
      <c r="HJ211" s="305"/>
      <c r="HK211" s="305"/>
      <c r="HL211" s="305"/>
      <c r="HM211" s="305"/>
      <c r="HN211" s="305"/>
      <c r="HO211" s="305"/>
      <c r="HP211" s="305"/>
      <c r="HQ211" s="305"/>
      <c r="HR211" s="305"/>
      <c r="HS211" s="305"/>
      <c r="HT211" s="305"/>
      <c r="HU211" s="305"/>
      <c r="HV211" s="305"/>
      <c r="HW211" s="305"/>
      <c r="HX211" s="305"/>
      <c r="HY211" s="305"/>
      <c r="HZ211" s="305"/>
      <c r="IA211" s="305"/>
      <c r="IB211" s="305"/>
      <c r="IC211" s="305"/>
      <c r="ID211" s="305"/>
      <c r="IE211" s="305"/>
      <c r="IF211" s="305"/>
      <c r="IG211" s="305"/>
      <c r="IH211" s="305"/>
      <c r="II211" s="305"/>
      <c r="IJ211" s="305"/>
      <c r="IK211" s="305"/>
      <c r="IL211" s="305"/>
      <c r="IM211" s="305"/>
      <c r="IN211" s="305"/>
      <c r="IO211" s="305"/>
      <c r="IP211" s="305"/>
      <c r="IQ211" s="305"/>
      <c r="IR211" s="305"/>
      <c r="IS211" s="305"/>
      <c r="IT211" s="305"/>
      <c r="IU211" s="305"/>
      <c r="IV211" s="305"/>
      <c r="IW211" s="305"/>
      <c r="IX211" s="305"/>
      <c r="IY211" s="305"/>
      <c r="IZ211" s="305"/>
      <c r="JA211" s="305"/>
      <c r="JB211" s="305"/>
      <c r="JC211" s="305"/>
      <c r="JD211" s="305"/>
      <c r="JE211" s="305"/>
      <c r="JF211" s="305"/>
      <c r="JG211" s="305"/>
      <c r="JH211" s="305"/>
      <c r="JI211" s="305"/>
      <c r="JJ211" s="305"/>
      <c r="JK211" s="305"/>
      <c r="JL211" s="305"/>
      <c r="JM211" s="305"/>
      <c r="JN211" s="305"/>
      <c r="JO211" s="305"/>
      <c r="JP211" s="305"/>
      <c r="JQ211" s="305"/>
      <c r="JR211" s="305"/>
      <c r="JS211" s="305"/>
      <c r="JT211" s="305"/>
      <c r="JU211" s="305"/>
      <c r="JV211" s="305"/>
      <c r="JW211" s="305"/>
      <c r="JX211" s="305"/>
      <c r="JY211" s="305"/>
      <c r="JZ211" s="305"/>
      <c r="KA211" s="305"/>
    </row>
    <row r="212" spans="1:287" s="454" customFormat="1" ht="99.75" hidden="1" customHeight="1" outlineLevel="1" x14ac:dyDescent="0.2">
      <c r="A212" s="216"/>
      <c r="B212" s="316" t="str">
        <f>IF($B211=$B$377,$C$377,IF($B211=$B$378,$C$378,IF($B211=$B$379,$C$379,IF($B211=$B$380,$C$380,IF($B211=$B$381,$C$381,IF($B211=$B$382,$C$382,IF($B211=$B$383,$C$383,IF($B211=$B$384,$C$384,IF($B211=$B$385,$C$385,IF($B211=$B$386,$C$386,IF($B211=$B$387,$C$387,IF($B211=$B$388,$C$388,""))))))))))))</f>
        <v xml:space="preserve">Beschreibung </v>
      </c>
      <c r="C212" s="1258"/>
      <c r="D212" s="522"/>
      <c r="E212" s="1276"/>
      <c r="F212" s="1276"/>
      <c r="G212" s="30"/>
      <c r="H212" s="1276"/>
      <c r="I212" s="1276"/>
      <c r="J212" s="30"/>
      <c r="K212" s="1276"/>
      <c r="L212" s="1276"/>
      <c r="M212" s="30"/>
      <c r="N212" s="1276"/>
      <c r="O212" s="1276"/>
      <c r="P212" s="30"/>
      <c r="Q212" s="1276"/>
      <c r="R212" s="1276"/>
      <c r="S212" s="30"/>
      <c r="T212" s="1276"/>
      <c r="U212" s="1276"/>
      <c r="V212" s="30"/>
      <c r="W212" s="1276"/>
      <c r="X212" s="1276"/>
      <c r="Y212" s="30"/>
      <c r="Z212" s="1276"/>
      <c r="AA212" s="1276"/>
      <c r="AB212" s="30"/>
      <c r="AC212" s="1276"/>
      <c r="AD212" s="1276"/>
      <c r="AE212" s="30"/>
      <c r="AF212" s="1276"/>
      <c r="AG212" s="1276"/>
      <c r="AH212" s="30"/>
      <c r="AI212" s="1276"/>
      <c r="AJ212" s="1276"/>
      <c r="AK212" s="30"/>
      <c r="AL212" s="1276"/>
      <c r="AM212" s="1276"/>
      <c r="AN212" s="30"/>
      <c r="AO212" s="1276"/>
      <c r="AP212" s="1276"/>
      <c r="AQ212" s="30"/>
      <c r="AR212" s="1276"/>
      <c r="AS212" s="1276"/>
      <c r="AT212" s="30"/>
      <c r="AU212" s="1276"/>
      <c r="AV212" s="1276"/>
      <c r="AW212" s="30"/>
      <c r="AX212" s="1276"/>
      <c r="AY212" s="1276"/>
      <c r="AZ212" s="30"/>
      <c r="BA212" s="1276"/>
      <c r="BB212" s="1276"/>
      <c r="BC212" s="30"/>
      <c r="BD212" s="1276"/>
      <c r="BE212" s="1276"/>
      <c r="BF212" s="30"/>
      <c r="BG212" s="1276"/>
      <c r="BH212" s="1276"/>
      <c r="BI212" s="30"/>
      <c r="BJ212" s="1276"/>
      <c r="BK212" s="1276"/>
      <c r="BL212" s="73"/>
      <c r="BM212" s="31"/>
      <c r="BN212" s="31"/>
      <c r="BO212" s="31"/>
      <c r="BP212" s="31"/>
      <c r="BQ212" s="31"/>
      <c r="BR212" s="31"/>
      <c r="BS212" s="31"/>
      <c r="BT212" s="31"/>
      <c r="BU212" s="31"/>
      <c r="BV212" s="31"/>
      <c r="BW212" s="31"/>
      <c r="BX212" s="31"/>
      <c r="BY212" s="31"/>
      <c r="BZ212" s="31"/>
      <c r="CA212" s="31"/>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row>
    <row r="213" spans="1:287" ht="27" hidden="1" customHeight="1" outlineLevel="2" x14ac:dyDescent="0.2">
      <c r="A213" s="242"/>
      <c r="B213" s="312" t="s">
        <v>146</v>
      </c>
      <c r="C213" s="1259"/>
      <c r="D213" s="524"/>
      <c r="E213" s="1276"/>
      <c r="F213" s="1276"/>
      <c r="H213" s="1276"/>
      <c r="I213" s="1276"/>
      <c r="K213" s="1276"/>
      <c r="L213" s="1276"/>
      <c r="N213" s="1276"/>
      <c r="O213" s="1276"/>
      <c r="Q213" s="1276"/>
      <c r="R213" s="1276"/>
      <c r="T213" s="1276"/>
      <c r="U213" s="1276"/>
      <c r="W213" s="1276"/>
      <c r="X213" s="1276"/>
      <c r="Z213" s="1276"/>
      <c r="AA213" s="1276"/>
      <c r="AC213" s="1276"/>
      <c r="AD213" s="1276"/>
      <c r="AF213" s="1276"/>
      <c r="AG213" s="1276"/>
      <c r="AI213" s="1276"/>
      <c r="AJ213" s="1276"/>
      <c r="AL213" s="1276"/>
      <c r="AM213" s="1276"/>
      <c r="AO213" s="1276"/>
      <c r="AP213" s="1276"/>
      <c r="AR213" s="1276"/>
      <c r="AS213" s="1276"/>
      <c r="AU213" s="1276"/>
      <c r="AV213" s="1276"/>
      <c r="AX213" s="1276"/>
      <c r="AY213" s="1276"/>
      <c r="BA213" s="1276"/>
      <c r="BB213" s="1276"/>
      <c r="BD213" s="1276"/>
      <c r="BE213" s="1276"/>
      <c r="BG213" s="1276"/>
      <c r="BH213" s="1276"/>
      <c r="BJ213" s="1276"/>
      <c r="BK213" s="1276"/>
      <c r="BL213" s="62"/>
      <c r="CB213" s="62"/>
      <c r="CC213" s="62"/>
      <c r="CD213" s="62"/>
      <c r="CE213" s="62"/>
      <c r="CF213" s="62"/>
      <c r="CG213" s="62"/>
      <c r="CH213" s="62"/>
      <c r="CI213" s="62"/>
      <c r="CJ213" s="62"/>
      <c r="CK213" s="62"/>
      <c r="CL213" s="62"/>
      <c r="CM213" s="62"/>
      <c r="CN213" s="62"/>
      <c r="CO213" s="62"/>
      <c r="CP213" s="62"/>
      <c r="CQ213" s="62"/>
      <c r="GH213" s="62"/>
      <c r="GI213" s="62"/>
      <c r="GJ213" s="62"/>
      <c r="GK213" s="62"/>
      <c r="GL213" s="62"/>
      <c r="GM213" s="62"/>
      <c r="GN213" s="62"/>
      <c r="GO213" s="62"/>
      <c r="GP213" s="62"/>
      <c r="GQ213" s="62"/>
      <c r="GR213" s="62"/>
      <c r="GS213" s="62"/>
      <c r="GT213" s="62"/>
      <c r="GU213" s="62"/>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row>
    <row r="214" spans="1:287" ht="27" hidden="1" customHeight="1" outlineLevel="2" x14ac:dyDescent="0.2">
      <c r="A214" s="242"/>
      <c r="B214" s="312" t="s">
        <v>147</v>
      </c>
      <c r="C214" s="1259"/>
      <c r="D214" s="524"/>
      <c r="E214" s="1276"/>
      <c r="F214" s="1276"/>
      <c r="H214" s="1276"/>
      <c r="I214" s="1276"/>
      <c r="K214" s="1276"/>
      <c r="L214" s="1276"/>
      <c r="N214" s="1276"/>
      <c r="O214" s="1276"/>
      <c r="Q214" s="1276"/>
      <c r="R214" s="1276"/>
      <c r="T214" s="1276"/>
      <c r="U214" s="1276"/>
      <c r="W214" s="1276"/>
      <c r="X214" s="1276"/>
      <c r="Z214" s="1276"/>
      <c r="AA214" s="1276"/>
      <c r="AC214" s="1276"/>
      <c r="AD214" s="1276"/>
      <c r="AF214" s="1276"/>
      <c r="AG214" s="1276"/>
      <c r="AI214" s="1276"/>
      <c r="AJ214" s="1276"/>
      <c r="AL214" s="1276"/>
      <c r="AM214" s="1276"/>
      <c r="AO214" s="1276"/>
      <c r="AP214" s="1276"/>
      <c r="AR214" s="1276"/>
      <c r="AS214" s="1276"/>
      <c r="AU214" s="1276"/>
      <c r="AV214" s="1276"/>
      <c r="AX214" s="1276"/>
      <c r="AY214" s="1276"/>
      <c r="BA214" s="1276"/>
      <c r="BB214" s="1276"/>
      <c r="BD214" s="1276"/>
      <c r="BE214" s="1276"/>
      <c r="BG214" s="1276"/>
      <c r="BH214" s="1276"/>
      <c r="BJ214" s="1276"/>
      <c r="BK214" s="1276"/>
      <c r="BL214" s="62"/>
      <c r="CB214" s="62"/>
      <c r="CC214" s="62"/>
      <c r="CD214" s="62"/>
      <c r="CE214" s="62"/>
      <c r="CF214" s="62"/>
      <c r="CG214" s="62"/>
      <c r="CH214" s="62"/>
      <c r="CI214" s="62"/>
      <c r="CJ214" s="62"/>
      <c r="CK214" s="62"/>
      <c r="CL214" s="62"/>
      <c r="CM214" s="62"/>
      <c r="CN214" s="62"/>
      <c r="CO214" s="62"/>
      <c r="CP214" s="62"/>
      <c r="CQ214" s="62"/>
      <c r="GH214" s="62"/>
      <c r="GI214" s="62"/>
      <c r="GJ214" s="62"/>
      <c r="GK214" s="62"/>
      <c r="GL214" s="62"/>
      <c r="GM214" s="62"/>
      <c r="GN214" s="62"/>
      <c r="GO214" s="62"/>
      <c r="GP214" s="62"/>
      <c r="GQ214" s="62"/>
      <c r="GR214" s="62"/>
      <c r="GS214" s="62"/>
      <c r="GT214" s="62"/>
      <c r="GU214" s="62"/>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row>
    <row r="215" spans="1:287" ht="27" hidden="1" customHeight="1" outlineLevel="2" x14ac:dyDescent="0.2">
      <c r="A215" s="242"/>
      <c r="B215" s="312" t="s">
        <v>148</v>
      </c>
      <c r="C215" s="1259"/>
      <c r="D215" s="524"/>
      <c r="E215" s="1276"/>
      <c r="F215" s="1276"/>
      <c r="H215" s="1276"/>
      <c r="I215" s="1276"/>
      <c r="K215" s="1276"/>
      <c r="L215" s="1276"/>
      <c r="N215" s="1276"/>
      <c r="O215" s="1276"/>
      <c r="Q215" s="1276"/>
      <c r="R215" s="1276"/>
      <c r="T215" s="1276"/>
      <c r="U215" s="1276"/>
      <c r="W215" s="1276"/>
      <c r="X215" s="1276"/>
      <c r="Z215" s="1276"/>
      <c r="AA215" s="1276"/>
      <c r="AC215" s="1276"/>
      <c r="AD215" s="1276"/>
      <c r="AF215" s="1276"/>
      <c r="AG215" s="1276"/>
      <c r="AI215" s="1276"/>
      <c r="AJ215" s="1276"/>
      <c r="AL215" s="1276"/>
      <c r="AM215" s="1276"/>
      <c r="AO215" s="1276"/>
      <c r="AP215" s="1276"/>
      <c r="AR215" s="1276"/>
      <c r="AS215" s="1276"/>
      <c r="AU215" s="1276"/>
      <c r="AV215" s="1276"/>
      <c r="AX215" s="1276"/>
      <c r="AY215" s="1276"/>
      <c r="BA215" s="1276"/>
      <c r="BB215" s="1276"/>
      <c r="BD215" s="1276"/>
      <c r="BE215" s="1276"/>
      <c r="BG215" s="1276"/>
      <c r="BH215" s="1276"/>
      <c r="BJ215" s="1276"/>
      <c r="BK215" s="1276"/>
      <c r="BL215" s="62"/>
      <c r="CB215" s="62"/>
      <c r="CC215" s="62"/>
      <c r="CD215" s="62"/>
      <c r="CE215" s="62"/>
      <c r="CF215" s="62"/>
      <c r="CG215" s="62"/>
      <c r="CH215" s="62"/>
      <c r="CI215" s="62"/>
      <c r="CJ215" s="62"/>
      <c r="CK215" s="62"/>
      <c r="CL215" s="62"/>
      <c r="CM215" s="62"/>
      <c r="CN215" s="62"/>
      <c r="CO215" s="62"/>
      <c r="CP215" s="62"/>
      <c r="CQ215" s="62"/>
      <c r="GH215" s="62"/>
      <c r="GI215" s="62"/>
      <c r="GJ215" s="62"/>
      <c r="GK215" s="62"/>
      <c r="GL215" s="62"/>
      <c r="GM215" s="62"/>
      <c r="GN215" s="62"/>
      <c r="GO215" s="62"/>
      <c r="GP215" s="62"/>
      <c r="GQ215" s="62"/>
      <c r="GR215" s="62"/>
      <c r="GS215" s="62"/>
      <c r="GT215" s="62"/>
      <c r="GU215" s="62"/>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row>
    <row r="216" spans="1:287" s="454" customFormat="1" ht="27" hidden="1" customHeight="1" outlineLevel="2" x14ac:dyDescent="0.2">
      <c r="A216" s="523"/>
      <c r="B216" s="590" t="s">
        <v>155</v>
      </c>
      <c r="C216" s="1259"/>
      <c r="D216" s="522"/>
      <c r="E216" s="1276"/>
      <c r="F216" s="1276"/>
      <c r="G216" s="30"/>
      <c r="H216" s="1276"/>
      <c r="I216" s="1276"/>
      <c r="J216" s="30"/>
      <c r="K216" s="1276"/>
      <c r="L216" s="1276"/>
      <c r="M216" s="30"/>
      <c r="N216" s="1276"/>
      <c r="O216" s="1276"/>
      <c r="P216" s="30"/>
      <c r="Q216" s="1276"/>
      <c r="R216" s="1276"/>
      <c r="S216" s="30"/>
      <c r="T216" s="1276"/>
      <c r="U216" s="1276"/>
      <c r="V216" s="30"/>
      <c r="W216" s="1276"/>
      <c r="X216" s="1276"/>
      <c r="Y216" s="30"/>
      <c r="Z216" s="1276"/>
      <c r="AA216" s="1276"/>
      <c r="AB216" s="30"/>
      <c r="AC216" s="1276"/>
      <c r="AD216" s="1276"/>
      <c r="AE216" s="30"/>
      <c r="AF216" s="1276"/>
      <c r="AG216" s="1276"/>
      <c r="AH216" s="30"/>
      <c r="AI216" s="1276"/>
      <c r="AJ216" s="1276"/>
      <c r="AK216" s="30"/>
      <c r="AL216" s="1276"/>
      <c r="AM216" s="1276"/>
      <c r="AN216" s="30"/>
      <c r="AO216" s="1276"/>
      <c r="AP216" s="1276"/>
      <c r="AQ216" s="30"/>
      <c r="AR216" s="1276"/>
      <c r="AS216" s="1276"/>
      <c r="AT216" s="30"/>
      <c r="AU216" s="1276"/>
      <c r="AV216" s="1276"/>
      <c r="AW216" s="30"/>
      <c r="AX216" s="1276"/>
      <c r="AY216" s="1276"/>
      <c r="AZ216" s="30"/>
      <c r="BA216" s="1276"/>
      <c r="BB216" s="1276"/>
      <c r="BC216" s="30"/>
      <c r="BD216" s="1276"/>
      <c r="BE216" s="1276"/>
      <c r="BF216" s="30"/>
      <c r="BG216" s="1276"/>
      <c r="BH216" s="1276"/>
      <c r="BI216" s="30"/>
      <c r="BJ216" s="1276"/>
      <c r="BK216" s="1276"/>
      <c r="BL216" s="73"/>
      <c r="BM216" s="31"/>
      <c r="BN216" s="31"/>
      <c r="BO216" s="31"/>
      <c r="BP216" s="31"/>
      <c r="BQ216" s="31"/>
      <c r="BR216" s="31"/>
      <c r="BS216" s="31"/>
      <c r="BT216" s="31"/>
      <c r="BU216" s="31"/>
      <c r="BV216" s="31"/>
      <c r="BW216" s="31"/>
      <c r="BX216" s="31"/>
      <c r="BY216" s="31"/>
      <c r="BZ216" s="31"/>
      <c r="CA216" s="31"/>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row>
    <row r="217" spans="1:287" s="454" customFormat="1" ht="27" hidden="1" customHeight="1" outlineLevel="2" x14ac:dyDescent="0.2">
      <c r="A217" s="523"/>
      <c r="B217" s="525"/>
      <c r="C217" s="1259"/>
      <c r="D217" s="522"/>
      <c r="E217" s="1276"/>
      <c r="F217" s="1276"/>
      <c r="G217" s="30"/>
      <c r="H217" s="1276"/>
      <c r="I217" s="1276"/>
      <c r="J217" s="30"/>
      <c r="K217" s="1276"/>
      <c r="L217" s="1276"/>
      <c r="M217" s="30"/>
      <c r="N217" s="1276"/>
      <c r="O217" s="1276"/>
      <c r="P217" s="30"/>
      <c r="Q217" s="1276"/>
      <c r="R217" s="1276"/>
      <c r="S217" s="30"/>
      <c r="T217" s="1276"/>
      <c r="U217" s="1276"/>
      <c r="V217" s="30"/>
      <c r="W217" s="1276"/>
      <c r="X217" s="1276"/>
      <c r="Y217" s="30"/>
      <c r="Z217" s="1276"/>
      <c r="AA217" s="1276"/>
      <c r="AB217" s="30"/>
      <c r="AC217" s="1276"/>
      <c r="AD217" s="1276"/>
      <c r="AE217" s="30"/>
      <c r="AF217" s="1276"/>
      <c r="AG217" s="1276"/>
      <c r="AH217" s="30"/>
      <c r="AI217" s="1276"/>
      <c r="AJ217" s="1276"/>
      <c r="AK217" s="30"/>
      <c r="AL217" s="1276"/>
      <c r="AM217" s="1276"/>
      <c r="AN217" s="30"/>
      <c r="AO217" s="1276"/>
      <c r="AP217" s="1276"/>
      <c r="AQ217" s="30"/>
      <c r="AR217" s="1276"/>
      <c r="AS217" s="1276"/>
      <c r="AT217" s="30"/>
      <c r="AU217" s="1276"/>
      <c r="AV217" s="1276"/>
      <c r="AW217" s="30"/>
      <c r="AX217" s="1276"/>
      <c r="AY217" s="1276"/>
      <c r="AZ217" s="30"/>
      <c r="BA217" s="1276"/>
      <c r="BB217" s="1276"/>
      <c r="BC217" s="30"/>
      <c r="BD217" s="1276"/>
      <c r="BE217" s="1276"/>
      <c r="BF217" s="30"/>
      <c r="BG217" s="1276"/>
      <c r="BH217" s="1276"/>
      <c r="BI217" s="30"/>
      <c r="BJ217" s="1276"/>
      <c r="BK217" s="1276"/>
      <c r="BL217" s="73"/>
      <c r="BM217" s="31"/>
      <c r="BN217" s="31"/>
      <c r="BO217" s="31"/>
      <c r="BP217" s="31"/>
      <c r="BQ217" s="31"/>
      <c r="BR217" s="31"/>
      <c r="BS217" s="31"/>
      <c r="BT217" s="31"/>
      <c r="BU217" s="31"/>
      <c r="BV217" s="31"/>
      <c r="BW217" s="31"/>
      <c r="BX217" s="31"/>
      <c r="BY217" s="31"/>
      <c r="BZ217" s="31"/>
      <c r="CA217" s="31"/>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row>
    <row r="218" spans="1:287" ht="27" hidden="1" customHeight="1" outlineLevel="3" x14ac:dyDescent="0.2">
      <c r="A218" s="523"/>
      <c r="B218" s="526" t="s">
        <v>156</v>
      </c>
      <c r="C218" s="1259"/>
      <c r="D218" s="524"/>
      <c r="E218" s="1276"/>
      <c r="F218" s="1276"/>
      <c r="H218" s="1276"/>
      <c r="I218" s="1276"/>
      <c r="K218" s="1276"/>
      <c r="L218" s="1276"/>
      <c r="N218" s="1276"/>
      <c r="O218" s="1276"/>
      <c r="Q218" s="1276"/>
      <c r="R218" s="1276"/>
      <c r="T218" s="1276"/>
      <c r="U218" s="1276"/>
      <c r="W218" s="1276"/>
      <c r="X218" s="1276"/>
      <c r="Z218" s="1276"/>
      <c r="AA218" s="1276"/>
      <c r="AC218" s="1276"/>
      <c r="AD218" s="1276"/>
      <c r="AF218" s="1276"/>
      <c r="AG218" s="1276"/>
      <c r="AI218" s="1276"/>
      <c r="AJ218" s="1276"/>
      <c r="AL218" s="1276"/>
      <c r="AM218" s="1276"/>
      <c r="AO218" s="1276"/>
      <c r="AP218" s="1276"/>
      <c r="AR218" s="1276"/>
      <c r="AS218" s="1276"/>
      <c r="AU218" s="1276"/>
      <c r="AV218" s="1276"/>
      <c r="AX218" s="1276"/>
      <c r="AY218" s="1276"/>
      <c r="BA218" s="1276"/>
      <c r="BB218" s="1276"/>
      <c r="BD218" s="1276"/>
      <c r="BE218" s="1276"/>
      <c r="BG218" s="1276"/>
      <c r="BH218" s="1276"/>
      <c r="BJ218" s="1276"/>
      <c r="BK218" s="1276"/>
      <c r="BL218" s="62"/>
      <c r="CB218" s="62"/>
      <c r="CC218" s="62"/>
      <c r="CD218" s="62"/>
      <c r="CE218" s="62"/>
      <c r="CF218" s="62"/>
      <c r="CG218" s="62"/>
      <c r="CH218" s="62"/>
      <c r="CI218" s="62"/>
      <c r="CJ218" s="62"/>
      <c r="CK218" s="62"/>
      <c r="CL218" s="62"/>
      <c r="CM218" s="62"/>
      <c r="CN218" s="62"/>
      <c r="CO218" s="62"/>
      <c r="CP218" s="62"/>
      <c r="CQ218" s="62"/>
      <c r="GH218" s="62"/>
      <c r="GI218" s="62"/>
      <c r="GJ218" s="62"/>
      <c r="GK218" s="62"/>
      <c r="GL218" s="62"/>
      <c r="GM218" s="62"/>
      <c r="GN218" s="62"/>
      <c r="GO218" s="62"/>
      <c r="GP218" s="62"/>
      <c r="GQ218" s="62"/>
      <c r="GR218" s="62"/>
      <c r="GS218" s="62"/>
      <c r="GT218" s="62"/>
      <c r="GU218" s="62"/>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row>
    <row r="219" spans="1:287" ht="27" hidden="1" customHeight="1" outlineLevel="3" x14ac:dyDescent="0.2">
      <c r="A219" s="523"/>
      <c r="B219" s="457" t="s">
        <v>157</v>
      </c>
      <c r="C219" s="1259"/>
      <c r="D219" s="524"/>
      <c r="E219" s="1262"/>
      <c r="F219" s="1263"/>
      <c r="H219" s="1262"/>
      <c r="I219" s="1263"/>
      <c r="K219" s="1262"/>
      <c r="L219" s="1263"/>
      <c r="N219" s="1262"/>
      <c r="O219" s="1263"/>
      <c r="Q219" s="1262"/>
      <c r="R219" s="1263"/>
      <c r="T219" s="1262"/>
      <c r="U219" s="1263"/>
      <c r="W219" s="1262"/>
      <c r="X219" s="1263"/>
      <c r="Z219" s="1262"/>
      <c r="AA219" s="1263"/>
      <c r="AC219" s="1262"/>
      <c r="AD219" s="1263"/>
      <c r="AF219" s="1262"/>
      <c r="AG219" s="1263"/>
      <c r="AI219" s="1262"/>
      <c r="AJ219" s="1263"/>
      <c r="AL219" s="1262"/>
      <c r="AM219" s="1263"/>
      <c r="AO219" s="1262"/>
      <c r="AP219" s="1263"/>
      <c r="AR219" s="1262"/>
      <c r="AS219" s="1263"/>
      <c r="AU219" s="1262"/>
      <c r="AV219" s="1263"/>
      <c r="AX219" s="1262"/>
      <c r="AY219" s="1263"/>
      <c r="BA219" s="1262"/>
      <c r="BB219" s="1263"/>
      <c r="BD219" s="1262"/>
      <c r="BE219" s="1263"/>
      <c r="BG219" s="1262"/>
      <c r="BH219" s="1263"/>
      <c r="BJ219" s="1262"/>
      <c r="BK219" s="1263"/>
      <c r="BL219" s="62"/>
      <c r="CB219" s="62"/>
      <c r="CC219" s="62"/>
      <c r="CD219" s="62"/>
      <c r="CE219" s="62"/>
      <c r="CF219" s="62"/>
      <c r="CG219" s="62"/>
      <c r="CH219" s="62"/>
      <c r="CI219" s="62"/>
      <c r="CJ219" s="62"/>
      <c r="CK219" s="62"/>
      <c r="CL219" s="62"/>
      <c r="CM219" s="62"/>
      <c r="CN219" s="62"/>
      <c r="CO219" s="62"/>
      <c r="CP219" s="62"/>
      <c r="CQ219" s="62"/>
      <c r="GH219" s="62"/>
      <c r="GI219" s="62"/>
      <c r="GJ219" s="62"/>
      <c r="GK219" s="62"/>
      <c r="GL219" s="62"/>
      <c r="GM219" s="62"/>
      <c r="GN219" s="62"/>
      <c r="GO219" s="62"/>
      <c r="GP219" s="62"/>
      <c r="GQ219" s="62"/>
      <c r="GR219" s="62"/>
      <c r="GS219" s="62"/>
      <c r="GT219" s="62"/>
      <c r="GU219" s="62"/>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c r="IW219" s="65"/>
      <c r="IX219" s="65"/>
      <c r="IY219" s="65"/>
      <c r="IZ219" s="65"/>
      <c r="JA219" s="65"/>
      <c r="JB219" s="65"/>
      <c r="JC219" s="65"/>
      <c r="JD219" s="65"/>
      <c r="JE219" s="65"/>
      <c r="JF219" s="65"/>
      <c r="JG219" s="65"/>
      <c r="JH219" s="65"/>
      <c r="JI219" s="65"/>
      <c r="JJ219" s="65"/>
      <c r="JK219" s="65"/>
      <c r="JL219" s="65"/>
      <c r="JM219" s="65"/>
      <c r="JN219" s="65"/>
      <c r="JO219" s="65"/>
      <c r="JP219" s="65"/>
      <c r="JQ219" s="65"/>
      <c r="JR219" s="65"/>
      <c r="JS219" s="65"/>
      <c r="JT219" s="65"/>
      <c r="JU219" s="65"/>
      <c r="JV219" s="65"/>
      <c r="JW219" s="65"/>
      <c r="JX219" s="65"/>
      <c r="JY219" s="65"/>
      <c r="JZ219" s="65"/>
      <c r="KA219" s="65"/>
    </row>
    <row r="220" spans="1:287" ht="27" hidden="1" customHeight="1" outlineLevel="3" x14ac:dyDescent="0.2">
      <c r="A220" s="523"/>
      <c r="B220" s="457" t="s">
        <v>158</v>
      </c>
      <c r="C220" s="1259"/>
      <c r="D220" s="524"/>
      <c r="E220" s="1262"/>
      <c r="F220" s="1263"/>
      <c r="H220" s="1262"/>
      <c r="I220" s="1263"/>
      <c r="K220" s="1262"/>
      <c r="L220" s="1263"/>
      <c r="N220" s="1262"/>
      <c r="O220" s="1263"/>
      <c r="Q220" s="1262"/>
      <c r="R220" s="1263"/>
      <c r="T220" s="1262"/>
      <c r="U220" s="1263"/>
      <c r="W220" s="1262"/>
      <c r="X220" s="1263"/>
      <c r="Z220" s="1262"/>
      <c r="AA220" s="1263"/>
      <c r="AC220" s="1262"/>
      <c r="AD220" s="1263"/>
      <c r="AF220" s="1262"/>
      <c r="AG220" s="1263"/>
      <c r="AI220" s="1262"/>
      <c r="AJ220" s="1263"/>
      <c r="AL220" s="1262"/>
      <c r="AM220" s="1263"/>
      <c r="AO220" s="1262"/>
      <c r="AP220" s="1263"/>
      <c r="AR220" s="1262"/>
      <c r="AS220" s="1263"/>
      <c r="AU220" s="1262"/>
      <c r="AV220" s="1263"/>
      <c r="AX220" s="1262"/>
      <c r="AY220" s="1263"/>
      <c r="BA220" s="1262"/>
      <c r="BB220" s="1263"/>
      <c r="BD220" s="1262"/>
      <c r="BE220" s="1263"/>
      <c r="BG220" s="1262"/>
      <c r="BH220" s="1263"/>
      <c r="BJ220" s="1262"/>
      <c r="BK220" s="1263"/>
      <c r="BL220" s="62"/>
      <c r="CB220" s="62"/>
      <c r="CC220" s="62"/>
      <c r="CD220" s="62"/>
      <c r="CE220" s="62"/>
      <c r="CF220" s="62"/>
      <c r="CG220" s="62"/>
      <c r="CH220" s="62"/>
      <c r="CI220" s="62"/>
      <c r="CJ220" s="62"/>
      <c r="CK220" s="62"/>
      <c r="CL220" s="62"/>
      <c r="CM220" s="62"/>
      <c r="CN220" s="62"/>
      <c r="CO220" s="62"/>
      <c r="CP220" s="62"/>
      <c r="CQ220" s="62"/>
      <c r="GH220" s="62"/>
      <c r="GI220" s="62"/>
      <c r="GJ220" s="62"/>
      <c r="GK220" s="62"/>
      <c r="GL220" s="62"/>
      <c r="GM220" s="62"/>
      <c r="GN220" s="62"/>
      <c r="GO220" s="62"/>
      <c r="GP220" s="62"/>
      <c r="GQ220" s="62"/>
      <c r="GR220" s="62"/>
      <c r="GS220" s="62"/>
      <c r="GT220" s="62"/>
      <c r="GU220" s="62"/>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row>
    <row r="221" spans="1:287" s="454" customFormat="1" ht="27" hidden="1" customHeight="1" outlineLevel="2" x14ac:dyDescent="0.2">
      <c r="A221" s="523"/>
      <c r="B221" s="527"/>
      <c r="C221" s="1259"/>
      <c r="D221" s="522"/>
      <c r="E221" s="1274"/>
      <c r="F221" s="1275"/>
      <c r="G221" s="30"/>
      <c r="H221" s="1274"/>
      <c r="I221" s="1275"/>
      <c r="J221" s="30"/>
      <c r="K221" s="1274"/>
      <c r="L221" s="1275"/>
      <c r="M221" s="30"/>
      <c r="N221" s="1274"/>
      <c r="O221" s="1275"/>
      <c r="P221" s="30"/>
      <c r="Q221" s="1274"/>
      <c r="R221" s="1275"/>
      <c r="S221" s="30"/>
      <c r="T221" s="1274"/>
      <c r="U221" s="1275"/>
      <c r="V221" s="30"/>
      <c r="W221" s="1274"/>
      <c r="X221" s="1275"/>
      <c r="Y221" s="30"/>
      <c r="Z221" s="1274"/>
      <c r="AA221" s="1275"/>
      <c r="AB221" s="30"/>
      <c r="AC221" s="1274"/>
      <c r="AD221" s="1275"/>
      <c r="AE221" s="30"/>
      <c r="AF221" s="1274"/>
      <c r="AG221" s="1275"/>
      <c r="AH221" s="30"/>
      <c r="AI221" s="1274"/>
      <c r="AJ221" s="1275"/>
      <c r="AK221" s="30"/>
      <c r="AL221" s="1274"/>
      <c r="AM221" s="1275"/>
      <c r="AN221" s="30"/>
      <c r="AO221" s="1274"/>
      <c r="AP221" s="1275"/>
      <c r="AQ221" s="30"/>
      <c r="AR221" s="1274"/>
      <c r="AS221" s="1275"/>
      <c r="AT221" s="30"/>
      <c r="AU221" s="1274"/>
      <c r="AV221" s="1275"/>
      <c r="AW221" s="30"/>
      <c r="AX221" s="1274"/>
      <c r="AY221" s="1275"/>
      <c r="AZ221" s="30"/>
      <c r="BA221" s="1274"/>
      <c r="BB221" s="1275"/>
      <c r="BC221" s="30"/>
      <c r="BD221" s="1274"/>
      <c r="BE221" s="1275"/>
      <c r="BF221" s="30"/>
      <c r="BG221" s="1274"/>
      <c r="BH221" s="1275"/>
      <c r="BI221" s="30"/>
      <c r="BJ221" s="1274"/>
      <c r="BK221" s="1275"/>
      <c r="BL221" s="73"/>
      <c r="BM221" s="31"/>
      <c r="BN221" s="31"/>
      <c r="BO221" s="31"/>
      <c r="BP221" s="31"/>
      <c r="BQ221" s="31"/>
      <c r="BR221" s="31"/>
      <c r="BS221" s="31"/>
      <c r="BT221" s="31"/>
      <c r="BU221" s="31"/>
      <c r="BV221" s="31"/>
      <c r="BW221" s="31"/>
      <c r="BX221" s="31"/>
      <c r="BY221" s="31"/>
      <c r="BZ221" s="31"/>
      <c r="CA221" s="31"/>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row>
    <row r="222" spans="1:287" ht="27" hidden="1" customHeight="1" outlineLevel="2" x14ac:dyDescent="0.2">
      <c r="A222" s="523"/>
      <c r="B222" s="526" t="s">
        <v>72</v>
      </c>
      <c r="C222" s="1259"/>
      <c r="D222" s="524"/>
      <c r="E222" s="1254"/>
      <c r="F222" s="1254"/>
      <c r="G222" s="2"/>
      <c r="H222" s="1254"/>
      <c r="I222" s="1254"/>
      <c r="J222" s="2"/>
      <c r="K222" s="1254"/>
      <c r="L222" s="1254"/>
      <c r="M222" s="2"/>
      <c r="N222" s="1254"/>
      <c r="O222" s="1254"/>
      <c r="P222" s="2"/>
      <c r="Q222" s="1254"/>
      <c r="R222" s="1254"/>
      <c r="S222" s="2"/>
      <c r="T222" s="1254"/>
      <c r="U222" s="1254"/>
      <c r="V222" s="2"/>
      <c r="W222" s="1254"/>
      <c r="X222" s="1254"/>
      <c r="Y222" s="2"/>
      <c r="Z222" s="1254"/>
      <c r="AA222" s="1254"/>
      <c r="AB222" s="2"/>
      <c r="AC222" s="1254"/>
      <c r="AD222" s="1254"/>
      <c r="AE222" s="2"/>
      <c r="AF222" s="1254"/>
      <c r="AG222" s="1254"/>
      <c r="AH222" s="2"/>
      <c r="AI222" s="1254"/>
      <c r="AJ222" s="1254"/>
      <c r="AK222" s="2"/>
      <c r="AL222" s="1254"/>
      <c r="AM222" s="1254"/>
      <c r="AN222" s="2"/>
      <c r="AO222" s="1254"/>
      <c r="AP222" s="1254"/>
      <c r="AQ222" s="2"/>
      <c r="AR222" s="1254"/>
      <c r="AS222" s="1254"/>
      <c r="AT222" s="2"/>
      <c r="AU222" s="1254"/>
      <c r="AV222" s="1254"/>
      <c r="AW222" s="2"/>
      <c r="AX222" s="1254"/>
      <c r="AY222" s="1254"/>
      <c r="AZ222" s="2"/>
      <c r="BA222" s="1254"/>
      <c r="BB222" s="1254"/>
      <c r="BC222" s="2"/>
      <c r="BD222" s="1254"/>
      <c r="BE222" s="1254"/>
      <c r="BF222" s="2"/>
      <c r="BG222" s="1254"/>
      <c r="BH222" s="1254"/>
      <c r="BI222" s="2"/>
      <c r="BJ222" s="1254"/>
      <c r="BK222" s="1254"/>
      <c r="BL222" s="62"/>
      <c r="CB222" s="62"/>
      <c r="CC222" s="62"/>
      <c r="CD222" s="62"/>
      <c r="CE222" s="62"/>
      <c r="CF222" s="62"/>
      <c r="CG222" s="62"/>
      <c r="CH222" s="62"/>
      <c r="CI222" s="62"/>
      <c r="CJ222" s="62"/>
      <c r="CK222" s="62"/>
      <c r="CL222" s="62"/>
      <c r="CM222" s="62"/>
      <c r="CN222" s="62"/>
      <c r="CO222" s="62"/>
      <c r="CP222" s="62"/>
      <c r="CQ222" s="62"/>
      <c r="GH222" s="62"/>
      <c r="GI222" s="62"/>
      <c r="GJ222" s="62"/>
      <c r="GK222" s="62"/>
      <c r="GL222" s="62"/>
      <c r="GM222" s="62"/>
      <c r="GN222" s="62"/>
      <c r="GO222" s="62"/>
      <c r="GP222" s="62"/>
      <c r="GQ222" s="62"/>
      <c r="GR222" s="62"/>
      <c r="GS222" s="62"/>
      <c r="GT222" s="62"/>
      <c r="GU222" s="62"/>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row>
    <row r="223" spans="1:287" ht="27" hidden="1" customHeight="1" outlineLevel="2" x14ac:dyDescent="0.2">
      <c r="A223" s="523"/>
      <c r="B223" s="457" t="s">
        <v>73</v>
      </c>
      <c r="C223" s="1259"/>
      <c r="D223" s="524"/>
      <c r="E223" s="1254"/>
      <c r="F223" s="1254"/>
      <c r="G223" s="2"/>
      <c r="H223" s="1254"/>
      <c r="I223" s="1254"/>
      <c r="J223" s="2"/>
      <c r="K223" s="1254"/>
      <c r="L223" s="1254"/>
      <c r="M223" s="2"/>
      <c r="N223" s="1254"/>
      <c r="O223" s="1254"/>
      <c r="P223" s="2"/>
      <c r="Q223" s="1254"/>
      <c r="R223" s="1254"/>
      <c r="S223" s="2"/>
      <c r="T223" s="1254"/>
      <c r="U223" s="1254"/>
      <c r="V223" s="2"/>
      <c r="W223" s="1254"/>
      <c r="X223" s="1254"/>
      <c r="Y223" s="2"/>
      <c r="Z223" s="1254"/>
      <c r="AA223" s="1254"/>
      <c r="AB223" s="2"/>
      <c r="AC223" s="1254"/>
      <c r="AD223" s="1254"/>
      <c r="AE223" s="2"/>
      <c r="AF223" s="1254"/>
      <c r="AG223" s="1254"/>
      <c r="AH223" s="2"/>
      <c r="AI223" s="1254"/>
      <c r="AJ223" s="1254"/>
      <c r="AK223" s="2"/>
      <c r="AL223" s="1254"/>
      <c r="AM223" s="1254"/>
      <c r="AN223" s="2"/>
      <c r="AO223" s="1254"/>
      <c r="AP223" s="1254"/>
      <c r="AQ223" s="2"/>
      <c r="AR223" s="1254"/>
      <c r="AS223" s="1254"/>
      <c r="AT223" s="2"/>
      <c r="AU223" s="1254"/>
      <c r="AV223" s="1254"/>
      <c r="AW223" s="2"/>
      <c r="AX223" s="1254"/>
      <c r="AY223" s="1254"/>
      <c r="AZ223" s="2"/>
      <c r="BA223" s="1254"/>
      <c r="BB223" s="1254"/>
      <c r="BC223" s="2"/>
      <c r="BD223" s="1254"/>
      <c r="BE223" s="1254"/>
      <c r="BF223" s="2"/>
      <c r="BG223" s="1254"/>
      <c r="BH223" s="1254"/>
      <c r="BI223" s="2"/>
      <c r="BJ223" s="1254"/>
      <c r="BK223" s="1254"/>
      <c r="BL223" s="62"/>
      <c r="CB223" s="62"/>
      <c r="CC223" s="62"/>
      <c r="CD223" s="62"/>
      <c r="CE223" s="62"/>
      <c r="CF223" s="62"/>
      <c r="CG223" s="62"/>
      <c r="CH223" s="62"/>
      <c r="CI223" s="62"/>
      <c r="CJ223" s="62"/>
      <c r="CK223" s="62"/>
      <c r="CL223" s="62"/>
      <c r="CM223" s="62"/>
      <c r="CN223" s="62"/>
      <c r="CO223" s="62"/>
      <c r="CP223" s="62"/>
      <c r="CQ223" s="62"/>
      <c r="GH223" s="62"/>
      <c r="GI223" s="62"/>
      <c r="GJ223" s="62"/>
      <c r="GK223" s="62"/>
      <c r="GL223" s="62"/>
      <c r="GM223" s="62"/>
      <c r="GN223" s="62"/>
      <c r="GO223" s="62"/>
      <c r="GP223" s="62"/>
      <c r="GQ223" s="62"/>
      <c r="GR223" s="62"/>
      <c r="GS223" s="62"/>
      <c r="GT223" s="62"/>
      <c r="GU223" s="62"/>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row>
    <row r="224" spans="1:287" ht="27" hidden="1" customHeight="1" outlineLevel="2" x14ac:dyDescent="0.2">
      <c r="A224" s="523"/>
      <c r="B224" s="457" t="s">
        <v>126</v>
      </c>
      <c r="C224" s="1259"/>
      <c r="D224" s="524"/>
      <c r="E224" s="1254"/>
      <c r="F224" s="1254"/>
      <c r="G224" s="2"/>
      <c r="H224" s="1254"/>
      <c r="I224" s="1254"/>
      <c r="J224" s="2"/>
      <c r="K224" s="1254"/>
      <c r="L224" s="1254"/>
      <c r="M224" s="2"/>
      <c r="N224" s="1254"/>
      <c r="O224" s="1254"/>
      <c r="P224" s="2"/>
      <c r="Q224" s="1254"/>
      <c r="R224" s="1254"/>
      <c r="S224" s="2"/>
      <c r="T224" s="1254"/>
      <c r="U224" s="1254"/>
      <c r="V224" s="2"/>
      <c r="W224" s="1254"/>
      <c r="X224" s="1254"/>
      <c r="Y224" s="2"/>
      <c r="Z224" s="1254"/>
      <c r="AA224" s="1254"/>
      <c r="AB224" s="2"/>
      <c r="AC224" s="1254"/>
      <c r="AD224" s="1254"/>
      <c r="AE224" s="2"/>
      <c r="AF224" s="1254"/>
      <c r="AG224" s="1254"/>
      <c r="AH224" s="2"/>
      <c r="AI224" s="1254"/>
      <c r="AJ224" s="1254"/>
      <c r="AK224" s="2"/>
      <c r="AL224" s="1254"/>
      <c r="AM224" s="1254"/>
      <c r="AN224" s="2"/>
      <c r="AO224" s="1254"/>
      <c r="AP224" s="1254"/>
      <c r="AQ224" s="2"/>
      <c r="AR224" s="1254"/>
      <c r="AS224" s="1254"/>
      <c r="AT224" s="2"/>
      <c r="AU224" s="1254"/>
      <c r="AV224" s="1254"/>
      <c r="AW224" s="2"/>
      <c r="AX224" s="1254"/>
      <c r="AY224" s="1254"/>
      <c r="AZ224" s="2"/>
      <c r="BA224" s="1254"/>
      <c r="BB224" s="1254"/>
      <c r="BC224" s="2"/>
      <c r="BD224" s="1254"/>
      <c r="BE224" s="1254"/>
      <c r="BF224" s="2"/>
      <c r="BG224" s="1254"/>
      <c r="BH224" s="1254"/>
      <c r="BI224" s="2"/>
      <c r="BJ224" s="1254"/>
      <c r="BK224" s="1254"/>
      <c r="BL224" s="62"/>
      <c r="CB224" s="62"/>
      <c r="CC224" s="62"/>
      <c r="CD224" s="62"/>
      <c r="CE224" s="62"/>
      <c r="CF224" s="62"/>
      <c r="CG224" s="62"/>
      <c r="CH224" s="62"/>
      <c r="CI224" s="62"/>
      <c r="CJ224" s="62"/>
      <c r="CK224" s="62"/>
      <c r="CL224" s="62"/>
      <c r="CM224" s="62"/>
      <c r="CN224" s="62"/>
      <c r="CO224" s="62"/>
      <c r="CP224" s="62"/>
      <c r="CQ224" s="62"/>
      <c r="GH224" s="62"/>
      <c r="GI224" s="62"/>
      <c r="GJ224" s="62"/>
      <c r="GK224" s="62"/>
      <c r="GL224" s="62"/>
      <c r="GM224" s="62"/>
      <c r="GN224" s="62"/>
      <c r="GO224" s="62"/>
      <c r="GP224" s="62"/>
      <c r="GQ224" s="62"/>
      <c r="GR224" s="62"/>
      <c r="GS224" s="62"/>
      <c r="GT224" s="62"/>
      <c r="GU224" s="62"/>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row>
    <row r="225" spans="1:287" ht="27" hidden="1" customHeight="1" outlineLevel="2" x14ac:dyDescent="0.2">
      <c r="A225" s="523"/>
      <c r="B225" s="457" t="s">
        <v>100</v>
      </c>
      <c r="C225" s="1259"/>
      <c r="D225" s="524"/>
      <c r="E225" s="1254"/>
      <c r="F225" s="1254"/>
      <c r="G225" s="2"/>
      <c r="H225" s="1254"/>
      <c r="I225" s="1254"/>
      <c r="J225" s="2"/>
      <c r="K225" s="1254"/>
      <c r="L225" s="1254"/>
      <c r="M225" s="2"/>
      <c r="N225" s="1254"/>
      <c r="O225" s="1254"/>
      <c r="P225" s="2"/>
      <c r="Q225" s="1254"/>
      <c r="R225" s="1254"/>
      <c r="S225" s="2"/>
      <c r="T225" s="1254"/>
      <c r="U225" s="1254"/>
      <c r="V225" s="2"/>
      <c r="W225" s="1254"/>
      <c r="X225" s="1254"/>
      <c r="Y225" s="2"/>
      <c r="Z225" s="1254"/>
      <c r="AA225" s="1254"/>
      <c r="AB225" s="2"/>
      <c r="AC225" s="1254"/>
      <c r="AD225" s="1254"/>
      <c r="AE225" s="2"/>
      <c r="AF225" s="1254"/>
      <c r="AG225" s="1254"/>
      <c r="AH225" s="2"/>
      <c r="AI225" s="1254"/>
      <c r="AJ225" s="1254"/>
      <c r="AK225" s="2"/>
      <c r="AL225" s="1254"/>
      <c r="AM225" s="1254"/>
      <c r="AN225" s="2"/>
      <c r="AO225" s="1254"/>
      <c r="AP225" s="1254"/>
      <c r="AQ225" s="2"/>
      <c r="AR225" s="1254"/>
      <c r="AS225" s="1254"/>
      <c r="AT225" s="2"/>
      <c r="AU225" s="1254"/>
      <c r="AV225" s="1254"/>
      <c r="AW225" s="2"/>
      <c r="AX225" s="1254"/>
      <c r="AY225" s="1254"/>
      <c r="AZ225" s="2"/>
      <c r="BA225" s="1254"/>
      <c r="BB225" s="1254"/>
      <c r="BC225" s="2"/>
      <c r="BD225" s="1254"/>
      <c r="BE225" s="1254"/>
      <c r="BF225" s="2"/>
      <c r="BG225" s="1254"/>
      <c r="BH225" s="1254"/>
      <c r="BI225" s="2"/>
      <c r="BJ225" s="1254"/>
      <c r="BK225" s="1254"/>
      <c r="BL225" s="62"/>
      <c r="CB225" s="62"/>
      <c r="CC225" s="62"/>
      <c r="CD225" s="62"/>
      <c r="CE225" s="62"/>
      <c r="CF225" s="62"/>
      <c r="CG225" s="62"/>
      <c r="CH225" s="62"/>
      <c r="CI225" s="62"/>
      <c r="CJ225" s="62"/>
      <c r="CK225" s="62"/>
      <c r="CL225" s="62"/>
      <c r="CM225" s="62"/>
      <c r="CN225" s="62"/>
      <c r="CO225" s="62"/>
      <c r="CP225" s="62"/>
      <c r="CQ225" s="62"/>
      <c r="GH225" s="62"/>
      <c r="GI225" s="62"/>
      <c r="GJ225" s="62"/>
      <c r="GK225" s="62"/>
      <c r="GL225" s="62"/>
      <c r="GM225" s="62"/>
      <c r="GN225" s="62"/>
      <c r="GO225" s="62"/>
      <c r="GP225" s="62"/>
      <c r="GQ225" s="62"/>
      <c r="GR225" s="62"/>
      <c r="GS225" s="62"/>
      <c r="GT225" s="62"/>
      <c r="GU225" s="62"/>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row>
    <row r="226" spans="1:287" ht="27" hidden="1" customHeight="1" outlineLevel="2" x14ac:dyDescent="0.2">
      <c r="A226" s="523"/>
      <c r="B226" s="457" t="s">
        <v>74</v>
      </c>
      <c r="C226" s="1259"/>
      <c r="D226" s="524"/>
      <c r="E226" s="1254"/>
      <c r="F226" s="1254"/>
      <c r="G226" s="2"/>
      <c r="H226" s="1254"/>
      <c r="I226" s="1254"/>
      <c r="J226" s="2"/>
      <c r="K226" s="1254"/>
      <c r="L226" s="1254"/>
      <c r="M226" s="2"/>
      <c r="N226" s="1254"/>
      <c r="O226" s="1254"/>
      <c r="P226" s="2"/>
      <c r="Q226" s="1254"/>
      <c r="R226" s="1254"/>
      <c r="S226" s="2"/>
      <c r="T226" s="1254"/>
      <c r="U226" s="1254"/>
      <c r="V226" s="2"/>
      <c r="W226" s="1254"/>
      <c r="X226" s="1254"/>
      <c r="Y226" s="2"/>
      <c r="Z226" s="1254"/>
      <c r="AA226" s="1254"/>
      <c r="AB226" s="2"/>
      <c r="AC226" s="1254"/>
      <c r="AD226" s="1254"/>
      <c r="AE226" s="2"/>
      <c r="AF226" s="1254"/>
      <c r="AG226" s="1254"/>
      <c r="AH226" s="2"/>
      <c r="AI226" s="1254"/>
      <c r="AJ226" s="1254"/>
      <c r="AK226" s="2"/>
      <c r="AL226" s="1254"/>
      <c r="AM226" s="1254"/>
      <c r="AN226" s="2"/>
      <c r="AO226" s="1254"/>
      <c r="AP226" s="1254"/>
      <c r="AQ226" s="2"/>
      <c r="AR226" s="1254"/>
      <c r="AS226" s="1254"/>
      <c r="AT226" s="2"/>
      <c r="AU226" s="1254"/>
      <c r="AV226" s="1254"/>
      <c r="AW226" s="2"/>
      <c r="AX226" s="1254"/>
      <c r="AY226" s="1254"/>
      <c r="AZ226" s="2"/>
      <c r="BA226" s="1254"/>
      <c r="BB226" s="1254"/>
      <c r="BC226" s="2"/>
      <c r="BD226" s="1254"/>
      <c r="BE226" s="1254"/>
      <c r="BF226" s="2"/>
      <c r="BG226" s="1254"/>
      <c r="BH226" s="1254"/>
      <c r="BI226" s="2"/>
      <c r="BJ226" s="1254"/>
      <c r="BK226" s="1254"/>
      <c r="BL226" s="62"/>
      <c r="CB226" s="62"/>
      <c r="CC226" s="62"/>
      <c r="CD226" s="62"/>
      <c r="CE226" s="62"/>
      <c r="CF226" s="62"/>
      <c r="CG226" s="62"/>
      <c r="CH226" s="62"/>
      <c r="CI226" s="62"/>
      <c r="CJ226" s="62"/>
      <c r="CK226" s="62"/>
      <c r="CL226" s="62"/>
      <c r="CM226" s="62"/>
      <c r="CN226" s="62"/>
      <c r="CO226" s="62"/>
      <c r="CP226" s="62"/>
      <c r="CQ226" s="62"/>
      <c r="GH226" s="62"/>
      <c r="GI226" s="62"/>
      <c r="GJ226" s="62"/>
      <c r="GK226" s="62"/>
      <c r="GL226" s="62"/>
      <c r="GM226" s="62"/>
      <c r="GN226" s="62"/>
      <c r="GO226" s="62"/>
      <c r="GP226" s="62"/>
      <c r="GQ226" s="62"/>
      <c r="GR226" s="62"/>
      <c r="GS226" s="62"/>
      <c r="GT226" s="62"/>
      <c r="GU226" s="62"/>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row>
    <row r="227" spans="1:287" s="454" customFormat="1" ht="27" hidden="1" customHeight="1" outlineLevel="2" x14ac:dyDescent="0.2">
      <c r="A227" s="528"/>
      <c r="B227" s="526"/>
      <c r="C227" s="1259"/>
      <c r="D227" s="529"/>
      <c r="E227" s="1255"/>
      <c r="F227" s="1255"/>
      <c r="G227" s="2"/>
      <c r="H227" s="1255"/>
      <c r="I227" s="1255"/>
      <c r="J227" s="2"/>
      <c r="K227" s="1255"/>
      <c r="L227" s="1255"/>
      <c r="M227" s="2"/>
      <c r="N227" s="1255"/>
      <c r="O227" s="1255"/>
      <c r="P227" s="2"/>
      <c r="Q227" s="1255"/>
      <c r="R227" s="1255"/>
      <c r="S227" s="2"/>
      <c r="T227" s="1255"/>
      <c r="U227" s="1255"/>
      <c r="V227" s="2"/>
      <c r="W227" s="1255"/>
      <c r="X227" s="1255"/>
      <c r="Y227" s="2"/>
      <c r="Z227" s="1255"/>
      <c r="AA227" s="1255"/>
      <c r="AB227" s="2"/>
      <c r="AC227" s="1255"/>
      <c r="AD227" s="1255"/>
      <c r="AE227" s="2"/>
      <c r="AF227" s="1255"/>
      <c r="AG227" s="1255"/>
      <c r="AH227" s="2"/>
      <c r="AI227" s="1255"/>
      <c r="AJ227" s="1255"/>
      <c r="AK227" s="2"/>
      <c r="AL227" s="1255"/>
      <c r="AM227" s="1255"/>
      <c r="AN227" s="2"/>
      <c r="AO227" s="1255"/>
      <c r="AP227" s="1255"/>
      <c r="AQ227" s="2"/>
      <c r="AR227" s="1255"/>
      <c r="AS227" s="1255"/>
      <c r="AT227" s="2"/>
      <c r="AU227" s="1255"/>
      <c r="AV227" s="1255"/>
      <c r="AW227" s="2"/>
      <c r="AX227" s="1255"/>
      <c r="AY227" s="1255"/>
      <c r="AZ227" s="2"/>
      <c r="BA227" s="1255"/>
      <c r="BB227" s="1255"/>
      <c r="BC227" s="2"/>
      <c r="BD227" s="1255"/>
      <c r="BE227" s="1255"/>
      <c r="BF227" s="2"/>
      <c r="BG227" s="1255"/>
      <c r="BH227" s="1255"/>
      <c r="BI227" s="2"/>
      <c r="BJ227" s="1255"/>
      <c r="BK227" s="1255"/>
      <c r="BL227" s="73"/>
      <c r="BM227" s="31"/>
      <c r="BN227" s="31"/>
      <c r="BO227" s="31"/>
      <c r="BP227" s="31"/>
      <c r="BQ227" s="31"/>
      <c r="BR227" s="31"/>
      <c r="BS227" s="31"/>
      <c r="BT227" s="31"/>
      <c r="BU227" s="31"/>
      <c r="BV227" s="31"/>
      <c r="BW227" s="31"/>
      <c r="BX227" s="31"/>
      <c r="BY227" s="31"/>
      <c r="BZ227" s="31"/>
      <c r="CA227" s="31"/>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row>
    <row r="228" spans="1:287" ht="27" hidden="1" customHeight="1" outlineLevel="2" x14ac:dyDescent="0.2">
      <c r="A228" s="523"/>
      <c r="B228" s="603" t="s">
        <v>331</v>
      </c>
      <c r="C228" s="1259"/>
      <c r="D228" s="524"/>
      <c r="E228" s="1254"/>
      <c r="F228" s="1254"/>
      <c r="G228" s="2"/>
      <c r="H228" s="1254"/>
      <c r="I228" s="1254"/>
      <c r="J228" s="2"/>
      <c r="K228" s="1254"/>
      <c r="L228" s="1254"/>
      <c r="M228" s="2"/>
      <c r="N228" s="1254"/>
      <c r="O228" s="1254"/>
      <c r="P228" s="2"/>
      <c r="Q228" s="1254"/>
      <c r="R228" s="1254"/>
      <c r="S228" s="2"/>
      <c r="T228" s="1254"/>
      <c r="U228" s="1254"/>
      <c r="V228" s="2"/>
      <c r="W228" s="1254"/>
      <c r="X228" s="1254"/>
      <c r="Y228" s="2"/>
      <c r="Z228" s="1254"/>
      <c r="AA228" s="1254"/>
      <c r="AB228" s="2"/>
      <c r="AC228" s="1254"/>
      <c r="AD228" s="1254"/>
      <c r="AE228" s="2"/>
      <c r="AF228" s="1254"/>
      <c r="AG228" s="1254"/>
      <c r="AH228" s="2"/>
      <c r="AI228" s="1254"/>
      <c r="AJ228" s="1254"/>
      <c r="AK228" s="2"/>
      <c r="AL228" s="1254"/>
      <c r="AM228" s="1254"/>
      <c r="AN228" s="2"/>
      <c r="AO228" s="1254"/>
      <c r="AP228" s="1254"/>
      <c r="AQ228" s="2"/>
      <c r="AR228" s="1254"/>
      <c r="AS228" s="1254"/>
      <c r="AT228" s="2"/>
      <c r="AU228" s="1254"/>
      <c r="AV228" s="1254"/>
      <c r="AW228" s="2"/>
      <c r="AX228" s="1254"/>
      <c r="AY228" s="1254"/>
      <c r="AZ228" s="2"/>
      <c r="BA228" s="1254"/>
      <c r="BB228" s="1254"/>
      <c r="BC228" s="2"/>
      <c r="BD228" s="1254"/>
      <c r="BE228" s="1254"/>
      <c r="BF228" s="2"/>
      <c r="BG228" s="1254"/>
      <c r="BH228" s="1254"/>
      <c r="BI228" s="2"/>
      <c r="BJ228" s="1254"/>
      <c r="BK228" s="1254"/>
      <c r="BL228" s="62"/>
      <c r="CB228" s="62"/>
      <c r="CC228" s="62"/>
      <c r="CD228" s="62"/>
      <c r="CE228" s="62"/>
      <c r="CF228" s="62"/>
      <c r="CG228" s="62"/>
      <c r="CH228" s="62"/>
      <c r="CI228" s="62"/>
      <c r="CJ228" s="62"/>
      <c r="CK228" s="62"/>
      <c r="CL228" s="62"/>
      <c r="CM228" s="62"/>
      <c r="CN228" s="62"/>
      <c r="CO228" s="62"/>
      <c r="CP228" s="62"/>
      <c r="CQ228" s="62"/>
      <c r="GH228" s="62"/>
      <c r="GI228" s="62"/>
      <c r="GJ228" s="62"/>
      <c r="GK228" s="62"/>
      <c r="GL228" s="62"/>
      <c r="GM228" s="62"/>
      <c r="GN228" s="62"/>
      <c r="GO228" s="62"/>
      <c r="GP228" s="62"/>
      <c r="GQ228" s="62"/>
      <c r="GR228" s="62"/>
      <c r="GS228" s="62"/>
      <c r="GT228" s="62"/>
      <c r="GU228" s="62"/>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row>
    <row r="229" spans="1:287" ht="27" hidden="1" customHeight="1" outlineLevel="2" x14ac:dyDescent="0.2">
      <c r="A229" s="523"/>
      <c r="B229" s="457" t="s">
        <v>75</v>
      </c>
      <c r="C229" s="1259"/>
      <c r="D229" s="524"/>
      <c r="E229" s="1254"/>
      <c r="F229" s="1254"/>
      <c r="G229" s="2"/>
      <c r="H229" s="1254"/>
      <c r="I229" s="1254"/>
      <c r="J229" s="2"/>
      <c r="K229" s="1254"/>
      <c r="L229" s="1254"/>
      <c r="M229" s="2"/>
      <c r="N229" s="1254"/>
      <c r="O229" s="1254"/>
      <c r="P229" s="2"/>
      <c r="Q229" s="1254"/>
      <c r="R229" s="1254"/>
      <c r="S229" s="2"/>
      <c r="T229" s="1254"/>
      <c r="U229" s="1254"/>
      <c r="V229" s="2"/>
      <c r="W229" s="1254"/>
      <c r="X229" s="1254"/>
      <c r="Y229" s="2"/>
      <c r="Z229" s="1254"/>
      <c r="AA229" s="1254"/>
      <c r="AB229" s="2"/>
      <c r="AC229" s="1254"/>
      <c r="AD229" s="1254"/>
      <c r="AE229" s="2"/>
      <c r="AF229" s="1254"/>
      <c r="AG229" s="1254"/>
      <c r="AH229" s="2"/>
      <c r="AI229" s="1254"/>
      <c r="AJ229" s="1254"/>
      <c r="AK229" s="2"/>
      <c r="AL229" s="1254"/>
      <c r="AM229" s="1254"/>
      <c r="AN229" s="2"/>
      <c r="AO229" s="1254"/>
      <c r="AP229" s="1254"/>
      <c r="AQ229" s="2"/>
      <c r="AR229" s="1254"/>
      <c r="AS229" s="1254"/>
      <c r="AT229" s="2"/>
      <c r="AU229" s="1254"/>
      <c r="AV229" s="1254"/>
      <c r="AW229" s="2"/>
      <c r="AX229" s="1254"/>
      <c r="AY229" s="1254"/>
      <c r="AZ229" s="2"/>
      <c r="BA229" s="1254"/>
      <c r="BB229" s="1254"/>
      <c r="BC229" s="2"/>
      <c r="BD229" s="1254"/>
      <c r="BE229" s="1254"/>
      <c r="BF229" s="2"/>
      <c r="BG229" s="1254"/>
      <c r="BH229" s="1254"/>
      <c r="BI229" s="2"/>
      <c r="BJ229" s="1254"/>
      <c r="BK229" s="1254"/>
      <c r="BL229" s="62"/>
      <c r="CB229" s="62"/>
      <c r="CC229" s="62"/>
      <c r="CD229" s="62"/>
      <c r="CE229" s="62"/>
      <c r="CF229" s="62"/>
      <c r="CG229" s="62"/>
      <c r="CH229" s="62"/>
      <c r="CI229" s="62"/>
      <c r="CJ229" s="62"/>
      <c r="CK229" s="62"/>
      <c r="CL229" s="62"/>
      <c r="CM229" s="62"/>
      <c r="CN229" s="62"/>
      <c r="CO229" s="62"/>
      <c r="CP229" s="62"/>
      <c r="CQ229" s="62"/>
      <c r="GH229" s="62"/>
      <c r="GI229" s="62"/>
      <c r="GJ229" s="62"/>
      <c r="GK229" s="62"/>
      <c r="GL229" s="62"/>
      <c r="GM229" s="62"/>
      <c r="GN229" s="62"/>
      <c r="GO229" s="62"/>
      <c r="GP229" s="62"/>
      <c r="GQ229" s="62"/>
      <c r="GR229" s="62"/>
      <c r="GS229" s="62"/>
      <c r="GT229" s="62"/>
      <c r="GU229" s="62"/>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row>
    <row r="230" spans="1:287" ht="27" hidden="1" customHeight="1" outlineLevel="2" x14ac:dyDescent="0.2">
      <c r="A230" s="523"/>
      <c r="B230" s="457" t="s">
        <v>76</v>
      </c>
      <c r="C230" s="1259"/>
      <c r="D230" s="524"/>
      <c r="E230" s="1254"/>
      <c r="F230" s="1254"/>
      <c r="G230" s="2"/>
      <c r="H230" s="1254"/>
      <c r="I230" s="1254"/>
      <c r="J230" s="2"/>
      <c r="K230" s="1254"/>
      <c r="L230" s="1254"/>
      <c r="M230" s="2"/>
      <c r="N230" s="1254"/>
      <c r="O230" s="1254"/>
      <c r="P230" s="2"/>
      <c r="Q230" s="1254"/>
      <c r="R230" s="1254"/>
      <c r="S230" s="2"/>
      <c r="T230" s="1254"/>
      <c r="U230" s="1254"/>
      <c r="V230" s="2"/>
      <c r="W230" s="1254"/>
      <c r="X230" s="1254"/>
      <c r="Y230" s="2"/>
      <c r="Z230" s="1254"/>
      <c r="AA230" s="1254"/>
      <c r="AB230" s="2"/>
      <c r="AC230" s="1254"/>
      <c r="AD230" s="1254"/>
      <c r="AE230" s="2"/>
      <c r="AF230" s="1254"/>
      <c r="AG230" s="1254"/>
      <c r="AH230" s="2"/>
      <c r="AI230" s="1254"/>
      <c r="AJ230" s="1254"/>
      <c r="AK230" s="2"/>
      <c r="AL230" s="1254"/>
      <c r="AM230" s="1254"/>
      <c r="AN230" s="2"/>
      <c r="AO230" s="1254"/>
      <c r="AP230" s="1254"/>
      <c r="AQ230" s="2"/>
      <c r="AR230" s="1254"/>
      <c r="AS230" s="1254"/>
      <c r="AT230" s="2"/>
      <c r="AU230" s="1254"/>
      <c r="AV230" s="1254"/>
      <c r="AW230" s="2"/>
      <c r="AX230" s="1254"/>
      <c r="AY230" s="1254"/>
      <c r="AZ230" s="2"/>
      <c r="BA230" s="1254"/>
      <c r="BB230" s="1254"/>
      <c r="BC230" s="2"/>
      <c r="BD230" s="1254"/>
      <c r="BE230" s="1254"/>
      <c r="BF230" s="2"/>
      <c r="BG230" s="1254"/>
      <c r="BH230" s="1254"/>
      <c r="BI230" s="2"/>
      <c r="BJ230" s="1254"/>
      <c r="BK230" s="1254"/>
      <c r="BL230" s="62"/>
      <c r="CB230" s="62"/>
      <c r="CC230" s="62"/>
      <c r="CD230" s="62"/>
      <c r="CE230" s="62"/>
      <c r="CF230" s="62"/>
      <c r="CG230" s="62"/>
      <c r="CH230" s="62"/>
      <c r="CI230" s="62"/>
      <c r="CJ230" s="62"/>
      <c r="CK230" s="62"/>
      <c r="CL230" s="62"/>
      <c r="CM230" s="62"/>
      <c r="CN230" s="62"/>
      <c r="CO230" s="62"/>
      <c r="CP230" s="62"/>
      <c r="CQ230" s="62"/>
      <c r="GH230" s="62"/>
      <c r="GI230" s="62"/>
      <c r="GJ230" s="62"/>
      <c r="GK230" s="62"/>
      <c r="GL230" s="62"/>
      <c r="GM230" s="62"/>
      <c r="GN230" s="62"/>
      <c r="GO230" s="62"/>
      <c r="GP230" s="62"/>
      <c r="GQ230" s="62"/>
      <c r="GR230" s="62"/>
      <c r="GS230" s="62"/>
      <c r="GT230" s="62"/>
      <c r="GU230" s="62"/>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row>
    <row r="231" spans="1:287" ht="27" hidden="1" customHeight="1" outlineLevel="2" x14ac:dyDescent="0.2">
      <c r="A231" s="523"/>
      <c r="B231" s="457" t="s">
        <v>130</v>
      </c>
      <c r="C231" s="1259"/>
      <c r="D231" s="524"/>
      <c r="E231" s="1254"/>
      <c r="F231" s="1254"/>
      <c r="G231" s="2"/>
      <c r="H231" s="1254"/>
      <c r="I231" s="1254"/>
      <c r="J231" s="2"/>
      <c r="K231" s="1254"/>
      <c r="L231" s="1254"/>
      <c r="M231" s="2"/>
      <c r="N231" s="1254"/>
      <c r="O231" s="1254"/>
      <c r="P231" s="2"/>
      <c r="Q231" s="1254"/>
      <c r="R231" s="1254"/>
      <c r="S231" s="2"/>
      <c r="T231" s="1254"/>
      <c r="U231" s="1254"/>
      <c r="V231" s="2"/>
      <c r="W231" s="1254"/>
      <c r="X231" s="1254"/>
      <c r="Y231" s="2"/>
      <c r="Z231" s="1254"/>
      <c r="AA231" s="1254"/>
      <c r="AB231" s="2"/>
      <c r="AC231" s="1254"/>
      <c r="AD231" s="1254"/>
      <c r="AE231" s="2"/>
      <c r="AF231" s="1254"/>
      <c r="AG231" s="1254"/>
      <c r="AH231" s="2"/>
      <c r="AI231" s="1254"/>
      <c r="AJ231" s="1254"/>
      <c r="AK231" s="2"/>
      <c r="AL231" s="1254"/>
      <c r="AM231" s="1254"/>
      <c r="AN231" s="2"/>
      <c r="AO231" s="1254"/>
      <c r="AP231" s="1254"/>
      <c r="AQ231" s="2"/>
      <c r="AR231" s="1254"/>
      <c r="AS231" s="1254"/>
      <c r="AT231" s="2"/>
      <c r="AU231" s="1254"/>
      <c r="AV231" s="1254"/>
      <c r="AW231" s="2"/>
      <c r="AX231" s="1254"/>
      <c r="AY231" s="1254"/>
      <c r="AZ231" s="2"/>
      <c r="BA231" s="1254"/>
      <c r="BB231" s="1254"/>
      <c r="BC231" s="2"/>
      <c r="BD231" s="1254"/>
      <c r="BE231" s="1254"/>
      <c r="BF231" s="2"/>
      <c r="BG231" s="1254"/>
      <c r="BH231" s="1254"/>
      <c r="BI231" s="2"/>
      <c r="BJ231" s="1254"/>
      <c r="BK231" s="1254"/>
      <c r="BL231" s="62"/>
      <c r="CB231" s="62"/>
      <c r="CC231" s="62"/>
      <c r="CD231" s="62"/>
      <c r="CE231" s="62"/>
      <c r="CF231" s="62"/>
      <c r="CG231" s="62"/>
      <c r="CH231" s="62"/>
      <c r="CI231" s="62"/>
      <c r="CJ231" s="62"/>
      <c r="CK231" s="62"/>
      <c r="CL231" s="62"/>
      <c r="CM231" s="62"/>
      <c r="CN231" s="62"/>
      <c r="CO231" s="62"/>
      <c r="CP231" s="62"/>
      <c r="CQ231" s="62"/>
      <c r="GH231" s="62"/>
      <c r="GI231" s="62"/>
      <c r="GJ231" s="62"/>
      <c r="GK231" s="62"/>
      <c r="GL231" s="62"/>
      <c r="GM231" s="62"/>
      <c r="GN231" s="62"/>
      <c r="GO231" s="62"/>
      <c r="GP231" s="62"/>
      <c r="GQ231" s="62"/>
      <c r="GR231" s="62"/>
      <c r="GS231" s="62"/>
      <c r="GT231" s="62"/>
      <c r="GU231" s="62"/>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row>
    <row r="232" spans="1:287" ht="27" hidden="1" customHeight="1" outlineLevel="2" x14ac:dyDescent="0.2">
      <c r="A232" s="523"/>
      <c r="B232" s="457" t="s">
        <v>131</v>
      </c>
      <c r="C232" s="1259"/>
      <c r="D232" s="524"/>
      <c r="E232" s="1254"/>
      <c r="F232" s="1254"/>
      <c r="G232" s="2"/>
      <c r="H232" s="1254"/>
      <c r="I232" s="1254"/>
      <c r="J232" s="2"/>
      <c r="K232" s="1254"/>
      <c r="L232" s="1254"/>
      <c r="M232" s="2"/>
      <c r="N232" s="1254"/>
      <c r="O232" s="1254"/>
      <c r="P232" s="2"/>
      <c r="Q232" s="1254"/>
      <c r="R232" s="1254"/>
      <c r="S232" s="2"/>
      <c r="T232" s="1254"/>
      <c r="U232" s="1254"/>
      <c r="V232" s="2"/>
      <c r="W232" s="1254"/>
      <c r="X232" s="1254"/>
      <c r="Y232" s="2"/>
      <c r="Z232" s="1254"/>
      <c r="AA232" s="1254"/>
      <c r="AB232" s="2"/>
      <c r="AC232" s="1254"/>
      <c r="AD232" s="1254"/>
      <c r="AE232" s="2"/>
      <c r="AF232" s="1254"/>
      <c r="AG232" s="1254"/>
      <c r="AH232" s="2"/>
      <c r="AI232" s="1254"/>
      <c r="AJ232" s="1254"/>
      <c r="AK232" s="2"/>
      <c r="AL232" s="1254"/>
      <c r="AM232" s="1254"/>
      <c r="AN232" s="2"/>
      <c r="AO232" s="1254"/>
      <c r="AP232" s="1254"/>
      <c r="AQ232" s="2"/>
      <c r="AR232" s="1254"/>
      <c r="AS232" s="1254"/>
      <c r="AT232" s="2"/>
      <c r="AU232" s="1254"/>
      <c r="AV232" s="1254"/>
      <c r="AW232" s="2"/>
      <c r="AX232" s="1254"/>
      <c r="AY232" s="1254"/>
      <c r="AZ232" s="2"/>
      <c r="BA232" s="1254"/>
      <c r="BB232" s="1254"/>
      <c r="BC232" s="2"/>
      <c r="BD232" s="1254"/>
      <c r="BE232" s="1254"/>
      <c r="BF232" s="2"/>
      <c r="BG232" s="1254"/>
      <c r="BH232" s="1254"/>
      <c r="BI232" s="2"/>
      <c r="BJ232" s="1254"/>
      <c r="BK232" s="1254"/>
      <c r="BL232" s="62"/>
      <c r="CB232" s="62"/>
      <c r="CC232" s="62"/>
      <c r="CD232" s="62"/>
      <c r="CE232" s="62"/>
      <c r="CF232" s="62"/>
      <c r="CG232" s="62"/>
      <c r="CH232" s="62"/>
      <c r="CI232" s="62"/>
      <c r="CJ232" s="62"/>
      <c r="CK232" s="62"/>
      <c r="CL232" s="62"/>
      <c r="CM232" s="62"/>
      <c r="CN232" s="62"/>
      <c r="CO232" s="62"/>
      <c r="CP232" s="62"/>
      <c r="CQ232" s="62"/>
      <c r="GH232" s="62"/>
      <c r="GI232" s="62"/>
      <c r="GJ232" s="62"/>
      <c r="GK232" s="62"/>
      <c r="GL232" s="62"/>
      <c r="GM232" s="62"/>
      <c r="GN232" s="62"/>
      <c r="GO232" s="62"/>
      <c r="GP232" s="62"/>
      <c r="GQ232" s="62"/>
      <c r="GR232" s="62"/>
      <c r="GS232" s="62"/>
      <c r="GT232" s="62"/>
      <c r="GU232" s="62"/>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row>
    <row r="233" spans="1:287" ht="27" hidden="1" customHeight="1" outlineLevel="2" x14ac:dyDescent="0.2">
      <c r="A233" s="523"/>
      <c r="B233" s="457" t="s">
        <v>332</v>
      </c>
      <c r="C233" s="1259"/>
      <c r="D233" s="524"/>
      <c r="E233" s="1254"/>
      <c r="F233" s="1254"/>
      <c r="G233" s="2"/>
      <c r="H233" s="1254"/>
      <c r="I233" s="1254"/>
      <c r="J233" s="2"/>
      <c r="K233" s="1254"/>
      <c r="L233" s="1254"/>
      <c r="M233" s="2"/>
      <c r="N233" s="1254"/>
      <c r="O233" s="1254"/>
      <c r="P233" s="2"/>
      <c r="Q233" s="1254"/>
      <c r="R233" s="1254"/>
      <c r="S233" s="2"/>
      <c r="T233" s="1254"/>
      <c r="U233" s="1254"/>
      <c r="V233" s="2"/>
      <c r="W233" s="1254"/>
      <c r="X233" s="1254"/>
      <c r="Y233" s="2"/>
      <c r="Z233" s="1254"/>
      <c r="AA233" s="1254"/>
      <c r="AB233" s="2"/>
      <c r="AC233" s="1254"/>
      <c r="AD233" s="1254"/>
      <c r="AE233" s="2"/>
      <c r="AF233" s="1254"/>
      <c r="AG233" s="1254"/>
      <c r="AH233" s="2"/>
      <c r="AI233" s="1254"/>
      <c r="AJ233" s="1254"/>
      <c r="AK233" s="2"/>
      <c r="AL233" s="1254"/>
      <c r="AM233" s="1254"/>
      <c r="AN233" s="2"/>
      <c r="AO233" s="1254"/>
      <c r="AP233" s="1254"/>
      <c r="AQ233" s="2"/>
      <c r="AR233" s="1254"/>
      <c r="AS233" s="1254"/>
      <c r="AT233" s="2"/>
      <c r="AU233" s="1254"/>
      <c r="AV233" s="1254"/>
      <c r="AW233" s="2"/>
      <c r="AX233" s="1254"/>
      <c r="AY233" s="1254"/>
      <c r="AZ233" s="2"/>
      <c r="BA233" s="1254"/>
      <c r="BB233" s="1254"/>
      <c r="BC233" s="2"/>
      <c r="BD233" s="1254"/>
      <c r="BE233" s="1254"/>
      <c r="BF233" s="2"/>
      <c r="BG233" s="1254"/>
      <c r="BH233" s="1254"/>
      <c r="BI233" s="2"/>
      <c r="BJ233" s="1254"/>
      <c r="BK233" s="1254"/>
      <c r="BL233" s="62"/>
      <c r="CB233" s="62"/>
      <c r="CC233" s="62"/>
      <c r="CD233" s="62"/>
      <c r="CE233" s="62"/>
      <c r="CF233" s="62"/>
      <c r="CG233" s="62"/>
      <c r="CH233" s="62"/>
      <c r="CI233" s="62"/>
      <c r="CJ233" s="62"/>
      <c r="CK233" s="62"/>
      <c r="CL233" s="62"/>
      <c r="CM233" s="62"/>
      <c r="CN233" s="62"/>
      <c r="CO233" s="62"/>
      <c r="CP233" s="62"/>
      <c r="CQ233" s="62"/>
      <c r="GH233" s="62"/>
      <c r="GI233" s="62"/>
      <c r="GJ233" s="62"/>
      <c r="GK233" s="62"/>
      <c r="GL233" s="62"/>
      <c r="GM233" s="62"/>
      <c r="GN233" s="62"/>
      <c r="GO233" s="62"/>
      <c r="GP233" s="62"/>
      <c r="GQ233" s="62"/>
      <c r="GR233" s="62"/>
      <c r="GS233" s="62"/>
      <c r="GT233" s="62"/>
      <c r="GU233" s="62"/>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row>
    <row r="234" spans="1:287" s="454" customFormat="1" ht="27" hidden="1" customHeight="1" outlineLevel="1" x14ac:dyDescent="0.2">
      <c r="A234" s="528"/>
      <c r="B234" s="590" t="s">
        <v>250</v>
      </c>
      <c r="C234" s="1259"/>
      <c r="D234" s="529"/>
      <c r="E234" s="1255"/>
      <c r="F234" s="1255"/>
      <c r="G234" s="2"/>
      <c r="H234" s="1255"/>
      <c r="I234" s="1255"/>
      <c r="J234" s="2"/>
      <c r="K234" s="1255"/>
      <c r="L234" s="1255"/>
      <c r="M234" s="2"/>
      <c r="N234" s="1255"/>
      <c r="O234" s="1255"/>
      <c r="P234" s="2"/>
      <c r="Q234" s="1255"/>
      <c r="R234" s="1255"/>
      <c r="S234" s="2"/>
      <c r="T234" s="1255"/>
      <c r="U234" s="1255"/>
      <c r="V234" s="2"/>
      <c r="W234" s="1255"/>
      <c r="X234" s="1255"/>
      <c r="Y234" s="2"/>
      <c r="Z234" s="1255"/>
      <c r="AA234" s="1255"/>
      <c r="AB234" s="2"/>
      <c r="AC234" s="1255"/>
      <c r="AD234" s="1255"/>
      <c r="AE234" s="2"/>
      <c r="AF234" s="1255"/>
      <c r="AG234" s="1255"/>
      <c r="AH234" s="2"/>
      <c r="AI234" s="1255"/>
      <c r="AJ234" s="1255"/>
      <c r="AK234" s="2"/>
      <c r="AL234" s="1255"/>
      <c r="AM234" s="1255"/>
      <c r="AN234" s="2"/>
      <c r="AO234" s="1255"/>
      <c r="AP234" s="1255"/>
      <c r="AQ234" s="2"/>
      <c r="AR234" s="1255"/>
      <c r="AS234" s="1255"/>
      <c r="AT234" s="2"/>
      <c r="AU234" s="1255"/>
      <c r="AV234" s="1255"/>
      <c r="AW234" s="2"/>
      <c r="AX234" s="1255"/>
      <c r="AY234" s="1255"/>
      <c r="AZ234" s="2"/>
      <c r="BA234" s="1255"/>
      <c r="BB234" s="1255"/>
      <c r="BC234" s="2"/>
      <c r="BD234" s="1255"/>
      <c r="BE234" s="1255"/>
      <c r="BF234" s="2"/>
      <c r="BG234" s="1255"/>
      <c r="BH234" s="1255"/>
      <c r="BI234" s="2"/>
      <c r="BJ234" s="1255"/>
      <c r="BK234" s="1255"/>
      <c r="BL234" s="73"/>
      <c r="BM234" s="31"/>
      <c r="BN234" s="31"/>
      <c r="BO234" s="31"/>
      <c r="BP234" s="31"/>
      <c r="BQ234" s="31"/>
      <c r="BR234" s="31"/>
      <c r="BS234" s="31"/>
      <c r="BT234" s="31"/>
      <c r="BU234" s="31"/>
      <c r="BV234" s="31"/>
      <c r="BW234" s="31"/>
      <c r="BX234" s="31"/>
      <c r="BY234" s="31"/>
      <c r="BZ234" s="31"/>
      <c r="CA234" s="31"/>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row>
    <row r="235" spans="1:287" s="521" customFormat="1" ht="30" hidden="1" customHeight="1" outlineLevel="1" x14ac:dyDescent="0.2">
      <c r="A235" s="530"/>
      <c r="B235" s="314" t="s">
        <v>87</v>
      </c>
      <c r="C235" s="318" t="s">
        <v>88</v>
      </c>
      <c r="D235" s="531"/>
      <c r="E235" s="350" t="str">
        <f>IF(E236="","",IF($C236&lt;&gt;"",((SUMPRODUCT($C236:$C241,E236:E241))*1/$C211),SUM(E236:E241)/COUNT(E236:E241)))</f>
        <v/>
      </c>
      <c r="F235" s="351" t="s">
        <v>40</v>
      </c>
      <c r="G235" s="30"/>
      <c r="H235" s="350" t="str">
        <f>IF(H236="","",IF($C236&lt;&gt;"",((SUMPRODUCT($C236:$C241,H236:H241))*1/$C172),SUM(H236:H241)/COUNT(H236:H241)))</f>
        <v/>
      </c>
      <c r="I235" s="351" t="s">
        <v>40</v>
      </c>
      <c r="J235" s="30"/>
      <c r="K235" s="350" t="str">
        <f>IF(K236="","",IF($C236&lt;&gt;"",((SUMPRODUCT($C236:$C241,K236:K241))*1/$C172),SUM(K236:K241)/COUNT(K236:K241)))</f>
        <v/>
      </c>
      <c r="L235" s="351" t="s">
        <v>40</v>
      </c>
      <c r="M235" s="30"/>
      <c r="N235" s="350" t="str">
        <f>IF(N236="","",IF($C236&lt;&gt;"",((SUMPRODUCT($C236:$C241,N236:N241))*1/$C172),SUM(N236:N241)/COUNT(N236:N241)))</f>
        <v/>
      </c>
      <c r="O235" s="351" t="s">
        <v>40</v>
      </c>
      <c r="P235" s="30"/>
      <c r="Q235" s="350" t="str">
        <f>IF(Q236="","",IF($C236&lt;&gt;"",((SUMPRODUCT($C236:$C241,Q236:Q241))*1/$C172),SUM(Q236:Q241)/COUNT(Q236:Q241)))</f>
        <v/>
      </c>
      <c r="R235" s="351" t="s">
        <v>40</v>
      </c>
      <c r="S235" s="30"/>
      <c r="T235" s="350" t="str">
        <f>IF(T236="","",IF($C236&lt;&gt;"",((SUMPRODUCT($C236:$C241,T236:T241))*1/$C211),SUM(T236:T241)/COUNT(T236:T241)))</f>
        <v/>
      </c>
      <c r="U235" s="351" t="s">
        <v>40</v>
      </c>
      <c r="V235" s="30"/>
      <c r="W235" s="350" t="str">
        <f>IF(W236="","",IF($C236&lt;&gt;"",((SUMPRODUCT($C236:$C241,W236:W241))*1/$C172),SUM(W236:W241)/COUNT(W236:W241)))</f>
        <v/>
      </c>
      <c r="X235" s="351" t="s">
        <v>40</v>
      </c>
      <c r="Y235" s="30"/>
      <c r="Z235" s="350" t="str">
        <f>IF(Z236="","",IF($C236&lt;&gt;"",((SUMPRODUCT($C236:$C241,Z236:Z241))*1/$C172),SUM(Z236:Z241)/COUNT(Z236:Z241)))</f>
        <v/>
      </c>
      <c r="AA235" s="351" t="s">
        <v>40</v>
      </c>
      <c r="AB235" s="30"/>
      <c r="AC235" s="350" t="str">
        <f>IF(AC236="","",IF($C236&lt;&gt;"",((SUMPRODUCT($C236:$C241,AC236:AC241))*1/$C172),SUM(AC236:AC241)/COUNT(AC236:AC241)))</f>
        <v/>
      </c>
      <c r="AD235" s="351" t="s">
        <v>40</v>
      </c>
      <c r="AE235" s="30"/>
      <c r="AF235" s="350" t="str">
        <f>IF(AF236="","",IF($C236&lt;&gt;"",((SUMPRODUCT($C236:$C241,AF236:AF241))*1/$C172),SUM(AF236:AF241)/COUNT(AF236:AF241)))</f>
        <v/>
      </c>
      <c r="AG235" s="351" t="s">
        <v>40</v>
      </c>
      <c r="AH235" s="30"/>
      <c r="AI235" s="350" t="str">
        <f>IF(AI236="","",IF($C236&lt;&gt;"",((SUMPRODUCT($C236:$C241,AI236:AI241))*1/$C211),SUM(AI236:AI241)/COUNT(AI236:AI241)))</f>
        <v/>
      </c>
      <c r="AJ235" s="351" t="s">
        <v>40</v>
      </c>
      <c r="AK235" s="30"/>
      <c r="AL235" s="350" t="str">
        <f>IF(AL236="","",IF($C236&lt;&gt;"",((SUMPRODUCT($C236:$C241,AL236:AL241))*1/$C172),SUM(AL236:AL241)/COUNT(AL236:AL241)))</f>
        <v/>
      </c>
      <c r="AM235" s="351" t="s">
        <v>40</v>
      </c>
      <c r="AN235" s="30"/>
      <c r="AO235" s="350" t="str">
        <f>IF(AO236="","",IF($C236&lt;&gt;"",((SUMPRODUCT($C236:$C241,AO236:AO241))*1/$C172),SUM(AO236:AO241)/COUNT(AO236:AO241)))</f>
        <v/>
      </c>
      <c r="AP235" s="351" t="s">
        <v>40</v>
      </c>
      <c r="AQ235" s="30"/>
      <c r="AR235" s="350" t="str">
        <f>IF(AR236="","",IF($C236&lt;&gt;"",((SUMPRODUCT($C236:$C241,AR236:AR241))*1/$C172),SUM(AR236:AR241)/COUNT(AR236:AR241)))</f>
        <v/>
      </c>
      <c r="AS235" s="351" t="s">
        <v>40</v>
      </c>
      <c r="AT235" s="30"/>
      <c r="AU235" s="350" t="str">
        <f>IF(AU236="","",IF($C236&lt;&gt;"",((SUMPRODUCT($C236:$C241,AU236:AU241))*1/$C172),SUM(AU236:AU241)/COUNT(AU236:AU241)))</f>
        <v/>
      </c>
      <c r="AV235" s="351" t="s">
        <v>40</v>
      </c>
      <c r="AW235" s="30"/>
      <c r="AX235" s="350" t="str">
        <f>IF(AX236="","",IF($C236&lt;&gt;"",((SUMPRODUCT($C236:$C241,AX236:AX241))*1/$C211),SUM(AX236:AX241)/COUNT(AX236:AX241)))</f>
        <v/>
      </c>
      <c r="AY235" s="351" t="s">
        <v>40</v>
      </c>
      <c r="AZ235" s="30"/>
      <c r="BA235" s="350" t="str">
        <f>IF(BA236="","",IF($C236&lt;&gt;"",((SUMPRODUCT($C236:$C241,BA236:BA241))*1/$C172),SUM(BA236:BA241)/COUNT(BA236:BA241)))</f>
        <v/>
      </c>
      <c r="BB235" s="351" t="s">
        <v>40</v>
      </c>
      <c r="BC235" s="30"/>
      <c r="BD235" s="350" t="str">
        <f>IF(BD236="","",IF($C236&lt;&gt;"",((SUMPRODUCT($C236:$C241,BD236:BD241))*1/$C172),SUM(BD236:BD241)/COUNT(BD236:BD241)))</f>
        <v/>
      </c>
      <c r="BE235" s="351" t="s">
        <v>40</v>
      </c>
      <c r="BF235" s="30"/>
      <c r="BG235" s="350" t="str">
        <f>IF(BG236="","",IF($C236&lt;&gt;"",((SUMPRODUCT($C236:$C241,BG236:BG241))*1/$C172),SUM(BG236:BG241)/COUNT(BG236:BG241)))</f>
        <v/>
      </c>
      <c r="BH235" s="351" t="s">
        <v>40</v>
      </c>
      <c r="BI235" s="30"/>
      <c r="BJ235" s="350" t="str">
        <f>IF(BJ236="","",IF($C236&lt;&gt;"",((SUMPRODUCT($C236:$C241,BJ236:BJ241))*1/$C172),SUM(BJ236:BJ241)/COUNT(BJ236:BJ241)))</f>
        <v/>
      </c>
      <c r="BK235" s="351" t="s">
        <v>40</v>
      </c>
      <c r="BL235" s="212"/>
      <c r="BM235" s="31"/>
      <c r="BN235" s="31"/>
      <c r="BO235" s="31"/>
      <c r="BP235" s="31"/>
      <c r="BQ235" s="31"/>
      <c r="BR235" s="31"/>
      <c r="BS235" s="31"/>
      <c r="BT235" s="31"/>
      <c r="BU235" s="31"/>
      <c r="BV235" s="31"/>
      <c r="BW235" s="31"/>
      <c r="BX235" s="31"/>
      <c r="BY235" s="31"/>
      <c r="BZ235" s="31"/>
      <c r="CA235" s="31"/>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305"/>
      <c r="GW235" s="305"/>
      <c r="GX235" s="305"/>
      <c r="GY235" s="305"/>
      <c r="GZ235" s="305"/>
      <c r="HA235" s="305"/>
      <c r="HB235" s="305"/>
      <c r="HC235" s="305"/>
      <c r="HD235" s="305"/>
      <c r="HE235" s="305"/>
      <c r="HF235" s="305"/>
      <c r="HG235" s="305"/>
      <c r="HH235" s="305"/>
      <c r="HI235" s="305"/>
      <c r="HJ235" s="305"/>
      <c r="HK235" s="305"/>
      <c r="HL235" s="305"/>
      <c r="HM235" s="305"/>
      <c r="HN235" s="305"/>
      <c r="HO235" s="305"/>
      <c r="HP235" s="305"/>
      <c r="HQ235" s="305"/>
      <c r="HR235" s="305"/>
      <c r="HS235" s="305"/>
      <c r="HT235" s="305"/>
      <c r="HU235" s="305"/>
      <c r="HV235" s="305"/>
      <c r="HW235" s="305"/>
      <c r="HX235" s="305"/>
      <c r="HY235" s="305"/>
      <c r="HZ235" s="305"/>
      <c r="IA235" s="305"/>
      <c r="IB235" s="305"/>
      <c r="IC235" s="305"/>
      <c r="ID235" s="305"/>
      <c r="IE235" s="305"/>
      <c r="IF235" s="305"/>
      <c r="IG235" s="305"/>
      <c r="IH235" s="305"/>
      <c r="II235" s="305"/>
      <c r="IJ235" s="305"/>
      <c r="IK235" s="305"/>
      <c r="IL235" s="305"/>
      <c r="IM235" s="305"/>
      <c r="IN235" s="305"/>
      <c r="IO235" s="305"/>
      <c r="IP235" s="305"/>
      <c r="IQ235" s="305"/>
      <c r="IR235" s="305"/>
      <c r="IS235" s="305"/>
      <c r="IT235" s="305"/>
      <c r="IU235" s="305"/>
      <c r="IV235" s="305"/>
      <c r="IW235" s="305"/>
      <c r="IX235" s="305"/>
      <c r="IY235" s="305"/>
      <c r="IZ235" s="305"/>
      <c r="JA235" s="305"/>
      <c r="JB235" s="305"/>
      <c r="JC235" s="305"/>
      <c r="JD235" s="305"/>
      <c r="JE235" s="305"/>
      <c r="JF235" s="305"/>
      <c r="JG235" s="305"/>
      <c r="JH235" s="305"/>
      <c r="JI235" s="305"/>
      <c r="JJ235" s="305"/>
      <c r="JK235" s="305"/>
      <c r="JL235" s="305"/>
      <c r="JM235" s="305"/>
      <c r="JN235" s="305"/>
      <c r="JO235" s="305"/>
      <c r="JP235" s="305"/>
      <c r="JQ235" s="305"/>
      <c r="JR235" s="305"/>
      <c r="JS235" s="305"/>
      <c r="JT235" s="305"/>
      <c r="JU235" s="305"/>
      <c r="JV235" s="305"/>
      <c r="JW235" s="305"/>
      <c r="JX235" s="305"/>
      <c r="JY235" s="305"/>
      <c r="JZ235" s="305"/>
      <c r="KA235" s="305"/>
    </row>
    <row r="236" spans="1:287" s="535" customFormat="1" ht="27" hidden="1" customHeight="1" outlineLevel="1" x14ac:dyDescent="0.2">
      <c r="A236" s="532">
        <v>1</v>
      </c>
      <c r="B236" s="315"/>
      <c r="C236" s="245"/>
      <c r="D236" s="533"/>
      <c r="E236" s="580"/>
      <c r="F236" s="579" t="str">
        <f>IF(E236="","","Begründung ergänzen")</f>
        <v/>
      </c>
      <c r="G236" s="2"/>
      <c r="H236" s="580"/>
      <c r="I236" s="579" t="str">
        <f>IF(H236="","","Begründung ergänzen")</f>
        <v/>
      </c>
      <c r="J236" s="2"/>
      <c r="K236" s="580"/>
      <c r="L236" s="579" t="str">
        <f>IF(K236="","","Begründung ergänzen")</f>
        <v/>
      </c>
      <c r="M236" s="2"/>
      <c r="N236" s="580"/>
      <c r="O236" s="579" t="str">
        <f>IF(N236="","","Begründung ergänzen")</f>
        <v/>
      </c>
      <c r="P236" s="2"/>
      <c r="Q236" s="580"/>
      <c r="R236" s="579" t="str">
        <f>IF(Q236="","","Begründung ergänzen")</f>
        <v/>
      </c>
      <c r="S236" s="2"/>
      <c r="T236" s="580"/>
      <c r="U236" s="579" t="str">
        <f>IF(T236="","","Begründung ergänzen")</f>
        <v/>
      </c>
      <c r="V236" s="2"/>
      <c r="W236" s="580"/>
      <c r="X236" s="579" t="str">
        <f>IF(W236="","","Begründung ergänzen")</f>
        <v/>
      </c>
      <c r="Y236" s="2"/>
      <c r="Z236" s="580"/>
      <c r="AA236" s="579" t="str">
        <f>IF(Z236="","","Begründung ergänzen")</f>
        <v/>
      </c>
      <c r="AB236" s="2"/>
      <c r="AC236" s="580"/>
      <c r="AD236" s="579" t="str">
        <f>IF(AC236="","","Begründung ergänzen")</f>
        <v/>
      </c>
      <c r="AE236" s="2"/>
      <c r="AF236" s="580"/>
      <c r="AG236" s="579" t="str">
        <f>IF(AF236="","","Begründung ergänzen")</f>
        <v/>
      </c>
      <c r="AH236" s="2"/>
      <c r="AI236" s="580"/>
      <c r="AJ236" s="579" t="str">
        <f>IF(AI236="","","Begründung ergänzen")</f>
        <v/>
      </c>
      <c r="AK236" s="2"/>
      <c r="AL236" s="580"/>
      <c r="AM236" s="579" t="str">
        <f>IF(AL236="","","Begründung ergänzen")</f>
        <v/>
      </c>
      <c r="AN236" s="2"/>
      <c r="AO236" s="580"/>
      <c r="AP236" s="579" t="str">
        <f>IF(AO236="","","Begründung ergänzen")</f>
        <v/>
      </c>
      <c r="AQ236" s="2"/>
      <c r="AR236" s="580"/>
      <c r="AS236" s="579" t="str">
        <f>IF(AR236="","","Begründung ergänzen")</f>
        <v/>
      </c>
      <c r="AT236" s="2"/>
      <c r="AU236" s="580"/>
      <c r="AV236" s="579" t="str">
        <f>IF(AU236="","","Begründung ergänzen")</f>
        <v/>
      </c>
      <c r="AW236" s="2"/>
      <c r="AX236" s="580"/>
      <c r="AY236" s="579" t="str">
        <f>IF(AX236="","","Begründung ergänzen")</f>
        <v/>
      </c>
      <c r="AZ236" s="2"/>
      <c r="BA236" s="580"/>
      <c r="BB236" s="579" t="str">
        <f>IF(BA236="","","Begründung ergänzen")</f>
        <v/>
      </c>
      <c r="BC236" s="2"/>
      <c r="BD236" s="580"/>
      <c r="BE236" s="579" t="str">
        <f>IF(BD236="","","Begründung ergänzen")</f>
        <v/>
      </c>
      <c r="BF236" s="2"/>
      <c r="BG236" s="580"/>
      <c r="BH236" s="579" t="str">
        <f>IF(BG236="","","Begründung ergänzen")</f>
        <v/>
      </c>
      <c r="BI236" s="2"/>
      <c r="BJ236" s="580"/>
      <c r="BK236" s="579" t="str">
        <f>IF(BJ236="","","Begründung ergänzen")</f>
        <v/>
      </c>
      <c r="BL236" s="153"/>
      <c r="BM236" s="31"/>
      <c r="BN236" s="31"/>
      <c r="BO236" s="31"/>
      <c r="BP236" s="31"/>
      <c r="BQ236" s="31"/>
      <c r="BR236" s="31"/>
      <c r="BS236" s="31"/>
      <c r="BT236" s="31"/>
      <c r="BU236" s="31"/>
      <c r="BV236" s="31"/>
      <c r="BW236" s="31"/>
      <c r="BX236" s="31"/>
      <c r="BY236" s="31"/>
      <c r="BZ236" s="31"/>
      <c r="CA236" s="31"/>
      <c r="CB236" s="153"/>
      <c r="CC236" s="153"/>
      <c r="CD236" s="153"/>
      <c r="CE236" s="153"/>
      <c r="CF236" s="153"/>
      <c r="CG236" s="153"/>
      <c r="CH236" s="153"/>
      <c r="CI236" s="153"/>
      <c r="CJ236" s="153"/>
      <c r="CK236" s="153"/>
      <c r="CL236" s="153"/>
      <c r="CM236" s="153"/>
      <c r="CN236" s="153"/>
      <c r="CO236" s="153"/>
      <c r="CP236" s="153"/>
      <c r="CQ236" s="153"/>
      <c r="CR236" s="153"/>
      <c r="CS236" s="153"/>
      <c r="CT236" s="153"/>
      <c r="CU236" s="153"/>
      <c r="CV236" s="153"/>
      <c r="CW236" s="153"/>
      <c r="CX236" s="153"/>
      <c r="CY236" s="153"/>
      <c r="CZ236" s="153"/>
      <c r="DA236" s="153"/>
      <c r="DB236" s="153"/>
      <c r="DC236" s="153"/>
      <c r="DD236" s="153"/>
      <c r="DE236" s="153"/>
      <c r="DF236" s="153"/>
      <c r="DG236" s="153"/>
      <c r="DH236" s="153"/>
      <c r="DI236" s="153"/>
      <c r="DJ236" s="153"/>
      <c r="DK236" s="153"/>
      <c r="DL236" s="153"/>
      <c r="DM236" s="153"/>
      <c r="DN236" s="153"/>
      <c r="DO236" s="153"/>
      <c r="DP236" s="153"/>
      <c r="DQ236" s="153"/>
      <c r="DR236" s="153"/>
      <c r="DS236" s="153"/>
      <c r="DT236" s="153"/>
      <c r="DU236" s="153"/>
      <c r="DV236" s="153"/>
      <c r="DW236" s="153"/>
      <c r="DX236" s="153"/>
      <c r="DY236" s="153"/>
      <c r="DZ236" s="153"/>
      <c r="EA236" s="153"/>
      <c r="EB236" s="153"/>
      <c r="EC236" s="153"/>
      <c r="ED236" s="153"/>
      <c r="EE236" s="153"/>
      <c r="EF236" s="153"/>
      <c r="EG236" s="153"/>
      <c r="EH236" s="153"/>
      <c r="EI236" s="153"/>
      <c r="EJ236" s="153"/>
      <c r="EK236" s="153"/>
      <c r="EL236" s="153"/>
      <c r="EM236" s="153"/>
      <c r="EN236" s="153"/>
      <c r="EO236" s="153"/>
      <c r="EP236" s="153"/>
      <c r="EQ236" s="153"/>
      <c r="ER236" s="153"/>
      <c r="ES236" s="153"/>
      <c r="ET236" s="153"/>
      <c r="EU236" s="153"/>
      <c r="EV236" s="153"/>
      <c r="EW236" s="153"/>
      <c r="EX236" s="153"/>
      <c r="EY236" s="153"/>
      <c r="EZ236" s="153"/>
      <c r="FA236" s="153"/>
      <c r="FB236" s="153"/>
      <c r="FC236" s="153"/>
      <c r="FD236" s="153"/>
      <c r="FE236" s="153"/>
      <c r="FF236" s="153"/>
      <c r="FG236" s="153"/>
      <c r="FH236" s="153"/>
      <c r="FI236" s="153"/>
      <c r="FJ236" s="153"/>
      <c r="FK236" s="153"/>
      <c r="FL236" s="153"/>
      <c r="FM236" s="153"/>
      <c r="FN236" s="153"/>
      <c r="FO236" s="153"/>
      <c r="FP236" s="153"/>
      <c r="FQ236" s="153"/>
      <c r="FR236" s="153"/>
      <c r="FS236" s="153"/>
      <c r="FT236" s="153"/>
      <c r="FU236" s="153"/>
      <c r="FV236" s="153"/>
      <c r="FW236" s="153"/>
      <c r="FX236" s="153"/>
      <c r="FY236" s="153"/>
      <c r="FZ236" s="153"/>
      <c r="GA236" s="153"/>
      <c r="GB236" s="153"/>
      <c r="GC236" s="153"/>
      <c r="GD236" s="153"/>
      <c r="GE236" s="153"/>
      <c r="GF236" s="153"/>
      <c r="GG236" s="153"/>
      <c r="GH236" s="153"/>
      <c r="GI236" s="153"/>
      <c r="GJ236" s="153"/>
      <c r="GK236" s="153"/>
      <c r="GL236" s="153"/>
      <c r="GM236" s="153"/>
      <c r="GN236" s="153"/>
      <c r="GO236" s="153"/>
      <c r="GP236" s="153"/>
      <c r="GQ236" s="153"/>
      <c r="GR236" s="153"/>
      <c r="GS236" s="153"/>
      <c r="GT236" s="153"/>
      <c r="GU236" s="153"/>
      <c r="GV236" s="534"/>
      <c r="GW236" s="534"/>
      <c r="GX236" s="534"/>
      <c r="GY236" s="534"/>
      <c r="GZ236" s="534"/>
      <c r="HA236" s="534"/>
      <c r="HB236" s="534"/>
      <c r="HC236" s="534"/>
      <c r="HD236" s="534"/>
      <c r="HE236" s="534"/>
      <c r="HF236" s="534"/>
      <c r="HG236" s="534"/>
      <c r="HH236" s="534"/>
      <c r="HI236" s="534"/>
      <c r="HJ236" s="534"/>
      <c r="HK236" s="534"/>
      <c r="HL236" s="534"/>
      <c r="HM236" s="534"/>
      <c r="HN236" s="534"/>
      <c r="HO236" s="534"/>
      <c r="HP236" s="534"/>
      <c r="HQ236" s="534"/>
      <c r="HR236" s="534"/>
      <c r="HS236" s="534"/>
      <c r="HT236" s="534"/>
      <c r="HU236" s="534"/>
      <c r="HV236" s="534"/>
      <c r="HW236" s="534"/>
      <c r="HX236" s="534"/>
      <c r="HY236" s="534"/>
      <c r="HZ236" s="534"/>
      <c r="IA236" s="534"/>
      <c r="IB236" s="534"/>
      <c r="IC236" s="534"/>
      <c r="ID236" s="534"/>
      <c r="IE236" s="534"/>
      <c r="IF236" s="534"/>
      <c r="IG236" s="534"/>
      <c r="IH236" s="534"/>
      <c r="II236" s="534"/>
      <c r="IJ236" s="534"/>
      <c r="IK236" s="534"/>
      <c r="IL236" s="534"/>
      <c r="IM236" s="534"/>
      <c r="IN236" s="534"/>
      <c r="IO236" s="534"/>
      <c r="IP236" s="534"/>
      <c r="IQ236" s="534"/>
      <c r="IR236" s="534"/>
      <c r="IS236" s="534"/>
      <c r="IT236" s="534"/>
      <c r="IU236" s="534"/>
      <c r="IV236" s="534"/>
      <c r="IW236" s="534"/>
      <c r="IX236" s="534"/>
      <c r="IY236" s="534"/>
      <c r="IZ236" s="534"/>
      <c r="JA236" s="534"/>
      <c r="JB236" s="534"/>
      <c r="JC236" s="534"/>
      <c r="JD236" s="534"/>
      <c r="JE236" s="534"/>
      <c r="JF236" s="534"/>
      <c r="JG236" s="534"/>
      <c r="JH236" s="534"/>
      <c r="JI236" s="534"/>
      <c r="JJ236" s="534"/>
      <c r="JK236" s="534"/>
      <c r="JL236" s="534"/>
      <c r="JM236" s="534"/>
      <c r="JN236" s="534"/>
      <c r="JO236" s="534"/>
      <c r="JP236" s="534"/>
      <c r="JQ236" s="534"/>
      <c r="JR236" s="534"/>
      <c r="JS236" s="534"/>
      <c r="JT236" s="534"/>
      <c r="JU236" s="534"/>
      <c r="JV236" s="534"/>
      <c r="JW236" s="534"/>
      <c r="JX236" s="534"/>
      <c r="JY236" s="534"/>
      <c r="JZ236" s="534"/>
      <c r="KA236" s="534"/>
    </row>
    <row r="237" spans="1:287" s="535" customFormat="1" ht="27" hidden="1" customHeight="1" outlineLevel="1" x14ac:dyDescent="0.2">
      <c r="A237" s="532">
        <v>2</v>
      </c>
      <c r="B237" s="315"/>
      <c r="C237" s="245"/>
      <c r="D237" s="533"/>
      <c r="E237" s="231"/>
      <c r="F237" s="579" t="str">
        <f t="shared" ref="F237:F240" si="120">IF(E237="","","Begründung ergänzen")</f>
        <v/>
      </c>
      <c r="G237" s="2"/>
      <c r="H237" s="231"/>
      <c r="I237" s="579" t="str">
        <f t="shared" ref="I237:I240" si="121">IF(H237="","","Begründung ergänzen")</f>
        <v/>
      </c>
      <c r="J237" s="2"/>
      <c r="K237" s="231"/>
      <c r="L237" s="579" t="str">
        <f t="shared" ref="L237:L240" si="122">IF(K237="","","Begründung ergänzen")</f>
        <v/>
      </c>
      <c r="M237" s="2"/>
      <c r="N237" s="231"/>
      <c r="O237" s="579" t="str">
        <f t="shared" ref="O237:O240" si="123">IF(N237="","","Begründung ergänzen")</f>
        <v/>
      </c>
      <c r="P237" s="2"/>
      <c r="Q237" s="231"/>
      <c r="R237" s="579" t="str">
        <f t="shared" ref="R237:R240" si="124">IF(Q237="","","Begründung ergänzen")</f>
        <v/>
      </c>
      <c r="S237" s="2"/>
      <c r="T237" s="231"/>
      <c r="U237" s="579" t="str">
        <f t="shared" ref="U237:U240" si="125">IF(T237="","","Begründung ergänzen")</f>
        <v/>
      </c>
      <c r="V237" s="2"/>
      <c r="W237" s="231"/>
      <c r="X237" s="579" t="str">
        <f t="shared" ref="X237:X240" si="126">IF(W237="","","Begründung ergänzen")</f>
        <v/>
      </c>
      <c r="Y237" s="2"/>
      <c r="Z237" s="231"/>
      <c r="AA237" s="579" t="str">
        <f t="shared" ref="AA237:AA240" si="127">IF(Z237="","","Begründung ergänzen")</f>
        <v/>
      </c>
      <c r="AB237" s="2"/>
      <c r="AC237" s="231"/>
      <c r="AD237" s="579" t="str">
        <f t="shared" ref="AD237:AD240" si="128">IF(AC237="","","Begründung ergänzen")</f>
        <v/>
      </c>
      <c r="AE237" s="2"/>
      <c r="AF237" s="231"/>
      <c r="AG237" s="579" t="str">
        <f t="shared" ref="AG237:AG240" si="129">IF(AF237="","","Begründung ergänzen")</f>
        <v/>
      </c>
      <c r="AH237" s="2"/>
      <c r="AI237" s="231"/>
      <c r="AJ237" s="579" t="str">
        <f t="shared" ref="AJ237:AJ240" si="130">IF(AI237="","","Begründung ergänzen")</f>
        <v/>
      </c>
      <c r="AK237" s="2"/>
      <c r="AL237" s="231"/>
      <c r="AM237" s="579" t="str">
        <f t="shared" ref="AM237:AM240" si="131">IF(AL237="","","Begründung ergänzen")</f>
        <v/>
      </c>
      <c r="AN237" s="2"/>
      <c r="AO237" s="231"/>
      <c r="AP237" s="579" t="str">
        <f t="shared" ref="AP237:AP240" si="132">IF(AO237="","","Begründung ergänzen")</f>
        <v/>
      </c>
      <c r="AQ237" s="2"/>
      <c r="AR237" s="231"/>
      <c r="AS237" s="579" t="str">
        <f t="shared" ref="AS237:AS240" si="133">IF(AR237="","","Begründung ergänzen")</f>
        <v/>
      </c>
      <c r="AT237" s="2"/>
      <c r="AU237" s="231"/>
      <c r="AV237" s="579" t="str">
        <f t="shared" ref="AV237:AV240" si="134">IF(AU237="","","Begründung ergänzen")</f>
        <v/>
      </c>
      <c r="AW237" s="2"/>
      <c r="AX237" s="231"/>
      <c r="AY237" s="579" t="str">
        <f t="shared" ref="AY237:AY240" si="135">IF(AX237="","","Begründung ergänzen")</f>
        <v/>
      </c>
      <c r="AZ237" s="2"/>
      <c r="BA237" s="231"/>
      <c r="BB237" s="579" t="str">
        <f t="shared" ref="BB237:BB240" si="136">IF(BA237="","","Begründung ergänzen")</f>
        <v/>
      </c>
      <c r="BC237" s="2"/>
      <c r="BD237" s="231"/>
      <c r="BE237" s="579" t="str">
        <f t="shared" ref="BE237:BE240" si="137">IF(BD237="","","Begründung ergänzen")</f>
        <v/>
      </c>
      <c r="BF237" s="2"/>
      <c r="BG237" s="231"/>
      <c r="BH237" s="579" t="str">
        <f t="shared" ref="BH237:BH240" si="138">IF(BG237="","","Begründung ergänzen")</f>
        <v/>
      </c>
      <c r="BI237" s="2"/>
      <c r="BJ237" s="231"/>
      <c r="BK237" s="579" t="str">
        <f t="shared" ref="BK237:BK240" si="139">IF(BJ237="","","Begründung ergänzen")</f>
        <v/>
      </c>
      <c r="BL237" s="153"/>
      <c r="BM237" s="31"/>
      <c r="BN237" s="31"/>
      <c r="BO237" s="31"/>
      <c r="BP237" s="31"/>
      <c r="BQ237" s="31"/>
      <c r="BR237" s="31"/>
      <c r="BS237" s="31"/>
      <c r="BT237" s="31"/>
      <c r="BU237" s="31"/>
      <c r="BV237" s="31"/>
      <c r="BW237" s="31"/>
      <c r="BX237" s="31"/>
      <c r="BY237" s="31"/>
      <c r="BZ237" s="31"/>
      <c r="CA237" s="31"/>
      <c r="CB237" s="153"/>
      <c r="CC237" s="153"/>
      <c r="CD237" s="153"/>
      <c r="CE237" s="153"/>
      <c r="CF237" s="153"/>
      <c r="CG237" s="153"/>
      <c r="CH237" s="153"/>
      <c r="CI237" s="153"/>
      <c r="CJ237" s="153"/>
      <c r="CK237" s="153"/>
      <c r="CL237" s="153"/>
      <c r="CM237" s="153"/>
      <c r="CN237" s="153"/>
      <c r="CO237" s="153"/>
      <c r="CP237" s="153"/>
      <c r="CQ237" s="153"/>
      <c r="CR237" s="153"/>
      <c r="CS237" s="153"/>
      <c r="CT237" s="153"/>
      <c r="CU237" s="153"/>
      <c r="CV237" s="153"/>
      <c r="CW237" s="153"/>
      <c r="CX237" s="153"/>
      <c r="CY237" s="153"/>
      <c r="CZ237" s="153"/>
      <c r="DA237" s="153"/>
      <c r="DB237" s="153"/>
      <c r="DC237" s="153"/>
      <c r="DD237" s="153"/>
      <c r="DE237" s="153"/>
      <c r="DF237" s="153"/>
      <c r="DG237" s="153"/>
      <c r="DH237" s="153"/>
      <c r="DI237" s="153"/>
      <c r="DJ237" s="153"/>
      <c r="DK237" s="153"/>
      <c r="DL237" s="153"/>
      <c r="DM237" s="153"/>
      <c r="DN237" s="153"/>
      <c r="DO237" s="153"/>
      <c r="DP237" s="153"/>
      <c r="DQ237" s="153"/>
      <c r="DR237" s="153"/>
      <c r="DS237" s="153"/>
      <c r="DT237" s="153"/>
      <c r="DU237" s="153"/>
      <c r="DV237" s="153"/>
      <c r="DW237" s="153"/>
      <c r="DX237" s="153"/>
      <c r="DY237" s="153"/>
      <c r="DZ237" s="153"/>
      <c r="EA237" s="153"/>
      <c r="EB237" s="153"/>
      <c r="EC237" s="153"/>
      <c r="ED237" s="153"/>
      <c r="EE237" s="153"/>
      <c r="EF237" s="153"/>
      <c r="EG237" s="153"/>
      <c r="EH237" s="153"/>
      <c r="EI237" s="153"/>
      <c r="EJ237" s="153"/>
      <c r="EK237" s="153"/>
      <c r="EL237" s="153"/>
      <c r="EM237" s="153"/>
      <c r="EN237" s="153"/>
      <c r="EO237" s="153"/>
      <c r="EP237" s="153"/>
      <c r="EQ237" s="153"/>
      <c r="ER237" s="153"/>
      <c r="ES237" s="153"/>
      <c r="ET237" s="153"/>
      <c r="EU237" s="153"/>
      <c r="EV237" s="153"/>
      <c r="EW237" s="153"/>
      <c r="EX237" s="153"/>
      <c r="EY237" s="153"/>
      <c r="EZ237" s="153"/>
      <c r="FA237" s="153"/>
      <c r="FB237" s="153"/>
      <c r="FC237" s="153"/>
      <c r="FD237" s="153"/>
      <c r="FE237" s="153"/>
      <c r="FF237" s="153"/>
      <c r="FG237" s="153"/>
      <c r="FH237" s="153"/>
      <c r="FI237" s="153"/>
      <c r="FJ237" s="153"/>
      <c r="FK237" s="153"/>
      <c r="FL237" s="153"/>
      <c r="FM237" s="153"/>
      <c r="FN237" s="153"/>
      <c r="FO237" s="153"/>
      <c r="FP237" s="153"/>
      <c r="FQ237" s="153"/>
      <c r="FR237" s="153"/>
      <c r="FS237" s="153"/>
      <c r="FT237" s="153"/>
      <c r="FU237" s="153"/>
      <c r="FV237" s="153"/>
      <c r="FW237" s="153"/>
      <c r="FX237" s="153"/>
      <c r="FY237" s="153"/>
      <c r="FZ237" s="153"/>
      <c r="GA237" s="153"/>
      <c r="GB237" s="153"/>
      <c r="GC237" s="153"/>
      <c r="GD237" s="153"/>
      <c r="GE237" s="153"/>
      <c r="GF237" s="153"/>
      <c r="GG237" s="153"/>
      <c r="GH237" s="153"/>
      <c r="GI237" s="153"/>
      <c r="GJ237" s="153"/>
      <c r="GK237" s="153"/>
      <c r="GL237" s="153"/>
      <c r="GM237" s="153"/>
      <c r="GN237" s="153"/>
      <c r="GO237" s="153"/>
      <c r="GP237" s="153"/>
      <c r="GQ237" s="153"/>
      <c r="GR237" s="153"/>
      <c r="GS237" s="153"/>
      <c r="GT237" s="153"/>
      <c r="GU237" s="153"/>
      <c r="GV237" s="534"/>
      <c r="GW237" s="534"/>
      <c r="GX237" s="534"/>
      <c r="GY237" s="534"/>
      <c r="GZ237" s="534"/>
      <c r="HA237" s="534"/>
      <c r="HB237" s="534"/>
      <c r="HC237" s="534"/>
      <c r="HD237" s="534"/>
      <c r="HE237" s="534"/>
      <c r="HF237" s="534"/>
      <c r="HG237" s="534"/>
      <c r="HH237" s="534"/>
      <c r="HI237" s="534"/>
      <c r="HJ237" s="534"/>
      <c r="HK237" s="534"/>
      <c r="HL237" s="534"/>
      <c r="HM237" s="534"/>
      <c r="HN237" s="534"/>
      <c r="HO237" s="534"/>
      <c r="HP237" s="534"/>
      <c r="HQ237" s="534"/>
      <c r="HR237" s="534"/>
      <c r="HS237" s="534"/>
      <c r="HT237" s="534"/>
      <c r="HU237" s="534"/>
      <c r="HV237" s="534"/>
      <c r="HW237" s="534"/>
      <c r="HX237" s="534"/>
      <c r="HY237" s="534"/>
      <c r="HZ237" s="534"/>
      <c r="IA237" s="534"/>
      <c r="IB237" s="534"/>
      <c r="IC237" s="534"/>
      <c r="ID237" s="534"/>
      <c r="IE237" s="534"/>
      <c r="IF237" s="534"/>
      <c r="IG237" s="534"/>
      <c r="IH237" s="534"/>
      <c r="II237" s="534"/>
      <c r="IJ237" s="534"/>
      <c r="IK237" s="534"/>
      <c r="IL237" s="534"/>
      <c r="IM237" s="534"/>
      <c r="IN237" s="534"/>
      <c r="IO237" s="534"/>
      <c r="IP237" s="534"/>
      <c r="IQ237" s="534"/>
      <c r="IR237" s="534"/>
      <c r="IS237" s="534"/>
      <c r="IT237" s="534"/>
      <c r="IU237" s="534"/>
      <c r="IV237" s="534"/>
      <c r="IW237" s="534"/>
      <c r="IX237" s="534"/>
      <c r="IY237" s="534"/>
      <c r="IZ237" s="534"/>
      <c r="JA237" s="534"/>
      <c r="JB237" s="534"/>
      <c r="JC237" s="534"/>
      <c r="JD237" s="534"/>
      <c r="JE237" s="534"/>
      <c r="JF237" s="534"/>
      <c r="JG237" s="534"/>
      <c r="JH237" s="534"/>
      <c r="JI237" s="534"/>
      <c r="JJ237" s="534"/>
      <c r="JK237" s="534"/>
      <c r="JL237" s="534"/>
      <c r="JM237" s="534"/>
      <c r="JN237" s="534"/>
      <c r="JO237" s="534"/>
      <c r="JP237" s="534"/>
      <c r="JQ237" s="534"/>
      <c r="JR237" s="534"/>
      <c r="JS237" s="534"/>
      <c r="JT237" s="534"/>
      <c r="JU237" s="534"/>
      <c r="JV237" s="534"/>
      <c r="JW237" s="534"/>
      <c r="JX237" s="534"/>
      <c r="JY237" s="534"/>
      <c r="JZ237" s="534"/>
      <c r="KA237" s="534"/>
    </row>
    <row r="238" spans="1:287" s="535" customFormat="1" ht="27" hidden="1" customHeight="1" outlineLevel="1" x14ac:dyDescent="0.2">
      <c r="A238" s="532">
        <v>3</v>
      </c>
      <c r="B238" s="315"/>
      <c r="C238" s="245"/>
      <c r="D238" s="533"/>
      <c r="E238" s="231"/>
      <c r="F238" s="579" t="str">
        <f t="shared" si="120"/>
        <v/>
      </c>
      <c r="G238" s="2"/>
      <c r="H238" s="231"/>
      <c r="I238" s="579" t="str">
        <f t="shared" si="121"/>
        <v/>
      </c>
      <c r="J238" s="2"/>
      <c r="K238" s="231"/>
      <c r="L238" s="579" t="str">
        <f t="shared" si="122"/>
        <v/>
      </c>
      <c r="M238" s="2"/>
      <c r="N238" s="231"/>
      <c r="O238" s="579" t="str">
        <f t="shared" si="123"/>
        <v/>
      </c>
      <c r="P238" s="2"/>
      <c r="Q238" s="231"/>
      <c r="R238" s="579" t="str">
        <f t="shared" si="124"/>
        <v/>
      </c>
      <c r="S238" s="2"/>
      <c r="T238" s="231"/>
      <c r="U238" s="579" t="str">
        <f t="shared" si="125"/>
        <v/>
      </c>
      <c r="V238" s="2"/>
      <c r="W238" s="231"/>
      <c r="X238" s="579" t="str">
        <f t="shared" si="126"/>
        <v/>
      </c>
      <c r="Y238" s="2"/>
      <c r="Z238" s="231"/>
      <c r="AA238" s="579" t="str">
        <f t="shared" si="127"/>
        <v/>
      </c>
      <c r="AB238" s="2"/>
      <c r="AC238" s="231"/>
      <c r="AD238" s="579" t="str">
        <f t="shared" si="128"/>
        <v/>
      </c>
      <c r="AE238" s="2"/>
      <c r="AF238" s="231"/>
      <c r="AG238" s="579" t="str">
        <f t="shared" si="129"/>
        <v/>
      </c>
      <c r="AH238" s="2"/>
      <c r="AI238" s="231"/>
      <c r="AJ238" s="579" t="str">
        <f t="shared" si="130"/>
        <v/>
      </c>
      <c r="AK238" s="2"/>
      <c r="AL238" s="231"/>
      <c r="AM238" s="579" t="str">
        <f t="shared" si="131"/>
        <v/>
      </c>
      <c r="AN238" s="2"/>
      <c r="AO238" s="231"/>
      <c r="AP238" s="579" t="str">
        <f t="shared" si="132"/>
        <v/>
      </c>
      <c r="AQ238" s="2"/>
      <c r="AR238" s="231"/>
      <c r="AS238" s="579" t="str">
        <f t="shared" si="133"/>
        <v/>
      </c>
      <c r="AT238" s="2"/>
      <c r="AU238" s="231"/>
      <c r="AV238" s="579" t="str">
        <f t="shared" si="134"/>
        <v/>
      </c>
      <c r="AW238" s="2"/>
      <c r="AX238" s="231"/>
      <c r="AY238" s="579" t="str">
        <f t="shared" si="135"/>
        <v/>
      </c>
      <c r="AZ238" s="2"/>
      <c r="BA238" s="231"/>
      <c r="BB238" s="579" t="str">
        <f t="shared" si="136"/>
        <v/>
      </c>
      <c r="BC238" s="2"/>
      <c r="BD238" s="231"/>
      <c r="BE238" s="579" t="str">
        <f t="shared" si="137"/>
        <v/>
      </c>
      <c r="BF238" s="2"/>
      <c r="BG238" s="231"/>
      <c r="BH238" s="579" t="str">
        <f t="shared" si="138"/>
        <v/>
      </c>
      <c r="BI238" s="2"/>
      <c r="BJ238" s="231"/>
      <c r="BK238" s="579" t="str">
        <f t="shared" si="139"/>
        <v/>
      </c>
      <c r="BL238" s="153"/>
      <c r="BM238" s="31"/>
      <c r="BN238" s="31"/>
      <c r="BO238" s="31"/>
      <c r="BP238" s="31"/>
      <c r="BQ238" s="31"/>
      <c r="BR238" s="31"/>
      <c r="BS238" s="31"/>
      <c r="BT238" s="31"/>
      <c r="BU238" s="31"/>
      <c r="BV238" s="31"/>
      <c r="BW238" s="31"/>
      <c r="BX238" s="31"/>
      <c r="BY238" s="31"/>
      <c r="BZ238" s="31"/>
      <c r="CA238" s="31"/>
      <c r="CB238" s="153"/>
      <c r="CC238" s="153"/>
      <c r="CD238" s="153"/>
      <c r="CE238" s="153"/>
      <c r="CF238" s="153"/>
      <c r="CG238" s="153"/>
      <c r="CH238" s="153"/>
      <c r="CI238" s="153"/>
      <c r="CJ238" s="153"/>
      <c r="CK238" s="153"/>
      <c r="CL238" s="153"/>
      <c r="CM238" s="153"/>
      <c r="CN238" s="153"/>
      <c r="CO238" s="153"/>
      <c r="CP238" s="153"/>
      <c r="CQ238" s="153"/>
      <c r="CR238" s="153"/>
      <c r="CS238" s="153"/>
      <c r="CT238" s="153"/>
      <c r="CU238" s="153"/>
      <c r="CV238" s="153"/>
      <c r="CW238" s="153"/>
      <c r="CX238" s="153"/>
      <c r="CY238" s="153"/>
      <c r="CZ238" s="153"/>
      <c r="DA238" s="153"/>
      <c r="DB238" s="153"/>
      <c r="DC238" s="153"/>
      <c r="DD238" s="153"/>
      <c r="DE238" s="153"/>
      <c r="DF238" s="153"/>
      <c r="DG238" s="153"/>
      <c r="DH238" s="153"/>
      <c r="DI238" s="153"/>
      <c r="DJ238" s="153"/>
      <c r="DK238" s="153"/>
      <c r="DL238" s="153"/>
      <c r="DM238" s="153"/>
      <c r="DN238" s="153"/>
      <c r="DO238" s="153"/>
      <c r="DP238" s="153"/>
      <c r="DQ238" s="153"/>
      <c r="DR238" s="153"/>
      <c r="DS238" s="153"/>
      <c r="DT238" s="153"/>
      <c r="DU238" s="153"/>
      <c r="DV238" s="153"/>
      <c r="DW238" s="153"/>
      <c r="DX238" s="153"/>
      <c r="DY238" s="153"/>
      <c r="DZ238" s="153"/>
      <c r="EA238" s="153"/>
      <c r="EB238" s="153"/>
      <c r="EC238" s="153"/>
      <c r="ED238" s="153"/>
      <c r="EE238" s="153"/>
      <c r="EF238" s="153"/>
      <c r="EG238" s="153"/>
      <c r="EH238" s="153"/>
      <c r="EI238" s="153"/>
      <c r="EJ238" s="153"/>
      <c r="EK238" s="153"/>
      <c r="EL238" s="153"/>
      <c r="EM238" s="153"/>
      <c r="EN238" s="153"/>
      <c r="EO238" s="153"/>
      <c r="EP238" s="153"/>
      <c r="EQ238" s="153"/>
      <c r="ER238" s="153"/>
      <c r="ES238" s="153"/>
      <c r="ET238" s="153"/>
      <c r="EU238" s="153"/>
      <c r="EV238" s="153"/>
      <c r="EW238" s="153"/>
      <c r="EX238" s="153"/>
      <c r="EY238" s="153"/>
      <c r="EZ238" s="153"/>
      <c r="FA238" s="153"/>
      <c r="FB238" s="153"/>
      <c r="FC238" s="153"/>
      <c r="FD238" s="153"/>
      <c r="FE238" s="153"/>
      <c r="FF238" s="153"/>
      <c r="FG238" s="153"/>
      <c r="FH238" s="153"/>
      <c r="FI238" s="153"/>
      <c r="FJ238" s="153"/>
      <c r="FK238" s="153"/>
      <c r="FL238" s="153"/>
      <c r="FM238" s="153"/>
      <c r="FN238" s="153"/>
      <c r="FO238" s="153"/>
      <c r="FP238" s="153"/>
      <c r="FQ238" s="153"/>
      <c r="FR238" s="153"/>
      <c r="FS238" s="153"/>
      <c r="FT238" s="153"/>
      <c r="FU238" s="153"/>
      <c r="FV238" s="153"/>
      <c r="FW238" s="153"/>
      <c r="FX238" s="153"/>
      <c r="FY238" s="153"/>
      <c r="FZ238" s="153"/>
      <c r="GA238" s="153"/>
      <c r="GB238" s="153"/>
      <c r="GC238" s="153"/>
      <c r="GD238" s="153"/>
      <c r="GE238" s="153"/>
      <c r="GF238" s="153"/>
      <c r="GG238" s="153"/>
      <c r="GH238" s="153"/>
      <c r="GI238" s="153"/>
      <c r="GJ238" s="153"/>
      <c r="GK238" s="153"/>
      <c r="GL238" s="153"/>
      <c r="GM238" s="153"/>
      <c r="GN238" s="153"/>
      <c r="GO238" s="153"/>
      <c r="GP238" s="153"/>
      <c r="GQ238" s="153"/>
      <c r="GR238" s="153"/>
      <c r="GS238" s="153"/>
      <c r="GT238" s="153"/>
      <c r="GU238" s="153"/>
      <c r="GV238" s="534"/>
      <c r="GW238" s="534"/>
      <c r="GX238" s="534"/>
      <c r="GY238" s="534"/>
      <c r="GZ238" s="534"/>
      <c r="HA238" s="534"/>
      <c r="HB238" s="534"/>
      <c r="HC238" s="534"/>
      <c r="HD238" s="534"/>
      <c r="HE238" s="534"/>
      <c r="HF238" s="534"/>
      <c r="HG238" s="534"/>
      <c r="HH238" s="534"/>
      <c r="HI238" s="534"/>
      <c r="HJ238" s="534"/>
      <c r="HK238" s="534"/>
      <c r="HL238" s="534"/>
      <c r="HM238" s="534"/>
      <c r="HN238" s="534"/>
      <c r="HO238" s="534"/>
      <c r="HP238" s="534"/>
      <c r="HQ238" s="534"/>
      <c r="HR238" s="534"/>
      <c r="HS238" s="534"/>
      <c r="HT238" s="534"/>
      <c r="HU238" s="534"/>
      <c r="HV238" s="534"/>
      <c r="HW238" s="534"/>
      <c r="HX238" s="534"/>
      <c r="HY238" s="534"/>
      <c r="HZ238" s="534"/>
      <c r="IA238" s="534"/>
      <c r="IB238" s="534"/>
      <c r="IC238" s="534"/>
      <c r="ID238" s="534"/>
      <c r="IE238" s="534"/>
      <c r="IF238" s="534"/>
      <c r="IG238" s="534"/>
      <c r="IH238" s="534"/>
      <c r="II238" s="534"/>
      <c r="IJ238" s="534"/>
      <c r="IK238" s="534"/>
      <c r="IL238" s="534"/>
      <c r="IM238" s="534"/>
      <c r="IN238" s="534"/>
      <c r="IO238" s="534"/>
      <c r="IP238" s="534"/>
      <c r="IQ238" s="534"/>
      <c r="IR238" s="534"/>
      <c r="IS238" s="534"/>
      <c r="IT238" s="534"/>
      <c r="IU238" s="534"/>
      <c r="IV238" s="534"/>
      <c r="IW238" s="534"/>
      <c r="IX238" s="534"/>
      <c r="IY238" s="534"/>
      <c r="IZ238" s="534"/>
      <c r="JA238" s="534"/>
      <c r="JB238" s="534"/>
      <c r="JC238" s="534"/>
      <c r="JD238" s="534"/>
      <c r="JE238" s="534"/>
      <c r="JF238" s="534"/>
      <c r="JG238" s="534"/>
      <c r="JH238" s="534"/>
      <c r="JI238" s="534"/>
      <c r="JJ238" s="534"/>
      <c r="JK238" s="534"/>
      <c r="JL238" s="534"/>
      <c r="JM238" s="534"/>
      <c r="JN238" s="534"/>
      <c r="JO238" s="534"/>
      <c r="JP238" s="534"/>
      <c r="JQ238" s="534"/>
      <c r="JR238" s="534"/>
      <c r="JS238" s="534"/>
      <c r="JT238" s="534"/>
      <c r="JU238" s="534"/>
      <c r="JV238" s="534"/>
      <c r="JW238" s="534"/>
      <c r="JX238" s="534"/>
      <c r="JY238" s="534"/>
      <c r="JZ238" s="534"/>
      <c r="KA238" s="534"/>
    </row>
    <row r="239" spans="1:287" s="535" customFormat="1" ht="27" hidden="1" customHeight="1" outlineLevel="1" x14ac:dyDescent="0.2">
      <c r="A239" s="532">
        <v>4</v>
      </c>
      <c r="B239" s="315"/>
      <c r="C239" s="245"/>
      <c r="D239" s="533"/>
      <c r="E239" s="231"/>
      <c r="F239" s="579" t="str">
        <f t="shared" si="120"/>
        <v/>
      </c>
      <c r="G239" s="2"/>
      <c r="H239" s="231"/>
      <c r="I239" s="579" t="str">
        <f t="shared" si="121"/>
        <v/>
      </c>
      <c r="J239" s="2"/>
      <c r="K239" s="231"/>
      <c r="L239" s="579" t="str">
        <f t="shared" si="122"/>
        <v/>
      </c>
      <c r="M239" s="2"/>
      <c r="N239" s="231"/>
      <c r="O239" s="579" t="str">
        <f t="shared" si="123"/>
        <v/>
      </c>
      <c r="P239" s="2"/>
      <c r="Q239" s="231"/>
      <c r="R239" s="579" t="str">
        <f t="shared" si="124"/>
        <v/>
      </c>
      <c r="S239" s="2"/>
      <c r="T239" s="231"/>
      <c r="U239" s="579" t="str">
        <f t="shared" si="125"/>
        <v/>
      </c>
      <c r="V239" s="2"/>
      <c r="W239" s="231"/>
      <c r="X239" s="579" t="str">
        <f t="shared" si="126"/>
        <v/>
      </c>
      <c r="Y239" s="2"/>
      <c r="Z239" s="231"/>
      <c r="AA239" s="579" t="str">
        <f t="shared" si="127"/>
        <v/>
      </c>
      <c r="AB239" s="2"/>
      <c r="AC239" s="231"/>
      <c r="AD239" s="579" t="str">
        <f t="shared" si="128"/>
        <v/>
      </c>
      <c r="AE239" s="2"/>
      <c r="AF239" s="231"/>
      <c r="AG239" s="579" t="str">
        <f t="shared" si="129"/>
        <v/>
      </c>
      <c r="AH239" s="2"/>
      <c r="AI239" s="231"/>
      <c r="AJ239" s="579" t="str">
        <f t="shared" si="130"/>
        <v/>
      </c>
      <c r="AK239" s="2"/>
      <c r="AL239" s="231"/>
      <c r="AM239" s="579" t="str">
        <f t="shared" si="131"/>
        <v/>
      </c>
      <c r="AN239" s="2"/>
      <c r="AO239" s="231"/>
      <c r="AP239" s="579" t="str">
        <f t="shared" si="132"/>
        <v/>
      </c>
      <c r="AQ239" s="2"/>
      <c r="AR239" s="231"/>
      <c r="AS239" s="579" t="str">
        <f t="shared" si="133"/>
        <v/>
      </c>
      <c r="AT239" s="2"/>
      <c r="AU239" s="231"/>
      <c r="AV239" s="579" t="str">
        <f t="shared" si="134"/>
        <v/>
      </c>
      <c r="AW239" s="2"/>
      <c r="AX239" s="231"/>
      <c r="AY239" s="579" t="str">
        <f t="shared" si="135"/>
        <v/>
      </c>
      <c r="AZ239" s="2"/>
      <c r="BA239" s="231"/>
      <c r="BB239" s="579" t="str">
        <f t="shared" si="136"/>
        <v/>
      </c>
      <c r="BC239" s="2"/>
      <c r="BD239" s="231"/>
      <c r="BE239" s="579" t="str">
        <f t="shared" si="137"/>
        <v/>
      </c>
      <c r="BF239" s="2"/>
      <c r="BG239" s="231"/>
      <c r="BH239" s="579" t="str">
        <f t="shared" si="138"/>
        <v/>
      </c>
      <c r="BI239" s="2"/>
      <c r="BJ239" s="231"/>
      <c r="BK239" s="579" t="str">
        <f t="shared" si="139"/>
        <v/>
      </c>
      <c r="BL239" s="153"/>
      <c r="BM239" s="31"/>
      <c r="BN239" s="31"/>
      <c r="BO239" s="31"/>
      <c r="BP239" s="31"/>
      <c r="BQ239" s="31"/>
      <c r="BR239" s="31"/>
      <c r="BS239" s="31"/>
      <c r="BT239" s="31"/>
      <c r="BU239" s="31"/>
      <c r="BV239" s="31"/>
      <c r="BW239" s="31"/>
      <c r="BX239" s="31"/>
      <c r="BY239" s="31"/>
      <c r="BZ239" s="31"/>
      <c r="CA239" s="31"/>
      <c r="CB239" s="153"/>
      <c r="CC239" s="153"/>
      <c r="CD239" s="153"/>
      <c r="CE239" s="153"/>
      <c r="CF239" s="153"/>
      <c r="CG239" s="153"/>
      <c r="CH239" s="153"/>
      <c r="CI239" s="153"/>
      <c r="CJ239" s="153"/>
      <c r="CK239" s="153"/>
      <c r="CL239" s="153"/>
      <c r="CM239" s="153"/>
      <c r="CN239" s="153"/>
      <c r="CO239" s="153"/>
      <c r="CP239" s="153"/>
      <c r="CQ239" s="153"/>
      <c r="CR239" s="153"/>
      <c r="CS239" s="153"/>
      <c r="CT239" s="153"/>
      <c r="CU239" s="153"/>
      <c r="CV239" s="153"/>
      <c r="CW239" s="153"/>
      <c r="CX239" s="153"/>
      <c r="CY239" s="153"/>
      <c r="CZ239" s="153"/>
      <c r="DA239" s="153"/>
      <c r="DB239" s="153"/>
      <c r="DC239" s="153"/>
      <c r="DD239" s="153"/>
      <c r="DE239" s="153"/>
      <c r="DF239" s="153"/>
      <c r="DG239" s="153"/>
      <c r="DH239" s="153"/>
      <c r="DI239" s="153"/>
      <c r="DJ239" s="153"/>
      <c r="DK239" s="153"/>
      <c r="DL239" s="153"/>
      <c r="DM239" s="153"/>
      <c r="DN239" s="153"/>
      <c r="DO239" s="153"/>
      <c r="DP239" s="153"/>
      <c r="DQ239" s="153"/>
      <c r="DR239" s="153"/>
      <c r="DS239" s="153"/>
      <c r="DT239" s="153"/>
      <c r="DU239" s="153"/>
      <c r="DV239" s="153"/>
      <c r="DW239" s="153"/>
      <c r="DX239" s="153"/>
      <c r="DY239" s="153"/>
      <c r="DZ239" s="153"/>
      <c r="EA239" s="153"/>
      <c r="EB239" s="153"/>
      <c r="EC239" s="153"/>
      <c r="ED239" s="153"/>
      <c r="EE239" s="153"/>
      <c r="EF239" s="153"/>
      <c r="EG239" s="153"/>
      <c r="EH239" s="153"/>
      <c r="EI239" s="153"/>
      <c r="EJ239" s="153"/>
      <c r="EK239" s="153"/>
      <c r="EL239" s="153"/>
      <c r="EM239" s="153"/>
      <c r="EN239" s="153"/>
      <c r="EO239" s="153"/>
      <c r="EP239" s="153"/>
      <c r="EQ239" s="153"/>
      <c r="ER239" s="153"/>
      <c r="ES239" s="153"/>
      <c r="ET239" s="153"/>
      <c r="EU239" s="153"/>
      <c r="EV239" s="153"/>
      <c r="EW239" s="153"/>
      <c r="EX239" s="153"/>
      <c r="EY239" s="153"/>
      <c r="EZ239" s="153"/>
      <c r="FA239" s="153"/>
      <c r="FB239" s="153"/>
      <c r="FC239" s="153"/>
      <c r="FD239" s="153"/>
      <c r="FE239" s="153"/>
      <c r="FF239" s="153"/>
      <c r="FG239" s="153"/>
      <c r="FH239" s="153"/>
      <c r="FI239" s="153"/>
      <c r="FJ239" s="153"/>
      <c r="FK239" s="153"/>
      <c r="FL239" s="153"/>
      <c r="FM239" s="153"/>
      <c r="FN239" s="153"/>
      <c r="FO239" s="153"/>
      <c r="FP239" s="153"/>
      <c r="FQ239" s="153"/>
      <c r="FR239" s="153"/>
      <c r="FS239" s="153"/>
      <c r="FT239" s="153"/>
      <c r="FU239" s="153"/>
      <c r="FV239" s="153"/>
      <c r="FW239" s="153"/>
      <c r="FX239" s="153"/>
      <c r="FY239" s="153"/>
      <c r="FZ239" s="153"/>
      <c r="GA239" s="153"/>
      <c r="GB239" s="153"/>
      <c r="GC239" s="153"/>
      <c r="GD239" s="153"/>
      <c r="GE239" s="153"/>
      <c r="GF239" s="153"/>
      <c r="GG239" s="153"/>
      <c r="GH239" s="153"/>
      <c r="GI239" s="153"/>
      <c r="GJ239" s="153"/>
      <c r="GK239" s="153"/>
      <c r="GL239" s="153"/>
      <c r="GM239" s="153"/>
      <c r="GN239" s="153"/>
      <c r="GO239" s="153"/>
      <c r="GP239" s="153"/>
      <c r="GQ239" s="153"/>
      <c r="GR239" s="153"/>
      <c r="GS239" s="153"/>
      <c r="GT239" s="153"/>
      <c r="GU239" s="153"/>
      <c r="GV239" s="534"/>
      <c r="GW239" s="534"/>
      <c r="GX239" s="534"/>
      <c r="GY239" s="534"/>
      <c r="GZ239" s="534"/>
      <c r="HA239" s="534"/>
      <c r="HB239" s="534"/>
      <c r="HC239" s="534"/>
      <c r="HD239" s="534"/>
      <c r="HE239" s="534"/>
      <c r="HF239" s="534"/>
      <c r="HG239" s="534"/>
      <c r="HH239" s="534"/>
      <c r="HI239" s="534"/>
      <c r="HJ239" s="534"/>
      <c r="HK239" s="534"/>
      <c r="HL239" s="534"/>
      <c r="HM239" s="534"/>
      <c r="HN239" s="534"/>
      <c r="HO239" s="534"/>
      <c r="HP239" s="534"/>
      <c r="HQ239" s="534"/>
      <c r="HR239" s="534"/>
      <c r="HS239" s="534"/>
      <c r="HT239" s="534"/>
      <c r="HU239" s="534"/>
      <c r="HV239" s="534"/>
      <c r="HW239" s="534"/>
      <c r="HX239" s="534"/>
      <c r="HY239" s="534"/>
      <c r="HZ239" s="534"/>
      <c r="IA239" s="534"/>
      <c r="IB239" s="534"/>
      <c r="IC239" s="534"/>
      <c r="ID239" s="534"/>
      <c r="IE239" s="534"/>
      <c r="IF239" s="534"/>
      <c r="IG239" s="534"/>
      <c r="IH239" s="534"/>
      <c r="II239" s="534"/>
      <c r="IJ239" s="534"/>
      <c r="IK239" s="534"/>
      <c r="IL239" s="534"/>
      <c r="IM239" s="534"/>
      <c r="IN239" s="534"/>
      <c r="IO239" s="534"/>
      <c r="IP239" s="534"/>
      <c r="IQ239" s="534"/>
      <c r="IR239" s="534"/>
      <c r="IS239" s="534"/>
      <c r="IT239" s="534"/>
      <c r="IU239" s="534"/>
      <c r="IV239" s="534"/>
      <c r="IW239" s="534"/>
      <c r="IX239" s="534"/>
      <c r="IY239" s="534"/>
      <c r="IZ239" s="534"/>
      <c r="JA239" s="534"/>
      <c r="JB239" s="534"/>
      <c r="JC239" s="534"/>
      <c r="JD239" s="534"/>
      <c r="JE239" s="534"/>
      <c r="JF239" s="534"/>
      <c r="JG239" s="534"/>
      <c r="JH239" s="534"/>
      <c r="JI239" s="534"/>
      <c r="JJ239" s="534"/>
      <c r="JK239" s="534"/>
      <c r="JL239" s="534"/>
      <c r="JM239" s="534"/>
      <c r="JN239" s="534"/>
      <c r="JO239" s="534"/>
      <c r="JP239" s="534"/>
      <c r="JQ239" s="534"/>
      <c r="JR239" s="534"/>
      <c r="JS239" s="534"/>
      <c r="JT239" s="534"/>
      <c r="JU239" s="534"/>
      <c r="JV239" s="534"/>
      <c r="JW239" s="534"/>
      <c r="JX239" s="534"/>
      <c r="JY239" s="534"/>
      <c r="JZ239" s="534"/>
      <c r="KA239" s="534"/>
    </row>
    <row r="240" spans="1:287" s="535" customFormat="1" ht="27" hidden="1" customHeight="1" outlineLevel="1" x14ac:dyDescent="0.2">
      <c r="A240" s="532">
        <v>5</v>
      </c>
      <c r="B240" s="315"/>
      <c r="C240" s="245"/>
      <c r="D240" s="533"/>
      <c r="E240" s="231"/>
      <c r="F240" s="579" t="str">
        <f t="shared" si="120"/>
        <v/>
      </c>
      <c r="G240" s="2"/>
      <c r="H240" s="231"/>
      <c r="I240" s="579" t="str">
        <f t="shared" si="121"/>
        <v/>
      </c>
      <c r="J240" s="2"/>
      <c r="K240" s="231"/>
      <c r="L240" s="579" t="str">
        <f t="shared" si="122"/>
        <v/>
      </c>
      <c r="M240" s="2"/>
      <c r="N240" s="231"/>
      <c r="O240" s="579" t="str">
        <f t="shared" si="123"/>
        <v/>
      </c>
      <c r="P240" s="2"/>
      <c r="Q240" s="231"/>
      <c r="R240" s="579" t="str">
        <f t="shared" si="124"/>
        <v/>
      </c>
      <c r="S240" s="2"/>
      <c r="T240" s="231"/>
      <c r="U240" s="579" t="str">
        <f t="shared" si="125"/>
        <v/>
      </c>
      <c r="V240" s="2"/>
      <c r="W240" s="231"/>
      <c r="X240" s="579" t="str">
        <f t="shared" si="126"/>
        <v/>
      </c>
      <c r="Y240" s="2"/>
      <c r="Z240" s="231"/>
      <c r="AA240" s="579" t="str">
        <f t="shared" si="127"/>
        <v/>
      </c>
      <c r="AB240" s="2"/>
      <c r="AC240" s="231"/>
      <c r="AD240" s="579" t="str">
        <f t="shared" si="128"/>
        <v/>
      </c>
      <c r="AE240" s="2"/>
      <c r="AF240" s="231"/>
      <c r="AG240" s="579" t="str">
        <f t="shared" si="129"/>
        <v/>
      </c>
      <c r="AH240" s="2"/>
      <c r="AI240" s="231"/>
      <c r="AJ240" s="579" t="str">
        <f t="shared" si="130"/>
        <v/>
      </c>
      <c r="AK240" s="2"/>
      <c r="AL240" s="231"/>
      <c r="AM240" s="579" t="str">
        <f t="shared" si="131"/>
        <v/>
      </c>
      <c r="AN240" s="2"/>
      <c r="AO240" s="231"/>
      <c r="AP240" s="579" t="str">
        <f t="shared" si="132"/>
        <v/>
      </c>
      <c r="AQ240" s="2"/>
      <c r="AR240" s="231"/>
      <c r="AS240" s="579" t="str">
        <f t="shared" si="133"/>
        <v/>
      </c>
      <c r="AT240" s="2"/>
      <c r="AU240" s="231"/>
      <c r="AV240" s="579" t="str">
        <f t="shared" si="134"/>
        <v/>
      </c>
      <c r="AW240" s="2"/>
      <c r="AX240" s="231"/>
      <c r="AY240" s="579" t="str">
        <f t="shared" si="135"/>
        <v/>
      </c>
      <c r="AZ240" s="2"/>
      <c r="BA240" s="231"/>
      <c r="BB240" s="579" t="str">
        <f t="shared" si="136"/>
        <v/>
      </c>
      <c r="BC240" s="2"/>
      <c r="BD240" s="231"/>
      <c r="BE240" s="579" t="str">
        <f t="shared" si="137"/>
        <v/>
      </c>
      <c r="BF240" s="2"/>
      <c r="BG240" s="231"/>
      <c r="BH240" s="579" t="str">
        <f t="shared" si="138"/>
        <v/>
      </c>
      <c r="BI240" s="2"/>
      <c r="BJ240" s="231"/>
      <c r="BK240" s="579" t="str">
        <f t="shared" si="139"/>
        <v/>
      </c>
      <c r="BL240" s="153"/>
      <c r="BM240" s="31"/>
      <c r="BN240" s="31"/>
      <c r="BO240" s="31"/>
      <c r="BP240" s="31"/>
      <c r="BQ240" s="31"/>
      <c r="BR240" s="31"/>
      <c r="BS240" s="31"/>
      <c r="BT240" s="31"/>
      <c r="BU240" s="31"/>
      <c r="BV240" s="31"/>
      <c r="BW240" s="31"/>
      <c r="BX240" s="31"/>
      <c r="BY240" s="31"/>
      <c r="BZ240" s="31"/>
      <c r="CA240" s="31"/>
      <c r="CB240" s="153"/>
      <c r="CC240" s="153"/>
      <c r="CD240" s="153"/>
      <c r="CE240" s="153"/>
      <c r="CF240" s="153"/>
      <c r="CG240" s="153"/>
      <c r="CH240" s="153"/>
      <c r="CI240" s="153"/>
      <c r="CJ240" s="153"/>
      <c r="CK240" s="153"/>
      <c r="CL240" s="153"/>
      <c r="CM240" s="153"/>
      <c r="CN240" s="153"/>
      <c r="CO240" s="153"/>
      <c r="CP240" s="153"/>
      <c r="CQ240" s="153"/>
      <c r="CR240" s="153"/>
      <c r="CS240" s="153"/>
      <c r="CT240" s="153"/>
      <c r="CU240" s="153"/>
      <c r="CV240" s="153"/>
      <c r="CW240" s="153"/>
      <c r="CX240" s="153"/>
      <c r="CY240" s="153"/>
      <c r="CZ240" s="153"/>
      <c r="DA240" s="153"/>
      <c r="DB240" s="153"/>
      <c r="DC240" s="153"/>
      <c r="DD240" s="153"/>
      <c r="DE240" s="153"/>
      <c r="DF240" s="153"/>
      <c r="DG240" s="153"/>
      <c r="DH240" s="153"/>
      <c r="DI240" s="153"/>
      <c r="DJ240" s="153"/>
      <c r="DK240" s="153"/>
      <c r="DL240" s="153"/>
      <c r="DM240" s="153"/>
      <c r="DN240" s="153"/>
      <c r="DO240" s="153"/>
      <c r="DP240" s="153"/>
      <c r="DQ240" s="153"/>
      <c r="DR240" s="153"/>
      <c r="DS240" s="153"/>
      <c r="DT240" s="153"/>
      <c r="DU240" s="153"/>
      <c r="DV240" s="153"/>
      <c r="DW240" s="153"/>
      <c r="DX240" s="153"/>
      <c r="DY240" s="153"/>
      <c r="DZ240" s="153"/>
      <c r="EA240" s="153"/>
      <c r="EB240" s="153"/>
      <c r="EC240" s="153"/>
      <c r="ED240" s="153"/>
      <c r="EE240" s="153"/>
      <c r="EF240" s="153"/>
      <c r="EG240" s="153"/>
      <c r="EH240" s="153"/>
      <c r="EI240" s="153"/>
      <c r="EJ240" s="153"/>
      <c r="EK240" s="153"/>
      <c r="EL240" s="153"/>
      <c r="EM240" s="153"/>
      <c r="EN240" s="153"/>
      <c r="EO240" s="153"/>
      <c r="EP240" s="153"/>
      <c r="EQ240" s="153"/>
      <c r="ER240" s="153"/>
      <c r="ES240" s="153"/>
      <c r="ET240" s="153"/>
      <c r="EU240" s="153"/>
      <c r="EV240" s="153"/>
      <c r="EW240" s="153"/>
      <c r="EX240" s="153"/>
      <c r="EY240" s="153"/>
      <c r="EZ240" s="153"/>
      <c r="FA240" s="153"/>
      <c r="FB240" s="153"/>
      <c r="FC240" s="153"/>
      <c r="FD240" s="153"/>
      <c r="FE240" s="153"/>
      <c r="FF240" s="153"/>
      <c r="FG240" s="153"/>
      <c r="FH240" s="153"/>
      <c r="FI240" s="153"/>
      <c r="FJ240" s="153"/>
      <c r="FK240" s="153"/>
      <c r="FL240" s="153"/>
      <c r="FM240" s="153"/>
      <c r="FN240" s="153"/>
      <c r="FO240" s="153"/>
      <c r="FP240" s="153"/>
      <c r="FQ240" s="153"/>
      <c r="FR240" s="153"/>
      <c r="FS240" s="153"/>
      <c r="FT240" s="153"/>
      <c r="FU240" s="153"/>
      <c r="FV240" s="153"/>
      <c r="FW240" s="153"/>
      <c r="FX240" s="153"/>
      <c r="FY240" s="153"/>
      <c r="FZ240" s="153"/>
      <c r="GA240" s="153"/>
      <c r="GB240" s="153"/>
      <c r="GC240" s="153"/>
      <c r="GD240" s="153"/>
      <c r="GE240" s="153"/>
      <c r="GF240" s="153"/>
      <c r="GG240" s="153"/>
      <c r="GH240" s="153"/>
      <c r="GI240" s="153"/>
      <c r="GJ240" s="153"/>
      <c r="GK240" s="153"/>
      <c r="GL240" s="153"/>
      <c r="GM240" s="153"/>
      <c r="GN240" s="153"/>
      <c r="GO240" s="153"/>
      <c r="GP240" s="153"/>
      <c r="GQ240" s="153"/>
      <c r="GR240" s="153"/>
      <c r="GS240" s="153"/>
      <c r="GT240" s="153"/>
      <c r="GU240" s="153"/>
      <c r="GV240" s="534"/>
      <c r="GW240" s="534"/>
      <c r="GX240" s="534"/>
      <c r="GY240" s="534"/>
      <c r="GZ240" s="534"/>
      <c r="HA240" s="534"/>
      <c r="HB240" s="534"/>
      <c r="HC240" s="534"/>
      <c r="HD240" s="534"/>
      <c r="HE240" s="534"/>
      <c r="HF240" s="534"/>
      <c r="HG240" s="534"/>
      <c r="HH240" s="534"/>
      <c r="HI240" s="534"/>
      <c r="HJ240" s="534"/>
      <c r="HK240" s="534"/>
      <c r="HL240" s="534"/>
      <c r="HM240" s="534"/>
      <c r="HN240" s="534"/>
      <c r="HO240" s="534"/>
      <c r="HP240" s="534"/>
      <c r="HQ240" s="534"/>
      <c r="HR240" s="534"/>
      <c r="HS240" s="534"/>
      <c r="HT240" s="534"/>
      <c r="HU240" s="534"/>
      <c r="HV240" s="534"/>
      <c r="HW240" s="534"/>
      <c r="HX240" s="534"/>
      <c r="HY240" s="534"/>
      <c r="HZ240" s="534"/>
      <c r="IA240" s="534"/>
      <c r="IB240" s="534"/>
      <c r="IC240" s="534"/>
      <c r="ID240" s="534"/>
      <c r="IE240" s="534"/>
      <c r="IF240" s="534"/>
      <c r="IG240" s="534"/>
      <c r="IH240" s="534"/>
      <c r="II240" s="534"/>
      <c r="IJ240" s="534"/>
      <c r="IK240" s="534"/>
      <c r="IL240" s="534"/>
      <c r="IM240" s="534"/>
      <c r="IN240" s="534"/>
      <c r="IO240" s="534"/>
      <c r="IP240" s="534"/>
      <c r="IQ240" s="534"/>
      <c r="IR240" s="534"/>
      <c r="IS240" s="534"/>
      <c r="IT240" s="534"/>
      <c r="IU240" s="534"/>
      <c r="IV240" s="534"/>
      <c r="IW240" s="534"/>
      <c r="IX240" s="534"/>
      <c r="IY240" s="534"/>
      <c r="IZ240" s="534"/>
      <c r="JA240" s="534"/>
      <c r="JB240" s="534"/>
      <c r="JC240" s="534"/>
      <c r="JD240" s="534"/>
      <c r="JE240" s="534"/>
      <c r="JF240" s="534"/>
      <c r="JG240" s="534"/>
      <c r="JH240" s="534"/>
      <c r="JI240" s="534"/>
      <c r="JJ240" s="534"/>
      <c r="JK240" s="534"/>
      <c r="JL240" s="534"/>
      <c r="JM240" s="534"/>
      <c r="JN240" s="534"/>
      <c r="JO240" s="534"/>
      <c r="JP240" s="534"/>
      <c r="JQ240" s="534"/>
      <c r="JR240" s="534"/>
      <c r="JS240" s="534"/>
      <c r="JT240" s="534"/>
      <c r="JU240" s="534"/>
      <c r="JV240" s="534"/>
      <c r="JW240" s="534"/>
      <c r="JX240" s="534"/>
      <c r="JY240" s="534"/>
      <c r="JZ240" s="534"/>
      <c r="KA240" s="534"/>
    </row>
    <row r="241" spans="1:287" s="62" customFormat="1" ht="27" hidden="1" customHeight="1" outlineLevel="1" x14ac:dyDescent="0.2">
      <c r="A241" s="532"/>
      <c r="B241" s="592" t="s">
        <v>161</v>
      </c>
      <c r="C241" s="536"/>
      <c r="D241" s="537"/>
      <c r="E241" s="1256"/>
      <c r="F241" s="1256"/>
      <c r="G241" s="30"/>
      <c r="H241" s="1256"/>
      <c r="I241" s="1256"/>
      <c r="J241" s="30"/>
      <c r="K241" s="1256"/>
      <c r="L241" s="1256"/>
      <c r="M241" s="30"/>
      <c r="N241" s="1256"/>
      <c r="O241" s="1256"/>
      <c r="P241" s="30"/>
      <c r="Q241" s="1256"/>
      <c r="R241" s="1256"/>
      <c r="S241" s="30"/>
      <c r="T241" s="1256"/>
      <c r="U241" s="1256"/>
      <c r="V241" s="30"/>
      <c r="W241" s="1256"/>
      <c r="X241" s="1256"/>
      <c r="Y241" s="30"/>
      <c r="Z241" s="1256"/>
      <c r="AA241" s="1256"/>
      <c r="AB241" s="30"/>
      <c r="AC241" s="1256"/>
      <c r="AD241" s="1256"/>
      <c r="AE241" s="30"/>
      <c r="AF241" s="1256"/>
      <c r="AG241" s="1256"/>
      <c r="AH241" s="30"/>
      <c r="AI241" s="1256"/>
      <c r="AJ241" s="1256"/>
      <c r="AK241" s="30"/>
      <c r="AL241" s="1256"/>
      <c r="AM241" s="1256"/>
      <c r="AN241" s="30"/>
      <c r="AO241" s="1256"/>
      <c r="AP241" s="1256"/>
      <c r="AQ241" s="30"/>
      <c r="AR241" s="1256"/>
      <c r="AS241" s="1256"/>
      <c r="AT241" s="30"/>
      <c r="AU241" s="1256"/>
      <c r="AV241" s="1256"/>
      <c r="AW241" s="30"/>
      <c r="AX241" s="1256"/>
      <c r="AY241" s="1256"/>
      <c r="AZ241" s="30"/>
      <c r="BA241" s="1256"/>
      <c r="BB241" s="1256"/>
      <c r="BC241" s="30"/>
      <c r="BD241" s="1256"/>
      <c r="BE241" s="1256"/>
      <c r="BF241" s="30"/>
      <c r="BG241" s="1256"/>
      <c r="BH241" s="1256"/>
      <c r="BI241" s="30"/>
      <c r="BJ241" s="1256"/>
      <c r="BK241" s="1256"/>
      <c r="BM241" s="31"/>
      <c r="BN241" s="31"/>
      <c r="BO241" s="31"/>
      <c r="BP241" s="31"/>
      <c r="BQ241" s="31"/>
      <c r="BR241" s="31"/>
      <c r="BS241" s="31"/>
      <c r="BT241" s="31"/>
      <c r="BU241" s="31"/>
      <c r="BV241" s="31"/>
      <c r="BW241" s="31"/>
      <c r="BX241" s="31"/>
      <c r="BY241" s="31"/>
      <c r="BZ241" s="31"/>
      <c r="CA241" s="31"/>
    </row>
    <row r="242" spans="1:287" s="62" customFormat="1" ht="12.75" hidden="1" customHeight="1" outlineLevel="1" x14ac:dyDescent="0.2">
      <c r="A242" s="1257"/>
      <c r="B242" s="1257"/>
      <c r="C242" s="1257"/>
      <c r="D242" s="1257"/>
      <c r="E242" s="1257"/>
      <c r="F242" s="1257"/>
      <c r="G242" s="1257"/>
      <c r="H242" s="1257"/>
      <c r="I242" s="1257"/>
      <c r="J242" s="1257"/>
      <c r="K242" s="1257"/>
      <c r="L242" s="1257"/>
      <c r="M242" s="1257"/>
      <c r="N242" s="1257"/>
      <c r="O242" s="1257"/>
      <c r="P242" s="1257"/>
      <c r="Q242" s="1257"/>
      <c r="R242" s="1257"/>
      <c r="S242" s="1257"/>
      <c r="T242" s="1257"/>
      <c r="U242" s="1257"/>
      <c r="V242" s="1257"/>
      <c r="W242" s="1257"/>
      <c r="X242" s="1257"/>
      <c r="Y242" s="1257"/>
      <c r="Z242" s="1257"/>
      <c r="AA242" s="1257"/>
      <c r="AB242" s="1257"/>
      <c r="AC242" s="1257"/>
      <c r="AD242" s="1257"/>
      <c r="AE242" s="1257"/>
      <c r="AF242" s="1257"/>
      <c r="AG242" s="1257"/>
      <c r="AH242" s="1257"/>
      <c r="AI242" s="1257"/>
      <c r="AJ242" s="1257"/>
      <c r="AK242" s="1257"/>
      <c r="AL242" s="1257"/>
      <c r="AM242" s="1257"/>
      <c r="AN242" s="1257"/>
      <c r="AO242" s="1257"/>
      <c r="AP242" s="1257"/>
      <c r="AQ242" s="1257"/>
      <c r="AR242" s="1257"/>
      <c r="AS242" s="1257"/>
      <c r="AT242" s="1257"/>
      <c r="AU242" s="1257"/>
      <c r="AV242" s="1257"/>
      <c r="AW242" s="1257"/>
      <c r="AX242" s="1257"/>
      <c r="AY242" s="1257"/>
      <c r="AZ242" s="1257"/>
      <c r="BA242" s="1257"/>
      <c r="BB242" s="1257"/>
      <c r="BC242" s="1257"/>
      <c r="BD242" s="1257"/>
      <c r="BE242" s="1257"/>
      <c r="BF242" s="1257"/>
      <c r="BG242" s="1257"/>
      <c r="BH242" s="1257"/>
      <c r="BI242" s="1257"/>
      <c r="BJ242" s="1257"/>
      <c r="BK242" s="1257"/>
      <c r="BM242" s="31"/>
      <c r="BN242" s="31"/>
      <c r="BO242" s="31"/>
      <c r="BP242" s="31"/>
      <c r="BQ242" s="31"/>
      <c r="BR242" s="31"/>
      <c r="BS242" s="31"/>
      <c r="BT242" s="31"/>
      <c r="BU242" s="31"/>
      <c r="BV242" s="31"/>
      <c r="BW242" s="31"/>
      <c r="BX242" s="31"/>
      <c r="BY242" s="31"/>
      <c r="BZ242" s="31"/>
      <c r="CA242" s="31"/>
    </row>
    <row r="243" spans="1:287" s="62" customFormat="1" collapsed="1" x14ac:dyDescent="0.2">
      <c r="A243" s="540"/>
      <c r="B243" s="540"/>
      <c r="C243" s="540"/>
      <c r="D243" s="540"/>
      <c r="E243" s="540"/>
      <c r="F243" s="540"/>
      <c r="G243" s="30"/>
      <c r="H243" s="540"/>
      <c r="I243" s="540"/>
      <c r="J243" s="30"/>
      <c r="K243" s="540"/>
      <c r="L243" s="540"/>
      <c r="M243" s="30"/>
      <c r="N243" s="540"/>
      <c r="O243" s="540"/>
      <c r="P243" s="30"/>
      <c r="Q243" s="540"/>
      <c r="R243" s="540"/>
      <c r="S243" s="30"/>
      <c r="T243" s="540"/>
      <c r="U243" s="540"/>
      <c r="V243" s="30"/>
      <c r="W243" s="540"/>
      <c r="X243" s="540"/>
      <c r="Y243" s="30"/>
      <c r="Z243" s="540"/>
      <c r="AA243" s="540"/>
      <c r="AB243" s="30"/>
      <c r="AC243" s="540"/>
      <c r="AD243" s="540"/>
      <c r="AE243" s="30"/>
      <c r="AF243" s="540"/>
      <c r="AG243" s="540"/>
      <c r="AH243" s="30"/>
      <c r="AI243" s="540"/>
      <c r="AJ243" s="540"/>
      <c r="AK243" s="30"/>
      <c r="AL243" s="540"/>
      <c r="AM243" s="540"/>
      <c r="AN243" s="30"/>
      <c r="AO243" s="540"/>
      <c r="AP243" s="540"/>
      <c r="AQ243" s="30"/>
      <c r="AR243" s="540"/>
      <c r="AS243" s="540"/>
      <c r="AT243" s="30"/>
      <c r="AU243" s="540"/>
      <c r="AV243" s="540"/>
      <c r="AW243" s="30"/>
      <c r="AX243" s="540"/>
      <c r="AY243" s="540"/>
      <c r="AZ243" s="30"/>
      <c r="BA243" s="540"/>
      <c r="BB243" s="540"/>
      <c r="BC243" s="30"/>
      <c r="BD243" s="540"/>
      <c r="BE243" s="540"/>
      <c r="BF243" s="30"/>
      <c r="BG243" s="540"/>
      <c r="BH243" s="540"/>
      <c r="BI243" s="30"/>
      <c r="BJ243" s="540"/>
      <c r="BK243" s="540"/>
      <c r="BM243" s="31"/>
      <c r="BN243" s="31"/>
      <c r="BO243" s="31"/>
      <c r="BP243" s="31"/>
      <c r="BQ243" s="31"/>
      <c r="BR243" s="31"/>
      <c r="BS243" s="31"/>
      <c r="BT243" s="31"/>
      <c r="BU243" s="31"/>
      <c r="BV243" s="31"/>
      <c r="BW243" s="31"/>
      <c r="BX243" s="31"/>
      <c r="BY243" s="31"/>
      <c r="BZ243" s="31"/>
      <c r="CA243" s="31"/>
    </row>
    <row r="244" spans="1:287" s="519" customFormat="1" ht="12.75" hidden="1" customHeight="1" outlineLevel="1" x14ac:dyDescent="0.2">
      <c r="A244" s="217"/>
      <c r="B244" s="215"/>
      <c r="C244" s="243" t="s">
        <v>0</v>
      </c>
      <c r="D244" s="218"/>
      <c r="E244" s="180"/>
      <c r="F244" s="180"/>
      <c r="G244" s="30"/>
      <c r="H244" s="180"/>
      <c r="I244" s="180"/>
      <c r="J244" s="30"/>
      <c r="K244" s="180"/>
      <c r="L244" s="180"/>
      <c r="M244" s="30"/>
      <c r="N244" s="180"/>
      <c r="O244" s="180"/>
      <c r="P244" s="30"/>
      <c r="Q244" s="180"/>
      <c r="R244" s="180"/>
      <c r="S244" s="30"/>
      <c r="T244" s="180"/>
      <c r="U244" s="180"/>
      <c r="V244" s="30"/>
      <c r="W244" s="180"/>
      <c r="X244" s="180"/>
      <c r="Y244" s="30"/>
      <c r="Z244" s="180"/>
      <c r="AA244" s="180"/>
      <c r="AB244" s="30"/>
      <c r="AC244" s="180"/>
      <c r="AD244" s="180"/>
      <c r="AE244" s="30"/>
      <c r="AF244" s="180"/>
      <c r="AG244" s="180"/>
      <c r="AH244" s="30"/>
      <c r="AI244" s="180"/>
      <c r="AJ244" s="180"/>
      <c r="AK244" s="30"/>
      <c r="AL244" s="180"/>
      <c r="AM244" s="180"/>
      <c r="AN244" s="30"/>
      <c r="AO244" s="180"/>
      <c r="AP244" s="180"/>
      <c r="AQ244" s="30"/>
      <c r="AR244" s="180"/>
      <c r="AS244" s="180"/>
      <c r="AT244" s="30"/>
      <c r="AU244" s="180"/>
      <c r="AV244" s="180"/>
      <c r="AW244" s="30"/>
      <c r="AX244" s="180"/>
      <c r="AY244" s="180"/>
      <c r="AZ244" s="30"/>
      <c r="BA244" s="180"/>
      <c r="BB244" s="180"/>
      <c r="BC244" s="30"/>
      <c r="BD244" s="180"/>
      <c r="BE244" s="180"/>
      <c r="BF244" s="30"/>
      <c r="BG244" s="180"/>
      <c r="BH244" s="180"/>
      <c r="BI244" s="30"/>
      <c r="BJ244" s="180"/>
      <c r="BK244" s="180"/>
      <c r="BL244" s="167"/>
      <c r="BM244" s="31"/>
      <c r="BN244" s="31"/>
      <c r="BO244" s="31"/>
      <c r="BP244" s="31"/>
      <c r="BQ244" s="31"/>
      <c r="BR244" s="31"/>
      <c r="BS244" s="31"/>
      <c r="BT244" s="31"/>
      <c r="BU244" s="31"/>
      <c r="BV244" s="31"/>
      <c r="BW244" s="31"/>
      <c r="BX244" s="31"/>
      <c r="BY244" s="31"/>
      <c r="BZ244" s="31"/>
      <c r="CA244" s="31"/>
      <c r="CB244" s="167"/>
      <c r="CC244" s="167"/>
      <c r="CD244" s="167"/>
      <c r="CE244" s="167"/>
      <c r="CF244" s="167"/>
      <c r="CG244" s="167"/>
      <c r="CH244" s="167"/>
      <c r="CI244" s="167"/>
      <c r="CJ244" s="167"/>
      <c r="CK244" s="167"/>
      <c r="CL244" s="167"/>
      <c r="CM244" s="167"/>
      <c r="CN244" s="167"/>
      <c r="CO244" s="167"/>
      <c r="CP244" s="167"/>
      <c r="CQ244" s="167"/>
      <c r="CR244" s="139"/>
      <c r="CS244" s="139"/>
      <c r="CT244" s="139"/>
      <c r="CU244" s="139"/>
      <c r="CV244" s="139"/>
      <c r="CW244" s="139"/>
      <c r="CX244" s="139"/>
      <c r="CY244" s="139"/>
      <c r="CZ244" s="139"/>
      <c r="DA244" s="139"/>
      <c r="DB244" s="139"/>
      <c r="DC244" s="139"/>
      <c r="DD244" s="139"/>
      <c r="DE244" s="139"/>
      <c r="DF244" s="139"/>
      <c r="DG244" s="139"/>
      <c r="DH244" s="139"/>
      <c r="DI244" s="139"/>
      <c r="DJ244" s="139"/>
      <c r="DK244" s="139"/>
      <c r="DL244" s="139"/>
      <c r="DM244" s="139"/>
      <c r="DN244" s="139"/>
      <c r="DO244" s="139"/>
      <c r="DP244" s="139"/>
      <c r="DQ244" s="139"/>
      <c r="DR244" s="139"/>
      <c r="DS244" s="139"/>
      <c r="DT244" s="139"/>
      <c r="DU244" s="139"/>
      <c r="DV244" s="139"/>
      <c r="DW244" s="139"/>
      <c r="DX244" s="139"/>
      <c r="DY244" s="139"/>
      <c r="DZ244" s="139"/>
      <c r="EA244" s="139"/>
      <c r="EB244" s="139"/>
      <c r="EC244" s="139"/>
      <c r="ED244" s="139"/>
      <c r="EE244" s="139"/>
      <c r="EF244" s="139"/>
      <c r="EG244" s="139"/>
      <c r="EH244" s="139"/>
      <c r="EI244" s="139"/>
      <c r="EJ244" s="139"/>
      <c r="EK244" s="139"/>
      <c r="EL244" s="139"/>
      <c r="EM244" s="139"/>
      <c r="EN244" s="139"/>
      <c r="EO244" s="139"/>
      <c r="EP244" s="139"/>
      <c r="EQ244" s="139"/>
      <c r="ER244" s="139"/>
      <c r="ES244" s="139"/>
      <c r="ET244" s="139"/>
      <c r="EU244" s="139"/>
      <c r="EV244" s="139"/>
      <c r="EW244" s="139"/>
      <c r="EX244" s="139"/>
      <c r="EY244" s="139"/>
      <c r="EZ244" s="139"/>
      <c r="FA244" s="139"/>
      <c r="FB244" s="139"/>
      <c r="FC244" s="139"/>
      <c r="FD244" s="139"/>
      <c r="FE244" s="139"/>
      <c r="FF244" s="139"/>
      <c r="FG244" s="139"/>
      <c r="FH244" s="139"/>
      <c r="FI244" s="139"/>
      <c r="FJ244" s="139"/>
      <c r="FK244" s="139"/>
      <c r="FL244" s="139"/>
      <c r="FM244" s="139"/>
      <c r="FN244" s="139"/>
      <c r="FO244" s="139"/>
      <c r="FP244" s="139"/>
      <c r="FQ244" s="139"/>
      <c r="FR244" s="139"/>
      <c r="FS244" s="139"/>
      <c r="FT244" s="139"/>
      <c r="FU244" s="139"/>
      <c r="FV244" s="139"/>
      <c r="FW244" s="139"/>
      <c r="FX244" s="139"/>
      <c r="FY244" s="139"/>
      <c r="FZ244" s="139"/>
      <c r="GA244" s="139"/>
      <c r="GB244" s="139"/>
      <c r="GC244" s="139"/>
      <c r="GD244" s="139"/>
      <c r="GE244" s="139"/>
      <c r="GF244" s="139"/>
      <c r="GG244" s="139"/>
      <c r="GH244" s="139"/>
      <c r="GI244" s="139"/>
      <c r="GJ244" s="139"/>
      <c r="GK244" s="139"/>
      <c r="GL244" s="139"/>
      <c r="GM244" s="139"/>
      <c r="GN244" s="139"/>
      <c r="GO244" s="139"/>
      <c r="GP244" s="139"/>
      <c r="GQ244" s="139"/>
      <c r="GR244" s="139"/>
      <c r="GS244" s="139"/>
      <c r="GT244" s="139"/>
      <c r="GU244" s="139"/>
    </row>
    <row r="245" spans="1:287" s="521" customFormat="1" ht="30" hidden="1" customHeight="1" outlineLevel="1" x14ac:dyDescent="0.2">
      <c r="A245" s="155" t="str">
        <f>IF($B245="","","ZK 9")</f>
        <v>ZK 9</v>
      </c>
      <c r="B245" s="313" t="s">
        <v>140</v>
      </c>
      <c r="C245" s="244"/>
      <c r="D245" s="520"/>
      <c r="E245" s="1276"/>
      <c r="F245" s="1276"/>
      <c r="G245" s="30"/>
      <c r="H245" s="1276"/>
      <c r="I245" s="1276"/>
      <c r="J245" s="30"/>
      <c r="K245" s="1276"/>
      <c r="L245" s="1276"/>
      <c r="M245" s="30"/>
      <c r="N245" s="1276"/>
      <c r="O245" s="1276"/>
      <c r="P245" s="30"/>
      <c r="Q245" s="1276"/>
      <c r="R245" s="1276"/>
      <c r="S245" s="30"/>
      <c r="T245" s="1276"/>
      <c r="U245" s="1276"/>
      <c r="V245" s="30"/>
      <c r="W245" s="1276"/>
      <c r="X245" s="1276"/>
      <c r="Y245" s="30"/>
      <c r="Z245" s="1276"/>
      <c r="AA245" s="1276"/>
      <c r="AB245" s="30"/>
      <c r="AC245" s="1276"/>
      <c r="AD245" s="1276"/>
      <c r="AE245" s="30"/>
      <c r="AF245" s="1276"/>
      <c r="AG245" s="1276"/>
      <c r="AH245" s="30"/>
      <c r="AI245" s="1276"/>
      <c r="AJ245" s="1276"/>
      <c r="AK245" s="30"/>
      <c r="AL245" s="1276"/>
      <c r="AM245" s="1276"/>
      <c r="AN245" s="30"/>
      <c r="AO245" s="1276"/>
      <c r="AP245" s="1276"/>
      <c r="AQ245" s="30"/>
      <c r="AR245" s="1276"/>
      <c r="AS245" s="1276"/>
      <c r="AT245" s="30"/>
      <c r="AU245" s="1276"/>
      <c r="AV245" s="1276"/>
      <c r="AW245" s="30"/>
      <c r="AX245" s="1276"/>
      <c r="AY245" s="1276"/>
      <c r="AZ245" s="30"/>
      <c r="BA245" s="1276"/>
      <c r="BB245" s="1276"/>
      <c r="BC245" s="30"/>
      <c r="BD245" s="1276"/>
      <c r="BE245" s="1276"/>
      <c r="BF245" s="30"/>
      <c r="BG245" s="1276"/>
      <c r="BH245" s="1276"/>
      <c r="BI245" s="30"/>
      <c r="BJ245" s="1276"/>
      <c r="BK245" s="1276"/>
      <c r="BL245" s="212"/>
      <c r="BM245" s="31"/>
      <c r="BN245" s="31"/>
      <c r="BO245" s="31"/>
      <c r="BP245" s="31"/>
      <c r="BQ245" s="31"/>
      <c r="BR245" s="31"/>
      <c r="BS245" s="31"/>
      <c r="BT245" s="31"/>
      <c r="BU245" s="31"/>
      <c r="BV245" s="31"/>
      <c r="BW245" s="31"/>
      <c r="BX245" s="31"/>
      <c r="BY245" s="31"/>
      <c r="BZ245" s="31"/>
      <c r="CA245" s="31"/>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305"/>
      <c r="GW245" s="305"/>
      <c r="GX245" s="305"/>
      <c r="GY245" s="305"/>
      <c r="GZ245" s="305"/>
      <c r="HA245" s="305"/>
      <c r="HB245" s="305"/>
      <c r="HC245" s="305"/>
      <c r="HD245" s="305"/>
      <c r="HE245" s="305"/>
      <c r="HF245" s="305"/>
      <c r="HG245" s="305"/>
      <c r="HH245" s="305"/>
      <c r="HI245" s="305"/>
      <c r="HJ245" s="305"/>
      <c r="HK245" s="305"/>
      <c r="HL245" s="305"/>
      <c r="HM245" s="305"/>
      <c r="HN245" s="305"/>
      <c r="HO245" s="305"/>
      <c r="HP245" s="305"/>
      <c r="HQ245" s="305"/>
      <c r="HR245" s="305"/>
      <c r="HS245" s="305"/>
      <c r="HT245" s="305"/>
      <c r="HU245" s="305"/>
      <c r="HV245" s="305"/>
      <c r="HW245" s="305"/>
      <c r="HX245" s="305"/>
      <c r="HY245" s="305"/>
      <c r="HZ245" s="305"/>
      <c r="IA245" s="305"/>
      <c r="IB245" s="305"/>
      <c r="IC245" s="305"/>
      <c r="ID245" s="305"/>
      <c r="IE245" s="305"/>
      <c r="IF245" s="305"/>
      <c r="IG245" s="305"/>
      <c r="IH245" s="305"/>
      <c r="II245" s="305"/>
      <c r="IJ245" s="305"/>
      <c r="IK245" s="305"/>
      <c r="IL245" s="305"/>
      <c r="IM245" s="305"/>
      <c r="IN245" s="305"/>
      <c r="IO245" s="305"/>
      <c r="IP245" s="305"/>
      <c r="IQ245" s="305"/>
      <c r="IR245" s="305"/>
      <c r="IS245" s="305"/>
      <c r="IT245" s="305"/>
      <c r="IU245" s="305"/>
      <c r="IV245" s="305"/>
      <c r="IW245" s="305"/>
      <c r="IX245" s="305"/>
      <c r="IY245" s="305"/>
      <c r="IZ245" s="305"/>
      <c r="JA245" s="305"/>
      <c r="JB245" s="305"/>
      <c r="JC245" s="305"/>
      <c r="JD245" s="305"/>
      <c r="JE245" s="305"/>
      <c r="JF245" s="305"/>
      <c r="JG245" s="305"/>
      <c r="JH245" s="305"/>
      <c r="JI245" s="305"/>
      <c r="JJ245" s="305"/>
      <c r="JK245" s="305"/>
      <c r="JL245" s="305"/>
      <c r="JM245" s="305"/>
      <c r="JN245" s="305"/>
      <c r="JO245" s="305"/>
      <c r="JP245" s="305"/>
      <c r="JQ245" s="305"/>
      <c r="JR245" s="305"/>
      <c r="JS245" s="305"/>
      <c r="JT245" s="305"/>
      <c r="JU245" s="305"/>
      <c r="JV245" s="305"/>
      <c r="JW245" s="305"/>
      <c r="JX245" s="305"/>
      <c r="JY245" s="305"/>
      <c r="JZ245" s="305"/>
      <c r="KA245" s="305"/>
    </row>
    <row r="246" spans="1:287" s="454" customFormat="1" ht="99.75" hidden="1" customHeight="1" outlineLevel="1" x14ac:dyDescent="0.2">
      <c r="A246" s="216"/>
      <c r="B246" s="316" t="str">
        <f>IF($B245=$B$377,$C$377,IF($B245=$B$378,$C$378,IF($B245=$B$379,$C$379,IF($B245=$B$380,$C$380,IF($B245=$B$381,$C$381,IF($B245=$B$382,$C$382,IF($B245=$B$383,$C$383,IF($B245=$B$384,$C$384,IF($B245=$B$385,$C$385,IF($B245=$B$386,$C$386,IF($B245=$B$387,$C$387,IF($B245=$B$388,$C$388,""))))))))))))</f>
        <v xml:space="preserve">Beschreibung </v>
      </c>
      <c r="C246" s="1258"/>
      <c r="D246" s="522"/>
      <c r="E246" s="1276"/>
      <c r="F246" s="1276"/>
      <c r="G246" s="30"/>
      <c r="H246" s="1276"/>
      <c r="I246" s="1276"/>
      <c r="J246" s="30"/>
      <c r="K246" s="1276"/>
      <c r="L246" s="1276"/>
      <c r="M246" s="30"/>
      <c r="N246" s="1276"/>
      <c r="O246" s="1276"/>
      <c r="P246" s="30"/>
      <c r="Q246" s="1276"/>
      <c r="R246" s="1276"/>
      <c r="S246" s="30"/>
      <c r="T246" s="1276"/>
      <c r="U246" s="1276"/>
      <c r="V246" s="30"/>
      <c r="W246" s="1276"/>
      <c r="X246" s="1276"/>
      <c r="Y246" s="30"/>
      <c r="Z246" s="1276"/>
      <c r="AA246" s="1276"/>
      <c r="AB246" s="30"/>
      <c r="AC246" s="1276"/>
      <c r="AD246" s="1276"/>
      <c r="AE246" s="30"/>
      <c r="AF246" s="1276"/>
      <c r="AG246" s="1276"/>
      <c r="AH246" s="30"/>
      <c r="AI246" s="1276"/>
      <c r="AJ246" s="1276"/>
      <c r="AK246" s="30"/>
      <c r="AL246" s="1276"/>
      <c r="AM246" s="1276"/>
      <c r="AN246" s="30"/>
      <c r="AO246" s="1276"/>
      <c r="AP246" s="1276"/>
      <c r="AQ246" s="30"/>
      <c r="AR246" s="1276"/>
      <c r="AS246" s="1276"/>
      <c r="AT246" s="30"/>
      <c r="AU246" s="1276"/>
      <c r="AV246" s="1276"/>
      <c r="AW246" s="30"/>
      <c r="AX246" s="1276"/>
      <c r="AY246" s="1276"/>
      <c r="AZ246" s="30"/>
      <c r="BA246" s="1276"/>
      <c r="BB246" s="1276"/>
      <c r="BC246" s="30"/>
      <c r="BD246" s="1276"/>
      <c r="BE246" s="1276"/>
      <c r="BF246" s="30"/>
      <c r="BG246" s="1276"/>
      <c r="BH246" s="1276"/>
      <c r="BI246" s="30"/>
      <c r="BJ246" s="1276"/>
      <c r="BK246" s="1276"/>
      <c r="BL246" s="73"/>
      <c r="BM246" s="31"/>
      <c r="BN246" s="31"/>
      <c r="BO246" s="31"/>
      <c r="BP246" s="31"/>
      <c r="BQ246" s="31"/>
      <c r="BR246" s="31"/>
      <c r="BS246" s="31"/>
      <c r="BT246" s="31"/>
      <c r="BU246" s="31"/>
      <c r="BV246" s="31"/>
      <c r="BW246" s="31"/>
      <c r="BX246" s="31"/>
      <c r="BY246" s="31"/>
      <c r="BZ246" s="31"/>
      <c r="CA246" s="31"/>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row>
    <row r="247" spans="1:287" ht="27" hidden="1" customHeight="1" outlineLevel="2" x14ac:dyDescent="0.2">
      <c r="A247" s="242"/>
      <c r="B247" s="312" t="s">
        <v>146</v>
      </c>
      <c r="C247" s="1259"/>
      <c r="D247" s="524"/>
      <c r="E247" s="1276"/>
      <c r="F247" s="1276"/>
      <c r="H247" s="1276"/>
      <c r="I247" s="1276"/>
      <c r="K247" s="1276"/>
      <c r="L247" s="1276"/>
      <c r="N247" s="1276"/>
      <c r="O247" s="1276"/>
      <c r="Q247" s="1276"/>
      <c r="R247" s="1276"/>
      <c r="T247" s="1276"/>
      <c r="U247" s="1276"/>
      <c r="W247" s="1276"/>
      <c r="X247" s="1276"/>
      <c r="Z247" s="1276"/>
      <c r="AA247" s="1276"/>
      <c r="AC247" s="1276"/>
      <c r="AD247" s="1276"/>
      <c r="AF247" s="1276"/>
      <c r="AG247" s="1276"/>
      <c r="AI247" s="1276"/>
      <c r="AJ247" s="1276"/>
      <c r="AL247" s="1276"/>
      <c r="AM247" s="1276"/>
      <c r="AO247" s="1276"/>
      <c r="AP247" s="1276"/>
      <c r="AR247" s="1276"/>
      <c r="AS247" s="1276"/>
      <c r="AU247" s="1276"/>
      <c r="AV247" s="1276"/>
      <c r="AX247" s="1276"/>
      <c r="AY247" s="1276"/>
      <c r="BA247" s="1276"/>
      <c r="BB247" s="1276"/>
      <c r="BD247" s="1276"/>
      <c r="BE247" s="1276"/>
      <c r="BG247" s="1276"/>
      <c r="BH247" s="1276"/>
      <c r="BJ247" s="1276"/>
      <c r="BK247" s="1276"/>
      <c r="BL247" s="62"/>
      <c r="CB247" s="62"/>
      <c r="CC247" s="62"/>
      <c r="CD247" s="62"/>
      <c r="CE247" s="62"/>
      <c r="CF247" s="62"/>
      <c r="CG247" s="62"/>
      <c r="CH247" s="62"/>
      <c r="CI247" s="62"/>
      <c r="CJ247" s="62"/>
      <c r="CK247" s="62"/>
      <c r="CL247" s="62"/>
      <c r="CM247" s="62"/>
      <c r="CN247" s="62"/>
      <c r="CO247" s="62"/>
      <c r="CP247" s="62"/>
      <c r="CQ247" s="62"/>
      <c r="GH247" s="62"/>
      <c r="GI247" s="62"/>
      <c r="GJ247" s="62"/>
      <c r="GK247" s="62"/>
      <c r="GL247" s="62"/>
      <c r="GM247" s="62"/>
      <c r="GN247" s="62"/>
      <c r="GO247" s="62"/>
      <c r="GP247" s="62"/>
      <c r="GQ247" s="62"/>
      <c r="GR247" s="62"/>
      <c r="GS247" s="62"/>
      <c r="GT247" s="62"/>
      <c r="GU247" s="62"/>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row>
    <row r="248" spans="1:287" ht="27" hidden="1" customHeight="1" outlineLevel="2" x14ac:dyDescent="0.2">
      <c r="A248" s="242"/>
      <c r="B248" s="312" t="s">
        <v>147</v>
      </c>
      <c r="C248" s="1259"/>
      <c r="D248" s="524"/>
      <c r="E248" s="1276"/>
      <c r="F248" s="1276"/>
      <c r="H248" s="1276"/>
      <c r="I248" s="1276"/>
      <c r="K248" s="1276"/>
      <c r="L248" s="1276"/>
      <c r="N248" s="1276"/>
      <c r="O248" s="1276"/>
      <c r="Q248" s="1276"/>
      <c r="R248" s="1276"/>
      <c r="T248" s="1276"/>
      <c r="U248" s="1276"/>
      <c r="W248" s="1276"/>
      <c r="X248" s="1276"/>
      <c r="Z248" s="1276"/>
      <c r="AA248" s="1276"/>
      <c r="AC248" s="1276"/>
      <c r="AD248" s="1276"/>
      <c r="AF248" s="1276"/>
      <c r="AG248" s="1276"/>
      <c r="AI248" s="1276"/>
      <c r="AJ248" s="1276"/>
      <c r="AL248" s="1276"/>
      <c r="AM248" s="1276"/>
      <c r="AO248" s="1276"/>
      <c r="AP248" s="1276"/>
      <c r="AR248" s="1276"/>
      <c r="AS248" s="1276"/>
      <c r="AU248" s="1276"/>
      <c r="AV248" s="1276"/>
      <c r="AX248" s="1276"/>
      <c r="AY248" s="1276"/>
      <c r="BA248" s="1276"/>
      <c r="BB248" s="1276"/>
      <c r="BD248" s="1276"/>
      <c r="BE248" s="1276"/>
      <c r="BG248" s="1276"/>
      <c r="BH248" s="1276"/>
      <c r="BJ248" s="1276"/>
      <c r="BK248" s="1276"/>
      <c r="BL248" s="62"/>
      <c r="CB248" s="62"/>
      <c r="CC248" s="62"/>
      <c r="CD248" s="62"/>
      <c r="CE248" s="62"/>
      <c r="CF248" s="62"/>
      <c r="CG248" s="62"/>
      <c r="CH248" s="62"/>
      <c r="CI248" s="62"/>
      <c r="CJ248" s="62"/>
      <c r="CK248" s="62"/>
      <c r="CL248" s="62"/>
      <c r="CM248" s="62"/>
      <c r="CN248" s="62"/>
      <c r="CO248" s="62"/>
      <c r="CP248" s="62"/>
      <c r="CQ248" s="62"/>
      <c r="GH248" s="62"/>
      <c r="GI248" s="62"/>
      <c r="GJ248" s="62"/>
      <c r="GK248" s="62"/>
      <c r="GL248" s="62"/>
      <c r="GM248" s="62"/>
      <c r="GN248" s="62"/>
      <c r="GO248" s="62"/>
      <c r="GP248" s="62"/>
      <c r="GQ248" s="62"/>
      <c r="GR248" s="62"/>
      <c r="GS248" s="62"/>
      <c r="GT248" s="62"/>
      <c r="GU248" s="62"/>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row>
    <row r="249" spans="1:287" ht="27" hidden="1" customHeight="1" outlineLevel="2" x14ac:dyDescent="0.2">
      <c r="A249" s="242"/>
      <c r="B249" s="312" t="s">
        <v>148</v>
      </c>
      <c r="C249" s="1259"/>
      <c r="D249" s="524"/>
      <c r="E249" s="1276"/>
      <c r="F249" s="1276"/>
      <c r="H249" s="1276"/>
      <c r="I249" s="1276"/>
      <c r="K249" s="1276"/>
      <c r="L249" s="1276"/>
      <c r="N249" s="1276"/>
      <c r="O249" s="1276"/>
      <c r="Q249" s="1276"/>
      <c r="R249" s="1276"/>
      <c r="T249" s="1276"/>
      <c r="U249" s="1276"/>
      <c r="W249" s="1276"/>
      <c r="X249" s="1276"/>
      <c r="Z249" s="1276"/>
      <c r="AA249" s="1276"/>
      <c r="AC249" s="1276"/>
      <c r="AD249" s="1276"/>
      <c r="AF249" s="1276"/>
      <c r="AG249" s="1276"/>
      <c r="AI249" s="1276"/>
      <c r="AJ249" s="1276"/>
      <c r="AL249" s="1276"/>
      <c r="AM249" s="1276"/>
      <c r="AO249" s="1276"/>
      <c r="AP249" s="1276"/>
      <c r="AR249" s="1276"/>
      <c r="AS249" s="1276"/>
      <c r="AU249" s="1276"/>
      <c r="AV249" s="1276"/>
      <c r="AX249" s="1276"/>
      <c r="AY249" s="1276"/>
      <c r="BA249" s="1276"/>
      <c r="BB249" s="1276"/>
      <c r="BD249" s="1276"/>
      <c r="BE249" s="1276"/>
      <c r="BG249" s="1276"/>
      <c r="BH249" s="1276"/>
      <c r="BJ249" s="1276"/>
      <c r="BK249" s="1276"/>
      <c r="BL249" s="62"/>
      <c r="CB249" s="62"/>
      <c r="CC249" s="62"/>
      <c r="CD249" s="62"/>
      <c r="CE249" s="62"/>
      <c r="CF249" s="62"/>
      <c r="CG249" s="62"/>
      <c r="CH249" s="62"/>
      <c r="CI249" s="62"/>
      <c r="CJ249" s="62"/>
      <c r="CK249" s="62"/>
      <c r="CL249" s="62"/>
      <c r="CM249" s="62"/>
      <c r="CN249" s="62"/>
      <c r="CO249" s="62"/>
      <c r="CP249" s="62"/>
      <c r="CQ249" s="62"/>
      <c r="GH249" s="62"/>
      <c r="GI249" s="62"/>
      <c r="GJ249" s="62"/>
      <c r="GK249" s="62"/>
      <c r="GL249" s="62"/>
      <c r="GM249" s="62"/>
      <c r="GN249" s="62"/>
      <c r="GO249" s="62"/>
      <c r="GP249" s="62"/>
      <c r="GQ249" s="62"/>
      <c r="GR249" s="62"/>
      <c r="GS249" s="62"/>
      <c r="GT249" s="62"/>
      <c r="GU249" s="62"/>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row>
    <row r="250" spans="1:287" s="454" customFormat="1" ht="27" hidden="1" customHeight="1" outlineLevel="2" x14ac:dyDescent="0.2">
      <c r="A250" s="523"/>
      <c r="B250" s="590" t="s">
        <v>155</v>
      </c>
      <c r="C250" s="1259"/>
      <c r="D250" s="522"/>
      <c r="E250" s="1276"/>
      <c r="F250" s="1276"/>
      <c r="G250" s="30"/>
      <c r="H250" s="1276"/>
      <c r="I250" s="1276"/>
      <c r="J250" s="30"/>
      <c r="K250" s="1276"/>
      <c r="L250" s="1276"/>
      <c r="M250" s="30"/>
      <c r="N250" s="1276"/>
      <c r="O250" s="1276"/>
      <c r="P250" s="30"/>
      <c r="Q250" s="1276"/>
      <c r="R250" s="1276"/>
      <c r="S250" s="30"/>
      <c r="T250" s="1276"/>
      <c r="U250" s="1276"/>
      <c r="V250" s="30"/>
      <c r="W250" s="1276"/>
      <c r="X250" s="1276"/>
      <c r="Y250" s="30"/>
      <c r="Z250" s="1276"/>
      <c r="AA250" s="1276"/>
      <c r="AB250" s="30"/>
      <c r="AC250" s="1276"/>
      <c r="AD250" s="1276"/>
      <c r="AE250" s="30"/>
      <c r="AF250" s="1276"/>
      <c r="AG250" s="1276"/>
      <c r="AH250" s="30"/>
      <c r="AI250" s="1276"/>
      <c r="AJ250" s="1276"/>
      <c r="AK250" s="30"/>
      <c r="AL250" s="1276"/>
      <c r="AM250" s="1276"/>
      <c r="AN250" s="30"/>
      <c r="AO250" s="1276"/>
      <c r="AP250" s="1276"/>
      <c r="AQ250" s="30"/>
      <c r="AR250" s="1276"/>
      <c r="AS250" s="1276"/>
      <c r="AT250" s="30"/>
      <c r="AU250" s="1276"/>
      <c r="AV250" s="1276"/>
      <c r="AW250" s="30"/>
      <c r="AX250" s="1276"/>
      <c r="AY250" s="1276"/>
      <c r="AZ250" s="30"/>
      <c r="BA250" s="1276"/>
      <c r="BB250" s="1276"/>
      <c r="BC250" s="30"/>
      <c r="BD250" s="1276"/>
      <c r="BE250" s="1276"/>
      <c r="BF250" s="30"/>
      <c r="BG250" s="1276"/>
      <c r="BH250" s="1276"/>
      <c r="BI250" s="30"/>
      <c r="BJ250" s="1276"/>
      <c r="BK250" s="1276"/>
      <c r="BL250" s="73"/>
      <c r="BM250" s="31"/>
      <c r="BN250" s="31"/>
      <c r="BO250" s="31"/>
      <c r="BP250" s="31"/>
      <c r="BQ250" s="31"/>
      <c r="BR250" s="31"/>
      <c r="BS250" s="31"/>
      <c r="BT250" s="31"/>
      <c r="BU250" s="31"/>
      <c r="BV250" s="31"/>
      <c r="BW250" s="31"/>
      <c r="BX250" s="31"/>
      <c r="BY250" s="31"/>
      <c r="BZ250" s="31"/>
      <c r="CA250" s="31"/>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row>
    <row r="251" spans="1:287" s="454" customFormat="1" ht="27" hidden="1" customHeight="1" outlineLevel="2" x14ac:dyDescent="0.2">
      <c r="A251" s="523"/>
      <c r="B251" s="525"/>
      <c r="C251" s="1259"/>
      <c r="D251" s="522"/>
      <c r="E251" s="1276"/>
      <c r="F251" s="1276"/>
      <c r="G251" s="30"/>
      <c r="H251" s="1276"/>
      <c r="I251" s="1276"/>
      <c r="J251" s="30"/>
      <c r="K251" s="1276"/>
      <c r="L251" s="1276"/>
      <c r="M251" s="30"/>
      <c r="N251" s="1276"/>
      <c r="O251" s="1276"/>
      <c r="P251" s="30"/>
      <c r="Q251" s="1276"/>
      <c r="R251" s="1276"/>
      <c r="S251" s="30"/>
      <c r="T251" s="1276"/>
      <c r="U251" s="1276"/>
      <c r="V251" s="30"/>
      <c r="W251" s="1276"/>
      <c r="X251" s="1276"/>
      <c r="Y251" s="30"/>
      <c r="Z251" s="1276"/>
      <c r="AA251" s="1276"/>
      <c r="AB251" s="30"/>
      <c r="AC251" s="1276"/>
      <c r="AD251" s="1276"/>
      <c r="AE251" s="30"/>
      <c r="AF251" s="1276"/>
      <c r="AG251" s="1276"/>
      <c r="AH251" s="30"/>
      <c r="AI251" s="1276"/>
      <c r="AJ251" s="1276"/>
      <c r="AK251" s="30"/>
      <c r="AL251" s="1276"/>
      <c r="AM251" s="1276"/>
      <c r="AN251" s="30"/>
      <c r="AO251" s="1276"/>
      <c r="AP251" s="1276"/>
      <c r="AQ251" s="30"/>
      <c r="AR251" s="1276"/>
      <c r="AS251" s="1276"/>
      <c r="AT251" s="30"/>
      <c r="AU251" s="1276"/>
      <c r="AV251" s="1276"/>
      <c r="AW251" s="30"/>
      <c r="AX251" s="1276"/>
      <c r="AY251" s="1276"/>
      <c r="AZ251" s="30"/>
      <c r="BA251" s="1276"/>
      <c r="BB251" s="1276"/>
      <c r="BC251" s="30"/>
      <c r="BD251" s="1276"/>
      <c r="BE251" s="1276"/>
      <c r="BF251" s="30"/>
      <c r="BG251" s="1276"/>
      <c r="BH251" s="1276"/>
      <c r="BI251" s="30"/>
      <c r="BJ251" s="1276"/>
      <c r="BK251" s="1276"/>
      <c r="BL251" s="73"/>
      <c r="BM251" s="31"/>
      <c r="BN251" s="31"/>
      <c r="BO251" s="31"/>
      <c r="BP251" s="31"/>
      <c r="BQ251" s="31"/>
      <c r="BR251" s="31"/>
      <c r="BS251" s="31"/>
      <c r="BT251" s="31"/>
      <c r="BU251" s="31"/>
      <c r="BV251" s="31"/>
      <c r="BW251" s="31"/>
      <c r="BX251" s="31"/>
      <c r="BY251" s="31"/>
      <c r="BZ251" s="31"/>
      <c r="CA251" s="31"/>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row>
    <row r="252" spans="1:287" ht="27" hidden="1" customHeight="1" outlineLevel="3" x14ac:dyDescent="0.2">
      <c r="A252" s="523"/>
      <c r="B252" s="526" t="s">
        <v>156</v>
      </c>
      <c r="C252" s="1259"/>
      <c r="D252" s="524"/>
      <c r="E252" s="1276"/>
      <c r="F252" s="1276"/>
      <c r="H252" s="1276"/>
      <c r="I252" s="1276"/>
      <c r="K252" s="1276"/>
      <c r="L252" s="1276"/>
      <c r="N252" s="1276"/>
      <c r="O252" s="1276"/>
      <c r="Q252" s="1276"/>
      <c r="R252" s="1276"/>
      <c r="T252" s="1276"/>
      <c r="U252" s="1276"/>
      <c r="W252" s="1276"/>
      <c r="X252" s="1276"/>
      <c r="Z252" s="1276"/>
      <c r="AA252" s="1276"/>
      <c r="AC252" s="1276"/>
      <c r="AD252" s="1276"/>
      <c r="AF252" s="1276"/>
      <c r="AG252" s="1276"/>
      <c r="AI252" s="1276"/>
      <c r="AJ252" s="1276"/>
      <c r="AL252" s="1276"/>
      <c r="AM252" s="1276"/>
      <c r="AO252" s="1276"/>
      <c r="AP252" s="1276"/>
      <c r="AR252" s="1276"/>
      <c r="AS252" s="1276"/>
      <c r="AU252" s="1276"/>
      <c r="AV252" s="1276"/>
      <c r="AX252" s="1276"/>
      <c r="AY252" s="1276"/>
      <c r="BA252" s="1276"/>
      <c r="BB252" s="1276"/>
      <c r="BD252" s="1276"/>
      <c r="BE252" s="1276"/>
      <c r="BG252" s="1276"/>
      <c r="BH252" s="1276"/>
      <c r="BJ252" s="1276"/>
      <c r="BK252" s="1276"/>
      <c r="BL252" s="62"/>
      <c r="CB252" s="62"/>
      <c r="CC252" s="62"/>
      <c r="CD252" s="62"/>
      <c r="CE252" s="62"/>
      <c r="CF252" s="62"/>
      <c r="CG252" s="62"/>
      <c r="CH252" s="62"/>
      <c r="CI252" s="62"/>
      <c r="CJ252" s="62"/>
      <c r="CK252" s="62"/>
      <c r="CL252" s="62"/>
      <c r="CM252" s="62"/>
      <c r="CN252" s="62"/>
      <c r="CO252" s="62"/>
      <c r="CP252" s="62"/>
      <c r="CQ252" s="62"/>
      <c r="GH252" s="62"/>
      <c r="GI252" s="62"/>
      <c r="GJ252" s="62"/>
      <c r="GK252" s="62"/>
      <c r="GL252" s="62"/>
      <c r="GM252" s="62"/>
      <c r="GN252" s="62"/>
      <c r="GO252" s="62"/>
      <c r="GP252" s="62"/>
      <c r="GQ252" s="62"/>
      <c r="GR252" s="62"/>
      <c r="GS252" s="62"/>
      <c r="GT252" s="62"/>
      <c r="GU252" s="62"/>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row>
    <row r="253" spans="1:287" ht="27" hidden="1" customHeight="1" outlineLevel="3" x14ac:dyDescent="0.2">
      <c r="A253" s="523"/>
      <c r="B253" s="457" t="s">
        <v>157</v>
      </c>
      <c r="C253" s="1259"/>
      <c r="D253" s="524"/>
      <c r="E253" s="1262"/>
      <c r="F253" s="1263"/>
      <c r="H253" s="1262"/>
      <c r="I253" s="1263"/>
      <c r="K253" s="1262"/>
      <c r="L253" s="1263"/>
      <c r="N253" s="1262"/>
      <c r="O253" s="1263"/>
      <c r="Q253" s="1262"/>
      <c r="R253" s="1263"/>
      <c r="T253" s="1262"/>
      <c r="U253" s="1263"/>
      <c r="W253" s="1262"/>
      <c r="X253" s="1263"/>
      <c r="Z253" s="1262"/>
      <c r="AA253" s="1263"/>
      <c r="AC253" s="1262"/>
      <c r="AD253" s="1263"/>
      <c r="AF253" s="1262"/>
      <c r="AG253" s="1263"/>
      <c r="AI253" s="1262"/>
      <c r="AJ253" s="1263"/>
      <c r="AL253" s="1262"/>
      <c r="AM253" s="1263"/>
      <c r="AO253" s="1262"/>
      <c r="AP253" s="1263"/>
      <c r="AR253" s="1262"/>
      <c r="AS253" s="1263"/>
      <c r="AU253" s="1262"/>
      <c r="AV253" s="1263"/>
      <c r="AX253" s="1262"/>
      <c r="AY253" s="1263"/>
      <c r="BA253" s="1262"/>
      <c r="BB253" s="1263"/>
      <c r="BD253" s="1262"/>
      <c r="BE253" s="1263"/>
      <c r="BG253" s="1262"/>
      <c r="BH253" s="1263"/>
      <c r="BJ253" s="1262"/>
      <c r="BK253" s="1263"/>
      <c r="BL253" s="62"/>
      <c r="CB253" s="62"/>
      <c r="CC253" s="62"/>
      <c r="CD253" s="62"/>
      <c r="CE253" s="62"/>
      <c r="CF253" s="62"/>
      <c r="CG253" s="62"/>
      <c r="CH253" s="62"/>
      <c r="CI253" s="62"/>
      <c r="CJ253" s="62"/>
      <c r="CK253" s="62"/>
      <c r="CL253" s="62"/>
      <c r="CM253" s="62"/>
      <c r="CN253" s="62"/>
      <c r="CO253" s="62"/>
      <c r="CP253" s="62"/>
      <c r="CQ253" s="62"/>
      <c r="GH253" s="62"/>
      <c r="GI253" s="62"/>
      <c r="GJ253" s="62"/>
      <c r="GK253" s="62"/>
      <c r="GL253" s="62"/>
      <c r="GM253" s="62"/>
      <c r="GN253" s="62"/>
      <c r="GO253" s="62"/>
      <c r="GP253" s="62"/>
      <c r="GQ253" s="62"/>
      <c r="GR253" s="62"/>
      <c r="GS253" s="62"/>
      <c r="GT253" s="62"/>
      <c r="GU253" s="62"/>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row>
    <row r="254" spans="1:287" ht="27" hidden="1" customHeight="1" outlineLevel="3" x14ac:dyDescent="0.2">
      <c r="A254" s="523"/>
      <c r="B254" s="457" t="s">
        <v>158</v>
      </c>
      <c r="C254" s="1259"/>
      <c r="D254" s="524"/>
      <c r="E254" s="1262"/>
      <c r="F254" s="1263"/>
      <c r="H254" s="1262"/>
      <c r="I254" s="1263"/>
      <c r="K254" s="1262"/>
      <c r="L254" s="1263"/>
      <c r="N254" s="1262"/>
      <c r="O254" s="1263"/>
      <c r="Q254" s="1262"/>
      <c r="R254" s="1263"/>
      <c r="T254" s="1262"/>
      <c r="U254" s="1263"/>
      <c r="W254" s="1262"/>
      <c r="X254" s="1263"/>
      <c r="Z254" s="1262"/>
      <c r="AA254" s="1263"/>
      <c r="AC254" s="1262"/>
      <c r="AD254" s="1263"/>
      <c r="AF254" s="1262"/>
      <c r="AG254" s="1263"/>
      <c r="AI254" s="1262"/>
      <c r="AJ254" s="1263"/>
      <c r="AL254" s="1262"/>
      <c r="AM254" s="1263"/>
      <c r="AO254" s="1262"/>
      <c r="AP254" s="1263"/>
      <c r="AR254" s="1262"/>
      <c r="AS254" s="1263"/>
      <c r="AU254" s="1262"/>
      <c r="AV254" s="1263"/>
      <c r="AX254" s="1262"/>
      <c r="AY254" s="1263"/>
      <c r="BA254" s="1262"/>
      <c r="BB254" s="1263"/>
      <c r="BD254" s="1262"/>
      <c r="BE254" s="1263"/>
      <c r="BG254" s="1262"/>
      <c r="BH254" s="1263"/>
      <c r="BJ254" s="1262"/>
      <c r="BK254" s="1263"/>
      <c r="BL254" s="62"/>
      <c r="CB254" s="62"/>
      <c r="CC254" s="62"/>
      <c r="CD254" s="62"/>
      <c r="CE254" s="62"/>
      <c r="CF254" s="62"/>
      <c r="CG254" s="62"/>
      <c r="CH254" s="62"/>
      <c r="CI254" s="62"/>
      <c r="CJ254" s="62"/>
      <c r="CK254" s="62"/>
      <c r="CL254" s="62"/>
      <c r="CM254" s="62"/>
      <c r="CN254" s="62"/>
      <c r="CO254" s="62"/>
      <c r="CP254" s="62"/>
      <c r="CQ254" s="62"/>
      <c r="GH254" s="62"/>
      <c r="GI254" s="62"/>
      <c r="GJ254" s="62"/>
      <c r="GK254" s="62"/>
      <c r="GL254" s="62"/>
      <c r="GM254" s="62"/>
      <c r="GN254" s="62"/>
      <c r="GO254" s="62"/>
      <c r="GP254" s="62"/>
      <c r="GQ254" s="62"/>
      <c r="GR254" s="62"/>
      <c r="GS254" s="62"/>
      <c r="GT254" s="62"/>
      <c r="GU254" s="62"/>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row>
    <row r="255" spans="1:287" s="454" customFormat="1" ht="27" hidden="1" customHeight="1" outlineLevel="2" x14ac:dyDescent="0.2">
      <c r="A255" s="523"/>
      <c r="B255" s="527"/>
      <c r="C255" s="1259"/>
      <c r="D255" s="522"/>
      <c r="E255" s="1274"/>
      <c r="F255" s="1275"/>
      <c r="G255" s="30"/>
      <c r="H255" s="1274"/>
      <c r="I255" s="1275"/>
      <c r="J255" s="30"/>
      <c r="K255" s="1274"/>
      <c r="L255" s="1275"/>
      <c r="M255" s="30"/>
      <c r="N255" s="1274"/>
      <c r="O255" s="1275"/>
      <c r="P255" s="30"/>
      <c r="Q255" s="1274"/>
      <c r="R255" s="1275"/>
      <c r="S255" s="30"/>
      <c r="T255" s="1274"/>
      <c r="U255" s="1275"/>
      <c r="V255" s="30"/>
      <c r="W255" s="1274"/>
      <c r="X255" s="1275"/>
      <c r="Y255" s="30"/>
      <c r="Z255" s="1274"/>
      <c r="AA255" s="1275"/>
      <c r="AB255" s="30"/>
      <c r="AC255" s="1274"/>
      <c r="AD255" s="1275"/>
      <c r="AE255" s="30"/>
      <c r="AF255" s="1274"/>
      <c r="AG255" s="1275"/>
      <c r="AH255" s="30"/>
      <c r="AI255" s="1274"/>
      <c r="AJ255" s="1275"/>
      <c r="AK255" s="30"/>
      <c r="AL255" s="1274"/>
      <c r="AM255" s="1275"/>
      <c r="AN255" s="30"/>
      <c r="AO255" s="1274"/>
      <c r="AP255" s="1275"/>
      <c r="AQ255" s="30"/>
      <c r="AR255" s="1274"/>
      <c r="AS255" s="1275"/>
      <c r="AT255" s="30"/>
      <c r="AU255" s="1274"/>
      <c r="AV255" s="1275"/>
      <c r="AW255" s="30"/>
      <c r="AX255" s="1274"/>
      <c r="AY255" s="1275"/>
      <c r="AZ255" s="30"/>
      <c r="BA255" s="1274"/>
      <c r="BB255" s="1275"/>
      <c r="BC255" s="30"/>
      <c r="BD255" s="1274"/>
      <c r="BE255" s="1275"/>
      <c r="BF255" s="30"/>
      <c r="BG255" s="1274"/>
      <c r="BH255" s="1275"/>
      <c r="BI255" s="30"/>
      <c r="BJ255" s="1274"/>
      <c r="BK255" s="1275"/>
      <c r="BL255" s="73"/>
      <c r="BM255" s="31"/>
      <c r="BN255" s="31"/>
      <c r="BO255" s="31"/>
      <c r="BP255" s="31"/>
      <c r="BQ255" s="31"/>
      <c r="BR255" s="31"/>
      <c r="BS255" s="31"/>
      <c r="BT255" s="31"/>
      <c r="BU255" s="31"/>
      <c r="BV255" s="31"/>
      <c r="BW255" s="31"/>
      <c r="BX255" s="31"/>
      <c r="BY255" s="31"/>
      <c r="BZ255" s="31"/>
      <c r="CA255" s="31"/>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row>
    <row r="256" spans="1:287" ht="27" hidden="1" customHeight="1" outlineLevel="2" x14ac:dyDescent="0.2">
      <c r="A256" s="523"/>
      <c r="B256" s="526" t="s">
        <v>72</v>
      </c>
      <c r="C256" s="1259"/>
      <c r="D256" s="524"/>
      <c r="E256" s="1254"/>
      <c r="F256" s="1254"/>
      <c r="G256" s="2"/>
      <c r="H256" s="1254"/>
      <c r="I256" s="1254"/>
      <c r="J256" s="2"/>
      <c r="K256" s="1254"/>
      <c r="L256" s="1254"/>
      <c r="M256" s="2"/>
      <c r="N256" s="1254"/>
      <c r="O256" s="1254"/>
      <c r="P256" s="2"/>
      <c r="Q256" s="1254"/>
      <c r="R256" s="1254"/>
      <c r="S256" s="2"/>
      <c r="T256" s="1254"/>
      <c r="U256" s="1254"/>
      <c r="V256" s="2"/>
      <c r="W256" s="1254"/>
      <c r="X256" s="1254"/>
      <c r="Y256" s="2"/>
      <c r="Z256" s="1254"/>
      <c r="AA256" s="1254"/>
      <c r="AB256" s="2"/>
      <c r="AC256" s="1254"/>
      <c r="AD256" s="1254"/>
      <c r="AE256" s="2"/>
      <c r="AF256" s="1254"/>
      <c r="AG256" s="1254"/>
      <c r="AH256" s="2"/>
      <c r="AI256" s="1254"/>
      <c r="AJ256" s="1254"/>
      <c r="AK256" s="2"/>
      <c r="AL256" s="1254"/>
      <c r="AM256" s="1254"/>
      <c r="AN256" s="2"/>
      <c r="AO256" s="1254"/>
      <c r="AP256" s="1254"/>
      <c r="AQ256" s="2"/>
      <c r="AR256" s="1254"/>
      <c r="AS256" s="1254"/>
      <c r="AT256" s="2"/>
      <c r="AU256" s="1254"/>
      <c r="AV256" s="1254"/>
      <c r="AW256" s="2"/>
      <c r="AX256" s="1254"/>
      <c r="AY256" s="1254"/>
      <c r="AZ256" s="2"/>
      <c r="BA256" s="1254"/>
      <c r="BB256" s="1254"/>
      <c r="BC256" s="2"/>
      <c r="BD256" s="1254"/>
      <c r="BE256" s="1254"/>
      <c r="BF256" s="2"/>
      <c r="BG256" s="1254"/>
      <c r="BH256" s="1254"/>
      <c r="BI256" s="2"/>
      <c r="BJ256" s="1254"/>
      <c r="BK256" s="1254"/>
      <c r="BL256" s="62"/>
      <c r="CB256" s="62"/>
      <c r="CC256" s="62"/>
      <c r="CD256" s="62"/>
      <c r="CE256" s="62"/>
      <c r="CF256" s="62"/>
      <c r="CG256" s="62"/>
      <c r="CH256" s="62"/>
      <c r="CI256" s="62"/>
      <c r="CJ256" s="62"/>
      <c r="CK256" s="62"/>
      <c r="CL256" s="62"/>
      <c r="CM256" s="62"/>
      <c r="CN256" s="62"/>
      <c r="CO256" s="62"/>
      <c r="CP256" s="62"/>
      <c r="CQ256" s="62"/>
      <c r="GH256" s="62"/>
      <c r="GI256" s="62"/>
      <c r="GJ256" s="62"/>
      <c r="GK256" s="62"/>
      <c r="GL256" s="62"/>
      <c r="GM256" s="62"/>
      <c r="GN256" s="62"/>
      <c r="GO256" s="62"/>
      <c r="GP256" s="62"/>
      <c r="GQ256" s="62"/>
      <c r="GR256" s="62"/>
      <c r="GS256" s="62"/>
      <c r="GT256" s="62"/>
      <c r="GU256" s="62"/>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row>
    <row r="257" spans="1:287" ht="27" hidden="1" customHeight="1" outlineLevel="2" x14ac:dyDescent="0.2">
      <c r="A257" s="523"/>
      <c r="B257" s="457" t="s">
        <v>73</v>
      </c>
      <c r="C257" s="1259"/>
      <c r="D257" s="524"/>
      <c r="E257" s="1254"/>
      <c r="F257" s="1254"/>
      <c r="G257" s="2"/>
      <c r="H257" s="1254"/>
      <c r="I257" s="1254"/>
      <c r="J257" s="2"/>
      <c r="K257" s="1254"/>
      <c r="L257" s="1254"/>
      <c r="M257" s="2"/>
      <c r="N257" s="1254"/>
      <c r="O257" s="1254"/>
      <c r="P257" s="2"/>
      <c r="Q257" s="1254"/>
      <c r="R257" s="1254"/>
      <c r="S257" s="2"/>
      <c r="T257" s="1254"/>
      <c r="U257" s="1254"/>
      <c r="V257" s="2"/>
      <c r="W257" s="1254"/>
      <c r="X257" s="1254"/>
      <c r="Y257" s="2"/>
      <c r="Z257" s="1254"/>
      <c r="AA257" s="1254"/>
      <c r="AB257" s="2"/>
      <c r="AC257" s="1254"/>
      <c r="AD257" s="1254"/>
      <c r="AE257" s="2"/>
      <c r="AF257" s="1254"/>
      <c r="AG257" s="1254"/>
      <c r="AH257" s="2"/>
      <c r="AI257" s="1254"/>
      <c r="AJ257" s="1254"/>
      <c r="AK257" s="2"/>
      <c r="AL257" s="1254"/>
      <c r="AM257" s="1254"/>
      <c r="AN257" s="2"/>
      <c r="AO257" s="1254"/>
      <c r="AP257" s="1254"/>
      <c r="AQ257" s="2"/>
      <c r="AR257" s="1254"/>
      <c r="AS257" s="1254"/>
      <c r="AT257" s="2"/>
      <c r="AU257" s="1254"/>
      <c r="AV257" s="1254"/>
      <c r="AW257" s="2"/>
      <c r="AX257" s="1254"/>
      <c r="AY257" s="1254"/>
      <c r="AZ257" s="2"/>
      <c r="BA257" s="1254"/>
      <c r="BB257" s="1254"/>
      <c r="BC257" s="2"/>
      <c r="BD257" s="1254"/>
      <c r="BE257" s="1254"/>
      <c r="BF257" s="2"/>
      <c r="BG257" s="1254"/>
      <c r="BH257" s="1254"/>
      <c r="BI257" s="2"/>
      <c r="BJ257" s="1254"/>
      <c r="BK257" s="1254"/>
      <c r="BL257" s="62"/>
      <c r="CB257" s="62"/>
      <c r="CC257" s="62"/>
      <c r="CD257" s="62"/>
      <c r="CE257" s="62"/>
      <c r="CF257" s="62"/>
      <c r="CG257" s="62"/>
      <c r="CH257" s="62"/>
      <c r="CI257" s="62"/>
      <c r="CJ257" s="62"/>
      <c r="CK257" s="62"/>
      <c r="CL257" s="62"/>
      <c r="CM257" s="62"/>
      <c r="CN257" s="62"/>
      <c r="CO257" s="62"/>
      <c r="CP257" s="62"/>
      <c r="CQ257" s="62"/>
      <c r="GH257" s="62"/>
      <c r="GI257" s="62"/>
      <c r="GJ257" s="62"/>
      <c r="GK257" s="62"/>
      <c r="GL257" s="62"/>
      <c r="GM257" s="62"/>
      <c r="GN257" s="62"/>
      <c r="GO257" s="62"/>
      <c r="GP257" s="62"/>
      <c r="GQ257" s="62"/>
      <c r="GR257" s="62"/>
      <c r="GS257" s="62"/>
      <c r="GT257" s="62"/>
      <c r="GU257" s="62"/>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row>
    <row r="258" spans="1:287" ht="27" hidden="1" customHeight="1" outlineLevel="2" x14ac:dyDescent="0.2">
      <c r="A258" s="523"/>
      <c r="B258" s="457" t="s">
        <v>126</v>
      </c>
      <c r="C258" s="1259"/>
      <c r="D258" s="524"/>
      <c r="E258" s="1254"/>
      <c r="F258" s="1254"/>
      <c r="G258" s="2"/>
      <c r="H258" s="1254"/>
      <c r="I258" s="1254"/>
      <c r="J258" s="2"/>
      <c r="K258" s="1254"/>
      <c r="L258" s="1254"/>
      <c r="M258" s="2"/>
      <c r="N258" s="1254"/>
      <c r="O258" s="1254"/>
      <c r="P258" s="2"/>
      <c r="Q258" s="1254"/>
      <c r="R258" s="1254"/>
      <c r="S258" s="2"/>
      <c r="T258" s="1254"/>
      <c r="U258" s="1254"/>
      <c r="V258" s="2"/>
      <c r="W258" s="1254"/>
      <c r="X258" s="1254"/>
      <c r="Y258" s="2"/>
      <c r="Z258" s="1254"/>
      <c r="AA258" s="1254"/>
      <c r="AB258" s="2"/>
      <c r="AC258" s="1254"/>
      <c r="AD258" s="1254"/>
      <c r="AE258" s="2"/>
      <c r="AF258" s="1254"/>
      <c r="AG258" s="1254"/>
      <c r="AH258" s="2"/>
      <c r="AI258" s="1254"/>
      <c r="AJ258" s="1254"/>
      <c r="AK258" s="2"/>
      <c r="AL258" s="1254"/>
      <c r="AM258" s="1254"/>
      <c r="AN258" s="2"/>
      <c r="AO258" s="1254"/>
      <c r="AP258" s="1254"/>
      <c r="AQ258" s="2"/>
      <c r="AR258" s="1254"/>
      <c r="AS258" s="1254"/>
      <c r="AT258" s="2"/>
      <c r="AU258" s="1254"/>
      <c r="AV258" s="1254"/>
      <c r="AW258" s="2"/>
      <c r="AX258" s="1254"/>
      <c r="AY258" s="1254"/>
      <c r="AZ258" s="2"/>
      <c r="BA258" s="1254"/>
      <c r="BB258" s="1254"/>
      <c r="BC258" s="2"/>
      <c r="BD258" s="1254"/>
      <c r="BE258" s="1254"/>
      <c r="BF258" s="2"/>
      <c r="BG258" s="1254"/>
      <c r="BH258" s="1254"/>
      <c r="BI258" s="2"/>
      <c r="BJ258" s="1254"/>
      <c r="BK258" s="1254"/>
      <c r="BL258" s="62"/>
      <c r="CB258" s="62"/>
      <c r="CC258" s="62"/>
      <c r="CD258" s="62"/>
      <c r="CE258" s="62"/>
      <c r="CF258" s="62"/>
      <c r="CG258" s="62"/>
      <c r="CH258" s="62"/>
      <c r="CI258" s="62"/>
      <c r="CJ258" s="62"/>
      <c r="CK258" s="62"/>
      <c r="CL258" s="62"/>
      <c r="CM258" s="62"/>
      <c r="CN258" s="62"/>
      <c r="CO258" s="62"/>
      <c r="CP258" s="62"/>
      <c r="CQ258" s="62"/>
      <c r="GH258" s="62"/>
      <c r="GI258" s="62"/>
      <c r="GJ258" s="62"/>
      <c r="GK258" s="62"/>
      <c r="GL258" s="62"/>
      <c r="GM258" s="62"/>
      <c r="GN258" s="62"/>
      <c r="GO258" s="62"/>
      <c r="GP258" s="62"/>
      <c r="GQ258" s="62"/>
      <c r="GR258" s="62"/>
      <c r="GS258" s="62"/>
      <c r="GT258" s="62"/>
      <c r="GU258" s="62"/>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row>
    <row r="259" spans="1:287" ht="27" hidden="1" customHeight="1" outlineLevel="2" x14ac:dyDescent="0.2">
      <c r="A259" s="523"/>
      <c r="B259" s="457" t="s">
        <v>100</v>
      </c>
      <c r="C259" s="1259"/>
      <c r="D259" s="524"/>
      <c r="E259" s="1254"/>
      <c r="F259" s="1254"/>
      <c r="G259" s="2"/>
      <c r="H259" s="1254"/>
      <c r="I259" s="1254"/>
      <c r="J259" s="2"/>
      <c r="K259" s="1254"/>
      <c r="L259" s="1254"/>
      <c r="M259" s="2"/>
      <c r="N259" s="1254"/>
      <c r="O259" s="1254"/>
      <c r="P259" s="2"/>
      <c r="Q259" s="1254"/>
      <c r="R259" s="1254"/>
      <c r="S259" s="2"/>
      <c r="T259" s="1254"/>
      <c r="U259" s="1254"/>
      <c r="V259" s="2"/>
      <c r="W259" s="1254"/>
      <c r="X259" s="1254"/>
      <c r="Y259" s="2"/>
      <c r="Z259" s="1254"/>
      <c r="AA259" s="1254"/>
      <c r="AB259" s="2"/>
      <c r="AC259" s="1254"/>
      <c r="AD259" s="1254"/>
      <c r="AE259" s="2"/>
      <c r="AF259" s="1254"/>
      <c r="AG259" s="1254"/>
      <c r="AH259" s="2"/>
      <c r="AI259" s="1254"/>
      <c r="AJ259" s="1254"/>
      <c r="AK259" s="2"/>
      <c r="AL259" s="1254"/>
      <c r="AM259" s="1254"/>
      <c r="AN259" s="2"/>
      <c r="AO259" s="1254"/>
      <c r="AP259" s="1254"/>
      <c r="AQ259" s="2"/>
      <c r="AR259" s="1254"/>
      <c r="AS259" s="1254"/>
      <c r="AT259" s="2"/>
      <c r="AU259" s="1254"/>
      <c r="AV259" s="1254"/>
      <c r="AW259" s="2"/>
      <c r="AX259" s="1254"/>
      <c r="AY259" s="1254"/>
      <c r="AZ259" s="2"/>
      <c r="BA259" s="1254"/>
      <c r="BB259" s="1254"/>
      <c r="BC259" s="2"/>
      <c r="BD259" s="1254"/>
      <c r="BE259" s="1254"/>
      <c r="BF259" s="2"/>
      <c r="BG259" s="1254"/>
      <c r="BH259" s="1254"/>
      <c r="BI259" s="2"/>
      <c r="BJ259" s="1254"/>
      <c r="BK259" s="1254"/>
      <c r="BL259" s="62"/>
      <c r="CB259" s="62"/>
      <c r="CC259" s="62"/>
      <c r="CD259" s="62"/>
      <c r="CE259" s="62"/>
      <c r="CF259" s="62"/>
      <c r="CG259" s="62"/>
      <c r="CH259" s="62"/>
      <c r="CI259" s="62"/>
      <c r="CJ259" s="62"/>
      <c r="CK259" s="62"/>
      <c r="CL259" s="62"/>
      <c r="CM259" s="62"/>
      <c r="CN259" s="62"/>
      <c r="CO259" s="62"/>
      <c r="CP259" s="62"/>
      <c r="CQ259" s="62"/>
      <c r="GH259" s="62"/>
      <c r="GI259" s="62"/>
      <c r="GJ259" s="62"/>
      <c r="GK259" s="62"/>
      <c r="GL259" s="62"/>
      <c r="GM259" s="62"/>
      <c r="GN259" s="62"/>
      <c r="GO259" s="62"/>
      <c r="GP259" s="62"/>
      <c r="GQ259" s="62"/>
      <c r="GR259" s="62"/>
      <c r="GS259" s="62"/>
      <c r="GT259" s="62"/>
      <c r="GU259" s="62"/>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row>
    <row r="260" spans="1:287" ht="27" hidden="1" customHeight="1" outlineLevel="2" x14ac:dyDescent="0.2">
      <c r="A260" s="523"/>
      <c r="B260" s="457" t="s">
        <v>74</v>
      </c>
      <c r="C260" s="1259"/>
      <c r="D260" s="524"/>
      <c r="E260" s="1254"/>
      <c r="F260" s="1254"/>
      <c r="G260" s="2"/>
      <c r="H260" s="1254"/>
      <c r="I260" s="1254"/>
      <c r="J260" s="2"/>
      <c r="K260" s="1254"/>
      <c r="L260" s="1254"/>
      <c r="M260" s="2"/>
      <c r="N260" s="1254"/>
      <c r="O260" s="1254"/>
      <c r="P260" s="2"/>
      <c r="Q260" s="1254"/>
      <c r="R260" s="1254"/>
      <c r="S260" s="2"/>
      <c r="T260" s="1254"/>
      <c r="U260" s="1254"/>
      <c r="V260" s="2"/>
      <c r="W260" s="1254"/>
      <c r="X260" s="1254"/>
      <c r="Y260" s="2"/>
      <c r="Z260" s="1254"/>
      <c r="AA260" s="1254"/>
      <c r="AB260" s="2"/>
      <c r="AC260" s="1254"/>
      <c r="AD260" s="1254"/>
      <c r="AE260" s="2"/>
      <c r="AF260" s="1254"/>
      <c r="AG260" s="1254"/>
      <c r="AH260" s="2"/>
      <c r="AI260" s="1254"/>
      <c r="AJ260" s="1254"/>
      <c r="AK260" s="2"/>
      <c r="AL260" s="1254"/>
      <c r="AM260" s="1254"/>
      <c r="AN260" s="2"/>
      <c r="AO260" s="1254"/>
      <c r="AP260" s="1254"/>
      <c r="AQ260" s="2"/>
      <c r="AR260" s="1254"/>
      <c r="AS260" s="1254"/>
      <c r="AT260" s="2"/>
      <c r="AU260" s="1254"/>
      <c r="AV260" s="1254"/>
      <c r="AW260" s="2"/>
      <c r="AX260" s="1254"/>
      <c r="AY260" s="1254"/>
      <c r="AZ260" s="2"/>
      <c r="BA260" s="1254"/>
      <c r="BB260" s="1254"/>
      <c r="BC260" s="2"/>
      <c r="BD260" s="1254"/>
      <c r="BE260" s="1254"/>
      <c r="BF260" s="2"/>
      <c r="BG260" s="1254"/>
      <c r="BH260" s="1254"/>
      <c r="BI260" s="2"/>
      <c r="BJ260" s="1254"/>
      <c r="BK260" s="1254"/>
      <c r="BL260" s="62"/>
      <c r="CB260" s="62"/>
      <c r="CC260" s="62"/>
      <c r="CD260" s="62"/>
      <c r="CE260" s="62"/>
      <c r="CF260" s="62"/>
      <c r="CG260" s="62"/>
      <c r="CH260" s="62"/>
      <c r="CI260" s="62"/>
      <c r="CJ260" s="62"/>
      <c r="CK260" s="62"/>
      <c r="CL260" s="62"/>
      <c r="CM260" s="62"/>
      <c r="CN260" s="62"/>
      <c r="CO260" s="62"/>
      <c r="CP260" s="62"/>
      <c r="CQ260" s="62"/>
      <c r="GH260" s="62"/>
      <c r="GI260" s="62"/>
      <c r="GJ260" s="62"/>
      <c r="GK260" s="62"/>
      <c r="GL260" s="62"/>
      <c r="GM260" s="62"/>
      <c r="GN260" s="62"/>
      <c r="GO260" s="62"/>
      <c r="GP260" s="62"/>
      <c r="GQ260" s="62"/>
      <c r="GR260" s="62"/>
      <c r="GS260" s="62"/>
      <c r="GT260" s="62"/>
      <c r="GU260" s="62"/>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row>
    <row r="261" spans="1:287" s="454" customFormat="1" ht="27" hidden="1" customHeight="1" outlineLevel="2" x14ac:dyDescent="0.2">
      <c r="A261" s="528"/>
      <c r="B261" s="526"/>
      <c r="C261" s="1259"/>
      <c r="D261" s="529"/>
      <c r="E261" s="1255"/>
      <c r="F261" s="1255"/>
      <c r="G261" s="2"/>
      <c r="H261" s="1255"/>
      <c r="I261" s="1255"/>
      <c r="J261" s="2"/>
      <c r="K261" s="1255"/>
      <c r="L261" s="1255"/>
      <c r="M261" s="2"/>
      <c r="N261" s="1255"/>
      <c r="O261" s="1255"/>
      <c r="P261" s="2"/>
      <c r="Q261" s="1255"/>
      <c r="R261" s="1255"/>
      <c r="S261" s="2"/>
      <c r="T261" s="1255"/>
      <c r="U261" s="1255"/>
      <c r="V261" s="2"/>
      <c r="W261" s="1255"/>
      <c r="X261" s="1255"/>
      <c r="Y261" s="2"/>
      <c r="Z261" s="1255"/>
      <c r="AA261" s="1255"/>
      <c r="AB261" s="2"/>
      <c r="AC261" s="1255"/>
      <c r="AD261" s="1255"/>
      <c r="AE261" s="2"/>
      <c r="AF261" s="1255"/>
      <c r="AG261" s="1255"/>
      <c r="AH261" s="2"/>
      <c r="AI261" s="1255"/>
      <c r="AJ261" s="1255"/>
      <c r="AK261" s="2"/>
      <c r="AL261" s="1255"/>
      <c r="AM261" s="1255"/>
      <c r="AN261" s="2"/>
      <c r="AO261" s="1255"/>
      <c r="AP261" s="1255"/>
      <c r="AQ261" s="2"/>
      <c r="AR261" s="1255"/>
      <c r="AS261" s="1255"/>
      <c r="AT261" s="2"/>
      <c r="AU261" s="1255"/>
      <c r="AV261" s="1255"/>
      <c r="AW261" s="2"/>
      <c r="AX261" s="1255"/>
      <c r="AY261" s="1255"/>
      <c r="AZ261" s="2"/>
      <c r="BA261" s="1255"/>
      <c r="BB261" s="1255"/>
      <c r="BC261" s="2"/>
      <c r="BD261" s="1255"/>
      <c r="BE261" s="1255"/>
      <c r="BF261" s="2"/>
      <c r="BG261" s="1255"/>
      <c r="BH261" s="1255"/>
      <c r="BI261" s="2"/>
      <c r="BJ261" s="1255"/>
      <c r="BK261" s="1255"/>
      <c r="BL261" s="73"/>
      <c r="BM261" s="31"/>
      <c r="BN261" s="31"/>
      <c r="BO261" s="31"/>
      <c r="BP261" s="31"/>
      <c r="BQ261" s="31"/>
      <c r="BR261" s="31"/>
      <c r="BS261" s="31"/>
      <c r="BT261" s="31"/>
      <c r="BU261" s="31"/>
      <c r="BV261" s="31"/>
      <c r="BW261" s="31"/>
      <c r="BX261" s="31"/>
      <c r="BY261" s="31"/>
      <c r="BZ261" s="31"/>
      <c r="CA261" s="31"/>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row>
    <row r="262" spans="1:287" ht="27" hidden="1" customHeight="1" outlineLevel="2" x14ac:dyDescent="0.2">
      <c r="A262" s="523"/>
      <c r="B262" s="603" t="s">
        <v>331</v>
      </c>
      <c r="C262" s="1259"/>
      <c r="D262" s="524"/>
      <c r="E262" s="1254"/>
      <c r="F262" s="1254"/>
      <c r="G262" s="2"/>
      <c r="H262" s="1254"/>
      <c r="I262" s="1254"/>
      <c r="J262" s="2"/>
      <c r="K262" s="1254"/>
      <c r="L262" s="1254"/>
      <c r="M262" s="2"/>
      <c r="N262" s="1254"/>
      <c r="O262" s="1254"/>
      <c r="P262" s="2"/>
      <c r="Q262" s="1254"/>
      <c r="R262" s="1254"/>
      <c r="S262" s="2"/>
      <c r="T262" s="1254"/>
      <c r="U262" s="1254"/>
      <c r="V262" s="2"/>
      <c r="W262" s="1254"/>
      <c r="X262" s="1254"/>
      <c r="Y262" s="2"/>
      <c r="Z262" s="1254"/>
      <c r="AA262" s="1254"/>
      <c r="AB262" s="2"/>
      <c r="AC262" s="1254"/>
      <c r="AD262" s="1254"/>
      <c r="AE262" s="2"/>
      <c r="AF262" s="1254"/>
      <c r="AG262" s="1254"/>
      <c r="AH262" s="2"/>
      <c r="AI262" s="1254"/>
      <c r="AJ262" s="1254"/>
      <c r="AK262" s="2"/>
      <c r="AL262" s="1254"/>
      <c r="AM262" s="1254"/>
      <c r="AN262" s="2"/>
      <c r="AO262" s="1254"/>
      <c r="AP262" s="1254"/>
      <c r="AQ262" s="2"/>
      <c r="AR262" s="1254"/>
      <c r="AS262" s="1254"/>
      <c r="AT262" s="2"/>
      <c r="AU262" s="1254"/>
      <c r="AV262" s="1254"/>
      <c r="AW262" s="2"/>
      <c r="AX262" s="1254"/>
      <c r="AY262" s="1254"/>
      <c r="AZ262" s="2"/>
      <c r="BA262" s="1254"/>
      <c r="BB262" s="1254"/>
      <c r="BC262" s="2"/>
      <c r="BD262" s="1254"/>
      <c r="BE262" s="1254"/>
      <c r="BF262" s="2"/>
      <c r="BG262" s="1254"/>
      <c r="BH262" s="1254"/>
      <c r="BI262" s="2"/>
      <c r="BJ262" s="1254"/>
      <c r="BK262" s="1254"/>
      <c r="BL262" s="62"/>
      <c r="CB262" s="62"/>
      <c r="CC262" s="62"/>
      <c r="CD262" s="62"/>
      <c r="CE262" s="62"/>
      <c r="CF262" s="62"/>
      <c r="CG262" s="62"/>
      <c r="CH262" s="62"/>
      <c r="CI262" s="62"/>
      <c r="CJ262" s="62"/>
      <c r="CK262" s="62"/>
      <c r="CL262" s="62"/>
      <c r="CM262" s="62"/>
      <c r="CN262" s="62"/>
      <c r="CO262" s="62"/>
      <c r="CP262" s="62"/>
      <c r="CQ262" s="62"/>
      <c r="GH262" s="62"/>
      <c r="GI262" s="62"/>
      <c r="GJ262" s="62"/>
      <c r="GK262" s="62"/>
      <c r="GL262" s="62"/>
      <c r="GM262" s="62"/>
      <c r="GN262" s="62"/>
      <c r="GO262" s="62"/>
      <c r="GP262" s="62"/>
      <c r="GQ262" s="62"/>
      <c r="GR262" s="62"/>
      <c r="GS262" s="62"/>
      <c r="GT262" s="62"/>
      <c r="GU262" s="62"/>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row>
    <row r="263" spans="1:287" ht="27" hidden="1" customHeight="1" outlineLevel="2" x14ac:dyDescent="0.2">
      <c r="A263" s="523"/>
      <c r="B263" s="457" t="s">
        <v>75</v>
      </c>
      <c r="C263" s="1259"/>
      <c r="D263" s="524"/>
      <c r="E263" s="1254"/>
      <c r="F263" s="1254"/>
      <c r="G263" s="2"/>
      <c r="H263" s="1254"/>
      <c r="I263" s="1254"/>
      <c r="J263" s="2"/>
      <c r="K263" s="1254"/>
      <c r="L263" s="1254"/>
      <c r="M263" s="2"/>
      <c r="N263" s="1254"/>
      <c r="O263" s="1254"/>
      <c r="P263" s="2"/>
      <c r="Q263" s="1254"/>
      <c r="R263" s="1254"/>
      <c r="S263" s="2"/>
      <c r="T263" s="1254"/>
      <c r="U263" s="1254"/>
      <c r="V263" s="2"/>
      <c r="W263" s="1254"/>
      <c r="X263" s="1254"/>
      <c r="Y263" s="2"/>
      <c r="Z263" s="1254"/>
      <c r="AA263" s="1254"/>
      <c r="AB263" s="2"/>
      <c r="AC263" s="1254"/>
      <c r="AD263" s="1254"/>
      <c r="AE263" s="2"/>
      <c r="AF263" s="1254"/>
      <c r="AG263" s="1254"/>
      <c r="AH263" s="2"/>
      <c r="AI263" s="1254"/>
      <c r="AJ263" s="1254"/>
      <c r="AK263" s="2"/>
      <c r="AL263" s="1254"/>
      <c r="AM263" s="1254"/>
      <c r="AN263" s="2"/>
      <c r="AO263" s="1254"/>
      <c r="AP263" s="1254"/>
      <c r="AQ263" s="2"/>
      <c r="AR263" s="1254"/>
      <c r="AS263" s="1254"/>
      <c r="AT263" s="2"/>
      <c r="AU263" s="1254"/>
      <c r="AV263" s="1254"/>
      <c r="AW263" s="2"/>
      <c r="AX263" s="1254"/>
      <c r="AY263" s="1254"/>
      <c r="AZ263" s="2"/>
      <c r="BA263" s="1254"/>
      <c r="BB263" s="1254"/>
      <c r="BC263" s="2"/>
      <c r="BD263" s="1254"/>
      <c r="BE263" s="1254"/>
      <c r="BF263" s="2"/>
      <c r="BG263" s="1254"/>
      <c r="BH263" s="1254"/>
      <c r="BI263" s="2"/>
      <c r="BJ263" s="1254"/>
      <c r="BK263" s="1254"/>
      <c r="BL263" s="62"/>
      <c r="CB263" s="62"/>
      <c r="CC263" s="62"/>
      <c r="CD263" s="62"/>
      <c r="CE263" s="62"/>
      <c r="CF263" s="62"/>
      <c r="CG263" s="62"/>
      <c r="CH263" s="62"/>
      <c r="CI263" s="62"/>
      <c r="CJ263" s="62"/>
      <c r="CK263" s="62"/>
      <c r="CL263" s="62"/>
      <c r="CM263" s="62"/>
      <c r="CN263" s="62"/>
      <c r="CO263" s="62"/>
      <c r="CP263" s="62"/>
      <c r="CQ263" s="62"/>
      <c r="GH263" s="62"/>
      <c r="GI263" s="62"/>
      <c r="GJ263" s="62"/>
      <c r="GK263" s="62"/>
      <c r="GL263" s="62"/>
      <c r="GM263" s="62"/>
      <c r="GN263" s="62"/>
      <c r="GO263" s="62"/>
      <c r="GP263" s="62"/>
      <c r="GQ263" s="62"/>
      <c r="GR263" s="62"/>
      <c r="GS263" s="62"/>
      <c r="GT263" s="62"/>
      <c r="GU263" s="62"/>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row>
    <row r="264" spans="1:287" ht="27" hidden="1" customHeight="1" outlineLevel="2" x14ac:dyDescent="0.2">
      <c r="A264" s="523"/>
      <c r="B264" s="457" t="s">
        <v>76</v>
      </c>
      <c r="C264" s="1259"/>
      <c r="D264" s="524"/>
      <c r="E264" s="1254"/>
      <c r="F264" s="1254"/>
      <c r="G264" s="2"/>
      <c r="H264" s="1254"/>
      <c r="I264" s="1254"/>
      <c r="J264" s="2"/>
      <c r="K264" s="1254"/>
      <c r="L264" s="1254"/>
      <c r="M264" s="2"/>
      <c r="N264" s="1254"/>
      <c r="O264" s="1254"/>
      <c r="P264" s="2"/>
      <c r="Q264" s="1254"/>
      <c r="R264" s="1254"/>
      <c r="S264" s="2"/>
      <c r="T264" s="1254"/>
      <c r="U264" s="1254"/>
      <c r="V264" s="2"/>
      <c r="W264" s="1254"/>
      <c r="X264" s="1254"/>
      <c r="Y264" s="2"/>
      <c r="Z264" s="1254"/>
      <c r="AA264" s="1254"/>
      <c r="AB264" s="2"/>
      <c r="AC264" s="1254"/>
      <c r="AD264" s="1254"/>
      <c r="AE264" s="2"/>
      <c r="AF264" s="1254"/>
      <c r="AG264" s="1254"/>
      <c r="AH264" s="2"/>
      <c r="AI264" s="1254"/>
      <c r="AJ264" s="1254"/>
      <c r="AK264" s="2"/>
      <c r="AL264" s="1254"/>
      <c r="AM264" s="1254"/>
      <c r="AN264" s="2"/>
      <c r="AO264" s="1254"/>
      <c r="AP264" s="1254"/>
      <c r="AQ264" s="2"/>
      <c r="AR264" s="1254"/>
      <c r="AS264" s="1254"/>
      <c r="AT264" s="2"/>
      <c r="AU264" s="1254"/>
      <c r="AV264" s="1254"/>
      <c r="AW264" s="2"/>
      <c r="AX264" s="1254"/>
      <c r="AY264" s="1254"/>
      <c r="AZ264" s="2"/>
      <c r="BA264" s="1254"/>
      <c r="BB264" s="1254"/>
      <c r="BC264" s="2"/>
      <c r="BD264" s="1254"/>
      <c r="BE264" s="1254"/>
      <c r="BF264" s="2"/>
      <c r="BG264" s="1254"/>
      <c r="BH264" s="1254"/>
      <c r="BI264" s="2"/>
      <c r="BJ264" s="1254"/>
      <c r="BK264" s="1254"/>
      <c r="BL264" s="62"/>
      <c r="CB264" s="62"/>
      <c r="CC264" s="62"/>
      <c r="CD264" s="62"/>
      <c r="CE264" s="62"/>
      <c r="CF264" s="62"/>
      <c r="CG264" s="62"/>
      <c r="CH264" s="62"/>
      <c r="CI264" s="62"/>
      <c r="CJ264" s="62"/>
      <c r="CK264" s="62"/>
      <c r="CL264" s="62"/>
      <c r="CM264" s="62"/>
      <c r="CN264" s="62"/>
      <c r="CO264" s="62"/>
      <c r="CP264" s="62"/>
      <c r="CQ264" s="62"/>
      <c r="GH264" s="62"/>
      <c r="GI264" s="62"/>
      <c r="GJ264" s="62"/>
      <c r="GK264" s="62"/>
      <c r="GL264" s="62"/>
      <c r="GM264" s="62"/>
      <c r="GN264" s="62"/>
      <c r="GO264" s="62"/>
      <c r="GP264" s="62"/>
      <c r="GQ264" s="62"/>
      <c r="GR264" s="62"/>
      <c r="GS264" s="62"/>
      <c r="GT264" s="62"/>
      <c r="GU264" s="62"/>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row>
    <row r="265" spans="1:287" ht="27" hidden="1" customHeight="1" outlineLevel="2" x14ac:dyDescent="0.2">
      <c r="A265" s="523"/>
      <c r="B265" s="457" t="s">
        <v>130</v>
      </c>
      <c r="C265" s="1259"/>
      <c r="D265" s="524"/>
      <c r="E265" s="1254"/>
      <c r="F265" s="1254"/>
      <c r="G265" s="2"/>
      <c r="H265" s="1254"/>
      <c r="I265" s="1254"/>
      <c r="J265" s="2"/>
      <c r="K265" s="1254"/>
      <c r="L265" s="1254"/>
      <c r="M265" s="2"/>
      <c r="N265" s="1254"/>
      <c r="O265" s="1254"/>
      <c r="P265" s="2"/>
      <c r="Q265" s="1254"/>
      <c r="R265" s="1254"/>
      <c r="S265" s="2"/>
      <c r="T265" s="1254"/>
      <c r="U265" s="1254"/>
      <c r="V265" s="2"/>
      <c r="W265" s="1254"/>
      <c r="X265" s="1254"/>
      <c r="Y265" s="2"/>
      <c r="Z265" s="1254"/>
      <c r="AA265" s="1254"/>
      <c r="AB265" s="2"/>
      <c r="AC265" s="1254"/>
      <c r="AD265" s="1254"/>
      <c r="AE265" s="2"/>
      <c r="AF265" s="1254"/>
      <c r="AG265" s="1254"/>
      <c r="AH265" s="2"/>
      <c r="AI265" s="1254"/>
      <c r="AJ265" s="1254"/>
      <c r="AK265" s="2"/>
      <c r="AL265" s="1254"/>
      <c r="AM265" s="1254"/>
      <c r="AN265" s="2"/>
      <c r="AO265" s="1254"/>
      <c r="AP265" s="1254"/>
      <c r="AQ265" s="2"/>
      <c r="AR265" s="1254"/>
      <c r="AS265" s="1254"/>
      <c r="AT265" s="2"/>
      <c r="AU265" s="1254"/>
      <c r="AV265" s="1254"/>
      <c r="AW265" s="2"/>
      <c r="AX265" s="1254"/>
      <c r="AY265" s="1254"/>
      <c r="AZ265" s="2"/>
      <c r="BA265" s="1254"/>
      <c r="BB265" s="1254"/>
      <c r="BC265" s="2"/>
      <c r="BD265" s="1254"/>
      <c r="BE265" s="1254"/>
      <c r="BF265" s="2"/>
      <c r="BG265" s="1254"/>
      <c r="BH265" s="1254"/>
      <c r="BI265" s="2"/>
      <c r="BJ265" s="1254"/>
      <c r="BK265" s="1254"/>
      <c r="BL265" s="62"/>
      <c r="CB265" s="62"/>
      <c r="CC265" s="62"/>
      <c r="CD265" s="62"/>
      <c r="CE265" s="62"/>
      <c r="CF265" s="62"/>
      <c r="CG265" s="62"/>
      <c r="CH265" s="62"/>
      <c r="CI265" s="62"/>
      <c r="CJ265" s="62"/>
      <c r="CK265" s="62"/>
      <c r="CL265" s="62"/>
      <c r="CM265" s="62"/>
      <c r="CN265" s="62"/>
      <c r="CO265" s="62"/>
      <c r="CP265" s="62"/>
      <c r="CQ265" s="62"/>
      <c r="GH265" s="62"/>
      <c r="GI265" s="62"/>
      <c r="GJ265" s="62"/>
      <c r="GK265" s="62"/>
      <c r="GL265" s="62"/>
      <c r="GM265" s="62"/>
      <c r="GN265" s="62"/>
      <c r="GO265" s="62"/>
      <c r="GP265" s="62"/>
      <c r="GQ265" s="62"/>
      <c r="GR265" s="62"/>
      <c r="GS265" s="62"/>
      <c r="GT265" s="62"/>
      <c r="GU265" s="62"/>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row>
    <row r="266" spans="1:287" ht="27" hidden="1" customHeight="1" outlineLevel="2" x14ac:dyDescent="0.2">
      <c r="A266" s="523"/>
      <c r="B266" s="457" t="s">
        <v>131</v>
      </c>
      <c r="C266" s="1259"/>
      <c r="D266" s="524"/>
      <c r="E266" s="1254"/>
      <c r="F266" s="1254"/>
      <c r="G266" s="2"/>
      <c r="H266" s="1254"/>
      <c r="I266" s="1254"/>
      <c r="J266" s="2"/>
      <c r="K266" s="1254"/>
      <c r="L266" s="1254"/>
      <c r="M266" s="2"/>
      <c r="N266" s="1254"/>
      <c r="O266" s="1254"/>
      <c r="P266" s="2"/>
      <c r="Q266" s="1254"/>
      <c r="R266" s="1254"/>
      <c r="S266" s="2"/>
      <c r="T266" s="1254"/>
      <c r="U266" s="1254"/>
      <c r="V266" s="2"/>
      <c r="W266" s="1254"/>
      <c r="X266" s="1254"/>
      <c r="Y266" s="2"/>
      <c r="Z266" s="1254"/>
      <c r="AA266" s="1254"/>
      <c r="AB266" s="2"/>
      <c r="AC266" s="1254"/>
      <c r="AD266" s="1254"/>
      <c r="AE266" s="2"/>
      <c r="AF266" s="1254"/>
      <c r="AG266" s="1254"/>
      <c r="AH266" s="2"/>
      <c r="AI266" s="1254"/>
      <c r="AJ266" s="1254"/>
      <c r="AK266" s="2"/>
      <c r="AL266" s="1254"/>
      <c r="AM266" s="1254"/>
      <c r="AN266" s="2"/>
      <c r="AO266" s="1254"/>
      <c r="AP266" s="1254"/>
      <c r="AQ266" s="2"/>
      <c r="AR266" s="1254"/>
      <c r="AS266" s="1254"/>
      <c r="AT266" s="2"/>
      <c r="AU266" s="1254"/>
      <c r="AV266" s="1254"/>
      <c r="AW266" s="2"/>
      <c r="AX266" s="1254"/>
      <c r="AY266" s="1254"/>
      <c r="AZ266" s="2"/>
      <c r="BA266" s="1254"/>
      <c r="BB266" s="1254"/>
      <c r="BC266" s="2"/>
      <c r="BD266" s="1254"/>
      <c r="BE266" s="1254"/>
      <c r="BF266" s="2"/>
      <c r="BG266" s="1254"/>
      <c r="BH266" s="1254"/>
      <c r="BI266" s="2"/>
      <c r="BJ266" s="1254"/>
      <c r="BK266" s="1254"/>
      <c r="BL266" s="62"/>
      <c r="CB266" s="62"/>
      <c r="CC266" s="62"/>
      <c r="CD266" s="62"/>
      <c r="CE266" s="62"/>
      <c r="CF266" s="62"/>
      <c r="CG266" s="62"/>
      <c r="CH266" s="62"/>
      <c r="CI266" s="62"/>
      <c r="CJ266" s="62"/>
      <c r="CK266" s="62"/>
      <c r="CL266" s="62"/>
      <c r="CM266" s="62"/>
      <c r="CN266" s="62"/>
      <c r="CO266" s="62"/>
      <c r="CP266" s="62"/>
      <c r="CQ266" s="62"/>
      <c r="GH266" s="62"/>
      <c r="GI266" s="62"/>
      <c r="GJ266" s="62"/>
      <c r="GK266" s="62"/>
      <c r="GL266" s="62"/>
      <c r="GM266" s="62"/>
      <c r="GN266" s="62"/>
      <c r="GO266" s="62"/>
      <c r="GP266" s="62"/>
      <c r="GQ266" s="62"/>
      <c r="GR266" s="62"/>
      <c r="GS266" s="62"/>
      <c r="GT266" s="62"/>
      <c r="GU266" s="62"/>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row>
    <row r="267" spans="1:287" ht="27" hidden="1" customHeight="1" outlineLevel="2" x14ac:dyDescent="0.2">
      <c r="A267" s="523"/>
      <c r="B267" s="457" t="s">
        <v>332</v>
      </c>
      <c r="C267" s="1259"/>
      <c r="D267" s="524"/>
      <c r="E267" s="1254"/>
      <c r="F267" s="1254"/>
      <c r="G267" s="2"/>
      <c r="H267" s="1254"/>
      <c r="I267" s="1254"/>
      <c r="J267" s="2"/>
      <c r="K267" s="1254"/>
      <c r="L267" s="1254"/>
      <c r="M267" s="2"/>
      <c r="N267" s="1254"/>
      <c r="O267" s="1254"/>
      <c r="P267" s="2"/>
      <c r="Q267" s="1254"/>
      <c r="R267" s="1254"/>
      <c r="S267" s="2"/>
      <c r="T267" s="1254"/>
      <c r="U267" s="1254"/>
      <c r="V267" s="2"/>
      <c r="W267" s="1254"/>
      <c r="X267" s="1254"/>
      <c r="Y267" s="2"/>
      <c r="Z267" s="1254"/>
      <c r="AA267" s="1254"/>
      <c r="AB267" s="2"/>
      <c r="AC267" s="1254"/>
      <c r="AD267" s="1254"/>
      <c r="AE267" s="2"/>
      <c r="AF267" s="1254"/>
      <c r="AG267" s="1254"/>
      <c r="AH267" s="2"/>
      <c r="AI267" s="1254"/>
      <c r="AJ267" s="1254"/>
      <c r="AK267" s="2"/>
      <c r="AL267" s="1254"/>
      <c r="AM267" s="1254"/>
      <c r="AN267" s="2"/>
      <c r="AO267" s="1254"/>
      <c r="AP267" s="1254"/>
      <c r="AQ267" s="2"/>
      <c r="AR267" s="1254"/>
      <c r="AS267" s="1254"/>
      <c r="AT267" s="2"/>
      <c r="AU267" s="1254"/>
      <c r="AV267" s="1254"/>
      <c r="AW267" s="2"/>
      <c r="AX267" s="1254"/>
      <c r="AY267" s="1254"/>
      <c r="AZ267" s="2"/>
      <c r="BA267" s="1254"/>
      <c r="BB267" s="1254"/>
      <c r="BC267" s="2"/>
      <c r="BD267" s="1254"/>
      <c r="BE267" s="1254"/>
      <c r="BF267" s="2"/>
      <c r="BG267" s="1254"/>
      <c r="BH267" s="1254"/>
      <c r="BI267" s="2"/>
      <c r="BJ267" s="1254"/>
      <c r="BK267" s="1254"/>
      <c r="BL267" s="62"/>
      <c r="CB267" s="62"/>
      <c r="CC267" s="62"/>
      <c r="CD267" s="62"/>
      <c r="CE267" s="62"/>
      <c r="CF267" s="62"/>
      <c r="CG267" s="62"/>
      <c r="CH267" s="62"/>
      <c r="CI267" s="62"/>
      <c r="CJ267" s="62"/>
      <c r="CK267" s="62"/>
      <c r="CL267" s="62"/>
      <c r="CM267" s="62"/>
      <c r="CN267" s="62"/>
      <c r="CO267" s="62"/>
      <c r="CP267" s="62"/>
      <c r="CQ267" s="62"/>
      <c r="GH267" s="62"/>
      <c r="GI267" s="62"/>
      <c r="GJ267" s="62"/>
      <c r="GK267" s="62"/>
      <c r="GL267" s="62"/>
      <c r="GM267" s="62"/>
      <c r="GN267" s="62"/>
      <c r="GO267" s="62"/>
      <c r="GP267" s="62"/>
      <c r="GQ267" s="62"/>
      <c r="GR267" s="62"/>
      <c r="GS267" s="62"/>
      <c r="GT267" s="62"/>
      <c r="GU267" s="62"/>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row>
    <row r="268" spans="1:287" s="454" customFormat="1" ht="27" hidden="1" customHeight="1" outlineLevel="1" x14ac:dyDescent="0.2">
      <c r="A268" s="528"/>
      <c r="B268" s="590" t="s">
        <v>250</v>
      </c>
      <c r="C268" s="1259"/>
      <c r="D268" s="529"/>
      <c r="E268" s="1256"/>
      <c r="F268" s="1256"/>
      <c r="G268" s="30"/>
      <c r="H268" s="1256"/>
      <c r="I268" s="1256"/>
      <c r="J268" s="30"/>
      <c r="K268" s="1256"/>
      <c r="L268" s="1256"/>
      <c r="M268" s="30"/>
      <c r="N268" s="1256"/>
      <c r="O268" s="1256"/>
      <c r="P268" s="30"/>
      <c r="Q268" s="1256"/>
      <c r="R268" s="1256"/>
      <c r="S268" s="30"/>
      <c r="T268" s="1256"/>
      <c r="U268" s="1256"/>
      <c r="V268" s="30"/>
      <c r="W268" s="1256"/>
      <c r="X268" s="1256"/>
      <c r="Y268" s="30"/>
      <c r="Z268" s="1256"/>
      <c r="AA268" s="1256"/>
      <c r="AB268" s="30"/>
      <c r="AC268" s="1256"/>
      <c r="AD268" s="1256"/>
      <c r="AE268" s="30"/>
      <c r="AF268" s="1256"/>
      <c r="AG268" s="1256"/>
      <c r="AH268" s="30"/>
      <c r="AI268" s="1256"/>
      <c r="AJ268" s="1256"/>
      <c r="AK268" s="30"/>
      <c r="AL268" s="1256"/>
      <c r="AM268" s="1256"/>
      <c r="AN268" s="30"/>
      <c r="AO268" s="1256"/>
      <c r="AP268" s="1256"/>
      <c r="AQ268" s="30"/>
      <c r="AR268" s="1256"/>
      <c r="AS268" s="1256"/>
      <c r="AT268" s="30"/>
      <c r="AU268" s="1256"/>
      <c r="AV268" s="1256"/>
      <c r="AW268" s="30"/>
      <c r="AX268" s="1256"/>
      <c r="AY268" s="1256"/>
      <c r="AZ268" s="30"/>
      <c r="BA268" s="1256"/>
      <c r="BB268" s="1256"/>
      <c r="BC268" s="30"/>
      <c r="BD268" s="1256"/>
      <c r="BE268" s="1256"/>
      <c r="BF268" s="30"/>
      <c r="BG268" s="1256"/>
      <c r="BH268" s="1256"/>
      <c r="BI268" s="30"/>
      <c r="BJ268" s="1256"/>
      <c r="BK268" s="1256"/>
      <c r="BL268" s="73"/>
      <c r="BM268" s="31"/>
      <c r="BN268" s="31"/>
      <c r="BO268" s="31"/>
      <c r="BP268" s="31"/>
      <c r="BQ268" s="31"/>
      <c r="BR268" s="31"/>
      <c r="BS268" s="31"/>
      <c r="BT268" s="31"/>
      <c r="BU268" s="31"/>
      <c r="BV268" s="31"/>
      <c r="BW268" s="31"/>
      <c r="BX268" s="31"/>
      <c r="BY268" s="31"/>
      <c r="BZ268" s="31"/>
      <c r="CA268" s="31"/>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row>
    <row r="269" spans="1:287" s="521" customFormat="1" ht="27" hidden="1" customHeight="1" outlineLevel="1" x14ac:dyDescent="0.2">
      <c r="A269" s="530"/>
      <c r="B269" s="314" t="s">
        <v>87</v>
      </c>
      <c r="C269" s="318" t="s">
        <v>88</v>
      </c>
      <c r="D269" s="531"/>
      <c r="E269" s="350" t="str">
        <f>IF(E270="","",IF($C270&lt;&gt;"",((SUMPRODUCT($C270:$C275,E270:E275))*1/$C245),SUM(E270:E275)/COUNT(E270:E275)))</f>
        <v/>
      </c>
      <c r="F269" s="351" t="s">
        <v>40</v>
      </c>
      <c r="G269" s="30"/>
      <c r="H269" s="350" t="str">
        <f>IF(H270="","",IF($C270&lt;&gt;"",((SUMPRODUCT($C270:$C275,H270:H275))*1/$C206),SUM(H270:H275)/COUNT(H270:H275)))</f>
        <v/>
      </c>
      <c r="I269" s="351" t="s">
        <v>40</v>
      </c>
      <c r="J269" s="30"/>
      <c r="K269" s="350" t="str">
        <f>IF(K270="","",IF($C270&lt;&gt;"",((SUMPRODUCT($C270:$C275,K270:K275))*1/$C206),SUM(K270:K275)/COUNT(K270:K275)))</f>
        <v/>
      </c>
      <c r="L269" s="351" t="s">
        <v>40</v>
      </c>
      <c r="M269" s="30"/>
      <c r="N269" s="350" t="str">
        <f>IF(N270="","",IF($C270&lt;&gt;"",((SUMPRODUCT($C270:$C275,N270:N275))*1/$C206),SUM(N270:N275)/COUNT(N270:N275)))</f>
        <v/>
      </c>
      <c r="O269" s="351" t="s">
        <v>40</v>
      </c>
      <c r="P269" s="30"/>
      <c r="Q269" s="350" t="str">
        <f>IF(Q270="","",IF($C270&lt;&gt;"",((SUMPRODUCT($C270:$C275,Q270:Q275))*1/$C206),SUM(Q270:Q275)/COUNT(Q270:Q275)))</f>
        <v/>
      </c>
      <c r="R269" s="351" t="s">
        <v>40</v>
      </c>
      <c r="S269" s="30"/>
      <c r="T269" s="350" t="str">
        <f>IF(T270="","",IF($C270&lt;&gt;"",((SUMPRODUCT($C270:$C275,T270:T275))*1/$C245),SUM(T270:T275)/COUNT(T270:T275)))</f>
        <v/>
      </c>
      <c r="U269" s="351" t="s">
        <v>40</v>
      </c>
      <c r="V269" s="30"/>
      <c r="W269" s="350" t="str">
        <f>IF(W270="","",IF($C270&lt;&gt;"",((SUMPRODUCT($C270:$C275,W270:W275))*1/$C206),SUM(W270:W275)/COUNT(W270:W275)))</f>
        <v/>
      </c>
      <c r="X269" s="351" t="s">
        <v>40</v>
      </c>
      <c r="Y269" s="30"/>
      <c r="Z269" s="350" t="str">
        <f>IF(Z270="","",IF($C270&lt;&gt;"",((SUMPRODUCT($C270:$C275,Z270:Z275))*1/$C206),SUM(Z270:Z275)/COUNT(Z270:Z275)))</f>
        <v/>
      </c>
      <c r="AA269" s="351" t="s">
        <v>40</v>
      </c>
      <c r="AB269" s="30"/>
      <c r="AC269" s="350" t="str">
        <f>IF(AC270="","",IF($C270&lt;&gt;"",((SUMPRODUCT($C270:$C275,AC270:AC275))*1/$C206),SUM(AC270:AC275)/COUNT(AC270:AC275)))</f>
        <v/>
      </c>
      <c r="AD269" s="351" t="s">
        <v>40</v>
      </c>
      <c r="AE269" s="30"/>
      <c r="AF269" s="350" t="str">
        <f>IF(AF270="","",IF($C270&lt;&gt;"",((SUMPRODUCT($C270:$C275,AF270:AF275))*1/$C206),SUM(AF270:AF275)/COUNT(AF270:AF275)))</f>
        <v/>
      </c>
      <c r="AG269" s="351" t="s">
        <v>40</v>
      </c>
      <c r="AH269" s="30"/>
      <c r="AI269" s="350" t="str">
        <f>IF(AI270="","",IF($C270&lt;&gt;"",((SUMPRODUCT($C270:$C275,AI270:AI275))*1/$C245),SUM(AI270:AI275)/COUNT(AI270:AI275)))</f>
        <v/>
      </c>
      <c r="AJ269" s="351" t="s">
        <v>40</v>
      </c>
      <c r="AK269" s="30"/>
      <c r="AL269" s="350" t="str">
        <f>IF(AL270="","",IF($C270&lt;&gt;"",((SUMPRODUCT($C270:$C275,AL270:AL275))*1/$C206),SUM(AL270:AL275)/COUNT(AL270:AL275)))</f>
        <v/>
      </c>
      <c r="AM269" s="351" t="s">
        <v>40</v>
      </c>
      <c r="AN269" s="30"/>
      <c r="AO269" s="350" t="str">
        <f>IF(AO270="","",IF($C270&lt;&gt;"",((SUMPRODUCT($C270:$C275,AO270:AO275))*1/$C206),SUM(AO270:AO275)/COUNT(AO270:AO275)))</f>
        <v/>
      </c>
      <c r="AP269" s="351" t="s">
        <v>40</v>
      </c>
      <c r="AQ269" s="30"/>
      <c r="AR269" s="350" t="str">
        <f>IF(AR270="","",IF($C270&lt;&gt;"",((SUMPRODUCT($C270:$C275,AR270:AR275))*1/$C206),SUM(AR270:AR275)/COUNT(AR270:AR275)))</f>
        <v/>
      </c>
      <c r="AS269" s="351" t="s">
        <v>40</v>
      </c>
      <c r="AT269" s="30"/>
      <c r="AU269" s="350" t="str">
        <f>IF(AU270="","",IF($C270&lt;&gt;"",((SUMPRODUCT($C270:$C275,AU270:AU275))*1/$C206),SUM(AU270:AU275)/COUNT(AU270:AU275)))</f>
        <v/>
      </c>
      <c r="AV269" s="351" t="s">
        <v>40</v>
      </c>
      <c r="AW269" s="30"/>
      <c r="AX269" s="350" t="str">
        <f>IF(AX270="","",IF($C270&lt;&gt;"",((SUMPRODUCT($C270:$C275,AX270:AX275))*1/$C245),SUM(AX270:AX275)/COUNT(AX270:AX275)))</f>
        <v/>
      </c>
      <c r="AY269" s="351" t="s">
        <v>40</v>
      </c>
      <c r="AZ269" s="30"/>
      <c r="BA269" s="350" t="str">
        <f>IF(BA270="","",IF($C270&lt;&gt;"",((SUMPRODUCT($C270:$C275,BA270:BA275))*1/$C206),SUM(BA270:BA275)/COUNT(BA270:BA275)))</f>
        <v/>
      </c>
      <c r="BB269" s="351" t="s">
        <v>40</v>
      </c>
      <c r="BC269" s="30"/>
      <c r="BD269" s="350" t="str">
        <f>IF(BD270="","",IF($C270&lt;&gt;"",((SUMPRODUCT($C270:$C275,BD270:BD275))*1/$C206),SUM(BD270:BD275)/COUNT(BD270:BD275)))</f>
        <v/>
      </c>
      <c r="BE269" s="351" t="s">
        <v>40</v>
      </c>
      <c r="BF269" s="30"/>
      <c r="BG269" s="350" t="str">
        <f>IF(BG270="","",IF($C270&lt;&gt;"",((SUMPRODUCT($C270:$C275,BG270:BG275))*1/$C206),SUM(BG270:BG275)/COUNT(BG270:BG275)))</f>
        <v/>
      </c>
      <c r="BH269" s="351" t="s">
        <v>40</v>
      </c>
      <c r="BI269" s="30"/>
      <c r="BJ269" s="350" t="str">
        <f>IF(BJ270="","",IF($C270&lt;&gt;"",((SUMPRODUCT($C270:$C275,BJ270:BJ275))*1/$C206),SUM(BJ270:BJ275)/COUNT(BJ270:BJ275)))</f>
        <v/>
      </c>
      <c r="BK269" s="351" t="s">
        <v>40</v>
      </c>
      <c r="BL269" s="212"/>
      <c r="BM269" s="31"/>
      <c r="BN269" s="31"/>
      <c r="BO269" s="31"/>
      <c r="BP269" s="31"/>
      <c r="BQ269" s="31"/>
      <c r="BR269" s="31"/>
      <c r="BS269" s="31"/>
      <c r="BT269" s="31"/>
      <c r="BU269" s="31"/>
      <c r="BV269" s="31"/>
      <c r="BW269" s="31"/>
      <c r="BX269" s="31"/>
      <c r="BY269" s="31"/>
      <c r="BZ269" s="31"/>
      <c r="CA269" s="31"/>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305"/>
      <c r="GW269" s="305"/>
      <c r="GX269" s="305"/>
      <c r="GY269" s="305"/>
      <c r="GZ269" s="305"/>
      <c r="HA269" s="305"/>
      <c r="HB269" s="305"/>
      <c r="HC269" s="305"/>
      <c r="HD269" s="305"/>
      <c r="HE269" s="305"/>
      <c r="HF269" s="305"/>
      <c r="HG269" s="305"/>
      <c r="HH269" s="305"/>
      <c r="HI269" s="305"/>
      <c r="HJ269" s="305"/>
      <c r="HK269" s="305"/>
      <c r="HL269" s="305"/>
      <c r="HM269" s="305"/>
      <c r="HN269" s="305"/>
      <c r="HO269" s="305"/>
      <c r="HP269" s="305"/>
      <c r="HQ269" s="305"/>
      <c r="HR269" s="305"/>
      <c r="HS269" s="305"/>
      <c r="HT269" s="305"/>
      <c r="HU269" s="305"/>
      <c r="HV269" s="305"/>
      <c r="HW269" s="305"/>
      <c r="HX269" s="305"/>
      <c r="HY269" s="305"/>
      <c r="HZ269" s="305"/>
      <c r="IA269" s="305"/>
      <c r="IB269" s="305"/>
      <c r="IC269" s="305"/>
      <c r="ID269" s="305"/>
      <c r="IE269" s="305"/>
      <c r="IF269" s="305"/>
      <c r="IG269" s="305"/>
      <c r="IH269" s="305"/>
      <c r="II269" s="305"/>
      <c r="IJ269" s="305"/>
      <c r="IK269" s="305"/>
      <c r="IL269" s="305"/>
      <c r="IM269" s="305"/>
      <c r="IN269" s="305"/>
      <c r="IO269" s="305"/>
      <c r="IP269" s="305"/>
      <c r="IQ269" s="305"/>
      <c r="IR269" s="305"/>
      <c r="IS269" s="305"/>
      <c r="IT269" s="305"/>
      <c r="IU269" s="305"/>
      <c r="IV269" s="305"/>
      <c r="IW269" s="305"/>
      <c r="IX269" s="305"/>
      <c r="IY269" s="305"/>
      <c r="IZ269" s="305"/>
      <c r="JA269" s="305"/>
      <c r="JB269" s="305"/>
      <c r="JC269" s="305"/>
      <c r="JD269" s="305"/>
      <c r="JE269" s="305"/>
      <c r="JF269" s="305"/>
      <c r="JG269" s="305"/>
      <c r="JH269" s="305"/>
      <c r="JI269" s="305"/>
      <c r="JJ269" s="305"/>
      <c r="JK269" s="305"/>
      <c r="JL269" s="305"/>
      <c r="JM269" s="305"/>
      <c r="JN269" s="305"/>
      <c r="JO269" s="305"/>
      <c r="JP269" s="305"/>
      <c r="JQ269" s="305"/>
      <c r="JR269" s="305"/>
      <c r="JS269" s="305"/>
      <c r="JT269" s="305"/>
      <c r="JU269" s="305"/>
      <c r="JV269" s="305"/>
      <c r="JW269" s="305"/>
      <c r="JX269" s="305"/>
      <c r="JY269" s="305"/>
      <c r="JZ269" s="305"/>
      <c r="KA269" s="305"/>
    </row>
    <row r="270" spans="1:287" s="535" customFormat="1" ht="27" hidden="1" customHeight="1" outlineLevel="1" x14ac:dyDescent="0.2">
      <c r="A270" s="532">
        <v>1</v>
      </c>
      <c r="B270" s="315"/>
      <c r="C270" s="245"/>
      <c r="D270" s="533"/>
      <c r="E270" s="580"/>
      <c r="F270" s="579" t="str">
        <f>IF(E270="","","Begründung ergänzen")</f>
        <v/>
      </c>
      <c r="G270" s="2"/>
      <c r="H270" s="580"/>
      <c r="I270" s="579" t="str">
        <f>IF(H270="","","Begründung ergänzen")</f>
        <v/>
      </c>
      <c r="J270" s="2"/>
      <c r="K270" s="580"/>
      <c r="L270" s="579" t="str">
        <f>IF(K270="","","Begründung ergänzen")</f>
        <v/>
      </c>
      <c r="M270" s="2"/>
      <c r="N270" s="580"/>
      <c r="O270" s="579" t="str">
        <f>IF(N270="","","Begründung ergänzen")</f>
        <v/>
      </c>
      <c r="P270" s="2"/>
      <c r="Q270" s="580"/>
      <c r="R270" s="579" t="str">
        <f>IF(Q270="","","Begründung ergänzen")</f>
        <v/>
      </c>
      <c r="S270" s="2"/>
      <c r="T270" s="580"/>
      <c r="U270" s="579" t="str">
        <f>IF(T270="","","Begründung ergänzen")</f>
        <v/>
      </c>
      <c r="V270" s="2"/>
      <c r="W270" s="580"/>
      <c r="X270" s="579" t="str">
        <f>IF(W270="","","Begründung ergänzen")</f>
        <v/>
      </c>
      <c r="Y270" s="2"/>
      <c r="Z270" s="580"/>
      <c r="AA270" s="579" t="str">
        <f>IF(Z270="","","Begründung ergänzen")</f>
        <v/>
      </c>
      <c r="AB270" s="2"/>
      <c r="AC270" s="580"/>
      <c r="AD270" s="579" t="str">
        <f>IF(AC270="","","Begründung ergänzen")</f>
        <v/>
      </c>
      <c r="AE270" s="2"/>
      <c r="AF270" s="580"/>
      <c r="AG270" s="579" t="str">
        <f>IF(AF270="","","Begründung ergänzen")</f>
        <v/>
      </c>
      <c r="AH270" s="2"/>
      <c r="AI270" s="580"/>
      <c r="AJ270" s="579" t="str">
        <f>IF(AI270="","","Begründung ergänzen")</f>
        <v/>
      </c>
      <c r="AK270" s="2"/>
      <c r="AL270" s="580"/>
      <c r="AM270" s="579" t="str">
        <f>IF(AL270="","","Begründung ergänzen")</f>
        <v/>
      </c>
      <c r="AN270" s="2"/>
      <c r="AO270" s="580"/>
      <c r="AP270" s="579" t="str">
        <f>IF(AO270="","","Begründung ergänzen")</f>
        <v/>
      </c>
      <c r="AQ270" s="2"/>
      <c r="AR270" s="580"/>
      <c r="AS270" s="579" t="str">
        <f>IF(AR270="","","Begründung ergänzen")</f>
        <v/>
      </c>
      <c r="AT270" s="2"/>
      <c r="AU270" s="580"/>
      <c r="AV270" s="579" t="str">
        <f>IF(AU270="","","Begründung ergänzen")</f>
        <v/>
      </c>
      <c r="AW270" s="2"/>
      <c r="AX270" s="580"/>
      <c r="AY270" s="579" t="str">
        <f>IF(AX270="","","Begründung ergänzen")</f>
        <v/>
      </c>
      <c r="AZ270" s="2"/>
      <c r="BA270" s="580"/>
      <c r="BB270" s="579" t="str">
        <f>IF(BA270="","","Begründung ergänzen")</f>
        <v/>
      </c>
      <c r="BC270" s="2"/>
      <c r="BD270" s="580"/>
      <c r="BE270" s="579" t="str">
        <f>IF(BD270="","","Begründung ergänzen")</f>
        <v/>
      </c>
      <c r="BF270" s="2"/>
      <c r="BG270" s="580"/>
      <c r="BH270" s="579" t="str">
        <f>IF(BG270="","","Begründung ergänzen")</f>
        <v/>
      </c>
      <c r="BI270" s="2"/>
      <c r="BJ270" s="580"/>
      <c r="BK270" s="579" t="str">
        <f>IF(BJ270="","","Begründung ergänzen")</f>
        <v/>
      </c>
      <c r="BL270" s="153"/>
      <c r="BM270" s="31"/>
      <c r="BN270" s="31"/>
      <c r="BO270" s="31"/>
      <c r="BP270" s="31"/>
      <c r="BQ270" s="31"/>
      <c r="BR270" s="31"/>
      <c r="BS270" s="31"/>
      <c r="BT270" s="31"/>
      <c r="BU270" s="31"/>
      <c r="BV270" s="31"/>
      <c r="BW270" s="31"/>
      <c r="BX270" s="31"/>
      <c r="BY270" s="31"/>
      <c r="BZ270" s="31"/>
      <c r="CA270" s="31"/>
      <c r="CB270" s="153"/>
      <c r="CC270" s="153"/>
      <c r="CD270" s="153"/>
      <c r="CE270" s="153"/>
      <c r="CF270" s="153"/>
      <c r="CG270" s="153"/>
      <c r="CH270" s="153"/>
      <c r="CI270" s="153"/>
      <c r="CJ270" s="153"/>
      <c r="CK270" s="153"/>
      <c r="CL270" s="153"/>
      <c r="CM270" s="153"/>
      <c r="CN270" s="153"/>
      <c r="CO270" s="153"/>
      <c r="CP270" s="153"/>
      <c r="CQ270" s="153"/>
      <c r="CR270" s="153"/>
      <c r="CS270" s="153"/>
      <c r="CT270" s="153"/>
      <c r="CU270" s="153"/>
      <c r="CV270" s="153"/>
      <c r="CW270" s="153"/>
      <c r="CX270" s="153"/>
      <c r="CY270" s="153"/>
      <c r="CZ270" s="153"/>
      <c r="DA270" s="153"/>
      <c r="DB270" s="153"/>
      <c r="DC270" s="153"/>
      <c r="DD270" s="153"/>
      <c r="DE270" s="153"/>
      <c r="DF270" s="153"/>
      <c r="DG270" s="153"/>
      <c r="DH270" s="153"/>
      <c r="DI270" s="153"/>
      <c r="DJ270" s="153"/>
      <c r="DK270" s="153"/>
      <c r="DL270" s="153"/>
      <c r="DM270" s="153"/>
      <c r="DN270" s="153"/>
      <c r="DO270" s="153"/>
      <c r="DP270" s="153"/>
      <c r="DQ270" s="153"/>
      <c r="DR270" s="153"/>
      <c r="DS270" s="153"/>
      <c r="DT270" s="153"/>
      <c r="DU270" s="153"/>
      <c r="DV270" s="153"/>
      <c r="DW270" s="153"/>
      <c r="DX270" s="153"/>
      <c r="DY270" s="153"/>
      <c r="DZ270" s="153"/>
      <c r="EA270" s="153"/>
      <c r="EB270" s="153"/>
      <c r="EC270" s="153"/>
      <c r="ED270" s="153"/>
      <c r="EE270" s="153"/>
      <c r="EF270" s="153"/>
      <c r="EG270" s="153"/>
      <c r="EH270" s="153"/>
      <c r="EI270" s="153"/>
      <c r="EJ270" s="153"/>
      <c r="EK270" s="153"/>
      <c r="EL270" s="153"/>
      <c r="EM270" s="153"/>
      <c r="EN270" s="153"/>
      <c r="EO270" s="153"/>
      <c r="EP270" s="153"/>
      <c r="EQ270" s="153"/>
      <c r="ER270" s="153"/>
      <c r="ES270" s="153"/>
      <c r="ET270" s="153"/>
      <c r="EU270" s="153"/>
      <c r="EV270" s="153"/>
      <c r="EW270" s="153"/>
      <c r="EX270" s="153"/>
      <c r="EY270" s="153"/>
      <c r="EZ270" s="153"/>
      <c r="FA270" s="153"/>
      <c r="FB270" s="153"/>
      <c r="FC270" s="153"/>
      <c r="FD270" s="153"/>
      <c r="FE270" s="153"/>
      <c r="FF270" s="153"/>
      <c r="FG270" s="153"/>
      <c r="FH270" s="153"/>
      <c r="FI270" s="153"/>
      <c r="FJ270" s="153"/>
      <c r="FK270" s="153"/>
      <c r="FL270" s="153"/>
      <c r="FM270" s="153"/>
      <c r="FN270" s="153"/>
      <c r="FO270" s="153"/>
      <c r="FP270" s="153"/>
      <c r="FQ270" s="153"/>
      <c r="FR270" s="153"/>
      <c r="FS270" s="153"/>
      <c r="FT270" s="153"/>
      <c r="FU270" s="153"/>
      <c r="FV270" s="153"/>
      <c r="FW270" s="153"/>
      <c r="FX270" s="153"/>
      <c r="FY270" s="153"/>
      <c r="FZ270" s="153"/>
      <c r="GA270" s="153"/>
      <c r="GB270" s="153"/>
      <c r="GC270" s="153"/>
      <c r="GD270" s="153"/>
      <c r="GE270" s="153"/>
      <c r="GF270" s="153"/>
      <c r="GG270" s="153"/>
      <c r="GH270" s="153"/>
      <c r="GI270" s="153"/>
      <c r="GJ270" s="153"/>
      <c r="GK270" s="153"/>
      <c r="GL270" s="153"/>
      <c r="GM270" s="153"/>
      <c r="GN270" s="153"/>
      <c r="GO270" s="153"/>
      <c r="GP270" s="153"/>
      <c r="GQ270" s="153"/>
      <c r="GR270" s="153"/>
      <c r="GS270" s="153"/>
      <c r="GT270" s="153"/>
      <c r="GU270" s="153"/>
      <c r="GV270" s="534"/>
      <c r="GW270" s="534"/>
      <c r="GX270" s="534"/>
      <c r="GY270" s="534"/>
      <c r="GZ270" s="534"/>
      <c r="HA270" s="534"/>
      <c r="HB270" s="534"/>
      <c r="HC270" s="534"/>
      <c r="HD270" s="534"/>
      <c r="HE270" s="534"/>
      <c r="HF270" s="534"/>
      <c r="HG270" s="534"/>
      <c r="HH270" s="534"/>
      <c r="HI270" s="534"/>
      <c r="HJ270" s="534"/>
      <c r="HK270" s="534"/>
      <c r="HL270" s="534"/>
      <c r="HM270" s="534"/>
      <c r="HN270" s="534"/>
      <c r="HO270" s="534"/>
      <c r="HP270" s="534"/>
      <c r="HQ270" s="534"/>
      <c r="HR270" s="534"/>
      <c r="HS270" s="534"/>
      <c r="HT270" s="534"/>
      <c r="HU270" s="534"/>
      <c r="HV270" s="534"/>
      <c r="HW270" s="534"/>
      <c r="HX270" s="534"/>
      <c r="HY270" s="534"/>
      <c r="HZ270" s="534"/>
      <c r="IA270" s="534"/>
      <c r="IB270" s="534"/>
      <c r="IC270" s="534"/>
      <c r="ID270" s="534"/>
      <c r="IE270" s="534"/>
      <c r="IF270" s="534"/>
      <c r="IG270" s="534"/>
      <c r="IH270" s="534"/>
      <c r="II270" s="534"/>
      <c r="IJ270" s="534"/>
      <c r="IK270" s="534"/>
      <c r="IL270" s="534"/>
      <c r="IM270" s="534"/>
      <c r="IN270" s="534"/>
      <c r="IO270" s="534"/>
      <c r="IP270" s="534"/>
      <c r="IQ270" s="534"/>
      <c r="IR270" s="534"/>
      <c r="IS270" s="534"/>
      <c r="IT270" s="534"/>
      <c r="IU270" s="534"/>
      <c r="IV270" s="534"/>
      <c r="IW270" s="534"/>
      <c r="IX270" s="534"/>
      <c r="IY270" s="534"/>
      <c r="IZ270" s="534"/>
      <c r="JA270" s="534"/>
      <c r="JB270" s="534"/>
      <c r="JC270" s="534"/>
      <c r="JD270" s="534"/>
      <c r="JE270" s="534"/>
      <c r="JF270" s="534"/>
      <c r="JG270" s="534"/>
      <c r="JH270" s="534"/>
      <c r="JI270" s="534"/>
      <c r="JJ270" s="534"/>
      <c r="JK270" s="534"/>
      <c r="JL270" s="534"/>
      <c r="JM270" s="534"/>
      <c r="JN270" s="534"/>
      <c r="JO270" s="534"/>
      <c r="JP270" s="534"/>
      <c r="JQ270" s="534"/>
      <c r="JR270" s="534"/>
      <c r="JS270" s="534"/>
      <c r="JT270" s="534"/>
      <c r="JU270" s="534"/>
      <c r="JV270" s="534"/>
      <c r="JW270" s="534"/>
      <c r="JX270" s="534"/>
      <c r="JY270" s="534"/>
      <c r="JZ270" s="534"/>
      <c r="KA270" s="534"/>
    </row>
    <row r="271" spans="1:287" s="535" customFormat="1" ht="27" hidden="1" customHeight="1" outlineLevel="1" x14ac:dyDescent="0.2">
      <c r="A271" s="532">
        <v>2</v>
      </c>
      <c r="B271" s="315"/>
      <c r="C271" s="245"/>
      <c r="D271" s="533"/>
      <c r="E271" s="231"/>
      <c r="F271" s="579" t="str">
        <f t="shared" ref="F271:F274" si="140">IF(E271="","","Begründung ergänzen")</f>
        <v/>
      </c>
      <c r="G271" s="2"/>
      <c r="H271" s="231"/>
      <c r="I271" s="579" t="str">
        <f t="shared" ref="I271:I274" si="141">IF(H271="","","Begründung ergänzen")</f>
        <v/>
      </c>
      <c r="J271" s="2"/>
      <c r="K271" s="231"/>
      <c r="L271" s="579" t="str">
        <f t="shared" ref="L271:L274" si="142">IF(K271="","","Begründung ergänzen")</f>
        <v/>
      </c>
      <c r="M271" s="2"/>
      <c r="N271" s="231"/>
      <c r="O271" s="579" t="str">
        <f t="shared" ref="O271:O274" si="143">IF(N271="","","Begründung ergänzen")</f>
        <v/>
      </c>
      <c r="P271" s="2"/>
      <c r="Q271" s="231"/>
      <c r="R271" s="579" t="str">
        <f t="shared" ref="R271:R274" si="144">IF(Q271="","","Begründung ergänzen")</f>
        <v/>
      </c>
      <c r="S271" s="2"/>
      <c r="T271" s="231"/>
      <c r="U271" s="579" t="str">
        <f t="shared" ref="U271:U274" si="145">IF(T271="","","Begründung ergänzen")</f>
        <v/>
      </c>
      <c r="V271" s="2"/>
      <c r="W271" s="231"/>
      <c r="X271" s="579" t="str">
        <f t="shared" ref="X271:X274" si="146">IF(W271="","","Begründung ergänzen")</f>
        <v/>
      </c>
      <c r="Y271" s="2"/>
      <c r="Z271" s="231"/>
      <c r="AA271" s="579" t="str">
        <f t="shared" ref="AA271:AA274" si="147">IF(Z271="","","Begründung ergänzen")</f>
        <v/>
      </c>
      <c r="AB271" s="2"/>
      <c r="AC271" s="231"/>
      <c r="AD271" s="579" t="str">
        <f t="shared" ref="AD271:AD274" si="148">IF(AC271="","","Begründung ergänzen")</f>
        <v/>
      </c>
      <c r="AE271" s="2"/>
      <c r="AF271" s="231"/>
      <c r="AG271" s="579" t="str">
        <f t="shared" ref="AG271:AG274" si="149">IF(AF271="","","Begründung ergänzen")</f>
        <v/>
      </c>
      <c r="AH271" s="2"/>
      <c r="AI271" s="231"/>
      <c r="AJ271" s="579" t="str">
        <f t="shared" ref="AJ271:AJ274" si="150">IF(AI271="","","Begründung ergänzen")</f>
        <v/>
      </c>
      <c r="AK271" s="2"/>
      <c r="AL271" s="231"/>
      <c r="AM271" s="579" t="str">
        <f t="shared" ref="AM271:AM274" si="151">IF(AL271="","","Begründung ergänzen")</f>
        <v/>
      </c>
      <c r="AN271" s="2"/>
      <c r="AO271" s="231"/>
      <c r="AP271" s="579" t="str">
        <f t="shared" ref="AP271:AP274" si="152">IF(AO271="","","Begründung ergänzen")</f>
        <v/>
      </c>
      <c r="AQ271" s="2"/>
      <c r="AR271" s="231"/>
      <c r="AS271" s="579" t="str">
        <f t="shared" ref="AS271:AS274" si="153">IF(AR271="","","Begründung ergänzen")</f>
        <v/>
      </c>
      <c r="AT271" s="2"/>
      <c r="AU271" s="231"/>
      <c r="AV271" s="579" t="str">
        <f t="shared" ref="AV271:AV274" si="154">IF(AU271="","","Begründung ergänzen")</f>
        <v/>
      </c>
      <c r="AW271" s="2"/>
      <c r="AX271" s="231"/>
      <c r="AY271" s="579" t="str">
        <f t="shared" ref="AY271:AY274" si="155">IF(AX271="","","Begründung ergänzen")</f>
        <v/>
      </c>
      <c r="AZ271" s="2"/>
      <c r="BA271" s="231"/>
      <c r="BB271" s="579" t="str">
        <f t="shared" ref="BB271:BB274" si="156">IF(BA271="","","Begründung ergänzen")</f>
        <v/>
      </c>
      <c r="BC271" s="2"/>
      <c r="BD271" s="231"/>
      <c r="BE271" s="579" t="str">
        <f t="shared" ref="BE271:BE274" si="157">IF(BD271="","","Begründung ergänzen")</f>
        <v/>
      </c>
      <c r="BF271" s="2"/>
      <c r="BG271" s="231"/>
      <c r="BH271" s="579" t="str">
        <f t="shared" ref="BH271:BH274" si="158">IF(BG271="","","Begründung ergänzen")</f>
        <v/>
      </c>
      <c r="BI271" s="2"/>
      <c r="BJ271" s="231"/>
      <c r="BK271" s="579" t="str">
        <f t="shared" ref="BK271:BK274" si="159">IF(BJ271="","","Begründung ergänzen")</f>
        <v/>
      </c>
      <c r="BL271" s="153"/>
      <c r="BM271" s="31"/>
      <c r="BN271" s="31"/>
      <c r="BO271" s="31"/>
      <c r="BP271" s="31"/>
      <c r="BQ271" s="31"/>
      <c r="BR271" s="31"/>
      <c r="BS271" s="31"/>
      <c r="BT271" s="31"/>
      <c r="BU271" s="31"/>
      <c r="BV271" s="31"/>
      <c r="BW271" s="31"/>
      <c r="BX271" s="31"/>
      <c r="BY271" s="31"/>
      <c r="BZ271" s="31"/>
      <c r="CA271" s="31"/>
      <c r="CB271" s="153"/>
      <c r="CC271" s="153"/>
      <c r="CD271" s="153"/>
      <c r="CE271" s="153"/>
      <c r="CF271" s="153"/>
      <c r="CG271" s="153"/>
      <c r="CH271" s="153"/>
      <c r="CI271" s="153"/>
      <c r="CJ271" s="153"/>
      <c r="CK271" s="153"/>
      <c r="CL271" s="153"/>
      <c r="CM271" s="153"/>
      <c r="CN271" s="153"/>
      <c r="CO271" s="153"/>
      <c r="CP271" s="153"/>
      <c r="CQ271" s="153"/>
      <c r="CR271" s="153"/>
      <c r="CS271" s="153"/>
      <c r="CT271" s="153"/>
      <c r="CU271" s="153"/>
      <c r="CV271" s="153"/>
      <c r="CW271" s="153"/>
      <c r="CX271" s="153"/>
      <c r="CY271" s="153"/>
      <c r="CZ271" s="153"/>
      <c r="DA271" s="153"/>
      <c r="DB271" s="153"/>
      <c r="DC271" s="153"/>
      <c r="DD271" s="153"/>
      <c r="DE271" s="153"/>
      <c r="DF271" s="153"/>
      <c r="DG271" s="153"/>
      <c r="DH271" s="153"/>
      <c r="DI271" s="153"/>
      <c r="DJ271" s="153"/>
      <c r="DK271" s="153"/>
      <c r="DL271" s="153"/>
      <c r="DM271" s="153"/>
      <c r="DN271" s="153"/>
      <c r="DO271" s="153"/>
      <c r="DP271" s="153"/>
      <c r="DQ271" s="153"/>
      <c r="DR271" s="153"/>
      <c r="DS271" s="153"/>
      <c r="DT271" s="153"/>
      <c r="DU271" s="153"/>
      <c r="DV271" s="153"/>
      <c r="DW271" s="153"/>
      <c r="DX271" s="153"/>
      <c r="DY271" s="153"/>
      <c r="DZ271" s="153"/>
      <c r="EA271" s="153"/>
      <c r="EB271" s="153"/>
      <c r="EC271" s="153"/>
      <c r="ED271" s="153"/>
      <c r="EE271" s="153"/>
      <c r="EF271" s="153"/>
      <c r="EG271" s="153"/>
      <c r="EH271" s="153"/>
      <c r="EI271" s="153"/>
      <c r="EJ271" s="153"/>
      <c r="EK271" s="153"/>
      <c r="EL271" s="153"/>
      <c r="EM271" s="153"/>
      <c r="EN271" s="153"/>
      <c r="EO271" s="153"/>
      <c r="EP271" s="153"/>
      <c r="EQ271" s="153"/>
      <c r="ER271" s="153"/>
      <c r="ES271" s="153"/>
      <c r="ET271" s="153"/>
      <c r="EU271" s="153"/>
      <c r="EV271" s="153"/>
      <c r="EW271" s="153"/>
      <c r="EX271" s="153"/>
      <c r="EY271" s="153"/>
      <c r="EZ271" s="153"/>
      <c r="FA271" s="153"/>
      <c r="FB271" s="153"/>
      <c r="FC271" s="153"/>
      <c r="FD271" s="153"/>
      <c r="FE271" s="153"/>
      <c r="FF271" s="153"/>
      <c r="FG271" s="153"/>
      <c r="FH271" s="153"/>
      <c r="FI271" s="153"/>
      <c r="FJ271" s="153"/>
      <c r="FK271" s="153"/>
      <c r="FL271" s="153"/>
      <c r="FM271" s="153"/>
      <c r="FN271" s="153"/>
      <c r="FO271" s="153"/>
      <c r="FP271" s="153"/>
      <c r="FQ271" s="153"/>
      <c r="FR271" s="153"/>
      <c r="FS271" s="153"/>
      <c r="FT271" s="153"/>
      <c r="FU271" s="153"/>
      <c r="FV271" s="153"/>
      <c r="FW271" s="153"/>
      <c r="FX271" s="153"/>
      <c r="FY271" s="153"/>
      <c r="FZ271" s="153"/>
      <c r="GA271" s="153"/>
      <c r="GB271" s="153"/>
      <c r="GC271" s="153"/>
      <c r="GD271" s="153"/>
      <c r="GE271" s="153"/>
      <c r="GF271" s="153"/>
      <c r="GG271" s="153"/>
      <c r="GH271" s="153"/>
      <c r="GI271" s="153"/>
      <c r="GJ271" s="153"/>
      <c r="GK271" s="153"/>
      <c r="GL271" s="153"/>
      <c r="GM271" s="153"/>
      <c r="GN271" s="153"/>
      <c r="GO271" s="153"/>
      <c r="GP271" s="153"/>
      <c r="GQ271" s="153"/>
      <c r="GR271" s="153"/>
      <c r="GS271" s="153"/>
      <c r="GT271" s="153"/>
      <c r="GU271" s="153"/>
      <c r="GV271" s="534"/>
      <c r="GW271" s="534"/>
      <c r="GX271" s="534"/>
      <c r="GY271" s="534"/>
      <c r="GZ271" s="534"/>
      <c r="HA271" s="534"/>
      <c r="HB271" s="534"/>
      <c r="HC271" s="534"/>
      <c r="HD271" s="534"/>
      <c r="HE271" s="534"/>
      <c r="HF271" s="534"/>
      <c r="HG271" s="534"/>
      <c r="HH271" s="534"/>
      <c r="HI271" s="534"/>
      <c r="HJ271" s="534"/>
      <c r="HK271" s="534"/>
      <c r="HL271" s="534"/>
      <c r="HM271" s="534"/>
      <c r="HN271" s="534"/>
      <c r="HO271" s="534"/>
      <c r="HP271" s="534"/>
      <c r="HQ271" s="534"/>
      <c r="HR271" s="534"/>
      <c r="HS271" s="534"/>
      <c r="HT271" s="534"/>
      <c r="HU271" s="534"/>
      <c r="HV271" s="534"/>
      <c r="HW271" s="534"/>
      <c r="HX271" s="534"/>
      <c r="HY271" s="534"/>
      <c r="HZ271" s="534"/>
      <c r="IA271" s="534"/>
      <c r="IB271" s="534"/>
      <c r="IC271" s="534"/>
      <c r="ID271" s="534"/>
      <c r="IE271" s="534"/>
      <c r="IF271" s="534"/>
      <c r="IG271" s="534"/>
      <c r="IH271" s="534"/>
      <c r="II271" s="534"/>
      <c r="IJ271" s="534"/>
      <c r="IK271" s="534"/>
      <c r="IL271" s="534"/>
      <c r="IM271" s="534"/>
      <c r="IN271" s="534"/>
      <c r="IO271" s="534"/>
      <c r="IP271" s="534"/>
      <c r="IQ271" s="534"/>
      <c r="IR271" s="534"/>
      <c r="IS271" s="534"/>
      <c r="IT271" s="534"/>
      <c r="IU271" s="534"/>
      <c r="IV271" s="534"/>
      <c r="IW271" s="534"/>
      <c r="IX271" s="534"/>
      <c r="IY271" s="534"/>
      <c r="IZ271" s="534"/>
      <c r="JA271" s="534"/>
      <c r="JB271" s="534"/>
      <c r="JC271" s="534"/>
      <c r="JD271" s="534"/>
      <c r="JE271" s="534"/>
      <c r="JF271" s="534"/>
      <c r="JG271" s="534"/>
      <c r="JH271" s="534"/>
      <c r="JI271" s="534"/>
      <c r="JJ271" s="534"/>
      <c r="JK271" s="534"/>
      <c r="JL271" s="534"/>
      <c r="JM271" s="534"/>
      <c r="JN271" s="534"/>
      <c r="JO271" s="534"/>
      <c r="JP271" s="534"/>
      <c r="JQ271" s="534"/>
      <c r="JR271" s="534"/>
      <c r="JS271" s="534"/>
      <c r="JT271" s="534"/>
      <c r="JU271" s="534"/>
      <c r="JV271" s="534"/>
      <c r="JW271" s="534"/>
      <c r="JX271" s="534"/>
      <c r="JY271" s="534"/>
      <c r="JZ271" s="534"/>
      <c r="KA271" s="534"/>
    </row>
    <row r="272" spans="1:287" s="535" customFormat="1" ht="27" hidden="1" customHeight="1" outlineLevel="1" x14ac:dyDescent="0.2">
      <c r="A272" s="532">
        <v>3</v>
      </c>
      <c r="B272" s="315"/>
      <c r="C272" s="245"/>
      <c r="D272" s="533"/>
      <c r="E272" s="231"/>
      <c r="F272" s="579" t="str">
        <f t="shared" si="140"/>
        <v/>
      </c>
      <c r="G272" s="2"/>
      <c r="H272" s="231"/>
      <c r="I272" s="579" t="str">
        <f t="shared" si="141"/>
        <v/>
      </c>
      <c r="J272" s="2"/>
      <c r="K272" s="231"/>
      <c r="L272" s="579" t="str">
        <f t="shared" si="142"/>
        <v/>
      </c>
      <c r="M272" s="2"/>
      <c r="N272" s="231"/>
      <c r="O272" s="579" t="str">
        <f t="shared" si="143"/>
        <v/>
      </c>
      <c r="P272" s="2"/>
      <c r="Q272" s="231"/>
      <c r="R272" s="579" t="str">
        <f t="shared" si="144"/>
        <v/>
      </c>
      <c r="S272" s="2"/>
      <c r="T272" s="231"/>
      <c r="U272" s="579" t="str">
        <f t="shared" si="145"/>
        <v/>
      </c>
      <c r="V272" s="2"/>
      <c r="W272" s="231"/>
      <c r="X272" s="579" t="str">
        <f t="shared" si="146"/>
        <v/>
      </c>
      <c r="Y272" s="2"/>
      <c r="Z272" s="231"/>
      <c r="AA272" s="579" t="str">
        <f t="shared" si="147"/>
        <v/>
      </c>
      <c r="AB272" s="2"/>
      <c r="AC272" s="231"/>
      <c r="AD272" s="579" t="str">
        <f t="shared" si="148"/>
        <v/>
      </c>
      <c r="AE272" s="2"/>
      <c r="AF272" s="231"/>
      <c r="AG272" s="579" t="str">
        <f t="shared" si="149"/>
        <v/>
      </c>
      <c r="AH272" s="2"/>
      <c r="AI272" s="231"/>
      <c r="AJ272" s="579" t="str">
        <f t="shared" si="150"/>
        <v/>
      </c>
      <c r="AK272" s="2"/>
      <c r="AL272" s="231"/>
      <c r="AM272" s="579" t="str">
        <f t="shared" si="151"/>
        <v/>
      </c>
      <c r="AN272" s="2"/>
      <c r="AO272" s="231"/>
      <c r="AP272" s="579" t="str">
        <f t="shared" si="152"/>
        <v/>
      </c>
      <c r="AQ272" s="2"/>
      <c r="AR272" s="231"/>
      <c r="AS272" s="579" t="str">
        <f t="shared" si="153"/>
        <v/>
      </c>
      <c r="AT272" s="2"/>
      <c r="AU272" s="231"/>
      <c r="AV272" s="579" t="str">
        <f t="shared" si="154"/>
        <v/>
      </c>
      <c r="AW272" s="2"/>
      <c r="AX272" s="231"/>
      <c r="AY272" s="579" t="str">
        <f t="shared" si="155"/>
        <v/>
      </c>
      <c r="AZ272" s="2"/>
      <c r="BA272" s="231"/>
      <c r="BB272" s="579" t="str">
        <f t="shared" si="156"/>
        <v/>
      </c>
      <c r="BC272" s="2"/>
      <c r="BD272" s="231"/>
      <c r="BE272" s="579" t="str">
        <f t="shared" si="157"/>
        <v/>
      </c>
      <c r="BF272" s="2"/>
      <c r="BG272" s="231"/>
      <c r="BH272" s="579" t="str">
        <f t="shared" si="158"/>
        <v/>
      </c>
      <c r="BI272" s="2"/>
      <c r="BJ272" s="231"/>
      <c r="BK272" s="579" t="str">
        <f t="shared" si="159"/>
        <v/>
      </c>
      <c r="BL272" s="153"/>
      <c r="BM272" s="31"/>
      <c r="BN272" s="31"/>
      <c r="BO272" s="31"/>
      <c r="BP272" s="31"/>
      <c r="BQ272" s="31"/>
      <c r="BR272" s="31"/>
      <c r="BS272" s="31"/>
      <c r="BT272" s="31"/>
      <c r="BU272" s="31"/>
      <c r="BV272" s="31"/>
      <c r="BW272" s="31"/>
      <c r="BX272" s="31"/>
      <c r="BY272" s="31"/>
      <c r="BZ272" s="31"/>
      <c r="CA272" s="31"/>
      <c r="CB272" s="153"/>
      <c r="CC272" s="153"/>
      <c r="CD272" s="153"/>
      <c r="CE272" s="153"/>
      <c r="CF272" s="153"/>
      <c r="CG272" s="153"/>
      <c r="CH272" s="153"/>
      <c r="CI272" s="153"/>
      <c r="CJ272" s="153"/>
      <c r="CK272" s="153"/>
      <c r="CL272" s="153"/>
      <c r="CM272" s="153"/>
      <c r="CN272" s="153"/>
      <c r="CO272" s="153"/>
      <c r="CP272" s="153"/>
      <c r="CQ272" s="153"/>
      <c r="CR272" s="153"/>
      <c r="CS272" s="153"/>
      <c r="CT272" s="153"/>
      <c r="CU272" s="153"/>
      <c r="CV272" s="153"/>
      <c r="CW272" s="153"/>
      <c r="CX272" s="153"/>
      <c r="CY272" s="153"/>
      <c r="CZ272" s="153"/>
      <c r="DA272" s="153"/>
      <c r="DB272" s="153"/>
      <c r="DC272" s="153"/>
      <c r="DD272" s="153"/>
      <c r="DE272" s="153"/>
      <c r="DF272" s="153"/>
      <c r="DG272" s="153"/>
      <c r="DH272" s="153"/>
      <c r="DI272" s="153"/>
      <c r="DJ272" s="153"/>
      <c r="DK272" s="153"/>
      <c r="DL272" s="153"/>
      <c r="DM272" s="153"/>
      <c r="DN272" s="153"/>
      <c r="DO272" s="153"/>
      <c r="DP272" s="153"/>
      <c r="DQ272" s="153"/>
      <c r="DR272" s="153"/>
      <c r="DS272" s="153"/>
      <c r="DT272" s="153"/>
      <c r="DU272" s="153"/>
      <c r="DV272" s="153"/>
      <c r="DW272" s="153"/>
      <c r="DX272" s="153"/>
      <c r="DY272" s="153"/>
      <c r="DZ272" s="153"/>
      <c r="EA272" s="153"/>
      <c r="EB272" s="153"/>
      <c r="EC272" s="153"/>
      <c r="ED272" s="153"/>
      <c r="EE272" s="153"/>
      <c r="EF272" s="153"/>
      <c r="EG272" s="153"/>
      <c r="EH272" s="153"/>
      <c r="EI272" s="153"/>
      <c r="EJ272" s="153"/>
      <c r="EK272" s="153"/>
      <c r="EL272" s="153"/>
      <c r="EM272" s="153"/>
      <c r="EN272" s="153"/>
      <c r="EO272" s="153"/>
      <c r="EP272" s="153"/>
      <c r="EQ272" s="153"/>
      <c r="ER272" s="153"/>
      <c r="ES272" s="153"/>
      <c r="ET272" s="153"/>
      <c r="EU272" s="153"/>
      <c r="EV272" s="153"/>
      <c r="EW272" s="153"/>
      <c r="EX272" s="153"/>
      <c r="EY272" s="153"/>
      <c r="EZ272" s="153"/>
      <c r="FA272" s="153"/>
      <c r="FB272" s="153"/>
      <c r="FC272" s="153"/>
      <c r="FD272" s="153"/>
      <c r="FE272" s="153"/>
      <c r="FF272" s="153"/>
      <c r="FG272" s="153"/>
      <c r="FH272" s="153"/>
      <c r="FI272" s="153"/>
      <c r="FJ272" s="153"/>
      <c r="FK272" s="153"/>
      <c r="FL272" s="153"/>
      <c r="FM272" s="153"/>
      <c r="FN272" s="153"/>
      <c r="FO272" s="153"/>
      <c r="FP272" s="153"/>
      <c r="FQ272" s="153"/>
      <c r="FR272" s="153"/>
      <c r="FS272" s="153"/>
      <c r="FT272" s="153"/>
      <c r="FU272" s="153"/>
      <c r="FV272" s="153"/>
      <c r="FW272" s="153"/>
      <c r="FX272" s="153"/>
      <c r="FY272" s="153"/>
      <c r="FZ272" s="153"/>
      <c r="GA272" s="153"/>
      <c r="GB272" s="153"/>
      <c r="GC272" s="153"/>
      <c r="GD272" s="153"/>
      <c r="GE272" s="153"/>
      <c r="GF272" s="153"/>
      <c r="GG272" s="153"/>
      <c r="GH272" s="153"/>
      <c r="GI272" s="153"/>
      <c r="GJ272" s="153"/>
      <c r="GK272" s="153"/>
      <c r="GL272" s="153"/>
      <c r="GM272" s="153"/>
      <c r="GN272" s="153"/>
      <c r="GO272" s="153"/>
      <c r="GP272" s="153"/>
      <c r="GQ272" s="153"/>
      <c r="GR272" s="153"/>
      <c r="GS272" s="153"/>
      <c r="GT272" s="153"/>
      <c r="GU272" s="153"/>
      <c r="GV272" s="534"/>
      <c r="GW272" s="534"/>
      <c r="GX272" s="534"/>
      <c r="GY272" s="534"/>
      <c r="GZ272" s="534"/>
      <c r="HA272" s="534"/>
      <c r="HB272" s="534"/>
      <c r="HC272" s="534"/>
      <c r="HD272" s="534"/>
      <c r="HE272" s="534"/>
      <c r="HF272" s="534"/>
      <c r="HG272" s="534"/>
      <c r="HH272" s="534"/>
      <c r="HI272" s="534"/>
      <c r="HJ272" s="534"/>
      <c r="HK272" s="534"/>
      <c r="HL272" s="534"/>
      <c r="HM272" s="534"/>
      <c r="HN272" s="534"/>
      <c r="HO272" s="534"/>
      <c r="HP272" s="534"/>
      <c r="HQ272" s="534"/>
      <c r="HR272" s="534"/>
      <c r="HS272" s="534"/>
      <c r="HT272" s="534"/>
      <c r="HU272" s="534"/>
      <c r="HV272" s="534"/>
      <c r="HW272" s="534"/>
      <c r="HX272" s="534"/>
      <c r="HY272" s="534"/>
      <c r="HZ272" s="534"/>
      <c r="IA272" s="534"/>
      <c r="IB272" s="534"/>
      <c r="IC272" s="534"/>
      <c r="ID272" s="534"/>
      <c r="IE272" s="534"/>
      <c r="IF272" s="534"/>
      <c r="IG272" s="534"/>
      <c r="IH272" s="534"/>
      <c r="II272" s="534"/>
      <c r="IJ272" s="534"/>
      <c r="IK272" s="534"/>
      <c r="IL272" s="534"/>
      <c r="IM272" s="534"/>
      <c r="IN272" s="534"/>
      <c r="IO272" s="534"/>
      <c r="IP272" s="534"/>
      <c r="IQ272" s="534"/>
      <c r="IR272" s="534"/>
      <c r="IS272" s="534"/>
      <c r="IT272" s="534"/>
      <c r="IU272" s="534"/>
      <c r="IV272" s="534"/>
      <c r="IW272" s="534"/>
      <c r="IX272" s="534"/>
      <c r="IY272" s="534"/>
      <c r="IZ272" s="534"/>
      <c r="JA272" s="534"/>
      <c r="JB272" s="534"/>
      <c r="JC272" s="534"/>
      <c r="JD272" s="534"/>
      <c r="JE272" s="534"/>
      <c r="JF272" s="534"/>
      <c r="JG272" s="534"/>
      <c r="JH272" s="534"/>
      <c r="JI272" s="534"/>
      <c r="JJ272" s="534"/>
      <c r="JK272" s="534"/>
      <c r="JL272" s="534"/>
      <c r="JM272" s="534"/>
      <c r="JN272" s="534"/>
      <c r="JO272" s="534"/>
      <c r="JP272" s="534"/>
      <c r="JQ272" s="534"/>
      <c r="JR272" s="534"/>
      <c r="JS272" s="534"/>
      <c r="JT272" s="534"/>
      <c r="JU272" s="534"/>
      <c r="JV272" s="534"/>
      <c r="JW272" s="534"/>
      <c r="JX272" s="534"/>
      <c r="JY272" s="534"/>
      <c r="JZ272" s="534"/>
      <c r="KA272" s="534"/>
    </row>
    <row r="273" spans="1:287" s="535" customFormat="1" ht="27" hidden="1" customHeight="1" outlineLevel="1" x14ac:dyDescent="0.2">
      <c r="A273" s="532">
        <v>4</v>
      </c>
      <c r="B273" s="315"/>
      <c r="C273" s="245"/>
      <c r="D273" s="533"/>
      <c r="E273" s="231"/>
      <c r="F273" s="579" t="str">
        <f t="shared" si="140"/>
        <v/>
      </c>
      <c r="G273" s="2"/>
      <c r="H273" s="231"/>
      <c r="I273" s="579" t="str">
        <f t="shared" si="141"/>
        <v/>
      </c>
      <c r="J273" s="2"/>
      <c r="K273" s="231"/>
      <c r="L273" s="579" t="str">
        <f t="shared" si="142"/>
        <v/>
      </c>
      <c r="M273" s="2"/>
      <c r="N273" s="231"/>
      <c r="O273" s="579" t="str">
        <f t="shared" si="143"/>
        <v/>
      </c>
      <c r="P273" s="2"/>
      <c r="Q273" s="231"/>
      <c r="R273" s="579" t="str">
        <f t="shared" si="144"/>
        <v/>
      </c>
      <c r="S273" s="2"/>
      <c r="T273" s="231"/>
      <c r="U273" s="579" t="str">
        <f t="shared" si="145"/>
        <v/>
      </c>
      <c r="V273" s="2"/>
      <c r="W273" s="231"/>
      <c r="X273" s="579" t="str">
        <f t="shared" si="146"/>
        <v/>
      </c>
      <c r="Y273" s="2"/>
      <c r="Z273" s="231"/>
      <c r="AA273" s="579" t="str">
        <f t="shared" si="147"/>
        <v/>
      </c>
      <c r="AB273" s="2"/>
      <c r="AC273" s="231"/>
      <c r="AD273" s="579" t="str">
        <f t="shared" si="148"/>
        <v/>
      </c>
      <c r="AE273" s="2"/>
      <c r="AF273" s="231"/>
      <c r="AG273" s="579" t="str">
        <f t="shared" si="149"/>
        <v/>
      </c>
      <c r="AH273" s="2"/>
      <c r="AI273" s="231"/>
      <c r="AJ273" s="579" t="str">
        <f t="shared" si="150"/>
        <v/>
      </c>
      <c r="AK273" s="2"/>
      <c r="AL273" s="231"/>
      <c r="AM273" s="579" t="str">
        <f t="shared" si="151"/>
        <v/>
      </c>
      <c r="AN273" s="2"/>
      <c r="AO273" s="231"/>
      <c r="AP273" s="579" t="str">
        <f t="shared" si="152"/>
        <v/>
      </c>
      <c r="AQ273" s="2"/>
      <c r="AR273" s="231"/>
      <c r="AS273" s="579" t="str">
        <f t="shared" si="153"/>
        <v/>
      </c>
      <c r="AT273" s="2"/>
      <c r="AU273" s="231"/>
      <c r="AV273" s="579" t="str">
        <f t="shared" si="154"/>
        <v/>
      </c>
      <c r="AW273" s="2"/>
      <c r="AX273" s="231"/>
      <c r="AY273" s="579" t="str">
        <f t="shared" si="155"/>
        <v/>
      </c>
      <c r="AZ273" s="2"/>
      <c r="BA273" s="231"/>
      <c r="BB273" s="579" t="str">
        <f t="shared" si="156"/>
        <v/>
      </c>
      <c r="BC273" s="2"/>
      <c r="BD273" s="231"/>
      <c r="BE273" s="579" t="str">
        <f t="shared" si="157"/>
        <v/>
      </c>
      <c r="BF273" s="2"/>
      <c r="BG273" s="231"/>
      <c r="BH273" s="579" t="str">
        <f t="shared" si="158"/>
        <v/>
      </c>
      <c r="BI273" s="2"/>
      <c r="BJ273" s="231"/>
      <c r="BK273" s="579" t="str">
        <f t="shared" si="159"/>
        <v/>
      </c>
      <c r="BL273" s="153"/>
      <c r="BM273" s="31"/>
      <c r="BN273" s="31"/>
      <c r="BO273" s="31"/>
      <c r="BP273" s="31"/>
      <c r="BQ273" s="31"/>
      <c r="BR273" s="31"/>
      <c r="BS273" s="31"/>
      <c r="BT273" s="31"/>
      <c r="BU273" s="31"/>
      <c r="BV273" s="31"/>
      <c r="BW273" s="31"/>
      <c r="BX273" s="31"/>
      <c r="BY273" s="31"/>
      <c r="BZ273" s="31"/>
      <c r="CA273" s="31"/>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3"/>
      <c r="EB273" s="153"/>
      <c r="EC273" s="153"/>
      <c r="ED273" s="153"/>
      <c r="EE273" s="153"/>
      <c r="EF273" s="153"/>
      <c r="EG273" s="153"/>
      <c r="EH273" s="153"/>
      <c r="EI273" s="153"/>
      <c r="EJ273" s="153"/>
      <c r="EK273" s="153"/>
      <c r="EL273" s="153"/>
      <c r="EM273" s="153"/>
      <c r="EN273" s="153"/>
      <c r="EO273" s="153"/>
      <c r="EP273" s="153"/>
      <c r="EQ273" s="153"/>
      <c r="ER273" s="153"/>
      <c r="ES273" s="153"/>
      <c r="ET273" s="153"/>
      <c r="EU273" s="153"/>
      <c r="EV273" s="153"/>
      <c r="EW273" s="153"/>
      <c r="EX273" s="153"/>
      <c r="EY273" s="153"/>
      <c r="EZ273" s="153"/>
      <c r="FA273" s="153"/>
      <c r="FB273" s="153"/>
      <c r="FC273" s="153"/>
      <c r="FD273" s="153"/>
      <c r="FE273" s="153"/>
      <c r="FF273" s="153"/>
      <c r="FG273" s="153"/>
      <c r="FH273" s="153"/>
      <c r="FI273" s="153"/>
      <c r="FJ273" s="153"/>
      <c r="FK273" s="153"/>
      <c r="FL273" s="153"/>
      <c r="FM273" s="153"/>
      <c r="FN273" s="153"/>
      <c r="FO273" s="153"/>
      <c r="FP273" s="153"/>
      <c r="FQ273" s="153"/>
      <c r="FR273" s="153"/>
      <c r="FS273" s="153"/>
      <c r="FT273" s="153"/>
      <c r="FU273" s="153"/>
      <c r="FV273" s="153"/>
      <c r="FW273" s="153"/>
      <c r="FX273" s="153"/>
      <c r="FY273" s="153"/>
      <c r="FZ273" s="153"/>
      <c r="GA273" s="153"/>
      <c r="GB273" s="153"/>
      <c r="GC273" s="153"/>
      <c r="GD273" s="153"/>
      <c r="GE273" s="153"/>
      <c r="GF273" s="153"/>
      <c r="GG273" s="153"/>
      <c r="GH273" s="153"/>
      <c r="GI273" s="153"/>
      <c r="GJ273" s="153"/>
      <c r="GK273" s="153"/>
      <c r="GL273" s="153"/>
      <c r="GM273" s="153"/>
      <c r="GN273" s="153"/>
      <c r="GO273" s="153"/>
      <c r="GP273" s="153"/>
      <c r="GQ273" s="153"/>
      <c r="GR273" s="153"/>
      <c r="GS273" s="153"/>
      <c r="GT273" s="153"/>
      <c r="GU273" s="153"/>
      <c r="GV273" s="534"/>
      <c r="GW273" s="534"/>
      <c r="GX273" s="534"/>
      <c r="GY273" s="534"/>
      <c r="GZ273" s="534"/>
      <c r="HA273" s="534"/>
      <c r="HB273" s="534"/>
      <c r="HC273" s="534"/>
      <c r="HD273" s="534"/>
      <c r="HE273" s="534"/>
      <c r="HF273" s="534"/>
      <c r="HG273" s="534"/>
      <c r="HH273" s="534"/>
      <c r="HI273" s="534"/>
      <c r="HJ273" s="534"/>
      <c r="HK273" s="534"/>
      <c r="HL273" s="534"/>
      <c r="HM273" s="534"/>
      <c r="HN273" s="534"/>
      <c r="HO273" s="534"/>
      <c r="HP273" s="534"/>
      <c r="HQ273" s="534"/>
      <c r="HR273" s="534"/>
      <c r="HS273" s="534"/>
      <c r="HT273" s="534"/>
      <c r="HU273" s="534"/>
      <c r="HV273" s="534"/>
      <c r="HW273" s="534"/>
      <c r="HX273" s="534"/>
      <c r="HY273" s="534"/>
      <c r="HZ273" s="534"/>
      <c r="IA273" s="534"/>
      <c r="IB273" s="534"/>
      <c r="IC273" s="534"/>
      <c r="ID273" s="534"/>
      <c r="IE273" s="534"/>
      <c r="IF273" s="534"/>
      <c r="IG273" s="534"/>
      <c r="IH273" s="534"/>
      <c r="II273" s="534"/>
      <c r="IJ273" s="534"/>
      <c r="IK273" s="534"/>
      <c r="IL273" s="534"/>
      <c r="IM273" s="534"/>
      <c r="IN273" s="534"/>
      <c r="IO273" s="534"/>
      <c r="IP273" s="534"/>
      <c r="IQ273" s="534"/>
      <c r="IR273" s="534"/>
      <c r="IS273" s="534"/>
      <c r="IT273" s="534"/>
      <c r="IU273" s="534"/>
      <c r="IV273" s="534"/>
      <c r="IW273" s="534"/>
      <c r="IX273" s="534"/>
      <c r="IY273" s="534"/>
      <c r="IZ273" s="534"/>
      <c r="JA273" s="534"/>
      <c r="JB273" s="534"/>
      <c r="JC273" s="534"/>
      <c r="JD273" s="534"/>
      <c r="JE273" s="534"/>
      <c r="JF273" s="534"/>
      <c r="JG273" s="534"/>
      <c r="JH273" s="534"/>
      <c r="JI273" s="534"/>
      <c r="JJ273" s="534"/>
      <c r="JK273" s="534"/>
      <c r="JL273" s="534"/>
      <c r="JM273" s="534"/>
      <c r="JN273" s="534"/>
      <c r="JO273" s="534"/>
      <c r="JP273" s="534"/>
      <c r="JQ273" s="534"/>
      <c r="JR273" s="534"/>
      <c r="JS273" s="534"/>
      <c r="JT273" s="534"/>
      <c r="JU273" s="534"/>
      <c r="JV273" s="534"/>
      <c r="JW273" s="534"/>
      <c r="JX273" s="534"/>
      <c r="JY273" s="534"/>
      <c r="JZ273" s="534"/>
      <c r="KA273" s="534"/>
    </row>
    <row r="274" spans="1:287" s="535" customFormat="1" ht="27" hidden="1" customHeight="1" outlineLevel="1" x14ac:dyDescent="0.2">
      <c r="A274" s="532">
        <v>5</v>
      </c>
      <c r="B274" s="315"/>
      <c r="C274" s="245"/>
      <c r="D274" s="533"/>
      <c r="E274" s="231"/>
      <c r="F274" s="579" t="str">
        <f t="shared" si="140"/>
        <v/>
      </c>
      <c r="G274" s="2"/>
      <c r="H274" s="231"/>
      <c r="I274" s="579" t="str">
        <f t="shared" si="141"/>
        <v/>
      </c>
      <c r="J274" s="2"/>
      <c r="K274" s="231"/>
      <c r="L274" s="579" t="str">
        <f t="shared" si="142"/>
        <v/>
      </c>
      <c r="M274" s="2"/>
      <c r="N274" s="231"/>
      <c r="O274" s="579" t="str">
        <f t="shared" si="143"/>
        <v/>
      </c>
      <c r="P274" s="2"/>
      <c r="Q274" s="231"/>
      <c r="R274" s="579" t="str">
        <f t="shared" si="144"/>
        <v/>
      </c>
      <c r="S274" s="2"/>
      <c r="T274" s="231"/>
      <c r="U274" s="579" t="str">
        <f t="shared" si="145"/>
        <v/>
      </c>
      <c r="V274" s="2"/>
      <c r="W274" s="231"/>
      <c r="X274" s="579" t="str">
        <f t="shared" si="146"/>
        <v/>
      </c>
      <c r="Y274" s="2"/>
      <c r="Z274" s="231"/>
      <c r="AA274" s="579" t="str">
        <f t="shared" si="147"/>
        <v/>
      </c>
      <c r="AB274" s="2"/>
      <c r="AC274" s="231"/>
      <c r="AD274" s="579" t="str">
        <f t="shared" si="148"/>
        <v/>
      </c>
      <c r="AE274" s="2"/>
      <c r="AF274" s="231"/>
      <c r="AG274" s="579" t="str">
        <f t="shared" si="149"/>
        <v/>
      </c>
      <c r="AH274" s="2"/>
      <c r="AI274" s="231"/>
      <c r="AJ274" s="579" t="str">
        <f t="shared" si="150"/>
        <v/>
      </c>
      <c r="AK274" s="2"/>
      <c r="AL274" s="231"/>
      <c r="AM274" s="579" t="str">
        <f t="shared" si="151"/>
        <v/>
      </c>
      <c r="AN274" s="2"/>
      <c r="AO274" s="231"/>
      <c r="AP274" s="579" t="str">
        <f t="shared" si="152"/>
        <v/>
      </c>
      <c r="AQ274" s="2"/>
      <c r="AR274" s="231"/>
      <c r="AS274" s="579" t="str">
        <f t="shared" si="153"/>
        <v/>
      </c>
      <c r="AT274" s="2"/>
      <c r="AU274" s="231"/>
      <c r="AV274" s="579" t="str">
        <f t="shared" si="154"/>
        <v/>
      </c>
      <c r="AW274" s="2"/>
      <c r="AX274" s="231"/>
      <c r="AY274" s="579" t="str">
        <f t="shared" si="155"/>
        <v/>
      </c>
      <c r="AZ274" s="2"/>
      <c r="BA274" s="231"/>
      <c r="BB274" s="579" t="str">
        <f t="shared" si="156"/>
        <v/>
      </c>
      <c r="BC274" s="2"/>
      <c r="BD274" s="231"/>
      <c r="BE274" s="579" t="str">
        <f t="shared" si="157"/>
        <v/>
      </c>
      <c r="BF274" s="2"/>
      <c r="BG274" s="231"/>
      <c r="BH274" s="579" t="str">
        <f t="shared" si="158"/>
        <v/>
      </c>
      <c r="BI274" s="2"/>
      <c r="BJ274" s="231"/>
      <c r="BK274" s="579" t="str">
        <f t="shared" si="159"/>
        <v/>
      </c>
      <c r="BL274" s="153"/>
      <c r="BM274" s="31"/>
      <c r="BN274" s="31"/>
      <c r="BO274" s="31"/>
      <c r="BP274" s="31"/>
      <c r="BQ274" s="31"/>
      <c r="BR274" s="31"/>
      <c r="BS274" s="31"/>
      <c r="BT274" s="31"/>
      <c r="BU274" s="31"/>
      <c r="BV274" s="31"/>
      <c r="BW274" s="31"/>
      <c r="BX274" s="31"/>
      <c r="BY274" s="31"/>
      <c r="BZ274" s="31"/>
      <c r="CA274" s="31"/>
      <c r="CB274" s="153"/>
      <c r="CC274" s="153"/>
      <c r="CD274" s="153"/>
      <c r="CE274" s="153"/>
      <c r="CF274" s="153"/>
      <c r="CG274" s="153"/>
      <c r="CH274" s="153"/>
      <c r="CI274" s="153"/>
      <c r="CJ274" s="153"/>
      <c r="CK274" s="153"/>
      <c r="CL274" s="153"/>
      <c r="CM274" s="153"/>
      <c r="CN274" s="153"/>
      <c r="CO274" s="153"/>
      <c r="CP274" s="153"/>
      <c r="CQ274" s="153"/>
      <c r="CR274" s="153"/>
      <c r="CS274" s="153"/>
      <c r="CT274" s="153"/>
      <c r="CU274" s="153"/>
      <c r="CV274" s="153"/>
      <c r="CW274" s="153"/>
      <c r="CX274" s="153"/>
      <c r="CY274" s="153"/>
      <c r="CZ274" s="153"/>
      <c r="DA274" s="153"/>
      <c r="DB274" s="153"/>
      <c r="DC274" s="153"/>
      <c r="DD274" s="153"/>
      <c r="DE274" s="153"/>
      <c r="DF274" s="153"/>
      <c r="DG274" s="153"/>
      <c r="DH274" s="153"/>
      <c r="DI274" s="153"/>
      <c r="DJ274" s="153"/>
      <c r="DK274" s="153"/>
      <c r="DL274" s="153"/>
      <c r="DM274" s="153"/>
      <c r="DN274" s="153"/>
      <c r="DO274" s="153"/>
      <c r="DP274" s="153"/>
      <c r="DQ274" s="153"/>
      <c r="DR274" s="153"/>
      <c r="DS274" s="153"/>
      <c r="DT274" s="153"/>
      <c r="DU274" s="153"/>
      <c r="DV274" s="153"/>
      <c r="DW274" s="153"/>
      <c r="DX274" s="153"/>
      <c r="DY274" s="153"/>
      <c r="DZ274" s="153"/>
      <c r="EA274" s="153"/>
      <c r="EB274" s="153"/>
      <c r="EC274" s="153"/>
      <c r="ED274" s="153"/>
      <c r="EE274" s="153"/>
      <c r="EF274" s="153"/>
      <c r="EG274" s="153"/>
      <c r="EH274" s="153"/>
      <c r="EI274" s="153"/>
      <c r="EJ274" s="153"/>
      <c r="EK274" s="153"/>
      <c r="EL274" s="153"/>
      <c r="EM274" s="153"/>
      <c r="EN274" s="153"/>
      <c r="EO274" s="153"/>
      <c r="EP274" s="153"/>
      <c r="EQ274" s="153"/>
      <c r="ER274" s="153"/>
      <c r="ES274" s="153"/>
      <c r="ET274" s="153"/>
      <c r="EU274" s="153"/>
      <c r="EV274" s="153"/>
      <c r="EW274" s="153"/>
      <c r="EX274" s="153"/>
      <c r="EY274" s="153"/>
      <c r="EZ274" s="153"/>
      <c r="FA274" s="153"/>
      <c r="FB274" s="153"/>
      <c r="FC274" s="153"/>
      <c r="FD274" s="153"/>
      <c r="FE274" s="153"/>
      <c r="FF274" s="153"/>
      <c r="FG274" s="153"/>
      <c r="FH274" s="153"/>
      <c r="FI274" s="153"/>
      <c r="FJ274" s="153"/>
      <c r="FK274" s="153"/>
      <c r="FL274" s="153"/>
      <c r="FM274" s="153"/>
      <c r="FN274" s="153"/>
      <c r="FO274" s="153"/>
      <c r="FP274" s="153"/>
      <c r="FQ274" s="153"/>
      <c r="FR274" s="153"/>
      <c r="FS274" s="153"/>
      <c r="FT274" s="153"/>
      <c r="FU274" s="153"/>
      <c r="FV274" s="153"/>
      <c r="FW274" s="153"/>
      <c r="FX274" s="153"/>
      <c r="FY274" s="153"/>
      <c r="FZ274" s="153"/>
      <c r="GA274" s="153"/>
      <c r="GB274" s="153"/>
      <c r="GC274" s="153"/>
      <c r="GD274" s="153"/>
      <c r="GE274" s="153"/>
      <c r="GF274" s="153"/>
      <c r="GG274" s="153"/>
      <c r="GH274" s="153"/>
      <c r="GI274" s="153"/>
      <c r="GJ274" s="153"/>
      <c r="GK274" s="153"/>
      <c r="GL274" s="153"/>
      <c r="GM274" s="153"/>
      <c r="GN274" s="153"/>
      <c r="GO274" s="153"/>
      <c r="GP274" s="153"/>
      <c r="GQ274" s="153"/>
      <c r="GR274" s="153"/>
      <c r="GS274" s="153"/>
      <c r="GT274" s="153"/>
      <c r="GU274" s="153"/>
      <c r="GV274" s="534"/>
      <c r="GW274" s="534"/>
      <c r="GX274" s="534"/>
      <c r="GY274" s="534"/>
      <c r="GZ274" s="534"/>
      <c r="HA274" s="534"/>
      <c r="HB274" s="534"/>
      <c r="HC274" s="534"/>
      <c r="HD274" s="534"/>
      <c r="HE274" s="534"/>
      <c r="HF274" s="534"/>
      <c r="HG274" s="534"/>
      <c r="HH274" s="534"/>
      <c r="HI274" s="534"/>
      <c r="HJ274" s="534"/>
      <c r="HK274" s="534"/>
      <c r="HL274" s="534"/>
      <c r="HM274" s="534"/>
      <c r="HN274" s="534"/>
      <c r="HO274" s="534"/>
      <c r="HP274" s="534"/>
      <c r="HQ274" s="534"/>
      <c r="HR274" s="534"/>
      <c r="HS274" s="534"/>
      <c r="HT274" s="534"/>
      <c r="HU274" s="534"/>
      <c r="HV274" s="534"/>
      <c r="HW274" s="534"/>
      <c r="HX274" s="534"/>
      <c r="HY274" s="534"/>
      <c r="HZ274" s="534"/>
      <c r="IA274" s="534"/>
      <c r="IB274" s="534"/>
      <c r="IC274" s="534"/>
      <c r="ID274" s="534"/>
      <c r="IE274" s="534"/>
      <c r="IF274" s="534"/>
      <c r="IG274" s="534"/>
      <c r="IH274" s="534"/>
      <c r="II274" s="534"/>
      <c r="IJ274" s="534"/>
      <c r="IK274" s="534"/>
      <c r="IL274" s="534"/>
      <c r="IM274" s="534"/>
      <c r="IN274" s="534"/>
      <c r="IO274" s="534"/>
      <c r="IP274" s="534"/>
      <c r="IQ274" s="534"/>
      <c r="IR274" s="534"/>
      <c r="IS274" s="534"/>
      <c r="IT274" s="534"/>
      <c r="IU274" s="534"/>
      <c r="IV274" s="534"/>
      <c r="IW274" s="534"/>
      <c r="IX274" s="534"/>
      <c r="IY274" s="534"/>
      <c r="IZ274" s="534"/>
      <c r="JA274" s="534"/>
      <c r="JB274" s="534"/>
      <c r="JC274" s="534"/>
      <c r="JD274" s="534"/>
      <c r="JE274" s="534"/>
      <c r="JF274" s="534"/>
      <c r="JG274" s="534"/>
      <c r="JH274" s="534"/>
      <c r="JI274" s="534"/>
      <c r="JJ274" s="534"/>
      <c r="JK274" s="534"/>
      <c r="JL274" s="534"/>
      <c r="JM274" s="534"/>
      <c r="JN274" s="534"/>
      <c r="JO274" s="534"/>
      <c r="JP274" s="534"/>
      <c r="JQ274" s="534"/>
      <c r="JR274" s="534"/>
      <c r="JS274" s="534"/>
      <c r="JT274" s="534"/>
      <c r="JU274" s="534"/>
      <c r="JV274" s="534"/>
      <c r="JW274" s="534"/>
      <c r="JX274" s="534"/>
      <c r="JY274" s="534"/>
      <c r="JZ274" s="534"/>
      <c r="KA274" s="534"/>
    </row>
    <row r="275" spans="1:287" s="62" customFormat="1" ht="27" hidden="1" customHeight="1" outlineLevel="1" x14ac:dyDescent="0.2">
      <c r="A275" s="532"/>
      <c r="B275" s="592" t="s">
        <v>161</v>
      </c>
      <c r="C275" s="536"/>
      <c r="D275" s="537"/>
      <c r="E275" s="1256"/>
      <c r="F275" s="1256"/>
      <c r="G275" s="30"/>
      <c r="H275" s="1256"/>
      <c r="I275" s="1256"/>
      <c r="J275" s="30"/>
      <c r="K275" s="1256"/>
      <c r="L275" s="1256"/>
      <c r="M275" s="30"/>
      <c r="N275" s="1256"/>
      <c r="O275" s="1256"/>
      <c r="P275" s="30"/>
      <c r="Q275" s="1256"/>
      <c r="R275" s="1256"/>
      <c r="S275" s="30"/>
      <c r="T275" s="1256"/>
      <c r="U275" s="1256"/>
      <c r="V275" s="30"/>
      <c r="W275" s="1256"/>
      <c r="X275" s="1256"/>
      <c r="Y275" s="30"/>
      <c r="Z275" s="1256"/>
      <c r="AA275" s="1256"/>
      <c r="AB275" s="30"/>
      <c r="AC275" s="1256"/>
      <c r="AD275" s="1256"/>
      <c r="AE275" s="30"/>
      <c r="AF275" s="1256"/>
      <c r="AG275" s="1256"/>
      <c r="AH275" s="30"/>
      <c r="AI275" s="1256"/>
      <c r="AJ275" s="1256"/>
      <c r="AK275" s="30"/>
      <c r="AL275" s="1256"/>
      <c r="AM275" s="1256"/>
      <c r="AN275" s="30"/>
      <c r="AO275" s="1256"/>
      <c r="AP275" s="1256"/>
      <c r="AQ275" s="30"/>
      <c r="AR275" s="1256"/>
      <c r="AS275" s="1256"/>
      <c r="AT275" s="30"/>
      <c r="AU275" s="1256"/>
      <c r="AV275" s="1256"/>
      <c r="AW275" s="30"/>
      <c r="AX275" s="1256"/>
      <c r="AY275" s="1256"/>
      <c r="AZ275" s="30"/>
      <c r="BA275" s="1256"/>
      <c r="BB275" s="1256"/>
      <c r="BC275" s="30"/>
      <c r="BD275" s="1256"/>
      <c r="BE275" s="1256"/>
      <c r="BF275" s="30"/>
      <c r="BG275" s="1256"/>
      <c r="BH275" s="1256"/>
      <c r="BI275" s="30"/>
      <c r="BJ275" s="1256"/>
      <c r="BK275" s="1256"/>
      <c r="BM275" s="31"/>
      <c r="BN275" s="31"/>
      <c r="BO275" s="31"/>
      <c r="BP275" s="31"/>
      <c r="BQ275" s="31"/>
      <c r="BR275" s="31"/>
      <c r="BS275" s="31"/>
      <c r="BT275" s="31"/>
      <c r="BU275" s="31"/>
      <c r="BV275" s="31"/>
      <c r="BW275" s="31"/>
      <c r="BX275" s="31"/>
      <c r="BY275" s="31"/>
      <c r="BZ275" s="31"/>
      <c r="CA275" s="31"/>
    </row>
    <row r="276" spans="1:287" s="62" customFormat="1" ht="12.75" hidden="1" customHeight="1" outlineLevel="1" x14ac:dyDescent="0.2">
      <c r="A276" s="1257"/>
      <c r="B276" s="1257"/>
      <c r="C276" s="1257"/>
      <c r="D276" s="1257"/>
      <c r="E276" s="1257"/>
      <c r="F276" s="1257"/>
      <c r="G276" s="1257"/>
      <c r="H276" s="1257"/>
      <c r="I276" s="1257"/>
      <c r="J276" s="1257"/>
      <c r="K276" s="1257"/>
      <c r="L276" s="1257"/>
      <c r="M276" s="1257"/>
      <c r="N276" s="1257"/>
      <c r="O276" s="1257"/>
      <c r="P276" s="1257"/>
      <c r="Q276" s="1257"/>
      <c r="R276" s="1257"/>
      <c r="S276" s="1257"/>
      <c r="T276" s="1257"/>
      <c r="U276" s="1257"/>
      <c r="V276" s="1257"/>
      <c r="W276" s="1257"/>
      <c r="X276" s="1257"/>
      <c r="Y276" s="1257"/>
      <c r="Z276" s="1257"/>
      <c r="AA276" s="1257"/>
      <c r="AB276" s="1257"/>
      <c r="AC276" s="1257"/>
      <c r="AD276" s="1257"/>
      <c r="AE276" s="1257"/>
      <c r="AF276" s="1257"/>
      <c r="AG276" s="1257"/>
      <c r="AH276" s="1257"/>
      <c r="AI276" s="1257"/>
      <c r="AJ276" s="1257"/>
      <c r="AK276" s="1257"/>
      <c r="AL276" s="1257"/>
      <c r="AM276" s="1257"/>
      <c r="AN276" s="1257"/>
      <c r="AO276" s="1257"/>
      <c r="AP276" s="1257"/>
      <c r="AQ276" s="1257"/>
      <c r="AR276" s="1257"/>
      <c r="AS276" s="1257"/>
      <c r="AT276" s="1257"/>
      <c r="AU276" s="1257"/>
      <c r="AV276" s="1257"/>
      <c r="AW276" s="1257"/>
      <c r="AX276" s="1257"/>
      <c r="AY276" s="1257"/>
      <c r="AZ276" s="1257"/>
      <c r="BA276" s="1257"/>
      <c r="BB276" s="1257"/>
      <c r="BC276" s="1257"/>
      <c r="BD276" s="1257"/>
      <c r="BE276" s="1257"/>
      <c r="BF276" s="1257"/>
      <c r="BG276" s="1257"/>
      <c r="BH276" s="1257"/>
      <c r="BI276" s="1257"/>
      <c r="BJ276" s="1257"/>
      <c r="BK276" s="1257"/>
      <c r="BM276" s="31"/>
      <c r="BN276" s="31"/>
      <c r="BO276" s="31"/>
      <c r="BP276" s="31"/>
      <c r="BQ276" s="31"/>
      <c r="BR276" s="31"/>
      <c r="BS276" s="31"/>
      <c r="BT276" s="31"/>
      <c r="BU276" s="31"/>
      <c r="BV276" s="31"/>
      <c r="BW276" s="31"/>
      <c r="BX276" s="31"/>
      <c r="BY276" s="31"/>
      <c r="BZ276" s="31"/>
      <c r="CA276" s="31"/>
    </row>
    <row r="277" spans="1:287" s="62" customFormat="1" collapsed="1" x14ac:dyDescent="0.2">
      <c r="A277" s="540"/>
      <c r="B277" s="540"/>
      <c r="C277" s="540"/>
      <c r="D277" s="540"/>
      <c r="E277" s="540"/>
      <c r="F277" s="540"/>
      <c r="G277" s="30"/>
      <c r="H277" s="540"/>
      <c r="I277" s="540"/>
      <c r="J277" s="30"/>
      <c r="K277" s="540"/>
      <c r="L277" s="540"/>
      <c r="M277" s="30"/>
      <c r="N277" s="540"/>
      <c r="O277" s="540"/>
      <c r="P277" s="30"/>
      <c r="Q277" s="540"/>
      <c r="R277" s="540"/>
      <c r="S277" s="30"/>
      <c r="T277" s="540"/>
      <c r="U277" s="540"/>
      <c r="V277" s="30"/>
      <c r="W277" s="540"/>
      <c r="X277" s="540"/>
      <c r="Y277" s="30"/>
      <c r="Z277" s="540"/>
      <c r="AA277" s="540"/>
      <c r="AB277" s="30"/>
      <c r="AC277" s="540"/>
      <c r="AD277" s="540"/>
      <c r="AE277" s="30"/>
      <c r="AF277" s="540"/>
      <c r="AG277" s="540"/>
      <c r="AH277" s="30"/>
      <c r="AI277" s="540"/>
      <c r="AJ277" s="540"/>
      <c r="AK277" s="30"/>
      <c r="AL277" s="540"/>
      <c r="AM277" s="540"/>
      <c r="AN277" s="30"/>
      <c r="AO277" s="540"/>
      <c r="AP277" s="540"/>
      <c r="AQ277" s="30"/>
      <c r="AR277" s="540"/>
      <c r="AS277" s="540"/>
      <c r="AT277" s="30"/>
      <c r="AU277" s="540"/>
      <c r="AV277" s="540"/>
      <c r="AW277" s="30"/>
      <c r="AX277" s="540"/>
      <c r="AY277" s="540"/>
      <c r="AZ277" s="30"/>
      <c r="BA277" s="540"/>
      <c r="BB277" s="540"/>
      <c r="BC277" s="30"/>
      <c r="BD277" s="540"/>
      <c r="BE277" s="540"/>
      <c r="BF277" s="30"/>
      <c r="BG277" s="540"/>
      <c r="BH277" s="540"/>
      <c r="BI277" s="30"/>
      <c r="BJ277" s="540"/>
      <c r="BK277" s="540"/>
      <c r="BM277" s="31"/>
      <c r="BN277" s="31"/>
      <c r="BO277" s="31"/>
      <c r="BP277" s="31"/>
      <c r="BQ277" s="31"/>
      <c r="BR277" s="31"/>
      <c r="BS277" s="31"/>
      <c r="BT277" s="31"/>
      <c r="BU277" s="31"/>
      <c r="BV277" s="31"/>
      <c r="BW277" s="31"/>
      <c r="BX277" s="31"/>
      <c r="BY277" s="31"/>
      <c r="BZ277" s="31"/>
      <c r="CA277" s="31"/>
    </row>
    <row r="278" spans="1:287" s="519" customFormat="1" ht="12.75" hidden="1" customHeight="1" outlineLevel="1" x14ac:dyDescent="0.2">
      <c r="A278" s="219"/>
      <c r="B278" s="215"/>
      <c r="C278" s="243" t="s">
        <v>0</v>
      </c>
      <c r="D278" s="138"/>
      <c r="E278" s="180"/>
      <c r="F278" s="180"/>
      <c r="G278" s="30"/>
      <c r="H278" s="180"/>
      <c r="I278" s="180"/>
      <c r="J278" s="30"/>
      <c r="K278" s="180"/>
      <c r="L278" s="180"/>
      <c r="M278" s="30"/>
      <c r="N278" s="180"/>
      <c r="O278" s="180"/>
      <c r="P278" s="30"/>
      <c r="Q278" s="180"/>
      <c r="R278" s="180"/>
      <c r="S278" s="30"/>
      <c r="T278" s="180"/>
      <c r="U278" s="180"/>
      <c r="V278" s="30"/>
      <c r="W278" s="180"/>
      <c r="X278" s="180"/>
      <c r="Y278" s="30"/>
      <c r="Z278" s="180"/>
      <c r="AA278" s="180"/>
      <c r="AB278" s="30"/>
      <c r="AC278" s="180"/>
      <c r="AD278" s="180"/>
      <c r="AE278" s="30"/>
      <c r="AF278" s="180"/>
      <c r="AG278" s="180"/>
      <c r="AH278" s="30"/>
      <c r="AI278" s="180"/>
      <c r="AJ278" s="180"/>
      <c r="AK278" s="30"/>
      <c r="AL278" s="180"/>
      <c r="AM278" s="180"/>
      <c r="AN278" s="30"/>
      <c r="AO278" s="180"/>
      <c r="AP278" s="180"/>
      <c r="AQ278" s="30"/>
      <c r="AR278" s="180"/>
      <c r="AS278" s="180"/>
      <c r="AT278" s="30"/>
      <c r="AU278" s="180"/>
      <c r="AV278" s="180"/>
      <c r="AW278" s="30"/>
      <c r="AX278" s="180"/>
      <c r="AY278" s="180"/>
      <c r="AZ278" s="30"/>
      <c r="BA278" s="180"/>
      <c r="BB278" s="180"/>
      <c r="BC278" s="30"/>
      <c r="BD278" s="180"/>
      <c r="BE278" s="180"/>
      <c r="BF278" s="30"/>
      <c r="BG278" s="180"/>
      <c r="BH278" s="180"/>
      <c r="BI278" s="30"/>
      <c r="BJ278" s="180"/>
      <c r="BK278" s="180"/>
      <c r="BL278" s="167"/>
      <c r="BM278" s="31"/>
      <c r="BN278" s="31"/>
      <c r="BO278" s="31"/>
      <c r="BP278" s="31"/>
      <c r="BQ278" s="31"/>
      <c r="BR278" s="31"/>
      <c r="BS278" s="31"/>
      <c r="BT278" s="31"/>
      <c r="BU278" s="31"/>
      <c r="BV278" s="31"/>
      <c r="BW278" s="31"/>
      <c r="BX278" s="31"/>
      <c r="BY278" s="31"/>
      <c r="BZ278" s="31"/>
      <c r="CA278" s="31"/>
      <c r="CB278" s="167"/>
      <c r="CC278" s="167"/>
      <c r="CD278" s="167"/>
      <c r="CE278" s="167"/>
      <c r="CF278" s="167"/>
      <c r="CG278" s="167"/>
      <c r="CH278" s="167"/>
      <c r="CI278" s="167"/>
      <c r="CJ278" s="167"/>
      <c r="CK278" s="167"/>
      <c r="CL278" s="167"/>
      <c r="CM278" s="167"/>
      <c r="CN278" s="167"/>
      <c r="CO278" s="167"/>
      <c r="CP278" s="167"/>
      <c r="CQ278" s="167"/>
      <c r="CR278" s="139"/>
      <c r="CS278" s="139"/>
      <c r="CT278" s="139"/>
      <c r="CU278" s="139"/>
      <c r="CV278" s="139"/>
      <c r="CW278" s="139"/>
      <c r="CX278" s="139"/>
      <c r="CY278" s="139"/>
      <c r="CZ278" s="139"/>
      <c r="DA278" s="139"/>
      <c r="DB278" s="139"/>
      <c r="DC278" s="139"/>
      <c r="DD278" s="139"/>
      <c r="DE278" s="139"/>
      <c r="DF278" s="139"/>
      <c r="DG278" s="139"/>
      <c r="DH278" s="139"/>
      <c r="DI278" s="139"/>
      <c r="DJ278" s="139"/>
      <c r="DK278" s="139"/>
      <c r="DL278" s="139"/>
      <c r="DM278" s="139"/>
      <c r="DN278" s="139"/>
      <c r="DO278" s="139"/>
      <c r="DP278" s="139"/>
      <c r="DQ278" s="139"/>
      <c r="DR278" s="139"/>
      <c r="DS278" s="139"/>
      <c r="DT278" s="139"/>
      <c r="DU278" s="139"/>
      <c r="DV278" s="139"/>
      <c r="DW278" s="139"/>
      <c r="DX278" s="139"/>
      <c r="DY278" s="139"/>
      <c r="DZ278" s="139"/>
      <c r="EA278" s="139"/>
      <c r="EB278" s="139"/>
      <c r="EC278" s="139"/>
      <c r="ED278" s="139"/>
      <c r="EE278" s="139"/>
      <c r="EF278" s="139"/>
      <c r="EG278" s="139"/>
      <c r="EH278" s="139"/>
      <c r="EI278" s="139"/>
      <c r="EJ278" s="139"/>
      <c r="EK278" s="139"/>
      <c r="EL278" s="139"/>
      <c r="EM278" s="139"/>
      <c r="EN278" s="139"/>
      <c r="EO278" s="139"/>
      <c r="EP278" s="139"/>
      <c r="EQ278" s="139"/>
      <c r="ER278" s="139"/>
      <c r="ES278" s="139"/>
      <c r="ET278" s="139"/>
      <c r="EU278" s="139"/>
      <c r="EV278" s="139"/>
      <c r="EW278" s="139"/>
      <c r="EX278" s="139"/>
      <c r="EY278" s="139"/>
      <c r="EZ278" s="139"/>
      <c r="FA278" s="139"/>
      <c r="FB278" s="139"/>
      <c r="FC278" s="139"/>
      <c r="FD278" s="139"/>
      <c r="FE278" s="139"/>
      <c r="FF278" s="139"/>
      <c r="FG278" s="139"/>
      <c r="FH278" s="139"/>
      <c r="FI278" s="139"/>
      <c r="FJ278" s="139"/>
      <c r="FK278" s="139"/>
      <c r="FL278" s="139"/>
      <c r="FM278" s="139"/>
      <c r="FN278" s="139"/>
      <c r="FO278" s="139"/>
      <c r="FP278" s="139"/>
      <c r="FQ278" s="139"/>
      <c r="FR278" s="139"/>
      <c r="FS278" s="139"/>
      <c r="FT278" s="139"/>
      <c r="FU278" s="139"/>
      <c r="FV278" s="139"/>
      <c r="FW278" s="139"/>
      <c r="FX278" s="139"/>
      <c r="FY278" s="139"/>
      <c r="FZ278" s="139"/>
      <c r="GA278" s="139"/>
      <c r="GB278" s="139"/>
      <c r="GC278" s="139"/>
      <c r="GD278" s="139"/>
      <c r="GE278" s="139"/>
      <c r="GF278" s="139"/>
      <c r="GG278" s="139"/>
      <c r="GH278" s="139"/>
      <c r="GI278" s="139"/>
      <c r="GJ278" s="139"/>
      <c r="GK278" s="139"/>
      <c r="GL278" s="139"/>
      <c r="GM278" s="139"/>
      <c r="GN278" s="139"/>
      <c r="GO278" s="139"/>
      <c r="GP278" s="139"/>
      <c r="GQ278" s="139"/>
      <c r="GR278" s="139"/>
      <c r="GS278" s="139"/>
      <c r="GT278" s="139"/>
      <c r="GU278" s="139"/>
    </row>
    <row r="279" spans="1:287" s="521" customFormat="1" ht="30" hidden="1" customHeight="1" outlineLevel="1" x14ac:dyDescent="0.2">
      <c r="A279" s="155" t="str">
        <f>IF($B279="","","ZK 10")</f>
        <v>ZK 10</v>
      </c>
      <c r="B279" s="313" t="s">
        <v>140</v>
      </c>
      <c r="C279" s="244"/>
      <c r="D279" s="520"/>
      <c r="E279" s="1276"/>
      <c r="F279" s="1276"/>
      <c r="G279" s="30"/>
      <c r="H279" s="1276"/>
      <c r="I279" s="1276"/>
      <c r="J279" s="30"/>
      <c r="K279" s="1276"/>
      <c r="L279" s="1276"/>
      <c r="M279" s="30"/>
      <c r="N279" s="1276"/>
      <c r="O279" s="1276"/>
      <c r="P279" s="30"/>
      <c r="Q279" s="1276"/>
      <c r="R279" s="1276"/>
      <c r="S279" s="30"/>
      <c r="T279" s="1276"/>
      <c r="U279" s="1276"/>
      <c r="V279" s="30"/>
      <c r="W279" s="1276"/>
      <c r="X279" s="1276"/>
      <c r="Y279" s="30"/>
      <c r="Z279" s="1276"/>
      <c r="AA279" s="1276"/>
      <c r="AB279" s="30"/>
      <c r="AC279" s="1276"/>
      <c r="AD279" s="1276"/>
      <c r="AE279" s="30"/>
      <c r="AF279" s="1276"/>
      <c r="AG279" s="1276"/>
      <c r="AH279" s="30"/>
      <c r="AI279" s="1276"/>
      <c r="AJ279" s="1276"/>
      <c r="AK279" s="30"/>
      <c r="AL279" s="1276"/>
      <c r="AM279" s="1276"/>
      <c r="AN279" s="30"/>
      <c r="AO279" s="1276"/>
      <c r="AP279" s="1276"/>
      <c r="AQ279" s="30"/>
      <c r="AR279" s="1276"/>
      <c r="AS279" s="1276"/>
      <c r="AT279" s="30"/>
      <c r="AU279" s="1276"/>
      <c r="AV279" s="1276"/>
      <c r="AW279" s="30"/>
      <c r="AX279" s="1276"/>
      <c r="AY279" s="1276"/>
      <c r="AZ279" s="30"/>
      <c r="BA279" s="1276"/>
      <c r="BB279" s="1276"/>
      <c r="BC279" s="30"/>
      <c r="BD279" s="1276"/>
      <c r="BE279" s="1276"/>
      <c r="BF279" s="30"/>
      <c r="BG279" s="1276"/>
      <c r="BH279" s="1276"/>
      <c r="BI279" s="30"/>
      <c r="BJ279" s="1276"/>
      <c r="BK279" s="1276"/>
      <c r="BL279" s="212"/>
      <c r="BM279" s="31"/>
      <c r="BN279" s="31"/>
      <c r="BO279" s="31"/>
      <c r="BP279" s="31"/>
      <c r="BQ279" s="31"/>
      <c r="BR279" s="31"/>
      <c r="BS279" s="31"/>
      <c r="BT279" s="31"/>
      <c r="BU279" s="31"/>
      <c r="BV279" s="31"/>
      <c r="BW279" s="31"/>
      <c r="BX279" s="31"/>
      <c r="BY279" s="31"/>
      <c r="BZ279" s="31"/>
      <c r="CA279" s="31"/>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305"/>
      <c r="GW279" s="305"/>
      <c r="GX279" s="305"/>
      <c r="GY279" s="305"/>
      <c r="GZ279" s="305"/>
      <c r="HA279" s="305"/>
      <c r="HB279" s="305"/>
      <c r="HC279" s="305"/>
      <c r="HD279" s="305"/>
      <c r="HE279" s="305"/>
      <c r="HF279" s="305"/>
      <c r="HG279" s="305"/>
      <c r="HH279" s="305"/>
      <c r="HI279" s="305"/>
      <c r="HJ279" s="305"/>
      <c r="HK279" s="305"/>
      <c r="HL279" s="305"/>
      <c r="HM279" s="305"/>
      <c r="HN279" s="305"/>
      <c r="HO279" s="305"/>
      <c r="HP279" s="305"/>
      <c r="HQ279" s="305"/>
      <c r="HR279" s="305"/>
      <c r="HS279" s="305"/>
      <c r="HT279" s="305"/>
      <c r="HU279" s="305"/>
      <c r="HV279" s="305"/>
      <c r="HW279" s="305"/>
      <c r="HX279" s="305"/>
      <c r="HY279" s="305"/>
      <c r="HZ279" s="305"/>
      <c r="IA279" s="305"/>
      <c r="IB279" s="305"/>
      <c r="IC279" s="305"/>
      <c r="ID279" s="305"/>
      <c r="IE279" s="305"/>
      <c r="IF279" s="305"/>
      <c r="IG279" s="305"/>
      <c r="IH279" s="305"/>
      <c r="II279" s="305"/>
      <c r="IJ279" s="305"/>
      <c r="IK279" s="305"/>
      <c r="IL279" s="305"/>
      <c r="IM279" s="305"/>
      <c r="IN279" s="305"/>
      <c r="IO279" s="305"/>
      <c r="IP279" s="305"/>
      <c r="IQ279" s="305"/>
      <c r="IR279" s="305"/>
      <c r="IS279" s="305"/>
      <c r="IT279" s="305"/>
      <c r="IU279" s="305"/>
      <c r="IV279" s="305"/>
      <c r="IW279" s="305"/>
      <c r="IX279" s="305"/>
      <c r="IY279" s="305"/>
      <c r="IZ279" s="305"/>
      <c r="JA279" s="305"/>
      <c r="JB279" s="305"/>
      <c r="JC279" s="305"/>
      <c r="JD279" s="305"/>
      <c r="JE279" s="305"/>
      <c r="JF279" s="305"/>
      <c r="JG279" s="305"/>
      <c r="JH279" s="305"/>
      <c r="JI279" s="305"/>
      <c r="JJ279" s="305"/>
      <c r="JK279" s="305"/>
      <c r="JL279" s="305"/>
      <c r="JM279" s="305"/>
      <c r="JN279" s="305"/>
      <c r="JO279" s="305"/>
      <c r="JP279" s="305"/>
      <c r="JQ279" s="305"/>
      <c r="JR279" s="305"/>
      <c r="JS279" s="305"/>
      <c r="JT279" s="305"/>
      <c r="JU279" s="305"/>
      <c r="JV279" s="305"/>
      <c r="JW279" s="305"/>
      <c r="JX279" s="305"/>
      <c r="JY279" s="305"/>
      <c r="JZ279" s="305"/>
      <c r="KA279" s="305"/>
    </row>
    <row r="280" spans="1:287" s="454" customFormat="1" ht="99.75" hidden="1" customHeight="1" outlineLevel="1" x14ac:dyDescent="0.2">
      <c r="A280" s="216"/>
      <c r="B280" s="316" t="str">
        <f>IF($B279=$B$377,$C$377,IF($B279=$B$378,$C$378,IF($B279=$B$379,$C$379,IF($B279=$B$380,$C$380,IF($B279=$B$381,$C$381,IF($B279=$B$382,$C$382,IF($B279=$B$383,$C$383,IF($B279=$B$384,$C$384,IF($B279=$B$385,$C$385,IF($B279=$B$386,$C$386,IF($B279=$B$387,$C$387,IF($B279=$B$388,$C$388,""))))))))))))</f>
        <v xml:space="preserve">Beschreibung </v>
      </c>
      <c r="C280" s="1258"/>
      <c r="D280" s="522"/>
      <c r="E280" s="1276"/>
      <c r="F280" s="1276"/>
      <c r="G280" s="30"/>
      <c r="H280" s="1276"/>
      <c r="I280" s="1276"/>
      <c r="J280" s="30"/>
      <c r="K280" s="1276"/>
      <c r="L280" s="1276"/>
      <c r="M280" s="30"/>
      <c r="N280" s="1276"/>
      <c r="O280" s="1276"/>
      <c r="P280" s="30"/>
      <c r="Q280" s="1276"/>
      <c r="R280" s="1276"/>
      <c r="S280" s="30"/>
      <c r="T280" s="1276"/>
      <c r="U280" s="1276"/>
      <c r="V280" s="30"/>
      <c r="W280" s="1276"/>
      <c r="X280" s="1276"/>
      <c r="Y280" s="30"/>
      <c r="Z280" s="1276"/>
      <c r="AA280" s="1276"/>
      <c r="AB280" s="30"/>
      <c r="AC280" s="1276"/>
      <c r="AD280" s="1276"/>
      <c r="AE280" s="30"/>
      <c r="AF280" s="1276"/>
      <c r="AG280" s="1276"/>
      <c r="AH280" s="30"/>
      <c r="AI280" s="1276"/>
      <c r="AJ280" s="1276"/>
      <c r="AK280" s="30"/>
      <c r="AL280" s="1276"/>
      <c r="AM280" s="1276"/>
      <c r="AN280" s="30"/>
      <c r="AO280" s="1276"/>
      <c r="AP280" s="1276"/>
      <c r="AQ280" s="30"/>
      <c r="AR280" s="1276"/>
      <c r="AS280" s="1276"/>
      <c r="AT280" s="30"/>
      <c r="AU280" s="1276"/>
      <c r="AV280" s="1276"/>
      <c r="AW280" s="30"/>
      <c r="AX280" s="1276"/>
      <c r="AY280" s="1276"/>
      <c r="AZ280" s="30"/>
      <c r="BA280" s="1276"/>
      <c r="BB280" s="1276"/>
      <c r="BC280" s="30"/>
      <c r="BD280" s="1276"/>
      <c r="BE280" s="1276"/>
      <c r="BF280" s="30"/>
      <c r="BG280" s="1276"/>
      <c r="BH280" s="1276"/>
      <c r="BI280" s="30"/>
      <c r="BJ280" s="1276"/>
      <c r="BK280" s="1276"/>
      <c r="BL280" s="73"/>
      <c r="BM280" s="31"/>
      <c r="BN280" s="31"/>
      <c r="BO280" s="31"/>
      <c r="BP280" s="31"/>
      <c r="BQ280" s="31"/>
      <c r="BR280" s="31"/>
      <c r="BS280" s="31"/>
      <c r="BT280" s="31"/>
      <c r="BU280" s="31"/>
      <c r="BV280" s="31"/>
      <c r="BW280" s="31"/>
      <c r="BX280" s="31"/>
      <c r="BY280" s="31"/>
      <c r="BZ280" s="31"/>
      <c r="CA280" s="31"/>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row>
    <row r="281" spans="1:287" ht="27" hidden="1" customHeight="1" outlineLevel="2" x14ac:dyDescent="0.2">
      <c r="A281" s="242"/>
      <c r="B281" s="312" t="s">
        <v>146</v>
      </c>
      <c r="C281" s="1259"/>
      <c r="D281" s="524"/>
      <c r="E281" s="1276"/>
      <c r="F281" s="1276"/>
      <c r="H281" s="1276"/>
      <c r="I281" s="1276"/>
      <c r="K281" s="1276"/>
      <c r="L281" s="1276"/>
      <c r="N281" s="1276"/>
      <c r="O281" s="1276"/>
      <c r="Q281" s="1276"/>
      <c r="R281" s="1276"/>
      <c r="T281" s="1276"/>
      <c r="U281" s="1276"/>
      <c r="W281" s="1276"/>
      <c r="X281" s="1276"/>
      <c r="Z281" s="1276"/>
      <c r="AA281" s="1276"/>
      <c r="AC281" s="1276"/>
      <c r="AD281" s="1276"/>
      <c r="AF281" s="1276"/>
      <c r="AG281" s="1276"/>
      <c r="AI281" s="1276"/>
      <c r="AJ281" s="1276"/>
      <c r="AL281" s="1276"/>
      <c r="AM281" s="1276"/>
      <c r="AO281" s="1276"/>
      <c r="AP281" s="1276"/>
      <c r="AR281" s="1276"/>
      <c r="AS281" s="1276"/>
      <c r="AU281" s="1276"/>
      <c r="AV281" s="1276"/>
      <c r="AX281" s="1276"/>
      <c r="AY281" s="1276"/>
      <c r="BA281" s="1276"/>
      <c r="BB281" s="1276"/>
      <c r="BD281" s="1276"/>
      <c r="BE281" s="1276"/>
      <c r="BG281" s="1276"/>
      <c r="BH281" s="1276"/>
      <c r="BJ281" s="1276"/>
      <c r="BK281" s="1276"/>
      <c r="BL281" s="62"/>
      <c r="CB281" s="62"/>
      <c r="CC281" s="62"/>
      <c r="CD281" s="62"/>
      <c r="CE281" s="62"/>
      <c r="CF281" s="62"/>
      <c r="CG281" s="62"/>
      <c r="CH281" s="62"/>
      <c r="CI281" s="62"/>
      <c r="CJ281" s="62"/>
      <c r="CK281" s="62"/>
      <c r="CL281" s="62"/>
      <c r="CM281" s="62"/>
      <c r="CN281" s="62"/>
      <c r="CO281" s="62"/>
      <c r="CP281" s="62"/>
      <c r="CQ281" s="62"/>
      <c r="GH281" s="62"/>
      <c r="GI281" s="62"/>
      <c r="GJ281" s="62"/>
      <c r="GK281" s="62"/>
      <c r="GL281" s="62"/>
      <c r="GM281" s="62"/>
      <c r="GN281" s="62"/>
      <c r="GO281" s="62"/>
      <c r="GP281" s="62"/>
      <c r="GQ281" s="62"/>
      <c r="GR281" s="62"/>
      <c r="GS281" s="62"/>
      <c r="GT281" s="62"/>
      <c r="GU281" s="62"/>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row>
    <row r="282" spans="1:287" ht="27" hidden="1" customHeight="1" outlineLevel="2" x14ac:dyDescent="0.2">
      <c r="A282" s="242"/>
      <c r="B282" s="312" t="s">
        <v>147</v>
      </c>
      <c r="C282" s="1259"/>
      <c r="D282" s="524"/>
      <c r="E282" s="1276"/>
      <c r="F282" s="1276"/>
      <c r="H282" s="1276"/>
      <c r="I282" s="1276"/>
      <c r="K282" s="1276"/>
      <c r="L282" s="1276"/>
      <c r="N282" s="1276"/>
      <c r="O282" s="1276"/>
      <c r="Q282" s="1276"/>
      <c r="R282" s="1276"/>
      <c r="T282" s="1276"/>
      <c r="U282" s="1276"/>
      <c r="W282" s="1276"/>
      <c r="X282" s="1276"/>
      <c r="Z282" s="1276"/>
      <c r="AA282" s="1276"/>
      <c r="AC282" s="1276"/>
      <c r="AD282" s="1276"/>
      <c r="AF282" s="1276"/>
      <c r="AG282" s="1276"/>
      <c r="AI282" s="1276"/>
      <c r="AJ282" s="1276"/>
      <c r="AL282" s="1276"/>
      <c r="AM282" s="1276"/>
      <c r="AO282" s="1276"/>
      <c r="AP282" s="1276"/>
      <c r="AR282" s="1276"/>
      <c r="AS282" s="1276"/>
      <c r="AU282" s="1276"/>
      <c r="AV282" s="1276"/>
      <c r="AX282" s="1276"/>
      <c r="AY282" s="1276"/>
      <c r="BA282" s="1276"/>
      <c r="BB282" s="1276"/>
      <c r="BD282" s="1276"/>
      <c r="BE282" s="1276"/>
      <c r="BG282" s="1276"/>
      <c r="BH282" s="1276"/>
      <c r="BJ282" s="1276"/>
      <c r="BK282" s="1276"/>
      <c r="BL282" s="62"/>
      <c r="CB282" s="62"/>
      <c r="CC282" s="62"/>
      <c r="CD282" s="62"/>
      <c r="CE282" s="62"/>
      <c r="CF282" s="62"/>
      <c r="CG282" s="62"/>
      <c r="CH282" s="62"/>
      <c r="CI282" s="62"/>
      <c r="CJ282" s="62"/>
      <c r="CK282" s="62"/>
      <c r="CL282" s="62"/>
      <c r="CM282" s="62"/>
      <c r="CN282" s="62"/>
      <c r="CO282" s="62"/>
      <c r="CP282" s="62"/>
      <c r="CQ282" s="62"/>
      <c r="GH282" s="62"/>
      <c r="GI282" s="62"/>
      <c r="GJ282" s="62"/>
      <c r="GK282" s="62"/>
      <c r="GL282" s="62"/>
      <c r="GM282" s="62"/>
      <c r="GN282" s="62"/>
      <c r="GO282" s="62"/>
      <c r="GP282" s="62"/>
      <c r="GQ282" s="62"/>
      <c r="GR282" s="62"/>
      <c r="GS282" s="62"/>
      <c r="GT282" s="62"/>
      <c r="GU282" s="62"/>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row>
    <row r="283" spans="1:287" ht="27" hidden="1" customHeight="1" outlineLevel="2" x14ac:dyDescent="0.2">
      <c r="A283" s="242"/>
      <c r="B283" s="312" t="s">
        <v>148</v>
      </c>
      <c r="C283" s="1259"/>
      <c r="D283" s="524"/>
      <c r="E283" s="1276"/>
      <c r="F283" s="1276"/>
      <c r="H283" s="1276"/>
      <c r="I283" s="1276"/>
      <c r="K283" s="1276"/>
      <c r="L283" s="1276"/>
      <c r="N283" s="1276"/>
      <c r="O283" s="1276"/>
      <c r="Q283" s="1276"/>
      <c r="R283" s="1276"/>
      <c r="T283" s="1276"/>
      <c r="U283" s="1276"/>
      <c r="W283" s="1276"/>
      <c r="X283" s="1276"/>
      <c r="Z283" s="1276"/>
      <c r="AA283" s="1276"/>
      <c r="AC283" s="1276"/>
      <c r="AD283" s="1276"/>
      <c r="AF283" s="1276"/>
      <c r="AG283" s="1276"/>
      <c r="AI283" s="1276"/>
      <c r="AJ283" s="1276"/>
      <c r="AL283" s="1276"/>
      <c r="AM283" s="1276"/>
      <c r="AO283" s="1276"/>
      <c r="AP283" s="1276"/>
      <c r="AR283" s="1276"/>
      <c r="AS283" s="1276"/>
      <c r="AU283" s="1276"/>
      <c r="AV283" s="1276"/>
      <c r="AX283" s="1276"/>
      <c r="AY283" s="1276"/>
      <c r="BA283" s="1276"/>
      <c r="BB283" s="1276"/>
      <c r="BD283" s="1276"/>
      <c r="BE283" s="1276"/>
      <c r="BG283" s="1276"/>
      <c r="BH283" s="1276"/>
      <c r="BJ283" s="1276"/>
      <c r="BK283" s="1276"/>
      <c r="BL283" s="62"/>
      <c r="CB283" s="62"/>
      <c r="CC283" s="62"/>
      <c r="CD283" s="62"/>
      <c r="CE283" s="62"/>
      <c r="CF283" s="62"/>
      <c r="CG283" s="62"/>
      <c r="CH283" s="62"/>
      <c r="CI283" s="62"/>
      <c r="CJ283" s="62"/>
      <c r="CK283" s="62"/>
      <c r="CL283" s="62"/>
      <c r="CM283" s="62"/>
      <c r="CN283" s="62"/>
      <c r="CO283" s="62"/>
      <c r="CP283" s="62"/>
      <c r="CQ283" s="62"/>
      <c r="GH283" s="62"/>
      <c r="GI283" s="62"/>
      <c r="GJ283" s="62"/>
      <c r="GK283" s="62"/>
      <c r="GL283" s="62"/>
      <c r="GM283" s="62"/>
      <c r="GN283" s="62"/>
      <c r="GO283" s="62"/>
      <c r="GP283" s="62"/>
      <c r="GQ283" s="62"/>
      <c r="GR283" s="62"/>
      <c r="GS283" s="62"/>
      <c r="GT283" s="62"/>
      <c r="GU283" s="62"/>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row>
    <row r="284" spans="1:287" s="454" customFormat="1" ht="27" hidden="1" customHeight="1" outlineLevel="2" x14ac:dyDescent="0.2">
      <c r="A284" s="523"/>
      <c r="B284" s="590" t="s">
        <v>155</v>
      </c>
      <c r="C284" s="1259"/>
      <c r="D284" s="522"/>
      <c r="E284" s="1276"/>
      <c r="F284" s="1276"/>
      <c r="G284" s="30"/>
      <c r="H284" s="1276"/>
      <c r="I284" s="1276"/>
      <c r="J284" s="30"/>
      <c r="K284" s="1276"/>
      <c r="L284" s="1276"/>
      <c r="M284" s="30"/>
      <c r="N284" s="1276"/>
      <c r="O284" s="1276"/>
      <c r="P284" s="30"/>
      <c r="Q284" s="1276"/>
      <c r="R284" s="1276"/>
      <c r="S284" s="30"/>
      <c r="T284" s="1276"/>
      <c r="U284" s="1276"/>
      <c r="V284" s="30"/>
      <c r="W284" s="1276"/>
      <c r="X284" s="1276"/>
      <c r="Y284" s="30"/>
      <c r="Z284" s="1276"/>
      <c r="AA284" s="1276"/>
      <c r="AB284" s="30"/>
      <c r="AC284" s="1276"/>
      <c r="AD284" s="1276"/>
      <c r="AE284" s="30"/>
      <c r="AF284" s="1276"/>
      <c r="AG284" s="1276"/>
      <c r="AH284" s="30"/>
      <c r="AI284" s="1276"/>
      <c r="AJ284" s="1276"/>
      <c r="AK284" s="30"/>
      <c r="AL284" s="1276"/>
      <c r="AM284" s="1276"/>
      <c r="AN284" s="30"/>
      <c r="AO284" s="1276"/>
      <c r="AP284" s="1276"/>
      <c r="AQ284" s="30"/>
      <c r="AR284" s="1276"/>
      <c r="AS284" s="1276"/>
      <c r="AT284" s="30"/>
      <c r="AU284" s="1276"/>
      <c r="AV284" s="1276"/>
      <c r="AW284" s="30"/>
      <c r="AX284" s="1276"/>
      <c r="AY284" s="1276"/>
      <c r="AZ284" s="30"/>
      <c r="BA284" s="1276"/>
      <c r="BB284" s="1276"/>
      <c r="BC284" s="30"/>
      <c r="BD284" s="1276"/>
      <c r="BE284" s="1276"/>
      <c r="BF284" s="30"/>
      <c r="BG284" s="1276"/>
      <c r="BH284" s="1276"/>
      <c r="BI284" s="30"/>
      <c r="BJ284" s="1276"/>
      <c r="BK284" s="1276"/>
      <c r="BL284" s="73"/>
      <c r="BM284" s="31"/>
      <c r="BN284" s="31"/>
      <c r="BO284" s="31"/>
      <c r="BP284" s="31"/>
      <c r="BQ284" s="31"/>
      <c r="BR284" s="31"/>
      <c r="BS284" s="31"/>
      <c r="BT284" s="31"/>
      <c r="BU284" s="31"/>
      <c r="BV284" s="31"/>
      <c r="BW284" s="31"/>
      <c r="BX284" s="31"/>
      <c r="BY284" s="31"/>
      <c r="BZ284" s="31"/>
      <c r="CA284" s="31"/>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row>
    <row r="285" spans="1:287" s="454" customFormat="1" ht="27" hidden="1" customHeight="1" outlineLevel="2" x14ac:dyDescent="0.2">
      <c r="A285" s="523"/>
      <c r="B285" s="525"/>
      <c r="C285" s="1259"/>
      <c r="D285" s="522"/>
      <c r="E285" s="1276"/>
      <c r="F285" s="1276"/>
      <c r="G285" s="30"/>
      <c r="H285" s="1276"/>
      <c r="I285" s="1276"/>
      <c r="J285" s="30"/>
      <c r="K285" s="1276"/>
      <c r="L285" s="1276"/>
      <c r="M285" s="30"/>
      <c r="N285" s="1276"/>
      <c r="O285" s="1276"/>
      <c r="P285" s="30"/>
      <c r="Q285" s="1276"/>
      <c r="R285" s="1276"/>
      <c r="S285" s="30"/>
      <c r="T285" s="1276"/>
      <c r="U285" s="1276"/>
      <c r="V285" s="30"/>
      <c r="W285" s="1276"/>
      <c r="X285" s="1276"/>
      <c r="Y285" s="30"/>
      <c r="Z285" s="1276"/>
      <c r="AA285" s="1276"/>
      <c r="AB285" s="30"/>
      <c r="AC285" s="1276"/>
      <c r="AD285" s="1276"/>
      <c r="AE285" s="30"/>
      <c r="AF285" s="1276"/>
      <c r="AG285" s="1276"/>
      <c r="AH285" s="30"/>
      <c r="AI285" s="1276"/>
      <c r="AJ285" s="1276"/>
      <c r="AK285" s="30"/>
      <c r="AL285" s="1276"/>
      <c r="AM285" s="1276"/>
      <c r="AN285" s="30"/>
      <c r="AO285" s="1276"/>
      <c r="AP285" s="1276"/>
      <c r="AQ285" s="30"/>
      <c r="AR285" s="1276"/>
      <c r="AS285" s="1276"/>
      <c r="AT285" s="30"/>
      <c r="AU285" s="1276"/>
      <c r="AV285" s="1276"/>
      <c r="AW285" s="30"/>
      <c r="AX285" s="1276"/>
      <c r="AY285" s="1276"/>
      <c r="AZ285" s="30"/>
      <c r="BA285" s="1276"/>
      <c r="BB285" s="1276"/>
      <c r="BC285" s="30"/>
      <c r="BD285" s="1276"/>
      <c r="BE285" s="1276"/>
      <c r="BF285" s="30"/>
      <c r="BG285" s="1276"/>
      <c r="BH285" s="1276"/>
      <c r="BI285" s="30"/>
      <c r="BJ285" s="1276"/>
      <c r="BK285" s="1276"/>
      <c r="BL285" s="73"/>
      <c r="BM285" s="31"/>
      <c r="BN285" s="31"/>
      <c r="BO285" s="31"/>
      <c r="BP285" s="31"/>
      <c r="BQ285" s="31"/>
      <c r="BR285" s="31"/>
      <c r="BS285" s="31"/>
      <c r="BT285" s="31"/>
      <c r="BU285" s="31"/>
      <c r="BV285" s="31"/>
      <c r="BW285" s="31"/>
      <c r="BX285" s="31"/>
      <c r="BY285" s="31"/>
      <c r="BZ285" s="31"/>
      <c r="CA285" s="31"/>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row>
    <row r="286" spans="1:287" ht="27" hidden="1" customHeight="1" outlineLevel="3" x14ac:dyDescent="0.2">
      <c r="A286" s="523"/>
      <c r="B286" s="526" t="s">
        <v>156</v>
      </c>
      <c r="C286" s="1259"/>
      <c r="D286" s="524"/>
      <c r="E286" s="1276"/>
      <c r="F286" s="1276"/>
      <c r="H286" s="1276"/>
      <c r="I286" s="1276"/>
      <c r="K286" s="1276"/>
      <c r="L286" s="1276"/>
      <c r="N286" s="1276"/>
      <c r="O286" s="1276"/>
      <c r="Q286" s="1276"/>
      <c r="R286" s="1276"/>
      <c r="T286" s="1276"/>
      <c r="U286" s="1276"/>
      <c r="W286" s="1276"/>
      <c r="X286" s="1276"/>
      <c r="Z286" s="1276"/>
      <c r="AA286" s="1276"/>
      <c r="AC286" s="1276"/>
      <c r="AD286" s="1276"/>
      <c r="AF286" s="1276"/>
      <c r="AG286" s="1276"/>
      <c r="AI286" s="1276"/>
      <c r="AJ286" s="1276"/>
      <c r="AL286" s="1276"/>
      <c r="AM286" s="1276"/>
      <c r="AO286" s="1276"/>
      <c r="AP286" s="1276"/>
      <c r="AR286" s="1276"/>
      <c r="AS286" s="1276"/>
      <c r="AU286" s="1276"/>
      <c r="AV286" s="1276"/>
      <c r="AX286" s="1276"/>
      <c r="AY286" s="1276"/>
      <c r="BA286" s="1276"/>
      <c r="BB286" s="1276"/>
      <c r="BD286" s="1276"/>
      <c r="BE286" s="1276"/>
      <c r="BG286" s="1276"/>
      <c r="BH286" s="1276"/>
      <c r="BJ286" s="1276"/>
      <c r="BK286" s="1276"/>
      <c r="BL286" s="62"/>
      <c r="CB286" s="62"/>
      <c r="CC286" s="62"/>
      <c r="CD286" s="62"/>
      <c r="CE286" s="62"/>
      <c r="CF286" s="62"/>
      <c r="CG286" s="62"/>
      <c r="CH286" s="62"/>
      <c r="CI286" s="62"/>
      <c r="CJ286" s="62"/>
      <c r="CK286" s="62"/>
      <c r="CL286" s="62"/>
      <c r="CM286" s="62"/>
      <c r="CN286" s="62"/>
      <c r="CO286" s="62"/>
      <c r="CP286" s="62"/>
      <c r="CQ286" s="62"/>
      <c r="GH286" s="62"/>
      <c r="GI286" s="62"/>
      <c r="GJ286" s="62"/>
      <c r="GK286" s="62"/>
      <c r="GL286" s="62"/>
      <c r="GM286" s="62"/>
      <c r="GN286" s="62"/>
      <c r="GO286" s="62"/>
      <c r="GP286" s="62"/>
      <c r="GQ286" s="62"/>
      <c r="GR286" s="62"/>
      <c r="GS286" s="62"/>
      <c r="GT286" s="62"/>
      <c r="GU286" s="62"/>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row>
    <row r="287" spans="1:287" ht="27" hidden="1" customHeight="1" outlineLevel="3" x14ac:dyDescent="0.2">
      <c r="A287" s="523"/>
      <c r="B287" s="457" t="s">
        <v>157</v>
      </c>
      <c r="C287" s="1259"/>
      <c r="D287" s="524"/>
      <c r="E287" s="1262"/>
      <c r="F287" s="1263"/>
      <c r="H287" s="1262"/>
      <c r="I287" s="1263"/>
      <c r="K287" s="1262"/>
      <c r="L287" s="1263"/>
      <c r="N287" s="1262"/>
      <c r="O287" s="1263"/>
      <c r="Q287" s="1262"/>
      <c r="R287" s="1263"/>
      <c r="T287" s="1262"/>
      <c r="U287" s="1263"/>
      <c r="W287" s="1262"/>
      <c r="X287" s="1263"/>
      <c r="Z287" s="1262"/>
      <c r="AA287" s="1263"/>
      <c r="AC287" s="1262"/>
      <c r="AD287" s="1263"/>
      <c r="AF287" s="1262"/>
      <c r="AG287" s="1263"/>
      <c r="AI287" s="1262"/>
      <c r="AJ287" s="1263"/>
      <c r="AL287" s="1262"/>
      <c r="AM287" s="1263"/>
      <c r="AO287" s="1262"/>
      <c r="AP287" s="1263"/>
      <c r="AR287" s="1262"/>
      <c r="AS287" s="1263"/>
      <c r="AU287" s="1262"/>
      <c r="AV287" s="1263"/>
      <c r="AX287" s="1262"/>
      <c r="AY287" s="1263"/>
      <c r="BA287" s="1262"/>
      <c r="BB287" s="1263"/>
      <c r="BD287" s="1262"/>
      <c r="BE287" s="1263"/>
      <c r="BG287" s="1262"/>
      <c r="BH287" s="1263"/>
      <c r="BJ287" s="1262"/>
      <c r="BK287" s="1263"/>
      <c r="BL287" s="62"/>
      <c r="CB287" s="62"/>
      <c r="CC287" s="62"/>
      <c r="CD287" s="62"/>
      <c r="CE287" s="62"/>
      <c r="CF287" s="62"/>
      <c r="CG287" s="62"/>
      <c r="CH287" s="62"/>
      <c r="CI287" s="62"/>
      <c r="CJ287" s="62"/>
      <c r="CK287" s="62"/>
      <c r="CL287" s="62"/>
      <c r="CM287" s="62"/>
      <c r="CN287" s="62"/>
      <c r="CO287" s="62"/>
      <c r="CP287" s="62"/>
      <c r="CQ287" s="62"/>
      <c r="GH287" s="62"/>
      <c r="GI287" s="62"/>
      <c r="GJ287" s="62"/>
      <c r="GK287" s="62"/>
      <c r="GL287" s="62"/>
      <c r="GM287" s="62"/>
      <c r="GN287" s="62"/>
      <c r="GO287" s="62"/>
      <c r="GP287" s="62"/>
      <c r="GQ287" s="62"/>
      <c r="GR287" s="62"/>
      <c r="GS287" s="62"/>
      <c r="GT287" s="62"/>
      <c r="GU287" s="62"/>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row>
    <row r="288" spans="1:287" ht="27" hidden="1" customHeight="1" outlineLevel="3" x14ac:dyDescent="0.2">
      <c r="A288" s="523"/>
      <c r="B288" s="457" t="s">
        <v>158</v>
      </c>
      <c r="C288" s="1259"/>
      <c r="D288" s="524"/>
      <c r="E288" s="1262"/>
      <c r="F288" s="1263"/>
      <c r="H288" s="1262"/>
      <c r="I288" s="1263"/>
      <c r="K288" s="1262"/>
      <c r="L288" s="1263"/>
      <c r="N288" s="1262"/>
      <c r="O288" s="1263"/>
      <c r="Q288" s="1262"/>
      <c r="R288" s="1263"/>
      <c r="T288" s="1262"/>
      <c r="U288" s="1263"/>
      <c r="W288" s="1262"/>
      <c r="X288" s="1263"/>
      <c r="Z288" s="1262"/>
      <c r="AA288" s="1263"/>
      <c r="AC288" s="1262"/>
      <c r="AD288" s="1263"/>
      <c r="AF288" s="1262"/>
      <c r="AG288" s="1263"/>
      <c r="AI288" s="1262"/>
      <c r="AJ288" s="1263"/>
      <c r="AL288" s="1262"/>
      <c r="AM288" s="1263"/>
      <c r="AO288" s="1262"/>
      <c r="AP288" s="1263"/>
      <c r="AR288" s="1262"/>
      <c r="AS288" s="1263"/>
      <c r="AU288" s="1262"/>
      <c r="AV288" s="1263"/>
      <c r="AX288" s="1262"/>
      <c r="AY288" s="1263"/>
      <c r="BA288" s="1262"/>
      <c r="BB288" s="1263"/>
      <c r="BD288" s="1262"/>
      <c r="BE288" s="1263"/>
      <c r="BG288" s="1262"/>
      <c r="BH288" s="1263"/>
      <c r="BJ288" s="1262"/>
      <c r="BK288" s="1263"/>
      <c r="BL288" s="62"/>
      <c r="CB288" s="62"/>
      <c r="CC288" s="62"/>
      <c r="CD288" s="62"/>
      <c r="CE288" s="62"/>
      <c r="CF288" s="62"/>
      <c r="CG288" s="62"/>
      <c r="CH288" s="62"/>
      <c r="CI288" s="62"/>
      <c r="CJ288" s="62"/>
      <c r="CK288" s="62"/>
      <c r="CL288" s="62"/>
      <c r="CM288" s="62"/>
      <c r="CN288" s="62"/>
      <c r="CO288" s="62"/>
      <c r="CP288" s="62"/>
      <c r="CQ288" s="62"/>
      <c r="GH288" s="62"/>
      <c r="GI288" s="62"/>
      <c r="GJ288" s="62"/>
      <c r="GK288" s="62"/>
      <c r="GL288" s="62"/>
      <c r="GM288" s="62"/>
      <c r="GN288" s="62"/>
      <c r="GO288" s="62"/>
      <c r="GP288" s="62"/>
      <c r="GQ288" s="62"/>
      <c r="GR288" s="62"/>
      <c r="GS288" s="62"/>
      <c r="GT288" s="62"/>
      <c r="GU288" s="62"/>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row>
    <row r="289" spans="1:287" s="454" customFormat="1" ht="27" hidden="1" customHeight="1" outlineLevel="2" x14ac:dyDescent="0.2">
      <c r="A289" s="523"/>
      <c r="B289" s="527"/>
      <c r="C289" s="1259"/>
      <c r="D289" s="522"/>
      <c r="E289" s="1274"/>
      <c r="F289" s="1275"/>
      <c r="G289" s="30"/>
      <c r="H289" s="1274"/>
      <c r="I289" s="1275"/>
      <c r="J289" s="30"/>
      <c r="K289" s="1274"/>
      <c r="L289" s="1275"/>
      <c r="M289" s="30"/>
      <c r="N289" s="1274"/>
      <c r="O289" s="1275"/>
      <c r="P289" s="30"/>
      <c r="Q289" s="1274"/>
      <c r="R289" s="1275"/>
      <c r="S289" s="30"/>
      <c r="T289" s="1274"/>
      <c r="U289" s="1275"/>
      <c r="V289" s="30"/>
      <c r="W289" s="1274"/>
      <c r="X289" s="1275"/>
      <c r="Y289" s="30"/>
      <c r="Z289" s="1274"/>
      <c r="AA289" s="1275"/>
      <c r="AB289" s="30"/>
      <c r="AC289" s="1274"/>
      <c r="AD289" s="1275"/>
      <c r="AE289" s="30"/>
      <c r="AF289" s="1274"/>
      <c r="AG289" s="1275"/>
      <c r="AH289" s="30"/>
      <c r="AI289" s="1274"/>
      <c r="AJ289" s="1275"/>
      <c r="AK289" s="30"/>
      <c r="AL289" s="1274"/>
      <c r="AM289" s="1275"/>
      <c r="AN289" s="30"/>
      <c r="AO289" s="1274"/>
      <c r="AP289" s="1275"/>
      <c r="AQ289" s="30"/>
      <c r="AR289" s="1274"/>
      <c r="AS289" s="1275"/>
      <c r="AT289" s="30"/>
      <c r="AU289" s="1274"/>
      <c r="AV289" s="1275"/>
      <c r="AW289" s="30"/>
      <c r="AX289" s="1274"/>
      <c r="AY289" s="1275"/>
      <c r="AZ289" s="30"/>
      <c r="BA289" s="1274"/>
      <c r="BB289" s="1275"/>
      <c r="BC289" s="30"/>
      <c r="BD289" s="1274"/>
      <c r="BE289" s="1275"/>
      <c r="BF289" s="30"/>
      <c r="BG289" s="1274"/>
      <c r="BH289" s="1275"/>
      <c r="BI289" s="30"/>
      <c r="BJ289" s="1274"/>
      <c r="BK289" s="1275"/>
      <c r="BL289" s="73"/>
      <c r="BM289" s="31"/>
      <c r="BN289" s="31"/>
      <c r="BO289" s="31"/>
      <c r="BP289" s="31"/>
      <c r="BQ289" s="31"/>
      <c r="BR289" s="31"/>
      <c r="BS289" s="31"/>
      <c r="BT289" s="31"/>
      <c r="BU289" s="31"/>
      <c r="BV289" s="31"/>
      <c r="BW289" s="31"/>
      <c r="BX289" s="31"/>
      <c r="BY289" s="31"/>
      <c r="BZ289" s="31"/>
      <c r="CA289" s="31"/>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row>
    <row r="290" spans="1:287" ht="27" hidden="1" customHeight="1" outlineLevel="2" x14ac:dyDescent="0.2">
      <c r="A290" s="523"/>
      <c r="B290" s="526" t="s">
        <v>72</v>
      </c>
      <c r="C290" s="1259"/>
      <c r="D290" s="524"/>
      <c r="E290" s="1254"/>
      <c r="F290" s="1254"/>
      <c r="G290" s="2"/>
      <c r="H290" s="1254"/>
      <c r="I290" s="1254"/>
      <c r="J290" s="2"/>
      <c r="K290" s="1254"/>
      <c r="L290" s="1254"/>
      <c r="M290" s="2"/>
      <c r="N290" s="1254"/>
      <c r="O290" s="1254"/>
      <c r="P290" s="2"/>
      <c r="Q290" s="1254"/>
      <c r="R290" s="1254"/>
      <c r="S290" s="2"/>
      <c r="T290" s="1254"/>
      <c r="U290" s="1254"/>
      <c r="V290" s="2"/>
      <c r="W290" s="1254"/>
      <c r="X290" s="1254"/>
      <c r="Y290" s="2"/>
      <c r="Z290" s="1254"/>
      <c r="AA290" s="1254"/>
      <c r="AB290" s="2"/>
      <c r="AC290" s="1254"/>
      <c r="AD290" s="1254"/>
      <c r="AE290" s="2"/>
      <c r="AF290" s="1254"/>
      <c r="AG290" s="1254"/>
      <c r="AH290" s="2"/>
      <c r="AI290" s="1254"/>
      <c r="AJ290" s="1254"/>
      <c r="AK290" s="2"/>
      <c r="AL290" s="1254"/>
      <c r="AM290" s="1254"/>
      <c r="AN290" s="2"/>
      <c r="AO290" s="1254"/>
      <c r="AP290" s="1254"/>
      <c r="AQ290" s="2"/>
      <c r="AR290" s="1254"/>
      <c r="AS290" s="1254"/>
      <c r="AT290" s="2"/>
      <c r="AU290" s="1254"/>
      <c r="AV290" s="1254"/>
      <c r="AW290" s="2"/>
      <c r="AX290" s="1254"/>
      <c r="AY290" s="1254"/>
      <c r="AZ290" s="2"/>
      <c r="BA290" s="1254"/>
      <c r="BB290" s="1254"/>
      <c r="BC290" s="2"/>
      <c r="BD290" s="1254"/>
      <c r="BE290" s="1254"/>
      <c r="BF290" s="2"/>
      <c r="BG290" s="1254"/>
      <c r="BH290" s="1254"/>
      <c r="BI290" s="2"/>
      <c r="BJ290" s="1254"/>
      <c r="BK290" s="1254"/>
      <c r="BL290" s="62"/>
      <c r="CB290" s="62"/>
      <c r="CC290" s="62"/>
      <c r="CD290" s="62"/>
      <c r="CE290" s="62"/>
      <c r="CF290" s="62"/>
      <c r="CG290" s="62"/>
      <c r="CH290" s="62"/>
      <c r="CI290" s="62"/>
      <c r="CJ290" s="62"/>
      <c r="CK290" s="62"/>
      <c r="CL290" s="62"/>
      <c r="CM290" s="62"/>
      <c r="CN290" s="62"/>
      <c r="CO290" s="62"/>
      <c r="CP290" s="62"/>
      <c r="CQ290" s="62"/>
      <c r="GH290" s="62"/>
      <c r="GI290" s="62"/>
      <c r="GJ290" s="62"/>
      <c r="GK290" s="62"/>
      <c r="GL290" s="62"/>
      <c r="GM290" s="62"/>
      <c r="GN290" s="62"/>
      <c r="GO290" s="62"/>
      <c r="GP290" s="62"/>
      <c r="GQ290" s="62"/>
      <c r="GR290" s="62"/>
      <c r="GS290" s="62"/>
      <c r="GT290" s="62"/>
      <c r="GU290" s="62"/>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row>
    <row r="291" spans="1:287" ht="27" hidden="1" customHeight="1" outlineLevel="2" x14ac:dyDescent="0.2">
      <c r="A291" s="523"/>
      <c r="B291" s="457" t="s">
        <v>73</v>
      </c>
      <c r="C291" s="1259"/>
      <c r="D291" s="524"/>
      <c r="E291" s="1254"/>
      <c r="F291" s="1254"/>
      <c r="G291" s="2"/>
      <c r="H291" s="1254"/>
      <c r="I291" s="1254"/>
      <c r="J291" s="2"/>
      <c r="K291" s="1254"/>
      <c r="L291" s="1254"/>
      <c r="M291" s="2"/>
      <c r="N291" s="1254"/>
      <c r="O291" s="1254"/>
      <c r="P291" s="2"/>
      <c r="Q291" s="1254"/>
      <c r="R291" s="1254"/>
      <c r="S291" s="2"/>
      <c r="T291" s="1254"/>
      <c r="U291" s="1254"/>
      <c r="V291" s="2"/>
      <c r="W291" s="1254"/>
      <c r="X291" s="1254"/>
      <c r="Y291" s="2"/>
      <c r="Z291" s="1254"/>
      <c r="AA291" s="1254"/>
      <c r="AB291" s="2"/>
      <c r="AC291" s="1254"/>
      <c r="AD291" s="1254"/>
      <c r="AE291" s="2"/>
      <c r="AF291" s="1254"/>
      <c r="AG291" s="1254"/>
      <c r="AH291" s="2"/>
      <c r="AI291" s="1254"/>
      <c r="AJ291" s="1254"/>
      <c r="AK291" s="2"/>
      <c r="AL291" s="1254"/>
      <c r="AM291" s="1254"/>
      <c r="AN291" s="2"/>
      <c r="AO291" s="1254"/>
      <c r="AP291" s="1254"/>
      <c r="AQ291" s="2"/>
      <c r="AR291" s="1254"/>
      <c r="AS291" s="1254"/>
      <c r="AT291" s="2"/>
      <c r="AU291" s="1254"/>
      <c r="AV291" s="1254"/>
      <c r="AW291" s="2"/>
      <c r="AX291" s="1254"/>
      <c r="AY291" s="1254"/>
      <c r="AZ291" s="2"/>
      <c r="BA291" s="1254"/>
      <c r="BB291" s="1254"/>
      <c r="BC291" s="2"/>
      <c r="BD291" s="1254"/>
      <c r="BE291" s="1254"/>
      <c r="BF291" s="2"/>
      <c r="BG291" s="1254"/>
      <c r="BH291" s="1254"/>
      <c r="BI291" s="2"/>
      <c r="BJ291" s="1254"/>
      <c r="BK291" s="1254"/>
      <c r="BL291" s="62"/>
      <c r="CB291" s="62"/>
      <c r="CC291" s="62"/>
      <c r="CD291" s="62"/>
      <c r="CE291" s="62"/>
      <c r="CF291" s="62"/>
      <c r="CG291" s="62"/>
      <c r="CH291" s="62"/>
      <c r="CI291" s="62"/>
      <c r="CJ291" s="62"/>
      <c r="CK291" s="62"/>
      <c r="CL291" s="62"/>
      <c r="CM291" s="62"/>
      <c r="CN291" s="62"/>
      <c r="CO291" s="62"/>
      <c r="CP291" s="62"/>
      <c r="CQ291" s="62"/>
      <c r="GH291" s="62"/>
      <c r="GI291" s="62"/>
      <c r="GJ291" s="62"/>
      <c r="GK291" s="62"/>
      <c r="GL291" s="62"/>
      <c r="GM291" s="62"/>
      <c r="GN291" s="62"/>
      <c r="GO291" s="62"/>
      <c r="GP291" s="62"/>
      <c r="GQ291" s="62"/>
      <c r="GR291" s="62"/>
      <c r="GS291" s="62"/>
      <c r="GT291" s="62"/>
      <c r="GU291" s="62"/>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row>
    <row r="292" spans="1:287" ht="27" hidden="1" customHeight="1" outlineLevel="2" x14ac:dyDescent="0.2">
      <c r="A292" s="523"/>
      <c r="B292" s="457" t="s">
        <v>126</v>
      </c>
      <c r="C292" s="1259"/>
      <c r="D292" s="524"/>
      <c r="E292" s="1254"/>
      <c r="F292" s="1254"/>
      <c r="G292" s="2"/>
      <c r="H292" s="1254"/>
      <c r="I292" s="1254"/>
      <c r="J292" s="2"/>
      <c r="K292" s="1254"/>
      <c r="L292" s="1254"/>
      <c r="M292" s="2"/>
      <c r="N292" s="1254"/>
      <c r="O292" s="1254"/>
      <c r="P292" s="2"/>
      <c r="Q292" s="1254"/>
      <c r="R292" s="1254"/>
      <c r="S292" s="2"/>
      <c r="T292" s="1254"/>
      <c r="U292" s="1254"/>
      <c r="V292" s="2"/>
      <c r="W292" s="1254"/>
      <c r="X292" s="1254"/>
      <c r="Y292" s="2"/>
      <c r="Z292" s="1254"/>
      <c r="AA292" s="1254"/>
      <c r="AB292" s="2"/>
      <c r="AC292" s="1254"/>
      <c r="AD292" s="1254"/>
      <c r="AE292" s="2"/>
      <c r="AF292" s="1254"/>
      <c r="AG292" s="1254"/>
      <c r="AH292" s="2"/>
      <c r="AI292" s="1254"/>
      <c r="AJ292" s="1254"/>
      <c r="AK292" s="2"/>
      <c r="AL292" s="1254"/>
      <c r="AM292" s="1254"/>
      <c r="AN292" s="2"/>
      <c r="AO292" s="1254"/>
      <c r="AP292" s="1254"/>
      <c r="AQ292" s="2"/>
      <c r="AR292" s="1254"/>
      <c r="AS292" s="1254"/>
      <c r="AT292" s="2"/>
      <c r="AU292" s="1254"/>
      <c r="AV292" s="1254"/>
      <c r="AW292" s="2"/>
      <c r="AX292" s="1254"/>
      <c r="AY292" s="1254"/>
      <c r="AZ292" s="2"/>
      <c r="BA292" s="1254"/>
      <c r="BB292" s="1254"/>
      <c r="BC292" s="2"/>
      <c r="BD292" s="1254"/>
      <c r="BE292" s="1254"/>
      <c r="BF292" s="2"/>
      <c r="BG292" s="1254"/>
      <c r="BH292" s="1254"/>
      <c r="BI292" s="2"/>
      <c r="BJ292" s="1254"/>
      <c r="BK292" s="1254"/>
      <c r="BL292" s="62"/>
      <c r="CB292" s="62"/>
      <c r="CC292" s="62"/>
      <c r="CD292" s="62"/>
      <c r="CE292" s="62"/>
      <c r="CF292" s="62"/>
      <c r="CG292" s="62"/>
      <c r="CH292" s="62"/>
      <c r="CI292" s="62"/>
      <c r="CJ292" s="62"/>
      <c r="CK292" s="62"/>
      <c r="CL292" s="62"/>
      <c r="CM292" s="62"/>
      <c r="CN292" s="62"/>
      <c r="CO292" s="62"/>
      <c r="CP292" s="62"/>
      <c r="CQ292" s="62"/>
      <c r="GH292" s="62"/>
      <c r="GI292" s="62"/>
      <c r="GJ292" s="62"/>
      <c r="GK292" s="62"/>
      <c r="GL292" s="62"/>
      <c r="GM292" s="62"/>
      <c r="GN292" s="62"/>
      <c r="GO292" s="62"/>
      <c r="GP292" s="62"/>
      <c r="GQ292" s="62"/>
      <c r="GR292" s="62"/>
      <c r="GS292" s="62"/>
      <c r="GT292" s="62"/>
      <c r="GU292" s="62"/>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row>
    <row r="293" spans="1:287" ht="27" hidden="1" customHeight="1" outlineLevel="2" x14ac:dyDescent="0.2">
      <c r="A293" s="523"/>
      <c r="B293" s="457" t="s">
        <v>100</v>
      </c>
      <c r="C293" s="1259"/>
      <c r="D293" s="524"/>
      <c r="E293" s="1254"/>
      <c r="F293" s="1254"/>
      <c r="G293" s="2"/>
      <c r="H293" s="1254"/>
      <c r="I293" s="1254"/>
      <c r="J293" s="2"/>
      <c r="K293" s="1254"/>
      <c r="L293" s="1254"/>
      <c r="M293" s="2"/>
      <c r="N293" s="1254"/>
      <c r="O293" s="1254"/>
      <c r="P293" s="2"/>
      <c r="Q293" s="1254"/>
      <c r="R293" s="1254"/>
      <c r="S293" s="2"/>
      <c r="T293" s="1254"/>
      <c r="U293" s="1254"/>
      <c r="V293" s="2"/>
      <c r="W293" s="1254"/>
      <c r="X293" s="1254"/>
      <c r="Y293" s="2"/>
      <c r="Z293" s="1254"/>
      <c r="AA293" s="1254"/>
      <c r="AB293" s="2"/>
      <c r="AC293" s="1254"/>
      <c r="AD293" s="1254"/>
      <c r="AE293" s="2"/>
      <c r="AF293" s="1254"/>
      <c r="AG293" s="1254"/>
      <c r="AH293" s="2"/>
      <c r="AI293" s="1254"/>
      <c r="AJ293" s="1254"/>
      <c r="AK293" s="2"/>
      <c r="AL293" s="1254"/>
      <c r="AM293" s="1254"/>
      <c r="AN293" s="2"/>
      <c r="AO293" s="1254"/>
      <c r="AP293" s="1254"/>
      <c r="AQ293" s="2"/>
      <c r="AR293" s="1254"/>
      <c r="AS293" s="1254"/>
      <c r="AT293" s="2"/>
      <c r="AU293" s="1254"/>
      <c r="AV293" s="1254"/>
      <c r="AW293" s="2"/>
      <c r="AX293" s="1254"/>
      <c r="AY293" s="1254"/>
      <c r="AZ293" s="2"/>
      <c r="BA293" s="1254"/>
      <c r="BB293" s="1254"/>
      <c r="BC293" s="2"/>
      <c r="BD293" s="1254"/>
      <c r="BE293" s="1254"/>
      <c r="BF293" s="2"/>
      <c r="BG293" s="1254"/>
      <c r="BH293" s="1254"/>
      <c r="BI293" s="2"/>
      <c r="BJ293" s="1254"/>
      <c r="BK293" s="1254"/>
      <c r="BL293" s="62"/>
      <c r="CB293" s="62"/>
      <c r="CC293" s="62"/>
      <c r="CD293" s="62"/>
      <c r="CE293" s="62"/>
      <c r="CF293" s="62"/>
      <c r="CG293" s="62"/>
      <c r="CH293" s="62"/>
      <c r="CI293" s="62"/>
      <c r="CJ293" s="62"/>
      <c r="CK293" s="62"/>
      <c r="CL293" s="62"/>
      <c r="CM293" s="62"/>
      <c r="CN293" s="62"/>
      <c r="CO293" s="62"/>
      <c r="CP293" s="62"/>
      <c r="CQ293" s="62"/>
      <c r="GH293" s="62"/>
      <c r="GI293" s="62"/>
      <c r="GJ293" s="62"/>
      <c r="GK293" s="62"/>
      <c r="GL293" s="62"/>
      <c r="GM293" s="62"/>
      <c r="GN293" s="62"/>
      <c r="GO293" s="62"/>
      <c r="GP293" s="62"/>
      <c r="GQ293" s="62"/>
      <c r="GR293" s="62"/>
      <c r="GS293" s="62"/>
      <c r="GT293" s="62"/>
      <c r="GU293" s="62"/>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row>
    <row r="294" spans="1:287" ht="27" hidden="1" customHeight="1" outlineLevel="2" x14ac:dyDescent="0.2">
      <c r="A294" s="523"/>
      <c r="B294" s="457" t="s">
        <v>74</v>
      </c>
      <c r="C294" s="1259"/>
      <c r="D294" s="524"/>
      <c r="E294" s="1254"/>
      <c r="F294" s="1254"/>
      <c r="G294" s="2"/>
      <c r="H294" s="1254"/>
      <c r="I294" s="1254"/>
      <c r="J294" s="2"/>
      <c r="K294" s="1254"/>
      <c r="L294" s="1254"/>
      <c r="M294" s="2"/>
      <c r="N294" s="1254"/>
      <c r="O294" s="1254"/>
      <c r="P294" s="2"/>
      <c r="Q294" s="1254"/>
      <c r="R294" s="1254"/>
      <c r="S294" s="2"/>
      <c r="T294" s="1254"/>
      <c r="U294" s="1254"/>
      <c r="V294" s="2"/>
      <c r="W294" s="1254"/>
      <c r="X294" s="1254"/>
      <c r="Y294" s="2"/>
      <c r="Z294" s="1254"/>
      <c r="AA294" s="1254"/>
      <c r="AB294" s="2"/>
      <c r="AC294" s="1254"/>
      <c r="AD294" s="1254"/>
      <c r="AE294" s="2"/>
      <c r="AF294" s="1254"/>
      <c r="AG294" s="1254"/>
      <c r="AH294" s="2"/>
      <c r="AI294" s="1254"/>
      <c r="AJ294" s="1254"/>
      <c r="AK294" s="2"/>
      <c r="AL294" s="1254"/>
      <c r="AM294" s="1254"/>
      <c r="AN294" s="2"/>
      <c r="AO294" s="1254"/>
      <c r="AP294" s="1254"/>
      <c r="AQ294" s="2"/>
      <c r="AR294" s="1254"/>
      <c r="AS294" s="1254"/>
      <c r="AT294" s="2"/>
      <c r="AU294" s="1254"/>
      <c r="AV294" s="1254"/>
      <c r="AW294" s="2"/>
      <c r="AX294" s="1254"/>
      <c r="AY294" s="1254"/>
      <c r="AZ294" s="2"/>
      <c r="BA294" s="1254"/>
      <c r="BB294" s="1254"/>
      <c r="BC294" s="2"/>
      <c r="BD294" s="1254"/>
      <c r="BE294" s="1254"/>
      <c r="BF294" s="2"/>
      <c r="BG294" s="1254"/>
      <c r="BH294" s="1254"/>
      <c r="BI294" s="2"/>
      <c r="BJ294" s="1254"/>
      <c r="BK294" s="1254"/>
      <c r="BL294" s="62"/>
      <c r="CB294" s="62"/>
      <c r="CC294" s="62"/>
      <c r="CD294" s="62"/>
      <c r="CE294" s="62"/>
      <c r="CF294" s="62"/>
      <c r="CG294" s="62"/>
      <c r="CH294" s="62"/>
      <c r="CI294" s="62"/>
      <c r="CJ294" s="62"/>
      <c r="CK294" s="62"/>
      <c r="CL294" s="62"/>
      <c r="CM294" s="62"/>
      <c r="CN294" s="62"/>
      <c r="CO294" s="62"/>
      <c r="CP294" s="62"/>
      <c r="CQ294" s="62"/>
      <c r="GH294" s="62"/>
      <c r="GI294" s="62"/>
      <c r="GJ294" s="62"/>
      <c r="GK294" s="62"/>
      <c r="GL294" s="62"/>
      <c r="GM294" s="62"/>
      <c r="GN294" s="62"/>
      <c r="GO294" s="62"/>
      <c r="GP294" s="62"/>
      <c r="GQ294" s="62"/>
      <c r="GR294" s="62"/>
      <c r="GS294" s="62"/>
      <c r="GT294" s="62"/>
      <c r="GU294" s="62"/>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row>
    <row r="295" spans="1:287" s="454" customFormat="1" ht="27" hidden="1" customHeight="1" outlineLevel="2" x14ac:dyDescent="0.2">
      <c r="A295" s="528"/>
      <c r="B295" s="526"/>
      <c r="C295" s="1259"/>
      <c r="D295" s="529"/>
      <c r="E295" s="1255"/>
      <c r="F295" s="1255"/>
      <c r="G295" s="2"/>
      <c r="H295" s="1255"/>
      <c r="I295" s="1255"/>
      <c r="J295" s="2"/>
      <c r="K295" s="1255"/>
      <c r="L295" s="1255"/>
      <c r="M295" s="2"/>
      <c r="N295" s="1255"/>
      <c r="O295" s="1255"/>
      <c r="P295" s="2"/>
      <c r="Q295" s="1255"/>
      <c r="R295" s="1255"/>
      <c r="S295" s="2"/>
      <c r="T295" s="1255"/>
      <c r="U295" s="1255"/>
      <c r="V295" s="2"/>
      <c r="W295" s="1255"/>
      <c r="X295" s="1255"/>
      <c r="Y295" s="2"/>
      <c r="Z295" s="1255"/>
      <c r="AA295" s="1255"/>
      <c r="AB295" s="2"/>
      <c r="AC295" s="1255"/>
      <c r="AD295" s="1255"/>
      <c r="AE295" s="2"/>
      <c r="AF295" s="1255"/>
      <c r="AG295" s="1255"/>
      <c r="AH295" s="2"/>
      <c r="AI295" s="1255"/>
      <c r="AJ295" s="1255"/>
      <c r="AK295" s="2"/>
      <c r="AL295" s="1255"/>
      <c r="AM295" s="1255"/>
      <c r="AN295" s="2"/>
      <c r="AO295" s="1255"/>
      <c r="AP295" s="1255"/>
      <c r="AQ295" s="2"/>
      <c r="AR295" s="1255"/>
      <c r="AS295" s="1255"/>
      <c r="AT295" s="2"/>
      <c r="AU295" s="1255"/>
      <c r="AV295" s="1255"/>
      <c r="AW295" s="2"/>
      <c r="AX295" s="1255"/>
      <c r="AY295" s="1255"/>
      <c r="AZ295" s="2"/>
      <c r="BA295" s="1255"/>
      <c r="BB295" s="1255"/>
      <c r="BC295" s="2"/>
      <c r="BD295" s="1255"/>
      <c r="BE295" s="1255"/>
      <c r="BF295" s="2"/>
      <c r="BG295" s="1255"/>
      <c r="BH295" s="1255"/>
      <c r="BI295" s="2"/>
      <c r="BJ295" s="1255"/>
      <c r="BK295" s="1255"/>
      <c r="BL295" s="73"/>
      <c r="BM295" s="31"/>
      <c r="BN295" s="31"/>
      <c r="BO295" s="31"/>
      <c r="BP295" s="31"/>
      <c r="BQ295" s="31"/>
      <c r="BR295" s="31"/>
      <c r="BS295" s="31"/>
      <c r="BT295" s="31"/>
      <c r="BU295" s="31"/>
      <c r="BV295" s="31"/>
      <c r="BW295" s="31"/>
      <c r="BX295" s="31"/>
      <c r="BY295" s="31"/>
      <c r="BZ295" s="31"/>
      <c r="CA295" s="31"/>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row>
    <row r="296" spans="1:287" ht="27" hidden="1" customHeight="1" outlineLevel="2" x14ac:dyDescent="0.2">
      <c r="A296" s="523"/>
      <c r="B296" s="603" t="s">
        <v>331</v>
      </c>
      <c r="C296" s="1259"/>
      <c r="D296" s="524"/>
      <c r="E296" s="1254"/>
      <c r="F296" s="1254"/>
      <c r="G296" s="2"/>
      <c r="H296" s="1254"/>
      <c r="I296" s="1254"/>
      <c r="J296" s="2"/>
      <c r="K296" s="1254"/>
      <c r="L296" s="1254"/>
      <c r="M296" s="2"/>
      <c r="N296" s="1254"/>
      <c r="O296" s="1254"/>
      <c r="P296" s="2"/>
      <c r="Q296" s="1254"/>
      <c r="R296" s="1254"/>
      <c r="S296" s="2"/>
      <c r="T296" s="1254"/>
      <c r="U296" s="1254"/>
      <c r="V296" s="2"/>
      <c r="W296" s="1254"/>
      <c r="X296" s="1254"/>
      <c r="Y296" s="2"/>
      <c r="Z296" s="1254"/>
      <c r="AA296" s="1254"/>
      <c r="AB296" s="2"/>
      <c r="AC296" s="1254"/>
      <c r="AD296" s="1254"/>
      <c r="AE296" s="2"/>
      <c r="AF296" s="1254"/>
      <c r="AG296" s="1254"/>
      <c r="AH296" s="2"/>
      <c r="AI296" s="1254"/>
      <c r="AJ296" s="1254"/>
      <c r="AK296" s="2"/>
      <c r="AL296" s="1254"/>
      <c r="AM296" s="1254"/>
      <c r="AN296" s="2"/>
      <c r="AO296" s="1254"/>
      <c r="AP296" s="1254"/>
      <c r="AQ296" s="2"/>
      <c r="AR296" s="1254"/>
      <c r="AS296" s="1254"/>
      <c r="AT296" s="2"/>
      <c r="AU296" s="1254"/>
      <c r="AV296" s="1254"/>
      <c r="AW296" s="2"/>
      <c r="AX296" s="1254"/>
      <c r="AY296" s="1254"/>
      <c r="AZ296" s="2"/>
      <c r="BA296" s="1254"/>
      <c r="BB296" s="1254"/>
      <c r="BC296" s="2"/>
      <c r="BD296" s="1254"/>
      <c r="BE296" s="1254"/>
      <c r="BF296" s="2"/>
      <c r="BG296" s="1254"/>
      <c r="BH296" s="1254"/>
      <c r="BI296" s="2"/>
      <c r="BJ296" s="1254"/>
      <c r="BK296" s="1254"/>
      <c r="BL296" s="62"/>
      <c r="CB296" s="62"/>
      <c r="CC296" s="62"/>
      <c r="CD296" s="62"/>
      <c r="CE296" s="62"/>
      <c r="CF296" s="62"/>
      <c r="CG296" s="62"/>
      <c r="CH296" s="62"/>
      <c r="CI296" s="62"/>
      <c r="CJ296" s="62"/>
      <c r="CK296" s="62"/>
      <c r="CL296" s="62"/>
      <c r="CM296" s="62"/>
      <c r="CN296" s="62"/>
      <c r="CO296" s="62"/>
      <c r="CP296" s="62"/>
      <c r="CQ296" s="62"/>
      <c r="GH296" s="62"/>
      <c r="GI296" s="62"/>
      <c r="GJ296" s="62"/>
      <c r="GK296" s="62"/>
      <c r="GL296" s="62"/>
      <c r="GM296" s="62"/>
      <c r="GN296" s="62"/>
      <c r="GO296" s="62"/>
      <c r="GP296" s="62"/>
      <c r="GQ296" s="62"/>
      <c r="GR296" s="62"/>
      <c r="GS296" s="62"/>
      <c r="GT296" s="62"/>
      <c r="GU296" s="62"/>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row>
    <row r="297" spans="1:287" ht="27" hidden="1" customHeight="1" outlineLevel="2" x14ac:dyDescent="0.2">
      <c r="A297" s="523"/>
      <c r="B297" s="457" t="s">
        <v>75</v>
      </c>
      <c r="C297" s="1259"/>
      <c r="D297" s="524"/>
      <c r="E297" s="1254"/>
      <c r="F297" s="1254"/>
      <c r="G297" s="2"/>
      <c r="H297" s="1254"/>
      <c r="I297" s="1254"/>
      <c r="J297" s="2"/>
      <c r="K297" s="1254"/>
      <c r="L297" s="1254"/>
      <c r="M297" s="2"/>
      <c r="N297" s="1254"/>
      <c r="O297" s="1254"/>
      <c r="P297" s="2"/>
      <c r="Q297" s="1254"/>
      <c r="R297" s="1254"/>
      <c r="S297" s="2"/>
      <c r="T297" s="1254"/>
      <c r="U297" s="1254"/>
      <c r="V297" s="2"/>
      <c r="W297" s="1254"/>
      <c r="X297" s="1254"/>
      <c r="Y297" s="2"/>
      <c r="Z297" s="1254"/>
      <c r="AA297" s="1254"/>
      <c r="AB297" s="2"/>
      <c r="AC297" s="1254"/>
      <c r="AD297" s="1254"/>
      <c r="AE297" s="2"/>
      <c r="AF297" s="1254"/>
      <c r="AG297" s="1254"/>
      <c r="AH297" s="2"/>
      <c r="AI297" s="1254"/>
      <c r="AJ297" s="1254"/>
      <c r="AK297" s="2"/>
      <c r="AL297" s="1254"/>
      <c r="AM297" s="1254"/>
      <c r="AN297" s="2"/>
      <c r="AO297" s="1254"/>
      <c r="AP297" s="1254"/>
      <c r="AQ297" s="2"/>
      <c r="AR297" s="1254"/>
      <c r="AS297" s="1254"/>
      <c r="AT297" s="2"/>
      <c r="AU297" s="1254"/>
      <c r="AV297" s="1254"/>
      <c r="AW297" s="2"/>
      <c r="AX297" s="1254"/>
      <c r="AY297" s="1254"/>
      <c r="AZ297" s="2"/>
      <c r="BA297" s="1254"/>
      <c r="BB297" s="1254"/>
      <c r="BC297" s="2"/>
      <c r="BD297" s="1254"/>
      <c r="BE297" s="1254"/>
      <c r="BF297" s="2"/>
      <c r="BG297" s="1254"/>
      <c r="BH297" s="1254"/>
      <c r="BI297" s="2"/>
      <c r="BJ297" s="1254"/>
      <c r="BK297" s="1254"/>
      <c r="BL297" s="62"/>
      <c r="CB297" s="62"/>
      <c r="CC297" s="62"/>
      <c r="CD297" s="62"/>
      <c r="CE297" s="62"/>
      <c r="CF297" s="62"/>
      <c r="CG297" s="62"/>
      <c r="CH297" s="62"/>
      <c r="CI297" s="62"/>
      <c r="CJ297" s="62"/>
      <c r="CK297" s="62"/>
      <c r="CL297" s="62"/>
      <c r="CM297" s="62"/>
      <c r="CN297" s="62"/>
      <c r="CO297" s="62"/>
      <c r="CP297" s="62"/>
      <c r="CQ297" s="62"/>
      <c r="GH297" s="62"/>
      <c r="GI297" s="62"/>
      <c r="GJ297" s="62"/>
      <c r="GK297" s="62"/>
      <c r="GL297" s="62"/>
      <c r="GM297" s="62"/>
      <c r="GN297" s="62"/>
      <c r="GO297" s="62"/>
      <c r="GP297" s="62"/>
      <c r="GQ297" s="62"/>
      <c r="GR297" s="62"/>
      <c r="GS297" s="62"/>
      <c r="GT297" s="62"/>
      <c r="GU297" s="62"/>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row>
    <row r="298" spans="1:287" ht="27" hidden="1" customHeight="1" outlineLevel="2" x14ac:dyDescent="0.2">
      <c r="A298" s="523"/>
      <c r="B298" s="457" t="s">
        <v>76</v>
      </c>
      <c r="C298" s="1259"/>
      <c r="D298" s="524"/>
      <c r="E298" s="1254"/>
      <c r="F298" s="1254"/>
      <c r="G298" s="2"/>
      <c r="H298" s="1254"/>
      <c r="I298" s="1254"/>
      <c r="J298" s="2"/>
      <c r="K298" s="1254"/>
      <c r="L298" s="1254"/>
      <c r="M298" s="2"/>
      <c r="N298" s="1254"/>
      <c r="O298" s="1254"/>
      <c r="P298" s="2"/>
      <c r="Q298" s="1254"/>
      <c r="R298" s="1254"/>
      <c r="S298" s="2"/>
      <c r="T298" s="1254"/>
      <c r="U298" s="1254"/>
      <c r="V298" s="2"/>
      <c r="W298" s="1254"/>
      <c r="X298" s="1254"/>
      <c r="Y298" s="2"/>
      <c r="Z298" s="1254"/>
      <c r="AA298" s="1254"/>
      <c r="AB298" s="2"/>
      <c r="AC298" s="1254"/>
      <c r="AD298" s="1254"/>
      <c r="AE298" s="2"/>
      <c r="AF298" s="1254"/>
      <c r="AG298" s="1254"/>
      <c r="AH298" s="2"/>
      <c r="AI298" s="1254"/>
      <c r="AJ298" s="1254"/>
      <c r="AK298" s="2"/>
      <c r="AL298" s="1254"/>
      <c r="AM298" s="1254"/>
      <c r="AN298" s="2"/>
      <c r="AO298" s="1254"/>
      <c r="AP298" s="1254"/>
      <c r="AQ298" s="2"/>
      <c r="AR298" s="1254"/>
      <c r="AS298" s="1254"/>
      <c r="AT298" s="2"/>
      <c r="AU298" s="1254"/>
      <c r="AV298" s="1254"/>
      <c r="AW298" s="2"/>
      <c r="AX298" s="1254"/>
      <c r="AY298" s="1254"/>
      <c r="AZ298" s="2"/>
      <c r="BA298" s="1254"/>
      <c r="BB298" s="1254"/>
      <c r="BC298" s="2"/>
      <c r="BD298" s="1254"/>
      <c r="BE298" s="1254"/>
      <c r="BF298" s="2"/>
      <c r="BG298" s="1254"/>
      <c r="BH298" s="1254"/>
      <c r="BI298" s="2"/>
      <c r="BJ298" s="1254"/>
      <c r="BK298" s="1254"/>
      <c r="BL298" s="62"/>
      <c r="CB298" s="62"/>
      <c r="CC298" s="62"/>
      <c r="CD298" s="62"/>
      <c r="CE298" s="62"/>
      <c r="CF298" s="62"/>
      <c r="CG298" s="62"/>
      <c r="CH298" s="62"/>
      <c r="CI298" s="62"/>
      <c r="CJ298" s="62"/>
      <c r="CK298" s="62"/>
      <c r="CL298" s="62"/>
      <c r="CM298" s="62"/>
      <c r="CN298" s="62"/>
      <c r="CO298" s="62"/>
      <c r="CP298" s="62"/>
      <c r="CQ298" s="62"/>
      <c r="GH298" s="62"/>
      <c r="GI298" s="62"/>
      <c r="GJ298" s="62"/>
      <c r="GK298" s="62"/>
      <c r="GL298" s="62"/>
      <c r="GM298" s="62"/>
      <c r="GN298" s="62"/>
      <c r="GO298" s="62"/>
      <c r="GP298" s="62"/>
      <c r="GQ298" s="62"/>
      <c r="GR298" s="62"/>
      <c r="GS298" s="62"/>
      <c r="GT298" s="62"/>
      <c r="GU298" s="62"/>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row>
    <row r="299" spans="1:287" ht="27" hidden="1" customHeight="1" outlineLevel="2" x14ac:dyDescent="0.2">
      <c r="A299" s="523"/>
      <c r="B299" s="457" t="s">
        <v>130</v>
      </c>
      <c r="C299" s="1259"/>
      <c r="D299" s="524"/>
      <c r="E299" s="1254"/>
      <c r="F299" s="1254"/>
      <c r="G299" s="2"/>
      <c r="H299" s="1254"/>
      <c r="I299" s="1254"/>
      <c r="J299" s="2"/>
      <c r="K299" s="1254"/>
      <c r="L299" s="1254"/>
      <c r="M299" s="2"/>
      <c r="N299" s="1254"/>
      <c r="O299" s="1254"/>
      <c r="P299" s="2"/>
      <c r="Q299" s="1254"/>
      <c r="R299" s="1254"/>
      <c r="S299" s="2"/>
      <c r="T299" s="1254"/>
      <c r="U299" s="1254"/>
      <c r="V299" s="2"/>
      <c r="W299" s="1254"/>
      <c r="X299" s="1254"/>
      <c r="Y299" s="2"/>
      <c r="Z299" s="1254"/>
      <c r="AA299" s="1254"/>
      <c r="AB299" s="2"/>
      <c r="AC299" s="1254"/>
      <c r="AD299" s="1254"/>
      <c r="AE299" s="2"/>
      <c r="AF299" s="1254"/>
      <c r="AG299" s="1254"/>
      <c r="AH299" s="2"/>
      <c r="AI299" s="1254"/>
      <c r="AJ299" s="1254"/>
      <c r="AK299" s="2"/>
      <c r="AL299" s="1254"/>
      <c r="AM299" s="1254"/>
      <c r="AN299" s="2"/>
      <c r="AO299" s="1254"/>
      <c r="AP299" s="1254"/>
      <c r="AQ299" s="2"/>
      <c r="AR299" s="1254"/>
      <c r="AS299" s="1254"/>
      <c r="AT299" s="2"/>
      <c r="AU299" s="1254"/>
      <c r="AV299" s="1254"/>
      <c r="AW299" s="2"/>
      <c r="AX299" s="1254"/>
      <c r="AY299" s="1254"/>
      <c r="AZ299" s="2"/>
      <c r="BA299" s="1254"/>
      <c r="BB299" s="1254"/>
      <c r="BC299" s="2"/>
      <c r="BD299" s="1254"/>
      <c r="BE299" s="1254"/>
      <c r="BF299" s="2"/>
      <c r="BG299" s="1254"/>
      <c r="BH299" s="1254"/>
      <c r="BI299" s="2"/>
      <c r="BJ299" s="1254"/>
      <c r="BK299" s="1254"/>
      <c r="BL299" s="62"/>
      <c r="CB299" s="62"/>
      <c r="CC299" s="62"/>
      <c r="CD299" s="62"/>
      <c r="CE299" s="62"/>
      <c r="CF299" s="62"/>
      <c r="CG299" s="62"/>
      <c r="CH299" s="62"/>
      <c r="CI299" s="62"/>
      <c r="CJ299" s="62"/>
      <c r="CK299" s="62"/>
      <c r="CL299" s="62"/>
      <c r="CM299" s="62"/>
      <c r="CN299" s="62"/>
      <c r="CO299" s="62"/>
      <c r="CP299" s="62"/>
      <c r="CQ299" s="62"/>
      <c r="GH299" s="62"/>
      <c r="GI299" s="62"/>
      <c r="GJ299" s="62"/>
      <c r="GK299" s="62"/>
      <c r="GL299" s="62"/>
      <c r="GM299" s="62"/>
      <c r="GN299" s="62"/>
      <c r="GO299" s="62"/>
      <c r="GP299" s="62"/>
      <c r="GQ299" s="62"/>
      <c r="GR299" s="62"/>
      <c r="GS299" s="62"/>
      <c r="GT299" s="62"/>
      <c r="GU299" s="62"/>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row>
    <row r="300" spans="1:287" ht="27" hidden="1" customHeight="1" outlineLevel="2" x14ac:dyDescent="0.2">
      <c r="A300" s="523"/>
      <c r="B300" s="457" t="s">
        <v>131</v>
      </c>
      <c r="C300" s="1259"/>
      <c r="D300" s="524"/>
      <c r="E300" s="1254"/>
      <c r="F300" s="1254"/>
      <c r="G300" s="2"/>
      <c r="H300" s="1254"/>
      <c r="I300" s="1254"/>
      <c r="J300" s="2"/>
      <c r="K300" s="1254"/>
      <c r="L300" s="1254"/>
      <c r="M300" s="2"/>
      <c r="N300" s="1254"/>
      <c r="O300" s="1254"/>
      <c r="P300" s="2"/>
      <c r="Q300" s="1254"/>
      <c r="R300" s="1254"/>
      <c r="S300" s="2"/>
      <c r="T300" s="1254"/>
      <c r="U300" s="1254"/>
      <c r="V300" s="2"/>
      <c r="W300" s="1254"/>
      <c r="X300" s="1254"/>
      <c r="Y300" s="2"/>
      <c r="Z300" s="1254"/>
      <c r="AA300" s="1254"/>
      <c r="AB300" s="2"/>
      <c r="AC300" s="1254"/>
      <c r="AD300" s="1254"/>
      <c r="AE300" s="2"/>
      <c r="AF300" s="1254"/>
      <c r="AG300" s="1254"/>
      <c r="AH300" s="2"/>
      <c r="AI300" s="1254"/>
      <c r="AJ300" s="1254"/>
      <c r="AK300" s="2"/>
      <c r="AL300" s="1254"/>
      <c r="AM300" s="1254"/>
      <c r="AN300" s="2"/>
      <c r="AO300" s="1254"/>
      <c r="AP300" s="1254"/>
      <c r="AQ300" s="2"/>
      <c r="AR300" s="1254"/>
      <c r="AS300" s="1254"/>
      <c r="AT300" s="2"/>
      <c r="AU300" s="1254"/>
      <c r="AV300" s="1254"/>
      <c r="AW300" s="2"/>
      <c r="AX300" s="1254"/>
      <c r="AY300" s="1254"/>
      <c r="AZ300" s="2"/>
      <c r="BA300" s="1254"/>
      <c r="BB300" s="1254"/>
      <c r="BC300" s="2"/>
      <c r="BD300" s="1254"/>
      <c r="BE300" s="1254"/>
      <c r="BF300" s="2"/>
      <c r="BG300" s="1254"/>
      <c r="BH300" s="1254"/>
      <c r="BI300" s="2"/>
      <c r="BJ300" s="1254"/>
      <c r="BK300" s="1254"/>
      <c r="BL300" s="62"/>
      <c r="CB300" s="62"/>
      <c r="CC300" s="62"/>
      <c r="CD300" s="62"/>
      <c r="CE300" s="62"/>
      <c r="CF300" s="62"/>
      <c r="CG300" s="62"/>
      <c r="CH300" s="62"/>
      <c r="CI300" s="62"/>
      <c r="CJ300" s="62"/>
      <c r="CK300" s="62"/>
      <c r="CL300" s="62"/>
      <c r="CM300" s="62"/>
      <c r="CN300" s="62"/>
      <c r="CO300" s="62"/>
      <c r="CP300" s="62"/>
      <c r="CQ300" s="62"/>
      <c r="GH300" s="62"/>
      <c r="GI300" s="62"/>
      <c r="GJ300" s="62"/>
      <c r="GK300" s="62"/>
      <c r="GL300" s="62"/>
      <c r="GM300" s="62"/>
      <c r="GN300" s="62"/>
      <c r="GO300" s="62"/>
      <c r="GP300" s="62"/>
      <c r="GQ300" s="62"/>
      <c r="GR300" s="62"/>
      <c r="GS300" s="62"/>
      <c r="GT300" s="62"/>
      <c r="GU300" s="62"/>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row>
    <row r="301" spans="1:287" ht="27" hidden="1" customHeight="1" outlineLevel="2" x14ac:dyDescent="0.2">
      <c r="A301" s="523"/>
      <c r="B301" s="457" t="s">
        <v>332</v>
      </c>
      <c r="C301" s="1259"/>
      <c r="D301" s="524"/>
      <c r="E301" s="1254"/>
      <c r="F301" s="1254"/>
      <c r="G301" s="2"/>
      <c r="H301" s="1254"/>
      <c r="I301" s="1254"/>
      <c r="J301" s="2"/>
      <c r="K301" s="1254"/>
      <c r="L301" s="1254"/>
      <c r="M301" s="2"/>
      <c r="N301" s="1254"/>
      <c r="O301" s="1254"/>
      <c r="P301" s="2"/>
      <c r="Q301" s="1254"/>
      <c r="R301" s="1254"/>
      <c r="S301" s="2"/>
      <c r="T301" s="1254"/>
      <c r="U301" s="1254"/>
      <c r="V301" s="2"/>
      <c r="W301" s="1254"/>
      <c r="X301" s="1254"/>
      <c r="Y301" s="2"/>
      <c r="Z301" s="1254"/>
      <c r="AA301" s="1254"/>
      <c r="AB301" s="2"/>
      <c r="AC301" s="1254"/>
      <c r="AD301" s="1254"/>
      <c r="AE301" s="2"/>
      <c r="AF301" s="1254"/>
      <c r="AG301" s="1254"/>
      <c r="AH301" s="2"/>
      <c r="AI301" s="1254"/>
      <c r="AJ301" s="1254"/>
      <c r="AK301" s="2"/>
      <c r="AL301" s="1254"/>
      <c r="AM301" s="1254"/>
      <c r="AN301" s="2"/>
      <c r="AO301" s="1254"/>
      <c r="AP301" s="1254"/>
      <c r="AQ301" s="2"/>
      <c r="AR301" s="1254"/>
      <c r="AS301" s="1254"/>
      <c r="AT301" s="2"/>
      <c r="AU301" s="1254"/>
      <c r="AV301" s="1254"/>
      <c r="AW301" s="2"/>
      <c r="AX301" s="1254"/>
      <c r="AY301" s="1254"/>
      <c r="AZ301" s="2"/>
      <c r="BA301" s="1254"/>
      <c r="BB301" s="1254"/>
      <c r="BC301" s="2"/>
      <c r="BD301" s="1254"/>
      <c r="BE301" s="1254"/>
      <c r="BF301" s="2"/>
      <c r="BG301" s="1254"/>
      <c r="BH301" s="1254"/>
      <c r="BI301" s="2"/>
      <c r="BJ301" s="1254"/>
      <c r="BK301" s="1254"/>
      <c r="BL301" s="62"/>
      <c r="CB301" s="62"/>
      <c r="CC301" s="62"/>
      <c r="CD301" s="62"/>
      <c r="CE301" s="62"/>
      <c r="CF301" s="62"/>
      <c r="CG301" s="62"/>
      <c r="CH301" s="62"/>
      <c r="CI301" s="62"/>
      <c r="CJ301" s="62"/>
      <c r="CK301" s="62"/>
      <c r="CL301" s="62"/>
      <c r="CM301" s="62"/>
      <c r="CN301" s="62"/>
      <c r="CO301" s="62"/>
      <c r="CP301" s="62"/>
      <c r="CQ301" s="62"/>
      <c r="GH301" s="62"/>
      <c r="GI301" s="62"/>
      <c r="GJ301" s="62"/>
      <c r="GK301" s="62"/>
      <c r="GL301" s="62"/>
      <c r="GM301" s="62"/>
      <c r="GN301" s="62"/>
      <c r="GO301" s="62"/>
      <c r="GP301" s="62"/>
      <c r="GQ301" s="62"/>
      <c r="GR301" s="62"/>
      <c r="GS301" s="62"/>
      <c r="GT301" s="62"/>
      <c r="GU301" s="62"/>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row>
    <row r="302" spans="1:287" s="454" customFormat="1" ht="27" hidden="1" customHeight="1" outlineLevel="1" x14ac:dyDescent="0.2">
      <c r="A302" s="528"/>
      <c r="B302" s="590" t="s">
        <v>250</v>
      </c>
      <c r="C302" s="1259"/>
      <c r="D302" s="529"/>
      <c r="E302" s="1255"/>
      <c r="F302" s="1255"/>
      <c r="G302" s="2"/>
      <c r="H302" s="1255"/>
      <c r="I302" s="1255"/>
      <c r="J302" s="2"/>
      <c r="K302" s="1255"/>
      <c r="L302" s="1255"/>
      <c r="M302" s="2"/>
      <c r="N302" s="1255"/>
      <c r="O302" s="1255"/>
      <c r="P302" s="2"/>
      <c r="Q302" s="156"/>
      <c r="R302" s="230"/>
      <c r="S302" s="2"/>
      <c r="T302" s="1264"/>
      <c r="U302" s="1280"/>
      <c r="V302" s="2"/>
      <c r="W302" s="156"/>
      <c r="X302" s="230"/>
      <c r="Y302" s="2"/>
      <c r="Z302" s="1255"/>
      <c r="AA302" s="1255"/>
      <c r="AB302" s="2"/>
      <c r="AC302" s="1255"/>
      <c r="AD302" s="1255"/>
      <c r="AE302" s="2"/>
      <c r="AF302" s="156"/>
      <c r="AG302" s="230"/>
      <c r="AH302" s="2"/>
      <c r="AI302" s="1255"/>
      <c r="AJ302" s="1255"/>
      <c r="AK302" s="2"/>
      <c r="AL302" s="1255"/>
      <c r="AM302" s="1255"/>
      <c r="AN302" s="2"/>
      <c r="AO302" s="1255"/>
      <c r="AP302" s="1255"/>
      <c r="AQ302" s="2"/>
      <c r="AR302" s="333"/>
      <c r="AS302" s="230"/>
      <c r="AT302" s="2"/>
      <c r="AU302" s="1255"/>
      <c r="AV302" s="1255"/>
      <c r="AW302" s="2"/>
      <c r="AX302" s="1255"/>
      <c r="AY302" s="1255"/>
      <c r="AZ302" s="2"/>
      <c r="BA302" s="1255"/>
      <c r="BB302" s="1255"/>
      <c r="BC302" s="2"/>
      <c r="BD302" s="156"/>
      <c r="BE302" s="230"/>
      <c r="BF302" s="2"/>
      <c r="BG302" s="333"/>
      <c r="BH302" s="230"/>
      <c r="BI302" s="2"/>
      <c r="BJ302" s="1255"/>
      <c r="BK302" s="1255"/>
      <c r="BL302" s="73"/>
      <c r="BM302" s="31"/>
      <c r="BN302" s="31"/>
      <c r="BO302" s="31"/>
      <c r="BP302" s="31"/>
      <c r="BQ302" s="31"/>
      <c r="BR302" s="31"/>
      <c r="BS302" s="31"/>
      <c r="BT302" s="31"/>
      <c r="BU302" s="31"/>
      <c r="BV302" s="31"/>
      <c r="BW302" s="31"/>
      <c r="BX302" s="31"/>
      <c r="BY302" s="31"/>
      <c r="BZ302" s="31"/>
      <c r="CA302" s="31"/>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row>
    <row r="303" spans="1:287" s="521" customFormat="1" ht="27" hidden="1" customHeight="1" outlineLevel="1" x14ac:dyDescent="0.2">
      <c r="A303" s="530"/>
      <c r="B303" s="314" t="s">
        <v>87</v>
      </c>
      <c r="C303" s="318" t="s">
        <v>88</v>
      </c>
      <c r="D303" s="531"/>
      <c r="E303" s="350" t="str">
        <f>IF(E304="","",IF($C304&lt;&gt;"",((SUMPRODUCT($C304:$C309,E304:E309))*1/$C279),SUM(E304:E309)/COUNT(E304:E309)))</f>
        <v/>
      </c>
      <c r="F303" s="351" t="s">
        <v>40</v>
      </c>
      <c r="G303" s="30"/>
      <c r="H303" s="350" t="str">
        <f>IF(H304="","",IF($C304&lt;&gt;"",((SUMPRODUCT($C304:$C309,H304:H309))*1/$C240),SUM(H304:H309)/COUNT(H304:H309)))</f>
        <v/>
      </c>
      <c r="I303" s="351" t="s">
        <v>40</v>
      </c>
      <c r="J303" s="30"/>
      <c r="K303" s="350" t="str">
        <f>IF(K304="","",IF($C304&lt;&gt;"",((SUMPRODUCT($C304:$C309,K304:K309))*1/$C240),SUM(K304:K309)/COUNT(K304:K309)))</f>
        <v/>
      </c>
      <c r="L303" s="351" t="s">
        <v>40</v>
      </c>
      <c r="M303" s="30"/>
      <c r="N303" s="350" t="str">
        <f>IF(N304="","",IF($C304&lt;&gt;"",((SUMPRODUCT($C304:$C309,N304:N309))*1/$C240),SUM(N304:N309)/COUNT(N304:N309)))</f>
        <v/>
      </c>
      <c r="O303" s="351" t="s">
        <v>40</v>
      </c>
      <c r="P303" s="30"/>
      <c r="Q303" s="350" t="str">
        <f>IF(Q304="","",IF($C304&lt;&gt;"",((SUMPRODUCT($C304:$C309,Q304:Q309))*1/$C240),SUM(Q304:Q309)/COUNT(Q304:Q309)))</f>
        <v/>
      </c>
      <c r="R303" s="351" t="s">
        <v>40</v>
      </c>
      <c r="S303" s="30"/>
      <c r="T303" s="350" t="str">
        <f>IF(T304="","",IF($C304&lt;&gt;"",((SUMPRODUCT($C304:$C309,T304:T309))*1/$C279),SUM(T304:T309)/COUNT(T304:T309)))</f>
        <v/>
      </c>
      <c r="U303" s="351" t="s">
        <v>40</v>
      </c>
      <c r="V303" s="30"/>
      <c r="W303" s="350" t="str">
        <f>IF(W304="","",IF($C304&lt;&gt;"",((SUMPRODUCT($C304:$C309,W304:W309))*1/$C240),SUM(W304:W309)/COUNT(W304:W309)))</f>
        <v/>
      </c>
      <c r="X303" s="351" t="s">
        <v>40</v>
      </c>
      <c r="Y303" s="30"/>
      <c r="Z303" s="350" t="str">
        <f>IF(Z304="","",IF($C304&lt;&gt;"",((SUMPRODUCT($C304:$C309,Z304:Z309))*1/$C240),SUM(Z304:Z309)/COUNT(Z304:Z309)))</f>
        <v/>
      </c>
      <c r="AA303" s="351" t="s">
        <v>40</v>
      </c>
      <c r="AB303" s="30"/>
      <c r="AC303" s="350" t="str">
        <f>IF(AC304="","",IF($C304&lt;&gt;"",((SUMPRODUCT($C304:$C309,AC304:AC309))*1/$C240),SUM(AC304:AC309)/COUNT(AC304:AC309)))</f>
        <v/>
      </c>
      <c r="AD303" s="351" t="s">
        <v>40</v>
      </c>
      <c r="AE303" s="30"/>
      <c r="AF303" s="350" t="str">
        <f>IF(AF304="","",IF($C304&lt;&gt;"",((SUMPRODUCT($C304:$C309,AF304:AF309))*1/$C240),SUM(AF304:AF309)/COUNT(AF304:AF309)))</f>
        <v/>
      </c>
      <c r="AG303" s="351" t="s">
        <v>40</v>
      </c>
      <c r="AH303" s="30"/>
      <c r="AI303" s="350" t="str">
        <f>IF(AI304="","",IF($C304&lt;&gt;"",((SUMPRODUCT($C304:$C309,AI304:AI309))*1/$C279),SUM(AI304:AI309)/COUNT(AI304:AI309)))</f>
        <v/>
      </c>
      <c r="AJ303" s="351" t="s">
        <v>40</v>
      </c>
      <c r="AK303" s="30"/>
      <c r="AL303" s="350" t="str">
        <f>IF(AL304="","",IF($C304&lt;&gt;"",((SUMPRODUCT($C304:$C309,AL304:AL309))*1/$C240),SUM(AL304:AL309)/COUNT(AL304:AL309)))</f>
        <v/>
      </c>
      <c r="AM303" s="351" t="s">
        <v>40</v>
      </c>
      <c r="AN303" s="30"/>
      <c r="AO303" s="350" t="str">
        <f>IF(AO304="","",IF($C304&lt;&gt;"",((SUMPRODUCT($C304:$C309,AO304:AO309))*1/$C240),SUM(AO304:AO309)/COUNT(AO304:AO309)))</f>
        <v/>
      </c>
      <c r="AP303" s="351" t="s">
        <v>40</v>
      </c>
      <c r="AQ303" s="30"/>
      <c r="AR303" s="350" t="str">
        <f>IF(AR304="","",IF($C304&lt;&gt;"",((SUMPRODUCT($C304:$C309,AR304:AR309))*1/$C240),SUM(AR304:AR309)/COUNT(AR304:AR309)))</f>
        <v/>
      </c>
      <c r="AS303" s="351" t="s">
        <v>40</v>
      </c>
      <c r="AT303" s="30"/>
      <c r="AU303" s="350" t="str">
        <f>IF(AU304="","",IF($C304&lt;&gt;"",((SUMPRODUCT($C304:$C309,AU304:AU309))*1/$C240),SUM(AU304:AU309)/COUNT(AU304:AU309)))</f>
        <v/>
      </c>
      <c r="AV303" s="351" t="s">
        <v>40</v>
      </c>
      <c r="AW303" s="30"/>
      <c r="AX303" s="350" t="str">
        <f>IF(AX304="","",IF($C304&lt;&gt;"",((SUMPRODUCT($C304:$C309,AX304:AX309))*1/$C279),SUM(AX304:AX309)/COUNT(AX304:AX309)))</f>
        <v/>
      </c>
      <c r="AY303" s="351" t="s">
        <v>40</v>
      </c>
      <c r="AZ303" s="30"/>
      <c r="BA303" s="350" t="str">
        <f>IF(BA304="","",IF($C304&lt;&gt;"",((SUMPRODUCT($C304:$C309,BA304:BA309))*1/$C240),SUM(BA304:BA309)/COUNT(BA304:BA309)))</f>
        <v/>
      </c>
      <c r="BB303" s="351" t="s">
        <v>40</v>
      </c>
      <c r="BC303" s="30"/>
      <c r="BD303" s="350" t="str">
        <f>IF(BD304="","",IF($C304&lt;&gt;"",((SUMPRODUCT($C304:$C309,BD304:BD309))*1/$C240),SUM(BD304:BD309)/COUNT(BD304:BD309)))</f>
        <v/>
      </c>
      <c r="BE303" s="351" t="s">
        <v>40</v>
      </c>
      <c r="BF303" s="30"/>
      <c r="BG303" s="350" t="str">
        <f>IF(BG304="","",IF($C304&lt;&gt;"",((SUMPRODUCT($C304:$C309,BG304:BG309))*1/$C240),SUM(BG304:BG309)/COUNT(BG304:BG309)))</f>
        <v/>
      </c>
      <c r="BH303" s="351" t="s">
        <v>40</v>
      </c>
      <c r="BI303" s="30"/>
      <c r="BJ303" s="350" t="str">
        <f>IF(BJ304="","",IF($C304&lt;&gt;"",((SUMPRODUCT($C304:$C309,BJ304:BJ309))*1/$C240),SUM(BJ304:BJ309)/COUNT(BJ304:BJ309)))</f>
        <v/>
      </c>
      <c r="BK303" s="351" t="s">
        <v>40</v>
      </c>
      <c r="BL303" s="212"/>
      <c r="BM303" s="31"/>
      <c r="BN303" s="31"/>
      <c r="BO303" s="31"/>
      <c r="BP303" s="31"/>
      <c r="BQ303" s="31"/>
      <c r="BR303" s="31"/>
      <c r="BS303" s="31"/>
      <c r="BT303" s="31"/>
      <c r="BU303" s="31"/>
      <c r="BV303" s="31"/>
      <c r="BW303" s="31"/>
      <c r="BX303" s="31"/>
      <c r="BY303" s="31"/>
      <c r="BZ303" s="31"/>
      <c r="CA303" s="31"/>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305"/>
      <c r="GW303" s="305"/>
      <c r="GX303" s="305"/>
      <c r="GY303" s="305"/>
      <c r="GZ303" s="305"/>
      <c r="HA303" s="305"/>
      <c r="HB303" s="305"/>
      <c r="HC303" s="305"/>
      <c r="HD303" s="305"/>
      <c r="HE303" s="305"/>
      <c r="HF303" s="305"/>
      <c r="HG303" s="305"/>
      <c r="HH303" s="305"/>
      <c r="HI303" s="305"/>
      <c r="HJ303" s="305"/>
      <c r="HK303" s="305"/>
      <c r="HL303" s="305"/>
      <c r="HM303" s="305"/>
      <c r="HN303" s="305"/>
      <c r="HO303" s="305"/>
      <c r="HP303" s="305"/>
      <c r="HQ303" s="305"/>
      <c r="HR303" s="305"/>
      <c r="HS303" s="305"/>
      <c r="HT303" s="305"/>
      <c r="HU303" s="305"/>
      <c r="HV303" s="305"/>
      <c r="HW303" s="305"/>
      <c r="HX303" s="305"/>
      <c r="HY303" s="305"/>
      <c r="HZ303" s="305"/>
      <c r="IA303" s="305"/>
      <c r="IB303" s="305"/>
      <c r="IC303" s="305"/>
      <c r="ID303" s="305"/>
      <c r="IE303" s="305"/>
      <c r="IF303" s="305"/>
      <c r="IG303" s="305"/>
      <c r="IH303" s="305"/>
      <c r="II303" s="305"/>
      <c r="IJ303" s="305"/>
      <c r="IK303" s="305"/>
      <c r="IL303" s="305"/>
      <c r="IM303" s="305"/>
      <c r="IN303" s="305"/>
      <c r="IO303" s="305"/>
      <c r="IP303" s="305"/>
      <c r="IQ303" s="305"/>
      <c r="IR303" s="305"/>
      <c r="IS303" s="305"/>
      <c r="IT303" s="305"/>
      <c r="IU303" s="305"/>
      <c r="IV303" s="305"/>
      <c r="IW303" s="305"/>
      <c r="IX303" s="305"/>
      <c r="IY303" s="305"/>
      <c r="IZ303" s="305"/>
      <c r="JA303" s="305"/>
      <c r="JB303" s="305"/>
      <c r="JC303" s="305"/>
      <c r="JD303" s="305"/>
      <c r="JE303" s="305"/>
      <c r="JF303" s="305"/>
      <c r="JG303" s="305"/>
      <c r="JH303" s="305"/>
      <c r="JI303" s="305"/>
      <c r="JJ303" s="305"/>
      <c r="JK303" s="305"/>
      <c r="JL303" s="305"/>
      <c r="JM303" s="305"/>
      <c r="JN303" s="305"/>
      <c r="JO303" s="305"/>
      <c r="JP303" s="305"/>
      <c r="JQ303" s="305"/>
      <c r="JR303" s="305"/>
      <c r="JS303" s="305"/>
      <c r="JT303" s="305"/>
      <c r="JU303" s="305"/>
      <c r="JV303" s="305"/>
      <c r="JW303" s="305"/>
      <c r="JX303" s="305"/>
      <c r="JY303" s="305"/>
      <c r="JZ303" s="305"/>
      <c r="KA303" s="305"/>
    </row>
    <row r="304" spans="1:287" s="535" customFormat="1" ht="27" hidden="1" customHeight="1" outlineLevel="1" x14ac:dyDescent="0.2">
      <c r="A304" s="532">
        <v>1</v>
      </c>
      <c r="B304" s="315"/>
      <c r="C304" s="245"/>
      <c r="D304" s="533"/>
      <c r="E304" s="580"/>
      <c r="F304" s="579" t="str">
        <f>IF(E304="","","Begründung ergänzen")</f>
        <v/>
      </c>
      <c r="G304" s="2"/>
      <c r="H304" s="580"/>
      <c r="I304" s="579" t="str">
        <f>IF(H304="","","Begründung ergänzen")</f>
        <v/>
      </c>
      <c r="J304" s="2"/>
      <c r="K304" s="580"/>
      <c r="L304" s="579" t="str">
        <f>IF(K304="","","Begründung ergänzen")</f>
        <v/>
      </c>
      <c r="M304" s="2"/>
      <c r="N304" s="580"/>
      <c r="O304" s="579" t="str">
        <f>IF(N304="","","Begründung ergänzen")</f>
        <v/>
      </c>
      <c r="P304" s="2"/>
      <c r="Q304" s="580"/>
      <c r="R304" s="579" t="str">
        <f>IF(Q304="","","Begründung ergänzen")</f>
        <v/>
      </c>
      <c r="S304" s="2"/>
      <c r="T304" s="580"/>
      <c r="U304" s="579" t="str">
        <f>IF(T304="","","Begründung ergänzen")</f>
        <v/>
      </c>
      <c r="V304" s="2"/>
      <c r="W304" s="580"/>
      <c r="X304" s="579" t="str">
        <f>IF(W304="","","Begründung ergänzen")</f>
        <v/>
      </c>
      <c r="Y304" s="2"/>
      <c r="Z304" s="580"/>
      <c r="AA304" s="579" t="str">
        <f>IF(Z304="","","Begründung ergänzen")</f>
        <v/>
      </c>
      <c r="AB304" s="2"/>
      <c r="AC304" s="580"/>
      <c r="AD304" s="579" t="str">
        <f>IF(AC304="","","Begründung ergänzen")</f>
        <v/>
      </c>
      <c r="AE304" s="2"/>
      <c r="AF304" s="580"/>
      <c r="AG304" s="579" t="str">
        <f>IF(AF304="","","Begründung ergänzen")</f>
        <v/>
      </c>
      <c r="AH304" s="2"/>
      <c r="AI304" s="580"/>
      <c r="AJ304" s="579" t="str">
        <f>IF(AI304="","","Begründung ergänzen")</f>
        <v/>
      </c>
      <c r="AK304" s="2"/>
      <c r="AL304" s="580"/>
      <c r="AM304" s="579" t="str">
        <f>IF(AL304="","","Begründung ergänzen")</f>
        <v/>
      </c>
      <c r="AN304" s="2"/>
      <c r="AO304" s="580"/>
      <c r="AP304" s="579" t="str">
        <f>IF(AO304="","","Begründung ergänzen")</f>
        <v/>
      </c>
      <c r="AQ304" s="2"/>
      <c r="AR304" s="580"/>
      <c r="AS304" s="579" t="str">
        <f>IF(AR304="","","Begründung ergänzen")</f>
        <v/>
      </c>
      <c r="AT304" s="2"/>
      <c r="AU304" s="580"/>
      <c r="AV304" s="579" t="str">
        <f>IF(AU304="","","Begründung ergänzen")</f>
        <v/>
      </c>
      <c r="AW304" s="2"/>
      <c r="AX304" s="580"/>
      <c r="AY304" s="579" t="str">
        <f>IF(AX304="","","Begründung ergänzen")</f>
        <v/>
      </c>
      <c r="AZ304" s="2"/>
      <c r="BA304" s="580"/>
      <c r="BB304" s="579" t="str">
        <f>IF(BA304="","","Begründung ergänzen")</f>
        <v/>
      </c>
      <c r="BC304" s="2"/>
      <c r="BD304" s="580"/>
      <c r="BE304" s="579" t="str">
        <f>IF(BD304="","","Begründung ergänzen")</f>
        <v/>
      </c>
      <c r="BF304" s="2"/>
      <c r="BG304" s="580"/>
      <c r="BH304" s="579" t="str">
        <f>IF(BG304="","","Begründung ergänzen")</f>
        <v/>
      </c>
      <c r="BI304" s="2"/>
      <c r="BJ304" s="580"/>
      <c r="BK304" s="579" t="str">
        <f>IF(BJ304="","","Begründung ergänzen")</f>
        <v/>
      </c>
      <c r="BL304" s="153"/>
      <c r="BM304" s="31"/>
      <c r="BN304" s="31"/>
      <c r="BO304" s="31"/>
      <c r="BP304" s="31"/>
      <c r="BQ304" s="31"/>
      <c r="BR304" s="31"/>
      <c r="BS304" s="31"/>
      <c r="BT304" s="31"/>
      <c r="BU304" s="31"/>
      <c r="BV304" s="31"/>
      <c r="BW304" s="31"/>
      <c r="BX304" s="31"/>
      <c r="BY304" s="31"/>
      <c r="BZ304" s="31"/>
      <c r="CA304" s="31"/>
      <c r="CB304" s="153"/>
      <c r="CC304" s="153"/>
      <c r="CD304" s="153"/>
      <c r="CE304" s="153"/>
      <c r="CF304" s="153"/>
      <c r="CG304" s="153"/>
      <c r="CH304" s="153"/>
      <c r="CI304" s="153"/>
      <c r="CJ304" s="153"/>
      <c r="CK304" s="153"/>
      <c r="CL304" s="153"/>
      <c r="CM304" s="153"/>
      <c r="CN304" s="153"/>
      <c r="CO304" s="153"/>
      <c r="CP304" s="153"/>
      <c r="CQ304" s="153"/>
      <c r="CR304" s="153"/>
      <c r="CS304" s="153"/>
      <c r="CT304" s="153"/>
      <c r="CU304" s="153"/>
      <c r="CV304" s="153"/>
      <c r="CW304" s="153"/>
      <c r="CX304" s="153"/>
      <c r="CY304" s="153"/>
      <c r="CZ304" s="153"/>
      <c r="DA304" s="153"/>
      <c r="DB304" s="153"/>
      <c r="DC304" s="153"/>
      <c r="DD304" s="153"/>
      <c r="DE304" s="153"/>
      <c r="DF304" s="153"/>
      <c r="DG304" s="153"/>
      <c r="DH304" s="153"/>
      <c r="DI304" s="153"/>
      <c r="DJ304" s="153"/>
      <c r="DK304" s="153"/>
      <c r="DL304" s="153"/>
      <c r="DM304" s="153"/>
      <c r="DN304" s="153"/>
      <c r="DO304" s="153"/>
      <c r="DP304" s="153"/>
      <c r="DQ304" s="153"/>
      <c r="DR304" s="153"/>
      <c r="DS304" s="153"/>
      <c r="DT304" s="153"/>
      <c r="DU304" s="153"/>
      <c r="DV304" s="153"/>
      <c r="DW304" s="153"/>
      <c r="DX304" s="153"/>
      <c r="DY304" s="153"/>
      <c r="DZ304" s="153"/>
      <c r="EA304" s="153"/>
      <c r="EB304" s="153"/>
      <c r="EC304" s="153"/>
      <c r="ED304" s="153"/>
      <c r="EE304" s="153"/>
      <c r="EF304" s="153"/>
      <c r="EG304" s="153"/>
      <c r="EH304" s="153"/>
      <c r="EI304" s="153"/>
      <c r="EJ304" s="153"/>
      <c r="EK304" s="153"/>
      <c r="EL304" s="153"/>
      <c r="EM304" s="153"/>
      <c r="EN304" s="153"/>
      <c r="EO304" s="153"/>
      <c r="EP304" s="153"/>
      <c r="EQ304" s="153"/>
      <c r="ER304" s="153"/>
      <c r="ES304" s="153"/>
      <c r="ET304" s="153"/>
      <c r="EU304" s="153"/>
      <c r="EV304" s="153"/>
      <c r="EW304" s="153"/>
      <c r="EX304" s="153"/>
      <c r="EY304" s="153"/>
      <c r="EZ304" s="153"/>
      <c r="FA304" s="153"/>
      <c r="FB304" s="153"/>
      <c r="FC304" s="153"/>
      <c r="FD304" s="153"/>
      <c r="FE304" s="153"/>
      <c r="FF304" s="153"/>
      <c r="FG304" s="153"/>
      <c r="FH304" s="153"/>
      <c r="FI304" s="153"/>
      <c r="FJ304" s="153"/>
      <c r="FK304" s="153"/>
      <c r="FL304" s="153"/>
      <c r="FM304" s="153"/>
      <c r="FN304" s="153"/>
      <c r="FO304" s="153"/>
      <c r="FP304" s="153"/>
      <c r="FQ304" s="153"/>
      <c r="FR304" s="153"/>
      <c r="FS304" s="153"/>
      <c r="FT304" s="153"/>
      <c r="FU304" s="153"/>
      <c r="FV304" s="153"/>
      <c r="FW304" s="153"/>
      <c r="FX304" s="153"/>
      <c r="FY304" s="153"/>
      <c r="FZ304" s="153"/>
      <c r="GA304" s="153"/>
      <c r="GB304" s="153"/>
      <c r="GC304" s="153"/>
      <c r="GD304" s="153"/>
      <c r="GE304" s="153"/>
      <c r="GF304" s="153"/>
      <c r="GG304" s="153"/>
      <c r="GH304" s="153"/>
      <c r="GI304" s="153"/>
      <c r="GJ304" s="153"/>
      <c r="GK304" s="153"/>
      <c r="GL304" s="153"/>
      <c r="GM304" s="153"/>
      <c r="GN304" s="153"/>
      <c r="GO304" s="153"/>
      <c r="GP304" s="153"/>
      <c r="GQ304" s="153"/>
      <c r="GR304" s="153"/>
      <c r="GS304" s="153"/>
      <c r="GT304" s="153"/>
      <c r="GU304" s="153"/>
      <c r="GV304" s="534"/>
      <c r="GW304" s="534"/>
      <c r="GX304" s="534"/>
      <c r="GY304" s="534"/>
      <c r="GZ304" s="534"/>
      <c r="HA304" s="534"/>
      <c r="HB304" s="534"/>
      <c r="HC304" s="534"/>
      <c r="HD304" s="534"/>
      <c r="HE304" s="534"/>
      <c r="HF304" s="534"/>
      <c r="HG304" s="534"/>
      <c r="HH304" s="534"/>
      <c r="HI304" s="534"/>
      <c r="HJ304" s="534"/>
      <c r="HK304" s="534"/>
      <c r="HL304" s="534"/>
      <c r="HM304" s="534"/>
      <c r="HN304" s="534"/>
      <c r="HO304" s="534"/>
      <c r="HP304" s="534"/>
      <c r="HQ304" s="534"/>
      <c r="HR304" s="534"/>
      <c r="HS304" s="534"/>
      <c r="HT304" s="534"/>
      <c r="HU304" s="534"/>
      <c r="HV304" s="534"/>
      <c r="HW304" s="534"/>
      <c r="HX304" s="534"/>
      <c r="HY304" s="534"/>
      <c r="HZ304" s="534"/>
      <c r="IA304" s="534"/>
      <c r="IB304" s="534"/>
      <c r="IC304" s="534"/>
      <c r="ID304" s="534"/>
      <c r="IE304" s="534"/>
      <c r="IF304" s="534"/>
      <c r="IG304" s="534"/>
      <c r="IH304" s="534"/>
      <c r="II304" s="534"/>
      <c r="IJ304" s="534"/>
      <c r="IK304" s="534"/>
      <c r="IL304" s="534"/>
      <c r="IM304" s="534"/>
      <c r="IN304" s="534"/>
      <c r="IO304" s="534"/>
      <c r="IP304" s="534"/>
      <c r="IQ304" s="534"/>
      <c r="IR304" s="534"/>
      <c r="IS304" s="534"/>
      <c r="IT304" s="534"/>
      <c r="IU304" s="534"/>
      <c r="IV304" s="534"/>
      <c r="IW304" s="534"/>
      <c r="IX304" s="534"/>
      <c r="IY304" s="534"/>
      <c r="IZ304" s="534"/>
      <c r="JA304" s="534"/>
      <c r="JB304" s="534"/>
      <c r="JC304" s="534"/>
      <c r="JD304" s="534"/>
      <c r="JE304" s="534"/>
      <c r="JF304" s="534"/>
      <c r="JG304" s="534"/>
      <c r="JH304" s="534"/>
      <c r="JI304" s="534"/>
      <c r="JJ304" s="534"/>
      <c r="JK304" s="534"/>
      <c r="JL304" s="534"/>
      <c r="JM304" s="534"/>
      <c r="JN304" s="534"/>
      <c r="JO304" s="534"/>
      <c r="JP304" s="534"/>
      <c r="JQ304" s="534"/>
      <c r="JR304" s="534"/>
      <c r="JS304" s="534"/>
      <c r="JT304" s="534"/>
      <c r="JU304" s="534"/>
      <c r="JV304" s="534"/>
      <c r="JW304" s="534"/>
      <c r="JX304" s="534"/>
      <c r="JY304" s="534"/>
      <c r="JZ304" s="534"/>
      <c r="KA304" s="534"/>
    </row>
    <row r="305" spans="1:287" s="535" customFormat="1" ht="27" hidden="1" customHeight="1" outlineLevel="1" x14ac:dyDescent="0.2">
      <c r="A305" s="532">
        <v>2</v>
      </c>
      <c r="B305" s="315"/>
      <c r="C305" s="245"/>
      <c r="D305" s="533"/>
      <c r="E305" s="231"/>
      <c r="F305" s="579" t="str">
        <f t="shared" ref="F305:F308" si="160">IF(E305="","","Begründung ergänzen")</f>
        <v/>
      </c>
      <c r="G305" s="2"/>
      <c r="H305" s="231"/>
      <c r="I305" s="579" t="str">
        <f t="shared" ref="I305:I308" si="161">IF(H305="","","Begründung ergänzen")</f>
        <v/>
      </c>
      <c r="J305" s="2"/>
      <c r="K305" s="231"/>
      <c r="L305" s="579" t="str">
        <f t="shared" ref="L305:L308" si="162">IF(K305="","","Begründung ergänzen")</f>
        <v/>
      </c>
      <c r="M305" s="2"/>
      <c r="N305" s="231"/>
      <c r="O305" s="579" t="str">
        <f t="shared" ref="O305:O308" si="163">IF(N305="","","Begründung ergänzen")</f>
        <v/>
      </c>
      <c r="P305" s="2"/>
      <c r="Q305" s="231"/>
      <c r="R305" s="579" t="str">
        <f t="shared" ref="R305:R308" si="164">IF(Q305="","","Begründung ergänzen")</f>
        <v/>
      </c>
      <c r="S305" s="2"/>
      <c r="T305" s="231"/>
      <c r="U305" s="579" t="str">
        <f t="shared" ref="U305:U308" si="165">IF(T305="","","Begründung ergänzen")</f>
        <v/>
      </c>
      <c r="V305" s="2"/>
      <c r="W305" s="231"/>
      <c r="X305" s="579" t="str">
        <f t="shared" ref="X305:X308" si="166">IF(W305="","","Begründung ergänzen")</f>
        <v/>
      </c>
      <c r="Y305" s="2"/>
      <c r="Z305" s="231"/>
      <c r="AA305" s="579" t="str">
        <f t="shared" ref="AA305:AA308" si="167">IF(Z305="","","Begründung ergänzen")</f>
        <v/>
      </c>
      <c r="AB305" s="2"/>
      <c r="AC305" s="231"/>
      <c r="AD305" s="579" t="str">
        <f t="shared" ref="AD305:AD308" si="168">IF(AC305="","","Begründung ergänzen")</f>
        <v/>
      </c>
      <c r="AE305" s="2"/>
      <c r="AF305" s="231"/>
      <c r="AG305" s="579" t="str">
        <f t="shared" ref="AG305:AG308" si="169">IF(AF305="","","Begründung ergänzen")</f>
        <v/>
      </c>
      <c r="AH305" s="2"/>
      <c r="AI305" s="231"/>
      <c r="AJ305" s="579" t="str">
        <f t="shared" ref="AJ305:AJ308" si="170">IF(AI305="","","Begründung ergänzen")</f>
        <v/>
      </c>
      <c r="AK305" s="2"/>
      <c r="AL305" s="231"/>
      <c r="AM305" s="579" t="str">
        <f t="shared" ref="AM305:AM308" si="171">IF(AL305="","","Begründung ergänzen")</f>
        <v/>
      </c>
      <c r="AN305" s="2"/>
      <c r="AO305" s="231"/>
      <c r="AP305" s="579" t="str">
        <f t="shared" ref="AP305:AP308" si="172">IF(AO305="","","Begründung ergänzen")</f>
        <v/>
      </c>
      <c r="AQ305" s="2"/>
      <c r="AR305" s="231"/>
      <c r="AS305" s="579" t="str">
        <f t="shared" ref="AS305:AS308" si="173">IF(AR305="","","Begründung ergänzen")</f>
        <v/>
      </c>
      <c r="AT305" s="2"/>
      <c r="AU305" s="231"/>
      <c r="AV305" s="579" t="str">
        <f t="shared" ref="AV305:AV308" si="174">IF(AU305="","","Begründung ergänzen")</f>
        <v/>
      </c>
      <c r="AW305" s="2"/>
      <c r="AX305" s="231"/>
      <c r="AY305" s="579" t="str">
        <f t="shared" ref="AY305:AY308" si="175">IF(AX305="","","Begründung ergänzen")</f>
        <v/>
      </c>
      <c r="AZ305" s="2"/>
      <c r="BA305" s="231"/>
      <c r="BB305" s="579" t="str">
        <f t="shared" ref="BB305:BB308" si="176">IF(BA305="","","Begründung ergänzen")</f>
        <v/>
      </c>
      <c r="BC305" s="2"/>
      <c r="BD305" s="231"/>
      <c r="BE305" s="579" t="str">
        <f t="shared" ref="BE305:BE308" si="177">IF(BD305="","","Begründung ergänzen")</f>
        <v/>
      </c>
      <c r="BF305" s="2"/>
      <c r="BG305" s="231"/>
      <c r="BH305" s="579" t="str">
        <f t="shared" ref="BH305:BH308" si="178">IF(BG305="","","Begründung ergänzen")</f>
        <v/>
      </c>
      <c r="BI305" s="2"/>
      <c r="BJ305" s="231"/>
      <c r="BK305" s="579" t="str">
        <f t="shared" ref="BK305:BK308" si="179">IF(BJ305="","","Begründung ergänzen")</f>
        <v/>
      </c>
      <c r="BL305" s="153"/>
      <c r="BM305" s="31"/>
      <c r="BN305" s="31"/>
      <c r="BO305" s="31"/>
      <c r="BP305" s="31"/>
      <c r="BQ305" s="31"/>
      <c r="BR305" s="31"/>
      <c r="BS305" s="31"/>
      <c r="BT305" s="31"/>
      <c r="BU305" s="31"/>
      <c r="BV305" s="31"/>
      <c r="BW305" s="31"/>
      <c r="BX305" s="31"/>
      <c r="BY305" s="31"/>
      <c r="BZ305" s="31"/>
      <c r="CA305" s="31"/>
      <c r="CB305" s="153"/>
      <c r="CC305" s="153"/>
      <c r="CD305" s="153"/>
      <c r="CE305" s="153"/>
      <c r="CF305" s="153"/>
      <c r="CG305" s="153"/>
      <c r="CH305" s="153"/>
      <c r="CI305" s="153"/>
      <c r="CJ305" s="153"/>
      <c r="CK305" s="153"/>
      <c r="CL305" s="153"/>
      <c r="CM305" s="153"/>
      <c r="CN305" s="153"/>
      <c r="CO305" s="153"/>
      <c r="CP305" s="153"/>
      <c r="CQ305" s="153"/>
      <c r="CR305" s="153"/>
      <c r="CS305" s="153"/>
      <c r="CT305" s="153"/>
      <c r="CU305" s="153"/>
      <c r="CV305" s="153"/>
      <c r="CW305" s="153"/>
      <c r="CX305" s="153"/>
      <c r="CY305" s="153"/>
      <c r="CZ305" s="153"/>
      <c r="DA305" s="153"/>
      <c r="DB305" s="153"/>
      <c r="DC305" s="153"/>
      <c r="DD305" s="153"/>
      <c r="DE305" s="153"/>
      <c r="DF305" s="153"/>
      <c r="DG305" s="153"/>
      <c r="DH305" s="153"/>
      <c r="DI305" s="153"/>
      <c r="DJ305" s="153"/>
      <c r="DK305" s="153"/>
      <c r="DL305" s="153"/>
      <c r="DM305" s="153"/>
      <c r="DN305" s="153"/>
      <c r="DO305" s="153"/>
      <c r="DP305" s="153"/>
      <c r="DQ305" s="153"/>
      <c r="DR305" s="153"/>
      <c r="DS305" s="153"/>
      <c r="DT305" s="153"/>
      <c r="DU305" s="153"/>
      <c r="DV305" s="153"/>
      <c r="DW305" s="153"/>
      <c r="DX305" s="153"/>
      <c r="DY305" s="153"/>
      <c r="DZ305" s="153"/>
      <c r="EA305" s="153"/>
      <c r="EB305" s="153"/>
      <c r="EC305" s="153"/>
      <c r="ED305" s="153"/>
      <c r="EE305" s="153"/>
      <c r="EF305" s="153"/>
      <c r="EG305" s="153"/>
      <c r="EH305" s="153"/>
      <c r="EI305" s="153"/>
      <c r="EJ305" s="153"/>
      <c r="EK305" s="153"/>
      <c r="EL305" s="153"/>
      <c r="EM305" s="153"/>
      <c r="EN305" s="153"/>
      <c r="EO305" s="153"/>
      <c r="EP305" s="153"/>
      <c r="EQ305" s="153"/>
      <c r="ER305" s="153"/>
      <c r="ES305" s="153"/>
      <c r="ET305" s="153"/>
      <c r="EU305" s="153"/>
      <c r="EV305" s="153"/>
      <c r="EW305" s="153"/>
      <c r="EX305" s="153"/>
      <c r="EY305" s="153"/>
      <c r="EZ305" s="153"/>
      <c r="FA305" s="153"/>
      <c r="FB305" s="153"/>
      <c r="FC305" s="153"/>
      <c r="FD305" s="153"/>
      <c r="FE305" s="153"/>
      <c r="FF305" s="153"/>
      <c r="FG305" s="153"/>
      <c r="FH305" s="153"/>
      <c r="FI305" s="153"/>
      <c r="FJ305" s="153"/>
      <c r="FK305" s="153"/>
      <c r="FL305" s="153"/>
      <c r="FM305" s="153"/>
      <c r="FN305" s="153"/>
      <c r="FO305" s="153"/>
      <c r="FP305" s="153"/>
      <c r="FQ305" s="153"/>
      <c r="FR305" s="153"/>
      <c r="FS305" s="153"/>
      <c r="FT305" s="153"/>
      <c r="FU305" s="153"/>
      <c r="FV305" s="153"/>
      <c r="FW305" s="153"/>
      <c r="FX305" s="153"/>
      <c r="FY305" s="153"/>
      <c r="FZ305" s="153"/>
      <c r="GA305" s="153"/>
      <c r="GB305" s="153"/>
      <c r="GC305" s="153"/>
      <c r="GD305" s="153"/>
      <c r="GE305" s="153"/>
      <c r="GF305" s="153"/>
      <c r="GG305" s="153"/>
      <c r="GH305" s="153"/>
      <c r="GI305" s="153"/>
      <c r="GJ305" s="153"/>
      <c r="GK305" s="153"/>
      <c r="GL305" s="153"/>
      <c r="GM305" s="153"/>
      <c r="GN305" s="153"/>
      <c r="GO305" s="153"/>
      <c r="GP305" s="153"/>
      <c r="GQ305" s="153"/>
      <c r="GR305" s="153"/>
      <c r="GS305" s="153"/>
      <c r="GT305" s="153"/>
      <c r="GU305" s="153"/>
      <c r="GV305" s="534"/>
      <c r="GW305" s="534"/>
      <c r="GX305" s="534"/>
      <c r="GY305" s="534"/>
      <c r="GZ305" s="534"/>
      <c r="HA305" s="534"/>
      <c r="HB305" s="534"/>
      <c r="HC305" s="534"/>
      <c r="HD305" s="534"/>
      <c r="HE305" s="534"/>
      <c r="HF305" s="534"/>
      <c r="HG305" s="534"/>
      <c r="HH305" s="534"/>
      <c r="HI305" s="534"/>
      <c r="HJ305" s="534"/>
      <c r="HK305" s="534"/>
      <c r="HL305" s="534"/>
      <c r="HM305" s="534"/>
      <c r="HN305" s="534"/>
      <c r="HO305" s="534"/>
      <c r="HP305" s="534"/>
      <c r="HQ305" s="534"/>
      <c r="HR305" s="534"/>
      <c r="HS305" s="534"/>
      <c r="HT305" s="534"/>
      <c r="HU305" s="534"/>
      <c r="HV305" s="534"/>
      <c r="HW305" s="534"/>
      <c r="HX305" s="534"/>
      <c r="HY305" s="534"/>
      <c r="HZ305" s="534"/>
      <c r="IA305" s="534"/>
      <c r="IB305" s="534"/>
      <c r="IC305" s="534"/>
      <c r="ID305" s="534"/>
      <c r="IE305" s="534"/>
      <c r="IF305" s="534"/>
      <c r="IG305" s="534"/>
      <c r="IH305" s="534"/>
      <c r="II305" s="534"/>
      <c r="IJ305" s="534"/>
      <c r="IK305" s="534"/>
      <c r="IL305" s="534"/>
      <c r="IM305" s="534"/>
      <c r="IN305" s="534"/>
      <c r="IO305" s="534"/>
      <c r="IP305" s="534"/>
      <c r="IQ305" s="534"/>
      <c r="IR305" s="534"/>
      <c r="IS305" s="534"/>
      <c r="IT305" s="534"/>
      <c r="IU305" s="534"/>
      <c r="IV305" s="534"/>
      <c r="IW305" s="534"/>
      <c r="IX305" s="534"/>
      <c r="IY305" s="534"/>
      <c r="IZ305" s="534"/>
      <c r="JA305" s="534"/>
      <c r="JB305" s="534"/>
      <c r="JC305" s="534"/>
      <c r="JD305" s="534"/>
      <c r="JE305" s="534"/>
      <c r="JF305" s="534"/>
      <c r="JG305" s="534"/>
      <c r="JH305" s="534"/>
      <c r="JI305" s="534"/>
      <c r="JJ305" s="534"/>
      <c r="JK305" s="534"/>
      <c r="JL305" s="534"/>
      <c r="JM305" s="534"/>
      <c r="JN305" s="534"/>
      <c r="JO305" s="534"/>
      <c r="JP305" s="534"/>
      <c r="JQ305" s="534"/>
      <c r="JR305" s="534"/>
      <c r="JS305" s="534"/>
      <c r="JT305" s="534"/>
      <c r="JU305" s="534"/>
      <c r="JV305" s="534"/>
      <c r="JW305" s="534"/>
      <c r="JX305" s="534"/>
      <c r="JY305" s="534"/>
      <c r="JZ305" s="534"/>
      <c r="KA305" s="534"/>
    </row>
    <row r="306" spans="1:287" s="535" customFormat="1" ht="27" hidden="1" customHeight="1" outlineLevel="1" x14ac:dyDescent="0.2">
      <c r="A306" s="532">
        <v>3</v>
      </c>
      <c r="B306" s="315"/>
      <c r="C306" s="245"/>
      <c r="D306" s="533"/>
      <c r="E306" s="231"/>
      <c r="F306" s="579" t="str">
        <f t="shared" si="160"/>
        <v/>
      </c>
      <c r="G306" s="2"/>
      <c r="H306" s="231"/>
      <c r="I306" s="579" t="str">
        <f t="shared" si="161"/>
        <v/>
      </c>
      <c r="J306" s="2"/>
      <c r="K306" s="231"/>
      <c r="L306" s="579" t="str">
        <f t="shared" si="162"/>
        <v/>
      </c>
      <c r="M306" s="2"/>
      <c r="N306" s="231"/>
      <c r="O306" s="579" t="str">
        <f t="shared" si="163"/>
        <v/>
      </c>
      <c r="P306" s="2"/>
      <c r="Q306" s="231"/>
      <c r="R306" s="579" t="str">
        <f t="shared" si="164"/>
        <v/>
      </c>
      <c r="S306" s="2"/>
      <c r="T306" s="231"/>
      <c r="U306" s="579" t="str">
        <f t="shared" si="165"/>
        <v/>
      </c>
      <c r="V306" s="2"/>
      <c r="W306" s="231"/>
      <c r="X306" s="579" t="str">
        <f t="shared" si="166"/>
        <v/>
      </c>
      <c r="Y306" s="2"/>
      <c r="Z306" s="231"/>
      <c r="AA306" s="579" t="str">
        <f t="shared" si="167"/>
        <v/>
      </c>
      <c r="AB306" s="2"/>
      <c r="AC306" s="231"/>
      <c r="AD306" s="579" t="str">
        <f t="shared" si="168"/>
        <v/>
      </c>
      <c r="AE306" s="2"/>
      <c r="AF306" s="231"/>
      <c r="AG306" s="579" t="str">
        <f t="shared" si="169"/>
        <v/>
      </c>
      <c r="AH306" s="2"/>
      <c r="AI306" s="231"/>
      <c r="AJ306" s="579" t="str">
        <f t="shared" si="170"/>
        <v/>
      </c>
      <c r="AK306" s="2"/>
      <c r="AL306" s="231"/>
      <c r="AM306" s="579" t="str">
        <f t="shared" si="171"/>
        <v/>
      </c>
      <c r="AN306" s="2"/>
      <c r="AO306" s="231"/>
      <c r="AP306" s="579" t="str">
        <f t="shared" si="172"/>
        <v/>
      </c>
      <c r="AQ306" s="2"/>
      <c r="AR306" s="231"/>
      <c r="AS306" s="579" t="str">
        <f t="shared" si="173"/>
        <v/>
      </c>
      <c r="AT306" s="2"/>
      <c r="AU306" s="231"/>
      <c r="AV306" s="579" t="str">
        <f t="shared" si="174"/>
        <v/>
      </c>
      <c r="AW306" s="2"/>
      <c r="AX306" s="231"/>
      <c r="AY306" s="579" t="str">
        <f t="shared" si="175"/>
        <v/>
      </c>
      <c r="AZ306" s="2"/>
      <c r="BA306" s="231"/>
      <c r="BB306" s="579" t="str">
        <f t="shared" si="176"/>
        <v/>
      </c>
      <c r="BC306" s="2"/>
      <c r="BD306" s="231"/>
      <c r="BE306" s="579" t="str">
        <f t="shared" si="177"/>
        <v/>
      </c>
      <c r="BF306" s="2"/>
      <c r="BG306" s="231"/>
      <c r="BH306" s="579" t="str">
        <f t="shared" si="178"/>
        <v/>
      </c>
      <c r="BI306" s="2"/>
      <c r="BJ306" s="231"/>
      <c r="BK306" s="579" t="str">
        <f t="shared" si="179"/>
        <v/>
      </c>
      <c r="BL306" s="153"/>
      <c r="BM306" s="31"/>
      <c r="BN306" s="31"/>
      <c r="BO306" s="31"/>
      <c r="BP306" s="31"/>
      <c r="BQ306" s="31"/>
      <c r="BR306" s="31"/>
      <c r="BS306" s="31"/>
      <c r="BT306" s="31"/>
      <c r="BU306" s="31"/>
      <c r="BV306" s="31"/>
      <c r="BW306" s="31"/>
      <c r="BX306" s="31"/>
      <c r="BY306" s="31"/>
      <c r="BZ306" s="31"/>
      <c r="CA306" s="31"/>
      <c r="CB306" s="153"/>
      <c r="CC306" s="153"/>
      <c r="CD306" s="153"/>
      <c r="CE306" s="153"/>
      <c r="CF306" s="153"/>
      <c r="CG306" s="153"/>
      <c r="CH306" s="153"/>
      <c r="CI306" s="153"/>
      <c r="CJ306" s="153"/>
      <c r="CK306" s="153"/>
      <c r="CL306" s="153"/>
      <c r="CM306" s="153"/>
      <c r="CN306" s="153"/>
      <c r="CO306" s="153"/>
      <c r="CP306" s="153"/>
      <c r="CQ306" s="153"/>
      <c r="CR306" s="153"/>
      <c r="CS306" s="153"/>
      <c r="CT306" s="153"/>
      <c r="CU306" s="153"/>
      <c r="CV306" s="153"/>
      <c r="CW306" s="153"/>
      <c r="CX306" s="153"/>
      <c r="CY306" s="153"/>
      <c r="CZ306" s="153"/>
      <c r="DA306" s="153"/>
      <c r="DB306" s="153"/>
      <c r="DC306" s="153"/>
      <c r="DD306" s="153"/>
      <c r="DE306" s="153"/>
      <c r="DF306" s="153"/>
      <c r="DG306" s="153"/>
      <c r="DH306" s="153"/>
      <c r="DI306" s="153"/>
      <c r="DJ306" s="153"/>
      <c r="DK306" s="153"/>
      <c r="DL306" s="153"/>
      <c r="DM306" s="153"/>
      <c r="DN306" s="153"/>
      <c r="DO306" s="153"/>
      <c r="DP306" s="153"/>
      <c r="DQ306" s="153"/>
      <c r="DR306" s="153"/>
      <c r="DS306" s="153"/>
      <c r="DT306" s="153"/>
      <c r="DU306" s="153"/>
      <c r="DV306" s="153"/>
      <c r="DW306" s="153"/>
      <c r="DX306" s="153"/>
      <c r="DY306" s="153"/>
      <c r="DZ306" s="153"/>
      <c r="EA306" s="153"/>
      <c r="EB306" s="153"/>
      <c r="EC306" s="153"/>
      <c r="ED306" s="153"/>
      <c r="EE306" s="153"/>
      <c r="EF306" s="153"/>
      <c r="EG306" s="153"/>
      <c r="EH306" s="153"/>
      <c r="EI306" s="153"/>
      <c r="EJ306" s="153"/>
      <c r="EK306" s="153"/>
      <c r="EL306" s="153"/>
      <c r="EM306" s="153"/>
      <c r="EN306" s="153"/>
      <c r="EO306" s="153"/>
      <c r="EP306" s="153"/>
      <c r="EQ306" s="153"/>
      <c r="ER306" s="153"/>
      <c r="ES306" s="153"/>
      <c r="ET306" s="153"/>
      <c r="EU306" s="153"/>
      <c r="EV306" s="153"/>
      <c r="EW306" s="153"/>
      <c r="EX306" s="153"/>
      <c r="EY306" s="153"/>
      <c r="EZ306" s="153"/>
      <c r="FA306" s="153"/>
      <c r="FB306" s="153"/>
      <c r="FC306" s="153"/>
      <c r="FD306" s="153"/>
      <c r="FE306" s="153"/>
      <c r="FF306" s="153"/>
      <c r="FG306" s="153"/>
      <c r="FH306" s="153"/>
      <c r="FI306" s="153"/>
      <c r="FJ306" s="153"/>
      <c r="FK306" s="153"/>
      <c r="FL306" s="153"/>
      <c r="FM306" s="153"/>
      <c r="FN306" s="153"/>
      <c r="FO306" s="153"/>
      <c r="FP306" s="153"/>
      <c r="FQ306" s="153"/>
      <c r="FR306" s="153"/>
      <c r="FS306" s="153"/>
      <c r="FT306" s="153"/>
      <c r="FU306" s="153"/>
      <c r="FV306" s="153"/>
      <c r="FW306" s="153"/>
      <c r="FX306" s="153"/>
      <c r="FY306" s="153"/>
      <c r="FZ306" s="153"/>
      <c r="GA306" s="153"/>
      <c r="GB306" s="153"/>
      <c r="GC306" s="153"/>
      <c r="GD306" s="153"/>
      <c r="GE306" s="153"/>
      <c r="GF306" s="153"/>
      <c r="GG306" s="153"/>
      <c r="GH306" s="153"/>
      <c r="GI306" s="153"/>
      <c r="GJ306" s="153"/>
      <c r="GK306" s="153"/>
      <c r="GL306" s="153"/>
      <c r="GM306" s="153"/>
      <c r="GN306" s="153"/>
      <c r="GO306" s="153"/>
      <c r="GP306" s="153"/>
      <c r="GQ306" s="153"/>
      <c r="GR306" s="153"/>
      <c r="GS306" s="153"/>
      <c r="GT306" s="153"/>
      <c r="GU306" s="153"/>
      <c r="GV306" s="534"/>
      <c r="GW306" s="534"/>
      <c r="GX306" s="534"/>
      <c r="GY306" s="534"/>
      <c r="GZ306" s="534"/>
      <c r="HA306" s="534"/>
      <c r="HB306" s="534"/>
      <c r="HC306" s="534"/>
      <c r="HD306" s="534"/>
      <c r="HE306" s="534"/>
      <c r="HF306" s="534"/>
      <c r="HG306" s="534"/>
      <c r="HH306" s="534"/>
      <c r="HI306" s="534"/>
      <c r="HJ306" s="534"/>
      <c r="HK306" s="534"/>
      <c r="HL306" s="534"/>
      <c r="HM306" s="534"/>
      <c r="HN306" s="534"/>
      <c r="HO306" s="534"/>
      <c r="HP306" s="534"/>
      <c r="HQ306" s="534"/>
      <c r="HR306" s="534"/>
      <c r="HS306" s="534"/>
      <c r="HT306" s="534"/>
      <c r="HU306" s="534"/>
      <c r="HV306" s="534"/>
      <c r="HW306" s="534"/>
      <c r="HX306" s="534"/>
      <c r="HY306" s="534"/>
      <c r="HZ306" s="534"/>
      <c r="IA306" s="534"/>
      <c r="IB306" s="534"/>
      <c r="IC306" s="534"/>
      <c r="ID306" s="534"/>
      <c r="IE306" s="534"/>
      <c r="IF306" s="534"/>
      <c r="IG306" s="534"/>
      <c r="IH306" s="534"/>
      <c r="II306" s="534"/>
      <c r="IJ306" s="534"/>
      <c r="IK306" s="534"/>
      <c r="IL306" s="534"/>
      <c r="IM306" s="534"/>
      <c r="IN306" s="534"/>
      <c r="IO306" s="534"/>
      <c r="IP306" s="534"/>
      <c r="IQ306" s="534"/>
      <c r="IR306" s="534"/>
      <c r="IS306" s="534"/>
      <c r="IT306" s="534"/>
      <c r="IU306" s="534"/>
      <c r="IV306" s="534"/>
      <c r="IW306" s="534"/>
      <c r="IX306" s="534"/>
      <c r="IY306" s="534"/>
      <c r="IZ306" s="534"/>
      <c r="JA306" s="534"/>
      <c r="JB306" s="534"/>
      <c r="JC306" s="534"/>
      <c r="JD306" s="534"/>
      <c r="JE306" s="534"/>
      <c r="JF306" s="534"/>
      <c r="JG306" s="534"/>
      <c r="JH306" s="534"/>
      <c r="JI306" s="534"/>
      <c r="JJ306" s="534"/>
      <c r="JK306" s="534"/>
      <c r="JL306" s="534"/>
      <c r="JM306" s="534"/>
      <c r="JN306" s="534"/>
      <c r="JO306" s="534"/>
      <c r="JP306" s="534"/>
      <c r="JQ306" s="534"/>
      <c r="JR306" s="534"/>
      <c r="JS306" s="534"/>
      <c r="JT306" s="534"/>
      <c r="JU306" s="534"/>
      <c r="JV306" s="534"/>
      <c r="JW306" s="534"/>
      <c r="JX306" s="534"/>
      <c r="JY306" s="534"/>
      <c r="JZ306" s="534"/>
      <c r="KA306" s="534"/>
    </row>
    <row r="307" spans="1:287" s="535" customFormat="1" ht="27" hidden="1" customHeight="1" outlineLevel="1" x14ac:dyDescent="0.2">
      <c r="A307" s="532">
        <v>4</v>
      </c>
      <c r="B307" s="315"/>
      <c r="C307" s="245"/>
      <c r="D307" s="533"/>
      <c r="E307" s="231"/>
      <c r="F307" s="579" t="str">
        <f t="shared" si="160"/>
        <v/>
      </c>
      <c r="G307" s="2"/>
      <c r="H307" s="231"/>
      <c r="I307" s="579" t="str">
        <f t="shared" si="161"/>
        <v/>
      </c>
      <c r="J307" s="2"/>
      <c r="K307" s="231"/>
      <c r="L307" s="579" t="str">
        <f t="shared" si="162"/>
        <v/>
      </c>
      <c r="M307" s="2"/>
      <c r="N307" s="231"/>
      <c r="O307" s="579" t="str">
        <f t="shared" si="163"/>
        <v/>
      </c>
      <c r="P307" s="2"/>
      <c r="Q307" s="231"/>
      <c r="R307" s="579" t="str">
        <f t="shared" si="164"/>
        <v/>
      </c>
      <c r="S307" s="2"/>
      <c r="T307" s="231"/>
      <c r="U307" s="579" t="str">
        <f t="shared" si="165"/>
        <v/>
      </c>
      <c r="V307" s="2"/>
      <c r="W307" s="231"/>
      <c r="X307" s="579" t="str">
        <f t="shared" si="166"/>
        <v/>
      </c>
      <c r="Y307" s="2"/>
      <c r="Z307" s="231"/>
      <c r="AA307" s="579" t="str">
        <f t="shared" si="167"/>
        <v/>
      </c>
      <c r="AB307" s="2"/>
      <c r="AC307" s="231"/>
      <c r="AD307" s="579" t="str">
        <f t="shared" si="168"/>
        <v/>
      </c>
      <c r="AE307" s="2"/>
      <c r="AF307" s="231"/>
      <c r="AG307" s="579" t="str">
        <f t="shared" si="169"/>
        <v/>
      </c>
      <c r="AH307" s="2"/>
      <c r="AI307" s="231"/>
      <c r="AJ307" s="579" t="str">
        <f t="shared" si="170"/>
        <v/>
      </c>
      <c r="AK307" s="2"/>
      <c r="AL307" s="231"/>
      <c r="AM307" s="579" t="str">
        <f t="shared" si="171"/>
        <v/>
      </c>
      <c r="AN307" s="2"/>
      <c r="AO307" s="231"/>
      <c r="AP307" s="579" t="str">
        <f t="shared" si="172"/>
        <v/>
      </c>
      <c r="AQ307" s="2"/>
      <c r="AR307" s="231"/>
      <c r="AS307" s="579" t="str">
        <f t="shared" si="173"/>
        <v/>
      </c>
      <c r="AT307" s="2"/>
      <c r="AU307" s="231"/>
      <c r="AV307" s="579" t="str">
        <f t="shared" si="174"/>
        <v/>
      </c>
      <c r="AW307" s="2"/>
      <c r="AX307" s="231"/>
      <c r="AY307" s="579" t="str">
        <f t="shared" si="175"/>
        <v/>
      </c>
      <c r="AZ307" s="2"/>
      <c r="BA307" s="231"/>
      <c r="BB307" s="579" t="str">
        <f t="shared" si="176"/>
        <v/>
      </c>
      <c r="BC307" s="2"/>
      <c r="BD307" s="231"/>
      <c r="BE307" s="579" t="str">
        <f t="shared" si="177"/>
        <v/>
      </c>
      <c r="BF307" s="2"/>
      <c r="BG307" s="231"/>
      <c r="BH307" s="579" t="str">
        <f t="shared" si="178"/>
        <v/>
      </c>
      <c r="BI307" s="2"/>
      <c r="BJ307" s="231"/>
      <c r="BK307" s="579" t="str">
        <f t="shared" si="179"/>
        <v/>
      </c>
      <c r="BL307" s="153"/>
      <c r="BM307" s="31"/>
      <c r="BN307" s="31"/>
      <c r="BO307" s="31"/>
      <c r="BP307" s="31"/>
      <c r="BQ307" s="31"/>
      <c r="BR307" s="31"/>
      <c r="BS307" s="31"/>
      <c r="BT307" s="31"/>
      <c r="BU307" s="31"/>
      <c r="BV307" s="31"/>
      <c r="BW307" s="31"/>
      <c r="BX307" s="31"/>
      <c r="BY307" s="31"/>
      <c r="BZ307" s="31"/>
      <c r="CA307" s="31"/>
      <c r="CB307" s="153"/>
      <c r="CC307" s="153"/>
      <c r="CD307" s="153"/>
      <c r="CE307" s="153"/>
      <c r="CF307" s="153"/>
      <c r="CG307" s="153"/>
      <c r="CH307" s="153"/>
      <c r="CI307" s="153"/>
      <c r="CJ307" s="153"/>
      <c r="CK307" s="153"/>
      <c r="CL307" s="153"/>
      <c r="CM307" s="153"/>
      <c r="CN307" s="153"/>
      <c r="CO307" s="153"/>
      <c r="CP307" s="153"/>
      <c r="CQ307" s="153"/>
      <c r="CR307" s="153"/>
      <c r="CS307" s="153"/>
      <c r="CT307" s="153"/>
      <c r="CU307" s="153"/>
      <c r="CV307" s="153"/>
      <c r="CW307" s="153"/>
      <c r="CX307" s="153"/>
      <c r="CY307" s="153"/>
      <c r="CZ307" s="153"/>
      <c r="DA307" s="153"/>
      <c r="DB307" s="153"/>
      <c r="DC307" s="153"/>
      <c r="DD307" s="153"/>
      <c r="DE307" s="153"/>
      <c r="DF307" s="153"/>
      <c r="DG307" s="153"/>
      <c r="DH307" s="153"/>
      <c r="DI307" s="153"/>
      <c r="DJ307" s="153"/>
      <c r="DK307" s="153"/>
      <c r="DL307" s="153"/>
      <c r="DM307" s="153"/>
      <c r="DN307" s="153"/>
      <c r="DO307" s="153"/>
      <c r="DP307" s="153"/>
      <c r="DQ307" s="153"/>
      <c r="DR307" s="153"/>
      <c r="DS307" s="153"/>
      <c r="DT307" s="153"/>
      <c r="DU307" s="153"/>
      <c r="DV307" s="153"/>
      <c r="DW307" s="153"/>
      <c r="DX307" s="153"/>
      <c r="DY307" s="153"/>
      <c r="DZ307" s="153"/>
      <c r="EA307" s="153"/>
      <c r="EB307" s="153"/>
      <c r="EC307" s="153"/>
      <c r="ED307" s="153"/>
      <c r="EE307" s="153"/>
      <c r="EF307" s="153"/>
      <c r="EG307" s="153"/>
      <c r="EH307" s="153"/>
      <c r="EI307" s="153"/>
      <c r="EJ307" s="153"/>
      <c r="EK307" s="153"/>
      <c r="EL307" s="153"/>
      <c r="EM307" s="153"/>
      <c r="EN307" s="153"/>
      <c r="EO307" s="153"/>
      <c r="EP307" s="153"/>
      <c r="EQ307" s="153"/>
      <c r="ER307" s="153"/>
      <c r="ES307" s="153"/>
      <c r="ET307" s="153"/>
      <c r="EU307" s="153"/>
      <c r="EV307" s="153"/>
      <c r="EW307" s="153"/>
      <c r="EX307" s="153"/>
      <c r="EY307" s="153"/>
      <c r="EZ307" s="153"/>
      <c r="FA307" s="153"/>
      <c r="FB307" s="153"/>
      <c r="FC307" s="153"/>
      <c r="FD307" s="153"/>
      <c r="FE307" s="153"/>
      <c r="FF307" s="153"/>
      <c r="FG307" s="153"/>
      <c r="FH307" s="153"/>
      <c r="FI307" s="153"/>
      <c r="FJ307" s="153"/>
      <c r="FK307" s="153"/>
      <c r="FL307" s="153"/>
      <c r="FM307" s="153"/>
      <c r="FN307" s="153"/>
      <c r="FO307" s="153"/>
      <c r="FP307" s="153"/>
      <c r="FQ307" s="153"/>
      <c r="FR307" s="153"/>
      <c r="FS307" s="153"/>
      <c r="FT307" s="153"/>
      <c r="FU307" s="153"/>
      <c r="FV307" s="153"/>
      <c r="FW307" s="153"/>
      <c r="FX307" s="153"/>
      <c r="FY307" s="153"/>
      <c r="FZ307" s="153"/>
      <c r="GA307" s="153"/>
      <c r="GB307" s="153"/>
      <c r="GC307" s="153"/>
      <c r="GD307" s="153"/>
      <c r="GE307" s="153"/>
      <c r="GF307" s="153"/>
      <c r="GG307" s="153"/>
      <c r="GH307" s="153"/>
      <c r="GI307" s="153"/>
      <c r="GJ307" s="153"/>
      <c r="GK307" s="153"/>
      <c r="GL307" s="153"/>
      <c r="GM307" s="153"/>
      <c r="GN307" s="153"/>
      <c r="GO307" s="153"/>
      <c r="GP307" s="153"/>
      <c r="GQ307" s="153"/>
      <c r="GR307" s="153"/>
      <c r="GS307" s="153"/>
      <c r="GT307" s="153"/>
      <c r="GU307" s="153"/>
      <c r="GV307" s="534"/>
      <c r="GW307" s="534"/>
      <c r="GX307" s="534"/>
      <c r="GY307" s="534"/>
      <c r="GZ307" s="534"/>
      <c r="HA307" s="534"/>
      <c r="HB307" s="534"/>
      <c r="HC307" s="534"/>
      <c r="HD307" s="534"/>
      <c r="HE307" s="534"/>
      <c r="HF307" s="534"/>
      <c r="HG307" s="534"/>
      <c r="HH307" s="534"/>
      <c r="HI307" s="534"/>
      <c r="HJ307" s="534"/>
      <c r="HK307" s="534"/>
      <c r="HL307" s="534"/>
      <c r="HM307" s="534"/>
      <c r="HN307" s="534"/>
      <c r="HO307" s="534"/>
      <c r="HP307" s="534"/>
      <c r="HQ307" s="534"/>
      <c r="HR307" s="534"/>
      <c r="HS307" s="534"/>
      <c r="HT307" s="534"/>
      <c r="HU307" s="534"/>
      <c r="HV307" s="534"/>
      <c r="HW307" s="534"/>
      <c r="HX307" s="534"/>
      <c r="HY307" s="534"/>
      <c r="HZ307" s="534"/>
      <c r="IA307" s="534"/>
      <c r="IB307" s="534"/>
      <c r="IC307" s="534"/>
      <c r="ID307" s="534"/>
      <c r="IE307" s="534"/>
      <c r="IF307" s="534"/>
      <c r="IG307" s="534"/>
      <c r="IH307" s="534"/>
      <c r="II307" s="534"/>
      <c r="IJ307" s="534"/>
      <c r="IK307" s="534"/>
      <c r="IL307" s="534"/>
      <c r="IM307" s="534"/>
      <c r="IN307" s="534"/>
      <c r="IO307" s="534"/>
      <c r="IP307" s="534"/>
      <c r="IQ307" s="534"/>
      <c r="IR307" s="534"/>
      <c r="IS307" s="534"/>
      <c r="IT307" s="534"/>
      <c r="IU307" s="534"/>
      <c r="IV307" s="534"/>
      <c r="IW307" s="534"/>
      <c r="IX307" s="534"/>
      <c r="IY307" s="534"/>
      <c r="IZ307" s="534"/>
      <c r="JA307" s="534"/>
      <c r="JB307" s="534"/>
      <c r="JC307" s="534"/>
      <c r="JD307" s="534"/>
      <c r="JE307" s="534"/>
      <c r="JF307" s="534"/>
      <c r="JG307" s="534"/>
      <c r="JH307" s="534"/>
      <c r="JI307" s="534"/>
      <c r="JJ307" s="534"/>
      <c r="JK307" s="534"/>
      <c r="JL307" s="534"/>
      <c r="JM307" s="534"/>
      <c r="JN307" s="534"/>
      <c r="JO307" s="534"/>
      <c r="JP307" s="534"/>
      <c r="JQ307" s="534"/>
      <c r="JR307" s="534"/>
      <c r="JS307" s="534"/>
      <c r="JT307" s="534"/>
      <c r="JU307" s="534"/>
      <c r="JV307" s="534"/>
      <c r="JW307" s="534"/>
      <c r="JX307" s="534"/>
      <c r="JY307" s="534"/>
      <c r="JZ307" s="534"/>
      <c r="KA307" s="534"/>
    </row>
    <row r="308" spans="1:287" s="535" customFormat="1" ht="27" hidden="1" customHeight="1" outlineLevel="1" x14ac:dyDescent="0.2">
      <c r="A308" s="532">
        <v>5</v>
      </c>
      <c r="B308" s="315"/>
      <c r="C308" s="245"/>
      <c r="D308" s="533"/>
      <c r="E308" s="231"/>
      <c r="F308" s="579" t="str">
        <f t="shared" si="160"/>
        <v/>
      </c>
      <c r="G308" s="2"/>
      <c r="H308" s="231"/>
      <c r="I308" s="579" t="str">
        <f t="shared" si="161"/>
        <v/>
      </c>
      <c r="J308" s="2"/>
      <c r="K308" s="231"/>
      <c r="L308" s="579" t="str">
        <f t="shared" si="162"/>
        <v/>
      </c>
      <c r="M308" s="2"/>
      <c r="N308" s="231"/>
      <c r="O308" s="579" t="str">
        <f t="shared" si="163"/>
        <v/>
      </c>
      <c r="P308" s="2"/>
      <c r="Q308" s="231"/>
      <c r="R308" s="579" t="str">
        <f t="shared" si="164"/>
        <v/>
      </c>
      <c r="S308" s="2"/>
      <c r="T308" s="231"/>
      <c r="U308" s="579" t="str">
        <f t="shared" si="165"/>
        <v/>
      </c>
      <c r="V308" s="2"/>
      <c r="W308" s="231"/>
      <c r="X308" s="579" t="str">
        <f t="shared" si="166"/>
        <v/>
      </c>
      <c r="Y308" s="2"/>
      <c r="Z308" s="231"/>
      <c r="AA308" s="579" t="str">
        <f t="shared" si="167"/>
        <v/>
      </c>
      <c r="AB308" s="2"/>
      <c r="AC308" s="231"/>
      <c r="AD308" s="579" t="str">
        <f t="shared" si="168"/>
        <v/>
      </c>
      <c r="AE308" s="2"/>
      <c r="AF308" s="231"/>
      <c r="AG308" s="579" t="str">
        <f t="shared" si="169"/>
        <v/>
      </c>
      <c r="AH308" s="2"/>
      <c r="AI308" s="231"/>
      <c r="AJ308" s="579" t="str">
        <f t="shared" si="170"/>
        <v/>
      </c>
      <c r="AK308" s="2"/>
      <c r="AL308" s="231"/>
      <c r="AM308" s="579" t="str">
        <f t="shared" si="171"/>
        <v/>
      </c>
      <c r="AN308" s="2"/>
      <c r="AO308" s="231"/>
      <c r="AP308" s="579" t="str">
        <f t="shared" si="172"/>
        <v/>
      </c>
      <c r="AQ308" s="2"/>
      <c r="AR308" s="231"/>
      <c r="AS308" s="579" t="str">
        <f t="shared" si="173"/>
        <v/>
      </c>
      <c r="AT308" s="2"/>
      <c r="AU308" s="231"/>
      <c r="AV308" s="579" t="str">
        <f t="shared" si="174"/>
        <v/>
      </c>
      <c r="AW308" s="2"/>
      <c r="AX308" s="231"/>
      <c r="AY308" s="579" t="str">
        <f t="shared" si="175"/>
        <v/>
      </c>
      <c r="AZ308" s="2"/>
      <c r="BA308" s="231"/>
      <c r="BB308" s="579" t="str">
        <f t="shared" si="176"/>
        <v/>
      </c>
      <c r="BC308" s="2"/>
      <c r="BD308" s="231"/>
      <c r="BE308" s="579" t="str">
        <f t="shared" si="177"/>
        <v/>
      </c>
      <c r="BF308" s="2"/>
      <c r="BG308" s="231"/>
      <c r="BH308" s="579" t="str">
        <f t="shared" si="178"/>
        <v/>
      </c>
      <c r="BI308" s="2"/>
      <c r="BJ308" s="231"/>
      <c r="BK308" s="579" t="str">
        <f t="shared" si="179"/>
        <v/>
      </c>
      <c r="BL308" s="153"/>
      <c r="BM308" s="31"/>
      <c r="BN308" s="31"/>
      <c r="BO308" s="31"/>
      <c r="BP308" s="31"/>
      <c r="BQ308" s="31"/>
      <c r="BR308" s="31"/>
      <c r="BS308" s="31"/>
      <c r="BT308" s="31"/>
      <c r="BU308" s="31"/>
      <c r="BV308" s="31"/>
      <c r="BW308" s="31"/>
      <c r="BX308" s="31"/>
      <c r="BY308" s="31"/>
      <c r="BZ308" s="31"/>
      <c r="CA308" s="31"/>
      <c r="CB308" s="153"/>
      <c r="CC308" s="153"/>
      <c r="CD308" s="153"/>
      <c r="CE308" s="153"/>
      <c r="CF308" s="153"/>
      <c r="CG308" s="153"/>
      <c r="CH308" s="153"/>
      <c r="CI308" s="153"/>
      <c r="CJ308" s="153"/>
      <c r="CK308" s="153"/>
      <c r="CL308" s="153"/>
      <c r="CM308" s="153"/>
      <c r="CN308" s="153"/>
      <c r="CO308" s="153"/>
      <c r="CP308" s="153"/>
      <c r="CQ308" s="153"/>
      <c r="CR308" s="153"/>
      <c r="CS308" s="153"/>
      <c r="CT308" s="153"/>
      <c r="CU308" s="153"/>
      <c r="CV308" s="153"/>
      <c r="CW308" s="153"/>
      <c r="CX308" s="153"/>
      <c r="CY308" s="153"/>
      <c r="CZ308" s="153"/>
      <c r="DA308" s="153"/>
      <c r="DB308" s="153"/>
      <c r="DC308" s="153"/>
      <c r="DD308" s="153"/>
      <c r="DE308" s="153"/>
      <c r="DF308" s="153"/>
      <c r="DG308" s="153"/>
      <c r="DH308" s="153"/>
      <c r="DI308" s="153"/>
      <c r="DJ308" s="153"/>
      <c r="DK308" s="153"/>
      <c r="DL308" s="153"/>
      <c r="DM308" s="153"/>
      <c r="DN308" s="153"/>
      <c r="DO308" s="153"/>
      <c r="DP308" s="153"/>
      <c r="DQ308" s="153"/>
      <c r="DR308" s="153"/>
      <c r="DS308" s="153"/>
      <c r="DT308" s="153"/>
      <c r="DU308" s="153"/>
      <c r="DV308" s="153"/>
      <c r="DW308" s="153"/>
      <c r="DX308" s="153"/>
      <c r="DY308" s="153"/>
      <c r="DZ308" s="153"/>
      <c r="EA308" s="153"/>
      <c r="EB308" s="153"/>
      <c r="EC308" s="153"/>
      <c r="ED308" s="153"/>
      <c r="EE308" s="153"/>
      <c r="EF308" s="153"/>
      <c r="EG308" s="153"/>
      <c r="EH308" s="153"/>
      <c r="EI308" s="153"/>
      <c r="EJ308" s="153"/>
      <c r="EK308" s="153"/>
      <c r="EL308" s="153"/>
      <c r="EM308" s="153"/>
      <c r="EN308" s="153"/>
      <c r="EO308" s="153"/>
      <c r="EP308" s="153"/>
      <c r="EQ308" s="153"/>
      <c r="ER308" s="153"/>
      <c r="ES308" s="153"/>
      <c r="ET308" s="153"/>
      <c r="EU308" s="153"/>
      <c r="EV308" s="153"/>
      <c r="EW308" s="153"/>
      <c r="EX308" s="153"/>
      <c r="EY308" s="153"/>
      <c r="EZ308" s="153"/>
      <c r="FA308" s="153"/>
      <c r="FB308" s="153"/>
      <c r="FC308" s="153"/>
      <c r="FD308" s="153"/>
      <c r="FE308" s="153"/>
      <c r="FF308" s="153"/>
      <c r="FG308" s="153"/>
      <c r="FH308" s="153"/>
      <c r="FI308" s="153"/>
      <c r="FJ308" s="153"/>
      <c r="FK308" s="153"/>
      <c r="FL308" s="153"/>
      <c r="FM308" s="153"/>
      <c r="FN308" s="153"/>
      <c r="FO308" s="153"/>
      <c r="FP308" s="153"/>
      <c r="FQ308" s="153"/>
      <c r="FR308" s="153"/>
      <c r="FS308" s="153"/>
      <c r="FT308" s="153"/>
      <c r="FU308" s="153"/>
      <c r="FV308" s="153"/>
      <c r="FW308" s="153"/>
      <c r="FX308" s="153"/>
      <c r="FY308" s="153"/>
      <c r="FZ308" s="153"/>
      <c r="GA308" s="153"/>
      <c r="GB308" s="153"/>
      <c r="GC308" s="153"/>
      <c r="GD308" s="153"/>
      <c r="GE308" s="153"/>
      <c r="GF308" s="153"/>
      <c r="GG308" s="153"/>
      <c r="GH308" s="153"/>
      <c r="GI308" s="153"/>
      <c r="GJ308" s="153"/>
      <c r="GK308" s="153"/>
      <c r="GL308" s="153"/>
      <c r="GM308" s="153"/>
      <c r="GN308" s="153"/>
      <c r="GO308" s="153"/>
      <c r="GP308" s="153"/>
      <c r="GQ308" s="153"/>
      <c r="GR308" s="153"/>
      <c r="GS308" s="153"/>
      <c r="GT308" s="153"/>
      <c r="GU308" s="153"/>
      <c r="GV308" s="534"/>
      <c r="GW308" s="534"/>
      <c r="GX308" s="534"/>
      <c r="GY308" s="534"/>
      <c r="GZ308" s="534"/>
      <c r="HA308" s="534"/>
      <c r="HB308" s="534"/>
      <c r="HC308" s="534"/>
      <c r="HD308" s="534"/>
      <c r="HE308" s="534"/>
      <c r="HF308" s="534"/>
      <c r="HG308" s="534"/>
      <c r="HH308" s="534"/>
      <c r="HI308" s="534"/>
      <c r="HJ308" s="534"/>
      <c r="HK308" s="534"/>
      <c r="HL308" s="534"/>
      <c r="HM308" s="534"/>
      <c r="HN308" s="534"/>
      <c r="HO308" s="534"/>
      <c r="HP308" s="534"/>
      <c r="HQ308" s="534"/>
      <c r="HR308" s="534"/>
      <c r="HS308" s="534"/>
      <c r="HT308" s="534"/>
      <c r="HU308" s="534"/>
      <c r="HV308" s="534"/>
      <c r="HW308" s="534"/>
      <c r="HX308" s="534"/>
      <c r="HY308" s="534"/>
      <c r="HZ308" s="534"/>
      <c r="IA308" s="534"/>
      <c r="IB308" s="534"/>
      <c r="IC308" s="534"/>
      <c r="ID308" s="534"/>
      <c r="IE308" s="534"/>
      <c r="IF308" s="534"/>
      <c r="IG308" s="534"/>
      <c r="IH308" s="534"/>
      <c r="II308" s="534"/>
      <c r="IJ308" s="534"/>
      <c r="IK308" s="534"/>
      <c r="IL308" s="534"/>
      <c r="IM308" s="534"/>
      <c r="IN308" s="534"/>
      <c r="IO308" s="534"/>
      <c r="IP308" s="534"/>
      <c r="IQ308" s="534"/>
      <c r="IR308" s="534"/>
      <c r="IS308" s="534"/>
      <c r="IT308" s="534"/>
      <c r="IU308" s="534"/>
      <c r="IV308" s="534"/>
      <c r="IW308" s="534"/>
      <c r="IX308" s="534"/>
      <c r="IY308" s="534"/>
      <c r="IZ308" s="534"/>
      <c r="JA308" s="534"/>
      <c r="JB308" s="534"/>
      <c r="JC308" s="534"/>
      <c r="JD308" s="534"/>
      <c r="JE308" s="534"/>
      <c r="JF308" s="534"/>
      <c r="JG308" s="534"/>
      <c r="JH308" s="534"/>
      <c r="JI308" s="534"/>
      <c r="JJ308" s="534"/>
      <c r="JK308" s="534"/>
      <c r="JL308" s="534"/>
      <c r="JM308" s="534"/>
      <c r="JN308" s="534"/>
      <c r="JO308" s="534"/>
      <c r="JP308" s="534"/>
      <c r="JQ308" s="534"/>
      <c r="JR308" s="534"/>
      <c r="JS308" s="534"/>
      <c r="JT308" s="534"/>
      <c r="JU308" s="534"/>
      <c r="JV308" s="534"/>
      <c r="JW308" s="534"/>
      <c r="JX308" s="534"/>
      <c r="JY308" s="534"/>
      <c r="JZ308" s="534"/>
      <c r="KA308" s="534"/>
    </row>
    <row r="309" spans="1:287" s="62" customFormat="1" ht="27" hidden="1" customHeight="1" outlineLevel="1" x14ac:dyDescent="0.2">
      <c r="A309" s="532"/>
      <c r="B309" s="592" t="s">
        <v>161</v>
      </c>
      <c r="C309" s="536"/>
      <c r="D309" s="537"/>
      <c r="E309" s="1256"/>
      <c r="F309" s="1256"/>
      <c r="G309" s="30"/>
      <c r="H309" s="1256"/>
      <c r="I309" s="1256"/>
      <c r="J309" s="30"/>
      <c r="K309" s="1256"/>
      <c r="L309" s="1256"/>
      <c r="M309" s="30"/>
      <c r="N309" s="1256"/>
      <c r="O309" s="1256"/>
      <c r="P309" s="30"/>
      <c r="Q309" s="1256"/>
      <c r="R309" s="1256"/>
      <c r="S309" s="30"/>
      <c r="T309" s="1256"/>
      <c r="U309" s="1256"/>
      <c r="V309" s="30"/>
      <c r="W309" s="1256"/>
      <c r="X309" s="1256"/>
      <c r="Y309" s="30"/>
      <c r="Z309" s="1256"/>
      <c r="AA309" s="1256"/>
      <c r="AB309" s="30"/>
      <c r="AC309" s="1256"/>
      <c r="AD309" s="1256"/>
      <c r="AE309" s="30"/>
      <c r="AF309" s="1256"/>
      <c r="AG309" s="1256"/>
      <c r="AH309" s="30"/>
      <c r="AI309" s="1256"/>
      <c r="AJ309" s="1256"/>
      <c r="AK309" s="30"/>
      <c r="AL309" s="1256"/>
      <c r="AM309" s="1256"/>
      <c r="AN309" s="30"/>
      <c r="AO309" s="1256"/>
      <c r="AP309" s="1256"/>
      <c r="AQ309" s="30"/>
      <c r="AR309" s="1256"/>
      <c r="AS309" s="1256"/>
      <c r="AT309" s="30"/>
      <c r="AU309" s="1256"/>
      <c r="AV309" s="1256"/>
      <c r="AW309" s="30"/>
      <c r="AX309" s="1256"/>
      <c r="AY309" s="1256"/>
      <c r="AZ309" s="30"/>
      <c r="BA309" s="1256"/>
      <c r="BB309" s="1256"/>
      <c r="BC309" s="30"/>
      <c r="BD309" s="1256"/>
      <c r="BE309" s="1256"/>
      <c r="BF309" s="30"/>
      <c r="BG309" s="1256"/>
      <c r="BH309" s="1256"/>
      <c r="BI309" s="30"/>
      <c r="BJ309" s="1256"/>
      <c r="BK309" s="1256"/>
      <c r="BM309" s="31"/>
      <c r="BN309" s="31"/>
      <c r="BO309" s="31"/>
      <c r="BP309" s="31"/>
      <c r="BQ309" s="31"/>
      <c r="BR309" s="31"/>
      <c r="BS309" s="31"/>
      <c r="BT309" s="31"/>
      <c r="BU309" s="31"/>
      <c r="BV309" s="31"/>
      <c r="BW309" s="31"/>
      <c r="BX309" s="31"/>
      <c r="BY309" s="31"/>
      <c r="BZ309" s="31"/>
      <c r="CA309" s="31"/>
    </row>
    <row r="310" spans="1:287" s="62" customFormat="1" ht="12.75" hidden="1" customHeight="1" outlineLevel="1" x14ac:dyDescent="0.2">
      <c r="A310" s="1257"/>
      <c r="B310" s="1257"/>
      <c r="C310" s="1257"/>
      <c r="D310" s="1257"/>
      <c r="E310" s="1257"/>
      <c r="F310" s="1257"/>
      <c r="G310" s="1257"/>
      <c r="H310" s="1257"/>
      <c r="I310" s="1257"/>
      <c r="J310" s="1257"/>
      <c r="K310" s="1257"/>
      <c r="L310" s="1257"/>
      <c r="M310" s="1257"/>
      <c r="N310" s="1257"/>
      <c r="O310" s="1257"/>
      <c r="P310" s="1257"/>
      <c r="Q310" s="1257"/>
      <c r="R310" s="1257"/>
      <c r="S310" s="1257"/>
      <c r="T310" s="1257"/>
      <c r="U310" s="1257"/>
      <c r="V310" s="1257"/>
      <c r="W310" s="1257"/>
      <c r="X310" s="1257"/>
      <c r="Y310" s="1257"/>
      <c r="Z310" s="1257"/>
      <c r="AA310" s="1257"/>
      <c r="AB310" s="1257"/>
      <c r="AC310" s="1257"/>
      <c r="AD310" s="1257"/>
      <c r="AE310" s="1257"/>
      <c r="AF310" s="1257"/>
      <c r="AG310" s="1257"/>
      <c r="AH310" s="1257"/>
      <c r="AI310" s="1257"/>
      <c r="AJ310" s="1257"/>
      <c r="AK310" s="1257"/>
      <c r="AL310" s="1257"/>
      <c r="AM310" s="1257"/>
      <c r="AN310" s="1257"/>
      <c r="AO310" s="1257"/>
      <c r="AP310" s="1257"/>
      <c r="AQ310" s="1257"/>
      <c r="AR310" s="1257"/>
      <c r="AS310" s="1257"/>
      <c r="AT310" s="1257"/>
      <c r="AU310" s="1257"/>
      <c r="AV310" s="1257"/>
      <c r="AW310" s="1257"/>
      <c r="AX310" s="1257"/>
      <c r="AY310" s="1257"/>
      <c r="AZ310" s="1257"/>
      <c r="BA310" s="1257"/>
      <c r="BB310" s="1257"/>
      <c r="BC310" s="1257"/>
      <c r="BD310" s="1257"/>
      <c r="BE310" s="1257"/>
      <c r="BF310" s="1257"/>
      <c r="BG310" s="1257"/>
      <c r="BH310" s="1257"/>
      <c r="BI310" s="1257"/>
      <c r="BJ310" s="1257"/>
      <c r="BK310" s="1257"/>
      <c r="BM310" s="31"/>
      <c r="BN310" s="31"/>
      <c r="BO310" s="31"/>
      <c r="BP310" s="31"/>
      <c r="BQ310" s="31"/>
      <c r="BR310" s="31"/>
      <c r="BS310" s="31"/>
      <c r="BT310" s="31"/>
      <c r="BU310" s="31"/>
      <c r="BV310" s="31"/>
      <c r="BW310" s="31"/>
      <c r="BX310" s="31"/>
      <c r="BY310" s="31"/>
      <c r="BZ310" s="31"/>
      <c r="CA310" s="31"/>
    </row>
    <row r="311" spans="1:287" s="62" customFormat="1" collapsed="1" x14ac:dyDescent="0.2">
      <c r="A311" s="540"/>
      <c r="B311" s="540"/>
      <c r="C311" s="540"/>
      <c r="D311" s="540"/>
      <c r="E311" s="540"/>
      <c r="F311" s="540"/>
      <c r="G311" s="30"/>
      <c r="H311" s="540"/>
      <c r="I311" s="540"/>
      <c r="J311" s="30"/>
      <c r="K311" s="540"/>
      <c r="L311" s="540"/>
      <c r="M311" s="30"/>
      <c r="N311" s="540"/>
      <c r="O311" s="540"/>
      <c r="P311" s="30"/>
      <c r="Q311" s="540"/>
      <c r="R311" s="540"/>
      <c r="S311" s="30"/>
      <c r="T311" s="540"/>
      <c r="U311" s="540"/>
      <c r="V311" s="30"/>
      <c r="W311" s="540"/>
      <c r="X311" s="540"/>
      <c r="Y311" s="30"/>
      <c r="Z311" s="540"/>
      <c r="AA311" s="540"/>
      <c r="AB311" s="30"/>
      <c r="AC311" s="540"/>
      <c r="AD311" s="540"/>
      <c r="AE311" s="30"/>
      <c r="AF311" s="540"/>
      <c r="AG311" s="540"/>
      <c r="AH311" s="30"/>
      <c r="AI311" s="540"/>
      <c r="AJ311" s="540"/>
      <c r="AK311" s="30"/>
      <c r="AL311" s="540"/>
      <c r="AM311" s="540"/>
      <c r="AN311" s="30"/>
      <c r="AO311" s="540"/>
      <c r="AP311" s="540"/>
      <c r="AQ311" s="30"/>
      <c r="AR311" s="540"/>
      <c r="AS311" s="540"/>
      <c r="AT311" s="30"/>
      <c r="AU311" s="540"/>
      <c r="AV311" s="540"/>
      <c r="AW311" s="30"/>
      <c r="AX311" s="540"/>
      <c r="AY311" s="540"/>
      <c r="AZ311" s="30"/>
      <c r="BA311" s="540"/>
      <c r="BB311" s="540"/>
      <c r="BC311" s="30"/>
      <c r="BD311" s="540"/>
      <c r="BE311" s="540"/>
      <c r="BF311" s="30"/>
      <c r="BG311" s="540"/>
      <c r="BH311" s="540"/>
      <c r="BI311" s="30"/>
      <c r="BJ311" s="540"/>
      <c r="BK311" s="540"/>
      <c r="BM311" s="31"/>
      <c r="BN311" s="31"/>
      <c r="BO311" s="31"/>
      <c r="BP311" s="31"/>
      <c r="BQ311" s="31"/>
      <c r="BR311" s="31"/>
      <c r="BS311" s="31"/>
      <c r="BT311" s="31"/>
      <c r="BU311" s="31"/>
      <c r="BV311" s="31"/>
      <c r="BW311" s="31"/>
      <c r="BX311" s="31"/>
      <c r="BY311" s="31"/>
      <c r="BZ311" s="31"/>
      <c r="CA311" s="31"/>
    </row>
    <row r="312" spans="1:287" s="519" customFormat="1" ht="12.75" hidden="1" customHeight="1" outlineLevel="1" x14ac:dyDescent="0.2">
      <c r="A312" s="217"/>
      <c r="B312" s="215"/>
      <c r="C312" s="243" t="s">
        <v>0</v>
      </c>
      <c r="D312" s="218"/>
      <c r="E312" s="180"/>
      <c r="F312" s="180"/>
      <c r="G312" s="30"/>
      <c r="H312" s="180"/>
      <c r="I312" s="180"/>
      <c r="J312" s="30"/>
      <c r="K312" s="180"/>
      <c r="L312" s="180"/>
      <c r="M312" s="30"/>
      <c r="N312" s="180"/>
      <c r="O312" s="180"/>
      <c r="P312" s="30"/>
      <c r="Q312" s="180"/>
      <c r="R312" s="180"/>
      <c r="S312" s="30"/>
      <c r="T312" s="180"/>
      <c r="U312" s="180"/>
      <c r="V312" s="30"/>
      <c r="W312" s="180"/>
      <c r="X312" s="180"/>
      <c r="Y312" s="30"/>
      <c r="Z312" s="180"/>
      <c r="AA312" s="180"/>
      <c r="AB312" s="30"/>
      <c r="AC312" s="180"/>
      <c r="AD312" s="180"/>
      <c r="AE312" s="30"/>
      <c r="AF312" s="180"/>
      <c r="AG312" s="180"/>
      <c r="AH312" s="30"/>
      <c r="AI312" s="180"/>
      <c r="AJ312" s="180"/>
      <c r="AK312" s="30"/>
      <c r="AL312" s="180"/>
      <c r="AM312" s="180"/>
      <c r="AN312" s="30"/>
      <c r="AO312" s="180"/>
      <c r="AP312" s="180"/>
      <c r="AQ312" s="30"/>
      <c r="AR312" s="180"/>
      <c r="AS312" s="180"/>
      <c r="AT312" s="30"/>
      <c r="AU312" s="180"/>
      <c r="AV312" s="180"/>
      <c r="AW312" s="30"/>
      <c r="AX312" s="180"/>
      <c r="AY312" s="180"/>
      <c r="AZ312" s="30"/>
      <c r="BA312" s="180"/>
      <c r="BB312" s="180"/>
      <c r="BC312" s="30"/>
      <c r="BD312" s="180"/>
      <c r="BE312" s="180"/>
      <c r="BF312" s="30"/>
      <c r="BG312" s="180"/>
      <c r="BH312" s="180"/>
      <c r="BI312" s="30"/>
      <c r="BJ312" s="180"/>
      <c r="BK312" s="180"/>
      <c r="BL312" s="167"/>
      <c r="BM312" s="31"/>
      <c r="BN312" s="31"/>
      <c r="BO312" s="31"/>
      <c r="BP312" s="31"/>
      <c r="BQ312" s="31"/>
      <c r="BR312" s="31"/>
      <c r="BS312" s="31"/>
      <c r="BT312" s="31"/>
      <c r="BU312" s="31"/>
      <c r="BV312" s="31"/>
      <c r="BW312" s="31"/>
      <c r="BX312" s="31"/>
      <c r="BY312" s="31"/>
      <c r="BZ312" s="31"/>
      <c r="CA312" s="31"/>
      <c r="CB312" s="167"/>
      <c r="CC312" s="167"/>
      <c r="CD312" s="167"/>
      <c r="CE312" s="167"/>
      <c r="CF312" s="167"/>
      <c r="CG312" s="167"/>
      <c r="CH312" s="167"/>
      <c r="CI312" s="167"/>
      <c r="CJ312" s="167"/>
      <c r="CK312" s="167"/>
      <c r="CL312" s="167"/>
      <c r="CM312" s="167"/>
      <c r="CN312" s="167"/>
      <c r="CO312" s="167"/>
      <c r="CP312" s="167"/>
      <c r="CQ312" s="167"/>
      <c r="CR312" s="139"/>
      <c r="CS312" s="139"/>
      <c r="CT312" s="139"/>
      <c r="CU312" s="139"/>
      <c r="CV312" s="139"/>
      <c r="CW312" s="139"/>
      <c r="CX312" s="139"/>
      <c r="CY312" s="139"/>
      <c r="CZ312" s="139"/>
      <c r="DA312" s="139"/>
      <c r="DB312" s="139"/>
      <c r="DC312" s="139"/>
      <c r="DD312" s="139"/>
      <c r="DE312" s="139"/>
      <c r="DF312" s="139"/>
      <c r="DG312" s="139"/>
      <c r="DH312" s="139"/>
      <c r="DI312" s="139"/>
      <c r="DJ312" s="139"/>
      <c r="DK312" s="139"/>
      <c r="DL312" s="139"/>
      <c r="DM312" s="139"/>
      <c r="DN312" s="139"/>
      <c r="DO312" s="139"/>
      <c r="DP312" s="139"/>
      <c r="DQ312" s="139"/>
      <c r="DR312" s="139"/>
      <c r="DS312" s="139"/>
      <c r="DT312" s="139"/>
      <c r="DU312" s="139"/>
      <c r="DV312" s="139"/>
      <c r="DW312" s="139"/>
      <c r="DX312" s="139"/>
      <c r="DY312" s="139"/>
      <c r="DZ312" s="139"/>
      <c r="EA312" s="139"/>
      <c r="EB312" s="139"/>
      <c r="EC312" s="139"/>
      <c r="ED312" s="139"/>
      <c r="EE312" s="139"/>
      <c r="EF312" s="139"/>
      <c r="EG312" s="139"/>
      <c r="EH312" s="139"/>
      <c r="EI312" s="139"/>
      <c r="EJ312" s="139"/>
      <c r="EK312" s="139"/>
      <c r="EL312" s="139"/>
      <c r="EM312" s="139"/>
      <c r="EN312" s="139"/>
      <c r="EO312" s="139"/>
      <c r="EP312" s="139"/>
      <c r="EQ312" s="139"/>
      <c r="ER312" s="139"/>
      <c r="ES312" s="139"/>
      <c r="ET312" s="139"/>
      <c r="EU312" s="139"/>
      <c r="EV312" s="139"/>
      <c r="EW312" s="139"/>
      <c r="EX312" s="139"/>
      <c r="EY312" s="139"/>
      <c r="EZ312" s="139"/>
      <c r="FA312" s="139"/>
      <c r="FB312" s="139"/>
      <c r="FC312" s="139"/>
      <c r="FD312" s="139"/>
      <c r="FE312" s="139"/>
      <c r="FF312" s="139"/>
      <c r="FG312" s="139"/>
      <c r="FH312" s="139"/>
      <c r="FI312" s="139"/>
      <c r="FJ312" s="139"/>
      <c r="FK312" s="139"/>
      <c r="FL312" s="139"/>
      <c r="FM312" s="139"/>
      <c r="FN312" s="139"/>
      <c r="FO312" s="139"/>
      <c r="FP312" s="139"/>
      <c r="FQ312" s="139"/>
      <c r="FR312" s="139"/>
      <c r="FS312" s="139"/>
      <c r="FT312" s="139"/>
      <c r="FU312" s="139"/>
      <c r="FV312" s="139"/>
      <c r="FW312" s="139"/>
      <c r="FX312" s="139"/>
      <c r="FY312" s="139"/>
      <c r="FZ312" s="139"/>
      <c r="GA312" s="139"/>
      <c r="GB312" s="139"/>
      <c r="GC312" s="139"/>
      <c r="GD312" s="139"/>
      <c r="GE312" s="139"/>
      <c r="GF312" s="139"/>
      <c r="GG312" s="139"/>
      <c r="GH312" s="139"/>
      <c r="GI312" s="139"/>
      <c r="GJ312" s="139"/>
      <c r="GK312" s="139"/>
      <c r="GL312" s="139"/>
      <c r="GM312" s="139"/>
      <c r="GN312" s="139"/>
      <c r="GO312" s="139"/>
      <c r="GP312" s="139"/>
      <c r="GQ312" s="139"/>
      <c r="GR312" s="139"/>
      <c r="GS312" s="139"/>
      <c r="GT312" s="139"/>
      <c r="GU312" s="139"/>
    </row>
    <row r="313" spans="1:287" s="521" customFormat="1" ht="30" hidden="1" customHeight="1" outlineLevel="1" x14ac:dyDescent="0.2">
      <c r="A313" s="155" t="str">
        <f>IF($B313="","","ZK 11")</f>
        <v>ZK 11</v>
      </c>
      <c r="B313" s="313" t="s">
        <v>140</v>
      </c>
      <c r="C313" s="244"/>
      <c r="D313" s="520"/>
      <c r="E313" s="1276"/>
      <c r="F313" s="1276"/>
      <c r="G313" s="30"/>
      <c r="H313" s="1276"/>
      <c r="I313" s="1276"/>
      <c r="J313" s="30"/>
      <c r="K313" s="1276"/>
      <c r="L313" s="1276"/>
      <c r="M313" s="30"/>
      <c r="N313" s="1276"/>
      <c r="O313" s="1276"/>
      <c r="P313" s="30"/>
      <c r="Q313" s="1276"/>
      <c r="R313" s="1276"/>
      <c r="S313" s="30"/>
      <c r="T313" s="1276"/>
      <c r="U313" s="1276"/>
      <c r="V313" s="30"/>
      <c r="W313" s="1276"/>
      <c r="X313" s="1276"/>
      <c r="Y313" s="30"/>
      <c r="Z313" s="1276"/>
      <c r="AA313" s="1276"/>
      <c r="AB313" s="30"/>
      <c r="AC313" s="1276"/>
      <c r="AD313" s="1276"/>
      <c r="AE313" s="30"/>
      <c r="AF313" s="1276"/>
      <c r="AG313" s="1276"/>
      <c r="AH313" s="30"/>
      <c r="AI313" s="1276"/>
      <c r="AJ313" s="1276"/>
      <c r="AK313" s="30"/>
      <c r="AL313" s="1276"/>
      <c r="AM313" s="1276"/>
      <c r="AN313" s="30"/>
      <c r="AO313" s="1276"/>
      <c r="AP313" s="1276"/>
      <c r="AQ313" s="30"/>
      <c r="AR313" s="1276"/>
      <c r="AS313" s="1276"/>
      <c r="AT313" s="30"/>
      <c r="AU313" s="1276"/>
      <c r="AV313" s="1276"/>
      <c r="AW313" s="30"/>
      <c r="AX313" s="1276"/>
      <c r="AY313" s="1276"/>
      <c r="AZ313" s="30"/>
      <c r="BA313" s="1276"/>
      <c r="BB313" s="1276"/>
      <c r="BC313" s="30"/>
      <c r="BD313" s="1276"/>
      <c r="BE313" s="1276"/>
      <c r="BF313" s="30"/>
      <c r="BG313" s="1276"/>
      <c r="BH313" s="1276"/>
      <c r="BI313" s="30"/>
      <c r="BJ313" s="1276"/>
      <c r="BK313" s="1276"/>
      <c r="BL313" s="212"/>
      <c r="BM313" s="31"/>
      <c r="BN313" s="31"/>
      <c r="BO313" s="31"/>
      <c r="BP313" s="31"/>
      <c r="BQ313" s="31"/>
      <c r="BR313" s="31"/>
      <c r="BS313" s="31"/>
      <c r="BT313" s="31"/>
      <c r="BU313" s="31"/>
      <c r="BV313" s="31"/>
      <c r="BW313" s="31"/>
      <c r="BX313" s="31"/>
      <c r="BY313" s="31"/>
      <c r="BZ313" s="31"/>
      <c r="CA313" s="31"/>
      <c r="CB313" s="212"/>
      <c r="CC313" s="212"/>
      <c r="CD313" s="212"/>
      <c r="CE313" s="212"/>
      <c r="CF313" s="212"/>
      <c r="CG313" s="212"/>
      <c r="CH313" s="212"/>
      <c r="CI313" s="212"/>
      <c r="CJ313" s="212"/>
      <c r="CK313" s="212"/>
      <c r="CL313" s="212"/>
      <c r="CM313" s="212"/>
      <c r="CN313" s="212"/>
      <c r="CO313" s="212"/>
      <c r="CP313" s="212"/>
      <c r="CQ313" s="212"/>
      <c r="CR313" s="212"/>
      <c r="CS313" s="212"/>
      <c r="CT313" s="212"/>
      <c r="CU313" s="212"/>
      <c r="CV313" s="212"/>
      <c r="CW313" s="212"/>
      <c r="CX313" s="212"/>
      <c r="CY313" s="212"/>
      <c r="CZ313" s="212"/>
      <c r="DA313" s="212"/>
      <c r="DB313" s="212"/>
      <c r="DC313" s="212"/>
      <c r="DD313" s="212"/>
      <c r="DE313" s="212"/>
      <c r="DF313" s="212"/>
      <c r="DG313" s="212"/>
      <c r="DH313" s="212"/>
      <c r="DI313" s="212"/>
      <c r="DJ313" s="212"/>
      <c r="DK313" s="212"/>
      <c r="DL313" s="212"/>
      <c r="DM313" s="212"/>
      <c r="DN313" s="212"/>
      <c r="DO313" s="212"/>
      <c r="DP313" s="212"/>
      <c r="DQ313" s="212"/>
      <c r="DR313" s="212"/>
      <c r="DS313" s="212"/>
      <c r="DT313" s="212"/>
      <c r="DU313" s="212"/>
      <c r="DV313" s="212"/>
      <c r="DW313" s="212"/>
      <c r="DX313" s="212"/>
      <c r="DY313" s="212"/>
      <c r="DZ313" s="212"/>
      <c r="EA313" s="212"/>
      <c r="EB313" s="212"/>
      <c r="EC313" s="212"/>
      <c r="ED313" s="212"/>
      <c r="EE313" s="212"/>
      <c r="EF313" s="212"/>
      <c r="EG313" s="212"/>
      <c r="EH313" s="212"/>
      <c r="EI313" s="212"/>
      <c r="EJ313" s="212"/>
      <c r="EK313" s="212"/>
      <c r="EL313" s="212"/>
      <c r="EM313" s="212"/>
      <c r="EN313" s="212"/>
      <c r="EO313" s="212"/>
      <c r="EP313" s="212"/>
      <c r="EQ313" s="212"/>
      <c r="ER313" s="212"/>
      <c r="ES313" s="212"/>
      <c r="ET313" s="212"/>
      <c r="EU313" s="212"/>
      <c r="EV313" s="212"/>
      <c r="EW313" s="212"/>
      <c r="EX313" s="212"/>
      <c r="EY313" s="212"/>
      <c r="EZ313" s="212"/>
      <c r="FA313" s="212"/>
      <c r="FB313" s="212"/>
      <c r="FC313" s="212"/>
      <c r="FD313" s="212"/>
      <c r="FE313" s="212"/>
      <c r="FF313" s="212"/>
      <c r="FG313" s="212"/>
      <c r="FH313" s="212"/>
      <c r="FI313" s="212"/>
      <c r="FJ313" s="212"/>
      <c r="FK313" s="212"/>
      <c r="FL313" s="212"/>
      <c r="FM313" s="212"/>
      <c r="FN313" s="212"/>
      <c r="FO313" s="212"/>
      <c r="FP313" s="212"/>
      <c r="FQ313" s="212"/>
      <c r="FR313" s="212"/>
      <c r="FS313" s="212"/>
      <c r="FT313" s="212"/>
      <c r="FU313" s="212"/>
      <c r="FV313" s="212"/>
      <c r="FW313" s="212"/>
      <c r="FX313" s="212"/>
      <c r="FY313" s="212"/>
      <c r="FZ313" s="212"/>
      <c r="GA313" s="212"/>
      <c r="GB313" s="212"/>
      <c r="GC313" s="212"/>
      <c r="GD313" s="212"/>
      <c r="GE313" s="212"/>
      <c r="GF313" s="212"/>
      <c r="GG313" s="212"/>
      <c r="GH313" s="212"/>
      <c r="GI313" s="212"/>
      <c r="GJ313" s="212"/>
      <c r="GK313" s="212"/>
      <c r="GL313" s="212"/>
      <c r="GM313" s="212"/>
      <c r="GN313" s="212"/>
      <c r="GO313" s="212"/>
      <c r="GP313" s="212"/>
      <c r="GQ313" s="212"/>
      <c r="GR313" s="212"/>
      <c r="GS313" s="212"/>
      <c r="GT313" s="212"/>
      <c r="GU313" s="212"/>
      <c r="GV313" s="305"/>
      <c r="GW313" s="305"/>
      <c r="GX313" s="305"/>
      <c r="GY313" s="305"/>
      <c r="GZ313" s="305"/>
      <c r="HA313" s="305"/>
      <c r="HB313" s="305"/>
      <c r="HC313" s="305"/>
      <c r="HD313" s="305"/>
      <c r="HE313" s="305"/>
      <c r="HF313" s="305"/>
      <c r="HG313" s="305"/>
      <c r="HH313" s="305"/>
      <c r="HI313" s="305"/>
      <c r="HJ313" s="305"/>
      <c r="HK313" s="305"/>
      <c r="HL313" s="305"/>
      <c r="HM313" s="305"/>
      <c r="HN313" s="305"/>
      <c r="HO313" s="305"/>
      <c r="HP313" s="305"/>
      <c r="HQ313" s="305"/>
      <c r="HR313" s="305"/>
      <c r="HS313" s="305"/>
      <c r="HT313" s="305"/>
      <c r="HU313" s="305"/>
      <c r="HV313" s="305"/>
      <c r="HW313" s="305"/>
      <c r="HX313" s="305"/>
      <c r="HY313" s="305"/>
      <c r="HZ313" s="305"/>
      <c r="IA313" s="305"/>
      <c r="IB313" s="305"/>
      <c r="IC313" s="305"/>
      <c r="ID313" s="305"/>
      <c r="IE313" s="305"/>
      <c r="IF313" s="305"/>
      <c r="IG313" s="305"/>
      <c r="IH313" s="305"/>
      <c r="II313" s="305"/>
      <c r="IJ313" s="305"/>
      <c r="IK313" s="305"/>
      <c r="IL313" s="305"/>
      <c r="IM313" s="305"/>
      <c r="IN313" s="305"/>
      <c r="IO313" s="305"/>
      <c r="IP313" s="305"/>
      <c r="IQ313" s="305"/>
      <c r="IR313" s="305"/>
      <c r="IS313" s="305"/>
      <c r="IT313" s="305"/>
      <c r="IU313" s="305"/>
      <c r="IV313" s="305"/>
      <c r="IW313" s="305"/>
      <c r="IX313" s="305"/>
      <c r="IY313" s="305"/>
      <c r="IZ313" s="305"/>
      <c r="JA313" s="305"/>
      <c r="JB313" s="305"/>
      <c r="JC313" s="305"/>
      <c r="JD313" s="305"/>
      <c r="JE313" s="305"/>
      <c r="JF313" s="305"/>
      <c r="JG313" s="305"/>
      <c r="JH313" s="305"/>
      <c r="JI313" s="305"/>
      <c r="JJ313" s="305"/>
      <c r="JK313" s="305"/>
      <c r="JL313" s="305"/>
      <c r="JM313" s="305"/>
      <c r="JN313" s="305"/>
      <c r="JO313" s="305"/>
      <c r="JP313" s="305"/>
      <c r="JQ313" s="305"/>
      <c r="JR313" s="305"/>
      <c r="JS313" s="305"/>
      <c r="JT313" s="305"/>
      <c r="JU313" s="305"/>
      <c r="JV313" s="305"/>
      <c r="JW313" s="305"/>
      <c r="JX313" s="305"/>
      <c r="JY313" s="305"/>
      <c r="JZ313" s="305"/>
      <c r="KA313" s="305"/>
    </row>
    <row r="314" spans="1:287" s="454" customFormat="1" ht="80.25" hidden="1" customHeight="1" outlineLevel="1" x14ac:dyDescent="0.2">
      <c r="A314" s="216"/>
      <c r="B314" s="316" t="str">
        <f>IF($B313=$B$377,$C$377,IF($B313=$B$378,$C$378,IF($B313=$B$379,$C$379,IF($B313=$B$380,$C$380,IF($B313=$B$381,$C$381,IF($B313=$B$382,$C$382,IF($B313=$B$383,$C$383,IF($B313=$B$384,$C$384,IF($B313=$B$385,$C$385,IF($B313=$B$386,$C$386,IF($B313=$B$387,$C$387,IF($B313=$B$388,$C$388,""))))))))))))</f>
        <v xml:space="preserve">Beschreibung </v>
      </c>
      <c r="C314" s="1258"/>
      <c r="D314" s="522"/>
      <c r="E314" s="1276"/>
      <c r="F314" s="1276"/>
      <c r="G314" s="30"/>
      <c r="H314" s="1276"/>
      <c r="I314" s="1276"/>
      <c r="J314" s="30"/>
      <c r="K314" s="1276"/>
      <c r="L314" s="1276"/>
      <c r="M314" s="30"/>
      <c r="N314" s="1276"/>
      <c r="O314" s="1276"/>
      <c r="P314" s="30"/>
      <c r="Q314" s="1276"/>
      <c r="R314" s="1276"/>
      <c r="S314" s="30"/>
      <c r="T314" s="1276"/>
      <c r="U314" s="1276"/>
      <c r="V314" s="30"/>
      <c r="W314" s="1276"/>
      <c r="X314" s="1276"/>
      <c r="Y314" s="30"/>
      <c r="Z314" s="1276"/>
      <c r="AA314" s="1276"/>
      <c r="AB314" s="30"/>
      <c r="AC314" s="1276"/>
      <c r="AD314" s="1276"/>
      <c r="AE314" s="30"/>
      <c r="AF314" s="1276"/>
      <c r="AG314" s="1276"/>
      <c r="AH314" s="30"/>
      <c r="AI314" s="1276"/>
      <c r="AJ314" s="1276"/>
      <c r="AK314" s="30"/>
      <c r="AL314" s="1276"/>
      <c r="AM314" s="1276"/>
      <c r="AN314" s="30"/>
      <c r="AO314" s="1276"/>
      <c r="AP314" s="1276"/>
      <c r="AQ314" s="30"/>
      <c r="AR314" s="1276"/>
      <c r="AS314" s="1276"/>
      <c r="AT314" s="30"/>
      <c r="AU314" s="1276"/>
      <c r="AV314" s="1276"/>
      <c r="AW314" s="30"/>
      <c r="AX314" s="1276"/>
      <c r="AY314" s="1276"/>
      <c r="AZ314" s="30"/>
      <c r="BA314" s="1276"/>
      <c r="BB314" s="1276"/>
      <c r="BC314" s="30"/>
      <c r="BD314" s="1276"/>
      <c r="BE314" s="1276"/>
      <c r="BF314" s="30"/>
      <c r="BG314" s="1276"/>
      <c r="BH314" s="1276"/>
      <c r="BI314" s="30"/>
      <c r="BJ314" s="1276"/>
      <c r="BK314" s="1276"/>
      <c r="BL314" s="73"/>
      <c r="BM314" s="31"/>
      <c r="BN314" s="31"/>
      <c r="BO314" s="31"/>
      <c r="BP314" s="31"/>
      <c r="BQ314" s="31"/>
      <c r="BR314" s="31"/>
      <c r="BS314" s="31"/>
      <c r="BT314" s="31"/>
      <c r="BU314" s="31"/>
      <c r="BV314" s="31"/>
      <c r="BW314" s="31"/>
      <c r="BX314" s="31"/>
      <c r="BY314" s="31"/>
      <c r="BZ314" s="31"/>
      <c r="CA314" s="31"/>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row>
    <row r="315" spans="1:287" ht="27" hidden="1" customHeight="1" outlineLevel="2" x14ac:dyDescent="0.2">
      <c r="A315" s="242"/>
      <c r="B315" s="312" t="s">
        <v>146</v>
      </c>
      <c r="C315" s="1259"/>
      <c r="D315" s="524"/>
      <c r="E315" s="1276"/>
      <c r="F315" s="1276"/>
      <c r="H315" s="1276"/>
      <c r="I315" s="1276"/>
      <c r="K315" s="1276"/>
      <c r="L315" s="1276"/>
      <c r="N315" s="1276"/>
      <c r="O315" s="1276"/>
      <c r="Q315" s="1276"/>
      <c r="R315" s="1276"/>
      <c r="T315" s="1276"/>
      <c r="U315" s="1276"/>
      <c r="W315" s="1276"/>
      <c r="X315" s="1276"/>
      <c r="Z315" s="1276"/>
      <c r="AA315" s="1276"/>
      <c r="AC315" s="1276"/>
      <c r="AD315" s="1276"/>
      <c r="AF315" s="1276"/>
      <c r="AG315" s="1276"/>
      <c r="AI315" s="1276"/>
      <c r="AJ315" s="1276"/>
      <c r="AL315" s="1276"/>
      <c r="AM315" s="1276"/>
      <c r="AO315" s="1276"/>
      <c r="AP315" s="1276"/>
      <c r="AR315" s="1276"/>
      <c r="AS315" s="1276"/>
      <c r="AU315" s="1276"/>
      <c r="AV315" s="1276"/>
      <c r="AX315" s="1276"/>
      <c r="AY315" s="1276"/>
      <c r="BA315" s="1276"/>
      <c r="BB315" s="1276"/>
      <c r="BD315" s="1276"/>
      <c r="BE315" s="1276"/>
      <c r="BG315" s="1276"/>
      <c r="BH315" s="1276"/>
      <c r="BJ315" s="1276"/>
      <c r="BK315" s="1276"/>
      <c r="BL315" s="62"/>
      <c r="CB315" s="62"/>
      <c r="CC315" s="62"/>
      <c r="CD315" s="62"/>
      <c r="CE315" s="62"/>
      <c r="CF315" s="62"/>
      <c r="CG315" s="62"/>
      <c r="CH315" s="62"/>
      <c r="CI315" s="62"/>
      <c r="CJ315" s="62"/>
      <c r="CK315" s="62"/>
      <c r="CL315" s="62"/>
      <c r="CM315" s="62"/>
      <c r="CN315" s="62"/>
      <c r="CO315" s="62"/>
      <c r="CP315" s="62"/>
      <c r="CQ315" s="62"/>
      <c r="GH315" s="62"/>
      <c r="GI315" s="62"/>
      <c r="GJ315" s="62"/>
      <c r="GK315" s="62"/>
      <c r="GL315" s="62"/>
      <c r="GM315" s="62"/>
      <c r="GN315" s="62"/>
      <c r="GO315" s="62"/>
      <c r="GP315" s="62"/>
      <c r="GQ315" s="62"/>
      <c r="GR315" s="62"/>
      <c r="GS315" s="62"/>
      <c r="GT315" s="62"/>
      <c r="GU315" s="62"/>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row>
    <row r="316" spans="1:287" ht="27" hidden="1" customHeight="1" outlineLevel="2" x14ac:dyDescent="0.2">
      <c r="A316" s="242"/>
      <c r="B316" s="312" t="s">
        <v>147</v>
      </c>
      <c r="C316" s="1259"/>
      <c r="D316" s="524"/>
      <c r="E316" s="1276"/>
      <c r="F316" s="1276"/>
      <c r="H316" s="1276"/>
      <c r="I316" s="1276"/>
      <c r="K316" s="1276"/>
      <c r="L316" s="1276"/>
      <c r="N316" s="1276"/>
      <c r="O316" s="1276"/>
      <c r="Q316" s="1276"/>
      <c r="R316" s="1276"/>
      <c r="T316" s="1276"/>
      <c r="U316" s="1276"/>
      <c r="W316" s="1276"/>
      <c r="X316" s="1276"/>
      <c r="Z316" s="1276"/>
      <c r="AA316" s="1276"/>
      <c r="AC316" s="1276"/>
      <c r="AD316" s="1276"/>
      <c r="AF316" s="1276"/>
      <c r="AG316" s="1276"/>
      <c r="AI316" s="1276"/>
      <c r="AJ316" s="1276"/>
      <c r="AL316" s="1276"/>
      <c r="AM316" s="1276"/>
      <c r="AO316" s="1276"/>
      <c r="AP316" s="1276"/>
      <c r="AR316" s="1276"/>
      <c r="AS316" s="1276"/>
      <c r="AU316" s="1276"/>
      <c r="AV316" s="1276"/>
      <c r="AX316" s="1276"/>
      <c r="AY316" s="1276"/>
      <c r="BA316" s="1276"/>
      <c r="BB316" s="1276"/>
      <c r="BD316" s="1276"/>
      <c r="BE316" s="1276"/>
      <c r="BG316" s="1276"/>
      <c r="BH316" s="1276"/>
      <c r="BJ316" s="1276"/>
      <c r="BK316" s="1276"/>
      <c r="BL316" s="62"/>
      <c r="CB316" s="62"/>
      <c r="CC316" s="62"/>
      <c r="CD316" s="62"/>
      <c r="CE316" s="62"/>
      <c r="CF316" s="62"/>
      <c r="CG316" s="62"/>
      <c r="CH316" s="62"/>
      <c r="CI316" s="62"/>
      <c r="CJ316" s="62"/>
      <c r="CK316" s="62"/>
      <c r="CL316" s="62"/>
      <c r="CM316" s="62"/>
      <c r="CN316" s="62"/>
      <c r="CO316" s="62"/>
      <c r="CP316" s="62"/>
      <c r="CQ316" s="62"/>
      <c r="GH316" s="62"/>
      <c r="GI316" s="62"/>
      <c r="GJ316" s="62"/>
      <c r="GK316" s="62"/>
      <c r="GL316" s="62"/>
      <c r="GM316" s="62"/>
      <c r="GN316" s="62"/>
      <c r="GO316" s="62"/>
      <c r="GP316" s="62"/>
      <c r="GQ316" s="62"/>
      <c r="GR316" s="62"/>
      <c r="GS316" s="62"/>
      <c r="GT316" s="62"/>
      <c r="GU316" s="62"/>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row>
    <row r="317" spans="1:287" ht="27" hidden="1" customHeight="1" outlineLevel="2" x14ac:dyDescent="0.2">
      <c r="A317" s="242"/>
      <c r="B317" s="312" t="s">
        <v>148</v>
      </c>
      <c r="C317" s="1259"/>
      <c r="D317" s="524"/>
      <c r="E317" s="1276"/>
      <c r="F317" s="1276"/>
      <c r="H317" s="1276"/>
      <c r="I317" s="1276"/>
      <c r="K317" s="1276"/>
      <c r="L317" s="1276"/>
      <c r="N317" s="1276"/>
      <c r="O317" s="1276"/>
      <c r="Q317" s="1276"/>
      <c r="R317" s="1276"/>
      <c r="T317" s="1276"/>
      <c r="U317" s="1276"/>
      <c r="W317" s="1276"/>
      <c r="X317" s="1276"/>
      <c r="Z317" s="1276"/>
      <c r="AA317" s="1276"/>
      <c r="AC317" s="1276"/>
      <c r="AD317" s="1276"/>
      <c r="AF317" s="1276"/>
      <c r="AG317" s="1276"/>
      <c r="AI317" s="1276"/>
      <c r="AJ317" s="1276"/>
      <c r="AL317" s="1276"/>
      <c r="AM317" s="1276"/>
      <c r="AO317" s="1276"/>
      <c r="AP317" s="1276"/>
      <c r="AR317" s="1276"/>
      <c r="AS317" s="1276"/>
      <c r="AU317" s="1276"/>
      <c r="AV317" s="1276"/>
      <c r="AX317" s="1276"/>
      <c r="AY317" s="1276"/>
      <c r="BA317" s="1276"/>
      <c r="BB317" s="1276"/>
      <c r="BD317" s="1276"/>
      <c r="BE317" s="1276"/>
      <c r="BG317" s="1276"/>
      <c r="BH317" s="1276"/>
      <c r="BJ317" s="1276"/>
      <c r="BK317" s="1276"/>
      <c r="BL317" s="62"/>
      <c r="CB317" s="62"/>
      <c r="CC317" s="62"/>
      <c r="CD317" s="62"/>
      <c r="CE317" s="62"/>
      <c r="CF317" s="62"/>
      <c r="CG317" s="62"/>
      <c r="CH317" s="62"/>
      <c r="CI317" s="62"/>
      <c r="CJ317" s="62"/>
      <c r="CK317" s="62"/>
      <c r="CL317" s="62"/>
      <c r="CM317" s="62"/>
      <c r="CN317" s="62"/>
      <c r="CO317" s="62"/>
      <c r="CP317" s="62"/>
      <c r="CQ317" s="62"/>
      <c r="GH317" s="62"/>
      <c r="GI317" s="62"/>
      <c r="GJ317" s="62"/>
      <c r="GK317" s="62"/>
      <c r="GL317" s="62"/>
      <c r="GM317" s="62"/>
      <c r="GN317" s="62"/>
      <c r="GO317" s="62"/>
      <c r="GP317" s="62"/>
      <c r="GQ317" s="62"/>
      <c r="GR317" s="62"/>
      <c r="GS317" s="62"/>
      <c r="GT317" s="62"/>
      <c r="GU317" s="62"/>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row>
    <row r="318" spans="1:287" s="454" customFormat="1" ht="27" hidden="1" customHeight="1" outlineLevel="2" x14ac:dyDescent="0.2">
      <c r="A318" s="523"/>
      <c r="B318" s="590" t="s">
        <v>155</v>
      </c>
      <c r="C318" s="1259"/>
      <c r="D318" s="522"/>
      <c r="E318" s="1276"/>
      <c r="F318" s="1276"/>
      <c r="G318" s="30"/>
      <c r="H318" s="1276"/>
      <c r="I318" s="1276"/>
      <c r="J318" s="30"/>
      <c r="K318" s="1276"/>
      <c r="L318" s="1276"/>
      <c r="M318" s="30"/>
      <c r="N318" s="1276"/>
      <c r="O318" s="1276"/>
      <c r="P318" s="30"/>
      <c r="Q318" s="1276"/>
      <c r="R318" s="1276"/>
      <c r="S318" s="30"/>
      <c r="T318" s="1276"/>
      <c r="U318" s="1276"/>
      <c r="V318" s="30"/>
      <c r="W318" s="1276"/>
      <c r="X318" s="1276"/>
      <c r="Y318" s="30"/>
      <c r="Z318" s="1276"/>
      <c r="AA318" s="1276"/>
      <c r="AB318" s="30"/>
      <c r="AC318" s="1276"/>
      <c r="AD318" s="1276"/>
      <c r="AE318" s="30"/>
      <c r="AF318" s="1276"/>
      <c r="AG318" s="1276"/>
      <c r="AH318" s="30"/>
      <c r="AI318" s="1276"/>
      <c r="AJ318" s="1276"/>
      <c r="AK318" s="30"/>
      <c r="AL318" s="1276"/>
      <c r="AM318" s="1276"/>
      <c r="AN318" s="30"/>
      <c r="AO318" s="1276"/>
      <c r="AP318" s="1276"/>
      <c r="AQ318" s="30"/>
      <c r="AR318" s="1276"/>
      <c r="AS318" s="1276"/>
      <c r="AT318" s="30"/>
      <c r="AU318" s="1276"/>
      <c r="AV318" s="1276"/>
      <c r="AW318" s="30"/>
      <c r="AX318" s="1276"/>
      <c r="AY318" s="1276"/>
      <c r="AZ318" s="30"/>
      <c r="BA318" s="1276"/>
      <c r="BB318" s="1276"/>
      <c r="BC318" s="30"/>
      <c r="BD318" s="1276"/>
      <c r="BE318" s="1276"/>
      <c r="BF318" s="30"/>
      <c r="BG318" s="1276"/>
      <c r="BH318" s="1276"/>
      <c r="BI318" s="30"/>
      <c r="BJ318" s="1276"/>
      <c r="BK318" s="1276"/>
      <c r="BL318" s="73"/>
      <c r="BM318" s="31"/>
      <c r="BN318" s="31"/>
      <c r="BO318" s="31"/>
      <c r="BP318" s="31"/>
      <c r="BQ318" s="31"/>
      <c r="BR318" s="31"/>
      <c r="BS318" s="31"/>
      <c r="BT318" s="31"/>
      <c r="BU318" s="31"/>
      <c r="BV318" s="31"/>
      <c r="BW318" s="31"/>
      <c r="BX318" s="31"/>
      <c r="BY318" s="31"/>
      <c r="BZ318" s="31"/>
      <c r="CA318" s="31"/>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row>
    <row r="319" spans="1:287" s="454" customFormat="1" ht="27" hidden="1" customHeight="1" outlineLevel="2" x14ac:dyDescent="0.2">
      <c r="A319" s="523"/>
      <c r="B319" s="525"/>
      <c r="C319" s="1259"/>
      <c r="D319" s="522"/>
      <c r="E319" s="1276"/>
      <c r="F319" s="1276"/>
      <c r="G319" s="30"/>
      <c r="H319" s="1276"/>
      <c r="I319" s="1276"/>
      <c r="J319" s="30"/>
      <c r="K319" s="1276"/>
      <c r="L319" s="1276"/>
      <c r="M319" s="30"/>
      <c r="N319" s="1276"/>
      <c r="O319" s="1276"/>
      <c r="P319" s="30"/>
      <c r="Q319" s="1276"/>
      <c r="R319" s="1276"/>
      <c r="S319" s="30"/>
      <c r="T319" s="1276"/>
      <c r="U319" s="1276"/>
      <c r="V319" s="30"/>
      <c r="W319" s="1276"/>
      <c r="X319" s="1276"/>
      <c r="Y319" s="30"/>
      <c r="Z319" s="1276"/>
      <c r="AA319" s="1276"/>
      <c r="AB319" s="30"/>
      <c r="AC319" s="1276"/>
      <c r="AD319" s="1276"/>
      <c r="AE319" s="30"/>
      <c r="AF319" s="1276"/>
      <c r="AG319" s="1276"/>
      <c r="AH319" s="30"/>
      <c r="AI319" s="1276"/>
      <c r="AJ319" s="1276"/>
      <c r="AK319" s="30"/>
      <c r="AL319" s="1276"/>
      <c r="AM319" s="1276"/>
      <c r="AN319" s="30"/>
      <c r="AO319" s="1276"/>
      <c r="AP319" s="1276"/>
      <c r="AQ319" s="30"/>
      <c r="AR319" s="1276"/>
      <c r="AS319" s="1276"/>
      <c r="AT319" s="30"/>
      <c r="AU319" s="1276"/>
      <c r="AV319" s="1276"/>
      <c r="AW319" s="30"/>
      <c r="AX319" s="1276"/>
      <c r="AY319" s="1276"/>
      <c r="AZ319" s="30"/>
      <c r="BA319" s="1276"/>
      <c r="BB319" s="1276"/>
      <c r="BC319" s="30"/>
      <c r="BD319" s="1276"/>
      <c r="BE319" s="1276"/>
      <c r="BF319" s="30"/>
      <c r="BG319" s="1276"/>
      <c r="BH319" s="1276"/>
      <c r="BI319" s="30"/>
      <c r="BJ319" s="1276"/>
      <c r="BK319" s="1276"/>
      <c r="BL319" s="73"/>
      <c r="BM319" s="31"/>
      <c r="BN319" s="31"/>
      <c r="BO319" s="31"/>
      <c r="BP319" s="31"/>
      <c r="BQ319" s="31"/>
      <c r="BR319" s="31"/>
      <c r="BS319" s="31"/>
      <c r="BT319" s="31"/>
      <c r="BU319" s="31"/>
      <c r="BV319" s="31"/>
      <c r="BW319" s="31"/>
      <c r="BX319" s="31"/>
      <c r="BY319" s="31"/>
      <c r="BZ319" s="31"/>
      <c r="CA319" s="31"/>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row>
    <row r="320" spans="1:287" ht="27" hidden="1" customHeight="1" outlineLevel="3" x14ac:dyDescent="0.2">
      <c r="A320" s="523"/>
      <c r="B320" s="526" t="s">
        <v>156</v>
      </c>
      <c r="C320" s="1259"/>
      <c r="D320" s="524"/>
      <c r="E320" s="1276"/>
      <c r="F320" s="1276"/>
      <c r="H320" s="1276"/>
      <c r="I320" s="1276"/>
      <c r="K320" s="1276"/>
      <c r="L320" s="1276"/>
      <c r="N320" s="1276"/>
      <c r="O320" s="1276"/>
      <c r="Q320" s="1276"/>
      <c r="R320" s="1276"/>
      <c r="T320" s="1276"/>
      <c r="U320" s="1276"/>
      <c r="W320" s="1276"/>
      <c r="X320" s="1276"/>
      <c r="Z320" s="1276"/>
      <c r="AA320" s="1276"/>
      <c r="AC320" s="1276"/>
      <c r="AD320" s="1276"/>
      <c r="AF320" s="1276"/>
      <c r="AG320" s="1276"/>
      <c r="AI320" s="1276"/>
      <c r="AJ320" s="1276"/>
      <c r="AL320" s="1276"/>
      <c r="AM320" s="1276"/>
      <c r="AO320" s="1276"/>
      <c r="AP320" s="1276"/>
      <c r="AR320" s="1276"/>
      <c r="AS320" s="1276"/>
      <c r="AU320" s="1276"/>
      <c r="AV320" s="1276"/>
      <c r="AX320" s="1276"/>
      <c r="AY320" s="1276"/>
      <c r="BA320" s="1276"/>
      <c r="BB320" s="1276"/>
      <c r="BD320" s="1276"/>
      <c r="BE320" s="1276"/>
      <c r="BG320" s="1276"/>
      <c r="BH320" s="1276"/>
      <c r="BJ320" s="1276"/>
      <c r="BK320" s="1276"/>
      <c r="BL320" s="62"/>
      <c r="CB320" s="62"/>
      <c r="CC320" s="62"/>
      <c r="CD320" s="62"/>
      <c r="CE320" s="62"/>
      <c r="CF320" s="62"/>
      <c r="CG320" s="62"/>
      <c r="CH320" s="62"/>
      <c r="CI320" s="62"/>
      <c r="CJ320" s="62"/>
      <c r="CK320" s="62"/>
      <c r="CL320" s="62"/>
      <c r="CM320" s="62"/>
      <c r="CN320" s="62"/>
      <c r="CO320" s="62"/>
      <c r="CP320" s="62"/>
      <c r="CQ320" s="62"/>
      <c r="GH320" s="62"/>
      <c r="GI320" s="62"/>
      <c r="GJ320" s="62"/>
      <c r="GK320" s="62"/>
      <c r="GL320" s="62"/>
      <c r="GM320" s="62"/>
      <c r="GN320" s="62"/>
      <c r="GO320" s="62"/>
      <c r="GP320" s="62"/>
      <c r="GQ320" s="62"/>
      <c r="GR320" s="62"/>
      <c r="GS320" s="62"/>
      <c r="GT320" s="62"/>
      <c r="GU320" s="62"/>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row>
    <row r="321" spans="1:287" ht="27" hidden="1" customHeight="1" outlineLevel="3" x14ac:dyDescent="0.2">
      <c r="A321" s="523"/>
      <c r="B321" s="457" t="s">
        <v>157</v>
      </c>
      <c r="C321" s="1259"/>
      <c r="D321" s="524"/>
      <c r="E321" s="1262"/>
      <c r="F321" s="1263"/>
      <c r="H321" s="1262"/>
      <c r="I321" s="1263"/>
      <c r="K321" s="1262"/>
      <c r="L321" s="1263"/>
      <c r="N321" s="1262"/>
      <c r="O321" s="1263"/>
      <c r="Q321" s="1262"/>
      <c r="R321" s="1263"/>
      <c r="T321" s="1262"/>
      <c r="U321" s="1263"/>
      <c r="W321" s="1262"/>
      <c r="X321" s="1263"/>
      <c r="Z321" s="1262"/>
      <c r="AA321" s="1263"/>
      <c r="AC321" s="1262"/>
      <c r="AD321" s="1263"/>
      <c r="AF321" s="1262"/>
      <c r="AG321" s="1263"/>
      <c r="AI321" s="1262"/>
      <c r="AJ321" s="1263"/>
      <c r="AL321" s="1262"/>
      <c r="AM321" s="1263"/>
      <c r="AO321" s="1262"/>
      <c r="AP321" s="1263"/>
      <c r="AR321" s="1262"/>
      <c r="AS321" s="1263"/>
      <c r="AU321" s="1262"/>
      <c r="AV321" s="1263"/>
      <c r="AX321" s="1262"/>
      <c r="AY321" s="1263"/>
      <c r="BA321" s="1262"/>
      <c r="BB321" s="1263"/>
      <c r="BD321" s="1262"/>
      <c r="BE321" s="1263"/>
      <c r="BG321" s="1262"/>
      <c r="BH321" s="1263"/>
      <c r="BJ321" s="1262"/>
      <c r="BK321" s="1263"/>
      <c r="BL321" s="62"/>
      <c r="CB321" s="62"/>
      <c r="CC321" s="62"/>
      <c r="CD321" s="62"/>
      <c r="CE321" s="62"/>
      <c r="CF321" s="62"/>
      <c r="CG321" s="62"/>
      <c r="CH321" s="62"/>
      <c r="CI321" s="62"/>
      <c r="CJ321" s="62"/>
      <c r="CK321" s="62"/>
      <c r="CL321" s="62"/>
      <c r="CM321" s="62"/>
      <c r="CN321" s="62"/>
      <c r="CO321" s="62"/>
      <c r="CP321" s="62"/>
      <c r="CQ321" s="62"/>
      <c r="GH321" s="62"/>
      <c r="GI321" s="62"/>
      <c r="GJ321" s="62"/>
      <c r="GK321" s="62"/>
      <c r="GL321" s="62"/>
      <c r="GM321" s="62"/>
      <c r="GN321" s="62"/>
      <c r="GO321" s="62"/>
      <c r="GP321" s="62"/>
      <c r="GQ321" s="62"/>
      <c r="GR321" s="62"/>
      <c r="GS321" s="62"/>
      <c r="GT321" s="62"/>
      <c r="GU321" s="62"/>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row>
    <row r="322" spans="1:287" ht="27" hidden="1" customHeight="1" outlineLevel="3" x14ac:dyDescent="0.2">
      <c r="A322" s="523"/>
      <c r="B322" s="457" t="s">
        <v>158</v>
      </c>
      <c r="C322" s="1259"/>
      <c r="D322" s="524"/>
      <c r="E322" s="1262"/>
      <c r="F322" s="1263"/>
      <c r="H322" s="1262"/>
      <c r="I322" s="1263"/>
      <c r="K322" s="1262"/>
      <c r="L322" s="1263"/>
      <c r="N322" s="1262"/>
      <c r="O322" s="1263"/>
      <c r="Q322" s="1262"/>
      <c r="R322" s="1263"/>
      <c r="T322" s="1262"/>
      <c r="U322" s="1263"/>
      <c r="W322" s="1262"/>
      <c r="X322" s="1263"/>
      <c r="Z322" s="1262"/>
      <c r="AA322" s="1263"/>
      <c r="AC322" s="1262"/>
      <c r="AD322" s="1263"/>
      <c r="AF322" s="1262"/>
      <c r="AG322" s="1263"/>
      <c r="AI322" s="1262"/>
      <c r="AJ322" s="1263"/>
      <c r="AL322" s="1262"/>
      <c r="AM322" s="1263"/>
      <c r="AO322" s="1262"/>
      <c r="AP322" s="1263"/>
      <c r="AR322" s="1262"/>
      <c r="AS322" s="1263"/>
      <c r="AU322" s="1262"/>
      <c r="AV322" s="1263"/>
      <c r="AX322" s="1262"/>
      <c r="AY322" s="1263"/>
      <c r="BA322" s="1262"/>
      <c r="BB322" s="1263"/>
      <c r="BD322" s="1262"/>
      <c r="BE322" s="1263"/>
      <c r="BG322" s="1262"/>
      <c r="BH322" s="1263"/>
      <c r="BJ322" s="1262"/>
      <c r="BK322" s="1263"/>
      <c r="BL322" s="62"/>
      <c r="CB322" s="62"/>
      <c r="CC322" s="62"/>
      <c r="CD322" s="62"/>
      <c r="CE322" s="62"/>
      <c r="CF322" s="62"/>
      <c r="CG322" s="62"/>
      <c r="CH322" s="62"/>
      <c r="CI322" s="62"/>
      <c r="CJ322" s="62"/>
      <c r="CK322" s="62"/>
      <c r="CL322" s="62"/>
      <c r="CM322" s="62"/>
      <c r="CN322" s="62"/>
      <c r="CO322" s="62"/>
      <c r="CP322" s="62"/>
      <c r="CQ322" s="62"/>
      <c r="GH322" s="62"/>
      <c r="GI322" s="62"/>
      <c r="GJ322" s="62"/>
      <c r="GK322" s="62"/>
      <c r="GL322" s="62"/>
      <c r="GM322" s="62"/>
      <c r="GN322" s="62"/>
      <c r="GO322" s="62"/>
      <c r="GP322" s="62"/>
      <c r="GQ322" s="62"/>
      <c r="GR322" s="62"/>
      <c r="GS322" s="62"/>
      <c r="GT322" s="62"/>
      <c r="GU322" s="62"/>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row>
    <row r="323" spans="1:287" s="454" customFormat="1" ht="27" hidden="1" customHeight="1" outlineLevel="2" x14ac:dyDescent="0.2">
      <c r="A323" s="523"/>
      <c r="B323" s="527"/>
      <c r="C323" s="1259"/>
      <c r="D323" s="522"/>
      <c r="E323" s="1274"/>
      <c r="F323" s="1275"/>
      <c r="G323" s="30"/>
      <c r="H323" s="1274"/>
      <c r="I323" s="1275"/>
      <c r="J323" s="30"/>
      <c r="K323" s="1274"/>
      <c r="L323" s="1275"/>
      <c r="M323" s="30"/>
      <c r="N323" s="1274"/>
      <c r="O323" s="1275"/>
      <c r="P323" s="30"/>
      <c r="Q323" s="1274"/>
      <c r="R323" s="1275"/>
      <c r="S323" s="30"/>
      <c r="T323" s="1274"/>
      <c r="U323" s="1275"/>
      <c r="V323" s="30"/>
      <c r="W323" s="1274"/>
      <c r="X323" s="1275"/>
      <c r="Y323" s="30"/>
      <c r="Z323" s="1274"/>
      <c r="AA323" s="1275"/>
      <c r="AB323" s="30"/>
      <c r="AC323" s="1274"/>
      <c r="AD323" s="1275"/>
      <c r="AE323" s="30"/>
      <c r="AF323" s="1274"/>
      <c r="AG323" s="1275"/>
      <c r="AH323" s="30"/>
      <c r="AI323" s="1274"/>
      <c r="AJ323" s="1275"/>
      <c r="AK323" s="30"/>
      <c r="AL323" s="1274"/>
      <c r="AM323" s="1275"/>
      <c r="AN323" s="30"/>
      <c r="AO323" s="1274"/>
      <c r="AP323" s="1275"/>
      <c r="AQ323" s="30"/>
      <c r="AR323" s="1274"/>
      <c r="AS323" s="1275"/>
      <c r="AT323" s="30"/>
      <c r="AU323" s="1274"/>
      <c r="AV323" s="1275"/>
      <c r="AW323" s="30"/>
      <c r="AX323" s="1274"/>
      <c r="AY323" s="1275"/>
      <c r="AZ323" s="30"/>
      <c r="BA323" s="1274"/>
      <c r="BB323" s="1275"/>
      <c r="BC323" s="30"/>
      <c r="BD323" s="1274"/>
      <c r="BE323" s="1275"/>
      <c r="BF323" s="30"/>
      <c r="BG323" s="1274"/>
      <c r="BH323" s="1275"/>
      <c r="BI323" s="30"/>
      <c r="BJ323" s="1274"/>
      <c r="BK323" s="1275"/>
      <c r="BL323" s="73"/>
      <c r="BM323" s="31"/>
      <c r="BN323" s="31"/>
      <c r="BO323" s="31"/>
      <c r="BP323" s="31"/>
      <c r="BQ323" s="31"/>
      <c r="BR323" s="31"/>
      <c r="BS323" s="31"/>
      <c r="BT323" s="31"/>
      <c r="BU323" s="31"/>
      <c r="BV323" s="31"/>
      <c r="BW323" s="31"/>
      <c r="BX323" s="31"/>
      <c r="BY323" s="31"/>
      <c r="BZ323" s="31"/>
      <c r="CA323" s="31"/>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row>
    <row r="324" spans="1:287" ht="27" hidden="1" customHeight="1" outlineLevel="2" x14ac:dyDescent="0.2">
      <c r="A324" s="523"/>
      <c r="B324" s="526" t="s">
        <v>72</v>
      </c>
      <c r="C324" s="1259"/>
      <c r="D324" s="524"/>
      <c r="E324" s="1254"/>
      <c r="F324" s="1254"/>
      <c r="G324" s="2"/>
      <c r="H324" s="1254"/>
      <c r="I324" s="1254"/>
      <c r="J324" s="2"/>
      <c r="K324" s="1254"/>
      <c r="L324" s="1254"/>
      <c r="M324" s="2"/>
      <c r="N324" s="1254"/>
      <c r="O324" s="1254"/>
      <c r="P324" s="2"/>
      <c r="Q324" s="1254"/>
      <c r="R324" s="1254"/>
      <c r="S324" s="2"/>
      <c r="T324" s="1254"/>
      <c r="U324" s="1254"/>
      <c r="V324" s="2"/>
      <c r="W324" s="1254"/>
      <c r="X324" s="1254"/>
      <c r="Y324" s="2"/>
      <c r="Z324" s="1254"/>
      <c r="AA324" s="1254"/>
      <c r="AB324" s="2"/>
      <c r="AC324" s="1254"/>
      <c r="AD324" s="1254"/>
      <c r="AE324" s="2"/>
      <c r="AF324" s="1254"/>
      <c r="AG324" s="1254"/>
      <c r="AH324" s="2"/>
      <c r="AI324" s="1254"/>
      <c r="AJ324" s="1254"/>
      <c r="AK324" s="2"/>
      <c r="AL324" s="1254"/>
      <c r="AM324" s="1254"/>
      <c r="AN324" s="2"/>
      <c r="AO324" s="1254"/>
      <c r="AP324" s="1254"/>
      <c r="AQ324" s="2"/>
      <c r="AR324" s="1254"/>
      <c r="AS324" s="1254"/>
      <c r="AT324" s="2"/>
      <c r="AU324" s="1254"/>
      <c r="AV324" s="1254"/>
      <c r="AW324" s="2"/>
      <c r="AX324" s="1254"/>
      <c r="AY324" s="1254"/>
      <c r="AZ324" s="2"/>
      <c r="BA324" s="1254"/>
      <c r="BB324" s="1254"/>
      <c r="BC324" s="2"/>
      <c r="BD324" s="1254"/>
      <c r="BE324" s="1254"/>
      <c r="BF324" s="2"/>
      <c r="BG324" s="1254"/>
      <c r="BH324" s="1254"/>
      <c r="BI324" s="2"/>
      <c r="BJ324" s="1254"/>
      <c r="BK324" s="1254"/>
      <c r="BL324" s="62"/>
      <c r="CB324" s="62"/>
      <c r="CC324" s="62"/>
      <c r="CD324" s="62"/>
      <c r="CE324" s="62"/>
      <c r="CF324" s="62"/>
      <c r="CG324" s="62"/>
      <c r="CH324" s="62"/>
      <c r="CI324" s="62"/>
      <c r="CJ324" s="62"/>
      <c r="CK324" s="62"/>
      <c r="CL324" s="62"/>
      <c r="CM324" s="62"/>
      <c r="CN324" s="62"/>
      <c r="CO324" s="62"/>
      <c r="CP324" s="62"/>
      <c r="CQ324" s="62"/>
      <c r="GH324" s="62"/>
      <c r="GI324" s="62"/>
      <c r="GJ324" s="62"/>
      <c r="GK324" s="62"/>
      <c r="GL324" s="62"/>
      <c r="GM324" s="62"/>
      <c r="GN324" s="62"/>
      <c r="GO324" s="62"/>
      <c r="GP324" s="62"/>
      <c r="GQ324" s="62"/>
      <c r="GR324" s="62"/>
      <c r="GS324" s="62"/>
      <c r="GT324" s="62"/>
      <c r="GU324" s="62"/>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row>
    <row r="325" spans="1:287" ht="27" hidden="1" customHeight="1" outlineLevel="2" x14ac:dyDescent="0.2">
      <c r="A325" s="523"/>
      <c r="B325" s="457" t="s">
        <v>73</v>
      </c>
      <c r="C325" s="1259"/>
      <c r="D325" s="524"/>
      <c r="E325" s="1254"/>
      <c r="F325" s="1254"/>
      <c r="G325" s="2"/>
      <c r="H325" s="1254"/>
      <c r="I325" s="1254"/>
      <c r="J325" s="2"/>
      <c r="K325" s="1254"/>
      <c r="L325" s="1254"/>
      <c r="M325" s="2"/>
      <c r="N325" s="1254"/>
      <c r="O325" s="1254"/>
      <c r="P325" s="2"/>
      <c r="Q325" s="1254"/>
      <c r="R325" s="1254"/>
      <c r="S325" s="2"/>
      <c r="T325" s="1254"/>
      <c r="U325" s="1254"/>
      <c r="V325" s="2"/>
      <c r="W325" s="1254"/>
      <c r="X325" s="1254"/>
      <c r="Y325" s="2"/>
      <c r="Z325" s="1254"/>
      <c r="AA325" s="1254"/>
      <c r="AB325" s="2"/>
      <c r="AC325" s="1254"/>
      <c r="AD325" s="1254"/>
      <c r="AE325" s="2"/>
      <c r="AF325" s="1254"/>
      <c r="AG325" s="1254"/>
      <c r="AH325" s="2"/>
      <c r="AI325" s="1254"/>
      <c r="AJ325" s="1254"/>
      <c r="AK325" s="2"/>
      <c r="AL325" s="1254"/>
      <c r="AM325" s="1254"/>
      <c r="AN325" s="2"/>
      <c r="AO325" s="1254"/>
      <c r="AP325" s="1254"/>
      <c r="AQ325" s="2"/>
      <c r="AR325" s="1254"/>
      <c r="AS325" s="1254"/>
      <c r="AT325" s="2"/>
      <c r="AU325" s="1254"/>
      <c r="AV325" s="1254"/>
      <c r="AW325" s="2"/>
      <c r="AX325" s="1254"/>
      <c r="AY325" s="1254"/>
      <c r="AZ325" s="2"/>
      <c r="BA325" s="1254"/>
      <c r="BB325" s="1254"/>
      <c r="BC325" s="2"/>
      <c r="BD325" s="1254"/>
      <c r="BE325" s="1254"/>
      <c r="BF325" s="2"/>
      <c r="BG325" s="1254"/>
      <c r="BH325" s="1254"/>
      <c r="BI325" s="2"/>
      <c r="BJ325" s="1254"/>
      <c r="BK325" s="1254"/>
      <c r="BL325" s="62"/>
      <c r="CB325" s="62"/>
      <c r="CC325" s="62"/>
      <c r="CD325" s="62"/>
      <c r="CE325" s="62"/>
      <c r="CF325" s="62"/>
      <c r="CG325" s="62"/>
      <c r="CH325" s="62"/>
      <c r="CI325" s="62"/>
      <c r="CJ325" s="62"/>
      <c r="CK325" s="62"/>
      <c r="CL325" s="62"/>
      <c r="CM325" s="62"/>
      <c r="CN325" s="62"/>
      <c r="CO325" s="62"/>
      <c r="CP325" s="62"/>
      <c r="CQ325" s="62"/>
      <c r="GH325" s="62"/>
      <c r="GI325" s="62"/>
      <c r="GJ325" s="62"/>
      <c r="GK325" s="62"/>
      <c r="GL325" s="62"/>
      <c r="GM325" s="62"/>
      <c r="GN325" s="62"/>
      <c r="GO325" s="62"/>
      <c r="GP325" s="62"/>
      <c r="GQ325" s="62"/>
      <c r="GR325" s="62"/>
      <c r="GS325" s="62"/>
      <c r="GT325" s="62"/>
      <c r="GU325" s="62"/>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row>
    <row r="326" spans="1:287" ht="27" hidden="1" customHeight="1" outlineLevel="2" x14ac:dyDescent="0.2">
      <c r="A326" s="523"/>
      <c r="B326" s="457" t="s">
        <v>126</v>
      </c>
      <c r="C326" s="1259"/>
      <c r="D326" s="524"/>
      <c r="E326" s="1254"/>
      <c r="F326" s="1254"/>
      <c r="G326" s="2"/>
      <c r="H326" s="1254"/>
      <c r="I326" s="1254"/>
      <c r="J326" s="2"/>
      <c r="K326" s="1254"/>
      <c r="L326" s="1254"/>
      <c r="M326" s="2"/>
      <c r="N326" s="1254"/>
      <c r="O326" s="1254"/>
      <c r="P326" s="2"/>
      <c r="Q326" s="1254"/>
      <c r="R326" s="1254"/>
      <c r="S326" s="2"/>
      <c r="T326" s="1254"/>
      <c r="U326" s="1254"/>
      <c r="V326" s="2"/>
      <c r="W326" s="1254"/>
      <c r="X326" s="1254"/>
      <c r="Y326" s="2"/>
      <c r="Z326" s="1254"/>
      <c r="AA326" s="1254"/>
      <c r="AB326" s="2"/>
      <c r="AC326" s="1254"/>
      <c r="AD326" s="1254"/>
      <c r="AE326" s="2"/>
      <c r="AF326" s="1254"/>
      <c r="AG326" s="1254"/>
      <c r="AH326" s="2"/>
      <c r="AI326" s="1254"/>
      <c r="AJ326" s="1254"/>
      <c r="AK326" s="2"/>
      <c r="AL326" s="1254"/>
      <c r="AM326" s="1254"/>
      <c r="AN326" s="2"/>
      <c r="AO326" s="1254"/>
      <c r="AP326" s="1254"/>
      <c r="AQ326" s="2"/>
      <c r="AR326" s="1254"/>
      <c r="AS326" s="1254"/>
      <c r="AT326" s="2"/>
      <c r="AU326" s="1254"/>
      <c r="AV326" s="1254"/>
      <c r="AW326" s="2"/>
      <c r="AX326" s="1254"/>
      <c r="AY326" s="1254"/>
      <c r="AZ326" s="2"/>
      <c r="BA326" s="1254"/>
      <c r="BB326" s="1254"/>
      <c r="BC326" s="2"/>
      <c r="BD326" s="1254"/>
      <c r="BE326" s="1254"/>
      <c r="BF326" s="2"/>
      <c r="BG326" s="1254"/>
      <c r="BH326" s="1254"/>
      <c r="BI326" s="2"/>
      <c r="BJ326" s="1254"/>
      <c r="BK326" s="1254"/>
      <c r="BL326" s="62"/>
      <c r="CB326" s="62"/>
      <c r="CC326" s="62"/>
      <c r="CD326" s="62"/>
      <c r="CE326" s="62"/>
      <c r="CF326" s="62"/>
      <c r="CG326" s="62"/>
      <c r="CH326" s="62"/>
      <c r="CI326" s="62"/>
      <c r="CJ326" s="62"/>
      <c r="CK326" s="62"/>
      <c r="CL326" s="62"/>
      <c r="CM326" s="62"/>
      <c r="CN326" s="62"/>
      <c r="CO326" s="62"/>
      <c r="CP326" s="62"/>
      <c r="CQ326" s="62"/>
      <c r="GH326" s="62"/>
      <c r="GI326" s="62"/>
      <c r="GJ326" s="62"/>
      <c r="GK326" s="62"/>
      <c r="GL326" s="62"/>
      <c r="GM326" s="62"/>
      <c r="GN326" s="62"/>
      <c r="GO326" s="62"/>
      <c r="GP326" s="62"/>
      <c r="GQ326" s="62"/>
      <c r="GR326" s="62"/>
      <c r="GS326" s="62"/>
      <c r="GT326" s="62"/>
      <c r="GU326" s="62"/>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row>
    <row r="327" spans="1:287" ht="27" hidden="1" customHeight="1" outlineLevel="2" x14ac:dyDescent="0.2">
      <c r="A327" s="523"/>
      <c r="B327" s="457" t="s">
        <v>100</v>
      </c>
      <c r="C327" s="1259"/>
      <c r="D327" s="524"/>
      <c r="E327" s="1254"/>
      <c r="F327" s="1254"/>
      <c r="G327" s="2"/>
      <c r="H327" s="1254"/>
      <c r="I327" s="1254"/>
      <c r="J327" s="2"/>
      <c r="K327" s="1254"/>
      <c r="L327" s="1254"/>
      <c r="M327" s="2"/>
      <c r="N327" s="1254"/>
      <c r="O327" s="1254"/>
      <c r="P327" s="2"/>
      <c r="Q327" s="1254"/>
      <c r="R327" s="1254"/>
      <c r="S327" s="2"/>
      <c r="T327" s="1254"/>
      <c r="U327" s="1254"/>
      <c r="V327" s="2"/>
      <c r="W327" s="1254"/>
      <c r="X327" s="1254"/>
      <c r="Y327" s="2"/>
      <c r="Z327" s="1254"/>
      <c r="AA327" s="1254"/>
      <c r="AB327" s="2"/>
      <c r="AC327" s="1254"/>
      <c r="AD327" s="1254"/>
      <c r="AE327" s="2"/>
      <c r="AF327" s="1254"/>
      <c r="AG327" s="1254"/>
      <c r="AH327" s="2"/>
      <c r="AI327" s="1254"/>
      <c r="AJ327" s="1254"/>
      <c r="AK327" s="2"/>
      <c r="AL327" s="1254"/>
      <c r="AM327" s="1254"/>
      <c r="AN327" s="2"/>
      <c r="AO327" s="1254"/>
      <c r="AP327" s="1254"/>
      <c r="AQ327" s="2"/>
      <c r="AR327" s="1254"/>
      <c r="AS327" s="1254"/>
      <c r="AT327" s="2"/>
      <c r="AU327" s="1254"/>
      <c r="AV327" s="1254"/>
      <c r="AW327" s="2"/>
      <c r="AX327" s="1254"/>
      <c r="AY327" s="1254"/>
      <c r="AZ327" s="2"/>
      <c r="BA327" s="1254"/>
      <c r="BB327" s="1254"/>
      <c r="BC327" s="2"/>
      <c r="BD327" s="1254"/>
      <c r="BE327" s="1254"/>
      <c r="BF327" s="2"/>
      <c r="BG327" s="1254"/>
      <c r="BH327" s="1254"/>
      <c r="BI327" s="2"/>
      <c r="BJ327" s="1254"/>
      <c r="BK327" s="1254"/>
      <c r="BL327" s="62"/>
      <c r="CB327" s="62"/>
      <c r="CC327" s="62"/>
      <c r="CD327" s="62"/>
      <c r="CE327" s="62"/>
      <c r="CF327" s="62"/>
      <c r="CG327" s="62"/>
      <c r="CH327" s="62"/>
      <c r="CI327" s="62"/>
      <c r="CJ327" s="62"/>
      <c r="CK327" s="62"/>
      <c r="CL327" s="62"/>
      <c r="CM327" s="62"/>
      <c r="CN327" s="62"/>
      <c r="CO327" s="62"/>
      <c r="CP327" s="62"/>
      <c r="CQ327" s="62"/>
      <c r="GH327" s="62"/>
      <c r="GI327" s="62"/>
      <c r="GJ327" s="62"/>
      <c r="GK327" s="62"/>
      <c r="GL327" s="62"/>
      <c r="GM327" s="62"/>
      <c r="GN327" s="62"/>
      <c r="GO327" s="62"/>
      <c r="GP327" s="62"/>
      <c r="GQ327" s="62"/>
      <c r="GR327" s="62"/>
      <c r="GS327" s="62"/>
      <c r="GT327" s="62"/>
      <c r="GU327" s="62"/>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row>
    <row r="328" spans="1:287" ht="27" hidden="1" customHeight="1" outlineLevel="2" x14ac:dyDescent="0.2">
      <c r="A328" s="523"/>
      <c r="B328" s="457" t="s">
        <v>74</v>
      </c>
      <c r="C328" s="1259"/>
      <c r="D328" s="524"/>
      <c r="E328" s="1254"/>
      <c r="F328" s="1254"/>
      <c r="G328" s="2"/>
      <c r="H328" s="1254"/>
      <c r="I328" s="1254"/>
      <c r="J328" s="2"/>
      <c r="K328" s="1254"/>
      <c r="L328" s="1254"/>
      <c r="M328" s="2"/>
      <c r="N328" s="1254"/>
      <c r="O328" s="1254"/>
      <c r="P328" s="2"/>
      <c r="Q328" s="1254"/>
      <c r="R328" s="1254"/>
      <c r="S328" s="2"/>
      <c r="T328" s="1254"/>
      <c r="U328" s="1254"/>
      <c r="V328" s="2"/>
      <c r="W328" s="1254"/>
      <c r="X328" s="1254"/>
      <c r="Y328" s="2"/>
      <c r="Z328" s="1254"/>
      <c r="AA328" s="1254"/>
      <c r="AB328" s="2"/>
      <c r="AC328" s="1254"/>
      <c r="AD328" s="1254"/>
      <c r="AE328" s="2"/>
      <c r="AF328" s="1254"/>
      <c r="AG328" s="1254"/>
      <c r="AH328" s="2"/>
      <c r="AI328" s="1254"/>
      <c r="AJ328" s="1254"/>
      <c r="AK328" s="2"/>
      <c r="AL328" s="1254"/>
      <c r="AM328" s="1254"/>
      <c r="AN328" s="2"/>
      <c r="AO328" s="1254"/>
      <c r="AP328" s="1254"/>
      <c r="AQ328" s="2"/>
      <c r="AR328" s="1254"/>
      <c r="AS328" s="1254"/>
      <c r="AT328" s="2"/>
      <c r="AU328" s="1254"/>
      <c r="AV328" s="1254"/>
      <c r="AW328" s="2"/>
      <c r="AX328" s="1254"/>
      <c r="AY328" s="1254"/>
      <c r="AZ328" s="2"/>
      <c r="BA328" s="1254"/>
      <c r="BB328" s="1254"/>
      <c r="BC328" s="2"/>
      <c r="BD328" s="1254"/>
      <c r="BE328" s="1254"/>
      <c r="BF328" s="2"/>
      <c r="BG328" s="1254"/>
      <c r="BH328" s="1254"/>
      <c r="BI328" s="2"/>
      <c r="BJ328" s="1254"/>
      <c r="BK328" s="1254"/>
      <c r="BL328" s="62"/>
      <c r="CB328" s="62"/>
      <c r="CC328" s="62"/>
      <c r="CD328" s="62"/>
      <c r="CE328" s="62"/>
      <c r="CF328" s="62"/>
      <c r="CG328" s="62"/>
      <c r="CH328" s="62"/>
      <c r="CI328" s="62"/>
      <c r="CJ328" s="62"/>
      <c r="CK328" s="62"/>
      <c r="CL328" s="62"/>
      <c r="CM328" s="62"/>
      <c r="CN328" s="62"/>
      <c r="CO328" s="62"/>
      <c r="CP328" s="62"/>
      <c r="CQ328" s="62"/>
      <c r="GH328" s="62"/>
      <c r="GI328" s="62"/>
      <c r="GJ328" s="62"/>
      <c r="GK328" s="62"/>
      <c r="GL328" s="62"/>
      <c r="GM328" s="62"/>
      <c r="GN328" s="62"/>
      <c r="GO328" s="62"/>
      <c r="GP328" s="62"/>
      <c r="GQ328" s="62"/>
      <c r="GR328" s="62"/>
      <c r="GS328" s="62"/>
      <c r="GT328" s="62"/>
      <c r="GU328" s="62"/>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row>
    <row r="329" spans="1:287" s="454" customFormat="1" ht="27" hidden="1" customHeight="1" outlineLevel="2" x14ac:dyDescent="0.2">
      <c r="A329" s="528"/>
      <c r="B329" s="526"/>
      <c r="C329" s="1259"/>
      <c r="D329" s="529"/>
      <c r="E329" s="1255"/>
      <c r="F329" s="1255"/>
      <c r="G329" s="2"/>
      <c r="H329" s="1255"/>
      <c r="I329" s="1255"/>
      <c r="J329" s="2"/>
      <c r="K329" s="1255"/>
      <c r="L329" s="1255"/>
      <c r="M329" s="2"/>
      <c r="N329" s="1255"/>
      <c r="O329" s="1255"/>
      <c r="P329" s="2"/>
      <c r="Q329" s="1255"/>
      <c r="R329" s="1255"/>
      <c r="S329" s="2"/>
      <c r="T329" s="1255"/>
      <c r="U329" s="1255"/>
      <c r="V329" s="2"/>
      <c r="W329" s="1255"/>
      <c r="X329" s="1255"/>
      <c r="Y329" s="2"/>
      <c r="Z329" s="1255"/>
      <c r="AA329" s="1255"/>
      <c r="AB329" s="2"/>
      <c r="AC329" s="1255"/>
      <c r="AD329" s="1255"/>
      <c r="AE329" s="2"/>
      <c r="AF329" s="1255"/>
      <c r="AG329" s="1255"/>
      <c r="AH329" s="2"/>
      <c r="AI329" s="1255"/>
      <c r="AJ329" s="1255"/>
      <c r="AK329" s="2"/>
      <c r="AL329" s="1255"/>
      <c r="AM329" s="1255"/>
      <c r="AN329" s="2"/>
      <c r="AO329" s="1255"/>
      <c r="AP329" s="1255"/>
      <c r="AQ329" s="2"/>
      <c r="AR329" s="1255"/>
      <c r="AS329" s="1255"/>
      <c r="AT329" s="2"/>
      <c r="AU329" s="1255"/>
      <c r="AV329" s="1255"/>
      <c r="AW329" s="2"/>
      <c r="AX329" s="1255"/>
      <c r="AY329" s="1255"/>
      <c r="AZ329" s="2"/>
      <c r="BA329" s="1255"/>
      <c r="BB329" s="1255"/>
      <c r="BC329" s="2"/>
      <c r="BD329" s="1255"/>
      <c r="BE329" s="1255"/>
      <c r="BF329" s="2"/>
      <c r="BG329" s="1255"/>
      <c r="BH329" s="1255"/>
      <c r="BI329" s="2"/>
      <c r="BJ329" s="1255"/>
      <c r="BK329" s="1255"/>
      <c r="BL329" s="73"/>
      <c r="BM329" s="31"/>
      <c r="BN329" s="31"/>
      <c r="BO329" s="31"/>
      <c r="BP329" s="31"/>
      <c r="BQ329" s="31"/>
      <c r="BR329" s="31"/>
      <c r="BS329" s="31"/>
      <c r="BT329" s="31"/>
      <c r="BU329" s="31"/>
      <c r="BV329" s="31"/>
      <c r="BW329" s="31"/>
      <c r="BX329" s="31"/>
      <c r="BY329" s="31"/>
      <c r="BZ329" s="31"/>
      <c r="CA329" s="31"/>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row>
    <row r="330" spans="1:287" ht="27" hidden="1" customHeight="1" outlineLevel="2" x14ac:dyDescent="0.2">
      <c r="A330" s="523"/>
      <c r="B330" s="603" t="s">
        <v>331</v>
      </c>
      <c r="C330" s="1259"/>
      <c r="D330" s="524"/>
      <c r="E330" s="1254"/>
      <c r="F330" s="1254"/>
      <c r="G330" s="2"/>
      <c r="H330" s="1254"/>
      <c r="I330" s="1254"/>
      <c r="J330" s="2"/>
      <c r="K330" s="1254"/>
      <c r="L330" s="1254"/>
      <c r="M330" s="2"/>
      <c r="N330" s="1254"/>
      <c r="O330" s="1254"/>
      <c r="P330" s="2"/>
      <c r="Q330" s="1254"/>
      <c r="R330" s="1254"/>
      <c r="S330" s="2"/>
      <c r="T330" s="1254"/>
      <c r="U330" s="1254"/>
      <c r="V330" s="2"/>
      <c r="W330" s="1254"/>
      <c r="X330" s="1254"/>
      <c r="Y330" s="2"/>
      <c r="Z330" s="1254"/>
      <c r="AA330" s="1254"/>
      <c r="AB330" s="2"/>
      <c r="AC330" s="1254"/>
      <c r="AD330" s="1254"/>
      <c r="AE330" s="2"/>
      <c r="AF330" s="1254"/>
      <c r="AG330" s="1254"/>
      <c r="AH330" s="2"/>
      <c r="AI330" s="1254"/>
      <c r="AJ330" s="1254"/>
      <c r="AK330" s="2"/>
      <c r="AL330" s="1254"/>
      <c r="AM330" s="1254"/>
      <c r="AN330" s="2"/>
      <c r="AO330" s="1254"/>
      <c r="AP330" s="1254"/>
      <c r="AQ330" s="2"/>
      <c r="AR330" s="1254"/>
      <c r="AS330" s="1254"/>
      <c r="AT330" s="2"/>
      <c r="AU330" s="1254"/>
      <c r="AV330" s="1254"/>
      <c r="AW330" s="2"/>
      <c r="AX330" s="1254"/>
      <c r="AY330" s="1254"/>
      <c r="AZ330" s="2"/>
      <c r="BA330" s="1254"/>
      <c r="BB330" s="1254"/>
      <c r="BC330" s="2"/>
      <c r="BD330" s="1254"/>
      <c r="BE330" s="1254"/>
      <c r="BF330" s="2"/>
      <c r="BG330" s="1254"/>
      <c r="BH330" s="1254"/>
      <c r="BI330" s="2"/>
      <c r="BJ330" s="1254"/>
      <c r="BK330" s="1254"/>
      <c r="BL330" s="62"/>
      <c r="CB330" s="62"/>
      <c r="CC330" s="62"/>
      <c r="CD330" s="62"/>
      <c r="CE330" s="62"/>
      <c r="CF330" s="62"/>
      <c r="CG330" s="62"/>
      <c r="CH330" s="62"/>
      <c r="CI330" s="62"/>
      <c r="CJ330" s="62"/>
      <c r="CK330" s="62"/>
      <c r="CL330" s="62"/>
      <c r="CM330" s="62"/>
      <c r="CN330" s="62"/>
      <c r="CO330" s="62"/>
      <c r="CP330" s="62"/>
      <c r="CQ330" s="62"/>
      <c r="GH330" s="62"/>
      <c r="GI330" s="62"/>
      <c r="GJ330" s="62"/>
      <c r="GK330" s="62"/>
      <c r="GL330" s="62"/>
      <c r="GM330" s="62"/>
      <c r="GN330" s="62"/>
      <c r="GO330" s="62"/>
      <c r="GP330" s="62"/>
      <c r="GQ330" s="62"/>
      <c r="GR330" s="62"/>
      <c r="GS330" s="62"/>
      <c r="GT330" s="62"/>
      <c r="GU330" s="62"/>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row>
    <row r="331" spans="1:287" ht="27" hidden="1" customHeight="1" outlineLevel="2" x14ac:dyDescent="0.2">
      <c r="A331" s="523"/>
      <c r="B331" s="457" t="s">
        <v>75</v>
      </c>
      <c r="C331" s="1259"/>
      <c r="D331" s="524"/>
      <c r="E331" s="1254"/>
      <c r="F331" s="1254"/>
      <c r="G331" s="2"/>
      <c r="H331" s="1254"/>
      <c r="I331" s="1254"/>
      <c r="J331" s="2"/>
      <c r="K331" s="1254"/>
      <c r="L331" s="1254"/>
      <c r="M331" s="2"/>
      <c r="N331" s="1254"/>
      <c r="O331" s="1254"/>
      <c r="P331" s="2"/>
      <c r="Q331" s="1254"/>
      <c r="R331" s="1254"/>
      <c r="S331" s="2"/>
      <c r="T331" s="1254"/>
      <c r="U331" s="1254"/>
      <c r="V331" s="2"/>
      <c r="W331" s="1254"/>
      <c r="X331" s="1254"/>
      <c r="Y331" s="2"/>
      <c r="Z331" s="1254"/>
      <c r="AA331" s="1254"/>
      <c r="AB331" s="2"/>
      <c r="AC331" s="1254"/>
      <c r="AD331" s="1254"/>
      <c r="AE331" s="2"/>
      <c r="AF331" s="1254"/>
      <c r="AG331" s="1254"/>
      <c r="AH331" s="2"/>
      <c r="AI331" s="1254"/>
      <c r="AJ331" s="1254"/>
      <c r="AK331" s="2"/>
      <c r="AL331" s="1254"/>
      <c r="AM331" s="1254"/>
      <c r="AN331" s="2"/>
      <c r="AO331" s="1254"/>
      <c r="AP331" s="1254"/>
      <c r="AQ331" s="2"/>
      <c r="AR331" s="1254"/>
      <c r="AS331" s="1254"/>
      <c r="AT331" s="2"/>
      <c r="AU331" s="1254"/>
      <c r="AV331" s="1254"/>
      <c r="AW331" s="2"/>
      <c r="AX331" s="1254"/>
      <c r="AY331" s="1254"/>
      <c r="AZ331" s="2"/>
      <c r="BA331" s="1254"/>
      <c r="BB331" s="1254"/>
      <c r="BC331" s="2"/>
      <c r="BD331" s="1254"/>
      <c r="BE331" s="1254"/>
      <c r="BF331" s="2"/>
      <c r="BG331" s="1254"/>
      <c r="BH331" s="1254"/>
      <c r="BI331" s="2"/>
      <c r="BJ331" s="1254"/>
      <c r="BK331" s="1254"/>
      <c r="BL331" s="62"/>
      <c r="CB331" s="62"/>
      <c r="CC331" s="62"/>
      <c r="CD331" s="62"/>
      <c r="CE331" s="62"/>
      <c r="CF331" s="62"/>
      <c r="CG331" s="62"/>
      <c r="CH331" s="62"/>
      <c r="CI331" s="62"/>
      <c r="CJ331" s="62"/>
      <c r="CK331" s="62"/>
      <c r="CL331" s="62"/>
      <c r="CM331" s="62"/>
      <c r="CN331" s="62"/>
      <c r="CO331" s="62"/>
      <c r="CP331" s="62"/>
      <c r="CQ331" s="62"/>
      <c r="GH331" s="62"/>
      <c r="GI331" s="62"/>
      <c r="GJ331" s="62"/>
      <c r="GK331" s="62"/>
      <c r="GL331" s="62"/>
      <c r="GM331" s="62"/>
      <c r="GN331" s="62"/>
      <c r="GO331" s="62"/>
      <c r="GP331" s="62"/>
      <c r="GQ331" s="62"/>
      <c r="GR331" s="62"/>
      <c r="GS331" s="62"/>
      <c r="GT331" s="62"/>
      <c r="GU331" s="62"/>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row>
    <row r="332" spans="1:287" ht="27" hidden="1" customHeight="1" outlineLevel="2" x14ac:dyDescent="0.2">
      <c r="A332" s="523"/>
      <c r="B332" s="457" t="s">
        <v>76</v>
      </c>
      <c r="C332" s="1259"/>
      <c r="D332" s="524"/>
      <c r="E332" s="1254"/>
      <c r="F332" s="1254"/>
      <c r="G332" s="2"/>
      <c r="H332" s="1254"/>
      <c r="I332" s="1254"/>
      <c r="J332" s="2"/>
      <c r="K332" s="1254"/>
      <c r="L332" s="1254"/>
      <c r="M332" s="2"/>
      <c r="N332" s="1254"/>
      <c r="O332" s="1254"/>
      <c r="P332" s="2"/>
      <c r="Q332" s="1254"/>
      <c r="R332" s="1254"/>
      <c r="S332" s="2"/>
      <c r="T332" s="1254"/>
      <c r="U332" s="1254"/>
      <c r="V332" s="2"/>
      <c r="W332" s="1254"/>
      <c r="X332" s="1254"/>
      <c r="Y332" s="2"/>
      <c r="Z332" s="1254"/>
      <c r="AA332" s="1254"/>
      <c r="AB332" s="2"/>
      <c r="AC332" s="1254"/>
      <c r="AD332" s="1254"/>
      <c r="AE332" s="2"/>
      <c r="AF332" s="1254"/>
      <c r="AG332" s="1254"/>
      <c r="AH332" s="2"/>
      <c r="AI332" s="1254"/>
      <c r="AJ332" s="1254"/>
      <c r="AK332" s="2"/>
      <c r="AL332" s="1254"/>
      <c r="AM332" s="1254"/>
      <c r="AN332" s="2"/>
      <c r="AO332" s="1254"/>
      <c r="AP332" s="1254"/>
      <c r="AQ332" s="2"/>
      <c r="AR332" s="1254"/>
      <c r="AS332" s="1254"/>
      <c r="AT332" s="2"/>
      <c r="AU332" s="1254"/>
      <c r="AV332" s="1254"/>
      <c r="AW332" s="2"/>
      <c r="AX332" s="1254"/>
      <c r="AY332" s="1254"/>
      <c r="AZ332" s="2"/>
      <c r="BA332" s="1254"/>
      <c r="BB332" s="1254"/>
      <c r="BC332" s="2"/>
      <c r="BD332" s="1254"/>
      <c r="BE332" s="1254"/>
      <c r="BF332" s="2"/>
      <c r="BG332" s="1254"/>
      <c r="BH332" s="1254"/>
      <c r="BI332" s="2"/>
      <c r="BJ332" s="1254"/>
      <c r="BK332" s="1254"/>
      <c r="BL332" s="62"/>
      <c r="CB332" s="62"/>
      <c r="CC332" s="62"/>
      <c r="CD332" s="62"/>
      <c r="CE332" s="62"/>
      <c r="CF332" s="62"/>
      <c r="CG332" s="62"/>
      <c r="CH332" s="62"/>
      <c r="CI332" s="62"/>
      <c r="CJ332" s="62"/>
      <c r="CK332" s="62"/>
      <c r="CL332" s="62"/>
      <c r="CM332" s="62"/>
      <c r="CN332" s="62"/>
      <c r="CO332" s="62"/>
      <c r="CP332" s="62"/>
      <c r="CQ332" s="62"/>
      <c r="GH332" s="62"/>
      <c r="GI332" s="62"/>
      <c r="GJ332" s="62"/>
      <c r="GK332" s="62"/>
      <c r="GL332" s="62"/>
      <c r="GM332" s="62"/>
      <c r="GN332" s="62"/>
      <c r="GO332" s="62"/>
      <c r="GP332" s="62"/>
      <c r="GQ332" s="62"/>
      <c r="GR332" s="62"/>
      <c r="GS332" s="62"/>
      <c r="GT332" s="62"/>
      <c r="GU332" s="62"/>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row>
    <row r="333" spans="1:287" ht="27" hidden="1" customHeight="1" outlineLevel="2" x14ac:dyDescent="0.2">
      <c r="A333" s="523"/>
      <c r="B333" s="457" t="s">
        <v>130</v>
      </c>
      <c r="C333" s="1259"/>
      <c r="D333" s="524"/>
      <c r="E333" s="1254"/>
      <c r="F333" s="1254"/>
      <c r="G333" s="2"/>
      <c r="H333" s="1254"/>
      <c r="I333" s="1254"/>
      <c r="J333" s="2"/>
      <c r="K333" s="1254"/>
      <c r="L333" s="1254"/>
      <c r="M333" s="2"/>
      <c r="N333" s="1254"/>
      <c r="O333" s="1254"/>
      <c r="P333" s="2"/>
      <c r="Q333" s="1254"/>
      <c r="R333" s="1254"/>
      <c r="S333" s="2"/>
      <c r="T333" s="1254"/>
      <c r="U333" s="1254"/>
      <c r="V333" s="2"/>
      <c r="W333" s="1254"/>
      <c r="X333" s="1254"/>
      <c r="Y333" s="2"/>
      <c r="Z333" s="1254"/>
      <c r="AA333" s="1254"/>
      <c r="AB333" s="2"/>
      <c r="AC333" s="1254"/>
      <c r="AD333" s="1254"/>
      <c r="AE333" s="2"/>
      <c r="AF333" s="1254"/>
      <c r="AG333" s="1254"/>
      <c r="AH333" s="2"/>
      <c r="AI333" s="1254"/>
      <c r="AJ333" s="1254"/>
      <c r="AK333" s="2"/>
      <c r="AL333" s="1254"/>
      <c r="AM333" s="1254"/>
      <c r="AN333" s="2"/>
      <c r="AO333" s="1254"/>
      <c r="AP333" s="1254"/>
      <c r="AQ333" s="2"/>
      <c r="AR333" s="1254"/>
      <c r="AS333" s="1254"/>
      <c r="AT333" s="2"/>
      <c r="AU333" s="1254"/>
      <c r="AV333" s="1254"/>
      <c r="AW333" s="2"/>
      <c r="AX333" s="1254"/>
      <c r="AY333" s="1254"/>
      <c r="AZ333" s="2"/>
      <c r="BA333" s="1254"/>
      <c r="BB333" s="1254"/>
      <c r="BC333" s="2"/>
      <c r="BD333" s="1254"/>
      <c r="BE333" s="1254"/>
      <c r="BF333" s="2"/>
      <c r="BG333" s="1254"/>
      <c r="BH333" s="1254"/>
      <c r="BI333" s="2"/>
      <c r="BJ333" s="1254"/>
      <c r="BK333" s="1254"/>
      <c r="BL333" s="62"/>
      <c r="CB333" s="62"/>
      <c r="CC333" s="62"/>
      <c r="CD333" s="62"/>
      <c r="CE333" s="62"/>
      <c r="CF333" s="62"/>
      <c r="CG333" s="62"/>
      <c r="CH333" s="62"/>
      <c r="CI333" s="62"/>
      <c r="CJ333" s="62"/>
      <c r="CK333" s="62"/>
      <c r="CL333" s="62"/>
      <c r="CM333" s="62"/>
      <c r="CN333" s="62"/>
      <c r="CO333" s="62"/>
      <c r="CP333" s="62"/>
      <c r="CQ333" s="62"/>
      <c r="GH333" s="62"/>
      <c r="GI333" s="62"/>
      <c r="GJ333" s="62"/>
      <c r="GK333" s="62"/>
      <c r="GL333" s="62"/>
      <c r="GM333" s="62"/>
      <c r="GN333" s="62"/>
      <c r="GO333" s="62"/>
      <c r="GP333" s="62"/>
      <c r="GQ333" s="62"/>
      <c r="GR333" s="62"/>
      <c r="GS333" s="62"/>
      <c r="GT333" s="62"/>
      <c r="GU333" s="62"/>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row>
    <row r="334" spans="1:287" ht="27" hidden="1" customHeight="1" outlineLevel="2" x14ac:dyDescent="0.2">
      <c r="A334" s="523"/>
      <c r="B334" s="457" t="s">
        <v>131</v>
      </c>
      <c r="C334" s="1259"/>
      <c r="D334" s="524"/>
      <c r="E334" s="1254"/>
      <c r="F334" s="1254"/>
      <c r="G334" s="2"/>
      <c r="H334" s="1254"/>
      <c r="I334" s="1254"/>
      <c r="J334" s="2"/>
      <c r="K334" s="1254"/>
      <c r="L334" s="1254"/>
      <c r="M334" s="2"/>
      <c r="N334" s="1254"/>
      <c r="O334" s="1254"/>
      <c r="P334" s="2"/>
      <c r="Q334" s="1254"/>
      <c r="R334" s="1254"/>
      <c r="S334" s="2"/>
      <c r="T334" s="1254"/>
      <c r="U334" s="1254"/>
      <c r="V334" s="2"/>
      <c r="W334" s="1254"/>
      <c r="X334" s="1254"/>
      <c r="Y334" s="2"/>
      <c r="Z334" s="1254"/>
      <c r="AA334" s="1254"/>
      <c r="AB334" s="2"/>
      <c r="AC334" s="1254"/>
      <c r="AD334" s="1254"/>
      <c r="AE334" s="2"/>
      <c r="AF334" s="1254"/>
      <c r="AG334" s="1254"/>
      <c r="AH334" s="2"/>
      <c r="AI334" s="1254"/>
      <c r="AJ334" s="1254"/>
      <c r="AK334" s="2"/>
      <c r="AL334" s="1254"/>
      <c r="AM334" s="1254"/>
      <c r="AN334" s="2"/>
      <c r="AO334" s="1254"/>
      <c r="AP334" s="1254"/>
      <c r="AQ334" s="2"/>
      <c r="AR334" s="1254"/>
      <c r="AS334" s="1254"/>
      <c r="AT334" s="2"/>
      <c r="AU334" s="1254"/>
      <c r="AV334" s="1254"/>
      <c r="AW334" s="2"/>
      <c r="AX334" s="1254"/>
      <c r="AY334" s="1254"/>
      <c r="AZ334" s="2"/>
      <c r="BA334" s="1254"/>
      <c r="BB334" s="1254"/>
      <c r="BC334" s="2"/>
      <c r="BD334" s="1254"/>
      <c r="BE334" s="1254"/>
      <c r="BF334" s="2"/>
      <c r="BG334" s="1254"/>
      <c r="BH334" s="1254"/>
      <c r="BI334" s="2"/>
      <c r="BJ334" s="1254"/>
      <c r="BK334" s="1254"/>
      <c r="BL334" s="62"/>
      <c r="CB334" s="62"/>
      <c r="CC334" s="62"/>
      <c r="CD334" s="62"/>
      <c r="CE334" s="62"/>
      <c r="CF334" s="62"/>
      <c r="CG334" s="62"/>
      <c r="CH334" s="62"/>
      <c r="CI334" s="62"/>
      <c r="CJ334" s="62"/>
      <c r="CK334" s="62"/>
      <c r="CL334" s="62"/>
      <c r="CM334" s="62"/>
      <c r="CN334" s="62"/>
      <c r="CO334" s="62"/>
      <c r="CP334" s="62"/>
      <c r="CQ334" s="62"/>
      <c r="GH334" s="62"/>
      <c r="GI334" s="62"/>
      <c r="GJ334" s="62"/>
      <c r="GK334" s="62"/>
      <c r="GL334" s="62"/>
      <c r="GM334" s="62"/>
      <c r="GN334" s="62"/>
      <c r="GO334" s="62"/>
      <c r="GP334" s="62"/>
      <c r="GQ334" s="62"/>
      <c r="GR334" s="62"/>
      <c r="GS334" s="62"/>
      <c r="GT334" s="62"/>
      <c r="GU334" s="62"/>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row>
    <row r="335" spans="1:287" ht="27" hidden="1" customHeight="1" outlineLevel="2" x14ac:dyDescent="0.2">
      <c r="A335" s="523"/>
      <c r="B335" s="457" t="s">
        <v>332</v>
      </c>
      <c r="C335" s="1259"/>
      <c r="D335" s="524"/>
      <c r="E335" s="1254"/>
      <c r="F335" s="1254"/>
      <c r="G335" s="2"/>
      <c r="H335" s="1254"/>
      <c r="I335" s="1254"/>
      <c r="J335" s="2"/>
      <c r="K335" s="1254"/>
      <c r="L335" s="1254"/>
      <c r="M335" s="2"/>
      <c r="N335" s="1254"/>
      <c r="O335" s="1254"/>
      <c r="P335" s="2"/>
      <c r="Q335" s="1254"/>
      <c r="R335" s="1254"/>
      <c r="S335" s="2"/>
      <c r="T335" s="1254"/>
      <c r="U335" s="1254"/>
      <c r="V335" s="2"/>
      <c r="W335" s="1254"/>
      <c r="X335" s="1254"/>
      <c r="Y335" s="2"/>
      <c r="Z335" s="1254"/>
      <c r="AA335" s="1254"/>
      <c r="AB335" s="2"/>
      <c r="AC335" s="1254"/>
      <c r="AD335" s="1254"/>
      <c r="AE335" s="2"/>
      <c r="AF335" s="1254"/>
      <c r="AG335" s="1254"/>
      <c r="AH335" s="2"/>
      <c r="AI335" s="1254"/>
      <c r="AJ335" s="1254"/>
      <c r="AK335" s="2"/>
      <c r="AL335" s="1254"/>
      <c r="AM335" s="1254"/>
      <c r="AN335" s="2"/>
      <c r="AO335" s="1254"/>
      <c r="AP335" s="1254"/>
      <c r="AQ335" s="2"/>
      <c r="AR335" s="1254"/>
      <c r="AS335" s="1254"/>
      <c r="AT335" s="2"/>
      <c r="AU335" s="1254"/>
      <c r="AV335" s="1254"/>
      <c r="AW335" s="2"/>
      <c r="AX335" s="1254"/>
      <c r="AY335" s="1254"/>
      <c r="AZ335" s="2"/>
      <c r="BA335" s="1254"/>
      <c r="BB335" s="1254"/>
      <c r="BC335" s="2"/>
      <c r="BD335" s="1254"/>
      <c r="BE335" s="1254"/>
      <c r="BF335" s="2"/>
      <c r="BG335" s="1254"/>
      <c r="BH335" s="1254"/>
      <c r="BI335" s="2"/>
      <c r="BJ335" s="1254"/>
      <c r="BK335" s="1254"/>
      <c r="BL335" s="62"/>
      <c r="CB335" s="62"/>
      <c r="CC335" s="62"/>
      <c r="CD335" s="62"/>
      <c r="CE335" s="62"/>
      <c r="CF335" s="62"/>
      <c r="CG335" s="62"/>
      <c r="CH335" s="62"/>
      <c r="CI335" s="62"/>
      <c r="CJ335" s="62"/>
      <c r="CK335" s="62"/>
      <c r="CL335" s="62"/>
      <c r="CM335" s="62"/>
      <c r="CN335" s="62"/>
      <c r="CO335" s="62"/>
      <c r="CP335" s="62"/>
      <c r="CQ335" s="62"/>
      <c r="GH335" s="62"/>
      <c r="GI335" s="62"/>
      <c r="GJ335" s="62"/>
      <c r="GK335" s="62"/>
      <c r="GL335" s="62"/>
      <c r="GM335" s="62"/>
      <c r="GN335" s="62"/>
      <c r="GO335" s="62"/>
      <c r="GP335" s="62"/>
      <c r="GQ335" s="62"/>
      <c r="GR335" s="62"/>
      <c r="GS335" s="62"/>
      <c r="GT335" s="62"/>
      <c r="GU335" s="62"/>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row>
    <row r="336" spans="1:287" s="454" customFormat="1" ht="27" hidden="1" customHeight="1" outlineLevel="1" x14ac:dyDescent="0.2">
      <c r="A336" s="528"/>
      <c r="B336" s="590" t="s">
        <v>250</v>
      </c>
      <c r="C336" s="1259"/>
      <c r="D336" s="529"/>
      <c r="E336" s="1255"/>
      <c r="F336" s="1255"/>
      <c r="G336" s="2"/>
      <c r="H336" s="1255"/>
      <c r="I336" s="1255"/>
      <c r="J336" s="2"/>
      <c r="K336" s="1255"/>
      <c r="L336" s="1255"/>
      <c r="M336" s="2"/>
      <c r="N336" s="1255"/>
      <c r="O336" s="1255"/>
      <c r="P336" s="2"/>
      <c r="Q336" s="1255"/>
      <c r="R336" s="1255"/>
      <c r="S336" s="2"/>
      <c r="T336" s="1255"/>
      <c r="U336" s="1255"/>
      <c r="V336" s="2"/>
      <c r="W336" s="1255"/>
      <c r="X336" s="1255"/>
      <c r="Y336" s="2"/>
      <c r="Z336" s="1255"/>
      <c r="AA336" s="1255"/>
      <c r="AB336" s="2"/>
      <c r="AC336" s="1255"/>
      <c r="AD336" s="1255"/>
      <c r="AE336" s="2"/>
      <c r="AF336" s="1255"/>
      <c r="AG336" s="1255"/>
      <c r="AH336" s="2"/>
      <c r="AI336" s="1255"/>
      <c r="AJ336" s="1255"/>
      <c r="AK336" s="2"/>
      <c r="AL336" s="1255"/>
      <c r="AM336" s="1255"/>
      <c r="AN336" s="2"/>
      <c r="AO336" s="1255"/>
      <c r="AP336" s="1255"/>
      <c r="AQ336" s="2"/>
      <c r="AR336" s="1255"/>
      <c r="AS336" s="1255"/>
      <c r="AT336" s="2"/>
      <c r="AU336" s="1255"/>
      <c r="AV336" s="1255"/>
      <c r="AW336" s="2"/>
      <c r="AX336" s="1255"/>
      <c r="AY336" s="1255"/>
      <c r="AZ336" s="2"/>
      <c r="BA336" s="1255"/>
      <c r="BB336" s="1255"/>
      <c r="BC336" s="2"/>
      <c r="BD336" s="1255"/>
      <c r="BE336" s="1255"/>
      <c r="BF336" s="2"/>
      <c r="BG336" s="1255"/>
      <c r="BH336" s="1255"/>
      <c r="BI336" s="2"/>
      <c r="BJ336" s="1255"/>
      <c r="BK336" s="1255"/>
      <c r="BL336" s="73"/>
      <c r="BM336" s="31"/>
      <c r="BN336" s="31"/>
      <c r="BO336" s="31"/>
      <c r="BP336" s="31"/>
      <c r="BQ336" s="31"/>
      <c r="BR336" s="31"/>
      <c r="BS336" s="31"/>
      <c r="BT336" s="31"/>
      <c r="BU336" s="31"/>
      <c r="BV336" s="31"/>
      <c r="BW336" s="31"/>
      <c r="BX336" s="31"/>
      <c r="BY336" s="31"/>
      <c r="BZ336" s="31"/>
      <c r="CA336" s="31"/>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row>
    <row r="337" spans="1:287" s="521" customFormat="1" ht="27" hidden="1" customHeight="1" outlineLevel="1" x14ac:dyDescent="0.2">
      <c r="A337" s="530"/>
      <c r="B337" s="314" t="s">
        <v>87</v>
      </c>
      <c r="C337" s="318" t="s">
        <v>88</v>
      </c>
      <c r="D337" s="531"/>
      <c r="E337" s="350" t="str">
        <f>IF(E338="","",IF($C338&lt;&gt;"",((SUMPRODUCT($C338:$C343,E338:E343))*1/$C313),SUM(E338:E343)/COUNT(E338:E343)))</f>
        <v/>
      </c>
      <c r="F337" s="351" t="s">
        <v>40</v>
      </c>
      <c r="G337" s="30"/>
      <c r="H337" s="350" t="str">
        <f>IF(H338="","",IF($C338&lt;&gt;"",((SUMPRODUCT($C338:$C343,H338:H343))*1/$C274),SUM(H338:H343)/COUNT(H338:H343)))</f>
        <v/>
      </c>
      <c r="I337" s="351" t="s">
        <v>40</v>
      </c>
      <c r="J337" s="30"/>
      <c r="K337" s="350" t="str">
        <f>IF(K338="","",IF($C338&lt;&gt;"",((SUMPRODUCT($C338:$C343,K338:K343))*1/$C274),SUM(K338:K343)/COUNT(K338:K343)))</f>
        <v/>
      </c>
      <c r="L337" s="351" t="s">
        <v>40</v>
      </c>
      <c r="M337" s="30"/>
      <c r="N337" s="350" t="str">
        <f>IF(N338="","",IF($C338&lt;&gt;"",((SUMPRODUCT($C338:$C343,N338:N343))*1/$C274),SUM(N338:N343)/COUNT(N338:N343)))</f>
        <v/>
      </c>
      <c r="O337" s="351" t="s">
        <v>40</v>
      </c>
      <c r="P337" s="30"/>
      <c r="Q337" s="350" t="str">
        <f>IF(Q338="","",IF($C338&lt;&gt;"",((SUMPRODUCT($C338:$C343,Q338:Q343))*1/$C274),SUM(Q338:Q343)/COUNT(Q338:Q343)))</f>
        <v/>
      </c>
      <c r="R337" s="351" t="s">
        <v>40</v>
      </c>
      <c r="S337" s="30"/>
      <c r="T337" s="350" t="str">
        <f>IF(T338="","",IF($C338&lt;&gt;"",((SUMPRODUCT($C338:$C343,T338:T343))*1/$C313),SUM(T338:T343)/COUNT(T338:T343)))</f>
        <v/>
      </c>
      <c r="U337" s="351" t="s">
        <v>40</v>
      </c>
      <c r="V337" s="30"/>
      <c r="W337" s="350" t="str">
        <f>IF(W338="","",IF($C338&lt;&gt;"",((SUMPRODUCT($C338:$C343,W338:W343))*1/$C274),SUM(W338:W343)/COUNT(W338:W343)))</f>
        <v/>
      </c>
      <c r="X337" s="351" t="s">
        <v>40</v>
      </c>
      <c r="Y337" s="30"/>
      <c r="Z337" s="350" t="str">
        <f>IF(Z338="","",IF($C338&lt;&gt;"",((SUMPRODUCT($C338:$C343,Z338:Z343))*1/$C274),SUM(Z338:Z343)/COUNT(Z338:Z343)))</f>
        <v/>
      </c>
      <c r="AA337" s="351" t="s">
        <v>40</v>
      </c>
      <c r="AB337" s="30"/>
      <c r="AC337" s="350" t="str">
        <f>IF(AC338="","",IF($C338&lt;&gt;"",((SUMPRODUCT($C338:$C343,AC338:AC343))*1/$C274),SUM(AC338:AC343)/COUNT(AC338:AC343)))</f>
        <v/>
      </c>
      <c r="AD337" s="351" t="s">
        <v>40</v>
      </c>
      <c r="AE337" s="30"/>
      <c r="AF337" s="350" t="str">
        <f>IF(AF338="","",IF($C338&lt;&gt;"",((SUMPRODUCT($C338:$C343,AF338:AF343))*1/$C274),SUM(AF338:AF343)/COUNT(AF338:AF343)))</f>
        <v/>
      </c>
      <c r="AG337" s="351" t="s">
        <v>40</v>
      </c>
      <c r="AH337" s="30"/>
      <c r="AI337" s="350" t="str">
        <f>IF(AI338="","",IF($C338&lt;&gt;"",((SUMPRODUCT($C338:$C343,AI338:AI343))*1/$C313),SUM(AI338:AI343)/COUNT(AI338:AI343)))</f>
        <v/>
      </c>
      <c r="AJ337" s="351" t="s">
        <v>40</v>
      </c>
      <c r="AK337" s="30"/>
      <c r="AL337" s="350" t="str">
        <f>IF(AL338="","",IF($C338&lt;&gt;"",((SUMPRODUCT($C338:$C343,AL338:AL343))*1/$C274),SUM(AL338:AL343)/COUNT(AL338:AL343)))</f>
        <v/>
      </c>
      <c r="AM337" s="351" t="s">
        <v>40</v>
      </c>
      <c r="AN337" s="30"/>
      <c r="AO337" s="350" t="str">
        <f>IF(AO338="","",IF($C338&lt;&gt;"",((SUMPRODUCT($C338:$C343,AO338:AO343))*1/$C274),SUM(AO338:AO343)/COUNT(AO338:AO343)))</f>
        <v/>
      </c>
      <c r="AP337" s="351" t="s">
        <v>40</v>
      </c>
      <c r="AQ337" s="30"/>
      <c r="AR337" s="350" t="str">
        <f>IF(AR338="","",IF($C338&lt;&gt;"",((SUMPRODUCT($C338:$C343,AR338:AR343))*1/$C274),SUM(AR338:AR343)/COUNT(AR338:AR343)))</f>
        <v/>
      </c>
      <c r="AS337" s="351" t="s">
        <v>40</v>
      </c>
      <c r="AT337" s="30"/>
      <c r="AU337" s="350" t="str">
        <f>IF(AU338="","",IF($C338&lt;&gt;"",((SUMPRODUCT($C338:$C343,AU338:AU343))*1/$C274),SUM(AU338:AU343)/COUNT(AU338:AU343)))</f>
        <v/>
      </c>
      <c r="AV337" s="351" t="s">
        <v>40</v>
      </c>
      <c r="AW337" s="30"/>
      <c r="AX337" s="350" t="str">
        <f>IF(AX338="","",IF($C338&lt;&gt;"",((SUMPRODUCT($C338:$C343,AX338:AX343))*1/$C313),SUM(AX338:AX343)/COUNT(AX338:AX343)))</f>
        <v/>
      </c>
      <c r="AY337" s="351" t="s">
        <v>40</v>
      </c>
      <c r="AZ337" s="30"/>
      <c r="BA337" s="350" t="str">
        <f>IF(BA338="","",IF($C338&lt;&gt;"",((SUMPRODUCT($C338:$C343,BA338:BA343))*1/$C274),SUM(BA338:BA343)/COUNT(BA338:BA343)))</f>
        <v/>
      </c>
      <c r="BB337" s="351" t="s">
        <v>40</v>
      </c>
      <c r="BC337" s="30"/>
      <c r="BD337" s="350" t="str">
        <f>IF(BD338="","",IF($C338&lt;&gt;"",((SUMPRODUCT($C338:$C343,BD338:BD343))*1/$C274),SUM(BD338:BD343)/COUNT(BD338:BD343)))</f>
        <v/>
      </c>
      <c r="BE337" s="351" t="s">
        <v>40</v>
      </c>
      <c r="BF337" s="30"/>
      <c r="BG337" s="350" t="str">
        <f>IF(BG338="","",IF($C338&lt;&gt;"",((SUMPRODUCT($C338:$C343,BG338:BG343))*1/$C274),SUM(BG338:BG343)/COUNT(BG338:BG343)))</f>
        <v/>
      </c>
      <c r="BH337" s="351" t="s">
        <v>40</v>
      </c>
      <c r="BI337" s="30"/>
      <c r="BJ337" s="350" t="str">
        <f>IF(BJ338="","",IF($C338&lt;&gt;"",((SUMPRODUCT($C338:$C343,BJ338:BJ343))*1/$C274),SUM(BJ338:BJ343)/COUNT(BJ338:BJ343)))</f>
        <v/>
      </c>
      <c r="BK337" s="351" t="s">
        <v>40</v>
      </c>
      <c r="BL337" s="212"/>
      <c r="BM337" s="31"/>
      <c r="BN337" s="31"/>
      <c r="BO337" s="31"/>
      <c r="BP337" s="31"/>
      <c r="BQ337" s="31"/>
      <c r="BR337" s="31"/>
      <c r="BS337" s="31"/>
      <c r="BT337" s="31"/>
      <c r="BU337" s="31"/>
      <c r="BV337" s="31"/>
      <c r="BW337" s="31"/>
      <c r="BX337" s="31"/>
      <c r="BY337" s="31"/>
      <c r="BZ337" s="31"/>
      <c r="CA337" s="31"/>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305"/>
      <c r="GW337" s="305"/>
      <c r="GX337" s="305"/>
      <c r="GY337" s="305"/>
      <c r="GZ337" s="305"/>
      <c r="HA337" s="305"/>
      <c r="HB337" s="305"/>
      <c r="HC337" s="305"/>
      <c r="HD337" s="305"/>
      <c r="HE337" s="305"/>
      <c r="HF337" s="305"/>
      <c r="HG337" s="305"/>
      <c r="HH337" s="305"/>
      <c r="HI337" s="305"/>
      <c r="HJ337" s="305"/>
      <c r="HK337" s="305"/>
      <c r="HL337" s="305"/>
      <c r="HM337" s="305"/>
      <c r="HN337" s="305"/>
      <c r="HO337" s="305"/>
      <c r="HP337" s="305"/>
      <c r="HQ337" s="305"/>
      <c r="HR337" s="305"/>
      <c r="HS337" s="305"/>
      <c r="HT337" s="305"/>
      <c r="HU337" s="305"/>
      <c r="HV337" s="305"/>
      <c r="HW337" s="305"/>
      <c r="HX337" s="305"/>
      <c r="HY337" s="305"/>
      <c r="HZ337" s="305"/>
      <c r="IA337" s="305"/>
      <c r="IB337" s="305"/>
      <c r="IC337" s="305"/>
      <c r="ID337" s="305"/>
      <c r="IE337" s="305"/>
      <c r="IF337" s="305"/>
      <c r="IG337" s="305"/>
      <c r="IH337" s="305"/>
      <c r="II337" s="305"/>
      <c r="IJ337" s="305"/>
      <c r="IK337" s="305"/>
      <c r="IL337" s="305"/>
      <c r="IM337" s="305"/>
      <c r="IN337" s="305"/>
      <c r="IO337" s="305"/>
      <c r="IP337" s="305"/>
      <c r="IQ337" s="305"/>
      <c r="IR337" s="305"/>
      <c r="IS337" s="305"/>
      <c r="IT337" s="305"/>
      <c r="IU337" s="305"/>
      <c r="IV337" s="305"/>
      <c r="IW337" s="305"/>
      <c r="IX337" s="305"/>
      <c r="IY337" s="305"/>
      <c r="IZ337" s="305"/>
      <c r="JA337" s="305"/>
      <c r="JB337" s="305"/>
      <c r="JC337" s="305"/>
      <c r="JD337" s="305"/>
      <c r="JE337" s="305"/>
      <c r="JF337" s="305"/>
      <c r="JG337" s="305"/>
      <c r="JH337" s="305"/>
      <c r="JI337" s="305"/>
      <c r="JJ337" s="305"/>
      <c r="JK337" s="305"/>
      <c r="JL337" s="305"/>
      <c r="JM337" s="305"/>
      <c r="JN337" s="305"/>
      <c r="JO337" s="305"/>
      <c r="JP337" s="305"/>
      <c r="JQ337" s="305"/>
      <c r="JR337" s="305"/>
      <c r="JS337" s="305"/>
      <c r="JT337" s="305"/>
      <c r="JU337" s="305"/>
      <c r="JV337" s="305"/>
      <c r="JW337" s="305"/>
      <c r="JX337" s="305"/>
      <c r="JY337" s="305"/>
      <c r="JZ337" s="305"/>
      <c r="KA337" s="305"/>
    </row>
    <row r="338" spans="1:287" s="535" customFormat="1" ht="27" hidden="1" customHeight="1" outlineLevel="1" x14ac:dyDescent="0.2">
      <c r="A338" s="532">
        <v>1</v>
      </c>
      <c r="B338" s="315"/>
      <c r="C338" s="245"/>
      <c r="D338" s="533"/>
      <c r="E338" s="580"/>
      <c r="F338" s="579" t="str">
        <f>IF(E338="","","Begründung ergänzen")</f>
        <v/>
      </c>
      <c r="G338" s="2"/>
      <c r="H338" s="580"/>
      <c r="I338" s="579" t="str">
        <f>IF(H338="","","Begründung ergänzen")</f>
        <v/>
      </c>
      <c r="J338" s="2"/>
      <c r="K338" s="580"/>
      <c r="L338" s="579" t="str">
        <f>IF(K338="","","Begründung ergänzen")</f>
        <v/>
      </c>
      <c r="M338" s="2"/>
      <c r="N338" s="580"/>
      <c r="O338" s="579" t="str">
        <f>IF(N338="","","Begründung ergänzen")</f>
        <v/>
      </c>
      <c r="P338" s="2"/>
      <c r="Q338" s="580"/>
      <c r="R338" s="579" t="str">
        <f>IF(Q338="","","Begründung ergänzen")</f>
        <v/>
      </c>
      <c r="S338" s="2"/>
      <c r="T338" s="580"/>
      <c r="U338" s="579" t="str">
        <f>IF(T338="","","Begründung ergänzen")</f>
        <v/>
      </c>
      <c r="V338" s="2"/>
      <c r="W338" s="580"/>
      <c r="X338" s="579" t="str">
        <f>IF(W338="","","Begründung ergänzen")</f>
        <v/>
      </c>
      <c r="Y338" s="2"/>
      <c r="Z338" s="580"/>
      <c r="AA338" s="579" t="str">
        <f>IF(Z338="","","Begründung ergänzen")</f>
        <v/>
      </c>
      <c r="AB338" s="2"/>
      <c r="AC338" s="580"/>
      <c r="AD338" s="579" t="str">
        <f>IF(AC338="","","Begründung ergänzen")</f>
        <v/>
      </c>
      <c r="AE338" s="2"/>
      <c r="AF338" s="580"/>
      <c r="AG338" s="579" t="str">
        <f>IF(AF338="","","Begründung ergänzen")</f>
        <v/>
      </c>
      <c r="AH338" s="2"/>
      <c r="AI338" s="580"/>
      <c r="AJ338" s="579" t="str">
        <f>IF(AI338="","","Begründung ergänzen")</f>
        <v/>
      </c>
      <c r="AK338" s="2"/>
      <c r="AL338" s="580"/>
      <c r="AM338" s="579" t="str">
        <f>IF(AL338="","","Begründung ergänzen")</f>
        <v/>
      </c>
      <c r="AN338" s="2"/>
      <c r="AO338" s="580"/>
      <c r="AP338" s="579" t="str">
        <f>IF(AO338="","","Begründung ergänzen")</f>
        <v/>
      </c>
      <c r="AQ338" s="2"/>
      <c r="AR338" s="580"/>
      <c r="AS338" s="579" t="str">
        <f>IF(AR338="","","Begründung ergänzen")</f>
        <v/>
      </c>
      <c r="AT338" s="2"/>
      <c r="AU338" s="580"/>
      <c r="AV338" s="579" t="str">
        <f>IF(AU338="","","Begründung ergänzen")</f>
        <v/>
      </c>
      <c r="AW338" s="2"/>
      <c r="AX338" s="580"/>
      <c r="AY338" s="579" t="str">
        <f>IF(AX338="","","Begründung ergänzen")</f>
        <v/>
      </c>
      <c r="AZ338" s="2"/>
      <c r="BA338" s="580"/>
      <c r="BB338" s="579" t="str">
        <f>IF(BA338="","","Begründung ergänzen")</f>
        <v/>
      </c>
      <c r="BC338" s="2"/>
      <c r="BD338" s="580"/>
      <c r="BE338" s="579" t="str">
        <f>IF(BD338="","","Begründung ergänzen")</f>
        <v/>
      </c>
      <c r="BF338" s="2"/>
      <c r="BG338" s="580"/>
      <c r="BH338" s="579" t="str">
        <f>IF(BG338="","","Begründung ergänzen")</f>
        <v/>
      </c>
      <c r="BI338" s="2"/>
      <c r="BJ338" s="580"/>
      <c r="BK338" s="579" t="str">
        <f>IF(BJ338="","","Begründung ergänzen")</f>
        <v/>
      </c>
      <c r="BL338" s="153"/>
      <c r="BM338" s="31"/>
      <c r="BN338" s="31"/>
      <c r="BO338" s="31"/>
      <c r="BP338" s="31"/>
      <c r="BQ338" s="31"/>
      <c r="BR338" s="31"/>
      <c r="BS338" s="31"/>
      <c r="BT338" s="31"/>
      <c r="BU338" s="31"/>
      <c r="BV338" s="31"/>
      <c r="BW338" s="31"/>
      <c r="BX338" s="31"/>
      <c r="BY338" s="31"/>
      <c r="BZ338" s="31"/>
      <c r="CA338" s="31"/>
      <c r="CB338" s="153"/>
      <c r="CC338" s="153"/>
      <c r="CD338" s="153"/>
      <c r="CE338" s="153"/>
      <c r="CF338" s="153"/>
      <c r="CG338" s="153"/>
      <c r="CH338" s="153"/>
      <c r="CI338" s="153"/>
      <c r="CJ338" s="153"/>
      <c r="CK338" s="153"/>
      <c r="CL338" s="153"/>
      <c r="CM338" s="153"/>
      <c r="CN338" s="153"/>
      <c r="CO338" s="153"/>
      <c r="CP338" s="153"/>
      <c r="CQ338" s="153"/>
      <c r="CR338" s="153"/>
      <c r="CS338" s="153"/>
      <c r="CT338" s="153"/>
      <c r="CU338" s="153"/>
      <c r="CV338" s="153"/>
      <c r="CW338" s="153"/>
      <c r="CX338" s="153"/>
      <c r="CY338" s="153"/>
      <c r="CZ338" s="153"/>
      <c r="DA338" s="153"/>
      <c r="DB338" s="153"/>
      <c r="DC338" s="153"/>
      <c r="DD338" s="153"/>
      <c r="DE338" s="153"/>
      <c r="DF338" s="153"/>
      <c r="DG338" s="153"/>
      <c r="DH338" s="153"/>
      <c r="DI338" s="153"/>
      <c r="DJ338" s="153"/>
      <c r="DK338" s="153"/>
      <c r="DL338" s="153"/>
      <c r="DM338" s="153"/>
      <c r="DN338" s="153"/>
      <c r="DO338" s="153"/>
      <c r="DP338" s="153"/>
      <c r="DQ338" s="153"/>
      <c r="DR338" s="153"/>
      <c r="DS338" s="153"/>
      <c r="DT338" s="153"/>
      <c r="DU338" s="153"/>
      <c r="DV338" s="153"/>
      <c r="DW338" s="153"/>
      <c r="DX338" s="153"/>
      <c r="DY338" s="153"/>
      <c r="DZ338" s="153"/>
      <c r="EA338" s="153"/>
      <c r="EB338" s="153"/>
      <c r="EC338" s="153"/>
      <c r="ED338" s="153"/>
      <c r="EE338" s="153"/>
      <c r="EF338" s="153"/>
      <c r="EG338" s="153"/>
      <c r="EH338" s="153"/>
      <c r="EI338" s="153"/>
      <c r="EJ338" s="153"/>
      <c r="EK338" s="153"/>
      <c r="EL338" s="153"/>
      <c r="EM338" s="153"/>
      <c r="EN338" s="153"/>
      <c r="EO338" s="153"/>
      <c r="EP338" s="153"/>
      <c r="EQ338" s="153"/>
      <c r="ER338" s="153"/>
      <c r="ES338" s="153"/>
      <c r="ET338" s="153"/>
      <c r="EU338" s="153"/>
      <c r="EV338" s="153"/>
      <c r="EW338" s="153"/>
      <c r="EX338" s="153"/>
      <c r="EY338" s="153"/>
      <c r="EZ338" s="153"/>
      <c r="FA338" s="153"/>
      <c r="FB338" s="153"/>
      <c r="FC338" s="153"/>
      <c r="FD338" s="153"/>
      <c r="FE338" s="153"/>
      <c r="FF338" s="153"/>
      <c r="FG338" s="153"/>
      <c r="FH338" s="153"/>
      <c r="FI338" s="153"/>
      <c r="FJ338" s="153"/>
      <c r="FK338" s="153"/>
      <c r="FL338" s="153"/>
      <c r="FM338" s="153"/>
      <c r="FN338" s="153"/>
      <c r="FO338" s="153"/>
      <c r="FP338" s="153"/>
      <c r="FQ338" s="153"/>
      <c r="FR338" s="153"/>
      <c r="FS338" s="153"/>
      <c r="FT338" s="153"/>
      <c r="FU338" s="153"/>
      <c r="FV338" s="153"/>
      <c r="FW338" s="153"/>
      <c r="FX338" s="153"/>
      <c r="FY338" s="153"/>
      <c r="FZ338" s="153"/>
      <c r="GA338" s="153"/>
      <c r="GB338" s="153"/>
      <c r="GC338" s="153"/>
      <c r="GD338" s="153"/>
      <c r="GE338" s="153"/>
      <c r="GF338" s="153"/>
      <c r="GG338" s="153"/>
      <c r="GH338" s="153"/>
      <c r="GI338" s="153"/>
      <c r="GJ338" s="153"/>
      <c r="GK338" s="153"/>
      <c r="GL338" s="153"/>
      <c r="GM338" s="153"/>
      <c r="GN338" s="153"/>
      <c r="GO338" s="153"/>
      <c r="GP338" s="153"/>
      <c r="GQ338" s="153"/>
      <c r="GR338" s="153"/>
      <c r="GS338" s="153"/>
      <c r="GT338" s="153"/>
      <c r="GU338" s="153"/>
      <c r="GV338" s="534"/>
      <c r="GW338" s="534"/>
      <c r="GX338" s="534"/>
      <c r="GY338" s="534"/>
      <c r="GZ338" s="534"/>
      <c r="HA338" s="534"/>
      <c r="HB338" s="534"/>
      <c r="HC338" s="534"/>
      <c r="HD338" s="534"/>
      <c r="HE338" s="534"/>
      <c r="HF338" s="534"/>
      <c r="HG338" s="534"/>
      <c r="HH338" s="534"/>
      <c r="HI338" s="534"/>
      <c r="HJ338" s="534"/>
      <c r="HK338" s="534"/>
      <c r="HL338" s="534"/>
      <c r="HM338" s="534"/>
      <c r="HN338" s="534"/>
      <c r="HO338" s="534"/>
      <c r="HP338" s="534"/>
      <c r="HQ338" s="534"/>
      <c r="HR338" s="534"/>
      <c r="HS338" s="534"/>
      <c r="HT338" s="534"/>
      <c r="HU338" s="534"/>
      <c r="HV338" s="534"/>
      <c r="HW338" s="534"/>
      <c r="HX338" s="534"/>
      <c r="HY338" s="534"/>
      <c r="HZ338" s="534"/>
      <c r="IA338" s="534"/>
      <c r="IB338" s="534"/>
      <c r="IC338" s="534"/>
      <c r="ID338" s="534"/>
      <c r="IE338" s="534"/>
      <c r="IF338" s="534"/>
      <c r="IG338" s="534"/>
      <c r="IH338" s="534"/>
      <c r="II338" s="534"/>
      <c r="IJ338" s="534"/>
      <c r="IK338" s="534"/>
      <c r="IL338" s="534"/>
      <c r="IM338" s="534"/>
      <c r="IN338" s="534"/>
      <c r="IO338" s="534"/>
      <c r="IP338" s="534"/>
      <c r="IQ338" s="534"/>
      <c r="IR338" s="534"/>
      <c r="IS338" s="534"/>
      <c r="IT338" s="534"/>
      <c r="IU338" s="534"/>
      <c r="IV338" s="534"/>
      <c r="IW338" s="534"/>
      <c r="IX338" s="534"/>
      <c r="IY338" s="534"/>
      <c r="IZ338" s="534"/>
      <c r="JA338" s="534"/>
      <c r="JB338" s="534"/>
      <c r="JC338" s="534"/>
      <c r="JD338" s="534"/>
      <c r="JE338" s="534"/>
      <c r="JF338" s="534"/>
      <c r="JG338" s="534"/>
      <c r="JH338" s="534"/>
      <c r="JI338" s="534"/>
      <c r="JJ338" s="534"/>
      <c r="JK338" s="534"/>
      <c r="JL338" s="534"/>
      <c r="JM338" s="534"/>
      <c r="JN338" s="534"/>
      <c r="JO338" s="534"/>
      <c r="JP338" s="534"/>
      <c r="JQ338" s="534"/>
      <c r="JR338" s="534"/>
      <c r="JS338" s="534"/>
      <c r="JT338" s="534"/>
      <c r="JU338" s="534"/>
      <c r="JV338" s="534"/>
      <c r="JW338" s="534"/>
      <c r="JX338" s="534"/>
      <c r="JY338" s="534"/>
      <c r="JZ338" s="534"/>
      <c r="KA338" s="534"/>
    </row>
    <row r="339" spans="1:287" s="535" customFormat="1" ht="27" hidden="1" customHeight="1" outlineLevel="1" x14ac:dyDescent="0.2">
      <c r="A339" s="532">
        <v>2</v>
      </c>
      <c r="B339" s="315"/>
      <c r="C339" s="245"/>
      <c r="D339" s="533"/>
      <c r="E339" s="231"/>
      <c r="F339" s="579" t="str">
        <f t="shared" ref="F339:F342" si="180">IF(E339="","","Begründung ergänzen")</f>
        <v/>
      </c>
      <c r="G339" s="2"/>
      <c r="H339" s="231"/>
      <c r="I339" s="579" t="str">
        <f t="shared" ref="I339:I342" si="181">IF(H339="","","Begründung ergänzen")</f>
        <v/>
      </c>
      <c r="J339" s="2"/>
      <c r="K339" s="231"/>
      <c r="L339" s="579" t="str">
        <f t="shared" ref="L339:L342" si="182">IF(K339="","","Begründung ergänzen")</f>
        <v/>
      </c>
      <c r="M339" s="2"/>
      <c r="N339" s="231"/>
      <c r="O339" s="579" t="str">
        <f t="shared" ref="O339:O342" si="183">IF(N339="","","Begründung ergänzen")</f>
        <v/>
      </c>
      <c r="P339" s="2"/>
      <c r="Q339" s="231"/>
      <c r="R339" s="579" t="str">
        <f t="shared" ref="R339:R342" si="184">IF(Q339="","","Begründung ergänzen")</f>
        <v/>
      </c>
      <c r="S339" s="2"/>
      <c r="T339" s="231"/>
      <c r="U339" s="579" t="str">
        <f t="shared" ref="U339:U342" si="185">IF(T339="","","Begründung ergänzen")</f>
        <v/>
      </c>
      <c r="V339" s="2"/>
      <c r="W339" s="231"/>
      <c r="X339" s="579" t="str">
        <f t="shared" ref="X339:X342" si="186">IF(W339="","","Begründung ergänzen")</f>
        <v/>
      </c>
      <c r="Y339" s="2"/>
      <c r="Z339" s="231"/>
      <c r="AA339" s="579" t="str">
        <f t="shared" ref="AA339:AA342" si="187">IF(Z339="","","Begründung ergänzen")</f>
        <v/>
      </c>
      <c r="AB339" s="2"/>
      <c r="AC339" s="231"/>
      <c r="AD339" s="579" t="str">
        <f t="shared" ref="AD339:AD342" si="188">IF(AC339="","","Begründung ergänzen")</f>
        <v/>
      </c>
      <c r="AE339" s="2"/>
      <c r="AF339" s="231"/>
      <c r="AG339" s="579" t="str">
        <f t="shared" ref="AG339:AG342" si="189">IF(AF339="","","Begründung ergänzen")</f>
        <v/>
      </c>
      <c r="AH339" s="2"/>
      <c r="AI339" s="231"/>
      <c r="AJ339" s="579" t="str">
        <f t="shared" ref="AJ339:AJ342" si="190">IF(AI339="","","Begründung ergänzen")</f>
        <v/>
      </c>
      <c r="AK339" s="2"/>
      <c r="AL339" s="231"/>
      <c r="AM339" s="579" t="str">
        <f t="shared" ref="AM339:AM342" si="191">IF(AL339="","","Begründung ergänzen")</f>
        <v/>
      </c>
      <c r="AN339" s="2"/>
      <c r="AO339" s="231"/>
      <c r="AP339" s="579" t="str">
        <f t="shared" ref="AP339:AP342" si="192">IF(AO339="","","Begründung ergänzen")</f>
        <v/>
      </c>
      <c r="AQ339" s="2"/>
      <c r="AR339" s="231"/>
      <c r="AS339" s="579" t="str">
        <f t="shared" ref="AS339:AS342" si="193">IF(AR339="","","Begründung ergänzen")</f>
        <v/>
      </c>
      <c r="AT339" s="2"/>
      <c r="AU339" s="231"/>
      <c r="AV339" s="579" t="str">
        <f t="shared" ref="AV339:AV342" si="194">IF(AU339="","","Begründung ergänzen")</f>
        <v/>
      </c>
      <c r="AW339" s="2"/>
      <c r="AX339" s="231"/>
      <c r="AY339" s="579" t="str">
        <f t="shared" ref="AY339:AY342" si="195">IF(AX339="","","Begründung ergänzen")</f>
        <v/>
      </c>
      <c r="AZ339" s="2"/>
      <c r="BA339" s="231"/>
      <c r="BB339" s="579" t="str">
        <f t="shared" ref="BB339:BB342" si="196">IF(BA339="","","Begründung ergänzen")</f>
        <v/>
      </c>
      <c r="BC339" s="2"/>
      <c r="BD339" s="231"/>
      <c r="BE339" s="579" t="str">
        <f t="shared" ref="BE339:BE342" si="197">IF(BD339="","","Begründung ergänzen")</f>
        <v/>
      </c>
      <c r="BF339" s="2"/>
      <c r="BG339" s="231"/>
      <c r="BH339" s="579" t="str">
        <f t="shared" ref="BH339:BH342" si="198">IF(BG339="","","Begründung ergänzen")</f>
        <v/>
      </c>
      <c r="BI339" s="2"/>
      <c r="BJ339" s="231"/>
      <c r="BK339" s="579" t="str">
        <f t="shared" ref="BK339:BK342" si="199">IF(BJ339="","","Begründung ergänzen")</f>
        <v/>
      </c>
      <c r="BL339" s="153"/>
      <c r="BM339" s="31"/>
      <c r="BN339" s="31"/>
      <c r="BO339" s="31"/>
      <c r="BP339" s="31"/>
      <c r="BQ339" s="31"/>
      <c r="BR339" s="31"/>
      <c r="BS339" s="31"/>
      <c r="BT339" s="31"/>
      <c r="BU339" s="31"/>
      <c r="BV339" s="31"/>
      <c r="BW339" s="31"/>
      <c r="BX339" s="31"/>
      <c r="BY339" s="31"/>
      <c r="BZ339" s="31"/>
      <c r="CA339" s="31"/>
      <c r="CB339" s="153"/>
      <c r="CC339" s="153"/>
      <c r="CD339" s="153"/>
      <c r="CE339" s="153"/>
      <c r="CF339" s="153"/>
      <c r="CG339" s="153"/>
      <c r="CH339" s="153"/>
      <c r="CI339" s="153"/>
      <c r="CJ339" s="153"/>
      <c r="CK339" s="153"/>
      <c r="CL339" s="153"/>
      <c r="CM339" s="153"/>
      <c r="CN339" s="153"/>
      <c r="CO339" s="153"/>
      <c r="CP339" s="153"/>
      <c r="CQ339" s="153"/>
      <c r="CR339" s="153"/>
      <c r="CS339" s="153"/>
      <c r="CT339" s="153"/>
      <c r="CU339" s="153"/>
      <c r="CV339" s="153"/>
      <c r="CW339" s="153"/>
      <c r="CX339" s="153"/>
      <c r="CY339" s="153"/>
      <c r="CZ339" s="153"/>
      <c r="DA339" s="153"/>
      <c r="DB339" s="153"/>
      <c r="DC339" s="153"/>
      <c r="DD339" s="153"/>
      <c r="DE339" s="153"/>
      <c r="DF339" s="153"/>
      <c r="DG339" s="153"/>
      <c r="DH339" s="153"/>
      <c r="DI339" s="153"/>
      <c r="DJ339" s="153"/>
      <c r="DK339" s="153"/>
      <c r="DL339" s="153"/>
      <c r="DM339" s="153"/>
      <c r="DN339" s="153"/>
      <c r="DO339" s="153"/>
      <c r="DP339" s="153"/>
      <c r="DQ339" s="153"/>
      <c r="DR339" s="153"/>
      <c r="DS339" s="153"/>
      <c r="DT339" s="153"/>
      <c r="DU339" s="153"/>
      <c r="DV339" s="153"/>
      <c r="DW339" s="153"/>
      <c r="DX339" s="153"/>
      <c r="DY339" s="153"/>
      <c r="DZ339" s="153"/>
      <c r="EA339" s="153"/>
      <c r="EB339" s="153"/>
      <c r="EC339" s="153"/>
      <c r="ED339" s="153"/>
      <c r="EE339" s="153"/>
      <c r="EF339" s="153"/>
      <c r="EG339" s="153"/>
      <c r="EH339" s="153"/>
      <c r="EI339" s="153"/>
      <c r="EJ339" s="153"/>
      <c r="EK339" s="153"/>
      <c r="EL339" s="153"/>
      <c r="EM339" s="153"/>
      <c r="EN339" s="153"/>
      <c r="EO339" s="153"/>
      <c r="EP339" s="153"/>
      <c r="EQ339" s="153"/>
      <c r="ER339" s="153"/>
      <c r="ES339" s="153"/>
      <c r="ET339" s="153"/>
      <c r="EU339" s="153"/>
      <c r="EV339" s="153"/>
      <c r="EW339" s="153"/>
      <c r="EX339" s="153"/>
      <c r="EY339" s="153"/>
      <c r="EZ339" s="153"/>
      <c r="FA339" s="153"/>
      <c r="FB339" s="153"/>
      <c r="FC339" s="153"/>
      <c r="FD339" s="153"/>
      <c r="FE339" s="153"/>
      <c r="FF339" s="153"/>
      <c r="FG339" s="153"/>
      <c r="FH339" s="153"/>
      <c r="FI339" s="153"/>
      <c r="FJ339" s="153"/>
      <c r="FK339" s="153"/>
      <c r="FL339" s="153"/>
      <c r="FM339" s="153"/>
      <c r="FN339" s="153"/>
      <c r="FO339" s="153"/>
      <c r="FP339" s="153"/>
      <c r="FQ339" s="153"/>
      <c r="FR339" s="153"/>
      <c r="FS339" s="153"/>
      <c r="FT339" s="153"/>
      <c r="FU339" s="153"/>
      <c r="FV339" s="153"/>
      <c r="FW339" s="153"/>
      <c r="FX339" s="153"/>
      <c r="FY339" s="153"/>
      <c r="FZ339" s="153"/>
      <c r="GA339" s="153"/>
      <c r="GB339" s="153"/>
      <c r="GC339" s="153"/>
      <c r="GD339" s="153"/>
      <c r="GE339" s="153"/>
      <c r="GF339" s="153"/>
      <c r="GG339" s="153"/>
      <c r="GH339" s="153"/>
      <c r="GI339" s="153"/>
      <c r="GJ339" s="153"/>
      <c r="GK339" s="153"/>
      <c r="GL339" s="153"/>
      <c r="GM339" s="153"/>
      <c r="GN339" s="153"/>
      <c r="GO339" s="153"/>
      <c r="GP339" s="153"/>
      <c r="GQ339" s="153"/>
      <c r="GR339" s="153"/>
      <c r="GS339" s="153"/>
      <c r="GT339" s="153"/>
      <c r="GU339" s="153"/>
      <c r="GV339" s="534"/>
      <c r="GW339" s="534"/>
      <c r="GX339" s="534"/>
      <c r="GY339" s="534"/>
      <c r="GZ339" s="534"/>
      <c r="HA339" s="534"/>
      <c r="HB339" s="534"/>
      <c r="HC339" s="534"/>
      <c r="HD339" s="534"/>
      <c r="HE339" s="534"/>
      <c r="HF339" s="534"/>
      <c r="HG339" s="534"/>
      <c r="HH339" s="534"/>
      <c r="HI339" s="534"/>
      <c r="HJ339" s="534"/>
      <c r="HK339" s="534"/>
      <c r="HL339" s="534"/>
      <c r="HM339" s="534"/>
      <c r="HN339" s="534"/>
      <c r="HO339" s="534"/>
      <c r="HP339" s="534"/>
      <c r="HQ339" s="534"/>
      <c r="HR339" s="534"/>
      <c r="HS339" s="534"/>
      <c r="HT339" s="534"/>
      <c r="HU339" s="534"/>
      <c r="HV339" s="534"/>
      <c r="HW339" s="534"/>
      <c r="HX339" s="534"/>
      <c r="HY339" s="534"/>
      <c r="HZ339" s="534"/>
      <c r="IA339" s="534"/>
      <c r="IB339" s="534"/>
      <c r="IC339" s="534"/>
      <c r="ID339" s="534"/>
      <c r="IE339" s="534"/>
      <c r="IF339" s="534"/>
      <c r="IG339" s="534"/>
      <c r="IH339" s="534"/>
      <c r="II339" s="534"/>
      <c r="IJ339" s="534"/>
      <c r="IK339" s="534"/>
      <c r="IL339" s="534"/>
      <c r="IM339" s="534"/>
      <c r="IN339" s="534"/>
      <c r="IO339" s="534"/>
      <c r="IP339" s="534"/>
      <c r="IQ339" s="534"/>
      <c r="IR339" s="534"/>
      <c r="IS339" s="534"/>
      <c r="IT339" s="534"/>
      <c r="IU339" s="534"/>
      <c r="IV339" s="534"/>
      <c r="IW339" s="534"/>
      <c r="IX339" s="534"/>
      <c r="IY339" s="534"/>
      <c r="IZ339" s="534"/>
      <c r="JA339" s="534"/>
      <c r="JB339" s="534"/>
      <c r="JC339" s="534"/>
      <c r="JD339" s="534"/>
      <c r="JE339" s="534"/>
      <c r="JF339" s="534"/>
      <c r="JG339" s="534"/>
      <c r="JH339" s="534"/>
      <c r="JI339" s="534"/>
      <c r="JJ339" s="534"/>
      <c r="JK339" s="534"/>
      <c r="JL339" s="534"/>
      <c r="JM339" s="534"/>
      <c r="JN339" s="534"/>
      <c r="JO339" s="534"/>
      <c r="JP339" s="534"/>
      <c r="JQ339" s="534"/>
      <c r="JR339" s="534"/>
      <c r="JS339" s="534"/>
      <c r="JT339" s="534"/>
      <c r="JU339" s="534"/>
      <c r="JV339" s="534"/>
      <c r="JW339" s="534"/>
      <c r="JX339" s="534"/>
      <c r="JY339" s="534"/>
      <c r="JZ339" s="534"/>
      <c r="KA339" s="534"/>
    </row>
    <row r="340" spans="1:287" s="535" customFormat="1" ht="27" hidden="1" customHeight="1" outlineLevel="1" x14ac:dyDescent="0.2">
      <c r="A340" s="532">
        <v>3</v>
      </c>
      <c r="B340" s="315"/>
      <c r="C340" s="245"/>
      <c r="D340" s="533"/>
      <c r="E340" s="231"/>
      <c r="F340" s="579" t="str">
        <f t="shared" si="180"/>
        <v/>
      </c>
      <c r="G340" s="2"/>
      <c r="H340" s="231"/>
      <c r="I340" s="579" t="str">
        <f t="shared" si="181"/>
        <v/>
      </c>
      <c r="J340" s="2"/>
      <c r="K340" s="231"/>
      <c r="L340" s="579" t="str">
        <f t="shared" si="182"/>
        <v/>
      </c>
      <c r="M340" s="2"/>
      <c r="N340" s="231"/>
      <c r="O340" s="579" t="str">
        <f t="shared" si="183"/>
        <v/>
      </c>
      <c r="P340" s="2"/>
      <c r="Q340" s="231"/>
      <c r="R340" s="579" t="str">
        <f t="shared" si="184"/>
        <v/>
      </c>
      <c r="S340" s="2"/>
      <c r="T340" s="231"/>
      <c r="U340" s="579" t="str">
        <f t="shared" si="185"/>
        <v/>
      </c>
      <c r="V340" s="2"/>
      <c r="W340" s="231"/>
      <c r="X340" s="579" t="str">
        <f t="shared" si="186"/>
        <v/>
      </c>
      <c r="Y340" s="2"/>
      <c r="Z340" s="231"/>
      <c r="AA340" s="579" t="str">
        <f t="shared" si="187"/>
        <v/>
      </c>
      <c r="AB340" s="2"/>
      <c r="AC340" s="231"/>
      <c r="AD340" s="579" t="str">
        <f t="shared" si="188"/>
        <v/>
      </c>
      <c r="AE340" s="2"/>
      <c r="AF340" s="231"/>
      <c r="AG340" s="579" t="str">
        <f t="shared" si="189"/>
        <v/>
      </c>
      <c r="AH340" s="2"/>
      <c r="AI340" s="231"/>
      <c r="AJ340" s="579" t="str">
        <f t="shared" si="190"/>
        <v/>
      </c>
      <c r="AK340" s="2"/>
      <c r="AL340" s="231"/>
      <c r="AM340" s="579" t="str">
        <f t="shared" si="191"/>
        <v/>
      </c>
      <c r="AN340" s="2"/>
      <c r="AO340" s="231"/>
      <c r="AP340" s="579" t="str">
        <f t="shared" si="192"/>
        <v/>
      </c>
      <c r="AQ340" s="2"/>
      <c r="AR340" s="231"/>
      <c r="AS340" s="579" t="str">
        <f t="shared" si="193"/>
        <v/>
      </c>
      <c r="AT340" s="2"/>
      <c r="AU340" s="231"/>
      <c r="AV340" s="579" t="str">
        <f t="shared" si="194"/>
        <v/>
      </c>
      <c r="AW340" s="2"/>
      <c r="AX340" s="231"/>
      <c r="AY340" s="579" t="str">
        <f t="shared" si="195"/>
        <v/>
      </c>
      <c r="AZ340" s="2"/>
      <c r="BA340" s="231"/>
      <c r="BB340" s="579" t="str">
        <f t="shared" si="196"/>
        <v/>
      </c>
      <c r="BC340" s="2"/>
      <c r="BD340" s="231"/>
      <c r="BE340" s="579" t="str">
        <f t="shared" si="197"/>
        <v/>
      </c>
      <c r="BF340" s="2"/>
      <c r="BG340" s="231"/>
      <c r="BH340" s="579" t="str">
        <f t="shared" si="198"/>
        <v/>
      </c>
      <c r="BI340" s="2"/>
      <c r="BJ340" s="231"/>
      <c r="BK340" s="579" t="str">
        <f t="shared" si="199"/>
        <v/>
      </c>
      <c r="BL340" s="153"/>
      <c r="BM340" s="31"/>
      <c r="BN340" s="31"/>
      <c r="BO340" s="31"/>
      <c r="BP340" s="31"/>
      <c r="BQ340" s="31"/>
      <c r="BR340" s="31"/>
      <c r="BS340" s="31"/>
      <c r="BT340" s="31"/>
      <c r="BU340" s="31"/>
      <c r="BV340" s="31"/>
      <c r="BW340" s="31"/>
      <c r="BX340" s="31"/>
      <c r="BY340" s="31"/>
      <c r="BZ340" s="31"/>
      <c r="CA340" s="31"/>
      <c r="CB340" s="153"/>
      <c r="CC340" s="153"/>
      <c r="CD340" s="153"/>
      <c r="CE340" s="153"/>
      <c r="CF340" s="153"/>
      <c r="CG340" s="153"/>
      <c r="CH340" s="153"/>
      <c r="CI340" s="153"/>
      <c r="CJ340" s="153"/>
      <c r="CK340" s="153"/>
      <c r="CL340" s="153"/>
      <c r="CM340" s="153"/>
      <c r="CN340" s="153"/>
      <c r="CO340" s="153"/>
      <c r="CP340" s="153"/>
      <c r="CQ340" s="153"/>
      <c r="CR340" s="153"/>
      <c r="CS340" s="153"/>
      <c r="CT340" s="153"/>
      <c r="CU340" s="153"/>
      <c r="CV340" s="153"/>
      <c r="CW340" s="153"/>
      <c r="CX340" s="153"/>
      <c r="CY340" s="153"/>
      <c r="CZ340" s="153"/>
      <c r="DA340" s="153"/>
      <c r="DB340" s="153"/>
      <c r="DC340" s="153"/>
      <c r="DD340" s="153"/>
      <c r="DE340" s="153"/>
      <c r="DF340" s="153"/>
      <c r="DG340" s="153"/>
      <c r="DH340" s="153"/>
      <c r="DI340" s="153"/>
      <c r="DJ340" s="153"/>
      <c r="DK340" s="153"/>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P340" s="153"/>
      <c r="EQ340" s="153"/>
      <c r="ER340" s="153"/>
      <c r="ES340" s="153"/>
      <c r="ET340" s="153"/>
      <c r="EU340" s="153"/>
      <c r="EV340" s="153"/>
      <c r="EW340" s="153"/>
      <c r="EX340" s="153"/>
      <c r="EY340" s="153"/>
      <c r="EZ340" s="153"/>
      <c r="FA340" s="153"/>
      <c r="FB340" s="153"/>
      <c r="FC340" s="153"/>
      <c r="FD340" s="153"/>
      <c r="FE340" s="153"/>
      <c r="FF340" s="153"/>
      <c r="FG340" s="153"/>
      <c r="FH340" s="153"/>
      <c r="FI340" s="153"/>
      <c r="FJ340" s="153"/>
      <c r="FK340" s="153"/>
      <c r="FL340" s="153"/>
      <c r="FM340" s="153"/>
      <c r="FN340" s="153"/>
      <c r="FO340" s="153"/>
      <c r="FP340" s="153"/>
      <c r="FQ340" s="153"/>
      <c r="FR340" s="153"/>
      <c r="FS340" s="153"/>
      <c r="FT340" s="153"/>
      <c r="FU340" s="153"/>
      <c r="FV340" s="153"/>
      <c r="FW340" s="153"/>
      <c r="FX340" s="153"/>
      <c r="FY340" s="153"/>
      <c r="FZ340" s="153"/>
      <c r="GA340" s="153"/>
      <c r="GB340" s="153"/>
      <c r="GC340" s="153"/>
      <c r="GD340" s="153"/>
      <c r="GE340" s="153"/>
      <c r="GF340" s="153"/>
      <c r="GG340" s="153"/>
      <c r="GH340" s="153"/>
      <c r="GI340" s="153"/>
      <c r="GJ340" s="153"/>
      <c r="GK340" s="153"/>
      <c r="GL340" s="153"/>
      <c r="GM340" s="153"/>
      <c r="GN340" s="153"/>
      <c r="GO340" s="153"/>
      <c r="GP340" s="153"/>
      <c r="GQ340" s="153"/>
      <c r="GR340" s="153"/>
      <c r="GS340" s="153"/>
      <c r="GT340" s="153"/>
      <c r="GU340" s="153"/>
      <c r="GV340" s="534"/>
      <c r="GW340" s="534"/>
      <c r="GX340" s="534"/>
      <c r="GY340" s="534"/>
      <c r="GZ340" s="534"/>
      <c r="HA340" s="534"/>
      <c r="HB340" s="534"/>
      <c r="HC340" s="534"/>
      <c r="HD340" s="534"/>
      <c r="HE340" s="534"/>
      <c r="HF340" s="534"/>
      <c r="HG340" s="534"/>
      <c r="HH340" s="534"/>
      <c r="HI340" s="534"/>
      <c r="HJ340" s="534"/>
      <c r="HK340" s="534"/>
      <c r="HL340" s="534"/>
      <c r="HM340" s="534"/>
      <c r="HN340" s="534"/>
      <c r="HO340" s="534"/>
      <c r="HP340" s="534"/>
      <c r="HQ340" s="534"/>
      <c r="HR340" s="534"/>
      <c r="HS340" s="534"/>
      <c r="HT340" s="534"/>
      <c r="HU340" s="534"/>
      <c r="HV340" s="534"/>
      <c r="HW340" s="534"/>
      <c r="HX340" s="534"/>
      <c r="HY340" s="534"/>
      <c r="HZ340" s="534"/>
      <c r="IA340" s="534"/>
      <c r="IB340" s="534"/>
      <c r="IC340" s="534"/>
      <c r="ID340" s="534"/>
      <c r="IE340" s="534"/>
      <c r="IF340" s="534"/>
      <c r="IG340" s="534"/>
      <c r="IH340" s="534"/>
      <c r="II340" s="534"/>
      <c r="IJ340" s="534"/>
      <c r="IK340" s="534"/>
      <c r="IL340" s="534"/>
      <c r="IM340" s="534"/>
      <c r="IN340" s="534"/>
      <c r="IO340" s="534"/>
      <c r="IP340" s="534"/>
      <c r="IQ340" s="534"/>
      <c r="IR340" s="534"/>
      <c r="IS340" s="534"/>
      <c r="IT340" s="534"/>
      <c r="IU340" s="534"/>
      <c r="IV340" s="534"/>
      <c r="IW340" s="534"/>
      <c r="IX340" s="534"/>
      <c r="IY340" s="534"/>
      <c r="IZ340" s="534"/>
      <c r="JA340" s="534"/>
      <c r="JB340" s="534"/>
      <c r="JC340" s="534"/>
      <c r="JD340" s="534"/>
      <c r="JE340" s="534"/>
      <c r="JF340" s="534"/>
      <c r="JG340" s="534"/>
      <c r="JH340" s="534"/>
      <c r="JI340" s="534"/>
      <c r="JJ340" s="534"/>
      <c r="JK340" s="534"/>
      <c r="JL340" s="534"/>
      <c r="JM340" s="534"/>
      <c r="JN340" s="534"/>
      <c r="JO340" s="534"/>
      <c r="JP340" s="534"/>
      <c r="JQ340" s="534"/>
      <c r="JR340" s="534"/>
      <c r="JS340" s="534"/>
      <c r="JT340" s="534"/>
      <c r="JU340" s="534"/>
      <c r="JV340" s="534"/>
      <c r="JW340" s="534"/>
      <c r="JX340" s="534"/>
      <c r="JY340" s="534"/>
      <c r="JZ340" s="534"/>
      <c r="KA340" s="534"/>
    </row>
    <row r="341" spans="1:287" s="535" customFormat="1" ht="27" hidden="1" customHeight="1" outlineLevel="1" x14ac:dyDescent="0.2">
      <c r="A341" s="532">
        <v>4</v>
      </c>
      <c r="B341" s="315"/>
      <c r="C341" s="245"/>
      <c r="D341" s="533"/>
      <c r="E341" s="231"/>
      <c r="F341" s="579" t="str">
        <f t="shared" si="180"/>
        <v/>
      </c>
      <c r="G341" s="2"/>
      <c r="H341" s="231"/>
      <c r="I341" s="579" t="str">
        <f t="shared" si="181"/>
        <v/>
      </c>
      <c r="J341" s="2"/>
      <c r="K341" s="231"/>
      <c r="L341" s="579" t="str">
        <f t="shared" si="182"/>
        <v/>
      </c>
      <c r="M341" s="2"/>
      <c r="N341" s="231"/>
      <c r="O341" s="579" t="str">
        <f t="shared" si="183"/>
        <v/>
      </c>
      <c r="P341" s="2"/>
      <c r="Q341" s="231"/>
      <c r="R341" s="579" t="str">
        <f t="shared" si="184"/>
        <v/>
      </c>
      <c r="S341" s="2"/>
      <c r="T341" s="231"/>
      <c r="U341" s="579" t="str">
        <f t="shared" si="185"/>
        <v/>
      </c>
      <c r="V341" s="2"/>
      <c r="W341" s="231"/>
      <c r="X341" s="579" t="str">
        <f t="shared" si="186"/>
        <v/>
      </c>
      <c r="Y341" s="2"/>
      <c r="Z341" s="231"/>
      <c r="AA341" s="579" t="str">
        <f t="shared" si="187"/>
        <v/>
      </c>
      <c r="AB341" s="2"/>
      <c r="AC341" s="231"/>
      <c r="AD341" s="579" t="str">
        <f t="shared" si="188"/>
        <v/>
      </c>
      <c r="AE341" s="2"/>
      <c r="AF341" s="231"/>
      <c r="AG341" s="579" t="str">
        <f t="shared" si="189"/>
        <v/>
      </c>
      <c r="AH341" s="2"/>
      <c r="AI341" s="231"/>
      <c r="AJ341" s="579" t="str">
        <f t="shared" si="190"/>
        <v/>
      </c>
      <c r="AK341" s="2"/>
      <c r="AL341" s="231"/>
      <c r="AM341" s="579" t="str">
        <f t="shared" si="191"/>
        <v/>
      </c>
      <c r="AN341" s="2"/>
      <c r="AO341" s="231"/>
      <c r="AP341" s="579" t="str">
        <f t="shared" si="192"/>
        <v/>
      </c>
      <c r="AQ341" s="2"/>
      <c r="AR341" s="231"/>
      <c r="AS341" s="579" t="str">
        <f t="shared" si="193"/>
        <v/>
      </c>
      <c r="AT341" s="2"/>
      <c r="AU341" s="231"/>
      <c r="AV341" s="579" t="str">
        <f t="shared" si="194"/>
        <v/>
      </c>
      <c r="AW341" s="2"/>
      <c r="AX341" s="231"/>
      <c r="AY341" s="579" t="str">
        <f t="shared" si="195"/>
        <v/>
      </c>
      <c r="AZ341" s="2"/>
      <c r="BA341" s="231"/>
      <c r="BB341" s="579" t="str">
        <f t="shared" si="196"/>
        <v/>
      </c>
      <c r="BC341" s="2"/>
      <c r="BD341" s="231"/>
      <c r="BE341" s="579" t="str">
        <f t="shared" si="197"/>
        <v/>
      </c>
      <c r="BF341" s="2"/>
      <c r="BG341" s="231"/>
      <c r="BH341" s="579" t="str">
        <f t="shared" si="198"/>
        <v/>
      </c>
      <c r="BI341" s="2"/>
      <c r="BJ341" s="231"/>
      <c r="BK341" s="579" t="str">
        <f t="shared" si="199"/>
        <v/>
      </c>
      <c r="BL341" s="153"/>
      <c r="BM341" s="31"/>
      <c r="BN341" s="31"/>
      <c r="BO341" s="31"/>
      <c r="BP341" s="31"/>
      <c r="BQ341" s="31"/>
      <c r="BR341" s="31"/>
      <c r="BS341" s="31"/>
      <c r="BT341" s="31"/>
      <c r="BU341" s="31"/>
      <c r="BV341" s="31"/>
      <c r="BW341" s="31"/>
      <c r="BX341" s="31"/>
      <c r="BY341" s="31"/>
      <c r="BZ341" s="31"/>
      <c r="CA341" s="31"/>
      <c r="CB341" s="153"/>
      <c r="CC341" s="153"/>
      <c r="CD341" s="153"/>
      <c r="CE341" s="153"/>
      <c r="CF341" s="153"/>
      <c r="CG341" s="153"/>
      <c r="CH341" s="153"/>
      <c r="CI341" s="153"/>
      <c r="CJ341" s="153"/>
      <c r="CK341" s="153"/>
      <c r="CL341" s="153"/>
      <c r="CM341" s="153"/>
      <c r="CN341" s="153"/>
      <c r="CO341" s="153"/>
      <c r="CP341" s="153"/>
      <c r="CQ341" s="153"/>
      <c r="CR341" s="153"/>
      <c r="CS341" s="153"/>
      <c r="CT341" s="153"/>
      <c r="CU341" s="153"/>
      <c r="CV341" s="153"/>
      <c r="CW341" s="153"/>
      <c r="CX341" s="153"/>
      <c r="CY341" s="153"/>
      <c r="CZ341" s="153"/>
      <c r="DA341" s="153"/>
      <c r="DB341" s="153"/>
      <c r="DC341" s="153"/>
      <c r="DD341" s="153"/>
      <c r="DE341" s="153"/>
      <c r="DF341" s="153"/>
      <c r="DG341" s="153"/>
      <c r="DH341" s="153"/>
      <c r="DI341" s="153"/>
      <c r="DJ341" s="153"/>
      <c r="DK341" s="153"/>
      <c r="DL341" s="153"/>
      <c r="DM341" s="153"/>
      <c r="DN341" s="153"/>
      <c r="DO341" s="153"/>
      <c r="DP341" s="153"/>
      <c r="DQ341" s="153"/>
      <c r="DR341" s="153"/>
      <c r="DS341" s="153"/>
      <c r="DT341" s="153"/>
      <c r="DU341" s="153"/>
      <c r="DV341" s="153"/>
      <c r="DW341" s="153"/>
      <c r="DX341" s="153"/>
      <c r="DY341" s="153"/>
      <c r="DZ341" s="153"/>
      <c r="EA341" s="153"/>
      <c r="EB341" s="153"/>
      <c r="EC341" s="153"/>
      <c r="ED341" s="153"/>
      <c r="EE341" s="153"/>
      <c r="EF341" s="153"/>
      <c r="EG341" s="153"/>
      <c r="EH341" s="153"/>
      <c r="EI341" s="153"/>
      <c r="EJ341" s="153"/>
      <c r="EK341" s="153"/>
      <c r="EL341" s="153"/>
      <c r="EM341" s="153"/>
      <c r="EN341" s="153"/>
      <c r="EO341" s="153"/>
      <c r="EP341" s="153"/>
      <c r="EQ341" s="153"/>
      <c r="ER341" s="153"/>
      <c r="ES341" s="153"/>
      <c r="ET341" s="153"/>
      <c r="EU341" s="153"/>
      <c r="EV341" s="153"/>
      <c r="EW341" s="153"/>
      <c r="EX341" s="153"/>
      <c r="EY341" s="153"/>
      <c r="EZ341" s="153"/>
      <c r="FA341" s="153"/>
      <c r="FB341" s="153"/>
      <c r="FC341" s="153"/>
      <c r="FD341" s="153"/>
      <c r="FE341" s="153"/>
      <c r="FF341" s="153"/>
      <c r="FG341" s="153"/>
      <c r="FH341" s="153"/>
      <c r="FI341" s="153"/>
      <c r="FJ341" s="153"/>
      <c r="FK341" s="153"/>
      <c r="FL341" s="153"/>
      <c r="FM341" s="153"/>
      <c r="FN341" s="153"/>
      <c r="FO341" s="153"/>
      <c r="FP341" s="153"/>
      <c r="FQ341" s="153"/>
      <c r="FR341" s="153"/>
      <c r="FS341" s="153"/>
      <c r="FT341" s="153"/>
      <c r="FU341" s="153"/>
      <c r="FV341" s="153"/>
      <c r="FW341" s="153"/>
      <c r="FX341" s="153"/>
      <c r="FY341" s="153"/>
      <c r="FZ341" s="153"/>
      <c r="GA341" s="153"/>
      <c r="GB341" s="153"/>
      <c r="GC341" s="153"/>
      <c r="GD341" s="153"/>
      <c r="GE341" s="153"/>
      <c r="GF341" s="153"/>
      <c r="GG341" s="153"/>
      <c r="GH341" s="153"/>
      <c r="GI341" s="153"/>
      <c r="GJ341" s="153"/>
      <c r="GK341" s="153"/>
      <c r="GL341" s="153"/>
      <c r="GM341" s="153"/>
      <c r="GN341" s="153"/>
      <c r="GO341" s="153"/>
      <c r="GP341" s="153"/>
      <c r="GQ341" s="153"/>
      <c r="GR341" s="153"/>
      <c r="GS341" s="153"/>
      <c r="GT341" s="153"/>
      <c r="GU341" s="153"/>
      <c r="GV341" s="534"/>
      <c r="GW341" s="534"/>
      <c r="GX341" s="534"/>
      <c r="GY341" s="534"/>
      <c r="GZ341" s="534"/>
      <c r="HA341" s="534"/>
      <c r="HB341" s="534"/>
      <c r="HC341" s="534"/>
      <c r="HD341" s="534"/>
      <c r="HE341" s="534"/>
      <c r="HF341" s="534"/>
      <c r="HG341" s="534"/>
      <c r="HH341" s="534"/>
      <c r="HI341" s="534"/>
      <c r="HJ341" s="534"/>
      <c r="HK341" s="534"/>
      <c r="HL341" s="534"/>
      <c r="HM341" s="534"/>
      <c r="HN341" s="534"/>
      <c r="HO341" s="534"/>
      <c r="HP341" s="534"/>
      <c r="HQ341" s="534"/>
      <c r="HR341" s="534"/>
      <c r="HS341" s="534"/>
      <c r="HT341" s="534"/>
      <c r="HU341" s="534"/>
      <c r="HV341" s="534"/>
      <c r="HW341" s="534"/>
      <c r="HX341" s="534"/>
      <c r="HY341" s="534"/>
      <c r="HZ341" s="534"/>
      <c r="IA341" s="534"/>
      <c r="IB341" s="534"/>
      <c r="IC341" s="534"/>
      <c r="ID341" s="534"/>
      <c r="IE341" s="534"/>
      <c r="IF341" s="534"/>
      <c r="IG341" s="534"/>
      <c r="IH341" s="534"/>
      <c r="II341" s="534"/>
      <c r="IJ341" s="534"/>
      <c r="IK341" s="534"/>
      <c r="IL341" s="534"/>
      <c r="IM341" s="534"/>
      <c r="IN341" s="534"/>
      <c r="IO341" s="534"/>
      <c r="IP341" s="534"/>
      <c r="IQ341" s="534"/>
      <c r="IR341" s="534"/>
      <c r="IS341" s="534"/>
      <c r="IT341" s="534"/>
      <c r="IU341" s="534"/>
      <c r="IV341" s="534"/>
      <c r="IW341" s="534"/>
      <c r="IX341" s="534"/>
      <c r="IY341" s="534"/>
      <c r="IZ341" s="534"/>
      <c r="JA341" s="534"/>
      <c r="JB341" s="534"/>
      <c r="JC341" s="534"/>
      <c r="JD341" s="534"/>
      <c r="JE341" s="534"/>
      <c r="JF341" s="534"/>
      <c r="JG341" s="534"/>
      <c r="JH341" s="534"/>
      <c r="JI341" s="534"/>
      <c r="JJ341" s="534"/>
      <c r="JK341" s="534"/>
      <c r="JL341" s="534"/>
      <c r="JM341" s="534"/>
      <c r="JN341" s="534"/>
      <c r="JO341" s="534"/>
      <c r="JP341" s="534"/>
      <c r="JQ341" s="534"/>
      <c r="JR341" s="534"/>
      <c r="JS341" s="534"/>
      <c r="JT341" s="534"/>
      <c r="JU341" s="534"/>
      <c r="JV341" s="534"/>
      <c r="JW341" s="534"/>
      <c r="JX341" s="534"/>
      <c r="JY341" s="534"/>
      <c r="JZ341" s="534"/>
      <c r="KA341" s="534"/>
    </row>
    <row r="342" spans="1:287" s="535" customFormat="1" ht="27" hidden="1" customHeight="1" outlineLevel="1" x14ac:dyDescent="0.2">
      <c r="A342" s="532">
        <v>5</v>
      </c>
      <c r="B342" s="315"/>
      <c r="C342" s="245"/>
      <c r="D342" s="533"/>
      <c r="E342" s="231"/>
      <c r="F342" s="579" t="str">
        <f t="shared" si="180"/>
        <v/>
      </c>
      <c r="G342" s="2"/>
      <c r="H342" s="231"/>
      <c r="I342" s="579" t="str">
        <f t="shared" si="181"/>
        <v/>
      </c>
      <c r="J342" s="2"/>
      <c r="K342" s="231"/>
      <c r="L342" s="579" t="str">
        <f t="shared" si="182"/>
        <v/>
      </c>
      <c r="M342" s="2"/>
      <c r="N342" s="231"/>
      <c r="O342" s="579" t="str">
        <f t="shared" si="183"/>
        <v/>
      </c>
      <c r="P342" s="2"/>
      <c r="Q342" s="231"/>
      <c r="R342" s="579" t="str">
        <f t="shared" si="184"/>
        <v/>
      </c>
      <c r="S342" s="2"/>
      <c r="T342" s="231"/>
      <c r="U342" s="579" t="str">
        <f t="shared" si="185"/>
        <v/>
      </c>
      <c r="V342" s="2"/>
      <c r="W342" s="231"/>
      <c r="X342" s="579" t="str">
        <f t="shared" si="186"/>
        <v/>
      </c>
      <c r="Y342" s="2"/>
      <c r="Z342" s="231"/>
      <c r="AA342" s="579" t="str">
        <f t="shared" si="187"/>
        <v/>
      </c>
      <c r="AB342" s="2"/>
      <c r="AC342" s="231"/>
      <c r="AD342" s="579" t="str">
        <f t="shared" si="188"/>
        <v/>
      </c>
      <c r="AE342" s="2"/>
      <c r="AF342" s="231"/>
      <c r="AG342" s="579" t="str">
        <f t="shared" si="189"/>
        <v/>
      </c>
      <c r="AH342" s="2"/>
      <c r="AI342" s="231"/>
      <c r="AJ342" s="579" t="str">
        <f t="shared" si="190"/>
        <v/>
      </c>
      <c r="AK342" s="2"/>
      <c r="AL342" s="231"/>
      <c r="AM342" s="579" t="str">
        <f t="shared" si="191"/>
        <v/>
      </c>
      <c r="AN342" s="2"/>
      <c r="AO342" s="231"/>
      <c r="AP342" s="579" t="str">
        <f t="shared" si="192"/>
        <v/>
      </c>
      <c r="AQ342" s="2"/>
      <c r="AR342" s="231"/>
      <c r="AS342" s="579" t="str">
        <f t="shared" si="193"/>
        <v/>
      </c>
      <c r="AT342" s="2"/>
      <c r="AU342" s="231"/>
      <c r="AV342" s="579" t="str">
        <f t="shared" si="194"/>
        <v/>
      </c>
      <c r="AW342" s="2"/>
      <c r="AX342" s="231"/>
      <c r="AY342" s="579" t="str">
        <f t="shared" si="195"/>
        <v/>
      </c>
      <c r="AZ342" s="2"/>
      <c r="BA342" s="231"/>
      <c r="BB342" s="579" t="str">
        <f t="shared" si="196"/>
        <v/>
      </c>
      <c r="BC342" s="2"/>
      <c r="BD342" s="231"/>
      <c r="BE342" s="579" t="str">
        <f t="shared" si="197"/>
        <v/>
      </c>
      <c r="BF342" s="2"/>
      <c r="BG342" s="231"/>
      <c r="BH342" s="579" t="str">
        <f t="shared" si="198"/>
        <v/>
      </c>
      <c r="BI342" s="2"/>
      <c r="BJ342" s="231"/>
      <c r="BK342" s="579" t="str">
        <f t="shared" si="199"/>
        <v/>
      </c>
      <c r="BL342" s="153"/>
      <c r="BM342" s="31"/>
      <c r="BN342" s="31"/>
      <c r="BO342" s="31"/>
      <c r="BP342" s="31"/>
      <c r="BQ342" s="31"/>
      <c r="BR342" s="31"/>
      <c r="BS342" s="31"/>
      <c r="BT342" s="31"/>
      <c r="BU342" s="31"/>
      <c r="BV342" s="31"/>
      <c r="BW342" s="31"/>
      <c r="BX342" s="31"/>
      <c r="BY342" s="31"/>
      <c r="BZ342" s="31"/>
      <c r="CA342" s="31"/>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53"/>
      <c r="DI342" s="153"/>
      <c r="DJ342" s="153"/>
      <c r="DK342" s="153"/>
      <c r="DL342" s="153"/>
      <c r="DM342" s="153"/>
      <c r="DN342" s="153"/>
      <c r="DO342" s="153"/>
      <c r="DP342" s="153"/>
      <c r="DQ342" s="153"/>
      <c r="DR342" s="153"/>
      <c r="DS342" s="153"/>
      <c r="DT342" s="153"/>
      <c r="DU342" s="153"/>
      <c r="DV342" s="153"/>
      <c r="DW342" s="153"/>
      <c r="DX342" s="153"/>
      <c r="DY342" s="153"/>
      <c r="DZ342" s="153"/>
      <c r="EA342" s="153"/>
      <c r="EB342" s="153"/>
      <c r="EC342" s="153"/>
      <c r="ED342" s="153"/>
      <c r="EE342" s="153"/>
      <c r="EF342" s="153"/>
      <c r="EG342" s="153"/>
      <c r="EH342" s="153"/>
      <c r="EI342" s="153"/>
      <c r="EJ342" s="153"/>
      <c r="EK342" s="153"/>
      <c r="EL342" s="153"/>
      <c r="EM342" s="153"/>
      <c r="EN342" s="153"/>
      <c r="EO342" s="153"/>
      <c r="EP342" s="153"/>
      <c r="EQ342" s="153"/>
      <c r="ER342" s="153"/>
      <c r="ES342" s="153"/>
      <c r="ET342" s="153"/>
      <c r="EU342" s="153"/>
      <c r="EV342" s="153"/>
      <c r="EW342" s="153"/>
      <c r="EX342" s="153"/>
      <c r="EY342" s="153"/>
      <c r="EZ342" s="153"/>
      <c r="FA342" s="153"/>
      <c r="FB342" s="153"/>
      <c r="FC342" s="153"/>
      <c r="FD342" s="153"/>
      <c r="FE342" s="153"/>
      <c r="FF342" s="153"/>
      <c r="FG342" s="153"/>
      <c r="FH342" s="153"/>
      <c r="FI342" s="153"/>
      <c r="FJ342" s="153"/>
      <c r="FK342" s="153"/>
      <c r="FL342" s="153"/>
      <c r="FM342" s="153"/>
      <c r="FN342" s="153"/>
      <c r="FO342" s="153"/>
      <c r="FP342" s="153"/>
      <c r="FQ342" s="153"/>
      <c r="FR342" s="153"/>
      <c r="FS342" s="153"/>
      <c r="FT342" s="153"/>
      <c r="FU342" s="153"/>
      <c r="FV342" s="153"/>
      <c r="FW342" s="153"/>
      <c r="FX342" s="153"/>
      <c r="FY342" s="153"/>
      <c r="FZ342" s="153"/>
      <c r="GA342" s="153"/>
      <c r="GB342" s="153"/>
      <c r="GC342" s="153"/>
      <c r="GD342" s="153"/>
      <c r="GE342" s="153"/>
      <c r="GF342" s="153"/>
      <c r="GG342" s="153"/>
      <c r="GH342" s="153"/>
      <c r="GI342" s="153"/>
      <c r="GJ342" s="153"/>
      <c r="GK342" s="153"/>
      <c r="GL342" s="153"/>
      <c r="GM342" s="153"/>
      <c r="GN342" s="153"/>
      <c r="GO342" s="153"/>
      <c r="GP342" s="153"/>
      <c r="GQ342" s="153"/>
      <c r="GR342" s="153"/>
      <c r="GS342" s="153"/>
      <c r="GT342" s="153"/>
      <c r="GU342" s="153"/>
      <c r="GV342" s="534"/>
      <c r="GW342" s="534"/>
      <c r="GX342" s="534"/>
      <c r="GY342" s="534"/>
      <c r="GZ342" s="534"/>
      <c r="HA342" s="534"/>
      <c r="HB342" s="534"/>
      <c r="HC342" s="534"/>
      <c r="HD342" s="534"/>
      <c r="HE342" s="534"/>
      <c r="HF342" s="534"/>
      <c r="HG342" s="534"/>
      <c r="HH342" s="534"/>
      <c r="HI342" s="534"/>
      <c r="HJ342" s="534"/>
      <c r="HK342" s="534"/>
      <c r="HL342" s="534"/>
      <c r="HM342" s="534"/>
      <c r="HN342" s="534"/>
      <c r="HO342" s="534"/>
      <c r="HP342" s="534"/>
      <c r="HQ342" s="534"/>
      <c r="HR342" s="534"/>
      <c r="HS342" s="534"/>
      <c r="HT342" s="534"/>
      <c r="HU342" s="534"/>
      <c r="HV342" s="534"/>
      <c r="HW342" s="534"/>
      <c r="HX342" s="534"/>
      <c r="HY342" s="534"/>
      <c r="HZ342" s="534"/>
      <c r="IA342" s="534"/>
      <c r="IB342" s="534"/>
      <c r="IC342" s="534"/>
      <c r="ID342" s="534"/>
      <c r="IE342" s="534"/>
      <c r="IF342" s="534"/>
      <c r="IG342" s="534"/>
      <c r="IH342" s="534"/>
      <c r="II342" s="534"/>
      <c r="IJ342" s="534"/>
      <c r="IK342" s="534"/>
      <c r="IL342" s="534"/>
      <c r="IM342" s="534"/>
      <c r="IN342" s="534"/>
      <c r="IO342" s="534"/>
      <c r="IP342" s="534"/>
      <c r="IQ342" s="534"/>
      <c r="IR342" s="534"/>
      <c r="IS342" s="534"/>
      <c r="IT342" s="534"/>
      <c r="IU342" s="534"/>
      <c r="IV342" s="534"/>
      <c r="IW342" s="534"/>
      <c r="IX342" s="534"/>
      <c r="IY342" s="534"/>
      <c r="IZ342" s="534"/>
      <c r="JA342" s="534"/>
      <c r="JB342" s="534"/>
      <c r="JC342" s="534"/>
      <c r="JD342" s="534"/>
      <c r="JE342" s="534"/>
      <c r="JF342" s="534"/>
      <c r="JG342" s="534"/>
      <c r="JH342" s="534"/>
      <c r="JI342" s="534"/>
      <c r="JJ342" s="534"/>
      <c r="JK342" s="534"/>
      <c r="JL342" s="534"/>
      <c r="JM342" s="534"/>
      <c r="JN342" s="534"/>
      <c r="JO342" s="534"/>
      <c r="JP342" s="534"/>
      <c r="JQ342" s="534"/>
      <c r="JR342" s="534"/>
      <c r="JS342" s="534"/>
      <c r="JT342" s="534"/>
      <c r="JU342" s="534"/>
      <c r="JV342" s="534"/>
      <c r="JW342" s="534"/>
      <c r="JX342" s="534"/>
      <c r="JY342" s="534"/>
      <c r="JZ342" s="534"/>
      <c r="KA342" s="534"/>
    </row>
    <row r="343" spans="1:287" s="62" customFormat="1" ht="27" hidden="1" customHeight="1" outlineLevel="1" x14ac:dyDescent="0.2">
      <c r="A343" s="532"/>
      <c r="B343" s="592" t="s">
        <v>161</v>
      </c>
      <c r="C343" s="536"/>
      <c r="D343" s="537"/>
      <c r="E343" s="1256"/>
      <c r="F343" s="1256"/>
      <c r="G343" s="30"/>
      <c r="H343" s="1256"/>
      <c r="I343" s="1256"/>
      <c r="J343" s="30"/>
      <c r="K343" s="1256"/>
      <c r="L343" s="1256"/>
      <c r="M343" s="30"/>
      <c r="N343" s="1256"/>
      <c r="O343" s="1256"/>
      <c r="P343" s="30"/>
      <c r="Q343" s="1256"/>
      <c r="R343" s="1256"/>
      <c r="S343" s="30"/>
      <c r="T343" s="1256"/>
      <c r="U343" s="1256"/>
      <c r="V343" s="30"/>
      <c r="W343" s="1256"/>
      <c r="X343" s="1256"/>
      <c r="Y343" s="30"/>
      <c r="Z343" s="1256"/>
      <c r="AA343" s="1256"/>
      <c r="AB343" s="30"/>
      <c r="AC343" s="1256"/>
      <c r="AD343" s="1256"/>
      <c r="AE343" s="30"/>
      <c r="AF343" s="1256"/>
      <c r="AG343" s="1256"/>
      <c r="AH343" s="30"/>
      <c r="AI343" s="1256"/>
      <c r="AJ343" s="1256"/>
      <c r="AK343" s="30"/>
      <c r="AL343" s="1256"/>
      <c r="AM343" s="1256"/>
      <c r="AN343" s="30"/>
      <c r="AO343" s="1256"/>
      <c r="AP343" s="1256"/>
      <c r="AQ343" s="30"/>
      <c r="AR343" s="1256"/>
      <c r="AS343" s="1256"/>
      <c r="AT343" s="30"/>
      <c r="AU343" s="1256"/>
      <c r="AV343" s="1256"/>
      <c r="AW343" s="30"/>
      <c r="AX343" s="1256"/>
      <c r="AY343" s="1256"/>
      <c r="AZ343" s="30"/>
      <c r="BA343" s="1256"/>
      <c r="BB343" s="1256"/>
      <c r="BC343" s="30"/>
      <c r="BD343" s="1256"/>
      <c r="BE343" s="1256"/>
      <c r="BF343" s="30"/>
      <c r="BG343" s="1256"/>
      <c r="BH343" s="1256"/>
      <c r="BI343" s="30"/>
      <c r="BJ343" s="1256"/>
      <c r="BK343" s="1256"/>
      <c r="BM343" s="31"/>
      <c r="BN343" s="31"/>
      <c r="BO343" s="31"/>
      <c r="BP343" s="31"/>
      <c r="BQ343" s="31"/>
      <c r="BR343" s="31"/>
      <c r="BS343" s="31"/>
      <c r="BT343" s="31"/>
      <c r="BU343" s="31"/>
      <c r="BV343" s="31"/>
      <c r="BW343" s="31"/>
      <c r="BX343" s="31"/>
      <c r="BY343" s="31"/>
      <c r="BZ343" s="31"/>
      <c r="CA343" s="31"/>
    </row>
    <row r="344" spans="1:287" s="62" customFormat="1" ht="12.75" hidden="1" customHeight="1" outlineLevel="1" x14ac:dyDescent="0.2">
      <c r="A344" s="1257"/>
      <c r="B344" s="1257"/>
      <c r="C344" s="1257"/>
      <c r="D344" s="1257"/>
      <c r="E344" s="1257"/>
      <c r="F344" s="1257"/>
      <c r="G344" s="1257"/>
      <c r="H344" s="1257"/>
      <c r="I344" s="1257"/>
      <c r="J344" s="1257"/>
      <c r="K344" s="1257"/>
      <c r="L344" s="1257"/>
      <c r="M344" s="1257"/>
      <c r="N344" s="1257"/>
      <c r="O344" s="1257"/>
      <c r="P344" s="1257"/>
      <c r="Q344" s="1257"/>
      <c r="R344" s="1257"/>
      <c r="S344" s="1257"/>
      <c r="T344" s="1257"/>
      <c r="U344" s="1257"/>
      <c r="V344" s="1257"/>
      <c r="W344" s="1257"/>
      <c r="X344" s="1257"/>
      <c r="Y344" s="1257"/>
      <c r="Z344" s="1257"/>
      <c r="AA344" s="1257"/>
      <c r="AB344" s="1257"/>
      <c r="AC344" s="1257"/>
      <c r="AD344" s="1257"/>
      <c r="AE344" s="1257"/>
      <c r="AF344" s="1257"/>
      <c r="AG344" s="1257"/>
      <c r="AH344" s="1257"/>
      <c r="AI344" s="1257"/>
      <c r="AJ344" s="1257"/>
      <c r="AK344" s="1257"/>
      <c r="AL344" s="1257"/>
      <c r="AM344" s="1257"/>
      <c r="AN344" s="1257"/>
      <c r="AO344" s="1257"/>
      <c r="AP344" s="1257"/>
      <c r="AQ344" s="1257"/>
      <c r="AR344" s="1257"/>
      <c r="AS344" s="1257"/>
      <c r="AT344" s="1257"/>
      <c r="AU344" s="1257"/>
      <c r="AV344" s="1257"/>
      <c r="AW344" s="1257"/>
      <c r="AX344" s="1257"/>
      <c r="AY344" s="1257"/>
      <c r="AZ344" s="1257"/>
      <c r="BA344" s="1257"/>
      <c r="BB344" s="1257"/>
      <c r="BC344" s="1257"/>
      <c r="BD344" s="1257"/>
      <c r="BE344" s="1257"/>
      <c r="BF344" s="1257"/>
      <c r="BG344" s="1257"/>
      <c r="BH344" s="1257"/>
      <c r="BI344" s="1257"/>
      <c r="BJ344" s="1257"/>
      <c r="BK344" s="1257"/>
      <c r="BM344" s="31"/>
      <c r="BN344" s="31"/>
      <c r="BO344" s="31"/>
      <c r="BP344" s="31"/>
      <c r="BQ344" s="31"/>
      <c r="BR344" s="31"/>
      <c r="BS344" s="31"/>
      <c r="BT344" s="31"/>
      <c r="BU344" s="31"/>
      <c r="BV344" s="31"/>
      <c r="BW344" s="31"/>
      <c r="BX344" s="31"/>
      <c r="BY344" s="31"/>
      <c r="BZ344" s="31"/>
      <c r="CA344" s="31"/>
    </row>
    <row r="345" spans="1:287" s="64" customFormat="1" collapsed="1" x14ac:dyDescent="0.2">
      <c r="A345" s="544"/>
      <c r="B345" s="545"/>
      <c r="C345" s="546"/>
      <c r="E345" s="170"/>
      <c r="F345" s="171"/>
      <c r="G345" s="30"/>
      <c r="H345" s="170"/>
      <c r="I345" s="171"/>
      <c r="J345" s="30"/>
      <c r="K345" s="170"/>
      <c r="L345" s="171"/>
      <c r="M345" s="30"/>
      <c r="N345" s="170"/>
      <c r="O345" s="171"/>
      <c r="P345" s="30"/>
      <c r="Q345" s="170"/>
      <c r="R345" s="171"/>
      <c r="S345" s="30"/>
      <c r="T345" s="170"/>
      <c r="U345" s="171"/>
      <c r="V345" s="30"/>
      <c r="W345" s="170"/>
      <c r="X345" s="171"/>
      <c r="Y345" s="30"/>
      <c r="Z345" s="170"/>
      <c r="AA345" s="171"/>
      <c r="AB345" s="30"/>
      <c r="AC345" s="170"/>
      <c r="AD345" s="171"/>
      <c r="AE345" s="30"/>
      <c r="AF345" s="170"/>
      <c r="AG345" s="171"/>
      <c r="AH345" s="30"/>
      <c r="AI345" s="170"/>
      <c r="AJ345" s="171"/>
      <c r="AK345" s="30"/>
      <c r="AL345" s="170"/>
      <c r="AM345" s="171"/>
      <c r="AN345" s="30"/>
      <c r="AO345" s="170"/>
      <c r="AP345" s="171"/>
      <c r="AQ345" s="30"/>
      <c r="AR345" s="170"/>
      <c r="AS345" s="171"/>
      <c r="AT345" s="30"/>
      <c r="AU345" s="170"/>
      <c r="AV345" s="171"/>
      <c r="AW345" s="30"/>
      <c r="AX345" s="170"/>
      <c r="AY345" s="171"/>
      <c r="AZ345" s="30"/>
      <c r="BA345" s="170"/>
      <c r="BB345" s="171"/>
      <c r="BC345" s="30"/>
      <c r="BD345" s="170"/>
      <c r="BE345" s="171"/>
      <c r="BF345" s="30"/>
      <c r="BG345" s="170"/>
      <c r="BH345" s="171"/>
      <c r="BI345" s="30"/>
      <c r="BJ345" s="170"/>
      <c r="BK345" s="171"/>
      <c r="BL345" s="62"/>
      <c r="BM345" s="31"/>
      <c r="BN345" s="31"/>
      <c r="BO345" s="31"/>
      <c r="BP345" s="31"/>
      <c r="BQ345" s="31"/>
      <c r="BR345" s="31"/>
      <c r="BS345" s="31"/>
      <c r="BT345" s="31"/>
      <c r="BU345" s="31"/>
      <c r="BV345" s="31"/>
      <c r="BW345" s="31"/>
      <c r="BX345" s="31"/>
      <c r="BY345" s="31"/>
      <c r="BZ345" s="31"/>
      <c r="CA345" s="31"/>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row>
    <row r="346" spans="1:287" s="64" customFormat="1" x14ac:dyDescent="0.2">
      <c r="A346" s="544"/>
      <c r="B346" s="545"/>
      <c r="C346" s="546"/>
      <c r="E346" s="170"/>
      <c r="F346" s="171"/>
      <c r="G346" s="30"/>
      <c r="H346" s="170"/>
      <c r="I346" s="171"/>
      <c r="J346" s="30"/>
      <c r="K346" s="170"/>
      <c r="L346" s="171"/>
      <c r="M346" s="30"/>
      <c r="N346" s="170"/>
      <c r="O346" s="171"/>
      <c r="P346" s="30"/>
      <c r="Q346" s="170"/>
      <c r="R346" s="171"/>
      <c r="S346" s="30"/>
      <c r="T346" s="170"/>
      <c r="U346" s="171"/>
      <c r="V346" s="30"/>
      <c r="W346" s="170"/>
      <c r="X346" s="171"/>
      <c r="Y346" s="30"/>
      <c r="Z346" s="170"/>
      <c r="AA346" s="171"/>
      <c r="AB346" s="30"/>
      <c r="AC346" s="170"/>
      <c r="AD346" s="171"/>
      <c r="AE346" s="30"/>
      <c r="AF346" s="170"/>
      <c r="AG346" s="171"/>
      <c r="AH346" s="30"/>
      <c r="AI346" s="170"/>
      <c r="AJ346" s="171"/>
      <c r="AK346" s="30"/>
      <c r="AL346" s="170"/>
      <c r="AM346" s="171"/>
      <c r="AN346" s="30"/>
      <c r="AO346" s="170"/>
      <c r="AP346" s="171"/>
      <c r="AQ346" s="30"/>
      <c r="AR346" s="170"/>
      <c r="AS346" s="171"/>
      <c r="AT346" s="30"/>
      <c r="AU346" s="170"/>
      <c r="AV346" s="171"/>
      <c r="AW346" s="30"/>
      <c r="AX346" s="170"/>
      <c r="AY346" s="171"/>
      <c r="AZ346" s="30"/>
      <c r="BA346" s="170"/>
      <c r="BB346" s="171"/>
      <c r="BC346" s="30"/>
      <c r="BD346" s="170"/>
      <c r="BE346" s="171"/>
      <c r="BF346" s="30"/>
      <c r="BG346" s="170"/>
      <c r="BH346" s="171"/>
      <c r="BI346" s="30"/>
      <c r="BJ346" s="170"/>
      <c r="BK346" s="171"/>
      <c r="BL346" s="62"/>
      <c r="BM346" s="31"/>
      <c r="BN346" s="31"/>
      <c r="BO346" s="31"/>
      <c r="BP346" s="31"/>
      <c r="BQ346" s="31"/>
      <c r="BR346" s="31"/>
      <c r="BS346" s="31"/>
      <c r="BT346" s="31"/>
      <c r="BU346" s="31"/>
      <c r="BV346" s="31"/>
      <c r="BW346" s="31"/>
      <c r="BX346" s="31"/>
      <c r="BY346" s="31"/>
      <c r="BZ346" s="31"/>
      <c r="CA346" s="31"/>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row>
    <row r="347" spans="1:287" s="507" customFormat="1" x14ac:dyDescent="0.2">
      <c r="A347" s="547"/>
      <c r="B347" s="548"/>
      <c r="C347" s="549"/>
      <c r="D347" s="550"/>
      <c r="E347" s="551"/>
      <c r="F347" s="94"/>
      <c r="G347" s="30"/>
      <c r="H347" s="552"/>
      <c r="I347" s="551"/>
      <c r="J347" s="30"/>
      <c r="K347" s="94"/>
      <c r="L347" s="552"/>
      <c r="M347" s="30"/>
      <c r="N347" s="551"/>
      <c r="O347" s="94"/>
      <c r="P347" s="30"/>
      <c r="Q347" s="552"/>
      <c r="R347" s="551"/>
      <c r="S347" s="30"/>
      <c r="T347" s="551"/>
      <c r="U347" s="94"/>
      <c r="V347" s="30"/>
      <c r="W347" s="552"/>
      <c r="X347" s="551"/>
      <c r="Y347" s="30"/>
      <c r="Z347" s="94"/>
      <c r="AA347" s="552"/>
      <c r="AB347" s="30"/>
      <c r="AC347" s="551"/>
      <c r="AD347" s="94"/>
      <c r="AE347" s="30"/>
      <c r="AF347" s="552"/>
      <c r="AG347" s="551"/>
      <c r="AH347" s="30"/>
      <c r="AI347" s="551"/>
      <c r="AJ347" s="94"/>
      <c r="AK347" s="30"/>
      <c r="AL347" s="552"/>
      <c r="AM347" s="551"/>
      <c r="AN347" s="30"/>
      <c r="AO347" s="94"/>
      <c r="AP347" s="552"/>
      <c r="AQ347" s="30"/>
      <c r="AR347" s="551"/>
      <c r="AS347" s="94"/>
      <c r="AT347" s="30"/>
      <c r="AU347" s="552"/>
      <c r="AV347" s="551"/>
      <c r="AW347" s="30"/>
      <c r="AX347" s="551"/>
      <c r="AY347" s="94"/>
      <c r="AZ347" s="30"/>
      <c r="BA347" s="552"/>
      <c r="BB347" s="551"/>
      <c r="BC347" s="30"/>
      <c r="BD347" s="94"/>
      <c r="BE347" s="552"/>
      <c r="BF347" s="30"/>
      <c r="BG347" s="551"/>
      <c r="BH347" s="94"/>
      <c r="BI347" s="30"/>
      <c r="BJ347" s="552"/>
      <c r="BK347" s="551"/>
      <c r="BL347" s="553"/>
      <c r="BM347" s="31"/>
      <c r="BN347" s="31"/>
      <c r="BO347" s="31"/>
      <c r="BP347" s="31"/>
      <c r="BQ347" s="31"/>
      <c r="BR347" s="31"/>
      <c r="BS347" s="31"/>
      <c r="BT347" s="31"/>
      <c r="BU347" s="31"/>
      <c r="BV347" s="31"/>
      <c r="BW347" s="31"/>
      <c r="BX347" s="31"/>
      <c r="BY347" s="31"/>
      <c r="BZ347" s="31"/>
      <c r="CA347" s="31"/>
      <c r="CB347" s="553"/>
      <c r="CC347" s="554"/>
      <c r="CD347" s="553"/>
      <c r="CE347" s="553"/>
      <c r="CF347" s="554"/>
      <c r="CG347" s="553"/>
      <c r="CH347" s="553"/>
      <c r="CI347" s="554"/>
      <c r="CJ347" s="553"/>
      <c r="CK347" s="553"/>
      <c r="CL347" s="554"/>
      <c r="CM347" s="553"/>
      <c r="CN347" s="553"/>
      <c r="CO347" s="554"/>
      <c r="CP347" s="553"/>
      <c r="CQ347" s="553"/>
      <c r="CR347" s="554"/>
      <c r="CS347" s="553"/>
      <c r="CT347" s="553"/>
      <c r="CU347" s="506"/>
      <c r="CV347" s="506"/>
      <c r="CW347" s="506"/>
      <c r="CX347" s="506"/>
      <c r="CY347" s="506"/>
      <c r="CZ347" s="506"/>
      <c r="DA347" s="506"/>
      <c r="DB347" s="506"/>
      <c r="DC347" s="506"/>
      <c r="DD347" s="506"/>
      <c r="DE347" s="506"/>
      <c r="DF347" s="506"/>
      <c r="DG347" s="506"/>
      <c r="DH347" s="506"/>
      <c r="DI347" s="506"/>
      <c r="DJ347" s="506"/>
      <c r="DK347" s="506"/>
      <c r="DL347" s="506"/>
      <c r="DM347" s="506"/>
      <c r="DN347" s="506"/>
      <c r="DO347" s="506"/>
      <c r="DP347" s="506"/>
      <c r="DQ347" s="506"/>
      <c r="DR347" s="506"/>
      <c r="DS347" s="506"/>
      <c r="DT347" s="506"/>
      <c r="DU347" s="506"/>
      <c r="DV347" s="506"/>
      <c r="DW347" s="506"/>
      <c r="DX347" s="506"/>
      <c r="DY347" s="506"/>
      <c r="DZ347" s="506"/>
      <c r="EA347" s="506"/>
      <c r="EB347" s="506"/>
      <c r="EC347" s="506"/>
      <c r="ED347" s="506"/>
      <c r="EE347" s="506"/>
      <c r="EF347" s="506"/>
      <c r="EG347" s="506"/>
      <c r="EH347" s="506"/>
      <c r="EI347" s="506"/>
      <c r="EJ347" s="506"/>
      <c r="EK347" s="506"/>
      <c r="EL347" s="506"/>
      <c r="EM347" s="506"/>
      <c r="EN347" s="506"/>
      <c r="EO347" s="506"/>
      <c r="EP347" s="506"/>
      <c r="EQ347" s="506"/>
      <c r="ER347" s="506"/>
      <c r="ES347" s="506"/>
      <c r="ET347" s="506"/>
      <c r="EU347" s="506"/>
      <c r="EV347" s="506"/>
      <c r="EW347" s="506"/>
      <c r="EX347" s="506"/>
      <c r="EY347" s="506"/>
      <c r="EZ347" s="506"/>
      <c r="FA347" s="506"/>
      <c r="FB347" s="506"/>
      <c r="FC347" s="506"/>
      <c r="FD347" s="506"/>
      <c r="FE347" s="506"/>
      <c r="FF347" s="506"/>
      <c r="FG347" s="506"/>
      <c r="FH347" s="506"/>
      <c r="FI347" s="506"/>
      <c r="FJ347" s="506"/>
      <c r="FK347" s="506"/>
      <c r="FL347" s="506"/>
      <c r="FM347" s="506"/>
      <c r="FN347" s="506"/>
      <c r="FO347" s="506"/>
      <c r="FP347" s="506"/>
      <c r="FQ347" s="506"/>
      <c r="FR347" s="506"/>
      <c r="FS347" s="506"/>
      <c r="FT347" s="506"/>
      <c r="FU347" s="506"/>
      <c r="FV347" s="506"/>
      <c r="FW347" s="506"/>
      <c r="FX347" s="506"/>
      <c r="FY347" s="506"/>
      <c r="FZ347" s="506"/>
      <c r="GA347" s="506"/>
      <c r="GB347" s="506"/>
      <c r="GC347" s="506"/>
      <c r="GD347" s="506"/>
      <c r="GE347" s="506"/>
      <c r="GF347" s="506"/>
      <c r="GG347" s="506"/>
      <c r="GH347" s="506"/>
      <c r="GI347" s="506"/>
      <c r="GJ347" s="506"/>
      <c r="GK347" s="506"/>
      <c r="GL347" s="506"/>
      <c r="GM347" s="506"/>
      <c r="GN347" s="506"/>
      <c r="GO347" s="506"/>
      <c r="GP347" s="506"/>
      <c r="GQ347" s="506"/>
      <c r="GR347" s="506"/>
      <c r="GS347" s="506"/>
      <c r="GT347" s="506"/>
      <c r="GU347" s="506"/>
      <c r="GV347" s="506"/>
      <c r="GW347" s="506"/>
      <c r="GX347" s="506"/>
      <c r="GY347" s="506"/>
      <c r="GZ347" s="506"/>
      <c r="HA347" s="506"/>
      <c r="HB347" s="506"/>
      <c r="HC347" s="506"/>
      <c r="HD347" s="506"/>
      <c r="HE347" s="506"/>
      <c r="HF347" s="506"/>
      <c r="HG347" s="506"/>
      <c r="HH347" s="506"/>
      <c r="HI347" s="506"/>
      <c r="HJ347" s="506"/>
      <c r="HK347" s="506"/>
      <c r="HL347" s="506"/>
      <c r="HM347" s="506"/>
      <c r="HN347" s="506"/>
      <c r="HO347" s="506"/>
      <c r="HP347" s="506"/>
      <c r="HQ347" s="506"/>
      <c r="HR347" s="506"/>
      <c r="HS347" s="506"/>
      <c r="HT347" s="506"/>
      <c r="HU347" s="506"/>
      <c r="HV347" s="506"/>
      <c r="HW347" s="506"/>
      <c r="HX347" s="506"/>
      <c r="HY347" s="506"/>
      <c r="HZ347" s="506"/>
      <c r="IA347" s="506"/>
      <c r="IB347" s="506"/>
      <c r="IC347" s="506"/>
      <c r="ID347" s="506"/>
      <c r="IE347" s="506"/>
    </row>
    <row r="348" spans="1:287" s="504" customFormat="1" ht="12.75" hidden="1" customHeight="1" x14ac:dyDescent="0.2">
      <c r="A348" s="1271" t="s">
        <v>67</v>
      </c>
      <c r="B348" s="1272"/>
      <c r="C348" s="555"/>
      <c r="D348" s="556"/>
      <c r="E348" s="557"/>
      <c r="F348" s="557"/>
      <c r="G348" s="30"/>
      <c r="H348" s="557"/>
      <c r="I348" s="557"/>
      <c r="J348" s="30"/>
      <c r="K348" s="557"/>
      <c r="L348" s="557"/>
      <c r="M348" s="30"/>
      <c r="N348" s="557"/>
      <c r="O348" s="557"/>
      <c r="P348" s="30"/>
      <c r="Q348" s="557"/>
      <c r="R348" s="557"/>
      <c r="S348" s="30"/>
      <c r="T348" s="557"/>
      <c r="U348" s="557"/>
      <c r="V348" s="30"/>
      <c r="W348" s="557"/>
      <c r="X348" s="557"/>
      <c r="Y348" s="30"/>
      <c r="Z348" s="557"/>
      <c r="AA348" s="557"/>
      <c r="AB348" s="30"/>
      <c r="AC348" s="557"/>
      <c r="AD348" s="557"/>
      <c r="AE348" s="30"/>
      <c r="AF348" s="557"/>
      <c r="AG348" s="557"/>
      <c r="AH348" s="30"/>
      <c r="AI348" s="557"/>
      <c r="AJ348" s="557"/>
      <c r="AK348" s="30"/>
      <c r="AL348" s="557"/>
      <c r="AM348" s="557"/>
      <c r="AN348" s="30"/>
      <c r="AO348" s="557"/>
      <c r="AP348" s="557"/>
      <c r="AQ348" s="30"/>
      <c r="AR348" s="557"/>
      <c r="AS348" s="557"/>
      <c r="AT348" s="30"/>
      <c r="AU348" s="557"/>
      <c r="AV348" s="557"/>
      <c r="AW348" s="30"/>
      <c r="AX348" s="557"/>
      <c r="AY348" s="557"/>
      <c r="AZ348" s="30"/>
      <c r="BA348" s="557"/>
      <c r="BB348" s="557"/>
      <c r="BC348" s="30"/>
      <c r="BD348" s="557"/>
      <c r="BE348" s="557"/>
      <c r="BF348" s="30"/>
      <c r="BG348" s="557"/>
      <c r="BH348" s="557"/>
      <c r="BI348" s="30"/>
      <c r="BJ348" s="557"/>
      <c r="BK348" s="557"/>
      <c r="BL348" s="558"/>
      <c r="BM348" s="31"/>
      <c r="BN348" s="31"/>
      <c r="BO348" s="31"/>
      <c r="BP348" s="31"/>
      <c r="BQ348" s="31"/>
      <c r="BR348" s="31"/>
      <c r="BS348" s="31"/>
      <c r="BT348" s="31"/>
      <c r="BU348" s="31"/>
      <c r="BV348" s="31"/>
      <c r="BW348" s="31"/>
      <c r="BX348" s="31"/>
      <c r="BY348" s="31"/>
      <c r="BZ348" s="31"/>
      <c r="CA348" s="31"/>
      <c r="CB348" s="558"/>
      <c r="CC348" s="559"/>
      <c r="CD348" s="558"/>
      <c r="CE348" s="558"/>
      <c r="CF348" s="559"/>
      <c r="CG348" s="558"/>
      <c r="CH348" s="558"/>
      <c r="CI348" s="559"/>
      <c r="CJ348" s="558"/>
      <c r="CK348" s="558"/>
      <c r="CL348" s="559"/>
      <c r="CM348" s="558"/>
      <c r="CN348" s="558"/>
      <c r="CO348" s="559"/>
      <c r="CP348" s="558"/>
      <c r="CQ348" s="558"/>
      <c r="CR348" s="559"/>
      <c r="CS348" s="558"/>
      <c r="CT348" s="558"/>
      <c r="CU348" s="506"/>
      <c r="CV348" s="506"/>
      <c r="CW348" s="506"/>
      <c r="CX348" s="506"/>
      <c r="CY348" s="506"/>
      <c r="CZ348" s="506"/>
      <c r="DA348" s="506"/>
      <c r="DB348" s="506"/>
      <c r="DC348" s="506"/>
      <c r="DD348" s="506"/>
      <c r="DE348" s="506"/>
      <c r="DF348" s="506"/>
      <c r="DG348" s="506"/>
      <c r="DH348" s="506"/>
      <c r="DI348" s="506"/>
      <c r="DJ348" s="506"/>
      <c r="DK348" s="506"/>
      <c r="DL348" s="506"/>
      <c r="DM348" s="506"/>
      <c r="DN348" s="506"/>
      <c r="DO348" s="506"/>
      <c r="DP348" s="506"/>
      <c r="DQ348" s="506"/>
      <c r="DR348" s="506"/>
      <c r="DS348" s="506"/>
      <c r="DT348" s="506"/>
      <c r="DU348" s="506"/>
      <c r="DV348" s="506"/>
      <c r="DW348" s="506"/>
      <c r="DX348" s="506"/>
      <c r="DY348" s="506"/>
      <c r="DZ348" s="506"/>
      <c r="EA348" s="506"/>
      <c r="EB348" s="506"/>
      <c r="EC348" s="506"/>
      <c r="ED348" s="506"/>
      <c r="EE348" s="506"/>
      <c r="EF348" s="506"/>
      <c r="EG348" s="506"/>
      <c r="EH348" s="506"/>
      <c r="EI348" s="506"/>
      <c r="EJ348" s="506"/>
      <c r="EK348" s="506"/>
      <c r="EL348" s="506"/>
      <c r="EM348" s="506"/>
      <c r="EN348" s="506"/>
      <c r="EO348" s="506"/>
      <c r="EP348" s="506"/>
      <c r="EQ348" s="506"/>
      <c r="ER348" s="506"/>
      <c r="ES348" s="506"/>
      <c r="ET348" s="506"/>
      <c r="EU348" s="506"/>
      <c r="EV348" s="506"/>
      <c r="EW348" s="506"/>
      <c r="EX348" s="506"/>
      <c r="EY348" s="506"/>
      <c r="EZ348" s="506"/>
      <c r="FA348" s="506"/>
      <c r="FB348" s="506"/>
      <c r="FC348" s="506"/>
      <c r="FD348" s="506"/>
      <c r="FE348" s="506"/>
      <c r="FF348" s="506"/>
      <c r="FG348" s="506"/>
      <c r="FH348" s="506"/>
      <c r="FI348" s="506"/>
      <c r="FJ348" s="506"/>
      <c r="FK348" s="506"/>
      <c r="FL348" s="506"/>
      <c r="FM348" s="506"/>
      <c r="FN348" s="506"/>
      <c r="FO348" s="506"/>
      <c r="FP348" s="506"/>
      <c r="FQ348" s="506"/>
      <c r="FR348" s="506"/>
      <c r="FS348" s="506"/>
      <c r="FT348" s="506"/>
      <c r="FU348" s="506"/>
      <c r="FV348" s="506"/>
      <c r="FW348" s="506"/>
      <c r="FX348" s="506"/>
      <c r="FY348" s="506"/>
      <c r="FZ348" s="506"/>
      <c r="GA348" s="506"/>
      <c r="GB348" s="506"/>
      <c r="GC348" s="506"/>
      <c r="GD348" s="506"/>
      <c r="GE348" s="506"/>
      <c r="GF348" s="506"/>
      <c r="GG348" s="506"/>
      <c r="GH348" s="506"/>
      <c r="GI348" s="506"/>
      <c r="GJ348" s="506"/>
      <c r="GK348" s="506"/>
      <c r="GL348" s="506"/>
      <c r="GM348" s="506"/>
      <c r="GN348" s="506"/>
      <c r="GO348" s="506"/>
      <c r="GP348" s="506"/>
      <c r="GQ348" s="506"/>
      <c r="GR348" s="506"/>
      <c r="GS348" s="506"/>
      <c r="GT348" s="506"/>
      <c r="GU348" s="506"/>
      <c r="GV348" s="506"/>
      <c r="GW348" s="506"/>
      <c r="GX348" s="506"/>
      <c r="GY348" s="506"/>
      <c r="GZ348" s="506"/>
      <c r="HA348" s="506"/>
      <c r="HB348" s="506"/>
      <c r="HC348" s="506"/>
      <c r="HD348" s="506"/>
      <c r="HE348" s="506"/>
      <c r="HF348" s="506"/>
      <c r="HG348" s="506"/>
      <c r="HH348" s="506"/>
      <c r="HI348" s="506"/>
      <c r="HJ348" s="506"/>
      <c r="HK348" s="506"/>
      <c r="HL348" s="506"/>
      <c r="HM348" s="506"/>
      <c r="HN348" s="506"/>
      <c r="HO348" s="506"/>
      <c r="HP348" s="506"/>
      <c r="HQ348" s="506"/>
      <c r="HR348" s="506"/>
      <c r="HS348" s="506"/>
      <c r="HT348" s="506"/>
      <c r="HU348" s="506"/>
      <c r="HV348" s="506"/>
      <c r="HW348" s="506"/>
      <c r="HX348" s="506"/>
      <c r="HY348" s="506"/>
      <c r="HZ348" s="506"/>
      <c r="IA348" s="506"/>
      <c r="IB348" s="506"/>
      <c r="IC348" s="506"/>
      <c r="ID348" s="506"/>
      <c r="IE348" s="506"/>
    </row>
    <row r="349" spans="1:287" s="504" customFormat="1" ht="12.75" hidden="1" customHeight="1" x14ac:dyDescent="0.2">
      <c r="A349" s="560"/>
      <c r="B349" s="561"/>
      <c r="C349" s="562"/>
      <c r="D349" s="563"/>
      <c r="E349" s="564"/>
      <c r="F349" s="565"/>
      <c r="G349" s="30"/>
      <c r="H349" s="552"/>
      <c r="I349" s="551"/>
      <c r="J349" s="30"/>
      <c r="K349" s="94"/>
      <c r="L349" s="552"/>
      <c r="M349" s="30"/>
      <c r="N349" s="551"/>
      <c r="O349" s="94"/>
      <c r="P349" s="30"/>
      <c r="Q349" s="552"/>
      <c r="R349" s="551"/>
      <c r="S349" s="30"/>
      <c r="T349" s="564"/>
      <c r="U349" s="565"/>
      <c r="V349" s="30"/>
      <c r="W349" s="552"/>
      <c r="X349" s="551"/>
      <c r="Y349" s="30"/>
      <c r="Z349" s="94"/>
      <c r="AA349" s="552"/>
      <c r="AB349" s="30"/>
      <c r="AC349" s="551"/>
      <c r="AD349" s="94"/>
      <c r="AE349" s="30"/>
      <c r="AF349" s="552"/>
      <c r="AG349" s="551"/>
      <c r="AH349" s="30"/>
      <c r="AI349" s="564"/>
      <c r="AJ349" s="565"/>
      <c r="AK349" s="30"/>
      <c r="AL349" s="552"/>
      <c r="AM349" s="551"/>
      <c r="AN349" s="30"/>
      <c r="AO349" s="94"/>
      <c r="AP349" s="552"/>
      <c r="AQ349" s="30"/>
      <c r="AR349" s="551"/>
      <c r="AS349" s="94"/>
      <c r="AT349" s="30"/>
      <c r="AU349" s="552"/>
      <c r="AV349" s="551"/>
      <c r="AW349" s="30"/>
      <c r="AX349" s="564"/>
      <c r="AY349" s="565"/>
      <c r="AZ349" s="30"/>
      <c r="BA349" s="552"/>
      <c r="BB349" s="551"/>
      <c r="BC349" s="30"/>
      <c r="BD349" s="94"/>
      <c r="BE349" s="552"/>
      <c r="BF349" s="30"/>
      <c r="BG349" s="551"/>
      <c r="BH349" s="94"/>
      <c r="BI349" s="30"/>
      <c r="BJ349" s="552"/>
      <c r="BK349" s="551"/>
      <c r="BL349" s="558"/>
      <c r="BM349" s="31"/>
      <c r="BN349" s="31"/>
      <c r="BO349" s="31"/>
      <c r="BP349" s="31"/>
      <c r="BQ349" s="31"/>
      <c r="BR349" s="31"/>
      <c r="BS349" s="31"/>
      <c r="BT349" s="31"/>
      <c r="BU349" s="31"/>
      <c r="BV349" s="31"/>
      <c r="BW349" s="31"/>
      <c r="BX349" s="31"/>
      <c r="BY349" s="31"/>
      <c r="BZ349" s="31"/>
      <c r="CA349" s="31"/>
      <c r="CB349" s="558"/>
      <c r="CC349" s="554"/>
      <c r="CD349" s="553"/>
      <c r="CE349" s="553"/>
      <c r="CF349" s="554"/>
      <c r="CG349" s="558"/>
      <c r="CH349" s="558"/>
      <c r="CI349" s="554"/>
      <c r="CJ349" s="553"/>
      <c r="CK349" s="553"/>
      <c r="CL349" s="554"/>
      <c r="CM349" s="558"/>
      <c r="CN349" s="558"/>
      <c r="CO349" s="554"/>
      <c r="CP349" s="553"/>
      <c r="CQ349" s="553"/>
      <c r="CR349" s="554"/>
      <c r="CS349" s="558"/>
      <c r="CT349" s="553"/>
      <c r="CU349" s="506"/>
      <c r="CV349" s="506"/>
      <c r="CW349" s="506"/>
      <c r="CX349" s="506"/>
      <c r="CY349" s="506"/>
      <c r="CZ349" s="506"/>
      <c r="DA349" s="506"/>
      <c r="DB349" s="506"/>
      <c r="DC349" s="506"/>
      <c r="DD349" s="506"/>
      <c r="DE349" s="506"/>
      <c r="DF349" s="506"/>
      <c r="DG349" s="506"/>
      <c r="DH349" s="506"/>
      <c r="DI349" s="506"/>
      <c r="DJ349" s="506"/>
      <c r="DK349" s="506"/>
      <c r="DL349" s="506"/>
      <c r="DM349" s="506"/>
      <c r="DN349" s="506"/>
      <c r="DO349" s="506"/>
      <c r="DP349" s="506"/>
      <c r="DQ349" s="506"/>
      <c r="DR349" s="506"/>
      <c r="DS349" s="506"/>
      <c r="DT349" s="506"/>
      <c r="DU349" s="506"/>
      <c r="DV349" s="506"/>
      <c r="DW349" s="506"/>
      <c r="DX349" s="506"/>
      <c r="DY349" s="506"/>
      <c r="DZ349" s="506"/>
      <c r="EA349" s="506"/>
      <c r="EB349" s="506"/>
      <c r="EC349" s="506"/>
      <c r="ED349" s="506"/>
      <c r="EE349" s="506"/>
      <c r="EF349" s="506"/>
      <c r="EG349" s="506"/>
      <c r="EH349" s="506"/>
      <c r="EI349" s="506"/>
      <c r="EJ349" s="506"/>
      <c r="EK349" s="506"/>
      <c r="EL349" s="506"/>
      <c r="EM349" s="506"/>
      <c r="EN349" s="506"/>
      <c r="EO349" s="506"/>
      <c r="EP349" s="506"/>
      <c r="EQ349" s="506"/>
      <c r="ER349" s="506"/>
      <c r="ES349" s="506"/>
      <c r="ET349" s="506"/>
      <c r="EU349" s="506"/>
      <c r="EV349" s="506"/>
      <c r="EW349" s="506"/>
      <c r="EX349" s="506"/>
      <c r="EY349" s="506"/>
      <c r="EZ349" s="506"/>
      <c r="FA349" s="506"/>
      <c r="FB349" s="506"/>
      <c r="FC349" s="506"/>
      <c r="FD349" s="506"/>
      <c r="FE349" s="506"/>
      <c r="FF349" s="506"/>
      <c r="FG349" s="506"/>
      <c r="FH349" s="506"/>
      <c r="FI349" s="506"/>
      <c r="FJ349" s="506"/>
      <c r="FK349" s="506"/>
      <c r="FL349" s="506"/>
      <c r="FM349" s="506"/>
      <c r="FN349" s="506"/>
      <c r="FO349" s="506"/>
      <c r="FP349" s="506"/>
      <c r="FQ349" s="506"/>
      <c r="FR349" s="506"/>
      <c r="FS349" s="506"/>
      <c r="FT349" s="506"/>
      <c r="FU349" s="506"/>
      <c r="FV349" s="506"/>
      <c r="FW349" s="506"/>
      <c r="FX349" s="506"/>
      <c r="FY349" s="506"/>
      <c r="FZ349" s="506"/>
      <c r="GA349" s="506"/>
      <c r="GB349" s="506"/>
      <c r="GC349" s="506"/>
      <c r="GD349" s="506"/>
      <c r="GE349" s="506"/>
      <c r="GF349" s="506"/>
      <c r="GG349" s="506"/>
      <c r="GH349" s="506"/>
      <c r="GI349" s="506"/>
      <c r="GJ349" s="506"/>
      <c r="GK349" s="506"/>
      <c r="GL349" s="506"/>
      <c r="GM349" s="506"/>
      <c r="GN349" s="506"/>
      <c r="GO349" s="506"/>
      <c r="GP349" s="506"/>
      <c r="GQ349" s="506"/>
      <c r="GR349" s="506"/>
      <c r="GS349" s="506"/>
      <c r="GT349" s="506"/>
      <c r="GU349" s="506"/>
      <c r="GV349" s="506"/>
      <c r="GW349" s="506"/>
      <c r="GX349" s="506"/>
      <c r="GY349" s="506"/>
      <c r="GZ349" s="506"/>
      <c r="HA349" s="506"/>
      <c r="HB349" s="506"/>
      <c r="HC349" s="506"/>
      <c r="HD349" s="506"/>
      <c r="HE349" s="506"/>
      <c r="HF349" s="506"/>
      <c r="HG349" s="506"/>
      <c r="HH349" s="506"/>
      <c r="HI349" s="506"/>
      <c r="HJ349" s="506"/>
      <c r="HK349" s="506"/>
      <c r="HL349" s="506"/>
      <c r="HM349" s="506"/>
      <c r="HN349" s="506"/>
      <c r="HO349" s="506"/>
      <c r="HP349" s="506"/>
      <c r="HQ349" s="506"/>
      <c r="HR349" s="506"/>
      <c r="HS349" s="506"/>
      <c r="HT349" s="506"/>
      <c r="HU349" s="506"/>
      <c r="HV349" s="506"/>
      <c r="HW349" s="506"/>
      <c r="HX349" s="506"/>
      <c r="HY349" s="506"/>
      <c r="HZ349" s="506"/>
      <c r="IA349" s="506"/>
      <c r="IB349" s="506"/>
      <c r="IC349" s="506"/>
      <c r="ID349" s="506"/>
      <c r="IE349" s="506"/>
    </row>
    <row r="350" spans="1:287" s="504" customFormat="1" ht="12.75" hidden="1" customHeight="1" x14ac:dyDescent="0.2">
      <c r="A350" s="566" t="s">
        <v>16</v>
      </c>
      <c r="B350" s="496" t="s">
        <v>2</v>
      </c>
      <c r="C350" s="1273" t="s">
        <v>3</v>
      </c>
      <c r="D350" s="1273"/>
      <c r="E350" s="1273"/>
      <c r="F350" s="1273"/>
      <c r="G350" s="30"/>
      <c r="H350" s="567"/>
      <c r="I350" s="568"/>
      <c r="J350" s="30"/>
      <c r="K350" s="568"/>
      <c r="L350" s="568"/>
      <c r="M350" s="30"/>
      <c r="N350" s="568"/>
      <c r="O350" s="568"/>
      <c r="P350" s="30"/>
      <c r="Q350" s="569"/>
      <c r="R350" s="569"/>
      <c r="S350" s="30"/>
      <c r="T350" s="569"/>
      <c r="U350" s="569"/>
      <c r="V350" s="30"/>
      <c r="W350" s="567"/>
      <c r="X350" s="568"/>
      <c r="Y350" s="30"/>
      <c r="Z350" s="568"/>
      <c r="AA350" s="568"/>
      <c r="AB350" s="30"/>
      <c r="AC350" s="568"/>
      <c r="AD350" s="568"/>
      <c r="AE350" s="30"/>
      <c r="AF350" s="569"/>
      <c r="AG350" s="569"/>
      <c r="AH350" s="30"/>
      <c r="AI350" s="569"/>
      <c r="AJ350" s="569"/>
      <c r="AK350" s="30"/>
      <c r="AL350" s="567"/>
      <c r="AM350" s="568"/>
      <c r="AN350" s="30"/>
      <c r="AO350" s="568"/>
      <c r="AP350" s="568"/>
      <c r="AQ350" s="30"/>
      <c r="AR350" s="568"/>
      <c r="AS350" s="568"/>
      <c r="AT350" s="30"/>
      <c r="AU350" s="569"/>
      <c r="AV350" s="569"/>
      <c r="AW350" s="30"/>
      <c r="AX350" s="569"/>
      <c r="AY350" s="569"/>
      <c r="AZ350" s="30"/>
      <c r="BA350" s="567"/>
      <c r="BB350" s="568"/>
      <c r="BC350" s="30"/>
      <c r="BD350" s="568"/>
      <c r="BE350" s="568"/>
      <c r="BF350" s="30"/>
      <c r="BG350" s="568"/>
      <c r="BH350" s="568"/>
      <c r="BI350" s="30"/>
      <c r="BJ350" s="569"/>
      <c r="BK350" s="569"/>
      <c r="BL350" s="558"/>
      <c r="BM350" s="31"/>
      <c r="BN350" s="31"/>
      <c r="BO350" s="31"/>
      <c r="BP350" s="31"/>
      <c r="BQ350" s="31"/>
      <c r="BR350" s="31"/>
      <c r="BS350" s="31"/>
      <c r="BT350" s="31"/>
      <c r="BU350" s="31"/>
      <c r="BV350" s="31"/>
      <c r="BW350" s="31"/>
      <c r="BX350" s="31"/>
      <c r="BY350" s="31"/>
      <c r="BZ350" s="31"/>
      <c r="CA350" s="31"/>
      <c r="CB350" s="558"/>
      <c r="CC350" s="570"/>
      <c r="CD350" s="553"/>
      <c r="CE350" s="553"/>
      <c r="CF350" s="570"/>
      <c r="CG350" s="558"/>
      <c r="CH350" s="558"/>
      <c r="CI350" s="570"/>
      <c r="CJ350" s="553"/>
      <c r="CK350" s="553"/>
      <c r="CL350" s="570"/>
      <c r="CM350" s="558"/>
      <c r="CN350" s="558"/>
      <c r="CO350" s="570"/>
      <c r="CP350" s="553"/>
      <c r="CQ350" s="553"/>
      <c r="CR350" s="570"/>
      <c r="CS350" s="558"/>
      <c r="CT350" s="553"/>
      <c r="CU350" s="506"/>
      <c r="CV350" s="506"/>
      <c r="CW350" s="506"/>
      <c r="CX350" s="506"/>
      <c r="CY350" s="506"/>
      <c r="CZ350" s="506"/>
      <c r="DA350" s="506"/>
      <c r="DB350" s="506"/>
      <c r="DC350" s="506"/>
      <c r="DD350" s="506"/>
      <c r="DE350" s="506"/>
      <c r="DF350" s="506"/>
      <c r="DG350" s="506"/>
      <c r="DH350" s="506"/>
      <c r="DI350" s="506"/>
      <c r="DJ350" s="506"/>
      <c r="DK350" s="506"/>
      <c r="DL350" s="506"/>
      <c r="DM350" s="506"/>
      <c r="DN350" s="506"/>
      <c r="DO350" s="506"/>
      <c r="DP350" s="506"/>
      <c r="DQ350" s="506"/>
      <c r="DR350" s="506"/>
      <c r="DS350" s="506"/>
      <c r="DT350" s="506"/>
      <c r="DU350" s="506"/>
      <c r="DV350" s="506"/>
      <c r="DW350" s="506"/>
      <c r="DX350" s="506"/>
      <c r="DY350" s="506"/>
      <c r="DZ350" s="506"/>
      <c r="EA350" s="506"/>
      <c r="EB350" s="506"/>
      <c r="EC350" s="506"/>
      <c r="ED350" s="506"/>
      <c r="EE350" s="506"/>
      <c r="EF350" s="506"/>
      <c r="EG350" s="506"/>
      <c r="EH350" s="506"/>
      <c r="EI350" s="506"/>
      <c r="EJ350" s="506"/>
      <c r="EK350" s="506"/>
      <c r="EL350" s="506"/>
      <c r="EM350" s="506"/>
      <c r="EN350" s="506"/>
      <c r="EO350" s="506"/>
      <c r="EP350" s="506"/>
      <c r="EQ350" s="506"/>
      <c r="ER350" s="506"/>
      <c r="ES350" s="506"/>
      <c r="ET350" s="506"/>
      <c r="EU350" s="506"/>
      <c r="EV350" s="506"/>
      <c r="EW350" s="506"/>
      <c r="EX350" s="506"/>
      <c r="EY350" s="506"/>
      <c r="EZ350" s="506"/>
      <c r="FA350" s="506"/>
      <c r="FB350" s="506"/>
      <c r="FC350" s="506"/>
      <c r="FD350" s="506"/>
      <c r="FE350" s="506"/>
      <c r="FF350" s="506"/>
      <c r="FG350" s="506"/>
      <c r="FH350" s="506"/>
      <c r="FI350" s="506"/>
      <c r="FJ350" s="506"/>
      <c r="FK350" s="506"/>
      <c r="FL350" s="506"/>
      <c r="FM350" s="506"/>
      <c r="FN350" s="506"/>
      <c r="FO350" s="506"/>
      <c r="FP350" s="506"/>
      <c r="FQ350" s="506"/>
      <c r="FR350" s="506"/>
      <c r="FS350" s="506"/>
      <c r="FT350" s="506"/>
      <c r="FU350" s="506"/>
      <c r="FV350" s="506"/>
      <c r="FW350" s="506"/>
      <c r="FX350" s="506"/>
      <c r="FY350" s="506"/>
      <c r="FZ350" s="506"/>
      <c r="GA350" s="506"/>
      <c r="GB350" s="506"/>
      <c r="GC350" s="506"/>
      <c r="GD350" s="506"/>
      <c r="GE350" s="506"/>
      <c r="GF350" s="506"/>
      <c r="GG350" s="506"/>
      <c r="GH350" s="506"/>
      <c r="GI350" s="506"/>
      <c r="GJ350" s="506"/>
      <c r="GK350" s="506"/>
      <c r="GL350" s="506"/>
      <c r="GM350" s="506"/>
      <c r="GN350" s="506"/>
      <c r="GO350" s="506"/>
      <c r="GP350" s="506"/>
      <c r="GQ350" s="506"/>
      <c r="GR350" s="506"/>
      <c r="GS350" s="506"/>
      <c r="GT350" s="506"/>
      <c r="GU350" s="506"/>
      <c r="GV350" s="506"/>
      <c r="GW350" s="506"/>
      <c r="GX350" s="506"/>
      <c r="GY350" s="506"/>
      <c r="GZ350" s="506"/>
      <c r="HA350" s="506"/>
      <c r="HB350" s="506"/>
      <c r="HC350" s="506"/>
      <c r="HD350" s="506"/>
      <c r="HE350" s="506"/>
      <c r="HF350" s="506"/>
      <c r="HG350" s="506"/>
      <c r="HH350" s="506"/>
      <c r="HI350" s="506"/>
      <c r="HJ350" s="506"/>
      <c r="HK350" s="506"/>
      <c r="HL350" s="506"/>
      <c r="HM350" s="506"/>
      <c r="HN350" s="506"/>
      <c r="HO350" s="506"/>
      <c r="HP350" s="506"/>
      <c r="HQ350" s="506"/>
      <c r="HR350" s="506"/>
      <c r="HS350" s="506"/>
      <c r="HT350" s="506"/>
      <c r="HU350" s="506"/>
      <c r="HV350" s="506"/>
      <c r="HW350" s="506"/>
      <c r="HX350" s="506"/>
      <c r="HY350" s="506"/>
      <c r="HZ350" s="506"/>
      <c r="IA350" s="506"/>
      <c r="IB350" s="506"/>
      <c r="IC350" s="506"/>
      <c r="ID350" s="506"/>
      <c r="IE350" s="506"/>
    </row>
    <row r="351" spans="1:287" s="504" customFormat="1" ht="12.75" hidden="1" customHeight="1" x14ac:dyDescent="0.2">
      <c r="A351" s="566">
        <v>0</v>
      </c>
      <c r="B351" s="261" t="s">
        <v>4</v>
      </c>
      <c r="C351" s="1270" t="s">
        <v>5</v>
      </c>
      <c r="D351" s="1270"/>
      <c r="E351" s="1270"/>
      <c r="F351" s="1270"/>
      <c r="G351" s="30"/>
      <c r="H351" s="571"/>
      <c r="I351" s="572"/>
      <c r="J351" s="30"/>
      <c r="K351" s="572"/>
      <c r="L351" s="572"/>
      <c r="M351" s="30"/>
      <c r="N351" s="572"/>
      <c r="O351" s="572"/>
      <c r="P351" s="30"/>
      <c r="Q351" s="552"/>
      <c r="R351" s="552"/>
      <c r="S351" s="30"/>
      <c r="T351" s="552"/>
      <c r="U351" s="552"/>
      <c r="V351" s="30"/>
      <c r="W351" s="571"/>
      <c r="X351" s="572"/>
      <c r="Y351" s="30"/>
      <c r="Z351" s="572"/>
      <c r="AA351" s="572"/>
      <c r="AB351" s="30"/>
      <c r="AC351" s="572"/>
      <c r="AD351" s="572"/>
      <c r="AE351" s="30"/>
      <c r="AF351" s="552"/>
      <c r="AG351" s="552"/>
      <c r="AH351" s="30"/>
      <c r="AI351" s="552"/>
      <c r="AJ351" s="552"/>
      <c r="AK351" s="30"/>
      <c r="AL351" s="571"/>
      <c r="AM351" s="572"/>
      <c r="AN351" s="30"/>
      <c r="AO351" s="572"/>
      <c r="AP351" s="572"/>
      <c r="AQ351" s="30"/>
      <c r="AR351" s="572"/>
      <c r="AS351" s="572"/>
      <c r="AT351" s="30"/>
      <c r="AU351" s="552"/>
      <c r="AV351" s="552"/>
      <c r="AW351" s="30"/>
      <c r="AX351" s="552"/>
      <c r="AY351" s="552"/>
      <c r="AZ351" s="30"/>
      <c r="BA351" s="571"/>
      <c r="BB351" s="572"/>
      <c r="BC351" s="30"/>
      <c r="BD351" s="572"/>
      <c r="BE351" s="572"/>
      <c r="BF351" s="30"/>
      <c r="BG351" s="572"/>
      <c r="BH351" s="572"/>
      <c r="BI351" s="30"/>
      <c r="BJ351" s="552"/>
      <c r="BK351" s="552"/>
      <c r="BL351" s="558"/>
      <c r="BM351" s="31"/>
      <c r="BN351" s="31"/>
      <c r="BO351" s="31"/>
      <c r="BP351" s="31"/>
      <c r="BQ351" s="31"/>
      <c r="BR351" s="31"/>
      <c r="BS351" s="31"/>
      <c r="BT351" s="31"/>
      <c r="BU351" s="31"/>
      <c r="BV351" s="31"/>
      <c r="BW351" s="31"/>
      <c r="BX351" s="31"/>
      <c r="BY351" s="31"/>
      <c r="BZ351" s="31"/>
      <c r="CA351" s="31"/>
      <c r="CB351" s="558"/>
      <c r="CC351" s="573"/>
      <c r="CD351" s="553"/>
      <c r="CE351" s="553"/>
      <c r="CF351" s="573"/>
      <c r="CG351" s="558"/>
      <c r="CH351" s="558"/>
      <c r="CI351" s="573"/>
      <c r="CJ351" s="553"/>
      <c r="CK351" s="553"/>
      <c r="CL351" s="573"/>
      <c r="CM351" s="558"/>
      <c r="CN351" s="558"/>
      <c r="CO351" s="573"/>
      <c r="CP351" s="553"/>
      <c r="CQ351" s="553"/>
      <c r="CR351" s="573"/>
      <c r="CS351" s="558"/>
      <c r="CT351" s="553"/>
      <c r="CU351" s="506"/>
      <c r="CV351" s="506"/>
      <c r="CW351" s="506"/>
      <c r="CX351" s="506"/>
      <c r="CY351" s="506"/>
      <c r="CZ351" s="506"/>
      <c r="DA351" s="506"/>
      <c r="DB351" s="506"/>
      <c r="DC351" s="506"/>
      <c r="DD351" s="506"/>
      <c r="DE351" s="506"/>
      <c r="DF351" s="506"/>
      <c r="DG351" s="506"/>
      <c r="DH351" s="506"/>
      <c r="DI351" s="506"/>
      <c r="DJ351" s="506"/>
      <c r="DK351" s="506"/>
      <c r="DL351" s="506"/>
      <c r="DM351" s="506"/>
      <c r="DN351" s="506"/>
      <c r="DO351" s="506"/>
      <c r="DP351" s="506"/>
      <c r="DQ351" s="506"/>
      <c r="DR351" s="506"/>
      <c r="DS351" s="506"/>
      <c r="DT351" s="506"/>
      <c r="DU351" s="506"/>
      <c r="DV351" s="506"/>
      <c r="DW351" s="506"/>
      <c r="DX351" s="506"/>
      <c r="DY351" s="506"/>
      <c r="DZ351" s="506"/>
      <c r="EA351" s="506"/>
      <c r="EB351" s="506"/>
      <c r="EC351" s="506"/>
      <c r="ED351" s="506"/>
      <c r="EE351" s="506"/>
      <c r="EF351" s="506"/>
      <c r="EG351" s="506"/>
      <c r="EH351" s="506"/>
      <c r="EI351" s="506"/>
      <c r="EJ351" s="506"/>
      <c r="EK351" s="506"/>
      <c r="EL351" s="506"/>
      <c r="EM351" s="506"/>
      <c r="EN351" s="506"/>
      <c r="EO351" s="506"/>
      <c r="EP351" s="506"/>
      <c r="EQ351" s="506"/>
      <c r="ER351" s="506"/>
      <c r="ES351" s="506"/>
      <c r="ET351" s="506"/>
      <c r="EU351" s="506"/>
      <c r="EV351" s="506"/>
      <c r="EW351" s="506"/>
      <c r="EX351" s="506"/>
      <c r="EY351" s="506"/>
      <c r="EZ351" s="506"/>
      <c r="FA351" s="506"/>
      <c r="FB351" s="506"/>
      <c r="FC351" s="506"/>
      <c r="FD351" s="506"/>
      <c r="FE351" s="506"/>
      <c r="FF351" s="506"/>
      <c r="FG351" s="506"/>
      <c r="FH351" s="506"/>
      <c r="FI351" s="506"/>
      <c r="FJ351" s="506"/>
      <c r="FK351" s="506"/>
      <c r="FL351" s="506"/>
      <c r="FM351" s="506"/>
      <c r="FN351" s="506"/>
      <c r="FO351" s="506"/>
      <c r="FP351" s="506"/>
      <c r="FQ351" s="506"/>
      <c r="FR351" s="506"/>
      <c r="FS351" s="506"/>
      <c r="FT351" s="506"/>
      <c r="FU351" s="506"/>
      <c r="FV351" s="506"/>
      <c r="FW351" s="506"/>
      <c r="FX351" s="506"/>
      <c r="FY351" s="506"/>
      <c r="FZ351" s="506"/>
      <c r="GA351" s="506"/>
      <c r="GB351" s="506"/>
      <c r="GC351" s="506"/>
      <c r="GD351" s="506"/>
      <c r="GE351" s="506"/>
      <c r="GF351" s="506"/>
      <c r="GG351" s="506"/>
      <c r="GH351" s="506"/>
      <c r="GI351" s="506"/>
      <c r="GJ351" s="506"/>
      <c r="GK351" s="506"/>
      <c r="GL351" s="506"/>
      <c r="GM351" s="506"/>
      <c r="GN351" s="506"/>
      <c r="GO351" s="506"/>
      <c r="GP351" s="506"/>
      <c r="GQ351" s="506"/>
      <c r="GR351" s="506"/>
      <c r="GS351" s="506"/>
      <c r="GT351" s="506"/>
      <c r="GU351" s="506"/>
      <c r="GV351" s="506"/>
      <c r="GW351" s="506"/>
      <c r="GX351" s="506"/>
      <c r="GY351" s="506"/>
      <c r="GZ351" s="506"/>
      <c r="HA351" s="506"/>
      <c r="HB351" s="506"/>
      <c r="HC351" s="506"/>
      <c r="HD351" s="506"/>
      <c r="HE351" s="506"/>
      <c r="HF351" s="506"/>
      <c r="HG351" s="506"/>
      <c r="HH351" s="506"/>
      <c r="HI351" s="506"/>
      <c r="HJ351" s="506"/>
      <c r="HK351" s="506"/>
      <c r="HL351" s="506"/>
      <c r="HM351" s="506"/>
      <c r="HN351" s="506"/>
      <c r="HO351" s="506"/>
      <c r="HP351" s="506"/>
      <c r="HQ351" s="506"/>
      <c r="HR351" s="506"/>
      <c r="HS351" s="506"/>
      <c r="HT351" s="506"/>
      <c r="HU351" s="506"/>
      <c r="HV351" s="506"/>
      <c r="HW351" s="506"/>
      <c r="HX351" s="506"/>
      <c r="HY351" s="506"/>
      <c r="HZ351" s="506"/>
      <c r="IA351" s="506"/>
      <c r="IB351" s="506"/>
      <c r="IC351" s="506"/>
      <c r="ID351" s="506"/>
      <c r="IE351" s="506"/>
    </row>
    <row r="352" spans="1:287" s="504" customFormat="1" ht="12.75" hidden="1" customHeight="1" x14ac:dyDescent="0.2">
      <c r="A352" s="566">
        <v>1</v>
      </c>
      <c r="B352" s="261" t="s">
        <v>6</v>
      </c>
      <c r="C352" s="1270" t="s">
        <v>7</v>
      </c>
      <c r="D352" s="1270"/>
      <c r="E352" s="1270"/>
      <c r="F352" s="1270"/>
      <c r="G352" s="30"/>
      <c r="H352" s="571"/>
      <c r="I352" s="572"/>
      <c r="J352" s="30"/>
      <c r="K352" s="572"/>
      <c r="L352" s="572"/>
      <c r="M352" s="30"/>
      <c r="N352" s="572"/>
      <c r="O352" s="572"/>
      <c r="P352" s="30"/>
      <c r="Q352" s="552"/>
      <c r="R352" s="552"/>
      <c r="S352" s="30"/>
      <c r="T352" s="552"/>
      <c r="U352" s="552"/>
      <c r="V352" s="30"/>
      <c r="W352" s="571"/>
      <c r="X352" s="572"/>
      <c r="Y352" s="30"/>
      <c r="Z352" s="572"/>
      <c r="AA352" s="572"/>
      <c r="AB352" s="30"/>
      <c r="AC352" s="572"/>
      <c r="AD352" s="572"/>
      <c r="AE352" s="30"/>
      <c r="AF352" s="552"/>
      <c r="AG352" s="552"/>
      <c r="AH352" s="30"/>
      <c r="AI352" s="552"/>
      <c r="AJ352" s="552"/>
      <c r="AK352" s="30"/>
      <c r="AL352" s="571"/>
      <c r="AM352" s="572"/>
      <c r="AN352" s="30"/>
      <c r="AO352" s="572"/>
      <c r="AP352" s="572"/>
      <c r="AQ352" s="30"/>
      <c r="AR352" s="572"/>
      <c r="AS352" s="572"/>
      <c r="AT352" s="30"/>
      <c r="AU352" s="552"/>
      <c r="AV352" s="552"/>
      <c r="AW352" s="30"/>
      <c r="AX352" s="552"/>
      <c r="AY352" s="552"/>
      <c r="AZ352" s="30"/>
      <c r="BA352" s="571"/>
      <c r="BB352" s="572"/>
      <c r="BC352" s="30"/>
      <c r="BD352" s="572"/>
      <c r="BE352" s="572"/>
      <c r="BF352" s="30"/>
      <c r="BG352" s="572"/>
      <c r="BH352" s="572"/>
      <c r="BI352" s="30"/>
      <c r="BJ352" s="552"/>
      <c r="BK352" s="552"/>
      <c r="BL352" s="558"/>
      <c r="BM352" s="31"/>
      <c r="BN352" s="31"/>
      <c r="BO352" s="31"/>
      <c r="BP352" s="31"/>
      <c r="BQ352" s="31"/>
      <c r="BR352" s="31"/>
      <c r="BS352" s="31"/>
      <c r="BT352" s="31"/>
      <c r="BU352" s="31"/>
      <c r="BV352" s="31"/>
      <c r="BW352" s="31"/>
      <c r="BX352" s="31"/>
      <c r="BY352" s="31"/>
      <c r="BZ352" s="31"/>
      <c r="CA352" s="31"/>
      <c r="CB352" s="558"/>
      <c r="CC352" s="573"/>
      <c r="CD352" s="553"/>
      <c r="CE352" s="553"/>
      <c r="CF352" s="573"/>
      <c r="CG352" s="558"/>
      <c r="CH352" s="558"/>
      <c r="CI352" s="573"/>
      <c r="CJ352" s="553"/>
      <c r="CK352" s="553"/>
      <c r="CL352" s="573"/>
      <c r="CM352" s="558"/>
      <c r="CN352" s="558"/>
      <c r="CO352" s="573"/>
      <c r="CP352" s="553"/>
      <c r="CQ352" s="553"/>
      <c r="CR352" s="573"/>
      <c r="CS352" s="558"/>
      <c r="CT352" s="553"/>
      <c r="CU352" s="506"/>
      <c r="CV352" s="506"/>
      <c r="CW352" s="506"/>
      <c r="CX352" s="506"/>
      <c r="CY352" s="506"/>
      <c r="CZ352" s="506"/>
      <c r="DA352" s="506"/>
      <c r="DB352" s="506"/>
      <c r="DC352" s="506"/>
      <c r="DD352" s="506"/>
      <c r="DE352" s="506"/>
      <c r="DF352" s="506"/>
      <c r="DG352" s="506"/>
      <c r="DH352" s="506"/>
      <c r="DI352" s="506"/>
      <c r="DJ352" s="506"/>
      <c r="DK352" s="506"/>
      <c r="DL352" s="506"/>
      <c r="DM352" s="506"/>
      <c r="DN352" s="506"/>
      <c r="DO352" s="506"/>
      <c r="DP352" s="506"/>
      <c r="DQ352" s="506"/>
      <c r="DR352" s="506"/>
      <c r="DS352" s="506"/>
      <c r="DT352" s="506"/>
      <c r="DU352" s="506"/>
      <c r="DV352" s="506"/>
      <c r="DW352" s="506"/>
      <c r="DX352" s="506"/>
      <c r="DY352" s="506"/>
      <c r="DZ352" s="506"/>
      <c r="EA352" s="506"/>
      <c r="EB352" s="506"/>
      <c r="EC352" s="506"/>
      <c r="ED352" s="506"/>
      <c r="EE352" s="506"/>
      <c r="EF352" s="506"/>
      <c r="EG352" s="506"/>
      <c r="EH352" s="506"/>
      <c r="EI352" s="506"/>
      <c r="EJ352" s="506"/>
      <c r="EK352" s="506"/>
      <c r="EL352" s="506"/>
      <c r="EM352" s="506"/>
      <c r="EN352" s="506"/>
      <c r="EO352" s="506"/>
      <c r="EP352" s="506"/>
      <c r="EQ352" s="506"/>
      <c r="ER352" s="506"/>
      <c r="ES352" s="506"/>
      <c r="ET352" s="506"/>
      <c r="EU352" s="506"/>
      <c r="EV352" s="506"/>
      <c r="EW352" s="506"/>
      <c r="EX352" s="506"/>
      <c r="EY352" s="506"/>
      <c r="EZ352" s="506"/>
      <c r="FA352" s="506"/>
      <c r="FB352" s="506"/>
      <c r="FC352" s="506"/>
      <c r="FD352" s="506"/>
      <c r="FE352" s="506"/>
      <c r="FF352" s="506"/>
      <c r="FG352" s="506"/>
      <c r="FH352" s="506"/>
      <c r="FI352" s="506"/>
      <c r="FJ352" s="506"/>
      <c r="FK352" s="506"/>
      <c r="FL352" s="506"/>
      <c r="FM352" s="506"/>
      <c r="FN352" s="506"/>
      <c r="FO352" s="506"/>
      <c r="FP352" s="506"/>
      <c r="FQ352" s="506"/>
      <c r="FR352" s="506"/>
      <c r="FS352" s="506"/>
      <c r="FT352" s="506"/>
      <c r="FU352" s="506"/>
      <c r="FV352" s="506"/>
      <c r="FW352" s="506"/>
      <c r="FX352" s="506"/>
      <c r="FY352" s="506"/>
      <c r="FZ352" s="506"/>
      <c r="GA352" s="506"/>
      <c r="GB352" s="506"/>
      <c r="GC352" s="506"/>
      <c r="GD352" s="506"/>
      <c r="GE352" s="506"/>
      <c r="GF352" s="506"/>
      <c r="GG352" s="506"/>
      <c r="GH352" s="506"/>
      <c r="GI352" s="506"/>
      <c r="GJ352" s="506"/>
      <c r="GK352" s="506"/>
      <c r="GL352" s="506"/>
      <c r="GM352" s="506"/>
      <c r="GN352" s="506"/>
      <c r="GO352" s="506"/>
      <c r="GP352" s="506"/>
      <c r="GQ352" s="506"/>
      <c r="GR352" s="506"/>
      <c r="GS352" s="506"/>
      <c r="GT352" s="506"/>
      <c r="GU352" s="506"/>
      <c r="GV352" s="506"/>
      <c r="GW352" s="506"/>
      <c r="GX352" s="506"/>
      <c r="GY352" s="506"/>
      <c r="GZ352" s="506"/>
      <c r="HA352" s="506"/>
      <c r="HB352" s="506"/>
      <c r="HC352" s="506"/>
      <c r="HD352" s="506"/>
      <c r="HE352" s="506"/>
      <c r="HF352" s="506"/>
      <c r="HG352" s="506"/>
      <c r="HH352" s="506"/>
      <c r="HI352" s="506"/>
      <c r="HJ352" s="506"/>
      <c r="HK352" s="506"/>
      <c r="HL352" s="506"/>
      <c r="HM352" s="506"/>
      <c r="HN352" s="506"/>
      <c r="HO352" s="506"/>
      <c r="HP352" s="506"/>
      <c r="HQ352" s="506"/>
      <c r="HR352" s="506"/>
      <c r="HS352" s="506"/>
      <c r="HT352" s="506"/>
      <c r="HU352" s="506"/>
      <c r="HV352" s="506"/>
      <c r="HW352" s="506"/>
      <c r="HX352" s="506"/>
      <c r="HY352" s="506"/>
      <c r="HZ352" s="506"/>
      <c r="IA352" s="506"/>
      <c r="IB352" s="506"/>
      <c r="IC352" s="506"/>
      <c r="ID352" s="506"/>
      <c r="IE352" s="506"/>
    </row>
    <row r="353" spans="1:239" s="504" customFormat="1" ht="12.75" hidden="1" customHeight="1" x14ac:dyDescent="0.2">
      <c r="A353" s="566">
        <v>2</v>
      </c>
      <c r="B353" s="261" t="s">
        <v>8</v>
      </c>
      <c r="C353" s="1270" t="s">
        <v>9</v>
      </c>
      <c r="D353" s="1270"/>
      <c r="E353" s="1270"/>
      <c r="F353" s="1270"/>
      <c r="G353" s="30"/>
      <c r="H353" s="571"/>
      <c r="I353" s="572"/>
      <c r="J353" s="30"/>
      <c r="K353" s="572"/>
      <c r="L353" s="572"/>
      <c r="M353" s="30"/>
      <c r="N353" s="572"/>
      <c r="O353" s="572"/>
      <c r="P353" s="30"/>
      <c r="Q353" s="552"/>
      <c r="R353" s="552"/>
      <c r="S353" s="30"/>
      <c r="T353" s="552"/>
      <c r="U353" s="552"/>
      <c r="V353" s="30"/>
      <c r="W353" s="571"/>
      <c r="X353" s="572"/>
      <c r="Y353" s="30"/>
      <c r="Z353" s="572"/>
      <c r="AA353" s="572"/>
      <c r="AB353" s="30"/>
      <c r="AC353" s="572"/>
      <c r="AD353" s="572"/>
      <c r="AE353" s="30"/>
      <c r="AF353" s="552"/>
      <c r="AG353" s="552"/>
      <c r="AH353" s="30"/>
      <c r="AI353" s="552"/>
      <c r="AJ353" s="552"/>
      <c r="AK353" s="30"/>
      <c r="AL353" s="571"/>
      <c r="AM353" s="572"/>
      <c r="AN353" s="30"/>
      <c r="AO353" s="572"/>
      <c r="AP353" s="572"/>
      <c r="AQ353" s="30"/>
      <c r="AR353" s="572"/>
      <c r="AS353" s="572"/>
      <c r="AT353" s="30"/>
      <c r="AU353" s="552"/>
      <c r="AV353" s="552"/>
      <c r="AW353" s="30"/>
      <c r="AX353" s="552"/>
      <c r="AY353" s="552"/>
      <c r="AZ353" s="30"/>
      <c r="BA353" s="571"/>
      <c r="BB353" s="572"/>
      <c r="BC353" s="30"/>
      <c r="BD353" s="572"/>
      <c r="BE353" s="572"/>
      <c r="BF353" s="30"/>
      <c r="BG353" s="572"/>
      <c r="BH353" s="572"/>
      <c r="BI353" s="30"/>
      <c r="BJ353" s="552"/>
      <c r="BK353" s="552"/>
      <c r="BL353" s="558"/>
      <c r="BM353" s="31"/>
      <c r="BN353" s="31"/>
      <c r="BO353" s="31"/>
      <c r="BP353" s="31"/>
      <c r="BQ353" s="31"/>
      <c r="BR353" s="31"/>
      <c r="BS353" s="31"/>
      <c r="BT353" s="31"/>
      <c r="BU353" s="31"/>
      <c r="BV353" s="31"/>
      <c r="BW353" s="31"/>
      <c r="BX353" s="31"/>
      <c r="BY353" s="31"/>
      <c r="BZ353" s="31"/>
      <c r="CA353" s="31"/>
      <c r="CB353" s="558"/>
      <c r="CC353" s="573"/>
      <c r="CD353" s="553"/>
      <c r="CE353" s="553"/>
      <c r="CF353" s="573"/>
      <c r="CG353" s="558"/>
      <c r="CH353" s="558"/>
      <c r="CI353" s="573"/>
      <c r="CJ353" s="553"/>
      <c r="CK353" s="553"/>
      <c r="CL353" s="573"/>
      <c r="CM353" s="558"/>
      <c r="CN353" s="558"/>
      <c r="CO353" s="573"/>
      <c r="CP353" s="553"/>
      <c r="CQ353" s="553"/>
      <c r="CR353" s="573"/>
      <c r="CS353" s="558"/>
      <c r="CT353" s="553"/>
      <c r="CU353" s="506"/>
      <c r="CV353" s="506"/>
      <c r="CW353" s="506"/>
      <c r="CX353" s="506"/>
      <c r="CY353" s="506"/>
      <c r="CZ353" s="506"/>
      <c r="DA353" s="506"/>
      <c r="DB353" s="506"/>
      <c r="DC353" s="506"/>
      <c r="DD353" s="506"/>
      <c r="DE353" s="506"/>
      <c r="DF353" s="506"/>
      <c r="DG353" s="506"/>
      <c r="DH353" s="506"/>
      <c r="DI353" s="506"/>
      <c r="DJ353" s="506"/>
      <c r="DK353" s="506"/>
      <c r="DL353" s="506"/>
      <c r="DM353" s="506"/>
      <c r="DN353" s="506"/>
      <c r="DO353" s="506"/>
      <c r="DP353" s="506"/>
      <c r="DQ353" s="506"/>
      <c r="DR353" s="506"/>
      <c r="DS353" s="506"/>
      <c r="DT353" s="506"/>
      <c r="DU353" s="506"/>
      <c r="DV353" s="506"/>
      <c r="DW353" s="506"/>
      <c r="DX353" s="506"/>
      <c r="DY353" s="506"/>
      <c r="DZ353" s="506"/>
      <c r="EA353" s="506"/>
      <c r="EB353" s="506"/>
      <c r="EC353" s="506"/>
      <c r="ED353" s="506"/>
      <c r="EE353" s="506"/>
      <c r="EF353" s="506"/>
      <c r="EG353" s="506"/>
      <c r="EH353" s="506"/>
      <c r="EI353" s="506"/>
      <c r="EJ353" s="506"/>
      <c r="EK353" s="506"/>
      <c r="EL353" s="506"/>
      <c r="EM353" s="506"/>
      <c r="EN353" s="506"/>
      <c r="EO353" s="506"/>
      <c r="EP353" s="506"/>
      <c r="EQ353" s="506"/>
      <c r="ER353" s="506"/>
      <c r="ES353" s="506"/>
      <c r="ET353" s="506"/>
      <c r="EU353" s="506"/>
      <c r="EV353" s="506"/>
      <c r="EW353" s="506"/>
      <c r="EX353" s="506"/>
      <c r="EY353" s="506"/>
      <c r="EZ353" s="506"/>
      <c r="FA353" s="506"/>
      <c r="FB353" s="506"/>
      <c r="FC353" s="506"/>
      <c r="FD353" s="506"/>
      <c r="FE353" s="506"/>
      <c r="FF353" s="506"/>
      <c r="FG353" s="506"/>
      <c r="FH353" s="506"/>
      <c r="FI353" s="506"/>
      <c r="FJ353" s="506"/>
      <c r="FK353" s="506"/>
      <c r="FL353" s="506"/>
      <c r="FM353" s="506"/>
      <c r="FN353" s="506"/>
      <c r="FO353" s="506"/>
      <c r="FP353" s="506"/>
      <c r="FQ353" s="506"/>
      <c r="FR353" s="506"/>
      <c r="FS353" s="506"/>
      <c r="FT353" s="506"/>
      <c r="FU353" s="506"/>
      <c r="FV353" s="506"/>
      <c r="FW353" s="506"/>
      <c r="FX353" s="506"/>
      <c r="FY353" s="506"/>
      <c r="FZ353" s="506"/>
      <c r="GA353" s="506"/>
      <c r="GB353" s="506"/>
      <c r="GC353" s="506"/>
      <c r="GD353" s="506"/>
      <c r="GE353" s="506"/>
      <c r="GF353" s="506"/>
      <c r="GG353" s="506"/>
      <c r="GH353" s="506"/>
      <c r="GI353" s="506"/>
      <c r="GJ353" s="506"/>
      <c r="GK353" s="506"/>
      <c r="GL353" s="506"/>
      <c r="GM353" s="506"/>
      <c r="GN353" s="506"/>
      <c r="GO353" s="506"/>
      <c r="GP353" s="506"/>
      <c r="GQ353" s="506"/>
      <c r="GR353" s="506"/>
      <c r="GS353" s="506"/>
      <c r="GT353" s="506"/>
      <c r="GU353" s="506"/>
      <c r="GV353" s="506"/>
      <c r="GW353" s="506"/>
      <c r="GX353" s="506"/>
      <c r="GY353" s="506"/>
      <c r="GZ353" s="506"/>
      <c r="HA353" s="506"/>
      <c r="HB353" s="506"/>
      <c r="HC353" s="506"/>
      <c r="HD353" s="506"/>
      <c r="HE353" s="506"/>
      <c r="HF353" s="506"/>
      <c r="HG353" s="506"/>
      <c r="HH353" s="506"/>
      <c r="HI353" s="506"/>
      <c r="HJ353" s="506"/>
      <c r="HK353" s="506"/>
      <c r="HL353" s="506"/>
      <c r="HM353" s="506"/>
      <c r="HN353" s="506"/>
      <c r="HO353" s="506"/>
      <c r="HP353" s="506"/>
      <c r="HQ353" s="506"/>
      <c r="HR353" s="506"/>
      <c r="HS353" s="506"/>
      <c r="HT353" s="506"/>
      <c r="HU353" s="506"/>
      <c r="HV353" s="506"/>
      <c r="HW353" s="506"/>
      <c r="HX353" s="506"/>
      <c r="HY353" s="506"/>
      <c r="HZ353" s="506"/>
      <c r="IA353" s="506"/>
      <c r="IB353" s="506"/>
      <c r="IC353" s="506"/>
      <c r="ID353" s="506"/>
      <c r="IE353" s="506"/>
    </row>
    <row r="354" spans="1:239" s="504" customFormat="1" ht="25.5" hidden="1" customHeight="1" x14ac:dyDescent="0.2">
      <c r="A354" s="566">
        <v>3</v>
      </c>
      <c r="B354" s="261" t="s">
        <v>10</v>
      </c>
      <c r="C354" s="1270" t="s">
        <v>11</v>
      </c>
      <c r="D354" s="1270"/>
      <c r="E354" s="1270"/>
      <c r="F354" s="1270"/>
      <c r="G354" s="30"/>
      <c r="H354" s="571"/>
      <c r="I354" s="572"/>
      <c r="J354" s="30"/>
      <c r="K354" s="572"/>
      <c r="L354" s="572"/>
      <c r="M354" s="30"/>
      <c r="N354" s="572"/>
      <c r="O354" s="572"/>
      <c r="P354" s="30"/>
      <c r="Q354" s="552"/>
      <c r="R354" s="552"/>
      <c r="S354" s="30"/>
      <c r="T354" s="552"/>
      <c r="U354" s="552"/>
      <c r="V354" s="30"/>
      <c r="W354" s="571"/>
      <c r="X354" s="572"/>
      <c r="Y354" s="30"/>
      <c r="Z354" s="572"/>
      <c r="AA354" s="572"/>
      <c r="AB354" s="30"/>
      <c r="AC354" s="572"/>
      <c r="AD354" s="572"/>
      <c r="AE354" s="30"/>
      <c r="AF354" s="552"/>
      <c r="AG354" s="552"/>
      <c r="AH354" s="30"/>
      <c r="AI354" s="552"/>
      <c r="AJ354" s="552"/>
      <c r="AK354" s="30"/>
      <c r="AL354" s="571"/>
      <c r="AM354" s="572"/>
      <c r="AN354" s="30"/>
      <c r="AO354" s="572"/>
      <c r="AP354" s="572"/>
      <c r="AQ354" s="30"/>
      <c r="AR354" s="572"/>
      <c r="AS354" s="572"/>
      <c r="AT354" s="30"/>
      <c r="AU354" s="552"/>
      <c r="AV354" s="552"/>
      <c r="AW354" s="30"/>
      <c r="AX354" s="552"/>
      <c r="AY354" s="552"/>
      <c r="AZ354" s="30"/>
      <c r="BA354" s="571"/>
      <c r="BB354" s="572"/>
      <c r="BC354" s="30"/>
      <c r="BD354" s="572"/>
      <c r="BE354" s="572"/>
      <c r="BF354" s="30"/>
      <c r="BG354" s="572"/>
      <c r="BH354" s="572"/>
      <c r="BI354" s="30"/>
      <c r="BJ354" s="552"/>
      <c r="BK354" s="552"/>
      <c r="BL354" s="558"/>
      <c r="BM354" s="31"/>
      <c r="BN354" s="31"/>
      <c r="BO354" s="31"/>
      <c r="BP354" s="31"/>
      <c r="BQ354" s="31"/>
      <c r="BR354" s="31"/>
      <c r="BS354" s="31"/>
      <c r="BT354" s="31"/>
      <c r="BU354" s="31"/>
      <c r="BV354" s="31"/>
      <c r="BW354" s="31"/>
      <c r="BX354" s="31"/>
      <c r="BY354" s="31"/>
      <c r="BZ354" s="31"/>
      <c r="CA354" s="31"/>
      <c r="CB354" s="558"/>
      <c r="CC354" s="573"/>
      <c r="CD354" s="553"/>
      <c r="CE354" s="553"/>
      <c r="CF354" s="573"/>
      <c r="CG354" s="558"/>
      <c r="CH354" s="558"/>
      <c r="CI354" s="573"/>
      <c r="CJ354" s="553"/>
      <c r="CK354" s="553"/>
      <c r="CL354" s="573"/>
      <c r="CM354" s="558"/>
      <c r="CN354" s="558"/>
      <c r="CO354" s="573"/>
      <c r="CP354" s="553"/>
      <c r="CQ354" s="553"/>
      <c r="CR354" s="573"/>
      <c r="CS354" s="558"/>
      <c r="CT354" s="553"/>
      <c r="CU354" s="506"/>
      <c r="CV354" s="506"/>
      <c r="CW354" s="506"/>
      <c r="CX354" s="506"/>
      <c r="CY354" s="506"/>
      <c r="CZ354" s="506"/>
      <c r="DA354" s="506"/>
      <c r="DB354" s="506"/>
      <c r="DC354" s="506"/>
      <c r="DD354" s="506"/>
      <c r="DE354" s="506"/>
      <c r="DF354" s="506"/>
      <c r="DG354" s="506"/>
      <c r="DH354" s="506"/>
      <c r="DI354" s="506"/>
      <c r="DJ354" s="506"/>
      <c r="DK354" s="506"/>
      <c r="DL354" s="506"/>
      <c r="DM354" s="506"/>
      <c r="DN354" s="506"/>
      <c r="DO354" s="506"/>
      <c r="DP354" s="506"/>
      <c r="DQ354" s="506"/>
      <c r="DR354" s="506"/>
      <c r="DS354" s="506"/>
      <c r="DT354" s="506"/>
      <c r="DU354" s="506"/>
      <c r="DV354" s="506"/>
      <c r="DW354" s="506"/>
      <c r="DX354" s="506"/>
      <c r="DY354" s="506"/>
      <c r="DZ354" s="506"/>
      <c r="EA354" s="506"/>
      <c r="EB354" s="506"/>
      <c r="EC354" s="506"/>
      <c r="ED354" s="506"/>
      <c r="EE354" s="506"/>
      <c r="EF354" s="506"/>
      <c r="EG354" s="506"/>
      <c r="EH354" s="506"/>
      <c r="EI354" s="506"/>
      <c r="EJ354" s="506"/>
      <c r="EK354" s="506"/>
      <c r="EL354" s="506"/>
      <c r="EM354" s="506"/>
      <c r="EN354" s="506"/>
      <c r="EO354" s="506"/>
      <c r="EP354" s="506"/>
      <c r="EQ354" s="506"/>
      <c r="ER354" s="506"/>
      <c r="ES354" s="506"/>
      <c r="ET354" s="506"/>
      <c r="EU354" s="506"/>
      <c r="EV354" s="506"/>
      <c r="EW354" s="506"/>
      <c r="EX354" s="506"/>
      <c r="EY354" s="506"/>
      <c r="EZ354" s="506"/>
      <c r="FA354" s="506"/>
      <c r="FB354" s="506"/>
      <c r="FC354" s="506"/>
      <c r="FD354" s="506"/>
      <c r="FE354" s="506"/>
      <c r="FF354" s="506"/>
      <c r="FG354" s="506"/>
      <c r="FH354" s="506"/>
      <c r="FI354" s="506"/>
      <c r="FJ354" s="506"/>
      <c r="FK354" s="506"/>
      <c r="FL354" s="506"/>
      <c r="FM354" s="506"/>
      <c r="FN354" s="506"/>
      <c r="FO354" s="506"/>
      <c r="FP354" s="506"/>
      <c r="FQ354" s="506"/>
      <c r="FR354" s="506"/>
      <c r="FS354" s="506"/>
      <c r="FT354" s="506"/>
      <c r="FU354" s="506"/>
      <c r="FV354" s="506"/>
      <c r="FW354" s="506"/>
      <c r="FX354" s="506"/>
      <c r="FY354" s="506"/>
      <c r="FZ354" s="506"/>
      <c r="GA354" s="506"/>
      <c r="GB354" s="506"/>
      <c r="GC354" s="506"/>
      <c r="GD354" s="506"/>
      <c r="GE354" s="506"/>
      <c r="GF354" s="506"/>
      <c r="GG354" s="506"/>
      <c r="GH354" s="506"/>
      <c r="GI354" s="506"/>
      <c r="GJ354" s="506"/>
      <c r="GK354" s="506"/>
      <c r="GL354" s="506"/>
      <c r="GM354" s="506"/>
      <c r="GN354" s="506"/>
      <c r="GO354" s="506"/>
      <c r="GP354" s="506"/>
      <c r="GQ354" s="506"/>
      <c r="GR354" s="506"/>
      <c r="GS354" s="506"/>
      <c r="GT354" s="506"/>
      <c r="GU354" s="506"/>
      <c r="GV354" s="506"/>
      <c r="GW354" s="506"/>
      <c r="GX354" s="506"/>
      <c r="GY354" s="506"/>
      <c r="GZ354" s="506"/>
      <c r="HA354" s="506"/>
      <c r="HB354" s="506"/>
      <c r="HC354" s="506"/>
      <c r="HD354" s="506"/>
      <c r="HE354" s="506"/>
      <c r="HF354" s="506"/>
      <c r="HG354" s="506"/>
      <c r="HH354" s="506"/>
      <c r="HI354" s="506"/>
      <c r="HJ354" s="506"/>
      <c r="HK354" s="506"/>
      <c r="HL354" s="506"/>
      <c r="HM354" s="506"/>
      <c r="HN354" s="506"/>
      <c r="HO354" s="506"/>
      <c r="HP354" s="506"/>
      <c r="HQ354" s="506"/>
      <c r="HR354" s="506"/>
      <c r="HS354" s="506"/>
      <c r="HT354" s="506"/>
      <c r="HU354" s="506"/>
      <c r="HV354" s="506"/>
      <c r="HW354" s="506"/>
      <c r="HX354" s="506"/>
      <c r="HY354" s="506"/>
      <c r="HZ354" s="506"/>
      <c r="IA354" s="506"/>
      <c r="IB354" s="506"/>
      <c r="IC354" s="506"/>
      <c r="ID354" s="506"/>
      <c r="IE354" s="506"/>
    </row>
    <row r="355" spans="1:239" s="504" customFormat="1" ht="12.75" hidden="1" customHeight="1" x14ac:dyDescent="0.2">
      <c r="A355" s="566">
        <v>4</v>
      </c>
      <c r="B355" s="261" t="s">
        <v>12</v>
      </c>
      <c r="C355" s="1270" t="s">
        <v>13</v>
      </c>
      <c r="D355" s="1270"/>
      <c r="E355" s="1270"/>
      <c r="F355" s="1270"/>
      <c r="G355" s="30"/>
      <c r="H355" s="571"/>
      <c r="I355" s="572"/>
      <c r="J355" s="30"/>
      <c r="K355" s="572"/>
      <c r="L355" s="572"/>
      <c r="M355" s="30"/>
      <c r="N355" s="572"/>
      <c r="O355" s="572"/>
      <c r="P355" s="30"/>
      <c r="Q355" s="552"/>
      <c r="R355" s="552"/>
      <c r="S355" s="30"/>
      <c r="T355" s="552"/>
      <c r="U355" s="552"/>
      <c r="V355" s="30"/>
      <c r="W355" s="571"/>
      <c r="X355" s="572"/>
      <c r="Y355" s="30"/>
      <c r="Z355" s="572"/>
      <c r="AA355" s="572"/>
      <c r="AB355" s="30"/>
      <c r="AC355" s="572"/>
      <c r="AD355" s="572"/>
      <c r="AE355" s="30"/>
      <c r="AF355" s="552"/>
      <c r="AG355" s="552"/>
      <c r="AH355" s="30"/>
      <c r="AI355" s="552"/>
      <c r="AJ355" s="552"/>
      <c r="AK355" s="30"/>
      <c r="AL355" s="571"/>
      <c r="AM355" s="572"/>
      <c r="AN355" s="30"/>
      <c r="AO355" s="572"/>
      <c r="AP355" s="572"/>
      <c r="AQ355" s="30"/>
      <c r="AR355" s="572"/>
      <c r="AS355" s="572"/>
      <c r="AT355" s="30"/>
      <c r="AU355" s="552"/>
      <c r="AV355" s="552"/>
      <c r="AW355" s="30"/>
      <c r="AX355" s="552"/>
      <c r="AY355" s="552"/>
      <c r="AZ355" s="30"/>
      <c r="BA355" s="571"/>
      <c r="BB355" s="572"/>
      <c r="BC355" s="30"/>
      <c r="BD355" s="572"/>
      <c r="BE355" s="572"/>
      <c r="BF355" s="30"/>
      <c r="BG355" s="572"/>
      <c r="BH355" s="572"/>
      <c r="BI355" s="30"/>
      <c r="BJ355" s="552"/>
      <c r="BK355" s="552"/>
      <c r="BL355" s="558"/>
      <c r="BM355" s="31"/>
      <c r="BN355" s="31"/>
      <c r="BO355" s="31"/>
      <c r="BP355" s="31"/>
      <c r="BQ355" s="31"/>
      <c r="BR355" s="31"/>
      <c r="BS355" s="31"/>
      <c r="BT355" s="31"/>
      <c r="BU355" s="31"/>
      <c r="BV355" s="31"/>
      <c r="BW355" s="31"/>
      <c r="BX355" s="31"/>
      <c r="BY355" s="31"/>
      <c r="BZ355" s="31"/>
      <c r="CA355" s="31"/>
      <c r="CB355" s="558"/>
      <c r="CC355" s="573"/>
      <c r="CD355" s="553"/>
      <c r="CE355" s="553"/>
      <c r="CF355" s="573"/>
      <c r="CG355" s="558"/>
      <c r="CH355" s="558"/>
      <c r="CI355" s="573"/>
      <c r="CJ355" s="553"/>
      <c r="CK355" s="553"/>
      <c r="CL355" s="573"/>
      <c r="CM355" s="558"/>
      <c r="CN355" s="558"/>
      <c r="CO355" s="573"/>
      <c r="CP355" s="553"/>
      <c r="CQ355" s="553"/>
      <c r="CR355" s="573"/>
      <c r="CS355" s="558"/>
      <c r="CT355" s="553"/>
      <c r="CU355" s="506"/>
      <c r="CV355" s="506"/>
      <c r="CW355" s="506"/>
      <c r="CX355" s="506"/>
      <c r="CY355" s="506"/>
      <c r="CZ355" s="506"/>
      <c r="DA355" s="506"/>
      <c r="DB355" s="506"/>
      <c r="DC355" s="506"/>
      <c r="DD355" s="506"/>
      <c r="DE355" s="506"/>
      <c r="DF355" s="506"/>
      <c r="DG355" s="506"/>
      <c r="DH355" s="506"/>
      <c r="DI355" s="506"/>
      <c r="DJ355" s="506"/>
      <c r="DK355" s="506"/>
      <c r="DL355" s="506"/>
      <c r="DM355" s="506"/>
      <c r="DN355" s="506"/>
      <c r="DO355" s="506"/>
      <c r="DP355" s="506"/>
      <c r="DQ355" s="506"/>
      <c r="DR355" s="506"/>
      <c r="DS355" s="506"/>
      <c r="DT355" s="506"/>
      <c r="DU355" s="506"/>
      <c r="DV355" s="506"/>
      <c r="DW355" s="506"/>
      <c r="DX355" s="506"/>
      <c r="DY355" s="506"/>
      <c r="DZ355" s="506"/>
      <c r="EA355" s="506"/>
      <c r="EB355" s="506"/>
      <c r="EC355" s="506"/>
      <c r="ED355" s="506"/>
      <c r="EE355" s="506"/>
      <c r="EF355" s="506"/>
      <c r="EG355" s="506"/>
      <c r="EH355" s="506"/>
      <c r="EI355" s="506"/>
      <c r="EJ355" s="506"/>
      <c r="EK355" s="506"/>
      <c r="EL355" s="506"/>
      <c r="EM355" s="506"/>
      <c r="EN355" s="506"/>
      <c r="EO355" s="506"/>
      <c r="EP355" s="506"/>
      <c r="EQ355" s="506"/>
      <c r="ER355" s="506"/>
      <c r="ES355" s="506"/>
      <c r="ET355" s="506"/>
      <c r="EU355" s="506"/>
      <c r="EV355" s="506"/>
      <c r="EW355" s="506"/>
      <c r="EX355" s="506"/>
      <c r="EY355" s="506"/>
      <c r="EZ355" s="506"/>
      <c r="FA355" s="506"/>
      <c r="FB355" s="506"/>
      <c r="FC355" s="506"/>
      <c r="FD355" s="506"/>
      <c r="FE355" s="506"/>
      <c r="FF355" s="506"/>
      <c r="FG355" s="506"/>
      <c r="FH355" s="506"/>
      <c r="FI355" s="506"/>
      <c r="FJ355" s="506"/>
      <c r="FK355" s="506"/>
      <c r="FL355" s="506"/>
      <c r="FM355" s="506"/>
      <c r="FN355" s="506"/>
      <c r="FO355" s="506"/>
      <c r="FP355" s="506"/>
      <c r="FQ355" s="506"/>
      <c r="FR355" s="506"/>
      <c r="FS355" s="506"/>
      <c r="FT355" s="506"/>
      <c r="FU355" s="506"/>
      <c r="FV355" s="506"/>
      <c r="FW355" s="506"/>
      <c r="FX355" s="506"/>
      <c r="FY355" s="506"/>
      <c r="FZ355" s="506"/>
      <c r="GA355" s="506"/>
      <c r="GB355" s="506"/>
      <c r="GC355" s="506"/>
      <c r="GD355" s="506"/>
      <c r="GE355" s="506"/>
      <c r="GF355" s="506"/>
      <c r="GG355" s="506"/>
      <c r="GH355" s="506"/>
      <c r="GI355" s="506"/>
      <c r="GJ355" s="506"/>
      <c r="GK355" s="506"/>
      <c r="GL355" s="506"/>
      <c r="GM355" s="506"/>
      <c r="GN355" s="506"/>
      <c r="GO355" s="506"/>
      <c r="GP355" s="506"/>
      <c r="GQ355" s="506"/>
      <c r="GR355" s="506"/>
      <c r="GS355" s="506"/>
      <c r="GT355" s="506"/>
      <c r="GU355" s="506"/>
      <c r="GV355" s="506"/>
      <c r="GW355" s="506"/>
      <c r="GX355" s="506"/>
      <c r="GY355" s="506"/>
      <c r="GZ355" s="506"/>
      <c r="HA355" s="506"/>
      <c r="HB355" s="506"/>
      <c r="HC355" s="506"/>
      <c r="HD355" s="506"/>
      <c r="HE355" s="506"/>
      <c r="HF355" s="506"/>
      <c r="HG355" s="506"/>
      <c r="HH355" s="506"/>
      <c r="HI355" s="506"/>
      <c r="HJ355" s="506"/>
      <c r="HK355" s="506"/>
      <c r="HL355" s="506"/>
      <c r="HM355" s="506"/>
      <c r="HN355" s="506"/>
      <c r="HO355" s="506"/>
      <c r="HP355" s="506"/>
      <c r="HQ355" s="506"/>
      <c r="HR355" s="506"/>
      <c r="HS355" s="506"/>
      <c r="HT355" s="506"/>
      <c r="HU355" s="506"/>
      <c r="HV355" s="506"/>
      <c r="HW355" s="506"/>
      <c r="HX355" s="506"/>
      <c r="HY355" s="506"/>
      <c r="HZ355" s="506"/>
      <c r="IA355" s="506"/>
      <c r="IB355" s="506"/>
      <c r="IC355" s="506"/>
      <c r="ID355" s="506"/>
      <c r="IE355" s="506"/>
    </row>
    <row r="356" spans="1:239" s="504" customFormat="1" ht="12.75" hidden="1" customHeight="1" x14ac:dyDescent="0.2">
      <c r="A356" s="566">
        <v>5</v>
      </c>
      <c r="B356" s="261" t="s">
        <v>14</v>
      </c>
      <c r="C356" s="1270" t="s">
        <v>15</v>
      </c>
      <c r="D356" s="1270"/>
      <c r="E356" s="1270"/>
      <c r="F356" s="1270"/>
      <c r="G356" s="30"/>
      <c r="H356" s="571"/>
      <c r="I356" s="572"/>
      <c r="J356" s="30"/>
      <c r="K356" s="572"/>
      <c r="L356" s="572"/>
      <c r="M356" s="30"/>
      <c r="N356" s="572"/>
      <c r="O356" s="572"/>
      <c r="P356" s="30"/>
      <c r="Q356" s="552"/>
      <c r="R356" s="552"/>
      <c r="S356" s="30"/>
      <c r="T356" s="552"/>
      <c r="U356" s="552"/>
      <c r="V356" s="30"/>
      <c r="W356" s="571"/>
      <c r="X356" s="572"/>
      <c r="Y356" s="30"/>
      <c r="Z356" s="572"/>
      <c r="AA356" s="572"/>
      <c r="AB356" s="30"/>
      <c r="AC356" s="572"/>
      <c r="AD356" s="572"/>
      <c r="AE356" s="30"/>
      <c r="AF356" s="552"/>
      <c r="AG356" s="552"/>
      <c r="AH356" s="30"/>
      <c r="AI356" s="552"/>
      <c r="AJ356" s="552"/>
      <c r="AK356" s="30"/>
      <c r="AL356" s="571"/>
      <c r="AM356" s="572"/>
      <c r="AN356" s="30"/>
      <c r="AO356" s="572"/>
      <c r="AP356" s="572"/>
      <c r="AQ356" s="30"/>
      <c r="AR356" s="572"/>
      <c r="AS356" s="572"/>
      <c r="AT356" s="30"/>
      <c r="AU356" s="552"/>
      <c r="AV356" s="552"/>
      <c r="AW356" s="30"/>
      <c r="AX356" s="552"/>
      <c r="AY356" s="552"/>
      <c r="AZ356" s="30"/>
      <c r="BA356" s="571"/>
      <c r="BB356" s="572"/>
      <c r="BC356" s="30"/>
      <c r="BD356" s="572"/>
      <c r="BE356" s="572"/>
      <c r="BF356" s="30"/>
      <c r="BG356" s="572"/>
      <c r="BH356" s="572"/>
      <c r="BI356" s="30"/>
      <c r="BJ356" s="552"/>
      <c r="BK356" s="552"/>
      <c r="BL356" s="553"/>
      <c r="BM356" s="31"/>
      <c r="BN356" s="31"/>
      <c r="BO356" s="31"/>
      <c r="BP356" s="31"/>
      <c r="BQ356" s="31"/>
      <c r="BR356" s="31"/>
      <c r="BS356" s="31"/>
      <c r="BT356" s="31"/>
      <c r="BU356" s="31"/>
      <c r="BV356" s="31"/>
      <c r="BW356" s="31"/>
      <c r="BX356" s="31"/>
      <c r="BY356" s="31"/>
      <c r="BZ356" s="31"/>
      <c r="CA356" s="31"/>
      <c r="CB356" s="553"/>
      <c r="CC356" s="573"/>
      <c r="CD356" s="553"/>
      <c r="CE356" s="553"/>
      <c r="CF356" s="573"/>
      <c r="CG356" s="553"/>
      <c r="CH356" s="553"/>
      <c r="CI356" s="573"/>
      <c r="CJ356" s="553"/>
      <c r="CK356" s="553"/>
      <c r="CL356" s="573"/>
      <c r="CM356" s="553"/>
      <c r="CN356" s="553"/>
      <c r="CO356" s="573"/>
      <c r="CP356" s="553"/>
      <c r="CQ356" s="553"/>
      <c r="CR356" s="573"/>
      <c r="CS356" s="558"/>
      <c r="CT356" s="553"/>
      <c r="CU356" s="506"/>
      <c r="CV356" s="506"/>
      <c r="CW356" s="506"/>
      <c r="CX356" s="506"/>
      <c r="CY356" s="506"/>
      <c r="CZ356" s="506"/>
      <c r="DA356" s="506"/>
      <c r="DB356" s="506"/>
      <c r="DC356" s="506"/>
      <c r="DD356" s="506"/>
      <c r="DE356" s="506"/>
      <c r="DF356" s="506"/>
      <c r="DG356" s="506"/>
      <c r="DH356" s="506"/>
      <c r="DI356" s="506"/>
      <c r="DJ356" s="506"/>
      <c r="DK356" s="506"/>
      <c r="DL356" s="506"/>
      <c r="DM356" s="506"/>
      <c r="DN356" s="506"/>
      <c r="DO356" s="506"/>
      <c r="DP356" s="506"/>
      <c r="DQ356" s="506"/>
      <c r="DR356" s="506"/>
      <c r="DS356" s="506"/>
      <c r="DT356" s="506"/>
      <c r="DU356" s="506"/>
      <c r="DV356" s="506"/>
      <c r="DW356" s="506"/>
      <c r="DX356" s="506"/>
      <c r="DY356" s="506"/>
      <c r="DZ356" s="506"/>
      <c r="EA356" s="506"/>
      <c r="EB356" s="506"/>
      <c r="EC356" s="506"/>
      <c r="ED356" s="506"/>
      <c r="EE356" s="506"/>
      <c r="EF356" s="506"/>
      <c r="EG356" s="506"/>
      <c r="EH356" s="506"/>
      <c r="EI356" s="506"/>
      <c r="EJ356" s="506"/>
      <c r="EK356" s="506"/>
      <c r="EL356" s="506"/>
      <c r="EM356" s="506"/>
      <c r="EN356" s="506"/>
      <c r="EO356" s="506"/>
      <c r="EP356" s="506"/>
      <c r="EQ356" s="506"/>
      <c r="ER356" s="506"/>
      <c r="ES356" s="506"/>
      <c r="ET356" s="506"/>
      <c r="EU356" s="506"/>
      <c r="EV356" s="506"/>
      <c r="EW356" s="506"/>
      <c r="EX356" s="506"/>
      <c r="EY356" s="506"/>
      <c r="EZ356" s="506"/>
      <c r="FA356" s="506"/>
      <c r="FB356" s="506"/>
      <c r="FC356" s="506"/>
      <c r="FD356" s="506"/>
      <c r="FE356" s="506"/>
      <c r="FF356" s="506"/>
      <c r="FG356" s="506"/>
      <c r="FH356" s="506"/>
      <c r="FI356" s="506"/>
      <c r="FJ356" s="506"/>
      <c r="FK356" s="506"/>
      <c r="FL356" s="506"/>
      <c r="FM356" s="506"/>
      <c r="FN356" s="506"/>
      <c r="FO356" s="506"/>
      <c r="FP356" s="506"/>
      <c r="FQ356" s="506"/>
      <c r="FR356" s="506"/>
      <c r="FS356" s="506"/>
      <c r="FT356" s="506"/>
      <c r="FU356" s="506"/>
      <c r="FV356" s="506"/>
      <c r="FW356" s="506"/>
      <c r="FX356" s="506"/>
      <c r="FY356" s="506"/>
      <c r="FZ356" s="506"/>
      <c r="GA356" s="506"/>
      <c r="GB356" s="506"/>
      <c r="GC356" s="506"/>
      <c r="GD356" s="506"/>
      <c r="GE356" s="506"/>
      <c r="GF356" s="506"/>
      <c r="GG356" s="506"/>
      <c r="GH356" s="506"/>
      <c r="GI356" s="506"/>
      <c r="GJ356" s="506"/>
      <c r="GK356" s="506"/>
      <c r="GL356" s="506"/>
      <c r="GM356" s="506"/>
      <c r="GN356" s="506"/>
      <c r="GO356" s="506"/>
      <c r="GP356" s="506"/>
      <c r="GQ356" s="506"/>
      <c r="GR356" s="506"/>
      <c r="GS356" s="506"/>
      <c r="GT356" s="506"/>
      <c r="GU356" s="506"/>
      <c r="GV356" s="506"/>
      <c r="GW356" s="506"/>
      <c r="GX356" s="506"/>
      <c r="GY356" s="506"/>
      <c r="GZ356" s="506"/>
      <c r="HA356" s="506"/>
      <c r="HB356" s="506"/>
      <c r="HC356" s="506"/>
      <c r="HD356" s="506"/>
      <c r="HE356" s="506"/>
      <c r="HF356" s="506"/>
      <c r="HG356" s="506"/>
      <c r="HH356" s="506"/>
      <c r="HI356" s="506"/>
      <c r="HJ356" s="506"/>
      <c r="HK356" s="506"/>
      <c r="HL356" s="506"/>
      <c r="HM356" s="506"/>
      <c r="HN356" s="506"/>
      <c r="HO356" s="506"/>
      <c r="HP356" s="506"/>
      <c r="HQ356" s="506"/>
      <c r="HR356" s="506"/>
      <c r="HS356" s="506"/>
      <c r="HT356" s="506"/>
      <c r="HU356" s="506"/>
      <c r="HV356" s="506"/>
      <c r="HW356" s="506"/>
      <c r="HX356" s="506"/>
      <c r="HY356" s="506"/>
      <c r="HZ356" s="506"/>
      <c r="IA356" s="506"/>
      <c r="IB356" s="506"/>
      <c r="IC356" s="506"/>
      <c r="ID356" s="506"/>
      <c r="IE356" s="506"/>
    </row>
    <row r="357" spans="1:239" s="64" customFormat="1" x14ac:dyDescent="0.2">
      <c r="A357" s="544"/>
      <c r="B357" s="545"/>
      <c r="C357" s="546"/>
      <c r="E357" s="170"/>
      <c r="F357" s="171"/>
      <c r="G357" s="30"/>
      <c r="H357" s="170"/>
      <c r="I357" s="171"/>
      <c r="J357" s="30"/>
      <c r="K357" s="170"/>
      <c r="L357" s="171"/>
      <c r="M357" s="30"/>
      <c r="N357" s="170"/>
      <c r="O357" s="171"/>
      <c r="P357" s="30"/>
      <c r="Q357" s="170"/>
      <c r="R357" s="171"/>
      <c r="S357" s="30"/>
      <c r="T357" s="170"/>
      <c r="U357" s="171"/>
      <c r="V357" s="30"/>
      <c r="W357" s="170"/>
      <c r="X357" s="171"/>
      <c r="Y357" s="30"/>
      <c r="Z357" s="170"/>
      <c r="AA357" s="171"/>
      <c r="AB357" s="30"/>
      <c r="AC357" s="170"/>
      <c r="AD357" s="171"/>
      <c r="AE357" s="30"/>
      <c r="AF357" s="170"/>
      <c r="AG357" s="171"/>
      <c r="AH357" s="30"/>
      <c r="AI357" s="170"/>
      <c r="AJ357" s="171"/>
      <c r="AK357" s="30"/>
      <c r="AL357" s="170"/>
      <c r="AM357" s="171"/>
      <c r="AN357" s="30"/>
      <c r="AO357" s="170"/>
      <c r="AP357" s="171"/>
      <c r="AQ357" s="30"/>
      <c r="AR357" s="170"/>
      <c r="AS357" s="171"/>
      <c r="AT357" s="30"/>
      <c r="AU357" s="170"/>
      <c r="AV357" s="171"/>
      <c r="AW357" s="30"/>
      <c r="AX357" s="170"/>
      <c r="AY357" s="171"/>
      <c r="AZ357" s="30"/>
      <c r="BA357" s="170"/>
      <c r="BB357" s="171"/>
      <c r="BC357" s="30"/>
      <c r="BD357" s="170"/>
      <c r="BE357" s="171"/>
      <c r="BF357" s="30"/>
      <c r="BG357" s="170"/>
      <c r="BH357" s="171"/>
      <c r="BI357" s="30"/>
      <c r="BJ357" s="170"/>
      <c r="BK357" s="171"/>
      <c r="BL357" s="62"/>
      <c r="BM357" s="31"/>
      <c r="BN357" s="31"/>
      <c r="BO357" s="31"/>
      <c r="BP357" s="31"/>
      <c r="BQ357" s="31"/>
      <c r="BR357" s="31"/>
      <c r="BS357" s="31"/>
      <c r="BT357" s="31"/>
      <c r="BU357" s="31"/>
      <c r="BV357" s="31"/>
      <c r="BW357" s="31"/>
      <c r="BX357" s="31"/>
      <c r="BY357" s="31"/>
      <c r="BZ357" s="31"/>
      <c r="CA357" s="31"/>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row>
    <row r="358" spans="1:239" s="64" customFormat="1" x14ac:dyDescent="0.2">
      <c r="A358" s="544"/>
      <c r="B358" s="545"/>
      <c r="C358" s="546"/>
      <c r="E358" s="574"/>
      <c r="F358" s="575"/>
      <c r="G358" s="30"/>
      <c r="H358" s="574"/>
      <c r="I358" s="575"/>
      <c r="J358" s="30"/>
      <c r="K358" s="574"/>
      <c r="L358" s="575"/>
      <c r="M358" s="30"/>
      <c r="N358" s="574"/>
      <c r="O358" s="575"/>
      <c r="P358" s="30"/>
      <c r="Q358" s="574"/>
      <c r="R358" s="575"/>
      <c r="S358" s="30"/>
      <c r="T358" s="574"/>
      <c r="U358" s="575"/>
      <c r="V358" s="30"/>
      <c r="W358" s="574"/>
      <c r="X358" s="575"/>
      <c r="Y358" s="30"/>
      <c r="Z358" s="574"/>
      <c r="AA358" s="575"/>
      <c r="AB358" s="30"/>
      <c r="AC358" s="574"/>
      <c r="AD358" s="575"/>
      <c r="AE358" s="30"/>
      <c r="AF358" s="574"/>
      <c r="AG358" s="575"/>
      <c r="AH358" s="30"/>
      <c r="AI358" s="574"/>
      <c r="AJ358" s="575"/>
      <c r="AK358" s="30"/>
      <c r="AL358" s="574"/>
      <c r="AM358" s="575"/>
      <c r="AN358" s="30"/>
      <c r="AO358" s="574"/>
      <c r="AP358" s="575"/>
      <c r="AQ358" s="30"/>
      <c r="AR358" s="574"/>
      <c r="AS358" s="575"/>
      <c r="AT358" s="30"/>
      <c r="AU358" s="574"/>
      <c r="AV358" s="575"/>
      <c r="AW358" s="30"/>
      <c r="AX358" s="574"/>
      <c r="AY358" s="575"/>
      <c r="AZ358" s="30"/>
      <c r="BA358" s="574"/>
      <c r="BB358" s="575"/>
      <c r="BC358" s="30"/>
      <c r="BD358" s="574"/>
      <c r="BE358" s="575"/>
      <c r="BF358" s="30"/>
      <c r="BG358" s="574"/>
      <c r="BH358" s="575"/>
      <c r="BI358" s="30"/>
      <c r="BJ358" s="574"/>
      <c r="BK358" s="575"/>
      <c r="BM358" s="31"/>
      <c r="BN358" s="31"/>
      <c r="BO358" s="31"/>
      <c r="BP358" s="31"/>
      <c r="BQ358" s="31"/>
      <c r="BR358" s="31"/>
      <c r="BS358" s="31"/>
      <c r="BT358" s="31"/>
      <c r="BU358" s="31"/>
      <c r="BV358" s="31"/>
      <c r="BW358" s="31"/>
      <c r="BX358" s="31"/>
      <c r="BY358" s="31"/>
      <c r="BZ358" s="31"/>
      <c r="CA358" s="31"/>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row>
    <row r="359" spans="1:239" s="64" customFormat="1" x14ac:dyDescent="0.2">
      <c r="A359" s="544"/>
      <c r="B359" s="545"/>
      <c r="C359" s="546"/>
      <c r="E359" s="574"/>
      <c r="F359" s="575"/>
      <c r="G359" s="30"/>
      <c r="H359" s="574"/>
      <c r="I359" s="575"/>
      <c r="J359" s="30"/>
      <c r="K359" s="574"/>
      <c r="L359" s="575"/>
      <c r="M359" s="30"/>
      <c r="N359" s="574"/>
      <c r="O359" s="575"/>
      <c r="P359" s="30"/>
      <c r="Q359" s="574"/>
      <c r="R359" s="575"/>
      <c r="S359" s="30"/>
      <c r="T359" s="574"/>
      <c r="U359" s="575"/>
      <c r="V359" s="30"/>
      <c r="W359" s="574"/>
      <c r="X359" s="575"/>
      <c r="Y359" s="30"/>
      <c r="Z359" s="574"/>
      <c r="AA359" s="575"/>
      <c r="AB359" s="30"/>
      <c r="AC359" s="574"/>
      <c r="AD359" s="575"/>
      <c r="AE359" s="30"/>
      <c r="AF359" s="574"/>
      <c r="AG359" s="575"/>
      <c r="AH359" s="30"/>
      <c r="AI359" s="574"/>
      <c r="AJ359" s="575"/>
      <c r="AK359" s="30"/>
      <c r="AL359" s="574"/>
      <c r="AM359" s="575"/>
      <c r="AN359" s="30"/>
      <c r="AO359" s="574"/>
      <c r="AP359" s="575"/>
      <c r="AQ359" s="30"/>
      <c r="AR359" s="574"/>
      <c r="AS359" s="575"/>
      <c r="AT359" s="30"/>
      <c r="AU359" s="574"/>
      <c r="AV359" s="575"/>
      <c r="AW359" s="30"/>
      <c r="AX359" s="574"/>
      <c r="AY359" s="575"/>
      <c r="AZ359" s="30"/>
      <c r="BA359" s="574"/>
      <c r="BB359" s="575"/>
      <c r="BC359" s="30"/>
      <c r="BD359" s="574"/>
      <c r="BE359" s="575"/>
      <c r="BF359" s="30"/>
      <c r="BG359" s="574"/>
      <c r="BH359" s="575"/>
      <c r="BI359" s="30"/>
      <c r="BJ359" s="574"/>
      <c r="BK359" s="575"/>
      <c r="BM359" s="31"/>
      <c r="BN359" s="31"/>
      <c r="BO359" s="31"/>
      <c r="BP359" s="31"/>
      <c r="BQ359" s="31"/>
      <c r="BR359" s="31"/>
      <c r="BS359" s="31"/>
      <c r="BT359" s="31"/>
      <c r="BU359" s="31"/>
      <c r="BV359" s="31"/>
      <c r="BW359" s="31"/>
      <c r="BX359" s="31"/>
      <c r="BY359" s="31"/>
      <c r="BZ359" s="31"/>
      <c r="CA359" s="31"/>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row>
    <row r="360" spans="1:239" s="64" customFormat="1" x14ac:dyDescent="0.2">
      <c r="A360" s="544"/>
      <c r="B360" s="545"/>
      <c r="C360" s="546"/>
      <c r="E360" s="574"/>
      <c r="F360" s="575"/>
      <c r="G360" s="30"/>
      <c r="H360" s="574"/>
      <c r="I360" s="575"/>
      <c r="J360" s="30"/>
      <c r="K360" s="574"/>
      <c r="L360" s="575"/>
      <c r="M360" s="30"/>
      <c r="N360" s="574"/>
      <c r="O360" s="575"/>
      <c r="P360" s="30"/>
      <c r="Q360" s="574"/>
      <c r="R360" s="575"/>
      <c r="S360" s="30"/>
      <c r="T360" s="574"/>
      <c r="U360" s="575"/>
      <c r="V360" s="30"/>
      <c r="W360" s="574"/>
      <c r="X360" s="575"/>
      <c r="Y360" s="30"/>
      <c r="Z360" s="574"/>
      <c r="AA360" s="575"/>
      <c r="AB360" s="30"/>
      <c r="AC360" s="574"/>
      <c r="AD360" s="575"/>
      <c r="AE360" s="30"/>
      <c r="AF360" s="574"/>
      <c r="AG360" s="575"/>
      <c r="AH360" s="30"/>
      <c r="AI360" s="574"/>
      <c r="AJ360" s="575"/>
      <c r="AK360" s="30"/>
      <c r="AL360" s="574"/>
      <c r="AM360" s="575"/>
      <c r="AN360" s="30"/>
      <c r="AO360" s="574"/>
      <c r="AP360" s="575"/>
      <c r="AQ360" s="30"/>
      <c r="AR360" s="574"/>
      <c r="AS360" s="575"/>
      <c r="AT360" s="30"/>
      <c r="AU360" s="574"/>
      <c r="AV360" s="575"/>
      <c r="AW360" s="30"/>
      <c r="AX360" s="574"/>
      <c r="AY360" s="575"/>
      <c r="AZ360" s="30"/>
      <c r="BA360" s="574"/>
      <c r="BB360" s="575"/>
      <c r="BC360" s="30"/>
      <c r="BD360" s="574"/>
      <c r="BE360" s="575"/>
      <c r="BF360" s="30"/>
      <c r="BG360" s="574"/>
      <c r="BH360" s="575"/>
      <c r="BI360" s="30"/>
      <c r="BJ360" s="574"/>
      <c r="BK360" s="575"/>
      <c r="BM360" s="31"/>
      <c r="BN360" s="31"/>
      <c r="BO360" s="31"/>
      <c r="BP360" s="31"/>
      <c r="BQ360" s="31"/>
      <c r="BR360" s="31"/>
      <c r="BS360" s="31"/>
      <c r="BT360" s="31"/>
      <c r="BU360" s="31"/>
      <c r="BV360" s="31"/>
      <c r="BW360" s="31"/>
      <c r="BX360" s="31"/>
      <c r="BY360" s="31"/>
      <c r="BZ360" s="31"/>
      <c r="CA360" s="31"/>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row>
    <row r="361" spans="1:239" s="64" customFormat="1" x14ac:dyDescent="0.2">
      <c r="A361" s="544"/>
      <c r="B361" s="545"/>
      <c r="C361" s="546"/>
      <c r="E361" s="170"/>
      <c r="F361" s="171"/>
      <c r="G361" s="30"/>
      <c r="H361" s="170"/>
      <c r="I361" s="171"/>
      <c r="J361" s="30"/>
      <c r="K361" s="170"/>
      <c r="L361" s="171"/>
      <c r="M361" s="30"/>
      <c r="N361" s="170"/>
      <c r="O361" s="171"/>
      <c r="P361" s="30"/>
      <c r="Q361" s="170"/>
      <c r="R361" s="171"/>
      <c r="S361" s="30"/>
      <c r="T361" s="170"/>
      <c r="U361" s="171"/>
      <c r="V361" s="30"/>
      <c r="W361" s="170"/>
      <c r="X361" s="171"/>
      <c r="Y361" s="30"/>
      <c r="Z361" s="170"/>
      <c r="AA361" s="171"/>
      <c r="AB361" s="30"/>
      <c r="AC361" s="170"/>
      <c r="AD361" s="171"/>
      <c r="AE361" s="30"/>
      <c r="AF361" s="170"/>
      <c r="AG361" s="171"/>
      <c r="AH361" s="30"/>
      <c r="AI361" s="170"/>
      <c r="AJ361" s="171"/>
      <c r="AK361" s="30"/>
      <c r="AL361" s="170"/>
      <c r="AM361" s="171"/>
      <c r="AN361" s="30"/>
      <c r="AO361" s="170"/>
      <c r="AP361" s="171"/>
      <c r="AQ361" s="30"/>
      <c r="AR361" s="170"/>
      <c r="AS361" s="171"/>
      <c r="AT361" s="30"/>
      <c r="AU361" s="170"/>
      <c r="AV361" s="171"/>
      <c r="AW361" s="30"/>
      <c r="AX361" s="170"/>
      <c r="AY361" s="171"/>
      <c r="AZ361" s="30"/>
      <c r="BA361" s="170"/>
      <c r="BB361" s="171"/>
      <c r="BC361" s="30"/>
      <c r="BD361" s="170"/>
      <c r="BE361" s="171"/>
      <c r="BF361" s="30"/>
      <c r="BG361" s="170"/>
      <c r="BH361" s="171"/>
      <c r="BI361" s="30"/>
      <c r="BJ361" s="170"/>
      <c r="BK361" s="171"/>
      <c r="BL361" s="62"/>
      <c r="BM361" s="31"/>
      <c r="BN361" s="31"/>
      <c r="BO361" s="31"/>
      <c r="BP361" s="31"/>
      <c r="BQ361" s="31"/>
      <c r="BR361" s="31"/>
      <c r="BS361" s="31"/>
      <c r="BT361" s="31"/>
      <c r="BU361" s="31"/>
      <c r="BV361" s="31"/>
      <c r="BW361" s="31"/>
      <c r="BX361" s="31"/>
      <c r="BY361" s="31"/>
      <c r="BZ361" s="31"/>
      <c r="CA361" s="31"/>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row>
    <row r="362" spans="1:239" s="64" customFormat="1" x14ac:dyDescent="0.2">
      <c r="A362" s="544"/>
      <c r="B362" s="545"/>
      <c r="C362" s="546"/>
      <c r="E362" s="574"/>
      <c r="F362" s="575"/>
      <c r="G362" s="30"/>
      <c r="H362" s="574"/>
      <c r="I362" s="575"/>
      <c r="J362" s="30"/>
      <c r="K362" s="574"/>
      <c r="L362" s="575"/>
      <c r="M362" s="30"/>
      <c r="N362" s="574"/>
      <c r="O362" s="575"/>
      <c r="P362" s="30"/>
      <c r="Q362" s="574"/>
      <c r="R362" s="575"/>
      <c r="S362" s="30"/>
      <c r="T362" s="574"/>
      <c r="U362" s="575"/>
      <c r="V362" s="30"/>
      <c r="W362" s="574"/>
      <c r="X362" s="575"/>
      <c r="Y362" s="30"/>
      <c r="Z362" s="574"/>
      <c r="AA362" s="575"/>
      <c r="AB362" s="30"/>
      <c r="AC362" s="574"/>
      <c r="AD362" s="575"/>
      <c r="AE362" s="30"/>
      <c r="AF362" s="574"/>
      <c r="AG362" s="575"/>
      <c r="AH362" s="30"/>
      <c r="AI362" s="574"/>
      <c r="AJ362" s="575"/>
      <c r="AK362" s="30"/>
      <c r="AL362" s="574"/>
      <c r="AM362" s="575"/>
      <c r="AN362" s="30"/>
      <c r="AO362" s="574"/>
      <c r="AP362" s="575"/>
      <c r="AQ362" s="30"/>
      <c r="AR362" s="574"/>
      <c r="AS362" s="575"/>
      <c r="AT362" s="30"/>
      <c r="AU362" s="574"/>
      <c r="AV362" s="575"/>
      <c r="AW362" s="30"/>
      <c r="AX362" s="574"/>
      <c r="AY362" s="575"/>
      <c r="AZ362" s="30"/>
      <c r="BA362" s="574"/>
      <c r="BB362" s="575"/>
      <c r="BC362" s="30"/>
      <c r="BD362" s="574"/>
      <c r="BE362" s="575"/>
      <c r="BF362" s="30"/>
      <c r="BG362" s="574"/>
      <c r="BH362" s="575"/>
      <c r="BI362" s="30"/>
      <c r="BJ362" s="574"/>
      <c r="BK362" s="575"/>
      <c r="BM362" s="31"/>
      <c r="BN362" s="31"/>
      <c r="BO362" s="31"/>
      <c r="BP362" s="31"/>
      <c r="BQ362" s="31"/>
      <c r="BR362" s="31"/>
      <c r="BS362" s="31"/>
      <c r="BT362" s="31"/>
      <c r="BU362" s="31"/>
      <c r="BV362" s="31"/>
      <c r="BW362" s="31"/>
      <c r="BX362" s="31"/>
      <c r="BY362" s="31"/>
      <c r="BZ362" s="31"/>
      <c r="CA362" s="31"/>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row>
    <row r="363" spans="1:239" s="64" customFormat="1" x14ac:dyDescent="0.2">
      <c r="A363" s="544"/>
      <c r="B363" s="545"/>
      <c r="C363" s="546"/>
      <c r="E363" s="574"/>
      <c r="F363" s="575"/>
      <c r="G363" s="30"/>
      <c r="H363" s="574"/>
      <c r="I363" s="575"/>
      <c r="J363" s="30"/>
      <c r="K363" s="574"/>
      <c r="L363" s="575"/>
      <c r="M363" s="30"/>
      <c r="N363" s="574"/>
      <c r="O363" s="575"/>
      <c r="P363" s="30"/>
      <c r="Q363" s="574"/>
      <c r="R363" s="575"/>
      <c r="S363" s="30"/>
      <c r="T363" s="574"/>
      <c r="U363" s="575"/>
      <c r="V363" s="30"/>
      <c r="W363" s="574"/>
      <c r="X363" s="575"/>
      <c r="Y363" s="30"/>
      <c r="Z363" s="574"/>
      <c r="AA363" s="575"/>
      <c r="AB363" s="30"/>
      <c r="AC363" s="574"/>
      <c r="AD363" s="575"/>
      <c r="AE363" s="30"/>
      <c r="AF363" s="574"/>
      <c r="AG363" s="575"/>
      <c r="AH363" s="30"/>
      <c r="AI363" s="574"/>
      <c r="AJ363" s="575"/>
      <c r="AK363" s="30"/>
      <c r="AL363" s="574"/>
      <c r="AM363" s="575"/>
      <c r="AN363" s="30"/>
      <c r="AO363" s="574"/>
      <c r="AP363" s="575"/>
      <c r="AQ363" s="30"/>
      <c r="AR363" s="574"/>
      <c r="AS363" s="575"/>
      <c r="AT363" s="30"/>
      <c r="AU363" s="574"/>
      <c r="AV363" s="575"/>
      <c r="AW363" s="30"/>
      <c r="AX363" s="574"/>
      <c r="AY363" s="575"/>
      <c r="AZ363" s="30"/>
      <c r="BA363" s="574"/>
      <c r="BB363" s="575"/>
      <c r="BC363" s="30"/>
      <c r="BD363" s="574"/>
      <c r="BE363" s="575"/>
      <c r="BF363" s="30"/>
      <c r="BG363" s="574"/>
      <c r="BH363" s="575"/>
      <c r="BI363" s="30"/>
      <c r="BJ363" s="574"/>
      <c r="BK363" s="575"/>
      <c r="BM363" s="31"/>
      <c r="BN363" s="31"/>
      <c r="BO363" s="31"/>
      <c r="BP363" s="31"/>
      <c r="BQ363" s="31"/>
      <c r="BR363" s="31"/>
      <c r="BS363" s="31"/>
      <c r="BT363" s="31"/>
      <c r="BU363" s="31"/>
      <c r="BV363" s="31"/>
      <c r="BW363" s="31"/>
      <c r="BX363" s="31"/>
      <c r="BY363" s="31"/>
      <c r="BZ363" s="31"/>
      <c r="CA363" s="31"/>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row>
    <row r="364" spans="1:239" s="64" customFormat="1" x14ac:dyDescent="0.2">
      <c r="A364" s="544"/>
      <c r="B364" s="545"/>
      <c r="C364" s="546"/>
      <c r="E364" s="574"/>
      <c r="F364" s="575"/>
      <c r="G364" s="30"/>
      <c r="H364" s="574"/>
      <c r="I364" s="575"/>
      <c r="J364" s="30"/>
      <c r="K364" s="574"/>
      <c r="L364" s="575"/>
      <c r="M364" s="30"/>
      <c r="N364" s="574"/>
      <c r="O364" s="575"/>
      <c r="P364" s="30"/>
      <c r="Q364" s="574"/>
      <c r="R364" s="575"/>
      <c r="S364" s="30"/>
      <c r="T364" s="574"/>
      <c r="U364" s="575"/>
      <c r="V364" s="30"/>
      <c r="W364" s="574"/>
      <c r="X364" s="575"/>
      <c r="Y364" s="30"/>
      <c r="Z364" s="574"/>
      <c r="AA364" s="575"/>
      <c r="AB364" s="30"/>
      <c r="AC364" s="574"/>
      <c r="AD364" s="575"/>
      <c r="AE364" s="30"/>
      <c r="AF364" s="574"/>
      <c r="AG364" s="575"/>
      <c r="AH364" s="30"/>
      <c r="AI364" s="574"/>
      <c r="AJ364" s="575"/>
      <c r="AK364" s="30"/>
      <c r="AL364" s="574"/>
      <c r="AM364" s="575"/>
      <c r="AN364" s="30"/>
      <c r="AO364" s="574"/>
      <c r="AP364" s="575"/>
      <c r="AQ364" s="30"/>
      <c r="AR364" s="574"/>
      <c r="AS364" s="575"/>
      <c r="AT364" s="30"/>
      <c r="AU364" s="574"/>
      <c r="AV364" s="575"/>
      <c r="AW364" s="30"/>
      <c r="AX364" s="574"/>
      <c r="AY364" s="575"/>
      <c r="AZ364" s="30"/>
      <c r="BA364" s="574"/>
      <c r="BB364" s="575"/>
      <c r="BC364" s="30"/>
      <c r="BD364" s="574"/>
      <c r="BE364" s="575"/>
      <c r="BF364" s="30"/>
      <c r="BG364" s="574"/>
      <c r="BH364" s="575"/>
      <c r="BI364" s="30"/>
      <c r="BJ364" s="574"/>
      <c r="BK364" s="575"/>
      <c r="BM364" s="31"/>
      <c r="BN364" s="31"/>
      <c r="BO364" s="31"/>
      <c r="BP364" s="31"/>
      <c r="BQ364" s="31"/>
      <c r="BR364" s="31"/>
      <c r="BS364" s="31"/>
      <c r="BT364" s="31"/>
      <c r="BU364" s="31"/>
      <c r="BV364" s="31"/>
      <c r="BW364" s="31"/>
      <c r="BX364" s="31"/>
      <c r="BY364" s="31"/>
      <c r="BZ364" s="31"/>
      <c r="CA364" s="31"/>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row>
    <row r="365" spans="1:239" s="64" customFormat="1" x14ac:dyDescent="0.2">
      <c r="A365" s="544"/>
      <c r="B365" s="545"/>
      <c r="C365" s="546"/>
      <c r="E365" s="574"/>
      <c r="F365" s="575"/>
      <c r="G365" s="30"/>
      <c r="H365" s="574"/>
      <c r="I365" s="575"/>
      <c r="J365" s="30"/>
      <c r="K365" s="574"/>
      <c r="L365" s="575"/>
      <c r="M365" s="30"/>
      <c r="N365" s="574"/>
      <c r="O365" s="575"/>
      <c r="P365" s="30"/>
      <c r="Q365" s="574"/>
      <c r="R365" s="575"/>
      <c r="S365" s="30"/>
      <c r="T365" s="574"/>
      <c r="U365" s="575"/>
      <c r="V365" s="30"/>
      <c r="W365" s="574"/>
      <c r="X365" s="575"/>
      <c r="Y365" s="30"/>
      <c r="Z365" s="574"/>
      <c r="AA365" s="575"/>
      <c r="AB365" s="30"/>
      <c r="AC365" s="574"/>
      <c r="AD365" s="575"/>
      <c r="AE365" s="30"/>
      <c r="AF365" s="574"/>
      <c r="AG365" s="575"/>
      <c r="AH365" s="30"/>
      <c r="AI365" s="574"/>
      <c r="AJ365" s="575"/>
      <c r="AK365" s="30"/>
      <c r="AL365" s="574"/>
      <c r="AM365" s="575"/>
      <c r="AN365" s="30"/>
      <c r="AO365" s="574"/>
      <c r="AP365" s="575"/>
      <c r="AQ365" s="30"/>
      <c r="AR365" s="574"/>
      <c r="AS365" s="575"/>
      <c r="AT365" s="30"/>
      <c r="AU365" s="574"/>
      <c r="AV365" s="575"/>
      <c r="AW365" s="30"/>
      <c r="AX365" s="574"/>
      <c r="AY365" s="575"/>
      <c r="AZ365" s="30"/>
      <c r="BA365" s="574"/>
      <c r="BB365" s="575"/>
      <c r="BC365" s="30"/>
      <c r="BD365" s="574"/>
      <c r="BE365" s="575"/>
      <c r="BF365" s="30"/>
      <c r="BG365" s="574"/>
      <c r="BH365" s="575"/>
      <c r="BI365" s="30"/>
      <c r="BJ365" s="574"/>
      <c r="BK365" s="575"/>
      <c r="BM365" s="31"/>
      <c r="BN365" s="31"/>
      <c r="BO365" s="31"/>
      <c r="BP365" s="31"/>
      <c r="BQ365" s="31"/>
      <c r="BR365" s="31"/>
      <c r="BS365" s="31"/>
      <c r="BT365" s="31"/>
      <c r="BU365" s="31"/>
      <c r="BV365" s="31"/>
      <c r="BW365" s="31"/>
      <c r="BX365" s="31"/>
      <c r="BY365" s="31"/>
      <c r="BZ365" s="31"/>
      <c r="CA365" s="31"/>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row>
    <row r="366" spans="1:239" s="64" customFormat="1" x14ac:dyDescent="0.2">
      <c r="A366" s="544"/>
      <c r="B366" s="545"/>
      <c r="C366" s="546"/>
      <c r="E366" s="170"/>
      <c r="F366" s="171"/>
      <c r="G366" s="30"/>
      <c r="H366" s="170"/>
      <c r="I366" s="171"/>
      <c r="J366" s="30"/>
      <c r="K366" s="170"/>
      <c r="L366" s="171"/>
      <c r="M366" s="30"/>
      <c r="N366" s="170"/>
      <c r="O366" s="171"/>
      <c r="P366" s="30"/>
      <c r="Q366" s="170"/>
      <c r="R366" s="171"/>
      <c r="S366" s="30"/>
      <c r="T366" s="170"/>
      <c r="U366" s="171"/>
      <c r="V366" s="30"/>
      <c r="W366" s="170"/>
      <c r="X366" s="171"/>
      <c r="Y366" s="30"/>
      <c r="Z366" s="170"/>
      <c r="AA366" s="171"/>
      <c r="AB366" s="30"/>
      <c r="AC366" s="170"/>
      <c r="AD366" s="171"/>
      <c r="AE366" s="30"/>
      <c r="AF366" s="170"/>
      <c r="AG366" s="171"/>
      <c r="AH366" s="30"/>
      <c r="AI366" s="170"/>
      <c r="AJ366" s="171"/>
      <c r="AK366" s="30"/>
      <c r="AL366" s="170"/>
      <c r="AM366" s="171"/>
      <c r="AN366" s="30"/>
      <c r="AO366" s="170"/>
      <c r="AP366" s="171"/>
      <c r="AQ366" s="30"/>
      <c r="AR366" s="170"/>
      <c r="AS366" s="171"/>
      <c r="AT366" s="30"/>
      <c r="AU366" s="170"/>
      <c r="AV366" s="171"/>
      <c r="AW366" s="30"/>
      <c r="AX366" s="170"/>
      <c r="AY366" s="171"/>
      <c r="AZ366" s="30"/>
      <c r="BA366" s="170"/>
      <c r="BB366" s="171"/>
      <c r="BC366" s="30"/>
      <c r="BD366" s="170"/>
      <c r="BE366" s="171"/>
      <c r="BF366" s="30"/>
      <c r="BG366" s="170"/>
      <c r="BH366" s="171"/>
      <c r="BI366" s="30"/>
      <c r="BJ366" s="170"/>
      <c r="BK366" s="171"/>
      <c r="BL366" s="62"/>
      <c r="BM366" s="31"/>
      <c r="BN366" s="31"/>
      <c r="BO366" s="31"/>
      <c r="BP366" s="31"/>
      <c r="BQ366" s="31"/>
      <c r="BR366" s="31"/>
      <c r="BS366" s="31"/>
      <c r="BT366" s="31"/>
      <c r="BU366" s="31"/>
      <c r="BV366" s="31"/>
      <c r="BW366" s="31"/>
      <c r="BX366" s="31"/>
      <c r="BY366" s="31"/>
      <c r="BZ366" s="31"/>
      <c r="CA366" s="31"/>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row>
    <row r="367" spans="1:239" s="64" customFormat="1" x14ac:dyDescent="0.2">
      <c r="A367" s="544"/>
      <c r="B367" s="545"/>
      <c r="C367" s="546"/>
      <c r="E367" s="574"/>
      <c r="F367" s="575"/>
      <c r="G367" s="30"/>
      <c r="H367" s="574"/>
      <c r="I367" s="575"/>
      <c r="J367" s="30"/>
      <c r="K367" s="574"/>
      <c r="L367" s="575"/>
      <c r="M367" s="30"/>
      <c r="N367" s="574"/>
      <c r="O367" s="575"/>
      <c r="P367" s="30"/>
      <c r="Q367" s="574"/>
      <c r="R367" s="575"/>
      <c r="S367" s="30"/>
      <c r="T367" s="574"/>
      <c r="U367" s="575"/>
      <c r="V367" s="30"/>
      <c r="W367" s="574"/>
      <c r="X367" s="575"/>
      <c r="Y367" s="30"/>
      <c r="Z367" s="574"/>
      <c r="AA367" s="575"/>
      <c r="AB367" s="30"/>
      <c r="AC367" s="574"/>
      <c r="AD367" s="575"/>
      <c r="AE367" s="30"/>
      <c r="AF367" s="574"/>
      <c r="AG367" s="575"/>
      <c r="AH367" s="30"/>
      <c r="AI367" s="574"/>
      <c r="AJ367" s="575"/>
      <c r="AK367" s="30"/>
      <c r="AL367" s="574"/>
      <c r="AM367" s="575"/>
      <c r="AN367" s="30"/>
      <c r="AO367" s="574"/>
      <c r="AP367" s="575"/>
      <c r="AQ367" s="30"/>
      <c r="AR367" s="574"/>
      <c r="AS367" s="575"/>
      <c r="AT367" s="30"/>
      <c r="AU367" s="574"/>
      <c r="AV367" s="575"/>
      <c r="AW367" s="30"/>
      <c r="AX367" s="574"/>
      <c r="AY367" s="575"/>
      <c r="AZ367" s="30"/>
      <c r="BA367" s="574"/>
      <c r="BB367" s="575"/>
      <c r="BC367" s="30"/>
      <c r="BD367" s="574"/>
      <c r="BE367" s="575"/>
      <c r="BF367" s="30"/>
      <c r="BG367" s="574"/>
      <c r="BH367" s="575"/>
      <c r="BI367" s="30"/>
      <c r="BJ367" s="574"/>
      <c r="BK367" s="575"/>
      <c r="BM367" s="31"/>
      <c r="BN367" s="31"/>
      <c r="BO367" s="31"/>
      <c r="BP367" s="31"/>
      <c r="BQ367" s="31"/>
      <c r="BR367" s="31"/>
      <c r="BS367" s="31"/>
      <c r="BT367" s="31"/>
      <c r="BU367" s="31"/>
      <c r="BV367" s="31"/>
      <c r="BW367" s="31"/>
      <c r="BX367" s="31"/>
      <c r="BY367" s="31"/>
      <c r="BZ367" s="31"/>
      <c r="CA367" s="31"/>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row>
    <row r="368" spans="1:239" s="64" customFormat="1" x14ac:dyDescent="0.2">
      <c r="A368" s="544"/>
      <c r="B368" s="545"/>
      <c r="C368" s="546"/>
      <c r="E368" s="574"/>
      <c r="F368" s="575"/>
      <c r="G368" s="30"/>
      <c r="H368" s="574"/>
      <c r="I368" s="575"/>
      <c r="J368" s="30"/>
      <c r="K368" s="574"/>
      <c r="L368" s="575"/>
      <c r="M368" s="30"/>
      <c r="N368" s="574"/>
      <c r="O368" s="575"/>
      <c r="P368" s="30"/>
      <c r="Q368" s="574"/>
      <c r="R368" s="575"/>
      <c r="S368" s="30"/>
      <c r="T368" s="574"/>
      <c r="U368" s="575"/>
      <c r="V368" s="30"/>
      <c r="W368" s="574"/>
      <c r="X368" s="575"/>
      <c r="Y368" s="30"/>
      <c r="Z368" s="574"/>
      <c r="AA368" s="575"/>
      <c r="AB368" s="30"/>
      <c r="AC368" s="574"/>
      <c r="AD368" s="575"/>
      <c r="AE368" s="30"/>
      <c r="AF368" s="574"/>
      <c r="AG368" s="575"/>
      <c r="AH368" s="30"/>
      <c r="AI368" s="574"/>
      <c r="AJ368" s="575"/>
      <c r="AK368" s="30"/>
      <c r="AL368" s="574"/>
      <c r="AM368" s="575"/>
      <c r="AN368" s="30"/>
      <c r="AO368" s="574"/>
      <c r="AP368" s="575"/>
      <c r="AQ368" s="30"/>
      <c r="AR368" s="574"/>
      <c r="AS368" s="575"/>
      <c r="AT368" s="30"/>
      <c r="AU368" s="574"/>
      <c r="AV368" s="575"/>
      <c r="AW368" s="30"/>
      <c r="AX368" s="574"/>
      <c r="AY368" s="575"/>
      <c r="AZ368" s="30"/>
      <c r="BA368" s="574"/>
      <c r="BB368" s="575"/>
      <c r="BC368" s="30"/>
      <c r="BD368" s="574"/>
      <c r="BE368" s="575"/>
      <c r="BF368" s="30"/>
      <c r="BG368" s="574"/>
      <c r="BH368" s="575"/>
      <c r="BI368" s="30"/>
      <c r="BJ368" s="574"/>
      <c r="BK368" s="575"/>
      <c r="BM368" s="31"/>
      <c r="BN368" s="31"/>
      <c r="BO368" s="31"/>
      <c r="BP368" s="31"/>
      <c r="BQ368" s="31"/>
      <c r="BR368" s="31"/>
      <c r="BS368" s="31"/>
      <c r="BT368" s="31"/>
      <c r="BU368" s="31"/>
      <c r="BV368" s="31"/>
      <c r="BW368" s="31"/>
      <c r="BX368" s="31"/>
      <c r="BY368" s="31"/>
      <c r="BZ368" s="31"/>
      <c r="CA368" s="31"/>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row>
    <row r="369" spans="1:189" s="64" customFormat="1" x14ac:dyDescent="0.2">
      <c r="A369" s="544"/>
      <c r="B369" s="545"/>
      <c r="C369" s="546"/>
      <c r="E369" s="574"/>
      <c r="F369" s="575"/>
      <c r="G369" s="30"/>
      <c r="H369" s="574"/>
      <c r="I369" s="575"/>
      <c r="J369" s="30"/>
      <c r="K369" s="574"/>
      <c r="L369" s="575"/>
      <c r="M369" s="30"/>
      <c r="N369" s="574"/>
      <c r="O369" s="575"/>
      <c r="P369" s="30"/>
      <c r="Q369" s="574"/>
      <c r="R369" s="575"/>
      <c r="S369" s="30"/>
      <c r="T369" s="574"/>
      <c r="U369" s="575"/>
      <c r="V369" s="30"/>
      <c r="W369" s="574"/>
      <c r="X369" s="575"/>
      <c r="Y369" s="30"/>
      <c r="Z369" s="574"/>
      <c r="AA369" s="575"/>
      <c r="AB369" s="30"/>
      <c r="AC369" s="574"/>
      <c r="AD369" s="575"/>
      <c r="AE369" s="30"/>
      <c r="AF369" s="574"/>
      <c r="AG369" s="575"/>
      <c r="AH369" s="30"/>
      <c r="AI369" s="574"/>
      <c r="AJ369" s="575"/>
      <c r="AK369" s="30"/>
      <c r="AL369" s="574"/>
      <c r="AM369" s="575"/>
      <c r="AN369" s="30"/>
      <c r="AO369" s="574"/>
      <c r="AP369" s="575"/>
      <c r="AQ369" s="30"/>
      <c r="AR369" s="574"/>
      <c r="AS369" s="575"/>
      <c r="AT369" s="30"/>
      <c r="AU369" s="574"/>
      <c r="AV369" s="575"/>
      <c r="AW369" s="30"/>
      <c r="AX369" s="574"/>
      <c r="AY369" s="575"/>
      <c r="AZ369" s="30"/>
      <c r="BA369" s="574"/>
      <c r="BB369" s="575"/>
      <c r="BC369" s="30"/>
      <c r="BD369" s="574"/>
      <c r="BE369" s="575"/>
      <c r="BF369" s="30"/>
      <c r="BG369" s="574"/>
      <c r="BH369" s="575"/>
      <c r="BI369" s="30"/>
      <c r="BJ369" s="574"/>
      <c r="BK369" s="575"/>
      <c r="BM369" s="31"/>
      <c r="BN369" s="31"/>
      <c r="BO369" s="31"/>
      <c r="BP369" s="31"/>
      <c r="BQ369" s="31"/>
      <c r="BR369" s="31"/>
      <c r="BS369" s="31"/>
      <c r="BT369" s="31"/>
      <c r="BU369" s="31"/>
      <c r="BV369" s="31"/>
      <c r="BW369" s="31"/>
      <c r="BX369" s="31"/>
      <c r="BY369" s="31"/>
      <c r="BZ369" s="31"/>
      <c r="CA369" s="31"/>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row>
    <row r="370" spans="1:189" s="64" customFormat="1" x14ac:dyDescent="0.2">
      <c r="A370" s="544"/>
      <c r="B370" s="545"/>
      <c r="C370" s="546"/>
      <c r="E370" s="574"/>
      <c r="F370" s="575"/>
      <c r="G370" s="30"/>
      <c r="H370" s="574"/>
      <c r="I370" s="575"/>
      <c r="J370" s="30"/>
      <c r="K370" s="574"/>
      <c r="L370" s="575"/>
      <c r="M370" s="30"/>
      <c r="N370" s="574"/>
      <c r="O370" s="575"/>
      <c r="P370" s="30"/>
      <c r="Q370" s="574"/>
      <c r="R370" s="575"/>
      <c r="S370" s="30"/>
      <c r="T370" s="574"/>
      <c r="U370" s="575"/>
      <c r="V370" s="30"/>
      <c r="W370" s="574"/>
      <c r="X370" s="575"/>
      <c r="Y370" s="30"/>
      <c r="Z370" s="574"/>
      <c r="AA370" s="575"/>
      <c r="AB370" s="30"/>
      <c r="AC370" s="574"/>
      <c r="AD370" s="575"/>
      <c r="AE370" s="30"/>
      <c r="AF370" s="574"/>
      <c r="AG370" s="575"/>
      <c r="AH370" s="30"/>
      <c r="AI370" s="574"/>
      <c r="AJ370" s="575"/>
      <c r="AK370" s="30"/>
      <c r="AL370" s="574"/>
      <c r="AM370" s="575"/>
      <c r="AN370" s="30"/>
      <c r="AO370" s="574"/>
      <c r="AP370" s="575"/>
      <c r="AQ370" s="30"/>
      <c r="AR370" s="574"/>
      <c r="AS370" s="575"/>
      <c r="AT370" s="30"/>
      <c r="AU370" s="574"/>
      <c r="AV370" s="575"/>
      <c r="AW370" s="30"/>
      <c r="AX370" s="574"/>
      <c r="AY370" s="575"/>
      <c r="AZ370" s="30"/>
      <c r="BA370" s="574"/>
      <c r="BB370" s="575"/>
      <c r="BC370" s="30"/>
      <c r="BD370" s="574"/>
      <c r="BE370" s="575"/>
      <c r="BF370" s="30"/>
      <c r="BG370" s="574"/>
      <c r="BH370" s="575"/>
      <c r="BI370" s="30"/>
      <c r="BJ370" s="574"/>
      <c r="BK370" s="575"/>
      <c r="BM370" s="31"/>
      <c r="BN370" s="31"/>
      <c r="BO370" s="31"/>
      <c r="BP370" s="31"/>
      <c r="BQ370" s="31"/>
      <c r="BR370" s="31"/>
      <c r="BS370" s="31"/>
      <c r="BT370" s="31"/>
      <c r="BU370" s="31"/>
      <c r="BV370" s="31"/>
      <c r="BW370" s="31"/>
      <c r="BX370" s="31"/>
      <c r="BY370" s="31"/>
      <c r="BZ370" s="31"/>
      <c r="CA370" s="31"/>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row>
    <row r="371" spans="1:189" s="64" customFormat="1" x14ac:dyDescent="0.2">
      <c r="A371" s="544"/>
      <c r="B371" s="545"/>
      <c r="C371" s="546"/>
      <c r="E371" s="170"/>
      <c r="F371" s="171"/>
      <c r="G371" s="30"/>
      <c r="H371" s="170"/>
      <c r="I371" s="171"/>
      <c r="J371" s="30"/>
      <c r="K371" s="170"/>
      <c r="L371" s="171"/>
      <c r="M371" s="30"/>
      <c r="N371" s="170"/>
      <c r="O371" s="171"/>
      <c r="P371" s="30"/>
      <c r="Q371" s="170"/>
      <c r="R371" s="171"/>
      <c r="S371" s="30"/>
      <c r="T371" s="170"/>
      <c r="U371" s="171"/>
      <c r="V371" s="30"/>
      <c r="W371" s="170"/>
      <c r="X371" s="171"/>
      <c r="Y371" s="30"/>
      <c r="Z371" s="170"/>
      <c r="AA371" s="171"/>
      <c r="AB371" s="30"/>
      <c r="AC371" s="170"/>
      <c r="AD371" s="171"/>
      <c r="AE371" s="30"/>
      <c r="AF371" s="170"/>
      <c r="AG371" s="171"/>
      <c r="AH371" s="30"/>
      <c r="AI371" s="170"/>
      <c r="AJ371" s="171"/>
      <c r="AK371" s="30"/>
      <c r="AL371" s="170"/>
      <c r="AM371" s="171"/>
      <c r="AN371" s="30"/>
      <c r="AO371" s="170"/>
      <c r="AP371" s="171"/>
      <c r="AQ371" s="30"/>
      <c r="AR371" s="170"/>
      <c r="AS371" s="171"/>
      <c r="AT371" s="30"/>
      <c r="AU371" s="170"/>
      <c r="AV371" s="171"/>
      <c r="AW371" s="30"/>
      <c r="AX371" s="170"/>
      <c r="AY371" s="171"/>
      <c r="AZ371" s="30"/>
      <c r="BA371" s="170"/>
      <c r="BB371" s="171"/>
      <c r="BC371" s="30"/>
      <c r="BD371" s="170"/>
      <c r="BE371" s="171"/>
      <c r="BF371" s="30"/>
      <c r="BG371" s="170"/>
      <c r="BH371" s="171"/>
      <c r="BI371" s="30"/>
      <c r="BJ371" s="170"/>
      <c r="BK371" s="171"/>
      <c r="BL371" s="62"/>
      <c r="BM371" s="31"/>
      <c r="BN371" s="31"/>
      <c r="BO371" s="31"/>
      <c r="BP371" s="31"/>
      <c r="BQ371" s="31"/>
      <c r="BR371" s="31"/>
      <c r="BS371" s="31"/>
      <c r="BT371" s="31"/>
      <c r="BU371" s="31"/>
      <c r="BV371" s="31"/>
      <c r="BW371" s="31"/>
      <c r="BX371" s="31"/>
      <c r="BY371" s="31"/>
      <c r="BZ371" s="31"/>
      <c r="CA371" s="31"/>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row>
    <row r="372" spans="1:189" s="64" customFormat="1" x14ac:dyDescent="0.2">
      <c r="A372" s="544"/>
      <c r="B372" s="545"/>
      <c r="C372" s="546"/>
      <c r="E372" s="574"/>
      <c r="F372" s="575"/>
      <c r="G372" s="30"/>
      <c r="H372" s="574"/>
      <c r="I372" s="575"/>
      <c r="J372" s="30"/>
      <c r="K372" s="574"/>
      <c r="L372" s="575"/>
      <c r="M372" s="30"/>
      <c r="N372" s="574"/>
      <c r="O372" s="575"/>
      <c r="P372" s="30"/>
      <c r="Q372" s="574"/>
      <c r="R372" s="575"/>
      <c r="S372" s="30"/>
      <c r="T372" s="574"/>
      <c r="U372" s="575"/>
      <c r="V372" s="30"/>
      <c r="W372" s="574"/>
      <c r="X372" s="575"/>
      <c r="Y372" s="30"/>
      <c r="Z372" s="574"/>
      <c r="AA372" s="575"/>
      <c r="AB372" s="30"/>
      <c r="AC372" s="574"/>
      <c r="AD372" s="575"/>
      <c r="AE372" s="30"/>
      <c r="AF372" s="574"/>
      <c r="AG372" s="575"/>
      <c r="AH372" s="30"/>
      <c r="AI372" s="574"/>
      <c r="AJ372" s="575"/>
      <c r="AK372" s="30"/>
      <c r="AL372" s="574"/>
      <c r="AM372" s="575"/>
      <c r="AN372" s="30"/>
      <c r="AO372" s="574"/>
      <c r="AP372" s="575"/>
      <c r="AQ372" s="30"/>
      <c r="AR372" s="574"/>
      <c r="AS372" s="575"/>
      <c r="AT372" s="30"/>
      <c r="AU372" s="574"/>
      <c r="AV372" s="575"/>
      <c r="AW372" s="30"/>
      <c r="AX372" s="574"/>
      <c r="AY372" s="575"/>
      <c r="AZ372" s="30"/>
      <c r="BA372" s="574"/>
      <c r="BB372" s="575"/>
      <c r="BC372" s="30"/>
      <c r="BD372" s="574"/>
      <c r="BE372" s="575"/>
      <c r="BF372" s="30"/>
      <c r="BG372" s="574"/>
      <c r="BH372" s="575"/>
      <c r="BI372" s="30"/>
      <c r="BJ372" s="574"/>
      <c r="BK372" s="575"/>
      <c r="BM372" s="31"/>
      <c r="BN372" s="31"/>
      <c r="BO372" s="31"/>
      <c r="BP372" s="31"/>
      <c r="BQ372" s="31"/>
      <c r="BR372" s="31"/>
      <c r="BS372" s="31"/>
      <c r="BT372" s="31"/>
      <c r="BU372" s="31"/>
      <c r="BV372" s="31"/>
      <c r="BW372" s="31"/>
      <c r="BX372" s="31"/>
      <c r="BY372" s="31"/>
      <c r="BZ372" s="31"/>
      <c r="CA372" s="31"/>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row>
    <row r="373" spans="1:189" s="64" customFormat="1" x14ac:dyDescent="0.2">
      <c r="A373" s="544"/>
      <c r="B373" s="545"/>
      <c r="C373" s="546"/>
      <c r="E373" s="574"/>
      <c r="F373" s="575"/>
      <c r="G373" s="30"/>
      <c r="H373" s="574"/>
      <c r="I373" s="575"/>
      <c r="J373" s="30"/>
      <c r="K373" s="574"/>
      <c r="L373" s="575"/>
      <c r="M373" s="30"/>
      <c r="N373" s="574"/>
      <c r="O373" s="575"/>
      <c r="P373" s="30"/>
      <c r="Q373" s="574"/>
      <c r="R373" s="575"/>
      <c r="S373" s="30"/>
      <c r="T373" s="574"/>
      <c r="U373" s="575"/>
      <c r="V373" s="30"/>
      <c r="W373" s="574"/>
      <c r="X373" s="575"/>
      <c r="Y373" s="30"/>
      <c r="Z373" s="574"/>
      <c r="AA373" s="575"/>
      <c r="AB373" s="30"/>
      <c r="AC373" s="574"/>
      <c r="AD373" s="575"/>
      <c r="AE373" s="30"/>
      <c r="AF373" s="574"/>
      <c r="AG373" s="575"/>
      <c r="AH373" s="30"/>
      <c r="AI373" s="574"/>
      <c r="AJ373" s="575"/>
      <c r="AK373" s="30"/>
      <c r="AL373" s="574"/>
      <c r="AM373" s="575"/>
      <c r="AN373" s="30"/>
      <c r="AO373" s="574"/>
      <c r="AP373" s="575"/>
      <c r="AQ373" s="30"/>
      <c r="AR373" s="574"/>
      <c r="AS373" s="575"/>
      <c r="AT373" s="30"/>
      <c r="AU373" s="574"/>
      <c r="AV373" s="575"/>
      <c r="AW373" s="30"/>
      <c r="AX373" s="574"/>
      <c r="AY373" s="575"/>
      <c r="AZ373" s="30"/>
      <c r="BA373" s="574"/>
      <c r="BB373" s="575"/>
      <c r="BC373" s="30"/>
      <c r="BD373" s="574"/>
      <c r="BE373" s="575"/>
      <c r="BF373" s="30"/>
      <c r="BG373" s="574"/>
      <c r="BH373" s="575"/>
      <c r="BI373" s="30"/>
      <c r="BJ373" s="574"/>
      <c r="BK373" s="575"/>
      <c r="BM373" s="31"/>
      <c r="BN373" s="31"/>
      <c r="BO373" s="31"/>
      <c r="BP373" s="31"/>
      <c r="BQ373" s="31"/>
      <c r="BR373" s="31"/>
      <c r="BS373" s="31"/>
      <c r="BT373" s="31"/>
      <c r="BU373" s="31"/>
      <c r="BV373" s="31"/>
      <c r="BW373" s="31"/>
      <c r="BX373" s="31"/>
      <c r="BY373" s="31"/>
      <c r="BZ373" s="31"/>
      <c r="CA373" s="31"/>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row>
    <row r="374" spans="1:189" s="64" customFormat="1" x14ac:dyDescent="0.2">
      <c r="A374" s="544"/>
      <c r="B374" s="545"/>
      <c r="C374" s="546"/>
      <c r="E374" s="574"/>
      <c r="F374" s="575"/>
      <c r="G374" s="30"/>
      <c r="H374" s="574"/>
      <c r="I374" s="575"/>
      <c r="J374" s="30"/>
      <c r="K374" s="574"/>
      <c r="L374" s="575"/>
      <c r="M374" s="30"/>
      <c r="N374" s="574"/>
      <c r="O374" s="575"/>
      <c r="P374" s="30"/>
      <c r="Q374" s="574"/>
      <c r="R374" s="575"/>
      <c r="S374" s="30"/>
      <c r="T374" s="574"/>
      <c r="U374" s="575"/>
      <c r="V374" s="30"/>
      <c r="W374" s="574"/>
      <c r="X374" s="575"/>
      <c r="Y374" s="30"/>
      <c r="Z374" s="574"/>
      <c r="AA374" s="575"/>
      <c r="AB374" s="30"/>
      <c r="AC374" s="574"/>
      <c r="AD374" s="575"/>
      <c r="AE374" s="30"/>
      <c r="AF374" s="574"/>
      <c r="AG374" s="575"/>
      <c r="AH374" s="30"/>
      <c r="AI374" s="574"/>
      <c r="AJ374" s="575"/>
      <c r="AK374" s="30"/>
      <c r="AL374" s="574"/>
      <c r="AM374" s="575"/>
      <c r="AN374" s="30"/>
      <c r="AO374" s="574"/>
      <c r="AP374" s="575"/>
      <c r="AQ374" s="30"/>
      <c r="AR374" s="574"/>
      <c r="AS374" s="575"/>
      <c r="AT374" s="30"/>
      <c r="AU374" s="574"/>
      <c r="AV374" s="575"/>
      <c r="AW374" s="30"/>
      <c r="AX374" s="574"/>
      <c r="AY374" s="575"/>
      <c r="AZ374" s="30"/>
      <c r="BA374" s="574"/>
      <c r="BB374" s="575"/>
      <c r="BC374" s="30"/>
      <c r="BD374" s="574"/>
      <c r="BE374" s="575"/>
      <c r="BF374" s="30"/>
      <c r="BG374" s="574"/>
      <c r="BH374" s="575"/>
      <c r="BI374" s="30"/>
      <c r="BJ374" s="574"/>
      <c r="BK374" s="575"/>
      <c r="BM374" s="31"/>
      <c r="BN374" s="31"/>
      <c r="BO374" s="31"/>
      <c r="BP374" s="31"/>
      <c r="BQ374" s="31"/>
      <c r="BR374" s="31"/>
      <c r="BS374" s="31"/>
      <c r="BT374" s="31"/>
      <c r="BU374" s="31"/>
      <c r="BV374" s="31"/>
      <c r="BW374" s="31"/>
      <c r="BX374" s="31"/>
      <c r="BY374" s="31"/>
      <c r="BZ374" s="31"/>
      <c r="CA374" s="31"/>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row>
    <row r="375" spans="1:189" s="64" customFormat="1" x14ac:dyDescent="0.2">
      <c r="A375" s="544" t="s">
        <v>116</v>
      </c>
      <c r="B375" s="545"/>
      <c r="C375" s="546"/>
      <c r="E375" s="574"/>
      <c r="F375" s="575"/>
      <c r="G375" s="30"/>
      <c r="H375" s="574"/>
      <c r="I375" s="575"/>
      <c r="J375" s="30"/>
      <c r="K375" s="574"/>
      <c r="L375" s="575"/>
      <c r="M375" s="30"/>
      <c r="N375" s="574"/>
      <c r="O375" s="575"/>
      <c r="P375" s="30"/>
      <c r="Q375" s="574"/>
      <c r="R375" s="575"/>
      <c r="S375" s="30"/>
      <c r="T375" s="574"/>
      <c r="U375" s="575"/>
      <c r="V375" s="30"/>
      <c r="W375" s="574"/>
      <c r="X375" s="575"/>
      <c r="Y375" s="30"/>
      <c r="Z375" s="574"/>
      <c r="AA375" s="575"/>
      <c r="AB375" s="30"/>
      <c r="AC375" s="574"/>
      <c r="AD375" s="575"/>
      <c r="AE375" s="30"/>
      <c r="AF375" s="574"/>
      <c r="AG375" s="575"/>
      <c r="AH375" s="30"/>
      <c r="AI375" s="574"/>
      <c r="AJ375" s="575"/>
      <c r="AK375" s="30"/>
      <c r="AL375" s="574"/>
      <c r="AM375" s="575"/>
      <c r="AN375" s="30"/>
      <c r="AO375" s="574"/>
      <c r="AP375" s="575"/>
      <c r="AQ375" s="30"/>
      <c r="AR375" s="574"/>
      <c r="AS375" s="575"/>
      <c r="AT375" s="30"/>
      <c r="AU375" s="574"/>
      <c r="AV375" s="575"/>
      <c r="AW375" s="30"/>
      <c r="AX375" s="574"/>
      <c r="AY375" s="575"/>
      <c r="AZ375" s="30"/>
      <c r="BA375" s="574"/>
      <c r="BB375" s="575"/>
      <c r="BC375" s="30"/>
      <c r="BD375" s="574"/>
      <c r="BE375" s="575"/>
      <c r="BF375" s="30"/>
      <c r="BG375" s="574"/>
      <c r="BH375" s="575"/>
      <c r="BI375" s="30"/>
      <c r="BJ375" s="574"/>
      <c r="BK375" s="575"/>
      <c r="BM375" s="31"/>
      <c r="BN375" s="31"/>
      <c r="BO375" s="31"/>
      <c r="BP375" s="31"/>
      <c r="BQ375" s="31"/>
      <c r="BR375" s="31"/>
      <c r="BS375" s="31"/>
      <c r="BT375" s="31"/>
      <c r="BU375" s="31"/>
      <c r="BV375" s="31"/>
      <c r="BW375" s="31"/>
      <c r="BX375" s="31"/>
      <c r="BY375" s="31"/>
      <c r="BZ375" s="31"/>
      <c r="CA375" s="31"/>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row>
    <row r="376" spans="1:189" s="64" customFormat="1" hidden="1" x14ac:dyDescent="0.2">
      <c r="A376" s="544"/>
      <c r="B376" s="545" t="s">
        <v>116</v>
      </c>
      <c r="C376" s="546"/>
      <c r="E376" s="574"/>
      <c r="F376" s="575"/>
      <c r="G376" s="30"/>
      <c r="H376" s="574"/>
      <c r="I376" s="575"/>
      <c r="J376" s="30"/>
      <c r="K376" s="574"/>
      <c r="L376" s="575"/>
      <c r="M376" s="30"/>
      <c r="N376" s="574"/>
      <c r="O376" s="575"/>
      <c r="P376" s="30"/>
      <c r="Q376" s="574"/>
      <c r="R376" s="575"/>
      <c r="S376" s="30"/>
      <c r="T376" s="574"/>
      <c r="U376" s="575"/>
      <c r="V376" s="30"/>
      <c r="W376" s="574"/>
      <c r="X376" s="575"/>
      <c r="Y376" s="30"/>
      <c r="Z376" s="574"/>
      <c r="AA376" s="575"/>
      <c r="AB376" s="30"/>
      <c r="AC376" s="574"/>
      <c r="AD376" s="575"/>
      <c r="AE376" s="30"/>
      <c r="AF376" s="574"/>
      <c r="AG376" s="575"/>
      <c r="AH376" s="30"/>
      <c r="AI376" s="574"/>
      <c r="AJ376" s="575"/>
      <c r="AK376" s="30"/>
      <c r="AL376" s="574"/>
      <c r="AM376" s="575"/>
      <c r="AN376" s="30"/>
      <c r="AO376" s="574"/>
      <c r="AP376" s="575"/>
      <c r="AQ376" s="30"/>
      <c r="AR376" s="574"/>
      <c r="AS376" s="575"/>
      <c r="AT376" s="30"/>
      <c r="AU376" s="574"/>
      <c r="AV376" s="575"/>
      <c r="AW376" s="30"/>
      <c r="AX376" s="574"/>
      <c r="AY376" s="575"/>
      <c r="AZ376" s="30"/>
      <c r="BA376" s="574"/>
      <c r="BB376" s="575"/>
      <c r="BC376" s="30"/>
      <c r="BD376" s="574"/>
      <c r="BE376" s="575"/>
      <c r="BF376" s="30"/>
      <c r="BG376" s="574"/>
      <c r="BH376" s="575"/>
      <c r="BI376" s="30"/>
      <c r="BJ376" s="574"/>
      <c r="BK376" s="575"/>
      <c r="BM376" s="31"/>
      <c r="BN376" s="31"/>
      <c r="BO376" s="31"/>
      <c r="BP376" s="31"/>
      <c r="BQ376" s="31"/>
      <c r="BR376" s="31"/>
      <c r="BS376" s="31"/>
      <c r="BT376" s="31"/>
      <c r="BU376" s="31"/>
      <c r="BV376" s="31"/>
      <c r="BW376" s="31"/>
      <c r="BX376" s="31"/>
      <c r="BY376" s="31"/>
      <c r="BZ376" s="31"/>
      <c r="CA376" s="31"/>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row>
    <row r="377" spans="1:189" s="64" customFormat="1" hidden="1" x14ac:dyDescent="0.2">
      <c r="A377" s="544"/>
      <c r="B377" s="576" t="s">
        <v>140</v>
      </c>
      <c r="C377" s="1267" t="s">
        <v>144</v>
      </c>
      <c r="D377" s="1268"/>
      <c r="E377" s="1268"/>
      <c r="F377" s="1268"/>
      <c r="G377" s="1268"/>
      <c r="H377" s="1268"/>
      <c r="I377" s="1268"/>
      <c r="J377" s="1268"/>
      <c r="K377" s="1268"/>
      <c r="L377" s="1268"/>
      <c r="M377" s="1268"/>
      <c r="N377" s="1268"/>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9"/>
      <c r="BM377" s="31"/>
      <c r="BN377" s="31"/>
      <c r="BO377" s="31"/>
      <c r="BP377" s="31"/>
      <c r="BQ377" s="31"/>
      <c r="BR377" s="31"/>
      <c r="BS377" s="31"/>
      <c r="BT377" s="31"/>
      <c r="BU377" s="31"/>
      <c r="BV377" s="31"/>
      <c r="BW377" s="31"/>
      <c r="BX377" s="31"/>
      <c r="BY377" s="31"/>
      <c r="BZ377" s="31"/>
      <c r="CA377" s="31"/>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row>
    <row r="378" spans="1:189" s="64" customFormat="1" hidden="1" x14ac:dyDescent="0.2">
      <c r="A378" s="544"/>
      <c r="B378" s="576" t="s">
        <v>127</v>
      </c>
      <c r="C378" s="1266" t="s">
        <v>150</v>
      </c>
      <c r="D378" s="1194"/>
      <c r="E378" s="1194"/>
      <c r="F378" s="1194"/>
      <c r="G378" s="1194"/>
      <c r="H378" s="1194"/>
      <c r="I378" s="1194"/>
      <c r="J378" s="1194"/>
      <c r="K378" s="1194"/>
      <c r="L378" s="1194"/>
      <c r="M378" s="1194"/>
      <c r="N378" s="1194"/>
      <c r="O378" s="1194"/>
      <c r="P378" s="1194"/>
      <c r="Q378" s="1194"/>
      <c r="R378" s="1194"/>
      <c r="S378" s="1194"/>
      <c r="T378" s="1194"/>
      <c r="U378" s="1194"/>
      <c r="V378" s="1194"/>
      <c r="W378" s="1194"/>
      <c r="X378" s="1194"/>
      <c r="Y378" s="1194"/>
      <c r="Z378" s="1194"/>
      <c r="AA378" s="1194"/>
      <c r="AB378" s="1194"/>
      <c r="AC378" s="1194"/>
      <c r="AD378" s="1194"/>
      <c r="AE378" s="1194"/>
      <c r="AF378" s="1194"/>
      <c r="AG378" s="1194"/>
      <c r="AH378" s="1194"/>
      <c r="AI378" s="1194"/>
      <c r="AJ378" s="1194"/>
      <c r="AK378" s="1194"/>
      <c r="AL378" s="1194"/>
      <c r="AM378" s="1194"/>
      <c r="AN378" s="1194"/>
      <c r="AO378" s="1194"/>
      <c r="AP378" s="1194"/>
      <c r="AQ378" s="1194"/>
      <c r="AR378" s="1194"/>
      <c r="AS378" s="1194"/>
      <c r="AT378" s="1194"/>
      <c r="AU378" s="1194"/>
      <c r="AV378" s="1194"/>
      <c r="AW378" s="1194"/>
      <c r="AX378" s="1194"/>
      <c r="AY378" s="1194"/>
      <c r="AZ378" s="1194"/>
      <c r="BA378" s="1194"/>
      <c r="BB378" s="1194"/>
      <c r="BC378" s="1194"/>
      <c r="BD378" s="1194"/>
      <c r="BE378" s="1194"/>
      <c r="BF378" s="1194"/>
      <c r="BG378" s="1194"/>
      <c r="BH378" s="1194"/>
      <c r="BI378" s="1194"/>
      <c r="BJ378" s="1194"/>
      <c r="BK378" s="1194"/>
      <c r="BM378" s="31"/>
      <c r="BN378" s="31"/>
      <c r="BO378" s="31"/>
      <c r="BP378" s="31"/>
      <c r="BQ378" s="31"/>
      <c r="BR378" s="31"/>
      <c r="BS378" s="31"/>
      <c r="BT378" s="31"/>
      <c r="BU378" s="31"/>
      <c r="BV378" s="31"/>
      <c r="BW378" s="31"/>
      <c r="BX378" s="31"/>
      <c r="BY378" s="31"/>
      <c r="BZ378" s="31"/>
      <c r="CA378" s="31"/>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row>
    <row r="379" spans="1:189" s="64" customFormat="1" ht="54.75" hidden="1" customHeight="1" x14ac:dyDescent="0.2">
      <c r="A379" s="544"/>
      <c r="B379" s="576" t="s">
        <v>122</v>
      </c>
      <c r="C379" s="1194" t="s">
        <v>351</v>
      </c>
      <c r="D379" s="1194"/>
      <c r="E379" s="1194"/>
      <c r="F379" s="1194"/>
      <c r="G379" s="1194"/>
      <c r="H379" s="1194"/>
      <c r="I379" s="1194"/>
      <c r="J379" s="1194"/>
      <c r="K379" s="1194"/>
      <c r="L379" s="1194"/>
      <c r="M379" s="1194"/>
      <c r="N379" s="1194"/>
      <c r="O379" s="1194"/>
      <c r="P379" s="1194"/>
      <c r="Q379" s="1194"/>
      <c r="R379" s="1194"/>
      <c r="S379" s="1194"/>
      <c r="T379" s="1194"/>
      <c r="U379" s="1194"/>
      <c r="V379" s="1194"/>
      <c r="W379" s="1194"/>
      <c r="X379" s="1194"/>
      <c r="Y379" s="1194"/>
      <c r="Z379" s="1194"/>
      <c r="AA379" s="1194"/>
      <c r="AB379" s="1194"/>
      <c r="AC379" s="1194"/>
      <c r="AD379" s="1194"/>
      <c r="AE379" s="1194"/>
      <c r="AF379" s="1194"/>
      <c r="AG379" s="1194"/>
      <c r="AH379" s="1194"/>
      <c r="AI379" s="1194"/>
      <c r="AJ379" s="1194"/>
      <c r="AK379" s="1194"/>
      <c r="AL379" s="1194"/>
      <c r="AM379" s="1194"/>
      <c r="AN379" s="1194"/>
      <c r="AO379" s="1194"/>
      <c r="AP379" s="1194"/>
      <c r="AQ379" s="1194"/>
      <c r="AR379" s="1194"/>
      <c r="AS379" s="1194"/>
      <c r="AT379" s="1194"/>
      <c r="AU379" s="1194"/>
      <c r="AV379" s="1194"/>
      <c r="AW379" s="1194"/>
      <c r="AX379" s="1194"/>
      <c r="AY379" s="1194"/>
      <c r="AZ379" s="1194"/>
      <c r="BA379" s="1194"/>
      <c r="BB379" s="1194"/>
      <c r="BC379" s="1194"/>
      <c r="BD379" s="1194"/>
      <c r="BE379" s="1194"/>
      <c r="BF379" s="1194"/>
      <c r="BG379" s="1194"/>
      <c r="BH379" s="1194"/>
      <c r="BI379" s="1194"/>
      <c r="BJ379" s="1194"/>
      <c r="BK379" s="1194"/>
      <c r="BM379" s="31"/>
      <c r="BN379" s="31"/>
      <c r="BO379" s="31"/>
      <c r="BP379" s="31"/>
      <c r="BQ379" s="31"/>
      <c r="BR379" s="31"/>
      <c r="BS379" s="31"/>
      <c r="BT379" s="31"/>
      <c r="BU379" s="31"/>
      <c r="BV379" s="31"/>
      <c r="BW379" s="31"/>
      <c r="BX379" s="31"/>
      <c r="BY379" s="31"/>
      <c r="BZ379" s="31"/>
      <c r="CA379" s="31"/>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row>
    <row r="380" spans="1:189" s="64" customFormat="1" ht="48" hidden="1" customHeight="1" x14ac:dyDescent="0.2">
      <c r="A380" s="544"/>
      <c r="B380" s="576" t="s">
        <v>99</v>
      </c>
      <c r="C380" s="1194" t="s">
        <v>352</v>
      </c>
      <c r="D380" s="1194"/>
      <c r="E380" s="1194"/>
      <c r="F380" s="1194"/>
      <c r="G380" s="1194"/>
      <c r="H380" s="1194"/>
      <c r="I380" s="1194"/>
      <c r="J380" s="1194"/>
      <c r="K380" s="1194"/>
      <c r="L380" s="1194"/>
      <c r="M380" s="1194"/>
      <c r="N380" s="1194"/>
      <c r="O380" s="1194"/>
      <c r="P380" s="1194"/>
      <c r="Q380" s="1194"/>
      <c r="R380" s="1194"/>
      <c r="S380" s="1194"/>
      <c r="T380" s="1194"/>
      <c r="U380" s="1194"/>
      <c r="V380" s="1194"/>
      <c r="W380" s="1194"/>
      <c r="X380" s="1194"/>
      <c r="Y380" s="1194"/>
      <c r="Z380" s="1194"/>
      <c r="AA380" s="1194"/>
      <c r="AB380" s="1194"/>
      <c r="AC380" s="1194"/>
      <c r="AD380" s="1194"/>
      <c r="AE380" s="1194"/>
      <c r="AF380" s="1194"/>
      <c r="AG380" s="1194"/>
      <c r="AH380" s="1194"/>
      <c r="AI380" s="1194"/>
      <c r="AJ380" s="1194"/>
      <c r="AK380" s="1194"/>
      <c r="AL380" s="1194"/>
      <c r="AM380" s="1194"/>
      <c r="AN380" s="1194"/>
      <c r="AO380" s="1194"/>
      <c r="AP380" s="1194"/>
      <c r="AQ380" s="1194"/>
      <c r="AR380" s="1194"/>
      <c r="AS380" s="1194"/>
      <c r="AT380" s="1194"/>
      <c r="AU380" s="1194"/>
      <c r="AV380" s="1194"/>
      <c r="AW380" s="1194"/>
      <c r="AX380" s="1194"/>
      <c r="AY380" s="1194"/>
      <c r="AZ380" s="1194"/>
      <c r="BA380" s="1194"/>
      <c r="BB380" s="1194"/>
      <c r="BC380" s="1194"/>
      <c r="BD380" s="1194"/>
      <c r="BE380" s="1194"/>
      <c r="BF380" s="1194"/>
      <c r="BG380" s="1194"/>
      <c r="BH380" s="1194"/>
      <c r="BI380" s="1194"/>
      <c r="BJ380" s="1194"/>
      <c r="BK380" s="1194"/>
      <c r="BM380" s="31"/>
      <c r="BN380" s="31"/>
      <c r="BO380" s="31"/>
      <c r="BP380" s="31"/>
      <c r="BQ380" s="31"/>
      <c r="BR380" s="31"/>
      <c r="BS380" s="31"/>
      <c r="BT380" s="31"/>
      <c r="BU380" s="31"/>
      <c r="BV380" s="31"/>
      <c r="BW380" s="31"/>
      <c r="BX380" s="31"/>
      <c r="BY380" s="31"/>
      <c r="BZ380" s="31"/>
      <c r="CA380" s="31"/>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row>
    <row r="381" spans="1:189" s="64" customFormat="1" hidden="1" x14ac:dyDescent="0.2">
      <c r="A381" s="544"/>
      <c r="B381" s="576" t="s">
        <v>117</v>
      </c>
      <c r="C381" s="1194" t="s">
        <v>151</v>
      </c>
      <c r="D381" s="1194"/>
      <c r="E381" s="1194"/>
      <c r="F381" s="1194"/>
      <c r="G381" s="1194"/>
      <c r="H381" s="1194"/>
      <c r="I381" s="1194"/>
      <c r="J381" s="1194"/>
      <c r="K381" s="1194"/>
      <c r="L381" s="1194"/>
      <c r="M381" s="1194"/>
      <c r="N381" s="1194"/>
      <c r="O381" s="1194"/>
      <c r="P381" s="1194"/>
      <c r="Q381" s="1194"/>
      <c r="R381" s="1194"/>
      <c r="S381" s="1194"/>
      <c r="T381" s="1194"/>
      <c r="U381" s="1194"/>
      <c r="V381" s="1194"/>
      <c r="W381" s="1194"/>
      <c r="X381" s="1194"/>
      <c r="Y381" s="1194"/>
      <c r="Z381" s="1194"/>
      <c r="AA381" s="1194"/>
      <c r="AB381" s="1194"/>
      <c r="AC381" s="1194"/>
      <c r="AD381" s="1194"/>
      <c r="AE381" s="1194"/>
      <c r="AF381" s="1194"/>
      <c r="AG381" s="1194"/>
      <c r="AH381" s="1194"/>
      <c r="AI381" s="1194"/>
      <c r="AJ381" s="1194"/>
      <c r="AK381" s="1194"/>
      <c r="AL381" s="1194"/>
      <c r="AM381" s="1194"/>
      <c r="AN381" s="1194"/>
      <c r="AO381" s="1194"/>
      <c r="AP381" s="1194"/>
      <c r="AQ381" s="1194"/>
      <c r="AR381" s="1194"/>
      <c r="AS381" s="1194"/>
      <c r="AT381" s="1194"/>
      <c r="AU381" s="1194"/>
      <c r="AV381" s="1194"/>
      <c r="AW381" s="1194"/>
      <c r="AX381" s="1194"/>
      <c r="AY381" s="1194"/>
      <c r="AZ381" s="1194"/>
      <c r="BA381" s="1194"/>
      <c r="BB381" s="1194"/>
      <c r="BC381" s="1194"/>
      <c r="BD381" s="1194"/>
      <c r="BE381" s="1194"/>
      <c r="BF381" s="1194"/>
      <c r="BG381" s="1194"/>
      <c r="BH381" s="1194"/>
      <c r="BI381" s="1194"/>
      <c r="BJ381" s="1194"/>
      <c r="BK381" s="1194"/>
      <c r="BM381" s="31"/>
      <c r="BN381" s="31"/>
      <c r="BO381" s="31"/>
      <c r="BP381" s="31"/>
      <c r="BQ381" s="31"/>
      <c r="BR381" s="31"/>
      <c r="BS381" s="31"/>
      <c r="BT381" s="31"/>
      <c r="BU381" s="31"/>
      <c r="BV381" s="31"/>
      <c r="BW381" s="31"/>
      <c r="BX381" s="31"/>
      <c r="BY381" s="31"/>
      <c r="BZ381" s="31"/>
      <c r="CA381" s="31"/>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row>
    <row r="382" spans="1:189" s="64" customFormat="1" ht="27" hidden="1" customHeight="1" x14ac:dyDescent="0.2">
      <c r="A382" s="544"/>
      <c r="B382" s="576" t="s">
        <v>123</v>
      </c>
      <c r="C382" s="1194" t="s">
        <v>152</v>
      </c>
      <c r="D382" s="1194"/>
      <c r="E382" s="1194"/>
      <c r="F382" s="1194"/>
      <c r="G382" s="1194"/>
      <c r="H382" s="1194"/>
      <c r="I382" s="1194"/>
      <c r="J382" s="1194"/>
      <c r="K382" s="1194"/>
      <c r="L382" s="1194"/>
      <c r="M382" s="1194"/>
      <c r="N382" s="1194"/>
      <c r="O382" s="1194"/>
      <c r="P382" s="1194"/>
      <c r="Q382" s="1194"/>
      <c r="R382" s="1194"/>
      <c r="S382" s="1194"/>
      <c r="T382" s="1194"/>
      <c r="U382" s="1194"/>
      <c r="V382" s="1194"/>
      <c r="W382" s="1194"/>
      <c r="X382" s="1194"/>
      <c r="Y382" s="1194"/>
      <c r="Z382" s="1194"/>
      <c r="AA382" s="1194"/>
      <c r="AB382" s="1194"/>
      <c r="AC382" s="1194"/>
      <c r="AD382" s="1194"/>
      <c r="AE382" s="1194"/>
      <c r="AF382" s="1194"/>
      <c r="AG382" s="1194"/>
      <c r="AH382" s="1194"/>
      <c r="AI382" s="1194"/>
      <c r="AJ382" s="1194"/>
      <c r="AK382" s="1194"/>
      <c r="AL382" s="1194"/>
      <c r="AM382" s="1194"/>
      <c r="AN382" s="1194"/>
      <c r="AO382" s="1194"/>
      <c r="AP382" s="1194"/>
      <c r="AQ382" s="1194"/>
      <c r="AR382" s="1194"/>
      <c r="AS382" s="1194"/>
      <c r="AT382" s="1194"/>
      <c r="AU382" s="1194"/>
      <c r="AV382" s="1194"/>
      <c r="AW382" s="1194"/>
      <c r="AX382" s="1194"/>
      <c r="AY382" s="1194"/>
      <c r="AZ382" s="1194"/>
      <c r="BA382" s="1194"/>
      <c r="BB382" s="1194"/>
      <c r="BC382" s="1194"/>
      <c r="BD382" s="1194"/>
      <c r="BE382" s="1194"/>
      <c r="BF382" s="1194"/>
      <c r="BG382" s="1194"/>
      <c r="BH382" s="1194"/>
      <c r="BI382" s="1194"/>
      <c r="BJ382" s="1194"/>
      <c r="BK382" s="1194"/>
      <c r="BM382" s="31"/>
      <c r="BN382" s="31"/>
      <c r="BO382" s="31"/>
      <c r="BP382" s="31"/>
      <c r="BQ382" s="31"/>
      <c r="BR382" s="31"/>
      <c r="BS382" s="31"/>
      <c r="BT382" s="31"/>
      <c r="BU382" s="31"/>
      <c r="BV382" s="31"/>
      <c r="BW382" s="31"/>
      <c r="BX382" s="31"/>
      <c r="BY382" s="31"/>
      <c r="BZ382" s="31"/>
      <c r="CA382" s="31"/>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row>
    <row r="383" spans="1:189" s="64" customFormat="1" ht="39" hidden="1" customHeight="1" x14ac:dyDescent="0.2">
      <c r="A383" s="544"/>
      <c r="B383" s="576" t="s">
        <v>124</v>
      </c>
      <c r="C383" s="1194" t="s">
        <v>149</v>
      </c>
      <c r="D383" s="1194"/>
      <c r="E383" s="1194"/>
      <c r="F383" s="1194"/>
      <c r="G383" s="1194"/>
      <c r="H383" s="1194"/>
      <c r="I383" s="1194"/>
      <c r="J383" s="1194"/>
      <c r="K383" s="1194"/>
      <c r="L383" s="1194"/>
      <c r="M383" s="1194"/>
      <c r="N383" s="1194"/>
      <c r="O383" s="1194"/>
      <c r="P383" s="1194"/>
      <c r="Q383" s="1194"/>
      <c r="R383" s="1194"/>
      <c r="S383" s="1194"/>
      <c r="T383" s="1194"/>
      <c r="U383" s="1194"/>
      <c r="V383" s="1194"/>
      <c r="W383" s="1194"/>
      <c r="X383" s="1194"/>
      <c r="Y383" s="1194"/>
      <c r="Z383" s="1194"/>
      <c r="AA383" s="1194"/>
      <c r="AB383" s="1194"/>
      <c r="AC383" s="1194"/>
      <c r="AD383" s="1194"/>
      <c r="AE383" s="1194"/>
      <c r="AF383" s="1194"/>
      <c r="AG383" s="1194"/>
      <c r="AH383" s="1194"/>
      <c r="AI383" s="1194"/>
      <c r="AJ383" s="1194"/>
      <c r="AK383" s="1194"/>
      <c r="AL383" s="1194"/>
      <c r="AM383" s="1194"/>
      <c r="AN383" s="1194"/>
      <c r="AO383" s="1194"/>
      <c r="AP383" s="1194"/>
      <c r="AQ383" s="1194"/>
      <c r="AR383" s="1194"/>
      <c r="AS383" s="1194"/>
      <c r="AT383" s="1194"/>
      <c r="AU383" s="1194"/>
      <c r="AV383" s="1194"/>
      <c r="AW383" s="1194"/>
      <c r="AX383" s="1194"/>
      <c r="AY383" s="1194"/>
      <c r="AZ383" s="1194"/>
      <c r="BA383" s="1194"/>
      <c r="BB383" s="1194"/>
      <c r="BC383" s="1194"/>
      <c r="BD383" s="1194"/>
      <c r="BE383" s="1194"/>
      <c r="BF383" s="1194"/>
      <c r="BG383" s="1194"/>
      <c r="BH383" s="1194"/>
      <c r="BI383" s="1194"/>
      <c r="BJ383" s="1194"/>
      <c r="BK383" s="1194"/>
      <c r="BM383" s="31"/>
      <c r="BN383" s="31"/>
      <c r="BO383" s="31"/>
      <c r="BP383" s="31"/>
      <c r="BQ383" s="31"/>
      <c r="BR383" s="31"/>
      <c r="BS383" s="31"/>
      <c r="BT383" s="31"/>
      <c r="BU383" s="31"/>
      <c r="BV383" s="31"/>
      <c r="BW383" s="31"/>
      <c r="BX383" s="31"/>
      <c r="BY383" s="31"/>
      <c r="BZ383" s="31"/>
      <c r="CA383" s="31"/>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row>
    <row r="384" spans="1:189" s="64" customFormat="1" ht="42.75" hidden="1" customHeight="1" x14ac:dyDescent="0.2">
      <c r="A384" s="544"/>
      <c r="B384" s="576" t="s">
        <v>118</v>
      </c>
      <c r="C384" s="1194" t="s">
        <v>135</v>
      </c>
      <c r="D384" s="1194"/>
      <c r="E384" s="1194"/>
      <c r="F384" s="1194"/>
      <c r="G384" s="1194"/>
      <c r="H384" s="1194"/>
      <c r="I384" s="1194"/>
      <c r="J384" s="1194"/>
      <c r="K384" s="1194"/>
      <c r="L384" s="1194"/>
      <c r="M384" s="1194"/>
      <c r="N384" s="1194"/>
      <c r="O384" s="1194"/>
      <c r="P384" s="1194"/>
      <c r="Q384" s="1194"/>
      <c r="R384" s="1194"/>
      <c r="S384" s="1194"/>
      <c r="T384" s="1194"/>
      <c r="U384" s="1194"/>
      <c r="V384" s="1194"/>
      <c r="W384" s="1194"/>
      <c r="X384" s="1194"/>
      <c r="Y384" s="1194"/>
      <c r="Z384" s="1194"/>
      <c r="AA384" s="1194"/>
      <c r="AB384" s="1194"/>
      <c r="AC384" s="1194"/>
      <c r="AD384" s="1194"/>
      <c r="AE384" s="1194"/>
      <c r="AF384" s="1194"/>
      <c r="AG384" s="1194"/>
      <c r="AH384" s="1194"/>
      <c r="AI384" s="1194"/>
      <c r="AJ384" s="1194"/>
      <c r="AK384" s="1194"/>
      <c r="AL384" s="1194"/>
      <c r="AM384" s="1194"/>
      <c r="AN384" s="1194"/>
      <c r="AO384" s="1194"/>
      <c r="AP384" s="1194"/>
      <c r="AQ384" s="1194"/>
      <c r="AR384" s="1194"/>
      <c r="AS384" s="1194"/>
      <c r="AT384" s="1194"/>
      <c r="AU384" s="1194"/>
      <c r="AV384" s="1194"/>
      <c r="AW384" s="1194"/>
      <c r="AX384" s="1194"/>
      <c r="AY384" s="1194"/>
      <c r="AZ384" s="1194"/>
      <c r="BA384" s="1194"/>
      <c r="BB384" s="1194"/>
      <c r="BC384" s="1194"/>
      <c r="BD384" s="1194"/>
      <c r="BE384" s="1194"/>
      <c r="BF384" s="1194"/>
      <c r="BG384" s="1194"/>
      <c r="BH384" s="1194"/>
      <c r="BI384" s="1194"/>
      <c r="BJ384" s="1194"/>
      <c r="BK384" s="1194"/>
      <c r="BM384" s="31"/>
      <c r="BN384" s="31"/>
      <c r="BO384" s="31"/>
      <c r="BP384" s="31"/>
      <c r="BQ384" s="31"/>
      <c r="BR384" s="31"/>
      <c r="BS384" s="31"/>
      <c r="BT384" s="31"/>
      <c r="BU384" s="31"/>
      <c r="BV384" s="31"/>
      <c r="BW384" s="31"/>
      <c r="BX384" s="31"/>
      <c r="BY384" s="31"/>
      <c r="BZ384" s="31"/>
      <c r="CA384" s="31"/>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row>
    <row r="385" spans="1:189" s="64" customFormat="1" ht="42.75" hidden="1" customHeight="1" x14ac:dyDescent="0.2">
      <c r="A385" s="544"/>
      <c r="B385" s="576" t="s">
        <v>119</v>
      </c>
      <c r="C385" s="1194" t="s">
        <v>136</v>
      </c>
      <c r="D385" s="1194"/>
      <c r="E385" s="1194"/>
      <c r="F385" s="1194"/>
      <c r="G385" s="1194"/>
      <c r="H385" s="1194"/>
      <c r="I385" s="1194"/>
      <c r="J385" s="1194"/>
      <c r="K385" s="1194"/>
      <c r="L385" s="1194"/>
      <c r="M385" s="1194"/>
      <c r="N385" s="1194"/>
      <c r="O385" s="1194"/>
      <c r="P385" s="1194"/>
      <c r="Q385" s="1194"/>
      <c r="R385" s="1194"/>
      <c r="S385" s="1194"/>
      <c r="T385" s="1194"/>
      <c r="U385" s="1194"/>
      <c r="V385" s="1194"/>
      <c r="W385" s="1194"/>
      <c r="X385" s="1194"/>
      <c r="Y385" s="1194"/>
      <c r="Z385" s="1194"/>
      <c r="AA385" s="1194"/>
      <c r="AB385" s="1194"/>
      <c r="AC385" s="1194"/>
      <c r="AD385" s="1194"/>
      <c r="AE385" s="1194"/>
      <c r="AF385" s="1194"/>
      <c r="AG385" s="1194"/>
      <c r="AH385" s="1194"/>
      <c r="AI385" s="1194"/>
      <c r="AJ385" s="1194"/>
      <c r="AK385" s="1194"/>
      <c r="AL385" s="1194"/>
      <c r="AM385" s="1194"/>
      <c r="AN385" s="1194"/>
      <c r="AO385" s="1194"/>
      <c r="AP385" s="1194"/>
      <c r="AQ385" s="1194"/>
      <c r="AR385" s="1194"/>
      <c r="AS385" s="1194"/>
      <c r="AT385" s="1194"/>
      <c r="AU385" s="1194"/>
      <c r="AV385" s="1194"/>
      <c r="AW385" s="1194"/>
      <c r="AX385" s="1194"/>
      <c r="AY385" s="1194"/>
      <c r="AZ385" s="1194"/>
      <c r="BA385" s="1194"/>
      <c r="BB385" s="1194"/>
      <c r="BC385" s="1194"/>
      <c r="BD385" s="1194"/>
      <c r="BE385" s="1194"/>
      <c r="BF385" s="1194"/>
      <c r="BG385" s="1194"/>
      <c r="BH385" s="1194"/>
      <c r="BI385" s="1194"/>
      <c r="BJ385" s="1194"/>
      <c r="BK385" s="1194"/>
      <c r="BM385" s="31"/>
      <c r="BN385" s="31"/>
      <c r="BO385" s="31"/>
      <c r="BP385" s="31"/>
      <c r="BQ385" s="31"/>
      <c r="BR385" s="31"/>
      <c r="BS385" s="31"/>
      <c r="BT385" s="31"/>
      <c r="BU385" s="31"/>
      <c r="BV385" s="31"/>
      <c r="BW385" s="31"/>
      <c r="BX385" s="31"/>
      <c r="BY385" s="31"/>
      <c r="BZ385" s="31"/>
      <c r="CA385" s="31"/>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row>
    <row r="386" spans="1:189" s="64" customFormat="1" ht="55.5" hidden="1" customHeight="1" x14ac:dyDescent="0.2">
      <c r="A386" s="544"/>
      <c r="B386" s="576" t="s">
        <v>120</v>
      </c>
      <c r="C386" s="1194" t="s">
        <v>153</v>
      </c>
      <c r="D386" s="1194"/>
      <c r="E386" s="1194"/>
      <c r="F386" s="1194"/>
      <c r="G386" s="1194"/>
      <c r="H386" s="1194"/>
      <c r="I386" s="1194"/>
      <c r="J386" s="1194"/>
      <c r="K386" s="1194"/>
      <c r="L386" s="1194"/>
      <c r="M386" s="1194"/>
      <c r="N386" s="1194"/>
      <c r="O386" s="1194"/>
      <c r="P386" s="1194"/>
      <c r="Q386" s="1194"/>
      <c r="R386" s="1194"/>
      <c r="S386" s="1194"/>
      <c r="T386" s="1194"/>
      <c r="U386" s="1194"/>
      <c r="V386" s="1194"/>
      <c r="W386" s="1194"/>
      <c r="X386" s="1194"/>
      <c r="Y386" s="1194"/>
      <c r="Z386" s="1194"/>
      <c r="AA386" s="1194"/>
      <c r="AB386" s="1194"/>
      <c r="AC386" s="1194"/>
      <c r="AD386" s="1194"/>
      <c r="AE386" s="1194"/>
      <c r="AF386" s="1194"/>
      <c r="AG386" s="1194"/>
      <c r="AH386" s="1194"/>
      <c r="AI386" s="1194"/>
      <c r="AJ386" s="1194"/>
      <c r="AK386" s="1194"/>
      <c r="AL386" s="1194"/>
      <c r="AM386" s="1194"/>
      <c r="AN386" s="1194"/>
      <c r="AO386" s="1194"/>
      <c r="AP386" s="1194"/>
      <c r="AQ386" s="1194"/>
      <c r="AR386" s="1194"/>
      <c r="AS386" s="1194"/>
      <c r="AT386" s="1194"/>
      <c r="AU386" s="1194"/>
      <c r="AV386" s="1194"/>
      <c r="AW386" s="1194"/>
      <c r="AX386" s="1194"/>
      <c r="AY386" s="1194"/>
      <c r="AZ386" s="1194"/>
      <c r="BA386" s="1194"/>
      <c r="BB386" s="1194"/>
      <c r="BC386" s="1194"/>
      <c r="BD386" s="1194"/>
      <c r="BE386" s="1194"/>
      <c r="BF386" s="1194"/>
      <c r="BG386" s="1194"/>
      <c r="BH386" s="1194"/>
      <c r="BI386" s="1194"/>
      <c r="BJ386" s="1194"/>
      <c r="BK386" s="1194"/>
      <c r="BM386" s="31"/>
      <c r="BN386" s="31"/>
      <c r="BO386" s="31"/>
      <c r="BP386" s="31"/>
      <c r="BQ386" s="31"/>
      <c r="BR386" s="31"/>
      <c r="BS386" s="31"/>
      <c r="BT386" s="31"/>
      <c r="BU386" s="31"/>
      <c r="BV386" s="31"/>
      <c r="BW386" s="31"/>
      <c r="BX386" s="31"/>
      <c r="BY386" s="31"/>
      <c r="BZ386" s="31"/>
      <c r="CA386" s="31"/>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row>
    <row r="387" spans="1:189" s="64" customFormat="1" ht="52.5" hidden="1" customHeight="1" x14ac:dyDescent="0.2">
      <c r="A387" s="544"/>
      <c r="B387" s="576" t="s">
        <v>121</v>
      </c>
      <c r="C387" s="1194" t="s">
        <v>154</v>
      </c>
      <c r="D387" s="1194"/>
      <c r="E387" s="1194"/>
      <c r="F387" s="1194"/>
      <c r="G387" s="1194"/>
      <c r="H387" s="1194"/>
      <c r="I387" s="1194"/>
      <c r="J387" s="1194"/>
      <c r="K387" s="1194"/>
      <c r="L387" s="1194"/>
      <c r="M387" s="1194"/>
      <c r="N387" s="1194"/>
      <c r="O387" s="1194"/>
      <c r="P387" s="1194"/>
      <c r="Q387" s="1194"/>
      <c r="R387" s="1194"/>
      <c r="S387" s="1194"/>
      <c r="T387" s="1194"/>
      <c r="U387" s="1194"/>
      <c r="V387" s="1194"/>
      <c r="W387" s="1194"/>
      <c r="X387" s="1194"/>
      <c r="Y387" s="1194"/>
      <c r="Z387" s="1194"/>
      <c r="AA387" s="1194"/>
      <c r="AB387" s="1194"/>
      <c r="AC387" s="1194"/>
      <c r="AD387" s="1194"/>
      <c r="AE387" s="1194"/>
      <c r="AF387" s="1194"/>
      <c r="AG387" s="1194"/>
      <c r="AH387" s="1194"/>
      <c r="AI387" s="1194"/>
      <c r="AJ387" s="1194"/>
      <c r="AK387" s="1194"/>
      <c r="AL387" s="1194"/>
      <c r="AM387" s="1194"/>
      <c r="AN387" s="1194"/>
      <c r="AO387" s="1194"/>
      <c r="AP387" s="1194"/>
      <c r="AQ387" s="1194"/>
      <c r="AR387" s="1194"/>
      <c r="AS387" s="1194"/>
      <c r="AT387" s="1194"/>
      <c r="AU387" s="1194"/>
      <c r="AV387" s="1194"/>
      <c r="AW387" s="1194"/>
      <c r="AX387" s="1194"/>
      <c r="AY387" s="1194"/>
      <c r="AZ387" s="1194"/>
      <c r="BA387" s="1194"/>
      <c r="BB387" s="1194"/>
      <c r="BC387" s="1194"/>
      <c r="BD387" s="1194"/>
      <c r="BE387" s="1194"/>
      <c r="BF387" s="1194"/>
      <c r="BG387" s="1194"/>
      <c r="BH387" s="1194"/>
      <c r="BI387" s="1194"/>
      <c r="BJ387" s="1194"/>
      <c r="BK387" s="1194"/>
      <c r="BM387" s="31"/>
      <c r="BN387" s="31"/>
      <c r="BO387" s="31"/>
      <c r="BP387" s="31"/>
      <c r="BQ387" s="31"/>
      <c r="BR387" s="31"/>
      <c r="BS387" s="31"/>
      <c r="BT387" s="31"/>
      <c r="BU387" s="31"/>
      <c r="BV387" s="31"/>
      <c r="BW387" s="31"/>
      <c r="BX387" s="31"/>
      <c r="BY387" s="31"/>
      <c r="BZ387" s="31"/>
      <c r="CA387" s="31"/>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row>
    <row r="388" spans="1:189" s="64" customFormat="1" ht="21.75" hidden="1" customHeight="1" x14ac:dyDescent="0.2">
      <c r="A388" s="544"/>
      <c r="B388" s="576" t="s">
        <v>125</v>
      </c>
      <c r="C388" s="1194" t="s">
        <v>137</v>
      </c>
      <c r="D388" s="1194"/>
      <c r="E388" s="1194"/>
      <c r="F388" s="1194"/>
      <c r="G388" s="1194"/>
      <c r="H388" s="1194"/>
      <c r="I388" s="1194"/>
      <c r="J388" s="1194"/>
      <c r="K388" s="1194"/>
      <c r="L388" s="1194"/>
      <c r="M388" s="1194"/>
      <c r="N388" s="1194"/>
      <c r="O388" s="1194"/>
      <c r="P388" s="1194"/>
      <c r="Q388" s="1194"/>
      <c r="R388" s="1194"/>
      <c r="S388" s="1194"/>
      <c r="T388" s="1194"/>
      <c r="U388" s="1194"/>
      <c r="V388" s="1194"/>
      <c r="W388" s="1194"/>
      <c r="X388" s="1194"/>
      <c r="Y388" s="1194"/>
      <c r="Z388" s="1194"/>
      <c r="AA388" s="1194"/>
      <c r="AB388" s="1194"/>
      <c r="AC388" s="1194"/>
      <c r="AD388" s="1194"/>
      <c r="AE388" s="1194"/>
      <c r="AF388" s="1194"/>
      <c r="AG388" s="1194"/>
      <c r="AH388" s="1194"/>
      <c r="AI388" s="1194"/>
      <c r="AJ388" s="1194"/>
      <c r="AK388" s="1194"/>
      <c r="AL388" s="1194"/>
      <c r="AM388" s="1194"/>
      <c r="AN388" s="1194"/>
      <c r="AO388" s="1194"/>
      <c r="AP388" s="1194"/>
      <c r="AQ388" s="1194"/>
      <c r="AR388" s="1194"/>
      <c r="AS388" s="1194"/>
      <c r="AT388" s="1194"/>
      <c r="AU388" s="1194"/>
      <c r="AV388" s="1194"/>
      <c r="AW388" s="1194"/>
      <c r="AX388" s="1194"/>
      <c r="AY388" s="1194"/>
      <c r="AZ388" s="1194"/>
      <c r="BA388" s="1194"/>
      <c r="BB388" s="1194"/>
      <c r="BC388" s="1194"/>
      <c r="BD388" s="1194"/>
      <c r="BE388" s="1194"/>
      <c r="BF388" s="1194"/>
      <c r="BG388" s="1194"/>
      <c r="BH388" s="1194"/>
      <c r="BI388" s="1194"/>
      <c r="BJ388" s="1194"/>
      <c r="BK388" s="1194"/>
      <c r="BM388" s="31"/>
      <c r="BN388" s="31"/>
      <c r="BO388" s="31"/>
      <c r="BP388" s="31"/>
      <c r="BQ388" s="31"/>
      <c r="BR388" s="31"/>
      <c r="BS388" s="31"/>
      <c r="BT388" s="31"/>
      <c r="BU388" s="31"/>
      <c r="BV388" s="31"/>
      <c r="BW388" s="31"/>
      <c r="BX388" s="31"/>
      <c r="BY388" s="31"/>
      <c r="BZ388" s="31"/>
      <c r="CA388" s="31"/>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row>
    <row r="389" spans="1:189" s="64" customFormat="1" x14ac:dyDescent="0.2">
      <c r="A389" s="544"/>
      <c r="B389" s="545"/>
      <c r="C389" s="546"/>
      <c r="E389" s="574"/>
      <c r="F389" s="575"/>
      <c r="G389" s="30"/>
      <c r="H389" s="574"/>
      <c r="I389" s="575"/>
      <c r="J389" s="30"/>
      <c r="K389" s="574"/>
      <c r="L389" s="575"/>
      <c r="M389" s="30"/>
      <c r="N389" s="574"/>
      <c r="O389" s="575"/>
      <c r="P389" s="30"/>
      <c r="Q389" s="574"/>
      <c r="R389" s="575"/>
      <c r="S389" s="30"/>
      <c r="T389" s="574"/>
      <c r="U389" s="575"/>
      <c r="V389" s="30"/>
      <c r="W389" s="574"/>
      <c r="X389" s="575"/>
      <c r="Y389" s="30"/>
      <c r="Z389" s="574"/>
      <c r="AA389" s="575"/>
      <c r="AB389" s="30"/>
      <c r="AC389" s="574"/>
      <c r="AD389" s="575"/>
      <c r="AE389" s="30"/>
      <c r="AF389" s="574"/>
      <c r="AG389" s="575"/>
      <c r="AH389" s="30"/>
      <c r="AI389" s="574"/>
      <c r="AJ389" s="575"/>
      <c r="AK389" s="30"/>
      <c r="AL389" s="574"/>
      <c r="AM389" s="575"/>
      <c r="AN389" s="30"/>
      <c r="AO389" s="574"/>
      <c r="AP389" s="575"/>
      <c r="AQ389" s="30"/>
      <c r="AR389" s="574"/>
      <c r="AS389" s="575"/>
      <c r="AT389" s="30"/>
      <c r="AU389" s="574"/>
      <c r="AV389" s="575"/>
      <c r="AW389" s="30"/>
      <c r="AX389" s="574"/>
      <c r="AY389" s="575"/>
      <c r="AZ389" s="30"/>
      <c r="BA389" s="574"/>
      <c r="BB389" s="575"/>
      <c r="BC389" s="30"/>
      <c r="BD389" s="574"/>
      <c r="BE389" s="575"/>
      <c r="BF389" s="30"/>
      <c r="BG389" s="574"/>
      <c r="BH389" s="575"/>
      <c r="BI389" s="30"/>
      <c r="BJ389" s="574"/>
      <c r="BK389" s="575"/>
      <c r="BM389" s="31"/>
      <c r="BN389" s="31"/>
      <c r="BO389" s="31"/>
      <c r="BP389" s="31"/>
      <c r="BQ389" s="31"/>
      <c r="BR389" s="31"/>
      <c r="BS389" s="31"/>
      <c r="BT389" s="31"/>
      <c r="BU389" s="31"/>
      <c r="BV389" s="31"/>
      <c r="BW389" s="31"/>
      <c r="BX389" s="31"/>
      <c r="BY389" s="31"/>
      <c r="BZ389" s="31"/>
      <c r="CA389" s="31"/>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row>
    <row r="390" spans="1:189" s="64" customFormat="1" x14ac:dyDescent="0.2">
      <c r="A390" s="544"/>
      <c r="B390" s="545"/>
      <c r="C390" s="546"/>
      <c r="E390" s="574"/>
      <c r="F390" s="575"/>
      <c r="G390" s="30"/>
      <c r="H390" s="574"/>
      <c r="I390" s="575"/>
      <c r="J390" s="30"/>
      <c r="K390" s="574"/>
      <c r="L390" s="575"/>
      <c r="M390" s="30"/>
      <c r="N390" s="574"/>
      <c r="O390" s="575"/>
      <c r="P390" s="30"/>
      <c r="Q390" s="574"/>
      <c r="R390" s="575"/>
      <c r="S390" s="30"/>
      <c r="T390" s="574"/>
      <c r="U390" s="575"/>
      <c r="V390" s="30"/>
      <c r="W390" s="574"/>
      <c r="X390" s="575"/>
      <c r="Y390" s="30"/>
      <c r="Z390" s="574"/>
      <c r="AA390" s="575"/>
      <c r="AB390" s="30"/>
      <c r="AC390" s="574"/>
      <c r="AD390" s="575"/>
      <c r="AE390" s="30"/>
      <c r="AF390" s="574"/>
      <c r="AG390" s="575"/>
      <c r="AH390" s="30"/>
      <c r="AI390" s="574"/>
      <c r="AJ390" s="575"/>
      <c r="AK390" s="30"/>
      <c r="AL390" s="574"/>
      <c r="AM390" s="575"/>
      <c r="AN390" s="30"/>
      <c r="AO390" s="574"/>
      <c r="AP390" s="575"/>
      <c r="AQ390" s="30"/>
      <c r="AR390" s="574"/>
      <c r="AS390" s="575"/>
      <c r="AT390" s="30"/>
      <c r="AU390" s="574"/>
      <c r="AV390" s="575"/>
      <c r="AW390" s="30"/>
      <c r="AX390" s="574"/>
      <c r="AY390" s="575"/>
      <c r="AZ390" s="30"/>
      <c r="BA390" s="574"/>
      <c r="BB390" s="575"/>
      <c r="BC390" s="30"/>
      <c r="BD390" s="574"/>
      <c r="BE390" s="575"/>
      <c r="BF390" s="30"/>
      <c r="BG390" s="574"/>
      <c r="BH390" s="575"/>
      <c r="BI390" s="30"/>
      <c r="BJ390" s="574"/>
      <c r="BK390" s="575"/>
      <c r="BM390" s="31"/>
      <c r="BN390" s="31"/>
      <c r="BO390" s="31"/>
      <c r="BP390" s="31"/>
      <c r="BQ390" s="31"/>
      <c r="BR390" s="31"/>
      <c r="BS390" s="31"/>
      <c r="BT390" s="31"/>
      <c r="BU390" s="31"/>
      <c r="BV390" s="31"/>
      <c r="BW390" s="31"/>
      <c r="BX390" s="31"/>
      <c r="BY390" s="31"/>
      <c r="BZ390" s="31"/>
      <c r="CA390" s="31"/>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row>
    <row r="391" spans="1:189" s="64" customFormat="1" x14ac:dyDescent="0.2">
      <c r="A391" s="544"/>
      <c r="B391" s="545"/>
      <c r="C391" s="546"/>
      <c r="E391" s="574"/>
      <c r="F391" s="575"/>
      <c r="G391" s="30"/>
      <c r="H391" s="574"/>
      <c r="I391" s="575"/>
      <c r="J391" s="30"/>
      <c r="K391" s="574"/>
      <c r="L391" s="575"/>
      <c r="M391" s="30"/>
      <c r="N391" s="574"/>
      <c r="O391" s="575"/>
      <c r="P391" s="30"/>
      <c r="Q391" s="574"/>
      <c r="R391" s="575"/>
      <c r="S391" s="30"/>
      <c r="T391" s="574"/>
      <c r="U391" s="575"/>
      <c r="V391" s="30"/>
      <c r="W391" s="574"/>
      <c r="X391" s="575"/>
      <c r="Y391" s="30"/>
      <c r="Z391" s="574"/>
      <c r="AA391" s="575"/>
      <c r="AB391" s="30"/>
      <c r="AC391" s="574"/>
      <c r="AD391" s="575"/>
      <c r="AE391" s="30"/>
      <c r="AF391" s="574"/>
      <c r="AG391" s="575"/>
      <c r="AH391" s="30"/>
      <c r="AI391" s="574"/>
      <c r="AJ391" s="575"/>
      <c r="AK391" s="30"/>
      <c r="AL391" s="574"/>
      <c r="AM391" s="575"/>
      <c r="AN391" s="30"/>
      <c r="AO391" s="574"/>
      <c r="AP391" s="575"/>
      <c r="AQ391" s="30"/>
      <c r="AR391" s="574"/>
      <c r="AS391" s="575"/>
      <c r="AT391" s="30"/>
      <c r="AU391" s="574"/>
      <c r="AV391" s="575"/>
      <c r="AW391" s="30"/>
      <c r="AX391" s="574"/>
      <c r="AY391" s="575"/>
      <c r="AZ391" s="30"/>
      <c r="BA391" s="574"/>
      <c r="BB391" s="575"/>
      <c r="BC391" s="30"/>
      <c r="BD391" s="574"/>
      <c r="BE391" s="575"/>
      <c r="BF391" s="30"/>
      <c r="BG391" s="574"/>
      <c r="BH391" s="575"/>
      <c r="BI391" s="30"/>
      <c r="BJ391" s="574"/>
      <c r="BK391" s="575"/>
      <c r="BM391" s="31"/>
      <c r="BN391" s="31"/>
      <c r="BO391" s="31"/>
      <c r="BP391" s="31"/>
      <c r="BQ391" s="31"/>
      <c r="BR391" s="31"/>
      <c r="BS391" s="31"/>
      <c r="BT391" s="31"/>
      <c r="BU391" s="31"/>
      <c r="BV391" s="31"/>
      <c r="BW391" s="31"/>
      <c r="BX391" s="31"/>
      <c r="BY391" s="31"/>
      <c r="BZ391" s="31"/>
      <c r="CA391" s="31"/>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row>
    <row r="392" spans="1:189" s="64" customFormat="1" x14ac:dyDescent="0.2">
      <c r="A392" s="544"/>
      <c r="B392" s="545"/>
      <c r="C392" s="546"/>
      <c r="E392" s="574"/>
      <c r="F392" s="575"/>
      <c r="G392" s="30"/>
      <c r="H392" s="574"/>
      <c r="I392" s="575"/>
      <c r="J392" s="30"/>
      <c r="K392" s="574"/>
      <c r="L392" s="575"/>
      <c r="M392" s="30"/>
      <c r="N392" s="574"/>
      <c r="O392" s="575"/>
      <c r="P392" s="30"/>
      <c r="Q392" s="574"/>
      <c r="R392" s="575"/>
      <c r="S392" s="30"/>
      <c r="T392" s="574"/>
      <c r="U392" s="575"/>
      <c r="V392" s="30"/>
      <c r="W392" s="574"/>
      <c r="X392" s="575"/>
      <c r="Y392" s="30"/>
      <c r="Z392" s="574"/>
      <c r="AA392" s="575"/>
      <c r="AB392" s="30"/>
      <c r="AC392" s="574"/>
      <c r="AD392" s="575"/>
      <c r="AE392" s="30"/>
      <c r="AF392" s="574"/>
      <c r="AG392" s="575"/>
      <c r="AH392" s="30"/>
      <c r="AI392" s="574"/>
      <c r="AJ392" s="575"/>
      <c r="AK392" s="30"/>
      <c r="AL392" s="574"/>
      <c r="AM392" s="575"/>
      <c r="AN392" s="30"/>
      <c r="AO392" s="574"/>
      <c r="AP392" s="575"/>
      <c r="AQ392" s="30"/>
      <c r="AR392" s="574"/>
      <c r="AS392" s="575"/>
      <c r="AT392" s="30"/>
      <c r="AU392" s="574"/>
      <c r="AV392" s="575"/>
      <c r="AW392" s="30"/>
      <c r="AX392" s="574"/>
      <c r="AY392" s="575"/>
      <c r="AZ392" s="30"/>
      <c r="BA392" s="574"/>
      <c r="BB392" s="575"/>
      <c r="BC392" s="30"/>
      <c r="BD392" s="574"/>
      <c r="BE392" s="575"/>
      <c r="BF392" s="30"/>
      <c r="BG392" s="574"/>
      <c r="BH392" s="575"/>
      <c r="BI392" s="30"/>
      <c r="BJ392" s="574"/>
      <c r="BK392" s="575"/>
      <c r="BM392" s="31"/>
      <c r="BN392" s="31"/>
      <c r="BO392" s="31"/>
      <c r="BP392" s="31"/>
      <c r="BQ392" s="31"/>
      <c r="BR392" s="31"/>
      <c r="BS392" s="31"/>
      <c r="BT392" s="31"/>
      <c r="BU392" s="31"/>
      <c r="BV392" s="31"/>
      <c r="BW392" s="31"/>
      <c r="BX392" s="31"/>
      <c r="BY392" s="31"/>
      <c r="BZ392" s="31"/>
      <c r="CA392" s="31"/>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row>
    <row r="393" spans="1:189" s="64" customFormat="1" x14ac:dyDescent="0.2">
      <c r="A393" s="544"/>
      <c r="B393" s="545"/>
      <c r="C393" s="546"/>
      <c r="E393" s="574"/>
      <c r="F393" s="575"/>
      <c r="G393" s="30"/>
      <c r="H393" s="574"/>
      <c r="I393" s="575"/>
      <c r="J393" s="30"/>
      <c r="K393" s="574"/>
      <c r="L393" s="575"/>
      <c r="M393" s="30"/>
      <c r="N393" s="574"/>
      <c r="O393" s="575"/>
      <c r="P393" s="30"/>
      <c r="Q393" s="574"/>
      <c r="R393" s="575"/>
      <c r="S393" s="30"/>
      <c r="T393" s="574"/>
      <c r="U393" s="575"/>
      <c r="V393" s="30"/>
      <c r="W393" s="574"/>
      <c r="X393" s="575"/>
      <c r="Y393" s="30"/>
      <c r="Z393" s="574"/>
      <c r="AA393" s="575"/>
      <c r="AB393" s="30"/>
      <c r="AC393" s="574"/>
      <c r="AD393" s="575"/>
      <c r="AE393" s="30"/>
      <c r="AF393" s="574"/>
      <c r="AG393" s="575"/>
      <c r="AH393" s="30"/>
      <c r="AI393" s="574"/>
      <c r="AJ393" s="575"/>
      <c r="AK393" s="30"/>
      <c r="AL393" s="574"/>
      <c r="AM393" s="575"/>
      <c r="AN393" s="30"/>
      <c r="AO393" s="574"/>
      <c r="AP393" s="575"/>
      <c r="AQ393" s="30"/>
      <c r="AR393" s="574"/>
      <c r="AS393" s="575"/>
      <c r="AT393" s="30"/>
      <c r="AU393" s="574"/>
      <c r="AV393" s="575"/>
      <c r="AW393" s="30"/>
      <c r="AX393" s="574"/>
      <c r="AY393" s="575"/>
      <c r="AZ393" s="30"/>
      <c r="BA393" s="574"/>
      <c r="BB393" s="575"/>
      <c r="BC393" s="30"/>
      <c r="BD393" s="574"/>
      <c r="BE393" s="575"/>
      <c r="BF393" s="30"/>
      <c r="BG393" s="574"/>
      <c r="BH393" s="575"/>
      <c r="BI393" s="30"/>
      <c r="BJ393" s="574"/>
      <c r="BK393" s="575"/>
      <c r="BM393" s="31"/>
      <c r="BN393" s="31"/>
      <c r="BO393" s="31"/>
      <c r="BP393" s="31"/>
      <c r="BQ393" s="31"/>
      <c r="BR393" s="31"/>
      <c r="BS393" s="31"/>
      <c r="BT393" s="31"/>
      <c r="BU393" s="31"/>
      <c r="BV393" s="31"/>
      <c r="BW393" s="31"/>
      <c r="BX393" s="31"/>
      <c r="BY393" s="31"/>
      <c r="BZ393" s="31"/>
      <c r="CA393" s="31"/>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row>
    <row r="394" spans="1:189" s="64" customFormat="1" x14ac:dyDescent="0.2">
      <c r="A394" s="544"/>
      <c r="B394" s="545"/>
      <c r="C394" s="546"/>
      <c r="E394" s="574"/>
      <c r="F394" s="575"/>
      <c r="G394" s="30"/>
      <c r="H394" s="574"/>
      <c r="I394" s="575"/>
      <c r="J394" s="30"/>
      <c r="K394" s="574"/>
      <c r="L394" s="575"/>
      <c r="M394" s="30"/>
      <c r="N394" s="574"/>
      <c r="O394" s="575"/>
      <c r="P394" s="30"/>
      <c r="Q394" s="574"/>
      <c r="R394" s="575"/>
      <c r="S394" s="30"/>
      <c r="T394" s="574"/>
      <c r="U394" s="575"/>
      <c r="V394" s="30"/>
      <c r="W394" s="574"/>
      <c r="X394" s="575"/>
      <c r="Y394" s="30"/>
      <c r="Z394" s="574"/>
      <c r="AA394" s="575"/>
      <c r="AB394" s="30"/>
      <c r="AC394" s="574"/>
      <c r="AD394" s="575"/>
      <c r="AE394" s="30"/>
      <c r="AF394" s="574"/>
      <c r="AG394" s="575"/>
      <c r="AH394" s="30"/>
      <c r="AI394" s="574"/>
      <c r="AJ394" s="575"/>
      <c r="AK394" s="30"/>
      <c r="AL394" s="574"/>
      <c r="AM394" s="575"/>
      <c r="AN394" s="30"/>
      <c r="AO394" s="574"/>
      <c r="AP394" s="575"/>
      <c r="AQ394" s="30"/>
      <c r="AR394" s="574"/>
      <c r="AS394" s="575"/>
      <c r="AT394" s="30"/>
      <c r="AU394" s="574"/>
      <c r="AV394" s="575"/>
      <c r="AW394" s="30"/>
      <c r="AX394" s="574"/>
      <c r="AY394" s="575"/>
      <c r="AZ394" s="30"/>
      <c r="BA394" s="574"/>
      <c r="BB394" s="575"/>
      <c r="BC394" s="30"/>
      <c r="BD394" s="574"/>
      <c r="BE394" s="575"/>
      <c r="BF394" s="30"/>
      <c r="BG394" s="574"/>
      <c r="BH394" s="575"/>
      <c r="BI394" s="30"/>
      <c r="BJ394" s="574"/>
      <c r="BK394" s="575"/>
      <c r="BM394" s="31"/>
      <c r="BN394" s="31"/>
      <c r="BO394" s="31"/>
      <c r="BP394" s="31"/>
      <c r="BQ394" s="31"/>
      <c r="BR394" s="31"/>
      <c r="BS394" s="31"/>
      <c r="BT394" s="31"/>
      <c r="BU394" s="31"/>
      <c r="BV394" s="31"/>
      <c r="BW394" s="31"/>
      <c r="BX394" s="31"/>
      <c r="BY394" s="31"/>
      <c r="BZ394" s="31"/>
      <c r="CA394" s="31"/>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row>
    <row r="395" spans="1:189" s="64" customFormat="1" x14ac:dyDescent="0.2">
      <c r="A395" s="544"/>
      <c r="B395" s="545"/>
      <c r="C395" s="546"/>
      <c r="E395" s="574"/>
      <c r="F395" s="575"/>
      <c r="G395" s="30"/>
      <c r="H395" s="574"/>
      <c r="I395" s="575"/>
      <c r="J395" s="30"/>
      <c r="K395" s="574"/>
      <c r="L395" s="575"/>
      <c r="M395" s="30"/>
      <c r="N395" s="574"/>
      <c r="O395" s="575"/>
      <c r="P395" s="30"/>
      <c r="Q395" s="574"/>
      <c r="R395" s="575"/>
      <c r="S395" s="30"/>
      <c r="T395" s="574"/>
      <c r="U395" s="575"/>
      <c r="V395" s="30"/>
      <c r="W395" s="574"/>
      <c r="X395" s="575"/>
      <c r="Y395" s="30"/>
      <c r="Z395" s="574"/>
      <c r="AA395" s="575"/>
      <c r="AB395" s="30"/>
      <c r="AC395" s="574"/>
      <c r="AD395" s="575"/>
      <c r="AE395" s="30"/>
      <c r="AF395" s="574"/>
      <c r="AG395" s="575"/>
      <c r="AH395" s="30"/>
      <c r="AI395" s="574"/>
      <c r="AJ395" s="575"/>
      <c r="AK395" s="30"/>
      <c r="AL395" s="574"/>
      <c r="AM395" s="575"/>
      <c r="AN395" s="30"/>
      <c r="AO395" s="574"/>
      <c r="AP395" s="575"/>
      <c r="AQ395" s="30"/>
      <c r="AR395" s="574"/>
      <c r="AS395" s="575"/>
      <c r="AT395" s="30"/>
      <c r="AU395" s="574"/>
      <c r="AV395" s="575"/>
      <c r="AW395" s="30"/>
      <c r="AX395" s="574"/>
      <c r="AY395" s="575"/>
      <c r="AZ395" s="30"/>
      <c r="BA395" s="574"/>
      <c r="BB395" s="575"/>
      <c r="BC395" s="30"/>
      <c r="BD395" s="574"/>
      <c r="BE395" s="575"/>
      <c r="BF395" s="30"/>
      <c r="BG395" s="574"/>
      <c r="BH395" s="575"/>
      <c r="BI395" s="30"/>
      <c r="BJ395" s="574"/>
      <c r="BK395" s="575"/>
      <c r="BM395" s="31"/>
      <c r="BN395" s="31"/>
      <c r="BO395" s="31"/>
      <c r="BP395" s="31"/>
      <c r="BQ395" s="31"/>
      <c r="BR395" s="31"/>
      <c r="BS395" s="31"/>
      <c r="BT395" s="31"/>
      <c r="BU395" s="31"/>
      <c r="BV395" s="31"/>
      <c r="BW395" s="31"/>
      <c r="BX395" s="31"/>
      <c r="BY395" s="31"/>
      <c r="BZ395" s="31"/>
      <c r="CA395" s="31"/>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row>
    <row r="396" spans="1:189" s="64" customFormat="1" x14ac:dyDescent="0.2">
      <c r="A396" s="544"/>
      <c r="B396" s="545"/>
      <c r="C396" s="546"/>
      <c r="E396" s="574"/>
      <c r="F396" s="575"/>
      <c r="G396" s="30"/>
      <c r="H396" s="574"/>
      <c r="I396" s="575"/>
      <c r="J396" s="30"/>
      <c r="K396" s="574"/>
      <c r="L396" s="575"/>
      <c r="M396" s="30"/>
      <c r="N396" s="574"/>
      <c r="O396" s="575"/>
      <c r="P396" s="30"/>
      <c r="Q396" s="574"/>
      <c r="R396" s="575"/>
      <c r="S396" s="30"/>
      <c r="T396" s="574"/>
      <c r="U396" s="575"/>
      <c r="V396" s="30"/>
      <c r="W396" s="574"/>
      <c r="X396" s="575"/>
      <c r="Y396" s="30"/>
      <c r="Z396" s="574"/>
      <c r="AA396" s="575"/>
      <c r="AB396" s="30"/>
      <c r="AC396" s="574"/>
      <c r="AD396" s="575"/>
      <c r="AE396" s="30"/>
      <c r="AF396" s="574"/>
      <c r="AG396" s="575"/>
      <c r="AH396" s="30"/>
      <c r="AI396" s="574"/>
      <c r="AJ396" s="575"/>
      <c r="AK396" s="30"/>
      <c r="AL396" s="574"/>
      <c r="AM396" s="575"/>
      <c r="AN396" s="30"/>
      <c r="AO396" s="574"/>
      <c r="AP396" s="575"/>
      <c r="AQ396" s="30"/>
      <c r="AR396" s="574"/>
      <c r="AS396" s="575"/>
      <c r="AT396" s="30"/>
      <c r="AU396" s="574"/>
      <c r="AV396" s="575"/>
      <c r="AW396" s="30"/>
      <c r="AX396" s="574"/>
      <c r="AY396" s="575"/>
      <c r="AZ396" s="30"/>
      <c r="BA396" s="574"/>
      <c r="BB396" s="575"/>
      <c r="BC396" s="30"/>
      <c r="BD396" s="574"/>
      <c r="BE396" s="575"/>
      <c r="BF396" s="30"/>
      <c r="BG396" s="574"/>
      <c r="BH396" s="575"/>
      <c r="BI396" s="30"/>
      <c r="BJ396" s="574"/>
      <c r="BK396" s="575"/>
      <c r="BM396" s="31"/>
      <c r="BN396" s="31"/>
      <c r="BO396" s="31"/>
      <c r="BP396" s="31"/>
      <c r="BQ396" s="31"/>
      <c r="BR396" s="31"/>
      <c r="BS396" s="31"/>
      <c r="BT396" s="31"/>
      <c r="BU396" s="31"/>
      <c r="BV396" s="31"/>
      <c r="BW396" s="31"/>
      <c r="BX396" s="31"/>
      <c r="BY396" s="31"/>
      <c r="BZ396" s="31"/>
      <c r="CA396" s="31"/>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row>
    <row r="397" spans="1:189" s="64" customFormat="1" x14ac:dyDescent="0.2">
      <c r="A397" s="544"/>
      <c r="B397" s="545"/>
      <c r="C397" s="546"/>
      <c r="E397" s="574"/>
      <c r="F397" s="575"/>
      <c r="G397" s="30"/>
      <c r="H397" s="574"/>
      <c r="I397" s="575"/>
      <c r="J397" s="30"/>
      <c r="K397" s="574"/>
      <c r="L397" s="575"/>
      <c r="M397" s="30"/>
      <c r="N397" s="574"/>
      <c r="O397" s="575"/>
      <c r="P397" s="30"/>
      <c r="Q397" s="574"/>
      <c r="R397" s="575"/>
      <c r="S397" s="30"/>
      <c r="T397" s="574"/>
      <c r="U397" s="575"/>
      <c r="V397" s="30"/>
      <c r="W397" s="574"/>
      <c r="X397" s="575"/>
      <c r="Y397" s="30"/>
      <c r="Z397" s="574"/>
      <c r="AA397" s="575"/>
      <c r="AB397" s="30"/>
      <c r="AC397" s="574"/>
      <c r="AD397" s="575"/>
      <c r="AE397" s="30"/>
      <c r="AF397" s="574"/>
      <c r="AG397" s="575"/>
      <c r="AH397" s="30"/>
      <c r="AI397" s="574"/>
      <c r="AJ397" s="575"/>
      <c r="AK397" s="30"/>
      <c r="AL397" s="574"/>
      <c r="AM397" s="575"/>
      <c r="AN397" s="30"/>
      <c r="AO397" s="574"/>
      <c r="AP397" s="575"/>
      <c r="AQ397" s="30"/>
      <c r="AR397" s="574"/>
      <c r="AS397" s="575"/>
      <c r="AT397" s="30"/>
      <c r="AU397" s="574"/>
      <c r="AV397" s="575"/>
      <c r="AW397" s="30"/>
      <c r="AX397" s="574"/>
      <c r="AY397" s="575"/>
      <c r="AZ397" s="30"/>
      <c r="BA397" s="574"/>
      <c r="BB397" s="575"/>
      <c r="BC397" s="30"/>
      <c r="BD397" s="574"/>
      <c r="BE397" s="575"/>
      <c r="BF397" s="30"/>
      <c r="BG397" s="574"/>
      <c r="BH397" s="575"/>
      <c r="BI397" s="30"/>
      <c r="BJ397" s="574"/>
      <c r="BK397" s="575"/>
      <c r="BM397" s="31"/>
      <c r="BN397" s="31"/>
      <c r="BO397" s="31"/>
      <c r="BP397" s="31"/>
      <c r="BQ397" s="31"/>
      <c r="BR397" s="31"/>
      <c r="BS397" s="31"/>
      <c r="BT397" s="31"/>
      <c r="BU397" s="31"/>
      <c r="BV397" s="31"/>
      <c r="BW397" s="31"/>
      <c r="BX397" s="31"/>
      <c r="BY397" s="31"/>
      <c r="BZ397" s="31"/>
      <c r="CA397" s="31"/>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row>
    <row r="398" spans="1:189" s="64" customFormat="1" x14ac:dyDescent="0.2">
      <c r="A398" s="544"/>
      <c r="B398" s="545"/>
      <c r="C398" s="546"/>
      <c r="E398" s="574"/>
      <c r="F398" s="575"/>
      <c r="G398" s="30"/>
      <c r="H398" s="574"/>
      <c r="I398" s="575"/>
      <c r="J398" s="30"/>
      <c r="K398" s="574"/>
      <c r="L398" s="575"/>
      <c r="M398" s="30"/>
      <c r="N398" s="574"/>
      <c r="O398" s="575"/>
      <c r="P398" s="30"/>
      <c r="Q398" s="574"/>
      <c r="R398" s="575"/>
      <c r="S398" s="30"/>
      <c r="T398" s="574"/>
      <c r="U398" s="575"/>
      <c r="V398" s="30"/>
      <c r="W398" s="574"/>
      <c r="X398" s="575"/>
      <c r="Y398" s="30"/>
      <c r="Z398" s="574"/>
      <c r="AA398" s="575"/>
      <c r="AB398" s="30"/>
      <c r="AC398" s="574"/>
      <c r="AD398" s="575"/>
      <c r="AE398" s="30"/>
      <c r="AF398" s="574"/>
      <c r="AG398" s="575"/>
      <c r="AH398" s="30"/>
      <c r="AI398" s="574"/>
      <c r="AJ398" s="575"/>
      <c r="AK398" s="30"/>
      <c r="AL398" s="574"/>
      <c r="AM398" s="575"/>
      <c r="AN398" s="30"/>
      <c r="AO398" s="574"/>
      <c r="AP398" s="575"/>
      <c r="AQ398" s="30"/>
      <c r="AR398" s="574"/>
      <c r="AS398" s="575"/>
      <c r="AT398" s="30"/>
      <c r="AU398" s="574"/>
      <c r="AV398" s="575"/>
      <c r="AW398" s="30"/>
      <c r="AX398" s="574"/>
      <c r="AY398" s="575"/>
      <c r="AZ398" s="30"/>
      <c r="BA398" s="574"/>
      <c r="BB398" s="575"/>
      <c r="BC398" s="30"/>
      <c r="BD398" s="574"/>
      <c r="BE398" s="575"/>
      <c r="BF398" s="30"/>
      <c r="BG398" s="574"/>
      <c r="BH398" s="575"/>
      <c r="BI398" s="30"/>
      <c r="BJ398" s="574"/>
      <c r="BK398" s="575"/>
      <c r="BM398" s="31"/>
      <c r="BN398" s="31"/>
      <c r="BO398" s="31"/>
      <c r="BP398" s="31"/>
      <c r="BQ398" s="31"/>
      <c r="BR398" s="31"/>
      <c r="BS398" s="31"/>
      <c r="BT398" s="31"/>
      <c r="BU398" s="31"/>
      <c r="BV398" s="31"/>
      <c r="BW398" s="31"/>
      <c r="BX398" s="31"/>
      <c r="BY398" s="31"/>
      <c r="BZ398" s="31"/>
      <c r="CA398" s="31"/>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row>
    <row r="399" spans="1:189" s="64" customFormat="1" x14ac:dyDescent="0.2">
      <c r="A399" s="544"/>
      <c r="B399" s="545"/>
      <c r="C399" s="546"/>
      <c r="E399" s="574"/>
      <c r="F399" s="575"/>
      <c r="G399" s="30"/>
      <c r="H399" s="574"/>
      <c r="I399" s="575"/>
      <c r="J399" s="30"/>
      <c r="K399" s="574"/>
      <c r="L399" s="575"/>
      <c r="M399" s="30"/>
      <c r="N399" s="574"/>
      <c r="O399" s="575"/>
      <c r="P399" s="30"/>
      <c r="Q399" s="574"/>
      <c r="R399" s="575"/>
      <c r="S399" s="30"/>
      <c r="T399" s="574"/>
      <c r="U399" s="575"/>
      <c r="V399" s="30"/>
      <c r="W399" s="574"/>
      <c r="X399" s="575"/>
      <c r="Y399" s="30"/>
      <c r="Z399" s="574"/>
      <c r="AA399" s="575"/>
      <c r="AB399" s="30"/>
      <c r="AC399" s="574"/>
      <c r="AD399" s="575"/>
      <c r="AE399" s="30"/>
      <c r="AF399" s="574"/>
      <c r="AG399" s="575"/>
      <c r="AH399" s="30"/>
      <c r="AI399" s="574"/>
      <c r="AJ399" s="575"/>
      <c r="AK399" s="30"/>
      <c r="AL399" s="574"/>
      <c r="AM399" s="575"/>
      <c r="AN399" s="30"/>
      <c r="AO399" s="574"/>
      <c r="AP399" s="575"/>
      <c r="AQ399" s="30"/>
      <c r="AR399" s="574"/>
      <c r="AS399" s="575"/>
      <c r="AT399" s="30"/>
      <c r="AU399" s="574"/>
      <c r="AV399" s="575"/>
      <c r="AW399" s="30"/>
      <c r="AX399" s="574"/>
      <c r="AY399" s="575"/>
      <c r="AZ399" s="30"/>
      <c r="BA399" s="574"/>
      <c r="BB399" s="575"/>
      <c r="BC399" s="30"/>
      <c r="BD399" s="574"/>
      <c r="BE399" s="575"/>
      <c r="BF399" s="30"/>
      <c r="BG399" s="574"/>
      <c r="BH399" s="575"/>
      <c r="BI399" s="30"/>
      <c r="BJ399" s="574"/>
      <c r="BK399" s="575"/>
      <c r="BM399" s="31"/>
      <c r="BN399" s="31"/>
      <c r="BO399" s="31"/>
      <c r="BP399" s="31"/>
      <c r="BQ399" s="31"/>
      <c r="BR399" s="31"/>
      <c r="BS399" s="31"/>
      <c r="BT399" s="31"/>
      <c r="BU399" s="31"/>
      <c r="BV399" s="31"/>
      <c r="BW399" s="31"/>
      <c r="BX399" s="31"/>
      <c r="BY399" s="31"/>
      <c r="BZ399" s="31"/>
      <c r="CA399" s="31"/>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row>
    <row r="400" spans="1:189" s="64" customFormat="1" x14ac:dyDescent="0.2">
      <c r="A400" s="544"/>
      <c r="B400" s="545"/>
      <c r="C400" s="546"/>
      <c r="E400" s="574"/>
      <c r="F400" s="575"/>
      <c r="G400" s="30"/>
      <c r="H400" s="574"/>
      <c r="I400" s="575"/>
      <c r="J400" s="30"/>
      <c r="K400" s="574"/>
      <c r="L400" s="575"/>
      <c r="M400" s="30"/>
      <c r="N400" s="574"/>
      <c r="O400" s="575"/>
      <c r="P400" s="30"/>
      <c r="Q400" s="574"/>
      <c r="R400" s="575"/>
      <c r="S400" s="30"/>
      <c r="T400" s="574"/>
      <c r="U400" s="575"/>
      <c r="V400" s="30"/>
      <c r="W400" s="574"/>
      <c r="X400" s="575"/>
      <c r="Y400" s="30"/>
      <c r="Z400" s="574"/>
      <c r="AA400" s="575"/>
      <c r="AB400" s="30"/>
      <c r="AC400" s="574"/>
      <c r="AD400" s="575"/>
      <c r="AE400" s="30"/>
      <c r="AF400" s="574"/>
      <c r="AG400" s="575"/>
      <c r="AH400" s="30"/>
      <c r="AI400" s="574"/>
      <c r="AJ400" s="575"/>
      <c r="AK400" s="30"/>
      <c r="AL400" s="574"/>
      <c r="AM400" s="575"/>
      <c r="AN400" s="30"/>
      <c r="AO400" s="574"/>
      <c r="AP400" s="575"/>
      <c r="AQ400" s="30"/>
      <c r="AR400" s="574"/>
      <c r="AS400" s="575"/>
      <c r="AT400" s="30"/>
      <c r="AU400" s="574"/>
      <c r="AV400" s="575"/>
      <c r="AW400" s="30"/>
      <c r="AX400" s="574"/>
      <c r="AY400" s="575"/>
      <c r="AZ400" s="30"/>
      <c r="BA400" s="574"/>
      <c r="BB400" s="575"/>
      <c r="BC400" s="30"/>
      <c r="BD400" s="574"/>
      <c r="BE400" s="575"/>
      <c r="BF400" s="30"/>
      <c r="BG400" s="574"/>
      <c r="BH400" s="575"/>
      <c r="BI400" s="30"/>
      <c r="BJ400" s="574"/>
      <c r="BK400" s="575"/>
      <c r="BM400" s="31"/>
      <c r="BN400" s="31"/>
      <c r="BO400" s="31"/>
      <c r="BP400" s="31"/>
      <c r="BQ400" s="31"/>
      <c r="BR400" s="31"/>
      <c r="BS400" s="31"/>
      <c r="BT400" s="31"/>
      <c r="BU400" s="31"/>
      <c r="BV400" s="31"/>
      <c r="BW400" s="31"/>
      <c r="BX400" s="31"/>
      <c r="BY400" s="31"/>
      <c r="BZ400" s="31"/>
      <c r="CA400" s="31"/>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row>
    <row r="401" spans="1:189" s="64" customFormat="1" x14ac:dyDescent="0.2">
      <c r="A401" s="544"/>
      <c r="B401" s="545"/>
      <c r="C401" s="546"/>
      <c r="E401" s="574"/>
      <c r="F401" s="575"/>
      <c r="G401" s="30"/>
      <c r="H401" s="574"/>
      <c r="I401" s="575"/>
      <c r="J401" s="30"/>
      <c r="K401" s="574"/>
      <c r="L401" s="575"/>
      <c r="M401" s="30"/>
      <c r="N401" s="574"/>
      <c r="O401" s="575"/>
      <c r="P401" s="30"/>
      <c r="Q401" s="574"/>
      <c r="R401" s="575"/>
      <c r="S401" s="30"/>
      <c r="T401" s="574"/>
      <c r="U401" s="575"/>
      <c r="V401" s="30"/>
      <c r="W401" s="574"/>
      <c r="X401" s="575"/>
      <c r="Y401" s="30"/>
      <c r="Z401" s="574"/>
      <c r="AA401" s="575"/>
      <c r="AB401" s="30"/>
      <c r="AC401" s="574"/>
      <c r="AD401" s="575"/>
      <c r="AE401" s="30"/>
      <c r="AF401" s="574"/>
      <c r="AG401" s="575"/>
      <c r="AH401" s="30"/>
      <c r="AI401" s="574"/>
      <c r="AJ401" s="575"/>
      <c r="AK401" s="30"/>
      <c r="AL401" s="574"/>
      <c r="AM401" s="575"/>
      <c r="AN401" s="30"/>
      <c r="AO401" s="574"/>
      <c r="AP401" s="575"/>
      <c r="AQ401" s="30"/>
      <c r="AR401" s="574"/>
      <c r="AS401" s="575"/>
      <c r="AT401" s="30"/>
      <c r="AU401" s="574"/>
      <c r="AV401" s="575"/>
      <c r="AW401" s="30"/>
      <c r="AX401" s="574"/>
      <c r="AY401" s="575"/>
      <c r="AZ401" s="30"/>
      <c r="BA401" s="574"/>
      <c r="BB401" s="575"/>
      <c r="BC401" s="30"/>
      <c r="BD401" s="574"/>
      <c r="BE401" s="575"/>
      <c r="BF401" s="30"/>
      <c r="BG401" s="574"/>
      <c r="BH401" s="575"/>
      <c r="BI401" s="30"/>
      <c r="BJ401" s="574"/>
      <c r="BK401" s="575"/>
      <c r="BM401" s="31"/>
      <c r="BN401" s="31"/>
      <c r="BO401" s="31"/>
      <c r="BP401" s="31"/>
      <c r="BQ401" s="31"/>
      <c r="BR401" s="31"/>
      <c r="BS401" s="31"/>
      <c r="BT401" s="31"/>
      <c r="BU401" s="31"/>
      <c r="BV401" s="31"/>
      <c r="BW401" s="31"/>
      <c r="BX401" s="31"/>
      <c r="BY401" s="31"/>
      <c r="BZ401" s="31"/>
      <c r="CA401" s="31"/>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row>
    <row r="402" spans="1:189" s="64" customFormat="1" x14ac:dyDescent="0.2">
      <c r="A402" s="544"/>
      <c r="B402" s="545"/>
      <c r="C402" s="546"/>
      <c r="E402" s="575"/>
      <c r="F402" s="575"/>
      <c r="G402" s="30"/>
      <c r="H402" s="575"/>
      <c r="I402" s="575"/>
      <c r="J402" s="30"/>
      <c r="K402" s="575"/>
      <c r="L402" s="575"/>
      <c r="M402" s="30"/>
      <c r="N402" s="575"/>
      <c r="O402" s="575"/>
      <c r="P402" s="30"/>
      <c r="Q402" s="575"/>
      <c r="R402" s="575"/>
      <c r="S402" s="30"/>
      <c r="T402" s="575"/>
      <c r="U402" s="575"/>
      <c r="V402" s="30"/>
      <c r="W402" s="575"/>
      <c r="X402" s="575"/>
      <c r="Y402" s="30"/>
      <c r="Z402" s="575"/>
      <c r="AA402" s="575"/>
      <c r="AB402" s="30"/>
      <c r="AC402" s="575"/>
      <c r="AD402" s="575"/>
      <c r="AE402" s="30"/>
      <c r="AF402" s="575"/>
      <c r="AG402" s="575"/>
      <c r="AH402" s="30"/>
      <c r="AI402" s="575"/>
      <c r="AJ402" s="575"/>
      <c r="AK402" s="30"/>
      <c r="AL402" s="575"/>
      <c r="AM402" s="575"/>
      <c r="AN402" s="30"/>
      <c r="AO402" s="575"/>
      <c r="AP402" s="575"/>
      <c r="AQ402" s="30"/>
      <c r="AR402" s="575"/>
      <c r="AS402" s="575"/>
      <c r="AT402" s="30"/>
      <c r="AU402" s="575"/>
      <c r="AV402" s="575"/>
      <c r="AW402" s="30"/>
      <c r="AX402" s="575"/>
      <c r="AY402" s="575"/>
      <c r="AZ402" s="30"/>
      <c r="BA402" s="575"/>
      <c r="BB402" s="575"/>
      <c r="BC402" s="30"/>
      <c r="BD402" s="575"/>
      <c r="BE402" s="575"/>
      <c r="BF402" s="30"/>
      <c r="BG402" s="575"/>
      <c r="BH402" s="575"/>
      <c r="BI402" s="30"/>
      <c r="BJ402" s="575"/>
      <c r="BK402" s="575"/>
      <c r="BM402" s="31"/>
      <c r="BN402" s="31"/>
      <c r="BO402" s="31"/>
      <c r="BP402" s="31"/>
      <c r="BQ402" s="31"/>
      <c r="BR402" s="31"/>
      <c r="BS402" s="31"/>
      <c r="BT402" s="31"/>
      <c r="BU402" s="31"/>
      <c r="BV402" s="31"/>
      <c r="BW402" s="31"/>
      <c r="BX402" s="31"/>
      <c r="BY402" s="31"/>
      <c r="BZ402" s="31"/>
      <c r="CA402" s="31"/>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row>
    <row r="403" spans="1:189" s="64" customFormat="1" x14ac:dyDescent="0.2">
      <c r="A403" s="544"/>
      <c r="B403" s="545"/>
      <c r="C403" s="546"/>
      <c r="E403" s="575"/>
      <c r="F403" s="575"/>
      <c r="G403" s="30"/>
      <c r="H403" s="575"/>
      <c r="I403" s="575"/>
      <c r="J403" s="30"/>
      <c r="K403" s="575"/>
      <c r="L403" s="575"/>
      <c r="M403" s="30"/>
      <c r="N403" s="575"/>
      <c r="O403" s="575"/>
      <c r="P403" s="30"/>
      <c r="Q403" s="575"/>
      <c r="R403" s="575"/>
      <c r="S403" s="30"/>
      <c r="T403" s="575"/>
      <c r="U403" s="575"/>
      <c r="V403" s="30"/>
      <c r="W403" s="575"/>
      <c r="X403" s="575"/>
      <c r="Y403" s="30"/>
      <c r="Z403" s="575"/>
      <c r="AA403" s="575"/>
      <c r="AB403" s="30"/>
      <c r="AC403" s="575"/>
      <c r="AD403" s="575"/>
      <c r="AE403" s="30"/>
      <c r="AF403" s="575"/>
      <c r="AG403" s="575"/>
      <c r="AH403" s="30"/>
      <c r="AI403" s="575"/>
      <c r="AJ403" s="575"/>
      <c r="AK403" s="30"/>
      <c r="AL403" s="575"/>
      <c r="AM403" s="575"/>
      <c r="AN403" s="30"/>
      <c r="AO403" s="575"/>
      <c r="AP403" s="575"/>
      <c r="AQ403" s="30"/>
      <c r="AR403" s="575"/>
      <c r="AS403" s="575"/>
      <c r="AT403" s="30"/>
      <c r="AU403" s="575"/>
      <c r="AV403" s="575"/>
      <c r="AW403" s="30"/>
      <c r="AX403" s="575"/>
      <c r="AY403" s="575"/>
      <c r="AZ403" s="30"/>
      <c r="BA403" s="575"/>
      <c r="BB403" s="575"/>
      <c r="BC403" s="30"/>
      <c r="BD403" s="575"/>
      <c r="BE403" s="575"/>
      <c r="BF403" s="30"/>
      <c r="BG403" s="575"/>
      <c r="BH403" s="575"/>
      <c r="BI403" s="30"/>
      <c r="BJ403" s="575"/>
      <c r="BK403" s="575"/>
      <c r="BM403" s="31"/>
      <c r="BN403" s="31"/>
      <c r="BO403" s="31"/>
      <c r="BP403" s="31"/>
      <c r="BQ403" s="31"/>
      <c r="BR403" s="31"/>
      <c r="BS403" s="31"/>
      <c r="BT403" s="31"/>
      <c r="BU403" s="31"/>
      <c r="BV403" s="31"/>
      <c r="BW403" s="31"/>
      <c r="BX403" s="31"/>
      <c r="BY403" s="31"/>
      <c r="BZ403" s="31"/>
      <c r="CA403" s="31"/>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row>
    <row r="404" spans="1:189" s="64" customFormat="1" x14ac:dyDescent="0.2">
      <c r="A404" s="544"/>
      <c r="B404" s="545"/>
      <c r="C404" s="546"/>
      <c r="E404" s="575"/>
      <c r="F404" s="575"/>
      <c r="G404" s="30"/>
      <c r="H404" s="575"/>
      <c r="I404" s="575"/>
      <c r="J404" s="30"/>
      <c r="K404" s="575"/>
      <c r="L404" s="575"/>
      <c r="M404" s="30"/>
      <c r="N404" s="575"/>
      <c r="O404" s="575"/>
      <c r="P404" s="30"/>
      <c r="Q404" s="575"/>
      <c r="R404" s="575"/>
      <c r="S404" s="30"/>
      <c r="T404" s="575"/>
      <c r="U404" s="575"/>
      <c r="V404" s="30"/>
      <c r="W404" s="575"/>
      <c r="X404" s="575"/>
      <c r="Y404" s="30"/>
      <c r="Z404" s="575"/>
      <c r="AA404" s="575"/>
      <c r="AB404" s="30"/>
      <c r="AC404" s="575"/>
      <c r="AD404" s="575"/>
      <c r="AE404" s="30"/>
      <c r="AF404" s="575"/>
      <c r="AG404" s="575"/>
      <c r="AH404" s="30"/>
      <c r="AI404" s="575"/>
      <c r="AJ404" s="575"/>
      <c r="AK404" s="30"/>
      <c r="AL404" s="575"/>
      <c r="AM404" s="575"/>
      <c r="AN404" s="30"/>
      <c r="AO404" s="575"/>
      <c r="AP404" s="575"/>
      <c r="AQ404" s="30"/>
      <c r="AR404" s="575"/>
      <c r="AS404" s="575"/>
      <c r="AT404" s="30"/>
      <c r="AU404" s="575"/>
      <c r="AV404" s="575"/>
      <c r="AW404" s="30"/>
      <c r="AX404" s="575"/>
      <c r="AY404" s="575"/>
      <c r="AZ404" s="30"/>
      <c r="BA404" s="575"/>
      <c r="BB404" s="575"/>
      <c r="BC404" s="30"/>
      <c r="BD404" s="575"/>
      <c r="BE404" s="575"/>
      <c r="BF404" s="30"/>
      <c r="BG404" s="575"/>
      <c r="BH404" s="575"/>
      <c r="BI404" s="30"/>
      <c r="BJ404" s="575"/>
      <c r="BK404" s="575"/>
      <c r="BM404" s="31"/>
      <c r="BN404" s="31"/>
      <c r="BO404" s="31"/>
      <c r="BP404" s="31"/>
      <c r="BQ404" s="31"/>
      <c r="BR404" s="31"/>
      <c r="BS404" s="31"/>
      <c r="BT404" s="31"/>
      <c r="BU404" s="31"/>
      <c r="BV404" s="31"/>
      <c r="BW404" s="31"/>
      <c r="BX404" s="31"/>
      <c r="BY404" s="31"/>
      <c r="BZ404" s="31"/>
      <c r="CA404" s="31"/>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row>
    <row r="405" spans="1:189" s="64" customFormat="1" x14ac:dyDescent="0.2">
      <c r="A405" s="544"/>
      <c r="B405" s="545"/>
      <c r="C405" s="546"/>
      <c r="E405" s="575"/>
      <c r="F405" s="575"/>
      <c r="G405" s="30"/>
      <c r="H405" s="575"/>
      <c r="I405" s="575"/>
      <c r="J405" s="30"/>
      <c r="K405" s="575"/>
      <c r="L405" s="575"/>
      <c r="M405" s="30"/>
      <c r="N405" s="575"/>
      <c r="O405" s="575"/>
      <c r="P405" s="30"/>
      <c r="Q405" s="575"/>
      <c r="R405" s="575"/>
      <c r="S405" s="30"/>
      <c r="T405" s="575"/>
      <c r="U405" s="575"/>
      <c r="V405" s="30"/>
      <c r="W405" s="575"/>
      <c r="X405" s="575"/>
      <c r="Y405" s="30"/>
      <c r="Z405" s="575"/>
      <c r="AA405" s="575"/>
      <c r="AB405" s="30"/>
      <c r="AC405" s="575"/>
      <c r="AD405" s="575"/>
      <c r="AE405" s="30"/>
      <c r="AF405" s="575"/>
      <c r="AG405" s="575"/>
      <c r="AH405" s="30"/>
      <c r="AI405" s="575"/>
      <c r="AJ405" s="575"/>
      <c r="AK405" s="30"/>
      <c r="AL405" s="575"/>
      <c r="AM405" s="575"/>
      <c r="AN405" s="30"/>
      <c r="AO405" s="575"/>
      <c r="AP405" s="575"/>
      <c r="AQ405" s="30"/>
      <c r="AR405" s="575"/>
      <c r="AS405" s="575"/>
      <c r="AT405" s="30"/>
      <c r="AU405" s="575"/>
      <c r="AV405" s="575"/>
      <c r="AW405" s="30"/>
      <c r="AX405" s="575"/>
      <c r="AY405" s="575"/>
      <c r="AZ405" s="30"/>
      <c r="BA405" s="575"/>
      <c r="BB405" s="575"/>
      <c r="BC405" s="30"/>
      <c r="BD405" s="575"/>
      <c r="BE405" s="575"/>
      <c r="BF405" s="30"/>
      <c r="BG405" s="575"/>
      <c r="BH405" s="575"/>
      <c r="BI405" s="30"/>
      <c r="BJ405" s="575"/>
      <c r="BK405" s="575"/>
      <c r="BM405" s="31"/>
      <c r="BN405" s="31"/>
      <c r="BO405" s="31"/>
      <c r="BP405" s="31"/>
      <c r="BQ405" s="31"/>
      <c r="BR405" s="31"/>
      <c r="BS405" s="31"/>
      <c r="BT405" s="31"/>
      <c r="BU405" s="31"/>
      <c r="BV405" s="31"/>
      <c r="BW405" s="31"/>
      <c r="BX405" s="31"/>
      <c r="BY405" s="31"/>
      <c r="BZ405" s="31"/>
      <c r="CA405" s="31"/>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row>
    <row r="406" spans="1:189" s="64" customFormat="1" x14ac:dyDescent="0.2">
      <c r="A406" s="544"/>
      <c r="B406" s="545"/>
      <c r="C406" s="546"/>
      <c r="E406" s="575"/>
      <c r="F406" s="575"/>
      <c r="G406" s="30"/>
      <c r="H406" s="575"/>
      <c r="I406" s="575"/>
      <c r="J406" s="30"/>
      <c r="K406" s="575"/>
      <c r="L406" s="575"/>
      <c r="M406" s="30"/>
      <c r="N406" s="575"/>
      <c r="O406" s="575"/>
      <c r="P406" s="30"/>
      <c r="Q406" s="575"/>
      <c r="R406" s="575"/>
      <c r="S406" s="30"/>
      <c r="T406" s="575"/>
      <c r="U406" s="575"/>
      <c r="V406" s="30"/>
      <c r="W406" s="575"/>
      <c r="X406" s="575"/>
      <c r="Y406" s="30"/>
      <c r="Z406" s="575"/>
      <c r="AA406" s="575"/>
      <c r="AB406" s="30"/>
      <c r="AC406" s="575"/>
      <c r="AD406" s="575"/>
      <c r="AE406" s="30"/>
      <c r="AF406" s="575"/>
      <c r="AG406" s="575"/>
      <c r="AH406" s="30"/>
      <c r="AI406" s="575"/>
      <c r="AJ406" s="575"/>
      <c r="AK406" s="30"/>
      <c r="AL406" s="575"/>
      <c r="AM406" s="575"/>
      <c r="AN406" s="30"/>
      <c r="AO406" s="575"/>
      <c r="AP406" s="575"/>
      <c r="AQ406" s="30"/>
      <c r="AR406" s="575"/>
      <c r="AS406" s="575"/>
      <c r="AT406" s="30"/>
      <c r="AU406" s="575"/>
      <c r="AV406" s="575"/>
      <c r="AW406" s="30"/>
      <c r="AX406" s="575"/>
      <c r="AY406" s="575"/>
      <c r="AZ406" s="30"/>
      <c r="BA406" s="575"/>
      <c r="BB406" s="575"/>
      <c r="BC406" s="30"/>
      <c r="BD406" s="575"/>
      <c r="BE406" s="575"/>
      <c r="BF406" s="30"/>
      <c r="BG406" s="575"/>
      <c r="BH406" s="575"/>
      <c r="BI406" s="30"/>
      <c r="BJ406" s="575"/>
      <c r="BK406" s="575"/>
      <c r="BM406" s="31"/>
      <c r="BN406" s="31"/>
      <c r="BO406" s="31"/>
      <c r="BP406" s="31"/>
      <c r="BQ406" s="31"/>
      <c r="BR406" s="31"/>
      <c r="BS406" s="31"/>
      <c r="BT406" s="31"/>
      <c r="BU406" s="31"/>
      <c r="BV406" s="31"/>
      <c r="BW406" s="31"/>
      <c r="BX406" s="31"/>
      <c r="BY406" s="31"/>
      <c r="BZ406" s="31"/>
      <c r="CA406" s="31"/>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row>
    <row r="407" spans="1:189" s="64" customFormat="1" x14ac:dyDescent="0.2">
      <c r="A407" s="544"/>
      <c r="B407" s="545"/>
      <c r="C407" s="546"/>
      <c r="E407" s="575"/>
      <c r="F407" s="575"/>
      <c r="G407" s="30"/>
      <c r="H407" s="575"/>
      <c r="I407" s="575"/>
      <c r="J407" s="30"/>
      <c r="K407" s="575"/>
      <c r="L407" s="575"/>
      <c r="M407" s="30"/>
      <c r="N407" s="575"/>
      <c r="O407" s="575"/>
      <c r="P407" s="30"/>
      <c r="Q407" s="575"/>
      <c r="R407" s="575"/>
      <c r="S407" s="30"/>
      <c r="T407" s="575"/>
      <c r="U407" s="575"/>
      <c r="V407" s="30"/>
      <c r="W407" s="575"/>
      <c r="X407" s="575"/>
      <c r="Y407" s="30"/>
      <c r="Z407" s="575"/>
      <c r="AA407" s="575"/>
      <c r="AB407" s="30"/>
      <c r="AC407" s="575"/>
      <c r="AD407" s="575"/>
      <c r="AE407" s="30"/>
      <c r="AF407" s="575"/>
      <c r="AG407" s="575"/>
      <c r="AH407" s="30"/>
      <c r="AI407" s="575"/>
      <c r="AJ407" s="575"/>
      <c r="AK407" s="30"/>
      <c r="AL407" s="575"/>
      <c r="AM407" s="575"/>
      <c r="AN407" s="30"/>
      <c r="AO407" s="575"/>
      <c r="AP407" s="575"/>
      <c r="AQ407" s="30"/>
      <c r="AR407" s="575"/>
      <c r="AS407" s="575"/>
      <c r="AT407" s="30"/>
      <c r="AU407" s="575"/>
      <c r="AV407" s="575"/>
      <c r="AW407" s="30"/>
      <c r="AX407" s="575"/>
      <c r="AY407" s="575"/>
      <c r="AZ407" s="30"/>
      <c r="BA407" s="575"/>
      <c r="BB407" s="575"/>
      <c r="BC407" s="30"/>
      <c r="BD407" s="575"/>
      <c r="BE407" s="575"/>
      <c r="BF407" s="30"/>
      <c r="BG407" s="575"/>
      <c r="BH407" s="575"/>
      <c r="BI407" s="30"/>
      <c r="BJ407" s="575"/>
      <c r="BK407" s="575"/>
      <c r="BM407" s="31"/>
      <c r="BN407" s="31"/>
      <c r="BO407" s="31"/>
      <c r="BP407" s="31"/>
      <c r="BQ407" s="31"/>
      <c r="BR407" s="31"/>
      <c r="BS407" s="31"/>
      <c r="BT407" s="31"/>
      <c r="BU407" s="31"/>
      <c r="BV407" s="31"/>
      <c r="BW407" s="31"/>
      <c r="BX407" s="31"/>
      <c r="BY407" s="31"/>
      <c r="BZ407" s="31"/>
      <c r="CA407" s="31"/>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row>
    <row r="408" spans="1:189" s="64" customFormat="1" x14ac:dyDescent="0.2">
      <c r="A408" s="544"/>
      <c r="B408" s="545"/>
      <c r="C408" s="546"/>
      <c r="E408" s="575"/>
      <c r="F408" s="575"/>
      <c r="G408" s="30"/>
      <c r="H408" s="575"/>
      <c r="I408" s="575"/>
      <c r="J408" s="30"/>
      <c r="K408" s="575"/>
      <c r="L408" s="575"/>
      <c r="M408" s="30"/>
      <c r="N408" s="575"/>
      <c r="O408" s="575"/>
      <c r="P408" s="30"/>
      <c r="Q408" s="575"/>
      <c r="R408" s="575"/>
      <c r="S408" s="30"/>
      <c r="T408" s="575"/>
      <c r="U408" s="575"/>
      <c r="V408" s="30"/>
      <c r="W408" s="575"/>
      <c r="X408" s="575"/>
      <c r="Y408" s="30"/>
      <c r="Z408" s="575"/>
      <c r="AA408" s="575"/>
      <c r="AB408" s="30"/>
      <c r="AC408" s="575"/>
      <c r="AD408" s="575"/>
      <c r="AE408" s="30"/>
      <c r="AF408" s="575"/>
      <c r="AG408" s="575"/>
      <c r="AH408" s="30"/>
      <c r="AI408" s="575"/>
      <c r="AJ408" s="575"/>
      <c r="AK408" s="30"/>
      <c r="AL408" s="575"/>
      <c r="AM408" s="575"/>
      <c r="AN408" s="30"/>
      <c r="AO408" s="575"/>
      <c r="AP408" s="575"/>
      <c r="AQ408" s="30"/>
      <c r="AR408" s="575"/>
      <c r="AS408" s="575"/>
      <c r="AT408" s="30"/>
      <c r="AU408" s="575"/>
      <c r="AV408" s="575"/>
      <c r="AW408" s="30"/>
      <c r="AX408" s="575"/>
      <c r="AY408" s="575"/>
      <c r="AZ408" s="30"/>
      <c r="BA408" s="575"/>
      <c r="BB408" s="575"/>
      <c r="BC408" s="30"/>
      <c r="BD408" s="575"/>
      <c r="BE408" s="575"/>
      <c r="BF408" s="30"/>
      <c r="BG408" s="575"/>
      <c r="BH408" s="575"/>
      <c r="BI408" s="30"/>
      <c r="BJ408" s="575"/>
      <c r="BK408" s="575"/>
      <c r="BM408" s="31"/>
      <c r="BN408" s="31"/>
      <c r="BO408" s="31"/>
      <c r="BP408" s="31"/>
      <c r="BQ408" s="31"/>
      <c r="BR408" s="31"/>
      <c r="BS408" s="31"/>
      <c r="BT408" s="31"/>
      <c r="BU408" s="31"/>
      <c r="BV408" s="31"/>
      <c r="BW408" s="31"/>
      <c r="BX408" s="31"/>
      <c r="BY408" s="31"/>
      <c r="BZ408" s="31"/>
      <c r="CA408" s="31"/>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row>
    <row r="409" spans="1:189" s="64" customFormat="1" x14ac:dyDescent="0.2">
      <c r="A409" s="544"/>
      <c r="B409" s="545"/>
      <c r="C409" s="546"/>
      <c r="E409" s="575"/>
      <c r="F409" s="575"/>
      <c r="G409" s="30"/>
      <c r="H409" s="575"/>
      <c r="I409" s="575"/>
      <c r="J409" s="30"/>
      <c r="K409" s="575"/>
      <c r="L409" s="575"/>
      <c r="M409" s="30"/>
      <c r="N409" s="575"/>
      <c r="O409" s="575"/>
      <c r="P409" s="30"/>
      <c r="Q409" s="575"/>
      <c r="R409" s="575"/>
      <c r="S409" s="30"/>
      <c r="T409" s="575"/>
      <c r="U409" s="575"/>
      <c r="V409" s="30"/>
      <c r="W409" s="575"/>
      <c r="X409" s="575"/>
      <c r="Y409" s="30"/>
      <c r="Z409" s="575"/>
      <c r="AA409" s="575"/>
      <c r="AB409" s="30"/>
      <c r="AC409" s="575"/>
      <c r="AD409" s="575"/>
      <c r="AE409" s="30"/>
      <c r="AF409" s="575"/>
      <c r="AG409" s="575"/>
      <c r="AH409" s="30"/>
      <c r="AI409" s="575"/>
      <c r="AJ409" s="575"/>
      <c r="AK409" s="30"/>
      <c r="AL409" s="575"/>
      <c r="AM409" s="575"/>
      <c r="AN409" s="30"/>
      <c r="AO409" s="575"/>
      <c r="AP409" s="575"/>
      <c r="AQ409" s="30"/>
      <c r="AR409" s="575"/>
      <c r="AS409" s="575"/>
      <c r="AT409" s="30"/>
      <c r="AU409" s="575"/>
      <c r="AV409" s="575"/>
      <c r="AW409" s="30"/>
      <c r="AX409" s="575"/>
      <c r="AY409" s="575"/>
      <c r="AZ409" s="30"/>
      <c r="BA409" s="575"/>
      <c r="BB409" s="575"/>
      <c r="BC409" s="30"/>
      <c r="BD409" s="575"/>
      <c r="BE409" s="575"/>
      <c r="BF409" s="30"/>
      <c r="BG409" s="575"/>
      <c r="BH409" s="575"/>
      <c r="BI409" s="30"/>
      <c r="BJ409" s="575"/>
      <c r="BK409" s="575"/>
      <c r="BM409" s="31"/>
      <c r="BN409" s="31"/>
      <c r="BO409" s="31"/>
      <c r="BP409" s="31"/>
      <c r="BQ409" s="31"/>
      <c r="BR409" s="31"/>
      <c r="BS409" s="31"/>
      <c r="BT409" s="31"/>
      <c r="BU409" s="31"/>
      <c r="BV409" s="31"/>
      <c r="BW409" s="31"/>
      <c r="BX409" s="31"/>
      <c r="BY409" s="31"/>
      <c r="BZ409" s="31"/>
      <c r="CA409" s="31"/>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row>
    <row r="410" spans="1:189" s="64" customFormat="1" x14ac:dyDescent="0.2">
      <c r="A410" s="544"/>
      <c r="B410" s="545"/>
      <c r="C410" s="546"/>
      <c r="E410" s="575"/>
      <c r="F410" s="575"/>
      <c r="G410" s="30"/>
      <c r="H410" s="575"/>
      <c r="I410" s="575"/>
      <c r="J410" s="30"/>
      <c r="K410" s="575"/>
      <c r="L410" s="575"/>
      <c r="M410" s="30"/>
      <c r="N410" s="575"/>
      <c r="O410" s="575"/>
      <c r="P410" s="30"/>
      <c r="Q410" s="575"/>
      <c r="R410" s="575"/>
      <c r="S410" s="30"/>
      <c r="T410" s="575"/>
      <c r="U410" s="575"/>
      <c r="V410" s="30"/>
      <c r="W410" s="575"/>
      <c r="X410" s="575"/>
      <c r="Y410" s="30"/>
      <c r="Z410" s="575"/>
      <c r="AA410" s="575"/>
      <c r="AB410" s="30"/>
      <c r="AC410" s="575"/>
      <c r="AD410" s="575"/>
      <c r="AE410" s="30"/>
      <c r="AF410" s="575"/>
      <c r="AG410" s="575"/>
      <c r="AH410" s="30"/>
      <c r="AI410" s="575"/>
      <c r="AJ410" s="575"/>
      <c r="AK410" s="30"/>
      <c r="AL410" s="575"/>
      <c r="AM410" s="575"/>
      <c r="AN410" s="30"/>
      <c r="AO410" s="575"/>
      <c r="AP410" s="575"/>
      <c r="AQ410" s="30"/>
      <c r="AR410" s="575"/>
      <c r="AS410" s="575"/>
      <c r="AT410" s="30"/>
      <c r="AU410" s="575"/>
      <c r="AV410" s="575"/>
      <c r="AW410" s="30"/>
      <c r="AX410" s="575"/>
      <c r="AY410" s="575"/>
      <c r="AZ410" s="30"/>
      <c r="BA410" s="575"/>
      <c r="BB410" s="575"/>
      <c r="BC410" s="30"/>
      <c r="BD410" s="575"/>
      <c r="BE410" s="575"/>
      <c r="BF410" s="30"/>
      <c r="BG410" s="575"/>
      <c r="BH410" s="575"/>
      <c r="BI410" s="30"/>
      <c r="BJ410" s="575"/>
      <c r="BK410" s="575"/>
      <c r="BM410" s="31"/>
      <c r="BN410" s="31"/>
      <c r="BO410" s="31"/>
      <c r="BP410" s="31"/>
      <c r="BQ410" s="31"/>
      <c r="BR410" s="31"/>
      <c r="BS410" s="31"/>
      <c r="BT410" s="31"/>
      <c r="BU410" s="31"/>
      <c r="BV410" s="31"/>
      <c r="BW410" s="31"/>
      <c r="BX410" s="31"/>
      <c r="BY410" s="31"/>
      <c r="BZ410" s="31"/>
      <c r="CA410" s="31"/>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row>
    <row r="411" spans="1:189" s="64" customFormat="1" x14ac:dyDescent="0.2">
      <c r="A411" s="544"/>
      <c r="B411" s="545"/>
      <c r="C411" s="546"/>
      <c r="E411" s="575"/>
      <c r="F411" s="575"/>
      <c r="G411" s="30"/>
      <c r="H411" s="575"/>
      <c r="I411" s="575"/>
      <c r="J411" s="30"/>
      <c r="K411" s="575"/>
      <c r="L411" s="575"/>
      <c r="M411" s="30"/>
      <c r="N411" s="575"/>
      <c r="O411" s="575"/>
      <c r="P411" s="30"/>
      <c r="Q411" s="575"/>
      <c r="R411" s="575"/>
      <c r="S411" s="30"/>
      <c r="T411" s="575"/>
      <c r="U411" s="575"/>
      <c r="V411" s="30"/>
      <c r="W411" s="575"/>
      <c r="X411" s="575"/>
      <c r="Y411" s="30"/>
      <c r="Z411" s="575"/>
      <c r="AA411" s="575"/>
      <c r="AB411" s="30"/>
      <c r="AC411" s="575"/>
      <c r="AD411" s="575"/>
      <c r="AE411" s="30"/>
      <c r="AF411" s="575"/>
      <c r="AG411" s="575"/>
      <c r="AH411" s="30"/>
      <c r="AI411" s="575"/>
      <c r="AJ411" s="575"/>
      <c r="AK411" s="30"/>
      <c r="AL411" s="575"/>
      <c r="AM411" s="575"/>
      <c r="AN411" s="30"/>
      <c r="AO411" s="575"/>
      <c r="AP411" s="575"/>
      <c r="AQ411" s="30"/>
      <c r="AR411" s="575"/>
      <c r="AS411" s="575"/>
      <c r="AT411" s="30"/>
      <c r="AU411" s="575"/>
      <c r="AV411" s="575"/>
      <c r="AW411" s="30"/>
      <c r="AX411" s="575"/>
      <c r="AY411" s="575"/>
      <c r="AZ411" s="30"/>
      <c r="BA411" s="575"/>
      <c r="BB411" s="575"/>
      <c r="BC411" s="30"/>
      <c r="BD411" s="575"/>
      <c r="BE411" s="575"/>
      <c r="BF411" s="30"/>
      <c r="BG411" s="575"/>
      <c r="BH411" s="575"/>
      <c r="BI411" s="30"/>
      <c r="BJ411" s="575"/>
      <c r="BK411" s="575"/>
      <c r="BM411" s="31"/>
      <c r="BN411" s="31"/>
      <c r="BO411" s="31"/>
      <c r="BP411" s="31"/>
      <c r="BQ411" s="31"/>
      <c r="BR411" s="31"/>
      <c r="BS411" s="31"/>
      <c r="BT411" s="31"/>
      <c r="BU411" s="31"/>
      <c r="BV411" s="31"/>
      <c r="BW411" s="31"/>
      <c r="BX411" s="31"/>
      <c r="BY411" s="31"/>
      <c r="BZ411" s="31"/>
      <c r="CA411" s="31"/>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row>
    <row r="412" spans="1:189" s="64" customFormat="1" x14ac:dyDescent="0.2">
      <c r="A412" s="544"/>
      <c r="B412" s="545"/>
      <c r="C412" s="546"/>
      <c r="E412" s="575"/>
      <c r="F412" s="575"/>
      <c r="G412" s="30"/>
      <c r="H412" s="575"/>
      <c r="I412" s="575"/>
      <c r="J412" s="30"/>
      <c r="K412" s="575"/>
      <c r="L412" s="575"/>
      <c r="M412" s="30"/>
      <c r="N412" s="575"/>
      <c r="O412" s="575"/>
      <c r="P412" s="30"/>
      <c r="Q412" s="575"/>
      <c r="R412" s="575"/>
      <c r="S412" s="30"/>
      <c r="T412" s="575"/>
      <c r="U412" s="575"/>
      <c r="V412" s="30"/>
      <c r="W412" s="575"/>
      <c r="X412" s="575"/>
      <c r="Y412" s="30"/>
      <c r="Z412" s="575"/>
      <c r="AA412" s="575"/>
      <c r="AB412" s="30"/>
      <c r="AC412" s="575"/>
      <c r="AD412" s="575"/>
      <c r="AE412" s="30"/>
      <c r="AF412" s="575"/>
      <c r="AG412" s="575"/>
      <c r="AH412" s="30"/>
      <c r="AI412" s="575"/>
      <c r="AJ412" s="575"/>
      <c r="AK412" s="30"/>
      <c r="AL412" s="575"/>
      <c r="AM412" s="575"/>
      <c r="AN412" s="30"/>
      <c r="AO412" s="575"/>
      <c r="AP412" s="575"/>
      <c r="AQ412" s="30"/>
      <c r="AR412" s="575"/>
      <c r="AS412" s="575"/>
      <c r="AT412" s="30"/>
      <c r="AU412" s="575"/>
      <c r="AV412" s="575"/>
      <c r="AW412" s="30"/>
      <c r="AX412" s="575"/>
      <c r="AY412" s="575"/>
      <c r="AZ412" s="30"/>
      <c r="BA412" s="575"/>
      <c r="BB412" s="575"/>
      <c r="BC412" s="30"/>
      <c r="BD412" s="575"/>
      <c r="BE412" s="575"/>
      <c r="BF412" s="30"/>
      <c r="BG412" s="575"/>
      <c r="BH412" s="575"/>
      <c r="BI412" s="30"/>
      <c r="BJ412" s="575"/>
      <c r="BK412" s="575"/>
      <c r="BM412" s="31"/>
      <c r="BN412" s="31"/>
      <c r="BO412" s="31"/>
      <c r="BP412" s="31"/>
      <c r="BQ412" s="31"/>
      <c r="BR412" s="31"/>
      <c r="BS412" s="31"/>
      <c r="BT412" s="31"/>
      <c r="BU412" s="31"/>
      <c r="BV412" s="31"/>
      <c r="BW412" s="31"/>
      <c r="BX412" s="31"/>
      <c r="BY412" s="31"/>
      <c r="BZ412" s="31"/>
      <c r="CA412" s="31"/>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row>
    <row r="413" spans="1:189" s="64" customFormat="1" x14ac:dyDescent="0.2">
      <c r="A413" s="544"/>
      <c r="B413" s="545"/>
      <c r="C413" s="546"/>
      <c r="E413" s="575"/>
      <c r="F413" s="575"/>
      <c r="G413" s="30"/>
      <c r="H413" s="575"/>
      <c r="I413" s="575"/>
      <c r="J413" s="30"/>
      <c r="K413" s="575"/>
      <c r="L413" s="575"/>
      <c r="M413" s="30"/>
      <c r="N413" s="575"/>
      <c r="O413" s="575"/>
      <c r="P413" s="30"/>
      <c r="Q413" s="575"/>
      <c r="R413" s="575"/>
      <c r="S413" s="30"/>
      <c r="T413" s="575"/>
      <c r="U413" s="575"/>
      <c r="V413" s="30"/>
      <c r="W413" s="575"/>
      <c r="X413" s="575"/>
      <c r="Y413" s="30"/>
      <c r="Z413" s="575"/>
      <c r="AA413" s="575"/>
      <c r="AB413" s="30"/>
      <c r="AC413" s="575"/>
      <c r="AD413" s="575"/>
      <c r="AE413" s="30"/>
      <c r="AF413" s="575"/>
      <c r="AG413" s="575"/>
      <c r="AH413" s="30"/>
      <c r="AI413" s="575"/>
      <c r="AJ413" s="575"/>
      <c r="AK413" s="30"/>
      <c r="AL413" s="575"/>
      <c r="AM413" s="575"/>
      <c r="AN413" s="30"/>
      <c r="AO413" s="575"/>
      <c r="AP413" s="575"/>
      <c r="AQ413" s="30"/>
      <c r="AR413" s="575"/>
      <c r="AS413" s="575"/>
      <c r="AT413" s="30"/>
      <c r="AU413" s="575"/>
      <c r="AV413" s="575"/>
      <c r="AW413" s="30"/>
      <c r="AX413" s="575"/>
      <c r="AY413" s="575"/>
      <c r="AZ413" s="30"/>
      <c r="BA413" s="575"/>
      <c r="BB413" s="575"/>
      <c r="BC413" s="30"/>
      <c r="BD413" s="575"/>
      <c r="BE413" s="575"/>
      <c r="BF413" s="30"/>
      <c r="BG413" s="575"/>
      <c r="BH413" s="575"/>
      <c r="BI413" s="30"/>
      <c r="BJ413" s="575"/>
      <c r="BK413" s="575"/>
      <c r="BM413" s="31"/>
      <c r="BN413" s="31"/>
      <c r="BO413" s="31"/>
      <c r="BP413" s="31"/>
      <c r="BQ413" s="31"/>
      <c r="BR413" s="31"/>
      <c r="BS413" s="31"/>
      <c r="BT413" s="31"/>
      <c r="BU413" s="31"/>
      <c r="BV413" s="31"/>
      <c r="BW413" s="31"/>
      <c r="BX413" s="31"/>
      <c r="BY413" s="31"/>
      <c r="BZ413" s="31"/>
      <c r="CA413" s="31"/>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row>
    <row r="414" spans="1:189" s="64" customFormat="1" x14ac:dyDescent="0.2">
      <c r="A414" s="544"/>
      <c r="B414" s="545"/>
      <c r="C414" s="546"/>
      <c r="E414" s="575"/>
      <c r="F414" s="575"/>
      <c r="G414" s="30"/>
      <c r="H414" s="575"/>
      <c r="I414" s="575"/>
      <c r="J414" s="30"/>
      <c r="K414" s="575"/>
      <c r="L414" s="575"/>
      <c r="M414" s="30"/>
      <c r="N414" s="575"/>
      <c r="O414" s="575"/>
      <c r="P414" s="30"/>
      <c r="Q414" s="575"/>
      <c r="R414" s="575"/>
      <c r="S414" s="30"/>
      <c r="T414" s="575"/>
      <c r="U414" s="575"/>
      <c r="V414" s="30"/>
      <c r="W414" s="575"/>
      <c r="X414" s="575"/>
      <c r="Y414" s="30"/>
      <c r="Z414" s="575"/>
      <c r="AA414" s="575"/>
      <c r="AB414" s="30"/>
      <c r="AC414" s="575"/>
      <c r="AD414" s="575"/>
      <c r="AE414" s="30"/>
      <c r="AF414" s="575"/>
      <c r="AG414" s="575"/>
      <c r="AH414" s="30"/>
      <c r="AI414" s="575"/>
      <c r="AJ414" s="575"/>
      <c r="AK414" s="30"/>
      <c r="AL414" s="575"/>
      <c r="AM414" s="575"/>
      <c r="AN414" s="30"/>
      <c r="AO414" s="575"/>
      <c r="AP414" s="575"/>
      <c r="AQ414" s="30"/>
      <c r="AR414" s="575"/>
      <c r="AS414" s="575"/>
      <c r="AT414" s="30"/>
      <c r="AU414" s="575"/>
      <c r="AV414" s="575"/>
      <c r="AW414" s="30"/>
      <c r="AX414" s="575"/>
      <c r="AY414" s="575"/>
      <c r="AZ414" s="30"/>
      <c r="BA414" s="575"/>
      <c r="BB414" s="575"/>
      <c r="BC414" s="30"/>
      <c r="BD414" s="575"/>
      <c r="BE414" s="575"/>
      <c r="BF414" s="30"/>
      <c r="BG414" s="575"/>
      <c r="BH414" s="575"/>
      <c r="BI414" s="30"/>
      <c r="BJ414" s="575"/>
      <c r="BK414" s="575"/>
      <c r="BM414" s="31"/>
      <c r="BN414" s="31"/>
      <c r="BO414" s="31"/>
      <c r="BP414" s="31"/>
      <c r="BQ414" s="31"/>
      <c r="BR414" s="31"/>
      <c r="BS414" s="31"/>
      <c r="BT414" s="31"/>
      <c r="BU414" s="31"/>
      <c r="BV414" s="31"/>
      <c r="BW414" s="31"/>
      <c r="BX414" s="31"/>
      <c r="BY414" s="31"/>
      <c r="BZ414" s="31"/>
      <c r="CA414" s="31"/>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row>
    <row r="415" spans="1:189" s="64" customFormat="1" x14ac:dyDescent="0.2">
      <c r="A415" s="544"/>
      <c r="B415" s="545"/>
      <c r="C415" s="546"/>
      <c r="E415" s="575"/>
      <c r="F415" s="575"/>
      <c r="G415" s="30"/>
      <c r="H415" s="575"/>
      <c r="I415" s="575"/>
      <c r="J415" s="30"/>
      <c r="K415" s="575"/>
      <c r="L415" s="575"/>
      <c r="M415" s="30"/>
      <c r="N415" s="575"/>
      <c r="O415" s="575"/>
      <c r="P415" s="30"/>
      <c r="Q415" s="575"/>
      <c r="R415" s="575"/>
      <c r="S415" s="30"/>
      <c r="T415" s="575"/>
      <c r="U415" s="575"/>
      <c r="V415" s="30"/>
      <c r="W415" s="575"/>
      <c r="X415" s="575"/>
      <c r="Y415" s="30"/>
      <c r="Z415" s="575"/>
      <c r="AA415" s="575"/>
      <c r="AB415" s="30"/>
      <c r="AC415" s="575"/>
      <c r="AD415" s="575"/>
      <c r="AE415" s="30"/>
      <c r="AF415" s="575"/>
      <c r="AG415" s="575"/>
      <c r="AH415" s="30"/>
      <c r="AI415" s="575"/>
      <c r="AJ415" s="575"/>
      <c r="AK415" s="30"/>
      <c r="AL415" s="575"/>
      <c r="AM415" s="575"/>
      <c r="AN415" s="30"/>
      <c r="AO415" s="575"/>
      <c r="AP415" s="575"/>
      <c r="AQ415" s="30"/>
      <c r="AR415" s="575"/>
      <c r="AS415" s="575"/>
      <c r="AT415" s="30"/>
      <c r="AU415" s="575"/>
      <c r="AV415" s="575"/>
      <c r="AW415" s="30"/>
      <c r="AX415" s="575"/>
      <c r="AY415" s="575"/>
      <c r="AZ415" s="30"/>
      <c r="BA415" s="575"/>
      <c r="BB415" s="575"/>
      <c r="BC415" s="30"/>
      <c r="BD415" s="575"/>
      <c r="BE415" s="575"/>
      <c r="BF415" s="30"/>
      <c r="BG415" s="575"/>
      <c r="BH415" s="575"/>
      <c r="BI415" s="30"/>
      <c r="BJ415" s="575"/>
      <c r="BK415" s="575"/>
      <c r="BM415" s="31"/>
      <c r="BN415" s="31"/>
      <c r="BO415" s="31"/>
      <c r="BP415" s="31"/>
      <c r="BQ415" s="31"/>
      <c r="BR415" s="31"/>
      <c r="BS415" s="31"/>
      <c r="BT415" s="31"/>
      <c r="BU415" s="31"/>
      <c r="BV415" s="31"/>
      <c r="BW415" s="31"/>
      <c r="BX415" s="31"/>
      <c r="BY415" s="31"/>
      <c r="BZ415" s="31"/>
      <c r="CA415" s="31"/>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row>
    <row r="416" spans="1:189" s="64" customFormat="1" x14ac:dyDescent="0.2">
      <c r="A416" s="544"/>
      <c r="B416" s="545"/>
      <c r="C416" s="546"/>
      <c r="E416" s="575"/>
      <c r="F416" s="575"/>
      <c r="G416" s="30"/>
      <c r="H416" s="575"/>
      <c r="I416" s="575"/>
      <c r="J416" s="30"/>
      <c r="K416" s="575"/>
      <c r="L416" s="575"/>
      <c r="M416" s="30"/>
      <c r="N416" s="575"/>
      <c r="O416" s="575"/>
      <c r="P416" s="30"/>
      <c r="Q416" s="575"/>
      <c r="R416" s="575"/>
      <c r="S416" s="30"/>
      <c r="T416" s="575"/>
      <c r="U416" s="575"/>
      <c r="V416" s="30"/>
      <c r="W416" s="575"/>
      <c r="X416" s="575"/>
      <c r="Y416" s="30"/>
      <c r="Z416" s="575"/>
      <c r="AA416" s="575"/>
      <c r="AB416" s="30"/>
      <c r="AC416" s="575"/>
      <c r="AD416" s="575"/>
      <c r="AE416" s="30"/>
      <c r="AF416" s="575"/>
      <c r="AG416" s="575"/>
      <c r="AH416" s="30"/>
      <c r="AI416" s="575"/>
      <c r="AJ416" s="575"/>
      <c r="AK416" s="30"/>
      <c r="AL416" s="575"/>
      <c r="AM416" s="575"/>
      <c r="AN416" s="30"/>
      <c r="AO416" s="575"/>
      <c r="AP416" s="575"/>
      <c r="AQ416" s="30"/>
      <c r="AR416" s="575"/>
      <c r="AS416" s="575"/>
      <c r="AT416" s="30"/>
      <c r="AU416" s="575"/>
      <c r="AV416" s="575"/>
      <c r="AW416" s="30"/>
      <c r="AX416" s="575"/>
      <c r="AY416" s="575"/>
      <c r="AZ416" s="30"/>
      <c r="BA416" s="575"/>
      <c r="BB416" s="575"/>
      <c r="BC416" s="30"/>
      <c r="BD416" s="575"/>
      <c r="BE416" s="575"/>
      <c r="BF416" s="30"/>
      <c r="BG416" s="575"/>
      <c r="BH416" s="575"/>
      <c r="BI416" s="30"/>
      <c r="BJ416" s="575"/>
      <c r="BK416" s="575"/>
      <c r="BM416" s="31"/>
      <c r="BN416" s="31"/>
      <c r="BO416" s="31"/>
      <c r="BP416" s="31"/>
      <c r="BQ416" s="31"/>
      <c r="BR416" s="31"/>
      <c r="BS416" s="31"/>
      <c r="BT416" s="31"/>
      <c r="BU416" s="31"/>
      <c r="BV416" s="31"/>
      <c r="BW416" s="31"/>
      <c r="BX416" s="31"/>
      <c r="BY416" s="31"/>
      <c r="BZ416" s="31"/>
      <c r="CA416" s="31"/>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row>
    <row r="417" spans="1:189" s="64" customFormat="1" x14ac:dyDescent="0.2">
      <c r="A417" s="544"/>
      <c r="B417" s="545"/>
      <c r="C417" s="546"/>
      <c r="E417" s="575"/>
      <c r="F417" s="575"/>
      <c r="G417" s="30"/>
      <c r="H417" s="575"/>
      <c r="I417" s="575"/>
      <c r="J417" s="30"/>
      <c r="K417" s="575"/>
      <c r="L417" s="575"/>
      <c r="M417" s="30"/>
      <c r="N417" s="575"/>
      <c r="O417" s="575"/>
      <c r="P417" s="30"/>
      <c r="Q417" s="575"/>
      <c r="R417" s="575"/>
      <c r="S417" s="30"/>
      <c r="T417" s="575"/>
      <c r="U417" s="575"/>
      <c r="V417" s="30"/>
      <c r="W417" s="575"/>
      <c r="X417" s="575"/>
      <c r="Y417" s="30"/>
      <c r="Z417" s="575"/>
      <c r="AA417" s="575"/>
      <c r="AB417" s="30"/>
      <c r="AC417" s="575"/>
      <c r="AD417" s="575"/>
      <c r="AE417" s="30"/>
      <c r="AF417" s="575"/>
      <c r="AG417" s="575"/>
      <c r="AH417" s="30"/>
      <c r="AI417" s="575"/>
      <c r="AJ417" s="575"/>
      <c r="AK417" s="30"/>
      <c r="AL417" s="575"/>
      <c r="AM417" s="575"/>
      <c r="AN417" s="30"/>
      <c r="AO417" s="575"/>
      <c r="AP417" s="575"/>
      <c r="AQ417" s="30"/>
      <c r="AR417" s="575"/>
      <c r="AS417" s="575"/>
      <c r="AT417" s="30"/>
      <c r="AU417" s="575"/>
      <c r="AV417" s="575"/>
      <c r="AW417" s="30"/>
      <c r="AX417" s="575"/>
      <c r="AY417" s="575"/>
      <c r="AZ417" s="30"/>
      <c r="BA417" s="575"/>
      <c r="BB417" s="575"/>
      <c r="BC417" s="30"/>
      <c r="BD417" s="575"/>
      <c r="BE417" s="575"/>
      <c r="BF417" s="30"/>
      <c r="BG417" s="575"/>
      <c r="BH417" s="575"/>
      <c r="BI417" s="30"/>
      <c r="BJ417" s="575"/>
      <c r="BK417" s="575"/>
      <c r="BM417" s="31"/>
      <c r="BN417" s="31"/>
      <c r="BO417" s="31"/>
      <c r="BP417" s="31"/>
      <c r="BQ417" s="31"/>
      <c r="BR417" s="31"/>
      <c r="BS417" s="31"/>
      <c r="BT417" s="31"/>
      <c r="BU417" s="31"/>
      <c r="BV417" s="31"/>
      <c r="BW417" s="31"/>
      <c r="BX417" s="31"/>
      <c r="BY417" s="31"/>
      <c r="BZ417" s="31"/>
      <c r="CA417" s="31"/>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row>
    <row r="418" spans="1:189" s="64" customFormat="1" x14ac:dyDescent="0.2">
      <c r="A418" s="544"/>
      <c r="B418" s="545"/>
      <c r="C418" s="546"/>
      <c r="E418" s="575"/>
      <c r="F418" s="575"/>
      <c r="G418" s="30"/>
      <c r="H418" s="575"/>
      <c r="I418" s="575"/>
      <c r="J418" s="30"/>
      <c r="K418" s="575"/>
      <c r="L418" s="575"/>
      <c r="M418" s="30"/>
      <c r="N418" s="575"/>
      <c r="O418" s="575"/>
      <c r="P418" s="30"/>
      <c r="Q418" s="575"/>
      <c r="R418" s="575"/>
      <c r="S418" s="30"/>
      <c r="T418" s="575"/>
      <c r="U418" s="575"/>
      <c r="V418" s="30"/>
      <c r="W418" s="575"/>
      <c r="X418" s="575"/>
      <c r="Y418" s="30"/>
      <c r="Z418" s="575"/>
      <c r="AA418" s="575"/>
      <c r="AB418" s="30"/>
      <c r="AC418" s="575"/>
      <c r="AD418" s="575"/>
      <c r="AE418" s="30"/>
      <c r="AF418" s="575"/>
      <c r="AG418" s="575"/>
      <c r="AH418" s="30"/>
      <c r="AI418" s="575"/>
      <c r="AJ418" s="575"/>
      <c r="AK418" s="30"/>
      <c r="AL418" s="575"/>
      <c r="AM418" s="575"/>
      <c r="AN418" s="30"/>
      <c r="AO418" s="575"/>
      <c r="AP418" s="575"/>
      <c r="AQ418" s="30"/>
      <c r="AR418" s="575"/>
      <c r="AS418" s="575"/>
      <c r="AT418" s="30"/>
      <c r="AU418" s="575"/>
      <c r="AV418" s="575"/>
      <c r="AW418" s="30"/>
      <c r="AX418" s="575"/>
      <c r="AY418" s="575"/>
      <c r="AZ418" s="30"/>
      <c r="BA418" s="575"/>
      <c r="BB418" s="575"/>
      <c r="BC418" s="30"/>
      <c r="BD418" s="575"/>
      <c r="BE418" s="575"/>
      <c r="BF418" s="30"/>
      <c r="BG418" s="575"/>
      <c r="BH418" s="575"/>
      <c r="BI418" s="30"/>
      <c r="BJ418" s="575"/>
      <c r="BK418" s="575"/>
      <c r="BM418" s="31"/>
      <c r="BN418" s="31"/>
      <c r="BO418" s="31"/>
      <c r="BP418" s="31"/>
      <c r="BQ418" s="31"/>
      <c r="BR418" s="31"/>
      <c r="BS418" s="31"/>
      <c r="BT418" s="31"/>
      <c r="BU418" s="31"/>
      <c r="BV418" s="31"/>
      <c r="BW418" s="31"/>
      <c r="BX418" s="31"/>
      <c r="BY418" s="31"/>
      <c r="BZ418" s="31"/>
      <c r="CA418" s="31"/>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row>
    <row r="419" spans="1:189" s="64" customFormat="1" x14ac:dyDescent="0.2">
      <c r="A419" s="544"/>
      <c r="B419" s="545"/>
      <c r="C419" s="546"/>
      <c r="E419" s="575"/>
      <c r="F419" s="575"/>
      <c r="G419" s="30"/>
      <c r="H419" s="575"/>
      <c r="I419" s="575"/>
      <c r="J419" s="30"/>
      <c r="K419" s="575"/>
      <c r="L419" s="575"/>
      <c r="M419" s="30"/>
      <c r="N419" s="575"/>
      <c r="O419" s="575"/>
      <c r="P419" s="30"/>
      <c r="Q419" s="575"/>
      <c r="R419" s="575"/>
      <c r="S419" s="30"/>
      <c r="T419" s="575"/>
      <c r="U419" s="575"/>
      <c r="V419" s="30"/>
      <c r="W419" s="575"/>
      <c r="X419" s="575"/>
      <c r="Y419" s="30"/>
      <c r="Z419" s="575"/>
      <c r="AA419" s="575"/>
      <c r="AB419" s="30"/>
      <c r="AC419" s="575"/>
      <c r="AD419" s="575"/>
      <c r="AE419" s="30"/>
      <c r="AF419" s="575"/>
      <c r="AG419" s="575"/>
      <c r="AH419" s="30"/>
      <c r="AI419" s="575"/>
      <c r="AJ419" s="575"/>
      <c r="AK419" s="30"/>
      <c r="AL419" s="575"/>
      <c r="AM419" s="575"/>
      <c r="AN419" s="30"/>
      <c r="AO419" s="575"/>
      <c r="AP419" s="575"/>
      <c r="AQ419" s="30"/>
      <c r="AR419" s="575"/>
      <c r="AS419" s="575"/>
      <c r="AT419" s="30"/>
      <c r="AU419" s="575"/>
      <c r="AV419" s="575"/>
      <c r="AW419" s="30"/>
      <c r="AX419" s="575"/>
      <c r="AY419" s="575"/>
      <c r="AZ419" s="30"/>
      <c r="BA419" s="575"/>
      <c r="BB419" s="575"/>
      <c r="BC419" s="30"/>
      <c r="BD419" s="575"/>
      <c r="BE419" s="575"/>
      <c r="BF419" s="30"/>
      <c r="BG419" s="575"/>
      <c r="BH419" s="575"/>
      <c r="BI419" s="30"/>
      <c r="BJ419" s="575"/>
      <c r="BK419" s="575"/>
      <c r="BM419" s="31"/>
      <c r="BN419" s="31"/>
      <c r="BO419" s="31"/>
      <c r="BP419" s="31"/>
      <c r="BQ419" s="31"/>
      <c r="BR419" s="31"/>
      <c r="BS419" s="31"/>
      <c r="BT419" s="31"/>
      <c r="BU419" s="31"/>
      <c r="BV419" s="31"/>
      <c r="BW419" s="31"/>
      <c r="BX419" s="31"/>
      <c r="BY419" s="31"/>
      <c r="BZ419" s="31"/>
      <c r="CA419" s="31"/>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row>
    <row r="420" spans="1:189" s="64" customFormat="1" x14ac:dyDescent="0.2">
      <c r="A420" s="544"/>
      <c r="B420" s="545"/>
      <c r="C420" s="546"/>
      <c r="E420" s="575"/>
      <c r="F420" s="575"/>
      <c r="G420" s="30"/>
      <c r="H420" s="575"/>
      <c r="I420" s="575"/>
      <c r="J420" s="30"/>
      <c r="K420" s="575"/>
      <c r="L420" s="575"/>
      <c r="M420" s="30"/>
      <c r="N420" s="575"/>
      <c r="O420" s="575"/>
      <c r="P420" s="30"/>
      <c r="Q420" s="575"/>
      <c r="R420" s="575"/>
      <c r="S420" s="30"/>
      <c r="T420" s="575"/>
      <c r="U420" s="575"/>
      <c r="V420" s="30"/>
      <c r="W420" s="575"/>
      <c r="X420" s="575"/>
      <c r="Y420" s="30"/>
      <c r="Z420" s="575"/>
      <c r="AA420" s="575"/>
      <c r="AB420" s="30"/>
      <c r="AC420" s="575"/>
      <c r="AD420" s="575"/>
      <c r="AE420" s="30"/>
      <c r="AF420" s="575"/>
      <c r="AG420" s="575"/>
      <c r="AH420" s="30"/>
      <c r="AI420" s="575"/>
      <c r="AJ420" s="575"/>
      <c r="AK420" s="30"/>
      <c r="AL420" s="575"/>
      <c r="AM420" s="575"/>
      <c r="AN420" s="30"/>
      <c r="AO420" s="575"/>
      <c r="AP420" s="575"/>
      <c r="AQ420" s="30"/>
      <c r="AR420" s="575"/>
      <c r="AS420" s="575"/>
      <c r="AT420" s="30"/>
      <c r="AU420" s="575"/>
      <c r="AV420" s="575"/>
      <c r="AW420" s="30"/>
      <c r="AX420" s="575"/>
      <c r="AY420" s="575"/>
      <c r="AZ420" s="30"/>
      <c r="BA420" s="575"/>
      <c r="BB420" s="575"/>
      <c r="BC420" s="30"/>
      <c r="BD420" s="575"/>
      <c r="BE420" s="575"/>
      <c r="BF420" s="30"/>
      <c r="BG420" s="575"/>
      <c r="BH420" s="575"/>
      <c r="BI420" s="30"/>
      <c r="BJ420" s="575"/>
      <c r="BK420" s="575"/>
      <c r="BM420" s="31"/>
      <c r="BN420" s="31"/>
      <c r="BO420" s="31"/>
      <c r="BP420" s="31"/>
      <c r="BQ420" s="31"/>
      <c r="BR420" s="31"/>
      <c r="BS420" s="31"/>
      <c r="BT420" s="31"/>
      <c r="BU420" s="31"/>
      <c r="BV420" s="31"/>
      <c r="BW420" s="31"/>
      <c r="BX420" s="31"/>
      <c r="BY420" s="31"/>
      <c r="BZ420" s="31"/>
      <c r="CA420" s="31"/>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row>
    <row r="421" spans="1:189" s="64" customFormat="1" x14ac:dyDescent="0.2">
      <c r="A421" s="544"/>
      <c r="B421" s="545"/>
      <c r="C421" s="546"/>
      <c r="E421" s="575"/>
      <c r="F421" s="575"/>
      <c r="G421" s="30"/>
      <c r="H421" s="575"/>
      <c r="I421" s="575"/>
      <c r="J421" s="30"/>
      <c r="K421" s="575"/>
      <c r="L421" s="575"/>
      <c r="M421" s="30"/>
      <c r="N421" s="575"/>
      <c r="O421" s="575"/>
      <c r="P421" s="30"/>
      <c r="Q421" s="575"/>
      <c r="R421" s="575"/>
      <c r="S421" s="30"/>
      <c r="T421" s="575"/>
      <c r="U421" s="575"/>
      <c r="V421" s="30"/>
      <c r="W421" s="575"/>
      <c r="X421" s="575"/>
      <c r="Y421" s="30"/>
      <c r="Z421" s="575"/>
      <c r="AA421" s="575"/>
      <c r="AB421" s="30"/>
      <c r="AC421" s="575"/>
      <c r="AD421" s="575"/>
      <c r="AE421" s="30"/>
      <c r="AF421" s="575"/>
      <c r="AG421" s="575"/>
      <c r="AH421" s="30"/>
      <c r="AI421" s="575"/>
      <c r="AJ421" s="575"/>
      <c r="AK421" s="30"/>
      <c r="AL421" s="575"/>
      <c r="AM421" s="575"/>
      <c r="AN421" s="30"/>
      <c r="AO421" s="575"/>
      <c r="AP421" s="575"/>
      <c r="AQ421" s="30"/>
      <c r="AR421" s="575"/>
      <c r="AS421" s="575"/>
      <c r="AT421" s="30"/>
      <c r="AU421" s="575"/>
      <c r="AV421" s="575"/>
      <c r="AW421" s="30"/>
      <c r="AX421" s="575"/>
      <c r="AY421" s="575"/>
      <c r="AZ421" s="30"/>
      <c r="BA421" s="575"/>
      <c r="BB421" s="575"/>
      <c r="BC421" s="30"/>
      <c r="BD421" s="575"/>
      <c r="BE421" s="575"/>
      <c r="BF421" s="30"/>
      <c r="BG421" s="575"/>
      <c r="BH421" s="575"/>
      <c r="BI421" s="30"/>
      <c r="BJ421" s="575"/>
      <c r="BK421" s="575"/>
      <c r="BM421" s="31"/>
      <c r="BN421" s="31"/>
      <c r="BO421" s="31"/>
      <c r="BP421" s="31"/>
      <c r="BQ421" s="31"/>
      <c r="BR421" s="31"/>
      <c r="BS421" s="31"/>
      <c r="BT421" s="31"/>
      <c r="BU421" s="31"/>
      <c r="BV421" s="31"/>
      <c r="BW421" s="31"/>
      <c r="BX421" s="31"/>
      <c r="BY421" s="31"/>
      <c r="BZ421" s="31"/>
      <c r="CA421" s="31"/>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row>
    <row r="422" spans="1:189" s="64" customFormat="1" x14ac:dyDescent="0.2">
      <c r="A422" s="544"/>
      <c r="B422" s="545"/>
      <c r="C422" s="546"/>
      <c r="E422" s="575"/>
      <c r="F422" s="575"/>
      <c r="G422" s="30"/>
      <c r="H422" s="575"/>
      <c r="I422" s="575"/>
      <c r="J422" s="30"/>
      <c r="K422" s="575"/>
      <c r="L422" s="575"/>
      <c r="M422" s="30"/>
      <c r="N422" s="575"/>
      <c r="O422" s="575"/>
      <c r="P422" s="30"/>
      <c r="Q422" s="575"/>
      <c r="R422" s="575"/>
      <c r="S422" s="30"/>
      <c r="T422" s="575"/>
      <c r="U422" s="575"/>
      <c r="V422" s="30"/>
      <c r="W422" s="575"/>
      <c r="X422" s="575"/>
      <c r="Y422" s="30"/>
      <c r="Z422" s="575"/>
      <c r="AA422" s="575"/>
      <c r="AB422" s="30"/>
      <c r="AC422" s="575"/>
      <c r="AD422" s="575"/>
      <c r="AE422" s="30"/>
      <c r="AF422" s="575"/>
      <c r="AG422" s="575"/>
      <c r="AH422" s="30"/>
      <c r="AI422" s="575"/>
      <c r="AJ422" s="575"/>
      <c r="AK422" s="30"/>
      <c r="AL422" s="575"/>
      <c r="AM422" s="575"/>
      <c r="AN422" s="30"/>
      <c r="AO422" s="575"/>
      <c r="AP422" s="575"/>
      <c r="AQ422" s="30"/>
      <c r="AR422" s="575"/>
      <c r="AS422" s="575"/>
      <c r="AT422" s="30"/>
      <c r="AU422" s="575"/>
      <c r="AV422" s="575"/>
      <c r="AW422" s="30"/>
      <c r="AX422" s="575"/>
      <c r="AY422" s="575"/>
      <c r="AZ422" s="30"/>
      <c r="BA422" s="575"/>
      <c r="BB422" s="575"/>
      <c r="BC422" s="30"/>
      <c r="BD422" s="575"/>
      <c r="BE422" s="575"/>
      <c r="BF422" s="30"/>
      <c r="BG422" s="575"/>
      <c r="BH422" s="575"/>
      <c r="BI422" s="30"/>
      <c r="BJ422" s="575"/>
      <c r="BK422" s="575"/>
      <c r="BM422" s="31"/>
      <c r="BN422" s="31"/>
      <c r="BO422" s="31"/>
      <c r="BP422" s="31"/>
      <c r="BQ422" s="31"/>
      <c r="BR422" s="31"/>
      <c r="BS422" s="31"/>
      <c r="BT422" s="31"/>
      <c r="BU422" s="31"/>
      <c r="BV422" s="31"/>
      <c r="BW422" s="31"/>
      <c r="BX422" s="31"/>
      <c r="BY422" s="31"/>
      <c r="BZ422" s="31"/>
      <c r="CA422" s="31"/>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row>
    <row r="423" spans="1:189" s="64" customFormat="1" x14ac:dyDescent="0.2">
      <c r="A423" s="544"/>
      <c r="B423" s="545"/>
      <c r="C423" s="546"/>
      <c r="E423" s="575"/>
      <c r="F423" s="575"/>
      <c r="G423" s="30"/>
      <c r="H423" s="575"/>
      <c r="I423" s="575"/>
      <c r="J423" s="30"/>
      <c r="K423" s="575"/>
      <c r="L423" s="575"/>
      <c r="M423" s="30"/>
      <c r="N423" s="575"/>
      <c r="O423" s="575"/>
      <c r="P423" s="30"/>
      <c r="Q423" s="575"/>
      <c r="R423" s="575"/>
      <c r="S423" s="30"/>
      <c r="T423" s="575"/>
      <c r="U423" s="575"/>
      <c r="V423" s="30"/>
      <c r="W423" s="575"/>
      <c r="X423" s="575"/>
      <c r="Y423" s="30"/>
      <c r="Z423" s="575"/>
      <c r="AA423" s="575"/>
      <c r="AB423" s="30"/>
      <c r="AC423" s="575"/>
      <c r="AD423" s="575"/>
      <c r="AE423" s="30"/>
      <c r="AF423" s="575"/>
      <c r="AG423" s="575"/>
      <c r="AH423" s="30"/>
      <c r="AI423" s="575"/>
      <c r="AJ423" s="575"/>
      <c r="AK423" s="30"/>
      <c r="AL423" s="575"/>
      <c r="AM423" s="575"/>
      <c r="AN423" s="30"/>
      <c r="AO423" s="575"/>
      <c r="AP423" s="575"/>
      <c r="AQ423" s="30"/>
      <c r="AR423" s="575"/>
      <c r="AS423" s="575"/>
      <c r="AT423" s="30"/>
      <c r="AU423" s="575"/>
      <c r="AV423" s="575"/>
      <c r="AW423" s="30"/>
      <c r="AX423" s="575"/>
      <c r="AY423" s="575"/>
      <c r="AZ423" s="30"/>
      <c r="BA423" s="575"/>
      <c r="BB423" s="575"/>
      <c r="BC423" s="30"/>
      <c r="BD423" s="575"/>
      <c r="BE423" s="575"/>
      <c r="BF423" s="30"/>
      <c r="BG423" s="575"/>
      <c r="BH423" s="575"/>
      <c r="BI423" s="30"/>
      <c r="BJ423" s="575"/>
      <c r="BK423" s="575"/>
      <c r="BM423" s="31"/>
      <c r="BN423" s="31"/>
      <c r="BO423" s="31"/>
      <c r="BP423" s="31"/>
      <c r="BQ423" s="31"/>
      <c r="BR423" s="31"/>
      <c r="BS423" s="31"/>
      <c r="BT423" s="31"/>
      <c r="BU423" s="31"/>
      <c r="BV423" s="31"/>
      <c r="BW423" s="31"/>
      <c r="BX423" s="31"/>
      <c r="BY423" s="31"/>
      <c r="BZ423" s="31"/>
      <c r="CA423" s="31"/>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row>
    <row r="424" spans="1:189" s="64" customFormat="1" x14ac:dyDescent="0.2">
      <c r="A424" s="544"/>
      <c r="B424" s="545"/>
      <c r="C424" s="546"/>
      <c r="E424" s="575"/>
      <c r="F424" s="575"/>
      <c r="G424" s="30"/>
      <c r="H424" s="575"/>
      <c r="I424" s="575"/>
      <c r="J424" s="30"/>
      <c r="K424" s="575"/>
      <c r="L424" s="575"/>
      <c r="M424" s="30"/>
      <c r="N424" s="575"/>
      <c r="O424" s="575"/>
      <c r="P424" s="30"/>
      <c r="Q424" s="575"/>
      <c r="R424" s="575"/>
      <c r="S424" s="30"/>
      <c r="T424" s="575"/>
      <c r="U424" s="575"/>
      <c r="V424" s="30"/>
      <c r="W424" s="575"/>
      <c r="X424" s="575"/>
      <c r="Y424" s="30"/>
      <c r="Z424" s="575"/>
      <c r="AA424" s="575"/>
      <c r="AB424" s="30"/>
      <c r="AC424" s="575"/>
      <c r="AD424" s="575"/>
      <c r="AE424" s="30"/>
      <c r="AF424" s="575"/>
      <c r="AG424" s="575"/>
      <c r="AH424" s="30"/>
      <c r="AI424" s="575"/>
      <c r="AJ424" s="575"/>
      <c r="AK424" s="30"/>
      <c r="AL424" s="575"/>
      <c r="AM424" s="575"/>
      <c r="AN424" s="30"/>
      <c r="AO424" s="575"/>
      <c r="AP424" s="575"/>
      <c r="AQ424" s="30"/>
      <c r="AR424" s="575"/>
      <c r="AS424" s="575"/>
      <c r="AT424" s="30"/>
      <c r="AU424" s="575"/>
      <c r="AV424" s="575"/>
      <c r="AW424" s="30"/>
      <c r="AX424" s="575"/>
      <c r="AY424" s="575"/>
      <c r="AZ424" s="30"/>
      <c r="BA424" s="575"/>
      <c r="BB424" s="575"/>
      <c r="BC424" s="30"/>
      <c r="BD424" s="575"/>
      <c r="BE424" s="575"/>
      <c r="BF424" s="30"/>
      <c r="BG424" s="575"/>
      <c r="BH424" s="575"/>
      <c r="BI424" s="30"/>
      <c r="BJ424" s="575"/>
      <c r="BK424" s="575"/>
      <c r="BM424" s="31"/>
      <c r="BN424" s="31"/>
      <c r="BO424" s="31"/>
      <c r="BP424" s="31"/>
      <c r="BQ424" s="31"/>
      <c r="BR424" s="31"/>
      <c r="BS424" s="31"/>
      <c r="BT424" s="31"/>
      <c r="BU424" s="31"/>
      <c r="BV424" s="31"/>
      <c r="BW424" s="31"/>
      <c r="BX424" s="31"/>
      <c r="BY424" s="31"/>
      <c r="BZ424" s="31"/>
      <c r="CA424" s="31"/>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row>
    <row r="425" spans="1:189" s="64" customFormat="1" x14ac:dyDescent="0.2">
      <c r="A425" s="544"/>
      <c r="B425" s="545"/>
      <c r="C425" s="546"/>
      <c r="E425" s="575"/>
      <c r="F425" s="575"/>
      <c r="G425" s="30"/>
      <c r="H425" s="575"/>
      <c r="I425" s="575"/>
      <c r="J425" s="30"/>
      <c r="K425" s="575"/>
      <c r="L425" s="575"/>
      <c r="M425" s="30"/>
      <c r="N425" s="575"/>
      <c r="O425" s="575"/>
      <c r="P425" s="30"/>
      <c r="Q425" s="575"/>
      <c r="R425" s="575"/>
      <c r="S425" s="30"/>
      <c r="T425" s="575"/>
      <c r="U425" s="575"/>
      <c r="V425" s="30"/>
      <c r="W425" s="575"/>
      <c r="X425" s="575"/>
      <c r="Y425" s="30"/>
      <c r="Z425" s="575"/>
      <c r="AA425" s="575"/>
      <c r="AB425" s="30"/>
      <c r="AC425" s="575"/>
      <c r="AD425" s="575"/>
      <c r="AE425" s="30"/>
      <c r="AF425" s="575"/>
      <c r="AG425" s="575"/>
      <c r="AH425" s="30"/>
      <c r="AI425" s="575"/>
      <c r="AJ425" s="575"/>
      <c r="AK425" s="30"/>
      <c r="AL425" s="575"/>
      <c r="AM425" s="575"/>
      <c r="AN425" s="30"/>
      <c r="AO425" s="575"/>
      <c r="AP425" s="575"/>
      <c r="AQ425" s="30"/>
      <c r="AR425" s="575"/>
      <c r="AS425" s="575"/>
      <c r="AT425" s="30"/>
      <c r="AU425" s="575"/>
      <c r="AV425" s="575"/>
      <c r="AW425" s="30"/>
      <c r="AX425" s="575"/>
      <c r="AY425" s="575"/>
      <c r="AZ425" s="30"/>
      <c r="BA425" s="575"/>
      <c r="BB425" s="575"/>
      <c r="BC425" s="30"/>
      <c r="BD425" s="575"/>
      <c r="BE425" s="575"/>
      <c r="BF425" s="30"/>
      <c r="BG425" s="575"/>
      <c r="BH425" s="575"/>
      <c r="BI425" s="30"/>
      <c r="BJ425" s="575"/>
      <c r="BK425" s="575"/>
      <c r="BM425" s="31"/>
      <c r="BN425" s="31"/>
      <c r="BO425" s="31"/>
      <c r="BP425" s="31"/>
      <c r="BQ425" s="31"/>
      <c r="BR425" s="31"/>
      <c r="BS425" s="31"/>
      <c r="BT425" s="31"/>
      <c r="BU425" s="31"/>
      <c r="BV425" s="31"/>
      <c r="BW425" s="31"/>
      <c r="BX425" s="31"/>
      <c r="BY425" s="31"/>
      <c r="BZ425" s="31"/>
      <c r="CA425" s="31"/>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row>
    <row r="426" spans="1:189" s="64" customFormat="1" x14ac:dyDescent="0.2">
      <c r="A426" s="544"/>
      <c r="B426" s="545"/>
      <c r="C426" s="546"/>
      <c r="E426" s="575"/>
      <c r="F426" s="575"/>
      <c r="G426" s="30"/>
      <c r="H426" s="575"/>
      <c r="I426" s="575"/>
      <c r="J426" s="30"/>
      <c r="K426" s="575"/>
      <c r="L426" s="575"/>
      <c r="M426" s="30"/>
      <c r="N426" s="575"/>
      <c r="O426" s="575"/>
      <c r="P426" s="30"/>
      <c r="Q426" s="575"/>
      <c r="R426" s="575"/>
      <c r="S426" s="30"/>
      <c r="T426" s="575"/>
      <c r="U426" s="575"/>
      <c r="V426" s="30"/>
      <c r="W426" s="575"/>
      <c r="X426" s="575"/>
      <c r="Y426" s="30"/>
      <c r="Z426" s="575"/>
      <c r="AA426" s="575"/>
      <c r="AB426" s="30"/>
      <c r="AC426" s="575"/>
      <c r="AD426" s="575"/>
      <c r="AE426" s="30"/>
      <c r="AF426" s="575"/>
      <c r="AG426" s="575"/>
      <c r="AH426" s="30"/>
      <c r="AI426" s="575"/>
      <c r="AJ426" s="575"/>
      <c r="AK426" s="30"/>
      <c r="AL426" s="575"/>
      <c r="AM426" s="575"/>
      <c r="AN426" s="30"/>
      <c r="AO426" s="575"/>
      <c r="AP426" s="575"/>
      <c r="AQ426" s="30"/>
      <c r="AR426" s="575"/>
      <c r="AS426" s="575"/>
      <c r="AT426" s="30"/>
      <c r="AU426" s="575"/>
      <c r="AV426" s="575"/>
      <c r="AW426" s="30"/>
      <c r="AX426" s="575"/>
      <c r="AY426" s="575"/>
      <c r="AZ426" s="30"/>
      <c r="BA426" s="575"/>
      <c r="BB426" s="575"/>
      <c r="BC426" s="30"/>
      <c r="BD426" s="575"/>
      <c r="BE426" s="575"/>
      <c r="BF426" s="30"/>
      <c r="BG426" s="575"/>
      <c r="BH426" s="575"/>
      <c r="BI426" s="30"/>
      <c r="BJ426" s="575"/>
      <c r="BK426" s="575"/>
      <c r="BM426" s="31"/>
      <c r="BN426" s="31"/>
      <c r="BO426" s="31"/>
      <c r="BP426" s="31"/>
      <c r="BQ426" s="31"/>
      <c r="BR426" s="31"/>
      <c r="BS426" s="31"/>
      <c r="BT426" s="31"/>
      <c r="BU426" s="31"/>
      <c r="BV426" s="31"/>
      <c r="BW426" s="31"/>
      <c r="BX426" s="31"/>
      <c r="BY426" s="31"/>
      <c r="BZ426" s="31"/>
      <c r="CA426" s="31"/>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row>
    <row r="427" spans="1:189" s="64" customFormat="1" x14ac:dyDescent="0.2">
      <c r="A427" s="544"/>
      <c r="B427" s="545"/>
      <c r="C427" s="546"/>
      <c r="E427" s="575"/>
      <c r="F427" s="575"/>
      <c r="G427" s="30"/>
      <c r="H427" s="575"/>
      <c r="I427" s="575"/>
      <c r="J427" s="30"/>
      <c r="K427" s="575"/>
      <c r="L427" s="575"/>
      <c r="M427" s="30"/>
      <c r="N427" s="575"/>
      <c r="O427" s="575"/>
      <c r="P427" s="30"/>
      <c r="Q427" s="575"/>
      <c r="R427" s="575"/>
      <c r="S427" s="30"/>
      <c r="T427" s="575"/>
      <c r="U427" s="575"/>
      <c r="V427" s="30"/>
      <c r="W427" s="575"/>
      <c r="X427" s="575"/>
      <c r="Y427" s="30"/>
      <c r="Z427" s="575"/>
      <c r="AA427" s="575"/>
      <c r="AB427" s="30"/>
      <c r="AC427" s="575"/>
      <c r="AD427" s="575"/>
      <c r="AE427" s="30"/>
      <c r="AF427" s="575"/>
      <c r="AG427" s="575"/>
      <c r="AH427" s="30"/>
      <c r="AI427" s="575"/>
      <c r="AJ427" s="575"/>
      <c r="AK427" s="30"/>
      <c r="AL427" s="575"/>
      <c r="AM427" s="575"/>
      <c r="AN427" s="30"/>
      <c r="AO427" s="575"/>
      <c r="AP427" s="575"/>
      <c r="AQ427" s="30"/>
      <c r="AR427" s="575"/>
      <c r="AS427" s="575"/>
      <c r="AT427" s="30"/>
      <c r="AU427" s="575"/>
      <c r="AV427" s="575"/>
      <c r="AW427" s="30"/>
      <c r="AX427" s="575"/>
      <c r="AY427" s="575"/>
      <c r="AZ427" s="30"/>
      <c r="BA427" s="575"/>
      <c r="BB427" s="575"/>
      <c r="BC427" s="30"/>
      <c r="BD427" s="575"/>
      <c r="BE427" s="575"/>
      <c r="BF427" s="30"/>
      <c r="BG427" s="575"/>
      <c r="BH427" s="575"/>
      <c r="BI427" s="30"/>
      <c r="BJ427" s="575"/>
      <c r="BK427" s="575"/>
      <c r="BM427" s="31"/>
      <c r="BN427" s="31"/>
      <c r="BO427" s="31"/>
      <c r="BP427" s="31"/>
      <c r="BQ427" s="31"/>
      <c r="BR427" s="31"/>
      <c r="BS427" s="31"/>
      <c r="BT427" s="31"/>
      <c r="BU427" s="31"/>
      <c r="BV427" s="31"/>
      <c r="BW427" s="31"/>
      <c r="BX427" s="31"/>
      <c r="BY427" s="31"/>
      <c r="BZ427" s="31"/>
      <c r="CA427" s="31"/>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row>
    <row r="428" spans="1:189" s="64" customFormat="1" x14ac:dyDescent="0.2">
      <c r="A428" s="544"/>
      <c r="B428" s="545"/>
      <c r="C428" s="546"/>
      <c r="E428" s="575"/>
      <c r="F428" s="575"/>
      <c r="G428" s="30"/>
      <c r="H428" s="575"/>
      <c r="I428" s="575"/>
      <c r="J428" s="30"/>
      <c r="K428" s="575"/>
      <c r="L428" s="575"/>
      <c r="M428" s="30"/>
      <c r="N428" s="575"/>
      <c r="O428" s="575"/>
      <c r="P428" s="30"/>
      <c r="Q428" s="575"/>
      <c r="R428" s="575"/>
      <c r="S428" s="30"/>
      <c r="T428" s="575"/>
      <c r="U428" s="575"/>
      <c r="V428" s="30"/>
      <c r="W428" s="575"/>
      <c r="X428" s="575"/>
      <c r="Y428" s="30"/>
      <c r="Z428" s="575"/>
      <c r="AA428" s="575"/>
      <c r="AB428" s="30"/>
      <c r="AC428" s="575"/>
      <c r="AD428" s="575"/>
      <c r="AE428" s="30"/>
      <c r="AF428" s="575"/>
      <c r="AG428" s="575"/>
      <c r="AH428" s="30"/>
      <c r="AI428" s="575"/>
      <c r="AJ428" s="575"/>
      <c r="AK428" s="30"/>
      <c r="AL428" s="575"/>
      <c r="AM428" s="575"/>
      <c r="AN428" s="30"/>
      <c r="AO428" s="575"/>
      <c r="AP428" s="575"/>
      <c r="AQ428" s="30"/>
      <c r="AR428" s="575"/>
      <c r="AS428" s="575"/>
      <c r="AT428" s="30"/>
      <c r="AU428" s="575"/>
      <c r="AV428" s="575"/>
      <c r="AW428" s="30"/>
      <c r="AX428" s="575"/>
      <c r="AY428" s="575"/>
      <c r="AZ428" s="30"/>
      <c r="BA428" s="575"/>
      <c r="BB428" s="575"/>
      <c r="BC428" s="30"/>
      <c r="BD428" s="575"/>
      <c r="BE428" s="575"/>
      <c r="BF428" s="30"/>
      <c r="BG428" s="575"/>
      <c r="BH428" s="575"/>
      <c r="BI428" s="30"/>
      <c r="BJ428" s="575"/>
      <c r="BK428" s="575"/>
      <c r="BM428" s="31"/>
      <c r="BN428" s="31"/>
      <c r="BO428" s="31"/>
      <c r="BP428" s="31"/>
      <c r="BQ428" s="31"/>
      <c r="BR428" s="31"/>
      <c r="BS428" s="31"/>
      <c r="BT428" s="31"/>
      <c r="BU428" s="31"/>
      <c r="BV428" s="31"/>
      <c r="BW428" s="31"/>
      <c r="BX428" s="31"/>
      <c r="BY428" s="31"/>
      <c r="BZ428" s="31"/>
      <c r="CA428" s="31"/>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row>
    <row r="429" spans="1:189" s="64" customFormat="1" x14ac:dyDescent="0.2">
      <c r="A429" s="544"/>
      <c r="B429" s="545"/>
      <c r="C429" s="546"/>
      <c r="E429" s="575"/>
      <c r="F429" s="575"/>
      <c r="G429" s="30"/>
      <c r="H429" s="575"/>
      <c r="I429" s="575"/>
      <c r="J429" s="30"/>
      <c r="K429" s="575"/>
      <c r="L429" s="575"/>
      <c r="M429" s="30"/>
      <c r="N429" s="575"/>
      <c r="O429" s="575"/>
      <c r="P429" s="30"/>
      <c r="Q429" s="575"/>
      <c r="R429" s="575"/>
      <c r="S429" s="30"/>
      <c r="T429" s="575"/>
      <c r="U429" s="575"/>
      <c r="V429" s="30"/>
      <c r="W429" s="575"/>
      <c r="X429" s="575"/>
      <c r="Y429" s="30"/>
      <c r="Z429" s="575"/>
      <c r="AA429" s="575"/>
      <c r="AB429" s="30"/>
      <c r="AC429" s="575"/>
      <c r="AD429" s="575"/>
      <c r="AE429" s="30"/>
      <c r="AF429" s="575"/>
      <c r="AG429" s="575"/>
      <c r="AH429" s="30"/>
      <c r="AI429" s="575"/>
      <c r="AJ429" s="575"/>
      <c r="AK429" s="30"/>
      <c r="AL429" s="575"/>
      <c r="AM429" s="575"/>
      <c r="AN429" s="30"/>
      <c r="AO429" s="575"/>
      <c r="AP429" s="575"/>
      <c r="AQ429" s="30"/>
      <c r="AR429" s="575"/>
      <c r="AS429" s="575"/>
      <c r="AT429" s="30"/>
      <c r="AU429" s="575"/>
      <c r="AV429" s="575"/>
      <c r="AW429" s="30"/>
      <c r="AX429" s="575"/>
      <c r="AY429" s="575"/>
      <c r="AZ429" s="30"/>
      <c r="BA429" s="575"/>
      <c r="BB429" s="575"/>
      <c r="BC429" s="30"/>
      <c r="BD429" s="575"/>
      <c r="BE429" s="575"/>
      <c r="BF429" s="30"/>
      <c r="BG429" s="575"/>
      <c r="BH429" s="575"/>
      <c r="BI429" s="30"/>
      <c r="BJ429" s="575"/>
      <c r="BK429" s="575"/>
      <c r="BM429" s="31"/>
      <c r="BN429" s="31"/>
      <c r="BO429" s="31"/>
      <c r="BP429" s="31"/>
      <c r="BQ429" s="31"/>
      <c r="BR429" s="31"/>
      <c r="BS429" s="31"/>
      <c r="BT429" s="31"/>
      <c r="BU429" s="31"/>
      <c r="BV429" s="31"/>
      <c r="BW429" s="31"/>
      <c r="BX429" s="31"/>
      <c r="BY429" s="31"/>
      <c r="BZ429" s="31"/>
      <c r="CA429" s="31"/>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row>
    <row r="430" spans="1:189" s="64" customFormat="1" x14ac:dyDescent="0.2">
      <c r="A430" s="544"/>
      <c r="B430" s="545"/>
      <c r="C430" s="546"/>
      <c r="E430" s="575"/>
      <c r="F430" s="575"/>
      <c r="G430" s="30"/>
      <c r="H430" s="575"/>
      <c r="I430" s="575"/>
      <c r="J430" s="30"/>
      <c r="K430" s="575"/>
      <c r="L430" s="575"/>
      <c r="M430" s="30"/>
      <c r="N430" s="575"/>
      <c r="O430" s="575"/>
      <c r="P430" s="30"/>
      <c r="Q430" s="575"/>
      <c r="R430" s="575"/>
      <c r="S430" s="30"/>
      <c r="T430" s="575"/>
      <c r="U430" s="575"/>
      <c r="V430" s="30"/>
      <c r="W430" s="575"/>
      <c r="X430" s="575"/>
      <c r="Y430" s="30"/>
      <c r="Z430" s="575"/>
      <c r="AA430" s="575"/>
      <c r="AB430" s="30"/>
      <c r="AC430" s="575"/>
      <c r="AD430" s="575"/>
      <c r="AE430" s="30"/>
      <c r="AF430" s="575"/>
      <c r="AG430" s="575"/>
      <c r="AH430" s="30"/>
      <c r="AI430" s="575"/>
      <c r="AJ430" s="575"/>
      <c r="AK430" s="30"/>
      <c r="AL430" s="575"/>
      <c r="AM430" s="575"/>
      <c r="AN430" s="30"/>
      <c r="AO430" s="575"/>
      <c r="AP430" s="575"/>
      <c r="AQ430" s="30"/>
      <c r="AR430" s="575"/>
      <c r="AS430" s="575"/>
      <c r="AT430" s="30"/>
      <c r="AU430" s="575"/>
      <c r="AV430" s="575"/>
      <c r="AW430" s="30"/>
      <c r="AX430" s="575"/>
      <c r="AY430" s="575"/>
      <c r="AZ430" s="30"/>
      <c r="BA430" s="575"/>
      <c r="BB430" s="575"/>
      <c r="BC430" s="30"/>
      <c r="BD430" s="575"/>
      <c r="BE430" s="575"/>
      <c r="BF430" s="30"/>
      <c r="BG430" s="575"/>
      <c r="BH430" s="575"/>
      <c r="BI430" s="30"/>
      <c r="BJ430" s="575"/>
      <c r="BK430" s="575"/>
      <c r="BM430" s="31"/>
      <c r="BN430" s="31"/>
      <c r="BO430" s="31"/>
      <c r="BP430" s="31"/>
      <c r="BQ430" s="31"/>
      <c r="BR430" s="31"/>
      <c r="BS430" s="31"/>
      <c r="BT430" s="31"/>
      <c r="BU430" s="31"/>
      <c r="BV430" s="31"/>
      <c r="BW430" s="31"/>
      <c r="BX430" s="31"/>
      <c r="BY430" s="31"/>
      <c r="BZ430" s="31"/>
      <c r="CA430" s="31"/>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row>
    <row r="431" spans="1:189" s="64" customFormat="1" x14ac:dyDescent="0.2">
      <c r="A431" s="544"/>
      <c r="B431" s="545"/>
      <c r="C431" s="546"/>
      <c r="E431" s="575"/>
      <c r="F431" s="575"/>
      <c r="G431" s="30"/>
      <c r="H431" s="575"/>
      <c r="I431" s="575"/>
      <c r="J431" s="30"/>
      <c r="K431" s="575"/>
      <c r="L431" s="575"/>
      <c r="M431" s="30"/>
      <c r="N431" s="575"/>
      <c r="O431" s="575"/>
      <c r="P431" s="30"/>
      <c r="Q431" s="575"/>
      <c r="R431" s="575"/>
      <c r="S431" s="30"/>
      <c r="T431" s="575"/>
      <c r="U431" s="575"/>
      <c r="V431" s="30"/>
      <c r="W431" s="575"/>
      <c r="X431" s="575"/>
      <c r="Y431" s="30"/>
      <c r="Z431" s="575"/>
      <c r="AA431" s="575"/>
      <c r="AB431" s="30"/>
      <c r="AC431" s="575"/>
      <c r="AD431" s="575"/>
      <c r="AE431" s="30"/>
      <c r="AF431" s="575"/>
      <c r="AG431" s="575"/>
      <c r="AH431" s="30"/>
      <c r="AI431" s="575"/>
      <c r="AJ431" s="575"/>
      <c r="AK431" s="30"/>
      <c r="AL431" s="575"/>
      <c r="AM431" s="575"/>
      <c r="AN431" s="30"/>
      <c r="AO431" s="575"/>
      <c r="AP431" s="575"/>
      <c r="AQ431" s="30"/>
      <c r="AR431" s="575"/>
      <c r="AS431" s="575"/>
      <c r="AT431" s="30"/>
      <c r="AU431" s="575"/>
      <c r="AV431" s="575"/>
      <c r="AW431" s="30"/>
      <c r="AX431" s="575"/>
      <c r="AY431" s="575"/>
      <c r="AZ431" s="30"/>
      <c r="BA431" s="575"/>
      <c r="BB431" s="575"/>
      <c r="BC431" s="30"/>
      <c r="BD431" s="575"/>
      <c r="BE431" s="575"/>
      <c r="BF431" s="30"/>
      <c r="BG431" s="575"/>
      <c r="BH431" s="575"/>
      <c r="BI431" s="30"/>
      <c r="BJ431" s="575"/>
      <c r="BK431" s="575"/>
      <c r="BM431" s="31"/>
      <c r="BN431" s="31"/>
      <c r="BO431" s="31"/>
      <c r="BP431" s="31"/>
      <c r="BQ431" s="31"/>
      <c r="BR431" s="31"/>
      <c r="BS431" s="31"/>
      <c r="BT431" s="31"/>
      <c r="BU431" s="31"/>
      <c r="BV431" s="31"/>
      <c r="BW431" s="31"/>
      <c r="BX431" s="31"/>
      <c r="BY431" s="31"/>
      <c r="BZ431" s="31"/>
      <c r="CA431" s="31"/>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row>
    <row r="432" spans="1:189" s="64" customFormat="1" x14ac:dyDescent="0.2">
      <c r="A432" s="544"/>
      <c r="B432" s="545"/>
      <c r="C432" s="546"/>
      <c r="E432" s="575"/>
      <c r="F432" s="575"/>
      <c r="G432" s="30"/>
      <c r="H432" s="575"/>
      <c r="I432" s="575"/>
      <c r="J432" s="30"/>
      <c r="K432" s="575"/>
      <c r="L432" s="575"/>
      <c r="M432" s="30"/>
      <c r="N432" s="575"/>
      <c r="O432" s="575"/>
      <c r="P432" s="30"/>
      <c r="Q432" s="575"/>
      <c r="R432" s="575"/>
      <c r="S432" s="30"/>
      <c r="T432" s="575"/>
      <c r="U432" s="575"/>
      <c r="V432" s="30"/>
      <c r="W432" s="575"/>
      <c r="X432" s="575"/>
      <c r="Y432" s="30"/>
      <c r="Z432" s="575"/>
      <c r="AA432" s="575"/>
      <c r="AB432" s="30"/>
      <c r="AC432" s="575"/>
      <c r="AD432" s="575"/>
      <c r="AE432" s="30"/>
      <c r="AF432" s="575"/>
      <c r="AG432" s="575"/>
      <c r="AH432" s="30"/>
      <c r="AI432" s="575"/>
      <c r="AJ432" s="575"/>
      <c r="AK432" s="30"/>
      <c r="AL432" s="575"/>
      <c r="AM432" s="575"/>
      <c r="AN432" s="30"/>
      <c r="AO432" s="575"/>
      <c r="AP432" s="575"/>
      <c r="AQ432" s="30"/>
      <c r="AR432" s="575"/>
      <c r="AS432" s="575"/>
      <c r="AT432" s="30"/>
      <c r="AU432" s="575"/>
      <c r="AV432" s="575"/>
      <c r="AW432" s="30"/>
      <c r="AX432" s="575"/>
      <c r="AY432" s="575"/>
      <c r="AZ432" s="30"/>
      <c r="BA432" s="575"/>
      <c r="BB432" s="575"/>
      <c r="BC432" s="30"/>
      <c r="BD432" s="575"/>
      <c r="BE432" s="575"/>
      <c r="BF432" s="30"/>
      <c r="BG432" s="575"/>
      <c r="BH432" s="575"/>
      <c r="BI432" s="30"/>
      <c r="BJ432" s="575"/>
      <c r="BK432" s="575"/>
      <c r="BM432" s="31"/>
      <c r="BN432" s="31"/>
      <c r="BO432" s="31"/>
      <c r="BP432" s="31"/>
      <c r="BQ432" s="31"/>
      <c r="BR432" s="31"/>
      <c r="BS432" s="31"/>
      <c r="BT432" s="31"/>
      <c r="BU432" s="31"/>
      <c r="BV432" s="31"/>
      <c r="BW432" s="31"/>
      <c r="BX432" s="31"/>
      <c r="BY432" s="31"/>
      <c r="BZ432" s="31"/>
      <c r="CA432" s="31"/>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row>
    <row r="433" spans="1:189" s="64" customFormat="1" x14ac:dyDescent="0.2">
      <c r="A433" s="544"/>
      <c r="B433" s="545"/>
      <c r="C433" s="546"/>
      <c r="E433" s="575"/>
      <c r="F433" s="575"/>
      <c r="G433" s="30"/>
      <c r="H433" s="575"/>
      <c r="I433" s="575"/>
      <c r="J433" s="30"/>
      <c r="K433" s="575"/>
      <c r="L433" s="575"/>
      <c r="M433" s="30"/>
      <c r="N433" s="575"/>
      <c r="O433" s="575"/>
      <c r="P433" s="30"/>
      <c r="Q433" s="575"/>
      <c r="R433" s="575"/>
      <c r="S433" s="30"/>
      <c r="T433" s="575"/>
      <c r="U433" s="575"/>
      <c r="V433" s="30"/>
      <c r="W433" s="575"/>
      <c r="X433" s="575"/>
      <c r="Y433" s="30"/>
      <c r="Z433" s="575"/>
      <c r="AA433" s="575"/>
      <c r="AB433" s="30"/>
      <c r="AC433" s="575"/>
      <c r="AD433" s="575"/>
      <c r="AE433" s="30"/>
      <c r="AF433" s="575"/>
      <c r="AG433" s="575"/>
      <c r="AH433" s="30"/>
      <c r="AI433" s="575"/>
      <c r="AJ433" s="575"/>
      <c r="AK433" s="30"/>
      <c r="AL433" s="575"/>
      <c r="AM433" s="575"/>
      <c r="AN433" s="30"/>
      <c r="AO433" s="575"/>
      <c r="AP433" s="575"/>
      <c r="AQ433" s="30"/>
      <c r="AR433" s="575"/>
      <c r="AS433" s="575"/>
      <c r="AT433" s="30"/>
      <c r="AU433" s="575"/>
      <c r="AV433" s="575"/>
      <c r="AW433" s="30"/>
      <c r="AX433" s="575"/>
      <c r="AY433" s="575"/>
      <c r="AZ433" s="30"/>
      <c r="BA433" s="575"/>
      <c r="BB433" s="575"/>
      <c r="BC433" s="30"/>
      <c r="BD433" s="575"/>
      <c r="BE433" s="575"/>
      <c r="BF433" s="30"/>
      <c r="BG433" s="575"/>
      <c r="BH433" s="575"/>
      <c r="BI433" s="30"/>
      <c r="BJ433" s="575"/>
      <c r="BK433" s="575"/>
      <c r="BM433" s="31"/>
      <c r="BN433" s="31"/>
      <c r="BO433" s="31"/>
      <c r="BP433" s="31"/>
      <c r="BQ433" s="31"/>
      <c r="BR433" s="31"/>
      <c r="BS433" s="31"/>
      <c r="BT433" s="31"/>
      <c r="BU433" s="31"/>
      <c r="BV433" s="31"/>
      <c r="BW433" s="31"/>
      <c r="BX433" s="31"/>
      <c r="BY433" s="31"/>
      <c r="BZ433" s="31"/>
      <c r="CA433" s="31"/>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row>
    <row r="434" spans="1:189" s="64" customFormat="1" x14ac:dyDescent="0.2">
      <c r="A434" s="544"/>
      <c r="B434" s="545"/>
      <c r="C434" s="546"/>
      <c r="E434" s="575"/>
      <c r="F434" s="575"/>
      <c r="G434" s="30"/>
      <c r="H434" s="575"/>
      <c r="I434" s="575"/>
      <c r="J434" s="30"/>
      <c r="K434" s="575"/>
      <c r="L434" s="575"/>
      <c r="M434" s="30"/>
      <c r="N434" s="575"/>
      <c r="O434" s="575"/>
      <c r="P434" s="30"/>
      <c r="Q434" s="575"/>
      <c r="R434" s="575"/>
      <c r="S434" s="30"/>
      <c r="T434" s="575"/>
      <c r="U434" s="575"/>
      <c r="V434" s="30"/>
      <c r="W434" s="575"/>
      <c r="X434" s="575"/>
      <c r="Y434" s="30"/>
      <c r="Z434" s="575"/>
      <c r="AA434" s="575"/>
      <c r="AB434" s="30"/>
      <c r="AC434" s="575"/>
      <c r="AD434" s="575"/>
      <c r="AE434" s="30"/>
      <c r="AF434" s="575"/>
      <c r="AG434" s="575"/>
      <c r="AH434" s="30"/>
      <c r="AI434" s="575"/>
      <c r="AJ434" s="575"/>
      <c r="AK434" s="30"/>
      <c r="AL434" s="575"/>
      <c r="AM434" s="575"/>
      <c r="AN434" s="30"/>
      <c r="AO434" s="575"/>
      <c r="AP434" s="575"/>
      <c r="AQ434" s="30"/>
      <c r="AR434" s="575"/>
      <c r="AS434" s="575"/>
      <c r="AT434" s="30"/>
      <c r="AU434" s="575"/>
      <c r="AV434" s="575"/>
      <c r="AW434" s="30"/>
      <c r="AX434" s="575"/>
      <c r="AY434" s="575"/>
      <c r="AZ434" s="30"/>
      <c r="BA434" s="575"/>
      <c r="BB434" s="575"/>
      <c r="BC434" s="30"/>
      <c r="BD434" s="575"/>
      <c r="BE434" s="575"/>
      <c r="BF434" s="30"/>
      <c r="BG434" s="575"/>
      <c r="BH434" s="575"/>
      <c r="BI434" s="30"/>
      <c r="BJ434" s="575"/>
      <c r="BK434" s="575"/>
      <c r="BM434" s="31"/>
      <c r="BN434" s="31"/>
      <c r="BO434" s="31"/>
      <c r="BP434" s="31"/>
      <c r="BQ434" s="31"/>
      <c r="BR434" s="31"/>
      <c r="BS434" s="31"/>
      <c r="BT434" s="31"/>
      <c r="BU434" s="31"/>
      <c r="BV434" s="31"/>
      <c r="BW434" s="31"/>
      <c r="BX434" s="31"/>
      <c r="BY434" s="31"/>
      <c r="BZ434" s="31"/>
      <c r="CA434" s="31"/>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row>
    <row r="435" spans="1:189" s="64" customFormat="1" x14ac:dyDescent="0.2">
      <c r="A435" s="544"/>
      <c r="B435" s="545"/>
      <c r="C435" s="546"/>
      <c r="E435" s="575"/>
      <c r="F435" s="575"/>
      <c r="G435" s="30"/>
      <c r="H435" s="575"/>
      <c r="I435" s="575"/>
      <c r="J435" s="30"/>
      <c r="K435" s="575"/>
      <c r="L435" s="575"/>
      <c r="M435" s="30"/>
      <c r="N435" s="575"/>
      <c r="O435" s="575"/>
      <c r="P435" s="30"/>
      <c r="Q435" s="575"/>
      <c r="R435" s="575"/>
      <c r="S435" s="30"/>
      <c r="T435" s="575"/>
      <c r="U435" s="575"/>
      <c r="V435" s="30"/>
      <c r="W435" s="575"/>
      <c r="X435" s="575"/>
      <c r="Y435" s="30"/>
      <c r="Z435" s="575"/>
      <c r="AA435" s="575"/>
      <c r="AB435" s="30"/>
      <c r="AC435" s="575"/>
      <c r="AD435" s="575"/>
      <c r="AE435" s="30"/>
      <c r="AF435" s="575"/>
      <c r="AG435" s="575"/>
      <c r="AH435" s="30"/>
      <c r="AI435" s="575"/>
      <c r="AJ435" s="575"/>
      <c r="AK435" s="30"/>
      <c r="AL435" s="575"/>
      <c r="AM435" s="575"/>
      <c r="AN435" s="30"/>
      <c r="AO435" s="575"/>
      <c r="AP435" s="575"/>
      <c r="AQ435" s="30"/>
      <c r="AR435" s="575"/>
      <c r="AS435" s="575"/>
      <c r="AT435" s="30"/>
      <c r="AU435" s="575"/>
      <c r="AV435" s="575"/>
      <c r="AW435" s="30"/>
      <c r="AX435" s="575"/>
      <c r="AY435" s="575"/>
      <c r="AZ435" s="30"/>
      <c r="BA435" s="575"/>
      <c r="BB435" s="575"/>
      <c r="BC435" s="30"/>
      <c r="BD435" s="575"/>
      <c r="BE435" s="575"/>
      <c r="BF435" s="30"/>
      <c r="BG435" s="575"/>
      <c r="BH435" s="575"/>
      <c r="BI435" s="30"/>
      <c r="BJ435" s="575"/>
      <c r="BK435" s="575"/>
      <c r="BM435" s="31"/>
      <c r="BN435" s="31"/>
      <c r="BO435" s="31"/>
      <c r="BP435" s="31"/>
      <c r="BQ435" s="31"/>
      <c r="BR435" s="31"/>
      <c r="BS435" s="31"/>
      <c r="BT435" s="31"/>
      <c r="BU435" s="31"/>
      <c r="BV435" s="31"/>
      <c r="BW435" s="31"/>
      <c r="BX435" s="31"/>
      <c r="BY435" s="31"/>
      <c r="BZ435" s="31"/>
      <c r="CA435" s="31"/>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row>
    <row r="436" spans="1:189" s="64" customFormat="1" x14ac:dyDescent="0.2">
      <c r="A436" s="544"/>
      <c r="B436" s="545"/>
      <c r="C436" s="546"/>
      <c r="E436" s="575"/>
      <c r="F436" s="575"/>
      <c r="G436" s="30"/>
      <c r="H436" s="575"/>
      <c r="I436" s="575"/>
      <c r="J436" s="30"/>
      <c r="K436" s="575"/>
      <c r="L436" s="575"/>
      <c r="M436" s="30"/>
      <c r="N436" s="575"/>
      <c r="O436" s="575"/>
      <c r="P436" s="30"/>
      <c r="Q436" s="575"/>
      <c r="R436" s="575"/>
      <c r="S436" s="30"/>
      <c r="T436" s="575"/>
      <c r="U436" s="575"/>
      <c r="V436" s="30"/>
      <c r="W436" s="575"/>
      <c r="X436" s="575"/>
      <c r="Y436" s="30"/>
      <c r="Z436" s="575"/>
      <c r="AA436" s="575"/>
      <c r="AB436" s="30"/>
      <c r="AC436" s="575"/>
      <c r="AD436" s="575"/>
      <c r="AE436" s="30"/>
      <c r="AF436" s="575"/>
      <c r="AG436" s="575"/>
      <c r="AH436" s="30"/>
      <c r="AI436" s="575"/>
      <c r="AJ436" s="575"/>
      <c r="AK436" s="30"/>
      <c r="AL436" s="575"/>
      <c r="AM436" s="575"/>
      <c r="AN436" s="30"/>
      <c r="AO436" s="575"/>
      <c r="AP436" s="575"/>
      <c r="AQ436" s="30"/>
      <c r="AR436" s="575"/>
      <c r="AS436" s="575"/>
      <c r="AT436" s="30"/>
      <c r="AU436" s="575"/>
      <c r="AV436" s="575"/>
      <c r="AW436" s="30"/>
      <c r="AX436" s="575"/>
      <c r="AY436" s="575"/>
      <c r="AZ436" s="30"/>
      <c r="BA436" s="575"/>
      <c r="BB436" s="575"/>
      <c r="BC436" s="30"/>
      <c r="BD436" s="575"/>
      <c r="BE436" s="575"/>
      <c r="BF436" s="30"/>
      <c r="BG436" s="575"/>
      <c r="BH436" s="575"/>
      <c r="BI436" s="30"/>
      <c r="BJ436" s="575"/>
      <c r="BK436" s="575"/>
      <c r="BM436" s="31"/>
      <c r="BN436" s="31"/>
      <c r="BO436" s="31"/>
      <c r="BP436" s="31"/>
      <c r="BQ436" s="31"/>
      <c r="BR436" s="31"/>
      <c r="BS436" s="31"/>
      <c r="BT436" s="31"/>
      <c r="BU436" s="31"/>
      <c r="BV436" s="31"/>
      <c r="BW436" s="31"/>
      <c r="BX436" s="31"/>
      <c r="BY436" s="31"/>
      <c r="BZ436" s="31"/>
      <c r="CA436" s="31"/>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row>
    <row r="437" spans="1:189" s="64" customFormat="1" x14ac:dyDescent="0.2">
      <c r="A437" s="544"/>
      <c r="B437" s="545"/>
      <c r="C437" s="546"/>
      <c r="E437" s="575"/>
      <c r="F437" s="575"/>
      <c r="G437" s="30"/>
      <c r="H437" s="575"/>
      <c r="I437" s="575"/>
      <c r="J437" s="30"/>
      <c r="K437" s="575"/>
      <c r="L437" s="575"/>
      <c r="M437" s="30"/>
      <c r="N437" s="575"/>
      <c r="O437" s="575"/>
      <c r="P437" s="30"/>
      <c r="Q437" s="575"/>
      <c r="R437" s="575"/>
      <c r="S437" s="30"/>
      <c r="T437" s="575"/>
      <c r="U437" s="575"/>
      <c r="V437" s="30"/>
      <c r="W437" s="575"/>
      <c r="X437" s="575"/>
      <c r="Y437" s="30"/>
      <c r="Z437" s="575"/>
      <c r="AA437" s="575"/>
      <c r="AB437" s="30"/>
      <c r="AC437" s="575"/>
      <c r="AD437" s="575"/>
      <c r="AE437" s="30"/>
      <c r="AF437" s="575"/>
      <c r="AG437" s="575"/>
      <c r="AH437" s="30"/>
      <c r="AI437" s="575"/>
      <c r="AJ437" s="575"/>
      <c r="AK437" s="30"/>
      <c r="AL437" s="575"/>
      <c r="AM437" s="575"/>
      <c r="AN437" s="30"/>
      <c r="AO437" s="575"/>
      <c r="AP437" s="575"/>
      <c r="AQ437" s="30"/>
      <c r="AR437" s="575"/>
      <c r="AS437" s="575"/>
      <c r="AT437" s="30"/>
      <c r="AU437" s="575"/>
      <c r="AV437" s="575"/>
      <c r="AW437" s="30"/>
      <c r="AX437" s="575"/>
      <c r="AY437" s="575"/>
      <c r="AZ437" s="30"/>
      <c r="BA437" s="575"/>
      <c r="BB437" s="575"/>
      <c r="BC437" s="30"/>
      <c r="BD437" s="575"/>
      <c r="BE437" s="575"/>
      <c r="BF437" s="30"/>
      <c r="BG437" s="575"/>
      <c r="BH437" s="575"/>
      <c r="BI437" s="30"/>
      <c r="BJ437" s="575"/>
      <c r="BK437" s="575"/>
      <c r="BM437" s="31"/>
      <c r="BN437" s="31"/>
      <c r="BO437" s="31"/>
      <c r="BP437" s="31"/>
      <c r="BQ437" s="31"/>
      <c r="BR437" s="31"/>
      <c r="BS437" s="31"/>
      <c r="BT437" s="31"/>
      <c r="BU437" s="31"/>
      <c r="BV437" s="31"/>
      <c r="BW437" s="31"/>
      <c r="BX437" s="31"/>
      <c r="BY437" s="31"/>
      <c r="BZ437" s="31"/>
      <c r="CA437" s="31"/>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row>
    <row r="438" spans="1:189" s="64" customFormat="1" x14ac:dyDescent="0.2">
      <c r="A438" s="544"/>
      <c r="B438" s="545"/>
      <c r="C438" s="546"/>
      <c r="E438" s="575"/>
      <c r="F438" s="575"/>
      <c r="G438" s="30"/>
      <c r="H438" s="575"/>
      <c r="I438" s="575"/>
      <c r="J438" s="30"/>
      <c r="K438" s="575"/>
      <c r="L438" s="575"/>
      <c r="M438" s="30"/>
      <c r="N438" s="575"/>
      <c r="O438" s="575"/>
      <c r="P438" s="30"/>
      <c r="Q438" s="575"/>
      <c r="R438" s="575"/>
      <c r="S438" s="30"/>
      <c r="T438" s="575"/>
      <c r="U438" s="575"/>
      <c r="V438" s="30"/>
      <c r="W438" s="575"/>
      <c r="X438" s="575"/>
      <c r="Y438" s="30"/>
      <c r="Z438" s="575"/>
      <c r="AA438" s="575"/>
      <c r="AB438" s="30"/>
      <c r="AC438" s="575"/>
      <c r="AD438" s="575"/>
      <c r="AE438" s="30"/>
      <c r="AF438" s="575"/>
      <c r="AG438" s="575"/>
      <c r="AH438" s="30"/>
      <c r="AI438" s="575"/>
      <c r="AJ438" s="575"/>
      <c r="AK438" s="30"/>
      <c r="AL438" s="575"/>
      <c r="AM438" s="575"/>
      <c r="AN438" s="30"/>
      <c r="AO438" s="575"/>
      <c r="AP438" s="575"/>
      <c r="AQ438" s="30"/>
      <c r="AR438" s="575"/>
      <c r="AS438" s="575"/>
      <c r="AT438" s="30"/>
      <c r="AU438" s="575"/>
      <c r="AV438" s="575"/>
      <c r="AW438" s="30"/>
      <c r="AX438" s="575"/>
      <c r="AY438" s="575"/>
      <c r="AZ438" s="30"/>
      <c r="BA438" s="575"/>
      <c r="BB438" s="575"/>
      <c r="BC438" s="30"/>
      <c r="BD438" s="575"/>
      <c r="BE438" s="575"/>
      <c r="BF438" s="30"/>
      <c r="BG438" s="575"/>
      <c r="BH438" s="575"/>
      <c r="BI438" s="30"/>
      <c r="BJ438" s="575"/>
      <c r="BK438" s="575"/>
      <c r="BM438" s="31"/>
      <c r="BN438" s="31"/>
      <c r="BO438" s="31"/>
      <c r="BP438" s="31"/>
      <c r="BQ438" s="31"/>
      <c r="BR438" s="31"/>
      <c r="BS438" s="31"/>
      <c r="BT438" s="31"/>
      <c r="BU438" s="31"/>
      <c r="BV438" s="31"/>
      <c r="BW438" s="31"/>
      <c r="BX438" s="31"/>
      <c r="BY438" s="31"/>
      <c r="BZ438" s="31"/>
      <c r="CA438" s="31"/>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row>
    <row r="439" spans="1:189" s="64" customFormat="1" x14ac:dyDescent="0.2">
      <c r="A439" s="544"/>
      <c r="B439" s="545"/>
      <c r="C439" s="546"/>
      <c r="E439" s="575"/>
      <c r="F439" s="575"/>
      <c r="G439" s="30"/>
      <c r="H439" s="575"/>
      <c r="I439" s="575"/>
      <c r="J439" s="30"/>
      <c r="K439" s="575"/>
      <c r="L439" s="575"/>
      <c r="M439" s="30"/>
      <c r="N439" s="575"/>
      <c r="O439" s="575"/>
      <c r="P439" s="30"/>
      <c r="Q439" s="575"/>
      <c r="R439" s="575"/>
      <c r="S439" s="30"/>
      <c r="T439" s="575"/>
      <c r="U439" s="575"/>
      <c r="V439" s="30"/>
      <c r="W439" s="575"/>
      <c r="X439" s="575"/>
      <c r="Y439" s="30"/>
      <c r="Z439" s="575"/>
      <c r="AA439" s="575"/>
      <c r="AB439" s="30"/>
      <c r="AC439" s="575"/>
      <c r="AD439" s="575"/>
      <c r="AE439" s="30"/>
      <c r="AF439" s="575"/>
      <c r="AG439" s="575"/>
      <c r="AH439" s="30"/>
      <c r="AI439" s="575"/>
      <c r="AJ439" s="575"/>
      <c r="AK439" s="30"/>
      <c r="AL439" s="575"/>
      <c r="AM439" s="575"/>
      <c r="AN439" s="30"/>
      <c r="AO439" s="575"/>
      <c r="AP439" s="575"/>
      <c r="AQ439" s="30"/>
      <c r="AR439" s="575"/>
      <c r="AS439" s="575"/>
      <c r="AT439" s="30"/>
      <c r="AU439" s="575"/>
      <c r="AV439" s="575"/>
      <c r="AW439" s="30"/>
      <c r="AX439" s="575"/>
      <c r="AY439" s="575"/>
      <c r="AZ439" s="30"/>
      <c r="BA439" s="575"/>
      <c r="BB439" s="575"/>
      <c r="BC439" s="30"/>
      <c r="BD439" s="575"/>
      <c r="BE439" s="575"/>
      <c r="BF439" s="30"/>
      <c r="BG439" s="575"/>
      <c r="BH439" s="575"/>
      <c r="BI439" s="30"/>
      <c r="BJ439" s="575"/>
      <c r="BK439" s="575"/>
      <c r="BM439" s="31"/>
      <c r="BN439" s="31"/>
      <c r="BO439" s="31"/>
      <c r="BP439" s="31"/>
      <c r="BQ439" s="31"/>
      <c r="BR439" s="31"/>
      <c r="BS439" s="31"/>
      <c r="BT439" s="31"/>
      <c r="BU439" s="31"/>
      <c r="BV439" s="31"/>
      <c r="BW439" s="31"/>
      <c r="BX439" s="31"/>
      <c r="BY439" s="31"/>
      <c r="BZ439" s="31"/>
      <c r="CA439" s="31"/>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row>
    <row r="440" spans="1:189" s="64" customFormat="1" x14ac:dyDescent="0.2">
      <c r="A440" s="544"/>
      <c r="B440" s="545"/>
      <c r="C440" s="546"/>
      <c r="E440" s="575"/>
      <c r="F440" s="575"/>
      <c r="G440" s="30"/>
      <c r="H440" s="575"/>
      <c r="I440" s="575"/>
      <c r="J440" s="30"/>
      <c r="K440" s="575"/>
      <c r="L440" s="575"/>
      <c r="M440" s="30"/>
      <c r="N440" s="575"/>
      <c r="O440" s="575"/>
      <c r="P440" s="30"/>
      <c r="Q440" s="575"/>
      <c r="R440" s="575"/>
      <c r="S440" s="30"/>
      <c r="T440" s="575"/>
      <c r="U440" s="575"/>
      <c r="V440" s="30"/>
      <c r="W440" s="575"/>
      <c r="X440" s="575"/>
      <c r="Y440" s="30"/>
      <c r="Z440" s="575"/>
      <c r="AA440" s="575"/>
      <c r="AB440" s="30"/>
      <c r="AC440" s="575"/>
      <c r="AD440" s="575"/>
      <c r="AE440" s="30"/>
      <c r="AF440" s="575"/>
      <c r="AG440" s="575"/>
      <c r="AH440" s="30"/>
      <c r="AI440" s="575"/>
      <c r="AJ440" s="575"/>
      <c r="AK440" s="30"/>
      <c r="AL440" s="575"/>
      <c r="AM440" s="575"/>
      <c r="AN440" s="30"/>
      <c r="AO440" s="575"/>
      <c r="AP440" s="575"/>
      <c r="AQ440" s="30"/>
      <c r="AR440" s="575"/>
      <c r="AS440" s="575"/>
      <c r="AT440" s="30"/>
      <c r="AU440" s="575"/>
      <c r="AV440" s="575"/>
      <c r="AW440" s="30"/>
      <c r="AX440" s="575"/>
      <c r="AY440" s="575"/>
      <c r="AZ440" s="30"/>
      <c r="BA440" s="575"/>
      <c r="BB440" s="575"/>
      <c r="BC440" s="30"/>
      <c r="BD440" s="575"/>
      <c r="BE440" s="575"/>
      <c r="BF440" s="30"/>
      <c r="BG440" s="575"/>
      <c r="BH440" s="575"/>
      <c r="BI440" s="30"/>
      <c r="BJ440" s="575"/>
      <c r="BK440" s="575"/>
      <c r="BM440" s="31"/>
      <c r="BN440" s="31"/>
      <c r="BO440" s="31"/>
      <c r="BP440" s="31"/>
      <c r="BQ440" s="31"/>
      <c r="BR440" s="31"/>
      <c r="BS440" s="31"/>
      <c r="BT440" s="31"/>
      <c r="BU440" s="31"/>
      <c r="BV440" s="31"/>
      <c r="BW440" s="31"/>
      <c r="BX440" s="31"/>
      <c r="BY440" s="31"/>
      <c r="BZ440" s="31"/>
      <c r="CA440" s="31"/>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row>
    <row r="441" spans="1:189" s="64" customFormat="1" x14ac:dyDescent="0.2">
      <c r="A441" s="544"/>
      <c r="B441" s="545"/>
      <c r="C441" s="546"/>
      <c r="E441" s="575"/>
      <c r="F441" s="575"/>
      <c r="G441" s="30"/>
      <c r="H441" s="575"/>
      <c r="I441" s="575"/>
      <c r="J441" s="30"/>
      <c r="K441" s="575"/>
      <c r="L441" s="575"/>
      <c r="M441" s="30"/>
      <c r="N441" s="575"/>
      <c r="O441" s="575"/>
      <c r="P441" s="30"/>
      <c r="Q441" s="575"/>
      <c r="R441" s="575"/>
      <c r="S441" s="30"/>
      <c r="T441" s="575"/>
      <c r="U441" s="575"/>
      <c r="V441" s="30"/>
      <c r="W441" s="575"/>
      <c r="X441" s="575"/>
      <c r="Y441" s="30"/>
      <c r="Z441" s="575"/>
      <c r="AA441" s="575"/>
      <c r="AB441" s="30"/>
      <c r="AC441" s="575"/>
      <c r="AD441" s="575"/>
      <c r="AE441" s="30"/>
      <c r="AF441" s="575"/>
      <c r="AG441" s="575"/>
      <c r="AH441" s="30"/>
      <c r="AI441" s="575"/>
      <c r="AJ441" s="575"/>
      <c r="AK441" s="30"/>
      <c r="AL441" s="575"/>
      <c r="AM441" s="575"/>
      <c r="AN441" s="30"/>
      <c r="AO441" s="575"/>
      <c r="AP441" s="575"/>
      <c r="AQ441" s="30"/>
      <c r="AR441" s="575"/>
      <c r="AS441" s="575"/>
      <c r="AT441" s="30"/>
      <c r="AU441" s="575"/>
      <c r="AV441" s="575"/>
      <c r="AW441" s="30"/>
      <c r="AX441" s="575"/>
      <c r="AY441" s="575"/>
      <c r="AZ441" s="30"/>
      <c r="BA441" s="575"/>
      <c r="BB441" s="575"/>
      <c r="BC441" s="30"/>
      <c r="BD441" s="575"/>
      <c r="BE441" s="575"/>
      <c r="BF441" s="30"/>
      <c r="BG441" s="575"/>
      <c r="BH441" s="575"/>
      <c r="BI441" s="30"/>
      <c r="BJ441" s="575"/>
      <c r="BK441" s="575"/>
      <c r="BM441" s="31"/>
      <c r="BN441" s="31"/>
      <c r="BO441" s="31"/>
      <c r="BP441" s="31"/>
      <c r="BQ441" s="31"/>
      <c r="BR441" s="31"/>
      <c r="BS441" s="31"/>
      <c r="BT441" s="31"/>
      <c r="BU441" s="31"/>
      <c r="BV441" s="31"/>
      <c r="BW441" s="31"/>
      <c r="BX441" s="31"/>
      <c r="BY441" s="31"/>
      <c r="BZ441" s="31"/>
      <c r="CA441" s="31"/>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row>
    <row r="442" spans="1:189" s="64" customFormat="1" x14ac:dyDescent="0.2">
      <c r="A442" s="544"/>
      <c r="B442" s="545"/>
      <c r="C442" s="546"/>
      <c r="E442" s="575"/>
      <c r="F442" s="575"/>
      <c r="G442" s="30"/>
      <c r="H442" s="575"/>
      <c r="I442" s="575"/>
      <c r="J442" s="30"/>
      <c r="K442" s="575"/>
      <c r="L442" s="575"/>
      <c r="M442" s="30"/>
      <c r="N442" s="575"/>
      <c r="O442" s="575"/>
      <c r="P442" s="30"/>
      <c r="Q442" s="575"/>
      <c r="R442" s="575"/>
      <c r="S442" s="30"/>
      <c r="T442" s="575"/>
      <c r="U442" s="575"/>
      <c r="V442" s="30"/>
      <c r="W442" s="575"/>
      <c r="X442" s="575"/>
      <c r="Y442" s="30"/>
      <c r="Z442" s="575"/>
      <c r="AA442" s="575"/>
      <c r="AB442" s="30"/>
      <c r="AC442" s="575"/>
      <c r="AD442" s="575"/>
      <c r="AE442" s="30"/>
      <c r="AF442" s="575"/>
      <c r="AG442" s="575"/>
      <c r="AH442" s="30"/>
      <c r="AI442" s="575"/>
      <c r="AJ442" s="575"/>
      <c r="AK442" s="30"/>
      <c r="AL442" s="575"/>
      <c r="AM442" s="575"/>
      <c r="AN442" s="30"/>
      <c r="AO442" s="575"/>
      <c r="AP442" s="575"/>
      <c r="AQ442" s="30"/>
      <c r="AR442" s="575"/>
      <c r="AS442" s="575"/>
      <c r="AT442" s="30"/>
      <c r="AU442" s="575"/>
      <c r="AV442" s="575"/>
      <c r="AW442" s="30"/>
      <c r="AX442" s="575"/>
      <c r="AY442" s="575"/>
      <c r="AZ442" s="30"/>
      <c r="BA442" s="575"/>
      <c r="BB442" s="575"/>
      <c r="BC442" s="30"/>
      <c r="BD442" s="575"/>
      <c r="BE442" s="575"/>
      <c r="BF442" s="30"/>
      <c r="BG442" s="575"/>
      <c r="BH442" s="575"/>
      <c r="BI442" s="30"/>
      <c r="BJ442" s="575"/>
      <c r="BK442" s="575"/>
      <c r="BM442" s="31"/>
      <c r="BN442" s="31"/>
      <c r="BO442" s="31"/>
      <c r="BP442" s="31"/>
      <c r="BQ442" s="31"/>
      <c r="BR442" s="31"/>
      <c r="BS442" s="31"/>
      <c r="BT442" s="31"/>
      <c r="BU442" s="31"/>
      <c r="BV442" s="31"/>
      <c r="BW442" s="31"/>
      <c r="BX442" s="31"/>
      <c r="BY442" s="31"/>
      <c r="BZ442" s="31"/>
      <c r="CA442" s="31"/>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row>
    <row r="443" spans="1:189" s="64" customFormat="1" x14ac:dyDescent="0.2">
      <c r="A443" s="544"/>
      <c r="B443" s="545"/>
      <c r="C443" s="546"/>
      <c r="E443" s="575"/>
      <c r="F443" s="575"/>
      <c r="G443" s="30"/>
      <c r="H443" s="575"/>
      <c r="I443" s="575"/>
      <c r="J443" s="30"/>
      <c r="K443" s="575"/>
      <c r="L443" s="575"/>
      <c r="M443" s="30"/>
      <c r="N443" s="575"/>
      <c r="O443" s="575"/>
      <c r="P443" s="30"/>
      <c r="Q443" s="575"/>
      <c r="R443" s="575"/>
      <c r="S443" s="30"/>
      <c r="T443" s="575"/>
      <c r="U443" s="575"/>
      <c r="V443" s="30"/>
      <c r="W443" s="575"/>
      <c r="X443" s="575"/>
      <c r="Y443" s="30"/>
      <c r="Z443" s="575"/>
      <c r="AA443" s="575"/>
      <c r="AB443" s="30"/>
      <c r="AC443" s="575"/>
      <c r="AD443" s="575"/>
      <c r="AE443" s="30"/>
      <c r="AF443" s="575"/>
      <c r="AG443" s="575"/>
      <c r="AH443" s="30"/>
      <c r="AI443" s="575"/>
      <c r="AJ443" s="575"/>
      <c r="AK443" s="30"/>
      <c r="AL443" s="575"/>
      <c r="AM443" s="575"/>
      <c r="AN443" s="30"/>
      <c r="AO443" s="575"/>
      <c r="AP443" s="575"/>
      <c r="AQ443" s="30"/>
      <c r="AR443" s="575"/>
      <c r="AS443" s="575"/>
      <c r="AT443" s="30"/>
      <c r="AU443" s="575"/>
      <c r="AV443" s="575"/>
      <c r="AW443" s="30"/>
      <c r="AX443" s="575"/>
      <c r="AY443" s="575"/>
      <c r="AZ443" s="30"/>
      <c r="BA443" s="575"/>
      <c r="BB443" s="575"/>
      <c r="BC443" s="30"/>
      <c r="BD443" s="575"/>
      <c r="BE443" s="575"/>
      <c r="BF443" s="30"/>
      <c r="BG443" s="575"/>
      <c r="BH443" s="575"/>
      <c r="BI443" s="30"/>
      <c r="BJ443" s="575"/>
      <c r="BK443" s="575"/>
      <c r="BM443" s="31"/>
      <c r="BN443" s="31"/>
      <c r="BO443" s="31"/>
      <c r="BP443" s="31"/>
      <c r="BQ443" s="31"/>
      <c r="BR443" s="31"/>
      <c r="BS443" s="31"/>
      <c r="BT443" s="31"/>
      <c r="BU443" s="31"/>
      <c r="BV443" s="31"/>
      <c r="BW443" s="31"/>
      <c r="BX443" s="31"/>
      <c r="BY443" s="31"/>
      <c r="BZ443" s="31"/>
      <c r="CA443" s="31"/>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row>
    <row r="444" spans="1:189" s="64" customFormat="1" x14ac:dyDescent="0.2">
      <c r="A444" s="544"/>
      <c r="B444" s="545"/>
      <c r="C444" s="546"/>
      <c r="E444" s="575"/>
      <c r="F444" s="575"/>
      <c r="G444" s="30"/>
      <c r="H444" s="575"/>
      <c r="I444" s="575"/>
      <c r="J444" s="30"/>
      <c r="K444" s="575"/>
      <c r="L444" s="575"/>
      <c r="M444" s="30"/>
      <c r="N444" s="575"/>
      <c r="O444" s="575"/>
      <c r="P444" s="30"/>
      <c r="Q444" s="575"/>
      <c r="R444" s="575"/>
      <c r="S444" s="30"/>
      <c r="T444" s="575"/>
      <c r="U444" s="575"/>
      <c r="V444" s="30"/>
      <c r="W444" s="575"/>
      <c r="X444" s="575"/>
      <c r="Y444" s="30"/>
      <c r="Z444" s="575"/>
      <c r="AA444" s="575"/>
      <c r="AB444" s="30"/>
      <c r="AC444" s="575"/>
      <c r="AD444" s="575"/>
      <c r="AE444" s="30"/>
      <c r="AF444" s="575"/>
      <c r="AG444" s="575"/>
      <c r="AH444" s="30"/>
      <c r="AI444" s="575"/>
      <c r="AJ444" s="575"/>
      <c r="AK444" s="30"/>
      <c r="AL444" s="575"/>
      <c r="AM444" s="575"/>
      <c r="AN444" s="30"/>
      <c r="AO444" s="575"/>
      <c r="AP444" s="575"/>
      <c r="AQ444" s="30"/>
      <c r="AR444" s="575"/>
      <c r="AS444" s="575"/>
      <c r="AT444" s="30"/>
      <c r="AU444" s="575"/>
      <c r="AV444" s="575"/>
      <c r="AW444" s="30"/>
      <c r="AX444" s="575"/>
      <c r="AY444" s="575"/>
      <c r="AZ444" s="30"/>
      <c r="BA444" s="575"/>
      <c r="BB444" s="575"/>
      <c r="BC444" s="30"/>
      <c r="BD444" s="575"/>
      <c r="BE444" s="575"/>
      <c r="BF444" s="30"/>
      <c r="BG444" s="575"/>
      <c r="BH444" s="575"/>
      <c r="BI444" s="30"/>
      <c r="BJ444" s="575"/>
      <c r="BK444" s="575"/>
      <c r="BM444" s="31"/>
      <c r="BN444" s="31"/>
      <c r="BO444" s="31"/>
      <c r="BP444" s="31"/>
      <c r="BQ444" s="31"/>
      <c r="BR444" s="31"/>
      <c r="BS444" s="31"/>
      <c r="BT444" s="31"/>
      <c r="BU444" s="31"/>
      <c r="BV444" s="31"/>
      <c r="BW444" s="31"/>
      <c r="BX444" s="31"/>
      <c r="BY444" s="31"/>
      <c r="BZ444" s="31"/>
      <c r="CA444" s="31"/>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row>
    <row r="445" spans="1:189" s="64" customFormat="1" x14ac:dyDescent="0.2">
      <c r="A445" s="544"/>
      <c r="B445" s="545"/>
      <c r="C445" s="546"/>
      <c r="E445" s="575"/>
      <c r="F445" s="575"/>
      <c r="G445" s="30"/>
      <c r="H445" s="575"/>
      <c r="I445" s="575"/>
      <c r="J445" s="30"/>
      <c r="K445" s="575"/>
      <c r="L445" s="575"/>
      <c r="M445" s="30"/>
      <c r="N445" s="575"/>
      <c r="O445" s="575"/>
      <c r="P445" s="30"/>
      <c r="Q445" s="575"/>
      <c r="R445" s="575"/>
      <c r="S445" s="30"/>
      <c r="T445" s="575"/>
      <c r="U445" s="575"/>
      <c r="V445" s="30"/>
      <c r="W445" s="575"/>
      <c r="X445" s="575"/>
      <c r="Y445" s="30"/>
      <c r="Z445" s="575"/>
      <c r="AA445" s="575"/>
      <c r="AB445" s="30"/>
      <c r="AC445" s="575"/>
      <c r="AD445" s="575"/>
      <c r="AE445" s="30"/>
      <c r="AF445" s="575"/>
      <c r="AG445" s="575"/>
      <c r="AH445" s="30"/>
      <c r="AI445" s="575"/>
      <c r="AJ445" s="575"/>
      <c r="AK445" s="30"/>
      <c r="AL445" s="575"/>
      <c r="AM445" s="575"/>
      <c r="AN445" s="30"/>
      <c r="AO445" s="575"/>
      <c r="AP445" s="575"/>
      <c r="AQ445" s="30"/>
      <c r="AR445" s="575"/>
      <c r="AS445" s="575"/>
      <c r="AT445" s="30"/>
      <c r="AU445" s="575"/>
      <c r="AV445" s="575"/>
      <c r="AW445" s="30"/>
      <c r="AX445" s="575"/>
      <c r="AY445" s="575"/>
      <c r="AZ445" s="30"/>
      <c r="BA445" s="575"/>
      <c r="BB445" s="575"/>
      <c r="BC445" s="30"/>
      <c r="BD445" s="575"/>
      <c r="BE445" s="575"/>
      <c r="BF445" s="30"/>
      <c r="BG445" s="575"/>
      <c r="BH445" s="575"/>
      <c r="BI445" s="30"/>
      <c r="BJ445" s="575"/>
      <c r="BK445" s="575"/>
      <c r="BM445" s="31"/>
      <c r="BN445" s="31"/>
      <c r="BO445" s="31"/>
      <c r="BP445" s="31"/>
      <c r="BQ445" s="31"/>
      <c r="BR445" s="31"/>
      <c r="BS445" s="31"/>
      <c r="BT445" s="31"/>
      <c r="BU445" s="31"/>
      <c r="BV445" s="31"/>
      <c r="BW445" s="31"/>
      <c r="BX445" s="31"/>
      <c r="BY445" s="31"/>
      <c r="BZ445" s="31"/>
      <c r="CA445" s="31"/>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row>
    <row r="446" spans="1:189" s="64" customFormat="1" x14ac:dyDescent="0.2">
      <c r="A446" s="544"/>
      <c r="B446" s="545"/>
      <c r="C446" s="546"/>
      <c r="E446" s="575"/>
      <c r="F446" s="575"/>
      <c r="G446" s="30"/>
      <c r="H446" s="575"/>
      <c r="I446" s="575"/>
      <c r="J446" s="30"/>
      <c r="K446" s="575"/>
      <c r="L446" s="575"/>
      <c r="M446" s="30"/>
      <c r="N446" s="575"/>
      <c r="O446" s="575"/>
      <c r="P446" s="30"/>
      <c r="Q446" s="575"/>
      <c r="R446" s="575"/>
      <c r="S446" s="30"/>
      <c r="T446" s="575"/>
      <c r="U446" s="575"/>
      <c r="V446" s="30"/>
      <c r="W446" s="575"/>
      <c r="X446" s="575"/>
      <c r="Y446" s="30"/>
      <c r="Z446" s="575"/>
      <c r="AA446" s="575"/>
      <c r="AB446" s="30"/>
      <c r="AC446" s="575"/>
      <c r="AD446" s="575"/>
      <c r="AE446" s="30"/>
      <c r="AF446" s="575"/>
      <c r="AG446" s="575"/>
      <c r="AH446" s="30"/>
      <c r="AI446" s="575"/>
      <c r="AJ446" s="575"/>
      <c r="AK446" s="30"/>
      <c r="AL446" s="575"/>
      <c r="AM446" s="575"/>
      <c r="AN446" s="30"/>
      <c r="AO446" s="575"/>
      <c r="AP446" s="575"/>
      <c r="AQ446" s="30"/>
      <c r="AR446" s="575"/>
      <c r="AS446" s="575"/>
      <c r="AT446" s="30"/>
      <c r="AU446" s="575"/>
      <c r="AV446" s="575"/>
      <c r="AW446" s="30"/>
      <c r="AX446" s="575"/>
      <c r="AY446" s="575"/>
      <c r="AZ446" s="30"/>
      <c r="BA446" s="575"/>
      <c r="BB446" s="575"/>
      <c r="BC446" s="30"/>
      <c r="BD446" s="575"/>
      <c r="BE446" s="575"/>
      <c r="BF446" s="30"/>
      <c r="BG446" s="575"/>
      <c r="BH446" s="575"/>
      <c r="BI446" s="30"/>
      <c r="BJ446" s="575"/>
      <c r="BK446" s="575"/>
      <c r="BM446" s="31"/>
      <c r="BN446" s="31"/>
      <c r="BO446" s="31"/>
      <c r="BP446" s="31"/>
      <c r="BQ446" s="31"/>
      <c r="BR446" s="31"/>
      <c r="BS446" s="31"/>
      <c r="BT446" s="31"/>
      <c r="BU446" s="31"/>
      <c r="BV446" s="31"/>
      <c r="BW446" s="31"/>
      <c r="BX446" s="31"/>
      <c r="BY446" s="31"/>
      <c r="BZ446" s="31"/>
      <c r="CA446" s="31"/>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row>
    <row r="447" spans="1:189" s="64" customFormat="1" x14ac:dyDescent="0.2">
      <c r="A447" s="544"/>
      <c r="B447" s="545"/>
      <c r="C447" s="546"/>
      <c r="E447" s="575"/>
      <c r="F447" s="575"/>
      <c r="G447" s="30"/>
      <c r="H447" s="575"/>
      <c r="I447" s="575"/>
      <c r="J447" s="30"/>
      <c r="K447" s="575"/>
      <c r="L447" s="575"/>
      <c r="M447" s="30"/>
      <c r="N447" s="575"/>
      <c r="O447" s="575"/>
      <c r="P447" s="30"/>
      <c r="Q447" s="575"/>
      <c r="R447" s="575"/>
      <c r="S447" s="30"/>
      <c r="T447" s="575"/>
      <c r="U447" s="575"/>
      <c r="V447" s="30"/>
      <c r="W447" s="575"/>
      <c r="X447" s="575"/>
      <c r="Y447" s="30"/>
      <c r="Z447" s="575"/>
      <c r="AA447" s="575"/>
      <c r="AB447" s="30"/>
      <c r="AC447" s="575"/>
      <c r="AD447" s="575"/>
      <c r="AE447" s="30"/>
      <c r="AF447" s="575"/>
      <c r="AG447" s="575"/>
      <c r="AH447" s="30"/>
      <c r="AI447" s="575"/>
      <c r="AJ447" s="575"/>
      <c r="AK447" s="30"/>
      <c r="AL447" s="575"/>
      <c r="AM447" s="575"/>
      <c r="AN447" s="30"/>
      <c r="AO447" s="575"/>
      <c r="AP447" s="575"/>
      <c r="AQ447" s="30"/>
      <c r="AR447" s="575"/>
      <c r="AS447" s="575"/>
      <c r="AT447" s="30"/>
      <c r="AU447" s="575"/>
      <c r="AV447" s="575"/>
      <c r="AW447" s="30"/>
      <c r="AX447" s="575"/>
      <c r="AY447" s="575"/>
      <c r="AZ447" s="30"/>
      <c r="BA447" s="575"/>
      <c r="BB447" s="575"/>
      <c r="BC447" s="30"/>
      <c r="BD447" s="575"/>
      <c r="BE447" s="575"/>
      <c r="BF447" s="30"/>
      <c r="BG447" s="575"/>
      <c r="BH447" s="575"/>
      <c r="BI447" s="30"/>
      <c r="BJ447" s="575"/>
      <c r="BK447" s="575"/>
      <c r="BM447" s="31"/>
      <c r="BN447" s="31"/>
      <c r="BO447" s="31"/>
      <c r="BP447" s="31"/>
      <c r="BQ447" s="31"/>
      <c r="BR447" s="31"/>
      <c r="BS447" s="31"/>
      <c r="BT447" s="31"/>
      <c r="BU447" s="31"/>
      <c r="BV447" s="31"/>
      <c r="BW447" s="31"/>
      <c r="BX447" s="31"/>
      <c r="BY447" s="31"/>
      <c r="BZ447" s="31"/>
      <c r="CA447" s="31"/>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row>
    <row r="448" spans="1:189" s="64" customFormat="1" x14ac:dyDescent="0.2">
      <c r="A448" s="544"/>
      <c r="B448" s="545"/>
      <c r="C448" s="546"/>
      <c r="E448" s="575"/>
      <c r="F448" s="575"/>
      <c r="G448" s="30"/>
      <c r="H448" s="575"/>
      <c r="I448" s="575"/>
      <c r="J448" s="30"/>
      <c r="K448" s="575"/>
      <c r="L448" s="575"/>
      <c r="M448" s="30"/>
      <c r="N448" s="575"/>
      <c r="O448" s="575"/>
      <c r="P448" s="30"/>
      <c r="Q448" s="575"/>
      <c r="R448" s="575"/>
      <c r="S448" s="30"/>
      <c r="T448" s="575"/>
      <c r="U448" s="575"/>
      <c r="V448" s="30"/>
      <c r="W448" s="575"/>
      <c r="X448" s="575"/>
      <c r="Y448" s="30"/>
      <c r="Z448" s="575"/>
      <c r="AA448" s="575"/>
      <c r="AB448" s="30"/>
      <c r="AC448" s="575"/>
      <c r="AD448" s="575"/>
      <c r="AE448" s="30"/>
      <c r="AF448" s="575"/>
      <c r="AG448" s="575"/>
      <c r="AH448" s="30"/>
      <c r="AI448" s="575"/>
      <c r="AJ448" s="575"/>
      <c r="AK448" s="30"/>
      <c r="AL448" s="575"/>
      <c r="AM448" s="575"/>
      <c r="AN448" s="30"/>
      <c r="AO448" s="575"/>
      <c r="AP448" s="575"/>
      <c r="AQ448" s="30"/>
      <c r="AR448" s="575"/>
      <c r="AS448" s="575"/>
      <c r="AT448" s="30"/>
      <c r="AU448" s="575"/>
      <c r="AV448" s="575"/>
      <c r="AW448" s="30"/>
      <c r="AX448" s="575"/>
      <c r="AY448" s="575"/>
      <c r="AZ448" s="30"/>
      <c r="BA448" s="575"/>
      <c r="BB448" s="575"/>
      <c r="BC448" s="30"/>
      <c r="BD448" s="575"/>
      <c r="BE448" s="575"/>
      <c r="BF448" s="30"/>
      <c r="BG448" s="575"/>
      <c r="BH448" s="575"/>
      <c r="BI448" s="30"/>
      <c r="BJ448" s="575"/>
      <c r="BK448" s="575"/>
      <c r="BM448" s="31"/>
      <c r="BN448" s="31"/>
      <c r="BO448" s="31"/>
      <c r="BP448" s="31"/>
      <c r="BQ448" s="31"/>
      <c r="BR448" s="31"/>
      <c r="BS448" s="31"/>
      <c r="BT448" s="31"/>
      <c r="BU448" s="31"/>
      <c r="BV448" s="31"/>
      <c r="BW448" s="31"/>
      <c r="BX448" s="31"/>
      <c r="BY448" s="31"/>
      <c r="BZ448" s="31"/>
      <c r="CA448" s="31"/>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row>
    <row r="449" spans="1:189" s="64" customFormat="1" x14ac:dyDescent="0.2">
      <c r="A449" s="544"/>
      <c r="B449" s="545"/>
      <c r="C449" s="546"/>
      <c r="E449" s="575"/>
      <c r="F449" s="575"/>
      <c r="G449" s="30"/>
      <c r="H449" s="575"/>
      <c r="I449" s="575"/>
      <c r="J449" s="30"/>
      <c r="K449" s="575"/>
      <c r="L449" s="575"/>
      <c r="M449" s="30"/>
      <c r="N449" s="575"/>
      <c r="O449" s="575"/>
      <c r="P449" s="30"/>
      <c r="Q449" s="575"/>
      <c r="R449" s="575"/>
      <c r="S449" s="30"/>
      <c r="T449" s="575"/>
      <c r="U449" s="575"/>
      <c r="V449" s="30"/>
      <c r="W449" s="575"/>
      <c r="X449" s="575"/>
      <c r="Y449" s="30"/>
      <c r="Z449" s="575"/>
      <c r="AA449" s="575"/>
      <c r="AB449" s="30"/>
      <c r="AC449" s="575"/>
      <c r="AD449" s="575"/>
      <c r="AE449" s="30"/>
      <c r="AF449" s="575"/>
      <c r="AG449" s="575"/>
      <c r="AH449" s="30"/>
      <c r="AI449" s="575"/>
      <c r="AJ449" s="575"/>
      <c r="AK449" s="30"/>
      <c r="AL449" s="575"/>
      <c r="AM449" s="575"/>
      <c r="AN449" s="30"/>
      <c r="AO449" s="575"/>
      <c r="AP449" s="575"/>
      <c r="AQ449" s="30"/>
      <c r="AR449" s="575"/>
      <c r="AS449" s="575"/>
      <c r="AT449" s="30"/>
      <c r="AU449" s="575"/>
      <c r="AV449" s="575"/>
      <c r="AW449" s="30"/>
      <c r="AX449" s="575"/>
      <c r="AY449" s="575"/>
      <c r="AZ449" s="30"/>
      <c r="BA449" s="575"/>
      <c r="BB449" s="575"/>
      <c r="BC449" s="30"/>
      <c r="BD449" s="575"/>
      <c r="BE449" s="575"/>
      <c r="BF449" s="30"/>
      <c r="BG449" s="575"/>
      <c r="BH449" s="575"/>
      <c r="BI449" s="30"/>
      <c r="BJ449" s="575"/>
      <c r="BK449" s="575"/>
      <c r="BM449" s="31"/>
      <c r="BN449" s="31"/>
      <c r="BO449" s="31"/>
      <c r="BP449" s="31"/>
      <c r="BQ449" s="31"/>
      <c r="BR449" s="31"/>
      <c r="BS449" s="31"/>
      <c r="BT449" s="31"/>
      <c r="BU449" s="31"/>
      <c r="BV449" s="31"/>
      <c r="BW449" s="31"/>
      <c r="BX449" s="31"/>
      <c r="BY449" s="31"/>
      <c r="BZ449" s="31"/>
      <c r="CA449" s="31"/>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row>
    <row r="450" spans="1:189" s="64" customFormat="1" x14ac:dyDescent="0.2">
      <c r="A450" s="544"/>
      <c r="B450" s="545"/>
      <c r="C450" s="546"/>
      <c r="E450" s="575"/>
      <c r="F450" s="575"/>
      <c r="G450" s="30"/>
      <c r="H450" s="575"/>
      <c r="I450" s="575"/>
      <c r="J450" s="30"/>
      <c r="K450" s="575"/>
      <c r="L450" s="575"/>
      <c r="M450" s="30"/>
      <c r="N450" s="575"/>
      <c r="O450" s="575"/>
      <c r="P450" s="30"/>
      <c r="Q450" s="575"/>
      <c r="R450" s="575"/>
      <c r="S450" s="30"/>
      <c r="T450" s="575"/>
      <c r="U450" s="575"/>
      <c r="V450" s="30"/>
      <c r="W450" s="575"/>
      <c r="X450" s="575"/>
      <c r="Y450" s="30"/>
      <c r="Z450" s="575"/>
      <c r="AA450" s="575"/>
      <c r="AB450" s="30"/>
      <c r="AC450" s="575"/>
      <c r="AD450" s="575"/>
      <c r="AE450" s="30"/>
      <c r="AF450" s="575"/>
      <c r="AG450" s="575"/>
      <c r="AH450" s="30"/>
      <c r="AI450" s="575"/>
      <c r="AJ450" s="575"/>
      <c r="AK450" s="30"/>
      <c r="AL450" s="575"/>
      <c r="AM450" s="575"/>
      <c r="AN450" s="30"/>
      <c r="AO450" s="575"/>
      <c r="AP450" s="575"/>
      <c r="AQ450" s="30"/>
      <c r="AR450" s="575"/>
      <c r="AS450" s="575"/>
      <c r="AT450" s="30"/>
      <c r="AU450" s="575"/>
      <c r="AV450" s="575"/>
      <c r="AW450" s="30"/>
      <c r="AX450" s="575"/>
      <c r="AY450" s="575"/>
      <c r="AZ450" s="30"/>
      <c r="BA450" s="575"/>
      <c r="BB450" s="575"/>
      <c r="BC450" s="30"/>
      <c r="BD450" s="575"/>
      <c r="BE450" s="575"/>
      <c r="BF450" s="30"/>
      <c r="BG450" s="575"/>
      <c r="BH450" s="575"/>
      <c r="BI450" s="30"/>
      <c r="BJ450" s="575"/>
      <c r="BK450" s="575"/>
      <c r="BM450" s="31"/>
      <c r="BN450" s="31"/>
      <c r="BO450" s="31"/>
      <c r="BP450" s="31"/>
      <c r="BQ450" s="31"/>
      <c r="BR450" s="31"/>
      <c r="BS450" s="31"/>
      <c r="BT450" s="31"/>
      <c r="BU450" s="31"/>
      <c r="BV450" s="31"/>
      <c r="BW450" s="31"/>
      <c r="BX450" s="31"/>
      <c r="BY450" s="31"/>
      <c r="BZ450" s="31"/>
      <c r="CA450" s="31"/>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row>
    <row r="451" spans="1:189" s="64" customFormat="1" x14ac:dyDescent="0.2">
      <c r="A451" s="544"/>
      <c r="B451" s="545"/>
      <c r="C451" s="546"/>
      <c r="E451" s="575"/>
      <c r="F451" s="575"/>
      <c r="G451" s="30"/>
      <c r="H451" s="575"/>
      <c r="I451" s="575"/>
      <c r="J451" s="30"/>
      <c r="K451" s="575"/>
      <c r="L451" s="575"/>
      <c r="M451" s="30"/>
      <c r="N451" s="575"/>
      <c r="O451" s="575"/>
      <c r="P451" s="30"/>
      <c r="Q451" s="575"/>
      <c r="R451" s="575"/>
      <c r="S451" s="30"/>
      <c r="T451" s="575"/>
      <c r="U451" s="575"/>
      <c r="V451" s="30"/>
      <c r="W451" s="575"/>
      <c r="X451" s="575"/>
      <c r="Y451" s="30"/>
      <c r="Z451" s="575"/>
      <c r="AA451" s="575"/>
      <c r="AB451" s="30"/>
      <c r="AC451" s="575"/>
      <c r="AD451" s="575"/>
      <c r="AE451" s="30"/>
      <c r="AF451" s="575"/>
      <c r="AG451" s="575"/>
      <c r="AH451" s="30"/>
      <c r="AI451" s="575"/>
      <c r="AJ451" s="575"/>
      <c r="AK451" s="30"/>
      <c r="AL451" s="575"/>
      <c r="AM451" s="575"/>
      <c r="AN451" s="30"/>
      <c r="AO451" s="575"/>
      <c r="AP451" s="575"/>
      <c r="AQ451" s="30"/>
      <c r="AR451" s="575"/>
      <c r="AS451" s="575"/>
      <c r="AT451" s="30"/>
      <c r="AU451" s="575"/>
      <c r="AV451" s="575"/>
      <c r="AW451" s="30"/>
      <c r="AX451" s="575"/>
      <c r="AY451" s="575"/>
      <c r="AZ451" s="30"/>
      <c r="BA451" s="575"/>
      <c r="BB451" s="575"/>
      <c r="BC451" s="30"/>
      <c r="BD451" s="575"/>
      <c r="BE451" s="575"/>
      <c r="BF451" s="30"/>
      <c r="BG451" s="575"/>
      <c r="BH451" s="575"/>
      <c r="BI451" s="30"/>
      <c r="BJ451" s="575"/>
      <c r="BK451" s="575"/>
      <c r="BM451" s="31"/>
      <c r="BN451" s="31"/>
      <c r="BO451" s="31"/>
      <c r="BP451" s="31"/>
      <c r="BQ451" s="31"/>
      <c r="BR451" s="31"/>
      <c r="BS451" s="31"/>
      <c r="BT451" s="31"/>
      <c r="BU451" s="31"/>
      <c r="BV451" s="31"/>
      <c r="BW451" s="31"/>
      <c r="BX451" s="31"/>
      <c r="BY451" s="31"/>
      <c r="BZ451" s="31"/>
      <c r="CA451" s="31"/>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row>
    <row r="452" spans="1:189" s="64" customFormat="1" x14ac:dyDescent="0.2">
      <c r="A452" s="544"/>
      <c r="B452" s="545"/>
      <c r="C452" s="546"/>
      <c r="E452" s="575"/>
      <c r="F452" s="575"/>
      <c r="G452" s="30"/>
      <c r="H452" s="575"/>
      <c r="I452" s="575"/>
      <c r="J452" s="30"/>
      <c r="K452" s="575"/>
      <c r="L452" s="575"/>
      <c r="M452" s="30"/>
      <c r="N452" s="575"/>
      <c r="O452" s="575"/>
      <c r="P452" s="30"/>
      <c r="Q452" s="575"/>
      <c r="R452" s="575"/>
      <c r="S452" s="30"/>
      <c r="T452" s="575"/>
      <c r="U452" s="575"/>
      <c r="V452" s="30"/>
      <c r="W452" s="575"/>
      <c r="X452" s="575"/>
      <c r="Y452" s="30"/>
      <c r="Z452" s="575"/>
      <c r="AA452" s="575"/>
      <c r="AB452" s="30"/>
      <c r="AC452" s="575"/>
      <c r="AD452" s="575"/>
      <c r="AE452" s="30"/>
      <c r="AF452" s="575"/>
      <c r="AG452" s="575"/>
      <c r="AH452" s="30"/>
      <c r="AI452" s="575"/>
      <c r="AJ452" s="575"/>
      <c r="AK452" s="30"/>
      <c r="AL452" s="575"/>
      <c r="AM452" s="575"/>
      <c r="AN452" s="30"/>
      <c r="AO452" s="575"/>
      <c r="AP452" s="575"/>
      <c r="AQ452" s="30"/>
      <c r="AR452" s="575"/>
      <c r="AS452" s="575"/>
      <c r="AT452" s="30"/>
      <c r="AU452" s="575"/>
      <c r="AV452" s="575"/>
      <c r="AW452" s="30"/>
      <c r="AX452" s="575"/>
      <c r="AY452" s="575"/>
      <c r="AZ452" s="30"/>
      <c r="BA452" s="575"/>
      <c r="BB452" s="575"/>
      <c r="BC452" s="30"/>
      <c r="BD452" s="575"/>
      <c r="BE452" s="575"/>
      <c r="BF452" s="30"/>
      <c r="BG452" s="575"/>
      <c r="BH452" s="575"/>
      <c r="BI452" s="30"/>
      <c r="BJ452" s="575"/>
      <c r="BK452" s="575"/>
      <c r="BM452" s="31"/>
      <c r="BN452" s="31"/>
      <c r="BO452" s="31"/>
      <c r="BP452" s="31"/>
      <c r="BQ452" s="31"/>
      <c r="BR452" s="31"/>
      <c r="BS452" s="31"/>
      <c r="BT452" s="31"/>
      <c r="BU452" s="31"/>
      <c r="BV452" s="31"/>
      <c r="BW452" s="31"/>
      <c r="BX452" s="31"/>
      <c r="BY452" s="31"/>
      <c r="BZ452" s="31"/>
      <c r="CA452" s="31"/>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row>
    <row r="453" spans="1:189" s="64" customFormat="1" x14ac:dyDescent="0.2">
      <c r="A453" s="544"/>
      <c r="B453" s="545"/>
      <c r="C453" s="546"/>
      <c r="E453" s="575"/>
      <c r="F453" s="575"/>
      <c r="G453" s="30"/>
      <c r="H453" s="575"/>
      <c r="I453" s="575"/>
      <c r="J453" s="30"/>
      <c r="K453" s="575"/>
      <c r="L453" s="575"/>
      <c r="M453" s="30"/>
      <c r="N453" s="575"/>
      <c r="O453" s="575"/>
      <c r="P453" s="30"/>
      <c r="Q453" s="575"/>
      <c r="R453" s="575"/>
      <c r="S453" s="30"/>
      <c r="T453" s="575"/>
      <c r="U453" s="575"/>
      <c r="V453" s="30"/>
      <c r="W453" s="575"/>
      <c r="X453" s="575"/>
      <c r="Y453" s="30"/>
      <c r="Z453" s="575"/>
      <c r="AA453" s="575"/>
      <c r="AB453" s="30"/>
      <c r="AC453" s="575"/>
      <c r="AD453" s="575"/>
      <c r="AE453" s="30"/>
      <c r="AF453" s="575"/>
      <c r="AG453" s="575"/>
      <c r="AH453" s="30"/>
      <c r="AI453" s="575"/>
      <c r="AJ453" s="575"/>
      <c r="AK453" s="30"/>
      <c r="AL453" s="575"/>
      <c r="AM453" s="575"/>
      <c r="AN453" s="30"/>
      <c r="AO453" s="575"/>
      <c r="AP453" s="575"/>
      <c r="AQ453" s="30"/>
      <c r="AR453" s="575"/>
      <c r="AS453" s="575"/>
      <c r="AT453" s="30"/>
      <c r="AU453" s="575"/>
      <c r="AV453" s="575"/>
      <c r="AW453" s="30"/>
      <c r="AX453" s="575"/>
      <c r="AY453" s="575"/>
      <c r="AZ453" s="30"/>
      <c r="BA453" s="575"/>
      <c r="BB453" s="575"/>
      <c r="BC453" s="30"/>
      <c r="BD453" s="575"/>
      <c r="BE453" s="575"/>
      <c r="BF453" s="30"/>
      <c r="BG453" s="575"/>
      <c r="BH453" s="575"/>
      <c r="BI453" s="30"/>
      <c r="BJ453" s="575"/>
      <c r="BK453" s="575"/>
      <c r="BM453" s="31"/>
      <c r="BN453" s="31"/>
      <c r="BO453" s="31"/>
      <c r="BP453" s="31"/>
      <c r="BQ453" s="31"/>
      <c r="BR453" s="31"/>
      <c r="BS453" s="31"/>
      <c r="BT453" s="31"/>
      <c r="BU453" s="31"/>
      <c r="BV453" s="31"/>
      <c r="BW453" s="31"/>
      <c r="BX453" s="31"/>
      <c r="BY453" s="31"/>
      <c r="BZ453" s="31"/>
      <c r="CA453" s="31"/>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row>
    <row r="454" spans="1:189" s="64" customFormat="1" x14ac:dyDescent="0.2">
      <c r="A454" s="544"/>
      <c r="B454" s="545"/>
      <c r="C454" s="546"/>
      <c r="E454" s="575"/>
      <c r="F454" s="575"/>
      <c r="G454" s="30"/>
      <c r="H454" s="575"/>
      <c r="I454" s="575"/>
      <c r="J454" s="30"/>
      <c r="K454" s="575"/>
      <c r="L454" s="575"/>
      <c r="M454" s="30"/>
      <c r="N454" s="575"/>
      <c r="O454" s="575"/>
      <c r="P454" s="30"/>
      <c r="Q454" s="575"/>
      <c r="R454" s="575"/>
      <c r="S454" s="30"/>
      <c r="T454" s="575"/>
      <c r="U454" s="575"/>
      <c r="V454" s="30"/>
      <c r="W454" s="575"/>
      <c r="X454" s="575"/>
      <c r="Y454" s="30"/>
      <c r="Z454" s="575"/>
      <c r="AA454" s="575"/>
      <c r="AB454" s="30"/>
      <c r="AC454" s="575"/>
      <c r="AD454" s="575"/>
      <c r="AE454" s="30"/>
      <c r="AF454" s="575"/>
      <c r="AG454" s="575"/>
      <c r="AH454" s="30"/>
      <c r="AI454" s="575"/>
      <c r="AJ454" s="575"/>
      <c r="AK454" s="30"/>
      <c r="AL454" s="575"/>
      <c r="AM454" s="575"/>
      <c r="AN454" s="30"/>
      <c r="AO454" s="575"/>
      <c r="AP454" s="575"/>
      <c r="AQ454" s="30"/>
      <c r="AR454" s="575"/>
      <c r="AS454" s="575"/>
      <c r="AT454" s="30"/>
      <c r="AU454" s="575"/>
      <c r="AV454" s="575"/>
      <c r="AW454" s="30"/>
      <c r="AX454" s="575"/>
      <c r="AY454" s="575"/>
      <c r="AZ454" s="30"/>
      <c r="BA454" s="575"/>
      <c r="BB454" s="575"/>
      <c r="BC454" s="30"/>
      <c r="BD454" s="575"/>
      <c r="BE454" s="575"/>
      <c r="BF454" s="30"/>
      <c r="BG454" s="575"/>
      <c r="BH454" s="575"/>
      <c r="BI454" s="30"/>
      <c r="BJ454" s="575"/>
      <c r="BK454" s="575"/>
      <c r="BM454" s="31"/>
      <c r="BN454" s="31"/>
      <c r="BO454" s="31"/>
      <c r="BP454" s="31"/>
      <c r="BQ454" s="31"/>
      <c r="BR454" s="31"/>
      <c r="BS454" s="31"/>
      <c r="BT454" s="31"/>
      <c r="BU454" s="31"/>
      <c r="BV454" s="31"/>
      <c r="BW454" s="31"/>
      <c r="BX454" s="31"/>
      <c r="BY454" s="31"/>
      <c r="BZ454" s="31"/>
      <c r="CA454" s="31"/>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row>
    <row r="455" spans="1:189" s="64" customFormat="1" x14ac:dyDescent="0.2">
      <c r="A455" s="544"/>
      <c r="B455" s="545"/>
      <c r="C455" s="546"/>
      <c r="E455" s="575"/>
      <c r="F455" s="575"/>
      <c r="G455" s="30"/>
      <c r="H455" s="575"/>
      <c r="I455" s="575"/>
      <c r="J455" s="30"/>
      <c r="K455" s="575"/>
      <c r="L455" s="575"/>
      <c r="M455" s="30"/>
      <c r="N455" s="575"/>
      <c r="O455" s="575"/>
      <c r="P455" s="30"/>
      <c r="Q455" s="575"/>
      <c r="R455" s="575"/>
      <c r="S455" s="30"/>
      <c r="T455" s="575"/>
      <c r="U455" s="575"/>
      <c r="V455" s="30"/>
      <c r="W455" s="575"/>
      <c r="X455" s="575"/>
      <c r="Y455" s="30"/>
      <c r="Z455" s="575"/>
      <c r="AA455" s="575"/>
      <c r="AB455" s="30"/>
      <c r="AC455" s="575"/>
      <c r="AD455" s="575"/>
      <c r="AE455" s="30"/>
      <c r="AF455" s="575"/>
      <c r="AG455" s="575"/>
      <c r="AH455" s="30"/>
      <c r="AI455" s="575"/>
      <c r="AJ455" s="575"/>
      <c r="AK455" s="30"/>
      <c r="AL455" s="575"/>
      <c r="AM455" s="575"/>
      <c r="AN455" s="30"/>
      <c r="AO455" s="575"/>
      <c r="AP455" s="575"/>
      <c r="AQ455" s="30"/>
      <c r="AR455" s="575"/>
      <c r="AS455" s="575"/>
      <c r="AT455" s="30"/>
      <c r="AU455" s="575"/>
      <c r="AV455" s="575"/>
      <c r="AW455" s="30"/>
      <c r="AX455" s="575"/>
      <c r="AY455" s="575"/>
      <c r="AZ455" s="30"/>
      <c r="BA455" s="575"/>
      <c r="BB455" s="575"/>
      <c r="BC455" s="30"/>
      <c r="BD455" s="575"/>
      <c r="BE455" s="575"/>
      <c r="BF455" s="30"/>
      <c r="BG455" s="575"/>
      <c r="BH455" s="575"/>
      <c r="BI455" s="30"/>
      <c r="BJ455" s="575"/>
      <c r="BK455" s="575"/>
      <c r="BM455" s="31"/>
      <c r="BN455" s="31"/>
      <c r="BO455" s="31"/>
      <c r="BP455" s="31"/>
      <c r="BQ455" s="31"/>
      <c r="BR455" s="31"/>
      <c r="BS455" s="31"/>
      <c r="BT455" s="31"/>
      <c r="BU455" s="31"/>
      <c r="BV455" s="31"/>
      <c r="BW455" s="31"/>
      <c r="BX455" s="31"/>
      <c r="BY455" s="31"/>
      <c r="BZ455" s="31"/>
      <c r="CA455" s="31"/>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row>
    <row r="456" spans="1:189" s="64" customFormat="1" x14ac:dyDescent="0.2">
      <c r="A456" s="544"/>
      <c r="B456" s="545"/>
      <c r="C456" s="546"/>
      <c r="E456" s="575"/>
      <c r="F456" s="575"/>
      <c r="G456" s="30"/>
      <c r="H456" s="575"/>
      <c r="I456" s="575"/>
      <c r="J456" s="30"/>
      <c r="K456" s="575"/>
      <c r="L456" s="575"/>
      <c r="M456" s="30"/>
      <c r="N456" s="575"/>
      <c r="O456" s="575"/>
      <c r="P456" s="30"/>
      <c r="Q456" s="575"/>
      <c r="R456" s="575"/>
      <c r="S456" s="30"/>
      <c r="T456" s="575"/>
      <c r="U456" s="575"/>
      <c r="V456" s="30"/>
      <c r="W456" s="575"/>
      <c r="X456" s="575"/>
      <c r="Y456" s="30"/>
      <c r="Z456" s="575"/>
      <c r="AA456" s="575"/>
      <c r="AB456" s="30"/>
      <c r="AC456" s="575"/>
      <c r="AD456" s="575"/>
      <c r="AE456" s="30"/>
      <c r="AF456" s="575"/>
      <c r="AG456" s="575"/>
      <c r="AH456" s="30"/>
      <c r="AI456" s="575"/>
      <c r="AJ456" s="575"/>
      <c r="AK456" s="30"/>
      <c r="AL456" s="575"/>
      <c r="AM456" s="575"/>
      <c r="AN456" s="30"/>
      <c r="AO456" s="575"/>
      <c r="AP456" s="575"/>
      <c r="AQ456" s="30"/>
      <c r="AR456" s="575"/>
      <c r="AS456" s="575"/>
      <c r="AT456" s="30"/>
      <c r="AU456" s="575"/>
      <c r="AV456" s="575"/>
      <c r="AW456" s="30"/>
      <c r="AX456" s="575"/>
      <c r="AY456" s="575"/>
      <c r="AZ456" s="30"/>
      <c r="BA456" s="575"/>
      <c r="BB456" s="575"/>
      <c r="BC456" s="30"/>
      <c r="BD456" s="575"/>
      <c r="BE456" s="575"/>
      <c r="BF456" s="30"/>
      <c r="BG456" s="575"/>
      <c r="BH456" s="575"/>
      <c r="BI456" s="30"/>
      <c r="BJ456" s="575"/>
      <c r="BK456" s="575"/>
      <c r="BM456" s="31"/>
      <c r="BN456" s="31"/>
      <c r="BO456" s="31"/>
      <c r="BP456" s="31"/>
      <c r="BQ456" s="31"/>
      <c r="BR456" s="31"/>
      <c r="BS456" s="31"/>
      <c r="BT456" s="31"/>
      <c r="BU456" s="31"/>
      <c r="BV456" s="31"/>
      <c r="BW456" s="31"/>
      <c r="BX456" s="31"/>
      <c r="BY456" s="31"/>
      <c r="BZ456" s="31"/>
      <c r="CA456" s="31"/>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row>
    <row r="457" spans="1:189" s="64" customFormat="1" x14ac:dyDescent="0.2">
      <c r="A457" s="544"/>
      <c r="B457" s="545"/>
      <c r="C457" s="546"/>
      <c r="E457" s="575"/>
      <c r="F457" s="575"/>
      <c r="G457" s="30"/>
      <c r="H457" s="575"/>
      <c r="I457" s="575"/>
      <c r="J457" s="30"/>
      <c r="K457" s="575"/>
      <c r="L457" s="575"/>
      <c r="M457" s="30"/>
      <c r="N457" s="575"/>
      <c r="O457" s="575"/>
      <c r="P457" s="30"/>
      <c r="Q457" s="575"/>
      <c r="R457" s="575"/>
      <c r="S457" s="30"/>
      <c r="T457" s="575"/>
      <c r="U457" s="575"/>
      <c r="V457" s="30"/>
      <c r="W457" s="575"/>
      <c r="X457" s="575"/>
      <c r="Y457" s="30"/>
      <c r="Z457" s="575"/>
      <c r="AA457" s="575"/>
      <c r="AB457" s="30"/>
      <c r="AC457" s="575"/>
      <c r="AD457" s="575"/>
      <c r="AE457" s="30"/>
      <c r="AF457" s="575"/>
      <c r="AG457" s="575"/>
      <c r="AH457" s="30"/>
      <c r="AI457" s="575"/>
      <c r="AJ457" s="575"/>
      <c r="AK457" s="30"/>
      <c r="AL457" s="575"/>
      <c r="AM457" s="575"/>
      <c r="AN457" s="30"/>
      <c r="AO457" s="575"/>
      <c r="AP457" s="575"/>
      <c r="AQ457" s="30"/>
      <c r="AR457" s="575"/>
      <c r="AS457" s="575"/>
      <c r="AT457" s="30"/>
      <c r="AU457" s="575"/>
      <c r="AV457" s="575"/>
      <c r="AW457" s="30"/>
      <c r="AX457" s="575"/>
      <c r="AY457" s="575"/>
      <c r="AZ457" s="30"/>
      <c r="BA457" s="575"/>
      <c r="BB457" s="575"/>
      <c r="BC457" s="30"/>
      <c r="BD457" s="575"/>
      <c r="BE457" s="575"/>
      <c r="BF457" s="30"/>
      <c r="BG457" s="575"/>
      <c r="BH457" s="575"/>
      <c r="BI457" s="30"/>
      <c r="BJ457" s="575"/>
      <c r="BK457" s="575"/>
      <c r="BM457" s="31"/>
      <c r="BN457" s="31"/>
      <c r="BO457" s="31"/>
      <c r="BP457" s="31"/>
      <c r="BQ457" s="31"/>
      <c r="BR457" s="31"/>
      <c r="BS457" s="31"/>
      <c r="BT457" s="31"/>
      <c r="BU457" s="31"/>
      <c r="BV457" s="31"/>
      <c r="BW457" s="31"/>
      <c r="BX457" s="31"/>
      <c r="BY457" s="31"/>
      <c r="BZ457" s="31"/>
      <c r="CA457" s="31"/>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row>
    <row r="458" spans="1:189" s="64" customFormat="1" x14ac:dyDescent="0.2">
      <c r="A458" s="544"/>
      <c r="B458" s="545"/>
      <c r="C458" s="546"/>
      <c r="E458" s="575"/>
      <c r="F458" s="575"/>
      <c r="G458" s="30"/>
      <c r="H458" s="575"/>
      <c r="I458" s="575"/>
      <c r="J458" s="30"/>
      <c r="K458" s="575"/>
      <c r="L458" s="575"/>
      <c r="M458" s="30"/>
      <c r="N458" s="575"/>
      <c r="O458" s="575"/>
      <c r="P458" s="30"/>
      <c r="Q458" s="575"/>
      <c r="R458" s="575"/>
      <c r="S458" s="30"/>
      <c r="T458" s="575"/>
      <c r="U458" s="575"/>
      <c r="V458" s="30"/>
      <c r="W458" s="575"/>
      <c r="X458" s="575"/>
      <c r="Y458" s="30"/>
      <c r="Z458" s="575"/>
      <c r="AA458" s="575"/>
      <c r="AB458" s="30"/>
      <c r="AC458" s="575"/>
      <c r="AD458" s="575"/>
      <c r="AE458" s="30"/>
      <c r="AF458" s="575"/>
      <c r="AG458" s="575"/>
      <c r="AH458" s="30"/>
      <c r="AI458" s="575"/>
      <c r="AJ458" s="575"/>
      <c r="AK458" s="30"/>
      <c r="AL458" s="575"/>
      <c r="AM458" s="575"/>
      <c r="AN458" s="30"/>
      <c r="AO458" s="575"/>
      <c r="AP458" s="575"/>
      <c r="AQ458" s="30"/>
      <c r="AR458" s="575"/>
      <c r="AS458" s="575"/>
      <c r="AT458" s="30"/>
      <c r="AU458" s="575"/>
      <c r="AV458" s="575"/>
      <c r="AW458" s="30"/>
      <c r="AX458" s="575"/>
      <c r="AY458" s="575"/>
      <c r="AZ458" s="30"/>
      <c r="BA458" s="575"/>
      <c r="BB458" s="575"/>
      <c r="BC458" s="30"/>
      <c r="BD458" s="575"/>
      <c r="BE458" s="575"/>
      <c r="BF458" s="30"/>
      <c r="BG458" s="575"/>
      <c r="BH458" s="575"/>
      <c r="BI458" s="30"/>
      <c r="BJ458" s="575"/>
      <c r="BK458" s="575"/>
      <c r="BM458" s="31"/>
      <c r="BN458" s="31"/>
      <c r="BO458" s="31"/>
      <c r="BP458" s="31"/>
      <c r="BQ458" s="31"/>
      <c r="BR458" s="31"/>
      <c r="BS458" s="31"/>
      <c r="BT458" s="31"/>
      <c r="BU458" s="31"/>
      <c r="BV458" s="31"/>
      <c r="BW458" s="31"/>
      <c r="BX458" s="31"/>
      <c r="BY458" s="31"/>
      <c r="BZ458" s="31"/>
      <c r="CA458" s="31"/>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row>
    <row r="459" spans="1:189" s="64" customFormat="1" x14ac:dyDescent="0.2">
      <c r="A459" s="544"/>
      <c r="B459" s="545"/>
      <c r="C459" s="546"/>
      <c r="E459" s="575"/>
      <c r="F459" s="575"/>
      <c r="G459" s="30"/>
      <c r="H459" s="575"/>
      <c r="I459" s="575"/>
      <c r="J459" s="30"/>
      <c r="K459" s="575"/>
      <c r="L459" s="575"/>
      <c r="M459" s="30"/>
      <c r="N459" s="575"/>
      <c r="O459" s="575"/>
      <c r="P459" s="30"/>
      <c r="Q459" s="575"/>
      <c r="R459" s="575"/>
      <c r="S459" s="30"/>
      <c r="T459" s="575"/>
      <c r="U459" s="575"/>
      <c r="V459" s="30"/>
      <c r="W459" s="575"/>
      <c r="X459" s="575"/>
      <c r="Y459" s="30"/>
      <c r="Z459" s="575"/>
      <c r="AA459" s="575"/>
      <c r="AB459" s="30"/>
      <c r="AC459" s="575"/>
      <c r="AD459" s="575"/>
      <c r="AE459" s="30"/>
      <c r="AF459" s="575"/>
      <c r="AG459" s="575"/>
      <c r="AH459" s="30"/>
      <c r="AI459" s="575"/>
      <c r="AJ459" s="575"/>
      <c r="AK459" s="30"/>
      <c r="AL459" s="575"/>
      <c r="AM459" s="575"/>
      <c r="AN459" s="30"/>
      <c r="AO459" s="575"/>
      <c r="AP459" s="575"/>
      <c r="AQ459" s="30"/>
      <c r="AR459" s="575"/>
      <c r="AS459" s="575"/>
      <c r="AT459" s="30"/>
      <c r="AU459" s="575"/>
      <c r="AV459" s="575"/>
      <c r="AW459" s="30"/>
      <c r="AX459" s="575"/>
      <c r="AY459" s="575"/>
      <c r="AZ459" s="30"/>
      <c r="BA459" s="575"/>
      <c r="BB459" s="575"/>
      <c r="BC459" s="30"/>
      <c r="BD459" s="575"/>
      <c r="BE459" s="575"/>
      <c r="BF459" s="30"/>
      <c r="BG459" s="575"/>
      <c r="BH459" s="575"/>
      <c r="BI459" s="30"/>
      <c r="BJ459" s="575"/>
      <c r="BK459" s="575"/>
      <c r="BM459" s="31"/>
      <c r="BN459" s="31"/>
      <c r="BO459" s="31"/>
      <c r="BP459" s="31"/>
      <c r="BQ459" s="31"/>
      <c r="BR459" s="31"/>
      <c r="BS459" s="31"/>
      <c r="BT459" s="31"/>
      <c r="BU459" s="31"/>
      <c r="BV459" s="31"/>
      <c r="BW459" s="31"/>
      <c r="BX459" s="31"/>
      <c r="BY459" s="31"/>
      <c r="BZ459" s="31"/>
      <c r="CA459" s="31"/>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row>
    <row r="460" spans="1:189" s="64" customFormat="1" x14ac:dyDescent="0.2">
      <c r="A460" s="544"/>
      <c r="B460" s="545"/>
      <c r="C460" s="546"/>
      <c r="E460" s="575"/>
      <c r="F460" s="575"/>
      <c r="G460" s="30"/>
      <c r="H460" s="575"/>
      <c r="I460" s="575"/>
      <c r="J460" s="30"/>
      <c r="K460" s="575"/>
      <c r="L460" s="575"/>
      <c r="M460" s="30"/>
      <c r="N460" s="575"/>
      <c r="O460" s="575"/>
      <c r="P460" s="30"/>
      <c r="Q460" s="575"/>
      <c r="R460" s="575"/>
      <c r="S460" s="30"/>
      <c r="T460" s="575"/>
      <c r="U460" s="575"/>
      <c r="V460" s="30"/>
      <c r="W460" s="575"/>
      <c r="X460" s="575"/>
      <c r="Y460" s="30"/>
      <c r="Z460" s="575"/>
      <c r="AA460" s="575"/>
      <c r="AB460" s="30"/>
      <c r="AC460" s="575"/>
      <c r="AD460" s="575"/>
      <c r="AE460" s="30"/>
      <c r="AF460" s="575"/>
      <c r="AG460" s="575"/>
      <c r="AH460" s="30"/>
      <c r="AI460" s="575"/>
      <c r="AJ460" s="575"/>
      <c r="AK460" s="30"/>
      <c r="AL460" s="575"/>
      <c r="AM460" s="575"/>
      <c r="AN460" s="30"/>
      <c r="AO460" s="575"/>
      <c r="AP460" s="575"/>
      <c r="AQ460" s="30"/>
      <c r="AR460" s="575"/>
      <c r="AS460" s="575"/>
      <c r="AT460" s="30"/>
      <c r="AU460" s="575"/>
      <c r="AV460" s="575"/>
      <c r="AW460" s="30"/>
      <c r="AX460" s="575"/>
      <c r="AY460" s="575"/>
      <c r="AZ460" s="30"/>
      <c r="BA460" s="575"/>
      <c r="BB460" s="575"/>
      <c r="BC460" s="30"/>
      <c r="BD460" s="575"/>
      <c r="BE460" s="575"/>
      <c r="BF460" s="30"/>
      <c r="BG460" s="575"/>
      <c r="BH460" s="575"/>
      <c r="BI460" s="30"/>
      <c r="BJ460" s="575"/>
      <c r="BK460" s="575"/>
      <c r="BM460" s="31"/>
      <c r="BN460" s="31"/>
      <c r="BO460" s="31"/>
      <c r="BP460" s="31"/>
      <c r="BQ460" s="31"/>
      <c r="BR460" s="31"/>
      <c r="BS460" s="31"/>
      <c r="BT460" s="31"/>
      <c r="BU460" s="31"/>
      <c r="BV460" s="31"/>
      <c r="BW460" s="31"/>
      <c r="BX460" s="31"/>
      <c r="BY460" s="31"/>
      <c r="BZ460" s="31"/>
      <c r="CA460" s="31"/>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row>
    <row r="461" spans="1:189" s="64" customFormat="1" x14ac:dyDescent="0.2">
      <c r="A461" s="544"/>
      <c r="B461" s="545"/>
      <c r="C461" s="546"/>
      <c r="E461" s="575"/>
      <c r="F461" s="575"/>
      <c r="G461" s="30"/>
      <c r="H461" s="575"/>
      <c r="I461" s="575"/>
      <c r="J461" s="30"/>
      <c r="K461" s="575"/>
      <c r="L461" s="575"/>
      <c r="M461" s="30"/>
      <c r="N461" s="575"/>
      <c r="O461" s="575"/>
      <c r="P461" s="30"/>
      <c r="Q461" s="575"/>
      <c r="R461" s="575"/>
      <c r="S461" s="30"/>
      <c r="T461" s="575"/>
      <c r="U461" s="575"/>
      <c r="V461" s="30"/>
      <c r="W461" s="575"/>
      <c r="X461" s="575"/>
      <c r="Y461" s="30"/>
      <c r="Z461" s="575"/>
      <c r="AA461" s="575"/>
      <c r="AB461" s="30"/>
      <c r="AC461" s="575"/>
      <c r="AD461" s="575"/>
      <c r="AE461" s="30"/>
      <c r="AF461" s="575"/>
      <c r="AG461" s="575"/>
      <c r="AH461" s="30"/>
      <c r="AI461" s="575"/>
      <c r="AJ461" s="575"/>
      <c r="AK461" s="30"/>
      <c r="AL461" s="575"/>
      <c r="AM461" s="575"/>
      <c r="AN461" s="30"/>
      <c r="AO461" s="575"/>
      <c r="AP461" s="575"/>
      <c r="AQ461" s="30"/>
      <c r="AR461" s="575"/>
      <c r="AS461" s="575"/>
      <c r="AT461" s="30"/>
      <c r="AU461" s="575"/>
      <c r="AV461" s="575"/>
      <c r="AW461" s="30"/>
      <c r="AX461" s="575"/>
      <c r="AY461" s="575"/>
      <c r="AZ461" s="30"/>
      <c r="BA461" s="575"/>
      <c r="BB461" s="575"/>
      <c r="BC461" s="30"/>
      <c r="BD461" s="575"/>
      <c r="BE461" s="575"/>
      <c r="BF461" s="30"/>
      <c r="BG461" s="575"/>
      <c r="BH461" s="575"/>
      <c r="BI461" s="30"/>
      <c r="BJ461" s="575"/>
      <c r="BK461" s="575"/>
      <c r="BM461" s="31"/>
      <c r="BN461" s="31"/>
      <c r="BO461" s="31"/>
      <c r="BP461" s="31"/>
      <c r="BQ461" s="31"/>
      <c r="BR461" s="31"/>
      <c r="BS461" s="31"/>
      <c r="BT461" s="31"/>
      <c r="BU461" s="31"/>
      <c r="BV461" s="31"/>
      <c r="BW461" s="31"/>
      <c r="BX461" s="31"/>
      <c r="BY461" s="31"/>
      <c r="BZ461" s="31"/>
      <c r="CA461" s="31"/>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row>
    <row r="462" spans="1:189" s="64" customFormat="1" x14ac:dyDescent="0.2">
      <c r="A462" s="544"/>
      <c r="B462" s="545"/>
      <c r="C462" s="546"/>
      <c r="E462" s="575"/>
      <c r="F462" s="575"/>
      <c r="G462" s="30"/>
      <c r="H462" s="575"/>
      <c r="I462" s="575"/>
      <c r="J462" s="30"/>
      <c r="K462" s="575"/>
      <c r="L462" s="575"/>
      <c r="M462" s="30"/>
      <c r="N462" s="575"/>
      <c r="O462" s="575"/>
      <c r="P462" s="30"/>
      <c r="Q462" s="575"/>
      <c r="R462" s="575"/>
      <c r="S462" s="30"/>
      <c r="T462" s="575"/>
      <c r="U462" s="575"/>
      <c r="V462" s="30"/>
      <c r="W462" s="575"/>
      <c r="X462" s="575"/>
      <c r="Y462" s="30"/>
      <c r="Z462" s="575"/>
      <c r="AA462" s="575"/>
      <c r="AB462" s="30"/>
      <c r="AC462" s="575"/>
      <c r="AD462" s="575"/>
      <c r="AE462" s="30"/>
      <c r="AF462" s="575"/>
      <c r="AG462" s="575"/>
      <c r="AH462" s="30"/>
      <c r="AI462" s="575"/>
      <c r="AJ462" s="575"/>
      <c r="AK462" s="30"/>
      <c r="AL462" s="575"/>
      <c r="AM462" s="575"/>
      <c r="AN462" s="30"/>
      <c r="AO462" s="575"/>
      <c r="AP462" s="575"/>
      <c r="AQ462" s="30"/>
      <c r="AR462" s="575"/>
      <c r="AS462" s="575"/>
      <c r="AT462" s="30"/>
      <c r="AU462" s="575"/>
      <c r="AV462" s="575"/>
      <c r="AW462" s="30"/>
      <c r="AX462" s="575"/>
      <c r="AY462" s="575"/>
      <c r="AZ462" s="30"/>
      <c r="BA462" s="575"/>
      <c r="BB462" s="575"/>
      <c r="BC462" s="30"/>
      <c r="BD462" s="575"/>
      <c r="BE462" s="575"/>
      <c r="BF462" s="30"/>
      <c r="BG462" s="575"/>
      <c r="BH462" s="575"/>
      <c r="BI462" s="30"/>
      <c r="BJ462" s="575"/>
      <c r="BK462" s="575"/>
      <c r="BM462" s="31"/>
      <c r="BN462" s="31"/>
      <c r="BO462" s="31"/>
      <c r="BP462" s="31"/>
      <c r="BQ462" s="31"/>
      <c r="BR462" s="31"/>
      <c r="BS462" s="31"/>
      <c r="BT462" s="31"/>
      <c r="BU462" s="31"/>
      <c r="BV462" s="31"/>
      <c r="BW462" s="31"/>
      <c r="BX462" s="31"/>
      <c r="BY462" s="31"/>
      <c r="BZ462" s="31"/>
      <c r="CA462" s="31"/>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row>
    <row r="463" spans="1:189" s="64" customFormat="1" x14ac:dyDescent="0.2">
      <c r="A463" s="544"/>
      <c r="B463" s="545"/>
      <c r="C463" s="546"/>
      <c r="E463" s="575"/>
      <c r="F463" s="575"/>
      <c r="G463" s="30"/>
      <c r="H463" s="575"/>
      <c r="I463" s="575"/>
      <c r="J463" s="30"/>
      <c r="K463" s="575"/>
      <c r="L463" s="575"/>
      <c r="M463" s="30"/>
      <c r="N463" s="575"/>
      <c r="O463" s="575"/>
      <c r="P463" s="30"/>
      <c r="Q463" s="575"/>
      <c r="R463" s="575"/>
      <c r="S463" s="30"/>
      <c r="T463" s="575"/>
      <c r="U463" s="575"/>
      <c r="V463" s="30"/>
      <c r="W463" s="575"/>
      <c r="X463" s="575"/>
      <c r="Y463" s="30"/>
      <c r="Z463" s="575"/>
      <c r="AA463" s="575"/>
      <c r="AB463" s="30"/>
      <c r="AC463" s="575"/>
      <c r="AD463" s="575"/>
      <c r="AE463" s="30"/>
      <c r="AF463" s="575"/>
      <c r="AG463" s="575"/>
      <c r="AH463" s="30"/>
      <c r="AI463" s="575"/>
      <c r="AJ463" s="575"/>
      <c r="AK463" s="30"/>
      <c r="AL463" s="575"/>
      <c r="AM463" s="575"/>
      <c r="AN463" s="30"/>
      <c r="AO463" s="575"/>
      <c r="AP463" s="575"/>
      <c r="AQ463" s="30"/>
      <c r="AR463" s="575"/>
      <c r="AS463" s="575"/>
      <c r="AT463" s="30"/>
      <c r="AU463" s="575"/>
      <c r="AV463" s="575"/>
      <c r="AW463" s="30"/>
      <c r="AX463" s="575"/>
      <c r="AY463" s="575"/>
      <c r="AZ463" s="30"/>
      <c r="BA463" s="575"/>
      <c r="BB463" s="575"/>
      <c r="BC463" s="30"/>
      <c r="BD463" s="575"/>
      <c r="BE463" s="575"/>
      <c r="BF463" s="30"/>
      <c r="BG463" s="575"/>
      <c r="BH463" s="575"/>
      <c r="BI463" s="30"/>
      <c r="BJ463" s="575"/>
      <c r="BK463" s="575"/>
      <c r="BM463" s="31"/>
      <c r="BN463" s="31"/>
      <c r="BO463" s="31"/>
      <c r="BP463" s="31"/>
      <c r="BQ463" s="31"/>
      <c r="BR463" s="31"/>
      <c r="BS463" s="31"/>
      <c r="BT463" s="31"/>
      <c r="BU463" s="31"/>
      <c r="BV463" s="31"/>
      <c r="BW463" s="31"/>
      <c r="BX463" s="31"/>
      <c r="BY463" s="31"/>
      <c r="BZ463" s="31"/>
      <c r="CA463" s="31"/>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row>
    <row r="464" spans="1:189" s="64" customFormat="1" x14ac:dyDescent="0.2">
      <c r="A464" s="544"/>
      <c r="B464" s="545"/>
      <c r="C464" s="546"/>
      <c r="E464" s="575"/>
      <c r="F464" s="575"/>
      <c r="G464" s="30"/>
      <c r="H464" s="575"/>
      <c r="I464" s="575"/>
      <c r="J464" s="30"/>
      <c r="K464" s="575"/>
      <c r="L464" s="575"/>
      <c r="M464" s="30"/>
      <c r="N464" s="575"/>
      <c r="O464" s="575"/>
      <c r="P464" s="30"/>
      <c r="Q464" s="575"/>
      <c r="R464" s="575"/>
      <c r="S464" s="30"/>
      <c r="T464" s="575"/>
      <c r="U464" s="575"/>
      <c r="V464" s="30"/>
      <c r="W464" s="575"/>
      <c r="X464" s="575"/>
      <c r="Y464" s="30"/>
      <c r="Z464" s="575"/>
      <c r="AA464" s="575"/>
      <c r="AB464" s="30"/>
      <c r="AC464" s="575"/>
      <c r="AD464" s="575"/>
      <c r="AE464" s="30"/>
      <c r="AF464" s="575"/>
      <c r="AG464" s="575"/>
      <c r="AH464" s="30"/>
      <c r="AI464" s="575"/>
      <c r="AJ464" s="575"/>
      <c r="AK464" s="30"/>
      <c r="AL464" s="575"/>
      <c r="AM464" s="575"/>
      <c r="AN464" s="30"/>
      <c r="AO464" s="575"/>
      <c r="AP464" s="575"/>
      <c r="AQ464" s="30"/>
      <c r="AR464" s="575"/>
      <c r="AS464" s="575"/>
      <c r="AT464" s="30"/>
      <c r="AU464" s="575"/>
      <c r="AV464" s="575"/>
      <c r="AW464" s="30"/>
      <c r="AX464" s="575"/>
      <c r="AY464" s="575"/>
      <c r="AZ464" s="30"/>
      <c r="BA464" s="575"/>
      <c r="BB464" s="575"/>
      <c r="BC464" s="30"/>
      <c r="BD464" s="575"/>
      <c r="BE464" s="575"/>
      <c r="BF464" s="30"/>
      <c r="BG464" s="575"/>
      <c r="BH464" s="575"/>
      <c r="BI464" s="30"/>
      <c r="BJ464" s="575"/>
      <c r="BK464" s="575"/>
      <c r="BM464" s="31"/>
      <c r="BN464" s="31"/>
      <c r="BO464" s="31"/>
      <c r="BP464" s="31"/>
      <c r="BQ464" s="31"/>
      <c r="BR464" s="31"/>
      <c r="BS464" s="31"/>
      <c r="BT464" s="31"/>
      <c r="BU464" s="31"/>
      <c r="BV464" s="31"/>
      <c r="BW464" s="31"/>
      <c r="BX464" s="31"/>
      <c r="BY464" s="31"/>
      <c r="BZ464" s="31"/>
      <c r="CA464" s="31"/>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row>
    <row r="465" spans="1:189" s="64" customFormat="1" x14ac:dyDescent="0.2">
      <c r="A465" s="544"/>
      <c r="B465" s="545"/>
      <c r="C465" s="546"/>
      <c r="E465" s="575"/>
      <c r="F465" s="575"/>
      <c r="G465" s="30"/>
      <c r="H465" s="575"/>
      <c r="I465" s="575"/>
      <c r="J465" s="30"/>
      <c r="K465" s="575"/>
      <c r="L465" s="575"/>
      <c r="M465" s="30"/>
      <c r="N465" s="575"/>
      <c r="O465" s="575"/>
      <c r="P465" s="30"/>
      <c r="Q465" s="575"/>
      <c r="R465" s="575"/>
      <c r="S465" s="30"/>
      <c r="T465" s="575"/>
      <c r="U465" s="575"/>
      <c r="V465" s="30"/>
      <c r="W465" s="575"/>
      <c r="X465" s="575"/>
      <c r="Y465" s="30"/>
      <c r="Z465" s="575"/>
      <c r="AA465" s="575"/>
      <c r="AB465" s="30"/>
      <c r="AC465" s="575"/>
      <c r="AD465" s="575"/>
      <c r="AE465" s="30"/>
      <c r="AF465" s="575"/>
      <c r="AG465" s="575"/>
      <c r="AH465" s="30"/>
      <c r="AI465" s="575"/>
      <c r="AJ465" s="575"/>
      <c r="AK465" s="30"/>
      <c r="AL465" s="575"/>
      <c r="AM465" s="575"/>
      <c r="AN465" s="30"/>
      <c r="AO465" s="575"/>
      <c r="AP465" s="575"/>
      <c r="AQ465" s="30"/>
      <c r="AR465" s="575"/>
      <c r="AS465" s="575"/>
      <c r="AT465" s="30"/>
      <c r="AU465" s="575"/>
      <c r="AV465" s="575"/>
      <c r="AW465" s="30"/>
      <c r="AX465" s="575"/>
      <c r="AY465" s="575"/>
      <c r="AZ465" s="30"/>
      <c r="BA465" s="575"/>
      <c r="BB465" s="575"/>
      <c r="BC465" s="30"/>
      <c r="BD465" s="575"/>
      <c r="BE465" s="575"/>
      <c r="BF465" s="30"/>
      <c r="BG465" s="575"/>
      <c r="BH465" s="575"/>
      <c r="BI465" s="30"/>
      <c r="BJ465" s="575"/>
      <c r="BK465" s="575"/>
      <c r="BM465" s="31"/>
      <c r="BN465" s="31"/>
      <c r="BO465" s="31"/>
      <c r="BP465" s="31"/>
      <c r="BQ465" s="31"/>
      <c r="BR465" s="31"/>
      <c r="BS465" s="31"/>
      <c r="BT465" s="31"/>
      <c r="BU465" s="31"/>
      <c r="BV465" s="31"/>
      <c r="BW465" s="31"/>
      <c r="BX465" s="31"/>
      <c r="BY465" s="31"/>
      <c r="BZ465" s="31"/>
      <c r="CA465" s="31"/>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row>
    <row r="466" spans="1:189" s="64" customFormat="1" x14ac:dyDescent="0.2">
      <c r="A466" s="544"/>
      <c r="B466" s="545"/>
      <c r="C466" s="546"/>
      <c r="E466" s="575"/>
      <c r="F466" s="575"/>
      <c r="G466" s="30"/>
      <c r="H466" s="575"/>
      <c r="I466" s="575"/>
      <c r="J466" s="30"/>
      <c r="K466" s="575"/>
      <c r="L466" s="575"/>
      <c r="M466" s="30"/>
      <c r="N466" s="575"/>
      <c r="O466" s="575"/>
      <c r="P466" s="30"/>
      <c r="Q466" s="575"/>
      <c r="R466" s="575"/>
      <c r="S466" s="30"/>
      <c r="T466" s="575"/>
      <c r="U466" s="575"/>
      <c r="V466" s="30"/>
      <c r="W466" s="575"/>
      <c r="X466" s="575"/>
      <c r="Y466" s="30"/>
      <c r="Z466" s="575"/>
      <c r="AA466" s="575"/>
      <c r="AB466" s="30"/>
      <c r="AC466" s="575"/>
      <c r="AD466" s="575"/>
      <c r="AE466" s="30"/>
      <c r="AF466" s="575"/>
      <c r="AG466" s="575"/>
      <c r="AH466" s="30"/>
      <c r="AI466" s="575"/>
      <c r="AJ466" s="575"/>
      <c r="AK466" s="30"/>
      <c r="AL466" s="575"/>
      <c r="AM466" s="575"/>
      <c r="AN466" s="30"/>
      <c r="AO466" s="575"/>
      <c r="AP466" s="575"/>
      <c r="AQ466" s="30"/>
      <c r="AR466" s="575"/>
      <c r="AS466" s="575"/>
      <c r="AT466" s="30"/>
      <c r="AU466" s="575"/>
      <c r="AV466" s="575"/>
      <c r="AW466" s="30"/>
      <c r="AX466" s="575"/>
      <c r="AY466" s="575"/>
      <c r="AZ466" s="30"/>
      <c r="BA466" s="575"/>
      <c r="BB466" s="575"/>
      <c r="BC466" s="30"/>
      <c r="BD466" s="575"/>
      <c r="BE466" s="575"/>
      <c r="BF466" s="30"/>
      <c r="BG466" s="575"/>
      <c r="BH466" s="575"/>
      <c r="BI466" s="30"/>
      <c r="BJ466" s="575"/>
      <c r="BK466" s="575"/>
      <c r="BM466" s="31"/>
      <c r="BN466" s="31"/>
      <c r="BO466" s="31"/>
      <c r="BP466" s="31"/>
      <c r="BQ466" s="31"/>
      <c r="BR466" s="31"/>
      <c r="BS466" s="31"/>
      <c r="BT466" s="31"/>
      <c r="BU466" s="31"/>
      <c r="BV466" s="31"/>
      <c r="BW466" s="31"/>
      <c r="BX466" s="31"/>
      <c r="BY466" s="31"/>
      <c r="BZ466" s="31"/>
      <c r="CA466" s="31"/>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row>
    <row r="467" spans="1:189" s="64" customFormat="1" x14ac:dyDescent="0.2">
      <c r="A467" s="544"/>
      <c r="B467" s="545"/>
      <c r="C467" s="546"/>
      <c r="E467" s="575"/>
      <c r="F467" s="575"/>
      <c r="G467" s="30"/>
      <c r="H467" s="575"/>
      <c r="I467" s="575"/>
      <c r="J467" s="30"/>
      <c r="K467" s="575"/>
      <c r="L467" s="575"/>
      <c r="M467" s="30"/>
      <c r="N467" s="575"/>
      <c r="O467" s="575"/>
      <c r="P467" s="30"/>
      <c r="Q467" s="575"/>
      <c r="R467" s="575"/>
      <c r="S467" s="30"/>
      <c r="T467" s="575"/>
      <c r="U467" s="575"/>
      <c r="V467" s="30"/>
      <c r="W467" s="575"/>
      <c r="X467" s="575"/>
      <c r="Y467" s="30"/>
      <c r="Z467" s="575"/>
      <c r="AA467" s="575"/>
      <c r="AB467" s="30"/>
      <c r="AC467" s="575"/>
      <c r="AD467" s="575"/>
      <c r="AE467" s="30"/>
      <c r="AF467" s="575"/>
      <c r="AG467" s="575"/>
      <c r="AH467" s="30"/>
      <c r="AI467" s="575"/>
      <c r="AJ467" s="575"/>
      <c r="AK467" s="30"/>
      <c r="AL467" s="575"/>
      <c r="AM467" s="575"/>
      <c r="AN467" s="30"/>
      <c r="AO467" s="575"/>
      <c r="AP467" s="575"/>
      <c r="AQ467" s="30"/>
      <c r="AR467" s="575"/>
      <c r="AS467" s="575"/>
      <c r="AT467" s="30"/>
      <c r="AU467" s="575"/>
      <c r="AV467" s="575"/>
      <c r="AW467" s="30"/>
      <c r="AX467" s="575"/>
      <c r="AY467" s="575"/>
      <c r="AZ467" s="30"/>
      <c r="BA467" s="575"/>
      <c r="BB467" s="575"/>
      <c r="BC467" s="30"/>
      <c r="BD467" s="575"/>
      <c r="BE467" s="575"/>
      <c r="BF467" s="30"/>
      <c r="BG467" s="575"/>
      <c r="BH467" s="575"/>
      <c r="BI467" s="30"/>
      <c r="BJ467" s="575"/>
      <c r="BK467" s="575"/>
      <c r="BM467" s="31"/>
      <c r="BN467" s="31"/>
      <c r="BO467" s="31"/>
      <c r="BP467" s="31"/>
      <c r="BQ467" s="31"/>
      <c r="BR467" s="31"/>
      <c r="BS467" s="31"/>
      <c r="BT467" s="31"/>
      <c r="BU467" s="31"/>
      <c r="BV467" s="31"/>
      <c r="BW467" s="31"/>
      <c r="BX467" s="31"/>
      <c r="BY467" s="31"/>
      <c r="BZ467" s="31"/>
      <c r="CA467" s="31"/>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row>
    <row r="468" spans="1:189" s="64" customFormat="1" x14ac:dyDescent="0.2">
      <c r="A468" s="544"/>
      <c r="B468" s="545"/>
      <c r="C468" s="546"/>
      <c r="E468" s="575"/>
      <c r="F468" s="575"/>
      <c r="G468" s="30"/>
      <c r="H468" s="575"/>
      <c r="I468" s="575"/>
      <c r="J468" s="30"/>
      <c r="K468" s="575"/>
      <c r="L468" s="575"/>
      <c r="M468" s="30"/>
      <c r="N468" s="575"/>
      <c r="O468" s="575"/>
      <c r="P468" s="30"/>
      <c r="Q468" s="575"/>
      <c r="R468" s="575"/>
      <c r="S468" s="30"/>
      <c r="T468" s="575"/>
      <c r="U468" s="575"/>
      <c r="V468" s="30"/>
      <c r="W468" s="575"/>
      <c r="X468" s="575"/>
      <c r="Y468" s="30"/>
      <c r="Z468" s="575"/>
      <c r="AA468" s="575"/>
      <c r="AB468" s="30"/>
      <c r="AC468" s="575"/>
      <c r="AD468" s="575"/>
      <c r="AE468" s="30"/>
      <c r="AF468" s="575"/>
      <c r="AG468" s="575"/>
      <c r="AH468" s="30"/>
      <c r="AI468" s="575"/>
      <c r="AJ468" s="575"/>
      <c r="AK468" s="30"/>
      <c r="AL468" s="575"/>
      <c r="AM468" s="575"/>
      <c r="AN468" s="30"/>
      <c r="AO468" s="575"/>
      <c r="AP468" s="575"/>
      <c r="AQ468" s="30"/>
      <c r="AR468" s="575"/>
      <c r="AS468" s="575"/>
      <c r="AT468" s="30"/>
      <c r="AU468" s="575"/>
      <c r="AV468" s="575"/>
      <c r="AW468" s="30"/>
      <c r="AX468" s="575"/>
      <c r="AY468" s="575"/>
      <c r="AZ468" s="30"/>
      <c r="BA468" s="575"/>
      <c r="BB468" s="575"/>
      <c r="BC468" s="30"/>
      <c r="BD468" s="575"/>
      <c r="BE468" s="575"/>
      <c r="BF468" s="30"/>
      <c r="BG468" s="575"/>
      <c r="BH468" s="575"/>
      <c r="BI468" s="30"/>
      <c r="BJ468" s="575"/>
      <c r="BK468" s="575"/>
      <c r="BM468" s="31"/>
      <c r="BN468" s="31"/>
      <c r="BO468" s="31"/>
      <c r="BP468" s="31"/>
      <c r="BQ468" s="31"/>
      <c r="BR468" s="31"/>
      <c r="BS468" s="31"/>
      <c r="BT468" s="31"/>
      <c r="BU468" s="31"/>
      <c r="BV468" s="31"/>
      <c r="BW468" s="31"/>
      <c r="BX468" s="31"/>
      <c r="BY468" s="31"/>
      <c r="BZ468" s="31"/>
      <c r="CA468" s="31"/>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row>
    <row r="469" spans="1:189" s="64" customFormat="1" x14ac:dyDescent="0.2">
      <c r="A469" s="544"/>
      <c r="B469" s="545"/>
      <c r="C469" s="546"/>
      <c r="E469" s="575"/>
      <c r="F469" s="575"/>
      <c r="G469" s="30"/>
      <c r="H469" s="575"/>
      <c r="I469" s="575"/>
      <c r="J469" s="30"/>
      <c r="K469" s="575"/>
      <c r="L469" s="575"/>
      <c r="M469" s="30"/>
      <c r="N469" s="575"/>
      <c r="O469" s="575"/>
      <c r="P469" s="30"/>
      <c r="Q469" s="575"/>
      <c r="R469" s="575"/>
      <c r="S469" s="30"/>
      <c r="T469" s="575"/>
      <c r="U469" s="575"/>
      <c r="V469" s="30"/>
      <c r="W469" s="575"/>
      <c r="X469" s="575"/>
      <c r="Y469" s="30"/>
      <c r="Z469" s="575"/>
      <c r="AA469" s="575"/>
      <c r="AB469" s="30"/>
      <c r="AC469" s="575"/>
      <c r="AD469" s="575"/>
      <c r="AE469" s="30"/>
      <c r="AF469" s="575"/>
      <c r="AG469" s="575"/>
      <c r="AH469" s="30"/>
      <c r="AI469" s="575"/>
      <c r="AJ469" s="575"/>
      <c r="AK469" s="30"/>
      <c r="AL469" s="575"/>
      <c r="AM469" s="575"/>
      <c r="AN469" s="30"/>
      <c r="AO469" s="575"/>
      <c r="AP469" s="575"/>
      <c r="AQ469" s="30"/>
      <c r="AR469" s="575"/>
      <c r="AS469" s="575"/>
      <c r="AT469" s="30"/>
      <c r="AU469" s="575"/>
      <c r="AV469" s="575"/>
      <c r="AW469" s="30"/>
      <c r="AX469" s="575"/>
      <c r="AY469" s="575"/>
      <c r="AZ469" s="30"/>
      <c r="BA469" s="575"/>
      <c r="BB469" s="575"/>
      <c r="BC469" s="30"/>
      <c r="BD469" s="575"/>
      <c r="BE469" s="575"/>
      <c r="BF469" s="30"/>
      <c r="BG469" s="575"/>
      <c r="BH469" s="575"/>
      <c r="BI469" s="30"/>
      <c r="BJ469" s="575"/>
      <c r="BK469" s="575"/>
      <c r="BM469" s="31"/>
      <c r="BN469" s="31"/>
      <c r="BO469" s="31"/>
      <c r="BP469" s="31"/>
      <c r="BQ469" s="31"/>
      <c r="BR469" s="31"/>
      <c r="BS469" s="31"/>
      <c r="BT469" s="31"/>
      <c r="BU469" s="31"/>
      <c r="BV469" s="31"/>
      <c r="BW469" s="31"/>
      <c r="BX469" s="31"/>
      <c r="BY469" s="31"/>
      <c r="BZ469" s="31"/>
      <c r="CA469" s="31"/>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row>
    <row r="470" spans="1:189" s="64" customFormat="1" x14ac:dyDescent="0.2">
      <c r="A470" s="544"/>
      <c r="B470" s="545"/>
      <c r="C470" s="546"/>
      <c r="E470" s="575"/>
      <c r="F470" s="575"/>
      <c r="G470" s="30"/>
      <c r="H470" s="575"/>
      <c r="I470" s="575"/>
      <c r="J470" s="30"/>
      <c r="K470" s="575"/>
      <c r="L470" s="575"/>
      <c r="M470" s="30"/>
      <c r="N470" s="575"/>
      <c r="O470" s="575"/>
      <c r="P470" s="30"/>
      <c r="Q470" s="575"/>
      <c r="R470" s="575"/>
      <c r="S470" s="30"/>
      <c r="T470" s="575"/>
      <c r="U470" s="575"/>
      <c r="V470" s="30"/>
      <c r="W470" s="575"/>
      <c r="X470" s="575"/>
      <c r="Y470" s="30"/>
      <c r="Z470" s="575"/>
      <c r="AA470" s="575"/>
      <c r="AB470" s="30"/>
      <c r="AC470" s="575"/>
      <c r="AD470" s="575"/>
      <c r="AE470" s="30"/>
      <c r="AF470" s="575"/>
      <c r="AG470" s="575"/>
      <c r="AH470" s="30"/>
      <c r="AI470" s="575"/>
      <c r="AJ470" s="575"/>
      <c r="AK470" s="30"/>
      <c r="AL470" s="575"/>
      <c r="AM470" s="575"/>
      <c r="AN470" s="30"/>
      <c r="AO470" s="575"/>
      <c r="AP470" s="575"/>
      <c r="AQ470" s="30"/>
      <c r="AR470" s="575"/>
      <c r="AS470" s="575"/>
      <c r="AT470" s="30"/>
      <c r="AU470" s="575"/>
      <c r="AV470" s="575"/>
      <c r="AW470" s="30"/>
      <c r="AX470" s="575"/>
      <c r="AY470" s="575"/>
      <c r="AZ470" s="30"/>
      <c r="BA470" s="575"/>
      <c r="BB470" s="575"/>
      <c r="BC470" s="30"/>
      <c r="BD470" s="575"/>
      <c r="BE470" s="575"/>
      <c r="BF470" s="30"/>
      <c r="BG470" s="575"/>
      <c r="BH470" s="575"/>
      <c r="BI470" s="30"/>
      <c r="BJ470" s="575"/>
      <c r="BK470" s="575"/>
      <c r="BM470" s="31"/>
      <c r="BN470" s="31"/>
      <c r="BO470" s="31"/>
      <c r="BP470" s="31"/>
      <c r="BQ470" s="31"/>
      <c r="BR470" s="31"/>
      <c r="BS470" s="31"/>
      <c r="BT470" s="31"/>
      <c r="BU470" s="31"/>
      <c r="BV470" s="31"/>
      <c r="BW470" s="31"/>
      <c r="BX470" s="31"/>
      <c r="BY470" s="31"/>
      <c r="BZ470" s="31"/>
      <c r="CA470" s="31"/>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row>
    <row r="471" spans="1:189" s="64" customFormat="1" x14ac:dyDescent="0.2">
      <c r="A471" s="544"/>
      <c r="B471" s="545"/>
      <c r="C471" s="546"/>
      <c r="E471" s="575"/>
      <c r="F471" s="575"/>
      <c r="G471" s="30"/>
      <c r="H471" s="575"/>
      <c r="I471" s="575"/>
      <c r="J471" s="30"/>
      <c r="K471" s="575"/>
      <c r="L471" s="575"/>
      <c r="M471" s="30"/>
      <c r="N471" s="575"/>
      <c r="O471" s="575"/>
      <c r="P471" s="30"/>
      <c r="Q471" s="575"/>
      <c r="R471" s="575"/>
      <c r="S471" s="30"/>
      <c r="T471" s="575"/>
      <c r="U471" s="575"/>
      <c r="V471" s="30"/>
      <c r="W471" s="575"/>
      <c r="X471" s="575"/>
      <c r="Y471" s="30"/>
      <c r="Z471" s="575"/>
      <c r="AA471" s="575"/>
      <c r="AB471" s="30"/>
      <c r="AC471" s="575"/>
      <c r="AD471" s="575"/>
      <c r="AE471" s="30"/>
      <c r="AF471" s="575"/>
      <c r="AG471" s="575"/>
      <c r="AH471" s="30"/>
      <c r="AI471" s="575"/>
      <c r="AJ471" s="575"/>
      <c r="AK471" s="30"/>
      <c r="AL471" s="575"/>
      <c r="AM471" s="575"/>
      <c r="AN471" s="30"/>
      <c r="AO471" s="575"/>
      <c r="AP471" s="575"/>
      <c r="AQ471" s="30"/>
      <c r="AR471" s="575"/>
      <c r="AS471" s="575"/>
      <c r="AT471" s="30"/>
      <c r="AU471" s="575"/>
      <c r="AV471" s="575"/>
      <c r="AW471" s="30"/>
      <c r="AX471" s="575"/>
      <c r="AY471" s="575"/>
      <c r="AZ471" s="30"/>
      <c r="BA471" s="575"/>
      <c r="BB471" s="575"/>
      <c r="BC471" s="30"/>
      <c r="BD471" s="575"/>
      <c r="BE471" s="575"/>
      <c r="BF471" s="30"/>
      <c r="BG471" s="575"/>
      <c r="BH471" s="575"/>
      <c r="BI471" s="30"/>
      <c r="BJ471" s="575"/>
      <c r="BK471" s="575"/>
      <c r="BM471" s="31"/>
      <c r="BN471" s="31"/>
      <c r="BO471" s="31"/>
      <c r="BP471" s="31"/>
      <c r="BQ471" s="31"/>
      <c r="BR471" s="31"/>
      <c r="BS471" s="31"/>
      <c r="BT471" s="31"/>
      <c r="BU471" s="31"/>
      <c r="BV471" s="31"/>
      <c r="BW471" s="31"/>
      <c r="BX471" s="31"/>
      <c r="BY471" s="31"/>
      <c r="BZ471" s="31"/>
      <c r="CA471" s="31"/>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row>
    <row r="472" spans="1:189" s="64" customFormat="1" x14ac:dyDescent="0.2">
      <c r="A472" s="544"/>
      <c r="B472" s="545"/>
      <c r="C472" s="546"/>
      <c r="E472" s="575"/>
      <c r="F472" s="575"/>
      <c r="G472" s="30"/>
      <c r="H472" s="575"/>
      <c r="I472" s="575"/>
      <c r="J472" s="30"/>
      <c r="K472" s="575"/>
      <c r="L472" s="575"/>
      <c r="M472" s="30"/>
      <c r="N472" s="575"/>
      <c r="O472" s="575"/>
      <c r="P472" s="30"/>
      <c r="Q472" s="575"/>
      <c r="R472" s="575"/>
      <c r="S472" s="30"/>
      <c r="T472" s="575"/>
      <c r="U472" s="575"/>
      <c r="V472" s="30"/>
      <c r="W472" s="575"/>
      <c r="X472" s="575"/>
      <c r="Y472" s="30"/>
      <c r="Z472" s="575"/>
      <c r="AA472" s="575"/>
      <c r="AB472" s="30"/>
      <c r="AC472" s="575"/>
      <c r="AD472" s="575"/>
      <c r="AE472" s="30"/>
      <c r="AF472" s="575"/>
      <c r="AG472" s="575"/>
      <c r="AH472" s="30"/>
      <c r="AI472" s="575"/>
      <c r="AJ472" s="575"/>
      <c r="AK472" s="30"/>
      <c r="AL472" s="575"/>
      <c r="AM472" s="575"/>
      <c r="AN472" s="30"/>
      <c r="AO472" s="575"/>
      <c r="AP472" s="575"/>
      <c r="AQ472" s="30"/>
      <c r="AR472" s="575"/>
      <c r="AS472" s="575"/>
      <c r="AT472" s="30"/>
      <c r="AU472" s="575"/>
      <c r="AV472" s="575"/>
      <c r="AW472" s="30"/>
      <c r="AX472" s="575"/>
      <c r="AY472" s="575"/>
      <c r="AZ472" s="30"/>
      <c r="BA472" s="575"/>
      <c r="BB472" s="575"/>
      <c r="BC472" s="30"/>
      <c r="BD472" s="575"/>
      <c r="BE472" s="575"/>
      <c r="BF472" s="30"/>
      <c r="BG472" s="575"/>
      <c r="BH472" s="575"/>
      <c r="BI472" s="30"/>
      <c r="BJ472" s="575"/>
      <c r="BK472" s="575"/>
      <c r="BM472" s="31"/>
      <c r="BN472" s="31"/>
      <c r="BO472" s="31"/>
      <c r="BP472" s="31"/>
      <c r="BQ472" s="31"/>
      <c r="BR472" s="31"/>
      <c r="BS472" s="31"/>
      <c r="BT472" s="31"/>
      <c r="BU472" s="31"/>
      <c r="BV472" s="31"/>
      <c r="BW472" s="31"/>
      <c r="BX472" s="31"/>
      <c r="BY472" s="31"/>
      <c r="BZ472" s="31"/>
      <c r="CA472" s="31"/>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row>
    <row r="473" spans="1:189" s="64" customFormat="1" x14ac:dyDescent="0.2">
      <c r="A473" s="544"/>
      <c r="B473" s="545"/>
      <c r="C473" s="546"/>
      <c r="E473" s="575"/>
      <c r="F473" s="575"/>
      <c r="G473" s="30"/>
      <c r="H473" s="575"/>
      <c r="I473" s="575"/>
      <c r="J473" s="30"/>
      <c r="K473" s="575"/>
      <c r="L473" s="575"/>
      <c r="M473" s="30"/>
      <c r="N473" s="575"/>
      <c r="O473" s="575"/>
      <c r="P473" s="30"/>
      <c r="Q473" s="575"/>
      <c r="R473" s="575"/>
      <c r="S473" s="30"/>
      <c r="T473" s="575"/>
      <c r="U473" s="575"/>
      <c r="V473" s="30"/>
      <c r="W473" s="575"/>
      <c r="X473" s="575"/>
      <c r="Y473" s="30"/>
      <c r="Z473" s="575"/>
      <c r="AA473" s="575"/>
      <c r="AB473" s="30"/>
      <c r="AC473" s="575"/>
      <c r="AD473" s="575"/>
      <c r="AE473" s="30"/>
      <c r="AF473" s="575"/>
      <c r="AG473" s="575"/>
      <c r="AH473" s="30"/>
      <c r="AI473" s="575"/>
      <c r="AJ473" s="575"/>
      <c r="AK473" s="30"/>
      <c r="AL473" s="575"/>
      <c r="AM473" s="575"/>
      <c r="AN473" s="30"/>
      <c r="AO473" s="575"/>
      <c r="AP473" s="575"/>
      <c r="AQ473" s="30"/>
      <c r="AR473" s="575"/>
      <c r="AS473" s="575"/>
      <c r="AT473" s="30"/>
      <c r="AU473" s="575"/>
      <c r="AV473" s="575"/>
      <c r="AW473" s="30"/>
      <c r="AX473" s="575"/>
      <c r="AY473" s="575"/>
      <c r="AZ473" s="30"/>
      <c r="BA473" s="575"/>
      <c r="BB473" s="575"/>
      <c r="BC473" s="30"/>
      <c r="BD473" s="575"/>
      <c r="BE473" s="575"/>
      <c r="BF473" s="30"/>
      <c r="BG473" s="575"/>
      <c r="BH473" s="575"/>
      <c r="BI473" s="30"/>
      <c r="BJ473" s="575"/>
      <c r="BK473" s="575"/>
      <c r="BM473" s="31"/>
      <c r="BN473" s="31"/>
      <c r="BO473" s="31"/>
      <c r="BP473" s="31"/>
      <c r="BQ473" s="31"/>
      <c r="BR473" s="31"/>
      <c r="BS473" s="31"/>
      <c r="BT473" s="31"/>
      <c r="BU473" s="31"/>
      <c r="BV473" s="31"/>
      <c r="BW473" s="31"/>
      <c r="BX473" s="31"/>
      <c r="BY473" s="31"/>
      <c r="BZ473" s="31"/>
      <c r="CA473" s="31"/>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row>
    <row r="474" spans="1:189" s="64" customFormat="1" x14ac:dyDescent="0.2">
      <c r="A474" s="544"/>
      <c r="B474" s="545"/>
      <c r="C474" s="546"/>
      <c r="E474" s="575"/>
      <c r="F474" s="575"/>
      <c r="G474" s="30"/>
      <c r="H474" s="575"/>
      <c r="I474" s="575"/>
      <c r="J474" s="30"/>
      <c r="K474" s="575"/>
      <c r="L474" s="575"/>
      <c r="M474" s="30"/>
      <c r="N474" s="575"/>
      <c r="O474" s="575"/>
      <c r="P474" s="30"/>
      <c r="Q474" s="575"/>
      <c r="R474" s="575"/>
      <c r="S474" s="30"/>
      <c r="T474" s="575"/>
      <c r="U474" s="575"/>
      <c r="V474" s="30"/>
      <c r="W474" s="575"/>
      <c r="X474" s="575"/>
      <c r="Y474" s="30"/>
      <c r="Z474" s="575"/>
      <c r="AA474" s="575"/>
      <c r="AB474" s="30"/>
      <c r="AC474" s="575"/>
      <c r="AD474" s="575"/>
      <c r="AE474" s="30"/>
      <c r="AF474" s="575"/>
      <c r="AG474" s="575"/>
      <c r="AH474" s="30"/>
      <c r="AI474" s="575"/>
      <c r="AJ474" s="575"/>
      <c r="AK474" s="30"/>
      <c r="AL474" s="575"/>
      <c r="AM474" s="575"/>
      <c r="AN474" s="30"/>
      <c r="AO474" s="575"/>
      <c r="AP474" s="575"/>
      <c r="AQ474" s="30"/>
      <c r="AR474" s="575"/>
      <c r="AS474" s="575"/>
      <c r="AT474" s="30"/>
      <c r="AU474" s="575"/>
      <c r="AV474" s="575"/>
      <c r="AW474" s="30"/>
      <c r="AX474" s="575"/>
      <c r="AY474" s="575"/>
      <c r="AZ474" s="30"/>
      <c r="BA474" s="575"/>
      <c r="BB474" s="575"/>
      <c r="BC474" s="30"/>
      <c r="BD474" s="575"/>
      <c r="BE474" s="575"/>
      <c r="BF474" s="30"/>
      <c r="BG474" s="575"/>
      <c r="BH474" s="575"/>
      <c r="BI474" s="30"/>
      <c r="BJ474" s="575"/>
      <c r="BK474" s="575"/>
      <c r="BM474" s="31"/>
      <c r="BN474" s="31"/>
      <c r="BO474" s="31"/>
      <c r="BP474" s="31"/>
      <c r="BQ474" s="31"/>
      <c r="BR474" s="31"/>
      <c r="BS474" s="31"/>
      <c r="BT474" s="31"/>
      <c r="BU474" s="31"/>
      <c r="BV474" s="31"/>
      <c r="BW474" s="31"/>
      <c r="BX474" s="31"/>
      <c r="BY474" s="31"/>
      <c r="BZ474" s="31"/>
      <c r="CA474" s="31"/>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row>
    <row r="475" spans="1:189" s="64" customFormat="1" x14ac:dyDescent="0.2">
      <c r="A475" s="544"/>
      <c r="B475" s="545"/>
      <c r="C475" s="546"/>
      <c r="E475" s="575"/>
      <c r="F475" s="575"/>
      <c r="G475" s="30"/>
      <c r="H475" s="575"/>
      <c r="I475" s="575"/>
      <c r="J475" s="30"/>
      <c r="K475" s="575"/>
      <c r="L475" s="575"/>
      <c r="M475" s="30"/>
      <c r="N475" s="575"/>
      <c r="O475" s="575"/>
      <c r="P475" s="30"/>
      <c r="Q475" s="575"/>
      <c r="R475" s="575"/>
      <c r="S475" s="30"/>
      <c r="T475" s="575"/>
      <c r="U475" s="575"/>
      <c r="V475" s="30"/>
      <c r="W475" s="575"/>
      <c r="X475" s="575"/>
      <c r="Y475" s="30"/>
      <c r="Z475" s="575"/>
      <c r="AA475" s="575"/>
      <c r="AB475" s="30"/>
      <c r="AC475" s="575"/>
      <c r="AD475" s="575"/>
      <c r="AE475" s="30"/>
      <c r="AF475" s="575"/>
      <c r="AG475" s="575"/>
      <c r="AH475" s="30"/>
      <c r="AI475" s="575"/>
      <c r="AJ475" s="575"/>
      <c r="AK475" s="30"/>
      <c r="AL475" s="575"/>
      <c r="AM475" s="575"/>
      <c r="AN475" s="30"/>
      <c r="AO475" s="575"/>
      <c r="AP475" s="575"/>
      <c r="AQ475" s="30"/>
      <c r="AR475" s="575"/>
      <c r="AS475" s="575"/>
      <c r="AT475" s="30"/>
      <c r="AU475" s="575"/>
      <c r="AV475" s="575"/>
      <c r="AW475" s="30"/>
      <c r="AX475" s="575"/>
      <c r="AY475" s="575"/>
      <c r="AZ475" s="30"/>
      <c r="BA475" s="575"/>
      <c r="BB475" s="575"/>
      <c r="BC475" s="30"/>
      <c r="BD475" s="575"/>
      <c r="BE475" s="575"/>
      <c r="BF475" s="30"/>
      <c r="BG475" s="575"/>
      <c r="BH475" s="575"/>
      <c r="BI475" s="30"/>
      <c r="BJ475" s="575"/>
      <c r="BK475" s="575"/>
      <c r="BM475" s="31"/>
      <c r="BN475" s="31"/>
      <c r="BO475" s="31"/>
      <c r="BP475" s="31"/>
      <c r="BQ475" s="31"/>
      <c r="BR475" s="31"/>
      <c r="BS475" s="31"/>
      <c r="BT475" s="31"/>
      <c r="BU475" s="31"/>
      <c r="BV475" s="31"/>
      <c r="BW475" s="31"/>
      <c r="BX475" s="31"/>
      <c r="BY475" s="31"/>
      <c r="BZ475" s="31"/>
      <c r="CA475" s="31"/>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row>
    <row r="476" spans="1:189" s="64" customFormat="1" x14ac:dyDescent="0.2">
      <c r="A476" s="544"/>
      <c r="B476" s="545"/>
      <c r="C476" s="546"/>
      <c r="E476" s="575"/>
      <c r="F476" s="575"/>
      <c r="G476" s="30"/>
      <c r="H476" s="575"/>
      <c r="I476" s="575"/>
      <c r="J476" s="30"/>
      <c r="K476" s="575"/>
      <c r="L476" s="575"/>
      <c r="M476" s="30"/>
      <c r="N476" s="575"/>
      <c r="O476" s="575"/>
      <c r="P476" s="30"/>
      <c r="Q476" s="575"/>
      <c r="R476" s="575"/>
      <c r="S476" s="30"/>
      <c r="T476" s="575"/>
      <c r="U476" s="575"/>
      <c r="V476" s="30"/>
      <c r="W476" s="575"/>
      <c r="X476" s="575"/>
      <c r="Y476" s="30"/>
      <c r="Z476" s="575"/>
      <c r="AA476" s="575"/>
      <c r="AB476" s="30"/>
      <c r="AC476" s="575"/>
      <c r="AD476" s="575"/>
      <c r="AE476" s="30"/>
      <c r="AF476" s="575"/>
      <c r="AG476" s="575"/>
      <c r="AH476" s="30"/>
      <c r="AI476" s="575"/>
      <c r="AJ476" s="575"/>
      <c r="AK476" s="30"/>
      <c r="AL476" s="575"/>
      <c r="AM476" s="575"/>
      <c r="AN476" s="30"/>
      <c r="AO476" s="575"/>
      <c r="AP476" s="575"/>
      <c r="AQ476" s="30"/>
      <c r="AR476" s="575"/>
      <c r="AS476" s="575"/>
      <c r="AT476" s="30"/>
      <c r="AU476" s="575"/>
      <c r="AV476" s="575"/>
      <c r="AW476" s="30"/>
      <c r="AX476" s="575"/>
      <c r="AY476" s="575"/>
      <c r="AZ476" s="30"/>
      <c r="BA476" s="575"/>
      <c r="BB476" s="575"/>
      <c r="BC476" s="30"/>
      <c r="BD476" s="575"/>
      <c r="BE476" s="575"/>
      <c r="BF476" s="30"/>
      <c r="BG476" s="575"/>
      <c r="BH476" s="575"/>
      <c r="BI476" s="30"/>
      <c r="BJ476" s="575"/>
      <c r="BK476" s="575"/>
      <c r="BM476" s="31"/>
      <c r="BN476" s="31"/>
      <c r="BO476" s="31"/>
      <c r="BP476" s="31"/>
      <c r="BQ476" s="31"/>
      <c r="BR476" s="31"/>
      <c r="BS476" s="31"/>
      <c r="BT476" s="31"/>
      <c r="BU476" s="31"/>
      <c r="BV476" s="31"/>
      <c r="BW476" s="31"/>
      <c r="BX476" s="31"/>
      <c r="BY476" s="31"/>
      <c r="BZ476" s="31"/>
      <c r="CA476" s="31"/>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row>
    <row r="477" spans="1:189" s="64" customFormat="1" x14ac:dyDescent="0.2">
      <c r="A477" s="544"/>
      <c r="B477" s="545"/>
      <c r="C477" s="546"/>
      <c r="E477" s="575"/>
      <c r="F477" s="575"/>
      <c r="G477" s="30"/>
      <c r="H477" s="575"/>
      <c r="I477" s="575"/>
      <c r="J477" s="30"/>
      <c r="K477" s="575"/>
      <c r="L477" s="575"/>
      <c r="M477" s="30"/>
      <c r="N477" s="575"/>
      <c r="O477" s="575"/>
      <c r="P477" s="30"/>
      <c r="Q477" s="575"/>
      <c r="R477" s="575"/>
      <c r="S477" s="30"/>
      <c r="T477" s="575"/>
      <c r="U477" s="575"/>
      <c r="V477" s="30"/>
      <c r="W477" s="575"/>
      <c r="X477" s="575"/>
      <c r="Y477" s="30"/>
      <c r="Z477" s="575"/>
      <c r="AA477" s="575"/>
      <c r="AB477" s="30"/>
      <c r="AC477" s="575"/>
      <c r="AD477" s="575"/>
      <c r="AE477" s="30"/>
      <c r="AF477" s="575"/>
      <c r="AG477" s="575"/>
      <c r="AH477" s="30"/>
      <c r="AI477" s="575"/>
      <c r="AJ477" s="575"/>
      <c r="AK477" s="30"/>
      <c r="AL477" s="575"/>
      <c r="AM477" s="575"/>
      <c r="AN477" s="30"/>
      <c r="AO477" s="575"/>
      <c r="AP477" s="575"/>
      <c r="AQ477" s="30"/>
      <c r="AR477" s="575"/>
      <c r="AS477" s="575"/>
      <c r="AT477" s="30"/>
      <c r="AU477" s="575"/>
      <c r="AV477" s="575"/>
      <c r="AW477" s="30"/>
      <c r="AX477" s="575"/>
      <c r="AY477" s="575"/>
      <c r="AZ477" s="30"/>
      <c r="BA477" s="575"/>
      <c r="BB477" s="575"/>
      <c r="BC477" s="30"/>
      <c r="BD477" s="575"/>
      <c r="BE477" s="575"/>
      <c r="BF477" s="30"/>
      <c r="BG477" s="575"/>
      <c r="BH477" s="575"/>
      <c r="BI477" s="30"/>
      <c r="BJ477" s="575"/>
      <c r="BK477" s="575"/>
      <c r="BM477" s="31"/>
      <c r="BN477" s="31"/>
      <c r="BO477" s="31"/>
      <c r="BP477" s="31"/>
      <c r="BQ477" s="31"/>
      <c r="BR477" s="31"/>
      <c r="BS477" s="31"/>
      <c r="BT477" s="31"/>
      <c r="BU477" s="31"/>
      <c r="BV477" s="31"/>
      <c r="BW477" s="31"/>
      <c r="BX477" s="31"/>
      <c r="BY477" s="31"/>
      <c r="BZ477" s="31"/>
      <c r="CA477" s="31"/>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row>
    <row r="478" spans="1:189" s="64" customFormat="1" x14ac:dyDescent="0.2">
      <c r="A478" s="544"/>
      <c r="B478" s="545"/>
      <c r="C478" s="546"/>
      <c r="E478" s="575"/>
      <c r="F478" s="575"/>
      <c r="G478" s="30"/>
      <c r="H478" s="575"/>
      <c r="I478" s="575"/>
      <c r="J478" s="30"/>
      <c r="K478" s="575"/>
      <c r="L478" s="575"/>
      <c r="M478" s="30"/>
      <c r="N478" s="575"/>
      <c r="O478" s="575"/>
      <c r="P478" s="30"/>
      <c r="Q478" s="575"/>
      <c r="R478" s="575"/>
      <c r="S478" s="30"/>
      <c r="T478" s="575"/>
      <c r="U478" s="575"/>
      <c r="V478" s="30"/>
      <c r="W478" s="575"/>
      <c r="X478" s="575"/>
      <c r="Y478" s="30"/>
      <c r="Z478" s="575"/>
      <c r="AA478" s="575"/>
      <c r="AB478" s="30"/>
      <c r="AC478" s="575"/>
      <c r="AD478" s="575"/>
      <c r="AE478" s="30"/>
      <c r="AF478" s="575"/>
      <c r="AG478" s="575"/>
      <c r="AH478" s="30"/>
      <c r="AI478" s="575"/>
      <c r="AJ478" s="575"/>
      <c r="AK478" s="30"/>
      <c r="AL478" s="575"/>
      <c r="AM478" s="575"/>
      <c r="AN478" s="30"/>
      <c r="AO478" s="575"/>
      <c r="AP478" s="575"/>
      <c r="AQ478" s="30"/>
      <c r="AR478" s="575"/>
      <c r="AS478" s="575"/>
      <c r="AT478" s="30"/>
      <c r="AU478" s="575"/>
      <c r="AV478" s="575"/>
      <c r="AW478" s="30"/>
      <c r="AX478" s="575"/>
      <c r="AY478" s="575"/>
      <c r="AZ478" s="30"/>
      <c r="BA478" s="575"/>
      <c r="BB478" s="575"/>
      <c r="BC478" s="30"/>
      <c r="BD478" s="575"/>
      <c r="BE478" s="575"/>
      <c r="BF478" s="30"/>
      <c r="BG478" s="575"/>
      <c r="BH478" s="575"/>
      <c r="BI478" s="30"/>
      <c r="BJ478" s="575"/>
      <c r="BK478" s="575"/>
      <c r="BM478" s="31"/>
      <c r="BN478" s="31"/>
      <c r="BO478" s="31"/>
      <c r="BP478" s="31"/>
      <c r="BQ478" s="31"/>
      <c r="BR478" s="31"/>
      <c r="BS478" s="31"/>
      <c r="BT478" s="31"/>
      <c r="BU478" s="31"/>
      <c r="BV478" s="31"/>
      <c r="BW478" s="31"/>
      <c r="BX478" s="31"/>
      <c r="BY478" s="31"/>
      <c r="BZ478" s="31"/>
      <c r="CA478" s="31"/>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row>
    <row r="479" spans="1:189" s="64" customFormat="1" x14ac:dyDescent="0.2">
      <c r="A479" s="544"/>
      <c r="B479" s="545"/>
      <c r="C479" s="546"/>
      <c r="E479" s="575"/>
      <c r="F479" s="575"/>
      <c r="G479" s="30"/>
      <c r="H479" s="575"/>
      <c r="I479" s="575"/>
      <c r="J479" s="30"/>
      <c r="K479" s="575"/>
      <c r="L479" s="575"/>
      <c r="M479" s="30"/>
      <c r="N479" s="575"/>
      <c r="O479" s="575"/>
      <c r="P479" s="30"/>
      <c r="Q479" s="575"/>
      <c r="R479" s="575"/>
      <c r="S479" s="30"/>
      <c r="T479" s="575"/>
      <c r="U479" s="575"/>
      <c r="V479" s="30"/>
      <c r="W479" s="575"/>
      <c r="X479" s="575"/>
      <c r="Y479" s="30"/>
      <c r="Z479" s="575"/>
      <c r="AA479" s="575"/>
      <c r="AB479" s="30"/>
      <c r="AC479" s="575"/>
      <c r="AD479" s="575"/>
      <c r="AE479" s="30"/>
      <c r="AF479" s="575"/>
      <c r="AG479" s="575"/>
      <c r="AH479" s="30"/>
      <c r="AI479" s="575"/>
      <c r="AJ479" s="575"/>
      <c r="AK479" s="30"/>
      <c r="AL479" s="575"/>
      <c r="AM479" s="575"/>
      <c r="AN479" s="30"/>
      <c r="AO479" s="575"/>
      <c r="AP479" s="575"/>
      <c r="AQ479" s="30"/>
      <c r="AR479" s="575"/>
      <c r="AS479" s="575"/>
      <c r="AT479" s="30"/>
      <c r="AU479" s="575"/>
      <c r="AV479" s="575"/>
      <c r="AW479" s="30"/>
      <c r="AX479" s="575"/>
      <c r="AY479" s="575"/>
      <c r="AZ479" s="30"/>
      <c r="BA479" s="575"/>
      <c r="BB479" s="575"/>
      <c r="BC479" s="30"/>
      <c r="BD479" s="575"/>
      <c r="BE479" s="575"/>
      <c r="BF479" s="30"/>
      <c r="BG479" s="575"/>
      <c r="BH479" s="575"/>
      <c r="BI479" s="30"/>
      <c r="BJ479" s="575"/>
      <c r="BK479" s="575"/>
      <c r="BM479" s="31"/>
      <c r="BN479" s="31"/>
      <c r="BO479" s="31"/>
      <c r="BP479" s="31"/>
      <c r="BQ479" s="31"/>
      <c r="BR479" s="31"/>
      <c r="BS479" s="31"/>
      <c r="BT479" s="31"/>
      <c r="BU479" s="31"/>
      <c r="BV479" s="31"/>
      <c r="BW479" s="31"/>
      <c r="BX479" s="31"/>
      <c r="BY479" s="31"/>
      <c r="BZ479" s="31"/>
      <c r="CA479" s="31"/>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row>
    <row r="480" spans="1:189" s="64" customFormat="1" x14ac:dyDescent="0.2">
      <c r="A480" s="544"/>
      <c r="B480" s="545"/>
      <c r="C480" s="546"/>
      <c r="E480" s="575"/>
      <c r="F480" s="575"/>
      <c r="G480" s="30"/>
      <c r="H480" s="575"/>
      <c r="I480" s="575"/>
      <c r="J480" s="30"/>
      <c r="K480" s="575"/>
      <c r="L480" s="575"/>
      <c r="M480" s="30"/>
      <c r="N480" s="575"/>
      <c r="O480" s="575"/>
      <c r="P480" s="30"/>
      <c r="Q480" s="575"/>
      <c r="R480" s="575"/>
      <c r="S480" s="30"/>
      <c r="T480" s="575"/>
      <c r="U480" s="575"/>
      <c r="V480" s="30"/>
      <c r="W480" s="575"/>
      <c r="X480" s="575"/>
      <c r="Y480" s="30"/>
      <c r="Z480" s="575"/>
      <c r="AA480" s="575"/>
      <c r="AB480" s="30"/>
      <c r="AC480" s="575"/>
      <c r="AD480" s="575"/>
      <c r="AE480" s="30"/>
      <c r="AF480" s="575"/>
      <c r="AG480" s="575"/>
      <c r="AH480" s="30"/>
      <c r="AI480" s="575"/>
      <c r="AJ480" s="575"/>
      <c r="AK480" s="30"/>
      <c r="AL480" s="575"/>
      <c r="AM480" s="575"/>
      <c r="AN480" s="30"/>
      <c r="AO480" s="575"/>
      <c r="AP480" s="575"/>
      <c r="AQ480" s="30"/>
      <c r="AR480" s="575"/>
      <c r="AS480" s="575"/>
      <c r="AT480" s="30"/>
      <c r="AU480" s="575"/>
      <c r="AV480" s="575"/>
      <c r="AW480" s="30"/>
      <c r="AX480" s="575"/>
      <c r="AY480" s="575"/>
      <c r="AZ480" s="30"/>
      <c r="BA480" s="575"/>
      <c r="BB480" s="575"/>
      <c r="BC480" s="30"/>
      <c r="BD480" s="575"/>
      <c r="BE480" s="575"/>
      <c r="BF480" s="30"/>
      <c r="BG480" s="575"/>
      <c r="BH480" s="575"/>
      <c r="BI480" s="30"/>
      <c r="BJ480" s="575"/>
      <c r="BK480" s="575"/>
      <c r="BM480" s="31"/>
      <c r="BN480" s="31"/>
      <c r="BO480" s="31"/>
      <c r="BP480" s="31"/>
      <c r="BQ480" s="31"/>
      <c r="BR480" s="31"/>
      <c r="BS480" s="31"/>
      <c r="BT480" s="31"/>
      <c r="BU480" s="31"/>
      <c r="BV480" s="31"/>
      <c r="BW480" s="31"/>
      <c r="BX480" s="31"/>
      <c r="BY480" s="31"/>
      <c r="BZ480" s="31"/>
      <c r="CA480" s="31"/>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row>
    <row r="481" spans="1:189" s="64" customFormat="1" x14ac:dyDescent="0.2">
      <c r="A481" s="544"/>
      <c r="B481" s="545"/>
      <c r="C481" s="546"/>
      <c r="E481" s="575"/>
      <c r="F481" s="575"/>
      <c r="G481" s="30"/>
      <c r="H481" s="575"/>
      <c r="I481" s="575"/>
      <c r="J481" s="30"/>
      <c r="K481" s="575"/>
      <c r="L481" s="575"/>
      <c r="M481" s="30"/>
      <c r="N481" s="575"/>
      <c r="O481" s="575"/>
      <c r="P481" s="30"/>
      <c r="Q481" s="575"/>
      <c r="R481" s="575"/>
      <c r="S481" s="30"/>
      <c r="T481" s="575"/>
      <c r="U481" s="575"/>
      <c r="V481" s="30"/>
      <c r="W481" s="575"/>
      <c r="X481" s="575"/>
      <c r="Y481" s="30"/>
      <c r="Z481" s="575"/>
      <c r="AA481" s="575"/>
      <c r="AB481" s="30"/>
      <c r="AC481" s="575"/>
      <c r="AD481" s="575"/>
      <c r="AE481" s="30"/>
      <c r="AF481" s="575"/>
      <c r="AG481" s="575"/>
      <c r="AH481" s="30"/>
      <c r="AI481" s="575"/>
      <c r="AJ481" s="575"/>
      <c r="AK481" s="30"/>
      <c r="AL481" s="575"/>
      <c r="AM481" s="575"/>
      <c r="AN481" s="30"/>
      <c r="AO481" s="575"/>
      <c r="AP481" s="575"/>
      <c r="AQ481" s="30"/>
      <c r="AR481" s="575"/>
      <c r="AS481" s="575"/>
      <c r="AT481" s="30"/>
      <c r="AU481" s="575"/>
      <c r="AV481" s="575"/>
      <c r="AW481" s="30"/>
      <c r="AX481" s="575"/>
      <c r="AY481" s="575"/>
      <c r="AZ481" s="30"/>
      <c r="BA481" s="575"/>
      <c r="BB481" s="575"/>
      <c r="BC481" s="30"/>
      <c r="BD481" s="575"/>
      <c r="BE481" s="575"/>
      <c r="BF481" s="30"/>
      <c r="BG481" s="575"/>
      <c r="BH481" s="575"/>
      <c r="BI481" s="30"/>
      <c r="BJ481" s="575"/>
      <c r="BK481" s="575"/>
      <c r="BM481" s="31"/>
      <c r="BN481" s="31"/>
      <c r="BO481" s="31"/>
      <c r="BP481" s="31"/>
      <c r="BQ481" s="31"/>
      <c r="BR481" s="31"/>
      <c r="BS481" s="31"/>
      <c r="BT481" s="31"/>
      <c r="BU481" s="31"/>
      <c r="BV481" s="31"/>
      <c r="BW481" s="31"/>
      <c r="BX481" s="31"/>
      <c r="BY481" s="31"/>
      <c r="BZ481" s="31"/>
      <c r="CA481" s="31"/>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row>
    <row r="482" spans="1:189" s="64" customFormat="1" x14ac:dyDescent="0.2">
      <c r="A482" s="544"/>
      <c r="B482" s="545"/>
      <c r="C482" s="546"/>
      <c r="E482" s="575"/>
      <c r="F482" s="575"/>
      <c r="G482" s="30"/>
      <c r="H482" s="575"/>
      <c r="I482" s="575"/>
      <c r="J482" s="30"/>
      <c r="K482" s="575"/>
      <c r="L482" s="575"/>
      <c r="M482" s="30"/>
      <c r="N482" s="575"/>
      <c r="O482" s="575"/>
      <c r="P482" s="30"/>
      <c r="Q482" s="575"/>
      <c r="R482" s="575"/>
      <c r="S482" s="30"/>
      <c r="T482" s="575"/>
      <c r="U482" s="575"/>
      <c r="V482" s="30"/>
      <c r="W482" s="575"/>
      <c r="X482" s="575"/>
      <c r="Y482" s="30"/>
      <c r="Z482" s="575"/>
      <c r="AA482" s="575"/>
      <c r="AB482" s="30"/>
      <c r="AC482" s="575"/>
      <c r="AD482" s="575"/>
      <c r="AE482" s="30"/>
      <c r="AF482" s="575"/>
      <c r="AG482" s="575"/>
      <c r="AH482" s="30"/>
      <c r="AI482" s="575"/>
      <c r="AJ482" s="575"/>
      <c r="AK482" s="30"/>
      <c r="AL482" s="575"/>
      <c r="AM482" s="575"/>
      <c r="AN482" s="30"/>
      <c r="AO482" s="575"/>
      <c r="AP482" s="575"/>
      <c r="AQ482" s="30"/>
      <c r="AR482" s="575"/>
      <c r="AS482" s="575"/>
      <c r="AT482" s="30"/>
      <c r="AU482" s="575"/>
      <c r="AV482" s="575"/>
      <c r="AW482" s="30"/>
      <c r="AX482" s="575"/>
      <c r="AY482" s="575"/>
      <c r="AZ482" s="30"/>
      <c r="BA482" s="575"/>
      <c r="BB482" s="575"/>
      <c r="BC482" s="30"/>
      <c r="BD482" s="575"/>
      <c r="BE482" s="575"/>
      <c r="BF482" s="30"/>
      <c r="BG482" s="575"/>
      <c r="BH482" s="575"/>
      <c r="BI482" s="30"/>
      <c r="BJ482" s="575"/>
      <c r="BK482" s="575"/>
      <c r="BM482" s="31"/>
      <c r="BN482" s="31"/>
      <c r="BO482" s="31"/>
      <c r="BP482" s="31"/>
      <c r="BQ482" s="31"/>
      <c r="BR482" s="31"/>
      <c r="BS482" s="31"/>
      <c r="BT482" s="31"/>
      <c r="BU482" s="31"/>
      <c r="BV482" s="31"/>
      <c r="BW482" s="31"/>
      <c r="BX482" s="31"/>
      <c r="BY482" s="31"/>
      <c r="BZ482" s="31"/>
      <c r="CA482" s="31"/>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row>
    <row r="483" spans="1:189" s="64" customFormat="1" x14ac:dyDescent="0.2">
      <c r="A483" s="544"/>
      <c r="B483" s="545"/>
      <c r="C483" s="546"/>
      <c r="E483" s="575"/>
      <c r="F483" s="575"/>
      <c r="G483" s="30"/>
      <c r="H483" s="575"/>
      <c r="I483" s="575"/>
      <c r="J483" s="30"/>
      <c r="K483" s="575"/>
      <c r="L483" s="575"/>
      <c r="M483" s="30"/>
      <c r="N483" s="575"/>
      <c r="O483" s="575"/>
      <c r="P483" s="30"/>
      <c r="Q483" s="575"/>
      <c r="R483" s="575"/>
      <c r="S483" s="30"/>
      <c r="T483" s="575"/>
      <c r="U483" s="575"/>
      <c r="V483" s="30"/>
      <c r="W483" s="575"/>
      <c r="X483" s="575"/>
      <c r="Y483" s="30"/>
      <c r="Z483" s="575"/>
      <c r="AA483" s="575"/>
      <c r="AB483" s="30"/>
      <c r="AC483" s="575"/>
      <c r="AD483" s="575"/>
      <c r="AE483" s="30"/>
      <c r="AF483" s="575"/>
      <c r="AG483" s="575"/>
      <c r="AH483" s="30"/>
      <c r="AI483" s="575"/>
      <c r="AJ483" s="575"/>
      <c r="AK483" s="30"/>
      <c r="AL483" s="575"/>
      <c r="AM483" s="575"/>
      <c r="AN483" s="30"/>
      <c r="AO483" s="575"/>
      <c r="AP483" s="575"/>
      <c r="AQ483" s="30"/>
      <c r="AR483" s="575"/>
      <c r="AS483" s="575"/>
      <c r="AT483" s="30"/>
      <c r="AU483" s="575"/>
      <c r="AV483" s="575"/>
      <c r="AW483" s="30"/>
      <c r="AX483" s="575"/>
      <c r="AY483" s="575"/>
      <c r="AZ483" s="30"/>
      <c r="BA483" s="575"/>
      <c r="BB483" s="575"/>
      <c r="BC483" s="30"/>
      <c r="BD483" s="575"/>
      <c r="BE483" s="575"/>
      <c r="BF483" s="30"/>
      <c r="BG483" s="575"/>
      <c r="BH483" s="575"/>
      <c r="BI483" s="30"/>
      <c r="BJ483" s="575"/>
      <c r="BK483" s="575"/>
      <c r="BM483" s="31"/>
      <c r="BN483" s="31"/>
      <c r="BO483" s="31"/>
      <c r="BP483" s="31"/>
      <c r="BQ483" s="31"/>
      <c r="BR483" s="31"/>
      <c r="BS483" s="31"/>
      <c r="BT483" s="31"/>
      <c r="BU483" s="31"/>
      <c r="BV483" s="31"/>
      <c r="BW483" s="31"/>
      <c r="BX483" s="31"/>
      <c r="BY483" s="31"/>
      <c r="BZ483" s="31"/>
      <c r="CA483" s="31"/>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row>
    <row r="484" spans="1:189" s="64" customFormat="1" x14ac:dyDescent="0.2">
      <c r="A484" s="544"/>
      <c r="B484" s="545"/>
      <c r="C484" s="546"/>
      <c r="E484" s="575"/>
      <c r="F484" s="575"/>
      <c r="G484" s="30"/>
      <c r="H484" s="575"/>
      <c r="I484" s="575"/>
      <c r="J484" s="30"/>
      <c r="K484" s="575"/>
      <c r="L484" s="575"/>
      <c r="M484" s="30"/>
      <c r="N484" s="575"/>
      <c r="O484" s="575"/>
      <c r="P484" s="30"/>
      <c r="Q484" s="575"/>
      <c r="R484" s="575"/>
      <c r="S484" s="30"/>
      <c r="T484" s="575"/>
      <c r="U484" s="575"/>
      <c r="V484" s="30"/>
      <c r="W484" s="575"/>
      <c r="X484" s="575"/>
      <c r="Y484" s="30"/>
      <c r="Z484" s="575"/>
      <c r="AA484" s="575"/>
      <c r="AB484" s="30"/>
      <c r="AC484" s="575"/>
      <c r="AD484" s="575"/>
      <c r="AE484" s="30"/>
      <c r="AF484" s="575"/>
      <c r="AG484" s="575"/>
      <c r="AH484" s="30"/>
      <c r="AI484" s="575"/>
      <c r="AJ484" s="575"/>
      <c r="AK484" s="30"/>
      <c r="AL484" s="575"/>
      <c r="AM484" s="575"/>
      <c r="AN484" s="30"/>
      <c r="AO484" s="575"/>
      <c r="AP484" s="575"/>
      <c r="AQ484" s="30"/>
      <c r="AR484" s="575"/>
      <c r="AS484" s="575"/>
      <c r="AT484" s="30"/>
      <c r="AU484" s="575"/>
      <c r="AV484" s="575"/>
      <c r="AW484" s="30"/>
      <c r="AX484" s="575"/>
      <c r="AY484" s="575"/>
      <c r="AZ484" s="30"/>
      <c r="BA484" s="575"/>
      <c r="BB484" s="575"/>
      <c r="BC484" s="30"/>
      <c r="BD484" s="575"/>
      <c r="BE484" s="575"/>
      <c r="BF484" s="30"/>
      <c r="BG484" s="575"/>
      <c r="BH484" s="575"/>
      <c r="BI484" s="30"/>
      <c r="BJ484" s="575"/>
      <c r="BK484" s="575"/>
      <c r="BM484" s="31"/>
      <c r="BN484" s="31"/>
      <c r="BO484" s="31"/>
      <c r="BP484" s="31"/>
      <c r="BQ484" s="31"/>
      <c r="BR484" s="31"/>
      <c r="BS484" s="31"/>
      <c r="BT484" s="31"/>
      <c r="BU484" s="31"/>
      <c r="BV484" s="31"/>
      <c r="BW484" s="31"/>
      <c r="BX484" s="31"/>
      <c r="BY484" s="31"/>
      <c r="BZ484" s="31"/>
      <c r="CA484" s="31"/>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row>
    <row r="485" spans="1:189" s="64" customFormat="1" x14ac:dyDescent="0.2">
      <c r="A485" s="544"/>
      <c r="B485" s="545"/>
      <c r="C485" s="546"/>
      <c r="E485" s="575"/>
      <c r="F485" s="575"/>
      <c r="G485" s="30"/>
      <c r="H485" s="575"/>
      <c r="I485" s="575"/>
      <c r="J485" s="30"/>
      <c r="K485" s="575"/>
      <c r="L485" s="575"/>
      <c r="M485" s="30"/>
      <c r="N485" s="575"/>
      <c r="O485" s="575"/>
      <c r="P485" s="30"/>
      <c r="Q485" s="575"/>
      <c r="R485" s="575"/>
      <c r="S485" s="30"/>
      <c r="T485" s="575"/>
      <c r="U485" s="575"/>
      <c r="V485" s="30"/>
      <c r="W485" s="575"/>
      <c r="X485" s="575"/>
      <c r="Y485" s="30"/>
      <c r="Z485" s="575"/>
      <c r="AA485" s="575"/>
      <c r="AB485" s="30"/>
      <c r="AC485" s="575"/>
      <c r="AD485" s="575"/>
      <c r="AE485" s="30"/>
      <c r="AF485" s="575"/>
      <c r="AG485" s="575"/>
      <c r="AH485" s="30"/>
      <c r="AI485" s="575"/>
      <c r="AJ485" s="575"/>
      <c r="AK485" s="30"/>
      <c r="AL485" s="575"/>
      <c r="AM485" s="575"/>
      <c r="AN485" s="30"/>
      <c r="AO485" s="575"/>
      <c r="AP485" s="575"/>
      <c r="AQ485" s="30"/>
      <c r="AR485" s="575"/>
      <c r="AS485" s="575"/>
      <c r="AT485" s="30"/>
      <c r="AU485" s="575"/>
      <c r="AV485" s="575"/>
      <c r="AW485" s="30"/>
      <c r="AX485" s="575"/>
      <c r="AY485" s="575"/>
      <c r="AZ485" s="30"/>
      <c r="BA485" s="575"/>
      <c r="BB485" s="575"/>
      <c r="BC485" s="30"/>
      <c r="BD485" s="575"/>
      <c r="BE485" s="575"/>
      <c r="BF485" s="30"/>
      <c r="BG485" s="575"/>
      <c r="BH485" s="575"/>
      <c r="BI485" s="30"/>
      <c r="BJ485" s="575"/>
      <c r="BK485" s="575"/>
      <c r="BM485" s="31"/>
      <c r="BN485" s="31"/>
      <c r="BO485" s="31"/>
      <c r="BP485" s="31"/>
      <c r="BQ485" s="31"/>
      <c r="BR485" s="31"/>
      <c r="BS485" s="31"/>
      <c r="BT485" s="31"/>
      <c r="BU485" s="31"/>
      <c r="BV485" s="31"/>
      <c r="BW485" s="31"/>
      <c r="BX485" s="31"/>
      <c r="BY485" s="31"/>
      <c r="BZ485" s="31"/>
      <c r="CA485" s="31"/>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row>
    <row r="486" spans="1:189" s="64" customFormat="1" x14ac:dyDescent="0.2">
      <c r="A486" s="544"/>
      <c r="B486" s="545"/>
      <c r="C486" s="546"/>
      <c r="E486" s="575"/>
      <c r="F486" s="575"/>
      <c r="G486" s="30"/>
      <c r="H486" s="575"/>
      <c r="I486" s="575"/>
      <c r="J486" s="30"/>
      <c r="K486" s="575"/>
      <c r="L486" s="575"/>
      <c r="M486" s="30"/>
      <c r="N486" s="575"/>
      <c r="O486" s="575"/>
      <c r="P486" s="30"/>
      <c r="Q486" s="575"/>
      <c r="R486" s="575"/>
      <c r="S486" s="30"/>
      <c r="T486" s="575"/>
      <c r="U486" s="575"/>
      <c r="V486" s="30"/>
      <c r="W486" s="575"/>
      <c r="X486" s="575"/>
      <c r="Y486" s="30"/>
      <c r="Z486" s="575"/>
      <c r="AA486" s="575"/>
      <c r="AB486" s="30"/>
      <c r="AC486" s="575"/>
      <c r="AD486" s="575"/>
      <c r="AE486" s="30"/>
      <c r="AF486" s="575"/>
      <c r="AG486" s="575"/>
      <c r="AH486" s="30"/>
      <c r="AI486" s="575"/>
      <c r="AJ486" s="575"/>
      <c r="AK486" s="30"/>
      <c r="AL486" s="575"/>
      <c r="AM486" s="575"/>
      <c r="AN486" s="30"/>
      <c r="AO486" s="575"/>
      <c r="AP486" s="575"/>
      <c r="AQ486" s="30"/>
      <c r="AR486" s="575"/>
      <c r="AS486" s="575"/>
      <c r="AT486" s="30"/>
      <c r="AU486" s="575"/>
      <c r="AV486" s="575"/>
      <c r="AW486" s="30"/>
      <c r="AX486" s="575"/>
      <c r="AY486" s="575"/>
      <c r="AZ486" s="30"/>
      <c r="BA486" s="575"/>
      <c r="BB486" s="575"/>
      <c r="BC486" s="30"/>
      <c r="BD486" s="575"/>
      <c r="BE486" s="575"/>
      <c r="BF486" s="30"/>
      <c r="BG486" s="575"/>
      <c r="BH486" s="575"/>
      <c r="BI486" s="30"/>
      <c r="BJ486" s="575"/>
      <c r="BK486" s="575"/>
      <c r="BM486" s="31"/>
      <c r="BN486" s="31"/>
      <c r="BO486" s="31"/>
      <c r="BP486" s="31"/>
      <c r="BQ486" s="31"/>
      <c r="BR486" s="31"/>
      <c r="BS486" s="31"/>
      <c r="BT486" s="31"/>
      <c r="BU486" s="31"/>
      <c r="BV486" s="31"/>
      <c r="BW486" s="31"/>
      <c r="BX486" s="31"/>
      <c r="BY486" s="31"/>
      <c r="BZ486" s="31"/>
      <c r="CA486" s="31"/>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row>
    <row r="487" spans="1:189" s="64" customFormat="1" x14ac:dyDescent="0.2">
      <c r="A487" s="544"/>
      <c r="B487" s="545"/>
      <c r="C487" s="546"/>
      <c r="E487" s="575"/>
      <c r="F487" s="575"/>
      <c r="G487" s="30"/>
      <c r="H487" s="575"/>
      <c r="I487" s="575"/>
      <c r="J487" s="30"/>
      <c r="K487" s="575"/>
      <c r="L487" s="575"/>
      <c r="M487" s="30"/>
      <c r="N487" s="575"/>
      <c r="O487" s="575"/>
      <c r="P487" s="30"/>
      <c r="Q487" s="575"/>
      <c r="R487" s="575"/>
      <c r="S487" s="30"/>
      <c r="T487" s="575"/>
      <c r="U487" s="575"/>
      <c r="V487" s="30"/>
      <c r="W487" s="575"/>
      <c r="X487" s="575"/>
      <c r="Y487" s="30"/>
      <c r="Z487" s="575"/>
      <c r="AA487" s="575"/>
      <c r="AB487" s="30"/>
      <c r="AC487" s="575"/>
      <c r="AD487" s="575"/>
      <c r="AE487" s="30"/>
      <c r="AF487" s="575"/>
      <c r="AG487" s="575"/>
      <c r="AH487" s="30"/>
      <c r="AI487" s="575"/>
      <c r="AJ487" s="575"/>
      <c r="AK487" s="30"/>
      <c r="AL487" s="575"/>
      <c r="AM487" s="575"/>
      <c r="AN487" s="30"/>
      <c r="AO487" s="575"/>
      <c r="AP487" s="575"/>
      <c r="AQ487" s="30"/>
      <c r="AR487" s="575"/>
      <c r="AS487" s="575"/>
      <c r="AT487" s="30"/>
      <c r="AU487" s="575"/>
      <c r="AV487" s="575"/>
      <c r="AW487" s="30"/>
      <c r="AX487" s="575"/>
      <c r="AY487" s="575"/>
      <c r="AZ487" s="30"/>
      <c r="BA487" s="575"/>
      <c r="BB487" s="575"/>
      <c r="BC487" s="30"/>
      <c r="BD487" s="575"/>
      <c r="BE487" s="575"/>
      <c r="BF487" s="30"/>
      <c r="BG487" s="575"/>
      <c r="BH487" s="575"/>
      <c r="BI487" s="30"/>
      <c r="BJ487" s="575"/>
      <c r="BK487" s="575"/>
      <c r="BM487" s="31"/>
      <c r="BN487" s="31"/>
      <c r="BO487" s="31"/>
      <c r="BP487" s="31"/>
      <c r="BQ487" s="31"/>
      <c r="BR487" s="31"/>
      <c r="BS487" s="31"/>
      <c r="BT487" s="31"/>
      <c r="BU487" s="31"/>
      <c r="BV487" s="31"/>
      <c r="BW487" s="31"/>
      <c r="BX487" s="31"/>
      <c r="BY487" s="31"/>
      <c r="BZ487" s="31"/>
      <c r="CA487" s="31"/>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row>
    <row r="488" spans="1:189" s="64" customFormat="1" x14ac:dyDescent="0.2">
      <c r="A488" s="544"/>
      <c r="B488" s="545"/>
      <c r="C488" s="546"/>
      <c r="E488" s="575"/>
      <c r="F488" s="575"/>
      <c r="G488" s="30"/>
      <c r="H488" s="575"/>
      <c r="I488" s="575"/>
      <c r="J488" s="30"/>
      <c r="K488" s="575"/>
      <c r="L488" s="575"/>
      <c r="M488" s="30"/>
      <c r="N488" s="575"/>
      <c r="O488" s="575"/>
      <c r="P488" s="30"/>
      <c r="Q488" s="575"/>
      <c r="R488" s="575"/>
      <c r="S488" s="30"/>
      <c r="T488" s="575"/>
      <c r="U488" s="575"/>
      <c r="V488" s="30"/>
      <c r="W488" s="575"/>
      <c r="X488" s="575"/>
      <c r="Y488" s="30"/>
      <c r="Z488" s="575"/>
      <c r="AA488" s="575"/>
      <c r="AB488" s="30"/>
      <c r="AC488" s="575"/>
      <c r="AD488" s="575"/>
      <c r="AE488" s="30"/>
      <c r="AF488" s="575"/>
      <c r="AG488" s="575"/>
      <c r="AH488" s="30"/>
      <c r="AI488" s="575"/>
      <c r="AJ488" s="575"/>
      <c r="AK488" s="30"/>
      <c r="AL488" s="575"/>
      <c r="AM488" s="575"/>
      <c r="AN488" s="30"/>
      <c r="AO488" s="575"/>
      <c r="AP488" s="575"/>
      <c r="AQ488" s="30"/>
      <c r="AR488" s="575"/>
      <c r="AS488" s="575"/>
      <c r="AT488" s="30"/>
      <c r="AU488" s="575"/>
      <c r="AV488" s="575"/>
      <c r="AW488" s="30"/>
      <c r="AX488" s="575"/>
      <c r="AY488" s="575"/>
      <c r="AZ488" s="30"/>
      <c r="BA488" s="575"/>
      <c r="BB488" s="575"/>
      <c r="BC488" s="30"/>
      <c r="BD488" s="575"/>
      <c r="BE488" s="575"/>
      <c r="BF488" s="30"/>
      <c r="BG488" s="575"/>
      <c r="BH488" s="575"/>
      <c r="BI488" s="30"/>
      <c r="BJ488" s="575"/>
      <c r="BK488" s="575"/>
      <c r="BM488" s="31"/>
      <c r="BN488" s="31"/>
      <c r="BO488" s="31"/>
      <c r="BP488" s="31"/>
      <c r="BQ488" s="31"/>
      <c r="BR488" s="31"/>
      <c r="BS488" s="31"/>
      <c r="BT488" s="31"/>
      <c r="BU488" s="31"/>
      <c r="BV488" s="31"/>
      <c r="BW488" s="31"/>
      <c r="BX488" s="31"/>
      <c r="BY488" s="31"/>
      <c r="BZ488" s="31"/>
      <c r="CA488" s="31"/>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row>
    <row r="489" spans="1:189" s="64" customFormat="1" x14ac:dyDescent="0.2">
      <c r="A489" s="544"/>
      <c r="B489" s="545"/>
      <c r="C489" s="546"/>
      <c r="E489" s="575"/>
      <c r="F489" s="575"/>
      <c r="G489" s="30"/>
      <c r="H489" s="575"/>
      <c r="I489" s="575"/>
      <c r="J489" s="30"/>
      <c r="K489" s="575"/>
      <c r="L489" s="575"/>
      <c r="M489" s="30"/>
      <c r="N489" s="575"/>
      <c r="O489" s="575"/>
      <c r="P489" s="30"/>
      <c r="Q489" s="575"/>
      <c r="R489" s="575"/>
      <c r="S489" s="30"/>
      <c r="T489" s="575"/>
      <c r="U489" s="575"/>
      <c r="V489" s="30"/>
      <c r="W489" s="575"/>
      <c r="X489" s="575"/>
      <c r="Y489" s="30"/>
      <c r="Z489" s="575"/>
      <c r="AA489" s="575"/>
      <c r="AB489" s="30"/>
      <c r="AC489" s="575"/>
      <c r="AD489" s="575"/>
      <c r="AE489" s="30"/>
      <c r="AF489" s="575"/>
      <c r="AG489" s="575"/>
      <c r="AH489" s="30"/>
      <c r="AI489" s="575"/>
      <c r="AJ489" s="575"/>
      <c r="AK489" s="30"/>
      <c r="AL489" s="575"/>
      <c r="AM489" s="575"/>
      <c r="AN489" s="30"/>
      <c r="AO489" s="575"/>
      <c r="AP489" s="575"/>
      <c r="AQ489" s="30"/>
      <c r="AR489" s="575"/>
      <c r="AS489" s="575"/>
      <c r="AT489" s="30"/>
      <c r="AU489" s="575"/>
      <c r="AV489" s="575"/>
      <c r="AW489" s="30"/>
      <c r="AX489" s="575"/>
      <c r="AY489" s="575"/>
      <c r="AZ489" s="30"/>
      <c r="BA489" s="575"/>
      <c r="BB489" s="575"/>
      <c r="BC489" s="30"/>
      <c r="BD489" s="575"/>
      <c r="BE489" s="575"/>
      <c r="BF489" s="30"/>
      <c r="BG489" s="575"/>
      <c r="BH489" s="575"/>
      <c r="BI489" s="30"/>
      <c r="BJ489" s="575"/>
      <c r="BK489" s="575"/>
      <c r="BM489" s="31"/>
      <c r="BN489" s="31"/>
      <c r="BO489" s="31"/>
      <c r="BP489" s="31"/>
      <c r="BQ489" s="31"/>
      <c r="BR489" s="31"/>
      <c r="BS489" s="31"/>
      <c r="BT489" s="31"/>
      <c r="BU489" s="31"/>
      <c r="BV489" s="31"/>
      <c r="BW489" s="31"/>
      <c r="BX489" s="31"/>
      <c r="BY489" s="31"/>
      <c r="BZ489" s="31"/>
      <c r="CA489" s="31"/>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row>
    <row r="490" spans="1:189" s="64" customFormat="1" x14ac:dyDescent="0.2">
      <c r="A490" s="544"/>
      <c r="B490" s="545"/>
      <c r="C490" s="546"/>
      <c r="E490" s="575"/>
      <c r="F490" s="575"/>
      <c r="G490" s="30"/>
      <c r="H490" s="575"/>
      <c r="I490" s="575"/>
      <c r="J490" s="30"/>
      <c r="K490" s="575"/>
      <c r="L490" s="575"/>
      <c r="M490" s="30"/>
      <c r="N490" s="575"/>
      <c r="O490" s="575"/>
      <c r="P490" s="30"/>
      <c r="Q490" s="575"/>
      <c r="R490" s="575"/>
      <c r="S490" s="30"/>
      <c r="T490" s="575"/>
      <c r="U490" s="575"/>
      <c r="V490" s="30"/>
      <c r="W490" s="575"/>
      <c r="X490" s="575"/>
      <c r="Y490" s="30"/>
      <c r="Z490" s="575"/>
      <c r="AA490" s="575"/>
      <c r="AB490" s="30"/>
      <c r="AC490" s="575"/>
      <c r="AD490" s="575"/>
      <c r="AE490" s="30"/>
      <c r="AF490" s="575"/>
      <c r="AG490" s="575"/>
      <c r="AH490" s="30"/>
      <c r="AI490" s="575"/>
      <c r="AJ490" s="575"/>
      <c r="AK490" s="30"/>
      <c r="AL490" s="575"/>
      <c r="AM490" s="575"/>
      <c r="AN490" s="30"/>
      <c r="AO490" s="575"/>
      <c r="AP490" s="575"/>
      <c r="AQ490" s="30"/>
      <c r="AR490" s="575"/>
      <c r="AS490" s="575"/>
      <c r="AT490" s="30"/>
      <c r="AU490" s="575"/>
      <c r="AV490" s="575"/>
      <c r="AW490" s="30"/>
      <c r="AX490" s="575"/>
      <c r="AY490" s="575"/>
      <c r="AZ490" s="30"/>
      <c r="BA490" s="575"/>
      <c r="BB490" s="575"/>
      <c r="BC490" s="30"/>
      <c r="BD490" s="575"/>
      <c r="BE490" s="575"/>
      <c r="BF490" s="30"/>
      <c r="BG490" s="575"/>
      <c r="BH490" s="575"/>
      <c r="BI490" s="30"/>
      <c r="BJ490" s="575"/>
      <c r="BK490" s="575"/>
      <c r="BM490" s="31"/>
      <c r="BN490" s="31"/>
      <c r="BO490" s="31"/>
      <c r="BP490" s="31"/>
      <c r="BQ490" s="31"/>
      <c r="BR490" s="31"/>
      <c r="BS490" s="31"/>
      <c r="BT490" s="31"/>
      <c r="BU490" s="31"/>
      <c r="BV490" s="31"/>
      <c r="BW490" s="31"/>
      <c r="BX490" s="31"/>
      <c r="BY490" s="31"/>
      <c r="BZ490" s="31"/>
      <c r="CA490" s="31"/>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row>
    <row r="491" spans="1:189" s="64" customFormat="1" x14ac:dyDescent="0.2">
      <c r="A491" s="544"/>
      <c r="B491" s="545"/>
      <c r="C491" s="546"/>
      <c r="E491" s="575"/>
      <c r="F491" s="575"/>
      <c r="G491" s="30"/>
      <c r="H491" s="575"/>
      <c r="I491" s="575"/>
      <c r="J491" s="30"/>
      <c r="K491" s="575"/>
      <c r="L491" s="575"/>
      <c r="M491" s="30"/>
      <c r="N491" s="575"/>
      <c r="O491" s="575"/>
      <c r="P491" s="30"/>
      <c r="Q491" s="575"/>
      <c r="R491" s="575"/>
      <c r="S491" s="30"/>
      <c r="T491" s="575"/>
      <c r="U491" s="575"/>
      <c r="V491" s="30"/>
      <c r="W491" s="575"/>
      <c r="X491" s="575"/>
      <c r="Y491" s="30"/>
      <c r="Z491" s="575"/>
      <c r="AA491" s="575"/>
      <c r="AB491" s="30"/>
      <c r="AC491" s="575"/>
      <c r="AD491" s="575"/>
      <c r="AE491" s="30"/>
      <c r="AF491" s="575"/>
      <c r="AG491" s="575"/>
      <c r="AH491" s="30"/>
      <c r="AI491" s="575"/>
      <c r="AJ491" s="575"/>
      <c r="AK491" s="30"/>
      <c r="AL491" s="575"/>
      <c r="AM491" s="575"/>
      <c r="AN491" s="30"/>
      <c r="AO491" s="575"/>
      <c r="AP491" s="575"/>
      <c r="AQ491" s="30"/>
      <c r="AR491" s="575"/>
      <c r="AS491" s="575"/>
      <c r="AT491" s="30"/>
      <c r="AU491" s="575"/>
      <c r="AV491" s="575"/>
      <c r="AW491" s="30"/>
      <c r="AX491" s="575"/>
      <c r="AY491" s="575"/>
      <c r="AZ491" s="30"/>
      <c r="BA491" s="575"/>
      <c r="BB491" s="575"/>
      <c r="BC491" s="30"/>
      <c r="BD491" s="575"/>
      <c r="BE491" s="575"/>
      <c r="BF491" s="30"/>
      <c r="BG491" s="575"/>
      <c r="BH491" s="575"/>
      <c r="BI491" s="30"/>
      <c r="BJ491" s="575"/>
      <c r="BK491" s="575"/>
      <c r="BM491" s="31"/>
      <c r="BN491" s="31"/>
      <c r="BO491" s="31"/>
      <c r="BP491" s="31"/>
      <c r="BQ491" s="31"/>
      <c r="BR491" s="31"/>
      <c r="BS491" s="31"/>
      <c r="BT491" s="31"/>
      <c r="BU491" s="31"/>
      <c r="BV491" s="31"/>
      <c r="BW491" s="31"/>
      <c r="BX491" s="31"/>
      <c r="BY491" s="31"/>
      <c r="BZ491" s="31"/>
      <c r="CA491" s="31"/>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row>
    <row r="492" spans="1:189" s="64" customFormat="1" x14ac:dyDescent="0.2">
      <c r="A492" s="544"/>
      <c r="B492" s="545"/>
      <c r="C492" s="546"/>
      <c r="E492" s="575"/>
      <c r="F492" s="575"/>
      <c r="G492" s="30"/>
      <c r="H492" s="575"/>
      <c r="I492" s="575"/>
      <c r="J492" s="30"/>
      <c r="K492" s="575"/>
      <c r="L492" s="575"/>
      <c r="M492" s="30"/>
      <c r="N492" s="575"/>
      <c r="O492" s="575"/>
      <c r="P492" s="30"/>
      <c r="Q492" s="575"/>
      <c r="R492" s="575"/>
      <c r="S492" s="30"/>
      <c r="T492" s="575"/>
      <c r="U492" s="575"/>
      <c r="V492" s="30"/>
      <c r="W492" s="575"/>
      <c r="X492" s="575"/>
      <c r="Y492" s="30"/>
      <c r="Z492" s="575"/>
      <c r="AA492" s="575"/>
      <c r="AB492" s="30"/>
      <c r="AC492" s="575"/>
      <c r="AD492" s="575"/>
      <c r="AE492" s="30"/>
      <c r="AF492" s="575"/>
      <c r="AG492" s="575"/>
      <c r="AH492" s="30"/>
      <c r="AI492" s="575"/>
      <c r="AJ492" s="575"/>
      <c r="AK492" s="30"/>
      <c r="AL492" s="575"/>
      <c r="AM492" s="575"/>
      <c r="AN492" s="30"/>
      <c r="AO492" s="575"/>
      <c r="AP492" s="575"/>
      <c r="AQ492" s="30"/>
      <c r="AR492" s="575"/>
      <c r="AS492" s="575"/>
      <c r="AT492" s="30"/>
      <c r="AU492" s="575"/>
      <c r="AV492" s="575"/>
      <c r="AW492" s="30"/>
      <c r="AX492" s="575"/>
      <c r="AY492" s="575"/>
      <c r="AZ492" s="30"/>
      <c r="BA492" s="575"/>
      <c r="BB492" s="575"/>
      <c r="BC492" s="30"/>
      <c r="BD492" s="575"/>
      <c r="BE492" s="575"/>
      <c r="BF492" s="30"/>
      <c r="BG492" s="575"/>
      <c r="BH492" s="575"/>
      <c r="BI492" s="30"/>
      <c r="BJ492" s="575"/>
      <c r="BK492" s="575"/>
      <c r="BM492" s="31"/>
      <c r="BN492" s="31"/>
      <c r="BO492" s="31"/>
      <c r="BP492" s="31"/>
      <c r="BQ492" s="31"/>
      <c r="BR492" s="31"/>
      <c r="BS492" s="31"/>
      <c r="BT492" s="31"/>
      <c r="BU492" s="31"/>
      <c r="BV492" s="31"/>
      <c r="BW492" s="31"/>
      <c r="BX492" s="31"/>
      <c r="BY492" s="31"/>
      <c r="BZ492" s="31"/>
      <c r="CA492" s="31"/>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row>
    <row r="493" spans="1:189" s="64" customFormat="1" x14ac:dyDescent="0.2">
      <c r="A493" s="544"/>
      <c r="B493" s="545"/>
      <c r="C493" s="546"/>
      <c r="E493" s="575"/>
      <c r="F493" s="575"/>
      <c r="G493" s="30"/>
      <c r="H493" s="575"/>
      <c r="I493" s="575"/>
      <c r="J493" s="30"/>
      <c r="K493" s="575"/>
      <c r="L493" s="575"/>
      <c r="M493" s="30"/>
      <c r="N493" s="575"/>
      <c r="O493" s="575"/>
      <c r="P493" s="30"/>
      <c r="Q493" s="575"/>
      <c r="R493" s="575"/>
      <c r="S493" s="30"/>
      <c r="T493" s="575"/>
      <c r="U493" s="575"/>
      <c r="V493" s="30"/>
      <c r="W493" s="575"/>
      <c r="X493" s="575"/>
      <c r="Y493" s="30"/>
      <c r="Z493" s="575"/>
      <c r="AA493" s="575"/>
      <c r="AB493" s="30"/>
      <c r="AC493" s="575"/>
      <c r="AD493" s="575"/>
      <c r="AE493" s="30"/>
      <c r="AF493" s="575"/>
      <c r="AG493" s="575"/>
      <c r="AH493" s="30"/>
      <c r="AI493" s="575"/>
      <c r="AJ493" s="575"/>
      <c r="AK493" s="30"/>
      <c r="AL493" s="575"/>
      <c r="AM493" s="575"/>
      <c r="AN493" s="30"/>
      <c r="AO493" s="575"/>
      <c r="AP493" s="575"/>
      <c r="AQ493" s="30"/>
      <c r="AR493" s="575"/>
      <c r="AS493" s="575"/>
      <c r="AT493" s="30"/>
      <c r="AU493" s="575"/>
      <c r="AV493" s="575"/>
      <c r="AW493" s="30"/>
      <c r="AX493" s="575"/>
      <c r="AY493" s="575"/>
      <c r="AZ493" s="30"/>
      <c r="BA493" s="575"/>
      <c r="BB493" s="575"/>
      <c r="BC493" s="30"/>
      <c r="BD493" s="575"/>
      <c r="BE493" s="575"/>
      <c r="BF493" s="30"/>
      <c r="BG493" s="575"/>
      <c r="BH493" s="575"/>
      <c r="BI493" s="30"/>
      <c r="BJ493" s="575"/>
      <c r="BK493" s="575"/>
      <c r="BM493" s="31"/>
      <c r="BN493" s="31"/>
      <c r="BO493" s="31"/>
      <c r="BP493" s="31"/>
      <c r="BQ493" s="31"/>
      <c r="BR493" s="31"/>
      <c r="BS493" s="31"/>
      <c r="BT493" s="31"/>
      <c r="BU493" s="31"/>
      <c r="BV493" s="31"/>
      <c r="BW493" s="31"/>
      <c r="BX493" s="31"/>
      <c r="BY493" s="31"/>
      <c r="BZ493" s="31"/>
      <c r="CA493" s="31"/>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row>
    <row r="494" spans="1:189" s="64" customFormat="1" x14ac:dyDescent="0.2">
      <c r="A494" s="544"/>
      <c r="B494" s="545"/>
      <c r="C494" s="546"/>
      <c r="E494" s="575"/>
      <c r="F494" s="575"/>
      <c r="G494" s="30"/>
      <c r="H494" s="575"/>
      <c r="I494" s="575"/>
      <c r="J494" s="30"/>
      <c r="K494" s="575"/>
      <c r="L494" s="575"/>
      <c r="M494" s="30"/>
      <c r="N494" s="575"/>
      <c r="O494" s="575"/>
      <c r="P494" s="30"/>
      <c r="Q494" s="575"/>
      <c r="R494" s="575"/>
      <c r="S494" s="30"/>
      <c r="T494" s="575"/>
      <c r="U494" s="575"/>
      <c r="V494" s="30"/>
      <c r="W494" s="575"/>
      <c r="X494" s="575"/>
      <c r="Y494" s="30"/>
      <c r="Z494" s="575"/>
      <c r="AA494" s="575"/>
      <c r="AB494" s="30"/>
      <c r="AC494" s="575"/>
      <c r="AD494" s="575"/>
      <c r="AE494" s="30"/>
      <c r="AF494" s="575"/>
      <c r="AG494" s="575"/>
      <c r="AH494" s="30"/>
      <c r="AI494" s="575"/>
      <c r="AJ494" s="575"/>
      <c r="AK494" s="30"/>
      <c r="AL494" s="575"/>
      <c r="AM494" s="575"/>
      <c r="AN494" s="30"/>
      <c r="AO494" s="575"/>
      <c r="AP494" s="575"/>
      <c r="AQ494" s="30"/>
      <c r="AR494" s="575"/>
      <c r="AS494" s="575"/>
      <c r="AT494" s="30"/>
      <c r="AU494" s="575"/>
      <c r="AV494" s="575"/>
      <c r="AW494" s="30"/>
      <c r="AX494" s="575"/>
      <c r="AY494" s="575"/>
      <c r="AZ494" s="30"/>
      <c r="BA494" s="575"/>
      <c r="BB494" s="575"/>
      <c r="BC494" s="30"/>
      <c r="BD494" s="575"/>
      <c r="BE494" s="575"/>
      <c r="BF494" s="30"/>
      <c r="BG494" s="575"/>
      <c r="BH494" s="575"/>
      <c r="BI494" s="30"/>
      <c r="BJ494" s="575"/>
      <c r="BK494" s="575"/>
      <c r="BM494" s="31"/>
      <c r="BN494" s="31"/>
      <c r="BO494" s="31"/>
      <c r="BP494" s="31"/>
      <c r="BQ494" s="31"/>
      <c r="BR494" s="31"/>
      <c r="BS494" s="31"/>
      <c r="BT494" s="31"/>
      <c r="BU494" s="31"/>
      <c r="BV494" s="31"/>
      <c r="BW494" s="31"/>
      <c r="BX494" s="31"/>
      <c r="BY494" s="31"/>
      <c r="BZ494" s="31"/>
      <c r="CA494" s="31"/>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row>
    <row r="495" spans="1:189" s="64" customFormat="1" x14ac:dyDescent="0.2">
      <c r="A495" s="544"/>
      <c r="B495" s="545"/>
      <c r="C495" s="546"/>
      <c r="E495" s="575"/>
      <c r="F495" s="575"/>
      <c r="G495" s="30"/>
      <c r="H495" s="575"/>
      <c r="I495" s="575"/>
      <c r="J495" s="30"/>
      <c r="K495" s="575"/>
      <c r="L495" s="575"/>
      <c r="M495" s="30"/>
      <c r="N495" s="575"/>
      <c r="O495" s="575"/>
      <c r="P495" s="30"/>
      <c r="Q495" s="575"/>
      <c r="R495" s="575"/>
      <c r="S495" s="30"/>
      <c r="T495" s="575"/>
      <c r="U495" s="575"/>
      <c r="V495" s="30"/>
      <c r="W495" s="575"/>
      <c r="X495" s="575"/>
      <c r="Y495" s="30"/>
      <c r="Z495" s="575"/>
      <c r="AA495" s="575"/>
      <c r="AB495" s="30"/>
      <c r="AC495" s="575"/>
      <c r="AD495" s="575"/>
      <c r="AE495" s="30"/>
      <c r="AF495" s="575"/>
      <c r="AG495" s="575"/>
      <c r="AH495" s="30"/>
      <c r="AI495" s="575"/>
      <c r="AJ495" s="575"/>
      <c r="AK495" s="30"/>
      <c r="AL495" s="575"/>
      <c r="AM495" s="575"/>
      <c r="AN495" s="30"/>
      <c r="AO495" s="575"/>
      <c r="AP495" s="575"/>
      <c r="AQ495" s="30"/>
      <c r="AR495" s="575"/>
      <c r="AS495" s="575"/>
      <c r="AT495" s="30"/>
      <c r="AU495" s="575"/>
      <c r="AV495" s="575"/>
      <c r="AW495" s="30"/>
      <c r="AX495" s="575"/>
      <c r="AY495" s="575"/>
      <c r="AZ495" s="30"/>
      <c r="BA495" s="575"/>
      <c r="BB495" s="575"/>
      <c r="BC495" s="30"/>
      <c r="BD495" s="575"/>
      <c r="BE495" s="575"/>
      <c r="BF495" s="30"/>
      <c r="BG495" s="575"/>
      <c r="BH495" s="575"/>
      <c r="BI495" s="30"/>
      <c r="BJ495" s="575"/>
      <c r="BK495" s="575"/>
      <c r="BM495" s="31"/>
      <c r="BN495" s="31"/>
      <c r="BO495" s="31"/>
      <c r="BP495" s="31"/>
      <c r="BQ495" s="31"/>
      <c r="BR495" s="31"/>
      <c r="BS495" s="31"/>
      <c r="BT495" s="31"/>
      <c r="BU495" s="31"/>
      <c r="BV495" s="31"/>
      <c r="BW495" s="31"/>
      <c r="BX495" s="31"/>
      <c r="BY495" s="31"/>
      <c r="BZ495" s="31"/>
      <c r="CA495" s="31"/>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row>
    <row r="496" spans="1:189" s="64" customFormat="1" x14ac:dyDescent="0.2">
      <c r="A496" s="544"/>
      <c r="B496" s="545"/>
      <c r="C496" s="546"/>
      <c r="E496" s="575"/>
      <c r="F496" s="575"/>
      <c r="G496" s="30"/>
      <c r="H496" s="575"/>
      <c r="I496" s="575"/>
      <c r="J496" s="30"/>
      <c r="K496" s="575"/>
      <c r="L496" s="575"/>
      <c r="M496" s="30"/>
      <c r="N496" s="575"/>
      <c r="O496" s="575"/>
      <c r="P496" s="30"/>
      <c r="Q496" s="575"/>
      <c r="R496" s="575"/>
      <c r="S496" s="30"/>
      <c r="T496" s="575"/>
      <c r="U496" s="575"/>
      <c r="V496" s="30"/>
      <c r="W496" s="575"/>
      <c r="X496" s="575"/>
      <c r="Y496" s="30"/>
      <c r="Z496" s="575"/>
      <c r="AA496" s="575"/>
      <c r="AB496" s="30"/>
      <c r="AC496" s="575"/>
      <c r="AD496" s="575"/>
      <c r="AE496" s="30"/>
      <c r="AF496" s="575"/>
      <c r="AG496" s="575"/>
      <c r="AH496" s="30"/>
      <c r="AI496" s="575"/>
      <c r="AJ496" s="575"/>
      <c r="AK496" s="30"/>
      <c r="AL496" s="575"/>
      <c r="AM496" s="575"/>
      <c r="AN496" s="30"/>
      <c r="AO496" s="575"/>
      <c r="AP496" s="575"/>
      <c r="AQ496" s="30"/>
      <c r="AR496" s="575"/>
      <c r="AS496" s="575"/>
      <c r="AT496" s="30"/>
      <c r="AU496" s="575"/>
      <c r="AV496" s="575"/>
      <c r="AW496" s="30"/>
      <c r="AX496" s="575"/>
      <c r="AY496" s="575"/>
      <c r="AZ496" s="30"/>
      <c r="BA496" s="575"/>
      <c r="BB496" s="575"/>
      <c r="BC496" s="30"/>
      <c r="BD496" s="575"/>
      <c r="BE496" s="575"/>
      <c r="BF496" s="30"/>
      <c r="BG496" s="575"/>
      <c r="BH496" s="575"/>
      <c r="BI496" s="30"/>
      <c r="BJ496" s="575"/>
      <c r="BK496" s="575"/>
      <c r="BM496" s="31"/>
      <c r="BN496" s="31"/>
      <c r="BO496" s="31"/>
      <c r="BP496" s="31"/>
      <c r="BQ496" s="31"/>
      <c r="BR496" s="31"/>
      <c r="BS496" s="31"/>
      <c r="BT496" s="31"/>
      <c r="BU496" s="31"/>
      <c r="BV496" s="31"/>
      <c r="BW496" s="31"/>
      <c r="BX496" s="31"/>
      <c r="BY496" s="31"/>
      <c r="BZ496" s="31"/>
      <c r="CA496" s="31"/>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row>
    <row r="497" spans="1:189" s="64" customFormat="1" x14ac:dyDescent="0.2">
      <c r="A497" s="544"/>
      <c r="B497" s="545"/>
      <c r="C497" s="546"/>
      <c r="E497" s="575"/>
      <c r="F497" s="575"/>
      <c r="G497" s="30"/>
      <c r="H497" s="575"/>
      <c r="I497" s="575"/>
      <c r="J497" s="30"/>
      <c r="K497" s="575"/>
      <c r="L497" s="575"/>
      <c r="M497" s="30"/>
      <c r="N497" s="575"/>
      <c r="O497" s="575"/>
      <c r="P497" s="30"/>
      <c r="Q497" s="575"/>
      <c r="R497" s="575"/>
      <c r="S497" s="30"/>
      <c r="T497" s="575"/>
      <c r="U497" s="575"/>
      <c r="V497" s="30"/>
      <c r="W497" s="575"/>
      <c r="X497" s="575"/>
      <c r="Y497" s="30"/>
      <c r="Z497" s="575"/>
      <c r="AA497" s="575"/>
      <c r="AB497" s="30"/>
      <c r="AC497" s="575"/>
      <c r="AD497" s="575"/>
      <c r="AE497" s="30"/>
      <c r="AF497" s="575"/>
      <c r="AG497" s="575"/>
      <c r="AH497" s="30"/>
      <c r="AI497" s="575"/>
      <c r="AJ497" s="575"/>
      <c r="AK497" s="30"/>
      <c r="AL497" s="575"/>
      <c r="AM497" s="575"/>
      <c r="AN497" s="30"/>
      <c r="AO497" s="575"/>
      <c r="AP497" s="575"/>
      <c r="AQ497" s="30"/>
      <c r="AR497" s="575"/>
      <c r="AS497" s="575"/>
      <c r="AT497" s="30"/>
      <c r="AU497" s="575"/>
      <c r="AV497" s="575"/>
      <c r="AW497" s="30"/>
      <c r="AX497" s="575"/>
      <c r="AY497" s="575"/>
      <c r="AZ497" s="30"/>
      <c r="BA497" s="575"/>
      <c r="BB497" s="575"/>
      <c r="BC497" s="30"/>
      <c r="BD497" s="575"/>
      <c r="BE497" s="575"/>
      <c r="BF497" s="30"/>
      <c r="BG497" s="575"/>
      <c r="BH497" s="575"/>
      <c r="BI497" s="30"/>
      <c r="BJ497" s="575"/>
      <c r="BK497" s="575"/>
      <c r="BM497" s="31"/>
      <c r="BN497" s="31"/>
      <c r="BO497" s="31"/>
      <c r="BP497" s="31"/>
      <c r="BQ497" s="31"/>
      <c r="BR497" s="31"/>
      <c r="BS497" s="31"/>
      <c r="BT497" s="31"/>
      <c r="BU497" s="31"/>
      <c r="BV497" s="31"/>
      <c r="BW497" s="31"/>
      <c r="BX497" s="31"/>
      <c r="BY497" s="31"/>
      <c r="BZ497" s="31"/>
      <c r="CA497" s="31"/>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row>
    <row r="498" spans="1:189" s="64" customFormat="1" x14ac:dyDescent="0.2">
      <c r="A498" s="544"/>
      <c r="B498" s="545"/>
      <c r="C498" s="546"/>
      <c r="E498" s="575"/>
      <c r="F498" s="575"/>
      <c r="G498" s="30"/>
      <c r="H498" s="575"/>
      <c r="I498" s="575"/>
      <c r="J498" s="30"/>
      <c r="K498" s="575"/>
      <c r="L498" s="575"/>
      <c r="M498" s="30"/>
      <c r="N498" s="575"/>
      <c r="O498" s="575"/>
      <c r="P498" s="30"/>
      <c r="Q498" s="575"/>
      <c r="R498" s="575"/>
      <c r="S498" s="30"/>
      <c r="T498" s="575"/>
      <c r="U498" s="575"/>
      <c r="V498" s="30"/>
      <c r="W498" s="575"/>
      <c r="X498" s="575"/>
      <c r="Y498" s="30"/>
      <c r="Z498" s="575"/>
      <c r="AA498" s="575"/>
      <c r="AB498" s="30"/>
      <c r="AC498" s="575"/>
      <c r="AD498" s="575"/>
      <c r="AE498" s="30"/>
      <c r="AF498" s="575"/>
      <c r="AG498" s="575"/>
      <c r="AH498" s="30"/>
      <c r="AI498" s="575"/>
      <c r="AJ498" s="575"/>
      <c r="AK498" s="30"/>
      <c r="AL498" s="575"/>
      <c r="AM498" s="575"/>
      <c r="AN498" s="30"/>
      <c r="AO498" s="575"/>
      <c r="AP498" s="575"/>
      <c r="AQ498" s="30"/>
      <c r="AR498" s="575"/>
      <c r="AS498" s="575"/>
      <c r="AT498" s="30"/>
      <c r="AU498" s="575"/>
      <c r="AV498" s="575"/>
      <c r="AW498" s="30"/>
      <c r="AX498" s="575"/>
      <c r="AY498" s="575"/>
      <c r="AZ498" s="30"/>
      <c r="BA498" s="575"/>
      <c r="BB498" s="575"/>
      <c r="BC498" s="30"/>
      <c r="BD498" s="575"/>
      <c r="BE498" s="575"/>
      <c r="BF498" s="30"/>
      <c r="BG498" s="575"/>
      <c r="BH498" s="575"/>
      <c r="BI498" s="30"/>
      <c r="BJ498" s="575"/>
      <c r="BK498" s="575"/>
      <c r="BM498" s="31"/>
      <c r="BN498" s="31"/>
      <c r="BO498" s="31"/>
      <c r="BP498" s="31"/>
      <c r="BQ498" s="31"/>
      <c r="BR498" s="31"/>
      <c r="BS498" s="31"/>
      <c r="BT498" s="31"/>
      <c r="BU498" s="31"/>
      <c r="BV498" s="31"/>
      <c r="BW498" s="31"/>
      <c r="BX498" s="31"/>
      <c r="BY498" s="31"/>
      <c r="BZ498" s="31"/>
      <c r="CA498" s="31"/>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row>
    <row r="499" spans="1:189" s="64" customFormat="1" x14ac:dyDescent="0.2">
      <c r="A499" s="544"/>
      <c r="B499" s="545"/>
      <c r="C499" s="546"/>
      <c r="E499" s="575"/>
      <c r="F499" s="575"/>
      <c r="G499" s="30"/>
      <c r="H499" s="575"/>
      <c r="I499" s="575"/>
      <c r="J499" s="30"/>
      <c r="K499" s="575"/>
      <c r="L499" s="575"/>
      <c r="M499" s="30"/>
      <c r="N499" s="575"/>
      <c r="O499" s="575"/>
      <c r="P499" s="30"/>
      <c r="Q499" s="575"/>
      <c r="R499" s="575"/>
      <c r="S499" s="30"/>
      <c r="T499" s="575"/>
      <c r="U499" s="575"/>
      <c r="V499" s="30"/>
      <c r="W499" s="575"/>
      <c r="X499" s="575"/>
      <c r="Y499" s="30"/>
      <c r="Z499" s="575"/>
      <c r="AA499" s="575"/>
      <c r="AB499" s="30"/>
      <c r="AC499" s="575"/>
      <c r="AD499" s="575"/>
      <c r="AE499" s="30"/>
      <c r="AF499" s="575"/>
      <c r="AG499" s="575"/>
      <c r="AH499" s="30"/>
      <c r="AI499" s="575"/>
      <c r="AJ499" s="575"/>
      <c r="AK499" s="30"/>
      <c r="AL499" s="575"/>
      <c r="AM499" s="575"/>
      <c r="AN499" s="30"/>
      <c r="AO499" s="575"/>
      <c r="AP499" s="575"/>
      <c r="AQ499" s="30"/>
      <c r="AR499" s="575"/>
      <c r="AS499" s="575"/>
      <c r="AT499" s="30"/>
      <c r="AU499" s="575"/>
      <c r="AV499" s="575"/>
      <c r="AW499" s="30"/>
      <c r="AX499" s="575"/>
      <c r="AY499" s="575"/>
      <c r="AZ499" s="30"/>
      <c r="BA499" s="575"/>
      <c r="BB499" s="575"/>
      <c r="BC499" s="30"/>
      <c r="BD499" s="575"/>
      <c r="BE499" s="575"/>
      <c r="BF499" s="30"/>
      <c r="BG499" s="575"/>
      <c r="BH499" s="575"/>
      <c r="BI499" s="30"/>
      <c r="BJ499" s="575"/>
      <c r="BK499" s="575"/>
      <c r="BM499" s="31"/>
      <c r="BN499" s="31"/>
      <c r="BO499" s="31"/>
      <c r="BP499" s="31"/>
      <c r="BQ499" s="31"/>
      <c r="BR499" s="31"/>
      <c r="BS499" s="31"/>
      <c r="BT499" s="31"/>
      <c r="BU499" s="31"/>
      <c r="BV499" s="31"/>
      <c r="BW499" s="31"/>
      <c r="BX499" s="31"/>
      <c r="BY499" s="31"/>
      <c r="BZ499" s="31"/>
      <c r="CA499" s="31"/>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row>
    <row r="500" spans="1:189" s="64" customFormat="1" x14ac:dyDescent="0.2">
      <c r="A500" s="544"/>
      <c r="B500" s="545"/>
      <c r="C500" s="546"/>
      <c r="E500" s="575"/>
      <c r="F500" s="575"/>
      <c r="G500" s="30"/>
      <c r="H500" s="575"/>
      <c r="I500" s="575"/>
      <c r="J500" s="30"/>
      <c r="K500" s="575"/>
      <c r="L500" s="575"/>
      <c r="M500" s="30"/>
      <c r="N500" s="575"/>
      <c r="O500" s="575"/>
      <c r="P500" s="30"/>
      <c r="Q500" s="575"/>
      <c r="R500" s="575"/>
      <c r="S500" s="30"/>
      <c r="T500" s="575"/>
      <c r="U500" s="575"/>
      <c r="V500" s="30"/>
      <c r="W500" s="575"/>
      <c r="X500" s="575"/>
      <c r="Y500" s="30"/>
      <c r="Z500" s="575"/>
      <c r="AA500" s="575"/>
      <c r="AB500" s="30"/>
      <c r="AC500" s="575"/>
      <c r="AD500" s="575"/>
      <c r="AE500" s="30"/>
      <c r="AF500" s="575"/>
      <c r="AG500" s="575"/>
      <c r="AH500" s="30"/>
      <c r="AI500" s="575"/>
      <c r="AJ500" s="575"/>
      <c r="AK500" s="30"/>
      <c r="AL500" s="575"/>
      <c r="AM500" s="575"/>
      <c r="AN500" s="30"/>
      <c r="AO500" s="575"/>
      <c r="AP500" s="575"/>
      <c r="AQ500" s="30"/>
      <c r="AR500" s="575"/>
      <c r="AS500" s="575"/>
      <c r="AT500" s="30"/>
      <c r="AU500" s="575"/>
      <c r="AV500" s="575"/>
      <c r="AW500" s="30"/>
      <c r="AX500" s="575"/>
      <c r="AY500" s="575"/>
      <c r="AZ500" s="30"/>
      <c r="BA500" s="575"/>
      <c r="BB500" s="575"/>
      <c r="BC500" s="30"/>
      <c r="BD500" s="575"/>
      <c r="BE500" s="575"/>
      <c r="BF500" s="30"/>
      <c r="BG500" s="575"/>
      <c r="BH500" s="575"/>
      <c r="BI500" s="30"/>
      <c r="BJ500" s="575"/>
      <c r="BK500" s="575"/>
      <c r="BM500" s="31"/>
      <c r="BN500" s="31"/>
      <c r="BO500" s="31"/>
      <c r="BP500" s="31"/>
      <c r="BQ500" s="31"/>
      <c r="BR500" s="31"/>
      <c r="BS500" s="31"/>
      <c r="BT500" s="31"/>
      <c r="BU500" s="31"/>
      <c r="BV500" s="31"/>
      <c r="BW500" s="31"/>
      <c r="BX500" s="31"/>
      <c r="BY500" s="31"/>
      <c r="BZ500" s="31"/>
      <c r="CA500" s="31"/>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row>
    <row r="501" spans="1:189" s="64" customFormat="1" x14ac:dyDescent="0.2">
      <c r="A501" s="544"/>
      <c r="B501" s="545"/>
      <c r="C501" s="546"/>
      <c r="E501" s="575"/>
      <c r="F501" s="575"/>
      <c r="G501" s="30"/>
      <c r="H501" s="575"/>
      <c r="I501" s="575"/>
      <c r="J501" s="30"/>
      <c r="K501" s="575"/>
      <c r="L501" s="575"/>
      <c r="M501" s="30"/>
      <c r="N501" s="575"/>
      <c r="O501" s="575"/>
      <c r="P501" s="30"/>
      <c r="Q501" s="575"/>
      <c r="R501" s="575"/>
      <c r="S501" s="30"/>
      <c r="T501" s="575"/>
      <c r="U501" s="575"/>
      <c r="V501" s="30"/>
      <c r="W501" s="575"/>
      <c r="X501" s="575"/>
      <c r="Y501" s="30"/>
      <c r="Z501" s="575"/>
      <c r="AA501" s="575"/>
      <c r="AB501" s="30"/>
      <c r="AC501" s="575"/>
      <c r="AD501" s="575"/>
      <c r="AE501" s="30"/>
      <c r="AF501" s="575"/>
      <c r="AG501" s="575"/>
      <c r="AH501" s="30"/>
      <c r="AI501" s="575"/>
      <c r="AJ501" s="575"/>
      <c r="AK501" s="30"/>
      <c r="AL501" s="575"/>
      <c r="AM501" s="575"/>
      <c r="AN501" s="30"/>
      <c r="AO501" s="575"/>
      <c r="AP501" s="575"/>
      <c r="AQ501" s="30"/>
      <c r="AR501" s="575"/>
      <c r="AS501" s="575"/>
      <c r="AT501" s="30"/>
      <c r="AU501" s="575"/>
      <c r="AV501" s="575"/>
      <c r="AW501" s="30"/>
      <c r="AX501" s="575"/>
      <c r="AY501" s="575"/>
      <c r="AZ501" s="30"/>
      <c r="BA501" s="575"/>
      <c r="BB501" s="575"/>
      <c r="BC501" s="30"/>
      <c r="BD501" s="575"/>
      <c r="BE501" s="575"/>
      <c r="BF501" s="30"/>
      <c r="BG501" s="575"/>
      <c r="BH501" s="575"/>
      <c r="BI501" s="30"/>
      <c r="BJ501" s="575"/>
      <c r="BK501" s="575"/>
      <c r="BM501" s="31"/>
      <c r="BN501" s="31"/>
      <c r="BO501" s="31"/>
      <c r="BP501" s="31"/>
      <c r="BQ501" s="31"/>
      <c r="BR501" s="31"/>
      <c r="BS501" s="31"/>
      <c r="BT501" s="31"/>
      <c r="BU501" s="31"/>
      <c r="BV501" s="31"/>
      <c r="BW501" s="31"/>
      <c r="BX501" s="31"/>
      <c r="BY501" s="31"/>
      <c r="BZ501" s="31"/>
      <c r="CA501" s="31"/>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row>
    <row r="502" spans="1:189" s="64" customFormat="1" x14ac:dyDescent="0.2">
      <c r="A502" s="544"/>
      <c r="B502" s="545"/>
      <c r="C502" s="546"/>
      <c r="E502" s="575"/>
      <c r="F502" s="575"/>
      <c r="G502" s="30"/>
      <c r="H502" s="575"/>
      <c r="I502" s="575"/>
      <c r="J502" s="30"/>
      <c r="K502" s="575"/>
      <c r="L502" s="575"/>
      <c r="M502" s="30"/>
      <c r="N502" s="575"/>
      <c r="O502" s="575"/>
      <c r="P502" s="30"/>
      <c r="Q502" s="575"/>
      <c r="R502" s="575"/>
      <c r="S502" s="30"/>
      <c r="T502" s="575"/>
      <c r="U502" s="575"/>
      <c r="V502" s="30"/>
      <c r="W502" s="575"/>
      <c r="X502" s="575"/>
      <c r="Y502" s="30"/>
      <c r="Z502" s="575"/>
      <c r="AA502" s="575"/>
      <c r="AB502" s="30"/>
      <c r="AC502" s="575"/>
      <c r="AD502" s="575"/>
      <c r="AE502" s="30"/>
      <c r="AF502" s="575"/>
      <c r="AG502" s="575"/>
      <c r="AH502" s="30"/>
      <c r="AI502" s="575"/>
      <c r="AJ502" s="575"/>
      <c r="AK502" s="30"/>
      <c r="AL502" s="575"/>
      <c r="AM502" s="575"/>
      <c r="AN502" s="30"/>
      <c r="AO502" s="575"/>
      <c r="AP502" s="575"/>
      <c r="AQ502" s="30"/>
      <c r="AR502" s="575"/>
      <c r="AS502" s="575"/>
      <c r="AT502" s="30"/>
      <c r="AU502" s="575"/>
      <c r="AV502" s="575"/>
      <c r="AW502" s="30"/>
      <c r="AX502" s="575"/>
      <c r="AY502" s="575"/>
      <c r="AZ502" s="30"/>
      <c r="BA502" s="575"/>
      <c r="BB502" s="575"/>
      <c r="BC502" s="30"/>
      <c r="BD502" s="575"/>
      <c r="BE502" s="575"/>
      <c r="BF502" s="30"/>
      <c r="BG502" s="575"/>
      <c r="BH502" s="575"/>
      <c r="BI502" s="30"/>
      <c r="BJ502" s="575"/>
      <c r="BK502" s="575"/>
      <c r="BM502" s="31"/>
      <c r="BN502" s="31"/>
      <c r="BO502" s="31"/>
      <c r="BP502" s="31"/>
      <c r="BQ502" s="31"/>
      <c r="BR502" s="31"/>
      <c r="BS502" s="31"/>
      <c r="BT502" s="31"/>
      <c r="BU502" s="31"/>
      <c r="BV502" s="31"/>
      <c r="BW502" s="31"/>
      <c r="BX502" s="31"/>
      <c r="BY502" s="31"/>
      <c r="BZ502" s="31"/>
      <c r="CA502" s="31"/>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row>
    <row r="503" spans="1:189" s="64" customFormat="1" x14ac:dyDescent="0.2">
      <c r="A503" s="544"/>
      <c r="B503" s="545"/>
      <c r="C503" s="546"/>
      <c r="E503" s="575"/>
      <c r="F503" s="575"/>
      <c r="G503" s="30"/>
      <c r="H503" s="575"/>
      <c r="I503" s="575"/>
      <c r="J503" s="30"/>
      <c r="K503" s="575"/>
      <c r="L503" s="575"/>
      <c r="M503" s="30"/>
      <c r="N503" s="575"/>
      <c r="O503" s="575"/>
      <c r="P503" s="30"/>
      <c r="Q503" s="575"/>
      <c r="R503" s="575"/>
      <c r="S503" s="30"/>
      <c r="T503" s="575"/>
      <c r="U503" s="575"/>
      <c r="V503" s="30"/>
      <c r="W503" s="575"/>
      <c r="X503" s="575"/>
      <c r="Y503" s="30"/>
      <c r="Z503" s="575"/>
      <c r="AA503" s="575"/>
      <c r="AB503" s="30"/>
      <c r="AC503" s="575"/>
      <c r="AD503" s="575"/>
      <c r="AE503" s="30"/>
      <c r="AF503" s="575"/>
      <c r="AG503" s="575"/>
      <c r="AH503" s="30"/>
      <c r="AI503" s="575"/>
      <c r="AJ503" s="575"/>
      <c r="AK503" s="30"/>
      <c r="AL503" s="575"/>
      <c r="AM503" s="575"/>
      <c r="AN503" s="30"/>
      <c r="AO503" s="575"/>
      <c r="AP503" s="575"/>
      <c r="AQ503" s="30"/>
      <c r="AR503" s="575"/>
      <c r="AS503" s="575"/>
      <c r="AT503" s="30"/>
      <c r="AU503" s="575"/>
      <c r="AV503" s="575"/>
      <c r="AW503" s="30"/>
      <c r="AX503" s="575"/>
      <c r="AY503" s="575"/>
      <c r="AZ503" s="30"/>
      <c r="BA503" s="575"/>
      <c r="BB503" s="575"/>
      <c r="BC503" s="30"/>
      <c r="BD503" s="575"/>
      <c r="BE503" s="575"/>
      <c r="BF503" s="30"/>
      <c r="BG503" s="575"/>
      <c r="BH503" s="575"/>
      <c r="BI503" s="30"/>
      <c r="BJ503" s="575"/>
      <c r="BK503" s="575"/>
      <c r="BM503" s="31"/>
      <c r="BN503" s="31"/>
      <c r="BO503" s="31"/>
      <c r="BP503" s="31"/>
      <c r="BQ503" s="31"/>
      <c r="BR503" s="31"/>
      <c r="BS503" s="31"/>
      <c r="BT503" s="31"/>
      <c r="BU503" s="31"/>
      <c r="BV503" s="31"/>
      <c r="BW503" s="31"/>
      <c r="BX503" s="31"/>
      <c r="BY503" s="31"/>
      <c r="BZ503" s="31"/>
      <c r="CA503" s="31"/>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row>
    <row r="504" spans="1:189" s="64" customFormat="1" x14ac:dyDescent="0.2">
      <c r="A504" s="544"/>
      <c r="B504" s="545"/>
      <c r="C504" s="546"/>
      <c r="E504" s="575"/>
      <c r="F504" s="575"/>
      <c r="G504" s="30"/>
      <c r="H504" s="575"/>
      <c r="I504" s="575"/>
      <c r="J504" s="30"/>
      <c r="K504" s="575"/>
      <c r="L504" s="575"/>
      <c r="M504" s="30"/>
      <c r="N504" s="575"/>
      <c r="O504" s="575"/>
      <c r="P504" s="30"/>
      <c r="Q504" s="575"/>
      <c r="R504" s="575"/>
      <c r="S504" s="30"/>
      <c r="T504" s="575"/>
      <c r="U504" s="575"/>
      <c r="V504" s="30"/>
      <c r="W504" s="575"/>
      <c r="X504" s="575"/>
      <c r="Y504" s="30"/>
      <c r="Z504" s="575"/>
      <c r="AA504" s="575"/>
      <c r="AB504" s="30"/>
      <c r="AC504" s="575"/>
      <c r="AD504" s="575"/>
      <c r="AE504" s="30"/>
      <c r="AF504" s="575"/>
      <c r="AG504" s="575"/>
      <c r="AH504" s="30"/>
      <c r="AI504" s="575"/>
      <c r="AJ504" s="575"/>
      <c r="AK504" s="30"/>
      <c r="AL504" s="575"/>
      <c r="AM504" s="575"/>
      <c r="AN504" s="30"/>
      <c r="AO504" s="575"/>
      <c r="AP504" s="575"/>
      <c r="AQ504" s="30"/>
      <c r="AR504" s="575"/>
      <c r="AS504" s="575"/>
      <c r="AT504" s="30"/>
      <c r="AU504" s="575"/>
      <c r="AV504" s="575"/>
      <c r="AW504" s="30"/>
      <c r="AX504" s="575"/>
      <c r="AY504" s="575"/>
      <c r="AZ504" s="30"/>
      <c r="BA504" s="575"/>
      <c r="BB504" s="575"/>
      <c r="BC504" s="30"/>
      <c r="BD504" s="575"/>
      <c r="BE504" s="575"/>
      <c r="BF504" s="30"/>
      <c r="BG504" s="575"/>
      <c r="BH504" s="575"/>
      <c r="BI504" s="30"/>
      <c r="BJ504" s="575"/>
      <c r="BK504" s="575"/>
      <c r="BM504" s="31"/>
      <c r="BN504" s="31"/>
      <c r="BO504" s="31"/>
      <c r="BP504" s="31"/>
      <c r="BQ504" s="31"/>
      <c r="BR504" s="31"/>
      <c r="BS504" s="31"/>
      <c r="BT504" s="31"/>
      <c r="BU504" s="31"/>
      <c r="BV504" s="31"/>
      <c r="BW504" s="31"/>
      <c r="BX504" s="31"/>
      <c r="BY504" s="31"/>
      <c r="BZ504" s="31"/>
      <c r="CA504" s="31"/>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row>
    <row r="505" spans="1:189" s="64" customFormat="1" x14ac:dyDescent="0.2">
      <c r="A505" s="544"/>
      <c r="B505" s="545"/>
      <c r="C505" s="546"/>
      <c r="E505" s="575"/>
      <c r="F505" s="575"/>
      <c r="G505" s="30"/>
      <c r="H505" s="575"/>
      <c r="I505" s="575"/>
      <c r="J505" s="30"/>
      <c r="K505" s="575"/>
      <c r="L505" s="575"/>
      <c r="M505" s="30"/>
      <c r="N505" s="575"/>
      <c r="O505" s="575"/>
      <c r="P505" s="30"/>
      <c r="Q505" s="575"/>
      <c r="R505" s="575"/>
      <c r="S505" s="30"/>
      <c r="T505" s="575"/>
      <c r="U505" s="575"/>
      <c r="V505" s="30"/>
      <c r="W505" s="575"/>
      <c r="X505" s="575"/>
      <c r="Y505" s="30"/>
      <c r="Z505" s="575"/>
      <c r="AA505" s="575"/>
      <c r="AB505" s="30"/>
      <c r="AC505" s="575"/>
      <c r="AD505" s="575"/>
      <c r="AE505" s="30"/>
      <c r="AF505" s="575"/>
      <c r="AG505" s="575"/>
      <c r="AH505" s="30"/>
      <c r="AI505" s="575"/>
      <c r="AJ505" s="575"/>
      <c r="AK505" s="30"/>
      <c r="AL505" s="575"/>
      <c r="AM505" s="575"/>
      <c r="AN505" s="30"/>
      <c r="AO505" s="575"/>
      <c r="AP505" s="575"/>
      <c r="AQ505" s="30"/>
      <c r="AR505" s="575"/>
      <c r="AS505" s="575"/>
      <c r="AT505" s="30"/>
      <c r="AU505" s="575"/>
      <c r="AV505" s="575"/>
      <c r="AW505" s="30"/>
      <c r="AX505" s="575"/>
      <c r="AY505" s="575"/>
      <c r="AZ505" s="30"/>
      <c r="BA505" s="575"/>
      <c r="BB505" s="575"/>
      <c r="BC505" s="30"/>
      <c r="BD505" s="575"/>
      <c r="BE505" s="575"/>
      <c r="BF505" s="30"/>
      <c r="BG505" s="575"/>
      <c r="BH505" s="575"/>
      <c r="BI505" s="30"/>
      <c r="BJ505" s="575"/>
      <c r="BK505" s="575"/>
      <c r="BM505" s="31"/>
      <c r="BN505" s="31"/>
      <c r="BO505" s="31"/>
      <c r="BP505" s="31"/>
      <c r="BQ505" s="31"/>
      <c r="BR505" s="31"/>
      <c r="BS505" s="31"/>
      <c r="BT505" s="31"/>
      <c r="BU505" s="31"/>
      <c r="BV505" s="31"/>
      <c r="BW505" s="31"/>
      <c r="BX505" s="31"/>
      <c r="BY505" s="31"/>
      <c r="BZ505" s="31"/>
      <c r="CA505" s="31"/>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row>
    <row r="506" spans="1:189" s="64" customFormat="1" x14ac:dyDescent="0.2">
      <c r="A506" s="544"/>
      <c r="B506" s="545"/>
      <c r="C506" s="546"/>
      <c r="E506" s="575"/>
      <c r="F506" s="575"/>
      <c r="G506" s="30"/>
      <c r="H506" s="575"/>
      <c r="I506" s="575"/>
      <c r="J506" s="30"/>
      <c r="K506" s="575"/>
      <c r="L506" s="575"/>
      <c r="M506" s="30"/>
      <c r="N506" s="575"/>
      <c r="O506" s="575"/>
      <c r="P506" s="30"/>
      <c r="Q506" s="575"/>
      <c r="R506" s="575"/>
      <c r="S506" s="30"/>
      <c r="T506" s="575"/>
      <c r="U506" s="575"/>
      <c r="V506" s="30"/>
      <c r="W506" s="575"/>
      <c r="X506" s="575"/>
      <c r="Y506" s="30"/>
      <c r="Z506" s="575"/>
      <c r="AA506" s="575"/>
      <c r="AB506" s="30"/>
      <c r="AC506" s="575"/>
      <c r="AD506" s="575"/>
      <c r="AE506" s="30"/>
      <c r="AF506" s="575"/>
      <c r="AG506" s="575"/>
      <c r="AH506" s="30"/>
      <c r="AI506" s="575"/>
      <c r="AJ506" s="575"/>
      <c r="AK506" s="30"/>
      <c r="AL506" s="575"/>
      <c r="AM506" s="575"/>
      <c r="AN506" s="30"/>
      <c r="AO506" s="575"/>
      <c r="AP506" s="575"/>
      <c r="AQ506" s="30"/>
      <c r="AR506" s="575"/>
      <c r="AS506" s="575"/>
      <c r="AT506" s="30"/>
      <c r="AU506" s="575"/>
      <c r="AV506" s="575"/>
      <c r="AW506" s="30"/>
      <c r="AX506" s="575"/>
      <c r="AY506" s="575"/>
      <c r="AZ506" s="30"/>
      <c r="BA506" s="575"/>
      <c r="BB506" s="575"/>
      <c r="BC506" s="30"/>
      <c r="BD506" s="575"/>
      <c r="BE506" s="575"/>
      <c r="BF506" s="30"/>
      <c r="BG506" s="575"/>
      <c r="BH506" s="575"/>
      <c r="BI506" s="30"/>
      <c r="BJ506" s="575"/>
      <c r="BK506" s="575"/>
      <c r="BM506" s="31"/>
      <c r="BN506" s="31"/>
      <c r="BO506" s="31"/>
      <c r="BP506" s="31"/>
      <c r="BQ506" s="31"/>
      <c r="BR506" s="31"/>
      <c r="BS506" s="31"/>
      <c r="BT506" s="31"/>
      <c r="BU506" s="31"/>
      <c r="BV506" s="31"/>
      <c r="BW506" s="31"/>
      <c r="BX506" s="31"/>
      <c r="BY506" s="31"/>
      <c r="BZ506" s="31"/>
      <c r="CA506" s="31"/>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row>
    <row r="507" spans="1:189" s="64" customFormat="1" x14ac:dyDescent="0.2">
      <c r="A507" s="544"/>
      <c r="B507" s="545"/>
      <c r="C507" s="546"/>
      <c r="E507" s="575"/>
      <c r="F507" s="575"/>
      <c r="G507" s="30"/>
      <c r="H507" s="575"/>
      <c r="I507" s="575"/>
      <c r="J507" s="30"/>
      <c r="K507" s="575"/>
      <c r="L507" s="575"/>
      <c r="M507" s="30"/>
      <c r="N507" s="575"/>
      <c r="O507" s="575"/>
      <c r="P507" s="30"/>
      <c r="Q507" s="575"/>
      <c r="R507" s="575"/>
      <c r="S507" s="30"/>
      <c r="T507" s="575"/>
      <c r="U507" s="575"/>
      <c r="V507" s="30"/>
      <c r="W507" s="575"/>
      <c r="X507" s="575"/>
      <c r="Y507" s="30"/>
      <c r="Z507" s="575"/>
      <c r="AA507" s="575"/>
      <c r="AB507" s="30"/>
      <c r="AC507" s="575"/>
      <c r="AD507" s="575"/>
      <c r="AE507" s="30"/>
      <c r="AF507" s="575"/>
      <c r="AG507" s="575"/>
      <c r="AH507" s="30"/>
      <c r="AI507" s="575"/>
      <c r="AJ507" s="575"/>
      <c r="AK507" s="30"/>
      <c r="AL507" s="575"/>
      <c r="AM507" s="575"/>
      <c r="AN507" s="30"/>
      <c r="AO507" s="575"/>
      <c r="AP507" s="575"/>
      <c r="AQ507" s="30"/>
      <c r="AR507" s="575"/>
      <c r="AS507" s="575"/>
      <c r="AT507" s="30"/>
      <c r="AU507" s="575"/>
      <c r="AV507" s="575"/>
      <c r="AW507" s="30"/>
      <c r="AX507" s="575"/>
      <c r="AY507" s="575"/>
      <c r="AZ507" s="30"/>
      <c r="BA507" s="575"/>
      <c r="BB507" s="575"/>
      <c r="BC507" s="30"/>
      <c r="BD507" s="575"/>
      <c r="BE507" s="575"/>
      <c r="BF507" s="30"/>
      <c r="BG507" s="575"/>
      <c r="BH507" s="575"/>
      <c r="BI507" s="30"/>
      <c r="BJ507" s="575"/>
      <c r="BK507" s="575"/>
      <c r="BM507" s="31"/>
      <c r="BN507" s="31"/>
      <c r="BO507" s="31"/>
      <c r="BP507" s="31"/>
      <c r="BQ507" s="31"/>
      <c r="BR507" s="31"/>
      <c r="BS507" s="31"/>
      <c r="BT507" s="31"/>
      <c r="BU507" s="31"/>
      <c r="BV507" s="31"/>
      <c r="BW507" s="31"/>
      <c r="BX507" s="31"/>
      <c r="BY507" s="31"/>
      <c r="BZ507" s="31"/>
      <c r="CA507" s="31"/>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row>
    <row r="508" spans="1:189" s="64" customFormat="1" x14ac:dyDescent="0.2">
      <c r="A508" s="544"/>
      <c r="B508" s="545"/>
      <c r="C508" s="546"/>
      <c r="E508" s="575"/>
      <c r="F508" s="575"/>
      <c r="G508" s="30"/>
      <c r="H508" s="575"/>
      <c r="I508" s="575"/>
      <c r="J508" s="30"/>
      <c r="K508" s="575"/>
      <c r="L508" s="575"/>
      <c r="M508" s="30"/>
      <c r="N508" s="575"/>
      <c r="O508" s="575"/>
      <c r="P508" s="30"/>
      <c r="Q508" s="575"/>
      <c r="R508" s="575"/>
      <c r="S508" s="30"/>
      <c r="T508" s="575"/>
      <c r="U508" s="575"/>
      <c r="V508" s="30"/>
      <c r="W508" s="575"/>
      <c r="X508" s="575"/>
      <c r="Y508" s="30"/>
      <c r="Z508" s="575"/>
      <c r="AA508" s="575"/>
      <c r="AB508" s="30"/>
      <c r="AC508" s="575"/>
      <c r="AD508" s="575"/>
      <c r="AE508" s="30"/>
      <c r="AF508" s="575"/>
      <c r="AG508" s="575"/>
      <c r="AH508" s="30"/>
      <c r="AI508" s="575"/>
      <c r="AJ508" s="575"/>
      <c r="AK508" s="30"/>
      <c r="AL508" s="575"/>
      <c r="AM508" s="575"/>
      <c r="AN508" s="30"/>
      <c r="AO508" s="575"/>
      <c r="AP508" s="575"/>
      <c r="AQ508" s="30"/>
      <c r="AR508" s="575"/>
      <c r="AS508" s="575"/>
      <c r="AT508" s="30"/>
      <c r="AU508" s="575"/>
      <c r="AV508" s="575"/>
      <c r="AW508" s="30"/>
      <c r="AX508" s="575"/>
      <c r="AY508" s="575"/>
      <c r="AZ508" s="30"/>
      <c r="BA508" s="575"/>
      <c r="BB508" s="575"/>
      <c r="BC508" s="30"/>
      <c r="BD508" s="575"/>
      <c r="BE508" s="575"/>
      <c r="BF508" s="30"/>
      <c r="BG508" s="575"/>
      <c r="BH508" s="575"/>
      <c r="BI508" s="30"/>
      <c r="BJ508" s="575"/>
      <c r="BK508" s="575"/>
      <c r="BM508" s="31"/>
      <c r="BN508" s="31"/>
      <c r="BO508" s="31"/>
      <c r="BP508" s="31"/>
      <c r="BQ508" s="31"/>
      <c r="BR508" s="31"/>
      <c r="BS508" s="31"/>
      <c r="BT508" s="31"/>
      <c r="BU508" s="31"/>
      <c r="BV508" s="31"/>
      <c r="BW508" s="31"/>
      <c r="BX508" s="31"/>
      <c r="BY508" s="31"/>
      <c r="BZ508" s="31"/>
      <c r="CA508" s="31"/>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row>
    <row r="509" spans="1:189" s="64" customFormat="1" x14ac:dyDescent="0.2">
      <c r="A509" s="544"/>
      <c r="B509" s="545"/>
      <c r="C509" s="546"/>
      <c r="E509" s="575"/>
      <c r="F509" s="575"/>
      <c r="G509" s="30"/>
      <c r="H509" s="575"/>
      <c r="I509" s="575"/>
      <c r="J509" s="30"/>
      <c r="K509" s="575"/>
      <c r="L509" s="575"/>
      <c r="M509" s="30"/>
      <c r="N509" s="575"/>
      <c r="O509" s="575"/>
      <c r="P509" s="30"/>
      <c r="Q509" s="575"/>
      <c r="R509" s="575"/>
      <c r="S509" s="30"/>
      <c r="T509" s="575"/>
      <c r="U509" s="575"/>
      <c r="V509" s="30"/>
      <c r="W509" s="575"/>
      <c r="X509" s="575"/>
      <c r="Y509" s="30"/>
      <c r="Z509" s="575"/>
      <c r="AA509" s="575"/>
      <c r="AB509" s="30"/>
      <c r="AC509" s="575"/>
      <c r="AD509" s="575"/>
      <c r="AE509" s="30"/>
      <c r="AF509" s="575"/>
      <c r="AG509" s="575"/>
      <c r="AH509" s="30"/>
      <c r="AI509" s="575"/>
      <c r="AJ509" s="575"/>
      <c r="AK509" s="30"/>
      <c r="AL509" s="575"/>
      <c r="AM509" s="575"/>
      <c r="AN509" s="30"/>
      <c r="AO509" s="575"/>
      <c r="AP509" s="575"/>
      <c r="AQ509" s="30"/>
      <c r="AR509" s="575"/>
      <c r="AS509" s="575"/>
      <c r="AT509" s="30"/>
      <c r="AU509" s="575"/>
      <c r="AV509" s="575"/>
      <c r="AW509" s="30"/>
      <c r="AX509" s="575"/>
      <c r="AY509" s="575"/>
      <c r="AZ509" s="30"/>
      <c r="BA509" s="575"/>
      <c r="BB509" s="575"/>
      <c r="BC509" s="30"/>
      <c r="BD509" s="575"/>
      <c r="BE509" s="575"/>
      <c r="BF509" s="30"/>
      <c r="BG509" s="575"/>
      <c r="BH509" s="575"/>
      <c r="BI509" s="30"/>
      <c r="BJ509" s="575"/>
      <c r="BK509" s="575"/>
      <c r="BM509" s="31"/>
      <c r="BN509" s="31"/>
      <c r="BO509" s="31"/>
      <c r="BP509" s="31"/>
      <c r="BQ509" s="31"/>
      <c r="BR509" s="31"/>
      <c r="BS509" s="31"/>
      <c r="BT509" s="31"/>
      <c r="BU509" s="31"/>
      <c r="BV509" s="31"/>
      <c r="BW509" s="31"/>
      <c r="BX509" s="31"/>
      <c r="BY509" s="31"/>
      <c r="BZ509" s="31"/>
      <c r="CA509" s="31"/>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row>
    <row r="510" spans="1:189" s="64" customFormat="1" x14ac:dyDescent="0.2">
      <c r="A510" s="544"/>
      <c r="B510" s="545"/>
      <c r="C510" s="546"/>
      <c r="E510" s="575"/>
      <c r="F510" s="575"/>
      <c r="G510" s="30"/>
      <c r="H510" s="575"/>
      <c r="I510" s="575"/>
      <c r="J510" s="30"/>
      <c r="K510" s="575"/>
      <c r="L510" s="575"/>
      <c r="M510" s="30"/>
      <c r="N510" s="575"/>
      <c r="O510" s="575"/>
      <c r="P510" s="30"/>
      <c r="Q510" s="575"/>
      <c r="R510" s="575"/>
      <c r="S510" s="30"/>
      <c r="T510" s="575"/>
      <c r="U510" s="575"/>
      <c r="V510" s="30"/>
      <c r="W510" s="575"/>
      <c r="X510" s="575"/>
      <c r="Y510" s="30"/>
      <c r="Z510" s="575"/>
      <c r="AA510" s="575"/>
      <c r="AB510" s="30"/>
      <c r="AC510" s="575"/>
      <c r="AD510" s="575"/>
      <c r="AE510" s="30"/>
      <c r="AF510" s="575"/>
      <c r="AG510" s="575"/>
      <c r="AH510" s="30"/>
      <c r="AI510" s="575"/>
      <c r="AJ510" s="575"/>
      <c r="AK510" s="30"/>
      <c r="AL510" s="575"/>
      <c r="AM510" s="575"/>
      <c r="AN510" s="30"/>
      <c r="AO510" s="575"/>
      <c r="AP510" s="575"/>
      <c r="AQ510" s="30"/>
      <c r="AR510" s="575"/>
      <c r="AS510" s="575"/>
      <c r="AT510" s="30"/>
      <c r="AU510" s="575"/>
      <c r="AV510" s="575"/>
      <c r="AW510" s="30"/>
      <c r="AX510" s="575"/>
      <c r="AY510" s="575"/>
      <c r="AZ510" s="30"/>
      <c r="BA510" s="575"/>
      <c r="BB510" s="575"/>
      <c r="BC510" s="30"/>
      <c r="BD510" s="575"/>
      <c r="BE510" s="575"/>
      <c r="BF510" s="30"/>
      <c r="BG510" s="575"/>
      <c r="BH510" s="575"/>
      <c r="BI510" s="30"/>
      <c r="BJ510" s="575"/>
      <c r="BK510" s="575"/>
      <c r="BM510" s="31"/>
      <c r="BN510" s="31"/>
      <c r="BO510" s="31"/>
      <c r="BP510" s="31"/>
      <c r="BQ510" s="31"/>
      <c r="BR510" s="31"/>
      <c r="BS510" s="31"/>
      <c r="BT510" s="31"/>
      <c r="BU510" s="31"/>
      <c r="BV510" s="31"/>
      <c r="BW510" s="31"/>
      <c r="BX510" s="31"/>
      <c r="BY510" s="31"/>
      <c r="BZ510" s="31"/>
      <c r="CA510" s="31"/>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row>
    <row r="511" spans="1:189" s="64" customFormat="1" x14ac:dyDescent="0.2">
      <c r="A511" s="544"/>
      <c r="B511" s="545"/>
      <c r="C511" s="546"/>
      <c r="E511" s="575"/>
      <c r="F511" s="575"/>
      <c r="G511" s="30"/>
      <c r="H511" s="575"/>
      <c r="I511" s="575"/>
      <c r="J511" s="30"/>
      <c r="K511" s="575"/>
      <c r="L511" s="575"/>
      <c r="M511" s="30"/>
      <c r="N511" s="575"/>
      <c r="O511" s="575"/>
      <c r="P511" s="30"/>
      <c r="Q511" s="575"/>
      <c r="R511" s="575"/>
      <c r="S511" s="30"/>
      <c r="T511" s="575"/>
      <c r="U511" s="575"/>
      <c r="V511" s="30"/>
      <c r="W511" s="575"/>
      <c r="X511" s="575"/>
      <c r="Y511" s="30"/>
      <c r="Z511" s="575"/>
      <c r="AA511" s="575"/>
      <c r="AB511" s="30"/>
      <c r="AC511" s="575"/>
      <c r="AD511" s="575"/>
      <c r="AE511" s="30"/>
      <c r="AF511" s="575"/>
      <c r="AG511" s="575"/>
      <c r="AH511" s="30"/>
      <c r="AI511" s="575"/>
      <c r="AJ511" s="575"/>
      <c r="AK511" s="30"/>
      <c r="AL511" s="575"/>
      <c r="AM511" s="575"/>
      <c r="AN511" s="30"/>
      <c r="AO511" s="575"/>
      <c r="AP511" s="575"/>
      <c r="AQ511" s="30"/>
      <c r="AR511" s="575"/>
      <c r="AS511" s="575"/>
      <c r="AT511" s="30"/>
      <c r="AU511" s="575"/>
      <c r="AV511" s="575"/>
      <c r="AW511" s="30"/>
      <c r="AX511" s="575"/>
      <c r="AY511" s="575"/>
      <c r="AZ511" s="30"/>
      <c r="BA511" s="575"/>
      <c r="BB511" s="575"/>
      <c r="BC511" s="30"/>
      <c r="BD511" s="575"/>
      <c r="BE511" s="575"/>
      <c r="BF511" s="30"/>
      <c r="BG511" s="575"/>
      <c r="BH511" s="575"/>
      <c r="BI511" s="30"/>
      <c r="BJ511" s="575"/>
      <c r="BK511" s="575"/>
      <c r="BM511" s="31"/>
      <c r="BN511" s="31"/>
      <c r="BO511" s="31"/>
      <c r="BP511" s="31"/>
      <c r="BQ511" s="31"/>
      <c r="BR511" s="31"/>
      <c r="BS511" s="31"/>
      <c r="BT511" s="31"/>
      <c r="BU511" s="31"/>
      <c r="BV511" s="31"/>
      <c r="BW511" s="31"/>
      <c r="BX511" s="31"/>
      <c r="BY511" s="31"/>
      <c r="BZ511" s="31"/>
      <c r="CA511" s="31"/>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row>
    <row r="512" spans="1:189" s="64" customFormat="1" x14ac:dyDescent="0.2">
      <c r="A512" s="544"/>
      <c r="B512" s="545"/>
      <c r="C512" s="546"/>
      <c r="E512" s="575"/>
      <c r="F512" s="575"/>
      <c r="G512" s="30"/>
      <c r="H512" s="575"/>
      <c r="I512" s="575"/>
      <c r="J512" s="30"/>
      <c r="K512" s="575"/>
      <c r="L512" s="575"/>
      <c r="M512" s="30"/>
      <c r="N512" s="575"/>
      <c r="O512" s="575"/>
      <c r="P512" s="30"/>
      <c r="Q512" s="575"/>
      <c r="R512" s="575"/>
      <c r="S512" s="30"/>
      <c r="T512" s="575"/>
      <c r="U512" s="575"/>
      <c r="V512" s="30"/>
      <c r="W512" s="575"/>
      <c r="X512" s="575"/>
      <c r="Y512" s="30"/>
      <c r="Z512" s="575"/>
      <c r="AA512" s="575"/>
      <c r="AB512" s="30"/>
      <c r="AC512" s="575"/>
      <c r="AD512" s="575"/>
      <c r="AE512" s="30"/>
      <c r="AF512" s="575"/>
      <c r="AG512" s="575"/>
      <c r="AH512" s="30"/>
      <c r="AI512" s="575"/>
      <c r="AJ512" s="575"/>
      <c r="AK512" s="30"/>
      <c r="AL512" s="575"/>
      <c r="AM512" s="575"/>
      <c r="AN512" s="30"/>
      <c r="AO512" s="575"/>
      <c r="AP512" s="575"/>
      <c r="AQ512" s="30"/>
      <c r="AR512" s="575"/>
      <c r="AS512" s="575"/>
      <c r="AT512" s="30"/>
      <c r="AU512" s="575"/>
      <c r="AV512" s="575"/>
      <c r="AW512" s="30"/>
      <c r="AX512" s="575"/>
      <c r="AY512" s="575"/>
      <c r="AZ512" s="30"/>
      <c r="BA512" s="575"/>
      <c r="BB512" s="575"/>
      <c r="BC512" s="30"/>
      <c r="BD512" s="575"/>
      <c r="BE512" s="575"/>
      <c r="BF512" s="30"/>
      <c r="BG512" s="575"/>
      <c r="BH512" s="575"/>
      <c r="BI512" s="30"/>
      <c r="BJ512" s="575"/>
      <c r="BK512" s="575"/>
      <c r="BM512" s="31"/>
      <c r="BN512" s="31"/>
      <c r="BO512" s="31"/>
      <c r="BP512" s="31"/>
      <c r="BQ512" s="31"/>
      <c r="BR512" s="31"/>
      <c r="BS512" s="31"/>
      <c r="BT512" s="31"/>
      <c r="BU512" s="31"/>
      <c r="BV512" s="31"/>
      <c r="BW512" s="31"/>
      <c r="BX512" s="31"/>
      <c r="BY512" s="31"/>
      <c r="BZ512" s="31"/>
      <c r="CA512" s="31"/>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row>
    <row r="513" spans="1:189" s="64" customFormat="1" x14ac:dyDescent="0.2">
      <c r="A513" s="544"/>
      <c r="B513" s="545"/>
      <c r="C513" s="546"/>
      <c r="E513" s="575"/>
      <c r="F513" s="575"/>
      <c r="G513" s="30"/>
      <c r="H513" s="575"/>
      <c r="I513" s="575"/>
      <c r="J513" s="30"/>
      <c r="K513" s="575"/>
      <c r="L513" s="575"/>
      <c r="M513" s="30"/>
      <c r="N513" s="575"/>
      <c r="O513" s="575"/>
      <c r="P513" s="30"/>
      <c r="Q513" s="575"/>
      <c r="R513" s="575"/>
      <c r="S513" s="30"/>
      <c r="T513" s="575"/>
      <c r="U513" s="575"/>
      <c r="V513" s="30"/>
      <c r="W513" s="575"/>
      <c r="X513" s="575"/>
      <c r="Y513" s="30"/>
      <c r="Z513" s="575"/>
      <c r="AA513" s="575"/>
      <c r="AB513" s="30"/>
      <c r="AC513" s="575"/>
      <c r="AD513" s="575"/>
      <c r="AE513" s="30"/>
      <c r="AF513" s="575"/>
      <c r="AG513" s="575"/>
      <c r="AH513" s="30"/>
      <c r="AI513" s="575"/>
      <c r="AJ513" s="575"/>
      <c r="AK513" s="30"/>
      <c r="AL513" s="575"/>
      <c r="AM513" s="575"/>
      <c r="AN513" s="30"/>
      <c r="AO513" s="575"/>
      <c r="AP513" s="575"/>
      <c r="AQ513" s="30"/>
      <c r="AR513" s="575"/>
      <c r="AS513" s="575"/>
      <c r="AT513" s="30"/>
      <c r="AU513" s="575"/>
      <c r="AV513" s="575"/>
      <c r="AW513" s="30"/>
      <c r="AX513" s="575"/>
      <c r="AY513" s="575"/>
      <c r="AZ513" s="30"/>
      <c r="BA513" s="575"/>
      <c r="BB513" s="575"/>
      <c r="BC513" s="30"/>
      <c r="BD513" s="575"/>
      <c r="BE513" s="575"/>
      <c r="BF513" s="30"/>
      <c r="BG513" s="575"/>
      <c r="BH513" s="575"/>
      <c r="BI513" s="30"/>
      <c r="BJ513" s="575"/>
      <c r="BK513" s="575"/>
      <c r="BM513" s="31"/>
      <c r="BN513" s="31"/>
      <c r="BO513" s="31"/>
      <c r="BP513" s="31"/>
      <c r="BQ513" s="31"/>
      <c r="BR513" s="31"/>
      <c r="BS513" s="31"/>
      <c r="BT513" s="31"/>
      <c r="BU513" s="31"/>
      <c r="BV513" s="31"/>
      <c r="BW513" s="31"/>
      <c r="BX513" s="31"/>
      <c r="BY513" s="31"/>
      <c r="BZ513" s="31"/>
      <c r="CA513" s="31"/>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row>
    <row r="514" spans="1:189" s="64" customFormat="1" x14ac:dyDescent="0.2">
      <c r="A514" s="544"/>
      <c r="B514" s="545"/>
      <c r="C514" s="546"/>
      <c r="E514" s="575"/>
      <c r="F514" s="575"/>
      <c r="G514" s="30"/>
      <c r="H514" s="575"/>
      <c r="I514" s="575"/>
      <c r="J514" s="30"/>
      <c r="K514" s="575"/>
      <c r="L514" s="575"/>
      <c r="M514" s="30"/>
      <c r="N514" s="575"/>
      <c r="O514" s="575"/>
      <c r="P514" s="30"/>
      <c r="Q514" s="575"/>
      <c r="R514" s="575"/>
      <c r="S514" s="30"/>
      <c r="T514" s="575"/>
      <c r="U514" s="575"/>
      <c r="V514" s="30"/>
      <c r="W514" s="575"/>
      <c r="X514" s="575"/>
      <c r="Y514" s="30"/>
      <c r="Z514" s="575"/>
      <c r="AA514" s="575"/>
      <c r="AB514" s="30"/>
      <c r="AC514" s="575"/>
      <c r="AD514" s="575"/>
      <c r="AE514" s="30"/>
      <c r="AF514" s="575"/>
      <c r="AG514" s="575"/>
      <c r="AH514" s="30"/>
      <c r="AI514" s="575"/>
      <c r="AJ514" s="575"/>
      <c r="AK514" s="30"/>
      <c r="AL514" s="575"/>
      <c r="AM514" s="575"/>
      <c r="AN514" s="30"/>
      <c r="AO514" s="575"/>
      <c r="AP514" s="575"/>
      <c r="AQ514" s="30"/>
      <c r="AR514" s="575"/>
      <c r="AS514" s="575"/>
      <c r="AT514" s="30"/>
      <c r="AU514" s="575"/>
      <c r="AV514" s="575"/>
      <c r="AW514" s="30"/>
      <c r="AX514" s="575"/>
      <c r="AY514" s="575"/>
      <c r="AZ514" s="30"/>
      <c r="BA514" s="575"/>
      <c r="BB514" s="575"/>
      <c r="BC514" s="30"/>
      <c r="BD514" s="575"/>
      <c r="BE514" s="575"/>
      <c r="BF514" s="30"/>
      <c r="BG514" s="575"/>
      <c r="BH514" s="575"/>
      <c r="BI514" s="30"/>
      <c r="BJ514" s="575"/>
      <c r="BK514" s="575"/>
      <c r="BM514" s="31"/>
      <c r="BN514" s="31"/>
      <c r="BO514" s="31"/>
      <c r="BP514" s="31"/>
      <c r="BQ514" s="31"/>
      <c r="BR514" s="31"/>
      <c r="BS514" s="31"/>
      <c r="BT514" s="31"/>
      <c r="BU514" s="31"/>
      <c r="BV514" s="31"/>
      <c r="BW514" s="31"/>
      <c r="BX514" s="31"/>
      <c r="BY514" s="31"/>
      <c r="BZ514" s="31"/>
      <c r="CA514" s="31"/>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row>
    <row r="515" spans="1:189" s="64" customFormat="1" x14ac:dyDescent="0.2">
      <c r="A515" s="544"/>
      <c r="B515" s="545"/>
      <c r="C515" s="546"/>
      <c r="E515" s="575"/>
      <c r="F515" s="575"/>
      <c r="G515" s="30"/>
      <c r="H515" s="575"/>
      <c r="I515" s="575"/>
      <c r="J515" s="30"/>
      <c r="K515" s="575"/>
      <c r="L515" s="575"/>
      <c r="M515" s="30"/>
      <c r="N515" s="575"/>
      <c r="O515" s="575"/>
      <c r="P515" s="30"/>
      <c r="Q515" s="575"/>
      <c r="R515" s="575"/>
      <c r="S515" s="30"/>
      <c r="T515" s="575"/>
      <c r="U515" s="575"/>
      <c r="V515" s="30"/>
      <c r="W515" s="575"/>
      <c r="X515" s="575"/>
      <c r="Y515" s="30"/>
      <c r="Z515" s="575"/>
      <c r="AA515" s="575"/>
      <c r="AB515" s="30"/>
      <c r="AC515" s="575"/>
      <c r="AD515" s="575"/>
      <c r="AE515" s="30"/>
      <c r="AF515" s="575"/>
      <c r="AG515" s="575"/>
      <c r="AH515" s="30"/>
      <c r="AI515" s="575"/>
      <c r="AJ515" s="575"/>
      <c r="AK515" s="30"/>
      <c r="AL515" s="575"/>
      <c r="AM515" s="575"/>
      <c r="AN515" s="30"/>
      <c r="AO515" s="575"/>
      <c r="AP515" s="575"/>
      <c r="AQ515" s="30"/>
      <c r="AR515" s="575"/>
      <c r="AS515" s="575"/>
      <c r="AT515" s="30"/>
      <c r="AU515" s="575"/>
      <c r="AV515" s="575"/>
      <c r="AW515" s="30"/>
      <c r="AX515" s="575"/>
      <c r="AY515" s="575"/>
      <c r="AZ515" s="30"/>
      <c r="BA515" s="575"/>
      <c r="BB515" s="575"/>
      <c r="BC515" s="30"/>
      <c r="BD515" s="575"/>
      <c r="BE515" s="575"/>
      <c r="BF515" s="30"/>
      <c r="BG515" s="575"/>
      <c r="BH515" s="575"/>
      <c r="BI515" s="30"/>
      <c r="BJ515" s="575"/>
      <c r="BK515" s="575"/>
      <c r="BM515" s="31"/>
      <c r="BN515" s="31"/>
      <c r="BO515" s="31"/>
      <c r="BP515" s="31"/>
      <c r="BQ515" s="31"/>
      <c r="BR515" s="31"/>
      <c r="BS515" s="31"/>
      <c r="BT515" s="31"/>
      <c r="BU515" s="31"/>
      <c r="BV515" s="31"/>
      <c r="BW515" s="31"/>
      <c r="BX515" s="31"/>
      <c r="BY515" s="31"/>
      <c r="BZ515" s="31"/>
      <c r="CA515" s="31"/>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row>
    <row r="516" spans="1:189" s="64" customFormat="1" x14ac:dyDescent="0.2">
      <c r="A516" s="544"/>
      <c r="B516" s="545"/>
      <c r="C516" s="546"/>
      <c r="E516" s="575"/>
      <c r="F516" s="575"/>
      <c r="G516" s="30"/>
      <c r="H516" s="575"/>
      <c r="I516" s="575"/>
      <c r="J516" s="30"/>
      <c r="K516" s="575"/>
      <c r="L516" s="575"/>
      <c r="M516" s="30"/>
      <c r="N516" s="575"/>
      <c r="O516" s="575"/>
      <c r="P516" s="30"/>
      <c r="Q516" s="575"/>
      <c r="R516" s="575"/>
      <c r="S516" s="30"/>
      <c r="T516" s="575"/>
      <c r="U516" s="575"/>
      <c r="V516" s="30"/>
      <c r="W516" s="575"/>
      <c r="X516" s="575"/>
      <c r="Y516" s="30"/>
      <c r="Z516" s="575"/>
      <c r="AA516" s="575"/>
      <c r="AB516" s="30"/>
      <c r="AC516" s="575"/>
      <c r="AD516" s="575"/>
      <c r="AE516" s="30"/>
      <c r="AF516" s="575"/>
      <c r="AG516" s="575"/>
      <c r="AH516" s="30"/>
      <c r="AI516" s="575"/>
      <c r="AJ516" s="575"/>
      <c r="AK516" s="30"/>
      <c r="AL516" s="575"/>
      <c r="AM516" s="575"/>
      <c r="AN516" s="30"/>
      <c r="AO516" s="575"/>
      <c r="AP516" s="575"/>
      <c r="AQ516" s="30"/>
      <c r="AR516" s="575"/>
      <c r="AS516" s="575"/>
      <c r="AT516" s="30"/>
      <c r="AU516" s="575"/>
      <c r="AV516" s="575"/>
      <c r="AW516" s="30"/>
      <c r="AX516" s="575"/>
      <c r="AY516" s="575"/>
      <c r="AZ516" s="30"/>
      <c r="BA516" s="575"/>
      <c r="BB516" s="575"/>
      <c r="BC516" s="30"/>
      <c r="BD516" s="575"/>
      <c r="BE516" s="575"/>
      <c r="BF516" s="30"/>
      <c r="BG516" s="575"/>
      <c r="BH516" s="575"/>
      <c r="BI516" s="30"/>
      <c r="BJ516" s="575"/>
      <c r="BK516" s="575"/>
      <c r="BM516" s="31"/>
      <c r="BN516" s="31"/>
      <c r="BO516" s="31"/>
      <c r="BP516" s="31"/>
      <c r="BQ516" s="31"/>
      <c r="BR516" s="31"/>
      <c r="BS516" s="31"/>
      <c r="BT516" s="31"/>
      <c r="BU516" s="31"/>
      <c r="BV516" s="31"/>
      <c r="BW516" s="31"/>
      <c r="BX516" s="31"/>
      <c r="BY516" s="31"/>
      <c r="BZ516" s="31"/>
      <c r="CA516" s="31"/>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row>
    <row r="517" spans="1:189" s="64" customFormat="1" x14ac:dyDescent="0.2">
      <c r="A517" s="544"/>
      <c r="B517" s="545"/>
      <c r="C517" s="546"/>
      <c r="E517" s="575"/>
      <c r="F517" s="575"/>
      <c r="G517" s="30"/>
      <c r="H517" s="575"/>
      <c r="I517" s="575"/>
      <c r="J517" s="30"/>
      <c r="K517" s="575"/>
      <c r="L517" s="575"/>
      <c r="M517" s="30"/>
      <c r="N517" s="575"/>
      <c r="O517" s="575"/>
      <c r="P517" s="30"/>
      <c r="Q517" s="575"/>
      <c r="R517" s="575"/>
      <c r="S517" s="30"/>
      <c r="T517" s="575"/>
      <c r="U517" s="575"/>
      <c r="V517" s="30"/>
      <c r="W517" s="575"/>
      <c r="X517" s="575"/>
      <c r="Y517" s="30"/>
      <c r="Z517" s="575"/>
      <c r="AA517" s="575"/>
      <c r="AB517" s="30"/>
      <c r="AC517" s="575"/>
      <c r="AD517" s="575"/>
      <c r="AE517" s="30"/>
      <c r="AF517" s="575"/>
      <c r="AG517" s="575"/>
      <c r="AH517" s="30"/>
      <c r="AI517" s="575"/>
      <c r="AJ517" s="575"/>
      <c r="AK517" s="30"/>
      <c r="AL517" s="575"/>
      <c r="AM517" s="575"/>
      <c r="AN517" s="30"/>
      <c r="AO517" s="575"/>
      <c r="AP517" s="575"/>
      <c r="AQ517" s="30"/>
      <c r="AR517" s="575"/>
      <c r="AS517" s="575"/>
      <c r="AT517" s="30"/>
      <c r="AU517" s="575"/>
      <c r="AV517" s="575"/>
      <c r="AW517" s="30"/>
      <c r="AX517" s="575"/>
      <c r="AY517" s="575"/>
      <c r="AZ517" s="30"/>
      <c r="BA517" s="575"/>
      <c r="BB517" s="575"/>
      <c r="BC517" s="30"/>
      <c r="BD517" s="575"/>
      <c r="BE517" s="575"/>
      <c r="BF517" s="30"/>
      <c r="BG517" s="575"/>
      <c r="BH517" s="575"/>
      <c r="BI517" s="30"/>
      <c r="BJ517" s="575"/>
      <c r="BK517" s="575"/>
      <c r="BM517" s="31"/>
      <c r="BN517" s="31"/>
      <c r="BO517" s="31"/>
      <c r="BP517" s="31"/>
      <c r="BQ517" s="31"/>
      <c r="BR517" s="31"/>
      <c r="BS517" s="31"/>
      <c r="BT517" s="31"/>
      <c r="BU517" s="31"/>
      <c r="BV517" s="31"/>
      <c r="BW517" s="31"/>
      <c r="BX517" s="31"/>
      <c r="BY517" s="31"/>
      <c r="BZ517" s="31"/>
      <c r="CA517" s="31"/>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row>
    <row r="518" spans="1:189" s="64" customFormat="1" x14ac:dyDescent="0.2">
      <c r="A518" s="544"/>
      <c r="B518" s="545"/>
      <c r="C518" s="546"/>
      <c r="E518" s="575"/>
      <c r="F518" s="575"/>
      <c r="G518" s="30"/>
      <c r="H518" s="575"/>
      <c r="I518" s="575"/>
      <c r="J518" s="30"/>
      <c r="K518" s="575"/>
      <c r="L518" s="575"/>
      <c r="M518" s="30"/>
      <c r="N518" s="575"/>
      <c r="O518" s="575"/>
      <c r="P518" s="30"/>
      <c r="Q518" s="575"/>
      <c r="R518" s="575"/>
      <c r="S518" s="30"/>
      <c r="T518" s="575"/>
      <c r="U518" s="575"/>
      <c r="V518" s="30"/>
      <c r="W518" s="575"/>
      <c r="X518" s="575"/>
      <c r="Y518" s="30"/>
      <c r="Z518" s="575"/>
      <c r="AA518" s="575"/>
      <c r="AB518" s="30"/>
      <c r="AC518" s="575"/>
      <c r="AD518" s="575"/>
      <c r="AE518" s="30"/>
      <c r="AF518" s="575"/>
      <c r="AG518" s="575"/>
      <c r="AH518" s="30"/>
      <c r="AI518" s="575"/>
      <c r="AJ518" s="575"/>
      <c r="AK518" s="30"/>
      <c r="AL518" s="575"/>
      <c r="AM518" s="575"/>
      <c r="AN518" s="30"/>
      <c r="AO518" s="575"/>
      <c r="AP518" s="575"/>
      <c r="AQ518" s="30"/>
      <c r="AR518" s="575"/>
      <c r="AS518" s="575"/>
      <c r="AT518" s="30"/>
      <c r="AU518" s="575"/>
      <c r="AV518" s="575"/>
      <c r="AW518" s="30"/>
      <c r="AX518" s="575"/>
      <c r="AY518" s="575"/>
      <c r="AZ518" s="30"/>
      <c r="BA518" s="575"/>
      <c r="BB518" s="575"/>
      <c r="BC518" s="30"/>
      <c r="BD518" s="575"/>
      <c r="BE518" s="575"/>
      <c r="BF518" s="30"/>
      <c r="BG518" s="575"/>
      <c r="BH518" s="575"/>
      <c r="BI518" s="30"/>
      <c r="BJ518" s="575"/>
      <c r="BK518" s="575"/>
      <c r="BM518" s="31"/>
      <c r="BN518" s="31"/>
      <c r="BO518" s="31"/>
      <c r="BP518" s="31"/>
      <c r="BQ518" s="31"/>
      <c r="BR518" s="31"/>
      <c r="BS518" s="31"/>
      <c r="BT518" s="31"/>
      <c r="BU518" s="31"/>
      <c r="BV518" s="31"/>
      <c r="BW518" s="31"/>
      <c r="BX518" s="31"/>
      <c r="BY518" s="31"/>
      <c r="BZ518" s="31"/>
      <c r="CA518" s="31"/>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row>
    <row r="519" spans="1:189" s="64" customFormat="1" x14ac:dyDescent="0.2">
      <c r="A519" s="544"/>
      <c r="B519" s="545"/>
      <c r="C519" s="546"/>
      <c r="E519" s="575"/>
      <c r="F519" s="575"/>
      <c r="G519" s="30"/>
      <c r="H519" s="575"/>
      <c r="I519" s="575"/>
      <c r="J519" s="30"/>
      <c r="K519" s="575"/>
      <c r="L519" s="575"/>
      <c r="M519" s="30"/>
      <c r="N519" s="575"/>
      <c r="O519" s="575"/>
      <c r="P519" s="30"/>
      <c r="Q519" s="575"/>
      <c r="R519" s="575"/>
      <c r="S519" s="30"/>
      <c r="T519" s="575"/>
      <c r="U519" s="575"/>
      <c r="V519" s="30"/>
      <c r="W519" s="575"/>
      <c r="X519" s="575"/>
      <c r="Y519" s="30"/>
      <c r="Z519" s="575"/>
      <c r="AA519" s="575"/>
      <c r="AB519" s="30"/>
      <c r="AC519" s="575"/>
      <c r="AD519" s="575"/>
      <c r="AE519" s="30"/>
      <c r="AF519" s="575"/>
      <c r="AG519" s="575"/>
      <c r="AH519" s="30"/>
      <c r="AI519" s="575"/>
      <c r="AJ519" s="575"/>
      <c r="AK519" s="30"/>
      <c r="AL519" s="575"/>
      <c r="AM519" s="575"/>
      <c r="AN519" s="30"/>
      <c r="AO519" s="575"/>
      <c r="AP519" s="575"/>
      <c r="AQ519" s="30"/>
      <c r="AR519" s="575"/>
      <c r="AS519" s="575"/>
      <c r="AT519" s="30"/>
      <c r="AU519" s="575"/>
      <c r="AV519" s="575"/>
      <c r="AW519" s="30"/>
      <c r="AX519" s="575"/>
      <c r="AY519" s="575"/>
      <c r="AZ519" s="30"/>
      <c r="BA519" s="575"/>
      <c r="BB519" s="575"/>
      <c r="BC519" s="30"/>
      <c r="BD519" s="575"/>
      <c r="BE519" s="575"/>
      <c r="BF519" s="30"/>
      <c r="BG519" s="575"/>
      <c r="BH519" s="575"/>
      <c r="BI519" s="30"/>
      <c r="BJ519" s="575"/>
      <c r="BK519" s="575"/>
      <c r="BM519" s="31"/>
      <c r="BN519" s="31"/>
      <c r="BO519" s="31"/>
      <c r="BP519" s="31"/>
      <c r="BQ519" s="31"/>
      <c r="BR519" s="31"/>
      <c r="BS519" s="31"/>
      <c r="BT519" s="31"/>
      <c r="BU519" s="31"/>
      <c r="BV519" s="31"/>
      <c r="BW519" s="31"/>
      <c r="BX519" s="31"/>
      <c r="BY519" s="31"/>
      <c r="BZ519" s="31"/>
      <c r="CA519" s="31"/>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row>
    <row r="520" spans="1:189" s="64" customFormat="1" x14ac:dyDescent="0.2">
      <c r="A520" s="544"/>
      <c r="B520" s="545"/>
      <c r="C520" s="546"/>
      <c r="E520" s="575"/>
      <c r="F520" s="575"/>
      <c r="G520" s="30"/>
      <c r="H520" s="575"/>
      <c r="I520" s="575"/>
      <c r="J520" s="30"/>
      <c r="K520" s="575"/>
      <c r="L520" s="575"/>
      <c r="M520" s="30"/>
      <c r="N520" s="575"/>
      <c r="O520" s="575"/>
      <c r="P520" s="30"/>
      <c r="Q520" s="575"/>
      <c r="R520" s="575"/>
      <c r="S520" s="30"/>
      <c r="T520" s="575"/>
      <c r="U520" s="575"/>
      <c r="V520" s="30"/>
      <c r="W520" s="575"/>
      <c r="X520" s="575"/>
      <c r="Y520" s="30"/>
      <c r="Z520" s="575"/>
      <c r="AA520" s="575"/>
      <c r="AB520" s="30"/>
      <c r="AC520" s="575"/>
      <c r="AD520" s="575"/>
      <c r="AE520" s="30"/>
      <c r="AF520" s="575"/>
      <c r="AG520" s="575"/>
      <c r="AH520" s="30"/>
      <c r="AI520" s="575"/>
      <c r="AJ520" s="575"/>
      <c r="AK520" s="30"/>
      <c r="AL520" s="575"/>
      <c r="AM520" s="575"/>
      <c r="AN520" s="30"/>
      <c r="AO520" s="575"/>
      <c r="AP520" s="575"/>
      <c r="AQ520" s="30"/>
      <c r="AR520" s="575"/>
      <c r="AS520" s="575"/>
      <c r="AT520" s="30"/>
      <c r="AU520" s="575"/>
      <c r="AV520" s="575"/>
      <c r="AW520" s="30"/>
      <c r="AX520" s="575"/>
      <c r="AY520" s="575"/>
      <c r="AZ520" s="30"/>
      <c r="BA520" s="575"/>
      <c r="BB520" s="575"/>
      <c r="BC520" s="30"/>
      <c r="BD520" s="575"/>
      <c r="BE520" s="575"/>
      <c r="BF520" s="30"/>
      <c r="BG520" s="575"/>
      <c r="BH520" s="575"/>
      <c r="BI520" s="30"/>
      <c r="BJ520" s="575"/>
      <c r="BK520" s="575"/>
      <c r="BM520" s="31"/>
      <c r="BN520" s="31"/>
      <c r="BO520" s="31"/>
      <c r="BP520" s="31"/>
      <c r="BQ520" s="31"/>
      <c r="BR520" s="31"/>
      <c r="BS520" s="31"/>
      <c r="BT520" s="31"/>
      <c r="BU520" s="31"/>
      <c r="BV520" s="31"/>
      <c r="BW520" s="31"/>
      <c r="BX520" s="31"/>
      <c r="BY520" s="31"/>
      <c r="BZ520" s="31"/>
      <c r="CA520" s="31"/>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row>
    <row r="521" spans="1:189" s="64" customFormat="1" x14ac:dyDescent="0.2">
      <c r="A521" s="544"/>
      <c r="B521" s="545"/>
      <c r="C521" s="546"/>
      <c r="E521" s="575"/>
      <c r="F521" s="575"/>
      <c r="G521" s="30"/>
      <c r="H521" s="575"/>
      <c r="I521" s="575"/>
      <c r="J521" s="30"/>
      <c r="K521" s="575"/>
      <c r="L521" s="575"/>
      <c r="M521" s="30"/>
      <c r="N521" s="575"/>
      <c r="O521" s="575"/>
      <c r="P521" s="30"/>
      <c r="Q521" s="575"/>
      <c r="R521" s="575"/>
      <c r="S521" s="30"/>
      <c r="T521" s="575"/>
      <c r="U521" s="575"/>
      <c r="V521" s="30"/>
      <c r="W521" s="575"/>
      <c r="X521" s="575"/>
      <c r="Y521" s="30"/>
      <c r="Z521" s="575"/>
      <c r="AA521" s="575"/>
      <c r="AB521" s="30"/>
      <c r="AC521" s="575"/>
      <c r="AD521" s="575"/>
      <c r="AE521" s="30"/>
      <c r="AF521" s="575"/>
      <c r="AG521" s="575"/>
      <c r="AH521" s="30"/>
      <c r="AI521" s="575"/>
      <c r="AJ521" s="575"/>
      <c r="AK521" s="30"/>
      <c r="AL521" s="575"/>
      <c r="AM521" s="575"/>
      <c r="AN521" s="30"/>
      <c r="AO521" s="575"/>
      <c r="AP521" s="575"/>
      <c r="AQ521" s="30"/>
      <c r="AR521" s="575"/>
      <c r="AS521" s="575"/>
      <c r="AT521" s="30"/>
      <c r="AU521" s="575"/>
      <c r="AV521" s="575"/>
      <c r="AW521" s="30"/>
      <c r="AX521" s="575"/>
      <c r="AY521" s="575"/>
      <c r="AZ521" s="30"/>
      <c r="BA521" s="575"/>
      <c r="BB521" s="575"/>
      <c r="BC521" s="30"/>
      <c r="BD521" s="575"/>
      <c r="BE521" s="575"/>
      <c r="BF521" s="30"/>
      <c r="BG521" s="575"/>
      <c r="BH521" s="575"/>
      <c r="BI521" s="30"/>
      <c r="BJ521" s="575"/>
      <c r="BK521" s="575"/>
      <c r="BM521" s="31"/>
      <c r="BN521" s="31"/>
      <c r="BO521" s="31"/>
      <c r="BP521" s="31"/>
      <c r="BQ521" s="31"/>
      <c r="BR521" s="31"/>
      <c r="BS521" s="31"/>
      <c r="BT521" s="31"/>
      <c r="BU521" s="31"/>
      <c r="BV521" s="31"/>
      <c r="BW521" s="31"/>
      <c r="BX521" s="31"/>
      <c r="BY521" s="31"/>
      <c r="BZ521" s="31"/>
      <c r="CA521" s="31"/>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row>
    <row r="522" spans="1:189" s="64" customFormat="1" x14ac:dyDescent="0.2">
      <c r="A522" s="544"/>
      <c r="B522" s="545"/>
      <c r="C522" s="546"/>
      <c r="E522" s="575"/>
      <c r="F522" s="575"/>
      <c r="G522" s="30"/>
      <c r="H522" s="575"/>
      <c r="I522" s="575"/>
      <c r="J522" s="30"/>
      <c r="K522" s="575"/>
      <c r="L522" s="575"/>
      <c r="M522" s="30"/>
      <c r="N522" s="575"/>
      <c r="O522" s="575"/>
      <c r="P522" s="30"/>
      <c r="Q522" s="575"/>
      <c r="R522" s="575"/>
      <c r="S522" s="30"/>
      <c r="T522" s="575"/>
      <c r="U522" s="575"/>
      <c r="V522" s="30"/>
      <c r="W522" s="575"/>
      <c r="X522" s="575"/>
      <c r="Y522" s="30"/>
      <c r="Z522" s="575"/>
      <c r="AA522" s="575"/>
      <c r="AB522" s="30"/>
      <c r="AC522" s="575"/>
      <c r="AD522" s="575"/>
      <c r="AE522" s="30"/>
      <c r="AF522" s="575"/>
      <c r="AG522" s="575"/>
      <c r="AH522" s="30"/>
      <c r="AI522" s="575"/>
      <c r="AJ522" s="575"/>
      <c r="AK522" s="30"/>
      <c r="AL522" s="575"/>
      <c r="AM522" s="575"/>
      <c r="AN522" s="30"/>
      <c r="AO522" s="575"/>
      <c r="AP522" s="575"/>
      <c r="AQ522" s="30"/>
      <c r="AR522" s="575"/>
      <c r="AS522" s="575"/>
      <c r="AT522" s="30"/>
      <c r="AU522" s="575"/>
      <c r="AV522" s="575"/>
      <c r="AW522" s="30"/>
      <c r="AX522" s="575"/>
      <c r="AY522" s="575"/>
      <c r="AZ522" s="30"/>
      <c r="BA522" s="575"/>
      <c r="BB522" s="575"/>
      <c r="BC522" s="30"/>
      <c r="BD522" s="575"/>
      <c r="BE522" s="575"/>
      <c r="BF522" s="30"/>
      <c r="BG522" s="575"/>
      <c r="BH522" s="575"/>
      <c r="BI522" s="30"/>
      <c r="BJ522" s="575"/>
      <c r="BK522" s="575"/>
      <c r="BM522" s="31"/>
      <c r="BN522" s="31"/>
      <c r="BO522" s="31"/>
      <c r="BP522" s="31"/>
      <c r="BQ522" s="31"/>
      <c r="BR522" s="31"/>
      <c r="BS522" s="31"/>
      <c r="BT522" s="31"/>
      <c r="BU522" s="31"/>
      <c r="BV522" s="31"/>
      <c r="BW522" s="31"/>
      <c r="BX522" s="31"/>
      <c r="BY522" s="31"/>
      <c r="BZ522" s="31"/>
      <c r="CA522" s="31"/>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row>
    <row r="523" spans="1:189" s="64" customFormat="1" x14ac:dyDescent="0.2">
      <c r="A523" s="544"/>
      <c r="B523" s="545"/>
      <c r="C523" s="546"/>
      <c r="E523" s="575"/>
      <c r="F523" s="575"/>
      <c r="G523" s="30"/>
      <c r="H523" s="575"/>
      <c r="I523" s="575"/>
      <c r="J523" s="30"/>
      <c r="K523" s="575"/>
      <c r="L523" s="575"/>
      <c r="M523" s="30"/>
      <c r="N523" s="575"/>
      <c r="O523" s="575"/>
      <c r="P523" s="30"/>
      <c r="Q523" s="575"/>
      <c r="R523" s="575"/>
      <c r="S523" s="30"/>
      <c r="T523" s="575"/>
      <c r="U523" s="575"/>
      <c r="V523" s="30"/>
      <c r="W523" s="575"/>
      <c r="X523" s="575"/>
      <c r="Y523" s="30"/>
      <c r="Z523" s="575"/>
      <c r="AA523" s="575"/>
      <c r="AB523" s="30"/>
      <c r="AC523" s="575"/>
      <c r="AD523" s="575"/>
      <c r="AE523" s="30"/>
      <c r="AF523" s="575"/>
      <c r="AG523" s="575"/>
      <c r="AH523" s="30"/>
      <c r="AI523" s="575"/>
      <c r="AJ523" s="575"/>
      <c r="AK523" s="30"/>
      <c r="AL523" s="575"/>
      <c r="AM523" s="575"/>
      <c r="AN523" s="30"/>
      <c r="AO523" s="575"/>
      <c r="AP523" s="575"/>
      <c r="AQ523" s="30"/>
      <c r="AR523" s="575"/>
      <c r="AS523" s="575"/>
      <c r="AT523" s="30"/>
      <c r="AU523" s="575"/>
      <c r="AV523" s="575"/>
      <c r="AW523" s="30"/>
      <c r="AX523" s="575"/>
      <c r="AY523" s="575"/>
      <c r="AZ523" s="30"/>
      <c r="BA523" s="575"/>
      <c r="BB523" s="575"/>
      <c r="BC523" s="30"/>
      <c r="BD523" s="575"/>
      <c r="BE523" s="575"/>
      <c r="BF523" s="30"/>
      <c r="BG523" s="575"/>
      <c r="BH523" s="575"/>
      <c r="BI523" s="30"/>
      <c r="BJ523" s="575"/>
      <c r="BK523" s="575"/>
      <c r="BM523" s="31"/>
      <c r="BN523" s="31"/>
      <c r="BO523" s="31"/>
      <c r="BP523" s="31"/>
      <c r="BQ523" s="31"/>
      <c r="BR523" s="31"/>
      <c r="BS523" s="31"/>
      <c r="BT523" s="31"/>
      <c r="BU523" s="31"/>
      <c r="BV523" s="31"/>
      <c r="BW523" s="31"/>
      <c r="BX523" s="31"/>
      <c r="BY523" s="31"/>
      <c r="BZ523" s="31"/>
      <c r="CA523" s="31"/>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row>
    <row r="524" spans="1:189" s="64" customFormat="1" x14ac:dyDescent="0.2">
      <c r="A524" s="544"/>
      <c r="B524" s="545"/>
      <c r="C524" s="546"/>
      <c r="E524" s="575"/>
      <c r="F524" s="575"/>
      <c r="G524" s="30"/>
      <c r="H524" s="575"/>
      <c r="I524" s="575"/>
      <c r="J524" s="30"/>
      <c r="K524" s="575"/>
      <c r="L524" s="575"/>
      <c r="M524" s="30"/>
      <c r="N524" s="575"/>
      <c r="O524" s="575"/>
      <c r="P524" s="30"/>
      <c r="Q524" s="575"/>
      <c r="R524" s="575"/>
      <c r="S524" s="30"/>
      <c r="T524" s="575"/>
      <c r="U524" s="575"/>
      <c r="V524" s="30"/>
      <c r="W524" s="575"/>
      <c r="X524" s="575"/>
      <c r="Y524" s="30"/>
      <c r="Z524" s="575"/>
      <c r="AA524" s="575"/>
      <c r="AB524" s="30"/>
      <c r="AC524" s="575"/>
      <c r="AD524" s="575"/>
      <c r="AE524" s="30"/>
      <c r="AF524" s="575"/>
      <c r="AG524" s="575"/>
      <c r="AH524" s="30"/>
      <c r="AI524" s="575"/>
      <c r="AJ524" s="575"/>
      <c r="AK524" s="30"/>
      <c r="AL524" s="575"/>
      <c r="AM524" s="575"/>
      <c r="AN524" s="30"/>
      <c r="AO524" s="575"/>
      <c r="AP524" s="575"/>
      <c r="AQ524" s="30"/>
      <c r="AR524" s="575"/>
      <c r="AS524" s="575"/>
      <c r="AT524" s="30"/>
      <c r="AU524" s="575"/>
      <c r="AV524" s="575"/>
      <c r="AW524" s="30"/>
      <c r="AX524" s="575"/>
      <c r="AY524" s="575"/>
      <c r="AZ524" s="30"/>
      <c r="BA524" s="575"/>
      <c r="BB524" s="575"/>
      <c r="BC524" s="30"/>
      <c r="BD524" s="575"/>
      <c r="BE524" s="575"/>
      <c r="BF524" s="30"/>
      <c r="BG524" s="575"/>
      <c r="BH524" s="575"/>
      <c r="BI524" s="30"/>
      <c r="BJ524" s="575"/>
      <c r="BK524" s="575"/>
      <c r="BM524" s="31"/>
      <c r="BN524" s="31"/>
      <c r="BO524" s="31"/>
      <c r="BP524" s="31"/>
      <c r="BQ524" s="31"/>
      <c r="BR524" s="31"/>
      <c r="BS524" s="31"/>
      <c r="BT524" s="31"/>
      <c r="BU524" s="31"/>
      <c r="BV524" s="31"/>
      <c r="BW524" s="31"/>
      <c r="BX524" s="31"/>
      <c r="BY524" s="31"/>
      <c r="BZ524" s="31"/>
      <c r="CA524" s="31"/>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row>
    <row r="525" spans="1:189" s="64" customFormat="1" x14ac:dyDescent="0.2">
      <c r="A525" s="544"/>
      <c r="B525" s="545"/>
      <c r="C525" s="546"/>
      <c r="E525" s="575"/>
      <c r="F525" s="575"/>
      <c r="G525" s="30"/>
      <c r="H525" s="575"/>
      <c r="I525" s="575"/>
      <c r="J525" s="30"/>
      <c r="K525" s="575"/>
      <c r="L525" s="575"/>
      <c r="M525" s="30"/>
      <c r="N525" s="575"/>
      <c r="O525" s="575"/>
      <c r="P525" s="30"/>
      <c r="Q525" s="575"/>
      <c r="R525" s="575"/>
      <c r="S525" s="30"/>
      <c r="T525" s="575"/>
      <c r="U525" s="575"/>
      <c r="V525" s="30"/>
      <c r="W525" s="575"/>
      <c r="X525" s="575"/>
      <c r="Y525" s="30"/>
      <c r="Z525" s="575"/>
      <c r="AA525" s="575"/>
      <c r="AB525" s="30"/>
      <c r="AC525" s="575"/>
      <c r="AD525" s="575"/>
      <c r="AE525" s="30"/>
      <c r="AF525" s="575"/>
      <c r="AG525" s="575"/>
      <c r="AH525" s="30"/>
      <c r="AI525" s="575"/>
      <c r="AJ525" s="575"/>
      <c r="AK525" s="30"/>
      <c r="AL525" s="575"/>
      <c r="AM525" s="575"/>
      <c r="AN525" s="30"/>
      <c r="AO525" s="575"/>
      <c r="AP525" s="575"/>
      <c r="AQ525" s="30"/>
      <c r="AR525" s="575"/>
      <c r="AS525" s="575"/>
      <c r="AT525" s="30"/>
      <c r="AU525" s="575"/>
      <c r="AV525" s="575"/>
      <c r="AW525" s="30"/>
      <c r="AX525" s="575"/>
      <c r="AY525" s="575"/>
      <c r="AZ525" s="30"/>
      <c r="BA525" s="575"/>
      <c r="BB525" s="575"/>
      <c r="BC525" s="30"/>
      <c r="BD525" s="575"/>
      <c r="BE525" s="575"/>
      <c r="BF525" s="30"/>
      <c r="BG525" s="575"/>
      <c r="BH525" s="575"/>
      <c r="BI525" s="30"/>
      <c r="BJ525" s="575"/>
      <c r="BK525" s="575"/>
      <c r="BM525" s="31"/>
      <c r="BN525" s="31"/>
      <c r="BO525" s="31"/>
      <c r="BP525" s="31"/>
      <c r="BQ525" s="31"/>
      <c r="BR525" s="31"/>
      <c r="BS525" s="31"/>
      <c r="BT525" s="31"/>
      <c r="BU525" s="31"/>
      <c r="BV525" s="31"/>
      <c r="BW525" s="31"/>
      <c r="BX525" s="31"/>
      <c r="BY525" s="31"/>
      <c r="BZ525" s="31"/>
      <c r="CA525" s="31"/>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row>
    <row r="526" spans="1:189" s="64" customFormat="1" x14ac:dyDescent="0.2">
      <c r="A526" s="544"/>
      <c r="B526" s="545"/>
      <c r="C526" s="546"/>
      <c r="E526" s="575"/>
      <c r="F526" s="575"/>
      <c r="G526" s="30"/>
      <c r="H526" s="575"/>
      <c r="I526" s="575"/>
      <c r="J526" s="30"/>
      <c r="K526" s="575"/>
      <c r="L526" s="575"/>
      <c r="M526" s="30"/>
      <c r="N526" s="575"/>
      <c r="O526" s="575"/>
      <c r="P526" s="30"/>
      <c r="Q526" s="575"/>
      <c r="R526" s="575"/>
      <c r="S526" s="30"/>
      <c r="T526" s="575"/>
      <c r="U526" s="575"/>
      <c r="V526" s="30"/>
      <c r="W526" s="575"/>
      <c r="X526" s="575"/>
      <c r="Y526" s="30"/>
      <c r="Z526" s="575"/>
      <c r="AA526" s="575"/>
      <c r="AB526" s="30"/>
      <c r="AC526" s="575"/>
      <c r="AD526" s="575"/>
      <c r="AE526" s="30"/>
      <c r="AF526" s="575"/>
      <c r="AG526" s="575"/>
      <c r="AH526" s="30"/>
      <c r="AI526" s="575"/>
      <c r="AJ526" s="575"/>
      <c r="AK526" s="30"/>
      <c r="AL526" s="575"/>
      <c r="AM526" s="575"/>
      <c r="AN526" s="30"/>
      <c r="AO526" s="575"/>
      <c r="AP526" s="575"/>
      <c r="AQ526" s="30"/>
      <c r="AR526" s="575"/>
      <c r="AS526" s="575"/>
      <c r="AT526" s="30"/>
      <c r="AU526" s="575"/>
      <c r="AV526" s="575"/>
      <c r="AW526" s="30"/>
      <c r="AX526" s="575"/>
      <c r="AY526" s="575"/>
      <c r="AZ526" s="30"/>
      <c r="BA526" s="575"/>
      <c r="BB526" s="575"/>
      <c r="BC526" s="30"/>
      <c r="BD526" s="575"/>
      <c r="BE526" s="575"/>
      <c r="BF526" s="30"/>
      <c r="BG526" s="575"/>
      <c r="BH526" s="575"/>
      <c r="BI526" s="30"/>
      <c r="BJ526" s="575"/>
      <c r="BK526" s="575"/>
      <c r="BM526" s="31"/>
      <c r="BN526" s="31"/>
      <c r="BO526" s="31"/>
      <c r="BP526" s="31"/>
      <c r="BQ526" s="31"/>
      <c r="BR526" s="31"/>
      <c r="BS526" s="31"/>
      <c r="BT526" s="31"/>
      <c r="BU526" s="31"/>
      <c r="BV526" s="31"/>
      <c r="BW526" s="31"/>
      <c r="BX526" s="31"/>
      <c r="BY526" s="31"/>
      <c r="BZ526" s="31"/>
      <c r="CA526" s="31"/>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row>
    <row r="527" spans="1:189" s="64" customFormat="1" x14ac:dyDescent="0.2">
      <c r="A527" s="544"/>
      <c r="B527" s="545"/>
      <c r="C527" s="546"/>
      <c r="E527" s="575"/>
      <c r="F527" s="575"/>
      <c r="G527" s="30"/>
      <c r="H527" s="575"/>
      <c r="I527" s="575"/>
      <c r="J527" s="30"/>
      <c r="K527" s="575"/>
      <c r="L527" s="575"/>
      <c r="M527" s="30"/>
      <c r="N527" s="575"/>
      <c r="O527" s="575"/>
      <c r="P527" s="30"/>
      <c r="Q527" s="575"/>
      <c r="R527" s="575"/>
      <c r="S527" s="30"/>
      <c r="T527" s="575"/>
      <c r="U527" s="575"/>
      <c r="V527" s="30"/>
      <c r="W527" s="575"/>
      <c r="X527" s="575"/>
      <c r="Y527" s="30"/>
      <c r="Z527" s="575"/>
      <c r="AA527" s="575"/>
      <c r="AB527" s="30"/>
      <c r="AC527" s="575"/>
      <c r="AD527" s="575"/>
      <c r="AE527" s="30"/>
      <c r="AF527" s="575"/>
      <c r="AG527" s="575"/>
      <c r="AH527" s="30"/>
      <c r="AI527" s="575"/>
      <c r="AJ527" s="575"/>
      <c r="AK527" s="30"/>
      <c r="AL527" s="575"/>
      <c r="AM527" s="575"/>
      <c r="AN527" s="30"/>
      <c r="AO527" s="575"/>
      <c r="AP527" s="575"/>
      <c r="AQ527" s="30"/>
      <c r="AR527" s="575"/>
      <c r="AS527" s="575"/>
      <c r="AT527" s="30"/>
      <c r="AU527" s="575"/>
      <c r="AV527" s="575"/>
      <c r="AW527" s="30"/>
      <c r="AX527" s="575"/>
      <c r="AY527" s="575"/>
      <c r="AZ527" s="30"/>
      <c r="BA527" s="575"/>
      <c r="BB527" s="575"/>
      <c r="BC527" s="30"/>
      <c r="BD527" s="575"/>
      <c r="BE527" s="575"/>
      <c r="BF527" s="30"/>
      <c r="BG527" s="575"/>
      <c r="BH527" s="575"/>
      <c r="BI527" s="30"/>
      <c r="BJ527" s="575"/>
      <c r="BK527" s="575"/>
      <c r="BM527" s="31"/>
      <c r="BN527" s="31"/>
      <c r="BO527" s="31"/>
      <c r="BP527" s="31"/>
      <c r="BQ527" s="31"/>
      <c r="BR527" s="31"/>
      <c r="BS527" s="31"/>
      <c r="BT527" s="31"/>
      <c r="BU527" s="31"/>
      <c r="BV527" s="31"/>
      <c r="BW527" s="31"/>
      <c r="BX527" s="31"/>
      <c r="BY527" s="31"/>
      <c r="BZ527" s="31"/>
      <c r="CA527" s="31"/>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row>
    <row r="528" spans="1:189" s="64" customFormat="1" x14ac:dyDescent="0.2">
      <c r="A528" s="544"/>
      <c r="B528" s="545"/>
      <c r="C528" s="546"/>
      <c r="E528" s="575"/>
      <c r="F528" s="575"/>
      <c r="G528" s="30"/>
      <c r="H528" s="575"/>
      <c r="I528" s="575"/>
      <c r="J528" s="30"/>
      <c r="K528" s="575"/>
      <c r="L528" s="575"/>
      <c r="M528" s="30"/>
      <c r="N528" s="575"/>
      <c r="O528" s="575"/>
      <c r="P528" s="30"/>
      <c r="Q528" s="575"/>
      <c r="R528" s="575"/>
      <c r="S528" s="30"/>
      <c r="T528" s="575"/>
      <c r="U528" s="575"/>
      <c r="V528" s="30"/>
      <c r="W528" s="575"/>
      <c r="X528" s="575"/>
      <c r="Y528" s="30"/>
      <c r="Z528" s="575"/>
      <c r="AA528" s="575"/>
      <c r="AB528" s="30"/>
      <c r="AC528" s="575"/>
      <c r="AD528" s="575"/>
      <c r="AE528" s="30"/>
      <c r="AF528" s="575"/>
      <c r="AG528" s="575"/>
      <c r="AH528" s="30"/>
      <c r="AI528" s="575"/>
      <c r="AJ528" s="575"/>
      <c r="AK528" s="30"/>
      <c r="AL528" s="575"/>
      <c r="AM528" s="575"/>
      <c r="AN528" s="30"/>
      <c r="AO528" s="575"/>
      <c r="AP528" s="575"/>
      <c r="AQ528" s="30"/>
      <c r="AR528" s="575"/>
      <c r="AS528" s="575"/>
      <c r="AT528" s="30"/>
      <c r="AU528" s="575"/>
      <c r="AV528" s="575"/>
      <c r="AW528" s="30"/>
      <c r="AX528" s="575"/>
      <c r="AY528" s="575"/>
      <c r="AZ528" s="30"/>
      <c r="BA528" s="575"/>
      <c r="BB528" s="575"/>
      <c r="BC528" s="30"/>
      <c r="BD528" s="575"/>
      <c r="BE528" s="575"/>
      <c r="BF528" s="30"/>
      <c r="BG528" s="575"/>
      <c r="BH528" s="575"/>
      <c r="BI528" s="30"/>
      <c r="BJ528" s="575"/>
      <c r="BK528" s="575"/>
      <c r="BM528" s="31"/>
      <c r="BN528" s="31"/>
      <c r="BO528" s="31"/>
      <c r="BP528" s="31"/>
      <c r="BQ528" s="31"/>
      <c r="BR528" s="31"/>
      <c r="BS528" s="31"/>
      <c r="BT528" s="31"/>
      <c r="BU528" s="31"/>
      <c r="BV528" s="31"/>
      <c r="BW528" s="31"/>
      <c r="BX528" s="31"/>
      <c r="BY528" s="31"/>
      <c r="BZ528" s="31"/>
      <c r="CA528" s="31"/>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row>
    <row r="529" spans="1:189" s="64" customFormat="1" x14ac:dyDescent="0.2">
      <c r="A529" s="544"/>
      <c r="B529" s="545"/>
      <c r="C529" s="546"/>
      <c r="E529" s="575"/>
      <c r="F529" s="575"/>
      <c r="G529" s="30"/>
      <c r="H529" s="575"/>
      <c r="I529" s="575"/>
      <c r="J529" s="30"/>
      <c r="K529" s="575"/>
      <c r="L529" s="575"/>
      <c r="M529" s="30"/>
      <c r="N529" s="575"/>
      <c r="O529" s="575"/>
      <c r="P529" s="30"/>
      <c r="Q529" s="575"/>
      <c r="R529" s="575"/>
      <c r="S529" s="30"/>
      <c r="T529" s="575"/>
      <c r="U529" s="575"/>
      <c r="V529" s="30"/>
      <c r="W529" s="575"/>
      <c r="X529" s="575"/>
      <c r="Y529" s="30"/>
      <c r="Z529" s="575"/>
      <c r="AA529" s="575"/>
      <c r="AB529" s="30"/>
      <c r="AC529" s="575"/>
      <c r="AD529" s="575"/>
      <c r="AE529" s="30"/>
      <c r="AF529" s="575"/>
      <c r="AG529" s="575"/>
      <c r="AH529" s="30"/>
      <c r="AI529" s="575"/>
      <c r="AJ529" s="575"/>
      <c r="AK529" s="30"/>
      <c r="AL529" s="575"/>
      <c r="AM529" s="575"/>
      <c r="AN529" s="30"/>
      <c r="AO529" s="575"/>
      <c r="AP529" s="575"/>
      <c r="AQ529" s="30"/>
      <c r="AR529" s="575"/>
      <c r="AS529" s="575"/>
      <c r="AT529" s="30"/>
      <c r="AU529" s="575"/>
      <c r="AV529" s="575"/>
      <c r="AW529" s="30"/>
      <c r="AX529" s="575"/>
      <c r="AY529" s="575"/>
      <c r="AZ529" s="30"/>
      <c r="BA529" s="575"/>
      <c r="BB529" s="575"/>
      <c r="BC529" s="30"/>
      <c r="BD529" s="575"/>
      <c r="BE529" s="575"/>
      <c r="BF529" s="30"/>
      <c r="BG529" s="575"/>
      <c r="BH529" s="575"/>
      <c r="BI529" s="30"/>
      <c r="BJ529" s="575"/>
      <c r="BK529" s="575"/>
      <c r="BM529" s="31"/>
      <c r="BN529" s="31"/>
      <c r="BO529" s="31"/>
      <c r="BP529" s="31"/>
      <c r="BQ529" s="31"/>
      <c r="BR529" s="31"/>
      <c r="BS529" s="31"/>
      <c r="BT529" s="31"/>
      <c r="BU529" s="31"/>
      <c r="BV529" s="31"/>
      <c r="BW529" s="31"/>
      <c r="BX529" s="31"/>
      <c r="BY529" s="31"/>
      <c r="BZ529" s="31"/>
      <c r="CA529" s="31"/>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row>
    <row r="530" spans="1:189" s="64" customFormat="1" x14ac:dyDescent="0.2">
      <c r="A530" s="544"/>
      <c r="B530" s="545"/>
      <c r="C530" s="546"/>
      <c r="E530" s="575"/>
      <c r="F530" s="575"/>
      <c r="G530" s="30"/>
      <c r="H530" s="575"/>
      <c r="I530" s="575"/>
      <c r="J530" s="30"/>
      <c r="K530" s="575"/>
      <c r="L530" s="575"/>
      <c r="M530" s="30"/>
      <c r="N530" s="575"/>
      <c r="O530" s="575"/>
      <c r="P530" s="30"/>
      <c r="Q530" s="575"/>
      <c r="R530" s="575"/>
      <c r="S530" s="30"/>
      <c r="T530" s="575"/>
      <c r="U530" s="575"/>
      <c r="V530" s="30"/>
      <c r="W530" s="575"/>
      <c r="X530" s="575"/>
      <c r="Y530" s="30"/>
      <c r="Z530" s="575"/>
      <c r="AA530" s="575"/>
      <c r="AB530" s="30"/>
      <c r="AC530" s="575"/>
      <c r="AD530" s="575"/>
      <c r="AE530" s="30"/>
      <c r="AF530" s="575"/>
      <c r="AG530" s="575"/>
      <c r="AH530" s="30"/>
      <c r="AI530" s="575"/>
      <c r="AJ530" s="575"/>
      <c r="AK530" s="30"/>
      <c r="AL530" s="575"/>
      <c r="AM530" s="575"/>
      <c r="AN530" s="30"/>
      <c r="AO530" s="575"/>
      <c r="AP530" s="575"/>
      <c r="AQ530" s="30"/>
      <c r="AR530" s="575"/>
      <c r="AS530" s="575"/>
      <c r="AT530" s="30"/>
      <c r="AU530" s="575"/>
      <c r="AV530" s="575"/>
      <c r="AW530" s="30"/>
      <c r="AX530" s="575"/>
      <c r="AY530" s="575"/>
      <c r="AZ530" s="30"/>
      <c r="BA530" s="575"/>
      <c r="BB530" s="575"/>
      <c r="BC530" s="30"/>
      <c r="BD530" s="575"/>
      <c r="BE530" s="575"/>
      <c r="BF530" s="30"/>
      <c r="BG530" s="575"/>
      <c r="BH530" s="575"/>
      <c r="BI530" s="30"/>
      <c r="BJ530" s="575"/>
      <c r="BK530" s="575"/>
      <c r="BM530" s="31"/>
      <c r="BN530" s="31"/>
      <c r="BO530" s="31"/>
      <c r="BP530" s="31"/>
      <c r="BQ530" s="31"/>
      <c r="BR530" s="31"/>
      <c r="BS530" s="31"/>
      <c r="BT530" s="31"/>
      <c r="BU530" s="31"/>
      <c r="BV530" s="31"/>
      <c r="BW530" s="31"/>
      <c r="BX530" s="31"/>
      <c r="BY530" s="31"/>
      <c r="BZ530" s="31"/>
      <c r="CA530" s="31"/>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row>
    <row r="531" spans="1:189" s="64" customFormat="1" x14ac:dyDescent="0.2">
      <c r="A531" s="544"/>
      <c r="B531" s="545"/>
      <c r="C531" s="546"/>
      <c r="E531" s="575"/>
      <c r="F531" s="575"/>
      <c r="G531" s="30"/>
      <c r="H531" s="575"/>
      <c r="I531" s="575"/>
      <c r="J531" s="30"/>
      <c r="K531" s="575"/>
      <c r="L531" s="575"/>
      <c r="M531" s="30"/>
      <c r="N531" s="575"/>
      <c r="O531" s="575"/>
      <c r="P531" s="30"/>
      <c r="Q531" s="575"/>
      <c r="R531" s="575"/>
      <c r="S531" s="30"/>
      <c r="T531" s="575"/>
      <c r="U531" s="575"/>
      <c r="V531" s="30"/>
      <c r="W531" s="575"/>
      <c r="X531" s="575"/>
      <c r="Y531" s="30"/>
      <c r="Z531" s="575"/>
      <c r="AA531" s="575"/>
      <c r="AB531" s="30"/>
      <c r="AC531" s="575"/>
      <c r="AD531" s="575"/>
      <c r="AE531" s="30"/>
      <c r="AF531" s="575"/>
      <c r="AG531" s="575"/>
      <c r="AH531" s="30"/>
      <c r="AI531" s="575"/>
      <c r="AJ531" s="575"/>
      <c r="AK531" s="30"/>
      <c r="AL531" s="575"/>
      <c r="AM531" s="575"/>
      <c r="AN531" s="30"/>
      <c r="AO531" s="575"/>
      <c r="AP531" s="575"/>
      <c r="AQ531" s="30"/>
      <c r="AR531" s="575"/>
      <c r="AS531" s="575"/>
      <c r="AT531" s="30"/>
      <c r="AU531" s="575"/>
      <c r="AV531" s="575"/>
      <c r="AW531" s="30"/>
      <c r="AX531" s="575"/>
      <c r="AY531" s="575"/>
      <c r="AZ531" s="30"/>
      <c r="BA531" s="575"/>
      <c r="BB531" s="575"/>
      <c r="BC531" s="30"/>
      <c r="BD531" s="575"/>
      <c r="BE531" s="575"/>
      <c r="BF531" s="30"/>
      <c r="BG531" s="575"/>
      <c r="BH531" s="575"/>
      <c r="BI531" s="30"/>
      <c r="BJ531" s="575"/>
      <c r="BK531" s="575"/>
      <c r="BM531" s="31"/>
      <c r="BN531" s="31"/>
      <c r="BO531" s="31"/>
      <c r="BP531" s="31"/>
      <c r="BQ531" s="31"/>
      <c r="BR531" s="31"/>
      <c r="BS531" s="31"/>
      <c r="BT531" s="31"/>
      <c r="BU531" s="31"/>
      <c r="BV531" s="31"/>
      <c r="BW531" s="31"/>
      <c r="BX531" s="31"/>
      <c r="BY531" s="31"/>
      <c r="BZ531" s="31"/>
      <c r="CA531" s="31"/>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row>
    <row r="532" spans="1:189" s="64" customFormat="1" x14ac:dyDescent="0.2">
      <c r="A532" s="544"/>
      <c r="B532" s="545"/>
      <c r="C532" s="546"/>
      <c r="E532" s="575"/>
      <c r="F532" s="575"/>
      <c r="G532" s="30"/>
      <c r="H532" s="575"/>
      <c r="I532" s="575"/>
      <c r="J532" s="30"/>
      <c r="K532" s="575"/>
      <c r="L532" s="575"/>
      <c r="M532" s="30"/>
      <c r="N532" s="575"/>
      <c r="O532" s="575"/>
      <c r="P532" s="30"/>
      <c r="Q532" s="575"/>
      <c r="R532" s="575"/>
      <c r="S532" s="30"/>
      <c r="T532" s="575"/>
      <c r="U532" s="575"/>
      <c r="V532" s="30"/>
      <c r="W532" s="575"/>
      <c r="X532" s="575"/>
      <c r="Y532" s="30"/>
      <c r="Z532" s="575"/>
      <c r="AA532" s="575"/>
      <c r="AB532" s="30"/>
      <c r="AC532" s="575"/>
      <c r="AD532" s="575"/>
      <c r="AE532" s="30"/>
      <c r="AF532" s="575"/>
      <c r="AG532" s="575"/>
      <c r="AH532" s="30"/>
      <c r="AI532" s="575"/>
      <c r="AJ532" s="575"/>
      <c r="AK532" s="30"/>
      <c r="AL532" s="575"/>
      <c r="AM532" s="575"/>
      <c r="AN532" s="30"/>
      <c r="AO532" s="575"/>
      <c r="AP532" s="575"/>
      <c r="AQ532" s="30"/>
      <c r="AR532" s="575"/>
      <c r="AS532" s="575"/>
      <c r="AT532" s="30"/>
      <c r="AU532" s="575"/>
      <c r="AV532" s="575"/>
      <c r="AW532" s="30"/>
      <c r="AX532" s="575"/>
      <c r="AY532" s="575"/>
      <c r="AZ532" s="30"/>
      <c r="BA532" s="575"/>
      <c r="BB532" s="575"/>
      <c r="BC532" s="30"/>
      <c r="BD532" s="575"/>
      <c r="BE532" s="575"/>
      <c r="BF532" s="30"/>
      <c r="BG532" s="575"/>
      <c r="BH532" s="575"/>
      <c r="BI532" s="30"/>
      <c r="BJ532" s="575"/>
      <c r="BK532" s="575"/>
      <c r="BM532" s="31"/>
      <c r="BN532" s="31"/>
      <c r="BO532" s="31"/>
      <c r="BP532" s="31"/>
      <c r="BQ532" s="31"/>
      <c r="BR532" s="31"/>
      <c r="BS532" s="31"/>
      <c r="BT532" s="31"/>
      <c r="BU532" s="31"/>
      <c r="BV532" s="31"/>
      <c r="BW532" s="31"/>
      <c r="BX532" s="31"/>
      <c r="BY532" s="31"/>
      <c r="BZ532" s="31"/>
      <c r="CA532" s="31"/>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row>
    <row r="533" spans="1:189" s="64" customFormat="1" x14ac:dyDescent="0.2">
      <c r="A533" s="544"/>
      <c r="B533" s="545"/>
      <c r="C533" s="546"/>
      <c r="E533" s="575"/>
      <c r="F533" s="575"/>
      <c r="G533" s="30"/>
      <c r="H533" s="575"/>
      <c r="I533" s="575"/>
      <c r="J533" s="30"/>
      <c r="K533" s="575"/>
      <c r="L533" s="575"/>
      <c r="M533" s="30"/>
      <c r="N533" s="575"/>
      <c r="O533" s="575"/>
      <c r="P533" s="30"/>
      <c r="Q533" s="575"/>
      <c r="R533" s="575"/>
      <c r="S533" s="30"/>
      <c r="T533" s="575"/>
      <c r="U533" s="575"/>
      <c r="V533" s="30"/>
      <c r="W533" s="575"/>
      <c r="X533" s="575"/>
      <c r="Y533" s="30"/>
      <c r="Z533" s="575"/>
      <c r="AA533" s="575"/>
      <c r="AB533" s="30"/>
      <c r="AC533" s="575"/>
      <c r="AD533" s="575"/>
      <c r="AE533" s="30"/>
      <c r="AF533" s="575"/>
      <c r="AG533" s="575"/>
      <c r="AH533" s="30"/>
      <c r="AI533" s="575"/>
      <c r="AJ533" s="575"/>
      <c r="AK533" s="30"/>
      <c r="AL533" s="575"/>
      <c r="AM533" s="575"/>
      <c r="AN533" s="30"/>
      <c r="AO533" s="575"/>
      <c r="AP533" s="575"/>
      <c r="AQ533" s="30"/>
      <c r="AR533" s="575"/>
      <c r="AS533" s="575"/>
      <c r="AT533" s="30"/>
      <c r="AU533" s="575"/>
      <c r="AV533" s="575"/>
      <c r="AW533" s="30"/>
      <c r="AX533" s="575"/>
      <c r="AY533" s="575"/>
      <c r="AZ533" s="30"/>
      <c r="BA533" s="575"/>
      <c r="BB533" s="575"/>
      <c r="BC533" s="30"/>
      <c r="BD533" s="575"/>
      <c r="BE533" s="575"/>
      <c r="BF533" s="30"/>
      <c r="BG533" s="575"/>
      <c r="BH533" s="575"/>
      <c r="BI533" s="30"/>
      <c r="BJ533" s="575"/>
      <c r="BK533" s="575"/>
      <c r="BM533" s="31"/>
      <c r="BN533" s="31"/>
      <c r="BO533" s="31"/>
      <c r="BP533" s="31"/>
      <c r="BQ533" s="31"/>
      <c r="BR533" s="31"/>
      <c r="BS533" s="31"/>
      <c r="BT533" s="31"/>
      <c r="BU533" s="31"/>
      <c r="BV533" s="31"/>
      <c r="BW533" s="31"/>
      <c r="BX533" s="31"/>
      <c r="BY533" s="31"/>
      <c r="BZ533" s="31"/>
      <c r="CA533" s="31"/>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row>
    <row r="534" spans="1:189" s="64" customFormat="1" x14ac:dyDescent="0.2">
      <c r="A534" s="544"/>
      <c r="B534" s="545"/>
      <c r="C534" s="546"/>
      <c r="E534" s="575"/>
      <c r="F534" s="575"/>
      <c r="G534" s="30"/>
      <c r="H534" s="575"/>
      <c r="I534" s="575"/>
      <c r="J534" s="30"/>
      <c r="K534" s="575"/>
      <c r="L534" s="575"/>
      <c r="M534" s="30"/>
      <c r="N534" s="575"/>
      <c r="O534" s="575"/>
      <c r="P534" s="30"/>
      <c r="Q534" s="575"/>
      <c r="R534" s="575"/>
      <c r="S534" s="30"/>
      <c r="T534" s="575"/>
      <c r="U534" s="575"/>
      <c r="V534" s="30"/>
      <c r="W534" s="575"/>
      <c r="X534" s="575"/>
      <c r="Y534" s="30"/>
      <c r="Z534" s="575"/>
      <c r="AA534" s="575"/>
      <c r="AB534" s="30"/>
      <c r="AC534" s="575"/>
      <c r="AD534" s="575"/>
      <c r="AE534" s="30"/>
      <c r="AF534" s="575"/>
      <c r="AG534" s="575"/>
      <c r="AH534" s="30"/>
      <c r="AI534" s="575"/>
      <c r="AJ534" s="575"/>
      <c r="AK534" s="30"/>
      <c r="AL534" s="575"/>
      <c r="AM534" s="575"/>
      <c r="AN534" s="30"/>
      <c r="AO534" s="575"/>
      <c r="AP534" s="575"/>
      <c r="AQ534" s="30"/>
      <c r="AR534" s="575"/>
      <c r="AS534" s="575"/>
      <c r="AT534" s="30"/>
      <c r="AU534" s="575"/>
      <c r="AV534" s="575"/>
      <c r="AW534" s="30"/>
      <c r="AX534" s="575"/>
      <c r="AY534" s="575"/>
      <c r="AZ534" s="30"/>
      <c r="BA534" s="575"/>
      <c r="BB534" s="575"/>
      <c r="BC534" s="30"/>
      <c r="BD534" s="575"/>
      <c r="BE534" s="575"/>
      <c r="BF534" s="30"/>
      <c r="BG534" s="575"/>
      <c r="BH534" s="575"/>
      <c r="BI534" s="30"/>
      <c r="BJ534" s="575"/>
      <c r="BK534" s="575"/>
      <c r="BM534" s="31"/>
      <c r="BN534" s="31"/>
      <c r="BO534" s="31"/>
      <c r="BP534" s="31"/>
      <c r="BQ534" s="31"/>
      <c r="BR534" s="31"/>
      <c r="BS534" s="31"/>
      <c r="BT534" s="31"/>
      <c r="BU534" s="31"/>
      <c r="BV534" s="31"/>
      <c r="BW534" s="31"/>
      <c r="BX534" s="31"/>
      <c r="BY534" s="31"/>
      <c r="BZ534" s="31"/>
      <c r="CA534" s="31"/>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row>
    <row r="535" spans="1:189" s="64" customFormat="1" x14ac:dyDescent="0.2">
      <c r="A535" s="544"/>
      <c r="B535" s="545"/>
      <c r="C535" s="546"/>
      <c r="E535" s="575"/>
      <c r="F535" s="575"/>
      <c r="G535" s="30"/>
      <c r="H535" s="575"/>
      <c r="I535" s="575"/>
      <c r="J535" s="30"/>
      <c r="K535" s="575"/>
      <c r="L535" s="575"/>
      <c r="M535" s="30"/>
      <c r="N535" s="575"/>
      <c r="O535" s="575"/>
      <c r="P535" s="30"/>
      <c r="Q535" s="575"/>
      <c r="R535" s="575"/>
      <c r="S535" s="30"/>
      <c r="T535" s="575"/>
      <c r="U535" s="575"/>
      <c r="V535" s="30"/>
      <c r="W535" s="575"/>
      <c r="X535" s="575"/>
      <c r="Y535" s="30"/>
      <c r="Z535" s="575"/>
      <c r="AA535" s="575"/>
      <c r="AB535" s="30"/>
      <c r="AC535" s="575"/>
      <c r="AD535" s="575"/>
      <c r="AE535" s="30"/>
      <c r="AF535" s="575"/>
      <c r="AG535" s="575"/>
      <c r="AH535" s="30"/>
      <c r="AI535" s="575"/>
      <c r="AJ535" s="575"/>
      <c r="AK535" s="30"/>
      <c r="AL535" s="575"/>
      <c r="AM535" s="575"/>
      <c r="AN535" s="30"/>
      <c r="AO535" s="575"/>
      <c r="AP535" s="575"/>
      <c r="AQ535" s="30"/>
      <c r="AR535" s="575"/>
      <c r="AS535" s="575"/>
      <c r="AT535" s="30"/>
      <c r="AU535" s="575"/>
      <c r="AV535" s="575"/>
      <c r="AW535" s="30"/>
      <c r="AX535" s="575"/>
      <c r="AY535" s="575"/>
      <c r="AZ535" s="30"/>
      <c r="BA535" s="575"/>
      <c r="BB535" s="575"/>
      <c r="BC535" s="30"/>
      <c r="BD535" s="575"/>
      <c r="BE535" s="575"/>
      <c r="BF535" s="30"/>
      <c r="BG535" s="575"/>
      <c r="BH535" s="575"/>
      <c r="BI535" s="30"/>
      <c r="BJ535" s="575"/>
      <c r="BK535" s="575"/>
      <c r="BM535" s="31"/>
      <c r="BN535" s="31"/>
      <c r="BO535" s="31"/>
      <c r="BP535" s="31"/>
      <c r="BQ535" s="31"/>
      <c r="BR535" s="31"/>
      <c r="BS535" s="31"/>
      <c r="BT535" s="31"/>
      <c r="BU535" s="31"/>
      <c r="BV535" s="31"/>
      <c r="BW535" s="31"/>
      <c r="BX535" s="31"/>
      <c r="BY535" s="31"/>
      <c r="BZ535" s="31"/>
      <c r="CA535" s="31"/>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row>
    <row r="536" spans="1:189" s="64" customFormat="1" x14ac:dyDescent="0.2">
      <c r="A536" s="544"/>
      <c r="B536" s="545"/>
      <c r="C536" s="546"/>
      <c r="E536" s="575"/>
      <c r="F536" s="575"/>
      <c r="G536" s="30"/>
      <c r="H536" s="575"/>
      <c r="I536" s="575"/>
      <c r="J536" s="30"/>
      <c r="K536" s="575"/>
      <c r="L536" s="575"/>
      <c r="M536" s="30"/>
      <c r="N536" s="575"/>
      <c r="O536" s="575"/>
      <c r="P536" s="30"/>
      <c r="Q536" s="575"/>
      <c r="R536" s="575"/>
      <c r="S536" s="30"/>
      <c r="T536" s="575"/>
      <c r="U536" s="575"/>
      <c r="V536" s="30"/>
      <c r="W536" s="575"/>
      <c r="X536" s="575"/>
      <c r="Y536" s="30"/>
      <c r="Z536" s="575"/>
      <c r="AA536" s="575"/>
      <c r="AB536" s="30"/>
      <c r="AC536" s="575"/>
      <c r="AD536" s="575"/>
      <c r="AE536" s="30"/>
      <c r="AF536" s="575"/>
      <c r="AG536" s="575"/>
      <c r="AH536" s="30"/>
      <c r="AI536" s="575"/>
      <c r="AJ536" s="575"/>
      <c r="AK536" s="30"/>
      <c r="AL536" s="575"/>
      <c r="AM536" s="575"/>
      <c r="AN536" s="30"/>
      <c r="AO536" s="575"/>
      <c r="AP536" s="575"/>
      <c r="AQ536" s="30"/>
      <c r="AR536" s="575"/>
      <c r="AS536" s="575"/>
      <c r="AT536" s="30"/>
      <c r="AU536" s="575"/>
      <c r="AV536" s="575"/>
      <c r="AW536" s="30"/>
      <c r="AX536" s="575"/>
      <c r="AY536" s="575"/>
      <c r="AZ536" s="30"/>
      <c r="BA536" s="575"/>
      <c r="BB536" s="575"/>
      <c r="BC536" s="30"/>
      <c r="BD536" s="575"/>
      <c r="BE536" s="575"/>
      <c r="BF536" s="30"/>
      <c r="BG536" s="575"/>
      <c r="BH536" s="575"/>
      <c r="BI536" s="30"/>
      <c r="BJ536" s="575"/>
      <c r="BK536" s="575"/>
      <c r="BM536" s="31"/>
      <c r="BN536" s="31"/>
      <c r="BO536" s="31"/>
      <c r="BP536" s="31"/>
      <c r="BQ536" s="31"/>
      <c r="BR536" s="31"/>
      <c r="BS536" s="31"/>
      <c r="BT536" s="31"/>
      <c r="BU536" s="31"/>
      <c r="BV536" s="31"/>
      <c r="BW536" s="31"/>
      <c r="BX536" s="31"/>
      <c r="BY536" s="31"/>
      <c r="BZ536" s="31"/>
      <c r="CA536" s="31"/>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row>
    <row r="537" spans="1:189" s="64" customFormat="1" x14ac:dyDescent="0.2">
      <c r="A537" s="544"/>
      <c r="B537" s="545"/>
      <c r="C537" s="546"/>
      <c r="E537" s="575"/>
      <c r="F537" s="575"/>
      <c r="G537" s="30"/>
      <c r="H537" s="575"/>
      <c r="I537" s="575"/>
      <c r="J537" s="30"/>
      <c r="K537" s="575"/>
      <c r="L537" s="575"/>
      <c r="M537" s="30"/>
      <c r="N537" s="575"/>
      <c r="O537" s="575"/>
      <c r="P537" s="30"/>
      <c r="Q537" s="575"/>
      <c r="R537" s="575"/>
      <c r="S537" s="30"/>
      <c r="T537" s="575"/>
      <c r="U537" s="575"/>
      <c r="V537" s="30"/>
      <c r="W537" s="575"/>
      <c r="X537" s="575"/>
      <c r="Y537" s="30"/>
      <c r="Z537" s="575"/>
      <c r="AA537" s="575"/>
      <c r="AB537" s="30"/>
      <c r="AC537" s="575"/>
      <c r="AD537" s="575"/>
      <c r="AE537" s="30"/>
      <c r="AF537" s="575"/>
      <c r="AG537" s="575"/>
      <c r="AH537" s="30"/>
      <c r="AI537" s="575"/>
      <c r="AJ537" s="575"/>
      <c r="AK537" s="30"/>
      <c r="AL537" s="575"/>
      <c r="AM537" s="575"/>
      <c r="AN537" s="30"/>
      <c r="AO537" s="575"/>
      <c r="AP537" s="575"/>
      <c r="AQ537" s="30"/>
      <c r="AR537" s="575"/>
      <c r="AS537" s="575"/>
      <c r="AT537" s="30"/>
      <c r="AU537" s="575"/>
      <c r="AV537" s="575"/>
      <c r="AW537" s="30"/>
      <c r="AX537" s="575"/>
      <c r="AY537" s="575"/>
      <c r="AZ537" s="30"/>
      <c r="BA537" s="575"/>
      <c r="BB537" s="575"/>
      <c r="BC537" s="30"/>
      <c r="BD537" s="575"/>
      <c r="BE537" s="575"/>
      <c r="BF537" s="30"/>
      <c r="BG537" s="575"/>
      <c r="BH537" s="575"/>
      <c r="BI537" s="30"/>
      <c r="BJ537" s="575"/>
      <c r="BK537" s="575"/>
      <c r="BM537" s="31"/>
      <c r="BN537" s="31"/>
      <c r="BO537" s="31"/>
      <c r="BP537" s="31"/>
      <c r="BQ537" s="31"/>
      <c r="BR537" s="31"/>
      <c r="BS537" s="31"/>
      <c r="BT537" s="31"/>
      <c r="BU537" s="31"/>
      <c r="BV537" s="31"/>
      <c r="BW537" s="31"/>
      <c r="BX537" s="31"/>
      <c r="BY537" s="31"/>
      <c r="BZ537" s="31"/>
      <c r="CA537" s="31"/>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row>
    <row r="538" spans="1:189" s="64" customFormat="1" x14ac:dyDescent="0.2">
      <c r="A538" s="544"/>
      <c r="B538" s="545"/>
      <c r="C538" s="546"/>
      <c r="E538" s="575"/>
      <c r="F538" s="575"/>
      <c r="G538" s="30"/>
      <c r="H538" s="575"/>
      <c r="I538" s="575"/>
      <c r="J538" s="30"/>
      <c r="K538" s="575"/>
      <c r="L538" s="575"/>
      <c r="M538" s="30"/>
      <c r="N538" s="575"/>
      <c r="O538" s="575"/>
      <c r="P538" s="30"/>
      <c r="Q538" s="575"/>
      <c r="R538" s="575"/>
      <c r="S538" s="30"/>
      <c r="T538" s="575"/>
      <c r="U538" s="575"/>
      <c r="V538" s="30"/>
      <c r="W538" s="575"/>
      <c r="X538" s="575"/>
      <c r="Y538" s="30"/>
      <c r="Z538" s="575"/>
      <c r="AA538" s="575"/>
      <c r="AB538" s="30"/>
      <c r="AC538" s="575"/>
      <c r="AD538" s="575"/>
      <c r="AE538" s="30"/>
      <c r="AF538" s="575"/>
      <c r="AG538" s="575"/>
      <c r="AH538" s="30"/>
      <c r="AI538" s="575"/>
      <c r="AJ538" s="575"/>
      <c r="AK538" s="30"/>
      <c r="AL538" s="575"/>
      <c r="AM538" s="575"/>
      <c r="AN538" s="30"/>
      <c r="AO538" s="575"/>
      <c r="AP538" s="575"/>
      <c r="AQ538" s="30"/>
      <c r="AR538" s="575"/>
      <c r="AS538" s="575"/>
      <c r="AT538" s="30"/>
      <c r="AU538" s="575"/>
      <c r="AV538" s="575"/>
      <c r="AW538" s="30"/>
      <c r="AX538" s="575"/>
      <c r="AY538" s="575"/>
      <c r="AZ538" s="30"/>
      <c r="BA538" s="575"/>
      <c r="BB538" s="575"/>
      <c r="BC538" s="30"/>
      <c r="BD538" s="575"/>
      <c r="BE538" s="575"/>
      <c r="BF538" s="30"/>
      <c r="BG538" s="575"/>
      <c r="BH538" s="575"/>
      <c r="BI538" s="30"/>
      <c r="BJ538" s="575"/>
      <c r="BK538" s="575"/>
      <c r="BM538" s="31"/>
      <c r="BN538" s="31"/>
      <c r="BO538" s="31"/>
      <c r="BP538" s="31"/>
      <c r="BQ538" s="31"/>
      <c r="BR538" s="31"/>
      <c r="BS538" s="31"/>
      <c r="BT538" s="31"/>
      <c r="BU538" s="31"/>
      <c r="BV538" s="31"/>
      <c r="BW538" s="31"/>
      <c r="BX538" s="31"/>
      <c r="BY538" s="31"/>
      <c r="BZ538" s="31"/>
      <c r="CA538" s="31"/>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row>
    <row r="539" spans="1:189" s="64" customFormat="1" x14ac:dyDescent="0.2">
      <c r="A539" s="544"/>
      <c r="B539" s="545"/>
      <c r="C539" s="546"/>
      <c r="E539" s="575"/>
      <c r="F539" s="575"/>
      <c r="G539" s="30"/>
      <c r="H539" s="575"/>
      <c r="I539" s="575"/>
      <c r="J539" s="30"/>
      <c r="K539" s="575"/>
      <c r="L539" s="575"/>
      <c r="M539" s="30"/>
      <c r="N539" s="575"/>
      <c r="O539" s="575"/>
      <c r="P539" s="30"/>
      <c r="Q539" s="575"/>
      <c r="R539" s="575"/>
      <c r="S539" s="30"/>
      <c r="T539" s="575"/>
      <c r="U539" s="575"/>
      <c r="V539" s="30"/>
      <c r="W539" s="575"/>
      <c r="X539" s="575"/>
      <c r="Y539" s="30"/>
      <c r="Z539" s="575"/>
      <c r="AA539" s="575"/>
      <c r="AB539" s="30"/>
      <c r="AC539" s="575"/>
      <c r="AD539" s="575"/>
      <c r="AE539" s="30"/>
      <c r="AF539" s="575"/>
      <c r="AG539" s="575"/>
      <c r="AH539" s="30"/>
      <c r="AI539" s="575"/>
      <c r="AJ539" s="575"/>
      <c r="AK539" s="30"/>
      <c r="AL539" s="575"/>
      <c r="AM539" s="575"/>
      <c r="AN539" s="30"/>
      <c r="AO539" s="575"/>
      <c r="AP539" s="575"/>
      <c r="AQ539" s="30"/>
      <c r="AR539" s="575"/>
      <c r="AS539" s="575"/>
      <c r="AT539" s="30"/>
      <c r="AU539" s="575"/>
      <c r="AV539" s="575"/>
      <c r="AW539" s="30"/>
      <c r="AX539" s="575"/>
      <c r="AY539" s="575"/>
      <c r="AZ539" s="30"/>
      <c r="BA539" s="575"/>
      <c r="BB539" s="575"/>
      <c r="BC539" s="30"/>
      <c r="BD539" s="575"/>
      <c r="BE539" s="575"/>
      <c r="BF539" s="30"/>
      <c r="BG539" s="575"/>
      <c r="BH539" s="575"/>
      <c r="BI539" s="30"/>
      <c r="BJ539" s="575"/>
      <c r="BK539" s="575"/>
      <c r="BM539" s="31"/>
      <c r="BN539" s="31"/>
      <c r="BO539" s="31"/>
      <c r="BP539" s="31"/>
      <c r="BQ539" s="31"/>
      <c r="BR539" s="31"/>
      <c r="BS539" s="31"/>
      <c r="BT539" s="31"/>
      <c r="BU539" s="31"/>
      <c r="BV539" s="31"/>
      <c r="BW539" s="31"/>
      <c r="BX539" s="31"/>
      <c r="BY539" s="31"/>
      <c r="BZ539" s="31"/>
      <c r="CA539" s="31"/>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row>
    <row r="540" spans="1:189" s="64" customFormat="1" x14ac:dyDescent="0.2">
      <c r="A540" s="544"/>
      <c r="B540" s="545"/>
      <c r="C540" s="546"/>
      <c r="E540" s="575"/>
      <c r="F540" s="575"/>
      <c r="G540" s="30"/>
      <c r="H540" s="575"/>
      <c r="I540" s="575"/>
      <c r="J540" s="30"/>
      <c r="K540" s="575"/>
      <c r="L540" s="575"/>
      <c r="M540" s="30"/>
      <c r="N540" s="575"/>
      <c r="O540" s="575"/>
      <c r="P540" s="30"/>
      <c r="Q540" s="575"/>
      <c r="R540" s="575"/>
      <c r="S540" s="30"/>
      <c r="T540" s="575"/>
      <c r="U540" s="575"/>
      <c r="V540" s="30"/>
      <c r="W540" s="575"/>
      <c r="X540" s="575"/>
      <c r="Y540" s="30"/>
      <c r="Z540" s="575"/>
      <c r="AA540" s="575"/>
      <c r="AB540" s="30"/>
      <c r="AC540" s="575"/>
      <c r="AD540" s="575"/>
      <c r="AE540" s="30"/>
      <c r="AF540" s="575"/>
      <c r="AG540" s="575"/>
      <c r="AH540" s="30"/>
      <c r="AI540" s="575"/>
      <c r="AJ540" s="575"/>
      <c r="AK540" s="30"/>
      <c r="AL540" s="575"/>
      <c r="AM540" s="575"/>
      <c r="AN540" s="30"/>
      <c r="AO540" s="575"/>
      <c r="AP540" s="575"/>
      <c r="AQ540" s="30"/>
      <c r="AR540" s="575"/>
      <c r="AS540" s="575"/>
      <c r="AT540" s="30"/>
      <c r="AU540" s="575"/>
      <c r="AV540" s="575"/>
      <c r="AW540" s="30"/>
      <c r="AX540" s="575"/>
      <c r="AY540" s="575"/>
      <c r="AZ540" s="30"/>
      <c r="BA540" s="575"/>
      <c r="BB540" s="575"/>
      <c r="BC540" s="30"/>
      <c r="BD540" s="575"/>
      <c r="BE540" s="575"/>
      <c r="BF540" s="30"/>
      <c r="BG540" s="575"/>
      <c r="BH540" s="575"/>
      <c r="BI540" s="30"/>
      <c r="BJ540" s="575"/>
      <c r="BK540" s="575"/>
      <c r="BM540" s="31"/>
      <c r="BN540" s="31"/>
      <c r="BO540" s="31"/>
      <c r="BP540" s="31"/>
      <c r="BQ540" s="31"/>
      <c r="BR540" s="31"/>
      <c r="BS540" s="31"/>
      <c r="BT540" s="31"/>
      <c r="BU540" s="31"/>
      <c r="BV540" s="31"/>
      <c r="BW540" s="31"/>
      <c r="BX540" s="31"/>
      <c r="BY540" s="31"/>
      <c r="BZ540" s="31"/>
      <c r="CA540" s="31"/>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row>
    <row r="541" spans="1:189" s="64" customFormat="1" x14ac:dyDescent="0.2">
      <c r="A541" s="544"/>
      <c r="B541" s="545"/>
      <c r="C541" s="546"/>
      <c r="E541" s="575"/>
      <c r="F541" s="575"/>
      <c r="G541" s="30"/>
      <c r="H541" s="575"/>
      <c r="I541" s="575"/>
      <c r="J541" s="30"/>
      <c r="K541" s="575"/>
      <c r="L541" s="575"/>
      <c r="M541" s="30"/>
      <c r="N541" s="575"/>
      <c r="O541" s="575"/>
      <c r="P541" s="30"/>
      <c r="Q541" s="575"/>
      <c r="R541" s="575"/>
      <c r="S541" s="30"/>
      <c r="T541" s="575"/>
      <c r="U541" s="575"/>
      <c r="V541" s="30"/>
      <c r="W541" s="575"/>
      <c r="X541" s="575"/>
      <c r="Y541" s="30"/>
      <c r="Z541" s="575"/>
      <c r="AA541" s="575"/>
      <c r="AB541" s="30"/>
      <c r="AC541" s="575"/>
      <c r="AD541" s="575"/>
      <c r="AE541" s="30"/>
      <c r="AF541" s="575"/>
      <c r="AG541" s="575"/>
      <c r="AH541" s="30"/>
      <c r="AI541" s="575"/>
      <c r="AJ541" s="575"/>
      <c r="AK541" s="30"/>
      <c r="AL541" s="575"/>
      <c r="AM541" s="575"/>
      <c r="AN541" s="30"/>
      <c r="AO541" s="575"/>
      <c r="AP541" s="575"/>
      <c r="AQ541" s="30"/>
      <c r="AR541" s="575"/>
      <c r="AS541" s="575"/>
      <c r="AT541" s="30"/>
      <c r="AU541" s="575"/>
      <c r="AV541" s="575"/>
      <c r="AW541" s="30"/>
      <c r="AX541" s="575"/>
      <c r="AY541" s="575"/>
      <c r="AZ541" s="30"/>
      <c r="BA541" s="575"/>
      <c r="BB541" s="575"/>
      <c r="BC541" s="30"/>
      <c r="BD541" s="575"/>
      <c r="BE541" s="575"/>
      <c r="BF541" s="30"/>
      <c r="BG541" s="575"/>
      <c r="BH541" s="575"/>
      <c r="BI541" s="30"/>
      <c r="BJ541" s="575"/>
      <c r="BK541" s="575"/>
      <c r="BM541" s="31"/>
      <c r="BN541" s="31"/>
      <c r="BO541" s="31"/>
      <c r="BP541" s="31"/>
      <c r="BQ541" s="31"/>
      <c r="BR541" s="31"/>
      <c r="BS541" s="31"/>
      <c r="BT541" s="31"/>
      <c r="BU541" s="31"/>
      <c r="BV541" s="31"/>
      <c r="BW541" s="31"/>
      <c r="BX541" s="31"/>
      <c r="BY541" s="31"/>
      <c r="BZ541" s="31"/>
      <c r="CA541" s="31"/>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row>
    <row r="542" spans="1:189" s="64" customFormat="1" x14ac:dyDescent="0.2">
      <c r="A542" s="544"/>
      <c r="B542" s="545"/>
      <c r="C542" s="546"/>
      <c r="E542" s="575"/>
      <c r="F542" s="575"/>
      <c r="G542" s="30"/>
      <c r="H542" s="575"/>
      <c r="I542" s="575"/>
      <c r="J542" s="30"/>
      <c r="K542" s="575"/>
      <c r="L542" s="575"/>
      <c r="M542" s="30"/>
      <c r="N542" s="575"/>
      <c r="O542" s="575"/>
      <c r="P542" s="30"/>
      <c r="Q542" s="575"/>
      <c r="R542" s="575"/>
      <c r="S542" s="30"/>
      <c r="T542" s="575"/>
      <c r="U542" s="575"/>
      <c r="V542" s="30"/>
      <c r="W542" s="575"/>
      <c r="X542" s="575"/>
      <c r="Y542" s="30"/>
      <c r="Z542" s="575"/>
      <c r="AA542" s="575"/>
      <c r="AB542" s="30"/>
      <c r="AC542" s="575"/>
      <c r="AD542" s="575"/>
      <c r="AE542" s="30"/>
      <c r="AF542" s="575"/>
      <c r="AG542" s="575"/>
      <c r="AH542" s="30"/>
      <c r="AI542" s="575"/>
      <c r="AJ542" s="575"/>
      <c r="AK542" s="30"/>
      <c r="AL542" s="575"/>
      <c r="AM542" s="575"/>
      <c r="AN542" s="30"/>
      <c r="AO542" s="575"/>
      <c r="AP542" s="575"/>
      <c r="AQ542" s="30"/>
      <c r="AR542" s="575"/>
      <c r="AS542" s="575"/>
      <c r="AT542" s="30"/>
      <c r="AU542" s="575"/>
      <c r="AV542" s="575"/>
      <c r="AW542" s="30"/>
      <c r="AX542" s="575"/>
      <c r="AY542" s="575"/>
      <c r="AZ542" s="30"/>
      <c r="BA542" s="575"/>
      <c r="BB542" s="575"/>
      <c r="BC542" s="30"/>
      <c r="BD542" s="575"/>
      <c r="BE542" s="575"/>
      <c r="BF542" s="30"/>
      <c r="BG542" s="575"/>
      <c r="BH542" s="575"/>
      <c r="BI542" s="30"/>
      <c r="BJ542" s="575"/>
      <c r="BK542" s="575"/>
      <c r="BM542" s="31"/>
      <c r="BN542" s="31"/>
      <c r="BO542" s="31"/>
      <c r="BP542" s="31"/>
      <c r="BQ542" s="31"/>
      <c r="BR542" s="31"/>
      <c r="BS542" s="31"/>
      <c r="BT542" s="31"/>
      <c r="BU542" s="31"/>
      <c r="BV542" s="31"/>
      <c r="BW542" s="31"/>
      <c r="BX542" s="31"/>
      <c r="BY542" s="31"/>
      <c r="BZ542" s="31"/>
      <c r="CA542" s="31"/>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row>
    <row r="543" spans="1:189" s="64" customFormat="1" x14ac:dyDescent="0.2">
      <c r="A543" s="544"/>
      <c r="B543" s="545"/>
      <c r="C543" s="546"/>
      <c r="E543" s="575"/>
      <c r="F543" s="575"/>
      <c r="G543" s="30"/>
      <c r="H543" s="575"/>
      <c r="I543" s="575"/>
      <c r="J543" s="30"/>
      <c r="K543" s="575"/>
      <c r="L543" s="575"/>
      <c r="M543" s="30"/>
      <c r="N543" s="575"/>
      <c r="O543" s="575"/>
      <c r="P543" s="30"/>
      <c r="Q543" s="575"/>
      <c r="R543" s="575"/>
      <c r="S543" s="30"/>
      <c r="T543" s="575"/>
      <c r="U543" s="575"/>
      <c r="V543" s="30"/>
      <c r="W543" s="575"/>
      <c r="X543" s="575"/>
      <c r="Y543" s="30"/>
      <c r="Z543" s="575"/>
      <c r="AA543" s="575"/>
      <c r="AB543" s="30"/>
      <c r="AC543" s="575"/>
      <c r="AD543" s="575"/>
      <c r="AE543" s="30"/>
      <c r="AF543" s="575"/>
      <c r="AG543" s="575"/>
      <c r="AH543" s="30"/>
      <c r="AI543" s="575"/>
      <c r="AJ543" s="575"/>
      <c r="AK543" s="30"/>
      <c r="AL543" s="575"/>
      <c r="AM543" s="575"/>
      <c r="AN543" s="30"/>
      <c r="AO543" s="575"/>
      <c r="AP543" s="575"/>
      <c r="AQ543" s="30"/>
      <c r="AR543" s="575"/>
      <c r="AS543" s="575"/>
      <c r="AT543" s="30"/>
      <c r="AU543" s="575"/>
      <c r="AV543" s="575"/>
      <c r="AW543" s="30"/>
      <c r="AX543" s="575"/>
      <c r="AY543" s="575"/>
      <c r="AZ543" s="30"/>
      <c r="BA543" s="575"/>
      <c r="BB543" s="575"/>
      <c r="BC543" s="30"/>
      <c r="BD543" s="575"/>
      <c r="BE543" s="575"/>
      <c r="BF543" s="30"/>
      <c r="BG543" s="575"/>
      <c r="BH543" s="575"/>
      <c r="BI543" s="30"/>
      <c r="BJ543" s="575"/>
      <c r="BK543" s="575"/>
      <c r="BM543" s="31"/>
      <c r="BN543" s="31"/>
      <c r="BO543" s="31"/>
      <c r="BP543" s="31"/>
      <c r="BQ543" s="31"/>
      <c r="BR543" s="31"/>
      <c r="BS543" s="31"/>
      <c r="BT543" s="31"/>
      <c r="BU543" s="31"/>
      <c r="BV543" s="31"/>
      <c r="BW543" s="31"/>
      <c r="BX543" s="31"/>
      <c r="BY543" s="31"/>
      <c r="BZ543" s="31"/>
      <c r="CA543" s="31"/>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row>
    <row r="544" spans="1:189" s="64" customFormat="1" x14ac:dyDescent="0.2">
      <c r="A544" s="544"/>
      <c r="B544" s="545"/>
      <c r="C544" s="546"/>
      <c r="E544" s="575"/>
      <c r="F544" s="575"/>
      <c r="G544" s="30"/>
      <c r="H544" s="575"/>
      <c r="I544" s="575"/>
      <c r="J544" s="30"/>
      <c r="K544" s="575"/>
      <c r="L544" s="575"/>
      <c r="M544" s="30"/>
      <c r="N544" s="575"/>
      <c r="O544" s="575"/>
      <c r="P544" s="30"/>
      <c r="Q544" s="575"/>
      <c r="R544" s="575"/>
      <c r="S544" s="30"/>
      <c r="T544" s="575"/>
      <c r="U544" s="575"/>
      <c r="V544" s="30"/>
      <c r="W544" s="575"/>
      <c r="X544" s="575"/>
      <c r="Y544" s="30"/>
      <c r="Z544" s="575"/>
      <c r="AA544" s="575"/>
      <c r="AB544" s="30"/>
      <c r="AC544" s="575"/>
      <c r="AD544" s="575"/>
      <c r="AE544" s="30"/>
      <c r="AF544" s="575"/>
      <c r="AG544" s="575"/>
      <c r="AH544" s="30"/>
      <c r="AI544" s="575"/>
      <c r="AJ544" s="575"/>
      <c r="AK544" s="30"/>
      <c r="AL544" s="575"/>
      <c r="AM544" s="575"/>
      <c r="AN544" s="30"/>
      <c r="AO544" s="575"/>
      <c r="AP544" s="575"/>
      <c r="AQ544" s="30"/>
      <c r="AR544" s="575"/>
      <c r="AS544" s="575"/>
      <c r="AT544" s="30"/>
      <c r="AU544" s="575"/>
      <c r="AV544" s="575"/>
      <c r="AW544" s="30"/>
      <c r="AX544" s="575"/>
      <c r="AY544" s="575"/>
      <c r="AZ544" s="30"/>
      <c r="BA544" s="575"/>
      <c r="BB544" s="575"/>
      <c r="BC544" s="30"/>
      <c r="BD544" s="575"/>
      <c r="BE544" s="575"/>
      <c r="BF544" s="30"/>
      <c r="BG544" s="575"/>
      <c r="BH544" s="575"/>
      <c r="BI544" s="30"/>
      <c r="BJ544" s="575"/>
      <c r="BK544" s="575"/>
      <c r="BM544" s="31"/>
      <c r="BN544" s="31"/>
      <c r="BO544" s="31"/>
      <c r="BP544" s="31"/>
      <c r="BQ544" s="31"/>
      <c r="BR544" s="31"/>
      <c r="BS544" s="31"/>
      <c r="BT544" s="31"/>
      <c r="BU544" s="31"/>
      <c r="BV544" s="31"/>
      <c r="BW544" s="31"/>
      <c r="BX544" s="31"/>
      <c r="BY544" s="31"/>
      <c r="BZ544" s="31"/>
      <c r="CA544" s="31"/>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row>
    <row r="545" spans="1:189" s="64" customFormat="1" x14ac:dyDescent="0.2">
      <c r="A545" s="544"/>
      <c r="B545" s="545"/>
      <c r="C545" s="546"/>
      <c r="E545" s="575"/>
      <c r="F545" s="575"/>
      <c r="G545" s="30"/>
      <c r="H545" s="575"/>
      <c r="I545" s="575"/>
      <c r="J545" s="30"/>
      <c r="K545" s="575"/>
      <c r="L545" s="575"/>
      <c r="M545" s="30"/>
      <c r="N545" s="575"/>
      <c r="O545" s="575"/>
      <c r="P545" s="30"/>
      <c r="Q545" s="575"/>
      <c r="R545" s="575"/>
      <c r="S545" s="30"/>
      <c r="T545" s="575"/>
      <c r="U545" s="575"/>
      <c r="V545" s="30"/>
      <c r="W545" s="575"/>
      <c r="X545" s="575"/>
      <c r="Y545" s="30"/>
      <c r="Z545" s="575"/>
      <c r="AA545" s="575"/>
      <c r="AB545" s="30"/>
      <c r="AC545" s="575"/>
      <c r="AD545" s="575"/>
      <c r="AE545" s="30"/>
      <c r="AF545" s="575"/>
      <c r="AG545" s="575"/>
      <c r="AH545" s="30"/>
      <c r="AI545" s="575"/>
      <c r="AJ545" s="575"/>
      <c r="AK545" s="30"/>
      <c r="AL545" s="575"/>
      <c r="AM545" s="575"/>
      <c r="AN545" s="30"/>
      <c r="AO545" s="575"/>
      <c r="AP545" s="575"/>
      <c r="AQ545" s="30"/>
      <c r="AR545" s="575"/>
      <c r="AS545" s="575"/>
      <c r="AT545" s="30"/>
      <c r="AU545" s="575"/>
      <c r="AV545" s="575"/>
      <c r="AW545" s="30"/>
      <c r="AX545" s="575"/>
      <c r="AY545" s="575"/>
      <c r="AZ545" s="30"/>
      <c r="BA545" s="575"/>
      <c r="BB545" s="575"/>
      <c r="BC545" s="30"/>
      <c r="BD545" s="575"/>
      <c r="BE545" s="575"/>
      <c r="BF545" s="30"/>
      <c r="BG545" s="575"/>
      <c r="BH545" s="575"/>
      <c r="BI545" s="30"/>
      <c r="BJ545" s="575"/>
      <c r="BK545" s="575"/>
      <c r="BM545" s="31"/>
      <c r="BN545" s="31"/>
      <c r="BO545" s="31"/>
      <c r="BP545" s="31"/>
      <c r="BQ545" s="31"/>
      <c r="BR545" s="31"/>
      <c r="BS545" s="31"/>
      <c r="BT545" s="31"/>
      <c r="BU545" s="31"/>
      <c r="BV545" s="31"/>
      <c r="BW545" s="31"/>
      <c r="BX545" s="31"/>
      <c r="BY545" s="31"/>
      <c r="BZ545" s="31"/>
      <c r="CA545" s="31"/>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row>
    <row r="546" spans="1:189" s="64" customFormat="1" x14ac:dyDescent="0.2">
      <c r="A546" s="544"/>
      <c r="B546" s="545"/>
      <c r="C546" s="546"/>
      <c r="E546" s="575"/>
      <c r="F546" s="575"/>
      <c r="G546" s="30"/>
      <c r="H546" s="575"/>
      <c r="I546" s="575"/>
      <c r="J546" s="30"/>
      <c r="K546" s="575"/>
      <c r="L546" s="575"/>
      <c r="M546" s="30"/>
      <c r="N546" s="575"/>
      <c r="O546" s="575"/>
      <c r="P546" s="30"/>
      <c r="Q546" s="575"/>
      <c r="R546" s="575"/>
      <c r="S546" s="30"/>
      <c r="T546" s="575"/>
      <c r="U546" s="575"/>
      <c r="V546" s="30"/>
      <c r="W546" s="575"/>
      <c r="X546" s="575"/>
      <c r="Y546" s="30"/>
      <c r="Z546" s="575"/>
      <c r="AA546" s="575"/>
      <c r="AB546" s="30"/>
      <c r="AC546" s="575"/>
      <c r="AD546" s="575"/>
      <c r="AE546" s="30"/>
      <c r="AF546" s="575"/>
      <c r="AG546" s="575"/>
      <c r="AH546" s="30"/>
      <c r="AI546" s="575"/>
      <c r="AJ546" s="575"/>
      <c r="AK546" s="30"/>
      <c r="AL546" s="575"/>
      <c r="AM546" s="575"/>
      <c r="AN546" s="30"/>
      <c r="AO546" s="575"/>
      <c r="AP546" s="575"/>
      <c r="AQ546" s="30"/>
      <c r="AR546" s="575"/>
      <c r="AS546" s="575"/>
      <c r="AT546" s="30"/>
      <c r="AU546" s="575"/>
      <c r="AV546" s="575"/>
      <c r="AW546" s="30"/>
      <c r="AX546" s="575"/>
      <c r="AY546" s="575"/>
      <c r="AZ546" s="30"/>
      <c r="BA546" s="575"/>
      <c r="BB546" s="575"/>
      <c r="BC546" s="30"/>
      <c r="BD546" s="575"/>
      <c r="BE546" s="575"/>
      <c r="BF546" s="30"/>
      <c r="BG546" s="575"/>
      <c r="BH546" s="575"/>
      <c r="BI546" s="30"/>
      <c r="BJ546" s="575"/>
      <c r="BK546" s="575"/>
      <c r="BM546" s="31"/>
      <c r="BN546" s="31"/>
      <c r="BO546" s="31"/>
      <c r="BP546" s="31"/>
      <c r="BQ546" s="31"/>
      <c r="BR546" s="31"/>
      <c r="BS546" s="31"/>
      <c r="BT546" s="31"/>
      <c r="BU546" s="31"/>
      <c r="BV546" s="31"/>
      <c r="BW546" s="31"/>
      <c r="BX546" s="31"/>
      <c r="BY546" s="31"/>
      <c r="BZ546" s="31"/>
      <c r="CA546" s="31"/>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row>
    <row r="547" spans="1:189" s="64" customFormat="1" x14ac:dyDescent="0.2">
      <c r="A547" s="544"/>
      <c r="B547" s="545"/>
      <c r="C547" s="546"/>
      <c r="E547" s="575"/>
      <c r="F547" s="575"/>
      <c r="G547" s="30"/>
      <c r="H547" s="575"/>
      <c r="I547" s="575"/>
      <c r="J547" s="30"/>
      <c r="K547" s="575"/>
      <c r="L547" s="575"/>
      <c r="M547" s="30"/>
      <c r="N547" s="575"/>
      <c r="O547" s="575"/>
      <c r="P547" s="30"/>
      <c r="Q547" s="575"/>
      <c r="R547" s="575"/>
      <c r="S547" s="30"/>
      <c r="T547" s="575"/>
      <c r="U547" s="575"/>
      <c r="V547" s="30"/>
      <c r="W547" s="575"/>
      <c r="X547" s="575"/>
      <c r="Y547" s="30"/>
      <c r="Z547" s="575"/>
      <c r="AA547" s="575"/>
      <c r="AB547" s="30"/>
      <c r="AC547" s="575"/>
      <c r="AD547" s="575"/>
      <c r="AE547" s="30"/>
      <c r="AF547" s="575"/>
      <c r="AG547" s="575"/>
      <c r="AH547" s="30"/>
      <c r="AI547" s="575"/>
      <c r="AJ547" s="575"/>
      <c r="AK547" s="30"/>
      <c r="AL547" s="575"/>
      <c r="AM547" s="575"/>
      <c r="AN547" s="30"/>
      <c r="AO547" s="575"/>
      <c r="AP547" s="575"/>
      <c r="AQ547" s="30"/>
      <c r="AR547" s="575"/>
      <c r="AS547" s="575"/>
      <c r="AT547" s="30"/>
      <c r="AU547" s="575"/>
      <c r="AV547" s="575"/>
      <c r="AW547" s="30"/>
      <c r="AX547" s="575"/>
      <c r="AY547" s="575"/>
      <c r="AZ547" s="30"/>
      <c r="BA547" s="575"/>
      <c r="BB547" s="575"/>
      <c r="BC547" s="30"/>
      <c r="BD547" s="575"/>
      <c r="BE547" s="575"/>
      <c r="BF547" s="30"/>
      <c r="BG547" s="575"/>
      <c r="BH547" s="575"/>
      <c r="BI547" s="30"/>
      <c r="BJ547" s="575"/>
      <c r="BK547" s="575"/>
      <c r="BM547" s="31"/>
      <c r="BN547" s="31"/>
      <c r="BO547" s="31"/>
      <c r="BP547" s="31"/>
      <c r="BQ547" s="31"/>
      <c r="BR547" s="31"/>
      <c r="BS547" s="31"/>
      <c r="BT547" s="31"/>
      <c r="BU547" s="31"/>
      <c r="BV547" s="31"/>
      <c r="BW547" s="31"/>
      <c r="BX547" s="31"/>
      <c r="BY547" s="31"/>
      <c r="BZ547" s="31"/>
      <c r="CA547" s="31"/>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row>
    <row r="548" spans="1:189" s="64" customFormat="1" x14ac:dyDescent="0.2">
      <c r="A548" s="544"/>
      <c r="B548" s="545"/>
      <c r="C548" s="546"/>
      <c r="E548" s="575"/>
      <c r="F548" s="575"/>
      <c r="G548" s="30"/>
      <c r="H548" s="575"/>
      <c r="I548" s="575"/>
      <c r="J548" s="30"/>
      <c r="K548" s="575"/>
      <c r="L548" s="575"/>
      <c r="M548" s="30"/>
      <c r="N548" s="575"/>
      <c r="O548" s="575"/>
      <c r="P548" s="30"/>
      <c r="Q548" s="575"/>
      <c r="R548" s="575"/>
      <c r="S548" s="30"/>
      <c r="T548" s="575"/>
      <c r="U548" s="575"/>
      <c r="V548" s="30"/>
      <c r="W548" s="575"/>
      <c r="X548" s="575"/>
      <c r="Y548" s="30"/>
      <c r="Z548" s="575"/>
      <c r="AA548" s="575"/>
      <c r="AB548" s="30"/>
      <c r="AC548" s="575"/>
      <c r="AD548" s="575"/>
      <c r="AE548" s="30"/>
      <c r="AF548" s="575"/>
      <c r="AG548" s="575"/>
      <c r="AH548" s="30"/>
      <c r="AI548" s="575"/>
      <c r="AJ548" s="575"/>
      <c r="AK548" s="30"/>
      <c r="AL548" s="575"/>
      <c r="AM548" s="575"/>
      <c r="AN548" s="30"/>
      <c r="AO548" s="575"/>
      <c r="AP548" s="575"/>
      <c r="AQ548" s="30"/>
      <c r="AR548" s="575"/>
      <c r="AS548" s="575"/>
      <c r="AT548" s="30"/>
      <c r="AU548" s="575"/>
      <c r="AV548" s="575"/>
      <c r="AW548" s="30"/>
      <c r="AX548" s="575"/>
      <c r="AY548" s="575"/>
      <c r="AZ548" s="30"/>
      <c r="BA548" s="575"/>
      <c r="BB548" s="575"/>
      <c r="BC548" s="30"/>
      <c r="BD548" s="575"/>
      <c r="BE548" s="575"/>
      <c r="BF548" s="30"/>
      <c r="BG548" s="575"/>
      <c r="BH548" s="575"/>
      <c r="BI548" s="30"/>
      <c r="BJ548" s="575"/>
      <c r="BK548" s="575"/>
      <c r="BM548" s="31"/>
      <c r="BN548" s="31"/>
      <c r="BO548" s="31"/>
      <c r="BP548" s="31"/>
      <c r="BQ548" s="31"/>
      <c r="BR548" s="31"/>
      <c r="BS548" s="31"/>
      <c r="BT548" s="31"/>
      <c r="BU548" s="31"/>
      <c r="BV548" s="31"/>
      <c r="BW548" s="31"/>
      <c r="BX548" s="31"/>
      <c r="BY548" s="31"/>
      <c r="BZ548" s="31"/>
      <c r="CA548" s="31"/>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row>
    <row r="549" spans="1:189" s="64" customFormat="1" x14ac:dyDescent="0.2">
      <c r="A549" s="544"/>
      <c r="B549" s="545"/>
      <c r="C549" s="546"/>
      <c r="E549" s="575"/>
      <c r="F549" s="575"/>
      <c r="G549" s="30"/>
      <c r="H549" s="575"/>
      <c r="I549" s="575"/>
      <c r="J549" s="30"/>
      <c r="K549" s="575"/>
      <c r="L549" s="575"/>
      <c r="M549" s="30"/>
      <c r="N549" s="575"/>
      <c r="O549" s="575"/>
      <c r="P549" s="30"/>
      <c r="Q549" s="575"/>
      <c r="R549" s="575"/>
      <c r="S549" s="30"/>
      <c r="T549" s="575"/>
      <c r="U549" s="575"/>
      <c r="V549" s="30"/>
      <c r="W549" s="575"/>
      <c r="X549" s="575"/>
      <c r="Y549" s="30"/>
      <c r="Z549" s="575"/>
      <c r="AA549" s="575"/>
      <c r="AB549" s="30"/>
      <c r="AC549" s="575"/>
      <c r="AD549" s="575"/>
      <c r="AE549" s="30"/>
      <c r="AF549" s="575"/>
      <c r="AG549" s="575"/>
      <c r="AH549" s="30"/>
      <c r="AI549" s="575"/>
      <c r="AJ549" s="575"/>
      <c r="AK549" s="30"/>
      <c r="AL549" s="575"/>
      <c r="AM549" s="575"/>
      <c r="AN549" s="30"/>
      <c r="AO549" s="575"/>
      <c r="AP549" s="575"/>
      <c r="AQ549" s="30"/>
      <c r="AR549" s="575"/>
      <c r="AS549" s="575"/>
      <c r="AT549" s="30"/>
      <c r="AU549" s="575"/>
      <c r="AV549" s="575"/>
      <c r="AW549" s="30"/>
      <c r="AX549" s="575"/>
      <c r="AY549" s="575"/>
      <c r="AZ549" s="30"/>
      <c r="BA549" s="575"/>
      <c r="BB549" s="575"/>
      <c r="BC549" s="30"/>
      <c r="BD549" s="575"/>
      <c r="BE549" s="575"/>
      <c r="BF549" s="30"/>
      <c r="BG549" s="575"/>
      <c r="BH549" s="575"/>
      <c r="BI549" s="30"/>
      <c r="BJ549" s="575"/>
      <c r="BK549" s="575"/>
      <c r="BM549" s="31"/>
      <c r="BN549" s="31"/>
      <c r="BO549" s="31"/>
      <c r="BP549" s="31"/>
      <c r="BQ549" s="31"/>
      <c r="BR549" s="31"/>
      <c r="BS549" s="31"/>
      <c r="BT549" s="31"/>
      <c r="BU549" s="31"/>
      <c r="BV549" s="31"/>
      <c r="BW549" s="31"/>
      <c r="BX549" s="31"/>
      <c r="BY549" s="31"/>
      <c r="BZ549" s="31"/>
      <c r="CA549" s="31"/>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row>
    <row r="550" spans="1:189" s="64" customFormat="1" x14ac:dyDescent="0.2">
      <c r="A550" s="544"/>
      <c r="B550" s="545"/>
      <c r="C550" s="546"/>
      <c r="E550" s="575"/>
      <c r="F550" s="575"/>
      <c r="G550" s="30"/>
      <c r="H550" s="575"/>
      <c r="I550" s="575"/>
      <c r="J550" s="30"/>
      <c r="K550" s="575"/>
      <c r="L550" s="575"/>
      <c r="M550" s="30"/>
      <c r="N550" s="575"/>
      <c r="O550" s="575"/>
      <c r="P550" s="30"/>
      <c r="Q550" s="575"/>
      <c r="R550" s="575"/>
      <c r="S550" s="30"/>
      <c r="T550" s="575"/>
      <c r="U550" s="575"/>
      <c r="V550" s="30"/>
      <c r="W550" s="575"/>
      <c r="X550" s="575"/>
      <c r="Y550" s="30"/>
      <c r="Z550" s="575"/>
      <c r="AA550" s="575"/>
      <c r="AB550" s="30"/>
      <c r="AC550" s="575"/>
      <c r="AD550" s="575"/>
      <c r="AE550" s="30"/>
      <c r="AF550" s="575"/>
      <c r="AG550" s="575"/>
      <c r="AH550" s="30"/>
      <c r="AI550" s="575"/>
      <c r="AJ550" s="575"/>
      <c r="AK550" s="30"/>
      <c r="AL550" s="575"/>
      <c r="AM550" s="575"/>
      <c r="AN550" s="30"/>
      <c r="AO550" s="575"/>
      <c r="AP550" s="575"/>
      <c r="AQ550" s="30"/>
      <c r="AR550" s="575"/>
      <c r="AS550" s="575"/>
      <c r="AT550" s="30"/>
      <c r="AU550" s="575"/>
      <c r="AV550" s="575"/>
      <c r="AW550" s="30"/>
      <c r="AX550" s="575"/>
      <c r="AY550" s="575"/>
      <c r="AZ550" s="30"/>
      <c r="BA550" s="575"/>
      <c r="BB550" s="575"/>
      <c r="BC550" s="30"/>
      <c r="BD550" s="575"/>
      <c r="BE550" s="575"/>
      <c r="BF550" s="30"/>
      <c r="BG550" s="575"/>
      <c r="BH550" s="575"/>
      <c r="BI550" s="30"/>
      <c r="BJ550" s="575"/>
      <c r="BK550" s="575"/>
      <c r="BM550" s="31"/>
      <c r="BN550" s="31"/>
      <c r="BO550" s="31"/>
      <c r="BP550" s="31"/>
      <c r="BQ550" s="31"/>
      <c r="BR550" s="31"/>
      <c r="BS550" s="31"/>
      <c r="BT550" s="31"/>
      <c r="BU550" s="31"/>
      <c r="BV550" s="31"/>
      <c r="BW550" s="31"/>
      <c r="BX550" s="31"/>
      <c r="BY550" s="31"/>
      <c r="BZ550" s="31"/>
      <c r="CA550" s="31"/>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row>
    <row r="551" spans="1:189" s="64" customFormat="1" x14ac:dyDescent="0.2">
      <c r="A551" s="544"/>
      <c r="B551" s="545"/>
      <c r="C551" s="546"/>
      <c r="E551" s="575"/>
      <c r="F551" s="575"/>
      <c r="G551" s="30"/>
      <c r="H551" s="575"/>
      <c r="I551" s="575"/>
      <c r="J551" s="30"/>
      <c r="K551" s="575"/>
      <c r="L551" s="575"/>
      <c r="M551" s="30"/>
      <c r="N551" s="575"/>
      <c r="O551" s="575"/>
      <c r="P551" s="30"/>
      <c r="Q551" s="575"/>
      <c r="R551" s="575"/>
      <c r="S551" s="30"/>
      <c r="T551" s="575"/>
      <c r="U551" s="575"/>
      <c r="V551" s="30"/>
      <c r="W551" s="575"/>
      <c r="X551" s="575"/>
      <c r="Y551" s="30"/>
      <c r="Z551" s="575"/>
      <c r="AA551" s="575"/>
      <c r="AB551" s="30"/>
      <c r="AC551" s="575"/>
      <c r="AD551" s="575"/>
      <c r="AE551" s="30"/>
      <c r="AF551" s="575"/>
      <c r="AG551" s="575"/>
      <c r="AH551" s="30"/>
      <c r="AI551" s="575"/>
      <c r="AJ551" s="575"/>
      <c r="AK551" s="30"/>
      <c r="AL551" s="575"/>
      <c r="AM551" s="575"/>
      <c r="AN551" s="30"/>
      <c r="AO551" s="575"/>
      <c r="AP551" s="575"/>
      <c r="AQ551" s="30"/>
      <c r="AR551" s="575"/>
      <c r="AS551" s="575"/>
      <c r="AT551" s="30"/>
      <c r="AU551" s="575"/>
      <c r="AV551" s="575"/>
      <c r="AW551" s="30"/>
      <c r="AX551" s="575"/>
      <c r="AY551" s="575"/>
      <c r="AZ551" s="30"/>
      <c r="BA551" s="575"/>
      <c r="BB551" s="575"/>
      <c r="BC551" s="30"/>
      <c r="BD551" s="575"/>
      <c r="BE551" s="575"/>
      <c r="BF551" s="30"/>
      <c r="BG551" s="575"/>
      <c r="BH551" s="575"/>
      <c r="BI551" s="30"/>
      <c r="BJ551" s="575"/>
      <c r="BK551" s="575"/>
      <c r="BM551" s="31"/>
      <c r="BN551" s="31"/>
      <c r="BO551" s="31"/>
      <c r="BP551" s="31"/>
      <c r="BQ551" s="31"/>
      <c r="BR551" s="31"/>
      <c r="BS551" s="31"/>
      <c r="BT551" s="31"/>
      <c r="BU551" s="31"/>
      <c r="BV551" s="31"/>
      <c r="BW551" s="31"/>
      <c r="BX551" s="31"/>
      <c r="BY551" s="31"/>
      <c r="BZ551" s="31"/>
      <c r="CA551" s="31"/>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row>
    <row r="552" spans="1:189" s="64" customFormat="1" x14ac:dyDescent="0.2">
      <c r="A552" s="544"/>
      <c r="B552" s="545"/>
      <c r="C552" s="546"/>
      <c r="E552" s="575"/>
      <c r="F552" s="575"/>
      <c r="G552" s="30"/>
      <c r="H552" s="575"/>
      <c r="I552" s="575"/>
      <c r="J552" s="30"/>
      <c r="K552" s="575"/>
      <c r="L552" s="575"/>
      <c r="M552" s="30"/>
      <c r="N552" s="575"/>
      <c r="O552" s="575"/>
      <c r="P552" s="30"/>
      <c r="Q552" s="575"/>
      <c r="R552" s="575"/>
      <c r="S552" s="30"/>
      <c r="T552" s="575"/>
      <c r="U552" s="575"/>
      <c r="V552" s="30"/>
      <c r="W552" s="575"/>
      <c r="X552" s="575"/>
      <c r="Y552" s="30"/>
      <c r="Z552" s="575"/>
      <c r="AA552" s="575"/>
      <c r="AB552" s="30"/>
      <c r="AC552" s="575"/>
      <c r="AD552" s="575"/>
      <c r="AE552" s="30"/>
      <c r="AF552" s="575"/>
      <c r="AG552" s="575"/>
      <c r="AH552" s="30"/>
      <c r="AI552" s="575"/>
      <c r="AJ552" s="575"/>
      <c r="AK552" s="30"/>
      <c r="AL552" s="575"/>
      <c r="AM552" s="575"/>
      <c r="AN552" s="30"/>
      <c r="AO552" s="575"/>
      <c r="AP552" s="575"/>
      <c r="AQ552" s="30"/>
      <c r="AR552" s="575"/>
      <c r="AS552" s="575"/>
      <c r="AT552" s="30"/>
      <c r="AU552" s="575"/>
      <c r="AV552" s="575"/>
      <c r="AW552" s="30"/>
      <c r="AX552" s="575"/>
      <c r="AY552" s="575"/>
      <c r="AZ552" s="30"/>
      <c r="BA552" s="575"/>
      <c r="BB552" s="575"/>
      <c r="BC552" s="30"/>
      <c r="BD552" s="575"/>
      <c r="BE552" s="575"/>
      <c r="BF552" s="30"/>
      <c r="BG552" s="575"/>
      <c r="BH552" s="575"/>
      <c r="BI552" s="30"/>
      <c r="BJ552" s="575"/>
      <c r="BK552" s="575"/>
      <c r="BM552" s="31"/>
      <c r="BN552" s="31"/>
      <c r="BO552" s="31"/>
      <c r="BP552" s="31"/>
      <c r="BQ552" s="31"/>
      <c r="BR552" s="31"/>
      <c r="BS552" s="31"/>
      <c r="BT552" s="31"/>
      <c r="BU552" s="31"/>
      <c r="BV552" s="31"/>
      <c r="BW552" s="31"/>
      <c r="BX552" s="31"/>
      <c r="BY552" s="31"/>
      <c r="BZ552" s="31"/>
      <c r="CA552" s="31"/>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row>
    <row r="553" spans="1:189" s="64" customFormat="1" x14ac:dyDescent="0.2">
      <c r="A553" s="544"/>
      <c r="B553" s="545"/>
      <c r="C553" s="546"/>
      <c r="E553" s="575"/>
      <c r="F553" s="575"/>
      <c r="G553" s="30"/>
      <c r="H553" s="575"/>
      <c r="I553" s="575"/>
      <c r="J553" s="30"/>
      <c r="K553" s="575"/>
      <c r="L553" s="575"/>
      <c r="M553" s="30"/>
      <c r="N553" s="575"/>
      <c r="O553" s="575"/>
      <c r="P553" s="30"/>
      <c r="Q553" s="575"/>
      <c r="R553" s="575"/>
      <c r="S553" s="30"/>
      <c r="T553" s="575"/>
      <c r="U553" s="575"/>
      <c r="V553" s="30"/>
      <c r="W553" s="575"/>
      <c r="X553" s="575"/>
      <c r="Y553" s="30"/>
      <c r="Z553" s="575"/>
      <c r="AA553" s="575"/>
      <c r="AB553" s="30"/>
      <c r="AC553" s="575"/>
      <c r="AD553" s="575"/>
      <c r="AE553" s="30"/>
      <c r="AF553" s="575"/>
      <c r="AG553" s="575"/>
      <c r="AH553" s="30"/>
      <c r="AI553" s="575"/>
      <c r="AJ553" s="575"/>
      <c r="AK553" s="30"/>
      <c r="AL553" s="575"/>
      <c r="AM553" s="575"/>
      <c r="AN553" s="30"/>
      <c r="AO553" s="575"/>
      <c r="AP553" s="575"/>
      <c r="AQ553" s="30"/>
      <c r="AR553" s="575"/>
      <c r="AS553" s="575"/>
      <c r="AT553" s="30"/>
      <c r="AU553" s="575"/>
      <c r="AV553" s="575"/>
      <c r="AW553" s="30"/>
      <c r="AX553" s="575"/>
      <c r="AY553" s="575"/>
      <c r="AZ553" s="30"/>
      <c r="BA553" s="575"/>
      <c r="BB553" s="575"/>
      <c r="BC553" s="30"/>
      <c r="BD553" s="575"/>
      <c r="BE553" s="575"/>
      <c r="BF553" s="30"/>
      <c r="BG553" s="575"/>
      <c r="BH553" s="575"/>
      <c r="BI553" s="30"/>
      <c r="BJ553" s="575"/>
      <c r="BK553" s="575"/>
      <c r="BM553" s="31"/>
      <c r="BN553" s="31"/>
      <c r="BO553" s="31"/>
      <c r="BP553" s="31"/>
      <c r="BQ553" s="31"/>
      <c r="BR553" s="31"/>
      <c r="BS553" s="31"/>
      <c r="BT553" s="31"/>
      <c r="BU553" s="31"/>
      <c r="BV553" s="31"/>
      <c r="BW553" s="31"/>
      <c r="BX553" s="31"/>
      <c r="BY553" s="31"/>
      <c r="BZ553" s="31"/>
      <c r="CA553" s="31"/>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row>
    <row r="554" spans="1:189" s="64" customFormat="1" x14ac:dyDescent="0.2">
      <c r="A554" s="544"/>
      <c r="B554" s="545"/>
      <c r="C554" s="546"/>
      <c r="E554" s="575"/>
      <c r="F554" s="575"/>
      <c r="G554" s="30"/>
      <c r="H554" s="575"/>
      <c r="I554" s="575"/>
      <c r="J554" s="30"/>
      <c r="K554" s="575"/>
      <c r="L554" s="575"/>
      <c r="M554" s="30"/>
      <c r="N554" s="575"/>
      <c r="O554" s="575"/>
      <c r="P554" s="30"/>
      <c r="Q554" s="575"/>
      <c r="R554" s="575"/>
      <c r="S554" s="30"/>
      <c r="T554" s="575"/>
      <c r="U554" s="575"/>
      <c r="V554" s="30"/>
      <c r="W554" s="575"/>
      <c r="X554" s="575"/>
      <c r="Y554" s="30"/>
      <c r="Z554" s="575"/>
      <c r="AA554" s="575"/>
      <c r="AB554" s="30"/>
      <c r="AC554" s="575"/>
      <c r="AD554" s="575"/>
      <c r="AE554" s="30"/>
      <c r="AF554" s="575"/>
      <c r="AG554" s="575"/>
      <c r="AH554" s="30"/>
      <c r="AI554" s="575"/>
      <c r="AJ554" s="575"/>
      <c r="AK554" s="30"/>
      <c r="AL554" s="575"/>
      <c r="AM554" s="575"/>
      <c r="AN554" s="30"/>
      <c r="AO554" s="575"/>
      <c r="AP554" s="575"/>
      <c r="AQ554" s="30"/>
      <c r="AR554" s="575"/>
      <c r="AS554" s="575"/>
      <c r="AT554" s="30"/>
      <c r="AU554" s="575"/>
      <c r="AV554" s="575"/>
      <c r="AW554" s="30"/>
      <c r="AX554" s="575"/>
      <c r="AY554" s="575"/>
      <c r="AZ554" s="30"/>
      <c r="BA554" s="575"/>
      <c r="BB554" s="575"/>
      <c r="BC554" s="30"/>
      <c r="BD554" s="575"/>
      <c r="BE554" s="575"/>
      <c r="BF554" s="30"/>
      <c r="BG554" s="575"/>
      <c r="BH554" s="575"/>
      <c r="BI554" s="30"/>
      <c r="BJ554" s="575"/>
      <c r="BK554" s="575"/>
      <c r="BM554" s="31"/>
      <c r="BN554" s="31"/>
      <c r="BO554" s="31"/>
      <c r="BP554" s="31"/>
      <c r="BQ554" s="31"/>
      <c r="BR554" s="31"/>
      <c r="BS554" s="31"/>
      <c r="BT554" s="31"/>
      <c r="BU554" s="31"/>
      <c r="BV554" s="31"/>
      <c r="BW554" s="31"/>
      <c r="BX554" s="31"/>
      <c r="BY554" s="31"/>
      <c r="BZ554" s="31"/>
      <c r="CA554" s="31"/>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row>
    <row r="555" spans="1:189" s="64" customFormat="1" x14ac:dyDescent="0.2">
      <c r="A555" s="544"/>
      <c r="B555" s="545"/>
      <c r="C555" s="546"/>
      <c r="E555" s="575"/>
      <c r="F555" s="575"/>
      <c r="G555" s="30"/>
      <c r="H555" s="575"/>
      <c r="I555" s="575"/>
      <c r="J555" s="30"/>
      <c r="K555" s="575"/>
      <c r="L555" s="575"/>
      <c r="M555" s="30"/>
      <c r="N555" s="575"/>
      <c r="O555" s="575"/>
      <c r="P555" s="30"/>
      <c r="Q555" s="575"/>
      <c r="R555" s="575"/>
      <c r="S555" s="30"/>
      <c r="T555" s="575"/>
      <c r="U555" s="575"/>
      <c r="V555" s="30"/>
      <c r="W555" s="575"/>
      <c r="X555" s="575"/>
      <c r="Y555" s="30"/>
      <c r="Z555" s="575"/>
      <c r="AA555" s="575"/>
      <c r="AB555" s="30"/>
      <c r="AC555" s="575"/>
      <c r="AD555" s="575"/>
      <c r="AE555" s="30"/>
      <c r="AF555" s="575"/>
      <c r="AG555" s="575"/>
      <c r="AH555" s="30"/>
      <c r="AI555" s="575"/>
      <c r="AJ555" s="575"/>
      <c r="AK555" s="30"/>
      <c r="AL555" s="575"/>
      <c r="AM555" s="575"/>
      <c r="AN555" s="30"/>
      <c r="AO555" s="575"/>
      <c r="AP555" s="575"/>
      <c r="AQ555" s="30"/>
      <c r="AR555" s="575"/>
      <c r="AS555" s="575"/>
      <c r="AT555" s="30"/>
      <c r="AU555" s="575"/>
      <c r="AV555" s="575"/>
      <c r="AW555" s="30"/>
      <c r="AX555" s="575"/>
      <c r="AY555" s="575"/>
      <c r="AZ555" s="30"/>
      <c r="BA555" s="575"/>
      <c r="BB555" s="575"/>
      <c r="BC555" s="30"/>
      <c r="BD555" s="575"/>
      <c r="BE555" s="575"/>
      <c r="BF555" s="30"/>
      <c r="BG555" s="575"/>
      <c r="BH555" s="575"/>
      <c r="BI555" s="30"/>
      <c r="BJ555" s="575"/>
      <c r="BK555" s="575"/>
      <c r="BM555" s="31"/>
      <c r="BN555" s="31"/>
      <c r="BO555" s="31"/>
      <c r="BP555" s="31"/>
      <c r="BQ555" s="31"/>
      <c r="BR555" s="31"/>
      <c r="BS555" s="31"/>
      <c r="BT555" s="31"/>
      <c r="BU555" s="31"/>
      <c r="BV555" s="31"/>
      <c r="BW555" s="31"/>
      <c r="BX555" s="31"/>
      <c r="BY555" s="31"/>
      <c r="BZ555" s="31"/>
      <c r="CA555" s="31"/>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row>
    <row r="556" spans="1:189" s="64" customFormat="1" x14ac:dyDescent="0.2">
      <c r="A556" s="544"/>
      <c r="B556" s="545"/>
      <c r="C556" s="546"/>
      <c r="E556" s="575"/>
      <c r="F556" s="575"/>
      <c r="G556" s="30"/>
      <c r="H556" s="575"/>
      <c r="I556" s="575"/>
      <c r="J556" s="30"/>
      <c r="K556" s="575"/>
      <c r="L556" s="575"/>
      <c r="M556" s="30"/>
      <c r="N556" s="575"/>
      <c r="O556" s="575"/>
      <c r="P556" s="30"/>
      <c r="Q556" s="575"/>
      <c r="R556" s="575"/>
      <c r="S556" s="30"/>
      <c r="T556" s="575"/>
      <c r="U556" s="575"/>
      <c r="V556" s="30"/>
      <c r="W556" s="575"/>
      <c r="X556" s="575"/>
      <c r="Y556" s="30"/>
      <c r="Z556" s="575"/>
      <c r="AA556" s="575"/>
      <c r="AB556" s="30"/>
      <c r="AC556" s="575"/>
      <c r="AD556" s="575"/>
      <c r="AE556" s="30"/>
      <c r="AF556" s="575"/>
      <c r="AG556" s="575"/>
      <c r="AH556" s="30"/>
      <c r="AI556" s="575"/>
      <c r="AJ556" s="575"/>
      <c r="AK556" s="30"/>
      <c r="AL556" s="575"/>
      <c r="AM556" s="575"/>
      <c r="AN556" s="30"/>
      <c r="AO556" s="575"/>
      <c r="AP556" s="575"/>
      <c r="AQ556" s="30"/>
      <c r="AR556" s="575"/>
      <c r="AS556" s="575"/>
      <c r="AT556" s="30"/>
      <c r="AU556" s="575"/>
      <c r="AV556" s="575"/>
      <c r="AW556" s="30"/>
      <c r="AX556" s="575"/>
      <c r="AY556" s="575"/>
      <c r="AZ556" s="30"/>
      <c r="BA556" s="575"/>
      <c r="BB556" s="575"/>
      <c r="BC556" s="30"/>
      <c r="BD556" s="575"/>
      <c r="BE556" s="575"/>
      <c r="BF556" s="30"/>
      <c r="BG556" s="575"/>
      <c r="BH556" s="575"/>
      <c r="BI556" s="30"/>
      <c r="BJ556" s="575"/>
      <c r="BK556" s="575"/>
      <c r="BM556" s="31"/>
      <c r="BN556" s="31"/>
      <c r="BO556" s="31"/>
      <c r="BP556" s="31"/>
      <c r="BQ556" s="31"/>
      <c r="BR556" s="31"/>
      <c r="BS556" s="31"/>
      <c r="BT556" s="31"/>
      <c r="BU556" s="31"/>
      <c r="BV556" s="31"/>
      <c r="BW556" s="31"/>
      <c r="BX556" s="31"/>
      <c r="BY556" s="31"/>
      <c r="BZ556" s="31"/>
      <c r="CA556" s="31"/>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row>
    <row r="557" spans="1:189" s="64" customFormat="1" x14ac:dyDescent="0.2">
      <c r="A557" s="544"/>
      <c r="B557" s="545"/>
      <c r="C557" s="546"/>
      <c r="E557" s="575"/>
      <c r="F557" s="575"/>
      <c r="G557" s="30"/>
      <c r="H557" s="575"/>
      <c r="I557" s="575"/>
      <c r="J557" s="30"/>
      <c r="K557" s="575"/>
      <c r="L557" s="575"/>
      <c r="M557" s="30"/>
      <c r="N557" s="575"/>
      <c r="O557" s="575"/>
      <c r="P557" s="30"/>
      <c r="Q557" s="575"/>
      <c r="R557" s="575"/>
      <c r="S557" s="30"/>
      <c r="T557" s="575"/>
      <c r="U557" s="575"/>
      <c r="V557" s="30"/>
      <c r="W557" s="575"/>
      <c r="X557" s="575"/>
      <c r="Y557" s="30"/>
      <c r="Z557" s="575"/>
      <c r="AA557" s="575"/>
      <c r="AB557" s="30"/>
      <c r="AC557" s="575"/>
      <c r="AD557" s="575"/>
      <c r="AE557" s="30"/>
      <c r="AF557" s="575"/>
      <c r="AG557" s="575"/>
      <c r="AH557" s="30"/>
      <c r="AI557" s="575"/>
      <c r="AJ557" s="575"/>
      <c r="AK557" s="30"/>
      <c r="AL557" s="575"/>
      <c r="AM557" s="575"/>
      <c r="AN557" s="30"/>
      <c r="AO557" s="575"/>
      <c r="AP557" s="575"/>
      <c r="AQ557" s="30"/>
      <c r="AR557" s="575"/>
      <c r="AS557" s="575"/>
      <c r="AT557" s="30"/>
      <c r="AU557" s="575"/>
      <c r="AV557" s="575"/>
      <c r="AW557" s="30"/>
      <c r="AX557" s="575"/>
      <c r="AY557" s="575"/>
      <c r="AZ557" s="30"/>
      <c r="BA557" s="575"/>
      <c r="BB557" s="575"/>
      <c r="BC557" s="30"/>
      <c r="BD557" s="575"/>
      <c r="BE557" s="575"/>
      <c r="BF557" s="30"/>
      <c r="BG557" s="575"/>
      <c r="BH557" s="575"/>
      <c r="BI557" s="30"/>
      <c r="BJ557" s="575"/>
      <c r="BK557" s="575"/>
      <c r="BM557" s="31"/>
      <c r="BN557" s="31"/>
      <c r="BO557" s="31"/>
      <c r="BP557" s="31"/>
      <c r="BQ557" s="31"/>
      <c r="BR557" s="31"/>
      <c r="BS557" s="31"/>
      <c r="BT557" s="31"/>
      <c r="BU557" s="31"/>
      <c r="BV557" s="31"/>
      <c r="BW557" s="31"/>
      <c r="BX557" s="31"/>
      <c r="BY557" s="31"/>
      <c r="BZ557" s="31"/>
      <c r="CA557" s="31"/>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row>
    <row r="558" spans="1:189" s="64" customFormat="1" x14ac:dyDescent="0.2">
      <c r="A558" s="544"/>
      <c r="B558" s="545"/>
      <c r="C558" s="546"/>
      <c r="E558" s="575"/>
      <c r="F558" s="575"/>
      <c r="G558" s="30"/>
      <c r="H558" s="575"/>
      <c r="I558" s="575"/>
      <c r="J558" s="30"/>
      <c r="K558" s="575"/>
      <c r="L558" s="575"/>
      <c r="M558" s="30"/>
      <c r="N558" s="575"/>
      <c r="O558" s="575"/>
      <c r="P558" s="30"/>
      <c r="Q558" s="575"/>
      <c r="R558" s="575"/>
      <c r="S558" s="30"/>
      <c r="T558" s="575"/>
      <c r="U558" s="575"/>
      <c r="V558" s="30"/>
      <c r="W558" s="575"/>
      <c r="X558" s="575"/>
      <c r="Y558" s="30"/>
      <c r="Z558" s="575"/>
      <c r="AA558" s="575"/>
      <c r="AB558" s="30"/>
      <c r="AC558" s="575"/>
      <c r="AD558" s="575"/>
      <c r="AE558" s="30"/>
      <c r="AF558" s="575"/>
      <c r="AG558" s="575"/>
      <c r="AH558" s="30"/>
      <c r="AI558" s="575"/>
      <c r="AJ558" s="575"/>
      <c r="AK558" s="30"/>
      <c r="AL558" s="575"/>
      <c r="AM558" s="575"/>
      <c r="AN558" s="30"/>
      <c r="AO558" s="575"/>
      <c r="AP558" s="575"/>
      <c r="AQ558" s="30"/>
      <c r="AR558" s="575"/>
      <c r="AS558" s="575"/>
      <c r="AT558" s="30"/>
      <c r="AU558" s="575"/>
      <c r="AV558" s="575"/>
      <c r="AW558" s="30"/>
      <c r="AX558" s="575"/>
      <c r="AY558" s="575"/>
      <c r="AZ558" s="30"/>
      <c r="BA558" s="575"/>
      <c r="BB558" s="575"/>
      <c r="BC558" s="30"/>
      <c r="BD558" s="575"/>
      <c r="BE558" s="575"/>
      <c r="BF558" s="30"/>
      <c r="BG558" s="575"/>
      <c r="BH558" s="575"/>
      <c r="BI558" s="30"/>
      <c r="BJ558" s="575"/>
      <c r="BK558" s="575"/>
      <c r="BM558" s="31"/>
      <c r="BN558" s="31"/>
      <c r="BO558" s="31"/>
      <c r="BP558" s="31"/>
      <c r="BQ558" s="31"/>
      <c r="BR558" s="31"/>
      <c r="BS558" s="31"/>
      <c r="BT558" s="31"/>
      <c r="BU558" s="31"/>
      <c r="BV558" s="31"/>
      <c r="BW558" s="31"/>
      <c r="BX558" s="31"/>
      <c r="BY558" s="31"/>
      <c r="BZ558" s="31"/>
      <c r="CA558" s="31"/>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row>
    <row r="559" spans="1:189" s="64" customFormat="1" x14ac:dyDescent="0.2">
      <c r="A559" s="544"/>
      <c r="B559" s="545"/>
      <c r="C559" s="546"/>
      <c r="E559" s="575"/>
      <c r="F559" s="575"/>
      <c r="G559" s="30"/>
      <c r="H559" s="575"/>
      <c r="I559" s="575"/>
      <c r="J559" s="30"/>
      <c r="K559" s="575"/>
      <c r="L559" s="575"/>
      <c r="M559" s="30"/>
      <c r="N559" s="575"/>
      <c r="O559" s="575"/>
      <c r="P559" s="30"/>
      <c r="Q559" s="575"/>
      <c r="R559" s="575"/>
      <c r="S559" s="30"/>
      <c r="T559" s="575"/>
      <c r="U559" s="575"/>
      <c r="V559" s="30"/>
      <c r="W559" s="575"/>
      <c r="X559" s="575"/>
      <c r="Y559" s="30"/>
      <c r="Z559" s="575"/>
      <c r="AA559" s="575"/>
      <c r="AB559" s="30"/>
      <c r="AC559" s="575"/>
      <c r="AD559" s="575"/>
      <c r="AE559" s="30"/>
      <c r="AF559" s="575"/>
      <c r="AG559" s="575"/>
      <c r="AH559" s="30"/>
      <c r="AI559" s="575"/>
      <c r="AJ559" s="575"/>
      <c r="AK559" s="30"/>
      <c r="AL559" s="575"/>
      <c r="AM559" s="575"/>
      <c r="AN559" s="30"/>
      <c r="AO559" s="575"/>
      <c r="AP559" s="575"/>
      <c r="AQ559" s="30"/>
      <c r="AR559" s="575"/>
      <c r="AS559" s="575"/>
      <c r="AT559" s="30"/>
      <c r="AU559" s="575"/>
      <c r="AV559" s="575"/>
      <c r="AW559" s="30"/>
      <c r="AX559" s="575"/>
      <c r="AY559" s="575"/>
      <c r="AZ559" s="30"/>
      <c r="BA559" s="575"/>
      <c r="BB559" s="575"/>
      <c r="BC559" s="30"/>
      <c r="BD559" s="575"/>
      <c r="BE559" s="575"/>
      <c r="BF559" s="30"/>
      <c r="BG559" s="575"/>
      <c r="BH559" s="575"/>
      <c r="BI559" s="30"/>
      <c r="BJ559" s="575"/>
      <c r="BK559" s="575"/>
      <c r="BM559" s="31"/>
      <c r="BN559" s="31"/>
      <c r="BO559" s="31"/>
      <c r="BP559" s="31"/>
      <c r="BQ559" s="31"/>
      <c r="BR559" s="31"/>
      <c r="BS559" s="31"/>
      <c r="BT559" s="31"/>
      <c r="BU559" s="31"/>
      <c r="BV559" s="31"/>
      <c r="BW559" s="31"/>
      <c r="BX559" s="31"/>
      <c r="BY559" s="31"/>
      <c r="BZ559" s="31"/>
      <c r="CA559" s="31"/>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row>
    <row r="560" spans="1:189" s="64" customFormat="1" x14ac:dyDescent="0.2">
      <c r="A560" s="544"/>
      <c r="B560" s="545"/>
      <c r="C560" s="546"/>
      <c r="E560" s="575"/>
      <c r="F560" s="575"/>
      <c r="G560" s="30"/>
      <c r="H560" s="575"/>
      <c r="I560" s="575"/>
      <c r="J560" s="30"/>
      <c r="K560" s="575"/>
      <c r="L560" s="575"/>
      <c r="M560" s="30"/>
      <c r="N560" s="575"/>
      <c r="O560" s="575"/>
      <c r="P560" s="30"/>
      <c r="Q560" s="575"/>
      <c r="R560" s="575"/>
      <c r="S560" s="30"/>
      <c r="T560" s="575"/>
      <c r="U560" s="575"/>
      <c r="V560" s="30"/>
      <c r="W560" s="575"/>
      <c r="X560" s="575"/>
      <c r="Y560" s="30"/>
      <c r="Z560" s="575"/>
      <c r="AA560" s="575"/>
      <c r="AB560" s="30"/>
      <c r="AC560" s="575"/>
      <c r="AD560" s="575"/>
      <c r="AE560" s="30"/>
      <c r="AF560" s="575"/>
      <c r="AG560" s="575"/>
      <c r="AH560" s="30"/>
      <c r="AI560" s="575"/>
      <c r="AJ560" s="575"/>
      <c r="AK560" s="30"/>
      <c r="AL560" s="575"/>
      <c r="AM560" s="575"/>
      <c r="AN560" s="30"/>
      <c r="AO560" s="575"/>
      <c r="AP560" s="575"/>
      <c r="AQ560" s="30"/>
      <c r="AR560" s="575"/>
      <c r="AS560" s="575"/>
      <c r="AT560" s="30"/>
      <c r="AU560" s="575"/>
      <c r="AV560" s="575"/>
      <c r="AW560" s="30"/>
      <c r="AX560" s="575"/>
      <c r="AY560" s="575"/>
      <c r="AZ560" s="30"/>
      <c r="BA560" s="575"/>
      <c r="BB560" s="575"/>
      <c r="BC560" s="30"/>
      <c r="BD560" s="575"/>
      <c r="BE560" s="575"/>
      <c r="BF560" s="30"/>
      <c r="BG560" s="575"/>
      <c r="BH560" s="575"/>
      <c r="BI560" s="30"/>
      <c r="BJ560" s="575"/>
      <c r="BK560" s="575"/>
      <c r="BM560" s="31"/>
      <c r="BN560" s="31"/>
      <c r="BO560" s="31"/>
      <c r="BP560" s="31"/>
      <c r="BQ560" s="31"/>
      <c r="BR560" s="31"/>
      <c r="BS560" s="31"/>
      <c r="BT560" s="31"/>
      <c r="BU560" s="31"/>
      <c r="BV560" s="31"/>
      <c r="BW560" s="31"/>
      <c r="BX560" s="31"/>
      <c r="BY560" s="31"/>
      <c r="BZ560" s="31"/>
      <c r="CA560" s="31"/>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row>
    <row r="561" spans="1:189" s="64" customFormat="1" x14ac:dyDescent="0.2">
      <c r="A561" s="544"/>
      <c r="B561" s="545"/>
      <c r="C561" s="546"/>
      <c r="E561" s="575"/>
      <c r="F561" s="575"/>
      <c r="G561" s="30"/>
      <c r="H561" s="575"/>
      <c r="I561" s="575"/>
      <c r="J561" s="30"/>
      <c r="K561" s="575"/>
      <c r="L561" s="575"/>
      <c r="M561" s="30"/>
      <c r="N561" s="575"/>
      <c r="O561" s="575"/>
      <c r="P561" s="30"/>
      <c r="Q561" s="575"/>
      <c r="R561" s="575"/>
      <c r="S561" s="30"/>
      <c r="T561" s="575"/>
      <c r="U561" s="575"/>
      <c r="V561" s="30"/>
      <c r="W561" s="575"/>
      <c r="X561" s="575"/>
      <c r="Y561" s="30"/>
      <c r="Z561" s="575"/>
      <c r="AA561" s="575"/>
      <c r="AB561" s="30"/>
      <c r="AC561" s="575"/>
      <c r="AD561" s="575"/>
      <c r="AE561" s="30"/>
      <c r="AF561" s="575"/>
      <c r="AG561" s="575"/>
      <c r="AH561" s="30"/>
      <c r="AI561" s="575"/>
      <c r="AJ561" s="575"/>
      <c r="AK561" s="30"/>
      <c r="AL561" s="575"/>
      <c r="AM561" s="575"/>
      <c r="AN561" s="30"/>
      <c r="AO561" s="575"/>
      <c r="AP561" s="575"/>
      <c r="AQ561" s="30"/>
      <c r="AR561" s="575"/>
      <c r="AS561" s="575"/>
      <c r="AT561" s="30"/>
      <c r="AU561" s="575"/>
      <c r="AV561" s="575"/>
      <c r="AW561" s="30"/>
      <c r="AX561" s="575"/>
      <c r="AY561" s="575"/>
      <c r="AZ561" s="30"/>
      <c r="BA561" s="575"/>
      <c r="BB561" s="575"/>
      <c r="BC561" s="30"/>
      <c r="BD561" s="575"/>
      <c r="BE561" s="575"/>
      <c r="BF561" s="30"/>
      <c r="BG561" s="575"/>
      <c r="BH561" s="575"/>
      <c r="BI561" s="30"/>
      <c r="BJ561" s="575"/>
      <c r="BK561" s="575"/>
      <c r="BM561" s="31"/>
      <c r="BN561" s="31"/>
      <c r="BO561" s="31"/>
      <c r="BP561" s="31"/>
      <c r="BQ561" s="31"/>
      <c r="BR561" s="31"/>
      <c r="BS561" s="31"/>
      <c r="BT561" s="31"/>
      <c r="BU561" s="31"/>
      <c r="BV561" s="31"/>
      <c r="BW561" s="31"/>
      <c r="BX561" s="31"/>
      <c r="BY561" s="31"/>
      <c r="BZ561" s="31"/>
      <c r="CA561" s="31"/>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row>
    <row r="562" spans="1:189" s="64" customFormat="1" x14ac:dyDescent="0.2">
      <c r="A562" s="544"/>
      <c r="B562" s="545"/>
      <c r="C562" s="546"/>
      <c r="E562" s="575"/>
      <c r="F562" s="575"/>
      <c r="G562" s="30"/>
      <c r="H562" s="575"/>
      <c r="I562" s="575"/>
      <c r="J562" s="30"/>
      <c r="K562" s="575"/>
      <c r="L562" s="575"/>
      <c r="M562" s="30"/>
      <c r="N562" s="575"/>
      <c r="O562" s="575"/>
      <c r="P562" s="30"/>
      <c r="Q562" s="575"/>
      <c r="R562" s="575"/>
      <c r="S562" s="30"/>
      <c r="T562" s="575"/>
      <c r="U562" s="575"/>
      <c r="V562" s="30"/>
      <c r="W562" s="575"/>
      <c r="X562" s="575"/>
      <c r="Y562" s="30"/>
      <c r="Z562" s="575"/>
      <c r="AA562" s="575"/>
      <c r="AB562" s="30"/>
      <c r="AC562" s="575"/>
      <c r="AD562" s="575"/>
      <c r="AE562" s="30"/>
      <c r="AF562" s="575"/>
      <c r="AG562" s="575"/>
      <c r="AH562" s="30"/>
      <c r="AI562" s="575"/>
      <c r="AJ562" s="575"/>
      <c r="AK562" s="30"/>
      <c r="AL562" s="575"/>
      <c r="AM562" s="575"/>
      <c r="AN562" s="30"/>
      <c r="AO562" s="575"/>
      <c r="AP562" s="575"/>
      <c r="AQ562" s="30"/>
      <c r="AR562" s="575"/>
      <c r="AS562" s="575"/>
      <c r="AT562" s="30"/>
      <c r="AU562" s="575"/>
      <c r="AV562" s="575"/>
      <c r="AW562" s="30"/>
      <c r="AX562" s="575"/>
      <c r="AY562" s="575"/>
      <c r="AZ562" s="30"/>
      <c r="BA562" s="575"/>
      <c r="BB562" s="575"/>
      <c r="BC562" s="30"/>
      <c r="BD562" s="575"/>
      <c r="BE562" s="575"/>
      <c r="BF562" s="30"/>
      <c r="BG562" s="575"/>
      <c r="BH562" s="575"/>
      <c r="BI562" s="30"/>
      <c r="BJ562" s="575"/>
      <c r="BK562" s="575"/>
      <c r="BM562" s="31"/>
      <c r="BN562" s="31"/>
      <c r="BO562" s="31"/>
      <c r="BP562" s="31"/>
      <c r="BQ562" s="31"/>
      <c r="BR562" s="31"/>
      <c r="BS562" s="31"/>
      <c r="BT562" s="31"/>
      <c r="BU562" s="31"/>
      <c r="BV562" s="31"/>
      <c r="BW562" s="31"/>
      <c r="BX562" s="31"/>
      <c r="BY562" s="31"/>
      <c r="BZ562" s="31"/>
      <c r="CA562" s="31"/>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row>
    <row r="563" spans="1:189" s="64" customFormat="1" x14ac:dyDescent="0.2">
      <c r="A563" s="544"/>
      <c r="B563" s="545"/>
      <c r="C563" s="546"/>
      <c r="E563" s="575"/>
      <c r="F563" s="575"/>
      <c r="G563" s="30"/>
      <c r="H563" s="575"/>
      <c r="I563" s="575"/>
      <c r="J563" s="30"/>
      <c r="K563" s="575"/>
      <c r="L563" s="575"/>
      <c r="M563" s="30"/>
      <c r="N563" s="575"/>
      <c r="O563" s="575"/>
      <c r="P563" s="30"/>
      <c r="Q563" s="575"/>
      <c r="R563" s="575"/>
      <c r="S563" s="30"/>
      <c r="T563" s="575"/>
      <c r="U563" s="575"/>
      <c r="V563" s="30"/>
      <c r="W563" s="575"/>
      <c r="X563" s="575"/>
      <c r="Y563" s="30"/>
      <c r="Z563" s="575"/>
      <c r="AA563" s="575"/>
      <c r="AB563" s="30"/>
      <c r="AC563" s="575"/>
      <c r="AD563" s="575"/>
      <c r="AE563" s="30"/>
      <c r="AF563" s="575"/>
      <c r="AG563" s="575"/>
      <c r="AH563" s="30"/>
      <c r="AI563" s="575"/>
      <c r="AJ563" s="575"/>
      <c r="AK563" s="30"/>
      <c r="AL563" s="575"/>
      <c r="AM563" s="575"/>
      <c r="AN563" s="30"/>
      <c r="AO563" s="575"/>
      <c r="AP563" s="575"/>
      <c r="AQ563" s="30"/>
      <c r="AR563" s="575"/>
      <c r="AS563" s="575"/>
      <c r="AT563" s="30"/>
      <c r="AU563" s="575"/>
      <c r="AV563" s="575"/>
      <c r="AW563" s="30"/>
      <c r="AX563" s="575"/>
      <c r="AY563" s="575"/>
      <c r="AZ563" s="30"/>
      <c r="BA563" s="575"/>
      <c r="BB563" s="575"/>
      <c r="BC563" s="30"/>
      <c r="BD563" s="575"/>
      <c r="BE563" s="575"/>
      <c r="BF563" s="30"/>
      <c r="BG563" s="575"/>
      <c r="BH563" s="575"/>
      <c r="BI563" s="30"/>
      <c r="BJ563" s="575"/>
      <c r="BK563" s="575"/>
      <c r="BM563" s="31"/>
      <c r="BN563" s="31"/>
      <c r="BO563" s="31"/>
      <c r="BP563" s="31"/>
      <c r="BQ563" s="31"/>
      <c r="BR563" s="31"/>
      <c r="BS563" s="31"/>
      <c r="BT563" s="31"/>
      <c r="BU563" s="31"/>
      <c r="BV563" s="31"/>
      <c r="BW563" s="31"/>
      <c r="BX563" s="31"/>
      <c r="BY563" s="31"/>
      <c r="BZ563" s="31"/>
      <c r="CA563" s="31"/>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row>
    <row r="564" spans="1:189" s="64" customFormat="1" x14ac:dyDescent="0.2">
      <c r="A564" s="544"/>
      <c r="B564" s="545"/>
      <c r="C564" s="546"/>
      <c r="E564" s="575"/>
      <c r="F564" s="575"/>
      <c r="G564" s="30"/>
      <c r="H564" s="575"/>
      <c r="I564" s="575"/>
      <c r="J564" s="30"/>
      <c r="K564" s="575"/>
      <c r="L564" s="575"/>
      <c r="M564" s="30"/>
      <c r="N564" s="575"/>
      <c r="O564" s="575"/>
      <c r="P564" s="30"/>
      <c r="Q564" s="575"/>
      <c r="R564" s="575"/>
      <c r="S564" s="30"/>
      <c r="T564" s="575"/>
      <c r="U564" s="575"/>
      <c r="V564" s="30"/>
      <c r="W564" s="575"/>
      <c r="X564" s="575"/>
      <c r="Y564" s="30"/>
      <c r="Z564" s="575"/>
      <c r="AA564" s="575"/>
      <c r="AB564" s="30"/>
      <c r="AC564" s="575"/>
      <c r="AD564" s="575"/>
      <c r="AE564" s="30"/>
      <c r="AF564" s="575"/>
      <c r="AG564" s="575"/>
      <c r="AH564" s="30"/>
      <c r="AI564" s="575"/>
      <c r="AJ564" s="575"/>
      <c r="AK564" s="30"/>
      <c r="AL564" s="575"/>
      <c r="AM564" s="575"/>
      <c r="AN564" s="30"/>
      <c r="AO564" s="575"/>
      <c r="AP564" s="575"/>
      <c r="AQ564" s="30"/>
      <c r="AR564" s="575"/>
      <c r="AS564" s="575"/>
      <c r="AT564" s="30"/>
      <c r="AU564" s="575"/>
      <c r="AV564" s="575"/>
      <c r="AW564" s="30"/>
      <c r="AX564" s="575"/>
      <c r="AY564" s="575"/>
      <c r="AZ564" s="30"/>
      <c r="BA564" s="575"/>
      <c r="BB564" s="575"/>
      <c r="BC564" s="30"/>
      <c r="BD564" s="575"/>
      <c r="BE564" s="575"/>
      <c r="BF564" s="30"/>
      <c r="BG564" s="575"/>
      <c r="BH564" s="575"/>
      <c r="BI564" s="30"/>
      <c r="BJ564" s="575"/>
      <c r="BK564" s="575"/>
      <c r="BM564" s="31"/>
      <c r="BN564" s="31"/>
      <c r="BO564" s="31"/>
      <c r="BP564" s="31"/>
      <c r="BQ564" s="31"/>
      <c r="BR564" s="31"/>
      <c r="BS564" s="31"/>
      <c r="BT564" s="31"/>
      <c r="BU564" s="31"/>
      <c r="BV564" s="31"/>
      <c r="BW564" s="31"/>
      <c r="BX564" s="31"/>
      <c r="BY564" s="31"/>
      <c r="BZ564" s="31"/>
      <c r="CA564" s="31"/>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row>
    <row r="565" spans="1:189" s="64" customFormat="1" x14ac:dyDescent="0.2">
      <c r="A565" s="544"/>
      <c r="B565" s="545"/>
      <c r="C565" s="546"/>
      <c r="E565" s="575"/>
      <c r="F565" s="575"/>
      <c r="G565" s="30"/>
      <c r="H565" s="575"/>
      <c r="I565" s="575"/>
      <c r="J565" s="30"/>
      <c r="K565" s="575"/>
      <c r="L565" s="575"/>
      <c r="M565" s="30"/>
      <c r="N565" s="575"/>
      <c r="O565" s="575"/>
      <c r="P565" s="30"/>
      <c r="Q565" s="575"/>
      <c r="R565" s="575"/>
      <c r="S565" s="30"/>
      <c r="T565" s="575"/>
      <c r="U565" s="575"/>
      <c r="V565" s="30"/>
      <c r="W565" s="575"/>
      <c r="X565" s="575"/>
      <c r="Y565" s="30"/>
      <c r="Z565" s="575"/>
      <c r="AA565" s="575"/>
      <c r="AB565" s="30"/>
      <c r="AC565" s="575"/>
      <c r="AD565" s="575"/>
      <c r="AE565" s="30"/>
      <c r="AF565" s="575"/>
      <c r="AG565" s="575"/>
      <c r="AH565" s="30"/>
      <c r="AI565" s="575"/>
      <c r="AJ565" s="575"/>
      <c r="AK565" s="30"/>
      <c r="AL565" s="575"/>
      <c r="AM565" s="575"/>
      <c r="AN565" s="30"/>
      <c r="AO565" s="575"/>
      <c r="AP565" s="575"/>
      <c r="AQ565" s="30"/>
      <c r="AR565" s="575"/>
      <c r="AS565" s="575"/>
      <c r="AT565" s="30"/>
      <c r="AU565" s="575"/>
      <c r="AV565" s="575"/>
      <c r="AW565" s="30"/>
      <c r="AX565" s="575"/>
      <c r="AY565" s="575"/>
      <c r="AZ565" s="30"/>
      <c r="BA565" s="575"/>
      <c r="BB565" s="575"/>
      <c r="BC565" s="30"/>
      <c r="BD565" s="575"/>
      <c r="BE565" s="575"/>
      <c r="BF565" s="30"/>
      <c r="BG565" s="575"/>
      <c r="BH565" s="575"/>
      <c r="BI565" s="30"/>
      <c r="BJ565" s="575"/>
      <c r="BK565" s="575"/>
      <c r="BM565" s="31"/>
      <c r="BN565" s="31"/>
      <c r="BO565" s="31"/>
      <c r="BP565" s="31"/>
      <c r="BQ565" s="31"/>
      <c r="BR565" s="31"/>
      <c r="BS565" s="31"/>
      <c r="BT565" s="31"/>
      <c r="BU565" s="31"/>
      <c r="BV565" s="31"/>
      <c r="BW565" s="31"/>
      <c r="BX565" s="31"/>
      <c r="BY565" s="31"/>
      <c r="BZ565" s="31"/>
      <c r="CA565" s="31"/>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row>
    <row r="566" spans="1:189" s="64" customFormat="1" x14ac:dyDescent="0.2">
      <c r="A566" s="544"/>
      <c r="B566" s="545"/>
      <c r="C566" s="546"/>
      <c r="E566" s="575"/>
      <c r="F566" s="575"/>
      <c r="G566" s="30"/>
      <c r="H566" s="575"/>
      <c r="I566" s="575"/>
      <c r="J566" s="30"/>
      <c r="K566" s="575"/>
      <c r="L566" s="575"/>
      <c r="M566" s="30"/>
      <c r="N566" s="575"/>
      <c r="O566" s="575"/>
      <c r="P566" s="30"/>
      <c r="Q566" s="575"/>
      <c r="R566" s="575"/>
      <c r="S566" s="30"/>
      <c r="T566" s="575"/>
      <c r="U566" s="575"/>
      <c r="V566" s="30"/>
      <c r="W566" s="575"/>
      <c r="X566" s="575"/>
      <c r="Y566" s="30"/>
      <c r="Z566" s="575"/>
      <c r="AA566" s="575"/>
      <c r="AB566" s="30"/>
      <c r="AC566" s="575"/>
      <c r="AD566" s="575"/>
      <c r="AE566" s="30"/>
      <c r="AF566" s="575"/>
      <c r="AG566" s="575"/>
      <c r="AH566" s="30"/>
      <c r="AI566" s="575"/>
      <c r="AJ566" s="575"/>
      <c r="AK566" s="30"/>
      <c r="AL566" s="575"/>
      <c r="AM566" s="575"/>
      <c r="AN566" s="30"/>
      <c r="AO566" s="575"/>
      <c r="AP566" s="575"/>
      <c r="AQ566" s="30"/>
      <c r="AR566" s="575"/>
      <c r="AS566" s="575"/>
      <c r="AT566" s="30"/>
      <c r="AU566" s="575"/>
      <c r="AV566" s="575"/>
      <c r="AW566" s="30"/>
      <c r="AX566" s="575"/>
      <c r="AY566" s="575"/>
      <c r="AZ566" s="30"/>
      <c r="BA566" s="575"/>
      <c r="BB566" s="575"/>
      <c r="BC566" s="30"/>
      <c r="BD566" s="575"/>
      <c r="BE566" s="575"/>
      <c r="BF566" s="30"/>
      <c r="BG566" s="575"/>
      <c r="BH566" s="575"/>
      <c r="BI566" s="30"/>
      <c r="BJ566" s="575"/>
      <c r="BK566" s="575"/>
      <c r="BM566" s="31"/>
      <c r="BN566" s="31"/>
      <c r="BO566" s="31"/>
      <c r="BP566" s="31"/>
      <c r="BQ566" s="31"/>
      <c r="BR566" s="31"/>
      <c r="BS566" s="31"/>
      <c r="BT566" s="31"/>
      <c r="BU566" s="31"/>
      <c r="BV566" s="31"/>
      <c r="BW566" s="31"/>
      <c r="BX566" s="31"/>
      <c r="BY566" s="31"/>
      <c r="BZ566" s="31"/>
      <c r="CA566" s="31"/>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row>
    <row r="567" spans="1:189" s="64" customFormat="1" x14ac:dyDescent="0.2">
      <c r="A567" s="544"/>
      <c r="B567" s="545"/>
      <c r="C567" s="546"/>
      <c r="E567" s="575"/>
      <c r="F567" s="575"/>
      <c r="G567" s="30"/>
      <c r="H567" s="575"/>
      <c r="I567" s="575"/>
      <c r="J567" s="30"/>
      <c r="K567" s="575"/>
      <c r="L567" s="575"/>
      <c r="M567" s="30"/>
      <c r="N567" s="575"/>
      <c r="O567" s="575"/>
      <c r="P567" s="30"/>
      <c r="Q567" s="575"/>
      <c r="R567" s="575"/>
      <c r="S567" s="30"/>
      <c r="T567" s="575"/>
      <c r="U567" s="575"/>
      <c r="V567" s="30"/>
      <c r="W567" s="575"/>
      <c r="X567" s="575"/>
      <c r="Y567" s="30"/>
      <c r="Z567" s="575"/>
      <c r="AA567" s="575"/>
      <c r="AB567" s="30"/>
      <c r="AC567" s="575"/>
      <c r="AD567" s="575"/>
      <c r="AE567" s="30"/>
      <c r="AF567" s="575"/>
      <c r="AG567" s="575"/>
      <c r="AH567" s="30"/>
      <c r="AI567" s="575"/>
      <c r="AJ567" s="575"/>
      <c r="AK567" s="30"/>
      <c r="AL567" s="575"/>
      <c r="AM567" s="575"/>
      <c r="AN567" s="30"/>
      <c r="AO567" s="575"/>
      <c r="AP567" s="575"/>
      <c r="AQ567" s="30"/>
      <c r="AR567" s="575"/>
      <c r="AS567" s="575"/>
      <c r="AT567" s="30"/>
      <c r="AU567" s="575"/>
      <c r="AV567" s="575"/>
      <c r="AW567" s="30"/>
      <c r="AX567" s="575"/>
      <c r="AY567" s="575"/>
      <c r="AZ567" s="30"/>
      <c r="BA567" s="575"/>
      <c r="BB567" s="575"/>
      <c r="BC567" s="30"/>
      <c r="BD567" s="575"/>
      <c r="BE567" s="575"/>
      <c r="BF567" s="30"/>
      <c r="BG567" s="575"/>
      <c r="BH567" s="575"/>
      <c r="BI567" s="30"/>
      <c r="BJ567" s="575"/>
      <c r="BK567" s="575"/>
      <c r="BM567" s="31"/>
      <c r="BN567" s="31"/>
      <c r="BO567" s="31"/>
      <c r="BP567" s="31"/>
      <c r="BQ567" s="31"/>
      <c r="BR567" s="31"/>
      <c r="BS567" s="31"/>
      <c r="BT567" s="31"/>
      <c r="BU567" s="31"/>
      <c r="BV567" s="31"/>
      <c r="BW567" s="31"/>
      <c r="BX567" s="31"/>
      <c r="BY567" s="31"/>
      <c r="BZ567" s="31"/>
      <c r="CA567" s="31"/>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row>
    <row r="568" spans="1:189" s="64" customFormat="1" x14ac:dyDescent="0.2">
      <c r="A568" s="544"/>
      <c r="B568" s="545"/>
      <c r="C568" s="546"/>
      <c r="E568" s="575"/>
      <c r="F568" s="575"/>
      <c r="G568" s="30"/>
      <c r="H568" s="575"/>
      <c r="I568" s="575"/>
      <c r="J568" s="30"/>
      <c r="K568" s="575"/>
      <c r="L568" s="575"/>
      <c r="M568" s="30"/>
      <c r="N568" s="575"/>
      <c r="O568" s="575"/>
      <c r="P568" s="30"/>
      <c r="Q568" s="575"/>
      <c r="R568" s="575"/>
      <c r="S568" s="30"/>
      <c r="T568" s="575"/>
      <c r="U568" s="575"/>
      <c r="V568" s="30"/>
      <c r="W568" s="575"/>
      <c r="X568" s="575"/>
      <c r="Y568" s="30"/>
      <c r="Z568" s="575"/>
      <c r="AA568" s="575"/>
      <c r="AB568" s="30"/>
      <c r="AC568" s="575"/>
      <c r="AD568" s="575"/>
      <c r="AE568" s="30"/>
      <c r="AF568" s="575"/>
      <c r="AG568" s="575"/>
      <c r="AH568" s="30"/>
      <c r="AI568" s="575"/>
      <c r="AJ568" s="575"/>
      <c r="AK568" s="30"/>
      <c r="AL568" s="575"/>
      <c r="AM568" s="575"/>
      <c r="AN568" s="30"/>
      <c r="AO568" s="575"/>
      <c r="AP568" s="575"/>
      <c r="AQ568" s="30"/>
      <c r="AR568" s="575"/>
      <c r="AS568" s="575"/>
      <c r="AT568" s="30"/>
      <c r="AU568" s="575"/>
      <c r="AV568" s="575"/>
      <c r="AW568" s="30"/>
      <c r="AX568" s="575"/>
      <c r="AY568" s="575"/>
      <c r="AZ568" s="30"/>
      <c r="BA568" s="575"/>
      <c r="BB568" s="575"/>
      <c r="BC568" s="30"/>
      <c r="BD568" s="575"/>
      <c r="BE568" s="575"/>
      <c r="BF568" s="30"/>
      <c r="BG568" s="575"/>
      <c r="BH568" s="575"/>
      <c r="BI568" s="30"/>
      <c r="BJ568" s="575"/>
      <c r="BK568" s="575"/>
      <c r="BM568" s="31"/>
      <c r="BN568" s="31"/>
      <c r="BO568" s="31"/>
      <c r="BP568" s="31"/>
      <c r="BQ568" s="31"/>
      <c r="BR568" s="31"/>
      <c r="BS568" s="31"/>
      <c r="BT568" s="31"/>
      <c r="BU568" s="31"/>
      <c r="BV568" s="31"/>
      <c r="BW568" s="31"/>
      <c r="BX568" s="31"/>
      <c r="BY568" s="31"/>
      <c r="BZ568" s="31"/>
      <c r="CA568" s="31"/>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row>
    <row r="569" spans="1:189" s="64" customFormat="1" x14ac:dyDescent="0.2">
      <c r="A569" s="544"/>
      <c r="B569" s="545"/>
      <c r="C569" s="546"/>
      <c r="E569" s="575"/>
      <c r="F569" s="575"/>
      <c r="G569" s="30"/>
      <c r="H569" s="575"/>
      <c r="I569" s="575"/>
      <c r="J569" s="30"/>
      <c r="K569" s="575"/>
      <c r="L569" s="575"/>
      <c r="M569" s="30"/>
      <c r="N569" s="575"/>
      <c r="O569" s="575"/>
      <c r="P569" s="30"/>
      <c r="Q569" s="575"/>
      <c r="R569" s="575"/>
      <c r="S569" s="30"/>
      <c r="T569" s="575"/>
      <c r="U569" s="575"/>
      <c r="V569" s="30"/>
      <c r="W569" s="575"/>
      <c r="X569" s="575"/>
      <c r="Y569" s="30"/>
      <c r="Z569" s="575"/>
      <c r="AA569" s="575"/>
      <c r="AB569" s="30"/>
      <c r="AC569" s="575"/>
      <c r="AD569" s="575"/>
      <c r="AE569" s="30"/>
      <c r="AF569" s="575"/>
      <c r="AG569" s="575"/>
      <c r="AH569" s="30"/>
      <c r="AI569" s="575"/>
      <c r="AJ569" s="575"/>
      <c r="AK569" s="30"/>
      <c r="AL569" s="575"/>
      <c r="AM569" s="575"/>
      <c r="AN569" s="30"/>
      <c r="AO569" s="575"/>
      <c r="AP569" s="575"/>
      <c r="AQ569" s="30"/>
      <c r="AR569" s="575"/>
      <c r="AS569" s="575"/>
      <c r="AT569" s="30"/>
      <c r="AU569" s="575"/>
      <c r="AV569" s="575"/>
      <c r="AW569" s="30"/>
      <c r="AX569" s="575"/>
      <c r="AY569" s="575"/>
      <c r="AZ569" s="30"/>
      <c r="BA569" s="575"/>
      <c r="BB569" s="575"/>
      <c r="BC569" s="30"/>
      <c r="BD569" s="575"/>
      <c r="BE569" s="575"/>
      <c r="BF569" s="30"/>
      <c r="BG569" s="575"/>
      <c r="BH569" s="575"/>
      <c r="BI569" s="30"/>
      <c r="BJ569" s="575"/>
      <c r="BK569" s="575"/>
      <c r="BM569" s="31"/>
      <c r="BN569" s="31"/>
      <c r="BO569" s="31"/>
      <c r="BP569" s="31"/>
      <c r="BQ569" s="31"/>
      <c r="BR569" s="31"/>
      <c r="BS569" s="31"/>
      <c r="BT569" s="31"/>
      <c r="BU569" s="31"/>
      <c r="BV569" s="31"/>
      <c r="BW569" s="31"/>
      <c r="BX569" s="31"/>
      <c r="BY569" s="31"/>
      <c r="BZ569" s="31"/>
      <c r="CA569" s="31"/>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row>
    <row r="570" spans="1:189" s="64" customFormat="1" x14ac:dyDescent="0.2">
      <c r="A570" s="544"/>
      <c r="B570" s="545"/>
      <c r="C570" s="546"/>
      <c r="E570" s="575"/>
      <c r="F570" s="575"/>
      <c r="G570" s="30"/>
      <c r="H570" s="575"/>
      <c r="I570" s="575"/>
      <c r="J570" s="30"/>
      <c r="K570" s="575"/>
      <c r="L570" s="575"/>
      <c r="M570" s="30"/>
      <c r="N570" s="575"/>
      <c r="O570" s="575"/>
      <c r="P570" s="30"/>
      <c r="Q570" s="575"/>
      <c r="R570" s="575"/>
      <c r="S570" s="30"/>
      <c r="T570" s="575"/>
      <c r="U570" s="575"/>
      <c r="V570" s="30"/>
      <c r="W570" s="575"/>
      <c r="X570" s="575"/>
      <c r="Y570" s="30"/>
      <c r="Z570" s="575"/>
      <c r="AA570" s="575"/>
      <c r="AB570" s="30"/>
      <c r="AC570" s="575"/>
      <c r="AD570" s="575"/>
      <c r="AE570" s="30"/>
      <c r="AF570" s="575"/>
      <c r="AG570" s="575"/>
      <c r="AH570" s="30"/>
      <c r="AI570" s="575"/>
      <c r="AJ570" s="575"/>
      <c r="AK570" s="30"/>
      <c r="AL570" s="575"/>
      <c r="AM570" s="575"/>
      <c r="AN570" s="30"/>
      <c r="AO570" s="575"/>
      <c r="AP570" s="575"/>
      <c r="AQ570" s="30"/>
      <c r="AR570" s="575"/>
      <c r="AS570" s="575"/>
      <c r="AT570" s="30"/>
      <c r="AU570" s="575"/>
      <c r="AV570" s="575"/>
      <c r="AW570" s="30"/>
      <c r="AX570" s="575"/>
      <c r="AY570" s="575"/>
      <c r="AZ570" s="30"/>
      <c r="BA570" s="575"/>
      <c r="BB570" s="575"/>
      <c r="BC570" s="30"/>
      <c r="BD570" s="575"/>
      <c r="BE570" s="575"/>
      <c r="BF570" s="30"/>
      <c r="BG570" s="575"/>
      <c r="BH570" s="575"/>
      <c r="BI570" s="30"/>
      <c r="BJ570" s="575"/>
      <c r="BK570" s="575"/>
      <c r="BM570" s="31"/>
      <c r="BN570" s="31"/>
      <c r="BO570" s="31"/>
      <c r="BP570" s="31"/>
      <c r="BQ570" s="31"/>
      <c r="BR570" s="31"/>
      <c r="BS570" s="31"/>
      <c r="BT570" s="31"/>
      <c r="BU570" s="31"/>
      <c r="BV570" s="31"/>
      <c r="BW570" s="31"/>
      <c r="BX570" s="31"/>
      <c r="BY570" s="31"/>
      <c r="BZ570" s="31"/>
      <c r="CA570" s="31"/>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row>
    <row r="571" spans="1:189" s="64" customFormat="1" x14ac:dyDescent="0.2">
      <c r="A571" s="544"/>
      <c r="B571" s="545"/>
      <c r="C571" s="546"/>
      <c r="E571" s="575"/>
      <c r="F571" s="575"/>
      <c r="G571" s="30"/>
      <c r="H571" s="575"/>
      <c r="I571" s="575"/>
      <c r="J571" s="30"/>
      <c r="K571" s="575"/>
      <c r="L571" s="575"/>
      <c r="M571" s="30"/>
      <c r="N571" s="575"/>
      <c r="O571" s="575"/>
      <c r="P571" s="30"/>
      <c r="Q571" s="575"/>
      <c r="R571" s="575"/>
      <c r="S571" s="30"/>
      <c r="T571" s="575"/>
      <c r="U571" s="575"/>
      <c r="V571" s="30"/>
      <c r="W571" s="575"/>
      <c r="X571" s="575"/>
      <c r="Y571" s="30"/>
      <c r="Z571" s="575"/>
      <c r="AA571" s="575"/>
      <c r="AB571" s="30"/>
      <c r="AC571" s="575"/>
      <c r="AD571" s="575"/>
      <c r="AE571" s="30"/>
      <c r="AF571" s="575"/>
      <c r="AG571" s="575"/>
      <c r="AH571" s="30"/>
      <c r="AI571" s="575"/>
      <c r="AJ571" s="575"/>
      <c r="AK571" s="30"/>
      <c r="AL571" s="575"/>
      <c r="AM571" s="575"/>
      <c r="AN571" s="30"/>
      <c r="AO571" s="575"/>
      <c r="AP571" s="575"/>
      <c r="AQ571" s="30"/>
      <c r="AR571" s="575"/>
      <c r="AS571" s="575"/>
      <c r="AT571" s="30"/>
      <c r="AU571" s="575"/>
      <c r="AV571" s="575"/>
      <c r="AW571" s="30"/>
      <c r="AX571" s="575"/>
      <c r="AY571" s="575"/>
      <c r="AZ571" s="30"/>
      <c r="BA571" s="575"/>
      <c r="BB571" s="575"/>
      <c r="BC571" s="30"/>
      <c r="BD571" s="575"/>
      <c r="BE571" s="575"/>
      <c r="BF571" s="30"/>
      <c r="BG571" s="575"/>
      <c r="BH571" s="575"/>
      <c r="BI571" s="30"/>
      <c r="BJ571" s="575"/>
      <c r="BK571" s="575"/>
      <c r="BM571" s="31"/>
      <c r="BN571" s="31"/>
      <c r="BO571" s="31"/>
      <c r="BP571" s="31"/>
      <c r="BQ571" s="31"/>
      <c r="BR571" s="31"/>
      <c r="BS571" s="31"/>
      <c r="BT571" s="31"/>
      <c r="BU571" s="31"/>
      <c r="BV571" s="31"/>
      <c r="BW571" s="31"/>
      <c r="BX571" s="31"/>
      <c r="BY571" s="31"/>
      <c r="BZ571" s="31"/>
      <c r="CA571" s="31"/>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row>
    <row r="572" spans="1:189" s="64" customFormat="1" x14ac:dyDescent="0.2">
      <c r="A572" s="544"/>
      <c r="B572" s="545"/>
      <c r="C572" s="546"/>
      <c r="E572" s="575"/>
      <c r="F572" s="575"/>
      <c r="G572" s="30"/>
      <c r="H572" s="575"/>
      <c r="I572" s="575"/>
      <c r="J572" s="30"/>
      <c r="K572" s="575"/>
      <c r="L572" s="575"/>
      <c r="M572" s="30"/>
      <c r="N572" s="575"/>
      <c r="O572" s="575"/>
      <c r="P572" s="30"/>
      <c r="Q572" s="575"/>
      <c r="R572" s="575"/>
      <c r="S572" s="30"/>
      <c r="T572" s="575"/>
      <c r="U572" s="575"/>
      <c r="V572" s="30"/>
      <c r="W572" s="575"/>
      <c r="X572" s="575"/>
      <c r="Y572" s="30"/>
      <c r="Z572" s="575"/>
      <c r="AA572" s="575"/>
      <c r="AB572" s="30"/>
      <c r="AC572" s="575"/>
      <c r="AD572" s="575"/>
      <c r="AE572" s="30"/>
      <c r="AF572" s="575"/>
      <c r="AG572" s="575"/>
      <c r="AH572" s="30"/>
      <c r="AI572" s="575"/>
      <c r="AJ572" s="575"/>
      <c r="AK572" s="30"/>
      <c r="AL572" s="575"/>
      <c r="AM572" s="575"/>
      <c r="AN572" s="30"/>
      <c r="AO572" s="575"/>
      <c r="AP572" s="575"/>
      <c r="AQ572" s="30"/>
      <c r="AR572" s="575"/>
      <c r="AS572" s="575"/>
      <c r="AT572" s="30"/>
      <c r="AU572" s="575"/>
      <c r="AV572" s="575"/>
      <c r="AW572" s="30"/>
      <c r="AX572" s="575"/>
      <c r="AY572" s="575"/>
      <c r="AZ572" s="30"/>
      <c r="BA572" s="575"/>
      <c r="BB572" s="575"/>
      <c r="BC572" s="30"/>
      <c r="BD572" s="575"/>
      <c r="BE572" s="575"/>
      <c r="BF572" s="30"/>
      <c r="BG572" s="575"/>
      <c r="BH572" s="575"/>
      <c r="BI572" s="30"/>
      <c r="BJ572" s="575"/>
      <c r="BK572" s="575"/>
      <c r="BM572" s="31"/>
      <c r="BN572" s="31"/>
      <c r="BO572" s="31"/>
      <c r="BP572" s="31"/>
      <c r="BQ572" s="31"/>
      <c r="BR572" s="31"/>
      <c r="BS572" s="31"/>
      <c r="BT572" s="31"/>
      <c r="BU572" s="31"/>
      <c r="BV572" s="31"/>
      <c r="BW572" s="31"/>
      <c r="BX572" s="31"/>
      <c r="BY572" s="31"/>
      <c r="BZ572" s="31"/>
      <c r="CA572" s="31"/>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row>
    <row r="573" spans="1:189" s="64" customFormat="1" x14ac:dyDescent="0.2">
      <c r="A573" s="544"/>
      <c r="B573" s="545"/>
      <c r="C573" s="546"/>
      <c r="E573" s="575"/>
      <c r="F573" s="575"/>
      <c r="G573" s="30"/>
      <c r="H573" s="575"/>
      <c r="I573" s="575"/>
      <c r="J573" s="30"/>
      <c r="K573" s="575"/>
      <c r="L573" s="575"/>
      <c r="M573" s="30"/>
      <c r="N573" s="575"/>
      <c r="O573" s="575"/>
      <c r="P573" s="30"/>
      <c r="Q573" s="575"/>
      <c r="R573" s="575"/>
      <c r="S573" s="30"/>
      <c r="T573" s="575"/>
      <c r="U573" s="575"/>
      <c r="V573" s="30"/>
      <c r="W573" s="575"/>
      <c r="X573" s="575"/>
      <c r="Y573" s="30"/>
      <c r="Z573" s="575"/>
      <c r="AA573" s="575"/>
      <c r="AB573" s="30"/>
      <c r="AC573" s="575"/>
      <c r="AD573" s="575"/>
      <c r="AE573" s="30"/>
      <c r="AF573" s="575"/>
      <c r="AG573" s="575"/>
      <c r="AH573" s="30"/>
      <c r="AI573" s="575"/>
      <c r="AJ573" s="575"/>
      <c r="AK573" s="30"/>
      <c r="AL573" s="575"/>
      <c r="AM573" s="575"/>
      <c r="AN573" s="30"/>
      <c r="AO573" s="575"/>
      <c r="AP573" s="575"/>
      <c r="AQ573" s="30"/>
      <c r="AR573" s="575"/>
      <c r="AS573" s="575"/>
      <c r="AT573" s="30"/>
      <c r="AU573" s="575"/>
      <c r="AV573" s="575"/>
      <c r="AW573" s="30"/>
      <c r="AX573" s="575"/>
      <c r="AY573" s="575"/>
      <c r="AZ573" s="30"/>
      <c r="BA573" s="575"/>
      <c r="BB573" s="575"/>
      <c r="BC573" s="30"/>
      <c r="BD573" s="575"/>
      <c r="BE573" s="575"/>
      <c r="BF573" s="30"/>
      <c r="BG573" s="575"/>
      <c r="BH573" s="575"/>
      <c r="BI573" s="30"/>
      <c r="BJ573" s="575"/>
      <c r="BK573" s="575"/>
      <c r="BM573" s="31"/>
      <c r="BN573" s="31"/>
      <c r="BO573" s="31"/>
      <c r="BP573" s="31"/>
      <c r="BQ573" s="31"/>
      <c r="BR573" s="31"/>
      <c r="BS573" s="31"/>
      <c r="BT573" s="31"/>
      <c r="BU573" s="31"/>
      <c r="BV573" s="31"/>
      <c r="BW573" s="31"/>
      <c r="BX573" s="31"/>
      <c r="BY573" s="31"/>
      <c r="BZ573" s="31"/>
      <c r="CA573" s="31"/>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row>
    <row r="574" spans="1:189" s="64" customFormat="1" x14ac:dyDescent="0.2">
      <c r="A574" s="544"/>
      <c r="B574" s="545"/>
      <c r="C574" s="546"/>
      <c r="E574" s="575"/>
      <c r="F574" s="575"/>
      <c r="G574" s="30"/>
      <c r="H574" s="575"/>
      <c r="I574" s="575"/>
      <c r="J574" s="30"/>
      <c r="K574" s="575"/>
      <c r="L574" s="575"/>
      <c r="M574" s="30"/>
      <c r="N574" s="575"/>
      <c r="O574" s="575"/>
      <c r="P574" s="30"/>
      <c r="Q574" s="575"/>
      <c r="R574" s="575"/>
      <c r="S574" s="30"/>
      <c r="T574" s="575"/>
      <c r="U574" s="575"/>
      <c r="V574" s="30"/>
      <c r="W574" s="575"/>
      <c r="X574" s="575"/>
      <c r="Y574" s="30"/>
      <c r="Z574" s="575"/>
      <c r="AA574" s="575"/>
      <c r="AB574" s="30"/>
      <c r="AC574" s="575"/>
      <c r="AD574" s="575"/>
      <c r="AE574" s="30"/>
      <c r="AF574" s="575"/>
      <c r="AG574" s="575"/>
      <c r="AH574" s="30"/>
      <c r="AI574" s="575"/>
      <c r="AJ574" s="575"/>
      <c r="AK574" s="30"/>
      <c r="AL574" s="575"/>
      <c r="AM574" s="575"/>
      <c r="AN574" s="30"/>
      <c r="AO574" s="575"/>
      <c r="AP574" s="575"/>
      <c r="AQ574" s="30"/>
      <c r="AR574" s="575"/>
      <c r="AS574" s="575"/>
      <c r="AT574" s="30"/>
      <c r="AU574" s="575"/>
      <c r="AV574" s="575"/>
      <c r="AW574" s="30"/>
      <c r="AX574" s="575"/>
      <c r="AY574" s="575"/>
      <c r="AZ574" s="30"/>
      <c r="BA574" s="575"/>
      <c r="BB574" s="575"/>
      <c r="BC574" s="30"/>
      <c r="BD574" s="575"/>
      <c r="BE574" s="575"/>
      <c r="BF574" s="30"/>
      <c r="BG574" s="575"/>
      <c r="BH574" s="575"/>
      <c r="BI574" s="30"/>
      <c r="BJ574" s="575"/>
      <c r="BK574" s="575"/>
      <c r="BM574" s="31"/>
      <c r="BN574" s="31"/>
      <c r="BO574" s="31"/>
      <c r="BP574" s="31"/>
      <c r="BQ574" s="31"/>
      <c r="BR574" s="31"/>
      <c r="BS574" s="31"/>
      <c r="BT574" s="31"/>
      <c r="BU574" s="31"/>
      <c r="BV574" s="31"/>
      <c r="BW574" s="31"/>
      <c r="BX574" s="31"/>
      <c r="BY574" s="31"/>
      <c r="BZ574" s="31"/>
      <c r="CA574" s="31"/>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row>
    <row r="575" spans="1:189" s="64" customFormat="1" x14ac:dyDescent="0.2">
      <c r="A575" s="544"/>
      <c r="B575" s="545"/>
      <c r="C575" s="546"/>
      <c r="E575" s="575"/>
      <c r="F575" s="575"/>
      <c r="G575" s="30"/>
      <c r="H575" s="575"/>
      <c r="I575" s="575"/>
      <c r="J575" s="30"/>
      <c r="K575" s="575"/>
      <c r="L575" s="575"/>
      <c r="M575" s="30"/>
      <c r="N575" s="575"/>
      <c r="O575" s="575"/>
      <c r="P575" s="30"/>
      <c r="Q575" s="575"/>
      <c r="R575" s="575"/>
      <c r="S575" s="30"/>
      <c r="T575" s="575"/>
      <c r="U575" s="575"/>
      <c r="V575" s="30"/>
      <c r="W575" s="575"/>
      <c r="X575" s="575"/>
      <c r="Y575" s="30"/>
      <c r="Z575" s="575"/>
      <c r="AA575" s="575"/>
      <c r="AB575" s="30"/>
      <c r="AC575" s="575"/>
      <c r="AD575" s="575"/>
      <c r="AE575" s="30"/>
      <c r="AF575" s="575"/>
      <c r="AG575" s="575"/>
      <c r="AH575" s="30"/>
      <c r="AI575" s="575"/>
      <c r="AJ575" s="575"/>
      <c r="AK575" s="30"/>
      <c r="AL575" s="575"/>
      <c r="AM575" s="575"/>
      <c r="AN575" s="30"/>
      <c r="AO575" s="575"/>
      <c r="AP575" s="575"/>
      <c r="AQ575" s="30"/>
      <c r="AR575" s="575"/>
      <c r="AS575" s="575"/>
      <c r="AT575" s="30"/>
      <c r="AU575" s="575"/>
      <c r="AV575" s="575"/>
      <c r="AW575" s="30"/>
      <c r="AX575" s="575"/>
      <c r="AY575" s="575"/>
      <c r="AZ575" s="30"/>
      <c r="BA575" s="575"/>
      <c r="BB575" s="575"/>
      <c r="BC575" s="30"/>
      <c r="BD575" s="575"/>
      <c r="BE575" s="575"/>
      <c r="BF575" s="30"/>
      <c r="BG575" s="575"/>
      <c r="BH575" s="575"/>
      <c r="BI575" s="30"/>
      <c r="BJ575" s="575"/>
      <c r="BK575" s="575"/>
      <c r="BM575" s="31"/>
      <c r="BN575" s="31"/>
      <c r="BO575" s="31"/>
      <c r="BP575" s="31"/>
      <c r="BQ575" s="31"/>
      <c r="BR575" s="31"/>
      <c r="BS575" s="31"/>
      <c r="BT575" s="31"/>
      <c r="BU575" s="31"/>
      <c r="BV575" s="31"/>
      <c r="BW575" s="31"/>
      <c r="BX575" s="31"/>
      <c r="BY575" s="31"/>
      <c r="BZ575" s="31"/>
      <c r="CA575" s="31"/>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row>
    <row r="576" spans="1:189" s="64" customFormat="1" x14ac:dyDescent="0.2">
      <c r="A576" s="544"/>
      <c r="B576" s="545"/>
      <c r="C576" s="546"/>
      <c r="E576" s="575"/>
      <c r="F576" s="575"/>
      <c r="G576" s="30"/>
      <c r="H576" s="575"/>
      <c r="I576" s="575"/>
      <c r="J576" s="30"/>
      <c r="K576" s="575"/>
      <c r="L576" s="575"/>
      <c r="M576" s="30"/>
      <c r="N576" s="575"/>
      <c r="O576" s="575"/>
      <c r="P576" s="30"/>
      <c r="Q576" s="575"/>
      <c r="R576" s="575"/>
      <c r="S576" s="30"/>
      <c r="T576" s="575"/>
      <c r="U576" s="575"/>
      <c r="V576" s="30"/>
      <c r="W576" s="575"/>
      <c r="X576" s="575"/>
      <c r="Y576" s="30"/>
      <c r="Z576" s="575"/>
      <c r="AA576" s="575"/>
      <c r="AB576" s="30"/>
      <c r="AC576" s="575"/>
      <c r="AD576" s="575"/>
      <c r="AE576" s="30"/>
      <c r="AF576" s="575"/>
      <c r="AG576" s="575"/>
      <c r="AH576" s="30"/>
      <c r="AI576" s="575"/>
      <c r="AJ576" s="575"/>
      <c r="AK576" s="30"/>
      <c r="AL576" s="575"/>
      <c r="AM576" s="575"/>
      <c r="AN576" s="30"/>
      <c r="AO576" s="575"/>
      <c r="AP576" s="575"/>
      <c r="AQ576" s="30"/>
      <c r="AR576" s="575"/>
      <c r="AS576" s="575"/>
      <c r="AT576" s="30"/>
      <c r="AU576" s="575"/>
      <c r="AV576" s="575"/>
      <c r="AW576" s="30"/>
      <c r="AX576" s="575"/>
      <c r="AY576" s="575"/>
      <c r="AZ576" s="30"/>
      <c r="BA576" s="575"/>
      <c r="BB576" s="575"/>
      <c r="BC576" s="30"/>
      <c r="BD576" s="575"/>
      <c r="BE576" s="575"/>
      <c r="BF576" s="30"/>
      <c r="BG576" s="575"/>
      <c r="BH576" s="575"/>
      <c r="BI576" s="30"/>
      <c r="BJ576" s="575"/>
      <c r="BK576" s="575"/>
      <c r="BM576" s="31"/>
      <c r="BN576" s="31"/>
      <c r="BO576" s="31"/>
      <c r="BP576" s="31"/>
      <c r="BQ576" s="31"/>
      <c r="BR576" s="31"/>
      <c r="BS576" s="31"/>
      <c r="BT576" s="31"/>
      <c r="BU576" s="31"/>
      <c r="BV576" s="31"/>
      <c r="BW576" s="31"/>
      <c r="BX576" s="31"/>
      <c r="BY576" s="31"/>
      <c r="BZ576" s="31"/>
      <c r="CA576" s="31"/>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row>
    <row r="577" spans="1:189" s="64" customFormat="1" x14ac:dyDescent="0.2">
      <c r="A577" s="544"/>
      <c r="B577" s="545"/>
      <c r="C577" s="546"/>
      <c r="E577" s="575"/>
      <c r="F577" s="575"/>
      <c r="G577" s="30"/>
      <c r="H577" s="575"/>
      <c r="I577" s="575"/>
      <c r="J577" s="30"/>
      <c r="K577" s="575"/>
      <c r="L577" s="575"/>
      <c r="M577" s="30"/>
      <c r="N577" s="575"/>
      <c r="O577" s="575"/>
      <c r="P577" s="30"/>
      <c r="Q577" s="575"/>
      <c r="R577" s="575"/>
      <c r="S577" s="30"/>
      <c r="T577" s="575"/>
      <c r="U577" s="575"/>
      <c r="V577" s="30"/>
      <c r="W577" s="575"/>
      <c r="X577" s="575"/>
      <c r="Y577" s="30"/>
      <c r="Z577" s="575"/>
      <c r="AA577" s="575"/>
      <c r="AB577" s="30"/>
      <c r="AC577" s="575"/>
      <c r="AD577" s="575"/>
      <c r="AE577" s="30"/>
      <c r="AF577" s="575"/>
      <c r="AG577" s="575"/>
      <c r="AH577" s="30"/>
      <c r="AI577" s="575"/>
      <c r="AJ577" s="575"/>
      <c r="AK577" s="30"/>
      <c r="AL577" s="575"/>
      <c r="AM577" s="575"/>
      <c r="AN577" s="30"/>
      <c r="AO577" s="575"/>
      <c r="AP577" s="575"/>
      <c r="AQ577" s="30"/>
      <c r="AR577" s="575"/>
      <c r="AS577" s="575"/>
      <c r="AT577" s="30"/>
      <c r="AU577" s="575"/>
      <c r="AV577" s="575"/>
      <c r="AW577" s="30"/>
      <c r="AX577" s="575"/>
      <c r="AY577" s="575"/>
      <c r="AZ577" s="30"/>
      <c r="BA577" s="575"/>
      <c r="BB577" s="575"/>
      <c r="BC577" s="30"/>
      <c r="BD577" s="575"/>
      <c r="BE577" s="575"/>
      <c r="BF577" s="30"/>
      <c r="BG577" s="575"/>
      <c r="BH577" s="575"/>
      <c r="BI577" s="30"/>
      <c r="BJ577" s="575"/>
      <c r="BK577" s="575"/>
      <c r="BM577" s="31"/>
      <c r="BN577" s="31"/>
      <c r="BO577" s="31"/>
      <c r="BP577" s="31"/>
      <c r="BQ577" s="31"/>
      <c r="BR577" s="31"/>
      <c r="BS577" s="31"/>
      <c r="BT577" s="31"/>
      <c r="BU577" s="31"/>
      <c r="BV577" s="31"/>
      <c r="BW577" s="31"/>
      <c r="BX577" s="31"/>
      <c r="BY577" s="31"/>
      <c r="BZ577" s="31"/>
      <c r="CA577" s="31"/>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row>
    <row r="578" spans="1:189" s="64" customFormat="1" x14ac:dyDescent="0.2">
      <c r="A578" s="544"/>
      <c r="B578" s="545"/>
      <c r="C578" s="546"/>
      <c r="E578" s="575"/>
      <c r="F578" s="575"/>
      <c r="G578" s="30"/>
      <c r="H578" s="575"/>
      <c r="I578" s="575"/>
      <c r="J578" s="30"/>
      <c r="K578" s="575"/>
      <c r="L578" s="575"/>
      <c r="M578" s="30"/>
      <c r="N578" s="575"/>
      <c r="O578" s="575"/>
      <c r="P578" s="30"/>
      <c r="Q578" s="575"/>
      <c r="R578" s="575"/>
      <c r="S578" s="30"/>
      <c r="T578" s="575"/>
      <c r="U578" s="575"/>
      <c r="V578" s="30"/>
      <c r="W578" s="575"/>
      <c r="X578" s="575"/>
      <c r="Y578" s="30"/>
      <c r="Z578" s="575"/>
      <c r="AA578" s="575"/>
      <c r="AB578" s="30"/>
      <c r="AC578" s="575"/>
      <c r="AD578" s="575"/>
      <c r="AE578" s="30"/>
      <c r="AF578" s="575"/>
      <c r="AG578" s="575"/>
      <c r="AH578" s="30"/>
      <c r="AI578" s="575"/>
      <c r="AJ578" s="575"/>
      <c r="AK578" s="30"/>
      <c r="AL578" s="575"/>
      <c r="AM578" s="575"/>
      <c r="AN578" s="30"/>
      <c r="AO578" s="575"/>
      <c r="AP578" s="575"/>
      <c r="AQ578" s="30"/>
      <c r="AR578" s="575"/>
      <c r="AS578" s="575"/>
      <c r="AT578" s="30"/>
      <c r="AU578" s="575"/>
      <c r="AV578" s="575"/>
      <c r="AW578" s="30"/>
      <c r="AX578" s="575"/>
      <c r="AY578" s="575"/>
      <c r="AZ578" s="30"/>
      <c r="BA578" s="575"/>
      <c r="BB578" s="575"/>
      <c r="BC578" s="30"/>
      <c r="BD578" s="575"/>
      <c r="BE578" s="575"/>
      <c r="BF578" s="30"/>
      <c r="BG578" s="575"/>
      <c r="BH578" s="575"/>
      <c r="BI578" s="30"/>
      <c r="BJ578" s="575"/>
      <c r="BK578" s="575"/>
      <c r="BM578" s="31"/>
      <c r="BN578" s="31"/>
      <c r="BO578" s="31"/>
      <c r="BP578" s="31"/>
      <c r="BQ578" s="31"/>
      <c r="BR578" s="31"/>
      <c r="BS578" s="31"/>
      <c r="BT578" s="31"/>
      <c r="BU578" s="31"/>
      <c r="BV578" s="31"/>
      <c r="BW578" s="31"/>
      <c r="BX578" s="31"/>
      <c r="BY578" s="31"/>
      <c r="BZ578" s="31"/>
      <c r="CA578" s="31"/>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row>
    <row r="579" spans="1:189" s="64" customFormat="1" x14ac:dyDescent="0.2">
      <c r="A579" s="544"/>
      <c r="B579" s="545"/>
      <c r="C579" s="546"/>
      <c r="E579" s="575"/>
      <c r="F579" s="575"/>
      <c r="G579" s="30"/>
      <c r="H579" s="575"/>
      <c r="I579" s="575"/>
      <c r="J579" s="30"/>
      <c r="K579" s="575"/>
      <c r="L579" s="575"/>
      <c r="M579" s="30"/>
      <c r="N579" s="575"/>
      <c r="O579" s="575"/>
      <c r="P579" s="30"/>
      <c r="Q579" s="575"/>
      <c r="R579" s="575"/>
      <c r="S579" s="30"/>
      <c r="T579" s="575"/>
      <c r="U579" s="575"/>
      <c r="V579" s="30"/>
      <c r="W579" s="575"/>
      <c r="X579" s="575"/>
      <c r="Y579" s="30"/>
      <c r="Z579" s="575"/>
      <c r="AA579" s="575"/>
      <c r="AB579" s="30"/>
      <c r="AC579" s="575"/>
      <c r="AD579" s="575"/>
      <c r="AE579" s="30"/>
      <c r="AF579" s="575"/>
      <c r="AG579" s="575"/>
      <c r="AH579" s="30"/>
      <c r="AI579" s="575"/>
      <c r="AJ579" s="575"/>
      <c r="AK579" s="30"/>
      <c r="AL579" s="575"/>
      <c r="AM579" s="575"/>
      <c r="AN579" s="30"/>
      <c r="AO579" s="575"/>
      <c r="AP579" s="575"/>
      <c r="AQ579" s="30"/>
      <c r="AR579" s="575"/>
      <c r="AS579" s="575"/>
      <c r="AT579" s="30"/>
      <c r="AU579" s="575"/>
      <c r="AV579" s="575"/>
      <c r="AW579" s="30"/>
      <c r="AX579" s="575"/>
      <c r="AY579" s="575"/>
      <c r="AZ579" s="30"/>
      <c r="BA579" s="575"/>
      <c r="BB579" s="575"/>
      <c r="BC579" s="30"/>
      <c r="BD579" s="575"/>
      <c r="BE579" s="575"/>
      <c r="BF579" s="30"/>
      <c r="BG579" s="575"/>
      <c r="BH579" s="575"/>
      <c r="BI579" s="30"/>
      <c r="BJ579" s="575"/>
      <c r="BK579" s="575"/>
      <c r="BM579" s="31"/>
      <c r="BN579" s="31"/>
      <c r="BO579" s="31"/>
      <c r="BP579" s="31"/>
      <c r="BQ579" s="31"/>
      <c r="BR579" s="31"/>
      <c r="BS579" s="31"/>
      <c r="BT579" s="31"/>
      <c r="BU579" s="31"/>
      <c r="BV579" s="31"/>
      <c r="BW579" s="31"/>
      <c r="BX579" s="31"/>
      <c r="BY579" s="31"/>
      <c r="BZ579" s="31"/>
      <c r="CA579" s="31"/>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row>
    <row r="580" spans="1:189" s="64" customFormat="1" x14ac:dyDescent="0.2">
      <c r="A580" s="544"/>
      <c r="B580" s="545"/>
      <c r="C580" s="546"/>
      <c r="E580" s="575"/>
      <c r="F580" s="575"/>
      <c r="G580" s="30"/>
      <c r="H580" s="575"/>
      <c r="I580" s="575"/>
      <c r="J580" s="30"/>
      <c r="K580" s="575"/>
      <c r="L580" s="575"/>
      <c r="M580" s="30"/>
      <c r="N580" s="575"/>
      <c r="O580" s="575"/>
      <c r="P580" s="30"/>
      <c r="Q580" s="575"/>
      <c r="R580" s="575"/>
      <c r="S580" s="30"/>
      <c r="T580" s="575"/>
      <c r="U580" s="575"/>
      <c r="V580" s="30"/>
      <c r="W580" s="575"/>
      <c r="X580" s="575"/>
      <c r="Y580" s="30"/>
      <c r="Z580" s="575"/>
      <c r="AA580" s="575"/>
      <c r="AB580" s="30"/>
      <c r="AC580" s="575"/>
      <c r="AD580" s="575"/>
      <c r="AE580" s="30"/>
      <c r="AF580" s="575"/>
      <c r="AG580" s="575"/>
      <c r="AH580" s="30"/>
      <c r="AI580" s="575"/>
      <c r="AJ580" s="575"/>
      <c r="AK580" s="30"/>
      <c r="AL580" s="575"/>
      <c r="AM580" s="575"/>
      <c r="AN580" s="30"/>
      <c r="AO580" s="575"/>
      <c r="AP580" s="575"/>
      <c r="AQ580" s="30"/>
      <c r="AR580" s="575"/>
      <c r="AS580" s="575"/>
      <c r="AT580" s="30"/>
      <c r="AU580" s="575"/>
      <c r="AV580" s="575"/>
      <c r="AW580" s="30"/>
      <c r="AX580" s="575"/>
      <c r="AY580" s="575"/>
      <c r="AZ580" s="30"/>
      <c r="BA580" s="575"/>
      <c r="BB580" s="575"/>
      <c r="BC580" s="30"/>
      <c r="BD580" s="575"/>
      <c r="BE580" s="575"/>
      <c r="BF580" s="30"/>
      <c r="BG580" s="575"/>
      <c r="BH580" s="575"/>
      <c r="BI580" s="30"/>
      <c r="BJ580" s="575"/>
      <c r="BK580" s="575"/>
      <c r="BM580" s="31"/>
      <c r="BN580" s="31"/>
      <c r="BO580" s="31"/>
      <c r="BP580" s="31"/>
      <c r="BQ580" s="31"/>
      <c r="BR580" s="31"/>
      <c r="BS580" s="31"/>
      <c r="BT580" s="31"/>
      <c r="BU580" s="31"/>
      <c r="BV580" s="31"/>
      <c r="BW580" s="31"/>
      <c r="BX580" s="31"/>
      <c r="BY580" s="31"/>
      <c r="BZ580" s="31"/>
      <c r="CA580" s="31"/>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row>
    <row r="581" spans="1:189" s="64" customFormat="1" x14ac:dyDescent="0.2">
      <c r="A581" s="544"/>
      <c r="B581" s="545"/>
      <c r="C581" s="546"/>
      <c r="E581" s="575"/>
      <c r="F581" s="575"/>
      <c r="G581" s="30"/>
      <c r="H581" s="575"/>
      <c r="I581" s="575"/>
      <c r="J581" s="30"/>
      <c r="K581" s="575"/>
      <c r="L581" s="575"/>
      <c r="M581" s="30"/>
      <c r="N581" s="575"/>
      <c r="O581" s="575"/>
      <c r="P581" s="30"/>
      <c r="Q581" s="575"/>
      <c r="R581" s="575"/>
      <c r="S581" s="30"/>
      <c r="T581" s="575"/>
      <c r="U581" s="575"/>
      <c r="V581" s="30"/>
      <c r="W581" s="575"/>
      <c r="X581" s="575"/>
      <c r="Y581" s="30"/>
      <c r="Z581" s="575"/>
      <c r="AA581" s="575"/>
      <c r="AB581" s="30"/>
      <c r="AC581" s="575"/>
      <c r="AD581" s="575"/>
      <c r="AE581" s="30"/>
      <c r="AF581" s="575"/>
      <c r="AG581" s="575"/>
      <c r="AH581" s="30"/>
      <c r="AI581" s="575"/>
      <c r="AJ581" s="575"/>
      <c r="AK581" s="30"/>
      <c r="AL581" s="575"/>
      <c r="AM581" s="575"/>
      <c r="AN581" s="30"/>
      <c r="AO581" s="575"/>
      <c r="AP581" s="575"/>
      <c r="AQ581" s="30"/>
      <c r="AR581" s="575"/>
      <c r="AS581" s="575"/>
      <c r="AT581" s="30"/>
      <c r="AU581" s="575"/>
      <c r="AV581" s="575"/>
      <c r="AW581" s="30"/>
      <c r="AX581" s="575"/>
      <c r="AY581" s="575"/>
      <c r="AZ581" s="30"/>
      <c r="BA581" s="575"/>
      <c r="BB581" s="575"/>
      <c r="BC581" s="30"/>
      <c r="BD581" s="575"/>
      <c r="BE581" s="575"/>
      <c r="BF581" s="30"/>
      <c r="BG581" s="575"/>
      <c r="BH581" s="575"/>
      <c r="BI581" s="30"/>
      <c r="BJ581" s="575"/>
      <c r="BK581" s="575"/>
      <c r="BM581" s="31"/>
      <c r="BN581" s="31"/>
      <c r="BO581" s="31"/>
      <c r="BP581" s="31"/>
      <c r="BQ581" s="31"/>
      <c r="BR581" s="31"/>
      <c r="BS581" s="31"/>
      <c r="BT581" s="31"/>
      <c r="BU581" s="31"/>
      <c r="BV581" s="31"/>
      <c r="BW581" s="31"/>
      <c r="BX581" s="31"/>
      <c r="BY581" s="31"/>
      <c r="BZ581" s="31"/>
      <c r="CA581" s="31"/>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row>
    <row r="582" spans="1:189" s="64" customFormat="1" x14ac:dyDescent="0.2">
      <c r="A582" s="544"/>
      <c r="B582" s="545"/>
      <c r="C582" s="546"/>
      <c r="E582" s="575"/>
      <c r="F582" s="575"/>
      <c r="G582" s="30"/>
      <c r="H582" s="575"/>
      <c r="I582" s="575"/>
      <c r="J582" s="30"/>
      <c r="K582" s="575"/>
      <c r="L582" s="575"/>
      <c r="M582" s="30"/>
      <c r="N582" s="575"/>
      <c r="O582" s="575"/>
      <c r="P582" s="30"/>
      <c r="Q582" s="575"/>
      <c r="R582" s="575"/>
      <c r="S582" s="30"/>
      <c r="T582" s="575"/>
      <c r="U582" s="575"/>
      <c r="V582" s="30"/>
      <c r="W582" s="575"/>
      <c r="X582" s="575"/>
      <c r="Y582" s="30"/>
      <c r="Z582" s="575"/>
      <c r="AA582" s="575"/>
      <c r="AB582" s="30"/>
      <c r="AC582" s="575"/>
      <c r="AD582" s="575"/>
      <c r="AE582" s="30"/>
      <c r="AF582" s="575"/>
      <c r="AG582" s="575"/>
      <c r="AH582" s="30"/>
      <c r="AI582" s="575"/>
      <c r="AJ582" s="575"/>
      <c r="AK582" s="30"/>
      <c r="AL582" s="575"/>
      <c r="AM582" s="575"/>
      <c r="AN582" s="30"/>
      <c r="AO582" s="575"/>
      <c r="AP582" s="575"/>
      <c r="AQ582" s="30"/>
      <c r="AR582" s="575"/>
      <c r="AS582" s="575"/>
      <c r="AT582" s="30"/>
      <c r="AU582" s="575"/>
      <c r="AV582" s="575"/>
      <c r="AW582" s="30"/>
      <c r="AX582" s="575"/>
      <c r="AY582" s="575"/>
      <c r="AZ582" s="30"/>
      <c r="BA582" s="575"/>
      <c r="BB582" s="575"/>
      <c r="BC582" s="30"/>
      <c r="BD582" s="575"/>
      <c r="BE582" s="575"/>
      <c r="BF582" s="30"/>
      <c r="BG582" s="575"/>
      <c r="BH582" s="575"/>
      <c r="BI582" s="30"/>
      <c r="BJ582" s="575"/>
      <c r="BK582" s="575"/>
      <c r="BM582" s="31"/>
      <c r="BN582" s="31"/>
      <c r="BO582" s="31"/>
      <c r="BP582" s="31"/>
      <c r="BQ582" s="31"/>
      <c r="BR582" s="31"/>
      <c r="BS582" s="31"/>
      <c r="BT582" s="31"/>
      <c r="BU582" s="31"/>
      <c r="BV582" s="31"/>
      <c r="BW582" s="31"/>
      <c r="BX582" s="31"/>
      <c r="BY582" s="31"/>
      <c r="BZ582" s="31"/>
      <c r="CA582" s="31"/>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62"/>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row>
    <row r="583" spans="1:189" s="64" customFormat="1" x14ac:dyDescent="0.2">
      <c r="A583" s="544"/>
      <c r="B583" s="545"/>
      <c r="C583" s="546"/>
      <c r="E583" s="575"/>
      <c r="F583" s="575"/>
      <c r="G583" s="30"/>
      <c r="H583" s="575"/>
      <c r="I583" s="575"/>
      <c r="J583" s="30"/>
      <c r="K583" s="575"/>
      <c r="L583" s="575"/>
      <c r="M583" s="30"/>
      <c r="N583" s="575"/>
      <c r="O583" s="575"/>
      <c r="P583" s="30"/>
      <c r="Q583" s="575"/>
      <c r="R583" s="575"/>
      <c r="S583" s="30"/>
      <c r="T583" s="575"/>
      <c r="U583" s="575"/>
      <c r="V583" s="30"/>
      <c r="W583" s="575"/>
      <c r="X583" s="575"/>
      <c r="Y583" s="30"/>
      <c r="Z583" s="575"/>
      <c r="AA583" s="575"/>
      <c r="AB583" s="30"/>
      <c r="AC583" s="575"/>
      <c r="AD583" s="575"/>
      <c r="AE583" s="30"/>
      <c r="AF583" s="575"/>
      <c r="AG583" s="575"/>
      <c r="AH583" s="30"/>
      <c r="AI583" s="575"/>
      <c r="AJ583" s="575"/>
      <c r="AK583" s="30"/>
      <c r="AL583" s="575"/>
      <c r="AM583" s="575"/>
      <c r="AN583" s="30"/>
      <c r="AO583" s="575"/>
      <c r="AP583" s="575"/>
      <c r="AQ583" s="30"/>
      <c r="AR583" s="575"/>
      <c r="AS583" s="575"/>
      <c r="AT583" s="30"/>
      <c r="AU583" s="575"/>
      <c r="AV583" s="575"/>
      <c r="AW583" s="30"/>
      <c r="AX583" s="575"/>
      <c r="AY583" s="575"/>
      <c r="AZ583" s="30"/>
      <c r="BA583" s="575"/>
      <c r="BB583" s="575"/>
      <c r="BC583" s="30"/>
      <c r="BD583" s="575"/>
      <c r="BE583" s="575"/>
      <c r="BF583" s="30"/>
      <c r="BG583" s="575"/>
      <c r="BH583" s="575"/>
      <c r="BI583" s="30"/>
      <c r="BJ583" s="575"/>
      <c r="BK583" s="575"/>
      <c r="BM583" s="31"/>
      <c r="BN583" s="31"/>
      <c r="BO583" s="31"/>
      <c r="BP583" s="31"/>
      <c r="BQ583" s="31"/>
      <c r="BR583" s="31"/>
      <c r="BS583" s="31"/>
      <c r="BT583" s="31"/>
      <c r="BU583" s="31"/>
      <c r="BV583" s="31"/>
      <c r="BW583" s="31"/>
      <c r="BX583" s="31"/>
      <c r="BY583" s="31"/>
      <c r="BZ583" s="31"/>
      <c r="CA583" s="31"/>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62"/>
      <c r="EC583" s="62"/>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row>
    <row r="584" spans="1:189" s="64" customFormat="1" x14ac:dyDescent="0.2">
      <c r="A584" s="544"/>
      <c r="B584" s="545"/>
      <c r="C584" s="546"/>
      <c r="E584" s="575"/>
      <c r="F584" s="575"/>
      <c r="G584" s="30"/>
      <c r="H584" s="575"/>
      <c r="I584" s="575"/>
      <c r="J584" s="30"/>
      <c r="K584" s="575"/>
      <c r="L584" s="575"/>
      <c r="M584" s="30"/>
      <c r="N584" s="575"/>
      <c r="O584" s="575"/>
      <c r="P584" s="30"/>
      <c r="Q584" s="575"/>
      <c r="R584" s="575"/>
      <c r="S584" s="30"/>
      <c r="T584" s="575"/>
      <c r="U584" s="575"/>
      <c r="V584" s="30"/>
      <c r="W584" s="575"/>
      <c r="X584" s="575"/>
      <c r="Y584" s="30"/>
      <c r="Z584" s="575"/>
      <c r="AA584" s="575"/>
      <c r="AB584" s="30"/>
      <c r="AC584" s="575"/>
      <c r="AD584" s="575"/>
      <c r="AE584" s="30"/>
      <c r="AF584" s="575"/>
      <c r="AG584" s="575"/>
      <c r="AH584" s="30"/>
      <c r="AI584" s="575"/>
      <c r="AJ584" s="575"/>
      <c r="AK584" s="30"/>
      <c r="AL584" s="575"/>
      <c r="AM584" s="575"/>
      <c r="AN584" s="30"/>
      <c r="AO584" s="575"/>
      <c r="AP584" s="575"/>
      <c r="AQ584" s="30"/>
      <c r="AR584" s="575"/>
      <c r="AS584" s="575"/>
      <c r="AT584" s="30"/>
      <c r="AU584" s="575"/>
      <c r="AV584" s="575"/>
      <c r="AW584" s="30"/>
      <c r="AX584" s="575"/>
      <c r="AY584" s="575"/>
      <c r="AZ584" s="30"/>
      <c r="BA584" s="575"/>
      <c r="BB584" s="575"/>
      <c r="BC584" s="30"/>
      <c r="BD584" s="575"/>
      <c r="BE584" s="575"/>
      <c r="BF584" s="30"/>
      <c r="BG584" s="575"/>
      <c r="BH584" s="575"/>
      <c r="BI584" s="30"/>
      <c r="BJ584" s="575"/>
      <c r="BK584" s="575"/>
      <c r="BM584" s="31"/>
      <c r="BN584" s="31"/>
      <c r="BO584" s="31"/>
      <c r="BP584" s="31"/>
      <c r="BQ584" s="31"/>
      <c r="BR584" s="31"/>
      <c r="BS584" s="31"/>
      <c r="BT584" s="31"/>
      <c r="BU584" s="31"/>
      <c r="BV584" s="31"/>
      <c r="BW584" s="31"/>
      <c r="BX584" s="31"/>
      <c r="BY584" s="31"/>
      <c r="BZ584" s="31"/>
      <c r="CA584" s="31"/>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62"/>
      <c r="EC584" s="62"/>
      <c r="ED584" s="62"/>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row>
    <row r="585" spans="1:189" s="64" customFormat="1" x14ac:dyDescent="0.2">
      <c r="A585" s="544"/>
      <c r="B585" s="545"/>
      <c r="C585" s="546"/>
      <c r="E585" s="575"/>
      <c r="F585" s="575"/>
      <c r="G585" s="30"/>
      <c r="H585" s="575"/>
      <c r="I585" s="575"/>
      <c r="J585" s="30"/>
      <c r="K585" s="575"/>
      <c r="L585" s="575"/>
      <c r="M585" s="30"/>
      <c r="N585" s="575"/>
      <c r="O585" s="575"/>
      <c r="P585" s="30"/>
      <c r="Q585" s="575"/>
      <c r="R585" s="575"/>
      <c r="S585" s="30"/>
      <c r="T585" s="575"/>
      <c r="U585" s="575"/>
      <c r="V585" s="30"/>
      <c r="W585" s="575"/>
      <c r="X585" s="575"/>
      <c r="Y585" s="30"/>
      <c r="Z585" s="575"/>
      <c r="AA585" s="575"/>
      <c r="AB585" s="30"/>
      <c r="AC585" s="575"/>
      <c r="AD585" s="575"/>
      <c r="AE585" s="30"/>
      <c r="AF585" s="575"/>
      <c r="AG585" s="575"/>
      <c r="AH585" s="30"/>
      <c r="AI585" s="575"/>
      <c r="AJ585" s="575"/>
      <c r="AK585" s="30"/>
      <c r="AL585" s="575"/>
      <c r="AM585" s="575"/>
      <c r="AN585" s="30"/>
      <c r="AO585" s="575"/>
      <c r="AP585" s="575"/>
      <c r="AQ585" s="30"/>
      <c r="AR585" s="575"/>
      <c r="AS585" s="575"/>
      <c r="AT585" s="30"/>
      <c r="AU585" s="575"/>
      <c r="AV585" s="575"/>
      <c r="AW585" s="30"/>
      <c r="AX585" s="575"/>
      <c r="AY585" s="575"/>
      <c r="AZ585" s="30"/>
      <c r="BA585" s="575"/>
      <c r="BB585" s="575"/>
      <c r="BC585" s="30"/>
      <c r="BD585" s="575"/>
      <c r="BE585" s="575"/>
      <c r="BF585" s="30"/>
      <c r="BG585" s="575"/>
      <c r="BH585" s="575"/>
      <c r="BI585" s="30"/>
      <c r="BJ585" s="575"/>
      <c r="BK585" s="575"/>
      <c r="BM585" s="31"/>
      <c r="BN585" s="31"/>
      <c r="BO585" s="31"/>
      <c r="BP585" s="31"/>
      <c r="BQ585" s="31"/>
      <c r="BR585" s="31"/>
      <c r="BS585" s="31"/>
      <c r="BT585" s="31"/>
      <c r="BU585" s="31"/>
      <c r="BV585" s="31"/>
      <c r="BW585" s="31"/>
      <c r="BX585" s="31"/>
      <c r="BY585" s="31"/>
      <c r="BZ585" s="31"/>
      <c r="CA585" s="31"/>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62"/>
      <c r="EC585" s="62"/>
      <c r="ED585" s="62"/>
      <c r="EE585" s="62"/>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row>
    <row r="586" spans="1:189" s="64" customFormat="1" x14ac:dyDescent="0.2">
      <c r="A586" s="544"/>
      <c r="B586" s="545"/>
      <c r="C586" s="546"/>
      <c r="E586" s="575"/>
      <c r="F586" s="575"/>
      <c r="G586" s="30"/>
      <c r="H586" s="575"/>
      <c r="I586" s="575"/>
      <c r="J586" s="30"/>
      <c r="K586" s="575"/>
      <c r="L586" s="575"/>
      <c r="M586" s="30"/>
      <c r="N586" s="575"/>
      <c r="O586" s="575"/>
      <c r="P586" s="30"/>
      <c r="Q586" s="575"/>
      <c r="R586" s="575"/>
      <c r="S586" s="30"/>
      <c r="T586" s="575"/>
      <c r="U586" s="575"/>
      <c r="V586" s="30"/>
      <c r="W586" s="575"/>
      <c r="X586" s="575"/>
      <c r="Y586" s="30"/>
      <c r="Z586" s="575"/>
      <c r="AA586" s="575"/>
      <c r="AB586" s="30"/>
      <c r="AC586" s="575"/>
      <c r="AD586" s="575"/>
      <c r="AE586" s="30"/>
      <c r="AF586" s="575"/>
      <c r="AG586" s="575"/>
      <c r="AH586" s="30"/>
      <c r="AI586" s="575"/>
      <c r="AJ586" s="575"/>
      <c r="AK586" s="30"/>
      <c r="AL586" s="575"/>
      <c r="AM586" s="575"/>
      <c r="AN586" s="30"/>
      <c r="AO586" s="575"/>
      <c r="AP586" s="575"/>
      <c r="AQ586" s="30"/>
      <c r="AR586" s="575"/>
      <c r="AS586" s="575"/>
      <c r="AT586" s="30"/>
      <c r="AU586" s="575"/>
      <c r="AV586" s="575"/>
      <c r="AW586" s="30"/>
      <c r="AX586" s="575"/>
      <c r="AY586" s="575"/>
      <c r="AZ586" s="30"/>
      <c r="BA586" s="575"/>
      <c r="BB586" s="575"/>
      <c r="BC586" s="30"/>
      <c r="BD586" s="575"/>
      <c r="BE586" s="575"/>
      <c r="BF586" s="30"/>
      <c r="BG586" s="575"/>
      <c r="BH586" s="575"/>
      <c r="BI586" s="30"/>
      <c r="BJ586" s="575"/>
      <c r="BK586" s="575"/>
      <c r="BM586" s="31"/>
      <c r="BN586" s="31"/>
      <c r="BO586" s="31"/>
      <c r="BP586" s="31"/>
      <c r="BQ586" s="31"/>
      <c r="BR586" s="31"/>
      <c r="BS586" s="31"/>
      <c r="BT586" s="31"/>
      <c r="BU586" s="31"/>
      <c r="BV586" s="31"/>
      <c r="BW586" s="31"/>
      <c r="BX586" s="31"/>
      <c r="BY586" s="31"/>
      <c r="BZ586" s="31"/>
      <c r="CA586" s="31"/>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62"/>
      <c r="EC586" s="62"/>
      <c r="ED586" s="62"/>
      <c r="EE586" s="62"/>
      <c r="EF586" s="62"/>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row>
    <row r="587" spans="1:189" s="64" customFormat="1" x14ac:dyDescent="0.2">
      <c r="A587" s="544"/>
      <c r="B587" s="545"/>
      <c r="C587" s="546"/>
      <c r="E587" s="575"/>
      <c r="F587" s="575"/>
      <c r="G587" s="30"/>
      <c r="H587" s="575"/>
      <c r="I587" s="575"/>
      <c r="J587" s="30"/>
      <c r="K587" s="575"/>
      <c r="L587" s="575"/>
      <c r="M587" s="30"/>
      <c r="N587" s="575"/>
      <c r="O587" s="575"/>
      <c r="P587" s="30"/>
      <c r="Q587" s="575"/>
      <c r="R587" s="575"/>
      <c r="S587" s="30"/>
      <c r="T587" s="575"/>
      <c r="U587" s="575"/>
      <c r="V587" s="30"/>
      <c r="W587" s="575"/>
      <c r="X587" s="575"/>
      <c r="Y587" s="30"/>
      <c r="Z587" s="575"/>
      <c r="AA587" s="575"/>
      <c r="AB587" s="30"/>
      <c r="AC587" s="575"/>
      <c r="AD587" s="575"/>
      <c r="AE587" s="30"/>
      <c r="AF587" s="575"/>
      <c r="AG587" s="575"/>
      <c r="AH587" s="30"/>
      <c r="AI587" s="575"/>
      <c r="AJ587" s="575"/>
      <c r="AK587" s="30"/>
      <c r="AL587" s="575"/>
      <c r="AM587" s="575"/>
      <c r="AN587" s="30"/>
      <c r="AO587" s="575"/>
      <c r="AP587" s="575"/>
      <c r="AQ587" s="30"/>
      <c r="AR587" s="575"/>
      <c r="AS587" s="575"/>
      <c r="AT587" s="30"/>
      <c r="AU587" s="575"/>
      <c r="AV587" s="575"/>
      <c r="AW587" s="30"/>
      <c r="AX587" s="575"/>
      <c r="AY587" s="575"/>
      <c r="AZ587" s="30"/>
      <c r="BA587" s="575"/>
      <c r="BB587" s="575"/>
      <c r="BC587" s="30"/>
      <c r="BD587" s="575"/>
      <c r="BE587" s="575"/>
      <c r="BF587" s="30"/>
      <c r="BG587" s="575"/>
      <c r="BH587" s="575"/>
      <c r="BI587" s="30"/>
      <c r="BJ587" s="575"/>
      <c r="BK587" s="575"/>
      <c r="BM587" s="31"/>
      <c r="BN587" s="31"/>
      <c r="BO587" s="31"/>
      <c r="BP587" s="31"/>
      <c r="BQ587" s="31"/>
      <c r="BR587" s="31"/>
      <c r="BS587" s="31"/>
      <c r="BT587" s="31"/>
      <c r="BU587" s="31"/>
      <c r="BV587" s="31"/>
      <c r="BW587" s="31"/>
      <c r="BX587" s="31"/>
      <c r="BY587" s="31"/>
      <c r="BZ587" s="31"/>
      <c r="CA587" s="31"/>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row>
    <row r="588" spans="1:189" s="64" customFormat="1" x14ac:dyDescent="0.2">
      <c r="A588" s="544"/>
      <c r="B588" s="545"/>
      <c r="C588" s="546"/>
      <c r="E588" s="575"/>
      <c r="F588" s="575"/>
      <c r="G588" s="30"/>
      <c r="H588" s="575"/>
      <c r="I588" s="575"/>
      <c r="J588" s="30"/>
      <c r="K588" s="575"/>
      <c r="L588" s="575"/>
      <c r="M588" s="30"/>
      <c r="N588" s="575"/>
      <c r="O588" s="575"/>
      <c r="P588" s="30"/>
      <c r="Q588" s="575"/>
      <c r="R588" s="575"/>
      <c r="S588" s="30"/>
      <c r="T588" s="575"/>
      <c r="U588" s="575"/>
      <c r="V588" s="30"/>
      <c r="W588" s="575"/>
      <c r="X588" s="575"/>
      <c r="Y588" s="30"/>
      <c r="Z588" s="575"/>
      <c r="AA588" s="575"/>
      <c r="AB588" s="30"/>
      <c r="AC588" s="575"/>
      <c r="AD588" s="575"/>
      <c r="AE588" s="30"/>
      <c r="AF588" s="575"/>
      <c r="AG588" s="575"/>
      <c r="AH588" s="30"/>
      <c r="AI588" s="575"/>
      <c r="AJ588" s="575"/>
      <c r="AK588" s="30"/>
      <c r="AL588" s="575"/>
      <c r="AM588" s="575"/>
      <c r="AN588" s="30"/>
      <c r="AO588" s="575"/>
      <c r="AP588" s="575"/>
      <c r="AQ588" s="30"/>
      <c r="AR588" s="575"/>
      <c r="AS588" s="575"/>
      <c r="AT588" s="30"/>
      <c r="AU588" s="575"/>
      <c r="AV588" s="575"/>
      <c r="AW588" s="30"/>
      <c r="AX588" s="575"/>
      <c r="AY588" s="575"/>
      <c r="AZ588" s="30"/>
      <c r="BA588" s="575"/>
      <c r="BB588" s="575"/>
      <c r="BC588" s="30"/>
      <c r="BD588" s="575"/>
      <c r="BE588" s="575"/>
      <c r="BF588" s="30"/>
      <c r="BG588" s="575"/>
      <c r="BH588" s="575"/>
      <c r="BI588" s="30"/>
      <c r="BJ588" s="575"/>
      <c r="BK588" s="575"/>
      <c r="BM588" s="31"/>
      <c r="BN588" s="31"/>
      <c r="BO588" s="31"/>
      <c r="BP588" s="31"/>
      <c r="BQ588" s="31"/>
      <c r="BR588" s="31"/>
      <c r="BS588" s="31"/>
      <c r="BT588" s="31"/>
      <c r="BU588" s="31"/>
      <c r="BV588" s="31"/>
      <c r="BW588" s="31"/>
      <c r="BX588" s="31"/>
      <c r="BY588" s="31"/>
      <c r="BZ588" s="31"/>
      <c r="CA588" s="31"/>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row>
    <row r="589" spans="1:189" s="64" customFormat="1" x14ac:dyDescent="0.2">
      <c r="A589" s="544"/>
      <c r="B589" s="545"/>
      <c r="C589" s="546"/>
      <c r="E589" s="575"/>
      <c r="F589" s="575"/>
      <c r="G589" s="30"/>
      <c r="H589" s="575"/>
      <c r="I589" s="575"/>
      <c r="J589" s="30"/>
      <c r="K589" s="575"/>
      <c r="L589" s="575"/>
      <c r="M589" s="30"/>
      <c r="N589" s="575"/>
      <c r="O589" s="575"/>
      <c r="P589" s="30"/>
      <c r="Q589" s="575"/>
      <c r="R589" s="575"/>
      <c r="S589" s="30"/>
      <c r="T589" s="575"/>
      <c r="U589" s="575"/>
      <c r="V589" s="30"/>
      <c r="W589" s="575"/>
      <c r="X589" s="575"/>
      <c r="Y589" s="30"/>
      <c r="Z589" s="575"/>
      <c r="AA589" s="575"/>
      <c r="AB589" s="30"/>
      <c r="AC589" s="575"/>
      <c r="AD589" s="575"/>
      <c r="AE589" s="30"/>
      <c r="AF589" s="575"/>
      <c r="AG589" s="575"/>
      <c r="AH589" s="30"/>
      <c r="AI589" s="575"/>
      <c r="AJ589" s="575"/>
      <c r="AK589" s="30"/>
      <c r="AL589" s="575"/>
      <c r="AM589" s="575"/>
      <c r="AN589" s="30"/>
      <c r="AO589" s="575"/>
      <c r="AP589" s="575"/>
      <c r="AQ589" s="30"/>
      <c r="AR589" s="575"/>
      <c r="AS589" s="575"/>
      <c r="AT589" s="30"/>
      <c r="AU589" s="575"/>
      <c r="AV589" s="575"/>
      <c r="AW589" s="30"/>
      <c r="AX589" s="575"/>
      <c r="AY589" s="575"/>
      <c r="AZ589" s="30"/>
      <c r="BA589" s="575"/>
      <c r="BB589" s="575"/>
      <c r="BC589" s="30"/>
      <c r="BD589" s="575"/>
      <c r="BE589" s="575"/>
      <c r="BF589" s="30"/>
      <c r="BG589" s="575"/>
      <c r="BH589" s="575"/>
      <c r="BI589" s="30"/>
      <c r="BJ589" s="575"/>
      <c r="BK589" s="575"/>
      <c r="BM589" s="31"/>
      <c r="BN589" s="31"/>
      <c r="BO589" s="31"/>
      <c r="BP589" s="31"/>
      <c r="BQ589" s="31"/>
      <c r="BR589" s="31"/>
      <c r="BS589" s="31"/>
      <c r="BT589" s="31"/>
      <c r="BU589" s="31"/>
      <c r="BV589" s="31"/>
      <c r="BW589" s="31"/>
      <c r="BX589" s="31"/>
      <c r="BY589" s="31"/>
      <c r="BZ589" s="31"/>
      <c r="CA589" s="31"/>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62"/>
      <c r="EC589" s="62"/>
      <c r="ED589" s="62"/>
      <c r="EE589" s="62"/>
      <c r="EF589" s="62"/>
      <c r="EG589" s="62"/>
      <c r="EH589" s="62"/>
      <c r="EI589" s="62"/>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row>
    <row r="590" spans="1:189" s="64" customFormat="1" x14ac:dyDescent="0.2">
      <c r="A590" s="544"/>
      <c r="B590" s="545"/>
      <c r="C590" s="546"/>
      <c r="E590" s="575"/>
      <c r="F590" s="575"/>
      <c r="G590" s="30"/>
      <c r="H590" s="575"/>
      <c r="I590" s="575"/>
      <c r="J590" s="30"/>
      <c r="K590" s="575"/>
      <c r="L590" s="575"/>
      <c r="M590" s="30"/>
      <c r="N590" s="575"/>
      <c r="O590" s="575"/>
      <c r="P590" s="30"/>
      <c r="Q590" s="575"/>
      <c r="R590" s="575"/>
      <c r="S590" s="30"/>
      <c r="T590" s="575"/>
      <c r="U590" s="575"/>
      <c r="V590" s="30"/>
      <c r="W590" s="575"/>
      <c r="X590" s="575"/>
      <c r="Y590" s="30"/>
      <c r="Z590" s="575"/>
      <c r="AA590" s="575"/>
      <c r="AB590" s="30"/>
      <c r="AC590" s="575"/>
      <c r="AD590" s="575"/>
      <c r="AE590" s="30"/>
      <c r="AF590" s="575"/>
      <c r="AG590" s="575"/>
      <c r="AH590" s="30"/>
      <c r="AI590" s="575"/>
      <c r="AJ590" s="575"/>
      <c r="AK590" s="30"/>
      <c r="AL590" s="575"/>
      <c r="AM590" s="575"/>
      <c r="AN590" s="30"/>
      <c r="AO590" s="575"/>
      <c r="AP590" s="575"/>
      <c r="AQ590" s="30"/>
      <c r="AR590" s="575"/>
      <c r="AS590" s="575"/>
      <c r="AT590" s="30"/>
      <c r="AU590" s="575"/>
      <c r="AV590" s="575"/>
      <c r="AW590" s="30"/>
      <c r="AX590" s="575"/>
      <c r="AY590" s="575"/>
      <c r="AZ590" s="30"/>
      <c r="BA590" s="575"/>
      <c r="BB590" s="575"/>
      <c r="BC590" s="30"/>
      <c r="BD590" s="575"/>
      <c r="BE590" s="575"/>
      <c r="BF590" s="30"/>
      <c r="BG590" s="575"/>
      <c r="BH590" s="575"/>
      <c r="BI590" s="30"/>
      <c r="BJ590" s="575"/>
      <c r="BK590" s="575"/>
      <c r="BM590" s="31"/>
      <c r="BN590" s="31"/>
      <c r="BO590" s="31"/>
      <c r="BP590" s="31"/>
      <c r="BQ590" s="31"/>
      <c r="BR590" s="31"/>
      <c r="BS590" s="31"/>
      <c r="BT590" s="31"/>
      <c r="BU590" s="31"/>
      <c r="BV590" s="31"/>
      <c r="BW590" s="31"/>
      <c r="BX590" s="31"/>
      <c r="BY590" s="31"/>
      <c r="BZ590" s="31"/>
      <c r="CA590" s="31"/>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row>
    <row r="591" spans="1:189" s="64" customFormat="1" x14ac:dyDescent="0.2">
      <c r="A591" s="544"/>
      <c r="B591" s="545"/>
      <c r="C591" s="546"/>
      <c r="E591" s="575"/>
      <c r="F591" s="575"/>
      <c r="G591" s="30"/>
      <c r="H591" s="575"/>
      <c r="I591" s="575"/>
      <c r="J591" s="30"/>
      <c r="K591" s="575"/>
      <c r="L591" s="575"/>
      <c r="M591" s="30"/>
      <c r="N591" s="575"/>
      <c r="O591" s="575"/>
      <c r="P591" s="30"/>
      <c r="Q591" s="575"/>
      <c r="R591" s="575"/>
      <c r="S591" s="30"/>
      <c r="T591" s="575"/>
      <c r="U591" s="575"/>
      <c r="V591" s="30"/>
      <c r="W591" s="575"/>
      <c r="X591" s="575"/>
      <c r="Y591" s="30"/>
      <c r="Z591" s="575"/>
      <c r="AA591" s="575"/>
      <c r="AB591" s="30"/>
      <c r="AC591" s="575"/>
      <c r="AD591" s="575"/>
      <c r="AE591" s="30"/>
      <c r="AF591" s="575"/>
      <c r="AG591" s="575"/>
      <c r="AH591" s="30"/>
      <c r="AI591" s="575"/>
      <c r="AJ591" s="575"/>
      <c r="AK591" s="30"/>
      <c r="AL591" s="575"/>
      <c r="AM591" s="575"/>
      <c r="AN591" s="30"/>
      <c r="AO591" s="575"/>
      <c r="AP591" s="575"/>
      <c r="AQ591" s="30"/>
      <c r="AR591" s="575"/>
      <c r="AS591" s="575"/>
      <c r="AT591" s="30"/>
      <c r="AU591" s="575"/>
      <c r="AV591" s="575"/>
      <c r="AW591" s="30"/>
      <c r="AX591" s="575"/>
      <c r="AY591" s="575"/>
      <c r="AZ591" s="30"/>
      <c r="BA591" s="575"/>
      <c r="BB591" s="575"/>
      <c r="BC591" s="30"/>
      <c r="BD591" s="575"/>
      <c r="BE591" s="575"/>
      <c r="BF591" s="30"/>
      <c r="BG591" s="575"/>
      <c r="BH591" s="575"/>
      <c r="BI591" s="30"/>
      <c r="BJ591" s="575"/>
      <c r="BK591" s="575"/>
      <c r="BM591" s="31"/>
      <c r="BN591" s="31"/>
      <c r="BO591" s="31"/>
      <c r="BP591" s="31"/>
      <c r="BQ591" s="31"/>
      <c r="BR591" s="31"/>
      <c r="BS591" s="31"/>
      <c r="BT591" s="31"/>
      <c r="BU591" s="31"/>
      <c r="BV591" s="31"/>
      <c r="BW591" s="31"/>
      <c r="BX591" s="31"/>
      <c r="BY591" s="31"/>
      <c r="BZ591" s="31"/>
      <c r="CA591" s="31"/>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row>
    <row r="592" spans="1:189" s="64" customFormat="1" x14ac:dyDescent="0.2">
      <c r="A592" s="544"/>
      <c r="B592" s="545"/>
      <c r="C592" s="546"/>
      <c r="E592" s="575"/>
      <c r="F592" s="575"/>
      <c r="G592" s="30"/>
      <c r="H592" s="575"/>
      <c r="I592" s="575"/>
      <c r="J592" s="30"/>
      <c r="K592" s="575"/>
      <c r="L592" s="575"/>
      <c r="M592" s="30"/>
      <c r="N592" s="575"/>
      <c r="O592" s="575"/>
      <c r="P592" s="30"/>
      <c r="Q592" s="575"/>
      <c r="R592" s="575"/>
      <c r="S592" s="30"/>
      <c r="T592" s="575"/>
      <c r="U592" s="575"/>
      <c r="V592" s="30"/>
      <c r="W592" s="575"/>
      <c r="X592" s="575"/>
      <c r="Y592" s="30"/>
      <c r="Z592" s="575"/>
      <c r="AA592" s="575"/>
      <c r="AB592" s="30"/>
      <c r="AC592" s="575"/>
      <c r="AD592" s="575"/>
      <c r="AE592" s="30"/>
      <c r="AF592" s="575"/>
      <c r="AG592" s="575"/>
      <c r="AH592" s="30"/>
      <c r="AI592" s="575"/>
      <c r="AJ592" s="575"/>
      <c r="AK592" s="30"/>
      <c r="AL592" s="575"/>
      <c r="AM592" s="575"/>
      <c r="AN592" s="30"/>
      <c r="AO592" s="575"/>
      <c r="AP592" s="575"/>
      <c r="AQ592" s="30"/>
      <c r="AR592" s="575"/>
      <c r="AS592" s="575"/>
      <c r="AT592" s="30"/>
      <c r="AU592" s="575"/>
      <c r="AV592" s="575"/>
      <c r="AW592" s="30"/>
      <c r="AX592" s="575"/>
      <c r="AY592" s="575"/>
      <c r="AZ592" s="30"/>
      <c r="BA592" s="575"/>
      <c r="BB592" s="575"/>
      <c r="BC592" s="30"/>
      <c r="BD592" s="575"/>
      <c r="BE592" s="575"/>
      <c r="BF592" s="30"/>
      <c r="BG592" s="575"/>
      <c r="BH592" s="575"/>
      <c r="BI592" s="30"/>
      <c r="BJ592" s="575"/>
      <c r="BK592" s="575"/>
      <c r="BM592" s="31"/>
      <c r="BN592" s="31"/>
      <c r="BO592" s="31"/>
      <c r="BP592" s="31"/>
      <c r="BQ592" s="31"/>
      <c r="BR592" s="31"/>
      <c r="BS592" s="31"/>
      <c r="BT592" s="31"/>
      <c r="BU592" s="31"/>
      <c r="BV592" s="31"/>
      <c r="BW592" s="31"/>
      <c r="BX592" s="31"/>
      <c r="BY592" s="31"/>
      <c r="BZ592" s="31"/>
      <c r="CA592" s="31"/>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row>
  </sheetData>
  <sheetProtection sheet="1" objects="1" scenarios="1"/>
  <mergeCells count="3718">
    <mergeCell ref="Q323:R323"/>
    <mergeCell ref="T323:U323"/>
    <mergeCell ref="W323:X323"/>
    <mergeCell ref="Z323:AA323"/>
    <mergeCell ref="AC323:AD323"/>
    <mergeCell ref="BA322:BB322"/>
    <mergeCell ref="BD322:BE322"/>
    <mergeCell ref="BG322:BH322"/>
    <mergeCell ref="BJ322:BK322"/>
    <mergeCell ref="E321:F321"/>
    <mergeCell ref="BD323:BE323"/>
    <mergeCell ref="BG323:BH323"/>
    <mergeCell ref="BJ323:BK323"/>
    <mergeCell ref="E324:F324"/>
    <mergeCell ref="H324:I324"/>
    <mergeCell ref="K324:L324"/>
    <mergeCell ref="N324:O324"/>
    <mergeCell ref="Q324:R324"/>
    <mergeCell ref="T324:U324"/>
    <mergeCell ref="W324:X324"/>
    <mergeCell ref="Z324:AA324"/>
    <mergeCell ref="AC324:AD324"/>
    <mergeCell ref="AF324:AG324"/>
    <mergeCell ref="AI324:AJ324"/>
    <mergeCell ref="AL324:AM324"/>
    <mergeCell ref="AO324:AP324"/>
    <mergeCell ref="AR324:AS324"/>
    <mergeCell ref="AU324:AV324"/>
    <mergeCell ref="AX324:AY324"/>
    <mergeCell ref="BA324:BB324"/>
    <mergeCell ref="BD324:BE324"/>
    <mergeCell ref="BG324:BH324"/>
    <mergeCell ref="BJ324:BK324"/>
    <mergeCell ref="E323:F323"/>
    <mergeCell ref="H323:I323"/>
    <mergeCell ref="K323:L323"/>
    <mergeCell ref="N323:O323"/>
    <mergeCell ref="K299:L299"/>
    <mergeCell ref="N299:O299"/>
    <mergeCell ref="Q299:R299"/>
    <mergeCell ref="T299:U299"/>
    <mergeCell ref="W299:X299"/>
    <mergeCell ref="AF323:AG323"/>
    <mergeCell ref="AI323:AJ323"/>
    <mergeCell ref="AL323:AM323"/>
    <mergeCell ref="AO323:AP323"/>
    <mergeCell ref="AR323:AS323"/>
    <mergeCell ref="AU323:AV323"/>
    <mergeCell ref="AX323:AY323"/>
    <mergeCell ref="BA323:BB323"/>
    <mergeCell ref="BD321:BE321"/>
    <mergeCell ref="BG321:BH321"/>
    <mergeCell ref="BJ321:BK321"/>
    <mergeCell ref="E322:F322"/>
    <mergeCell ref="H322:I322"/>
    <mergeCell ref="K322:L322"/>
    <mergeCell ref="N322:O322"/>
    <mergeCell ref="Q322:R322"/>
    <mergeCell ref="T322:U322"/>
    <mergeCell ref="W322:X322"/>
    <mergeCell ref="Z322:AA322"/>
    <mergeCell ref="AC322:AD322"/>
    <mergeCell ref="AF322:AG322"/>
    <mergeCell ref="AI322:AJ322"/>
    <mergeCell ref="AL322:AM322"/>
    <mergeCell ref="AO322:AP322"/>
    <mergeCell ref="AR322:AS322"/>
    <mergeCell ref="AU322:AV322"/>
    <mergeCell ref="AX322:AY322"/>
    <mergeCell ref="AC321:AD321"/>
    <mergeCell ref="AF321:AG321"/>
    <mergeCell ref="AI321:AJ321"/>
    <mergeCell ref="AL321:AM321"/>
    <mergeCell ref="AO321:AP321"/>
    <mergeCell ref="AR321:AS321"/>
    <mergeCell ref="AU321:AV321"/>
    <mergeCell ref="AX321:AY321"/>
    <mergeCell ref="BA321:BB321"/>
    <mergeCell ref="BD290:BE290"/>
    <mergeCell ref="AI290:AJ290"/>
    <mergeCell ref="AL290:AM290"/>
    <mergeCell ref="AO290:AP290"/>
    <mergeCell ref="AR290:AS290"/>
    <mergeCell ref="AU290:AV290"/>
    <mergeCell ref="AX290:AY290"/>
    <mergeCell ref="BA290:BB290"/>
    <mergeCell ref="AR298:AS298"/>
    <mergeCell ref="AU298:AV298"/>
    <mergeCell ref="AX298:AY298"/>
    <mergeCell ref="BD297:BE297"/>
    <mergeCell ref="BD292:BE292"/>
    <mergeCell ref="AF291:AG291"/>
    <mergeCell ref="AI291:AJ291"/>
    <mergeCell ref="AL291:AM291"/>
    <mergeCell ref="AO291:AP291"/>
    <mergeCell ref="AR291:AS291"/>
    <mergeCell ref="BG290:BH290"/>
    <mergeCell ref="BJ290:BK290"/>
    <mergeCell ref="E313:F320"/>
    <mergeCell ref="H313:I320"/>
    <mergeCell ref="K313:L320"/>
    <mergeCell ref="N313:O320"/>
    <mergeCell ref="Q313:R320"/>
    <mergeCell ref="T313:U320"/>
    <mergeCell ref="W313:X320"/>
    <mergeCell ref="Z313:AA320"/>
    <mergeCell ref="AC313:AD320"/>
    <mergeCell ref="AF313:AG320"/>
    <mergeCell ref="AI313:AJ320"/>
    <mergeCell ref="AL313:AM320"/>
    <mergeCell ref="AO313:AP320"/>
    <mergeCell ref="AR313:AS320"/>
    <mergeCell ref="AU313:AV320"/>
    <mergeCell ref="AX313:AY320"/>
    <mergeCell ref="BA313:BB320"/>
    <mergeCell ref="BD313:BE320"/>
    <mergeCell ref="BG313:BH320"/>
    <mergeCell ref="BJ313:BK320"/>
    <mergeCell ref="E290:F290"/>
    <mergeCell ref="H290:I290"/>
    <mergeCell ref="K290:L290"/>
    <mergeCell ref="N290:O290"/>
    <mergeCell ref="Q290:R290"/>
    <mergeCell ref="T290:U290"/>
    <mergeCell ref="W290:X290"/>
    <mergeCell ref="Z290:AA290"/>
    <mergeCell ref="AC290:AD290"/>
    <mergeCell ref="AF290:AG290"/>
    <mergeCell ref="BG288:BH288"/>
    <mergeCell ref="BJ288:BK288"/>
    <mergeCell ref="E289:F289"/>
    <mergeCell ref="H289:I289"/>
    <mergeCell ref="K289:L289"/>
    <mergeCell ref="N289:O289"/>
    <mergeCell ref="Q289:R289"/>
    <mergeCell ref="T289:U289"/>
    <mergeCell ref="W289:X289"/>
    <mergeCell ref="Z289:AA289"/>
    <mergeCell ref="AC289:AD289"/>
    <mergeCell ref="AF289:AG289"/>
    <mergeCell ref="AI289:AJ289"/>
    <mergeCell ref="AL289:AM289"/>
    <mergeCell ref="AO289:AP289"/>
    <mergeCell ref="AR289:AS289"/>
    <mergeCell ref="AU289:AV289"/>
    <mergeCell ref="AX289:AY289"/>
    <mergeCell ref="BA289:BB289"/>
    <mergeCell ref="BD289:BE289"/>
    <mergeCell ref="BG289:BH289"/>
    <mergeCell ref="BJ289:BK289"/>
    <mergeCell ref="E288:F288"/>
    <mergeCell ref="H288:I288"/>
    <mergeCell ref="K288:L288"/>
    <mergeCell ref="N288:O288"/>
    <mergeCell ref="Q288:R288"/>
    <mergeCell ref="T288:U288"/>
    <mergeCell ref="W288:X288"/>
    <mergeCell ref="Z288:AA288"/>
    <mergeCell ref="AC288:AD288"/>
    <mergeCell ref="AF288:AG288"/>
    <mergeCell ref="AI288:AJ288"/>
    <mergeCell ref="AL288:AM288"/>
    <mergeCell ref="AO288:AP288"/>
    <mergeCell ref="AR288:AS288"/>
    <mergeCell ref="AU288:AV288"/>
    <mergeCell ref="AX288:AY288"/>
    <mergeCell ref="BA288:BB288"/>
    <mergeCell ref="AF279:AG286"/>
    <mergeCell ref="AI279:AJ286"/>
    <mergeCell ref="AL279:AM286"/>
    <mergeCell ref="AO279:AP286"/>
    <mergeCell ref="AR279:AS286"/>
    <mergeCell ref="AU279:AV286"/>
    <mergeCell ref="AX279:AY286"/>
    <mergeCell ref="BA279:BB286"/>
    <mergeCell ref="BD279:BE286"/>
    <mergeCell ref="BD288:BE288"/>
    <mergeCell ref="BG279:BH286"/>
    <mergeCell ref="BJ279:BK286"/>
    <mergeCell ref="E287:F287"/>
    <mergeCell ref="H287:I287"/>
    <mergeCell ref="K287:L287"/>
    <mergeCell ref="N287:O287"/>
    <mergeCell ref="Q287:R287"/>
    <mergeCell ref="T287:U287"/>
    <mergeCell ref="W287:X287"/>
    <mergeCell ref="Z287:AA287"/>
    <mergeCell ref="AC287:AD287"/>
    <mergeCell ref="AF287:AG287"/>
    <mergeCell ref="AI287:AJ287"/>
    <mergeCell ref="AL287:AM287"/>
    <mergeCell ref="AO287:AP287"/>
    <mergeCell ref="AR287:AS287"/>
    <mergeCell ref="AU287:AV287"/>
    <mergeCell ref="AX287:AY287"/>
    <mergeCell ref="BA287:BB287"/>
    <mergeCell ref="BD287:BE287"/>
    <mergeCell ref="BG287:BH287"/>
    <mergeCell ref="BJ287:BK287"/>
    <mergeCell ref="E279:F286"/>
    <mergeCell ref="H279:I286"/>
    <mergeCell ref="K279:L286"/>
    <mergeCell ref="N279:O286"/>
    <mergeCell ref="Q279:R286"/>
    <mergeCell ref="T279:U286"/>
    <mergeCell ref="W279:X286"/>
    <mergeCell ref="Z279:AA286"/>
    <mergeCell ref="AC279:AD286"/>
    <mergeCell ref="BD255:BE255"/>
    <mergeCell ref="BG255:BH255"/>
    <mergeCell ref="BJ255:BK255"/>
    <mergeCell ref="E256:F256"/>
    <mergeCell ref="H256:I256"/>
    <mergeCell ref="K256:L256"/>
    <mergeCell ref="N256:O256"/>
    <mergeCell ref="Q256:R256"/>
    <mergeCell ref="T256:U256"/>
    <mergeCell ref="W256:X256"/>
    <mergeCell ref="Z256:AA256"/>
    <mergeCell ref="AC256:AD256"/>
    <mergeCell ref="AF256:AG256"/>
    <mergeCell ref="AI256:AJ256"/>
    <mergeCell ref="AL256:AM256"/>
    <mergeCell ref="AO256:AP256"/>
    <mergeCell ref="AR256:AS256"/>
    <mergeCell ref="AU256:AV256"/>
    <mergeCell ref="AX256:AY256"/>
    <mergeCell ref="BA256:BB256"/>
    <mergeCell ref="BD256:BE256"/>
    <mergeCell ref="BG256:BH256"/>
    <mergeCell ref="BJ256:BK256"/>
    <mergeCell ref="E255:F255"/>
    <mergeCell ref="H255:I255"/>
    <mergeCell ref="K255:L255"/>
    <mergeCell ref="N255:O255"/>
    <mergeCell ref="Q255:R255"/>
    <mergeCell ref="T255:U255"/>
    <mergeCell ref="W255:X255"/>
    <mergeCell ref="Z255:AA255"/>
    <mergeCell ref="AC255:AD255"/>
    <mergeCell ref="AF255:AG255"/>
    <mergeCell ref="AI255:AJ255"/>
    <mergeCell ref="AL255:AM255"/>
    <mergeCell ref="AO255:AP255"/>
    <mergeCell ref="AR255:AS255"/>
    <mergeCell ref="AU255:AV255"/>
    <mergeCell ref="AX255:AY255"/>
    <mergeCell ref="BA255:BB255"/>
    <mergeCell ref="BD253:BE253"/>
    <mergeCell ref="BG253:BH253"/>
    <mergeCell ref="BJ253:BK253"/>
    <mergeCell ref="E254:F254"/>
    <mergeCell ref="H254:I254"/>
    <mergeCell ref="K254:L254"/>
    <mergeCell ref="N254:O254"/>
    <mergeCell ref="Q254:R254"/>
    <mergeCell ref="T254:U254"/>
    <mergeCell ref="W254:X254"/>
    <mergeCell ref="Z254:AA254"/>
    <mergeCell ref="AC254:AD254"/>
    <mergeCell ref="AF254:AG254"/>
    <mergeCell ref="AI254:AJ254"/>
    <mergeCell ref="AL254:AM254"/>
    <mergeCell ref="AO254:AP254"/>
    <mergeCell ref="AR254:AS254"/>
    <mergeCell ref="AU254:AV254"/>
    <mergeCell ref="AX254:AY254"/>
    <mergeCell ref="BA254:BB254"/>
    <mergeCell ref="BD254:BE254"/>
    <mergeCell ref="BG254:BH254"/>
    <mergeCell ref="BJ254:BK254"/>
    <mergeCell ref="E253:F253"/>
    <mergeCell ref="H253:I253"/>
    <mergeCell ref="K253:L253"/>
    <mergeCell ref="N253:O253"/>
    <mergeCell ref="Q253:R253"/>
    <mergeCell ref="T253:U253"/>
    <mergeCell ref="W253:X253"/>
    <mergeCell ref="Z253:AA253"/>
    <mergeCell ref="AC253:AD253"/>
    <mergeCell ref="AF253:AG253"/>
    <mergeCell ref="AI253:AJ253"/>
    <mergeCell ref="AL253:AM253"/>
    <mergeCell ref="AO253:AP253"/>
    <mergeCell ref="AR253:AS253"/>
    <mergeCell ref="AU253:AV253"/>
    <mergeCell ref="AX253:AY253"/>
    <mergeCell ref="BA253:BB253"/>
    <mergeCell ref="BD222:BE222"/>
    <mergeCell ref="AI222:AJ222"/>
    <mergeCell ref="AL222:AM222"/>
    <mergeCell ref="AO222:AP222"/>
    <mergeCell ref="AR222:AS222"/>
    <mergeCell ref="AU222:AV222"/>
    <mergeCell ref="AX222:AY222"/>
    <mergeCell ref="BA222:BB222"/>
    <mergeCell ref="W233:X233"/>
    <mergeCell ref="Z233:AA233"/>
    <mergeCell ref="AC233:AD233"/>
    <mergeCell ref="H234:I234"/>
    <mergeCell ref="K234:L234"/>
    <mergeCell ref="BD229:BE229"/>
    <mergeCell ref="N229:O229"/>
    <mergeCell ref="Q229:R229"/>
    <mergeCell ref="BG222:BH222"/>
    <mergeCell ref="BJ222:BK222"/>
    <mergeCell ref="E245:F252"/>
    <mergeCell ref="H245:I252"/>
    <mergeCell ref="K245:L252"/>
    <mergeCell ref="N245:O252"/>
    <mergeCell ref="Q245:R252"/>
    <mergeCell ref="T245:U252"/>
    <mergeCell ref="W245:X252"/>
    <mergeCell ref="Z245:AA252"/>
    <mergeCell ref="AC245:AD252"/>
    <mergeCell ref="AF245:AG252"/>
    <mergeCell ref="AI245:AJ252"/>
    <mergeCell ref="AL245:AM252"/>
    <mergeCell ref="AO245:AP252"/>
    <mergeCell ref="AR245:AS252"/>
    <mergeCell ref="AU245:AV252"/>
    <mergeCell ref="AX245:AY252"/>
    <mergeCell ref="BA245:BB252"/>
    <mergeCell ref="BD245:BE252"/>
    <mergeCell ref="BG245:BH252"/>
    <mergeCell ref="BJ245:BK252"/>
    <mergeCell ref="E222:F222"/>
    <mergeCell ref="H222:I222"/>
    <mergeCell ref="K222:L222"/>
    <mergeCell ref="N222:O222"/>
    <mergeCell ref="Q222:R222"/>
    <mergeCell ref="T222:U222"/>
    <mergeCell ref="W222:X222"/>
    <mergeCell ref="Z222:AA222"/>
    <mergeCell ref="AC222:AD222"/>
    <mergeCell ref="AF222:AG222"/>
    <mergeCell ref="BD220:BE220"/>
    <mergeCell ref="BG220:BH220"/>
    <mergeCell ref="BJ220:BK220"/>
    <mergeCell ref="E221:F221"/>
    <mergeCell ref="H221:I221"/>
    <mergeCell ref="K221:L221"/>
    <mergeCell ref="N221:O221"/>
    <mergeCell ref="Q221:R221"/>
    <mergeCell ref="T221:U221"/>
    <mergeCell ref="W221:X221"/>
    <mergeCell ref="Z221:AA221"/>
    <mergeCell ref="AC221:AD221"/>
    <mergeCell ref="AF221:AG221"/>
    <mergeCell ref="AI221:AJ221"/>
    <mergeCell ref="AL221:AM221"/>
    <mergeCell ref="AO221:AP221"/>
    <mergeCell ref="AR221:AS221"/>
    <mergeCell ref="AU221:AV221"/>
    <mergeCell ref="AX221:AY221"/>
    <mergeCell ref="BA221:BB221"/>
    <mergeCell ref="BD221:BE221"/>
    <mergeCell ref="BG221:BH221"/>
    <mergeCell ref="BJ221:BK221"/>
    <mergeCell ref="E220:F220"/>
    <mergeCell ref="H220:I220"/>
    <mergeCell ref="K220:L220"/>
    <mergeCell ref="N220:O220"/>
    <mergeCell ref="Q220:R220"/>
    <mergeCell ref="T220:U220"/>
    <mergeCell ref="W220:X220"/>
    <mergeCell ref="Z220:AA220"/>
    <mergeCell ref="AC220:AD220"/>
    <mergeCell ref="AF220:AG220"/>
    <mergeCell ref="AI220:AJ220"/>
    <mergeCell ref="AL220:AM220"/>
    <mergeCell ref="AO220:AP220"/>
    <mergeCell ref="AR220:AS220"/>
    <mergeCell ref="AU220:AV220"/>
    <mergeCell ref="AX220:AY220"/>
    <mergeCell ref="BA220:BB220"/>
    <mergeCell ref="BD211:BE218"/>
    <mergeCell ref="BG211:BH218"/>
    <mergeCell ref="BJ211:BK218"/>
    <mergeCell ref="E219:F219"/>
    <mergeCell ref="H219:I219"/>
    <mergeCell ref="K219:L219"/>
    <mergeCell ref="N219:O219"/>
    <mergeCell ref="Q219:R219"/>
    <mergeCell ref="T219:U219"/>
    <mergeCell ref="W219:X219"/>
    <mergeCell ref="Z219:AA219"/>
    <mergeCell ref="AC219:AD219"/>
    <mergeCell ref="AF219:AG219"/>
    <mergeCell ref="AI219:AJ219"/>
    <mergeCell ref="AL219:AM219"/>
    <mergeCell ref="AO219:AP219"/>
    <mergeCell ref="AR219:AS219"/>
    <mergeCell ref="AU219:AV219"/>
    <mergeCell ref="AX219:AY219"/>
    <mergeCell ref="BA219:BB219"/>
    <mergeCell ref="BD219:BE219"/>
    <mergeCell ref="BG219:BH219"/>
    <mergeCell ref="BJ219:BK219"/>
    <mergeCell ref="E211:F218"/>
    <mergeCell ref="H211:I218"/>
    <mergeCell ref="K211:L218"/>
    <mergeCell ref="N211:O218"/>
    <mergeCell ref="Q211:R218"/>
    <mergeCell ref="T211:U218"/>
    <mergeCell ref="W211:X218"/>
    <mergeCell ref="Z211:AA218"/>
    <mergeCell ref="AC211:AD218"/>
    <mergeCell ref="AF211:AG218"/>
    <mergeCell ref="AI211:AJ218"/>
    <mergeCell ref="AL211:AM218"/>
    <mergeCell ref="AO211:AP218"/>
    <mergeCell ref="AR211:AS218"/>
    <mergeCell ref="AU211:AV218"/>
    <mergeCell ref="AX211:AY218"/>
    <mergeCell ref="BA211:BB218"/>
    <mergeCell ref="BD187:BE187"/>
    <mergeCell ref="AI187:AJ187"/>
    <mergeCell ref="AL187:AM187"/>
    <mergeCell ref="AO187:AP187"/>
    <mergeCell ref="AR187:AS187"/>
    <mergeCell ref="AU187:AV187"/>
    <mergeCell ref="AX187:AY187"/>
    <mergeCell ref="BA187:BB187"/>
    <mergeCell ref="H196:I196"/>
    <mergeCell ref="K196:L196"/>
    <mergeCell ref="N196:O196"/>
    <mergeCell ref="Q196:R196"/>
    <mergeCell ref="T196:U196"/>
    <mergeCell ref="W196:X196"/>
    <mergeCell ref="Z196:AA196"/>
    <mergeCell ref="AC196:AD196"/>
    <mergeCell ref="BG187:BH187"/>
    <mergeCell ref="BJ187:BK187"/>
    <mergeCell ref="E188:F188"/>
    <mergeCell ref="H188:I188"/>
    <mergeCell ref="K188:L188"/>
    <mergeCell ref="N188:O188"/>
    <mergeCell ref="Q188:R188"/>
    <mergeCell ref="T188:U188"/>
    <mergeCell ref="W188:X188"/>
    <mergeCell ref="Z188:AA188"/>
    <mergeCell ref="AC188:AD188"/>
    <mergeCell ref="AF188:AG188"/>
    <mergeCell ref="AI188:AJ188"/>
    <mergeCell ref="AL188:AM188"/>
    <mergeCell ref="AO188:AP188"/>
    <mergeCell ref="AR188:AS188"/>
    <mergeCell ref="AU188:AV188"/>
    <mergeCell ref="AX188:AY188"/>
    <mergeCell ref="BA188:BB188"/>
    <mergeCell ref="BD188:BE188"/>
    <mergeCell ref="BG188:BH188"/>
    <mergeCell ref="BJ188:BK188"/>
    <mergeCell ref="E187:F187"/>
    <mergeCell ref="H187:I187"/>
    <mergeCell ref="K187:L187"/>
    <mergeCell ref="N187:O187"/>
    <mergeCell ref="Q187:R187"/>
    <mergeCell ref="T187:U187"/>
    <mergeCell ref="W187:X187"/>
    <mergeCell ref="Z187:AA187"/>
    <mergeCell ref="AC187:AD187"/>
    <mergeCell ref="AF187:AG187"/>
    <mergeCell ref="BD185:BE185"/>
    <mergeCell ref="BG185:BH185"/>
    <mergeCell ref="BJ185:BK185"/>
    <mergeCell ref="E186:F186"/>
    <mergeCell ref="H186:I186"/>
    <mergeCell ref="K186:L186"/>
    <mergeCell ref="N186:O186"/>
    <mergeCell ref="Q186:R186"/>
    <mergeCell ref="T186:U186"/>
    <mergeCell ref="W186:X186"/>
    <mergeCell ref="Z186:AA186"/>
    <mergeCell ref="AC186:AD186"/>
    <mergeCell ref="AF186:AG186"/>
    <mergeCell ref="AI186:AJ186"/>
    <mergeCell ref="AL186:AM186"/>
    <mergeCell ref="AO186:AP186"/>
    <mergeCell ref="AR186:AS186"/>
    <mergeCell ref="AU186:AV186"/>
    <mergeCell ref="AX186:AY186"/>
    <mergeCell ref="BA186:BB186"/>
    <mergeCell ref="BD186:BE186"/>
    <mergeCell ref="BG186:BH186"/>
    <mergeCell ref="BJ186:BK186"/>
    <mergeCell ref="E185:F185"/>
    <mergeCell ref="H185:I185"/>
    <mergeCell ref="K185:L185"/>
    <mergeCell ref="N185:O185"/>
    <mergeCell ref="Q185:R185"/>
    <mergeCell ref="T185:U185"/>
    <mergeCell ref="W185:X185"/>
    <mergeCell ref="Z185:AA185"/>
    <mergeCell ref="AC185:AD185"/>
    <mergeCell ref="AF185:AG185"/>
    <mergeCell ref="AI185:AJ185"/>
    <mergeCell ref="AL185:AM185"/>
    <mergeCell ref="AO185:AP185"/>
    <mergeCell ref="AR185:AS185"/>
    <mergeCell ref="AU185:AV185"/>
    <mergeCell ref="AX185:AY185"/>
    <mergeCell ref="BA185:BB185"/>
    <mergeCell ref="BD154:BE154"/>
    <mergeCell ref="BG154:BH154"/>
    <mergeCell ref="BJ154:BK154"/>
    <mergeCell ref="E177:F184"/>
    <mergeCell ref="H177:I184"/>
    <mergeCell ref="K177:L184"/>
    <mergeCell ref="N177:O184"/>
    <mergeCell ref="Q177:R184"/>
    <mergeCell ref="T177:U184"/>
    <mergeCell ref="W177:X184"/>
    <mergeCell ref="Z177:AA184"/>
    <mergeCell ref="AC177:AD184"/>
    <mergeCell ref="AF177:AG184"/>
    <mergeCell ref="AI177:AJ184"/>
    <mergeCell ref="AL177:AM184"/>
    <mergeCell ref="AO177:AP184"/>
    <mergeCell ref="AR177:AS184"/>
    <mergeCell ref="AU177:AV184"/>
    <mergeCell ref="AX177:AY184"/>
    <mergeCell ref="BA177:BB184"/>
    <mergeCell ref="BD177:BE184"/>
    <mergeCell ref="BG177:BH184"/>
    <mergeCell ref="BJ177:BK184"/>
    <mergeCell ref="E154:F154"/>
    <mergeCell ref="H154:I154"/>
    <mergeCell ref="K154:L154"/>
    <mergeCell ref="N154:O154"/>
    <mergeCell ref="Q154:R154"/>
    <mergeCell ref="T154:U154"/>
    <mergeCell ref="W154:X154"/>
    <mergeCell ref="Z154:AA154"/>
    <mergeCell ref="AC154:AD154"/>
    <mergeCell ref="AF154:AG154"/>
    <mergeCell ref="AI154:AJ154"/>
    <mergeCell ref="AL154:AM154"/>
    <mergeCell ref="AO154:AP154"/>
    <mergeCell ref="AR154:AS154"/>
    <mergeCell ref="AU154:AV154"/>
    <mergeCell ref="AX154:AY154"/>
    <mergeCell ref="BA154:BB154"/>
    <mergeCell ref="BD152:BE152"/>
    <mergeCell ref="AI152:AJ152"/>
    <mergeCell ref="AL152:AM152"/>
    <mergeCell ref="AO152:AP152"/>
    <mergeCell ref="AR152:AS152"/>
    <mergeCell ref="AU152:AV152"/>
    <mergeCell ref="AX152:AY152"/>
    <mergeCell ref="BA152:BB152"/>
    <mergeCell ref="BG152:BH152"/>
    <mergeCell ref="BJ152:BK152"/>
    <mergeCell ref="E153:F153"/>
    <mergeCell ref="H153:I153"/>
    <mergeCell ref="K153:L153"/>
    <mergeCell ref="N153:O153"/>
    <mergeCell ref="Q153:R153"/>
    <mergeCell ref="T153:U153"/>
    <mergeCell ref="W153:X153"/>
    <mergeCell ref="Z153:AA153"/>
    <mergeCell ref="AC153:AD153"/>
    <mergeCell ref="AF153:AG153"/>
    <mergeCell ref="AI153:AJ153"/>
    <mergeCell ref="AL153:AM153"/>
    <mergeCell ref="AO153:AP153"/>
    <mergeCell ref="AR153:AS153"/>
    <mergeCell ref="AU153:AV153"/>
    <mergeCell ref="AX153:AY153"/>
    <mergeCell ref="BA153:BB153"/>
    <mergeCell ref="BD153:BE153"/>
    <mergeCell ref="BG153:BH153"/>
    <mergeCell ref="BJ153:BK153"/>
    <mergeCell ref="E152:F152"/>
    <mergeCell ref="H152:I152"/>
    <mergeCell ref="K152:L152"/>
    <mergeCell ref="N152:O152"/>
    <mergeCell ref="Q152:R152"/>
    <mergeCell ref="T152:U152"/>
    <mergeCell ref="W152:X152"/>
    <mergeCell ref="Z152:AA152"/>
    <mergeCell ref="AC152:AD152"/>
    <mergeCell ref="AF152:AG152"/>
    <mergeCell ref="AI143:AJ150"/>
    <mergeCell ref="AL143:AM150"/>
    <mergeCell ref="AO143:AP150"/>
    <mergeCell ref="AR143:AS150"/>
    <mergeCell ref="AU143:AV150"/>
    <mergeCell ref="AX143:AY150"/>
    <mergeCell ref="BA143:BB150"/>
    <mergeCell ref="BD143:BE150"/>
    <mergeCell ref="BG143:BH150"/>
    <mergeCell ref="BJ143:BK150"/>
    <mergeCell ref="E151:F151"/>
    <mergeCell ref="H151:I151"/>
    <mergeCell ref="K151:L151"/>
    <mergeCell ref="N151:O151"/>
    <mergeCell ref="Q151:R151"/>
    <mergeCell ref="T151:U151"/>
    <mergeCell ref="W151:X151"/>
    <mergeCell ref="Z151:AA151"/>
    <mergeCell ref="AC151:AD151"/>
    <mergeCell ref="AF151:AG151"/>
    <mergeCell ref="AI151:AJ151"/>
    <mergeCell ref="AL151:AM151"/>
    <mergeCell ref="AO151:AP151"/>
    <mergeCell ref="AR151:AS151"/>
    <mergeCell ref="AU151:AV151"/>
    <mergeCell ref="AX151:AY151"/>
    <mergeCell ref="BA151:BB151"/>
    <mergeCell ref="BD151:BE151"/>
    <mergeCell ref="BG151:BH151"/>
    <mergeCell ref="BJ151:BK151"/>
    <mergeCell ref="E143:F150"/>
    <mergeCell ref="H143:I150"/>
    <mergeCell ref="BD119:BE119"/>
    <mergeCell ref="BG119:BH119"/>
    <mergeCell ref="BJ119:BK119"/>
    <mergeCell ref="E120:F120"/>
    <mergeCell ref="H120:I120"/>
    <mergeCell ref="K120:L120"/>
    <mergeCell ref="N120:O120"/>
    <mergeCell ref="Q120:R120"/>
    <mergeCell ref="T120:U120"/>
    <mergeCell ref="W120:X120"/>
    <mergeCell ref="Z120:AA120"/>
    <mergeCell ref="AC120:AD120"/>
    <mergeCell ref="AF120:AG120"/>
    <mergeCell ref="AI120:AJ120"/>
    <mergeCell ref="AL120:AM120"/>
    <mergeCell ref="AO120:AP120"/>
    <mergeCell ref="AR120:AS120"/>
    <mergeCell ref="AU120:AV120"/>
    <mergeCell ref="AX120:AY120"/>
    <mergeCell ref="BA120:BB120"/>
    <mergeCell ref="BD120:BE120"/>
    <mergeCell ref="BG120:BH120"/>
    <mergeCell ref="BJ120:BK120"/>
    <mergeCell ref="E119:F119"/>
    <mergeCell ref="H119:I119"/>
    <mergeCell ref="K119:L119"/>
    <mergeCell ref="N119:O119"/>
    <mergeCell ref="Q119:R119"/>
    <mergeCell ref="T119:U119"/>
    <mergeCell ref="W119:X119"/>
    <mergeCell ref="Z119:AA119"/>
    <mergeCell ref="AC119:AD119"/>
    <mergeCell ref="BD117:BE117"/>
    <mergeCell ref="BG117:BH117"/>
    <mergeCell ref="BJ117:BK117"/>
    <mergeCell ref="E118:F118"/>
    <mergeCell ref="H118:I118"/>
    <mergeCell ref="K118:L118"/>
    <mergeCell ref="N118:O118"/>
    <mergeCell ref="Q118:R118"/>
    <mergeCell ref="T118:U118"/>
    <mergeCell ref="W118:X118"/>
    <mergeCell ref="Z118:AA118"/>
    <mergeCell ref="AC118:AD118"/>
    <mergeCell ref="AF118:AG118"/>
    <mergeCell ref="AI118:AJ118"/>
    <mergeCell ref="AL118:AM118"/>
    <mergeCell ref="AO118:AP118"/>
    <mergeCell ref="AR118:AS118"/>
    <mergeCell ref="AU118:AV118"/>
    <mergeCell ref="AX118:AY118"/>
    <mergeCell ref="BA118:BB118"/>
    <mergeCell ref="BD118:BE118"/>
    <mergeCell ref="BG118:BH118"/>
    <mergeCell ref="BJ118:BK118"/>
    <mergeCell ref="E117:F117"/>
    <mergeCell ref="AR86:AS86"/>
    <mergeCell ref="AU86:AV86"/>
    <mergeCell ref="AX86:AY86"/>
    <mergeCell ref="BA86:BB86"/>
    <mergeCell ref="T94:U94"/>
    <mergeCell ref="W94:X94"/>
    <mergeCell ref="Z94:AA94"/>
    <mergeCell ref="AC94:AD94"/>
    <mergeCell ref="AI94:AJ94"/>
    <mergeCell ref="AL94:AM94"/>
    <mergeCell ref="AO94:AP94"/>
    <mergeCell ref="Z92:AA92"/>
    <mergeCell ref="AF119:AG119"/>
    <mergeCell ref="AI119:AJ119"/>
    <mergeCell ref="AL119:AM119"/>
    <mergeCell ref="AO119:AP119"/>
    <mergeCell ref="AR119:AS119"/>
    <mergeCell ref="AU119:AV119"/>
    <mergeCell ref="AX119:AY119"/>
    <mergeCell ref="BA119:BB119"/>
    <mergeCell ref="AF90:AG90"/>
    <mergeCell ref="BG109:BH116"/>
    <mergeCell ref="BJ109:BK116"/>
    <mergeCell ref="E86:F86"/>
    <mergeCell ref="H86:I86"/>
    <mergeCell ref="K86:L86"/>
    <mergeCell ref="N86:O86"/>
    <mergeCell ref="Q86:R86"/>
    <mergeCell ref="T86:U86"/>
    <mergeCell ref="W86:X86"/>
    <mergeCell ref="Z86:AA86"/>
    <mergeCell ref="AC86:AD86"/>
    <mergeCell ref="AF86:AG86"/>
    <mergeCell ref="H117:I117"/>
    <mergeCell ref="K117:L117"/>
    <mergeCell ref="N117:O117"/>
    <mergeCell ref="Q117:R117"/>
    <mergeCell ref="T117:U117"/>
    <mergeCell ref="W117:X117"/>
    <mergeCell ref="Z117:AA117"/>
    <mergeCell ref="AC117:AD117"/>
    <mergeCell ref="AF117:AG117"/>
    <mergeCell ref="AI117:AJ117"/>
    <mergeCell ref="AL117:AM117"/>
    <mergeCell ref="AO117:AP117"/>
    <mergeCell ref="AR117:AS117"/>
    <mergeCell ref="AU117:AV117"/>
    <mergeCell ref="AX117:AY117"/>
    <mergeCell ref="BA117:BB117"/>
    <mergeCell ref="BD86:BE86"/>
    <mergeCell ref="AI86:AJ86"/>
    <mergeCell ref="AL86:AM86"/>
    <mergeCell ref="AO86:AP86"/>
    <mergeCell ref="BD85:BE85"/>
    <mergeCell ref="BG85:BH85"/>
    <mergeCell ref="BJ85:BK85"/>
    <mergeCell ref="E84:F84"/>
    <mergeCell ref="H84:I84"/>
    <mergeCell ref="K84:L84"/>
    <mergeCell ref="N84:O84"/>
    <mergeCell ref="Q84:R84"/>
    <mergeCell ref="T84:U84"/>
    <mergeCell ref="W84:X84"/>
    <mergeCell ref="Z84:AA84"/>
    <mergeCell ref="AC84:AD84"/>
    <mergeCell ref="BG86:BH86"/>
    <mergeCell ref="BJ86:BK86"/>
    <mergeCell ref="E109:F116"/>
    <mergeCell ref="H109:I116"/>
    <mergeCell ref="K109:L116"/>
    <mergeCell ref="N109:O116"/>
    <mergeCell ref="Q109:R116"/>
    <mergeCell ref="T109:U116"/>
    <mergeCell ref="W109:X116"/>
    <mergeCell ref="Z109:AA116"/>
    <mergeCell ref="AC109:AD116"/>
    <mergeCell ref="AF109:AG116"/>
    <mergeCell ref="AI109:AJ116"/>
    <mergeCell ref="AL109:AM116"/>
    <mergeCell ref="AO109:AP116"/>
    <mergeCell ref="AR109:AS116"/>
    <mergeCell ref="AU109:AV116"/>
    <mergeCell ref="AX109:AY116"/>
    <mergeCell ref="BA109:BB116"/>
    <mergeCell ref="BD109:BE116"/>
    <mergeCell ref="E85:F85"/>
    <mergeCell ref="H85:I85"/>
    <mergeCell ref="K85:L85"/>
    <mergeCell ref="N85:O85"/>
    <mergeCell ref="Q85:R85"/>
    <mergeCell ref="T85:U85"/>
    <mergeCell ref="W85:X85"/>
    <mergeCell ref="Z85:AA85"/>
    <mergeCell ref="AC85:AD85"/>
    <mergeCell ref="AF85:AG85"/>
    <mergeCell ref="AI85:AJ85"/>
    <mergeCell ref="AL85:AM85"/>
    <mergeCell ref="AO85:AP85"/>
    <mergeCell ref="AR85:AS85"/>
    <mergeCell ref="AU85:AV85"/>
    <mergeCell ref="AX85:AY85"/>
    <mergeCell ref="BA85:BB85"/>
    <mergeCell ref="AU84:AV84"/>
    <mergeCell ref="AX84:AY84"/>
    <mergeCell ref="BA84:BB84"/>
    <mergeCell ref="BD75:BE82"/>
    <mergeCell ref="BG75:BH82"/>
    <mergeCell ref="BJ75:BK82"/>
    <mergeCell ref="BD52:BE52"/>
    <mergeCell ref="T83:U83"/>
    <mergeCell ref="W83:X83"/>
    <mergeCell ref="Z83:AA83"/>
    <mergeCell ref="AC83:AD83"/>
    <mergeCell ref="AF83:AG83"/>
    <mergeCell ref="AI83:AJ83"/>
    <mergeCell ref="AL83:AM83"/>
    <mergeCell ref="AO83:AP83"/>
    <mergeCell ref="AR83:AS83"/>
    <mergeCell ref="AU83:AV83"/>
    <mergeCell ref="AX83:AY83"/>
    <mergeCell ref="BA83:BB83"/>
    <mergeCell ref="BD83:BE83"/>
    <mergeCell ref="BG83:BH83"/>
    <mergeCell ref="BJ83:BK83"/>
    <mergeCell ref="AR59:AS59"/>
    <mergeCell ref="AU59:AV59"/>
    <mergeCell ref="AX59:AY59"/>
    <mergeCell ref="BA59:BB59"/>
    <mergeCell ref="BD59:BE59"/>
    <mergeCell ref="BD84:BE84"/>
    <mergeCell ref="BG84:BH84"/>
    <mergeCell ref="BJ84:BK84"/>
    <mergeCell ref="BJ56:BK56"/>
    <mergeCell ref="AI56:AJ56"/>
    <mergeCell ref="E75:F82"/>
    <mergeCell ref="H75:I82"/>
    <mergeCell ref="K75:L82"/>
    <mergeCell ref="N75:O82"/>
    <mergeCell ref="Q75:R82"/>
    <mergeCell ref="T75:U82"/>
    <mergeCell ref="W75:X82"/>
    <mergeCell ref="Z75:AA82"/>
    <mergeCell ref="AC75:AD82"/>
    <mergeCell ref="AF75:AG82"/>
    <mergeCell ref="AI75:AJ82"/>
    <mergeCell ref="AL75:AM82"/>
    <mergeCell ref="AO75:AP82"/>
    <mergeCell ref="AR75:AS82"/>
    <mergeCell ref="AU75:AV82"/>
    <mergeCell ref="AX75:AY82"/>
    <mergeCell ref="BA75:BB82"/>
    <mergeCell ref="AX49:AY49"/>
    <mergeCell ref="BA49:BB49"/>
    <mergeCell ref="BD49:BE49"/>
    <mergeCell ref="BG49:BH49"/>
    <mergeCell ref="BJ49:BK49"/>
    <mergeCell ref="N6:O6"/>
    <mergeCell ref="N7:O14"/>
    <mergeCell ref="Q6:R6"/>
    <mergeCell ref="Q7:R14"/>
    <mergeCell ref="T6:U6"/>
    <mergeCell ref="T7:U14"/>
    <mergeCell ref="W6:X6"/>
    <mergeCell ref="W7:X14"/>
    <mergeCell ref="Z6:AA6"/>
    <mergeCell ref="Z7:AA14"/>
    <mergeCell ref="AC6:AD6"/>
    <mergeCell ref="AC7:AD14"/>
    <mergeCell ref="AO6:AP6"/>
    <mergeCell ref="AO7:AP14"/>
    <mergeCell ref="AR6:AS6"/>
    <mergeCell ref="AO15:AP15"/>
    <mergeCell ref="AO16:AP16"/>
    <mergeCell ref="AO17:AP17"/>
    <mergeCell ref="AR15:AS15"/>
    <mergeCell ref="AR16:AS16"/>
    <mergeCell ref="AR17:AS17"/>
    <mergeCell ref="AU15:AV15"/>
    <mergeCell ref="AU16:AV16"/>
    <mergeCell ref="AU17:AV17"/>
    <mergeCell ref="AX15:AY15"/>
    <mergeCell ref="AX16:AY16"/>
    <mergeCell ref="AX17:AY17"/>
    <mergeCell ref="BG51:BH51"/>
    <mergeCell ref="BJ51:BK51"/>
    <mergeCell ref="E52:F52"/>
    <mergeCell ref="H52:I52"/>
    <mergeCell ref="K52:L52"/>
    <mergeCell ref="N52:O52"/>
    <mergeCell ref="Q52:R52"/>
    <mergeCell ref="T52:U52"/>
    <mergeCell ref="W52:X52"/>
    <mergeCell ref="Z52:AA52"/>
    <mergeCell ref="AC52:AD52"/>
    <mergeCell ref="AF52:AG52"/>
    <mergeCell ref="AI52:AJ52"/>
    <mergeCell ref="AL52:AM52"/>
    <mergeCell ref="AO52:AP52"/>
    <mergeCell ref="AR52:AS52"/>
    <mergeCell ref="AU52:AV52"/>
    <mergeCell ref="AX52:AY52"/>
    <mergeCell ref="BA52:BB52"/>
    <mergeCell ref="AX51:AY51"/>
    <mergeCell ref="BA51:BB51"/>
    <mergeCell ref="BG52:BH52"/>
    <mergeCell ref="BJ52:BK52"/>
    <mergeCell ref="E51:F51"/>
    <mergeCell ref="H51:I51"/>
    <mergeCell ref="K51:L51"/>
    <mergeCell ref="N51:O51"/>
    <mergeCell ref="Q51:R51"/>
    <mergeCell ref="T51:U51"/>
    <mergeCell ref="W51:X51"/>
    <mergeCell ref="Z51:AA51"/>
    <mergeCell ref="BA15:BB15"/>
    <mergeCell ref="BA16:BB16"/>
    <mergeCell ref="BA17:BB17"/>
    <mergeCell ref="BD41:BE48"/>
    <mergeCell ref="BG41:BH48"/>
    <mergeCell ref="AX41:AY48"/>
    <mergeCell ref="BA41:BB48"/>
    <mergeCell ref="AL6:AM6"/>
    <mergeCell ref="AL7:AM14"/>
    <mergeCell ref="AC51:AD51"/>
    <mergeCell ref="AF51:AG51"/>
    <mergeCell ref="AI51:AJ51"/>
    <mergeCell ref="AL51:AM51"/>
    <mergeCell ref="AO51:AP51"/>
    <mergeCell ref="AR51:AS51"/>
    <mergeCell ref="AU51:AV51"/>
    <mergeCell ref="AF6:AG6"/>
    <mergeCell ref="AF7:AG14"/>
    <mergeCell ref="AI6:AJ6"/>
    <mergeCell ref="AI7:AJ14"/>
    <mergeCell ref="AU21:AV21"/>
    <mergeCell ref="AI30:AJ30"/>
    <mergeCell ref="AU29:AV29"/>
    <mergeCell ref="AI20:AJ20"/>
    <mergeCell ref="AL20:AM20"/>
    <mergeCell ref="AI18:AJ18"/>
    <mergeCell ref="AI50:AJ50"/>
    <mergeCell ref="AL50:AM50"/>
    <mergeCell ref="AO50:AP50"/>
    <mergeCell ref="AR50:AS50"/>
    <mergeCell ref="AU50:AV50"/>
    <mergeCell ref="AX18:AY18"/>
    <mergeCell ref="E41:F48"/>
    <mergeCell ref="H41:I48"/>
    <mergeCell ref="K41:L48"/>
    <mergeCell ref="N41:O48"/>
    <mergeCell ref="Q41:R48"/>
    <mergeCell ref="T41:U48"/>
    <mergeCell ref="W41:X48"/>
    <mergeCell ref="Z41:AA48"/>
    <mergeCell ref="AC41:AD48"/>
    <mergeCell ref="AF41:AG48"/>
    <mergeCell ref="AI41:AJ48"/>
    <mergeCell ref="AL41:AM48"/>
    <mergeCell ref="AO41:AP48"/>
    <mergeCell ref="AR41:AS48"/>
    <mergeCell ref="AU41:AV48"/>
    <mergeCell ref="W49:X49"/>
    <mergeCell ref="Z49:AA49"/>
    <mergeCell ref="AC49:AD49"/>
    <mergeCell ref="H49:I49"/>
    <mergeCell ref="AL49:AM49"/>
    <mergeCell ref="AO49:AP49"/>
    <mergeCell ref="AR49:AS49"/>
    <mergeCell ref="AU49:AV49"/>
    <mergeCell ref="T50:U50"/>
    <mergeCell ref="W50:X50"/>
    <mergeCell ref="Z50:AA50"/>
    <mergeCell ref="AC50:AD50"/>
    <mergeCell ref="AX264:AY264"/>
    <mergeCell ref="BA264:BB264"/>
    <mergeCell ref="Z298:AA298"/>
    <mergeCell ref="AC298:AD298"/>
    <mergeCell ref="AO20:AP20"/>
    <mergeCell ref="AR20:AS20"/>
    <mergeCell ref="AR7:AS14"/>
    <mergeCell ref="AU6:AV6"/>
    <mergeCell ref="AU7:AV14"/>
    <mergeCell ref="AX6:AY6"/>
    <mergeCell ref="AX7:AY14"/>
    <mergeCell ref="BA6:BB6"/>
    <mergeCell ref="BA7:BB14"/>
    <mergeCell ref="Z15:AA15"/>
    <mergeCell ref="Z16:AA16"/>
    <mergeCell ref="Z17:AA17"/>
    <mergeCell ref="AC15:AD15"/>
    <mergeCell ref="AC16:AD16"/>
    <mergeCell ref="AC17:AD17"/>
    <mergeCell ref="AF15:AG15"/>
    <mergeCell ref="AF16:AG16"/>
    <mergeCell ref="AF17:AG17"/>
    <mergeCell ref="AI15:AJ15"/>
    <mergeCell ref="AI16:AJ16"/>
    <mergeCell ref="AI17:AJ17"/>
    <mergeCell ref="AL15:AM15"/>
    <mergeCell ref="AL16:AM16"/>
    <mergeCell ref="AL17:AM17"/>
    <mergeCell ref="BD298:BE298"/>
    <mergeCell ref="A310:BK310"/>
    <mergeCell ref="E299:F299"/>
    <mergeCell ref="H299:I299"/>
    <mergeCell ref="AU299:AV299"/>
    <mergeCell ref="AX299:AY299"/>
    <mergeCell ref="BA299:BB299"/>
    <mergeCell ref="E298:F298"/>
    <mergeCell ref="H298:I298"/>
    <mergeCell ref="K298:L298"/>
    <mergeCell ref="N298:O298"/>
    <mergeCell ref="Q298:R298"/>
    <mergeCell ref="T298:U298"/>
    <mergeCell ref="W298:X298"/>
    <mergeCell ref="BG298:BH298"/>
    <mergeCell ref="BJ298:BK298"/>
    <mergeCell ref="BD299:BE299"/>
    <mergeCell ref="BG299:BH299"/>
    <mergeCell ref="BJ299:BK299"/>
    <mergeCell ref="AF298:AG298"/>
    <mergeCell ref="AI298:AJ298"/>
    <mergeCell ref="AL298:AM298"/>
    <mergeCell ref="AO298:AP298"/>
    <mergeCell ref="H301:I301"/>
    <mergeCell ref="K301:L301"/>
    <mergeCell ref="N301:O301"/>
    <mergeCell ref="Q301:R301"/>
    <mergeCell ref="T301:U301"/>
    <mergeCell ref="W301:X301"/>
    <mergeCell ref="Z301:AA301"/>
    <mergeCell ref="AC301:AD301"/>
    <mergeCell ref="AO309:AP309"/>
    <mergeCell ref="BJ16:BK16"/>
    <mergeCell ref="BJ17:BK17"/>
    <mergeCell ref="E49:F49"/>
    <mergeCell ref="Z299:AA299"/>
    <mergeCell ref="AC299:AD299"/>
    <mergeCell ref="AF299:AG299"/>
    <mergeCell ref="AI299:AJ299"/>
    <mergeCell ref="AL299:AM299"/>
    <mergeCell ref="AO299:AP299"/>
    <mergeCell ref="AR299:AS299"/>
    <mergeCell ref="BD264:BE264"/>
    <mergeCell ref="BJ262:BK262"/>
    <mergeCell ref="AX263:AY263"/>
    <mergeCell ref="BA263:BB263"/>
    <mergeCell ref="BD263:BE263"/>
    <mergeCell ref="BG263:BH263"/>
    <mergeCell ref="BJ263:BK263"/>
    <mergeCell ref="AF262:AG262"/>
    <mergeCell ref="E163:F163"/>
    <mergeCell ref="H163:I163"/>
    <mergeCell ref="BG264:BH264"/>
    <mergeCell ref="BJ264:BK264"/>
    <mergeCell ref="BD265:BE265"/>
    <mergeCell ref="BG265:BH265"/>
    <mergeCell ref="BJ265:BK265"/>
    <mergeCell ref="AF264:AG264"/>
    <mergeCell ref="AI264:AJ264"/>
    <mergeCell ref="AL264:AM264"/>
    <mergeCell ref="AO264:AP264"/>
    <mergeCell ref="AR264:AS264"/>
    <mergeCell ref="AU264:AV264"/>
    <mergeCell ref="BA298:BB298"/>
    <mergeCell ref="BG335:BH335"/>
    <mergeCell ref="BJ335:BK335"/>
    <mergeCell ref="E336:F336"/>
    <mergeCell ref="T336:U336"/>
    <mergeCell ref="AI336:AJ336"/>
    <mergeCell ref="AX336:AY336"/>
    <mergeCell ref="AF335:AG335"/>
    <mergeCell ref="AI335:AJ335"/>
    <mergeCell ref="AL335:AM335"/>
    <mergeCell ref="AO335:AP335"/>
    <mergeCell ref="AR335:AS335"/>
    <mergeCell ref="AU335:AV335"/>
    <mergeCell ref="AX335:AY335"/>
    <mergeCell ref="BA335:BB335"/>
    <mergeCell ref="BD335:BE335"/>
    <mergeCell ref="E335:F335"/>
    <mergeCell ref="H335:I335"/>
    <mergeCell ref="K335:L335"/>
    <mergeCell ref="N335:O335"/>
    <mergeCell ref="Q335:R335"/>
    <mergeCell ref="T335:U335"/>
    <mergeCell ref="W335:X335"/>
    <mergeCell ref="Z335:AA335"/>
    <mergeCell ref="AC335:AD335"/>
    <mergeCell ref="Q336:R336"/>
    <mergeCell ref="W336:X336"/>
    <mergeCell ref="AF336:AG336"/>
    <mergeCell ref="AR336:AS336"/>
    <mergeCell ref="BD336:BE336"/>
    <mergeCell ref="BG336:BH336"/>
    <mergeCell ref="BG162:BH162"/>
    <mergeCell ref="BJ162:BK162"/>
    <mergeCell ref="BD161:BE161"/>
    <mergeCell ref="BG161:BH161"/>
    <mergeCell ref="BJ161:BK161"/>
    <mergeCell ref="AL156:AM156"/>
    <mergeCell ref="BD94:BE94"/>
    <mergeCell ref="AI92:AJ92"/>
    <mergeCell ref="AL92:AM92"/>
    <mergeCell ref="AO92:AP92"/>
    <mergeCell ref="AR92:AS92"/>
    <mergeCell ref="AU92:AV92"/>
    <mergeCell ref="AX92:AY92"/>
    <mergeCell ref="BG60:BH60"/>
    <mergeCell ref="BJ60:BK60"/>
    <mergeCell ref="BD58:BE58"/>
    <mergeCell ref="BG58:BH58"/>
    <mergeCell ref="BJ58:BK58"/>
    <mergeCell ref="AX60:AY60"/>
    <mergeCell ref="BA60:BB60"/>
    <mergeCell ref="AR84:AS84"/>
    <mergeCell ref="AI90:AJ90"/>
    <mergeCell ref="AL90:AM90"/>
    <mergeCell ref="AO90:AP90"/>
    <mergeCell ref="AR90:AS90"/>
    <mergeCell ref="AU90:AV90"/>
    <mergeCell ref="AX90:AY90"/>
    <mergeCell ref="BJ97:BK97"/>
    <mergeCell ref="BA88:BB88"/>
    <mergeCell ref="BD88:BE88"/>
    <mergeCell ref="BG88:BH88"/>
    <mergeCell ref="BA90:BB90"/>
    <mergeCell ref="BJ332:BK332"/>
    <mergeCell ref="E333:F333"/>
    <mergeCell ref="H333:I333"/>
    <mergeCell ref="K333:L333"/>
    <mergeCell ref="N333:O333"/>
    <mergeCell ref="Q333:R333"/>
    <mergeCell ref="T333:U333"/>
    <mergeCell ref="W333:X333"/>
    <mergeCell ref="Z333:AA333"/>
    <mergeCell ref="AC333:AD333"/>
    <mergeCell ref="AF333:AG333"/>
    <mergeCell ref="AI333:AJ333"/>
    <mergeCell ref="AL333:AM333"/>
    <mergeCell ref="AO333:AP333"/>
    <mergeCell ref="AR333:AS333"/>
    <mergeCell ref="AU333:AV333"/>
    <mergeCell ref="AX333:AY333"/>
    <mergeCell ref="BA333:BB333"/>
    <mergeCell ref="BD333:BE333"/>
    <mergeCell ref="BG333:BH333"/>
    <mergeCell ref="BJ333:BK333"/>
    <mergeCell ref="W332:X332"/>
    <mergeCell ref="Z332:AA332"/>
    <mergeCell ref="AC332:AD332"/>
    <mergeCell ref="H331:I331"/>
    <mergeCell ref="K331:L331"/>
    <mergeCell ref="N331:O331"/>
    <mergeCell ref="Q331:R331"/>
    <mergeCell ref="T331:U331"/>
    <mergeCell ref="E334:F334"/>
    <mergeCell ref="H334:I334"/>
    <mergeCell ref="K334:L334"/>
    <mergeCell ref="N334:O334"/>
    <mergeCell ref="AO334:AP334"/>
    <mergeCell ref="AR334:AS334"/>
    <mergeCell ref="AX330:AY330"/>
    <mergeCell ref="BA330:BB330"/>
    <mergeCell ref="BD330:BE330"/>
    <mergeCell ref="E330:F330"/>
    <mergeCell ref="AF332:AG332"/>
    <mergeCell ref="AI332:AJ332"/>
    <mergeCell ref="AL332:AM332"/>
    <mergeCell ref="AO332:AP332"/>
    <mergeCell ref="AR332:AS332"/>
    <mergeCell ref="AU332:AV332"/>
    <mergeCell ref="AX332:AY332"/>
    <mergeCell ref="BA332:BB332"/>
    <mergeCell ref="BD332:BE332"/>
    <mergeCell ref="E332:F332"/>
    <mergeCell ref="H332:I332"/>
    <mergeCell ref="K332:L332"/>
    <mergeCell ref="N332:O332"/>
    <mergeCell ref="Q332:R332"/>
    <mergeCell ref="T332:U332"/>
    <mergeCell ref="AU334:AV334"/>
    <mergeCell ref="AX334:AY334"/>
    <mergeCell ref="W331:X331"/>
    <mergeCell ref="Z331:AA331"/>
    <mergeCell ref="AC331:AD331"/>
    <mergeCell ref="AF331:AG331"/>
    <mergeCell ref="AI331:AJ331"/>
    <mergeCell ref="AL331:AM331"/>
    <mergeCell ref="AO331:AP331"/>
    <mergeCell ref="AR331:AS331"/>
    <mergeCell ref="AU331:AV331"/>
    <mergeCell ref="AX331:AY331"/>
    <mergeCell ref="BA331:BB331"/>
    <mergeCell ref="BD331:BE331"/>
    <mergeCell ref="BG331:BH331"/>
    <mergeCell ref="BG334:BH334"/>
    <mergeCell ref="BA334:BB334"/>
    <mergeCell ref="BD334:BE334"/>
    <mergeCell ref="BG332:BH332"/>
    <mergeCell ref="BJ331:BK331"/>
    <mergeCell ref="AF330:AG330"/>
    <mergeCell ref="AI330:AJ330"/>
    <mergeCell ref="AL330:AM330"/>
    <mergeCell ref="AO330:AP330"/>
    <mergeCell ref="BJ328:BK328"/>
    <mergeCell ref="E329:F329"/>
    <mergeCell ref="H329:I329"/>
    <mergeCell ref="K329:L329"/>
    <mergeCell ref="N329:O329"/>
    <mergeCell ref="Q329:R329"/>
    <mergeCell ref="T329:U329"/>
    <mergeCell ref="W329:X329"/>
    <mergeCell ref="Z329:AA329"/>
    <mergeCell ref="AC329:AD329"/>
    <mergeCell ref="AF329:AG329"/>
    <mergeCell ref="AI329:AJ329"/>
    <mergeCell ref="AL329:AM329"/>
    <mergeCell ref="AO329:AP329"/>
    <mergeCell ref="AR329:AS329"/>
    <mergeCell ref="AU329:AV329"/>
    <mergeCell ref="AX329:AY329"/>
    <mergeCell ref="BA329:BB329"/>
    <mergeCell ref="BD329:BE329"/>
    <mergeCell ref="BG329:BH329"/>
    <mergeCell ref="BJ329:BK329"/>
    <mergeCell ref="AF328:AG328"/>
    <mergeCell ref="AI328:AJ328"/>
    <mergeCell ref="AR330:AS330"/>
    <mergeCell ref="AU330:AV330"/>
    <mergeCell ref="BJ330:BK330"/>
    <mergeCell ref="E331:F331"/>
    <mergeCell ref="BG326:BH326"/>
    <mergeCell ref="K326:L326"/>
    <mergeCell ref="N326:O326"/>
    <mergeCell ref="Q326:R326"/>
    <mergeCell ref="T326:U326"/>
    <mergeCell ref="W326:X326"/>
    <mergeCell ref="Z326:AA326"/>
    <mergeCell ref="AC326:AD326"/>
    <mergeCell ref="H330:I330"/>
    <mergeCell ref="K330:L330"/>
    <mergeCell ref="N330:O330"/>
    <mergeCell ref="Q330:R330"/>
    <mergeCell ref="T330:U330"/>
    <mergeCell ref="W330:X330"/>
    <mergeCell ref="Z330:AA330"/>
    <mergeCell ref="AC330:AD330"/>
    <mergeCell ref="BG328:BH328"/>
    <mergeCell ref="BG330:BH330"/>
    <mergeCell ref="E326:F326"/>
    <mergeCell ref="H326:I326"/>
    <mergeCell ref="AL328:AM328"/>
    <mergeCell ref="AO328:AP328"/>
    <mergeCell ref="AR328:AS328"/>
    <mergeCell ref="AU328:AV328"/>
    <mergeCell ref="AX328:AY328"/>
    <mergeCell ref="BA328:BB328"/>
    <mergeCell ref="BD328:BE328"/>
    <mergeCell ref="E328:F328"/>
    <mergeCell ref="H328:I328"/>
    <mergeCell ref="K328:L328"/>
    <mergeCell ref="N328:O328"/>
    <mergeCell ref="Q328:R328"/>
    <mergeCell ref="T328:U328"/>
    <mergeCell ref="W328:X328"/>
    <mergeCell ref="Z328:AA328"/>
    <mergeCell ref="AC328:AD328"/>
    <mergeCell ref="AX325:AY325"/>
    <mergeCell ref="BA325:BB325"/>
    <mergeCell ref="BJ326:BK326"/>
    <mergeCell ref="E327:F327"/>
    <mergeCell ref="H327:I327"/>
    <mergeCell ref="K327:L327"/>
    <mergeCell ref="N327:O327"/>
    <mergeCell ref="Q327:R327"/>
    <mergeCell ref="T327:U327"/>
    <mergeCell ref="W327:X327"/>
    <mergeCell ref="Z327:AA327"/>
    <mergeCell ref="AC327:AD327"/>
    <mergeCell ref="AF327:AG327"/>
    <mergeCell ref="AI327:AJ327"/>
    <mergeCell ref="AL327:AM327"/>
    <mergeCell ref="AO327:AP327"/>
    <mergeCell ref="AR327:AS327"/>
    <mergeCell ref="AU327:AV327"/>
    <mergeCell ref="AX327:AY327"/>
    <mergeCell ref="BA327:BB327"/>
    <mergeCell ref="BD327:BE327"/>
    <mergeCell ref="BG327:BH327"/>
    <mergeCell ref="BJ327:BK327"/>
    <mergeCell ref="AF326:AG326"/>
    <mergeCell ref="AI326:AJ326"/>
    <mergeCell ref="AL326:AM326"/>
    <mergeCell ref="AO326:AP326"/>
    <mergeCell ref="AR326:AS326"/>
    <mergeCell ref="AU326:AV326"/>
    <mergeCell ref="AX326:AY326"/>
    <mergeCell ref="BA326:BB326"/>
    <mergeCell ref="BD326:BE326"/>
    <mergeCell ref="E325:F325"/>
    <mergeCell ref="H325:I325"/>
    <mergeCell ref="K325:L325"/>
    <mergeCell ref="AO302:AP302"/>
    <mergeCell ref="AU302:AV302"/>
    <mergeCell ref="N325:O325"/>
    <mergeCell ref="Q325:R325"/>
    <mergeCell ref="T325:U325"/>
    <mergeCell ref="W325:X325"/>
    <mergeCell ref="Z325:AA325"/>
    <mergeCell ref="AC325:AD325"/>
    <mergeCell ref="AF325:AG325"/>
    <mergeCell ref="AI325:AJ325"/>
    <mergeCell ref="AL325:AM325"/>
    <mergeCell ref="AO325:AP325"/>
    <mergeCell ref="AR325:AS325"/>
    <mergeCell ref="AU325:AV325"/>
    <mergeCell ref="H321:I321"/>
    <mergeCell ref="K321:L321"/>
    <mergeCell ref="N321:O321"/>
    <mergeCell ref="Q321:R321"/>
    <mergeCell ref="T321:U321"/>
    <mergeCell ref="W321:X321"/>
    <mergeCell ref="Z321:AA321"/>
    <mergeCell ref="H309:I309"/>
    <mergeCell ref="K309:L309"/>
    <mergeCell ref="N309:O309"/>
    <mergeCell ref="T309:U309"/>
    <mergeCell ref="Z309:AA309"/>
    <mergeCell ref="AC309:AD309"/>
    <mergeCell ref="AI309:AJ309"/>
    <mergeCell ref="AL309:AM309"/>
    <mergeCell ref="BG297:BH297"/>
    <mergeCell ref="BJ297:BK297"/>
    <mergeCell ref="AF296:AG296"/>
    <mergeCell ref="AI296:AJ296"/>
    <mergeCell ref="AL296:AM296"/>
    <mergeCell ref="AO296:AP296"/>
    <mergeCell ref="AR296:AS296"/>
    <mergeCell ref="AU296:AV296"/>
    <mergeCell ref="AX296:AY296"/>
    <mergeCell ref="BA296:BB296"/>
    <mergeCell ref="BD296:BE296"/>
    <mergeCell ref="E296:F296"/>
    <mergeCell ref="BD325:BE325"/>
    <mergeCell ref="BG325:BH325"/>
    <mergeCell ref="BJ325:BK325"/>
    <mergeCell ref="BG301:BH301"/>
    <mergeCell ref="BJ301:BK301"/>
    <mergeCell ref="E302:F302"/>
    <mergeCell ref="T302:U302"/>
    <mergeCell ref="AI302:AJ302"/>
    <mergeCell ref="AX302:AY302"/>
    <mergeCell ref="AF301:AG301"/>
    <mergeCell ref="AI301:AJ301"/>
    <mergeCell ref="AL301:AM301"/>
    <mergeCell ref="AO301:AP301"/>
    <mergeCell ref="AR301:AS301"/>
    <mergeCell ref="AU301:AV301"/>
    <mergeCell ref="AX301:AY301"/>
    <mergeCell ref="BA301:BB301"/>
    <mergeCell ref="BD301:BE301"/>
    <mergeCell ref="E301:F301"/>
    <mergeCell ref="E297:F297"/>
    <mergeCell ref="H297:I297"/>
    <mergeCell ref="K297:L297"/>
    <mergeCell ref="N297:O297"/>
    <mergeCell ref="Q297:R297"/>
    <mergeCell ref="T297:U297"/>
    <mergeCell ref="W297:X297"/>
    <mergeCell ref="Z297:AA297"/>
    <mergeCell ref="AC297:AD297"/>
    <mergeCell ref="AF297:AG297"/>
    <mergeCell ref="AI297:AJ297"/>
    <mergeCell ref="AL297:AM297"/>
    <mergeCell ref="AO297:AP297"/>
    <mergeCell ref="AR297:AS297"/>
    <mergeCell ref="AU297:AV297"/>
    <mergeCell ref="AX297:AY297"/>
    <mergeCell ref="BA297:BB297"/>
    <mergeCell ref="H296:I296"/>
    <mergeCell ref="K296:L296"/>
    <mergeCell ref="N296:O296"/>
    <mergeCell ref="Q296:R296"/>
    <mergeCell ref="T296:U296"/>
    <mergeCell ref="W296:X296"/>
    <mergeCell ref="Z296:AA296"/>
    <mergeCell ref="AC296:AD296"/>
    <mergeCell ref="BG294:BH294"/>
    <mergeCell ref="K294:L294"/>
    <mergeCell ref="N294:O294"/>
    <mergeCell ref="Q294:R294"/>
    <mergeCell ref="T294:U294"/>
    <mergeCell ref="W294:X294"/>
    <mergeCell ref="Z294:AA294"/>
    <mergeCell ref="AC294:AD294"/>
    <mergeCell ref="BJ294:BK294"/>
    <mergeCell ref="BD295:BE295"/>
    <mergeCell ref="BG295:BH295"/>
    <mergeCell ref="BJ295:BK295"/>
    <mergeCell ref="AF294:AG294"/>
    <mergeCell ref="AI294:AJ294"/>
    <mergeCell ref="AL294:AM294"/>
    <mergeCell ref="AO294:AP294"/>
    <mergeCell ref="AR294:AS294"/>
    <mergeCell ref="AU294:AV294"/>
    <mergeCell ref="AX294:AY294"/>
    <mergeCell ref="BA294:BB294"/>
    <mergeCell ref="BD294:BE294"/>
    <mergeCell ref="BG296:BH296"/>
    <mergeCell ref="BJ296:BK296"/>
    <mergeCell ref="E295:F295"/>
    <mergeCell ref="H295:I295"/>
    <mergeCell ref="K295:L295"/>
    <mergeCell ref="N295:O295"/>
    <mergeCell ref="Q295:R295"/>
    <mergeCell ref="T295:U295"/>
    <mergeCell ref="W295:X295"/>
    <mergeCell ref="Z295:AA295"/>
    <mergeCell ref="AC295:AD295"/>
    <mergeCell ref="AF295:AG295"/>
    <mergeCell ref="AI295:AJ295"/>
    <mergeCell ref="AL295:AM295"/>
    <mergeCell ref="AO295:AP295"/>
    <mergeCell ref="AR295:AS295"/>
    <mergeCell ref="AU295:AV295"/>
    <mergeCell ref="AX295:AY295"/>
    <mergeCell ref="BA295:BB295"/>
    <mergeCell ref="E294:F294"/>
    <mergeCell ref="H294:I294"/>
    <mergeCell ref="BG292:BH292"/>
    <mergeCell ref="BJ292:BK292"/>
    <mergeCell ref="E293:F293"/>
    <mergeCell ref="H293:I293"/>
    <mergeCell ref="K293:L293"/>
    <mergeCell ref="N293:O293"/>
    <mergeCell ref="Q293:R293"/>
    <mergeCell ref="T293:U293"/>
    <mergeCell ref="W293:X293"/>
    <mergeCell ref="Z293:AA293"/>
    <mergeCell ref="AC293:AD293"/>
    <mergeCell ref="AF293:AG293"/>
    <mergeCell ref="AI293:AJ293"/>
    <mergeCell ref="AL293:AM293"/>
    <mergeCell ref="AO293:AP293"/>
    <mergeCell ref="AR293:AS293"/>
    <mergeCell ref="AU293:AV293"/>
    <mergeCell ref="AX293:AY293"/>
    <mergeCell ref="BA293:BB293"/>
    <mergeCell ref="BD293:BE293"/>
    <mergeCell ref="BG293:BH293"/>
    <mergeCell ref="BJ293:BK293"/>
    <mergeCell ref="AF292:AG292"/>
    <mergeCell ref="AI292:AJ292"/>
    <mergeCell ref="AL292:AM292"/>
    <mergeCell ref="AO292:AP292"/>
    <mergeCell ref="AR292:AS292"/>
    <mergeCell ref="AU292:AV292"/>
    <mergeCell ref="AX292:AY292"/>
    <mergeCell ref="BA292:BB292"/>
    <mergeCell ref="E292:F292"/>
    <mergeCell ref="H292:I292"/>
    <mergeCell ref="K292:L292"/>
    <mergeCell ref="N292:O292"/>
    <mergeCell ref="Q292:R292"/>
    <mergeCell ref="T292:U292"/>
    <mergeCell ref="W292:X292"/>
    <mergeCell ref="Z292:AA292"/>
    <mergeCell ref="AC292:AD292"/>
    <mergeCell ref="E291:F291"/>
    <mergeCell ref="H291:I291"/>
    <mergeCell ref="K291:L291"/>
    <mergeCell ref="N291:O291"/>
    <mergeCell ref="Q291:R291"/>
    <mergeCell ref="T291:U291"/>
    <mergeCell ref="W291:X291"/>
    <mergeCell ref="Z291:AA291"/>
    <mergeCell ref="AC291:AD291"/>
    <mergeCell ref="AU291:AV291"/>
    <mergeCell ref="AX291:AY291"/>
    <mergeCell ref="BA291:BB291"/>
    <mergeCell ref="BD291:BE291"/>
    <mergeCell ref="BG291:BH291"/>
    <mergeCell ref="BJ291:BK291"/>
    <mergeCell ref="BG267:BH267"/>
    <mergeCell ref="BJ267:BK267"/>
    <mergeCell ref="E268:F268"/>
    <mergeCell ref="T268:U268"/>
    <mergeCell ref="AI268:AJ268"/>
    <mergeCell ref="AX268:AY268"/>
    <mergeCell ref="AF267:AG267"/>
    <mergeCell ref="AI267:AJ267"/>
    <mergeCell ref="AL267:AM267"/>
    <mergeCell ref="AO267:AP267"/>
    <mergeCell ref="AR267:AS267"/>
    <mergeCell ref="AU267:AV267"/>
    <mergeCell ref="AX267:AY267"/>
    <mergeCell ref="BA267:BB267"/>
    <mergeCell ref="BD267:BE267"/>
    <mergeCell ref="E267:F267"/>
    <mergeCell ref="H267:I267"/>
    <mergeCell ref="K267:L267"/>
    <mergeCell ref="N267:O267"/>
    <mergeCell ref="Q267:R267"/>
    <mergeCell ref="T267:U267"/>
    <mergeCell ref="W267:X267"/>
    <mergeCell ref="Z267:AA267"/>
    <mergeCell ref="AC267:AD267"/>
    <mergeCell ref="AL268:AM268"/>
    <mergeCell ref="AO268:AP268"/>
    <mergeCell ref="BA268:BB268"/>
    <mergeCell ref="BJ268:BK268"/>
    <mergeCell ref="AI275:AJ275"/>
    <mergeCell ref="E265:F265"/>
    <mergeCell ref="H265:I265"/>
    <mergeCell ref="K265:L265"/>
    <mergeCell ref="N265:O265"/>
    <mergeCell ref="Q265:R265"/>
    <mergeCell ref="T265:U265"/>
    <mergeCell ref="W265:X265"/>
    <mergeCell ref="Z265:AA265"/>
    <mergeCell ref="AC265:AD265"/>
    <mergeCell ref="AF265:AG265"/>
    <mergeCell ref="AI265:AJ265"/>
    <mergeCell ref="H268:I268"/>
    <mergeCell ref="K268:L268"/>
    <mergeCell ref="N268:O268"/>
    <mergeCell ref="Z268:AA268"/>
    <mergeCell ref="AC268:AD268"/>
    <mergeCell ref="E275:F275"/>
    <mergeCell ref="H275:I275"/>
    <mergeCell ref="K275:L275"/>
    <mergeCell ref="N275:O275"/>
    <mergeCell ref="T275:U275"/>
    <mergeCell ref="Z275:AA275"/>
    <mergeCell ref="AC275:AD275"/>
    <mergeCell ref="AL265:AM265"/>
    <mergeCell ref="AO265:AP265"/>
    <mergeCell ref="AR265:AS265"/>
    <mergeCell ref="AU265:AV265"/>
    <mergeCell ref="AX265:AY265"/>
    <mergeCell ref="BA265:BB265"/>
    <mergeCell ref="E264:F264"/>
    <mergeCell ref="H264:I264"/>
    <mergeCell ref="K264:L264"/>
    <mergeCell ref="N264:O264"/>
    <mergeCell ref="Q264:R264"/>
    <mergeCell ref="T264:U264"/>
    <mergeCell ref="W264:X264"/>
    <mergeCell ref="Z264:AA264"/>
    <mergeCell ref="AC264:AD264"/>
    <mergeCell ref="BG262:BH262"/>
    <mergeCell ref="K262:L262"/>
    <mergeCell ref="N262:O262"/>
    <mergeCell ref="Q262:R262"/>
    <mergeCell ref="T262:U262"/>
    <mergeCell ref="W262:X262"/>
    <mergeCell ref="Z262:AA262"/>
    <mergeCell ref="AC262:AD262"/>
    <mergeCell ref="E263:F263"/>
    <mergeCell ref="H263:I263"/>
    <mergeCell ref="K263:L263"/>
    <mergeCell ref="N263:O263"/>
    <mergeCell ref="Q263:R263"/>
    <mergeCell ref="T263:U263"/>
    <mergeCell ref="W263:X263"/>
    <mergeCell ref="Z263:AA263"/>
    <mergeCell ref="AC263:AD263"/>
    <mergeCell ref="AF263:AG263"/>
    <mergeCell ref="AI263:AJ263"/>
    <mergeCell ref="AL263:AM263"/>
    <mergeCell ref="AO263:AP263"/>
    <mergeCell ref="AR263:AS263"/>
    <mergeCell ref="AU263:AV263"/>
    <mergeCell ref="AI262:AJ262"/>
    <mergeCell ref="AL262:AM262"/>
    <mergeCell ref="AO262:AP262"/>
    <mergeCell ref="AR262:AS262"/>
    <mergeCell ref="AU262:AV262"/>
    <mergeCell ref="AX262:AY262"/>
    <mergeCell ref="BA262:BB262"/>
    <mergeCell ref="BD262:BE262"/>
    <mergeCell ref="E262:F262"/>
    <mergeCell ref="H262:I262"/>
    <mergeCell ref="BG260:BH260"/>
    <mergeCell ref="K260:L260"/>
    <mergeCell ref="N260:O260"/>
    <mergeCell ref="Q260:R260"/>
    <mergeCell ref="T260:U260"/>
    <mergeCell ref="W260:X260"/>
    <mergeCell ref="Z260:AA260"/>
    <mergeCell ref="AC260:AD260"/>
    <mergeCell ref="BJ260:BK260"/>
    <mergeCell ref="E261:F261"/>
    <mergeCell ref="H261:I261"/>
    <mergeCell ref="K261:L261"/>
    <mergeCell ref="N261:O261"/>
    <mergeCell ref="Q261:R261"/>
    <mergeCell ref="T261:U261"/>
    <mergeCell ref="W261:X261"/>
    <mergeCell ref="Z261:AA261"/>
    <mergeCell ref="AC261:AD261"/>
    <mergeCell ref="AF261:AG261"/>
    <mergeCell ref="AI261:AJ261"/>
    <mergeCell ref="AL261:AM261"/>
    <mergeCell ref="AO261:AP261"/>
    <mergeCell ref="AR261:AS261"/>
    <mergeCell ref="AU261:AV261"/>
    <mergeCell ref="AX261:AY261"/>
    <mergeCell ref="BA261:BB261"/>
    <mergeCell ref="BD261:BE261"/>
    <mergeCell ref="BG261:BH261"/>
    <mergeCell ref="BJ261:BK261"/>
    <mergeCell ref="AF260:AG260"/>
    <mergeCell ref="AI260:AJ260"/>
    <mergeCell ref="AL260:AM260"/>
    <mergeCell ref="AO260:AP260"/>
    <mergeCell ref="AR260:AS260"/>
    <mergeCell ref="AU260:AV260"/>
    <mergeCell ref="AX260:AY260"/>
    <mergeCell ref="BA260:BB260"/>
    <mergeCell ref="BD260:BE260"/>
    <mergeCell ref="E260:F260"/>
    <mergeCell ref="H260:I260"/>
    <mergeCell ref="BG258:BH258"/>
    <mergeCell ref="BJ258:BK258"/>
    <mergeCell ref="E259:F259"/>
    <mergeCell ref="H259:I259"/>
    <mergeCell ref="K259:L259"/>
    <mergeCell ref="N259:O259"/>
    <mergeCell ref="Q259:R259"/>
    <mergeCell ref="T259:U259"/>
    <mergeCell ref="W259:X259"/>
    <mergeCell ref="Z259:AA259"/>
    <mergeCell ref="AC259:AD259"/>
    <mergeCell ref="AF259:AG259"/>
    <mergeCell ref="AI259:AJ259"/>
    <mergeCell ref="AL259:AM259"/>
    <mergeCell ref="AO259:AP259"/>
    <mergeCell ref="AR259:AS259"/>
    <mergeCell ref="AU259:AV259"/>
    <mergeCell ref="AX259:AY259"/>
    <mergeCell ref="BA259:BB259"/>
    <mergeCell ref="BD259:BE259"/>
    <mergeCell ref="BG259:BH259"/>
    <mergeCell ref="BJ259:BK259"/>
    <mergeCell ref="AF258:AG258"/>
    <mergeCell ref="AI258:AJ258"/>
    <mergeCell ref="AL258:AM258"/>
    <mergeCell ref="AO258:AP258"/>
    <mergeCell ref="AR258:AS258"/>
    <mergeCell ref="AU258:AV258"/>
    <mergeCell ref="AX258:AY258"/>
    <mergeCell ref="BA258:BB258"/>
    <mergeCell ref="BD258:BE258"/>
    <mergeCell ref="E258:F258"/>
    <mergeCell ref="H258:I258"/>
    <mergeCell ref="K258:L258"/>
    <mergeCell ref="N258:O258"/>
    <mergeCell ref="Q258:R258"/>
    <mergeCell ref="T258:U258"/>
    <mergeCell ref="W258:X258"/>
    <mergeCell ref="Z258:AA258"/>
    <mergeCell ref="AC258:AD258"/>
    <mergeCell ref="E257:F257"/>
    <mergeCell ref="H257:I257"/>
    <mergeCell ref="K257:L257"/>
    <mergeCell ref="N257:O257"/>
    <mergeCell ref="Q257:R257"/>
    <mergeCell ref="T257:U257"/>
    <mergeCell ref="W257:X257"/>
    <mergeCell ref="Z257:AA257"/>
    <mergeCell ref="AC257:AD257"/>
    <mergeCell ref="AF257:AG257"/>
    <mergeCell ref="AI257:AJ257"/>
    <mergeCell ref="AL257:AM257"/>
    <mergeCell ref="AO257:AP257"/>
    <mergeCell ref="AR257:AS257"/>
    <mergeCell ref="AU257:AV257"/>
    <mergeCell ref="AX257:AY257"/>
    <mergeCell ref="BA257:BB257"/>
    <mergeCell ref="BD257:BE257"/>
    <mergeCell ref="BG257:BH257"/>
    <mergeCell ref="BJ257:BK257"/>
    <mergeCell ref="BG233:BH233"/>
    <mergeCell ref="BJ233:BK233"/>
    <mergeCell ref="E234:F234"/>
    <mergeCell ref="T234:U234"/>
    <mergeCell ref="AI234:AJ234"/>
    <mergeCell ref="AX234:AY234"/>
    <mergeCell ref="AF233:AG233"/>
    <mergeCell ref="AI233:AJ233"/>
    <mergeCell ref="AL233:AM233"/>
    <mergeCell ref="AO233:AP233"/>
    <mergeCell ref="AR233:AS233"/>
    <mergeCell ref="AU233:AV233"/>
    <mergeCell ref="AX233:AY233"/>
    <mergeCell ref="BA233:BB233"/>
    <mergeCell ref="BD233:BE233"/>
    <mergeCell ref="E233:F233"/>
    <mergeCell ref="H233:I233"/>
    <mergeCell ref="K233:L233"/>
    <mergeCell ref="N233:O233"/>
    <mergeCell ref="Q233:R233"/>
    <mergeCell ref="T233:U233"/>
    <mergeCell ref="BG230:BH230"/>
    <mergeCell ref="BJ230:BK230"/>
    <mergeCell ref="E231:F231"/>
    <mergeCell ref="H231:I231"/>
    <mergeCell ref="K231:L231"/>
    <mergeCell ref="N231:O231"/>
    <mergeCell ref="Q231:R231"/>
    <mergeCell ref="T231:U231"/>
    <mergeCell ref="W231:X231"/>
    <mergeCell ref="Z231:AA231"/>
    <mergeCell ref="AC231:AD231"/>
    <mergeCell ref="AF231:AG231"/>
    <mergeCell ref="AI231:AJ231"/>
    <mergeCell ref="AL231:AM231"/>
    <mergeCell ref="AO231:AP231"/>
    <mergeCell ref="AR231:AS231"/>
    <mergeCell ref="AU231:AV231"/>
    <mergeCell ref="AX231:AY231"/>
    <mergeCell ref="BA231:BB231"/>
    <mergeCell ref="BD231:BE231"/>
    <mergeCell ref="BG231:BH231"/>
    <mergeCell ref="BJ231:BK231"/>
    <mergeCell ref="AF230:AG230"/>
    <mergeCell ref="BG229:BH229"/>
    <mergeCell ref="BJ229:BK229"/>
    <mergeCell ref="AF228:AG228"/>
    <mergeCell ref="AI228:AJ228"/>
    <mergeCell ref="AL228:AM228"/>
    <mergeCell ref="AO228:AP228"/>
    <mergeCell ref="AR228:AS228"/>
    <mergeCell ref="AU228:AV228"/>
    <mergeCell ref="AX228:AY228"/>
    <mergeCell ref="BA228:BB228"/>
    <mergeCell ref="BD228:BE228"/>
    <mergeCell ref="E228:F228"/>
    <mergeCell ref="AI230:AJ230"/>
    <mergeCell ref="AL230:AM230"/>
    <mergeCell ref="AO230:AP230"/>
    <mergeCell ref="AR230:AS230"/>
    <mergeCell ref="AU230:AV230"/>
    <mergeCell ref="AX230:AY230"/>
    <mergeCell ref="BA230:BB230"/>
    <mergeCell ref="BD230:BE230"/>
    <mergeCell ref="E230:F230"/>
    <mergeCell ref="H230:I230"/>
    <mergeCell ref="K230:L230"/>
    <mergeCell ref="N230:O230"/>
    <mergeCell ref="Q230:R230"/>
    <mergeCell ref="T230:U230"/>
    <mergeCell ref="W230:X230"/>
    <mergeCell ref="Z230:AA230"/>
    <mergeCell ref="AC230:AD230"/>
    <mergeCell ref="E229:F229"/>
    <mergeCell ref="H229:I229"/>
    <mergeCell ref="K229:L229"/>
    <mergeCell ref="AC229:AD229"/>
    <mergeCell ref="AF229:AG229"/>
    <mergeCell ref="AI229:AJ229"/>
    <mergeCell ref="AL229:AM229"/>
    <mergeCell ref="AO229:AP229"/>
    <mergeCell ref="AR229:AS229"/>
    <mergeCell ref="AU229:AV229"/>
    <mergeCell ref="AX229:AY229"/>
    <mergeCell ref="BA229:BB229"/>
    <mergeCell ref="H228:I228"/>
    <mergeCell ref="K228:L228"/>
    <mergeCell ref="N228:O228"/>
    <mergeCell ref="Q228:R228"/>
    <mergeCell ref="T228:U228"/>
    <mergeCell ref="W228:X228"/>
    <mergeCell ref="Z228:AA228"/>
    <mergeCell ref="AC228:AD228"/>
    <mergeCell ref="K226:L226"/>
    <mergeCell ref="N226:O226"/>
    <mergeCell ref="Q226:R226"/>
    <mergeCell ref="T226:U226"/>
    <mergeCell ref="W226:X226"/>
    <mergeCell ref="Z226:AA226"/>
    <mergeCell ref="AC226:AD226"/>
    <mergeCell ref="BJ226:BK226"/>
    <mergeCell ref="BD227:BE227"/>
    <mergeCell ref="BG227:BH227"/>
    <mergeCell ref="BJ227:BK227"/>
    <mergeCell ref="AF226:AG226"/>
    <mergeCell ref="AI226:AJ226"/>
    <mergeCell ref="AL226:AM226"/>
    <mergeCell ref="AO226:AP226"/>
    <mergeCell ref="AR226:AS226"/>
    <mergeCell ref="AU226:AV226"/>
    <mergeCell ref="AX226:AY226"/>
    <mergeCell ref="BA226:BB226"/>
    <mergeCell ref="BD226:BE226"/>
    <mergeCell ref="BJ228:BK228"/>
    <mergeCell ref="E227:F227"/>
    <mergeCell ref="H227:I227"/>
    <mergeCell ref="K227:L227"/>
    <mergeCell ref="N227:O227"/>
    <mergeCell ref="Q227:R227"/>
    <mergeCell ref="T227:U227"/>
    <mergeCell ref="W227:X227"/>
    <mergeCell ref="Z227:AA227"/>
    <mergeCell ref="AC227:AD227"/>
    <mergeCell ref="AF227:AG227"/>
    <mergeCell ref="AI227:AJ227"/>
    <mergeCell ref="AL227:AM227"/>
    <mergeCell ref="AO227:AP227"/>
    <mergeCell ref="AR227:AS227"/>
    <mergeCell ref="AU227:AV227"/>
    <mergeCell ref="AX227:AY227"/>
    <mergeCell ref="BA227:BB227"/>
    <mergeCell ref="E226:F226"/>
    <mergeCell ref="H226:I226"/>
    <mergeCell ref="BG224:BH224"/>
    <mergeCell ref="BJ224:BK224"/>
    <mergeCell ref="E225:F225"/>
    <mergeCell ref="H225:I225"/>
    <mergeCell ref="K225:L225"/>
    <mergeCell ref="N225:O225"/>
    <mergeCell ref="Q225:R225"/>
    <mergeCell ref="T225:U225"/>
    <mergeCell ref="W225:X225"/>
    <mergeCell ref="Z225:AA225"/>
    <mergeCell ref="AC225:AD225"/>
    <mergeCell ref="AF225:AG225"/>
    <mergeCell ref="AI225:AJ225"/>
    <mergeCell ref="AL225:AM225"/>
    <mergeCell ref="AO225:AP225"/>
    <mergeCell ref="AR225:AS225"/>
    <mergeCell ref="AU225:AV225"/>
    <mergeCell ref="AX225:AY225"/>
    <mergeCell ref="BA225:BB225"/>
    <mergeCell ref="BD225:BE225"/>
    <mergeCell ref="BG225:BH225"/>
    <mergeCell ref="BJ225:BK225"/>
    <mergeCell ref="AF224:AG224"/>
    <mergeCell ref="AI224:AJ224"/>
    <mergeCell ref="AL224:AM224"/>
    <mergeCell ref="AO224:AP224"/>
    <mergeCell ref="AR224:AS224"/>
    <mergeCell ref="AU224:AV224"/>
    <mergeCell ref="AX224:AY224"/>
    <mergeCell ref="BA224:BB224"/>
    <mergeCell ref="E224:F224"/>
    <mergeCell ref="H224:I224"/>
    <mergeCell ref="K224:L224"/>
    <mergeCell ref="N224:O224"/>
    <mergeCell ref="Q224:R224"/>
    <mergeCell ref="T224:U224"/>
    <mergeCell ref="W224:X224"/>
    <mergeCell ref="Z224:AA224"/>
    <mergeCell ref="AC224:AD224"/>
    <mergeCell ref="E223:F223"/>
    <mergeCell ref="H223:I223"/>
    <mergeCell ref="K223:L223"/>
    <mergeCell ref="N223:O223"/>
    <mergeCell ref="Q223:R223"/>
    <mergeCell ref="T223:U223"/>
    <mergeCell ref="W223:X223"/>
    <mergeCell ref="Z223:AA223"/>
    <mergeCell ref="AC223:AD223"/>
    <mergeCell ref="BJ223:BK223"/>
    <mergeCell ref="BG199:BH199"/>
    <mergeCell ref="BJ199:BK199"/>
    <mergeCell ref="E200:F200"/>
    <mergeCell ref="T200:U200"/>
    <mergeCell ref="AI200:AJ200"/>
    <mergeCell ref="AX200:AY200"/>
    <mergeCell ref="AF199:AG199"/>
    <mergeCell ref="AI199:AJ199"/>
    <mergeCell ref="AL199:AM199"/>
    <mergeCell ref="AO199:AP199"/>
    <mergeCell ref="AR199:AS199"/>
    <mergeCell ref="AU199:AV199"/>
    <mergeCell ref="AX199:AY199"/>
    <mergeCell ref="BA199:BB199"/>
    <mergeCell ref="BD199:BE199"/>
    <mergeCell ref="E199:F199"/>
    <mergeCell ref="H199:I199"/>
    <mergeCell ref="K199:L199"/>
    <mergeCell ref="N199:O199"/>
    <mergeCell ref="Q199:R199"/>
    <mergeCell ref="T199:U199"/>
    <mergeCell ref="W199:X199"/>
    <mergeCell ref="Z199:AA199"/>
    <mergeCell ref="AC199:AD199"/>
    <mergeCell ref="H200:I200"/>
    <mergeCell ref="K200:L200"/>
    <mergeCell ref="N200:O200"/>
    <mergeCell ref="Z200:AA200"/>
    <mergeCell ref="AC200:AD200"/>
    <mergeCell ref="AL200:AM200"/>
    <mergeCell ref="AF223:AG223"/>
    <mergeCell ref="BG196:BH196"/>
    <mergeCell ref="BJ196:BK196"/>
    <mergeCell ref="E197:F197"/>
    <mergeCell ref="H197:I197"/>
    <mergeCell ref="K197:L197"/>
    <mergeCell ref="N197:O197"/>
    <mergeCell ref="Q197:R197"/>
    <mergeCell ref="T197:U197"/>
    <mergeCell ref="W197:X197"/>
    <mergeCell ref="Z197:AA197"/>
    <mergeCell ref="AC197:AD197"/>
    <mergeCell ref="AF197:AG197"/>
    <mergeCell ref="AI197:AJ197"/>
    <mergeCell ref="AL197:AM197"/>
    <mergeCell ref="AO197:AP197"/>
    <mergeCell ref="AR197:AS197"/>
    <mergeCell ref="AU197:AV197"/>
    <mergeCell ref="AX197:AY197"/>
    <mergeCell ref="BA197:BB197"/>
    <mergeCell ref="BD197:BE197"/>
    <mergeCell ref="BG197:BH197"/>
    <mergeCell ref="BJ197:BK197"/>
    <mergeCell ref="AF196:AG196"/>
    <mergeCell ref="AI196:AJ196"/>
    <mergeCell ref="AL196:AM196"/>
    <mergeCell ref="AO196:AP196"/>
    <mergeCell ref="AR196:AS196"/>
    <mergeCell ref="AU196:AV196"/>
    <mergeCell ref="AX196:AY196"/>
    <mergeCell ref="BA196:BB196"/>
    <mergeCell ref="BD196:BE196"/>
    <mergeCell ref="E196:F196"/>
    <mergeCell ref="BG194:BH194"/>
    <mergeCell ref="BJ194:BK194"/>
    <mergeCell ref="E195:F195"/>
    <mergeCell ref="H195:I195"/>
    <mergeCell ref="K195:L195"/>
    <mergeCell ref="N195:O195"/>
    <mergeCell ref="Q195:R195"/>
    <mergeCell ref="T195:U195"/>
    <mergeCell ref="W195:X195"/>
    <mergeCell ref="Z195:AA195"/>
    <mergeCell ref="AC195:AD195"/>
    <mergeCell ref="AF195:AG195"/>
    <mergeCell ref="AI195:AJ195"/>
    <mergeCell ref="AL195:AM195"/>
    <mergeCell ref="AO195:AP195"/>
    <mergeCell ref="AR195:AS195"/>
    <mergeCell ref="AU195:AV195"/>
    <mergeCell ref="AX195:AY195"/>
    <mergeCell ref="BA195:BB195"/>
    <mergeCell ref="BD195:BE195"/>
    <mergeCell ref="BG195:BH195"/>
    <mergeCell ref="BJ195:BK195"/>
    <mergeCell ref="AF194:AG194"/>
    <mergeCell ref="AI194:AJ194"/>
    <mergeCell ref="AL194:AM194"/>
    <mergeCell ref="AO194:AP194"/>
    <mergeCell ref="AR194:AS194"/>
    <mergeCell ref="AU194:AV194"/>
    <mergeCell ref="AX194:AY194"/>
    <mergeCell ref="BA194:BB194"/>
    <mergeCell ref="BD194:BE194"/>
    <mergeCell ref="E194:F194"/>
    <mergeCell ref="H194:I194"/>
    <mergeCell ref="K194:L194"/>
    <mergeCell ref="N194:O194"/>
    <mergeCell ref="Q194:R194"/>
    <mergeCell ref="T194:U194"/>
    <mergeCell ref="W194:X194"/>
    <mergeCell ref="Z194:AA194"/>
    <mergeCell ref="AC194:AD194"/>
    <mergeCell ref="BJ192:BK192"/>
    <mergeCell ref="E193:F193"/>
    <mergeCell ref="H193:I193"/>
    <mergeCell ref="K193:L193"/>
    <mergeCell ref="N193:O193"/>
    <mergeCell ref="Q193:R193"/>
    <mergeCell ref="T193:U193"/>
    <mergeCell ref="W193:X193"/>
    <mergeCell ref="Z193:AA193"/>
    <mergeCell ref="AC193:AD193"/>
    <mergeCell ref="AF193:AG193"/>
    <mergeCell ref="AI193:AJ193"/>
    <mergeCell ref="AL193:AM193"/>
    <mergeCell ref="AO193:AP193"/>
    <mergeCell ref="AR193:AS193"/>
    <mergeCell ref="AU193:AV193"/>
    <mergeCell ref="AX193:AY193"/>
    <mergeCell ref="BA193:BB193"/>
    <mergeCell ref="BD193:BE193"/>
    <mergeCell ref="BG193:BH193"/>
    <mergeCell ref="BJ193:BK193"/>
    <mergeCell ref="AF192:AG192"/>
    <mergeCell ref="AI192:AJ192"/>
    <mergeCell ref="AL192:AM192"/>
    <mergeCell ref="E190:F190"/>
    <mergeCell ref="H190:I190"/>
    <mergeCell ref="K190:L190"/>
    <mergeCell ref="N190:O190"/>
    <mergeCell ref="Q190:R190"/>
    <mergeCell ref="T190:U190"/>
    <mergeCell ref="W190:X190"/>
    <mergeCell ref="Z190:AA190"/>
    <mergeCell ref="BJ190:BK190"/>
    <mergeCell ref="E191:F191"/>
    <mergeCell ref="H191:I191"/>
    <mergeCell ref="K191:L191"/>
    <mergeCell ref="N191:O191"/>
    <mergeCell ref="Q191:R191"/>
    <mergeCell ref="T191:U191"/>
    <mergeCell ref="W191:X191"/>
    <mergeCell ref="Z191:AA191"/>
    <mergeCell ref="AC191:AD191"/>
    <mergeCell ref="AF191:AG191"/>
    <mergeCell ref="AI191:AJ191"/>
    <mergeCell ref="AL191:AM191"/>
    <mergeCell ref="AO191:AP191"/>
    <mergeCell ref="AR191:AS191"/>
    <mergeCell ref="AU191:AV191"/>
    <mergeCell ref="AX191:AY191"/>
    <mergeCell ref="BA191:BB191"/>
    <mergeCell ref="BD191:BE191"/>
    <mergeCell ref="BG191:BH191"/>
    <mergeCell ref="BJ191:BK191"/>
    <mergeCell ref="AF190:AG190"/>
    <mergeCell ref="AI190:AJ190"/>
    <mergeCell ref="AC190:AD190"/>
    <mergeCell ref="AF189:AG189"/>
    <mergeCell ref="AI189:AJ189"/>
    <mergeCell ref="AL189:AM189"/>
    <mergeCell ref="AO189:AP189"/>
    <mergeCell ref="AR189:AS189"/>
    <mergeCell ref="AU189:AV189"/>
    <mergeCell ref="AX189:AY189"/>
    <mergeCell ref="BA189:BB189"/>
    <mergeCell ref="AO192:AP192"/>
    <mergeCell ref="AR192:AS192"/>
    <mergeCell ref="AU192:AV192"/>
    <mergeCell ref="AX192:AY192"/>
    <mergeCell ref="BA192:BB192"/>
    <mergeCell ref="BD192:BE192"/>
    <mergeCell ref="E192:F192"/>
    <mergeCell ref="H192:I192"/>
    <mergeCell ref="BG190:BH190"/>
    <mergeCell ref="BG192:BH192"/>
    <mergeCell ref="K192:L192"/>
    <mergeCell ref="N192:O192"/>
    <mergeCell ref="Q192:R192"/>
    <mergeCell ref="T192:U192"/>
    <mergeCell ref="W192:X192"/>
    <mergeCell ref="Z192:AA192"/>
    <mergeCell ref="AC192:AD192"/>
    <mergeCell ref="AL190:AM190"/>
    <mergeCell ref="AO190:AP190"/>
    <mergeCell ref="AR190:AS190"/>
    <mergeCell ref="AU190:AV190"/>
    <mergeCell ref="AX190:AY190"/>
    <mergeCell ref="BA190:BB190"/>
    <mergeCell ref="BD190:BE190"/>
    <mergeCell ref="BG165:BH165"/>
    <mergeCell ref="BJ165:BK165"/>
    <mergeCell ref="E166:F166"/>
    <mergeCell ref="T166:U166"/>
    <mergeCell ref="AI166:AJ166"/>
    <mergeCell ref="AX166:AY166"/>
    <mergeCell ref="AF165:AG165"/>
    <mergeCell ref="AI165:AJ165"/>
    <mergeCell ref="AL165:AM165"/>
    <mergeCell ref="AO165:AP165"/>
    <mergeCell ref="AR165:AS165"/>
    <mergeCell ref="AU165:AV165"/>
    <mergeCell ref="AX165:AY165"/>
    <mergeCell ref="BA165:BB165"/>
    <mergeCell ref="BD165:BE165"/>
    <mergeCell ref="E165:F165"/>
    <mergeCell ref="H165:I165"/>
    <mergeCell ref="K165:L165"/>
    <mergeCell ref="N165:O165"/>
    <mergeCell ref="Q165:R165"/>
    <mergeCell ref="T165:U165"/>
    <mergeCell ref="W165:X165"/>
    <mergeCell ref="Z165:AA165"/>
    <mergeCell ref="AC165:AD165"/>
    <mergeCell ref="H166:I166"/>
    <mergeCell ref="K166:L166"/>
    <mergeCell ref="N166:O166"/>
    <mergeCell ref="Z166:AA166"/>
    <mergeCell ref="AC166:AD166"/>
    <mergeCell ref="Q166:R166"/>
    <mergeCell ref="W166:X166"/>
    <mergeCell ref="AF166:AG166"/>
    <mergeCell ref="AC162:AD162"/>
    <mergeCell ref="AC163:AD163"/>
    <mergeCell ref="AF163:AG163"/>
    <mergeCell ref="AI163:AJ163"/>
    <mergeCell ref="AL163:AM163"/>
    <mergeCell ref="AO163:AP163"/>
    <mergeCell ref="AR163:AS163"/>
    <mergeCell ref="AU163:AV163"/>
    <mergeCell ref="AX163:AY163"/>
    <mergeCell ref="BA163:BB163"/>
    <mergeCell ref="BD163:BE163"/>
    <mergeCell ref="K163:L163"/>
    <mergeCell ref="N163:O163"/>
    <mergeCell ref="Q163:R163"/>
    <mergeCell ref="T163:U163"/>
    <mergeCell ref="W163:X163"/>
    <mergeCell ref="Z163:AA163"/>
    <mergeCell ref="AF160:AG160"/>
    <mergeCell ref="AI160:AJ160"/>
    <mergeCell ref="AL160:AM160"/>
    <mergeCell ref="AO160:AP160"/>
    <mergeCell ref="AR160:AS160"/>
    <mergeCell ref="AU160:AV160"/>
    <mergeCell ref="AX160:AY160"/>
    <mergeCell ref="BA160:BB160"/>
    <mergeCell ref="BD160:BE160"/>
    <mergeCell ref="E160:F160"/>
    <mergeCell ref="BG163:BH163"/>
    <mergeCell ref="BJ163:BK163"/>
    <mergeCell ref="AF162:AG162"/>
    <mergeCell ref="AI162:AJ162"/>
    <mergeCell ref="AL162:AM162"/>
    <mergeCell ref="AO162:AP162"/>
    <mergeCell ref="AR162:AS162"/>
    <mergeCell ref="AU162:AV162"/>
    <mergeCell ref="AX162:AY162"/>
    <mergeCell ref="BA162:BB162"/>
    <mergeCell ref="BD162:BE162"/>
    <mergeCell ref="E162:F162"/>
    <mergeCell ref="H162:I162"/>
    <mergeCell ref="K162:L162"/>
    <mergeCell ref="N162:O162"/>
    <mergeCell ref="Q162:R162"/>
    <mergeCell ref="T162:U162"/>
    <mergeCell ref="W162:X162"/>
    <mergeCell ref="Z162:AA162"/>
    <mergeCell ref="E161:F161"/>
    <mergeCell ref="H161:I161"/>
    <mergeCell ref="K161:L161"/>
    <mergeCell ref="N161:O161"/>
    <mergeCell ref="Q161:R161"/>
    <mergeCell ref="T161:U161"/>
    <mergeCell ref="W161:X161"/>
    <mergeCell ref="Z161:AA161"/>
    <mergeCell ref="AC161:AD161"/>
    <mergeCell ref="AF161:AG161"/>
    <mergeCell ref="AI161:AJ161"/>
    <mergeCell ref="AL161:AM161"/>
    <mergeCell ref="AO161:AP161"/>
    <mergeCell ref="AR161:AS161"/>
    <mergeCell ref="AU161:AV161"/>
    <mergeCell ref="AX161:AY161"/>
    <mergeCell ref="BA161:BB161"/>
    <mergeCell ref="E159:F159"/>
    <mergeCell ref="H159:I159"/>
    <mergeCell ref="K159:L159"/>
    <mergeCell ref="N159:O159"/>
    <mergeCell ref="Q159:R159"/>
    <mergeCell ref="T159:U159"/>
    <mergeCell ref="W159:X159"/>
    <mergeCell ref="Z159:AA159"/>
    <mergeCell ref="AC159:AD159"/>
    <mergeCell ref="AF159:AG159"/>
    <mergeCell ref="AI159:AJ159"/>
    <mergeCell ref="AL159:AM159"/>
    <mergeCell ref="AO159:AP159"/>
    <mergeCell ref="AR159:AS159"/>
    <mergeCell ref="AU159:AV159"/>
    <mergeCell ref="AX159:AY159"/>
    <mergeCell ref="BA159:BB159"/>
    <mergeCell ref="H160:I160"/>
    <mergeCell ref="K160:L160"/>
    <mergeCell ref="N160:O160"/>
    <mergeCell ref="Q160:R160"/>
    <mergeCell ref="T160:U160"/>
    <mergeCell ref="W160:X160"/>
    <mergeCell ref="Z160:AA160"/>
    <mergeCell ref="AC160:AD160"/>
    <mergeCell ref="BG158:BH158"/>
    <mergeCell ref="BG160:BH160"/>
    <mergeCell ref="AO156:AP156"/>
    <mergeCell ref="AR156:AS156"/>
    <mergeCell ref="AU156:AV156"/>
    <mergeCell ref="AX156:AY156"/>
    <mergeCell ref="BA156:BB156"/>
    <mergeCell ref="BD156:BE156"/>
    <mergeCell ref="BJ158:BK158"/>
    <mergeCell ref="BD159:BE159"/>
    <mergeCell ref="BG159:BH159"/>
    <mergeCell ref="BJ159:BK159"/>
    <mergeCell ref="AF158:AG158"/>
    <mergeCell ref="AI158:AJ158"/>
    <mergeCell ref="BJ160:BK160"/>
    <mergeCell ref="AL158:AM158"/>
    <mergeCell ref="AO158:AP158"/>
    <mergeCell ref="AR158:AS158"/>
    <mergeCell ref="AU158:AV158"/>
    <mergeCell ref="AX158:AY158"/>
    <mergeCell ref="BA158:BB158"/>
    <mergeCell ref="BD158:BE158"/>
    <mergeCell ref="BJ157:BK157"/>
    <mergeCell ref="AF156:AG156"/>
    <mergeCell ref="AI156:AJ156"/>
    <mergeCell ref="E156:F156"/>
    <mergeCell ref="H156:I156"/>
    <mergeCell ref="BJ155:BK155"/>
    <mergeCell ref="E158:F158"/>
    <mergeCell ref="H158:I158"/>
    <mergeCell ref="K158:L158"/>
    <mergeCell ref="N158:O158"/>
    <mergeCell ref="Q158:R158"/>
    <mergeCell ref="T158:U158"/>
    <mergeCell ref="W158:X158"/>
    <mergeCell ref="Z158:AA158"/>
    <mergeCell ref="AC158:AD158"/>
    <mergeCell ref="BG156:BH156"/>
    <mergeCell ref="K156:L156"/>
    <mergeCell ref="N156:O156"/>
    <mergeCell ref="Q156:R156"/>
    <mergeCell ref="T156:U156"/>
    <mergeCell ref="W156:X156"/>
    <mergeCell ref="Z156:AA156"/>
    <mergeCell ref="AC156:AD156"/>
    <mergeCell ref="Z155:AA155"/>
    <mergeCell ref="AC155:AD155"/>
    <mergeCell ref="AF155:AG155"/>
    <mergeCell ref="AI155:AJ155"/>
    <mergeCell ref="AR155:AS155"/>
    <mergeCell ref="E95:F95"/>
    <mergeCell ref="H95:I95"/>
    <mergeCell ref="AU155:AV155"/>
    <mergeCell ref="AX155:AY155"/>
    <mergeCell ref="BA155:BB155"/>
    <mergeCell ref="BJ156:BK156"/>
    <mergeCell ref="E157:F157"/>
    <mergeCell ref="H157:I157"/>
    <mergeCell ref="K157:L157"/>
    <mergeCell ref="N157:O157"/>
    <mergeCell ref="Q157:R157"/>
    <mergeCell ref="T157:U157"/>
    <mergeCell ref="W157:X157"/>
    <mergeCell ref="Z157:AA157"/>
    <mergeCell ref="AC157:AD157"/>
    <mergeCell ref="AF157:AG157"/>
    <mergeCell ref="AI157:AJ157"/>
    <mergeCell ref="AL157:AM157"/>
    <mergeCell ref="AO157:AP157"/>
    <mergeCell ref="AR157:AS157"/>
    <mergeCell ref="AU157:AV157"/>
    <mergeCell ref="AX157:AY157"/>
    <mergeCell ref="BA157:BB157"/>
    <mergeCell ref="BD157:BE157"/>
    <mergeCell ref="BG157:BH157"/>
    <mergeCell ref="E155:F155"/>
    <mergeCell ref="H155:I155"/>
    <mergeCell ref="K155:L155"/>
    <mergeCell ref="N155:O155"/>
    <mergeCell ref="Q155:R155"/>
    <mergeCell ref="T155:U155"/>
    <mergeCell ref="W155:X155"/>
    <mergeCell ref="K143:L150"/>
    <mergeCell ref="N143:O150"/>
    <mergeCell ref="Q143:R150"/>
    <mergeCell ref="T143:U150"/>
    <mergeCell ref="W143:X150"/>
    <mergeCell ref="Z143:AA150"/>
    <mergeCell ref="AC143:AD150"/>
    <mergeCell ref="AF143:AG150"/>
    <mergeCell ref="BG61:BH61"/>
    <mergeCell ref="BJ61:BK61"/>
    <mergeCell ref="E63:F63"/>
    <mergeCell ref="H63:I63"/>
    <mergeCell ref="K63:L63"/>
    <mergeCell ref="N63:O63"/>
    <mergeCell ref="Q63:R63"/>
    <mergeCell ref="T63:U63"/>
    <mergeCell ref="W63:X63"/>
    <mergeCell ref="Z63:AA63"/>
    <mergeCell ref="AC63:AD63"/>
    <mergeCell ref="AF63:AG63"/>
    <mergeCell ref="AI63:AJ63"/>
    <mergeCell ref="AL63:AM63"/>
    <mergeCell ref="AO63:AP63"/>
    <mergeCell ref="AR63:AS63"/>
    <mergeCell ref="AU63:AV63"/>
    <mergeCell ref="AX63:AY63"/>
    <mergeCell ref="BA63:BB63"/>
    <mergeCell ref="E94:F94"/>
    <mergeCell ref="H94:I94"/>
    <mergeCell ref="K94:L94"/>
    <mergeCell ref="N94:O94"/>
    <mergeCell ref="Q94:R94"/>
    <mergeCell ref="E59:F59"/>
    <mergeCell ref="BD63:BE63"/>
    <mergeCell ref="BG63:BH63"/>
    <mergeCell ref="BJ63:BK63"/>
    <mergeCell ref="AF61:AG61"/>
    <mergeCell ref="AI61:AJ61"/>
    <mergeCell ref="AL61:AM61"/>
    <mergeCell ref="AO61:AP61"/>
    <mergeCell ref="AR61:AS61"/>
    <mergeCell ref="AU61:AV61"/>
    <mergeCell ref="AX61:AY61"/>
    <mergeCell ref="BA61:BB61"/>
    <mergeCell ref="BD61:BE61"/>
    <mergeCell ref="E61:F61"/>
    <mergeCell ref="H61:I61"/>
    <mergeCell ref="K61:L61"/>
    <mergeCell ref="N61:O61"/>
    <mergeCell ref="Q61:R61"/>
    <mergeCell ref="T61:U61"/>
    <mergeCell ref="W61:X61"/>
    <mergeCell ref="Z61:AA61"/>
    <mergeCell ref="E60:F60"/>
    <mergeCell ref="H60:I60"/>
    <mergeCell ref="K60:L60"/>
    <mergeCell ref="N60:O60"/>
    <mergeCell ref="Q60:R60"/>
    <mergeCell ref="T60:U60"/>
    <mergeCell ref="W60:X60"/>
    <mergeCell ref="Z60:AA60"/>
    <mergeCell ref="AC60:AD60"/>
    <mergeCell ref="AF60:AG60"/>
    <mergeCell ref="AI60:AJ60"/>
    <mergeCell ref="E57:F57"/>
    <mergeCell ref="H57:I57"/>
    <mergeCell ref="K57:L57"/>
    <mergeCell ref="N57:O57"/>
    <mergeCell ref="Q57:R57"/>
    <mergeCell ref="BG56:BH56"/>
    <mergeCell ref="AX55:AY55"/>
    <mergeCell ref="BA55:BB55"/>
    <mergeCell ref="BD55:BE55"/>
    <mergeCell ref="E55:F55"/>
    <mergeCell ref="T58:U58"/>
    <mergeCell ref="W58:X58"/>
    <mergeCell ref="Z58:AA58"/>
    <mergeCell ref="AC58:AD58"/>
    <mergeCell ref="AF58:AG58"/>
    <mergeCell ref="AI58:AJ58"/>
    <mergeCell ref="AL58:AM58"/>
    <mergeCell ref="AO58:AP58"/>
    <mergeCell ref="AR58:AS58"/>
    <mergeCell ref="AU58:AV58"/>
    <mergeCell ref="AX58:AY58"/>
    <mergeCell ref="BA58:BB58"/>
    <mergeCell ref="E56:F56"/>
    <mergeCell ref="H56:I56"/>
    <mergeCell ref="K56:L56"/>
    <mergeCell ref="N56:O56"/>
    <mergeCell ref="Q56:R56"/>
    <mergeCell ref="T56:U56"/>
    <mergeCell ref="W56:X56"/>
    <mergeCell ref="Z56:AA56"/>
    <mergeCell ref="AC56:AD56"/>
    <mergeCell ref="AF56:AG56"/>
    <mergeCell ref="AL56:AM56"/>
    <mergeCell ref="AO56:AP56"/>
    <mergeCell ref="AR56:AS56"/>
    <mergeCell ref="AU56:AV56"/>
    <mergeCell ref="AX56:AY56"/>
    <mergeCell ref="BA56:BB56"/>
    <mergeCell ref="K55:L55"/>
    <mergeCell ref="N55:O55"/>
    <mergeCell ref="Q55:R55"/>
    <mergeCell ref="T55:U55"/>
    <mergeCell ref="W55:X55"/>
    <mergeCell ref="Z55:AA55"/>
    <mergeCell ref="K53:L53"/>
    <mergeCell ref="N53:O53"/>
    <mergeCell ref="Q53:R53"/>
    <mergeCell ref="T53:U53"/>
    <mergeCell ref="W53:X53"/>
    <mergeCell ref="Z53:AA53"/>
    <mergeCell ref="AC53:AD53"/>
    <mergeCell ref="AL54:AM54"/>
    <mergeCell ref="AO54:AP54"/>
    <mergeCell ref="AR54:AS54"/>
    <mergeCell ref="AU53:AV53"/>
    <mergeCell ref="AX53:AY53"/>
    <mergeCell ref="BA57:BB57"/>
    <mergeCell ref="E54:F54"/>
    <mergeCell ref="H54:I54"/>
    <mergeCell ref="K54:L54"/>
    <mergeCell ref="N54:O54"/>
    <mergeCell ref="Q54:R54"/>
    <mergeCell ref="T54:U54"/>
    <mergeCell ref="W54:X54"/>
    <mergeCell ref="Z54:AA54"/>
    <mergeCell ref="AC54:AD54"/>
    <mergeCell ref="AF54:AG54"/>
    <mergeCell ref="AI54:AJ54"/>
    <mergeCell ref="BG55:BH55"/>
    <mergeCell ref="BA54:BB54"/>
    <mergeCell ref="BD54:BE54"/>
    <mergeCell ref="K95:L95"/>
    <mergeCell ref="N95:O95"/>
    <mergeCell ref="Q95:R95"/>
    <mergeCell ref="T95:U95"/>
    <mergeCell ref="W95:X95"/>
    <mergeCell ref="Z95:AA95"/>
    <mergeCell ref="AC95:AD95"/>
    <mergeCell ref="AF95:AG95"/>
    <mergeCell ref="AI95:AJ95"/>
    <mergeCell ref="AL95:AM95"/>
    <mergeCell ref="AO95:AP95"/>
    <mergeCell ref="AR95:AS95"/>
    <mergeCell ref="AU95:AV95"/>
    <mergeCell ref="AX95:AY95"/>
    <mergeCell ref="BA95:BB95"/>
    <mergeCell ref="BD93:BE93"/>
    <mergeCell ref="AL55:AM55"/>
    <mergeCell ref="H55:I55"/>
    <mergeCell ref="K64:L64"/>
    <mergeCell ref="N64:O64"/>
    <mergeCell ref="BA71:BB71"/>
    <mergeCell ref="BD56:BE56"/>
    <mergeCell ref="T57:U57"/>
    <mergeCell ref="W57:X57"/>
    <mergeCell ref="Z57:AA57"/>
    <mergeCell ref="AC57:AD57"/>
    <mergeCell ref="K59:L59"/>
    <mergeCell ref="N59:O59"/>
    <mergeCell ref="Q59:R59"/>
    <mergeCell ref="T59:U59"/>
    <mergeCell ref="W91:X91"/>
    <mergeCell ref="Z91:AA91"/>
    <mergeCell ref="AC91:AD91"/>
    <mergeCell ref="AF91:AG91"/>
    <mergeCell ref="AI91:AJ91"/>
    <mergeCell ref="AL91:AM91"/>
    <mergeCell ref="AO91:AP91"/>
    <mergeCell ref="N83:O83"/>
    <mergeCell ref="Q83:R83"/>
    <mergeCell ref="BD57:BE57"/>
    <mergeCell ref="W59:X59"/>
    <mergeCell ref="AF59:AG59"/>
    <mergeCell ref="AI59:AJ59"/>
    <mergeCell ref="AL59:AM59"/>
    <mergeCell ref="AO59:AP59"/>
    <mergeCell ref="AF84:AG84"/>
    <mergeCell ref="AI84:AJ84"/>
    <mergeCell ref="AL84:AM84"/>
    <mergeCell ref="AO84:AP84"/>
    <mergeCell ref="E93:F93"/>
    <mergeCell ref="H93:I93"/>
    <mergeCell ref="K93:L93"/>
    <mergeCell ref="N93:O93"/>
    <mergeCell ref="Q93:R93"/>
    <mergeCell ref="T93:U93"/>
    <mergeCell ref="W93:X93"/>
    <mergeCell ref="Z93:AA93"/>
    <mergeCell ref="AC93:AD93"/>
    <mergeCell ref="AF93:AG93"/>
    <mergeCell ref="AI93:AJ93"/>
    <mergeCell ref="AL93:AM93"/>
    <mergeCell ref="AO93:AP93"/>
    <mergeCell ref="AR93:AS93"/>
    <mergeCell ref="AU93:AV93"/>
    <mergeCell ref="BJ93:BK93"/>
    <mergeCell ref="AF92:AG92"/>
    <mergeCell ref="BA92:BB92"/>
    <mergeCell ref="E90:F90"/>
    <mergeCell ref="AC92:AD92"/>
    <mergeCell ref="E91:F91"/>
    <mergeCell ref="H91:I91"/>
    <mergeCell ref="H90:I90"/>
    <mergeCell ref="K90:L90"/>
    <mergeCell ref="N90:O90"/>
    <mergeCell ref="Q90:R90"/>
    <mergeCell ref="T90:U90"/>
    <mergeCell ref="W90:X90"/>
    <mergeCell ref="Z90:AA90"/>
    <mergeCell ref="AC90:AD90"/>
    <mergeCell ref="E92:F92"/>
    <mergeCell ref="H92:I92"/>
    <mergeCell ref="K92:L92"/>
    <mergeCell ref="N92:O92"/>
    <mergeCell ref="Q92:R92"/>
    <mergeCell ref="T92:U92"/>
    <mergeCell ref="W92:X92"/>
    <mergeCell ref="K91:L91"/>
    <mergeCell ref="N91:O91"/>
    <mergeCell ref="Q91:R91"/>
    <mergeCell ref="T91:U91"/>
    <mergeCell ref="K87:L87"/>
    <mergeCell ref="N87:O87"/>
    <mergeCell ref="Q87:R87"/>
    <mergeCell ref="T87:U87"/>
    <mergeCell ref="W87:X87"/>
    <mergeCell ref="Z87:AA87"/>
    <mergeCell ref="AC87:AD87"/>
    <mergeCell ref="AX87:AY87"/>
    <mergeCell ref="AF87:AG87"/>
    <mergeCell ref="AR89:AS89"/>
    <mergeCell ref="AU89:AV89"/>
    <mergeCell ref="AX89:AY89"/>
    <mergeCell ref="AF88:AG88"/>
    <mergeCell ref="E88:F88"/>
    <mergeCell ref="H88:I88"/>
    <mergeCell ref="K88:L88"/>
    <mergeCell ref="N88:O88"/>
    <mergeCell ref="Q88:R88"/>
    <mergeCell ref="T88:U88"/>
    <mergeCell ref="W88:X88"/>
    <mergeCell ref="Z88:AA88"/>
    <mergeCell ref="AC88:AD88"/>
    <mergeCell ref="AX88:AY88"/>
    <mergeCell ref="E87:F87"/>
    <mergeCell ref="BJ89:BK89"/>
    <mergeCell ref="BJ90:BK90"/>
    <mergeCell ref="AR91:AS91"/>
    <mergeCell ref="AU91:AV91"/>
    <mergeCell ref="AX91:AY91"/>
    <mergeCell ref="BA91:BB91"/>
    <mergeCell ref="BD91:BE91"/>
    <mergeCell ref="BG91:BH91"/>
    <mergeCell ref="BJ94:BK94"/>
    <mergeCell ref="BD95:BE95"/>
    <mergeCell ref="BG95:BH95"/>
    <mergeCell ref="BJ95:BK95"/>
    <mergeCell ref="BJ96:BK96"/>
    <mergeCell ref="BJ88:BK88"/>
    <mergeCell ref="BJ91:BK91"/>
    <mergeCell ref="BD92:BE92"/>
    <mergeCell ref="AR94:AS94"/>
    <mergeCell ref="BG92:BH92"/>
    <mergeCell ref="BJ92:BK92"/>
    <mergeCell ref="BJ24:BK24"/>
    <mergeCell ref="AX25:AY25"/>
    <mergeCell ref="BA25:BB25"/>
    <mergeCell ref="BD25:BE25"/>
    <mergeCell ref="BG25:BH25"/>
    <mergeCell ref="BJ25:BK25"/>
    <mergeCell ref="AX23:AY23"/>
    <mergeCell ref="BA23:BB23"/>
    <mergeCell ref="BA87:BB87"/>
    <mergeCell ref="BD87:BE87"/>
    <mergeCell ref="BG87:BH87"/>
    <mergeCell ref="BJ87:BK87"/>
    <mergeCell ref="BD23:BE23"/>
    <mergeCell ref="BG23:BH23"/>
    <mergeCell ref="BD27:BE27"/>
    <mergeCell ref="BG27:BH27"/>
    <mergeCell ref="BD28:BE28"/>
    <mergeCell ref="BG28:BH28"/>
    <mergeCell ref="BJ28:BK28"/>
    <mergeCell ref="BD30:BE30"/>
    <mergeCell ref="BG30:BH30"/>
    <mergeCell ref="BG54:BH54"/>
    <mergeCell ref="BG57:BH57"/>
    <mergeCell ref="BJ57:BK57"/>
    <mergeCell ref="BJ55:BK55"/>
    <mergeCell ref="AX50:AY50"/>
    <mergeCell ref="BA50:BB50"/>
    <mergeCell ref="BD50:BE50"/>
    <mergeCell ref="BG50:BH50"/>
    <mergeCell ref="BJ50:BK50"/>
    <mergeCell ref="BJ41:BK48"/>
    <mergeCell ref="BD51:BE51"/>
    <mergeCell ref="BJ54:BK54"/>
    <mergeCell ref="BG59:BH59"/>
    <mergeCell ref="BJ59:BK59"/>
    <mergeCell ref="BD60:BE60"/>
    <mergeCell ref="BJ71:BK71"/>
    <mergeCell ref="BJ19:BK19"/>
    <mergeCell ref="BJ20:BK20"/>
    <mergeCell ref="AX21:AY21"/>
    <mergeCell ref="BA21:BB21"/>
    <mergeCell ref="BD21:BE21"/>
    <mergeCell ref="BG21:BH21"/>
    <mergeCell ref="BJ21:BK21"/>
    <mergeCell ref="AX22:AY22"/>
    <mergeCell ref="BA22:BB22"/>
    <mergeCell ref="BD22:BE22"/>
    <mergeCell ref="BG22:BH22"/>
    <mergeCell ref="BJ22:BK22"/>
    <mergeCell ref="AX20:AY20"/>
    <mergeCell ref="BA20:BB20"/>
    <mergeCell ref="BD20:BE20"/>
    <mergeCell ref="BG20:BH20"/>
    <mergeCell ref="AX19:AY19"/>
    <mergeCell ref="BA19:BB19"/>
    <mergeCell ref="BD19:BE19"/>
    <mergeCell ref="BG19:BH19"/>
    <mergeCell ref="BA64:BB64"/>
    <mergeCell ref="BJ64:BK64"/>
    <mergeCell ref="BJ23:BK23"/>
    <mergeCell ref="AX24:AY24"/>
    <mergeCell ref="BA24:BB24"/>
    <mergeCell ref="BD24:BE24"/>
    <mergeCell ref="BG24:BH24"/>
    <mergeCell ref="BA18:BB18"/>
    <mergeCell ref="BD18:BE18"/>
    <mergeCell ref="BG18:BH18"/>
    <mergeCell ref="BJ18:BK18"/>
    <mergeCell ref="AX2:AY2"/>
    <mergeCell ref="BA2:BB2"/>
    <mergeCell ref="BD2:BE2"/>
    <mergeCell ref="BG2:BH2"/>
    <mergeCell ref="BJ2:BK2"/>
    <mergeCell ref="AX3:AY3"/>
    <mergeCell ref="BA3:BB3"/>
    <mergeCell ref="BD3:BE3"/>
    <mergeCell ref="BG3:BH3"/>
    <mergeCell ref="BJ3:BK3"/>
    <mergeCell ref="AX4:AY4"/>
    <mergeCell ref="BA4:BB4"/>
    <mergeCell ref="BD4:BE4"/>
    <mergeCell ref="BG4:BH4"/>
    <mergeCell ref="BJ4:BK4"/>
    <mergeCell ref="BD15:BE15"/>
    <mergeCell ref="BD16:BE16"/>
    <mergeCell ref="BD17:BE17"/>
    <mergeCell ref="BG15:BH15"/>
    <mergeCell ref="BG16:BH16"/>
    <mergeCell ref="BG17:BH17"/>
    <mergeCell ref="BD6:BE6"/>
    <mergeCell ref="BD7:BE14"/>
    <mergeCell ref="BG6:BH6"/>
    <mergeCell ref="BG7:BH14"/>
    <mergeCell ref="BJ6:BK6"/>
    <mergeCell ref="BJ7:BK14"/>
    <mergeCell ref="BJ15:BK15"/>
    <mergeCell ref="AI2:AJ2"/>
    <mergeCell ref="AL2:AM2"/>
    <mergeCell ref="AU97:AV97"/>
    <mergeCell ref="AI97:AJ97"/>
    <mergeCell ref="AL97:AM97"/>
    <mergeCell ref="AO88:AP88"/>
    <mergeCell ref="AR88:AS88"/>
    <mergeCell ref="AU88:AV88"/>
    <mergeCell ref="AU94:AV94"/>
    <mergeCell ref="AR27:AS27"/>
    <mergeCell ref="AU27:AV27"/>
    <mergeCell ref="AI87:AJ87"/>
    <mergeCell ref="AL87:AM87"/>
    <mergeCell ref="AO87:AP87"/>
    <mergeCell ref="AR87:AS87"/>
    <mergeCell ref="AU87:AV87"/>
    <mergeCell ref="AL88:AM88"/>
    <mergeCell ref="AU18:AV18"/>
    <mergeCell ref="AI19:AJ19"/>
    <mergeCell ref="AL19:AM19"/>
    <mergeCell ref="AO19:AP19"/>
    <mergeCell ref="AR19:AS19"/>
    <mergeCell ref="AU19:AV19"/>
    <mergeCell ref="AO2:AP2"/>
    <mergeCell ref="AR2:AS2"/>
    <mergeCell ref="AU2:AV2"/>
    <mergeCell ref="AI88:AJ88"/>
    <mergeCell ref="AU24:AV24"/>
    <mergeCell ref="AO64:AP64"/>
    <mergeCell ref="AU64:AV64"/>
    <mergeCell ref="AI55:AJ55"/>
    <mergeCell ref="AO55:AP55"/>
    <mergeCell ref="AL3:AM3"/>
    <mergeCell ref="AO3:AP3"/>
    <mergeCell ref="AR3:AS3"/>
    <mergeCell ref="AU3:AV3"/>
    <mergeCell ref="AI4:AJ4"/>
    <mergeCell ref="AL4:AM4"/>
    <mergeCell ref="AO4:AP4"/>
    <mergeCell ref="AR4:AS4"/>
    <mergeCell ref="AU4:AV4"/>
    <mergeCell ref="AI3:AJ3"/>
    <mergeCell ref="Z59:AA59"/>
    <mergeCell ref="AC59:AD59"/>
    <mergeCell ref="AU22:AV22"/>
    <mergeCell ref="AI23:AJ23"/>
    <mergeCell ref="AL23:AM23"/>
    <mergeCell ref="AO23:AP23"/>
    <mergeCell ref="AR23:AS23"/>
    <mergeCell ref="AU23:AV23"/>
    <mergeCell ref="AI24:AJ24"/>
    <mergeCell ref="AL24:AM24"/>
    <mergeCell ref="AO24:AP24"/>
    <mergeCell ref="AR24:AS24"/>
    <mergeCell ref="AC18:AD18"/>
    <mergeCell ref="AF18:AG18"/>
    <mergeCell ref="AF55:AG55"/>
    <mergeCell ref="AR55:AS55"/>
    <mergeCell ref="AU55:AV55"/>
    <mergeCell ref="AF57:AG57"/>
    <mergeCell ref="AU54:AV54"/>
    <mergeCell ref="AU20:AV20"/>
    <mergeCell ref="AI21:AJ21"/>
    <mergeCell ref="AL21:AM21"/>
    <mergeCell ref="AL18:AM18"/>
    <mergeCell ref="AO18:AP18"/>
    <mergeCell ref="AR18:AS18"/>
    <mergeCell ref="T89:U89"/>
    <mergeCell ref="W89:X89"/>
    <mergeCell ref="Z89:AA89"/>
    <mergeCell ref="AC89:AD89"/>
    <mergeCell ref="AL89:AM89"/>
    <mergeCell ref="AO89:AP89"/>
    <mergeCell ref="AL57:AM57"/>
    <mergeCell ref="AO57:AP57"/>
    <mergeCell ref="AR57:AS57"/>
    <mergeCell ref="AC61:AD61"/>
    <mergeCell ref="T25:U25"/>
    <mergeCell ref="W25:X25"/>
    <mergeCell ref="Z25:AA25"/>
    <mergeCell ref="AC25:AD25"/>
    <mergeCell ref="AF25:AG25"/>
    <mergeCell ref="AI25:AJ25"/>
    <mergeCell ref="W20:X20"/>
    <mergeCell ref="AF30:AG30"/>
    <mergeCell ref="AR30:AS30"/>
    <mergeCell ref="AF53:AG53"/>
    <mergeCell ref="W24:X24"/>
    <mergeCell ref="Z24:AA24"/>
    <mergeCell ref="AC24:AD24"/>
    <mergeCell ref="AF24:AG24"/>
    <mergeCell ref="AO21:AP21"/>
    <mergeCell ref="AR21:AS21"/>
    <mergeCell ref="AF50:AG50"/>
    <mergeCell ref="AF49:AG49"/>
    <mergeCell ref="AI49:AJ49"/>
    <mergeCell ref="T2:U2"/>
    <mergeCell ref="W2:X2"/>
    <mergeCell ref="Z2:AA2"/>
    <mergeCell ref="AC2:AD2"/>
    <mergeCell ref="AF2:AG2"/>
    <mergeCell ref="T3:U3"/>
    <mergeCell ref="W3:X3"/>
    <mergeCell ref="Z3:AA3"/>
    <mergeCell ref="AC3:AD3"/>
    <mergeCell ref="AF3:AG3"/>
    <mergeCell ref="C379:BK379"/>
    <mergeCell ref="C380:BK380"/>
    <mergeCell ref="E2:F2"/>
    <mergeCell ref="H2:I2"/>
    <mergeCell ref="K2:L2"/>
    <mergeCell ref="N2:O2"/>
    <mergeCell ref="Q2:R2"/>
    <mergeCell ref="K26:L26"/>
    <mergeCell ref="N26:O26"/>
    <mergeCell ref="Q26:R26"/>
    <mergeCell ref="A242:BK242"/>
    <mergeCell ref="T20:U20"/>
    <mergeCell ref="AI26:AJ26"/>
    <mergeCell ref="AL26:AM26"/>
    <mergeCell ref="AO26:AP26"/>
    <mergeCell ref="AC20:AD20"/>
    <mergeCell ref="E97:F97"/>
    <mergeCell ref="K97:L97"/>
    <mergeCell ref="BD29:BE29"/>
    <mergeCell ref="BG29:BH29"/>
    <mergeCell ref="BJ29:BK29"/>
    <mergeCell ref="AX30:AY30"/>
    <mergeCell ref="C388:BK388"/>
    <mergeCell ref="C381:BK381"/>
    <mergeCell ref="C384:BK384"/>
    <mergeCell ref="C385:BK385"/>
    <mergeCell ref="C386:BK386"/>
    <mergeCell ref="C387:BK387"/>
    <mergeCell ref="W97:X97"/>
    <mergeCell ref="Z97:AA97"/>
    <mergeCell ref="AC97:AD97"/>
    <mergeCell ref="AF97:AG97"/>
    <mergeCell ref="H29:I29"/>
    <mergeCell ref="K29:L29"/>
    <mergeCell ref="N29:O29"/>
    <mergeCell ref="Q29:R29"/>
    <mergeCell ref="H25:I25"/>
    <mergeCell ref="K25:L25"/>
    <mergeCell ref="N25:O25"/>
    <mergeCell ref="Q25:R25"/>
    <mergeCell ref="H26:I26"/>
    <mergeCell ref="C42:C64"/>
    <mergeCell ref="A72:BK72"/>
    <mergeCell ref="T30:U30"/>
    <mergeCell ref="BA29:BB29"/>
    <mergeCell ref="AX27:AY27"/>
    <mergeCell ref="BA27:BB27"/>
    <mergeCell ref="C382:BK382"/>
    <mergeCell ref="C383:BK383"/>
    <mergeCell ref="C144:C166"/>
    <mergeCell ref="C314:C336"/>
    <mergeCell ref="C280:C302"/>
    <mergeCell ref="C212:C234"/>
    <mergeCell ref="A174:BK174"/>
    <mergeCell ref="C8:C30"/>
    <mergeCell ref="N22:O22"/>
    <mergeCell ref="Q22:R22"/>
    <mergeCell ref="H21:I21"/>
    <mergeCell ref="K21:L21"/>
    <mergeCell ref="AF20:AG20"/>
    <mergeCell ref="T21:U21"/>
    <mergeCell ref="W21:X21"/>
    <mergeCell ref="Z21:AA21"/>
    <mergeCell ref="AC21:AD21"/>
    <mergeCell ref="AF21:AG21"/>
    <mergeCell ref="AL25:AM25"/>
    <mergeCell ref="AO25:AP25"/>
    <mergeCell ref="Z26:AA26"/>
    <mergeCell ref="AC26:AD26"/>
    <mergeCell ref="AF26:AG26"/>
    <mergeCell ref="AX26:AY26"/>
    <mergeCell ref="AF29:AG29"/>
    <mergeCell ref="AI29:AJ29"/>
    <mergeCell ref="AL29:AM29"/>
    <mergeCell ref="AO29:AP29"/>
    <mergeCell ref="AR29:AS29"/>
    <mergeCell ref="AX29:AY29"/>
    <mergeCell ref="AU26:AV26"/>
    <mergeCell ref="AI27:AJ27"/>
    <mergeCell ref="AL27:AM27"/>
    <mergeCell ref="AO27:AP27"/>
    <mergeCell ref="AI22:AJ22"/>
    <mergeCell ref="AL22:AM22"/>
    <mergeCell ref="AO22:AP22"/>
    <mergeCell ref="AR22:AS22"/>
    <mergeCell ref="AU25:AV25"/>
    <mergeCell ref="AF4:AG4"/>
    <mergeCell ref="T19:U19"/>
    <mergeCell ref="W19:X19"/>
    <mergeCell ref="Z19:AA19"/>
    <mergeCell ref="AC19:AD19"/>
    <mergeCell ref="AF19:AG19"/>
    <mergeCell ref="T23:U23"/>
    <mergeCell ref="W23:X23"/>
    <mergeCell ref="Z23:AA23"/>
    <mergeCell ref="AC23:AD23"/>
    <mergeCell ref="AF23:AG23"/>
    <mergeCell ref="T18:U18"/>
    <mergeCell ref="W18:X18"/>
    <mergeCell ref="Z18:AA18"/>
    <mergeCell ref="H15:I15"/>
    <mergeCell ref="H16:I16"/>
    <mergeCell ref="H17:I17"/>
    <mergeCell ref="AF22:AG22"/>
    <mergeCell ref="W22:X22"/>
    <mergeCell ref="Z22:AA22"/>
    <mergeCell ref="AC22:AD22"/>
    <mergeCell ref="W16:X16"/>
    <mergeCell ref="W17:X17"/>
    <mergeCell ref="N17:O17"/>
    <mergeCell ref="Q15:R15"/>
    <mergeCell ref="W15:X15"/>
    <mergeCell ref="H6:I6"/>
    <mergeCell ref="H7:I14"/>
    <mergeCell ref="K6:L6"/>
    <mergeCell ref="K7:L14"/>
    <mergeCell ref="E17:F17"/>
    <mergeCell ref="K15:L15"/>
    <mergeCell ref="K16:L16"/>
    <mergeCell ref="Q16:R16"/>
    <mergeCell ref="Q17:R17"/>
    <mergeCell ref="T15:U15"/>
    <mergeCell ref="T16:U16"/>
    <mergeCell ref="T17:U17"/>
    <mergeCell ref="K17:L17"/>
    <mergeCell ref="N15:O15"/>
    <mergeCell ref="N16:O16"/>
    <mergeCell ref="Z20:AA20"/>
    <mergeCell ref="T4:U4"/>
    <mergeCell ref="W4:X4"/>
    <mergeCell ref="Z4:AA4"/>
    <mergeCell ref="AC4:AD4"/>
    <mergeCell ref="T24:U24"/>
    <mergeCell ref="H24:I24"/>
    <mergeCell ref="K24:L24"/>
    <mergeCell ref="N24:O24"/>
    <mergeCell ref="Q24:R24"/>
    <mergeCell ref="H23:I23"/>
    <mergeCell ref="K23:L23"/>
    <mergeCell ref="N23:O23"/>
    <mergeCell ref="Q23:R23"/>
    <mergeCell ref="E7:F14"/>
    <mergeCell ref="E6:F6"/>
    <mergeCell ref="BJ27:BK27"/>
    <mergeCell ref="BG26:BH26"/>
    <mergeCell ref="BJ26:BK26"/>
    <mergeCell ref="BA26:BB26"/>
    <mergeCell ref="BD26:BE26"/>
    <mergeCell ref="AR25:AS25"/>
    <mergeCell ref="T26:U26"/>
    <mergeCell ref="W26:X26"/>
    <mergeCell ref="A73:BK73"/>
    <mergeCell ref="AR26:AS26"/>
    <mergeCell ref="AC27:AD27"/>
    <mergeCell ref="E21:F21"/>
    <mergeCell ref="E22:F22"/>
    <mergeCell ref="E24:F24"/>
    <mergeCell ref="E23:F23"/>
    <mergeCell ref="T22:U22"/>
    <mergeCell ref="E4:F4"/>
    <mergeCell ref="H18:I18"/>
    <mergeCell ref="K18:L18"/>
    <mergeCell ref="N18:O18"/>
    <mergeCell ref="Q18:R18"/>
    <mergeCell ref="H20:I20"/>
    <mergeCell ref="K20:L20"/>
    <mergeCell ref="N20:O20"/>
    <mergeCell ref="Q20:R20"/>
    <mergeCell ref="E18:F18"/>
    <mergeCell ref="E19:F19"/>
    <mergeCell ref="E20:F20"/>
    <mergeCell ref="H22:I22"/>
    <mergeCell ref="K22:L22"/>
    <mergeCell ref="E15:F15"/>
    <mergeCell ref="E16:F16"/>
    <mergeCell ref="E30:F30"/>
    <mergeCell ref="E25:F25"/>
    <mergeCell ref="E26:F26"/>
    <mergeCell ref="E27:F27"/>
    <mergeCell ref="E29:F29"/>
    <mergeCell ref="H27:I27"/>
    <mergeCell ref="K27:L27"/>
    <mergeCell ref="N27:O27"/>
    <mergeCell ref="Q27:R27"/>
    <mergeCell ref="E132:F132"/>
    <mergeCell ref="T132:U132"/>
    <mergeCell ref="AI132:AJ132"/>
    <mergeCell ref="AX132:AY132"/>
    <mergeCell ref="H97:I97"/>
    <mergeCell ref="T29:U29"/>
    <mergeCell ref="W29:X29"/>
    <mergeCell ref="Z29:AA29"/>
    <mergeCell ref="AC29:AD29"/>
    <mergeCell ref="T27:U27"/>
    <mergeCell ref="W27:X27"/>
    <mergeCell ref="Z27:AA27"/>
    <mergeCell ref="AF27:AG27"/>
    <mergeCell ref="AO97:AP97"/>
    <mergeCell ref="AR97:AS97"/>
    <mergeCell ref="N97:O97"/>
    <mergeCell ref="Q97:R97"/>
    <mergeCell ref="AX93:AY93"/>
    <mergeCell ref="AX97:AY97"/>
    <mergeCell ref="E89:F89"/>
    <mergeCell ref="H89:I89"/>
    <mergeCell ref="K89:L89"/>
    <mergeCell ref="N89:O89"/>
    <mergeCell ref="C378:BK378"/>
    <mergeCell ref="C377:BK377"/>
    <mergeCell ref="A2:C5"/>
    <mergeCell ref="H4:I4"/>
    <mergeCell ref="K4:L4"/>
    <mergeCell ref="N4:O4"/>
    <mergeCell ref="Q4:R4"/>
    <mergeCell ref="C353:F353"/>
    <mergeCell ref="C354:F354"/>
    <mergeCell ref="C355:F355"/>
    <mergeCell ref="C356:F356"/>
    <mergeCell ref="A348:B348"/>
    <mergeCell ref="A344:BK344"/>
    <mergeCell ref="E3:F3"/>
    <mergeCell ref="H3:I3"/>
    <mergeCell ref="K3:L3"/>
    <mergeCell ref="N3:O3"/>
    <mergeCell ref="Q3:R3"/>
    <mergeCell ref="C110:C132"/>
    <mergeCell ref="C76:C98"/>
    <mergeCell ref="N21:O21"/>
    <mergeCell ref="Q21:R21"/>
    <mergeCell ref="H19:I19"/>
    <mergeCell ref="K19:L19"/>
    <mergeCell ref="N19:O19"/>
    <mergeCell ref="Q19:R19"/>
    <mergeCell ref="C351:F351"/>
    <mergeCell ref="C352:F352"/>
    <mergeCell ref="A276:BK276"/>
    <mergeCell ref="C246:C268"/>
    <mergeCell ref="C350:F350"/>
    <mergeCell ref="A106:BK106"/>
    <mergeCell ref="E28:F28"/>
    <mergeCell ref="H28:I28"/>
    <mergeCell ref="K28:L28"/>
    <mergeCell ref="N28:O28"/>
    <mergeCell ref="Q28:R28"/>
    <mergeCell ref="T28:U28"/>
    <mergeCell ref="W28:X28"/>
    <mergeCell ref="Z28:AA28"/>
    <mergeCell ref="AC28:AD28"/>
    <mergeCell ref="AF28:AG28"/>
    <mergeCell ref="AI28:AJ28"/>
    <mergeCell ref="AL28:AM28"/>
    <mergeCell ref="AO28:AP28"/>
    <mergeCell ref="AR28:AS28"/>
    <mergeCell ref="AU28:AV28"/>
    <mergeCell ref="AX28:AY28"/>
    <mergeCell ref="BA28:BB28"/>
    <mergeCell ref="H30:I30"/>
    <mergeCell ref="K30:L30"/>
    <mergeCell ref="N30:O30"/>
    <mergeCell ref="Z30:AA30"/>
    <mergeCell ref="AC30:AD30"/>
    <mergeCell ref="AL30:AM30"/>
    <mergeCell ref="AO30:AP30"/>
    <mergeCell ref="AU30:AV30"/>
    <mergeCell ref="BA30:BB30"/>
    <mergeCell ref="BJ30:BK30"/>
    <mergeCell ref="E62:F62"/>
    <mergeCell ref="H62:I62"/>
    <mergeCell ref="K62:L62"/>
    <mergeCell ref="N62:O62"/>
    <mergeCell ref="Q62:R62"/>
    <mergeCell ref="T62:U62"/>
    <mergeCell ref="W62:X62"/>
    <mergeCell ref="Z62:AA62"/>
    <mergeCell ref="AC62:AD62"/>
    <mergeCell ref="AF62:AG62"/>
    <mergeCell ref="AI62:AJ62"/>
    <mergeCell ref="AL62:AM62"/>
    <mergeCell ref="AO62:AP62"/>
    <mergeCell ref="AR62:AS62"/>
    <mergeCell ref="AU62:AV62"/>
    <mergeCell ref="AX62:AY62"/>
    <mergeCell ref="BA62:BB62"/>
    <mergeCell ref="BD62:BE62"/>
    <mergeCell ref="BG62:BH62"/>
    <mergeCell ref="BJ62:BK62"/>
    <mergeCell ref="Q30:R30"/>
    <mergeCell ref="W30:X30"/>
    <mergeCell ref="E37:F37"/>
    <mergeCell ref="H37:I37"/>
    <mergeCell ref="K37:L37"/>
    <mergeCell ref="N37:O37"/>
    <mergeCell ref="T37:U37"/>
    <mergeCell ref="Z37:AA37"/>
    <mergeCell ref="AC37:AD37"/>
    <mergeCell ref="AI37:AJ37"/>
    <mergeCell ref="AL37:AM37"/>
    <mergeCell ref="AO37:AP37"/>
    <mergeCell ref="AU37:AV37"/>
    <mergeCell ref="AX37:AY37"/>
    <mergeCell ref="BA37:BB37"/>
    <mergeCell ref="BJ37:BK37"/>
    <mergeCell ref="A38:BK38"/>
    <mergeCell ref="A39:BK39"/>
    <mergeCell ref="BJ53:BK53"/>
    <mergeCell ref="AI53:AJ53"/>
    <mergeCell ref="AL53:AM53"/>
    <mergeCell ref="AO53:AP53"/>
    <mergeCell ref="AR53:AS53"/>
    <mergeCell ref="E50:F50"/>
    <mergeCell ref="H50:I50"/>
    <mergeCell ref="K50:L50"/>
    <mergeCell ref="N50:O50"/>
    <mergeCell ref="Q50:R50"/>
    <mergeCell ref="E53:F53"/>
    <mergeCell ref="H53:I53"/>
    <mergeCell ref="K49:L49"/>
    <mergeCell ref="N49:O49"/>
    <mergeCell ref="Q49:R49"/>
    <mergeCell ref="T49:U49"/>
    <mergeCell ref="E71:F71"/>
    <mergeCell ref="H71:I71"/>
    <mergeCell ref="K71:L71"/>
    <mergeCell ref="N71:O71"/>
    <mergeCell ref="T71:U71"/>
    <mergeCell ref="Z71:AA71"/>
    <mergeCell ref="AC71:AD71"/>
    <mergeCell ref="AI71:AJ71"/>
    <mergeCell ref="AL71:AM71"/>
    <mergeCell ref="AO71:AP71"/>
    <mergeCell ref="AU71:AV71"/>
    <mergeCell ref="AX71:AY71"/>
    <mergeCell ref="AX54:AY54"/>
    <mergeCell ref="H59:I59"/>
    <mergeCell ref="E58:F58"/>
    <mergeCell ref="H58:I58"/>
    <mergeCell ref="K58:L58"/>
    <mergeCell ref="N58:O58"/>
    <mergeCell ref="Q58:R58"/>
    <mergeCell ref="Z64:AA64"/>
    <mergeCell ref="AC64:AD64"/>
    <mergeCell ref="AL64:AM64"/>
    <mergeCell ref="AC55:AD55"/>
    <mergeCell ref="AI57:AJ57"/>
    <mergeCell ref="AU57:AV57"/>
    <mergeCell ref="AX57:AY57"/>
    <mergeCell ref="AL60:AM60"/>
    <mergeCell ref="AO60:AP60"/>
    <mergeCell ref="AR60:AS60"/>
    <mergeCell ref="AU60:AV60"/>
    <mergeCell ref="E64:F64"/>
    <mergeCell ref="T64:U64"/>
    <mergeCell ref="AI64:AJ64"/>
    <mergeCell ref="AX64:AY64"/>
    <mergeCell ref="Q64:R64"/>
    <mergeCell ref="W64:X64"/>
    <mergeCell ref="AF64:AG64"/>
    <mergeCell ref="AR64:AS64"/>
    <mergeCell ref="BD64:BE64"/>
    <mergeCell ref="BG64:BH64"/>
    <mergeCell ref="H64:I64"/>
    <mergeCell ref="H98:I98"/>
    <mergeCell ref="K98:L98"/>
    <mergeCell ref="N98:O98"/>
    <mergeCell ref="Z98:AA98"/>
    <mergeCell ref="AC98:AD98"/>
    <mergeCell ref="AL98:AM98"/>
    <mergeCell ref="AO98:AP98"/>
    <mergeCell ref="AU98:AV98"/>
    <mergeCell ref="BA98:BB98"/>
    <mergeCell ref="AR96:AS96"/>
    <mergeCell ref="AU96:AV96"/>
    <mergeCell ref="AX96:AY96"/>
    <mergeCell ref="BA96:BB96"/>
    <mergeCell ref="BA93:BB93"/>
    <mergeCell ref="BG93:BH93"/>
    <mergeCell ref="BA97:BB97"/>
    <mergeCell ref="BD97:BE97"/>
    <mergeCell ref="BG97:BH97"/>
    <mergeCell ref="Q89:R89"/>
    <mergeCell ref="H87:I87"/>
    <mergeCell ref="BD90:BE90"/>
    <mergeCell ref="AX94:AY94"/>
    <mergeCell ref="BA94:BB94"/>
    <mergeCell ref="BJ98:BK98"/>
    <mergeCell ref="E98:F98"/>
    <mergeCell ref="T98:U98"/>
    <mergeCell ref="BG94:BH94"/>
    <mergeCell ref="AF94:AG94"/>
    <mergeCell ref="AF89:AG89"/>
    <mergeCell ref="AI89:AJ89"/>
    <mergeCell ref="E83:F83"/>
    <mergeCell ref="H83:I83"/>
    <mergeCell ref="K83:L83"/>
    <mergeCell ref="E105:F105"/>
    <mergeCell ref="H105:I105"/>
    <mergeCell ref="K105:L105"/>
    <mergeCell ref="N105:O105"/>
    <mergeCell ref="T105:U105"/>
    <mergeCell ref="Z105:AA105"/>
    <mergeCell ref="AC105:AD105"/>
    <mergeCell ref="AI105:AJ105"/>
    <mergeCell ref="AL105:AM105"/>
    <mergeCell ref="AO105:AP105"/>
    <mergeCell ref="AU105:AV105"/>
    <mergeCell ref="AX105:AY105"/>
    <mergeCell ref="BA105:BB105"/>
    <mergeCell ref="BJ105:BK105"/>
    <mergeCell ref="Q105:R105"/>
    <mergeCell ref="W105:X105"/>
    <mergeCell ref="AF105:AG105"/>
    <mergeCell ref="AR105:AS105"/>
    <mergeCell ref="BD105:BE105"/>
    <mergeCell ref="BG105:BH105"/>
    <mergeCell ref="T97:U97"/>
    <mergeCell ref="AO96:AP96"/>
    <mergeCell ref="BA132:BB132"/>
    <mergeCell ref="BJ132:BK132"/>
    <mergeCell ref="E139:F139"/>
    <mergeCell ref="H139:I139"/>
    <mergeCell ref="K139:L139"/>
    <mergeCell ref="N139:O139"/>
    <mergeCell ref="T139:U139"/>
    <mergeCell ref="Z139:AA139"/>
    <mergeCell ref="AC139:AD139"/>
    <mergeCell ref="AI139:AJ139"/>
    <mergeCell ref="AL139:AM139"/>
    <mergeCell ref="AO139:AP139"/>
    <mergeCell ref="AU139:AV139"/>
    <mergeCell ref="AX139:AY139"/>
    <mergeCell ref="BA139:BB139"/>
    <mergeCell ref="BJ139:BK139"/>
    <mergeCell ref="Q132:R132"/>
    <mergeCell ref="W132:X132"/>
    <mergeCell ref="AF132:AG132"/>
    <mergeCell ref="AR132:AS132"/>
    <mergeCell ref="BD132:BE132"/>
    <mergeCell ref="BG132:BH132"/>
    <mergeCell ref="Q139:R139"/>
    <mergeCell ref="W139:X139"/>
    <mergeCell ref="BJ207:BK207"/>
    <mergeCell ref="AL166:AM166"/>
    <mergeCell ref="AO166:AP166"/>
    <mergeCell ref="AU166:AV166"/>
    <mergeCell ref="BA166:BB166"/>
    <mergeCell ref="BJ166:BK166"/>
    <mergeCell ref="E173:F173"/>
    <mergeCell ref="H173:I173"/>
    <mergeCell ref="K173:L173"/>
    <mergeCell ref="N173:O173"/>
    <mergeCell ref="T173:U173"/>
    <mergeCell ref="Z173:AA173"/>
    <mergeCell ref="AC173:AD173"/>
    <mergeCell ref="AI173:AJ173"/>
    <mergeCell ref="AL173:AM173"/>
    <mergeCell ref="AO173:AP173"/>
    <mergeCell ref="AU173:AV173"/>
    <mergeCell ref="AX173:AY173"/>
    <mergeCell ref="BA173:BB173"/>
    <mergeCell ref="BJ173:BK173"/>
    <mergeCell ref="BD189:BE189"/>
    <mergeCell ref="BG189:BH189"/>
    <mergeCell ref="BJ189:BK189"/>
    <mergeCell ref="E189:F189"/>
    <mergeCell ref="H189:I189"/>
    <mergeCell ref="K189:L189"/>
    <mergeCell ref="N189:O189"/>
    <mergeCell ref="Q189:R189"/>
    <mergeCell ref="T189:U189"/>
    <mergeCell ref="W189:X189"/>
    <mergeCell ref="Z189:AA189"/>
    <mergeCell ref="AC189:AD189"/>
    <mergeCell ref="BJ234:BK234"/>
    <mergeCell ref="E241:F241"/>
    <mergeCell ref="H241:I241"/>
    <mergeCell ref="K241:L241"/>
    <mergeCell ref="N241:O241"/>
    <mergeCell ref="T241:U241"/>
    <mergeCell ref="Z241:AA241"/>
    <mergeCell ref="AC241:AD241"/>
    <mergeCell ref="AI241:AJ241"/>
    <mergeCell ref="AL241:AM241"/>
    <mergeCell ref="AO241:AP241"/>
    <mergeCell ref="AU241:AV241"/>
    <mergeCell ref="AX241:AY241"/>
    <mergeCell ref="BA241:BB241"/>
    <mergeCell ref="BJ241:BK241"/>
    <mergeCell ref="AO200:AP200"/>
    <mergeCell ref="AU200:AV200"/>
    <mergeCell ref="BA200:BB200"/>
    <mergeCell ref="BJ200:BK200"/>
    <mergeCell ref="E207:F207"/>
    <mergeCell ref="H207:I207"/>
    <mergeCell ref="K207:L207"/>
    <mergeCell ref="N207:O207"/>
    <mergeCell ref="T207:U207"/>
    <mergeCell ref="Z207:AA207"/>
    <mergeCell ref="AC207:AD207"/>
    <mergeCell ref="AI207:AJ207"/>
    <mergeCell ref="AL207:AM207"/>
    <mergeCell ref="AO207:AP207"/>
    <mergeCell ref="AU207:AV207"/>
    <mergeCell ref="AX207:AY207"/>
    <mergeCell ref="BA207:BB207"/>
    <mergeCell ref="AU309:AV309"/>
    <mergeCell ref="AX309:AY309"/>
    <mergeCell ref="BA309:BB309"/>
    <mergeCell ref="BJ309:BK309"/>
    <mergeCell ref="H302:I302"/>
    <mergeCell ref="K302:L302"/>
    <mergeCell ref="N302:O302"/>
    <mergeCell ref="Z302:AA302"/>
    <mergeCell ref="AC302:AD302"/>
    <mergeCell ref="AL302:AM302"/>
    <mergeCell ref="BJ302:BK302"/>
    <mergeCell ref="Q309:R309"/>
    <mergeCell ref="W309:X309"/>
    <mergeCell ref="AF309:AG309"/>
    <mergeCell ref="AR309:AS309"/>
    <mergeCell ref="BD309:BE309"/>
    <mergeCell ref="BG309:BH309"/>
    <mergeCell ref="E343:F343"/>
    <mergeCell ref="H343:I343"/>
    <mergeCell ref="K343:L343"/>
    <mergeCell ref="N343:O343"/>
    <mergeCell ref="T343:U343"/>
    <mergeCell ref="Z343:AA343"/>
    <mergeCell ref="AC343:AD343"/>
    <mergeCell ref="AI343:AJ343"/>
    <mergeCell ref="AL343:AM343"/>
    <mergeCell ref="AO343:AP343"/>
    <mergeCell ref="AU343:AV343"/>
    <mergeCell ref="AX343:AY343"/>
    <mergeCell ref="BA343:BB343"/>
    <mergeCell ref="BJ343:BK343"/>
    <mergeCell ref="H336:I336"/>
    <mergeCell ref="K336:L336"/>
    <mergeCell ref="N336:O336"/>
    <mergeCell ref="Z336:AA336"/>
    <mergeCell ref="AC336:AD336"/>
    <mergeCell ref="AL336:AM336"/>
    <mergeCell ref="AO336:AP336"/>
    <mergeCell ref="AU336:AV336"/>
    <mergeCell ref="BA336:BB336"/>
    <mergeCell ref="BJ336:BK336"/>
    <mergeCell ref="AF343:AG343"/>
    <mergeCell ref="AR343:AS343"/>
    <mergeCell ref="BD343:BE343"/>
    <mergeCell ref="BG343:BH343"/>
    <mergeCell ref="E309:F309"/>
    <mergeCell ref="Q343:R343"/>
    <mergeCell ref="W343:X343"/>
    <mergeCell ref="Q98:R98"/>
    <mergeCell ref="W98:X98"/>
    <mergeCell ref="AF98:AG98"/>
    <mergeCell ref="AR98:AS98"/>
    <mergeCell ref="BD98:BE98"/>
    <mergeCell ref="BG98:BH98"/>
    <mergeCell ref="Q71:R71"/>
    <mergeCell ref="W71:X71"/>
    <mergeCell ref="AF71:AG71"/>
    <mergeCell ref="AR71:AS71"/>
    <mergeCell ref="BD71:BE71"/>
    <mergeCell ref="BG71:BH71"/>
    <mergeCell ref="Q37:R37"/>
    <mergeCell ref="W37:X37"/>
    <mergeCell ref="AF37:AG37"/>
    <mergeCell ref="AR37:AS37"/>
    <mergeCell ref="BD37:BE37"/>
    <mergeCell ref="BG37:BH37"/>
    <mergeCell ref="BD96:BE96"/>
    <mergeCell ref="BG96:BH96"/>
    <mergeCell ref="BA89:BB89"/>
    <mergeCell ref="BD89:BE89"/>
    <mergeCell ref="BG89:BH89"/>
    <mergeCell ref="BG90:BH90"/>
    <mergeCell ref="BA53:BB53"/>
    <mergeCell ref="BD53:BE53"/>
    <mergeCell ref="BG53:BH53"/>
    <mergeCell ref="AI98:AJ98"/>
    <mergeCell ref="AX98:AY98"/>
    <mergeCell ref="AR166:AS166"/>
    <mergeCell ref="BD166:BE166"/>
    <mergeCell ref="BG166:BH166"/>
    <mergeCell ref="Q200:R200"/>
    <mergeCell ref="W200:X200"/>
    <mergeCell ref="AF200:AG200"/>
    <mergeCell ref="AR200:AS200"/>
    <mergeCell ref="BD200:BE200"/>
    <mergeCell ref="BG200:BH200"/>
    <mergeCell ref="Q234:R234"/>
    <mergeCell ref="W234:X234"/>
    <mergeCell ref="AF234:AG234"/>
    <mergeCell ref="AR234:AS234"/>
    <mergeCell ref="BD234:BE234"/>
    <mergeCell ref="BG234:BH234"/>
    <mergeCell ref="Q173:R173"/>
    <mergeCell ref="W173:X173"/>
    <mergeCell ref="AF173:AG173"/>
    <mergeCell ref="AR173:AS173"/>
    <mergeCell ref="BD173:BE173"/>
    <mergeCell ref="BG173:BH173"/>
    <mergeCell ref="BD198:BE198"/>
    <mergeCell ref="BG198:BH198"/>
    <mergeCell ref="T198:U198"/>
    <mergeCell ref="AO234:AP234"/>
    <mergeCell ref="AU234:AV234"/>
    <mergeCell ref="BA234:BB234"/>
    <mergeCell ref="A208:BK208"/>
    <mergeCell ref="C178:C200"/>
    <mergeCell ref="BJ198:BK198"/>
    <mergeCell ref="E232:F232"/>
    <mergeCell ref="H232:I232"/>
    <mergeCell ref="AR275:AS275"/>
    <mergeCell ref="BD275:BE275"/>
    <mergeCell ref="BG275:BH275"/>
    <mergeCell ref="Q241:R241"/>
    <mergeCell ref="W241:X241"/>
    <mergeCell ref="AF241:AG241"/>
    <mergeCell ref="AR241:AS241"/>
    <mergeCell ref="BD241:BE241"/>
    <mergeCell ref="BG241:BH241"/>
    <mergeCell ref="Q207:R207"/>
    <mergeCell ref="W207:X207"/>
    <mergeCell ref="AF207:AG207"/>
    <mergeCell ref="AR207:AS207"/>
    <mergeCell ref="BD207:BE207"/>
    <mergeCell ref="BG207:BH207"/>
    <mergeCell ref="BD266:BE266"/>
    <mergeCell ref="BG266:BH266"/>
    <mergeCell ref="BG223:BH223"/>
    <mergeCell ref="BD224:BE224"/>
    <mergeCell ref="AI223:AJ223"/>
    <mergeCell ref="AL223:AM223"/>
    <mergeCell ref="AO223:AP223"/>
    <mergeCell ref="AR223:AS223"/>
    <mergeCell ref="AU223:AV223"/>
    <mergeCell ref="AX223:AY223"/>
    <mergeCell ref="BA223:BB223"/>
    <mergeCell ref="BD223:BE223"/>
    <mergeCell ref="BG228:BH228"/>
    <mergeCell ref="BG226:BH226"/>
    <mergeCell ref="T229:U229"/>
    <mergeCell ref="W229:X229"/>
    <mergeCell ref="Z229:AA229"/>
    <mergeCell ref="E96:F96"/>
    <mergeCell ref="H96:I96"/>
    <mergeCell ref="K96:L96"/>
    <mergeCell ref="N96:O96"/>
    <mergeCell ref="Q96:R96"/>
    <mergeCell ref="T96:U96"/>
    <mergeCell ref="W96:X96"/>
    <mergeCell ref="Z96:AA96"/>
    <mergeCell ref="AC96:AD96"/>
    <mergeCell ref="AF96:AG96"/>
    <mergeCell ref="AI96:AJ96"/>
    <mergeCell ref="AL96:AM96"/>
    <mergeCell ref="E164:F164"/>
    <mergeCell ref="H164:I164"/>
    <mergeCell ref="K164:L164"/>
    <mergeCell ref="N164:O164"/>
    <mergeCell ref="Q164:R164"/>
    <mergeCell ref="T164:U164"/>
    <mergeCell ref="W164:X164"/>
    <mergeCell ref="Z164:AA164"/>
    <mergeCell ref="AC164:AD164"/>
    <mergeCell ref="AF164:AG164"/>
    <mergeCell ref="AI164:AJ164"/>
    <mergeCell ref="AL164:AM164"/>
    <mergeCell ref="AL155:AM155"/>
    <mergeCell ref="H132:I132"/>
    <mergeCell ref="K132:L132"/>
    <mergeCell ref="N132:O132"/>
    <mergeCell ref="Z132:AA132"/>
    <mergeCell ref="AC132:AD132"/>
    <mergeCell ref="AL132:AM132"/>
    <mergeCell ref="A140:BK140"/>
    <mergeCell ref="BG164:BH164"/>
    <mergeCell ref="AU123:AV123"/>
    <mergeCell ref="BJ164:BK164"/>
    <mergeCell ref="W122:X122"/>
    <mergeCell ref="Z122:AA122"/>
    <mergeCell ref="AC122:AD122"/>
    <mergeCell ref="AF122:AG122"/>
    <mergeCell ref="AI122:AJ122"/>
    <mergeCell ref="AL122:AM122"/>
    <mergeCell ref="AO122:AP122"/>
    <mergeCell ref="AR122:AS122"/>
    <mergeCell ref="AU122:AV122"/>
    <mergeCell ref="AX122:AY122"/>
    <mergeCell ref="BA123:BB123"/>
    <mergeCell ref="BG122:BH122"/>
    <mergeCell ref="BJ122:BK122"/>
    <mergeCell ref="BG123:BH123"/>
    <mergeCell ref="BJ123:BK123"/>
    <mergeCell ref="BD124:BE124"/>
    <mergeCell ref="BG124:BH124"/>
    <mergeCell ref="BJ127:BK127"/>
    <mergeCell ref="AX128:AY128"/>
    <mergeCell ref="BA128:BB128"/>
    <mergeCell ref="AC130:AD130"/>
    <mergeCell ref="AF130:AG130"/>
    <mergeCell ref="AI130:AJ130"/>
    <mergeCell ref="BG139:BH139"/>
    <mergeCell ref="BD155:BE155"/>
    <mergeCell ref="BG155:BH155"/>
    <mergeCell ref="AO155:AP155"/>
    <mergeCell ref="AO132:AP132"/>
    <mergeCell ref="AU132:AV132"/>
    <mergeCell ref="K232:L232"/>
    <mergeCell ref="N232:O232"/>
    <mergeCell ref="Q232:R232"/>
    <mergeCell ref="T232:U232"/>
    <mergeCell ref="W232:X232"/>
    <mergeCell ref="Z232:AA232"/>
    <mergeCell ref="AC232:AD232"/>
    <mergeCell ref="AF232:AG232"/>
    <mergeCell ref="AI232:AJ232"/>
    <mergeCell ref="AL232:AM232"/>
    <mergeCell ref="AO232:AP232"/>
    <mergeCell ref="AR232:AS232"/>
    <mergeCell ref="AU232:AV232"/>
    <mergeCell ref="AX232:AY232"/>
    <mergeCell ref="BA232:BB232"/>
    <mergeCell ref="BD232:BE232"/>
    <mergeCell ref="BG232:BH232"/>
    <mergeCell ref="BJ232:BK232"/>
    <mergeCell ref="E198:F198"/>
    <mergeCell ref="H198:I198"/>
    <mergeCell ref="K198:L198"/>
    <mergeCell ref="N198:O198"/>
    <mergeCell ref="Q198:R198"/>
    <mergeCell ref="W198:X198"/>
    <mergeCell ref="Z198:AA198"/>
    <mergeCell ref="AC198:AD198"/>
    <mergeCell ref="AF198:AG198"/>
    <mergeCell ref="AI198:AJ198"/>
    <mergeCell ref="AL198:AM198"/>
    <mergeCell ref="BG300:BH300"/>
    <mergeCell ref="BJ300:BK300"/>
    <mergeCell ref="E266:F266"/>
    <mergeCell ref="H266:I266"/>
    <mergeCell ref="K266:L266"/>
    <mergeCell ref="N266:O266"/>
    <mergeCell ref="Q266:R266"/>
    <mergeCell ref="T266:U266"/>
    <mergeCell ref="W266:X266"/>
    <mergeCell ref="Z266:AA266"/>
    <mergeCell ref="AC266:AD266"/>
    <mergeCell ref="AF266:AG266"/>
    <mergeCell ref="AI266:AJ266"/>
    <mergeCell ref="AL266:AM266"/>
    <mergeCell ref="AO266:AP266"/>
    <mergeCell ref="AR266:AS266"/>
    <mergeCell ref="AU266:AV266"/>
    <mergeCell ref="AX266:AY266"/>
    <mergeCell ref="BA266:BB266"/>
    <mergeCell ref="AL275:AM275"/>
    <mergeCell ref="AO275:AP275"/>
    <mergeCell ref="AU275:AV275"/>
    <mergeCell ref="AX275:AY275"/>
    <mergeCell ref="BA275:BB275"/>
    <mergeCell ref="BJ275:BK275"/>
    <mergeCell ref="Q268:R268"/>
    <mergeCell ref="W268:X268"/>
    <mergeCell ref="AF268:AG268"/>
    <mergeCell ref="AR268:AS268"/>
    <mergeCell ref="BD268:BE268"/>
    <mergeCell ref="BG268:BH268"/>
    <mergeCell ref="AU268:AV268"/>
    <mergeCell ref="H300:I300"/>
    <mergeCell ref="K300:L300"/>
    <mergeCell ref="N300:O300"/>
    <mergeCell ref="Q300:R300"/>
    <mergeCell ref="T300:U300"/>
    <mergeCell ref="W300:X300"/>
    <mergeCell ref="Z300:AA300"/>
    <mergeCell ref="AC300:AD300"/>
    <mergeCell ref="AF300:AG300"/>
    <mergeCell ref="AI300:AJ300"/>
    <mergeCell ref="AL300:AM300"/>
    <mergeCell ref="AO300:AP300"/>
    <mergeCell ref="AR300:AS300"/>
    <mergeCell ref="AU300:AV300"/>
    <mergeCell ref="AX300:AY300"/>
    <mergeCell ref="BA300:BB300"/>
    <mergeCell ref="BD300:BE300"/>
    <mergeCell ref="Q275:R275"/>
    <mergeCell ref="W275:X275"/>
    <mergeCell ref="AF275:AG275"/>
    <mergeCell ref="BJ334:BK334"/>
    <mergeCell ref="E121:F121"/>
    <mergeCell ref="H121:I121"/>
    <mergeCell ref="K121:L121"/>
    <mergeCell ref="N121:O121"/>
    <mergeCell ref="Q121:R121"/>
    <mergeCell ref="T121:U121"/>
    <mergeCell ref="W121:X121"/>
    <mergeCell ref="Z121:AA121"/>
    <mergeCell ref="AC121:AD121"/>
    <mergeCell ref="AF121:AG121"/>
    <mergeCell ref="AI121:AJ121"/>
    <mergeCell ref="AL121:AM121"/>
    <mergeCell ref="AO121:AP121"/>
    <mergeCell ref="AR121:AS121"/>
    <mergeCell ref="AU121:AV121"/>
    <mergeCell ref="AX121:AY121"/>
    <mergeCell ref="BA121:BB121"/>
    <mergeCell ref="BD121:BE121"/>
    <mergeCell ref="BG121:BH121"/>
    <mergeCell ref="BJ121:BK121"/>
    <mergeCell ref="E122:F122"/>
    <mergeCell ref="H122:I122"/>
    <mergeCell ref="K122:L122"/>
    <mergeCell ref="N122:O122"/>
    <mergeCell ref="Q122:R122"/>
    <mergeCell ref="T122:U122"/>
    <mergeCell ref="E123:F123"/>
    <mergeCell ref="H123:I123"/>
    <mergeCell ref="BJ266:BK266"/>
    <mergeCell ref="E300:F300"/>
    <mergeCell ref="BD122:BE122"/>
    <mergeCell ref="AO198:AP198"/>
    <mergeCell ref="AR198:AS198"/>
    <mergeCell ref="AU198:AV198"/>
    <mergeCell ref="AX198:AY198"/>
    <mergeCell ref="BA198:BB198"/>
    <mergeCell ref="BA122:BB122"/>
    <mergeCell ref="AF139:AG139"/>
    <mergeCell ref="AR139:AS139"/>
    <mergeCell ref="BD139:BE139"/>
    <mergeCell ref="BA302:BB302"/>
    <mergeCell ref="N234:O234"/>
    <mergeCell ref="Z234:AA234"/>
    <mergeCell ref="AC234:AD234"/>
    <mergeCell ref="AL234:AM234"/>
    <mergeCell ref="BD123:BE123"/>
    <mergeCell ref="AO164:AP164"/>
    <mergeCell ref="AR164:AS164"/>
    <mergeCell ref="AU164:AV164"/>
    <mergeCell ref="AX164:AY164"/>
    <mergeCell ref="BA164:BB164"/>
    <mergeCell ref="BD164:BE164"/>
    <mergeCell ref="AI124:AJ124"/>
    <mergeCell ref="AL124:AM124"/>
    <mergeCell ref="AO124:AP124"/>
    <mergeCell ref="AR124:AS124"/>
    <mergeCell ref="AU124:AV124"/>
    <mergeCell ref="AX124:AY124"/>
    <mergeCell ref="BA124:BB124"/>
    <mergeCell ref="AL130:AM130"/>
    <mergeCell ref="AO130:AP130"/>
    <mergeCell ref="AR130:AS130"/>
    <mergeCell ref="AU130:AV130"/>
    <mergeCell ref="Q334:R334"/>
    <mergeCell ref="T334:U334"/>
    <mergeCell ref="W334:X334"/>
    <mergeCell ref="Z334:AA334"/>
    <mergeCell ref="AC334:AD334"/>
    <mergeCell ref="AF334:AG334"/>
    <mergeCell ref="AI334:AJ334"/>
    <mergeCell ref="AL334:AM334"/>
    <mergeCell ref="BJ124:BK124"/>
    <mergeCell ref="BD125:BE125"/>
    <mergeCell ref="BG125:BH125"/>
    <mergeCell ref="BJ125:BK125"/>
    <mergeCell ref="K123:L123"/>
    <mergeCell ref="N123:O123"/>
    <mergeCell ref="Q123:R123"/>
    <mergeCell ref="T123:U123"/>
    <mergeCell ref="W123:X123"/>
    <mergeCell ref="Z123:AA123"/>
    <mergeCell ref="AC123:AD123"/>
    <mergeCell ref="AF123:AG123"/>
    <mergeCell ref="AI123:AJ123"/>
    <mergeCell ref="AL123:AM123"/>
    <mergeCell ref="AO123:AP123"/>
    <mergeCell ref="AR123:AS123"/>
    <mergeCell ref="AX123:AY123"/>
    <mergeCell ref="N124:O124"/>
    <mergeCell ref="Q124:R124"/>
    <mergeCell ref="T124:U124"/>
    <mergeCell ref="W124:X124"/>
    <mergeCell ref="Z124:AA124"/>
    <mergeCell ref="AC124:AD124"/>
    <mergeCell ref="AF124:AG124"/>
    <mergeCell ref="E125:F125"/>
    <mergeCell ref="H125:I125"/>
    <mergeCell ref="K125:L125"/>
    <mergeCell ref="N125:O125"/>
    <mergeCell ref="Q125:R125"/>
    <mergeCell ref="T125:U125"/>
    <mergeCell ref="W125:X125"/>
    <mergeCell ref="Z125:AA125"/>
    <mergeCell ref="AC125:AD125"/>
    <mergeCell ref="AF125:AG125"/>
    <mergeCell ref="AI125:AJ125"/>
    <mergeCell ref="AL125:AM125"/>
    <mergeCell ref="AO125:AP125"/>
    <mergeCell ref="AR125:AS125"/>
    <mergeCell ref="AU125:AV125"/>
    <mergeCell ref="AX125:AY125"/>
    <mergeCell ref="BA125:BB125"/>
    <mergeCell ref="E124:F124"/>
    <mergeCell ref="H124:I124"/>
    <mergeCell ref="K124:L124"/>
    <mergeCell ref="BD126:BE126"/>
    <mergeCell ref="AI126:AJ126"/>
    <mergeCell ref="AL126:AM126"/>
    <mergeCell ref="AO126:AP126"/>
    <mergeCell ref="AR126:AS126"/>
    <mergeCell ref="AU126:AV126"/>
    <mergeCell ref="AX126:AY126"/>
    <mergeCell ref="BA126:BB126"/>
    <mergeCell ref="BG126:BH126"/>
    <mergeCell ref="BJ126:BK126"/>
    <mergeCell ref="E127:F127"/>
    <mergeCell ref="H127:I127"/>
    <mergeCell ref="K127:L127"/>
    <mergeCell ref="N127:O127"/>
    <mergeCell ref="Q127:R127"/>
    <mergeCell ref="T127:U127"/>
    <mergeCell ref="W127:X127"/>
    <mergeCell ref="Z127:AA127"/>
    <mergeCell ref="AC127:AD127"/>
    <mergeCell ref="AF127:AG127"/>
    <mergeCell ref="AI127:AJ127"/>
    <mergeCell ref="AL127:AM127"/>
    <mergeCell ref="AO127:AP127"/>
    <mergeCell ref="AR127:AS127"/>
    <mergeCell ref="AU127:AV127"/>
    <mergeCell ref="AX127:AY127"/>
    <mergeCell ref="BA127:BB127"/>
    <mergeCell ref="BD127:BE127"/>
    <mergeCell ref="BG127:BH127"/>
    <mergeCell ref="E126:F126"/>
    <mergeCell ref="H126:I126"/>
    <mergeCell ref="E128:F128"/>
    <mergeCell ref="H128:I128"/>
    <mergeCell ref="K128:L128"/>
    <mergeCell ref="N128:O128"/>
    <mergeCell ref="Q128:R128"/>
    <mergeCell ref="T128:U128"/>
    <mergeCell ref="W128:X128"/>
    <mergeCell ref="Z128:AA128"/>
    <mergeCell ref="AC128:AD128"/>
    <mergeCell ref="AF128:AG128"/>
    <mergeCell ref="AI128:AJ128"/>
    <mergeCell ref="AL128:AM128"/>
    <mergeCell ref="AO128:AP128"/>
    <mergeCell ref="AR128:AS128"/>
    <mergeCell ref="AU128:AV128"/>
    <mergeCell ref="K126:L126"/>
    <mergeCell ref="N126:O126"/>
    <mergeCell ref="Q126:R126"/>
    <mergeCell ref="T126:U126"/>
    <mergeCell ref="W126:X126"/>
    <mergeCell ref="Z126:AA126"/>
    <mergeCell ref="AC126:AD126"/>
    <mergeCell ref="AF126:AG126"/>
    <mergeCell ref="AX130:AY130"/>
    <mergeCell ref="BA130:BB130"/>
    <mergeCell ref="BD128:BE128"/>
    <mergeCell ref="BG128:BH128"/>
    <mergeCell ref="BJ128:BK128"/>
    <mergeCell ref="E129:F129"/>
    <mergeCell ref="H129:I129"/>
    <mergeCell ref="K129:L129"/>
    <mergeCell ref="N129:O129"/>
    <mergeCell ref="Q129:R129"/>
    <mergeCell ref="T129:U129"/>
    <mergeCell ref="W129:X129"/>
    <mergeCell ref="Z129:AA129"/>
    <mergeCell ref="AC129:AD129"/>
    <mergeCell ref="AF129:AG129"/>
    <mergeCell ref="AI129:AJ129"/>
    <mergeCell ref="AL129:AM129"/>
    <mergeCell ref="AO129:AP129"/>
    <mergeCell ref="AR129:AS129"/>
    <mergeCell ref="AU129:AV129"/>
    <mergeCell ref="AX129:AY129"/>
    <mergeCell ref="BA129:BB129"/>
    <mergeCell ref="BD129:BE129"/>
    <mergeCell ref="BG129:BH129"/>
    <mergeCell ref="BJ129:BK129"/>
    <mergeCell ref="BM3:BS7"/>
    <mergeCell ref="BD130:BE130"/>
    <mergeCell ref="BG130:BH130"/>
    <mergeCell ref="BJ130:BK130"/>
    <mergeCell ref="E131:F131"/>
    <mergeCell ref="H131:I131"/>
    <mergeCell ref="K131:L131"/>
    <mergeCell ref="N131:O131"/>
    <mergeCell ref="Q131:R131"/>
    <mergeCell ref="T131:U131"/>
    <mergeCell ref="W131:X131"/>
    <mergeCell ref="Z131:AA131"/>
    <mergeCell ref="AC131:AD131"/>
    <mergeCell ref="AF131:AG131"/>
    <mergeCell ref="AI131:AJ131"/>
    <mergeCell ref="AL131:AM131"/>
    <mergeCell ref="AO131:AP131"/>
    <mergeCell ref="AR131:AS131"/>
    <mergeCell ref="AU131:AV131"/>
    <mergeCell ref="AX131:AY131"/>
    <mergeCell ref="BA131:BB131"/>
    <mergeCell ref="BD131:BE131"/>
    <mergeCell ref="BG131:BH131"/>
    <mergeCell ref="BJ131:BK131"/>
    <mergeCell ref="E130:F130"/>
    <mergeCell ref="H130:I130"/>
    <mergeCell ref="K130:L130"/>
    <mergeCell ref="N130:O130"/>
    <mergeCell ref="Q130:R130"/>
    <mergeCell ref="T130:U130"/>
    <mergeCell ref="W130:X130"/>
    <mergeCell ref="Z130:AA130"/>
  </mergeCells>
  <conditionalFormatting sqref="E389:E401">
    <cfRule type="expression" dxfId="277" priority="336">
      <formula>E389&lt;=#REF!</formula>
    </cfRule>
  </conditionalFormatting>
  <conditionalFormatting sqref="E357 E368:E376">
    <cfRule type="cellIs" dxfId="276" priority="337" stopIfTrue="1" operator="equal">
      <formula>"Nein"</formula>
    </cfRule>
    <cfRule type="cellIs" dxfId="275" priority="338" stopIfTrue="1" operator="equal">
      <formula>"Ja"</formula>
    </cfRule>
  </conditionalFormatting>
  <conditionalFormatting sqref="H389:H401 K389:K401 N389:N401 Q389:Q401">
    <cfRule type="expression" dxfId="274" priority="333">
      <formula>H389&lt;=#REF!</formula>
    </cfRule>
  </conditionalFormatting>
  <conditionalFormatting sqref="H357 K357 N357 Q357 Q368:Q376 N368:N376 K368:K376 H368:H376">
    <cfRule type="cellIs" dxfId="273" priority="334" stopIfTrue="1" operator="equal">
      <formula>"Nein"</formula>
    </cfRule>
    <cfRule type="cellIs" dxfId="272" priority="335" stopIfTrue="1" operator="equal">
      <formula>"Ja"</formula>
    </cfRule>
  </conditionalFormatting>
  <conditionalFormatting sqref="E345:E346">
    <cfRule type="cellIs" dxfId="271" priority="307" stopIfTrue="1" operator="equal">
      <formula>"Nein"</formula>
    </cfRule>
    <cfRule type="cellIs" dxfId="270" priority="308" stopIfTrue="1" operator="equal">
      <formula>"Ja"</formula>
    </cfRule>
  </conditionalFormatting>
  <conditionalFormatting sqref="H345:H346 K345:K346 N345:N346 Q345:Q346">
    <cfRule type="cellIs" dxfId="269" priority="305" stopIfTrue="1" operator="equal">
      <formula>"Nein"</formula>
    </cfRule>
    <cfRule type="cellIs" dxfId="268" priority="306" stopIfTrue="1" operator="equal">
      <formula>"Ja"</formula>
    </cfRule>
  </conditionalFormatting>
  <conditionalFormatting sqref="T389:T401">
    <cfRule type="expression" dxfId="267" priority="260">
      <formula>T389&lt;=#REF!</formula>
    </cfRule>
  </conditionalFormatting>
  <conditionalFormatting sqref="T357 T368:T376">
    <cfRule type="cellIs" dxfId="266" priority="261" stopIfTrue="1" operator="equal">
      <formula>"Nein"</formula>
    </cfRule>
    <cfRule type="cellIs" dxfId="265" priority="262" stopIfTrue="1" operator="equal">
      <formula>"Ja"</formula>
    </cfRule>
  </conditionalFormatting>
  <conditionalFormatting sqref="W389:W401 Z389:Z401 AC389:AC401 AF389:AF401">
    <cfRule type="expression" dxfId="264" priority="257">
      <formula>W389&lt;=#REF!</formula>
    </cfRule>
  </conditionalFormatting>
  <conditionalFormatting sqref="W357 Z357 AC357 AF357 AF368:AF376 AC368:AC376 Z368:Z376 W368:W376">
    <cfRule type="cellIs" dxfId="263" priority="258" stopIfTrue="1" operator="equal">
      <formula>"Nein"</formula>
    </cfRule>
    <cfRule type="cellIs" dxfId="262" priority="259" stopIfTrue="1" operator="equal">
      <formula>"Ja"</formula>
    </cfRule>
  </conditionalFormatting>
  <conditionalFormatting sqref="T345:T346">
    <cfRule type="cellIs" dxfId="261" priority="255" stopIfTrue="1" operator="equal">
      <formula>"Nein"</formula>
    </cfRule>
    <cfRule type="cellIs" dxfId="260" priority="256" stopIfTrue="1" operator="equal">
      <formula>"Ja"</formula>
    </cfRule>
  </conditionalFormatting>
  <conditionalFormatting sqref="W345:W346 Z345:Z346 AC345:AC346 AF345:AF346">
    <cfRule type="cellIs" dxfId="259" priority="253" stopIfTrue="1" operator="equal">
      <formula>"Nein"</formula>
    </cfRule>
    <cfRule type="cellIs" dxfId="258" priority="254" stopIfTrue="1" operator="equal">
      <formula>"Ja"</formula>
    </cfRule>
  </conditionalFormatting>
  <conditionalFormatting sqref="AI389:AI401">
    <cfRule type="expression" dxfId="257" priority="250">
      <formula>AI389&lt;=#REF!</formula>
    </cfRule>
  </conditionalFormatting>
  <conditionalFormatting sqref="AI357 AI368:AI376">
    <cfRule type="cellIs" dxfId="256" priority="251" stopIfTrue="1" operator="equal">
      <formula>"Nein"</formula>
    </cfRule>
    <cfRule type="cellIs" dxfId="255" priority="252" stopIfTrue="1" operator="equal">
      <formula>"Ja"</formula>
    </cfRule>
  </conditionalFormatting>
  <conditionalFormatting sqref="AL389:AL401 AO389:AO401 AR389:AR401 AU389:AU401">
    <cfRule type="expression" dxfId="254" priority="247">
      <formula>AL389&lt;=#REF!</formula>
    </cfRule>
  </conditionalFormatting>
  <conditionalFormatting sqref="AL357 AO357 AR357 AU357 AU368:AU376 AR368:AR376 AO368:AO376 AL368:AL376">
    <cfRule type="cellIs" dxfId="253" priority="248" stopIfTrue="1" operator="equal">
      <formula>"Nein"</formula>
    </cfRule>
    <cfRule type="cellIs" dxfId="252" priority="249" stopIfTrue="1" operator="equal">
      <formula>"Ja"</formula>
    </cfRule>
  </conditionalFormatting>
  <conditionalFormatting sqref="AI345:AI346">
    <cfRule type="cellIs" dxfId="251" priority="245" stopIfTrue="1" operator="equal">
      <formula>"Nein"</formula>
    </cfRule>
    <cfRule type="cellIs" dxfId="250" priority="246" stopIfTrue="1" operator="equal">
      <formula>"Ja"</formula>
    </cfRule>
  </conditionalFormatting>
  <conditionalFormatting sqref="AL345:AL346 AO345:AO346 AR345:AR346 AU345:AU346">
    <cfRule type="cellIs" dxfId="249" priority="243" stopIfTrue="1" operator="equal">
      <formula>"Nein"</formula>
    </cfRule>
    <cfRule type="cellIs" dxfId="248" priority="244" stopIfTrue="1" operator="equal">
      <formula>"Ja"</formula>
    </cfRule>
  </conditionalFormatting>
  <conditionalFormatting sqref="AX389:AX401">
    <cfRule type="expression" dxfId="247" priority="240">
      <formula>AX389&lt;=#REF!</formula>
    </cfRule>
  </conditionalFormatting>
  <conditionalFormatting sqref="AX357 AX368:AX376">
    <cfRule type="cellIs" dxfId="246" priority="241" stopIfTrue="1" operator="equal">
      <formula>"Nein"</formula>
    </cfRule>
    <cfRule type="cellIs" dxfId="245" priority="242" stopIfTrue="1" operator="equal">
      <formula>"Ja"</formula>
    </cfRule>
  </conditionalFormatting>
  <conditionalFormatting sqref="BA389:BA401 BD389:BD401 BG389:BG401 BJ389:BJ401">
    <cfRule type="expression" dxfId="244" priority="237">
      <formula>BA389&lt;=#REF!</formula>
    </cfRule>
  </conditionalFormatting>
  <conditionalFormatting sqref="BA357 BD357 BG357 BJ357 BJ368:BJ376 BG368:BG376 BD368:BD376 BA368:BA376">
    <cfRule type="cellIs" dxfId="243" priority="238" stopIfTrue="1" operator="equal">
      <formula>"Nein"</formula>
    </cfRule>
    <cfRule type="cellIs" dxfId="242" priority="239" stopIfTrue="1" operator="equal">
      <formula>"Ja"</formula>
    </cfRule>
  </conditionalFormatting>
  <conditionalFormatting sqref="AX345:AX346">
    <cfRule type="cellIs" dxfId="241" priority="235" stopIfTrue="1" operator="equal">
      <formula>"Nein"</formula>
    </cfRule>
    <cfRule type="cellIs" dxfId="240" priority="236" stopIfTrue="1" operator="equal">
      <formula>"Ja"</formula>
    </cfRule>
  </conditionalFormatting>
  <conditionalFormatting sqref="BA345:BA346 BD345:BD346 BG345:BG346 BJ345:BJ346">
    <cfRule type="cellIs" dxfId="239" priority="233" stopIfTrue="1" operator="equal">
      <formula>"Nein"</formula>
    </cfRule>
    <cfRule type="cellIs" dxfId="238" priority="234" stopIfTrue="1" operator="equal">
      <formula>"Ja"</formula>
    </cfRule>
  </conditionalFormatting>
  <conditionalFormatting sqref="E363:E367">
    <cfRule type="cellIs" dxfId="237" priority="231" stopIfTrue="1" operator="equal">
      <formula>"Nein"</formula>
    </cfRule>
    <cfRule type="cellIs" dxfId="236" priority="232" stopIfTrue="1" operator="equal">
      <formula>"Ja"</formula>
    </cfRule>
  </conditionalFormatting>
  <conditionalFormatting sqref="Q363:Q367 N363:N367 K363:K367 H363:H367">
    <cfRule type="cellIs" dxfId="235" priority="229" stopIfTrue="1" operator="equal">
      <formula>"Nein"</formula>
    </cfRule>
    <cfRule type="cellIs" dxfId="234" priority="230" stopIfTrue="1" operator="equal">
      <formula>"Ja"</formula>
    </cfRule>
  </conditionalFormatting>
  <conditionalFormatting sqref="T363:T367">
    <cfRule type="cellIs" dxfId="233" priority="227" stopIfTrue="1" operator="equal">
      <formula>"Nein"</formula>
    </cfRule>
    <cfRule type="cellIs" dxfId="232" priority="228" stopIfTrue="1" operator="equal">
      <formula>"Ja"</formula>
    </cfRule>
  </conditionalFormatting>
  <conditionalFormatting sqref="AF363:AF367 AC363:AC367 Z363:Z367 W363:W367">
    <cfRule type="cellIs" dxfId="231" priority="225" stopIfTrue="1" operator="equal">
      <formula>"Nein"</formula>
    </cfRule>
    <cfRule type="cellIs" dxfId="230" priority="226" stopIfTrue="1" operator="equal">
      <formula>"Ja"</formula>
    </cfRule>
  </conditionalFormatting>
  <conditionalFormatting sqref="AI363:AI367">
    <cfRule type="cellIs" dxfId="229" priority="223" stopIfTrue="1" operator="equal">
      <formula>"Nein"</formula>
    </cfRule>
    <cfRule type="cellIs" dxfId="228" priority="224" stopIfTrue="1" operator="equal">
      <formula>"Ja"</formula>
    </cfRule>
  </conditionalFormatting>
  <conditionalFormatting sqref="AU363:AU367 AR363:AR367 AO363:AO367 AL363:AL367">
    <cfRule type="cellIs" dxfId="227" priority="221" stopIfTrue="1" operator="equal">
      <formula>"Nein"</formula>
    </cfRule>
    <cfRule type="cellIs" dxfId="226" priority="222" stopIfTrue="1" operator="equal">
      <formula>"Ja"</formula>
    </cfRule>
  </conditionalFormatting>
  <conditionalFormatting sqref="AX363:AX367">
    <cfRule type="cellIs" dxfId="225" priority="219" stopIfTrue="1" operator="equal">
      <formula>"Nein"</formula>
    </cfRule>
    <cfRule type="cellIs" dxfId="224" priority="220" stopIfTrue="1" operator="equal">
      <formula>"Ja"</formula>
    </cfRule>
  </conditionalFormatting>
  <conditionalFormatting sqref="BJ363:BJ367 BG363:BG367 BD363:BD367 BA363:BA367">
    <cfRule type="cellIs" dxfId="223" priority="217" stopIfTrue="1" operator="equal">
      <formula>"Nein"</formula>
    </cfRule>
    <cfRule type="cellIs" dxfId="222" priority="218" stopIfTrue="1" operator="equal">
      <formula>"Ja"</formula>
    </cfRule>
  </conditionalFormatting>
  <conditionalFormatting sqref="E358:E362">
    <cfRule type="cellIs" dxfId="221" priority="215" stopIfTrue="1" operator="equal">
      <formula>"Nein"</formula>
    </cfRule>
    <cfRule type="cellIs" dxfId="220" priority="216" stopIfTrue="1" operator="equal">
      <formula>"Ja"</formula>
    </cfRule>
  </conditionalFormatting>
  <conditionalFormatting sqref="Q358:Q362 N358:N362 K358:K362 H358:H362">
    <cfRule type="cellIs" dxfId="219" priority="213" stopIfTrue="1" operator="equal">
      <formula>"Nein"</formula>
    </cfRule>
    <cfRule type="cellIs" dxfId="218" priority="214" stopIfTrue="1" operator="equal">
      <formula>"Ja"</formula>
    </cfRule>
  </conditionalFormatting>
  <conditionalFormatting sqref="T358:T362">
    <cfRule type="cellIs" dxfId="217" priority="211" stopIfTrue="1" operator="equal">
      <formula>"Nein"</formula>
    </cfRule>
    <cfRule type="cellIs" dxfId="216" priority="212" stopIfTrue="1" operator="equal">
      <formula>"Ja"</formula>
    </cfRule>
  </conditionalFormatting>
  <conditionalFormatting sqref="AF358:AF362 AC358:AC362 Z358:Z362 W358:W362">
    <cfRule type="cellIs" dxfId="215" priority="209" stopIfTrue="1" operator="equal">
      <formula>"Nein"</formula>
    </cfRule>
    <cfRule type="cellIs" dxfId="214" priority="210" stopIfTrue="1" operator="equal">
      <formula>"Ja"</formula>
    </cfRule>
  </conditionalFormatting>
  <conditionalFormatting sqref="AI358:AI362">
    <cfRule type="cellIs" dxfId="213" priority="207" stopIfTrue="1" operator="equal">
      <formula>"Nein"</formula>
    </cfRule>
    <cfRule type="cellIs" dxfId="212" priority="208" stopIfTrue="1" operator="equal">
      <formula>"Ja"</formula>
    </cfRule>
  </conditionalFormatting>
  <conditionalFormatting sqref="AU358:AU362 AR358:AR362 AO358:AO362 AL358:AL362">
    <cfRule type="cellIs" dxfId="211" priority="205" stopIfTrue="1" operator="equal">
      <formula>"Nein"</formula>
    </cfRule>
    <cfRule type="cellIs" dxfId="210" priority="206" stopIfTrue="1" operator="equal">
      <formula>"Ja"</formula>
    </cfRule>
  </conditionalFormatting>
  <conditionalFormatting sqref="AX358:AX362">
    <cfRule type="cellIs" dxfId="209" priority="203" stopIfTrue="1" operator="equal">
      <formula>"Nein"</formula>
    </cfRule>
    <cfRule type="cellIs" dxfId="208" priority="204" stopIfTrue="1" operator="equal">
      <formula>"Ja"</formula>
    </cfRule>
  </conditionalFormatting>
  <conditionalFormatting sqref="BJ358:BJ362 BG358:BG362 BD358:BD362 BA358:BA362">
    <cfRule type="cellIs" dxfId="207" priority="201" stopIfTrue="1" operator="equal">
      <formula>"Nein"</formula>
    </cfRule>
    <cfRule type="cellIs" dxfId="206" priority="202" stopIfTrue="1" operator="equal">
      <formula>"Ja"</formula>
    </cfRule>
  </conditionalFormatting>
  <conditionalFormatting sqref="F270:F274">
    <cfRule type="cellIs" dxfId="205" priority="200" operator="equal">
      <formula>"Begründung ergänzen"</formula>
    </cfRule>
  </conditionalFormatting>
  <conditionalFormatting sqref="I270:I274">
    <cfRule type="cellIs" dxfId="204" priority="199" operator="equal">
      <formula>"Begründung ergänzen"</formula>
    </cfRule>
  </conditionalFormatting>
  <conditionalFormatting sqref="L270:L274">
    <cfRule type="cellIs" dxfId="203" priority="198" operator="equal">
      <formula>"Begründung ergänzen"</formula>
    </cfRule>
  </conditionalFormatting>
  <conditionalFormatting sqref="O270:O274">
    <cfRule type="cellIs" dxfId="202" priority="197" operator="equal">
      <formula>"Begründung ergänzen"</formula>
    </cfRule>
  </conditionalFormatting>
  <conditionalFormatting sqref="R270:R274">
    <cfRule type="cellIs" dxfId="201" priority="196" operator="equal">
      <formula>"Begründung ergänzen"</formula>
    </cfRule>
  </conditionalFormatting>
  <conditionalFormatting sqref="U270:U274">
    <cfRule type="cellIs" dxfId="200" priority="195" operator="equal">
      <formula>"Begründung ergänzen"</formula>
    </cfRule>
  </conditionalFormatting>
  <conditionalFormatting sqref="X270:X274">
    <cfRule type="cellIs" dxfId="199" priority="194" operator="equal">
      <formula>"Begründung ergänzen"</formula>
    </cfRule>
  </conditionalFormatting>
  <conditionalFormatting sqref="AA270:AA274">
    <cfRule type="cellIs" dxfId="198" priority="193" operator="equal">
      <formula>"Begründung ergänzen"</formula>
    </cfRule>
  </conditionalFormatting>
  <conditionalFormatting sqref="AD270:AD274">
    <cfRule type="cellIs" dxfId="197" priority="192" operator="equal">
      <formula>"Begründung ergänzen"</formula>
    </cfRule>
  </conditionalFormatting>
  <conditionalFormatting sqref="AG270:AG274">
    <cfRule type="cellIs" dxfId="196" priority="191" operator="equal">
      <formula>"Begründung ergänzen"</formula>
    </cfRule>
  </conditionalFormatting>
  <conditionalFormatting sqref="AJ270:AJ274">
    <cfRule type="cellIs" dxfId="195" priority="190" operator="equal">
      <formula>"Begründung ergänzen"</formula>
    </cfRule>
  </conditionalFormatting>
  <conditionalFormatting sqref="AM270:AM274">
    <cfRule type="cellIs" dxfId="194" priority="189" operator="equal">
      <formula>"Begründung ergänzen"</formula>
    </cfRule>
  </conditionalFormatting>
  <conditionalFormatting sqref="AP270:AP274">
    <cfRule type="cellIs" dxfId="193" priority="188" operator="equal">
      <formula>"Begründung ergänzen"</formula>
    </cfRule>
  </conditionalFormatting>
  <conditionalFormatting sqref="AS270:AS274">
    <cfRule type="cellIs" dxfId="192" priority="187" operator="equal">
      <formula>"Begründung ergänzen"</formula>
    </cfRule>
  </conditionalFormatting>
  <conditionalFormatting sqref="AV270:AV274">
    <cfRule type="cellIs" dxfId="191" priority="186" operator="equal">
      <formula>"Begründung ergänzen"</formula>
    </cfRule>
  </conditionalFormatting>
  <conditionalFormatting sqref="AY270:AY274">
    <cfRule type="cellIs" dxfId="190" priority="185" operator="equal">
      <formula>"Begründung ergänzen"</formula>
    </cfRule>
  </conditionalFormatting>
  <conditionalFormatting sqref="BB270:BB274">
    <cfRule type="cellIs" dxfId="189" priority="184" operator="equal">
      <formula>"Begründung ergänzen"</formula>
    </cfRule>
  </conditionalFormatting>
  <conditionalFormatting sqref="BE270:BE274">
    <cfRule type="cellIs" dxfId="188" priority="183" operator="equal">
      <formula>"Begründung ergänzen"</formula>
    </cfRule>
  </conditionalFormatting>
  <conditionalFormatting sqref="BH270:BH274">
    <cfRule type="cellIs" dxfId="187" priority="182" operator="equal">
      <formula>"Begründung ergänzen"</formula>
    </cfRule>
  </conditionalFormatting>
  <conditionalFormatting sqref="BK270:BK274">
    <cfRule type="cellIs" dxfId="186" priority="181" operator="equal">
      <formula>"Begründung ergänzen"</formula>
    </cfRule>
  </conditionalFormatting>
  <conditionalFormatting sqref="F304:F308">
    <cfRule type="cellIs" dxfId="185" priority="180" operator="equal">
      <formula>"Begründung ergänzen"</formula>
    </cfRule>
  </conditionalFormatting>
  <conditionalFormatting sqref="I304:I308">
    <cfRule type="cellIs" dxfId="184" priority="179" operator="equal">
      <formula>"Begründung ergänzen"</formula>
    </cfRule>
  </conditionalFormatting>
  <conditionalFormatting sqref="L304:L308">
    <cfRule type="cellIs" dxfId="183" priority="178" operator="equal">
      <formula>"Begründung ergänzen"</formula>
    </cfRule>
  </conditionalFormatting>
  <conditionalFormatting sqref="O304:O308">
    <cfRule type="cellIs" dxfId="182" priority="177" operator="equal">
      <formula>"Begründung ergänzen"</formula>
    </cfRule>
  </conditionalFormatting>
  <conditionalFormatting sqref="R304:R308">
    <cfRule type="cellIs" dxfId="181" priority="176" operator="equal">
      <formula>"Begründung ergänzen"</formula>
    </cfRule>
  </conditionalFormatting>
  <conditionalFormatting sqref="U304:U308">
    <cfRule type="cellIs" dxfId="180" priority="175" operator="equal">
      <formula>"Begründung ergänzen"</formula>
    </cfRule>
  </conditionalFormatting>
  <conditionalFormatting sqref="X304:X308">
    <cfRule type="cellIs" dxfId="179" priority="174" operator="equal">
      <formula>"Begründung ergänzen"</formula>
    </cfRule>
  </conditionalFormatting>
  <conditionalFormatting sqref="AA304:AA308">
    <cfRule type="cellIs" dxfId="178" priority="173" operator="equal">
      <formula>"Begründung ergänzen"</formula>
    </cfRule>
  </conditionalFormatting>
  <conditionalFormatting sqref="AD304:AD308">
    <cfRule type="cellIs" dxfId="177" priority="172" operator="equal">
      <formula>"Begründung ergänzen"</formula>
    </cfRule>
  </conditionalFormatting>
  <conditionalFormatting sqref="AG304:AG308">
    <cfRule type="cellIs" dxfId="176" priority="171" operator="equal">
      <formula>"Begründung ergänzen"</formula>
    </cfRule>
  </conditionalFormatting>
  <conditionalFormatting sqref="AJ304:AJ308">
    <cfRule type="cellIs" dxfId="175" priority="170" operator="equal">
      <formula>"Begründung ergänzen"</formula>
    </cfRule>
  </conditionalFormatting>
  <conditionalFormatting sqref="AM304:AM308">
    <cfRule type="cellIs" dxfId="174" priority="169" operator="equal">
      <formula>"Begründung ergänzen"</formula>
    </cfRule>
  </conditionalFormatting>
  <conditionalFormatting sqref="AP304:AP308">
    <cfRule type="cellIs" dxfId="173" priority="168" operator="equal">
      <formula>"Begründung ergänzen"</formula>
    </cfRule>
  </conditionalFormatting>
  <conditionalFormatting sqref="AS304:AS308">
    <cfRule type="cellIs" dxfId="172" priority="167" operator="equal">
      <formula>"Begründung ergänzen"</formula>
    </cfRule>
  </conditionalFormatting>
  <conditionalFormatting sqref="AV304:AV308">
    <cfRule type="cellIs" dxfId="171" priority="166" operator="equal">
      <formula>"Begründung ergänzen"</formula>
    </cfRule>
  </conditionalFormatting>
  <conditionalFormatting sqref="AY304:AY308">
    <cfRule type="cellIs" dxfId="170" priority="165" operator="equal">
      <formula>"Begründung ergänzen"</formula>
    </cfRule>
  </conditionalFormatting>
  <conditionalFormatting sqref="BB304:BB308">
    <cfRule type="cellIs" dxfId="169" priority="164" operator="equal">
      <formula>"Begründung ergänzen"</formula>
    </cfRule>
  </conditionalFormatting>
  <conditionalFormatting sqref="BE304:BE308">
    <cfRule type="cellIs" dxfId="168" priority="163" operator="equal">
      <formula>"Begründung ergänzen"</formula>
    </cfRule>
  </conditionalFormatting>
  <conditionalFormatting sqref="BH304:BH308">
    <cfRule type="cellIs" dxfId="167" priority="162" operator="equal">
      <formula>"Begründung ergänzen"</formula>
    </cfRule>
  </conditionalFormatting>
  <conditionalFormatting sqref="BK304:BK308">
    <cfRule type="cellIs" dxfId="166" priority="161" operator="equal">
      <formula>"Begründung ergänzen"</formula>
    </cfRule>
  </conditionalFormatting>
  <conditionalFormatting sqref="F338:F342">
    <cfRule type="cellIs" dxfId="165" priority="160" operator="equal">
      <formula>"Begründung ergänzen"</formula>
    </cfRule>
  </conditionalFormatting>
  <conditionalFormatting sqref="I338:I342">
    <cfRule type="cellIs" dxfId="164" priority="159" operator="equal">
      <formula>"Begründung ergänzen"</formula>
    </cfRule>
  </conditionalFormatting>
  <conditionalFormatting sqref="L338:L342">
    <cfRule type="cellIs" dxfId="163" priority="158" operator="equal">
      <formula>"Begründung ergänzen"</formula>
    </cfRule>
  </conditionalFormatting>
  <conditionalFormatting sqref="O338:O342">
    <cfRule type="cellIs" dxfId="162" priority="157" operator="equal">
      <formula>"Begründung ergänzen"</formula>
    </cfRule>
  </conditionalFormatting>
  <conditionalFormatting sqref="R338:R342">
    <cfRule type="cellIs" dxfId="161" priority="156" operator="equal">
      <formula>"Begründung ergänzen"</formula>
    </cfRule>
  </conditionalFormatting>
  <conditionalFormatting sqref="U338:U342">
    <cfRule type="cellIs" dxfId="160" priority="155" operator="equal">
      <formula>"Begründung ergänzen"</formula>
    </cfRule>
  </conditionalFormatting>
  <conditionalFormatting sqref="X338:X342">
    <cfRule type="cellIs" dxfId="159" priority="154" operator="equal">
      <formula>"Begründung ergänzen"</formula>
    </cfRule>
  </conditionalFormatting>
  <conditionalFormatting sqref="AA338:AA342">
    <cfRule type="cellIs" dxfId="158" priority="153" operator="equal">
      <formula>"Begründung ergänzen"</formula>
    </cfRule>
  </conditionalFormatting>
  <conditionalFormatting sqref="AD338:AD342">
    <cfRule type="cellIs" dxfId="157" priority="152" operator="equal">
      <formula>"Begründung ergänzen"</formula>
    </cfRule>
  </conditionalFormatting>
  <conditionalFormatting sqref="AG338:AG342">
    <cfRule type="cellIs" dxfId="156" priority="151" operator="equal">
      <formula>"Begründung ergänzen"</formula>
    </cfRule>
  </conditionalFormatting>
  <conditionalFormatting sqref="AJ338:AJ342">
    <cfRule type="cellIs" dxfId="155" priority="150" operator="equal">
      <formula>"Begründung ergänzen"</formula>
    </cfRule>
  </conditionalFormatting>
  <conditionalFormatting sqref="AM338:AM342">
    <cfRule type="cellIs" dxfId="154" priority="149" operator="equal">
      <formula>"Begründung ergänzen"</formula>
    </cfRule>
  </conditionalFormatting>
  <conditionalFormatting sqref="AP338:AP342">
    <cfRule type="cellIs" dxfId="153" priority="148" operator="equal">
      <formula>"Begründung ergänzen"</formula>
    </cfRule>
  </conditionalFormatting>
  <conditionalFormatting sqref="AS338:AS342">
    <cfRule type="cellIs" dxfId="152" priority="147" operator="equal">
      <formula>"Begründung ergänzen"</formula>
    </cfRule>
  </conditionalFormatting>
  <conditionalFormatting sqref="AV338:AV342">
    <cfRule type="cellIs" dxfId="151" priority="146" operator="equal">
      <formula>"Begründung ergänzen"</formula>
    </cfRule>
  </conditionalFormatting>
  <conditionalFormatting sqref="AY338:AY342">
    <cfRule type="cellIs" dxfId="150" priority="145" operator="equal">
      <formula>"Begründung ergänzen"</formula>
    </cfRule>
  </conditionalFormatting>
  <conditionalFormatting sqref="BB338:BB342">
    <cfRule type="cellIs" dxfId="149" priority="144" operator="equal">
      <formula>"Begründung ergänzen"</formula>
    </cfRule>
  </conditionalFormatting>
  <conditionalFormatting sqref="BE338:BE342">
    <cfRule type="cellIs" dxfId="148" priority="143" operator="equal">
      <formula>"Begründung ergänzen"</formula>
    </cfRule>
  </conditionalFormatting>
  <conditionalFormatting sqref="BH338:BH342">
    <cfRule type="cellIs" dxfId="147" priority="142" operator="equal">
      <formula>"Begründung ergänzen"</formula>
    </cfRule>
  </conditionalFormatting>
  <conditionalFormatting sqref="BK338:BK342">
    <cfRule type="cellIs" dxfId="146" priority="141" operator="equal">
      <formula>"Begründung ergänzen"</formula>
    </cfRule>
  </conditionalFormatting>
  <conditionalFormatting sqref="F236:F240">
    <cfRule type="cellIs" dxfId="145" priority="140" operator="equal">
      <formula>"Begründung ergänzen"</formula>
    </cfRule>
  </conditionalFormatting>
  <conditionalFormatting sqref="I236:I240">
    <cfRule type="cellIs" dxfId="144" priority="139" operator="equal">
      <formula>"Begründung ergänzen"</formula>
    </cfRule>
  </conditionalFormatting>
  <conditionalFormatting sqref="L236:L240">
    <cfRule type="cellIs" dxfId="143" priority="138" operator="equal">
      <formula>"Begründung ergänzen"</formula>
    </cfRule>
  </conditionalFormatting>
  <conditionalFormatting sqref="O236:O240">
    <cfRule type="cellIs" dxfId="142" priority="137" operator="equal">
      <formula>"Begründung ergänzen"</formula>
    </cfRule>
  </conditionalFormatting>
  <conditionalFormatting sqref="R236:R240">
    <cfRule type="cellIs" dxfId="141" priority="136" operator="equal">
      <formula>"Begründung ergänzen"</formula>
    </cfRule>
  </conditionalFormatting>
  <conditionalFormatting sqref="U236:U240">
    <cfRule type="cellIs" dxfId="140" priority="135" operator="equal">
      <formula>"Begründung ergänzen"</formula>
    </cfRule>
  </conditionalFormatting>
  <conditionalFormatting sqref="X236:X240">
    <cfRule type="cellIs" dxfId="139" priority="134" operator="equal">
      <formula>"Begründung ergänzen"</formula>
    </cfRule>
  </conditionalFormatting>
  <conditionalFormatting sqref="AA236:AA240">
    <cfRule type="cellIs" dxfId="138" priority="133" operator="equal">
      <formula>"Begründung ergänzen"</formula>
    </cfRule>
  </conditionalFormatting>
  <conditionalFormatting sqref="AD236:AD240">
    <cfRule type="cellIs" dxfId="137" priority="132" operator="equal">
      <formula>"Begründung ergänzen"</formula>
    </cfRule>
  </conditionalFormatting>
  <conditionalFormatting sqref="AG236:AG240">
    <cfRule type="cellIs" dxfId="136" priority="131" operator="equal">
      <formula>"Begründung ergänzen"</formula>
    </cfRule>
  </conditionalFormatting>
  <conditionalFormatting sqref="AJ236:AJ240">
    <cfRule type="cellIs" dxfId="135" priority="130" operator="equal">
      <formula>"Begründung ergänzen"</formula>
    </cfRule>
  </conditionalFormatting>
  <conditionalFormatting sqref="AM236:AM240">
    <cfRule type="cellIs" dxfId="134" priority="129" operator="equal">
      <formula>"Begründung ergänzen"</formula>
    </cfRule>
  </conditionalFormatting>
  <conditionalFormatting sqref="AP236:AP240">
    <cfRule type="cellIs" dxfId="133" priority="128" operator="equal">
      <formula>"Begründung ergänzen"</formula>
    </cfRule>
  </conditionalFormatting>
  <conditionalFormatting sqref="AS236:AS240">
    <cfRule type="cellIs" dxfId="132" priority="127" operator="equal">
      <formula>"Begründung ergänzen"</formula>
    </cfRule>
  </conditionalFormatting>
  <conditionalFormatting sqref="AV236:AV240">
    <cfRule type="cellIs" dxfId="131" priority="126" operator="equal">
      <formula>"Begründung ergänzen"</formula>
    </cfRule>
  </conditionalFormatting>
  <conditionalFormatting sqref="AY236:AY240">
    <cfRule type="cellIs" dxfId="130" priority="125" operator="equal">
      <formula>"Begründung ergänzen"</formula>
    </cfRule>
  </conditionalFormatting>
  <conditionalFormatting sqref="BB236:BB240">
    <cfRule type="cellIs" dxfId="129" priority="124" operator="equal">
      <formula>"Begründung ergänzen"</formula>
    </cfRule>
  </conditionalFormatting>
  <conditionalFormatting sqref="BE236:BE240">
    <cfRule type="cellIs" dxfId="128" priority="123" operator="equal">
      <formula>"Begründung ergänzen"</formula>
    </cfRule>
  </conditionalFormatting>
  <conditionalFormatting sqref="BH236:BH240">
    <cfRule type="cellIs" dxfId="127" priority="122" operator="equal">
      <formula>"Begründung ergänzen"</formula>
    </cfRule>
  </conditionalFormatting>
  <conditionalFormatting sqref="BK236:BK240">
    <cfRule type="cellIs" dxfId="126" priority="121" operator="equal">
      <formula>"Begründung ergänzen"</formula>
    </cfRule>
  </conditionalFormatting>
  <conditionalFormatting sqref="F202:F206">
    <cfRule type="cellIs" dxfId="125" priority="120" operator="equal">
      <formula>"Begründung ergänzen"</formula>
    </cfRule>
  </conditionalFormatting>
  <conditionalFormatting sqref="I202:I206">
    <cfRule type="cellIs" dxfId="124" priority="119" operator="equal">
      <formula>"Begründung ergänzen"</formula>
    </cfRule>
  </conditionalFormatting>
  <conditionalFormatting sqref="L202:L206">
    <cfRule type="cellIs" dxfId="123" priority="118" operator="equal">
      <formula>"Begründung ergänzen"</formula>
    </cfRule>
  </conditionalFormatting>
  <conditionalFormatting sqref="O202:O206">
    <cfRule type="cellIs" dxfId="122" priority="117" operator="equal">
      <formula>"Begründung ergänzen"</formula>
    </cfRule>
  </conditionalFormatting>
  <conditionalFormatting sqref="R202:R206">
    <cfRule type="cellIs" dxfId="121" priority="116" operator="equal">
      <formula>"Begründung ergänzen"</formula>
    </cfRule>
  </conditionalFormatting>
  <conditionalFormatting sqref="U202:U206">
    <cfRule type="cellIs" dxfId="120" priority="115" operator="equal">
      <formula>"Begründung ergänzen"</formula>
    </cfRule>
  </conditionalFormatting>
  <conditionalFormatting sqref="X202:X206">
    <cfRule type="cellIs" dxfId="119" priority="114" operator="equal">
      <formula>"Begründung ergänzen"</formula>
    </cfRule>
  </conditionalFormatting>
  <conditionalFormatting sqref="AA202:AA206">
    <cfRule type="cellIs" dxfId="118" priority="113" operator="equal">
      <formula>"Begründung ergänzen"</formula>
    </cfRule>
  </conditionalFormatting>
  <conditionalFormatting sqref="AD202:AD206">
    <cfRule type="cellIs" dxfId="117" priority="112" operator="equal">
      <formula>"Begründung ergänzen"</formula>
    </cfRule>
  </conditionalFormatting>
  <conditionalFormatting sqref="AG202:AG206">
    <cfRule type="cellIs" dxfId="116" priority="111" operator="equal">
      <formula>"Begründung ergänzen"</formula>
    </cfRule>
  </conditionalFormatting>
  <conditionalFormatting sqref="AJ202:AJ206">
    <cfRule type="cellIs" dxfId="115" priority="110" operator="equal">
      <formula>"Begründung ergänzen"</formula>
    </cfRule>
  </conditionalFormatting>
  <conditionalFormatting sqref="AM202:AM206">
    <cfRule type="cellIs" dxfId="114" priority="109" operator="equal">
      <formula>"Begründung ergänzen"</formula>
    </cfRule>
  </conditionalFormatting>
  <conditionalFormatting sqref="AP202:AP206">
    <cfRule type="cellIs" dxfId="113" priority="108" operator="equal">
      <formula>"Begründung ergänzen"</formula>
    </cfRule>
  </conditionalFormatting>
  <conditionalFormatting sqref="AS202:AS206">
    <cfRule type="cellIs" dxfId="112" priority="107" operator="equal">
      <formula>"Begründung ergänzen"</formula>
    </cfRule>
  </conditionalFormatting>
  <conditionalFormatting sqref="AV202:AV206">
    <cfRule type="cellIs" dxfId="111" priority="106" operator="equal">
      <formula>"Begründung ergänzen"</formula>
    </cfRule>
  </conditionalFormatting>
  <conditionalFormatting sqref="AY202:AY206">
    <cfRule type="cellIs" dxfId="110" priority="105" operator="equal">
      <formula>"Begründung ergänzen"</formula>
    </cfRule>
  </conditionalFormatting>
  <conditionalFormatting sqref="BB202:BB206">
    <cfRule type="cellIs" dxfId="109" priority="104" operator="equal">
      <formula>"Begründung ergänzen"</formula>
    </cfRule>
  </conditionalFormatting>
  <conditionalFormatting sqref="BE202:BE206">
    <cfRule type="cellIs" dxfId="108" priority="103" operator="equal">
      <formula>"Begründung ergänzen"</formula>
    </cfRule>
  </conditionalFormatting>
  <conditionalFormatting sqref="BH202:BH206">
    <cfRule type="cellIs" dxfId="107" priority="102" operator="equal">
      <formula>"Begründung ergänzen"</formula>
    </cfRule>
  </conditionalFormatting>
  <conditionalFormatting sqref="BK202:BK206">
    <cfRule type="cellIs" dxfId="106" priority="101" operator="equal">
      <formula>"Begründung ergänzen"</formula>
    </cfRule>
  </conditionalFormatting>
  <conditionalFormatting sqref="F168:F172">
    <cfRule type="cellIs" dxfId="105" priority="100" operator="equal">
      <formula>"Begründung ergänzen"</formula>
    </cfRule>
  </conditionalFormatting>
  <conditionalFormatting sqref="I168:I172">
    <cfRule type="cellIs" dxfId="104" priority="99" operator="equal">
      <formula>"Begründung ergänzen"</formula>
    </cfRule>
  </conditionalFormatting>
  <conditionalFormatting sqref="L168:L172">
    <cfRule type="cellIs" dxfId="103" priority="98" operator="equal">
      <formula>"Begründung ergänzen"</formula>
    </cfRule>
  </conditionalFormatting>
  <conditionalFormatting sqref="O168:O172">
    <cfRule type="cellIs" dxfId="102" priority="97" operator="equal">
      <formula>"Begründung ergänzen"</formula>
    </cfRule>
  </conditionalFormatting>
  <conditionalFormatting sqref="R168:R172">
    <cfRule type="cellIs" dxfId="101" priority="96" operator="equal">
      <formula>"Begründung ergänzen"</formula>
    </cfRule>
  </conditionalFormatting>
  <conditionalFormatting sqref="U168:U172">
    <cfRule type="cellIs" dxfId="100" priority="95" operator="equal">
      <formula>"Begründung ergänzen"</formula>
    </cfRule>
  </conditionalFormatting>
  <conditionalFormatting sqref="X168:X172">
    <cfRule type="cellIs" dxfId="99" priority="94" operator="equal">
      <formula>"Begründung ergänzen"</formula>
    </cfRule>
  </conditionalFormatting>
  <conditionalFormatting sqref="AA168:AA172">
    <cfRule type="cellIs" dxfId="98" priority="93" operator="equal">
      <formula>"Begründung ergänzen"</formula>
    </cfRule>
  </conditionalFormatting>
  <conditionalFormatting sqref="AD168:AD172">
    <cfRule type="cellIs" dxfId="97" priority="92" operator="equal">
      <formula>"Begründung ergänzen"</formula>
    </cfRule>
  </conditionalFormatting>
  <conditionalFormatting sqref="AG168:AG172">
    <cfRule type="cellIs" dxfId="96" priority="91" operator="equal">
      <formula>"Begründung ergänzen"</formula>
    </cfRule>
  </conditionalFormatting>
  <conditionalFormatting sqref="AJ168:AJ172">
    <cfRule type="cellIs" dxfId="95" priority="90" operator="equal">
      <formula>"Begründung ergänzen"</formula>
    </cfRule>
  </conditionalFormatting>
  <conditionalFormatting sqref="AM168:AM172">
    <cfRule type="cellIs" dxfId="94" priority="89" operator="equal">
      <formula>"Begründung ergänzen"</formula>
    </cfRule>
  </conditionalFormatting>
  <conditionalFormatting sqref="AP168:AP172">
    <cfRule type="cellIs" dxfId="93" priority="88" operator="equal">
      <formula>"Begründung ergänzen"</formula>
    </cfRule>
  </conditionalFormatting>
  <conditionalFormatting sqref="AS168:AS172">
    <cfRule type="cellIs" dxfId="92" priority="87" operator="equal">
      <formula>"Begründung ergänzen"</formula>
    </cfRule>
  </conditionalFormatting>
  <conditionalFormatting sqref="AV168:AV172">
    <cfRule type="cellIs" dxfId="91" priority="86" operator="equal">
      <formula>"Begründung ergänzen"</formula>
    </cfRule>
  </conditionalFormatting>
  <conditionalFormatting sqref="AY168:AY172">
    <cfRule type="cellIs" dxfId="90" priority="85" operator="equal">
      <formula>"Begründung ergänzen"</formula>
    </cfRule>
  </conditionalFormatting>
  <conditionalFormatting sqref="BB168:BB172">
    <cfRule type="cellIs" dxfId="89" priority="84" operator="equal">
      <formula>"Begründung ergänzen"</formula>
    </cfRule>
  </conditionalFormatting>
  <conditionalFormatting sqref="BE168:BE172">
    <cfRule type="cellIs" dxfId="88" priority="83" operator="equal">
      <formula>"Begründung ergänzen"</formula>
    </cfRule>
  </conditionalFormatting>
  <conditionalFormatting sqref="BH168:BH172">
    <cfRule type="cellIs" dxfId="87" priority="82" operator="equal">
      <formula>"Begründung ergänzen"</formula>
    </cfRule>
  </conditionalFormatting>
  <conditionalFormatting sqref="BK168:BK172">
    <cfRule type="cellIs" dxfId="86" priority="81" operator="equal">
      <formula>"Begründung ergänzen"</formula>
    </cfRule>
  </conditionalFormatting>
  <conditionalFormatting sqref="F134:F138">
    <cfRule type="cellIs" dxfId="85" priority="80" operator="equal">
      <formula>"Begründung ergänzen"</formula>
    </cfRule>
  </conditionalFormatting>
  <conditionalFormatting sqref="I134:I138">
    <cfRule type="cellIs" dxfId="84" priority="79" operator="equal">
      <formula>"Begründung ergänzen"</formula>
    </cfRule>
  </conditionalFormatting>
  <conditionalFormatting sqref="L134:L138">
    <cfRule type="cellIs" dxfId="83" priority="78" operator="equal">
      <formula>"Begründung ergänzen"</formula>
    </cfRule>
  </conditionalFormatting>
  <conditionalFormatting sqref="O134:O138">
    <cfRule type="cellIs" dxfId="82" priority="77" operator="equal">
      <formula>"Begründung ergänzen"</formula>
    </cfRule>
  </conditionalFormatting>
  <conditionalFormatting sqref="R134:R138">
    <cfRule type="cellIs" dxfId="81" priority="76" operator="equal">
      <formula>"Begründung ergänzen"</formula>
    </cfRule>
  </conditionalFormatting>
  <conditionalFormatting sqref="U134:U138">
    <cfRule type="cellIs" dxfId="80" priority="75" operator="equal">
      <formula>"Begründung ergänzen"</formula>
    </cfRule>
  </conditionalFormatting>
  <conditionalFormatting sqref="X134:X138">
    <cfRule type="cellIs" dxfId="79" priority="74" operator="equal">
      <formula>"Begründung ergänzen"</formula>
    </cfRule>
  </conditionalFormatting>
  <conditionalFormatting sqref="AA134:AA138">
    <cfRule type="cellIs" dxfId="78" priority="73" operator="equal">
      <formula>"Begründung ergänzen"</formula>
    </cfRule>
  </conditionalFormatting>
  <conditionalFormatting sqref="AD134:AD138">
    <cfRule type="cellIs" dxfId="77" priority="72" operator="equal">
      <formula>"Begründung ergänzen"</formula>
    </cfRule>
  </conditionalFormatting>
  <conditionalFormatting sqref="AG134:AG138">
    <cfRule type="cellIs" dxfId="76" priority="71" operator="equal">
      <formula>"Begründung ergänzen"</formula>
    </cfRule>
  </conditionalFormatting>
  <conditionalFormatting sqref="AJ134:AJ138">
    <cfRule type="cellIs" dxfId="75" priority="70" operator="equal">
      <formula>"Begründung ergänzen"</formula>
    </cfRule>
  </conditionalFormatting>
  <conditionalFormatting sqref="AM134:AM138">
    <cfRule type="cellIs" dxfId="74" priority="69" operator="equal">
      <formula>"Begründung ergänzen"</formula>
    </cfRule>
  </conditionalFormatting>
  <conditionalFormatting sqref="AP134:AP138">
    <cfRule type="cellIs" dxfId="73" priority="68" operator="equal">
      <formula>"Begründung ergänzen"</formula>
    </cfRule>
  </conditionalFormatting>
  <conditionalFormatting sqref="AS134:AS138">
    <cfRule type="cellIs" dxfId="72" priority="67" operator="equal">
      <formula>"Begründung ergänzen"</formula>
    </cfRule>
  </conditionalFormatting>
  <conditionalFormatting sqref="AV134:AV138">
    <cfRule type="cellIs" dxfId="71" priority="66" operator="equal">
      <formula>"Begründung ergänzen"</formula>
    </cfRule>
  </conditionalFormatting>
  <conditionalFormatting sqref="AY134:AY138">
    <cfRule type="cellIs" dxfId="70" priority="65" operator="equal">
      <formula>"Begründung ergänzen"</formula>
    </cfRule>
  </conditionalFormatting>
  <conditionalFormatting sqref="BB134:BB138">
    <cfRule type="cellIs" dxfId="69" priority="64" operator="equal">
      <formula>"Begründung ergänzen"</formula>
    </cfRule>
  </conditionalFormatting>
  <conditionalFormatting sqref="BE134:BE138">
    <cfRule type="cellIs" dxfId="68" priority="63" operator="equal">
      <formula>"Begründung ergänzen"</formula>
    </cfRule>
  </conditionalFormatting>
  <conditionalFormatting sqref="BH134:BH138">
    <cfRule type="cellIs" dxfId="67" priority="62" operator="equal">
      <formula>"Begründung ergänzen"</formula>
    </cfRule>
  </conditionalFormatting>
  <conditionalFormatting sqref="BK134:BK138">
    <cfRule type="cellIs" dxfId="66" priority="61" operator="equal">
      <formula>"Begründung ergänzen"</formula>
    </cfRule>
  </conditionalFormatting>
  <conditionalFormatting sqref="F100:F104">
    <cfRule type="cellIs" dxfId="65" priority="60" operator="equal">
      <formula>"Begründung ergänzen"</formula>
    </cfRule>
  </conditionalFormatting>
  <conditionalFormatting sqref="I100:I104">
    <cfRule type="cellIs" dxfId="64" priority="59" operator="equal">
      <formula>"Begründung ergänzen"</formula>
    </cfRule>
  </conditionalFormatting>
  <conditionalFormatting sqref="L100:L104">
    <cfRule type="cellIs" dxfId="63" priority="58" operator="equal">
      <formula>"Begründung ergänzen"</formula>
    </cfRule>
  </conditionalFormatting>
  <conditionalFormatting sqref="O100:O104">
    <cfRule type="cellIs" dxfId="62" priority="57" operator="equal">
      <formula>"Begründung ergänzen"</formula>
    </cfRule>
  </conditionalFormatting>
  <conditionalFormatting sqref="R100:R104">
    <cfRule type="cellIs" dxfId="61" priority="56" operator="equal">
      <formula>"Begründung ergänzen"</formula>
    </cfRule>
  </conditionalFormatting>
  <conditionalFormatting sqref="U100:U104">
    <cfRule type="cellIs" dxfId="60" priority="55" operator="equal">
      <formula>"Begründung ergänzen"</formula>
    </cfRule>
  </conditionalFormatting>
  <conditionalFormatting sqref="X100:X104">
    <cfRule type="cellIs" dxfId="59" priority="54" operator="equal">
      <formula>"Begründung ergänzen"</formula>
    </cfRule>
  </conditionalFormatting>
  <conditionalFormatting sqref="AA100:AA104">
    <cfRule type="cellIs" dxfId="58" priority="53" operator="equal">
      <formula>"Begründung ergänzen"</formula>
    </cfRule>
  </conditionalFormatting>
  <conditionalFormatting sqref="AD100:AD104">
    <cfRule type="cellIs" dxfId="57" priority="52" operator="equal">
      <formula>"Begründung ergänzen"</formula>
    </cfRule>
  </conditionalFormatting>
  <conditionalFormatting sqref="AG100:AG104">
    <cfRule type="cellIs" dxfId="56" priority="51" operator="equal">
      <formula>"Begründung ergänzen"</formula>
    </cfRule>
  </conditionalFormatting>
  <conditionalFormatting sqref="AJ100:AJ104">
    <cfRule type="cellIs" dxfId="55" priority="50" operator="equal">
      <formula>"Begründung ergänzen"</formula>
    </cfRule>
  </conditionalFormatting>
  <conditionalFormatting sqref="AM100:AM104">
    <cfRule type="cellIs" dxfId="54" priority="49" operator="equal">
      <formula>"Begründung ergänzen"</formula>
    </cfRule>
  </conditionalFormatting>
  <conditionalFormatting sqref="AP100:AP104">
    <cfRule type="cellIs" dxfId="53" priority="48" operator="equal">
      <formula>"Begründung ergänzen"</formula>
    </cfRule>
  </conditionalFormatting>
  <conditionalFormatting sqref="AS100:AS104">
    <cfRule type="cellIs" dxfId="52" priority="47" operator="equal">
      <formula>"Begründung ergänzen"</formula>
    </cfRule>
  </conditionalFormatting>
  <conditionalFormatting sqref="AV100:AV104">
    <cfRule type="cellIs" dxfId="51" priority="46" operator="equal">
      <formula>"Begründung ergänzen"</formula>
    </cfRule>
  </conditionalFormatting>
  <conditionalFormatting sqref="AY100:AY104">
    <cfRule type="cellIs" dxfId="50" priority="45" operator="equal">
      <formula>"Begründung ergänzen"</formula>
    </cfRule>
  </conditionalFormatting>
  <conditionalFormatting sqref="BB100:BB104">
    <cfRule type="cellIs" dxfId="49" priority="44" operator="equal">
      <formula>"Begründung ergänzen"</formula>
    </cfRule>
  </conditionalFormatting>
  <conditionalFormatting sqref="BE100:BE104">
    <cfRule type="cellIs" dxfId="48" priority="43" operator="equal">
      <formula>"Begründung ergänzen"</formula>
    </cfRule>
  </conditionalFormatting>
  <conditionalFormatting sqref="BH100:BH104">
    <cfRule type="cellIs" dxfId="47" priority="42" operator="equal">
      <formula>"Begründung ergänzen"</formula>
    </cfRule>
  </conditionalFormatting>
  <conditionalFormatting sqref="BK100:BK104">
    <cfRule type="cellIs" dxfId="46" priority="41" operator="equal">
      <formula>"Begründung ergänzen"</formula>
    </cfRule>
  </conditionalFormatting>
  <conditionalFormatting sqref="F66:F70">
    <cfRule type="cellIs" dxfId="45" priority="40" operator="equal">
      <formula>"Begründung ergänzen"</formula>
    </cfRule>
  </conditionalFormatting>
  <conditionalFormatting sqref="I66:I70">
    <cfRule type="cellIs" dxfId="44" priority="39" operator="equal">
      <formula>"Begründung ergänzen"</formula>
    </cfRule>
  </conditionalFormatting>
  <conditionalFormatting sqref="L66:L70">
    <cfRule type="cellIs" dxfId="43" priority="38" operator="equal">
      <formula>"Begründung ergänzen"</formula>
    </cfRule>
  </conditionalFormatting>
  <conditionalFormatting sqref="O66:O70">
    <cfRule type="cellIs" dxfId="42" priority="37" operator="equal">
      <formula>"Begründung ergänzen"</formula>
    </cfRule>
  </conditionalFormatting>
  <conditionalFormatting sqref="R66:R70">
    <cfRule type="cellIs" dxfId="41" priority="36" operator="equal">
      <formula>"Begründung ergänzen"</formula>
    </cfRule>
  </conditionalFormatting>
  <conditionalFormatting sqref="U66:U70">
    <cfRule type="cellIs" dxfId="40" priority="35" operator="equal">
      <formula>"Begründung ergänzen"</formula>
    </cfRule>
  </conditionalFormatting>
  <conditionalFormatting sqref="X66:X70">
    <cfRule type="cellIs" dxfId="39" priority="34" operator="equal">
      <formula>"Begründung ergänzen"</formula>
    </cfRule>
  </conditionalFormatting>
  <conditionalFormatting sqref="AA66:AA70">
    <cfRule type="cellIs" dxfId="38" priority="33" operator="equal">
      <formula>"Begründung ergänzen"</formula>
    </cfRule>
  </conditionalFormatting>
  <conditionalFormatting sqref="AD66:AD70">
    <cfRule type="cellIs" dxfId="37" priority="32" operator="equal">
      <formula>"Begründung ergänzen"</formula>
    </cfRule>
  </conditionalFormatting>
  <conditionalFormatting sqref="AG66:AG70">
    <cfRule type="cellIs" dxfId="36" priority="31" operator="equal">
      <formula>"Begründung ergänzen"</formula>
    </cfRule>
  </conditionalFormatting>
  <conditionalFormatting sqref="AJ66:AJ70">
    <cfRule type="cellIs" dxfId="35" priority="30" operator="equal">
      <formula>"Begründung ergänzen"</formula>
    </cfRule>
  </conditionalFormatting>
  <conditionalFormatting sqref="AM66:AM70">
    <cfRule type="cellIs" dxfId="34" priority="29" operator="equal">
      <formula>"Begründung ergänzen"</formula>
    </cfRule>
  </conditionalFormatting>
  <conditionalFormatting sqref="AP66:AP70">
    <cfRule type="cellIs" dxfId="33" priority="28" operator="equal">
      <formula>"Begründung ergänzen"</formula>
    </cfRule>
  </conditionalFormatting>
  <conditionalFormatting sqref="AS66:AS70">
    <cfRule type="cellIs" dxfId="32" priority="27" operator="equal">
      <formula>"Begründung ergänzen"</formula>
    </cfRule>
  </conditionalFormatting>
  <conditionalFormatting sqref="AV66:AV70">
    <cfRule type="cellIs" dxfId="31" priority="26" operator="equal">
      <formula>"Begründung ergänzen"</formula>
    </cfRule>
  </conditionalFormatting>
  <conditionalFormatting sqref="AY66:AY70">
    <cfRule type="cellIs" dxfId="30" priority="25" operator="equal">
      <formula>"Begründung ergänzen"</formula>
    </cfRule>
  </conditionalFormatting>
  <conditionalFormatting sqref="BB66:BB70">
    <cfRule type="cellIs" dxfId="29" priority="24" operator="equal">
      <formula>"Begründung ergänzen"</formula>
    </cfRule>
  </conditionalFormatting>
  <conditionalFormatting sqref="BE66:BE70">
    <cfRule type="cellIs" dxfId="28" priority="23" operator="equal">
      <formula>"Begründung ergänzen"</formula>
    </cfRule>
  </conditionalFormatting>
  <conditionalFormatting sqref="BH66:BH70">
    <cfRule type="cellIs" dxfId="27" priority="22" operator="equal">
      <formula>"Begründung ergänzen"</formula>
    </cfRule>
  </conditionalFormatting>
  <conditionalFormatting sqref="BK66:BK70">
    <cfRule type="cellIs" dxfId="26" priority="21" operator="equal">
      <formula>"Begründung ergänzen"</formula>
    </cfRule>
  </conditionalFormatting>
  <conditionalFormatting sqref="F32:F36">
    <cfRule type="cellIs" dxfId="25" priority="20" operator="equal">
      <formula>"Begründung ergänzen"</formula>
    </cfRule>
  </conditionalFormatting>
  <conditionalFormatting sqref="I32:I36">
    <cfRule type="cellIs" dxfId="24" priority="19" operator="equal">
      <formula>"Begründung ergänzen"</formula>
    </cfRule>
  </conditionalFormatting>
  <conditionalFormatting sqref="L32:L36">
    <cfRule type="cellIs" dxfId="23" priority="18" operator="equal">
      <formula>"Begründung ergänzen"</formula>
    </cfRule>
  </conditionalFormatting>
  <conditionalFormatting sqref="O32:O36">
    <cfRule type="cellIs" dxfId="22" priority="17" operator="equal">
      <formula>"Begründung ergänzen"</formula>
    </cfRule>
  </conditionalFormatting>
  <conditionalFormatting sqref="R32:R36">
    <cfRule type="cellIs" dxfId="21" priority="16" operator="equal">
      <formula>"Begründung ergänzen"</formula>
    </cfRule>
  </conditionalFormatting>
  <conditionalFormatting sqref="U32:U36">
    <cfRule type="cellIs" dxfId="20" priority="15" operator="equal">
      <formula>"Begründung ergänzen"</formula>
    </cfRule>
  </conditionalFormatting>
  <conditionalFormatting sqref="X32:X36">
    <cfRule type="cellIs" dxfId="19" priority="14" operator="equal">
      <formula>"Begründung ergänzen"</formula>
    </cfRule>
  </conditionalFormatting>
  <conditionalFormatting sqref="AA32:AA36">
    <cfRule type="cellIs" dxfId="18" priority="13" operator="equal">
      <formula>"Begründung ergänzen"</formula>
    </cfRule>
  </conditionalFormatting>
  <conditionalFormatting sqref="AD32:AD36">
    <cfRule type="cellIs" dxfId="17" priority="12" operator="equal">
      <formula>"Begründung ergänzen"</formula>
    </cfRule>
  </conditionalFormatting>
  <conditionalFormatting sqref="AG32:AG36">
    <cfRule type="cellIs" dxfId="16" priority="11" operator="equal">
      <formula>"Begründung ergänzen"</formula>
    </cfRule>
  </conditionalFormatting>
  <conditionalFormatting sqref="AJ32:AJ36">
    <cfRule type="cellIs" dxfId="15" priority="10" operator="equal">
      <formula>"Begründung ergänzen"</formula>
    </cfRule>
  </conditionalFormatting>
  <conditionalFormatting sqref="AM32:AM36">
    <cfRule type="cellIs" dxfId="14" priority="9" operator="equal">
      <formula>"Begründung ergänzen"</formula>
    </cfRule>
  </conditionalFormatting>
  <conditionalFormatting sqref="AP32:AP36">
    <cfRule type="cellIs" dxfId="13" priority="8" operator="equal">
      <formula>"Begründung ergänzen"</formula>
    </cfRule>
  </conditionalFormatting>
  <conditionalFormatting sqref="AS32:AS36">
    <cfRule type="cellIs" dxfId="12" priority="7" operator="equal">
      <formula>"Begründung ergänzen"</formula>
    </cfRule>
  </conditionalFormatting>
  <conditionalFormatting sqref="AV32:AV36">
    <cfRule type="cellIs" dxfId="11" priority="6" operator="equal">
      <formula>"Begründung ergänzen"</formula>
    </cfRule>
  </conditionalFormatting>
  <conditionalFormatting sqref="AY32:AY36">
    <cfRule type="cellIs" dxfId="10" priority="5" operator="equal">
      <formula>"Begründung ergänzen"</formula>
    </cfRule>
  </conditionalFormatting>
  <conditionalFormatting sqref="BB32:BB36">
    <cfRule type="cellIs" dxfId="9" priority="4" operator="equal">
      <formula>"Begründung ergänzen"</formula>
    </cfRule>
  </conditionalFormatting>
  <conditionalFormatting sqref="BE32:BE36">
    <cfRule type="cellIs" dxfId="8" priority="3" operator="equal">
      <formula>"Begründung ergänzen"</formula>
    </cfRule>
  </conditionalFormatting>
  <conditionalFormatting sqref="BH32:BH36">
    <cfRule type="cellIs" dxfId="7" priority="2" operator="equal">
      <formula>"Begründung ergänzen"</formula>
    </cfRule>
  </conditionalFormatting>
  <conditionalFormatting sqref="BK32:BK36">
    <cfRule type="cellIs" dxfId="6" priority="1" operator="equal">
      <formula>"Begründung ergänzen"</formula>
    </cfRule>
  </conditionalFormatting>
  <dataValidations count="3">
    <dataValidation type="list" allowBlank="1" showInputMessage="1" showErrorMessage="1" sqref="BJ384:BK387 BJ382:BK382 BJ371:BK376 BJ378:BK380 BJ366:BK367 BJ361:BK362 Q366:R367 Q378:R380 Q371:R376 Q382:R382 Q384:R387 Q345:R346 H345:I346 N384:O387 N382:O382 N371:O376 N378:O380 N366:O367 N361:O362 Q361:R362 K366:L367 K378:L380 K371:L376 K382:L382 K384:L387 K345:L346 N345:O346 H384:I387 H382:I382 H371:I376 H378:I380 H366:I367 H361:I362 K361:L362 E361:F362 E366:F367 E378:F380 E371:F376 E382:F382 E384:F387 E345:F346 T345:U346 T361:U362 T366:U367 T378:U380 T371:U376 T382:U382 T384:U387 W384:X387 W345:X346 W361:X362 W366:X367 W378:X380 W371:X376 W382:X382 Z382:AA382 Z384:AA387 Z345:AA346 Z361:AA362 Z366:AA367 Z378:AA380 Z371:AA376 AC371:AD376 AC382:AD382 AC384:AD387 AC345:AD346 AC361:AD362 AC366:AD367 AC378:AD380 AF378:AG380 AF371:AG376 AF382:AG382 AF384:AG387 AF345:AG346 AF361:AG362 AF366:AG367 AI366:AJ367 AI378:AJ380 AI371:AJ376 AI382:AJ382 AI384:AJ387 AI345:AJ346 AI361:AJ362 AL361:AM362 AL366:AM367 AL378:AM380 AL371:AM376 AL382:AM382 AL384:AM387 AL345:AM346 AO345:AP346 AO361:AP362 AO366:AP367 AO378:AP380 AO371:AP376 AO382:AP382 AO384:AP387 AR384:AS387 AR345:AS346 AR361:AS362 AR366:AS367 AR378:AS380 AR371:AS376 AR382:AS382 AU382:AV382 AU384:AV387 AU345:AV346 AU361:AV362 AU366:AV367 AU378:AV380 AU371:AV376 AX371:AY376 AX382:AY382 AX384:AY387 AX345:AY346 AX361:AY362 AX366:AY367 AX378:AY380 BA378:BB380 BA371:BB376 BA382:BB382 BA384:BB387 BA345:BB346 BA361:BB362 BA366:BB367 BD366:BE367 BD378:BE380 BD371:BE376 BD382:BE382 BD384:BE387 BD345:BE346 BD361:BE362 BG361:BH362 BG366:BH367 BG378:BH380 BG371:BH376 BG382:BH382 BG384:BH387 BG345:BH346 BJ345:BK346" xr:uid="{00000000-0002-0000-0600-000000000000}">
      <formula1>"JA,NEIN"</formula1>
    </dataValidation>
    <dataValidation type="list" allowBlank="1" showInputMessage="1" showErrorMessage="1" sqref="E66:E70 H66:H70 K66:K70 N66:N70 Q66:Q70 E304:E308 E100:E104 BE302 H100:H104 K100:K104 E236:E240 E134:E138 H134:H138 K134:K138 N134:N138 Q134:Q138 E168:E172 H168:H172 K168:K172 N168:N172 Q168:Q172 E202:E206 H202:H206 K202:K206 N202:N206 Q202:Q206 E338:E342 H236:H240 K236:K240 N236:N240 Q236:Q240 E270:E274 H338:H342 K338:K342 N338:N342 Q338:Q342 AS302 BH302 H270:H274 K270:K274 N270:N274 H304:H308 K304:K308 N304:N308 Q304:Q308 T66:T70 W66:W70 Z66:Z70 AC66:AC70 AF66:AF70 T304:T308 AG302 N100:N104 R302 X302 T236:T240 T134:T138 W134:W138 Z134:Z138 AC134:AC138 AF134:AF138 T168:T172 W168:W172 Z168:Z172 AC168:AC172 AF168:AF172 T202:T206 W202:W206 Z202:Z206 AC202:AC206 AF202:AF206 T338:T342 W236:W240 Z236:Z240 AC236:AC240 AF236:AF240 Q270:Q274 W338:W342 Z338:Z342 AC338:AC342 AF338:AF342 Q100:Q104 T270:T274 W270:W274 Z270:Z274 AC270:AC274 W304:W308 Z304:Z308 AC304:AC308 AF304:AF308 AI66:AI70 AL66:AL70 AO66:AO70 AR66:AR70 AU66:AU70 AI304:AI308 T100:T104 W100:W104 Z100:Z104 AC100:AC104 AI236:AI240 AI134:AI138 AL134:AL138 AO134:AO138 AR134:AR138 AU134:AU138 AI168:AI172 AL168:AL172 AO168:AO172 AR168:AR172 AU168:AU172 AI202:AI206 AL202:AL206 AO202:AO206 AR202:AR206 AU202:AU206 AI338:AI342 AL236:AL240 AO236:AO240 AR236:AR240 AU236:AU240 AF270:AF274 AL338:AL342 AO338:AO342 AR338:AR342 AU338:AU342 AF100:AF104 AI270:AI274 AL270:AL274 AO270:AO274 AR270:AR274 AL304:AL308 AO304:AO308 AR304:AR308 AU304:AU308 BJ66:BJ70 AX66:AX70 BA66:BA70 BD66:BD70 BG66:BG70 BJ304:BJ308 AI100:AI104 AL100:AL104 AO100:AO104 AR100:AR104 BJ236:BJ240 BJ134:BJ138 AX134:AX138 BA134:BA138 BD134:BD138 BG134:BG138 BJ168:BJ172 AX168:AX172 BA168:BA172 BD168:BD172 BG168:BG172 BJ202:BJ206 AX202:AX206 BA202:BA206 BD202:BD206 BG202:BG206 BJ338:BJ342 AX236:AX240 BA236:BA240 BD236:BD240 BG236:BG240 AU270:AU274 AX338:AX342 BA338:BA342 BD338:BD342 BG338:BG342 BJ270:BJ274 AX270:AX274 BA270:BA274 BD270:BD274 BG270:BG274 AX304:AX308 BA304:BA308 BD304:BD308 BG304:BG308 AU100:AU104 BJ100:BJ104 AX100:AX104 BA100:BA104 BD100:BD104 BG100:BG104 E32:E36 H32:H36 K32:K36 N32:N36 Q32:Q36 T32:T36 W32:W36 Z32:Z36 AC32:AC36 AF32:AF36 AI32:AI36 AL32:AL36 AO32:AO36 AR32:AR36 AU32:AU36 BJ32:BJ36 AX32:AX36 BA32:BA36 BD32:BD36 BG32:BG36" xr:uid="{00000000-0002-0000-0600-000001000000}">
      <formula1>"0,1,2,3,4,5"</formula1>
    </dataValidation>
    <dataValidation type="list" allowBlank="1" showInputMessage="1" showErrorMessage="1" sqref="B7 B313 B279 B245 B211 B177 B143 B109 B75 B41" xr:uid="{00000000-0002-0000-0600-000002000000}">
      <formula1>$B$377:$B$388</formula1>
    </dataValidation>
  </dataValidations>
  <pageMargins left="0.7" right="0.7" top="0.78740157499999996" bottom="0.78740157499999996" header="0.3" footer="0.3"/>
  <pageSetup paperSize="9" scale="47" fitToHeight="0" orientation="landscape" r:id="rId1"/>
  <rowBreaks count="9" manualBreakCount="9">
    <brk id="72" max="62" man="1"/>
    <brk id="73" max="39" man="1"/>
    <brk id="107" max="39" man="1"/>
    <brk id="141" max="39" man="1"/>
    <brk id="175" max="39" man="1"/>
    <brk id="209" max="39" man="1"/>
    <brk id="243" max="39" man="1"/>
    <brk id="277" max="39" man="1"/>
    <brk id="311" max="3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pageSetUpPr fitToPage="1"/>
  </sheetPr>
  <dimension ref="A1:EM501"/>
  <sheetViews>
    <sheetView zoomScaleNormal="100" zoomScaleSheetLayoutView="55" workbookViewId="0">
      <selection activeCell="J38" sqref="J38"/>
    </sheetView>
  </sheetViews>
  <sheetFormatPr baseColWidth="10" defaultColWidth="11.42578125" defaultRowHeight="12.75" x14ac:dyDescent="0.25"/>
  <cols>
    <col min="1" max="1" width="4.28515625" style="9" customWidth="1"/>
    <col min="2" max="2" width="3.5703125" style="228" customWidth="1"/>
    <col min="3" max="3" width="33.28515625" style="100" customWidth="1"/>
    <col min="4" max="4" width="1" style="258" customWidth="1"/>
    <col min="5" max="5" width="32.5703125" style="10" customWidth="1"/>
    <col min="6" max="6" width="18.5703125" style="10" customWidth="1"/>
    <col min="7" max="7" width="1.140625" style="20" customWidth="1"/>
    <col min="8" max="8" width="20.7109375" style="20" customWidth="1"/>
    <col min="9" max="9" width="1.140625" style="20" customWidth="1"/>
    <col min="10" max="10" width="17" style="20" customWidth="1"/>
    <col min="11" max="11" width="1.140625" style="20" customWidth="1"/>
    <col min="12" max="12" width="22.28515625" style="228" customWidth="1"/>
    <col min="13" max="13" width="1" style="258" customWidth="1"/>
    <col min="14" max="14" width="21.140625" style="20" customWidth="1"/>
    <col min="15" max="15" width="1" style="258" customWidth="1"/>
    <col min="16" max="16" width="23.28515625" style="20" customWidth="1"/>
    <col min="17" max="17" width="3.28515625" style="9" customWidth="1"/>
    <col min="18" max="141" width="11.42578125" style="9"/>
    <col min="142" max="16384" width="11.42578125" style="100"/>
  </cols>
  <sheetData>
    <row r="1" spans="1:143" s="8" customFormat="1" x14ac:dyDescent="0.25">
      <c r="B1" s="220"/>
      <c r="D1" s="99"/>
      <c r="E1" s="7"/>
      <c r="F1" s="7"/>
      <c r="G1" s="18"/>
      <c r="H1" s="18"/>
      <c r="I1" s="18"/>
      <c r="J1" s="18"/>
      <c r="K1" s="18"/>
      <c r="L1" s="220"/>
      <c r="M1" s="99"/>
      <c r="N1" s="18"/>
      <c r="O1" s="99"/>
      <c r="P1" s="18"/>
    </row>
    <row r="2" spans="1:143" s="8" customFormat="1" ht="13.5" thickBot="1" x14ac:dyDescent="0.3">
      <c r="B2" s="220"/>
      <c r="D2" s="99"/>
      <c r="E2" s="7"/>
      <c r="F2" s="7"/>
      <c r="G2" s="18"/>
      <c r="H2" s="18"/>
      <c r="I2" s="18"/>
      <c r="J2" s="18"/>
      <c r="K2" s="18"/>
      <c r="L2" s="220"/>
      <c r="M2" s="99"/>
      <c r="N2" s="18"/>
      <c r="O2" s="99"/>
      <c r="P2" s="18"/>
    </row>
    <row r="3" spans="1:143" s="8" customFormat="1" x14ac:dyDescent="0.25">
      <c r="B3" s="273"/>
      <c r="C3" s="274"/>
      <c r="D3" s="275"/>
      <c r="E3" s="276"/>
      <c r="F3" s="276"/>
      <c r="G3" s="277"/>
      <c r="H3" s="277"/>
      <c r="I3" s="277"/>
      <c r="J3" s="277"/>
      <c r="K3" s="277"/>
      <c r="L3" s="278"/>
      <c r="M3" s="275"/>
      <c r="N3" s="277"/>
      <c r="O3" s="275"/>
      <c r="P3" s="277"/>
      <c r="Q3" s="265"/>
    </row>
    <row r="4" spans="1:143" s="99" customFormat="1" ht="4.5" customHeight="1" x14ac:dyDescent="0.25">
      <c r="A4" s="8"/>
      <c r="B4" s="221"/>
      <c r="C4" s="297"/>
      <c r="D4" s="298"/>
      <c r="E4" s="299"/>
      <c r="F4" s="299"/>
      <c r="G4" s="300"/>
      <c r="H4" s="300"/>
      <c r="I4" s="300"/>
      <c r="J4" s="300"/>
      <c r="K4" s="300"/>
      <c r="L4" s="300"/>
      <c r="M4" s="298"/>
      <c r="N4" s="300"/>
      <c r="O4" s="298"/>
      <c r="P4" s="301"/>
      <c r="Q4" s="266"/>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row>
    <row r="5" spans="1:143" s="99" customFormat="1" ht="17.25" customHeight="1" x14ac:dyDescent="0.25">
      <c r="A5" s="8"/>
      <c r="B5" s="221"/>
      <c r="C5" s="1281" t="s">
        <v>315</v>
      </c>
      <c r="D5" s="1281"/>
      <c r="E5" s="1281"/>
      <c r="F5" s="1281"/>
      <c r="G5" s="279"/>
      <c r="H5" s="279"/>
      <c r="I5" s="279"/>
      <c r="J5" s="279"/>
      <c r="K5" s="279"/>
      <c r="L5" s="279"/>
      <c r="M5" s="279"/>
      <c r="N5" s="279" t="s">
        <v>18</v>
      </c>
      <c r="O5" s="279"/>
      <c r="P5" s="386">
        <f>'Zuschlagskriterium Preis (ZK1)'!J2</f>
        <v>1</v>
      </c>
      <c r="Q5" s="266"/>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row>
    <row r="6" spans="1:143" s="99" customFormat="1" ht="4.5" customHeight="1" x14ac:dyDescent="0.25">
      <c r="A6" s="8"/>
      <c r="B6" s="221"/>
      <c r="C6" s="158"/>
      <c r="D6" s="256"/>
      <c r="E6" s="159"/>
      <c r="F6" s="159"/>
      <c r="G6" s="254"/>
      <c r="H6" s="254"/>
      <c r="I6" s="254"/>
      <c r="J6" s="254"/>
      <c r="K6" s="254"/>
      <c r="L6" s="254"/>
      <c r="M6" s="256"/>
      <c r="N6" s="254"/>
      <c r="O6" s="256"/>
      <c r="P6" s="253"/>
      <c r="Q6" s="266"/>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row>
    <row r="7" spans="1:143" s="99" customFormat="1" ht="17.25" customHeight="1" x14ac:dyDescent="0.25">
      <c r="A7" s="8"/>
      <c r="B7" s="221"/>
      <c r="C7" s="280" t="s">
        <v>33</v>
      </c>
      <c r="D7" s="281"/>
      <c r="E7" s="282"/>
      <c r="F7" s="282"/>
      <c r="G7" s="279"/>
      <c r="H7" s="279"/>
      <c r="I7" s="279"/>
      <c r="J7" s="279"/>
      <c r="K7" s="279"/>
      <c r="L7" s="279"/>
      <c r="M7" s="281"/>
      <c r="N7" s="279" t="s">
        <v>19</v>
      </c>
      <c r="O7" s="281"/>
      <c r="P7" s="379">
        <f>MIN(E24:E43)</f>
        <v>0</v>
      </c>
      <c r="Q7" s="266"/>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row>
    <row r="8" spans="1:143" s="99" customFormat="1" ht="4.5" customHeight="1" x14ac:dyDescent="0.25">
      <c r="A8" s="8"/>
      <c r="B8" s="221"/>
      <c r="C8" s="158"/>
      <c r="D8" s="256"/>
      <c r="E8" s="159"/>
      <c r="F8" s="159"/>
      <c r="G8" s="254"/>
      <c r="H8" s="254"/>
      <c r="I8" s="254"/>
      <c r="J8" s="254"/>
      <c r="K8" s="254"/>
      <c r="L8" s="254"/>
      <c r="M8" s="256"/>
      <c r="N8" s="254"/>
      <c r="O8" s="256"/>
      <c r="P8" s="253"/>
      <c r="Q8" s="266"/>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row>
    <row r="9" spans="1:143" s="99" customFormat="1" ht="17.25" customHeight="1" x14ac:dyDescent="0.25">
      <c r="A9" s="8"/>
      <c r="B9" s="221"/>
      <c r="C9" s="1281" t="s">
        <v>317</v>
      </c>
      <c r="D9" s="1281"/>
      <c r="E9" s="1281"/>
      <c r="F9" s="1281"/>
      <c r="G9" s="279"/>
      <c r="H9" s="279"/>
      <c r="I9" s="279"/>
      <c r="J9" s="279"/>
      <c r="K9" s="279"/>
      <c r="L9" s="279"/>
      <c r="M9" s="279"/>
      <c r="N9" s="279" t="s">
        <v>20</v>
      </c>
      <c r="O9" s="279"/>
      <c r="P9" s="387">
        <f>'Zuschlagskriterium Preis (ZK1)'!J5</f>
        <v>1.75</v>
      </c>
      <c r="Q9" s="266"/>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row>
    <row r="10" spans="1:143" s="99" customFormat="1" ht="4.5" customHeight="1" x14ac:dyDescent="0.25">
      <c r="A10" s="8"/>
      <c r="B10" s="221"/>
      <c r="C10" s="158"/>
      <c r="D10" s="256"/>
      <c r="E10" s="159"/>
      <c r="F10" s="159"/>
      <c r="G10" s="254"/>
      <c r="H10" s="254"/>
      <c r="I10" s="254"/>
      <c r="J10" s="254"/>
      <c r="K10" s="254"/>
      <c r="L10" s="161"/>
      <c r="M10" s="256"/>
      <c r="N10" s="161"/>
      <c r="O10" s="256"/>
      <c r="P10" s="160"/>
      <c r="Q10" s="26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row>
    <row r="11" spans="1:143" s="99" customFormat="1" ht="18" customHeight="1" x14ac:dyDescent="0.25">
      <c r="A11" s="8"/>
      <c r="B11" s="221"/>
      <c r="C11" s="158"/>
      <c r="D11" s="256"/>
      <c r="E11" s="159"/>
      <c r="F11" s="159"/>
      <c r="G11" s="254"/>
      <c r="H11" s="254"/>
      <c r="I11" s="254"/>
      <c r="J11" s="254"/>
      <c r="K11" s="254"/>
      <c r="L11" s="161"/>
      <c r="M11" s="256"/>
      <c r="N11" s="161"/>
      <c r="O11" s="256"/>
      <c r="P11" s="160"/>
      <c r="Q11" s="26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row>
    <row r="12" spans="1:143" s="99" customFormat="1" ht="17.25" customHeight="1" x14ac:dyDescent="0.25">
      <c r="A12" s="8"/>
      <c r="B12" s="221"/>
      <c r="C12" s="280" t="s">
        <v>21</v>
      </c>
      <c r="D12" s="281"/>
      <c r="E12" s="282"/>
      <c r="F12" s="283"/>
      <c r="G12" s="282"/>
      <c r="H12" s="283"/>
      <c r="I12" s="282"/>
      <c r="J12" s="282"/>
      <c r="K12" s="282"/>
      <c r="L12" s="279"/>
      <c r="M12" s="281"/>
      <c r="N12" s="279" t="s">
        <v>22</v>
      </c>
      <c r="O12" s="281"/>
      <c r="P12" s="380">
        <f>P7*P9</f>
        <v>0</v>
      </c>
      <c r="Q12" s="26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row>
    <row r="13" spans="1:143" s="99" customFormat="1" ht="4.5" customHeight="1" x14ac:dyDescent="0.25">
      <c r="A13" s="8"/>
      <c r="B13" s="221"/>
      <c r="C13" s="158"/>
      <c r="D13" s="256"/>
      <c r="E13" s="159"/>
      <c r="F13" s="159"/>
      <c r="G13" s="254"/>
      <c r="H13" s="254"/>
      <c r="I13" s="254"/>
      <c r="J13" s="254"/>
      <c r="K13" s="254"/>
      <c r="L13" s="254"/>
      <c r="M13" s="256"/>
      <c r="N13" s="254"/>
      <c r="O13" s="256"/>
      <c r="P13" s="253"/>
      <c r="Q13" s="26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row>
    <row r="14" spans="1:143" s="99" customFormat="1" ht="17.25" customHeight="1" x14ac:dyDescent="0.25">
      <c r="A14" s="8"/>
      <c r="B14" s="221"/>
      <c r="C14" s="280" t="s">
        <v>23</v>
      </c>
      <c r="D14" s="281"/>
      <c r="E14" s="282"/>
      <c r="F14" s="283"/>
      <c r="G14" s="282"/>
      <c r="H14" s="283"/>
      <c r="I14" s="282"/>
      <c r="J14" s="282"/>
      <c r="K14" s="282"/>
      <c r="L14" s="279"/>
      <c r="M14" s="281"/>
      <c r="N14" s="279" t="s">
        <v>24</v>
      </c>
      <c r="O14" s="281"/>
      <c r="P14" s="380">
        <f>P12-P7</f>
        <v>0</v>
      </c>
      <c r="Q14" s="26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row>
    <row r="15" spans="1:143" s="99" customFormat="1" ht="4.5" customHeight="1" x14ac:dyDescent="0.25">
      <c r="A15" s="8"/>
      <c r="B15" s="221"/>
      <c r="C15" s="158"/>
      <c r="D15" s="256"/>
      <c r="E15" s="159"/>
      <c r="F15" s="159"/>
      <c r="G15" s="254"/>
      <c r="H15" s="254"/>
      <c r="I15" s="254"/>
      <c r="J15" s="254"/>
      <c r="K15" s="254"/>
      <c r="L15" s="254"/>
      <c r="M15" s="256"/>
      <c r="N15" s="254"/>
      <c r="O15" s="256"/>
      <c r="P15" s="253"/>
      <c r="Q15" s="26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row>
    <row r="16" spans="1:143" s="99" customFormat="1" ht="17.25" customHeight="1" x14ac:dyDescent="0.25">
      <c r="A16" s="8"/>
      <c r="B16" s="221"/>
      <c r="C16" s="280" t="s">
        <v>114</v>
      </c>
      <c r="D16" s="281"/>
      <c r="E16" s="282"/>
      <c r="F16" s="283"/>
      <c r="G16" s="282"/>
      <c r="H16" s="283"/>
      <c r="I16" s="282"/>
      <c r="J16" s="282"/>
      <c r="K16" s="282"/>
      <c r="L16" s="279"/>
      <c r="M16" s="281"/>
      <c r="N16" s="279"/>
      <c r="O16" s="281"/>
      <c r="P16" s="284">
        <v>5</v>
      </c>
      <c r="Q16" s="26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row>
    <row r="17" spans="1:143" s="99" customFormat="1" ht="4.5" customHeight="1" x14ac:dyDescent="0.25">
      <c r="A17" s="8"/>
      <c r="B17" s="221"/>
      <c r="C17" s="158"/>
      <c r="D17" s="256"/>
      <c r="E17" s="159"/>
      <c r="F17" s="159"/>
      <c r="G17" s="254"/>
      <c r="H17" s="254"/>
      <c r="I17" s="254"/>
      <c r="J17" s="254"/>
      <c r="K17" s="254"/>
      <c r="L17" s="254"/>
      <c r="M17" s="256"/>
      <c r="N17" s="254"/>
      <c r="O17" s="256"/>
      <c r="P17" s="253"/>
      <c r="Q17" s="26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row>
    <row r="18" spans="1:143" ht="17.25" customHeight="1" x14ac:dyDescent="0.25">
      <c r="B18" s="269"/>
      <c r="C18" s="280" t="s">
        <v>28</v>
      </c>
      <c r="D18" s="281"/>
      <c r="E18" s="282"/>
      <c r="F18" s="283"/>
      <c r="G18" s="282"/>
      <c r="H18" s="283"/>
      <c r="I18" s="282"/>
      <c r="J18" s="282"/>
      <c r="K18" s="282"/>
      <c r="L18" s="279"/>
      <c r="M18" s="281"/>
      <c r="N18" s="279"/>
      <c r="O18" s="281"/>
      <c r="P18" s="381">
        <f>P9</f>
        <v>1.75</v>
      </c>
      <c r="Q18" s="266"/>
    </row>
    <row r="19" spans="1:143" s="99" customFormat="1" ht="4.5" customHeight="1" x14ac:dyDescent="0.25">
      <c r="A19" s="8"/>
      <c r="B19" s="221"/>
      <c r="C19" s="158"/>
      <c r="D19" s="256"/>
      <c r="E19" s="159"/>
      <c r="F19" s="159"/>
      <c r="G19" s="254"/>
      <c r="H19" s="254"/>
      <c r="I19" s="254"/>
      <c r="J19" s="254"/>
      <c r="K19" s="254"/>
      <c r="L19" s="254"/>
      <c r="M19" s="256"/>
      <c r="N19" s="254"/>
      <c r="O19" s="256"/>
      <c r="P19" s="253"/>
      <c r="Q19" s="26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row>
    <row r="20" spans="1:143" ht="17.25" customHeight="1" x14ac:dyDescent="0.25">
      <c r="B20" s="269"/>
      <c r="C20" s="280" t="s">
        <v>115</v>
      </c>
      <c r="D20" s="281"/>
      <c r="E20" s="282"/>
      <c r="F20" s="283"/>
      <c r="G20" s="282"/>
      <c r="H20" s="283"/>
      <c r="I20" s="282"/>
      <c r="J20" s="282"/>
      <c r="K20" s="282"/>
      <c r="L20" s="279"/>
      <c r="M20" s="281"/>
      <c r="N20" s="279"/>
      <c r="O20" s="281"/>
      <c r="P20" s="381">
        <f>P16*P5*100</f>
        <v>500</v>
      </c>
      <c r="Q20" s="266"/>
    </row>
    <row r="21" spans="1:143" ht="15.75" customHeight="1" x14ac:dyDescent="0.25">
      <c r="B21" s="269"/>
      <c r="C21" s="101"/>
      <c r="D21" s="99"/>
      <c r="E21" s="272"/>
      <c r="F21" s="272"/>
      <c r="G21" s="271"/>
      <c r="H21" s="271"/>
      <c r="I21" s="271"/>
      <c r="J21" s="271"/>
      <c r="K21" s="271"/>
      <c r="L21" s="270"/>
      <c r="M21" s="99"/>
      <c r="N21" s="101"/>
      <c r="O21" s="99"/>
      <c r="P21" s="271"/>
      <c r="Q21" s="266"/>
    </row>
    <row r="22" spans="1:143" ht="30.75" customHeight="1" x14ac:dyDescent="0.25">
      <c r="B22" s="269"/>
      <c r="C22" s="294" t="s">
        <v>26</v>
      </c>
      <c r="D22" s="296"/>
      <c r="E22" s="291" t="s">
        <v>90</v>
      </c>
      <c r="F22" s="291" t="s">
        <v>25</v>
      </c>
      <c r="G22" s="296"/>
      <c r="H22" s="292" t="s">
        <v>91</v>
      </c>
      <c r="I22" s="296"/>
      <c r="J22" s="293" t="s">
        <v>92</v>
      </c>
      <c r="K22" s="296"/>
      <c r="L22" s="293" t="s">
        <v>93</v>
      </c>
      <c r="M22" s="296"/>
      <c r="N22" s="293" t="s">
        <v>27</v>
      </c>
      <c r="O22" s="296"/>
      <c r="P22" s="293" t="s">
        <v>1</v>
      </c>
      <c r="Q22" s="266"/>
    </row>
    <row r="23" spans="1:143" ht="15" customHeight="1" x14ac:dyDescent="0.2">
      <c r="B23" s="222"/>
      <c r="C23" s="285"/>
      <c r="D23" s="285"/>
      <c r="E23" s="286"/>
      <c r="F23" s="286"/>
      <c r="G23" s="288"/>
      <c r="H23" s="287"/>
      <c r="I23" s="288"/>
      <c r="J23" s="288"/>
      <c r="K23" s="288"/>
      <c r="L23" s="289"/>
      <c r="M23" s="285"/>
      <c r="N23" s="288"/>
      <c r="O23" s="285"/>
      <c r="P23" s="290"/>
      <c r="Q23" s="266"/>
    </row>
    <row r="24" spans="1:143" ht="18" customHeight="1" x14ac:dyDescent="0.25">
      <c r="B24" s="223">
        <v>1</v>
      </c>
      <c r="C24" s="255" t="str">
        <f>IF(Zusammenstellung!I$36="Firma 1","",Zusammenstellung!I$36)</f>
        <v/>
      </c>
      <c r="D24" s="295"/>
      <c r="E24" s="102" t="str">
        <f>IF(Zusammenstellung!I$36="Firma 1","",IF(OR(Zusammenstellung!I$48="nein",Zusammenstellung!I$52="nein",Zusammenstellung!I$54="nein",Zusammenstellung!I$56="nein"),"",'Zuschlagskriterium Preis (ZK1)'!D$49))</f>
        <v/>
      </c>
      <c r="F24" s="162" t="str">
        <f t="shared" ref="F24:F54" si="0">IF(E24="","",(E24-$P$7))</f>
        <v/>
      </c>
      <c r="G24" s="164"/>
      <c r="H24" s="163" t="str">
        <f t="shared" ref="H24:H54" si="1">IF(E24="","",E24/$P$7-100%)</f>
        <v/>
      </c>
      <c r="I24" s="164"/>
      <c r="J24" s="164" t="str">
        <f t="shared" ref="J24:J54" si="2">IF(E24="","",IF(E24&gt;=$P$12,"keine Punkte","Punkte"))</f>
        <v/>
      </c>
      <c r="K24" s="164"/>
      <c r="L24" s="264" t="str">
        <f>IF(P5=100%,"",(IF(E24="","",IF(J24="keine Punkte",0,$P$16*($P$7*$P$18-E24)/($P$7*$P$18-$P$7)))))</f>
        <v/>
      </c>
      <c r="M24" s="257"/>
      <c r="N24" s="264" t="str">
        <f t="shared" ref="N24:N54" si="3">IF(L24="","",$P$5*L24*100)</f>
        <v/>
      </c>
      <c r="O24" s="257"/>
      <c r="P24" s="382" t="str">
        <f t="shared" ref="P24:P43" si="4">IF(E24="","",IF($P$5=100%,RANK(E24,$E$24:$E$44,1),IF(J24="keine Punkte","",RANK(L24,$L$24:$L$44,0))))</f>
        <v/>
      </c>
      <c r="Q24" s="266"/>
    </row>
    <row r="25" spans="1:143" ht="18" customHeight="1" x14ac:dyDescent="0.25">
      <c r="B25" s="224">
        <v>2</v>
      </c>
      <c r="C25" s="255" t="str">
        <f>IF(Zusammenstellung!L$36="Firma 2","",Zusammenstellung!L$36)</f>
        <v/>
      </c>
      <c r="D25" s="257"/>
      <c r="E25" s="102" t="str">
        <f>IF(Zusammenstellung!L$36="Firma 2","",IF(OR(Zusammenstellung!L$48="nein",Zusammenstellung!L$52="nein",Zusammenstellung!L$54="nein",Zusammenstellung!L$56="nein"),"",'Zuschlagskriterium Preis (ZK1)'!G$49))</f>
        <v/>
      </c>
      <c r="F25" s="162" t="str">
        <f t="shared" si="0"/>
        <v/>
      </c>
      <c r="G25" s="164"/>
      <c r="H25" s="163" t="str">
        <f t="shared" si="1"/>
        <v/>
      </c>
      <c r="I25" s="164"/>
      <c r="J25" s="164" t="str">
        <f t="shared" si="2"/>
        <v/>
      </c>
      <c r="K25" s="164"/>
      <c r="L25" s="264" t="str">
        <f>IF(P5=100%,"",(IF(E25="","",IF(J25="keine Punkte",0,$P$16*($P$7*$P$18-E25)/($P$7*$P$18-$P$7)))))</f>
        <v/>
      </c>
      <c r="M25" s="257"/>
      <c r="N25" s="264" t="str">
        <f t="shared" si="3"/>
        <v/>
      </c>
      <c r="O25" s="257"/>
      <c r="P25" s="382" t="str">
        <f t="shared" si="4"/>
        <v/>
      </c>
      <c r="Q25" s="266"/>
    </row>
    <row r="26" spans="1:143" ht="18" customHeight="1" x14ac:dyDescent="0.25">
      <c r="B26" s="223">
        <v>3</v>
      </c>
      <c r="C26" s="255" t="str">
        <f>IF(Zusammenstellung!O$36="Firma 3","",Zusammenstellung!O$36)</f>
        <v/>
      </c>
      <c r="D26" s="257"/>
      <c r="E26" s="102" t="str">
        <f>IF(Zusammenstellung!O$36="Firma 3","",IF(OR(Zusammenstellung!O$48="nein",Zusammenstellung!O$52="nein",Zusammenstellung!O$54="nein",Zusammenstellung!O$56="nein"),"",'Zuschlagskriterium Preis (ZK1)'!J$49))</f>
        <v/>
      </c>
      <c r="F26" s="162" t="str">
        <f t="shared" si="0"/>
        <v/>
      </c>
      <c r="G26" s="164"/>
      <c r="H26" s="163" t="str">
        <f t="shared" si="1"/>
        <v/>
      </c>
      <c r="I26" s="164"/>
      <c r="J26" s="164" t="str">
        <f t="shared" si="2"/>
        <v/>
      </c>
      <c r="K26" s="164"/>
      <c r="L26" s="264" t="str">
        <f>IF(P5=100%,"",(IF(E26="","",IF(J26="keine Punkte",0,$P$16*($P$7*$P$18-E26)/($P$7*$P$18-$P$7)))))</f>
        <v/>
      </c>
      <c r="M26" s="257"/>
      <c r="N26" s="264" t="str">
        <f t="shared" si="3"/>
        <v/>
      </c>
      <c r="O26" s="257"/>
      <c r="P26" s="382" t="str">
        <f t="shared" si="4"/>
        <v/>
      </c>
      <c r="Q26" s="266"/>
    </row>
    <row r="27" spans="1:143" ht="18" customHeight="1" x14ac:dyDescent="0.25">
      <c r="B27" s="223">
        <v>4</v>
      </c>
      <c r="C27" s="255" t="str">
        <f>IF(Zusammenstellung!R$36="Firma 4","",Zusammenstellung!R$36)</f>
        <v/>
      </c>
      <c r="D27" s="257"/>
      <c r="E27" s="102" t="str">
        <f>IF(Zusammenstellung!R$36="Firma 4","",IF(OR(Zusammenstellung!R$48="nein",Zusammenstellung!R$52="nein",Zusammenstellung!R$54="nein",Zusammenstellung!R$56="nein"),"",'Zuschlagskriterium Preis (ZK1)'!M$49))</f>
        <v/>
      </c>
      <c r="F27" s="162" t="str">
        <f t="shared" si="0"/>
        <v/>
      </c>
      <c r="G27" s="164"/>
      <c r="H27" s="163" t="str">
        <f t="shared" si="1"/>
        <v/>
      </c>
      <c r="I27" s="164"/>
      <c r="J27" s="164" t="str">
        <f t="shared" si="2"/>
        <v/>
      </c>
      <c r="K27" s="164"/>
      <c r="L27" s="264" t="str">
        <f>IF(P5=100%,"",(IF(E27="","",IF(J27="keine Punkte",0,$P$16*($P$7*$P$18-E27)/($P$7*$P$18-$P$7)))))</f>
        <v/>
      </c>
      <c r="M27" s="257"/>
      <c r="N27" s="264" t="str">
        <f t="shared" si="3"/>
        <v/>
      </c>
      <c r="O27" s="257"/>
      <c r="P27" s="382" t="str">
        <f>IF(E27="","",IF($P$5=100%,RANK(E27,$E$24:$E$44,1),IF(J27="keine Punkte","",RANK(L27,$L$24:$L$44,0))))</f>
        <v/>
      </c>
      <c r="Q27" s="266"/>
    </row>
    <row r="28" spans="1:143" ht="18" customHeight="1" x14ac:dyDescent="0.25">
      <c r="B28" s="223">
        <v>5</v>
      </c>
      <c r="C28" s="255" t="str">
        <f>IF(Zusammenstellung!U$36="Firma 5","",Zusammenstellung!U$36)</f>
        <v/>
      </c>
      <c r="D28" s="257"/>
      <c r="E28" s="102" t="str">
        <f>IF(Zusammenstellung!U$36="Firma 5","",IF(OR(Zusammenstellung!U$48="nein",Zusammenstellung!U$52="nein",Zusammenstellung!U$54="nein",Zusammenstellung!U$56="nein"),"",'Zuschlagskriterium Preis (ZK1)'!P$49))</f>
        <v/>
      </c>
      <c r="F28" s="162" t="str">
        <f t="shared" si="0"/>
        <v/>
      </c>
      <c r="G28" s="164"/>
      <c r="H28" s="163" t="str">
        <f t="shared" si="1"/>
        <v/>
      </c>
      <c r="I28" s="164"/>
      <c r="J28" s="164" t="str">
        <f t="shared" si="2"/>
        <v/>
      </c>
      <c r="K28" s="164"/>
      <c r="L28" s="264" t="str">
        <f>IF(P5=100%,"",(IF(E28="","",IF(J28="keine Punkte",0,$P$16*($P$7*$P$18-E28)/($P$7*$P$18-$P$7)))))</f>
        <v/>
      </c>
      <c r="M28" s="257"/>
      <c r="N28" s="264" t="str">
        <f t="shared" si="3"/>
        <v/>
      </c>
      <c r="O28" s="257"/>
      <c r="P28" s="382" t="str">
        <f t="shared" si="4"/>
        <v/>
      </c>
      <c r="Q28" s="266"/>
    </row>
    <row r="29" spans="1:143" ht="18" customHeight="1" x14ac:dyDescent="0.25">
      <c r="B29" s="224">
        <v>6</v>
      </c>
      <c r="C29" s="255" t="str">
        <f>IF(Zusammenstellung!X$36="Firma 6","",Zusammenstellung!X$36)</f>
        <v/>
      </c>
      <c r="D29" s="257"/>
      <c r="E29" s="102" t="str">
        <f>IF(Zusammenstellung!X$36="Firma 6","",IF(OR(Zusammenstellung!X$48="nein",Zusammenstellung!X$52="nein",Zusammenstellung!X$54="nein",Zusammenstellung!X$56="nein"),"",'Zuschlagskriterium Preis (ZK1)'!S$49))</f>
        <v/>
      </c>
      <c r="F29" s="162" t="str">
        <f t="shared" si="0"/>
        <v/>
      </c>
      <c r="G29" s="164"/>
      <c r="H29" s="163" t="str">
        <f t="shared" si="1"/>
        <v/>
      </c>
      <c r="I29" s="164"/>
      <c r="J29" s="164" t="str">
        <f t="shared" si="2"/>
        <v/>
      </c>
      <c r="K29" s="164"/>
      <c r="L29" s="264" t="str">
        <f>IF(P5=100%,"",(IF(E29="","",IF(J29="keine Punkte",0,$P$16*($P$7*$P$18-E29)/($P$7*$P$18-$P$7)))))</f>
        <v/>
      </c>
      <c r="M29" s="257"/>
      <c r="N29" s="264" t="str">
        <f t="shared" si="3"/>
        <v/>
      </c>
      <c r="O29" s="257"/>
      <c r="P29" s="382" t="str">
        <f t="shared" si="4"/>
        <v/>
      </c>
      <c r="Q29" s="266"/>
    </row>
    <row r="30" spans="1:143" ht="18" customHeight="1" x14ac:dyDescent="0.25">
      <c r="B30" s="225">
        <v>7</v>
      </c>
      <c r="C30" s="255" t="str">
        <f>IF(Zusammenstellung!AA36="Firma 7","",Zusammenstellung!AA$36)</f>
        <v/>
      </c>
      <c r="D30" s="257"/>
      <c r="E30" s="102" t="str">
        <f>IF(Zusammenstellung!AA$36="Firma 7","",IF(OR(Zusammenstellung!AA$48="nein",Zusammenstellung!AA$52="nein",Zusammenstellung!AA$54="nein",Zusammenstellung!AA$56="nein"),"",'Zuschlagskriterium Preis (ZK1)'!V$49))</f>
        <v/>
      </c>
      <c r="F30" s="162" t="str">
        <f t="shared" si="0"/>
        <v/>
      </c>
      <c r="G30" s="164"/>
      <c r="H30" s="163" t="str">
        <f t="shared" si="1"/>
        <v/>
      </c>
      <c r="I30" s="164"/>
      <c r="J30" s="164" t="str">
        <f t="shared" si="2"/>
        <v/>
      </c>
      <c r="K30" s="164"/>
      <c r="L30" s="264" t="str">
        <f>IF(P5=100%,"",(IF(E30="","",IF(J30="keine Punkte",0,$P$16*($P$7*$P$18-E30)/($P$7*$P$18-$P$7)))))</f>
        <v/>
      </c>
      <c r="M30" s="257"/>
      <c r="N30" s="264" t="str">
        <f t="shared" si="3"/>
        <v/>
      </c>
      <c r="O30" s="257"/>
      <c r="P30" s="382" t="str">
        <f t="shared" si="4"/>
        <v/>
      </c>
      <c r="Q30" s="267"/>
    </row>
    <row r="31" spans="1:143" ht="18" customHeight="1" x14ac:dyDescent="0.25">
      <c r="B31" s="225">
        <v>8</v>
      </c>
      <c r="C31" s="255" t="str">
        <f>IF(Zusammenstellung!AD36="Firma 8","",Zusammenstellung!AD$36)</f>
        <v/>
      </c>
      <c r="D31" s="257"/>
      <c r="E31" s="102" t="str">
        <f>IF(Zusammenstellung!AD$36="Firma 8","",IF(OR(Zusammenstellung!AD$48="nein",Zusammenstellung!AD$52="nein",Zusammenstellung!AD$54="nein",Zusammenstellung!AD$56="nein"),"",'Zuschlagskriterium Preis (ZK1)'!Y$49))</f>
        <v/>
      </c>
      <c r="F31" s="162" t="str">
        <f t="shared" si="0"/>
        <v/>
      </c>
      <c r="G31" s="164"/>
      <c r="H31" s="163" t="str">
        <f t="shared" si="1"/>
        <v/>
      </c>
      <c r="I31" s="164"/>
      <c r="J31" s="164" t="str">
        <f t="shared" si="2"/>
        <v/>
      </c>
      <c r="K31" s="164"/>
      <c r="L31" s="264" t="str">
        <f>IF(P5=100%,"",(IF(E31="","",IF(J31="keine Punkte",0,$P$16*($P$7*$P$18-E31)/($P$7*$P$18-$P$7)))))</f>
        <v/>
      </c>
      <c r="M31" s="257"/>
      <c r="N31" s="264" t="str">
        <f t="shared" si="3"/>
        <v/>
      </c>
      <c r="O31" s="257"/>
      <c r="P31" s="382" t="str">
        <f t="shared" si="4"/>
        <v/>
      </c>
      <c r="Q31" s="267"/>
    </row>
    <row r="32" spans="1:143" ht="18" customHeight="1" x14ac:dyDescent="0.25">
      <c r="B32" s="225">
        <v>9</v>
      </c>
      <c r="C32" s="255" t="str">
        <f>IF(Zusammenstellung!AG$36="Firma 9","",Zusammenstellung!AG$36)</f>
        <v/>
      </c>
      <c r="D32" s="257"/>
      <c r="E32" s="102" t="str">
        <f>IF(Zusammenstellung!AG$36="Firma 9","",IF(OR(Zusammenstellung!AG$48="nein",Zusammenstellung!AG$52="nein",Zusammenstellung!AG$54="nein",Zusammenstellung!AG$56="nein"),"",'Zuschlagskriterium Preis (ZK1)'!AB$49))</f>
        <v/>
      </c>
      <c r="F32" s="162" t="str">
        <f t="shared" si="0"/>
        <v/>
      </c>
      <c r="G32" s="164"/>
      <c r="H32" s="163" t="str">
        <f t="shared" si="1"/>
        <v/>
      </c>
      <c r="I32" s="164"/>
      <c r="J32" s="164" t="str">
        <f t="shared" si="2"/>
        <v/>
      </c>
      <c r="K32" s="164"/>
      <c r="L32" s="264" t="str">
        <f>IF(P5=100%,"",(IF(E32="","",IF(J32="keine Punkte",0,$P$16*($P$7*$P$18-E32)/($P$7*$P$18-$P$7)))))</f>
        <v/>
      </c>
      <c r="M32" s="257"/>
      <c r="N32" s="264" t="str">
        <f t="shared" si="3"/>
        <v/>
      </c>
      <c r="O32" s="257"/>
      <c r="P32" s="382" t="str">
        <f t="shared" si="4"/>
        <v/>
      </c>
      <c r="Q32" s="267"/>
    </row>
    <row r="33" spans="2:17" ht="18" customHeight="1" x14ac:dyDescent="0.25">
      <c r="B33" s="223">
        <v>10</v>
      </c>
      <c r="C33" s="255" t="str">
        <f>IF(Zusammenstellung!AJ$36="Firma 10","",Zusammenstellung!AJ$36)</f>
        <v/>
      </c>
      <c r="D33" s="257"/>
      <c r="E33" s="102" t="str">
        <f>IF(Zusammenstellung!AJ$36="Firma 10","",IF(OR(Zusammenstellung!AJ$48="nein",Zusammenstellung!AJ$52="nein",Zusammenstellung!AJ$54="nein",Zusammenstellung!AJ$56="nein"),"",'Zuschlagskriterium Preis (ZK1)'!AE$49))</f>
        <v/>
      </c>
      <c r="F33" s="162" t="str">
        <f t="shared" si="0"/>
        <v/>
      </c>
      <c r="G33" s="164"/>
      <c r="H33" s="163" t="str">
        <f t="shared" si="1"/>
        <v/>
      </c>
      <c r="I33" s="164"/>
      <c r="J33" s="164" t="str">
        <f t="shared" si="2"/>
        <v/>
      </c>
      <c r="K33" s="164"/>
      <c r="L33" s="264" t="str">
        <f>IF(P5=100%,"",(IF(E33="","",IF(J33="keine Punkte",0,$P$16*($P$7*$P$18-E33)/($P$7*$P$18-$P$7)))))</f>
        <v/>
      </c>
      <c r="M33" s="257"/>
      <c r="N33" s="264" t="str">
        <f t="shared" si="3"/>
        <v/>
      </c>
      <c r="O33" s="257"/>
      <c r="P33" s="382" t="str">
        <f t="shared" si="4"/>
        <v/>
      </c>
      <c r="Q33" s="267"/>
    </row>
    <row r="34" spans="2:17" ht="18" customHeight="1" x14ac:dyDescent="0.25">
      <c r="B34" s="224">
        <v>11</v>
      </c>
      <c r="C34" s="255" t="str">
        <f>IF(Zusammenstellung!AM$36="Firma 11","",Zusammenstellung!AM$36)</f>
        <v/>
      </c>
      <c r="D34" s="257"/>
      <c r="E34" s="102" t="str">
        <f>IF(Zusammenstellung!AM$36="Firma 11","",IF(OR(Zusammenstellung!AM$48="nein",Zusammenstellung!AM$52="nein",Zusammenstellung!AM$54="nein",Zusammenstellung!AM$56="nein"),"",'Zuschlagskriterium Preis (ZK1)'!AH$49))</f>
        <v/>
      </c>
      <c r="F34" s="162" t="str">
        <f t="shared" si="0"/>
        <v/>
      </c>
      <c r="G34" s="164"/>
      <c r="H34" s="163" t="str">
        <f t="shared" si="1"/>
        <v/>
      </c>
      <c r="I34" s="164"/>
      <c r="J34" s="164" t="str">
        <f t="shared" si="2"/>
        <v/>
      </c>
      <c r="K34" s="164"/>
      <c r="L34" s="264" t="str">
        <f>IF(P5=100%,"",(IF(E34="","",IF(J34="keine Punkte",0,$P$16*($P$7*$P$18-E34)/($P$7*$P$18-$P$7)))))</f>
        <v/>
      </c>
      <c r="M34" s="257"/>
      <c r="N34" s="264" t="str">
        <f t="shared" si="3"/>
        <v/>
      </c>
      <c r="O34" s="257"/>
      <c r="P34" s="382" t="str">
        <f t="shared" si="4"/>
        <v/>
      </c>
      <c r="Q34" s="267"/>
    </row>
    <row r="35" spans="2:17" ht="18" customHeight="1" x14ac:dyDescent="0.25">
      <c r="B35" s="225">
        <v>12</v>
      </c>
      <c r="C35" s="255" t="str">
        <f>IF(Zusammenstellung!AP$36="Firma 12","",Zusammenstellung!AP$36)</f>
        <v/>
      </c>
      <c r="D35" s="257"/>
      <c r="E35" s="102" t="str">
        <f>IF(Zusammenstellung!AP$36="Firma 12","",IF(OR(Zusammenstellung!AP$48="nein",Zusammenstellung!AP$52="nein",Zusammenstellung!AP$54="nein",Zusammenstellung!AP$56="nein"),"",'Zuschlagskriterium Preis (ZK1)'!AK$49))</f>
        <v/>
      </c>
      <c r="F35" s="162" t="str">
        <f t="shared" si="0"/>
        <v/>
      </c>
      <c r="G35" s="164"/>
      <c r="H35" s="163" t="str">
        <f t="shared" si="1"/>
        <v/>
      </c>
      <c r="I35" s="164"/>
      <c r="J35" s="164" t="str">
        <f t="shared" si="2"/>
        <v/>
      </c>
      <c r="K35" s="164"/>
      <c r="L35" s="264" t="str">
        <f>IF(P5=100%,"",(IF(E35="","",IF(J35="keine Punkte",0,$P$16*($P$7*$P$18-E35)/($P$7*$P$18-$P$7)))))</f>
        <v/>
      </c>
      <c r="M35" s="257"/>
      <c r="N35" s="264" t="str">
        <f t="shared" si="3"/>
        <v/>
      </c>
      <c r="O35" s="257"/>
      <c r="P35" s="382" t="str">
        <f t="shared" si="4"/>
        <v/>
      </c>
      <c r="Q35" s="267"/>
    </row>
    <row r="36" spans="2:17" ht="18" customHeight="1" x14ac:dyDescent="0.25">
      <c r="B36" s="225">
        <v>13</v>
      </c>
      <c r="C36" s="255" t="str">
        <f>IF(Zusammenstellung!AS$36="Firma 13","",Zusammenstellung!AS$36)</f>
        <v/>
      </c>
      <c r="D36" s="257"/>
      <c r="E36" s="102" t="str">
        <f>IF(Zusammenstellung!AS$36="Firma 13","",IF(OR(Zusammenstellung!AS$48="nein",Zusammenstellung!AS$52="nein",Zusammenstellung!AS$54="nein",Zusammenstellung!AS$56="nein"),"",'Zuschlagskriterium Preis (ZK1)'!AN$49))</f>
        <v/>
      </c>
      <c r="F36" s="162" t="str">
        <f t="shared" si="0"/>
        <v/>
      </c>
      <c r="G36" s="164"/>
      <c r="H36" s="163" t="str">
        <f t="shared" si="1"/>
        <v/>
      </c>
      <c r="I36" s="164"/>
      <c r="J36" s="164" t="str">
        <f t="shared" si="2"/>
        <v/>
      </c>
      <c r="K36" s="164"/>
      <c r="L36" s="264" t="str">
        <f>IF(P5=100%,"",(IF(E36="","",IF(J36="keine Punkte",0,$P$16*($P$7*$P$18-E36)/($P$7*$P$18-$P$7)))))</f>
        <v/>
      </c>
      <c r="M36" s="257"/>
      <c r="N36" s="264" t="str">
        <f t="shared" si="3"/>
        <v/>
      </c>
      <c r="O36" s="257"/>
      <c r="P36" s="382" t="str">
        <f t="shared" si="4"/>
        <v/>
      </c>
      <c r="Q36" s="267"/>
    </row>
    <row r="37" spans="2:17" ht="18" customHeight="1" x14ac:dyDescent="0.25">
      <c r="B37" s="223">
        <v>14</v>
      </c>
      <c r="C37" s="255" t="str">
        <f>IF(Zusammenstellung!AV$36="Firma 14","",Zusammenstellung!AV$36)</f>
        <v/>
      </c>
      <c r="D37" s="257"/>
      <c r="E37" s="102" t="str">
        <f>IF(Zusammenstellung!AV$36="Firma 14","",IF(OR(Zusammenstellung!AV$48="nein",Zusammenstellung!AV$52="nein",Zusammenstellung!AV$54="nein",Zusammenstellung!AV$56="nein"),"",'Zuschlagskriterium Preis (ZK1)'!AQ$49))</f>
        <v/>
      </c>
      <c r="F37" s="162" t="str">
        <f t="shared" si="0"/>
        <v/>
      </c>
      <c r="G37" s="164"/>
      <c r="H37" s="163" t="str">
        <f t="shared" si="1"/>
        <v/>
      </c>
      <c r="I37" s="164"/>
      <c r="J37" s="164" t="str">
        <f t="shared" si="2"/>
        <v/>
      </c>
      <c r="K37" s="164"/>
      <c r="L37" s="264" t="str">
        <f>IF(P5=100%,"",(IF(E37="","",IF(J37="keine Punkte",0,$P$16*($P$7*$P$18-E37)/($P$7*$P$18-$P$7)))))</f>
        <v/>
      </c>
      <c r="M37" s="257"/>
      <c r="N37" s="264" t="str">
        <f t="shared" si="3"/>
        <v/>
      </c>
      <c r="O37" s="257"/>
      <c r="P37" s="382" t="str">
        <f t="shared" si="4"/>
        <v/>
      </c>
      <c r="Q37" s="267"/>
    </row>
    <row r="38" spans="2:17" ht="18" customHeight="1" x14ac:dyDescent="0.25">
      <c r="B38" s="223">
        <v>15</v>
      </c>
      <c r="C38" s="255" t="str">
        <f>IF(Zusammenstellung!AY$36="Firma 15","",Zusammenstellung!AY$36)</f>
        <v/>
      </c>
      <c r="D38" s="257"/>
      <c r="E38" s="102" t="str">
        <f>IF(Zusammenstellung!AY$36="Firma 15","",IF(OR(Zusammenstellung!AY$48="nein",Zusammenstellung!AY$52="nein",Zusammenstellung!AY$54="nein",Zusammenstellung!AY$56="nein"),"",'Zuschlagskriterium Preis (ZK1)'!AT$49))</f>
        <v/>
      </c>
      <c r="F38" s="162" t="str">
        <f t="shared" si="0"/>
        <v/>
      </c>
      <c r="G38" s="164"/>
      <c r="H38" s="163" t="str">
        <f t="shared" si="1"/>
        <v/>
      </c>
      <c r="I38" s="164"/>
      <c r="J38" s="164" t="str">
        <f t="shared" si="2"/>
        <v/>
      </c>
      <c r="K38" s="164"/>
      <c r="L38" s="264" t="str">
        <f>IF(P5=100%,"",(IF(E38="","",IF(J38="keine Punkte",0,$P$16*($P$7*$P$18-E38)/($P$7*$P$18-$P$7)))))</f>
        <v/>
      </c>
      <c r="M38" s="257"/>
      <c r="N38" s="264" t="str">
        <f t="shared" si="3"/>
        <v/>
      </c>
      <c r="O38" s="257"/>
      <c r="P38" s="382" t="str">
        <f t="shared" si="4"/>
        <v/>
      </c>
      <c r="Q38" s="267"/>
    </row>
    <row r="39" spans="2:17" ht="18" customHeight="1" x14ac:dyDescent="0.25">
      <c r="B39" s="224">
        <v>16</v>
      </c>
      <c r="C39" s="255" t="str">
        <f>IF(Zusammenstellung!BB36="Firma 16","",Zusammenstellung!BB$36)</f>
        <v/>
      </c>
      <c r="D39" s="257"/>
      <c r="E39" s="102" t="str">
        <f>IF(Zusammenstellung!BB$36="Firma 16","",IF(OR(Zusammenstellung!BB$48="nein",Zusammenstellung!BB$52="nein",Zusammenstellung!BB$54="nein",Zusammenstellung!BB$56="nein"),"",'Zuschlagskriterium Preis (ZK1)'!AW$49))</f>
        <v/>
      </c>
      <c r="F39" s="162" t="str">
        <f t="shared" si="0"/>
        <v/>
      </c>
      <c r="G39" s="164"/>
      <c r="H39" s="163" t="str">
        <f t="shared" si="1"/>
        <v/>
      </c>
      <c r="I39" s="164"/>
      <c r="J39" s="164" t="str">
        <f t="shared" si="2"/>
        <v/>
      </c>
      <c r="K39" s="164"/>
      <c r="L39" s="264" t="str">
        <f>IF(P5=100%,"",(IF(E39="","",IF(J39="keine Punkte",0,$P$16*($P$7*$P$18-E39)/($P$7*$P$18-$P$7)))))</f>
        <v/>
      </c>
      <c r="M39" s="257"/>
      <c r="N39" s="264" t="str">
        <f t="shared" si="3"/>
        <v/>
      </c>
      <c r="O39" s="257"/>
      <c r="P39" s="382" t="str">
        <f t="shared" si="4"/>
        <v/>
      </c>
      <c r="Q39" s="267"/>
    </row>
    <row r="40" spans="2:17" ht="18" customHeight="1" x14ac:dyDescent="0.25">
      <c r="B40" s="223">
        <v>17</v>
      </c>
      <c r="C40" s="255" t="str">
        <f>IF(Zusammenstellung!BE$36="Firma 17","",Zusammenstellung!BE$36)</f>
        <v/>
      </c>
      <c r="D40" s="257"/>
      <c r="E40" s="102" t="str">
        <f>IF(Zusammenstellung!BE$36="Firma 17","",IF(OR(Zusammenstellung!BE$48="nein",Zusammenstellung!BE$52="nein",Zusammenstellung!BE$54="nein",Zusammenstellung!BE$56="nein"),"",'Zuschlagskriterium Preis (ZK1)'!AZ$49))</f>
        <v/>
      </c>
      <c r="F40" s="162" t="str">
        <f t="shared" si="0"/>
        <v/>
      </c>
      <c r="G40" s="164"/>
      <c r="H40" s="163" t="str">
        <f t="shared" si="1"/>
        <v/>
      </c>
      <c r="I40" s="164"/>
      <c r="J40" s="164" t="str">
        <f t="shared" si="2"/>
        <v/>
      </c>
      <c r="K40" s="164"/>
      <c r="L40" s="264" t="str">
        <f>IF(P5=100%,"",(IF(E40="","",IF(J40="keine Punkte",0,$P$16*($P$7*$P$18-E40)/($P$7*$P$18-$P$7)))))</f>
        <v/>
      </c>
      <c r="M40" s="257"/>
      <c r="N40" s="264" t="str">
        <f t="shared" si="3"/>
        <v/>
      </c>
      <c r="O40" s="257"/>
      <c r="P40" s="382" t="str">
        <f t="shared" si="4"/>
        <v/>
      </c>
      <c r="Q40" s="267"/>
    </row>
    <row r="41" spans="2:17" ht="18" customHeight="1" x14ac:dyDescent="0.25">
      <c r="B41" s="224">
        <v>18</v>
      </c>
      <c r="C41" s="255" t="str">
        <f>IF(Zusammenstellung!BH$36="Firma 18","",Zusammenstellung!BH$36)</f>
        <v/>
      </c>
      <c r="D41" s="257"/>
      <c r="E41" s="102" t="str">
        <f>IF(Zusammenstellung!BH$36="Firma 18","",IF(OR(Zusammenstellung!BH$48="nein",Zusammenstellung!BH$52="nein",Zusammenstellung!BH$54="nein",Zusammenstellung!BH$56="nein"),"",'Zuschlagskriterium Preis (ZK1)'!BC$49))</f>
        <v/>
      </c>
      <c r="F41" s="162" t="str">
        <f t="shared" si="0"/>
        <v/>
      </c>
      <c r="G41" s="164"/>
      <c r="H41" s="163" t="str">
        <f t="shared" si="1"/>
        <v/>
      </c>
      <c r="I41" s="164"/>
      <c r="J41" s="164" t="str">
        <f t="shared" si="2"/>
        <v/>
      </c>
      <c r="K41" s="164"/>
      <c r="L41" s="264" t="str">
        <f>IF(P5=100%,"",(IF(E41="","",IF(J41="keine Punkte",0,$P$16*($P$7*$P$18-E41)/($P$7*$P$18-$P$7)))))</f>
        <v/>
      </c>
      <c r="M41" s="257"/>
      <c r="N41" s="264" t="str">
        <f t="shared" si="3"/>
        <v/>
      </c>
      <c r="O41" s="257"/>
      <c r="P41" s="382" t="str">
        <f t="shared" si="4"/>
        <v/>
      </c>
      <c r="Q41" s="266"/>
    </row>
    <row r="42" spans="2:17" ht="18" customHeight="1" x14ac:dyDescent="0.25">
      <c r="B42" s="225">
        <v>19</v>
      </c>
      <c r="C42" s="255" t="str">
        <f>IF(Zusammenstellung!BK$36="Firma 19","",Zusammenstellung!BK$36)</f>
        <v/>
      </c>
      <c r="D42" s="257"/>
      <c r="E42" s="102" t="str">
        <f>IF(Zusammenstellung!BK$36="Firma 19","",IF(OR(Zusammenstellung!BK$48="nein",Zusammenstellung!BK$52="nein",Zusammenstellung!BK$54="nein",Zusammenstellung!BK$56="nein"),"",'Zuschlagskriterium Preis (ZK1)'!BF$49))</f>
        <v/>
      </c>
      <c r="F42" s="162" t="str">
        <f t="shared" si="0"/>
        <v/>
      </c>
      <c r="G42" s="164"/>
      <c r="H42" s="163" t="str">
        <f t="shared" si="1"/>
        <v/>
      </c>
      <c r="I42" s="164"/>
      <c r="J42" s="164" t="str">
        <f t="shared" si="2"/>
        <v/>
      </c>
      <c r="K42" s="164"/>
      <c r="L42" s="264" t="str">
        <f>IF(P5=100%,"",(IF(E42="","",IF(J42="keine Punkte",0,$P$16*($P$7*$P$18-E42)/($P$7*$P$18-$P$7)))))</f>
        <v/>
      </c>
      <c r="M42" s="257"/>
      <c r="N42" s="264" t="str">
        <f t="shared" si="3"/>
        <v/>
      </c>
      <c r="O42" s="257"/>
      <c r="P42" s="382" t="str">
        <f t="shared" si="4"/>
        <v/>
      </c>
      <c r="Q42" s="266"/>
    </row>
    <row r="43" spans="2:17" ht="18" customHeight="1" x14ac:dyDescent="0.25">
      <c r="B43" s="223">
        <v>20</v>
      </c>
      <c r="C43" s="255" t="str">
        <f>IF(Zusammenstellung!BN$36="Firma 20","",Zusammenstellung!BN$36)</f>
        <v/>
      </c>
      <c r="D43" s="257"/>
      <c r="E43" s="102" t="str">
        <f>IF(Zusammenstellung!BN$36="Firma 20","",IF(OR(Zusammenstellung!BN$48="nein",Zusammenstellung!BN$52="nein",Zusammenstellung!BN$54="nein",Zusammenstellung!BN56="nein"),"",'Zuschlagskriterium Preis (ZK1)'!BI$49))</f>
        <v/>
      </c>
      <c r="F43" s="162" t="str">
        <f t="shared" si="0"/>
        <v/>
      </c>
      <c r="G43" s="164"/>
      <c r="H43" s="163" t="str">
        <f t="shared" si="1"/>
        <v/>
      </c>
      <c r="I43" s="164"/>
      <c r="J43" s="164" t="str">
        <f t="shared" si="2"/>
        <v/>
      </c>
      <c r="K43" s="164"/>
      <c r="L43" s="264" t="str">
        <f>IF(P5=100%,"",(IF(E43="","",IF(J43="keine Punkte",0,$P$16*($P$7*$P$18-E43)/($P$7*$P$18-$P$7)))))</f>
        <v/>
      </c>
      <c r="M43" s="257"/>
      <c r="N43" s="264" t="str">
        <f t="shared" si="3"/>
        <v/>
      </c>
      <c r="O43" s="257"/>
      <c r="P43" s="382" t="str">
        <f t="shared" si="4"/>
        <v/>
      </c>
      <c r="Q43" s="266"/>
    </row>
    <row r="44" spans="2:17" ht="15" customHeight="1" thickBot="1" x14ac:dyDescent="0.25">
      <c r="B44" s="226"/>
      <c r="C44" s="1" t="str">
        <f>IF('Allg. Teilnahmebed. (ATB)'!CB3="","",'Allg. Teilnahmebed. (ATB)'!CB3)</f>
        <v/>
      </c>
      <c r="D44" s="1"/>
      <c r="E44" s="103"/>
      <c r="F44" s="51" t="str">
        <f t="shared" si="0"/>
        <v/>
      </c>
      <c r="G44" s="45"/>
      <c r="H44" s="44" t="str">
        <f t="shared" si="1"/>
        <v/>
      </c>
      <c r="I44" s="45"/>
      <c r="J44" s="45" t="str">
        <f t="shared" si="2"/>
        <v/>
      </c>
      <c r="K44" s="45"/>
      <c r="L44" s="46" t="str">
        <f t="shared" ref="L44" si="5">IF(E44="","",IF(J44="keine Punkte",0,$P$16*($P$7*$P$18-E44)/($P$7*$P$18-$P$7)))</f>
        <v/>
      </c>
      <c r="M44" s="1"/>
      <c r="N44" s="47" t="str">
        <f t="shared" si="3"/>
        <v/>
      </c>
      <c r="O44" s="1"/>
      <c r="P44" s="48" t="str">
        <f t="shared" ref="P44:P54" si="6">IF(E44="","",IF(J44="keine Punkte","",RANK(L44,$L$24:$L$44,0)))</f>
        <v/>
      </c>
      <c r="Q44" s="268"/>
    </row>
    <row r="45" spans="2:17" s="9" customFormat="1" x14ac:dyDescent="0.2">
      <c r="B45" s="227"/>
      <c r="C45" s="12" t="str">
        <f>IF('Allg. Teilnahmebed. (ATB)'!CC3="","",'Allg. Teilnahmebed. (ATB)'!CC3)</f>
        <v/>
      </c>
      <c r="D45" s="49"/>
      <c r="E45" s="104"/>
      <c r="F45" s="52" t="str">
        <f t="shared" si="0"/>
        <v/>
      </c>
      <c r="G45" s="14"/>
      <c r="H45" s="13" t="str">
        <f t="shared" si="1"/>
        <v/>
      </c>
      <c r="I45" s="14"/>
      <c r="J45" s="14" t="str">
        <f t="shared" si="2"/>
        <v/>
      </c>
      <c r="K45" s="14"/>
      <c r="L45" s="15" t="str">
        <f t="shared" ref="L45:L54" si="7">IF(E45="","",IF(J45="Punkte",$P$16*($P$7*$P$18-E45)/($P$7*$P$18-$P$7),""))</f>
        <v/>
      </c>
      <c r="M45" s="49"/>
      <c r="N45" s="15" t="str">
        <f t="shared" si="3"/>
        <v/>
      </c>
      <c r="O45" s="49"/>
      <c r="P45" s="16" t="str">
        <f t="shared" si="6"/>
        <v/>
      </c>
    </row>
    <row r="46" spans="2:17" s="9" customFormat="1" x14ac:dyDescent="0.2">
      <c r="B46" s="227"/>
      <c r="C46" s="12" t="str">
        <f>IF('Allg. Teilnahmebed. (ATB)'!CD3="","",'Allg. Teilnahmebed. (ATB)'!CD3)</f>
        <v/>
      </c>
      <c r="D46" s="49"/>
      <c r="E46" s="104"/>
      <c r="F46" s="52" t="str">
        <f t="shared" si="0"/>
        <v/>
      </c>
      <c r="G46" s="14"/>
      <c r="H46" s="13" t="str">
        <f t="shared" si="1"/>
        <v/>
      </c>
      <c r="I46" s="14"/>
      <c r="J46" s="14" t="str">
        <f t="shared" si="2"/>
        <v/>
      </c>
      <c r="K46" s="14"/>
      <c r="L46" s="15" t="str">
        <f t="shared" si="7"/>
        <v/>
      </c>
      <c r="M46" s="49"/>
      <c r="N46" s="15" t="str">
        <f t="shared" si="3"/>
        <v/>
      </c>
      <c r="O46" s="49"/>
      <c r="P46" s="16" t="str">
        <f t="shared" si="6"/>
        <v/>
      </c>
    </row>
    <row r="47" spans="2:17" s="9" customFormat="1" x14ac:dyDescent="0.2">
      <c r="B47" s="227"/>
      <c r="C47" s="12" t="str">
        <f>IF('Allg. Teilnahmebed. (ATB)'!CE3="","",'Allg. Teilnahmebed. (ATB)'!CE3)</f>
        <v/>
      </c>
      <c r="D47" s="49"/>
      <c r="E47" s="104"/>
      <c r="F47" s="52" t="str">
        <f t="shared" si="0"/>
        <v/>
      </c>
      <c r="G47" s="14"/>
      <c r="H47" s="13" t="str">
        <f t="shared" si="1"/>
        <v/>
      </c>
      <c r="I47" s="14"/>
      <c r="J47" s="14" t="str">
        <f t="shared" si="2"/>
        <v/>
      </c>
      <c r="K47" s="14"/>
      <c r="L47" s="15" t="str">
        <f t="shared" si="7"/>
        <v/>
      </c>
      <c r="M47" s="49"/>
      <c r="N47" s="15" t="str">
        <f t="shared" si="3"/>
        <v/>
      </c>
      <c r="O47" s="49"/>
      <c r="P47" s="16" t="str">
        <f t="shared" si="6"/>
        <v/>
      </c>
    </row>
    <row r="48" spans="2:17" s="9" customFormat="1" x14ac:dyDescent="0.2">
      <c r="B48" s="227"/>
      <c r="C48" s="12" t="str">
        <f>IF('Allg. Teilnahmebed. (ATB)'!CF3="","",'Allg. Teilnahmebed. (ATB)'!CF3)</f>
        <v/>
      </c>
      <c r="D48" s="49"/>
      <c r="E48" s="104"/>
      <c r="F48" s="52" t="str">
        <f t="shared" si="0"/>
        <v/>
      </c>
      <c r="G48" s="14"/>
      <c r="H48" s="13" t="str">
        <f t="shared" si="1"/>
        <v/>
      </c>
      <c r="I48" s="14"/>
      <c r="J48" s="14" t="str">
        <f t="shared" si="2"/>
        <v/>
      </c>
      <c r="K48" s="14"/>
      <c r="L48" s="15" t="str">
        <f t="shared" si="7"/>
        <v/>
      </c>
      <c r="M48" s="49"/>
      <c r="N48" s="15" t="str">
        <f t="shared" si="3"/>
        <v/>
      </c>
      <c r="O48" s="49"/>
      <c r="P48" s="16" t="str">
        <f t="shared" si="6"/>
        <v/>
      </c>
    </row>
    <row r="49" spans="2:16" s="9" customFormat="1" x14ac:dyDescent="0.2">
      <c r="B49" s="227"/>
      <c r="C49" s="12" t="str">
        <f>IF('Allg. Teilnahmebed. (ATB)'!CG3="","",'Allg. Teilnahmebed. (ATB)'!CG3)</f>
        <v/>
      </c>
      <c r="D49" s="49"/>
      <c r="E49" s="104"/>
      <c r="F49" s="52" t="str">
        <f t="shared" si="0"/>
        <v/>
      </c>
      <c r="G49" s="14"/>
      <c r="H49" s="13" t="str">
        <f t="shared" si="1"/>
        <v/>
      </c>
      <c r="I49" s="14"/>
      <c r="J49" s="14" t="str">
        <f t="shared" si="2"/>
        <v/>
      </c>
      <c r="K49" s="14"/>
      <c r="L49" s="15" t="str">
        <f t="shared" si="7"/>
        <v/>
      </c>
      <c r="M49" s="49"/>
      <c r="N49" s="15" t="str">
        <f t="shared" si="3"/>
        <v/>
      </c>
      <c r="O49" s="49"/>
      <c r="P49" s="16" t="str">
        <f t="shared" si="6"/>
        <v/>
      </c>
    </row>
    <row r="50" spans="2:16" s="9" customFormat="1" x14ac:dyDescent="0.2">
      <c r="B50" s="227"/>
      <c r="C50" s="12" t="str">
        <f>IF('Allg. Teilnahmebed. (ATB)'!CH3="","",'Allg. Teilnahmebed. (ATB)'!CH3)</f>
        <v/>
      </c>
      <c r="D50" s="49"/>
      <c r="E50" s="104"/>
      <c r="F50" s="52" t="str">
        <f t="shared" si="0"/>
        <v/>
      </c>
      <c r="G50" s="14"/>
      <c r="H50" s="13" t="str">
        <f t="shared" si="1"/>
        <v/>
      </c>
      <c r="I50" s="14"/>
      <c r="J50" s="14" t="str">
        <f t="shared" si="2"/>
        <v/>
      </c>
      <c r="K50" s="14"/>
      <c r="L50" s="15" t="str">
        <f t="shared" si="7"/>
        <v/>
      </c>
      <c r="M50" s="49"/>
      <c r="N50" s="15" t="str">
        <f t="shared" si="3"/>
        <v/>
      </c>
      <c r="O50" s="49"/>
      <c r="P50" s="16" t="str">
        <f t="shared" si="6"/>
        <v/>
      </c>
    </row>
    <row r="51" spans="2:16" s="9" customFormat="1" x14ac:dyDescent="0.2">
      <c r="B51" s="227"/>
      <c r="C51" s="12" t="str">
        <f>IF('Allg. Teilnahmebed. (ATB)'!CI3="","",'Allg. Teilnahmebed. (ATB)'!CI3)</f>
        <v/>
      </c>
      <c r="D51" s="49"/>
      <c r="E51" s="104"/>
      <c r="F51" s="52" t="str">
        <f t="shared" si="0"/>
        <v/>
      </c>
      <c r="G51" s="14"/>
      <c r="H51" s="13" t="str">
        <f t="shared" si="1"/>
        <v/>
      </c>
      <c r="I51" s="14"/>
      <c r="J51" s="14" t="str">
        <f t="shared" si="2"/>
        <v/>
      </c>
      <c r="K51" s="14"/>
      <c r="L51" s="15" t="str">
        <f t="shared" si="7"/>
        <v/>
      </c>
      <c r="M51" s="49"/>
      <c r="N51" s="15" t="str">
        <f t="shared" si="3"/>
        <v/>
      </c>
      <c r="O51" s="49"/>
      <c r="P51" s="16" t="str">
        <f t="shared" si="6"/>
        <v/>
      </c>
    </row>
    <row r="52" spans="2:16" s="9" customFormat="1" x14ac:dyDescent="0.2">
      <c r="B52" s="227"/>
      <c r="C52" s="12" t="str">
        <f>IF('Allg. Teilnahmebed. (ATB)'!CJ3="","",'Allg. Teilnahmebed. (ATB)'!CJ3)</f>
        <v/>
      </c>
      <c r="D52" s="49"/>
      <c r="E52" s="104"/>
      <c r="F52" s="52" t="str">
        <f t="shared" si="0"/>
        <v/>
      </c>
      <c r="G52" s="14"/>
      <c r="H52" s="13" t="str">
        <f t="shared" si="1"/>
        <v/>
      </c>
      <c r="I52" s="14"/>
      <c r="J52" s="14" t="str">
        <f t="shared" si="2"/>
        <v/>
      </c>
      <c r="K52" s="14"/>
      <c r="L52" s="15" t="str">
        <f t="shared" si="7"/>
        <v/>
      </c>
      <c r="M52" s="49"/>
      <c r="N52" s="15" t="str">
        <f t="shared" si="3"/>
        <v/>
      </c>
      <c r="O52" s="49"/>
      <c r="P52" s="16" t="str">
        <f t="shared" si="6"/>
        <v/>
      </c>
    </row>
    <row r="53" spans="2:16" s="9" customFormat="1" x14ac:dyDescent="0.2">
      <c r="B53" s="227"/>
      <c r="C53" s="12" t="str">
        <f>IF('Allg. Teilnahmebed. (ATB)'!CK3="","",'Allg. Teilnahmebed. (ATB)'!CK3)</f>
        <v/>
      </c>
      <c r="D53" s="49"/>
      <c r="E53" s="104"/>
      <c r="F53" s="52" t="str">
        <f t="shared" si="0"/>
        <v/>
      </c>
      <c r="G53" s="14"/>
      <c r="H53" s="13" t="str">
        <f t="shared" si="1"/>
        <v/>
      </c>
      <c r="I53" s="14"/>
      <c r="J53" s="14" t="str">
        <f t="shared" si="2"/>
        <v/>
      </c>
      <c r="K53" s="14"/>
      <c r="L53" s="15" t="str">
        <f t="shared" si="7"/>
        <v/>
      </c>
      <c r="M53" s="49"/>
      <c r="N53" s="15" t="str">
        <f t="shared" si="3"/>
        <v/>
      </c>
      <c r="O53" s="49"/>
      <c r="P53" s="16" t="str">
        <f t="shared" si="6"/>
        <v/>
      </c>
    </row>
    <row r="54" spans="2:16" s="8" customFormat="1" x14ac:dyDescent="0.2">
      <c r="B54" s="220"/>
      <c r="C54" s="12" t="str">
        <f>IF('Allg. Teilnahmebed. (ATB)'!CL3="","",'Allg. Teilnahmebed. (ATB)'!CL3)</f>
        <v/>
      </c>
      <c r="D54" s="49"/>
      <c r="E54" s="105"/>
      <c r="F54" s="52" t="str">
        <f t="shared" si="0"/>
        <v/>
      </c>
      <c r="G54" s="14"/>
      <c r="H54" s="13" t="str">
        <f t="shared" si="1"/>
        <v/>
      </c>
      <c r="I54" s="14"/>
      <c r="J54" s="14" t="str">
        <f t="shared" si="2"/>
        <v/>
      </c>
      <c r="K54" s="14"/>
      <c r="L54" s="15" t="str">
        <f t="shared" si="7"/>
        <v/>
      </c>
      <c r="M54" s="49"/>
      <c r="N54" s="15" t="str">
        <f t="shared" si="3"/>
        <v/>
      </c>
      <c r="O54" s="49"/>
      <c r="P54" s="16" t="str">
        <f t="shared" si="6"/>
        <v/>
      </c>
    </row>
    <row r="55" spans="2:16" s="8" customFormat="1" x14ac:dyDescent="0.25">
      <c r="B55" s="220"/>
      <c r="D55" s="99"/>
      <c r="E55" s="106"/>
      <c r="F55" s="106"/>
      <c r="G55" s="14"/>
      <c r="H55" s="13" t="str">
        <f>IF(E55="","",E55/#REF!)</f>
        <v/>
      </c>
      <c r="I55" s="14"/>
      <c r="J55" s="14" t="str">
        <f>IF(E55=0,"",IF(E55&gt;=P14,"keine Punkte","Punkte"))</f>
        <v/>
      </c>
      <c r="K55" s="14"/>
      <c r="L55" s="220"/>
      <c r="M55" s="99"/>
      <c r="N55" s="18"/>
      <c r="O55" s="99"/>
      <c r="P55" s="18"/>
    </row>
    <row r="56" spans="2:16" s="9" customFormat="1" x14ac:dyDescent="0.25">
      <c r="B56" s="227"/>
      <c r="D56" s="258"/>
      <c r="E56" s="107"/>
      <c r="F56" s="107"/>
      <c r="G56" s="14"/>
      <c r="H56" s="13" t="str">
        <f>IF(E56="","",E56/#REF!)</f>
        <v/>
      </c>
      <c r="I56" s="14"/>
      <c r="J56" s="14" t="str">
        <f>IF(E56=0,"",IF(E56&gt;=#REF!,"keine Punkte","Punkte"))</f>
        <v/>
      </c>
      <c r="K56" s="14"/>
      <c r="L56" s="227"/>
      <c r="M56" s="258"/>
      <c r="N56" s="19"/>
      <c r="O56" s="258"/>
      <c r="P56" s="19"/>
    </row>
    <row r="57" spans="2:16" s="9" customFormat="1" x14ac:dyDescent="0.25">
      <c r="B57" s="227"/>
      <c r="D57" s="258"/>
      <c r="E57" s="107"/>
      <c r="F57" s="107"/>
      <c r="G57" s="14"/>
      <c r="H57" s="13" t="str">
        <f>IF(E57="","",E57/#REF!)</f>
        <v/>
      </c>
      <c r="I57" s="14"/>
      <c r="J57" s="14" t="str">
        <f>IF(E57=0,"",IF(E57&gt;=#REF!,"keine Punkte","Punkte"))</f>
        <v/>
      </c>
      <c r="K57" s="14"/>
      <c r="L57" s="227"/>
      <c r="M57" s="258"/>
      <c r="N57" s="19"/>
      <c r="O57" s="258"/>
      <c r="P57" s="19"/>
    </row>
    <row r="58" spans="2:16" s="9" customFormat="1" x14ac:dyDescent="0.25">
      <c r="B58" s="227"/>
      <c r="D58" s="258"/>
      <c r="E58" s="107"/>
      <c r="F58" s="107"/>
      <c r="G58" s="14"/>
      <c r="H58" s="13" t="str">
        <f>IF(E58="","",E58/#REF!)</f>
        <v/>
      </c>
      <c r="I58" s="14"/>
      <c r="J58" s="14" t="str">
        <f>IF(E58=0,"",IF(E58&gt;=#REF!,"keine Punkte","Punkte"))</f>
        <v/>
      </c>
      <c r="K58" s="14"/>
      <c r="L58" s="227"/>
      <c r="M58" s="258"/>
      <c r="N58" s="19"/>
      <c r="O58" s="258"/>
      <c r="P58" s="19"/>
    </row>
    <row r="59" spans="2:16" s="9" customFormat="1" x14ac:dyDescent="0.25">
      <c r="B59" s="227"/>
      <c r="D59" s="258"/>
      <c r="E59" s="107"/>
      <c r="F59" s="107"/>
      <c r="G59" s="19"/>
      <c r="H59" s="13" t="str">
        <f>IF(E59="","",E59/#REF!)</f>
        <v/>
      </c>
      <c r="I59" s="19"/>
      <c r="J59" s="19"/>
      <c r="K59" s="19"/>
      <c r="L59" s="227"/>
      <c r="M59" s="258"/>
      <c r="N59" s="19"/>
      <c r="O59" s="258"/>
      <c r="P59" s="19"/>
    </row>
    <row r="60" spans="2:16" s="9" customFormat="1" x14ac:dyDescent="0.25">
      <c r="B60" s="227"/>
      <c r="D60" s="258"/>
      <c r="E60" s="107"/>
      <c r="F60" s="107"/>
      <c r="G60" s="19"/>
      <c r="H60" s="13" t="str">
        <f>IF(E60="","",E60/#REF!)</f>
        <v/>
      </c>
      <c r="I60" s="19"/>
      <c r="J60" s="19"/>
      <c r="K60" s="19"/>
      <c r="L60" s="227"/>
      <c r="M60" s="258"/>
      <c r="N60" s="19"/>
      <c r="O60" s="258"/>
      <c r="P60" s="19"/>
    </row>
    <row r="61" spans="2:16" s="9" customFormat="1" x14ac:dyDescent="0.25">
      <c r="B61" s="227"/>
      <c r="D61" s="258"/>
      <c r="E61" s="107"/>
      <c r="F61" s="107"/>
      <c r="G61" s="19"/>
      <c r="H61" s="13" t="str">
        <f>IF(E61="","",E61/#REF!)</f>
        <v/>
      </c>
      <c r="I61" s="19"/>
      <c r="J61" s="19"/>
      <c r="K61" s="19"/>
      <c r="L61" s="227"/>
      <c r="M61" s="258"/>
      <c r="N61" s="19"/>
      <c r="O61" s="258"/>
      <c r="P61" s="19"/>
    </row>
    <row r="62" spans="2:16" s="9" customFormat="1" x14ac:dyDescent="0.25">
      <c r="B62" s="227"/>
      <c r="D62" s="258"/>
      <c r="E62" s="107"/>
      <c r="F62" s="107"/>
      <c r="G62" s="19"/>
      <c r="H62" s="13" t="str">
        <f>IF(E62="","",E62/#REF!)</f>
        <v/>
      </c>
      <c r="I62" s="19"/>
      <c r="J62" s="19"/>
      <c r="K62" s="19"/>
      <c r="L62" s="227"/>
      <c r="M62" s="258"/>
      <c r="N62" s="19"/>
      <c r="O62" s="258"/>
      <c r="P62" s="19"/>
    </row>
    <row r="63" spans="2:16" s="9" customFormat="1" x14ac:dyDescent="0.25">
      <c r="B63" s="227"/>
      <c r="D63" s="258"/>
      <c r="E63" s="107"/>
      <c r="F63" s="107"/>
      <c r="G63" s="19"/>
      <c r="H63" s="13" t="str">
        <f>IF(E63="","",E63/#REF!)</f>
        <v/>
      </c>
      <c r="I63" s="19"/>
      <c r="J63" s="19"/>
      <c r="K63" s="19"/>
      <c r="L63" s="227"/>
      <c r="M63" s="258"/>
      <c r="N63" s="19"/>
      <c r="O63" s="258"/>
      <c r="P63" s="19"/>
    </row>
    <row r="64" spans="2:16" s="9" customFormat="1" x14ac:dyDescent="0.25">
      <c r="B64" s="227"/>
      <c r="D64" s="258"/>
      <c r="E64" s="107"/>
      <c r="F64" s="107"/>
      <c r="G64" s="19"/>
      <c r="H64" s="13" t="str">
        <f>IF(E64="","",E64/#REF!)</f>
        <v/>
      </c>
      <c r="I64" s="19"/>
      <c r="J64" s="19"/>
      <c r="K64" s="19"/>
      <c r="L64" s="227"/>
      <c r="M64" s="258"/>
      <c r="N64" s="19"/>
      <c r="O64" s="258"/>
      <c r="P64" s="19"/>
    </row>
    <row r="65" spans="2:16" s="9" customFormat="1" x14ac:dyDescent="0.25">
      <c r="B65" s="227"/>
      <c r="D65" s="258"/>
      <c r="E65" s="107"/>
      <c r="F65" s="107"/>
      <c r="G65" s="19"/>
      <c r="H65" s="13" t="str">
        <f>IF(E65="","",E65/#REF!)</f>
        <v/>
      </c>
      <c r="I65" s="19"/>
      <c r="J65" s="19"/>
      <c r="K65" s="19"/>
      <c r="L65" s="227"/>
      <c r="M65" s="258"/>
      <c r="N65" s="19"/>
      <c r="O65" s="258"/>
      <c r="P65" s="19"/>
    </row>
    <row r="66" spans="2:16" s="9" customFormat="1" x14ac:dyDescent="0.25">
      <c r="B66" s="227"/>
      <c r="D66" s="258"/>
      <c r="E66" s="107"/>
      <c r="F66" s="107"/>
      <c r="G66" s="19"/>
      <c r="H66" s="13" t="str">
        <f>IF(E66="","",E66/#REF!)</f>
        <v/>
      </c>
      <c r="I66" s="19"/>
      <c r="J66" s="19"/>
      <c r="K66" s="19"/>
      <c r="L66" s="227"/>
      <c r="M66" s="258"/>
      <c r="N66" s="19"/>
      <c r="O66" s="258"/>
      <c r="P66" s="19"/>
    </row>
    <row r="67" spans="2:16" s="9" customFormat="1" x14ac:dyDescent="0.25">
      <c r="B67" s="227"/>
      <c r="D67" s="258"/>
      <c r="E67" s="107"/>
      <c r="F67" s="107"/>
      <c r="G67" s="19"/>
      <c r="H67" s="13" t="str">
        <f>IF(E67="","",E67/#REF!)</f>
        <v/>
      </c>
      <c r="I67" s="19"/>
      <c r="J67" s="19"/>
      <c r="K67" s="19"/>
      <c r="L67" s="227"/>
      <c r="M67" s="258"/>
      <c r="N67" s="19"/>
      <c r="O67" s="258"/>
      <c r="P67" s="19"/>
    </row>
    <row r="68" spans="2:16" s="9" customFormat="1" x14ac:dyDescent="0.25">
      <c r="B68" s="227"/>
      <c r="D68" s="258"/>
      <c r="E68" s="107"/>
      <c r="F68" s="107"/>
      <c r="G68" s="19"/>
      <c r="H68" s="13" t="str">
        <f>IF(E68="","",E68/#REF!)</f>
        <v/>
      </c>
      <c r="I68" s="19"/>
      <c r="J68" s="19"/>
      <c r="K68" s="19"/>
      <c r="L68" s="227"/>
      <c r="M68" s="258"/>
      <c r="N68" s="19"/>
      <c r="O68" s="258"/>
      <c r="P68" s="19"/>
    </row>
    <row r="69" spans="2:16" s="9" customFormat="1" x14ac:dyDescent="0.25">
      <c r="B69" s="227"/>
      <c r="D69" s="258"/>
      <c r="E69" s="17"/>
      <c r="F69" s="17"/>
      <c r="G69" s="19"/>
      <c r="H69" s="13" t="str">
        <f>IF(E69="","",E69/#REF!)</f>
        <v/>
      </c>
      <c r="I69" s="19"/>
      <c r="J69" s="19"/>
      <c r="K69" s="19"/>
      <c r="L69" s="227"/>
      <c r="M69" s="258"/>
      <c r="N69" s="19"/>
      <c r="O69" s="258"/>
      <c r="P69" s="19"/>
    </row>
    <row r="70" spans="2:16" s="9" customFormat="1" x14ac:dyDescent="0.25">
      <c r="B70" s="227"/>
      <c r="D70" s="258"/>
      <c r="E70" s="17"/>
      <c r="F70" s="17"/>
      <c r="G70" s="19"/>
      <c r="H70" s="19"/>
      <c r="I70" s="19"/>
      <c r="J70" s="19"/>
      <c r="K70" s="19"/>
      <c r="L70" s="227"/>
      <c r="M70" s="258"/>
      <c r="N70" s="19"/>
      <c r="O70" s="258"/>
      <c r="P70" s="19"/>
    </row>
    <row r="71" spans="2:16" s="9" customFormat="1" x14ac:dyDescent="0.25">
      <c r="B71" s="227"/>
      <c r="D71" s="258"/>
      <c r="E71" s="17"/>
      <c r="F71" s="17"/>
      <c r="G71" s="19"/>
      <c r="H71" s="19"/>
      <c r="I71" s="19"/>
      <c r="J71" s="19"/>
      <c r="K71" s="19"/>
      <c r="L71" s="227"/>
      <c r="M71" s="258"/>
      <c r="N71" s="19"/>
      <c r="O71" s="258"/>
      <c r="P71" s="19"/>
    </row>
    <row r="72" spans="2:16" s="9" customFormat="1" x14ac:dyDescent="0.25">
      <c r="B72" s="227"/>
      <c r="D72" s="258"/>
      <c r="E72" s="17"/>
      <c r="F72" s="17"/>
      <c r="G72" s="19"/>
      <c r="H72" s="19"/>
      <c r="I72" s="19"/>
      <c r="J72" s="19"/>
      <c r="K72" s="19"/>
      <c r="L72" s="227"/>
      <c r="M72" s="258"/>
      <c r="N72" s="19"/>
      <c r="O72" s="258"/>
      <c r="P72" s="19"/>
    </row>
    <row r="73" spans="2:16" s="9" customFormat="1" x14ac:dyDescent="0.25">
      <c r="B73" s="227"/>
      <c r="D73" s="258"/>
      <c r="E73" s="17"/>
      <c r="F73" s="17"/>
      <c r="G73" s="19"/>
      <c r="H73" s="19"/>
      <c r="I73" s="19"/>
      <c r="J73" s="19"/>
      <c r="K73" s="19"/>
      <c r="L73" s="227"/>
      <c r="M73" s="258"/>
      <c r="N73" s="19"/>
      <c r="O73" s="258"/>
      <c r="P73" s="19"/>
    </row>
    <row r="74" spans="2:16" s="9" customFormat="1" x14ac:dyDescent="0.25">
      <c r="B74" s="227"/>
      <c r="D74" s="258"/>
      <c r="E74" s="17"/>
      <c r="F74" s="17"/>
      <c r="G74" s="19"/>
      <c r="H74" s="19"/>
      <c r="I74" s="19"/>
      <c r="J74" s="19"/>
      <c r="K74" s="19"/>
      <c r="L74" s="227"/>
      <c r="M74" s="258"/>
      <c r="N74" s="19"/>
      <c r="O74" s="258"/>
      <c r="P74" s="19"/>
    </row>
    <row r="75" spans="2:16" s="9" customFormat="1" x14ac:dyDescent="0.25">
      <c r="B75" s="227"/>
      <c r="D75" s="258"/>
      <c r="E75" s="17"/>
      <c r="F75" s="17"/>
      <c r="G75" s="19"/>
      <c r="H75" s="19"/>
      <c r="I75" s="19"/>
      <c r="J75" s="19"/>
      <c r="K75" s="19"/>
      <c r="L75" s="227"/>
      <c r="M75" s="258"/>
      <c r="N75" s="19"/>
      <c r="O75" s="258"/>
      <c r="P75" s="19"/>
    </row>
    <row r="76" spans="2:16" s="9" customFormat="1" x14ac:dyDescent="0.25">
      <c r="B76" s="227"/>
      <c r="D76" s="258"/>
      <c r="E76" s="17"/>
      <c r="F76" s="17"/>
      <c r="G76" s="19"/>
      <c r="H76" s="19"/>
      <c r="I76" s="19"/>
      <c r="J76" s="19"/>
      <c r="K76" s="19"/>
      <c r="L76" s="227"/>
      <c r="M76" s="258"/>
      <c r="N76" s="19"/>
      <c r="O76" s="258"/>
      <c r="P76" s="19"/>
    </row>
    <row r="77" spans="2:16" s="9" customFormat="1" x14ac:dyDescent="0.25">
      <c r="B77" s="227"/>
      <c r="D77" s="258"/>
      <c r="E77" s="17"/>
      <c r="F77" s="17"/>
      <c r="G77" s="19"/>
      <c r="H77" s="19"/>
      <c r="I77" s="19"/>
      <c r="J77" s="19"/>
      <c r="K77" s="19"/>
      <c r="L77" s="227"/>
      <c r="M77" s="258"/>
      <c r="N77" s="19"/>
      <c r="O77" s="258"/>
      <c r="P77" s="19"/>
    </row>
    <row r="78" spans="2:16" s="9" customFormat="1" x14ac:dyDescent="0.25">
      <c r="B78" s="227"/>
      <c r="D78" s="258"/>
      <c r="E78" s="17"/>
      <c r="F78" s="17"/>
      <c r="G78" s="19"/>
      <c r="H78" s="19"/>
      <c r="I78" s="19"/>
      <c r="J78" s="19"/>
      <c r="K78" s="19"/>
      <c r="L78" s="227"/>
      <c r="M78" s="258"/>
      <c r="N78" s="19"/>
      <c r="O78" s="258"/>
      <c r="P78" s="19"/>
    </row>
    <row r="79" spans="2:16" s="9" customFormat="1" x14ac:dyDescent="0.25">
      <c r="B79" s="227"/>
      <c r="D79" s="258"/>
      <c r="E79" s="17"/>
      <c r="F79" s="17"/>
      <c r="G79" s="19"/>
      <c r="H79" s="19"/>
      <c r="I79" s="19"/>
      <c r="J79" s="19"/>
      <c r="K79" s="19"/>
      <c r="L79" s="227"/>
      <c r="M79" s="258"/>
      <c r="N79" s="19"/>
      <c r="O79" s="258"/>
      <c r="P79" s="19"/>
    </row>
    <row r="80" spans="2:16" s="9" customFormat="1" x14ac:dyDescent="0.25">
      <c r="B80" s="227"/>
      <c r="D80" s="258"/>
      <c r="E80" s="17"/>
      <c r="F80" s="17"/>
      <c r="G80" s="19"/>
      <c r="H80" s="19"/>
      <c r="I80" s="19"/>
      <c r="J80" s="19"/>
      <c r="K80" s="19"/>
      <c r="L80" s="227"/>
      <c r="M80" s="258"/>
      <c r="N80" s="19"/>
      <c r="O80" s="258"/>
      <c r="P80" s="19"/>
    </row>
    <row r="81" spans="2:16" s="9" customFormat="1" x14ac:dyDescent="0.25">
      <c r="B81" s="227"/>
      <c r="D81" s="258"/>
      <c r="E81" s="17"/>
      <c r="F81" s="17"/>
      <c r="G81" s="19"/>
      <c r="H81" s="19"/>
      <c r="I81" s="19"/>
      <c r="J81" s="19"/>
      <c r="K81" s="19"/>
      <c r="L81" s="227"/>
      <c r="M81" s="258"/>
      <c r="N81" s="19"/>
      <c r="O81" s="258"/>
      <c r="P81" s="19"/>
    </row>
    <row r="82" spans="2:16" s="9" customFormat="1" x14ac:dyDescent="0.25">
      <c r="B82" s="227"/>
      <c r="D82" s="258"/>
      <c r="E82" s="17"/>
      <c r="F82" s="17"/>
      <c r="G82" s="19"/>
      <c r="H82" s="19"/>
      <c r="I82" s="19"/>
      <c r="J82" s="19"/>
      <c r="K82" s="19"/>
      <c r="L82" s="227"/>
      <c r="M82" s="258"/>
      <c r="N82" s="19"/>
      <c r="O82" s="258"/>
      <c r="P82" s="19"/>
    </row>
    <row r="83" spans="2:16" s="9" customFormat="1" x14ac:dyDescent="0.25">
      <c r="B83" s="227"/>
      <c r="D83" s="258"/>
      <c r="E83" s="17"/>
      <c r="F83" s="17"/>
      <c r="G83" s="19"/>
      <c r="H83" s="19"/>
      <c r="I83" s="19"/>
      <c r="J83" s="19"/>
      <c r="K83" s="19"/>
      <c r="L83" s="227"/>
      <c r="M83" s="258"/>
      <c r="N83" s="19"/>
      <c r="O83" s="258"/>
      <c r="P83" s="19"/>
    </row>
    <row r="84" spans="2:16" s="9" customFormat="1" x14ac:dyDescent="0.25">
      <c r="B84" s="227"/>
      <c r="D84" s="258"/>
      <c r="E84" s="17"/>
      <c r="F84" s="17"/>
      <c r="G84" s="19"/>
      <c r="H84" s="19"/>
      <c r="I84" s="19"/>
      <c r="J84" s="19"/>
      <c r="K84" s="19"/>
      <c r="L84" s="227"/>
      <c r="M84" s="258"/>
      <c r="N84" s="19"/>
      <c r="O84" s="258"/>
      <c r="P84" s="19"/>
    </row>
    <row r="85" spans="2:16" s="9" customFormat="1" x14ac:dyDescent="0.25">
      <c r="B85" s="227"/>
      <c r="D85" s="258"/>
      <c r="E85" s="17"/>
      <c r="F85" s="17"/>
      <c r="G85" s="19"/>
      <c r="H85" s="19"/>
      <c r="I85" s="19"/>
      <c r="J85" s="19"/>
      <c r="K85" s="19"/>
      <c r="L85" s="227"/>
      <c r="M85" s="258"/>
      <c r="N85" s="19"/>
      <c r="O85" s="258"/>
      <c r="P85" s="19"/>
    </row>
    <row r="86" spans="2:16" s="9" customFormat="1" x14ac:dyDescent="0.25">
      <c r="B86" s="227"/>
      <c r="D86" s="258"/>
      <c r="E86" s="17"/>
      <c r="F86" s="17"/>
      <c r="G86" s="19"/>
      <c r="H86" s="19"/>
      <c r="I86" s="19"/>
      <c r="J86" s="19"/>
      <c r="K86" s="19"/>
      <c r="L86" s="227"/>
      <c r="M86" s="258"/>
      <c r="N86" s="19"/>
      <c r="O86" s="258"/>
      <c r="P86" s="19"/>
    </row>
    <row r="87" spans="2:16" s="9" customFormat="1" x14ac:dyDescent="0.25">
      <c r="B87" s="227"/>
      <c r="D87" s="258"/>
      <c r="E87" s="17"/>
      <c r="F87" s="17"/>
      <c r="G87" s="19"/>
      <c r="H87" s="19"/>
      <c r="I87" s="19"/>
      <c r="J87" s="19"/>
      <c r="K87" s="19"/>
      <c r="L87" s="227"/>
      <c r="M87" s="258"/>
      <c r="N87" s="19"/>
      <c r="O87" s="258"/>
      <c r="P87" s="19"/>
    </row>
    <row r="88" spans="2:16" s="9" customFormat="1" x14ac:dyDescent="0.25">
      <c r="B88" s="227"/>
      <c r="D88" s="258"/>
      <c r="E88" s="17"/>
      <c r="F88" s="17"/>
      <c r="G88" s="19"/>
      <c r="H88" s="19"/>
      <c r="I88" s="19"/>
      <c r="J88" s="19"/>
      <c r="K88" s="19"/>
      <c r="L88" s="227"/>
      <c r="M88" s="258"/>
      <c r="N88" s="19"/>
      <c r="O88" s="258"/>
      <c r="P88" s="19"/>
    </row>
    <row r="89" spans="2:16" s="9" customFormat="1" x14ac:dyDescent="0.25">
      <c r="B89" s="227"/>
      <c r="D89" s="258"/>
      <c r="E89" s="17"/>
      <c r="F89" s="17"/>
      <c r="G89" s="19"/>
      <c r="H89" s="19"/>
      <c r="I89" s="19"/>
      <c r="J89" s="19"/>
      <c r="K89" s="19"/>
      <c r="L89" s="227"/>
      <c r="M89" s="258"/>
      <c r="N89" s="19"/>
      <c r="O89" s="258"/>
      <c r="P89" s="19"/>
    </row>
    <row r="90" spans="2:16" s="9" customFormat="1" x14ac:dyDescent="0.25">
      <c r="B90" s="227"/>
      <c r="D90" s="258"/>
      <c r="E90" s="17"/>
      <c r="F90" s="17"/>
      <c r="G90" s="19"/>
      <c r="H90" s="19"/>
      <c r="I90" s="19"/>
      <c r="J90" s="19"/>
      <c r="K90" s="19"/>
      <c r="L90" s="227"/>
      <c r="M90" s="258"/>
      <c r="N90" s="19"/>
      <c r="O90" s="258"/>
      <c r="P90" s="19"/>
    </row>
    <row r="91" spans="2:16" s="9" customFormat="1" x14ac:dyDescent="0.25">
      <c r="B91" s="227"/>
      <c r="D91" s="258"/>
      <c r="E91" s="17"/>
      <c r="F91" s="17"/>
      <c r="G91" s="19"/>
      <c r="H91" s="19"/>
      <c r="I91" s="19"/>
      <c r="J91" s="19"/>
      <c r="K91" s="19"/>
      <c r="L91" s="227"/>
      <c r="M91" s="258"/>
      <c r="N91" s="19"/>
      <c r="O91" s="258"/>
      <c r="P91" s="19"/>
    </row>
    <row r="92" spans="2:16" s="9" customFormat="1" x14ac:dyDescent="0.25">
      <c r="B92" s="227"/>
      <c r="D92" s="258"/>
      <c r="E92" s="17"/>
      <c r="F92" s="17"/>
      <c r="G92" s="19"/>
      <c r="H92" s="19"/>
      <c r="I92" s="19"/>
      <c r="J92" s="19"/>
      <c r="K92" s="19"/>
      <c r="L92" s="227"/>
      <c r="M92" s="258"/>
      <c r="N92" s="19"/>
      <c r="O92" s="258"/>
      <c r="P92" s="19"/>
    </row>
    <row r="93" spans="2:16" s="9" customFormat="1" x14ac:dyDescent="0.25">
      <c r="B93" s="227"/>
      <c r="D93" s="258"/>
      <c r="E93" s="17"/>
      <c r="F93" s="17"/>
      <c r="G93" s="19"/>
      <c r="H93" s="19"/>
      <c r="I93" s="19"/>
      <c r="J93" s="19"/>
      <c r="K93" s="19"/>
      <c r="L93" s="227"/>
      <c r="M93" s="258"/>
      <c r="N93" s="19"/>
      <c r="O93" s="258"/>
      <c r="P93" s="19"/>
    </row>
    <row r="94" spans="2:16" s="9" customFormat="1" x14ac:dyDescent="0.25">
      <c r="B94" s="227"/>
      <c r="D94" s="258"/>
      <c r="E94" s="17"/>
      <c r="F94" s="17"/>
      <c r="G94" s="19"/>
      <c r="H94" s="19"/>
      <c r="I94" s="19"/>
      <c r="J94" s="19"/>
      <c r="K94" s="19"/>
      <c r="L94" s="227"/>
      <c r="M94" s="258"/>
      <c r="N94" s="19"/>
      <c r="O94" s="258"/>
      <c r="P94" s="19"/>
    </row>
    <row r="95" spans="2:16" s="9" customFormat="1" x14ac:dyDescent="0.25">
      <c r="B95" s="227"/>
      <c r="D95" s="258"/>
      <c r="E95" s="17"/>
      <c r="F95" s="17"/>
      <c r="G95" s="19"/>
      <c r="H95" s="19"/>
      <c r="I95" s="19"/>
      <c r="J95" s="19"/>
      <c r="K95" s="19"/>
      <c r="L95" s="227"/>
      <c r="M95" s="258"/>
      <c r="N95" s="19"/>
      <c r="O95" s="258"/>
      <c r="P95" s="19"/>
    </row>
    <row r="96" spans="2:16" s="9" customFormat="1" x14ac:dyDescent="0.25">
      <c r="B96" s="227"/>
      <c r="D96" s="258"/>
      <c r="E96" s="17"/>
      <c r="F96" s="17"/>
      <c r="G96" s="19"/>
      <c r="H96" s="19"/>
      <c r="I96" s="19"/>
      <c r="J96" s="19"/>
      <c r="K96" s="19"/>
      <c r="L96" s="227"/>
      <c r="M96" s="258"/>
      <c r="N96" s="19"/>
      <c r="O96" s="258"/>
      <c r="P96" s="19"/>
    </row>
    <row r="97" spans="2:16" s="9" customFormat="1" x14ac:dyDescent="0.25">
      <c r="B97" s="227"/>
      <c r="D97" s="258"/>
      <c r="E97" s="17"/>
      <c r="F97" s="17"/>
      <c r="G97" s="19"/>
      <c r="H97" s="19"/>
      <c r="I97" s="19"/>
      <c r="J97" s="19"/>
      <c r="K97" s="19"/>
      <c r="L97" s="227"/>
      <c r="M97" s="258"/>
      <c r="N97" s="19"/>
      <c r="O97" s="258"/>
      <c r="P97" s="19"/>
    </row>
    <row r="98" spans="2:16" s="9" customFormat="1" x14ac:dyDescent="0.25">
      <c r="B98" s="227"/>
      <c r="D98" s="258"/>
      <c r="E98" s="17"/>
      <c r="F98" s="17"/>
      <c r="G98" s="19"/>
      <c r="H98" s="19"/>
      <c r="I98" s="19"/>
      <c r="J98" s="19"/>
      <c r="K98" s="19"/>
      <c r="L98" s="227"/>
      <c r="M98" s="258"/>
      <c r="N98" s="19"/>
      <c r="O98" s="258"/>
      <c r="P98" s="19"/>
    </row>
    <row r="99" spans="2:16" s="9" customFormat="1" x14ac:dyDescent="0.25">
      <c r="B99" s="227"/>
      <c r="D99" s="258"/>
      <c r="E99" s="17"/>
      <c r="F99" s="17"/>
      <c r="G99" s="19"/>
      <c r="H99" s="19"/>
      <c r="I99" s="19"/>
      <c r="J99" s="19"/>
      <c r="K99" s="19"/>
      <c r="L99" s="227"/>
      <c r="M99" s="258"/>
      <c r="N99" s="19"/>
      <c r="O99" s="258"/>
      <c r="P99" s="19"/>
    </row>
    <row r="100" spans="2:16" s="9" customFormat="1" x14ac:dyDescent="0.25">
      <c r="B100" s="227"/>
      <c r="D100" s="258"/>
      <c r="E100" s="17"/>
      <c r="F100" s="17"/>
      <c r="G100" s="19"/>
      <c r="H100" s="19"/>
      <c r="I100" s="19"/>
      <c r="J100" s="19"/>
      <c r="K100" s="19"/>
      <c r="L100" s="227"/>
      <c r="M100" s="258"/>
      <c r="N100" s="19"/>
      <c r="O100" s="258"/>
      <c r="P100" s="19"/>
    </row>
    <row r="101" spans="2:16" s="9" customFormat="1" x14ac:dyDescent="0.25">
      <c r="B101" s="227"/>
      <c r="D101" s="258"/>
      <c r="E101" s="17"/>
      <c r="F101" s="17"/>
      <c r="G101" s="19"/>
      <c r="H101" s="19"/>
      <c r="I101" s="19"/>
      <c r="J101" s="19"/>
      <c r="K101" s="19"/>
      <c r="L101" s="227"/>
      <c r="M101" s="258"/>
      <c r="N101" s="19"/>
      <c r="O101" s="258"/>
      <c r="P101" s="19"/>
    </row>
    <row r="102" spans="2:16" s="9" customFormat="1" x14ac:dyDescent="0.25">
      <c r="B102" s="227"/>
      <c r="D102" s="258"/>
      <c r="E102" s="17"/>
      <c r="F102" s="17"/>
      <c r="G102" s="19"/>
      <c r="H102" s="19"/>
      <c r="I102" s="19"/>
      <c r="J102" s="19"/>
      <c r="K102" s="19"/>
      <c r="L102" s="227"/>
      <c r="M102" s="258"/>
      <c r="N102" s="19"/>
      <c r="O102" s="258"/>
      <c r="P102" s="19"/>
    </row>
    <row r="103" spans="2:16" s="9" customFormat="1" x14ac:dyDescent="0.25">
      <c r="B103" s="227"/>
      <c r="D103" s="258"/>
      <c r="E103" s="17"/>
      <c r="F103" s="17"/>
      <c r="G103" s="19"/>
      <c r="H103" s="19"/>
      <c r="I103" s="19"/>
      <c r="J103" s="19"/>
      <c r="K103" s="19"/>
      <c r="L103" s="227"/>
      <c r="M103" s="258"/>
      <c r="N103" s="19"/>
      <c r="O103" s="258"/>
      <c r="P103" s="19"/>
    </row>
    <row r="104" spans="2:16" s="9" customFormat="1" x14ac:dyDescent="0.25">
      <c r="B104" s="227"/>
      <c r="D104" s="258"/>
      <c r="E104" s="17"/>
      <c r="F104" s="17"/>
      <c r="G104" s="19"/>
      <c r="H104" s="19"/>
      <c r="I104" s="19"/>
      <c r="J104" s="19"/>
      <c r="K104" s="19"/>
      <c r="L104" s="227"/>
      <c r="M104" s="258"/>
      <c r="N104" s="19"/>
      <c r="O104" s="258"/>
      <c r="P104" s="19"/>
    </row>
    <row r="105" spans="2:16" s="9" customFormat="1" x14ac:dyDescent="0.25">
      <c r="B105" s="227"/>
      <c r="D105" s="258"/>
      <c r="E105" s="17"/>
      <c r="F105" s="17"/>
      <c r="G105" s="19"/>
      <c r="H105" s="19"/>
      <c r="I105" s="19"/>
      <c r="J105" s="19"/>
      <c r="K105" s="19"/>
      <c r="L105" s="227"/>
      <c r="M105" s="258"/>
      <c r="N105" s="19"/>
      <c r="O105" s="258"/>
      <c r="P105" s="19"/>
    </row>
    <row r="106" spans="2:16" s="9" customFormat="1" x14ac:dyDescent="0.25">
      <c r="B106" s="227"/>
      <c r="D106" s="258"/>
      <c r="E106" s="17"/>
      <c r="F106" s="17"/>
      <c r="G106" s="19"/>
      <c r="H106" s="19"/>
      <c r="I106" s="19"/>
      <c r="J106" s="19"/>
      <c r="K106" s="19"/>
      <c r="L106" s="227"/>
      <c r="M106" s="258"/>
      <c r="N106" s="19"/>
      <c r="O106" s="258"/>
      <c r="P106" s="19"/>
    </row>
    <row r="107" spans="2:16" s="9" customFormat="1" x14ac:dyDescent="0.25">
      <c r="B107" s="227"/>
      <c r="D107" s="258"/>
      <c r="E107" s="17"/>
      <c r="F107" s="17"/>
      <c r="G107" s="19"/>
      <c r="H107" s="19"/>
      <c r="I107" s="19"/>
      <c r="J107" s="19"/>
      <c r="K107" s="19"/>
      <c r="L107" s="227"/>
      <c r="M107" s="258"/>
      <c r="N107" s="19"/>
      <c r="O107" s="258"/>
      <c r="P107" s="19"/>
    </row>
    <row r="108" spans="2:16" s="9" customFormat="1" x14ac:dyDescent="0.25">
      <c r="B108" s="227"/>
      <c r="D108" s="258"/>
      <c r="E108" s="17"/>
      <c r="F108" s="17"/>
      <c r="G108" s="19"/>
      <c r="H108" s="19"/>
      <c r="I108" s="19"/>
      <c r="J108" s="19"/>
      <c r="K108" s="19"/>
      <c r="L108" s="227"/>
      <c r="M108" s="258"/>
      <c r="N108" s="19"/>
      <c r="O108" s="258"/>
      <c r="P108" s="19"/>
    </row>
    <row r="109" spans="2:16" s="9" customFormat="1" x14ac:dyDescent="0.25">
      <c r="B109" s="227"/>
      <c r="D109" s="258"/>
      <c r="E109" s="17"/>
      <c r="F109" s="17"/>
      <c r="G109" s="19"/>
      <c r="H109" s="19"/>
      <c r="I109" s="19"/>
      <c r="J109" s="19"/>
      <c r="K109" s="19"/>
      <c r="L109" s="227"/>
      <c r="M109" s="258"/>
      <c r="N109" s="19"/>
      <c r="O109" s="258"/>
      <c r="P109" s="19"/>
    </row>
    <row r="110" spans="2:16" s="9" customFormat="1" x14ac:dyDescent="0.25">
      <c r="B110" s="227"/>
      <c r="D110" s="258"/>
      <c r="E110" s="17"/>
      <c r="F110" s="17"/>
      <c r="G110" s="19"/>
      <c r="H110" s="19"/>
      <c r="I110" s="19"/>
      <c r="J110" s="19"/>
      <c r="K110" s="19"/>
      <c r="L110" s="227"/>
      <c r="M110" s="258"/>
      <c r="N110" s="19"/>
      <c r="O110" s="258"/>
      <c r="P110" s="19"/>
    </row>
    <row r="111" spans="2:16" s="9" customFormat="1" x14ac:dyDescent="0.25">
      <c r="B111" s="227"/>
      <c r="D111" s="258"/>
      <c r="E111" s="17"/>
      <c r="F111" s="17"/>
      <c r="G111" s="19"/>
      <c r="H111" s="19"/>
      <c r="I111" s="19"/>
      <c r="J111" s="19"/>
      <c r="K111" s="19"/>
      <c r="L111" s="227"/>
      <c r="M111" s="258"/>
      <c r="N111" s="19"/>
      <c r="O111" s="258"/>
      <c r="P111" s="19"/>
    </row>
    <row r="112" spans="2:16" s="9" customFormat="1" x14ac:dyDescent="0.25">
      <c r="B112" s="227"/>
      <c r="D112" s="258"/>
      <c r="E112" s="17"/>
      <c r="F112" s="17"/>
      <c r="G112" s="19"/>
      <c r="H112" s="19"/>
      <c r="I112" s="19"/>
      <c r="J112" s="19"/>
      <c r="K112" s="19"/>
      <c r="L112" s="227"/>
      <c r="M112" s="258"/>
      <c r="N112" s="19"/>
      <c r="O112" s="258"/>
      <c r="P112" s="19"/>
    </row>
    <row r="113" spans="2:16" s="9" customFormat="1" x14ac:dyDescent="0.25">
      <c r="B113" s="227"/>
      <c r="D113" s="258"/>
      <c r="E113" s="17"/>
      <c r="F113" s="17"/>
      <c r="G113" s="19"/>
      <c r="H113" s="19"/>
      <c r="I113" s="19"/>
      <c r="J113" s="19"/>
      <c r="K113" s="19"/>
      <c r="L113" s="227"/>
      <c r="M113" s="258"/>
      <c r="N113" s="19"/>
      <c r="O113" s="258"/>
      <c r="P113" s="19"/>
    </row>
    <row r="114" spans="2:16" s="9" customFormat="1" x14ac:dyDescent="0.25">
      <c r="B114" s="227"/>
      <c r="D114" s="258"/>
      <c r="E114" s="17"/>
      <c r="F114" s="17"/>
      <c r="G114" s="19"/>
      <c r="H114" s="19"/>
      <c r="I114" s="19"/>
      <c r="J114" s="19"/>
      <c r="K114" s="19"/>
      <c r="L114" s="227"/>
      <c r="M114" s="258"/>
      <c r="N114" s="19"/>
      <c r="O114" s="258"/>
      <c r="P114" s="19"/>
    </row>
    <row r="115" spans="2:16" s="9" customFormat="1" x14ac:dyDescent="0.25">
      <c r="B115" s="227"/>
      <c r="D115" s="258"/>
      <c r="E115" s="17"/>
      <c r="F115" s="17"/>
      <c r="G115" s="19"/>
      <c r="H115" s="19"/>
      <c r="I115" s="19"/>
      <c r="J115" s="19"/>
      <c r="K115" s="19"/>
      <c r="L115" s="227"/>
      <c r="M115" s="258"/>
      <c r="N115" s="19"/>
      <c r="O115" s="258"/>
      <c r="P115" s="19"/>
    </row>
    <row r="116" spans="2:16" s="9" customFormat="1" x14ac:dyDescent="0.25">
      <c r="B116" s="227"/>
      <c r="D116" s="258"/>
      <c r="E116" s="17"/>
      <c r="F116" s="17"/>
      <c r="G116" s="19"/>
      <c r="H116" s="19"/>
      <c r="I116" s="19"/>
      <c r="J116" s="19"/>
      <c r="K116" s="19"/>
      <c r="L116" s="227"/>
      <c r="M116" s="258"/>
      <c r="N116" s="19"/>
      <c r="O116" s="258"/>
      <c r="P116" s="19"/>
    </row>
    <row r="117" spans="2:16" s="9" customFormat="1" x14ac:dyDescent="0.25">
      <c r="B117" s="227"/>
      <c r="D117" s="258"/>
      <c r="E117" s="17"/>
      <c r="F117" s="17"/>
      <c r="G117" s="19"/>
      <c r="H117" s="19"/>
      <c r="I117" s="19"/>
      <c r="J117" s="19"/>
      <c r="K117" s="19"/>
      <c r="L117" s="227"/>
      <c r="M117" s="258"/>
      <c r="N117" s="19"/>
      <c r="O117" s="258"/>
      <c r="P117" s="19"/>
    </row>
    <row r="118" spans="2:16" s="9" customFormat="1" x14ac:dyDescent="0.25">
      <c r="B118" s="227"/>
      <c r="D118" s="258"/>
      <c r="E118" s="17"/>
      <c r="F118" s="17"/>
      <c r="G118" s="19"/>
      <c r="H118" s="19"/>
      <c r="I118" s="19"/>
      <c r="J118" s="19"/>
      <c r="K118" s="19"/>
      <c r="L118" s="227"/>
      <c r="M118" s="258"/>
      <c r="N118" s="19"/>
      <c r="O118" s="258"/>
      <c r="P118" s="19"/>
    </row>
    <row r="119" spans="2:16" s="9" customFormat="1" x14ac:dyDescent="0.25">
      <c r="B119" s="227"/>
      <c r="D119" s="258"/>
      <c r="E119" s="17"/>
      <c r="F119" s="17"/>
      <c r="G119" s="19"/>
      <c r="H119" s="19"/>
      <c r="I119" s="19"/>
      <c r="J119" s="19"/>
      <c r="K119" s="19"/>
      <c r="L119" s="227"/>
      <c r="M119" s="258"/>
      <c r="N119" s="19"/>
      <c r="O119" s="258"/>
      <c r="P119" s="19"/>
    </row>
    <row r="120" spans="2:16" s="9" customFormat="1" x14ac:dyDescent="0.25">
      <c r="B120" s="227"/>
      <c r="D120" s="258"/>
      <c r="E120" s="17"/>
      <c r="F120" s="17"/>
      <c r="G120" s="19"/>
      <c r="H120" s="19"/>
      <c r="I120" s="19"/>
      <c r="J120" s="19"/>
      <c r="K120" s="19"/>
      <c r="L120" s="227"/>
      <c r="M120" s="258"/>
      <c r="N120" s="19"/>
      <c r="O120" s="258"/>
      <c r="P120" s="19"/>
    </row>
    <row r="121" spans="2:16" s="9" customFormat="1" x14ac:dyDescent="0.25">
      <c r="B121" s="227"/>
      <c r="D121" s="258"/>
      <c r="E121" s="17"/>
      <c r="F121" s="17"/>
      <c r="G121" s="19"/>
      <c r="H121" s="19"/>
      <c r="I121" s="19"/>
      <c r="J121" s="19"/>
      <c r="K121" s="19"/>
      <c r="L121" s="227"/>
      <c r="M121" s="258"/>
      <c r="N121" s="19"/>
      <c r="O121" s="258"/>
      <c r="P121" s="19"/>
    </row>
    <row r="122" spans="2:16" s="9" customFormat="1" x14ac:dyDescent="0.25">
      <c r="B122" s="227"/>
      <c r="D122" s="258"/>
      <c r="E122" s="17"/>
      <c r="F122" s="17"/>
      <c r="G122" s="19"/>
      <c r="H122" s="19"/>
      <c r="I122" s="19"/>
      <c r="J122" s="19"/>
      <c r="K122" s="19"/>
      <c r="L122" s="227"/>
      <c r="M122" s="258"/>
      <c r="N122" s="19"/>
      <c r="O122" s="258"/>
      <c r="P122" s="19"/>
    </row>
    <row r="123" spans="2:16" s="9" customFormat="1" x14ac:dyDescent="0.25">
      <c r="B123" s="227"/>
      <c r="D123" s="258"/>
      <c r="E123" s="17"/>
      <c r="F123" s="17"/>
      <c r="G123" s="19"/>
      <c r="H123" s="19"/>
      <c r="I123" s="19"/>
      <c r="J123" s="19"/>
      <c r="K123" s="19"/>
      <c r="L123" s="227"/>
      <c r="M123" s="258"/>
      <c r="N123" s="19"/>
      <c r="O123" s="258"/>
      <c r="P123" s="19"/>
    </row>
    <row r="124" spans="2:16" s="9" customFormat="1" x14ac:dyDescent="0.25">
      <c r="B124" s="227"/>
      <c r="D124" s="258"/>
      <c r="E124" s="17"/>
      <c r="F124" s="17"/>
      <c r="G124" s="19"/>
      <c r="H124" s="19"/>
      <c r="I124" s="19"/>
      <c r="J124" s="19"/>
      <c r="K124" s="19"/>
      <c r="L124" s="227"/>
      <c r="M124" s="258"/>
      <c r="N124" s="19"/>
      <c r="O124" s="258"/>
      <c r="P124" s="19"/>
    </row>
    <row r="125" spans="2:16" s="9" customFormat="1" x14ac:dyDescent="0.25">
      <c r="B125" s="227"/>
      <c r="D125" s="258"/>
      <c r="E125" s="17"/>
      <c r="F125" s="17"/>
      <c r="G125" s="19"/>
      <c r="H125" s="19"/>
      <c r="I125" s="19"/>
      <c r="J125" s="19"/>
      <c r="K125" s="19"/>
      <c r="L125" s="227"/>
      <c r="M125" s="258"/>
      <c r="N125" s="19"/>
      <c r="O125" s="258"/>
      <c r="P125" s="19"/>
    </row>
    <row r="126" spans="2:16" s="9" customFormat="1" x14ac:dyDescent="0.25">
      <c r="B126" s="227"/>
      <c r="D126" s="258"/>
      <c r="E126" s="17"/>
      <c r="F126" s="17"/>
      <c r="G126" s="19"/>
      <c r="H126" s="19"/>
      <c r="I126" s="19"/>
      <c r="J126" s="19"/>
      <c r="K126" s="19"/>
      <c r="L126" s="227"/>
      <c r="M126" s="258"/>
      <c r="N126" s="19"/>
      <c r="O126" s="258"/>
      <c r="P126" s="19"/>
    </row>
    <row r="127" spans="2:16" s="9" customFormat="1" x14ac:dyDescent="0.25">
      <c r="B127" s="227"/>
      <c r="D127" s="258"/>
      <c r="E127" s="17"/>
      <c r="F127" s="17"/>
      <c r="G127" s="19"/>
      <c r="H127" s="19"/>
      <c r="I127" s="19"/>
      <c r="J127" s="19"/>
      <c r="K127" s="19"/>
      <c r="L127" s="227"/>
      <c r="M127" s="258"/>
      <c r="N127" s="19"/>
      <c r="O127" s="258"/>
      <c r="P127" s="19"/>
    </row>
    <row r="128" spans="2:16" s="9" customFormat="1" x14ac:dyDescent="0.25">
      <c r="B128" s="227"/>
      <c r="D128" s="258"/>
      <c r="E128" s="17"/>
      <c r="F128" s="17"/>
      <c r="G128" s="19"/>
      <c r="H128" s="19"/>
      <c r="I128" s="19"/>
      <c r="J128" s="19"/>
      <c r="K128" s="19"/>
      <c r="L128" s="227"/>
      <c r="M128" s="258"/>
      <c r="N128" s="19"/>
      <c r="O128" s="258"/>
      <c r="P128" s="19"/>
    </row>
    <row r="129" spans="2:16" s="9" customFormat="1" x14ac:dyDescent="0.25">
      <c r="B129" s="227"/>
      <c r="D129" s="258"/>
      <c r="E129" s="17"/>
      <c r="F129" s="17"/>
      <c r="G129" s="19"/>
      <c r="H129" s="19"/>
      <c r="I129" s="19"/>
      <c r="J129" s="19"/>
      <c r="K129" s="19"/>
      <c r="L129" s="227"/>
      <c r="M129" s="258"/>
      <c r="N129" s="19"/>
      <c r="O129" s="258"/>
      <c r="P129" s="19"/>
    </row>
    <row r="130" spans="2:16" s="9" customFormat="1" x14ac:dyDescent="0.25">
      <c r="B130" s="227"/>
      <c r="D130" s="258"/>
      <c r="E130" s="17"/>
      <c r="F130" s="17"/>
      <c r="G130" s="19"/>
      <c r="H130" s="19"/>
      <c r="I130" s="19"/>
      <c r="J130" s="19"/>
      <c r="K130" s="19"/>
      <c r="L130" s="227"/>
      <c r="M130" s="258"/>
      <c r="N130" s="19"/>
      <c r="O130" s="258"/>
      <c r="P130" s="19"/>
    </row>
    <row r="131" spans="2:16" s="9" customFormat="1" x14ac:dyDescent="0.25">
      <c r="B131" s="227"/>
      <c r="D131" s="258"/>
      <c r="E131" s="17"/>
      <c r="F131" s="17"/>
      <c r="G131" s="19"/>
      <c r="H131" s="19"/>
      <c r="I131" s="19"/>
      <c r="J131" s="19"/>
      <c r="K131" s="19"/>
      <c r="L131" s="227"/>
      <c r="M131" s="258"/>
      <c r="N131" s="19"/>
      <c r="O131" s="258"/>
      <c r="P131" s="19"/>
    </row>
    <row r="132" spans="2:16" s="9" customFormat="1" x14ac:dyDescent="0.25">
      <c r="B132" s="227"/>
      <c r="D132" s="258"/>
      <c r="E132" s="17"/>
      <c r="F132" s="17"/>
      <c r="G132" s="19"/>
      <c r="H132" s="19"/>
      <c r="I132" s="19"/>
      <c r="J132" s="19"/>
      <c r="K132" s="19"/>
      <c r="L132" s="227"/>
      <c r="M132" s="258"/>
      <c r="N132" s="19"/>
      <c r="O132" s="258"/>
      <c r="P132" s="19"/>
    </row>
    <row r="133" spans="2:16" s="9" customFormat="1" x14ac:dyDescent="0.25">
      <c r="B133" s="227"/>
      <c r="D133" s="258"/>
      <c r="E133" s="17"/>
      <c r="F133" s="17"/>
      <c r="G133" s="19"/>
      <c r="H133" s="19"/>
      <c r="I133" s="19"/>
      <c r="J133" s="19"/>
      <c r="K133" s="19"/>
      <c r="L133" s="227"/>
      <c r="M133" s="258"/>
      <c r="N133" s="19"/>
      <c r="O133" s="258"/>
      <c r="P133" s="19"/>
    </row>
    <row r="134" spans="2:16" s="9" customFormat="1" x14ac:dyDescent="0.25">
      <c r="B134" s="227"/>
      <c r="D134" s="258"/>
      <c r="E134" s="17"/>
      <c r="F134" s="17"/>
      <c r="G134" s="19"/>
      <c r="H134" s="19"/>
      <c r="I134" s="19"/>
      <c r="J134" s="19"/>
      <c r="K134" s="19"/>
      <c r="L134" s="227"/>
      <c r="M134" s="258"/>
      <c r="N134" s="19"/>
      <c r="O134" s="258"/>
      <c r="P134" s="19"/>
    </row>
    <row r="135" spans="2:16" s="9" customFormat="1" x14ac:dyDescent="0.25">
      <c r="B135" s="227"/>
      <c r="D135" s="258"/>
      <c r="E135" s="17"/>
      <c r="F135" s="17"/>
      <c r="G135" s="19"/>
      <c r="H135" s="19"/>
      <c r="I135" s="19"/>
      <c r="J135" s="19"/>
      <c r="K135" s="19"/>
      <c r="L135" s="227"/>
      <c r="M135" s="258"/>
      <c r="N135" s="19"/>
      <c r="O135" s="258"/>
      <c r="P135" s="19"/>
    </row>
    <row r="136" spans="2:16" s="9" customFormat="1" x14ac:dyDescent="0.25">
      <c r="B136" s="227"/>
      <c r="D136" s="258"/>
      <c r="E136" s="17"/>
      <c r="F136" s="17"/>
      <c r="G136" s="19"/>
      <c r="H136" s="19"/>
      <c r="I136" s="19"/>
      <c r="J136" s="19"/>
      <c r="K136" s="19"/>
      <c r="L136" s="227"/>
      <c r="M136" s="258"/>
      <c r="N136" s="19"/>
      <c r="O136" s="258"/>
      <c r="P136" s="19"/>
    </row>
    <row r="137" spans="2:16" s="9" customFormat="1" x14ac:dyDescent="0.25">
      <c r="B137" s="227"/>
      <c r="D137" s="258"/>
      <c r="E137" s="17"/>
      <c r="F137" s="17"/>
      <c r="G137" s="19"/>
      <c r="H137" s="19"/>
      <c r="I137" s="19"/>
      <c r="J137" s="19"/>
      <c r="K137" s="19"/>
      <c r="L137" s="227"/>
      <c r="M137" s="258"/>
      <c r="N137" s="19"/>
      <c r="O137" s="258"/>
      <c r="P137" s="19"/>
    </row>
    <row r="138" spans="2:16" s="9" customFormat="1" x14ac:dyDescent="0.25">
      <c r="B138" s="227"/>
      <c r="D138" s="258"/>
      <c r="E138" s="17"/>
      <c r="F138" s="17"/>
      <c r="G138" s="19"/>
      <c r="H138" s="19"/>
      <c r="I138" s="19"/>
      <c r="J138" s="19"/>
      <c r="K138" s="19"/>
      <c r="L138" s="227"/>
      <c r="M138" s="258"/>
      <c r="N138" s="19"/>
      <c r="O138" s="258"/>
      <c r="P138" s="19"/>
    </row>
    <row r="139" spans="2:16" s="9" customFormat="1" x14ac:dyDescent="0.25">
      <c r="B139" s="227"/>
      <c r="D139" s="258"/>
      <c r="E139" s="17"/>
      <c r="F139" s="17"/>
      <c r="G139" s="19"/>
      <c r="H139" s="19"/>
      <c r="I139" s="19"/>
      <c r="J139" s="19"/>
      <c r="K139" s="19"/>
      <c r="L139" s="227"/>
      <c r="M139" s="258"/>
      <c r="N139" s="19"/>
      <c r="O139" s="258"/>
      <c r="P139" s="19"/>
    </row>
    <row r="140" spans="2:16" s="9" customFormat="1" x14ac:dyDescent="0.25">
      <c r="B140" s="227"/>
      <c r="D140" s="258"/>
      <c r="E140" s="17"/>
      <c r="F140" s="17"/>
      <c r="G140" s="19"/>
      <c r="H140" s="19"/>
      <c r="I140" s="19"/>
      <c r="J140" s="19"/>
      <c r="K140" s="19"/>
      <c r="L140" s="227"/>
      <c r="M140" s="258"/>
      <c r="N140" s="19"/>
      <c r="O140" s="258"/>
      <c r="P140" s="19"/>
    </row>
    <row r="141" spans="2:16" s="9" customFormat="1" x14ac:dyDescent="0.25">
      <c r="B141" s="227"/>
      <c r="D141" s="258"/>
      <c r="E141" s="17"/>
      <c r="F141" s="17"/>
      <c r="G141" s="19"/>
      <c r="H141" s="19"/>
      <c r="I141" s="19"/>
      <c r="J141" s="19"/>
      <c r="K141" s="19"/>
      <c r="L141" s="227"/>
      <c r="M141" s="258"/>
      <c r="N141" s="19"/>
      <c r="O141" s="258"/>
      <c r="P141" s="19"/>
    </row>
    <row r="142" spans="2:16" s="9" customFormat="1" x14ac:dyDescent="0.25">
      <c r="B142" s="227"/>
      <c r="D142" s="258"/>
      <c r="E142" s="17"/>
      <c r="F142" s="17"/>
      <c r="G142" s="19"/>
      <c r="H142" s="19"/>
      <c r="I142" s="19"/>
      <c r="J142" s="19"/>
      <c r="K142" s="19"/>
      <c r="L142" s="227"/>
      <c r="M142" s="258"/>
      <c r="N142" s="19"/>
      <c r="O142" s="258"/>
      <c r="P142" s="19"/>
    </row>
    <row r="143" spans="2:16" s="9" customFormat="1" x14ac:dyDescent="0.25">
      <c r="B143" s="227"/>
      <c r="D143" s="258"/>
      <c r="E143" s="17"/>
      <c r="F143" s="17"/>
      <c r="G143" s="19"/>
      <c r="H143" s="19"/>
      <c r="I143" s="19"/>
      <c r="J143" s="19"/>
      <c r="K143" s="19"/>
      <c r="L143" s="227"/>
      <c r="M143" s="258"/>
      <c r="N143" s="19"/>
      <c r="O143" s="258"/>
      <c r="P143" s="19"/>
    </row>
    <row r="144" spans="2:16" s="9" customFormat="1" x14ac:dyDescent="0.25">
      <c r="B144" s="227"/>
      <c r="D144" s="258"/>
      <c r="E144" s="17"/>
      <c r="F144" s="17"/>
      <c r="G144" s="19"/>
      <c r="H144" s="19"/>
      <c r="I144" s="19"/>
      <c r="J144" s="19"/>
      <c r="K144" s="19"/>
      <c r="L144" s="227"/>
      <c r="M144" s="258"/>
      <c r="N144" s="19"/>
      <c r="O144" s="258"/>
      <c r="P144" s="19"/>
    </row>
    <row r="145" spans="2:16" s="9" customFormat="1" x14ac:dyDescent="0.25">
      <c r="B145" s="227"/>
      <c r="D145" s="258"/>
      <c r="E145" s="17"/>
      <c r="F145" s="17"/>
      <c r="G145" s="19"/>
      <c r="H145" s="19"/>
      <c r="I145" s="19"/>
      <c r="J145" s="19"/>
      <c r="K145" s="19"/>
      <c r="L145" s="227"/>
      <c r="M145" s="258"/>
      <c r="N145" s="19"/>
      <c r="O145" s="258"/>
      <c r="P145" s="19"/>
    </row>
    <row r="146" spans="2:16" s="9" customFormat="1" x14ac:dyDescent="0.25">
      <c r="B146" s="227"/>
      <c r="D146" s="258"/>
      <c r="E146" s="17"/>
      <c r="F146" s="17"/>
      <c r="G146" s="19"/>
      <c r="H146" s="19"/>
      <c r="I146" s="19"/>
      <c r="J146" s="19"/>
      <c r="K146" s="19"/>
      <c r="L146" s="227"/>
      <c r="M146" s="258"/>
      <c r="N146" s="19"/>
      <c r="O146" s="258"/>
      <c r="P146" s="19"/>
    </row>
    <row r="147" spans="2:16" s="9" customFormat="1" x14ac:dyDescent="0.25">
      <c r="B147" s="227"/>
      <c r="D147" s="258"/>
      <c r="E147" s="17"/>
      <c r="F147" s="17"/>
      <c r="G147" s="19"/>
      <c r="H147" s="19"/>
      <c r="I147" s="19"/>
      <c r="J147" s="19"/>
      <c r="K147" s="19"/>
      <c r="L147" s="227"/>
      <c r="M147" s="258"/>
      <c r="N147" s="19"/>
      <c r="O147" s="258"/>
      <c r="P147" s="19"/>
    </row>
    <row r="148" spans="2:16" s="9" customFormat="1" x14ac:dyDescent="0.25">
      <c r="B148" s="227"/>
      <c r="D148" s="258"/>
      <c r="E148" s="17"/>
      <c r="F148" s="17"/>
      <c r="G148" s="19"/>
      <c r="H148" s="19"/>
      <c r="I148" s="19"/>
      <c r="J148" s="19"/>
      <c r="K148" s="19"/>
      <c r="L148" s="227"/>
      <c r="M148" s="258"/>
      <c r="N148" s="19"/>
      <c r="O148" s="258"/>
      <c r="P148" s="19"/>
    </row>
    <row r="149" spans="2:16" s="9" customFormat="1" x14ac:dyDescent="0.25">
      <c r="B149" s="227"/>
      <c r="D149" s="258"/>
      <c r="E149" s="17"/>
      <c r="F149" s="17"/>
      <c r="G149" s="19"/>
      <c r="H149" s="19"/>
      <c r="I149" s="19"/>
      <c r="J149" s="19"/>
      <c r="K149" s="19"/>
      <c r="L149" s="227"/>
      <c r="M149" s="258"/>
      <c r="N149" s="19"/>
      <c r="O149" s="258"/>
      <c r="P149" s="19"/>
    </row>
    <row r="150" spans="2:16" s="9" customFormat="1" x14ac:dyDescent="0.25">
      <c r="B150" s="227"/>
      <c r="D150" s="258"/>
      <c r="E150" s="17"/>
      <c r="F150" s="17"/>
      <c r="G150" s="19"/>
      <c r="H150" s="19"/>
      <c r="I150" s="19"/>
      <c r="J150" s="19"/>
      <c r="K150" s="19"/>
      <c r="L150" s="227"/>
      <c r="M150" s="258"/>
      <c r="N150" s="19"/>
      <c r="O150" s="258"/>
      <c r="P150" s="19"/>
    </row>
    <row r="151" spans="2:16" s="9" customFormat="1" x14ac:dyDescent="0.25">
      <c r="B151" s="227"/>
      <c r="D151" s="258"/>
      <c r="E151" s="17"/>
      <c r="F151" s="17"/>
      <c r="G151" s="19"/>
      <c r="H151" s="19"/>
      <c r="I151" s="19"/>
      <c r="J151" s="19"/>
      <c r="K151" s="19"/>
      <c r="L151" s="227"/>
      <c r="M151" s="258"/>
      <c r="N151" s="19"/>
      <c r="O151" s="258"/>
      <c r="P151" s="19"/>
    </row>
    <row r="152" spans="2:16" s="9" customFormat="1" x14ac:dyDescent="0.25">
      <c r="B152" s="227"/>
      <c r="D152" s="258"/>
      <c r="E152" s="17"/>
      <c r="F152" s="17"/>
      <c r="G152" s="19"/>
      <c r="H152" s="19"/>
      <c r="I152" s="19"/>
      <c r="J152" s="19"/>
      <c r="K152" s="19"/>
      <c r="L152" s="227"/>
      <c r="M152" s="258"/>
      <c r="N152" s="19"/>
      <c r="O152" s="258"/>
      <c r="P152" s="19"/>
    </row>
    <row r="153" spans="2:16" s="9" customFormat="1" x14ac:dyDescent="0.25">
      <c r="B153" s="227"/>
      <c r="D153" s="258"/>
      <c r="E153" s="17"/>
      <c r="F153" s="17"/>
      <c r="G153" s="19"/>
      <c r="H153" s="19"/>
      <c r="I153" s="19"/>
      <c r="J153" s="19"/>
      <c r="K153" s="19"/>
      <c r="L153" s="227"/>
      <c r="M153" s="258"/>
      <c r="N153" s="19"/>
      <c r="O153" s="258"/>
      <c r="P153" s="19"/>
    </row>
    <row r="154" spans="2:16" s="9" customFormat="1" x14ac:dyDescent="0.25">
      <c r="B154" s="227"/>
      <c r="D154" s="258"/>
      <c r="E154" s="17"/>
      <c r="F154" s="17"/>
      <c r="G154" s="19"/>
      <c r="H154" s="19"/>
      <c r="I154" s="19"/>
      <c r="J154" s="19"/>
      <c r="K154" s="19"/>
      <c r="L154" s="227"/>
      <c r="M154" s="258"/>
      <c r="N154" s="19"/>
      <c r="O154" s="258"/>
      <c r="P154" s="19"/>
    </row>
    <row r="155" spans="2:16" s="9" customFormat="1" x14ac:dyDescent="0.25">
      <c r="B155" s="227"/>
      <c r="D155" s="258"/>
      <c r="E155" s="17"/>
      <c r="F155" s="17"/>
      <c r="G155" s="19"/>
      <c r="H155" s="19"/>
      <c r="I155" s="19"/>
      <c r="J155" s="19"/>
      <c r="K155" s="19"/>
      <c r="L155" s="227"/>
      <c r="M155" s="258"/>
      <c r="N155" s="19"/>
      <c r="O155" s="258"/>
      <c r="P155" s="19"/>
    </row>
    <row r="156" spans="2:16" s="9" customFormat="1" x14ac:dyDescent="0.25">
      <c r="B156" s="227"/>
      <c r="D156" s="258"/>
      <c r="E156" s="17"/>
      <c r="F156" s="17"/>
      <c r="G156" s="19"/>
      <c r="H156" s="19"/>
      <c r="I156" s="19"/>
      <c r="J156" s="19"/>
      <c r="K156" s="19"/>
      <c r="L156" s="227"/>
      <c r="M156" s="258"/>
      <c r="N156" s="19"/>
      <c r="O156" s="258"/>
      <c r="P156" s="19"/>
    </row>
    <row r="157" spans="2:16" s="9" customFormat="1" x14ac:dyDescent="0.25">
      <c r="B157" s="227"/>
      <c r="D157" s="258"/>
      <c r="E157" s="17"/>
      <c r="F157" s="17"/>
      <c r="G157" s="19"/>
      <c r="H157" s="19"/>
      <c r="I157" s="19"/>
      <c r="J157" s="19"/>
      <c r="K157" s="19"/>
      <c r="L157" s="227"/>
      <c r="M157" s="258"/>
      <c r="N157" s="19"/>
      <c r="O157" s="258"/>
      <c r="P157" s="19"/>
    </row>
    <row r="158" spans="2:16" s="9" customFormat="1" x14ac:dyDescent="0.25">
      <c r="B158" s="227"/>
      <c r="D158" s="258"/>
      <c r="E158" s="17"/>
      <c r="F158" s="17"/>
      <c r="G158" s="19"/>
      <c r="H158" s="19"/>
      <c r="I158" s="19"/>
      <c r="J158" s="19"/>
      <c r="K158" s="19"/>
      <c r="L158" s="227"/>
      <c r="M158" s="258"/>
      <c r="N158" s="19"/>
      <c r="O158" s="258"/>
      <c r="P158" s="19"/>
    </row>
    <row r="159" spans="2:16" s="9" customFormat="1" x14ac:dyDescent="0.25">
      <c r="B159" s="227"/>
      <c r="D159" s="258"/>
      <c r="E159" s="17"/>
      <c r="F159" s="17"/>
      <c r="G159" s="19"/>
      <c r="H159" s="19"/>
      <c r="I159" s="19"/>
      <c r="J159" s="19"/>
      <c r="K159" s="19"/>
      <c r="L159" s="227"/>
      <c r="M159" s="258"/>
      <c r="N159" s="19"/>
      <c r="O159" s="258"/>
      <c r="P159" s="19"/>
    </row>
    <row r="160" spans="2:16" s="9" customFormat="1" x14ac:dyDescent="0.25">
      <c r="B160" s="227"/>
      <c r="D160" s="258"/>
      <c r="E160" s="17"/>
      <c r="F160" s="17"/>
      <c r="G160" s="19"/>
      <c r="H160" s="19"/>
      <c r="I160" s="19"/>
      <c r="J160" s="19"/>
      <c r="K160" s="19"/>
      <c r="L160" s="227"/>
      <c r="M160" s="258"/>
      <c r="N160" s="19"/>
      <c r="O160" s="258"/>
      <c r="P160" s="19"/>
    </row>
    <row r="161" spans="2:16" s="9" customFormat="1" x14ac:dyDescent="0.25">
      <c r="B161" s="227"/>
      <c r="D161" s="258"/>
      <c r="E161" s="17"/>
      <c r="F161" s="17"/>
      <c r="G161" s="19"/>
      <c r="H161" s="19"/>
      <c r="I161" s="19"/>
      <c r="J161" s="19"/>
      <c r="K161" s="19"/>
      <c r="L161" s="227"/>
      <c r="M161" s="258"/>
      <c r="N161" s="19"/>
      <c r="O161" s="258"/>
      <c r="P161" s="19"/>
    </row>
    <row r="162" spans="2:16" s="9" customFormat="1" x14ac:dyDescent="0.25">
      <c r="B162" s="227"/>
      <c r="D162" s="258"/>
      <c r="E162" s="17"/>
      <c r="F162" s="17"/>
      <c r="G162" s="19"/>
      <c r="H162" s="19"/>
      <c r="I162" s="19"/>
      <c r="J162" s="19"/>
      <c r="K162" s="19"/>
      <c r="L162" s="227"/>
      <c r="M162" s="258"/>
      <c r="N162" s="19"/>
      <c r="O162" s="258"/>
      <c r="P162" s="19"/>
    </row>
    <row r="163" spans="2:16" s="9" customFormat="1" x14ac:dyDescent="0.25">
      <c r="B163" s="227"/>
      <c r="D163" s="258"/>
      <c r="E163" s="17"/>
      <c r="F163" s="17"/>
      <c r="G163" s="19"/>
      <c r="H163" s="19"/>
      <c r="I163" s="19"/>
      <c r="J163" s="19"/>
      <c r="K163" s="19"/>
      <c r="L163" s="227"/>
      <c r="M163" s="258"/>
      <c r="N163" s="19"/>
      <c r="O163" s="258"/>
      <c r="P163" s="19"/>
    </row>
    <row r="164" spans="2:16" s="9" customFormat="1" x14ac:dyDescent="0.25">
      <c r="B164" s="227"/>
      <c r="D164" s="258"/>
      <c r="E164" s="17"/>
      <c r="F164" s="17"/>
      <c r="G164" s="19"/>
      <c r="H164" s="19"/>
      <c r="I164" s="19"/>
      <c r="J164" s="19"/>
      <c r="K164" s="19"/>
      <c r="L164" s="227"/>
      <c r="M164" s="258"/>
      <c r="N164" s="19"/>
      <c r="O164" s="258"/>
      <c r="P164" s="19"/>
    </row>
    <row r="165" spans="2:16" s="9" customFormat="1" x14ac:dyDescent="0.25">
      <c r="B165" s="227"/>
      <c r="D165" s="258"/>
      <c r="E165" s="17"/>
      <c r="F165" s="17"/>
      <c r="G165" s="19"/>
      <c r="H165" s="19"/>
      <c r="I165" s="19"/>
      <c r="J165" s="19"/>
      <c r="K165" s="19"/>
      <c r="L165" s="227"/>
      <c r="M165" s="258"/>
      <c r="N165" s="19"/>
      <c r="O165" s="258"/>
      <c r="P165" s="19"/>
    </row>
    <row r="166" spans="2:16" s="9" customFormat="1" x14ac:dyDescent="0.25">
      <c r="B166" s="227"/>
      <c r="D166" s="258"/>
      <c r="E166" s="17"/>
      <c r="F166" s="17"/>
      <c r="G166" s="19"/>
      <c r="H166" s="19"/>
      <c r="I166" s="19"/>
      <c r="J166" s="19"/>
      <c r="K166" s="19"/>
      <c r="L166" s="227"/>
      <c r="M166" s="258"/>
      <c r="N166" s="19"/>
      <c r="O166" s="258"/>
      <c r="P166" s="19"/>
    </row>
    <row r="167" spans="2:16" s="9" customFormat="1" x14ac:dyDescent="0.25">
      <c r="B167" s="227"/>
      <c r="D167" s="258"/>
      <c r="E167" s="17"/>
      <c r="F167" s="17"/>
      <c r="G167" s="19"/>
      <c r="H167" s="19"/>
      <c r="I167" s="19"/>
      <c r="J167" s="19"/>
      <c r="K167" s="19"/>
      <c r="L167" s="227"/>
      <c r="M167" s="258"/>
      <c r="N167" s="19"/>
      <c r="O167" s="258"/>
      <c r="P167" s="19"/>
    </row>
    <row r="168" spans="2:16" s="9" customFormat="1" x14ac:dyDescent="0.25">
      <c r="B168" s="227"/>
      <c r="D168" s="258"/>
      <c r="E168" s="17"/>
      <c r="F168" s="17"/>
      <c r="G168" s="19"/>
      <c r="H168" s="19"/>
      <c r="I168" s="19"/>
      <c r="J168" s="19"/>
      <c r="K168" s="19"/>
      <c r="L168" s="227"/>
      <c r="M168" s="258"/>
      <c r="N168" s="19"/>
      <c r="O168" s="258"/>
      <c r="P168" s="19"/>
    </row>
    <row r="169" spans="2:16" s="9" customFormat="1" x14ac:dyDescent="0.25">
      <c r="B169" s="227"/>
      <c r="D169" s="258"/>
      <c r="E169" s="17"/>
      <c r="F169" s="17"/>
      <c r="G169" s="19"/>
      <c r="H169" s="19"/>
      <c r="I169" s="19"/>
      <c r="J169" s="19"/>
      <c r="K169" s="19"/>
      <c r="L169" s="227"/>
      <c r="M169" s="258"/>
      <c r="N169" s="19"/>
      <c r="O169" s="258"/>
      <c r="P169" s="19"/>
    </row>
    <row r="170" spans="2:16" s="9" customFormat="1" x14ac:dyDescent="0.25">
      <c r="B170" s="227"/>
      <c r="D170" s="258"/>
      <c r="E170" s="17"/>
      <c r="F170" s="17"/>
      <c r="G170" s="19"/>
      <c r="H170" s="19"/>
      <c r="I170" s="19"/>
      <c r="J170" s="19"/>
      <c r="K170" s="19"/>
      <c r="L170" s="227"/>
      <c r="M170" s="258"/>
      <c r="N170" s="19"/>
      <c r="O170" s="258"/>
      <c r="P170" s="19"/>
    </row>
    <row r="171" spans="2:16" s="9" customFormat="1" x14ac:dyDescent="0.25">
      <c r="B171" s="227"/>
      <c r="D171" s="258"/>
      <c r="E171" s="17"/>
      <c r="F171" s="17"/>
      <c r="G171" s="19"/>
      <c r="H171" s="19"/>
      <c r="I171" s="19"/>
      <c r="J171" s="19"/>
      <c r="K171" s="19"/>
      <c r="L171" s="227"/>
      <c r="M171" s="258"/>
      <c r="N171" s="19"/>
      <c r="O171" s="258"/>
      <c r="P171" s="19"/>
    </row>
    <row r="172" spans="2:16" s="9" customFormat="1" x14ac:dyDescent="0.25">
      <c r="B172" s="227"/>
      <c r="D172" s="258"/>
      <c r="E172" s="17"/>
      <c r="F172" s="17"/>
      <c r="G172" s="19"/>
      <c r="H172" s="19"/>
      <c r="I172" s="19"/>
      <c r="J172" s="19"/>
      <c r="K172" s="19"/>
      <c r="L172" s="227"/>
      <c r="M172" s="258"/>
      <c r="N172" s="19"/>
      <c r="O172" s="258"/>
      <c r="P172" s="19"/>
    </row>
    <row r="173" spans="2:16" s="9" customFormat="1" x14ac:dyDescent="0.25">
      <c r="B173" s="227"/>
      <c r="D173" s="258"/>
      <c r="E173" s="17"/>
      <c r="F173" s="17"/>
      <c r="G173" s="19"/>
      <c r="H173" s="19"/>
      <c r="I173" s="19"/>
      <c r="J173" s="19"/>
      <c r="K173" s="19"/>
      <c r="L173" s="227"/>
      <c r="M173" s="258"/>
      <c r="N173" s="19"/>
      <c r="O173" s="258"/>
      <c r="P173" s="19"/>
    </row>
    <row r="174" spans="2:16" s="9" customFormat="1" x14ac:dyDescent="0.25">
      <c r="B174" s="227"/>
      <c r="D174" s="258"/>
      <c r="E174" s="17"/>
      <c r="F174" s="17"/>
      <c r="G174" s="19"/>
      <c r="H174" s="19"/>
      <c r="I174" s="19"/>
      <c r="J174" s="19"/>
      <c r="K174" s="19"/>
      <c r="L174" s="227"/>
      <c r="M174" s="258"/>
      <c r="N174" s="19"/>
      <c r="O174" s="258"/>
      <c r="P174" s="19"/>
    </row>
    <row r="175" spans="2:16" s="9" customFormat="1" x14ac:dyDescent="0.25">
      <c r="B175" s="227"/>
      <c r="D175" s="258"/>
      <c r="E175" s="17"/>
      <c r="F175" s="17"/>
      <c r="G175" s="19"/>
      <c r="H175" s="19"/>
      <c r="I175" s="19"/>
      <c r="J175" s="19"/>
      <c r="K175" s="19"/>
      <c r="L175" s="227"/>
      <c r="M175" s="258"/>
      <c r="N175" s="19"/>
      <c r="O175" s="258"/>
      <c r="P175" s="19"/>
    </row>
    <row r="176" spans="2:16" s="9" customFormat="1" x14ac:dyDescent="0.25">
      <c r="B176" s="227"/>
      <c r="D176" s="258"/>
      <c r="E176" s="17"/>
      <c r="F176" s="17"/>
      <c r="G176" s="19"/>
      <c r="H176" s="19"/>
      <c r="I176" s="19"/>
      <c r="J176" s="19"/>
      <c r="K176" s="19"/>
      <c r="L176" s="227"/>
      <c r="M176" s="258"/>
      <c r="N176" s="19"/>
      <c r="O176" s="258"/>
      <c r="P176" s="19"/>
    </row>
    <row r="177" spans="2:16" s="9" customFormat="1" x14ac:dyDescent="0.25">
      <c r="B177" s="227"/>
      <c r="D177" s="258"/>
      <c r="E177" s="17"/>
      <c r="F177" s="17"/>
      <c r="G177" s="19"/>
      <c r="H177" s="19"/>
      <c r="I177" s="19"/>
      <c r="J177" s="19"/>
      <c r="K177" s="19"/>
      <c r="L177" s="227"/>
      <c r="M177" s="258"/>
      <c r="N177" s="19"/>
      <c r="O177" s="258"/>
      <c r="P177" s="19"/>
    </row>
    <row r="178" spans="2:16" s="9" customFormat="1" x14ac:dyDescent="0.25">
      <c r="B178" s="227"/>
      <c r="D178" s="258"/>
      <c r="E178" s="17"/>
      <c r="F178" s="17"/>
      <c r="G178" s="19"/>
      <c r="H178" s="19"/>
      <c r="I178" s="19"/>
      <c r="J178" s="19"/>
      <c r="K178" s="19"/>
      <c r="L178" s="227"/>
      <c r="M178" s="258"/>
      <c r="N178" s="19"/>
      <c r="O178" s="258"/>
      <c r="P178" s="19"/>
    </row>
    <row r="179" spans="2:16" s="9" customFormat="1" x14ac:dyDescent="0.25">
      <c r="B179" s="227"/>
      <c r="D179" s="258"/>
      <c r="E179" s="17"/>
      <c r="F179" s="17"/>
      <c r="G179" s="19"/>
      <c r="H179" s="19"/>
      <c r="I179" s="19"/>
      <c r="J179" s="19"/>
      <c r="K179" s="19"/>
      <c r="L179" s="227"/>
      <c r="M179" s="258"/>
      <c r="N179" s="19"/>
      <c r="O179" s="258"/>
      <c r="P179" s="19"/>
    </row>
    <row r="180" spans="2:16" s="9" customFormat="1" x14ac:dyDescent="0.25">
      <c r="B180" s="227"/>
      <c r="D180" s="258"/>
      <c r="E180" s="17"/>
      <c r="F180" s="17"/>
      <c r="G180" s="19"/>
      <c r="H180" s="19"/>
      <c r="I180" s="19"/>
      <c r="J180" s="19"/>
      <c r="K180" s="19"/>
      <c r="L180" s="227"/>
      <c r="M180" s="258"/>
      <c r="N180" s="19"/>
      <c r="O180" s="258"/>
      <c r="P180" s="19"/>
    </row>
    <row r="181" spans="2:16" s="9" customFormat="1" x14ac:dyDescent="0.25">
      <c r="B181" s="227"/>
      <c r="D181" s="258"/>
      <c r="E181" s="17"/>
      <c r="F181" s="17"/>
      <c r="G181" s="19"/>
      <c r="H181" s="19"/>
      <c r="I181" s="19"/>
      <c r="J181" s="19"/>
      <c r="K181" s="19"/>
      <c r="L181" s="227"/>
      <c r="M181" s="258"/>
      <c r="N181" s="19"/>
      <c r="O181" s="258"/>
      <c r="P181" s="19"/>
    </row>
    <row r="182" spans="2:16" s="9" customFormat="1" x14ac:dyDescent="0.25">
      <c r="B182" s="227"/>
      <c r="D182" s="258"/>
      <c r="E182" s="17"/>
      <c r="F182" s="17"/>
      <c r="G182" s="19"/>
      <c r="H182" s="19"/>
      <c r="I182" s="19"/>
      <c r="J182" s="19"/>
      <c r="K182" s="19"/>
      <c r="L182" s="227"/>
      <c r="M182" s="258"/>
      <c r="N182" s="19"/>
      <c r="O182" s="258"/>
      <c r="P182" s="19"/>
    </row>
    <row r="183" spans="2:16" s="9" customFormat="1" x14ac:dyDescent="0.25">
      <c r="B183" s="227"/>
      <c r="D183" s="258"/>
      <c r="E183" s="17"/>
      <c r="F183" s="17"/>
      <c r="G183" s="19"/>
      <c r="H183" s="19"/>
      <c r="I183" s="19"/>
      <c r="J183" s="19"/>
      <c r="K183" s="19"/>
      <c r="L183" s="227"/>
      <c r="M183" s="258"/>
      <c r="N183" s="19"/>
      <c r="O183" s="258"/>
      <c r="P183" s="19"/>
    </row>
    <row r="184" spans="2:16" s="9" customFormat="1" x14ac:dyDescent="0.25">
      <c r="B184" s="227"/>
      <c r="D184" s="258"/>
      <c r="E184" s="17"/>
      <c r="F184" s="17"/>
      <c r="G184" s="19"/>
      <c r="H184" s="19"/>
      <c r="I184" s="19"/>
      <c r="J184" s="19"/>
      <c r="K184" s="19"/>
      <c r="L184" s="227"/>
      <c r="M184" s="258"/>
      <c r="N184" s="19"/>
      <c r="O184" s="258"/>
      <c r="P184" s="19"/>
    </row>
    <row r="185" spans="2:16" s="9" customFormat="1" x14ac:dyDescent="0.25">
      <c r="B185" s="227"/>
      <c r="D185" s="258"/>
      <c r="E185" s="17"/>
      <c r="F185" s="17"/>
      <c r="G185" s="19"/>
      <c r="H185" s="19"/>
      <c r="I185" s="19"/>
      <c r="J185" s="19"/>
      <c r="K185" s="19"/>
      <c r="L185" s="227"/>
      <c r="M185" s="258"/>
      <c r="N185" s="19"/>
      <c r="O185" s="258"/>
      <c r="P185" s="19"/>
    </row>
    <row r="186" spans="2:16" s="9" customFormat="1" x14ac:dyDescent="0.25">
      <c r="B186" s="227"/>
      <c r="D186" s="258"/>
      <c r="E186" s="17"/>
      <c r="F186" s="17"/>
      <c r="G186" s="19"/>
      <c r="H186" s="19"/>
      <c r="I186" s="19"/>
      <c r="J186" s="19"/>
      <c r="K186" s="19"/>
      <c r="L186" s="227"/>
      <c r="M186" s="258"/>
      <c r="N186" s="19"/>
      <c r="O186" s="258"/>
      <c r="P186" s="19"/>
    </row>
    <row r="187" spans="2:16" s="9" customFormat="1" x14ac:dyDescent="0.25">
      <c r="B187" s="227"/>
      <c r="D187" s="258"/>
      <c r="E187" s="17"/>
      <c r="F187" s="17"/>
      <c r="G187" s="19"/>
      <c r="H187" s="19"/>
      <c r="I187" s="19"/>
      <c r="J187" s="19"/>
      <c r="K187" s="19"/>
      <c r="L187" s="227"/>
      <c r="M187" s="258"/>
      <c r="N187" s="19"/>
      <c r="O187" s="258"/>
      <c r="P187" s="19"/>
    </row>
    <row r="188" spans="2:16" s="9" customFormat="1" x14ac:dyDescent="0.25">
      <c r="B188" s="227"/>
      <c r="D188" s="258"/>
      <c r="E188" s="17"/>
      <c r="F188" s="17"/>
      <c r="G188" s="19"/>
      <c r="H188" s="19"/>
      <c r="I188" s="19"/>
      <c r="J188" s="19"/>
      <c r="K188" s="19"/>
      <c r="L188" s="227"/>
      <c r="M188" s="258"/>
      <c r="N188" s="19"/>
      <c r="O188" s="258"/>
      <c r="P188" s="19"/>
    </row>
    <row r="189" spans="2:16" s="9" customFormat="1" x14ac:dyDescent="0.25">
      <c r="B189" s="227"/>
      <c r="D189" s="258"/>
      <c r="E189" s="17"/>
      <c r="F189" s="17"/>
      <c r="G189" s="19"/>
      <c r="H189" s="19"/>
      <c r="I189" s="19"/>
      <c r="J189" s="19"/>
      <c r="K189" s="19"/>
      <c r="L189" s="227"/>
      <c r="M189" s="258"/>
      <c r="N189" s="19"/>
      <c r="O189" s="258"/>
      <c r="P189" s="19"/>
    </row>
    <row r="190" spans="2:16" s="9" customFormat="1" x14ac:dyDescent="0.25">
      <c r="B190" s="227"/>
      <c r="D190" s="258"/>
      <c r="E190" s="17"/>
      <c r="F190" s="17"/>
      <c r="G190" s="19"/>
      <c r="H190" s="19"/>
      <c r="I190" s="19"/>
      <c r="J190" s="19"/>
      <c r="K190" s="19"/>
      <c r="L190" s="227"/>
      <c r="M190" s="258"/>
      <c r="N190" s="19"/>
      <c r="O190" s="258"/>
      <c r="P190" s="19"/>
    </row>
    <row r="191" spans="2:16" s="9" customFormat="1" x14ac:dyDescent="0.25">
      <c r="B191" s="227"/>
      <c r="D191" s="258"/>
      <c r="E191" s="17"/>
      <c r="F191" s="17"/>
      <c r="G191" s="19"/>
      <c r="H191" s="19"/>
      <c r="I191" s="19"/>
      <c r="J191" s="19"/>
      <c r="K191" s="19"/>
      <c r="L191" s="227"/>
      <c r="M191" s="258"/>
      <c r="N191" s="19"/>
      <c r="O191" s="258"/>
      <c r="P191" s="19"/>
    </row>
    <row r="192" spans="2:16" s="9" customFormat="1" x14ac:dyDescent="0.25">
      <c r="B192" s="227"/>
      <c r="D192" s="258"/>
      <c r="E192" s="17"/>
      <c r="F192" s="17"/>
      <c r="G192" s="19"/>
      <c r="H192" s="19"/>
      <c r="I192" s="19"/>
      <c r="J192" s="19"/>
      <c r="K192" s="19"/>
      <c r="L192" s="227"/>
      <c r="M192" s="258"/>
      <c r="N192" s="19"/>
      <c r="O192" s="258"/>
      <c r="P192" s="19"/>
    </row>
    <row r="193" spans="2:16" s="9" customFormat="1" x14ac:dyDescent="0.25">
      <c r="B193" s="227"/>
      <c r="D193" s="258"/>
      <c r="E193" s="17"/>
      <c r="F193" s="17"/>
      <c r="G193" s="19"/>
      <c r="H193" s="19"/>
      <c r="I193" s="19"/>
      <c r="J193" s="19"/>
      <c r="K193" s="19"/>
      <c r="L193" s="227"/>
      <c r="M193" s="258"/>
      <c r="N193" s="19"/>
      <c r="O193" s="258"/>
      <c r="P193" s="19"/>
    </row>
    <row r="194" spans="2:16" s="9" customFormat="1" x14ac:dyDescent="0.25">
      <c r="B194" s="227"/>
      <c r="D194" s="258"/>
      <c r="E194" s="17"/>
      <c r="F194" s="17"/>
      <c r="G194" s="19"/>
      <c r="H194" s="19"/>
      <c r="I194" s="19"/>
      <c r="J194" s="19"/>
      <c r="K194" s="19"/>
      <c r="L194" s="227"/>
      <c r="M194" s="258"/>
      <c r="N194" s="19"/>
      <c r="O194" s="258"/>
      <c r="P194" s="19"/>
    </row>
    <row r="195" spans="2:16" s="9" customFormat="1" x14ac:dyDescent="0.25">
      <c r="B195" s="227"/>
      <c r="D195" s="258"/>
      <c r="E195" s="17"/>
      <c r="F195" s="17"/>
      <c r="G195" s="19"/>
      <c r="H195" s="19"/>
      <c r="I195" s="19"/>
      <c r="J195" s="19"/>
      <c r="K195" s="19"/>
      <c r="L195" s="227"/>
      <c r="M195" s="258"/>
      <c r="N195" s="19"/>
      <c r="O195" s="258"/>
      <c r="P195" s="19"/>
    </row>
    <row r="196" spans="2:16" s="9" customFormat="1" x14ac:dyDescent="0.25">
      <c r="B196" s="227"/>
      <c r="D196" s="258"/>
      <c r="E196" s="17"/>
      <c r="F196" s="17"/>
      <c r="G196" s="19"/>
      <c r="H196" s="19"/>
      <c r="I196" s="19"/>
      <c r="J196" s="19"/>
      <c r="K196" s="19"/>
      <c r="L196" s="227"/>
      <c r="M196" s="258"/>
      <c r="N196" s="19"/>
      <c r="O196" s="258"/>
      <c r="P196" s="19"/>
    </row>
    <row r="197" spans="2:16" s="9" customFormat="1" x14ac:dyDescent="0.25">
      <c r="B197" s="227"/>
      <c r="D197" s="258"/>
      <c r="E197" s="17"/>
      <c r="F197" s="17"/>
      <c r="G197" s="19"/>
      <c r="H197" s="19"/>
      <c r="I197" s="19"/>
      <c r="J197" s="19"/>
      <c r="K197" s="19"/>
      <c r="L197" s="227"/>
      <c r="M197" s="258"/>
      <c r="N197" s="19"/>
      <c r="O197" s="258"/>
      <c r="P197" s="19"/>
    </row>
    <row r="198" spans="2:16" s="9" customFormat="1" x14ac:dyDescent="0.25">
      <c r="B198" s="227"/>
      <c r="D198" s="258"/>
      <c r="E198" s="17"/>
      <c r="F198" s="17"/>
      <c r="G198" s="19"/>
      <c r="H198" s="19"/>
      <c r="I198" s="19"/>
      <c r="J198" s="19"/>
      <c r="K198" s="19"/>
      <c r="L198" s="227"/>
      <c r="M198" s="258"/>
      <c r="N198" s="19"/>
      <c r="O198" s="258"/>
      <c r="P198" s="19"/>
    </row>
    <row r="199" spans="2:16" s="9" customFormat="1" x14ac:dyDescent="0.25">
      <c r="B199" s="227"/>
      <c r="D199" s="258"/>
      <c r="E199" s="17"/>
      <c r="F199" s="17"/>
      <c r="G199" s="19"/>
      <c r="H199" s="19"/>
      <c r="I199" s="19"/>
      <c r="J199" s="19"/>
      <c r="K199" s="19"/>
      <c r="L199" s="227"/>
      <c r="M199" s="258"/>
      <c r="N199" s="19"/>
      <c r="O199" s="258"/>
      <c r="P199" s="19"/>
    </row>
    <row r="200" spans="2:16" s="9" customFormat="1" x14ac:dyDescent="0.25">
      <c r="B200" s="227"/>
      <c r="D200" s="258"/>
      <c r="E200" s="17"/>
      <c r="F200" s="17"/>
      <c r="G200" s="19"/>
      <c r="H200" s="19"/>
      <c r="I200" s="19"/>
      <c r="J200" s="19"/>
      <c r="K200" s="19"/>
      <c r="L200" s="227"/>
      <c r="M200" s="258"/>
      <c r="N200" s="19"/>
      <c r="O200" s="258"/>
      <c r="P200" s="19"/>
    </row>
    <row r="201" spans="2:16" s="9" customFormat="1" x14ac:dyDescent="0.25">
      <c r="B201" s="227"/>
      <c r="D201" s="258"/>
      <c r="E201" s="17"/>
      <c r="F201" s="17"/>
      <c r="G201" s="19"/>
      <c r="H201" s="19"/>
      <c r="I201" s="19"/>
      <c r="J201" s="19"/>
      <c r="K201" s="19"/>
      <c r="L201" s="227"/>
      <c r="M201" s="258"/>
      <c r="N201" s="19"/>
      <c r="O201" s="258"/>
      <c r="P201" s="19"/>
    </row>
    <row r="202" spans="2:16" s="9" customFormat="1" x14ac:dyDescent="0.25">
      <c r="B202" s="227"/>
      <c r="D202" s="258"/>
      <c r="E202" s="17"/>
      <c r="F202" s="17"/>
      <c r="G202" s="19"/>
      <c r="H202" s="19"/>
      <c r="I202" s="19"/>
      <c r="J202" s="19"/>
      <c r="K202" s="19"/>
      <c r="L202" s="227"/>
      <c r="M202" s="258"/>
      <c r="N202" s="19"/>
      <c r="O202" s="258"/>
      <c r="P202" s="19"/>
    </row>
    <row r="203" spans="2:16" s="9" customFormat="1" x14ac:dyDescent="0.25">
      <c r="B203" s="227"/>
      <c r="D203" s="258"/>
      <c r="E203" s="17"/>
      <c r="F203" s="17"/>
      <c r="G203" s="19"/>
      <c r="H203" s="19"/>
      <c r="I203" s="19"/>
      <c r="J203" s="19"/>
      <c r="K203" s="19"/>
      <c r="L203" s="227"/>
      <c r="M203" s="258"/>
      <c r="N203" s="19"/>
      <c r="O203" s="258"/>
      <c r="P203" s="19"/>
    </row>
    <row r="204" spans="2:16" s="9" customFormat="1" x14ac:dyDescent="0.25">
      <c r="B204" s="227"/>
      <c r="D204" s="258"/>
      <c r="E204" s="17"/>
      <c r="F204" s="17"/>
      <c r="G204" s="19"/>
      <c r="H204" s="19"/>
      <c r="I204" s="19"/>
      <c r="J204" s="19"/>
      <c r="K204" s="19"/>
      <c r="L204" s="227"/>
      <c r="M204" s="258"/>
      <c r="N204" s="19"/>
      <c r="O204" s="258"/>
      <c r="P204" s="19"/>
    </row>
    <row r="205" spans="2:16" s="9" customFormat="1" x14ac:dyDescent="0.25">
      <c r="B205" s="227"/>
      <c r="D205" s="258"/>
      <c r="E205" s="17"/>
      <c r="F205" s="17"/>
      <c r="G205" s="19"/>
      <c r="H205" s="19"/>
      <c r="I205" s="19"/>
      <c r="J205" s="19"/>
      <c r="K205" s="19"/>
      <c r="L205" s="227"/>
      <c r="M205" s="258"/>
      <c r="N205" s="19"/>
      <c r="O205" s="258"/>
      <c r="P205" s="19"/>
    </row>
    <row r="206" spans="2:16" s="9" customFormat="1" x14ac:dyDescent="0.25">
      <c r="B206" s="227"/>
      <c r="D206" s="258"/>
      <c r="E206" s="17"/>
      <c r="F206" s="17"/>
      <c r="G206" s="19"/>
      <c r="H206" s="19"/>
      <c r="I206" s="19"/>
      <c r="J206" s="19"/>
      <c r="K206" s="19"/>
      <c r="L206" s="227"/>
      <c r="M206" s="258"/>
      <c r="N206" s="19"/>
      <c r="O206" s="258"/>
      <c r="P206" s="19"/>
    </row>
    <row r="207" spans="2:16" s="9" customFormat="1" x14ac:dyDescent="0.25">
      <c r="B207" s="227"/>
      <c r="D207" s="258"/>
      <c r="E207" s="17"/>
      <c r="F207" s="17"/>
      <c r="G207" s="19"/>
      <c r="H207" s="19"/>
      <c r="I207" s="19"/>
      <c r="J207" s="19"/>
      <c r="K207" s="19"/>
      <c r="L207" s="227"/>
      <c r="M207" s="258"/>
      <c r="N207" s="19"/>
      <c r="O207" s="258"/>
      <c r="P207" s="19"/>
    </row>
    <row r="208" spans="2:16" s="9" customFormat="1" x14ac:dyDescent="0.25">
      <c r="B208" s="227"/>
      <c r="D208" s="258"/>
      <c r="E208" s="17"/>
      <c r="F208" s="17"/>
      <c r="G208" s="19"/>
      <c r="H208" s="19"/>
      <c r="I208" s="19"/>
      <c r="J208" s="19"/>
      <c r="K208" s="19"/>
      <c r="L208" s="227"/>
      <c r="M208" s="258"/>
      <c r="N208" s="19"/>
      <c r="O208" s="258"/>
      <c r="P208" s="19"/>
    </row>
    <row r="209" spans="2:16" s="9" customFormat="1" x14ac:dyDescent="0.25">
      <c r="B209" s="227"/>
      <c r="D209" s="258"/>
      <c r="E209" s="17"/>
      <c r="F209" s="17"/>
      <c r="G209" s="19"/>
      <c r="H209" s="19"/>
      <c r="I209" s="19"/>
      <c r="J209" s="19"/>
      <c r="K209" s="19"/>
      <c r="L209" s="227"/>
      <c r="M209" s="258"/>
      <c r="N209" s="19"/>
      <c r="O209" s="258"/>
      <c r="P209" s="19"/>
    </row>
    <row r="210" spans="2:16" s="9" customFormat="1" x14ac:dyDescent="0.25">
      <c r="B210" s="227"/>
      <c r="D210" s="258"/>
      <c r="E210" s="17"/>
      <c r="F210" s="17"/>
      <c r="G210" s="19"/>
      <c r="H210" s="19"/>
      <c r="I210" s="19"/>
      <c r="J210" s="19"/>
      <c r="K210" s="19"/>
      <c r="L210" s="227"/>
      <c r="M210" s="258"/>
      <c r="N210" s="19"/>
      <c r="O210" s="258"/>
      <c r="P210" s="19"/>
    </row>
    <row r="211" spans="2:16" s="9" customFormat="1" x14ac:dyDescent="0.25">
      <c r="B211" s="227"/>
      <c r="D211" s="258"/>
      <c r="E211" s="17"/>
      <c r="F211" s="17"/>
      <c r="G211" s="19"/>
      <c r="H211" s="19"/>
      <c r="I211" s="19"/>
      <c r="J211" s="19"/>
      <c r="K211" s="19"/>
      <c r="L211" s="227"/>
      <c r="M211" s="258"/>
      <c r="N211" s="19"/>
      <c r="O211" s="258"/>
      <c r="P211" s="19"/>
    </row>
    <row r="212" spans="2:16" s="9" customFormat="1" x14ac:dyDescent="0.25">
      <c r="B212" s="227"/>
      <c r="D212" s="258"/>
      <c r="E212" s="17"/>
      <c r="F212" s="17"/>
      <c r="G212" s="19"/>
      <c r="H212" s="19"/>
      <c r="I212" s="19"/>
      <c r="J212" s="19"/>
      <c r="K212" s="19"/>
      <c r="L212" s="227"/>
      <c r="M212" s="258"/>
      <c r="N212" s="19"/>
      <c r="O212" s="258"/>
      <c r="P212" s="19"/>
    </row>
    <row r="213" spans="2:16" s="9" customFormat="1" x14ac:dyDescent="0.25">
      <c r="B213" s="227"/>
      <c r="D213" s="258"/>
      <c r="E213" s="17"/>
      <c r="F213" s="17"/>
      <c r="G213" s="19"/>
      <c r="H213" s="19"/>
      <c r="I213" s="19"/>
      <c r="J213" s="19"/>
      <c r="K213" s="19"/>
      <c r="L213" s="227"/>
      <c r="M213" s="258"/>
      <c r="N213" s="19"/>
      <c r="O213" s="258"/>
      <c r="P213" s="19"/>
    </row>
    <row r="214" spans="2:16" s="9" customFormat="1" x14ac:dyDescent="0.25">
      <c r="B214" s="227"/>
      <c r="D214" s="258"/>
      <c r="E214" s="17"/>
      <c r="F214" s="17"/>
      <c r="G214" s="19"/>
      <c r="H214" s="19"/>
      <c r="I214" s="19"/>
      <c r="J214" s="19"/>
      <c r="K214" s="19"/>
      <c r="L214" s="227"/>
      <c r="M214" s="258"/>
      <c r="N214" s="19"/>
      <c r="O214" s="258"/>
      <c r="P214" s="19"/>
    </row>
    <row r="215" spans="2:16" s="9" customFormat="1" x14ac:dyDescent="0.25">
      <c r="B215" s="227"/>
      <c r="D215" s="258"/>
      <c r="E215" s="17"/>
      <c r="F215" s="17"/>
      <c r="G215" s="19"/>
      <c r="H215" s="19"/>
      <c r="I215" s="19"/>
      <c r="J215" s="19"/>
      <c r="K215" s="19"/>
      <c r="L215" s="227"/>
      <c r="M215" s="258"/>
      <c r="N215" s="19"/>
      <c r="O215" s="258"/>
      <c r="P215" s="19"/>
    </row>
    <row r="216" spans="2:16" s="9" customFormat="1" x14ac:dyDescent="0.25">
      <c r="B216" s="227"/>
      <c r="D216" s="258"/>
      <c r="E216" s="17"/>
      <c r="F216" s="17"/>
      <c r="G216" s="19"/>
      <c r="H216" s="19"/>
      <c r="I216" s="19"/>
      <c r="J216" s="19"/>
      <c r="K216" s="19"/>
      <c r="L216" s="227"/>
      <c r="M216" s="258"/>
      <c r="N216" s="19"/>
      <c r="O216" s="258"/>
      <c r="P216" s="19"/>
    </row>
    <row r="217" spans="2:16" s="9" customFormat="1" x14ac:dyDescent="0.25">
      <c r="B217" s="227"/>
      <c r="D217" s="258"/>
      <c r="E217" s="17"/>
      <c r="F217" s="17"/>
      <c r="G217" s="19"/>
      <c r="H217" s="19"/>
      <c r="I217" s="19"/>
      <c r="J217" s="19"/>
      <c r="K217" s="19"/>
      <c r="L217" s="227"/>
      <c r="M217" s="258"/>
      <c r="N217" s="19"/>
      <c r="O217" s="258"/>
      <c r="P217" s="19"/>
    </row>
    <row r="218" spans="2:16" s="9" customFormat="1" x14ac:dyDescent="0.25">
      <c r="B218" s="227"/>
      <c r="D218" s="258"/>
      <c r="E218" s="17"/>
      <c r="F218" s="17"/>
      <c r="G218" s="19"/>
      <c r="H218" s="19"/>
      <c r="I218" s="19"/>
      <c r="J218" s="19"/>
      <c r="K218" s="19"/>
      <c r="L218" s="227"/>
      <c r="M218" s="258"/>
      <c r="N218" s="19"/>
      <c r="O218" s="258"/>
      <c r="P218" s="19"/>
    </row>
    <row r="219" spans="2:16" s="9" customFormat="1" x14ac:dyDescent="0.25">
      <c r="B219" s="227"/>
      <c r="D219" s="258"/>
      <c r="E219" s="17"/>
      <c r="F219" s="17"/>
      <c r="G219" s="19"/>
      <c r="H219" s="19"/>
      <c r="I219" s="19"/>
      <c r="J219" s="19"/>
      <c r="K219" s="19"/>
      <c r="L219" s="227"/>
      <c r="M219" s="258"/>
      <c r="N219" s="19"/>
      <c r="O219" s="258"/>
      <c r="P219" s="19"/>
    </row>
    <row r="220" spans="2:16" s="9" customFormat="1" x14ac:dyDescent="0.25">
      <c r="B220" s="227"/>
      <c r="D220" s="258"/>
      <c r="E220" s="17"/>
      <c r="F220" s="17"/>
      <c r="G220" s="19"/>
      <c r="H220" s="19"/>
      <c r="I220" s="19"/>
      <c r="J220" s="19"/>
      <c r="K220" s="19"/>
      <c r="L220" s="227"/>
      <c r="M220" s="258"/>
      <c r="N220" s="19"/>
      <c r="O220" s="258"/>
      <c r="P220" s="19"/>
    </row>
    <row r="221" spans="2:16" s="9" customFormat="1" x14ac:dyDescent="0.25">
      <c r="B221" s="227"/>
      <c r="D221" s="258"/>
      <c r="E221" s="17"/>
      <c r="F221" s="17"/>
      <c r="G221" s="19"/>
      <c r="H221" s="19"/>
      <c r="I221" s="19"/>
      <c r="J221" s="19"/>
      <c r="K221" s="19"/>
      <c r="L221" s="227"/>
      <c r="M221" s="258"/>
      <c r="N221" s="19"/>
      <c r="O221" s="258"/>
      <c r="P221" s="19"/>
    </row>
    <row r="222" spans="2:16" s="9" customFormat="1" x14ac:dyDescent="0.25">
      <c r="B222" s="227"/>
      <c r="D222" s="258"/>
      <c r="E222" s="17"/>
      <c r="F222" s="17"/>
      <c r="G222" s="19"/>
      <c r="H222" s="19"/>
      <c r="I222" s="19"/>
      <c r="J222" s="19"/>
      <c r="K222" s="19"/>
      <c r="L222" s="227"/>
      <c r="M222" s="258"/>
      <c r="N222" s="19"/>
      <c r="O222" s="258"/>
      <c r="P222" s="19"/>
    </row>
    <row r="223" spans="2:16" s="9" customFormat="1" x14ac:dyDescent="0.25">
      <c r="B223" s="227"/>
      <c r="D223" s="258"/>
      <c r="E223" s="17"/>
      <c r="F223" s="17"/>
      <c r="G223" s="19"/>
      <c r="H223" s="19"/>
      <c r="I223" s="19"/>
      <c r="J223" s="19"/>
      <c r="K223" s="19"/>
      <c r="L223" s="227"/>
      <c r="M223" s="258"/>
      <c r="N223" s="19"/>
      <c r="O223" s="258"/>
      <c r="P223" s="19"/>
    </row>
    <row r="224" spans="2:16" s="9" customFormat="1" x14ac:dyDescent="0.25">
      <c r="B224" s="227"/>
      <c r="D224" s="258"/>
      <c r="E224" s="17"/>
      <c r="F224" s="17"/>
      <c r="G224" s="19"/>
      <c r="H224" s="19"/>
      <c r="I224" s="19"/>
      <c r="J224" s="19"/>
      <c r="K224" s="19"/>
      <c r="L224" s="227"/>
      <c r="M224" s="258"/>
      <c r="N224" s="19"/>
      <c r="O224" s="258"/>
      <c r="P224" s="19"/>
    </row>
    <row r="225" spans="2:16" s="9" customFormat="1" x14ac:dyDescent="0.25">
      <c r="B225" s="227"/>
      <c r="D225" s="258"/>
      <c r="E225" s="17"/>
      <c r="F225" s="17"/>
      <c r="G225" s="19"/>
      <c r="H225" s="19"/>
      <c r="I225" s="19"/>
      <c r="J225" s="19"/>
      <c r="K225" s="19"/>
      <c r="L225" s="227"/>
      <c r="M225" s="258"/>
      <c r="N225" s="19"/>
      <c r="O225" s="258"/>
      <c r="P225" s="19"/>
    </row>
    <row r="226" spans="2:16" s="9" customFormat="1" x14ac:dyDescent="0.25">
      <c r="B226" s="227"/>
      <c r="D226" s="258"/>
      <c r="E226" s="17"/>
      <c r="F226" s="17"/>
      <c r="G226" s="19"/>
      <c r="H226" s="19"/>
      <c r="I226" s="19"/>
      <c r="J226" s="19"/>
      <c r="K226" s="19"/>
      <c r="L226" s="227"/>
      <c r="M226" s="258"/>
      <c r="N226" s="19"/>
      <c r="O226" s="258"/>
      <c r="P226" s="19"/>
    </row>
    <row r="227" spans="2:16" s="9" customFormat="1" x14ac:dyDescent="0.25">
      <c r="B227" s="227"/>
      <c r="D227" s="258"/>
      <c r="E227" s="17"/>
      <c r="F227" s="17"/>
      <c r="G227" s="19"/>
      <c r="H227" s="19"/>
      <c r="I227" s="19"/>
      <c r="J227" s="19"/>
      <c r="K227" s="19"/>
      <c r="L227" s="227"/>
      <c r="M227" s="258"/>
      <c r="N227" s="19"/>
      <c r="O227" s="258"/>
      <c r="P227" s="19"/>
    </row>
    <row r="228" spans="2:16" s="9" customFormat="1" x14ac:dyDescent="0.25">
      <c r="B228" s="227"/>
      <c r="D228" s="258"/>
      <c r="E228" s="17"/>
      <c r="F228" s="17"/>
      <c r="G228" s="19"/>
      <c r="H228" s="19"/>
      <c r="I228" s="19"/>
      <c r="J228" s="19"/>
      <c r="K228" s="19"/>
      <c r="L228" s="227"/>
      <c r="M228" s="258"/>
      <c r="N228" s="19"/>
      <c r="O228" s="258"/>
      <c r="P228" s="19"/>
    </row>
    <row r="229" spans="2:16" s="9" customFormat="1" x14ac:dyDescent="0.25">
      <c r="B229" s="227"/>
      <c r="D229" s="258"/>
      <c r="E229" s="17"/>
      <c r="F229" s="17"/>
      <c r="G229" s="19"/>
      <c r="H229" s="19"/>
      <c r="I229" s="19"/>
      <c r="J229" s="19"/>
      <c r="K229" s="19"/>
      <c r="L229" s="227"/>
      <c r="M229" s="258"/>
      <c r="N229" s="19"/>
      <c r="O229" s="258"/>
      <c r="P229" s="19"/>
    </row>
    <row r="230" spans="2:16" s="9" customFormat="1" x14ac:dyDescent="0.25">
      <c r="B230" s="227"/>
      <c r="D230" s="258"/>
      <c r="E230" s="17"/>
      <c r="F230" s="17"/>
      <c r="G230" s="19"/>
      <c r="H230" s="19"/>
      <c r="I230" s="19"/>
      <c r="J230" s="19"/>
      <c r="K230" s="19"/>
      <c r="L230" s="227"/>
      <c r="M230" s="258"/>
      <c r="N230" s="19"/>
      <c r="O230" s="258"/>
      <c r="P230" s="19"/>
    </row>
    <row r="231" spans="2:16" s="9" customFormat="1" x14ac:dyDescent="0.25">
      <c r="B231" s="227"/>
      <c r="D231" s="258"/>
      <c r="E231" s="17"/>
      <c r="F231" s="17"/>
      <c r="G231" s="19"/>
      <c r="H231" s="19"/>
      <c r="I231" s="19"/>
      <c r="J231" s="19"/>
      <c r="K231" s="19"/>
      <c r="L231" s="227"/>
      <c r="M231" s="258"/>
      <c r="N231" s="19"/>
      <c r="O231" s="258"/>
      <c r="P231" s="19"/>
    </row>
    <row r="232" spans="2:16" s="9" customFormat="1" x14ac:dyDescent="0.25">
      <c r="B232" s="227"/>
      <c r="D232" s="258"/>
      <c r="E232" s="17"/>
      <c r="F232" s="17"/>
      <c r="G232" s="19"/>
      <c r="H232" s="19"/>
      <c r="I232" s="19"/>
      <c r="J232" s="19"/>
      <c r="K232" s="19"/>
      <c r="L232" s="227"/>
      <c r="M232" s="258"/>
      <c r="N232" s="19"/>
      <c r="O232" s="258"/>
      <c r="P232" s="19"/>
    </row>
    <row r="233" spans="2:16" s="9" customFormat="1" x14ac:dyDescent="0.25">
      <c r="B233" s="227"/>
      <c r="D233" s="258"/>
      <c r="E233" s="17"/>
      <c r="F233" s="17"/>
      <c r="G233" s="19"/>
      <c r="H233" s="19"/>
      <c r="I233" s="19"/>
      <c r="J233" s="19"/>
      <c r="K233" s="19"/>
      <c r="L233" s="227"/>
      <c r="M233" s="258"/>
      <c r="N233" s="19"/>
      <c r="O233" s="258"/>
      <c r="P233" s="19"/>
    </row>
    <row r="234" spans="2:16" s="9" customFormat="1" x14ac:dyDescent="0.25">
      <c r="B234" s="227"/>
      <c r="D234" s="258"/>
      <c r="E234" s="17"/>
      <c r="F234" s="17"/>
      <c r="G234" s="19"/>
      <c r="H234" s="19"/>
      <c r="I234" s="19"/>
      <c r="J234" s="19"/>
      <c r="K234" s="19"/>
      <c r="L234" s="227"/>
      <c r="M234" s="258"/>
      <c r="N234" s="19"/>
      <c r="O234" s="258"/>
      <c r="P234" s="19"/>
    </row>
    <row r="235" spans="2:16" s="9" customFormat="1" x14ac:dyDescent="0.25">
      <c r="B235" s="227"/>
      <c r="D235" s="258"/>
      <c r="E235" s="17"/>
      <c r="F235" s="17"/>
      <c r="G235" s="19"/>
      <c r="H235" s="19"/>
      <c r="I235" s="19"/>
      <c r="J235" s="19"/>
      <c r="K235" s="19"/>
      <c r="L235" s="227"/>
      <c r="M235" s="258"/>
      <c r="N235" s="19"/>
      <c r="O235" s="258"/>
      <c r="P235" s="19"/>
    </row>
    <row r="236" spans="2:16" s="9" customFormat="1" x14ac:dyDescent="0.25">
      <c r="B236" s="227"/>
      <c r="D236" s="258"/>
      <c r="E236" s="17"/>
      <c r="F236" s="17"/>
      <c r="G236" s="19"/>
      <c r="H236" s="19"/>
      <c r="I236" s="19"/>
      <c r="J236" s="19"/>
      <c r="K236" s="19"/>
      <c r="L236" s="227"/>
      <c r="M236" s="258"/>
      <c r="N236" s="19"/>
      <c r="O236" s="258"/>
      <c r="P236" s="19"/>
    </row>
    <row r="237" spans="2:16" s="9" customFormat="1" x14ac:dyDescent="0.25">
      <c r="B237" s="227"/>
      <c r="D237" s="258"/>
      <c r="E237" s="17"/>
      <c r="F237" s="17"/>
      <c r="G237" s="19"/>
      <c r="H237" s="19"/>
      <c r="I237" s="19"/>
      <c r="J237" s="19"/>
      <c r="K237" s="19"/>
      <c r="L237" s="227"/>
      <c r="M237" s="258"/>
      <c r="N237" s="19"/>
      <c r="O237" s="258"/>
      <c r="P237" s="19"/>
    </row>
    <row r="238" spans="2:16" s="9" customFormat="1" x14ac:dyDescent="0.25">
      <c r="B238" s="227"/>
      <c r="D238" s="258"/>
      <c r="E238" s="17"/>
      <c r="F238" s="17"/>
      <c r="G238" s="19"/>
      <c r="H238" s="19"/>
      <c r="I238" s="19"/>
      <c r="J238" s="19"/>
      <c r="K238" s="19"/>
      <c r="L238" s="227"/>
      <c r="M238" s="258"/>
      <c r="N238" s="19"/>
      <c r="O238" s="258"/>
      <c r="P238" s="19"/>
    </row>
    <row r="239" spans="2:16" s="9" customFormat="1" x14ac:dyDescent="0.25">
      <c r="B239" s="227"/>
      <c r="D239" s="258"/>
      <c r="E239" s="17"/>
      <c r="F239" s="17"/>
      <c r="G239" s="19"/>
      <c r="H239" s="19"/>
      <c r="I239" s="19"/>
      <c r="J239" s="19"/>
      <c r="K239" s="19"/>
      <c r="L239" s="227"/>
      <c r="M239" s="258"/>
      <c r="N239" s="19"/>
      <c r="O239" s="258"/>
      <c r="P239" s="19"/>
    </row>
    <row r="240" spans="2:16" s="9" customFormat="1" x14ac:dyDescent="0.25">
      <c r="B240" s="227"/>
      <c r="D240" s="258"/>
      <c r="E240" s="17"/>
      <c r="F240" s="17"/>
      <c r="G240" s="19"/>
      <c r="H240" s="19"/>
      <c r="I240" s="19"/>
      <c r="J240" s="19"/>
      <c r="K240" s="19"/>
      <c r="L240" s="227"/>
      <c r="M240" s="258"/>
      <c r="N240" s="19"/>
      <c r="O240" s="258"/>
      <c r="P240" s="19"/>
    </row>
    <row r="241" spans="2:16" s="9" customFormat="1" x14ac:dyDescent="0.25">
      <c r="B241" s="227"/>
      <c r="D241" s="258"/>
      <c r="E241" s="17"/>
      <c r="F241" s="17"/>
      <c r="G241" s="19"/>
      <c r="H241" s="19"/>
      <c r="I241" s="19"/>
      <c r="J241" s="19"/>
      <c r="K241" s="19"/>
      <c r="L241" s="227"/>
      <c r="M241" s="258"/>
      <c r="N241" s="19"/>
      <c r="O241" s="258"/>
      <c r="P241" s="19"/>
    </row>
    <row r="242" spans="2:16" s="9" customFormat="1" x14ac:dyDescent="0.25">
      <c r="B242" s="227"/>
      <c r="D242" s="258"/>
      <c r="E242" s="17"/>
      <c r="F242" s="17"/>
      <c r="G242" s="19"/>
      <c r="H242" s="19"/>
      <c r="I242" s="19"/>
      <c r="J242" s="19"/>
      <c r="K242" s="19"/>
      <c r="L242" s="227"/>
      <c r="M242" s="258"/>
      <c r="N242" s="19"/>
      <c r="O242" s="258"/>
      <c r="P242" s="19"/>
    </row>
    <row r="243" spans="2:16" s="9" customFormat="1" x14ac:dyDescent="0.25">
      <c r="B243" s="227"/>
      <c r="D243" s="258"/>
      <c r="E243" s="17"/>
      <c r="F243" s="17"/>
      <c r="G243" s="19"/>
      <c r="H243" s="19"/>
      <c r="I243" s="19"/>
      <c r="J243" s="19"/>
      <c r="K243" s="19"/>
      <c r="L243" s="227"/>
      <c r="M243" s="258"/>
      <c r="N243" s="19"/>
      <c r="O243" s="258"/>
      <c r="P243" s="19"/>
    </row>
    <row r="244" spans="2:16" s="9" customFormat="1" x14ac:dyDescent="0.25">
      <c r="B244" s="227"/>
      <c r="D244" s="258"/>
      <c r="E244" s="17"/>
      <c r="F244" s="17"/>
      <c r="G244" s="19"/>
      <c r="H244" s="19"/>
      <c r="I244" s="19"/>
      <c r="J244" s="19"/>
      <c r="K244" s="19"/>
      <c r="L244" s="227"/>
      <c r="M244" s="258"/>
      <c r="N244" s="19"/>
      <c r="O244" s="258"/>
      <c r="P244" s="19"/>
    </row>
    <row r="245" spans="2:16" s="9" customFormat="1" x14ac:dyDescent="0.25">
      <c r="B245" s="227"/>
      <c r="D245" s="258"/>
      <c r="E245" s="17"/>
      <c r="F245" s="17"/>
      <c r="G245" s="19"/>
      <c r="H245" s="19"/>
      <c r="I245" s="19"/>
      <c r="J245" s="19"/>
      <c r="K245" s="19"/>
      <c r="L245" s="227"/>
      <c r="M245" s="258"/>
      <c r="N245" s="19"/>
      <c r="O245" s="258"/>
      <c r="P245" s="19"/>
    </row>
    <row r="246" spans="2:16" s="9" customFormat="1" x14ac:dyDescent="0.25">
      <c r="B246" s="227"/>
      <c r="D246" s="258"/>
      <c r="E246" s="17"/>
      <c r="F246" s="17"/>
      <c r="G246" s="19"/>
      <c r="H246" s="19"/>
      <c r="I246" s="19"/>
      <c r="J246" s="19"/>
      <c r="K246" s="19"/>
      <c r="L246" s="227"/>
      <c r="M246" s="258"/>
      <c r="N246" s="19"/>
      <c r="O246" s="258"/>
      <c r="P246" s="19"/>
    </row>
    <row r="247" spans="2:16" s="9" customFormat="1" x14ac:dyDescent="0.25">
      <c r="B247" s="227"/>
      <c r="D247" s="258"/>
      <c r="E247" s="17"/>
      <c r="F247" s="17"/>
      <c r="G247" s="19"/>
      <c r="H247" s="19"/>
      <c r="I247" s="19"/>
      <c r="J247" s="19"/>
      <c r="K247" s="19"/>
      <c r="L247" s="227"/>
      <c r="M247" s="258"/>
      <c r="N247" s="19"/>
      <c r="O247" s="258"/>
      <c r="P247" s="19"/>
    </row>
    <row r="248" spans="2:16" s="9" customFormat="1" x14ac:dyDescent="0.25">
      <c r="B248" s="227"/>
      <c r="D248" s="258"/>
      <c r="E248" s="17"/>
      <c r="F248" s="17"/>
      <c r="G248" s="19"/>
      <c r="H248" s="19"/>
      <c r="I248" s="19"/>
      <c r="J248" s="19"/>
      <c r="K248" s="19"/>
      <c r="L248" s="227"/>
      <c r="M248" s="258"/>
      <c r="N248" s="19"/>
      <c r="O248" s="258"/>
      <c r="P248" s="19"/>
    </row>
    <row r="249" spans="2:16" s="9" customFormat="1" x14ac:dyDescent="0.25">
      <c r="B249" s="227"/>
      <c r="D249" s="258"/>
      <c r="E249" s="17"/>
      <c r="F249" s="17"/>
      <c r="G249" s="19"/>
      <c r="H249" s="19"/>
      <c r="I249" s="19"/>
      <c r="J249" s="19"/>
      <c r="K249" s="19"/>
      <c r="L249" s="227"/>
      <c r="M249" s="258"/>
      <c r="N249" s="19"/>
      <c r="O249" s="258"/>
      <c r="P249" s="19"/>
    </row>
    <row r="250" spans="2:16" s="9" customFormat="1" x14ac:dyDescent="0.25">
      <c r="B250" s="227"/>
      <c r="D250" s="258"/>
      <c r="E250" s="17"/>
      <c r="F250" s="17"/>
      <c r="G250" s="19"/>
      <c r="H250" s="19"/>
      <c r="I250" s="19"/>
      <c r="J250" s="19"/>
      <c r="K250" s="19"/>
      <c r="L250" s="227"/>
      <c r="M250" s="258"/>
      <c r="N250" s="19"/>
      <c r="O250" s="258"/>
      <c r="P250" s="19"/>
    </row>
    <row r="251" spans="2:16" s="9" customFormat="1" x14ac:dyDescent="0.25">
      <c r="B251" s="227"/>
      <c r="D251" s="258"/>
      <c r="E251" s="17"/>
      <c r="F251" s="17"/>
      <c r="G251" s="19"/>
      <c r="H251" s="19"/>
      <c r="I251" s="19"/>
      <c r="J251" s="19"/>
      <c r="K251" s="19"/>
      <c r="L251" s="227"/>
      <c r="M251" s="258"/>
      <c r="N251" s="19"/>
      <c r="O251" s="258"/>
      <c r="P251" s="19"/>
    </row>
    <row r="252" spans="2:16" s="9" customFormat="1" x14ac:dyDescent="0.25">
      <c r="B252" s="227"/>
      <c r="D252" s="258"/>
      <c r="E252" s="17"/>
      <c r="F252" s="17"/>
      <c r="G252" s="19"/>
      <c r="H252" s="19"/>
      <c r="I252" s="19"/>
      <c r="J252" s="19"/>
      <c r="K252" s="19"/>
      <c r="L252" s="227"/>
      <c r="M252" s="258"/>
      <c r="N252" s="19"/>
      <c r="O252" s="258"/>
      <c r="P252" s="19"/>
    </row>
    <row r="253" spans="2:16" s="9" customFormat="1" x14ac:dyDescent="0.25">
      <c r="B253" s="227"/>
      <c r="D253" s="258"/>
      <c r="E253" s="17"/>
      <c r="F253" s="17"/>
      <c r="G253" s="19"/>
      <c r="H253" s="19"/>
      <c r="I253" s="19"/>
      <c r="J253" s="19"/>
      <c r="K253" s="19"/>
      <c r="L253" s="227"/>
      <c r="M253" s="258"/>
      <c r="N253" s="19"/>
      <c r="O253" s="258"/>
      <c r="P253" s="19"/>
    </row>
    <row r="254" spans="2:16" s="9" customFormat="1" x14ac:dyDescent="0.25">
      <c r="B254" s="227"/>
      <c r="D254" s="258"/>
      <c r="E254" s="17"/>
      <c r="F254" s="17"/>
      <c r="G254" s="19"/>
      <c r="H254" s="19"/>
      <c r="I254" s="19"/>
      <c r="J254" s="19"/>
      <c r="K254" s="19"/>
      <c r="L254" s="227"/>
      <c r="M254" s="258"/>
      <c r="N254" s="19"/>
      <c r="O254" s="258"/>
      <c r="P254" s="19"/>
    </row>
    <row r="255" spans="2:16" s="9" customFormat="1" x14ac:dyDescent="0.25">
      <c r="B255" s="227"/>
      <c r="D255" s="258"/>
      <c r="E255" s="17"/>
      <c r="F255" s="17"/>
      <c r="G255" s="19"/>
      <c r="H255" s="19"/>
      <c r="I255" s="19"/>
      <c r="J255" s="19"/>
      <c r="K255" s="19"/>
      <c r="L255" s="227"/>
      <c r="M255" s="258"/>
      <c r="N255" s="19"/>
      <c r="O255" s="258"/>
      <c r="P255" s="19"/>
    </row>
    <row r="256" spans="2:16" s="9" customFormat="1" x14ac:dyDescent="0.25">
      <c r="B256" s="227"/>
      <c r="D256" s="258"/>
      <c r="E256" s="17"/>
      <c r="F256" s="17"/>
      <c r="G256" s="19"/>
      <c r="H256" s="19"/>
      <c r="I256" s="19"/>
      <c r="J256" s="19"/>
      <c r="K256" s="19"/>
      <c r="L256" s="227"/>
      <c r="M256" s="258"/>
      <c r="N256" s="19"/>
      <c r="O256" s="258"/>
      <c r="P256" s="19"/>
    </row>
    <row r="257" spans="2:16" s="9" customFormat="1" x14ac:dyDescent="0.25">
      <c r="B257" s="227"/>
      <c r="D257" s="258"/>
      <c r="E257" s="17"/>
      <c r="F257" s="17"/>
      <c r="G257" s="19"/>
      <c r="H257" s="19"/>
      <c r="I257" s="19"/>
      <c r="J257" s="19"/>
      <c r="K257" s="19"/>
      <c r="L257" s="227"/>
      <c r="M257" s="258"/>
      <c r="N257" s="19"/>
      <c r="O257" s="258"/>
      <c r="P257" s="19"/>
    </row>
    <row r="258" spans="2:16" s="9" customFormat="1" x14ac:dyDescent="0.25">
      <c r="B258" s="227"/>
      <c r="D258" s="258"/>
      <c r="E258" s="17"/>
      <c r="F258" s="17"/>
      <c r="G258" s="19"/>
      <c r="H258" s="19"/>
      <c r="I258" s="19"/>
      <c r="J258" s="19"/>
      <c r="K258" s="19"/>
      <c r="L258" s="227"/>
      <c r="M258" s="258"/>
      <c r="N258" s="19"/>
      <c r="O258" s="258"/>
      <c r="P258" s="19"/>
    </row>
    <row r="259" spans="2:16" s="9" customFormat="1" x14ac:dyDescent="0.25">
      <c r="B259" s="227"/>
      <c r="D259" s="258"/>
      <c r="E259" s="17"/>
      <c r="F259" s="17"/>
      <c r="G259" s="19"/>
      <c r="H259" s="19"/>
      <c r="I259" s="19"/>
      <c r="J259" s="19"/>
      <c r="K259" s="19"/>
      <c r="L259" s="227"/>
      <c r="M259" s="258"/>
      <c r="N259" s="19"/>
      <c r="O259" s="258"/>
      <c r="P259" s="19"/>
    </row>
    <row r="260" spans="2:16" s="9" customFormat="1" x14ac:dyDescent="0.25">
      <c r="B260" s="227"/>
      <c r="D260" s="258"/>
      <c r="E260" s="17"/>
      <c r="F260" s="17"/>
      <c r="G260" s="19"/>
      <c r="H260" s="19"/>
      <c r="I260" s="19"/>
      <c r="J260" s="19"/>
      <c r="K260" s="19"/>
      <c r="L260" s="227"/>
      <c r="M260" s="258"/>
      <c r="N260" s="19"/>
      <c r="O260" s="258"/>
      <c r="P260" s="19"/>
    </row>
    <row r="261" spans="2:16" s="9" customFormat="1" x14ac:dyDescent="0.25">
      <c r="B261" s="227"/>
      <c r="D261" s="258"/>
      <c r="E261" s="17"/>
      <c r="F261" s="17"/>
      <c r="G261" s="19"/>
      <c r="H261" s="19"/>
      <c r="I261" s="19"/>
      <c r="J261" s="19"/>
      <c r="K261" s="19"/>
      <c r="L261" s="227"/>
      <c r="M261" s="258"/>
      <c r="N261" s="19"/>
      <c r="O261" s="258"/>
      <c r="P261" s="19"/>
    </row>
    <row r="262" spans="2:16" s="9" customFormat="1" x14ac:dyDescent="0.25">
      <c r="B262" s="227"/>
      <c r="D262" s="258"/>
      <c r="E262" s="17"/>
      <c r="F262" s="17"/>
      <c r="G262" s="19"/>
      <c r="H262" s="19"/>
      <c r="I262" s="19"/>
      <c r="J262" s="19"/>
      <c r="K262" s="19"/>
      <c r="L262" s="227"/>
      <c r="M262" s="258"/>
      <c r="N262" s="19"/>
      <c r="O262" s="258"/>
      <c r="P262" s="19"/>
    </row>
    <row r="263" spans="2:16" s="9" customFormat="1" x14ac:dyDescent="0.25">
      <c r="B263" s="227"/>
      <c r="D263" s="258"/>
      <c r="E263" s="17"/>
      <c r="F263" s="17"/>
      <c r="G263" s="19"/>
      <c r="H263" s="19"/>
      <c r="I263" s="19"/>
      <c r="J263" s="19"/>
      <c r="K263" s="19"/>
      <c r="L263" s="227"/>
      <c r="M263" s="258"/>
      <c r="N263" s="19"/>
      <c r="O263" s="258"/>
      <c r="P263" s="19"/>
    </row>
    <row r="264" spans="2:16" s="9" customFormat="1" x14ac:dyDescent="0.25">
      <c r="B264" s="227"/>
      <c r="D264" s="258"/>
      <c r="E264" s="17"/>
      <c r="F264" s="17"/>
      <c r="G264" s="19"/>
      <c r="H264" s="19"/>
      <c r="I264" s="19"/>
      <c r="J264" s="19"/>
      <c r="K264" s="19"/>
      <c r="L264" s="227"/>
      <c r="M264" s="258"/>
      <c r="N264" s="19"/>
      <c r="O264" s="258"/>
      <c r="P264" s="19"/>
    </row>
    <row r="265" spans="2:16" s="9" customFormat="1" x14ac:dyDescent="0.25">
      <c r="B265" s="227"/>
      <c r="D265" s="258"/>
      <c r="E265" s="17"/>
      <c r="F265" s="17"/>
      <c r="G265" s="19"/>
      <c r="H265" s="19"/>
      <c r="I265" s="19"/>
      <c r="J265" s="19"/>
      <c r="K265" s="19"/>
      <c r="L265" s="227"/>
      <c r="M265" s="258"/>
      <c r="N265" s="19"/>
      <c r="O265" s="258"/>
      <c r="P265" s="19"/>
    </row>
    <row r="266" spans="2:16" s="9" customFormat="1" x14ac:dyDescent="0.25">
      <c r="B266" s="227"/>
      <c r="D266" s="258"/>
      <c r="E266" s="17"/>
      <c r="F266" s="17"/>
      <c r="G266" s="19"/>
      <c r="H266" s="19"/>
      <c r="I266" s="19"/>
      <c r="J266" s="19"/>
      <c r="K266" s="19"/>
      <c r="L266" s="227"/>
      <c r="M266" s="258"/>
      <c r="N266" s="19"/>
      <c r="O266" s="258"/>
      <c r="P266" s="19"/>
    </row>
    <row r="267" spans="2:16" s="9" customFormat="1" x14ac:dyDescent="0.25">
      <c r="B267" s="227"/>
      <c r="D267" s="258"/>
      <c r="E267" s="17"/>
      <c r="F267" s="17"/>
      <c r="G267" s="19"/>
      <c r="H267" s="19"/>
      <c r="I267" s="19"/>
      <c r="J267" s="19"/>
      <c r="K267" s="19"/>
      <c r="L267" s="227"/>
      <c r="M267" s="258"/>
      <c r="N267" s="19"/>
      <c r="O267" s="258"/>
      <c r="P267" s="19"/>
    </row>
    <row r="268" spans="2:16" s="9" customFormat="1" x14ac:dyDescent="0.25">
      <c r="B268" s="227"/>
      <c r="D268" s="258"/>
      <c r="E268" s="17"/>
      <c r="F268" s="17"/>
      <c r="G268" s="19"/>
      <c r="H268" s="19"/>
      <c r="I268" s="19"/>
      <c r="J268" s="19"/>
      <c r="K268" s="19"/>
      <c r="L268" s="227"/>
      <c r="M268" s="258"/>
      <c r="N268" s="19"/>
      <c r="O268" s="258"/>
      <c r="P268" s="19"/>
    </row>
    <row r="269" spans="2:16" s="9" customFormat="1" x14ac:dyDescent="0.25">
      <c r="B269" s="227"/>
      <c r="D269" s="258"/>
      <c r="E269" s="17"/>
      <c r="F269" s="17"/>
      <c r="G269" s="19"/>
      <c r="H269" s="19"/>
      <c r="I269" s="19"/>
      <c r="J269" s="19"/>
      <c r="K269" s="19"/>
      <c r="L269" s="227"/>
      <c r="M269" s="258"/>
      <c r="N269" s="19"/>
      <c r="O269" s="258"/>
      <c r="P269" s="19"/>
    </row>
    <row r="270" spans="2:16" s="9" customFormat="1" x14ac:dyDescent="0.25">
      <c r="B270" s="227"/>
      <c r="D270" s="258"/>
      <c r="E270" s="17"/>
      <c r="F270" s="17"/>
      <c r="G270" s="19"/>
      <c r="H270" s="19"/>
      <c r="I270" s="19"/>
      <c r="J270" s="19"/>
      <c r="K270" s="19"/>
      <c r="L270" s="227"/>
      <c r="M270" s="258"/>
      <c r="N270" s="19"/>
      <c r="O270" s="258"/>
      <c r="P270" s="19"/>
    </row>
    <row r="271" spans="2:16" s="9" customFormat="1" x14ac:dyDescent="0.25">
      <c r="B271" s="227"/>
      <c r="D271" s="258"/>
      <c r="E271" s="17"/>
      <c r="F271" s="17"/>
      <c r="G271" s="19"/>
      <c r="H271" s="19"/>
      <c r="I271" s="19"/>
      <c r="J271" s="19"/>
      <c r="K271" s="19"/>
      <c r="L271" s="227"/>
      <c r="M271" s="258"/>
      <c r="N271" s="19"/>
      <c r="O271" s="258"/>
      <c r="P271" s="19"/>
    </row>
    <row r="272" spans="2:16" s="9" customFormat="1" x14ac:dyDescent="0.25">
      <c r="B272" s="227"/>
      <c r="D272" s="258"/>
      <c r="E272" s="17"/>
      <c r="F272" s="17"/>
      <c r="G272" s="19"/>
      <c r="H272" s="19"/>
      <c r="I272" s="19"/>
      <c r="J272" s="19"/>
      <c r="K272" s="19"/>
      <c r="L272" s="227"/>
      <c r="M272" s="258"/>
      <c r="N272" s="19"/>
      <c r="O272" s="258"/>
      <c r="P272" s="19"/>
    </row>
    <row r="273" spans="2:16" s="9" customFormat="1" x14ac:dyDescent="0.25">
      <c r="B273" s="227"/>
      <c r="D273" s="258"/>
      <c r="E273" s="17"/>
      <c r="F273" s="17"/>
      <c r="G273" s="19"/>
      <c r="H273" s="19"/>
      <c r="I273" s="19"/>
      <c r="J273" s="19"/>
      <c r="K273" s="19"/>
      <c r="L273" s="227"/>
      <c r="M273" s="258"/>
      <c r="N273" s="19"/>
      <c r="O273" s="258"/>
      <c r="P273" s="19"/>
    </row>
    <row r="274" spans="2:16" s="9" customFormat="1" x14ac:dyDescent="0.25">
      <c r="B274" s="227"/>
      <c r="D274" s="258"/>
      <c r="E274" s="17"/>
      <c r="F274" s="17"/>
      <c r="G274" s="19"/>
      <c r="H274" s="19"/>
      <c r="I274" s="19"/>
      <c r="J274" s="19"/>
      <c r="K274" s="19"/>
      <c r="L274" s="227"/>
      <c r="M274" s="258"/>
      <c r="N274" s="19"/>
      <c r="O274" s="258"/>
      <c r="P274" s="19"/>
    </row>
    <row r="275" spans="2:16" s="9" customFormat="1" x14ac:dyDescent="0.25">
      <c r="B275" s="227"/>
      <c r="D275" s="258"/>
      <c r="E275" s="17"/>
      <c r="F275" s="17"/>
      <c r="G275" s="19"/>
      <c r="H275" s="19"/>
      <c r="I275" s="19"/>
      <c r="J275" s="19"/>
      <c r="K275" s="19"/>
      <c r="L275" s="227"/>
      <c r="M275" s="258"/>
      <c r="N275" s="19"/>
      <c r="O275" s="258"/>
      <c r="P275" s="19"/>
    </row>
    <row r="276" spans="2:16" s="9" customFormat="1" x14ac:dyDescent="0.25">
      <c r="B276" s="227"/>
      <c r="D276" s="258"/>
      <c r="E276" s="17"/>
      <c r="F276" s="17"/>
      <c r="G276" s="19"/>
      <c r="H276" s="19"/>
      <c r="I276" s="19"/>
      <c r="J276" s="19"/>
      <c r="K276" s="19"/>
      <c r="L276" s="227"/>
      <c r="M276" s="258"/>
      <c r="N276" s="19"/>
      <c r="O276" s="258"/>
      <c r="P276" s="19"/>
    </row>
    <row r="277" spans="2:16" s="9" customFormat="1" x14ac:dyDescent="0.25">
      <c r="B277" s="227"/>
      <c r="D277" s="258"/>
      <c r="E277" s="17"/>
      <c r="F277" s="17"/>
      <c r="G277" s="19"/>
      <c r="H277" s="19"/>
      <c r="I277" s="19"/>
      <c r="J277" s="19"/>
      <c r="K277" s="19"/>
      <c r="L277" s="227"/>
      <c r="M277" s="258"/>
      <c r="N277" s="19"/>
      <c r="O277" s="258"/>
      <c r="P277" s="19"/>
    </row>
    <row r="278" spans="2:16" s="9" customFormat="1" x14ac:dyDescent="0.25">
      <c r="B278" s="227"/>
      <c r="D278" s="258"/>
      <c r="E278" s="17"/>
      <c r="F278" s="17"/>
      <c r="G278" s="19"/>
      <c r="H278" s="19"/>
      <c r="I278" s="19"/>
      <c r="J278" s="19"/>
      <c r="K278" s="19"/>
      <c r="L278" s="227"/>
      <c r="M278" s="258"/>
      <c r="N278" s="19"/>
      <c r="O278" s="258"/>
      <c r="P278" s="19"/>
    </row>
    <row r="279" spans="2:16" s="9" customFormat="1" x14ac:dyDescent="0.25">
      <c r="B279" s="227"/>
      <c r="D279" s="258"/>
      <c r="E279" s="17"/>
      <c r="F279" s="17"/>
      <c r="G279" s="19"/>
      <c r="H279" s="19"/>
      <c r="I279" s="19"/>
      <c r="J279" s="19"/>
      <c r="K279" s="19"/>
      <c r="L279" s="227"/>
      <c r="M279" s="258"/>
      <c r="N279" s="19"/>
      <c r="O279" s="258"/>
      <c r="P279" s="19"/>
    </row>
    <row r="280" spans="2:16" s="9" customFormat="1" x14ac:dyDescent="0.25">
      <c r="B280" s="227"/>
      <c r="D280" s="258"/>
      <c r="E280" s="17"/>
      <c r="F280" s="17"/>
      <c r="G280" s="19"/>
      <c r="H280" s="19"/>
      <c r="I280" s="19"/>
      <c r="J280" s="19"/>
      <c r="K280" s="19"/>
      <c r="L280" s="227"/>
      <c r="M280" s="258"/>
      <c r="N280" s="19"/>
      <c r="O280" s="258"/>
      <c r="P280" s="19"/>
    </row>
    <row r="281" spans="2:16" s="9" customFormat="1" x14ac:dyDescent="0.25">
      <c r="B281" s="227"/>
      <c r="D281" s="258"/>
      <c r="E281" s="17"/>
      <c r="F281" s="17"/>
      <c r="G281" s="19"/>
      <c r="H281" s="19"/>
      <c r="I281" s="19"/>
      <c r="J281" s="19"/>
      <c r="K281" s="19"/>
      <c r="L281" s="227"/>
      <c r="M281" s="258"/>
      <c r="N281" s="19"/>
      <c r="O281" s="258"/>
      <c r="P281" s="19"/>
    </row>
    <row r="282" spans="2:16" s="9" customFormat="1" x14ac:dyDescent="0.25">
      <c r="B282" s="227"/>
      <c r="D282" s="258"/>
      <c r="E282" s="17"/>
      <c r="F282" s="17"/>
      <c r="G282" s="19"/>
      <c r="H282" s="19"/>
      <c r="I282" s="19"/>
      <c r="J282" s="19"/>
      <c r="K282" s="19"/>
      <c r="L282" s="227"/>
      <c r="M282" s="258"/>
      <c r="N282" s="19"/>
      <c r="O282" s="258"/>
      <c r="P282" s="19"/>
    </row>
    <row r="283" spans="2:16" s="9" customFormat="1" x14ac:dyDescent="0.25">
      <c r="B283" s="227"/>
      <c r="D283" s="258"/>
      <c r="E283" s="17"/>
      <c r="F283" s="17"/>
      <c r="G283" s="19"/>
      <c r="H283" s="19"/>
      <c r="I283" s="19"/>
      <c r="J283" s="19"/>
      <c r="K283" s="19"/>
      <c r="L283" s="227"/>
      <c r="M283" s="258"/>
      <c r="N283" s="19"/>
      <c r="O283" s="258"/>
      <c r="P283" s="19"/>
    </row>
    <row r="284" spans="2:16" s="9" customFormat="1" x14ac:dyDescent="0.25">
      <c r="B284" s="227"/>
      <c r="D284" s="258"/>
      <c r="E284" s="17"/>
      <c r="F284" s="17"/>
      <c r="G284" s="19"/>
      <c r="H284" s="19"/>
      <c r="I284" s="19"/>
      <c r="J284" s="19"/>
      <c r="K284" s="19"/>
      <c r="L284" s="227"/>
      <c r="M284" s="258"/>
      <c r="N284" s="19"/>
      <c r="O284" s="258"/>
      <c r="P284" s="19"/>
    </row>
    <row r="285" spans="2:16" s="9" customFormat="1" x14ac:dyDescent="0.25">
      <c r="B285" s="227"/>
      <c r="D285" s="258"/>
      <c r="E285" s="17"/>
      <c r="F285" s="17"/>
      <c r="G285" s="19"/>
      <c r="H285" s="19"/>
      <c r="I285" s="19"/>
      <c r="J285" s="19"/>
      <c r="K285" s="19"/>
      <c r="L285" s="227"/>
      <c r="M285" s="258"/>
      <c r="N285" s="19"/>
      <c r="O285" s="258"/>
      <c r="P285" s="19"/>
    </row>
    <row r="286" spans="2:16" s="9" customFormat="1" x14ac:dyDescent="0.25">
      <c r="B286" s="227"/>
      <c r="D286" s="258"/>
      <c r="E286" s="17"/>
      <c r="F286" s="17"/>
      <c r="G286" s="19"/>
      <c r="H286" s="19"/>
      <c r="I286" s="19"/>
      <c r="J286" s="19"/>
      <c r="K286" s="19"/>
      <c r="L286" s="227"/>
      <c r="M286" s="258"/>
      <c r="N286" s="19"/>
      <c r="O286" s="258"/>
      <c r="P286" s="19"/>
    </row>
    <row r="287" spans="2:16" s="9" customFormat="1" x14ac:dyDescent="0.25">
      <c r="B287" s="227"/>
      <c r="D287" s="258"/>
      <c r="E287" s="17"/>
      <c r="F287" s="17"/>
      <c r="G287" s="19"/>
      <c r="H287" s="19"/>
      <c r="I287" s="19"/>
      <c r="J287" s="19"/>
      <c r="K287" s="19"/>
      <c r="L287" s="227"/>
      <c r="M287" s="258"/>
      <c r="N287" s="19"/>
      <c r="O287" s="258"/>
      <c r="P287" s="19"/>
    </row>
    <row r="288" spans="2:16" s="9" customFormat="1" x14ac:dyDescent="0.25">
      <c r="B288" s="227"/>
      <c r="D288" s="258"/>
      <c r="E288" s="17"/>
      <c r="F288" s="17"/>
      <c r="G288" s="19"/>
      <c r="H288" s="19"/>
      <c r="I288" s="19"/>
      <c r="J288" s="19"/>
      <c r="K288" s="19"/>
      <c r="L288" s="227"/>
      <c r="M288" s="258"/>
      <c r="N288" s="19"/>
      <c r="O288" s="258"/>
      <c r="P288" s="19"/>
    </row>
    <row r="289" spans="2:16" s="9" customFormat="1" x14ac:dyDescent="0.25">
      <c r="B289" s="227"/>
      <c r="D289" s="258"/>
      <c r="E289" s="17"/>
      <c r="F289" s="17"/>
      <c r="G289" s="19"/>
      <c r="H289" s="19"/>
      <c r="I289" s="19"/>
      <c r="J289" s="19"/>
      <c r="K289" s="19"/>
      <c r="L289" s="227"/>
      <c r="M289" s="258"/>
      <c r="N289" s="19"/>
      <c r="O289" s="258"/>
      <c r="P289" s="19"/>
    </row>
    <row r="290" spans="2:16" s="9" customFormat="1" x14ac:dyDescent="0.25">
      <c r="B290" s="227"/>
      <c r="D290" s="258"/>
      <c r="E290" s="17"/>
      <c r="F290" s="17"/>
      <c r="G290" s="19"/>
      <c r="H290" s="19"/>
      <c r="I290" s="19"/>
      <c r="J290" s="19"/>
      <c r="K290" s="19"/>
      <c r="L290" s="227"/>
      <c r="M290" s="258"/>
      <c r="N290" s="19"/>
      <c r="O290" s="258"/>
      <c r="P290" s="19"/>
    </row>
    <row r="291" spans="2:16" s="9" customFormat="1" x14ac:dyDescent="0.25">
      <c r="B291" s="227"/>
      <c r="D291" s="258"/>
      <c r="E291" s="17"/>
      <c r="F291" s="17"/>
      <c r="G291" s="19"/>
      <c r="H291" s="19"/>
      <c r="I291" s="19"/>
      <c r="J291" s="19"/>
      <c r="K291" s="19"/>
      <c r="L291" s="227"/>
      <c r="M291" s="258"/>
      <c r="N291" s="19"/>
      <c r="O291" s="258"/>
      <c r="P291" s="19"/>
    </row>
    <row r="292" spans="2:16" s="9" customFormat="1" x14ac:dyDescent="0.25">
      <c r="B292" s="227"/>
      <c r="D292" s="258"/>
      <c r="E292" s="17"/>
      <c r="F292" s="17"/>
      <c r="G292" s="19"/>
      <c r="H292" s="19"/>
      <c r="I292" s="19"/>
      <c r="J292" s="19"/>
      <c r="K292" s="19"/>
      <c r="L292" s="227"/>
      <c r="M292" s="258"/>
      <c r="N292" s="19"/>
      <c r="O292" s="258"/>
      <c r="P292" s="19"/>
    </row>
    <row r="293" spans="2:16" s="9" customFormat="1" x14ac:dyDescent="0.25">
      <c r="B293" s="227"/>
      <c r="D293" s="258"/>
      <c r="E293" s="17"/>
      <c r="F293" s="17"/>
      <c r="G293" s="19"/>
      <c r="H293" s="19"/>
      <c r="I293" s="19"/>
      <c r="J293" s="19"/>
      <c r="K293" s="19"/>
      <c r="L293" s="227"/>
      <c r="M293" s="258"/>
      <c r="N293" s="19"/>
      <c r="O293" s="258"/>
      <c r="P293" s="19"/>
    </row>
    <row r="294" spans="2:16" s="9" customFormat="1" x14ac:dyDescent="0.25">
      <c r="B294" s="227"/>
      <c r="D294" s="258"/>
      <c r="E294" s="17"/>
      <c r="F294" s="17"/>
      <c r="G294" s="19"/>
      <c r="H294" s="19"/>
      <c r="I294" s="19"/>
      <c r="J294" s="19"/>
      <c r="K294" s="19"/>
      <c r="L294" s="227"/>
      <c r="M294" s="258"/>
      <c r="N294" s="19"/>
      <c r="O294" s="258"/>
      <c r="P294" s="19"/>
    </row>
    <row r="295" spans="2:16" s="9" customFormat="1" x14ac:dyDescent="0.25">
      <c r="B295" s="227"/>
      <c r="D295" s="258"/>
      <c r="E295" s="17"/>
      <c r="F295" s="17"/>
      <c r="G295" s="19"/>
      <c r="H295" s="19"/>
      <c r="I295" s="19"/>
      <c r="J295" s="19"/>
      <c r="K295" s="19"/>
      <c r="L295" s="227"/>
      <c r="M295" s="258"/>
      <c r="N295" s="19"/>
      <c r="O295" s="258"/>
      <c r="P295" s="19"/>
    </row>
    <row r="296" spans="2:16" s="9" customFormat="1" x14ac:dyDescent="0.25">
      <c r="B296" s="227"/>
      <c r="D296" s="258"/>
      <c r="E296" s="17"/>
      <c r="F296" s="17"/>
      <c r="G296" s="19"/>
      <c r="H296" s="19"/>
      <c r="I296" s="19"/>
      <c r="J296" s="19"/>
      <c r="K296" s="19"/>
      <c r="L296" s="227"/>
      <c r="M296" s="258"/>
      <c r="N296" s="19"/>
      <c r="O296" s="258"/>
      <c r="P296" s="19"/>
    </row>
    <row r="297" spans="2:16" s="9" customFormat="1" x14ac:dyDescent="0.25">
      <c r="B297" s="227"/>
      <c r="D297" s="258"/>
      <c r="E297" s="17"/>
      <c r="F297" s="17"/>
      <c r="G297" s="19"/>
      <c r="H297" s="19"/>
      <c r="I297" s="19"/>
      <c r="J297" s="19"/>
      <c r="K297" s="19"/>
      <c r="L297" s="227"/>
      <c r="M297" s="258"/>
      <c r="N297" s="19"/>
      <c r="O297" s="258"/>
      <c r="P297" s="19"/>
    </row>
    <row r="298" spans="2:16" s="9" customFormat="1" x14ac:dyDescent="0.25">
      <c r="B298" s="227"/>
      <c r="D298" s="258"/>
      <c r="E298" s="17"/>
      <c r="F298" s="17"/>
      <c r="G298" s="19"/>
      <c r="H298" s="19"/>
      <c r="I298" s="19"/>
      <c r="J298" s="19"/>
      <c r="K298" s="19"/>
      <c r="L298" s="227"/>
      <c r="M298" s="258"/>
      <c r="N298" s="19"/>
      <c r="O298" s="258"/>
      <c r="P298" s="19"/>
    </row>
    <row r="299" spans="2:16" s="9" customFormat="1" x14ac:dyDescent="0.25">
      <c r="B299" s="227"/>
      <c r="D299" s="258"/>
      <c r="E299" s="17"/>
      <c r="F299" s="17"/>
      <c r="G299" s="19"/>
      <c r="H299" s="19"/>
      <c r="I299" s="19"/>
      <c r="J299" s="19"/>
      <c r="K299" s="19"/>
      <c r="L299" s="227"/>
      <c r="M299" s="258"/>
      <c r="N299" s="19"/>
      <c r="O299" s="258"/>
      <c r="P299" s="19"/>
    </row>
    <row r="300" spans="2:16" s="9" customFormat="1" x14ac:dyDescent="0.25">
      <c r="B300" s="227"/>
      <c r="D300" s="258"/>
      <c r="E300" s="17"/>
      <c r="F300" s="17"/>
      <c r="G300" s="19"/>
      <c r="H300" s="19"/>
      <c r="I300" s="19"/>
      <c r="J300" s="19"/>
      <c r="K300" s="19"/>
      <c r="L300" s="227"/>
      <c r="M300" s="258"/>
      <c r="N300" s="19"/>
      <c r="O300" s="258"/>
      <c r="P300" s="19"/>
    </row>
    <row r="301" spans="2:16" s="9" customFormat="1" x14ac:dyDescent="0.25">
      <c r="B301" s="227"/>
      <c r="D301" s="258"/>
      <c r="E301" s="17"/>
      <c r="F301" s="17"/>
      <c r="G301" s="19"/>
      <c r="H301" s="19"/>
      <c r="I301" s="19"/>
      <c r="J301" s="19"/>
      <c r="K301" s="19"/>
      <c r="L301" s="227"/>
      <c r="M301" s="258"/>
      <c r="N301" s="19"/>
      <c r="O301" s="258"/>
      <c r="P301" s="19"/>
    </row>
    <row r="302" spans="2:16" s="9" customFormat="1" x14ac:dyDescent="0.25">
      <c r="B302" s="227"/>
      <c r="D302" s="258"/>
      <c r="E302" s="17"/>
      <c r="F302" s="17"/>
      <c r="G302" s="19"/>
      <c r="H302" s="19"/>
      <c r="I302" s="19"/>
      <c r="J302" s="19"/>
      <c r="K302" s="19"/>
      <c r="L302" s="227"/>
      <c r="M302" s="258"/>
      <c r="N302" s="19"/>
      <c r="O302" s="258"/>
      <c r="P302" s="19"/>
    </row>
    <row r="303" spans="2:16" s="9" customFormat="1" x14ac:dyDescent="0.25">
      <c r="B303" s="227"/>
      <c r="D303" s="258"/>
      <c r="E303" s="17"/>
      <c r="F303" s="17"/>
      <c r="G303" s="19"/>
      <c r="H303" s="19"/>
      <c r="I303" s="19"/>
      <c r="J303" s="19"/>
      <c r="K303" s="19"/>
      <c r="L303" s="227"/>
      <c r="M303" s="258"/>
      <c r="N303" s="19"/>
      <c r="O303" s="258"/>
      <c r="P303" s="19"/>
    </row>
    <row r="304" spans="2:16" s="9" customFormat="1" x14ac:dyDescent="0.25">
      <c r="B304" s="227"/>
      <c r="D304" s="258"/>
      <c r="E304" s="17"/>
      <c r="F304" s="17"/>
      <c r="G304" s="19"/>
      <c r="H304" s="19"/>
      <c r="I304" s="19"/>
      <c r="J304" s="19"/>
      <c r="K304" s="19"/>
      <c r="L304" s="227"/>
      <c r="M304" s="258"/>
      <c r="N304" s="19"/>
      <c r="O304" s="258"/>
      <c r="P304" s="19"/>
    </row>
    <row r="305" spans="2:16" s="9" customFormat="1" x14ac:dyDescent="0.25">
      <c r="B305" s="227"/>
      <c r="D305" s="258"/>
      <c r="E305" s="17"/>
      <c r="F305" s="17"/>
      <c r="G305" s="19"/>
      <c r="H305" s="19"/>
      <c r="I305" s="19"/>
      <c r="J305" s="19"/>
      <c r="K305" s="19"/>
      <c r="L305" s="227"/>
      <c r="M305" s="258"/>
      <c r="N305" s="19"/>
      <c r="O305" s="258"/>
      <c r="P305" s="19"/>
    </row>
    <row r="306" spans="2:16" s="9" customFormat="1" x14ac:dyDescent="0.25">
      <c r="B306" s="227"/>
      <c r="D306" s="258"/>
      <c r="E306" s="17"/>
      <c r="F306" s="17"/>
      <c r="G306" s="19"/>
      <c r="H306" s="19"/>
      <c r="I306" s="19"/>
      <c r="J306" s="19"/>
      <c r="K306" s="19"/>
      <c r="L306" s="227"/>
      <c r="M306" s="258"/>
      <c r="N306" s="19"/>
      <c r="O306" s="258"/>
      <c r="P306" s="19"/>
    </row>
    <row r="307" spans="2:16" s="9" customFormat="1" x14ac:dyDescent="0.25">
      <c r="B307" s="227"/>
      <c r="D307" s="258"/>
      <c r="E307" s="17"/>
      <c r="F307" s="17"/>
      <c r="G307" s="19"/>
      <c r="H307" s="19"/>
      <c r="I307" s="19"/>
      <c r="J307" s="19"/>
      <c r="K307" s="19"/>
      <c r="L307" s="227"/>
      <c r="M307" s="258"/>
      <c r="N307" s="19"/>
      <c r="O307" s="258"/>
      <c r="P307" s="19"/>
    </row>
    <row r="308" spans="2:16" s="9" customFormat="1" x14ac:dyDescent="0.25">
      <c r="B308" s="227"/>
      <c r="D308" s="258"/>
      <c r="E308" s="17"/>
      <c r="F308" s="17"/>
      <c r="G308" s="19"/>
      <c r="H308" s="19"/>
      <c r="I308" s="19"/>
      <c r="J308" s="19"/>
      <c r="K308" s="19"/>
      <c r="L308" s="227"/>
      <c r="M308" s="258"/>
      <c r="N308" s="19"/>
      <c r="O308" s="258"/>
      <c r="P308" s="19"/>
    </row>
    <row r="309" spans="2:16" s="9" customFormat="1" x14ac:dyDescent="0.25">
      <c r="B309" s="227"/>
      <c r="D309" s="258"/>
      <c r="E309" s="17"/>
      <c r="F309" s="17"/>
      <c r="G309" s="19"/>
      <c r="H309" s="19"/>
      <c r="I309" s="19"/>
      <c r="J309" s="19"/>
      <c r="K309" s="19"/>
      <c r="L309" s="227"/>
      <c r="M309" s="258"/>
      <c r="N309" s="19"/>
      <c r="O309" s="258"/>
      <c r="P309" s="19"/>
    </row>
    <row r="310" spans="2:16" s="9" customFormat="1" x14ac:dyDescent="0.25">
      <c r="B310" s="227"/>
      <c r="D310" s="258"/>
      <c r="E310" s="17"/>
      <c r="F310" s="17"/>
      <c r="G310" s="19"/>
      <c r="H310" s="19"/>
      <c r="I310" s="19"/>
      <c r="J310" s="19"/>
      <c r="K310" s="19"/>
      <c r="L310" s="227"/>
      <c r="M310" s="258"/>
      <c r="N310" s="19"/>
      <c r="O310" s="258"/>
      <c r="P310" s="19"/>
    </row>
    <row r="311" spans="2:16" s="9" customFormat="1" x14ac:dyDescent="0.25">
      <c r="B311" s="227"/>
      <c r="D311" s="258"/>
      <c r="E311" s="17"/>
      <c r="F311" s="17"/>
      <c r="G311" s="19"/>
      <c r="H311" s="19"/>
      <c r="I311" s="19"/>
      <c r="J311" s="19"/>
      <c r="K311" s="19"/>
      <c r="L311" s="227"/>
      <c r="M311" s="258"/>
      <c r="N311" s="19"/>
      <c r="O311" s="258"/>
      <c r="P311" s="19"/>
    </row>
    <row r="312" spans="2:16" s="9" customFormat="1" x14ac:dyDescent="0.25">
      <c r="B312" s="227"/>
      <c r="D312" s="258"/>
      <c r="E312" s="17"/>
      <c r="F312" s="17"/>
      <c r="G312" s="19"/>
      <c r="H312" s="19"/>
      <c r="I312" s="19"/>
      <c r="J312" s="19"/>
      <c r="K312" s="19"/>
      <c r="L312" s="227"/>
      <c r="M312" s="258"/>
      <c r="N312" s="19"/>
      <c r="O312" s="258"/>
      <c r="P312" s="19"/>
    </row>
    <row r="313" spans="2:16" s="9" customFormat="1" x14ac:dyDescent="0.25">
      <c r="B313" s="227"/>
      <c r="D313" s="258"/>
      <c r="E313" s="17"/>
      <c r="F313" s="17"/>
      <c r="G313" s="19"/>
      <c r="H313" s="19"/>
      <c r="I313" s="19"/>
      <c r="J313" s="19"/>
      <c r="K313" s="19"/>
      <c r="L313" s="227"/>
      <c r="M313" s="258"/>
      <c r="N313" s="19"/>
      <c r="O313" s="258"/>
      <c r="P313" s="19"/>
    </row>
    <row r="314" spans="2:16" s="9" customFormat="1" x14ac:dyDescent="0.25">
      <c r="B314" s="227"/>
      <c r="D314" s="258"/>
      <c r="E314" s="17"/>
      <c r="F314" s="17"/>
      <c r="G314" s="19"/>
      <c r="H314" s="19"/>
      <c r="I314" s="19"/>
      <c r="J314" s="19"/>
      <c r="K314" s="19"/>
      <c r="L314" s="227"/>
      <c r="M314" s="258"/>
      <c r="N314" s="19"/>
      <c r="O314" s="258"/>
      <c r="P314" s="19"/>
    </row>
    <row r="315" spans="2:16" s="9" customFormat="1" x14ac:dyDescent="0.25">
      <c r="B315" s="227"/>
      <c r="D315" s="258"/>
      <c r="E315" s="17"/>
      <c r="F315" s="17"/>
      <c r="G315" s="19"/>
      <c r="H315" s="19"/>
      <c r="I315" s="19"/>
      <c r="J315" s="19"/>
      <c r="K315" s="19"/>
      <c r="L315" s="227"/>
      <c r="M315" s="258"/>
      <c r="N315" s="19"/>
      <c r="O315" s="258"/>
      <c r="P315" s="19"/>
    </row>
    <row r="316" spans="2:16" s="9" customFormat="1" x14ac:dyDescent="0.25">
      <c r="B316" s="227"/>
      <c r="D316" s="258"/>
      <c r="E316" s="17"/>
      <c r="F316" s="17"/>
      <c r="G316" s="19"/>
      <c r="H316" s="19"/>
      <c r="I316" s="19"/>
      <c r="J316" s="19"/>
      <c r="K316" s="19"/>
      <c r="L316" s="227"/>
      <c r="M316" s="258"/>
      <c r="N316" s="19"/>
      <c r="O316" s="258"/>
      <c r="P316" s="19"/>
    </row>
    <row r="317" spans="2:16" s="9" customFormat="1" x14ac:dyDescent="0.25">
      <c r="B317" s="227"/>
      <c r="D317" s="258"/>
      <c r="E317" s="17"/>
      <c r="F317" s="17"/>
      <c r="G317" s="19"/>
      <c r="H317" s="19"/>
      <c r="I317" s="19"/>
      <c r="J317" s="19"/>
      <c r="K317" s="19"/>
      <c r="L317" s="227"/>
      <c r="M317" s="258"/>
      <c r="N317" s="19"/>
      <c r="O317" s="258"/>
      <c r="P317" s="19"/>
    </row>
    <row r="318" spans="2:16" s="9" customFormat="1" x14ac:dyDescent="0.25">
      <c r="B318" s="227"/>
      <c r="D318" s="258"/>
      <c r="E318" s="17"/>
      <c r="F318" s="17"/>
      <c r="G318" s="19"/>
      <c r="H318" s="19"/>
      <c r="I318" s="19"/>
      <c r="J318" s="19"/>
      <c r="K318" s="19"/>
      <c r="L318" s="227"/>
      <c r="M318" s="258"/>
      <c r="N318" s="19"/>
      <c r="O318" s="258"/>
      <c r="P318" s="19"/>
    </row>
    <row r="319" spans="2:16" s="9" customFormat="1" x14ac:dyDescent="0.25">
      <c r="B319" s="227"/>
      <c r="D319" s="258"/>
      <c r="E319" s="17"/>
      <c r="F319" s="17"/>
      <c r="G319" s="19"/>
      <c r="H319" s="19"/>
      <c r="I319" s="19"/>
      <c r="J319" s="19"/>
      <c r="K319" s="19"/>
      <c r="L319" s="227"/>
      <c r="M319" s="258"/>
      <c r="N319" s="19"/>
      <c r="O319" s="258"/>
      <c r="P319" s="19"/>
    </row>
    <row r="320" spans="2:16" s="9" customFormat="1" x14ac:dyDescent="0.25">
      <c r="B320" s="227"/>
      <c r="D320" s="258"/>
      <c r="E320" s="17"/>
      <c r="F320" s="17"/>
      <c r="G320" s="19"/>
      <c r="H320" s="19"/>
      <c r="I320" s="19"/>
      <c r="J320" s="19"/>
      <c r="K320" s="19"/>
      <c r="L320" s="227"/>
      <c r="M320" s="258"/>
      <c r="N320" s="19"/>
      <c r="O320" s="258"/>
      <c r="P320" s="19"/>
    </row>
    <row r="321" spans="2:16" s="9" customFormat="1" x14ac:dyDescent="0.25">
      <c r="B321" s="227"/>
      <c r="D321" s="258"/>
      <c r="E321" s="17"/>
      <c r="F321" s="17"/>
      <c r="G321" s="19"/>
      <c r="H321" s="19"/>
      <c r="I321" s="19"/>
      <c r="J321" s="19"/>
      <c r="K321" s="19"/>
      <c r="L321" s="227"/>
      <c r="M321" s="258"/>
      <c r="N321" s="19"/>
      <c r="O321" s="258"/>
      <c r="P321" s="19"/>
    </row>
    <row r="322" spans="2:16" s="9" customFormat="1" x14ac:dyDescent="0.25">
      <c r="B322" s="227"/>
      <c r="D322" s="258"/>
      <c r="E322" s="17"/>
      <c r="F322" s="17"/>
      <c r="G322" s="19"/>
      <c r="H322" s="19"/>
      <c r="I322" s="19"/>
      <c r="J322" s="19"/>
      <c r="K322" s="19"/>
      <c r="L322" s="227"/>
      <c r="M322" s="258"/>
      <c r="N322" s="19"/>
      <c r="O322" s="258"/>
      <c r="P322" s="19"/>
    </row>
    <row r="323" spans="2:16" s="9" customFormat="1" x14ac:dyDescent="0.25">
      <c r="B323" s="227"/>
      <c r="D323" s="258"/>
      <c r="E323" s="17"/>
      <c r="F323" s="17"/>
      <c r="G323" s="19"/>
      <c r="H323" s="19"/>
      <c r="I323" s="19"/>
      <c r="J323" s="19"/>
      <c r="K323" s="19"/>
      <c r="L323" s="227"/>
      <c r="M323" s="258"/>
      <c r="N323" s="19"/>
      <c r="O323" s="258"/>
      <c r="P323" s="19"/>
    </row>
    <row r="324" spans="2:16" s="9" customFormat="1" x14ac:dyDescent="0.25">
      <c r="B324" s="227"/>
      <c r="D324" s="258"/>
      <c r="E324" s="17"/>
      <c r="F324" s="17"/>
      <c r="G324" s="19"/>
      <c r="H324" s="19"/>
      <c r="I324" s="19"/>
      <c r="J324" s="19"/>
      <c r="K324" s="19"/>
      <c r="L324" s="227"/>
      <c r="M324" s="258"/>
      <c r="N324" s="19"/>
      <c r="O324" s="258"/>
      <c r="P324" s="19"/>
    </row>
    <row r="325" spans="2:16" s="9" customFormat="1" x14ac:dyDescent="0.25">
      <c r="B325" s="227"/>
      <c r="D325" s="258"/>
      <c r="E325" s="17"/>
      <c r="F325" s="17"/>
      <c r="G325" s="19"/>
      <c r="H325" s="19"/>
      <c r="I325" s="19"/>
      <c r="J325" s="19"/>
      <c r="K325" s="19"/>
      <c r="L325" s="227"/>
      <c r="M325" s="258"/>
      <c r="N325" s="19"/>
      <c r="O325" s="258"/>
      <c r="P325" s="19"/>
    </row>
    <row r="326" spans="2:16" s="9" customFormat="1" x14ac:dyDescent="0.25">
      <c r="B326" s="227"/>
      <c r="D326" s="258"/>
      <c r="E326" s="17"/>
      <c r="F326" s="17"/>
      <c r="G326" s="19"/>
      <c r="H326" s="19"/>
      <c r="I326" s="19"/>
      <c r="J326" s="19"/>
      <c r="K326" s="19"/>
      <c r="L326" s="227"/>
      <c r="M326" s="258"/>
      <c r="N326" s="19"/>
      <c r="O326" s="258"/>
      <c r="P326" s="19"/>
    </row>
    <row r="327" spans="2:16" s="9" customFormat="1" x14ac:dyDescent="0.25">
      <c r="B327" s="227"/>
      <c r="D327" s="258"/>
      <c r="E327" s="17"/>
      <c r="F327" s="17"/>
      <c r="G327" s="19"/>
      <c r="H327" s="19"/>
      <c r="I327" s="19"/>
      <c r="J327" s="19"/>
      <c r="K327" s="19"/>
      <c r="L327" s="227"/>
      <c r="M327" s="258"/>
      <c r="N327" s="19"/>
      <c r="O327" s="258"/>
      <c r="P327" s="19"/>
    </row>
    <row r="328" spans="2:16" s="9" customFormat="1" x14ac:dyDescent="0.25">
      <c r="B328" s="227"/>
      <c r="D328" s="258"/>
      <c r="E328" s="17"/>
      <c r="F328" s="17"/>
      <c r="G328" s="19"/>
      <c r="H328" s="19"/>
      <c r="I328" s="19"/>
      <c r="J328" s="19"/>
      <c r="K328" s="19"/>
      <c r="L328" s="227"/>
      <c r="M328" s="258"/>
      <c r="N328" s="19"/>
      <c r="O328" s="258"/>
      <c r="P328" s="19"/>
    </row>
    <row r="329" spans="2:16" s="9" customFormat="1" x14ac:dyDescent="0.25">
      <c r="B329" s="227"/>
      <c r="D329" s="258"/>
      <c r="E329" s="17"/>
      <c r="F329" s="17"/>
      <c r="G329" s="19"/>
      <c r="H329" s="19"/>
      <c r="I329" s="19"/>
      <c r="J329" s="19"/>
      <c r="K329" s="19"/>
      <c r="L329" s="227"/>
      <c r="M329" s="258"/>
      <c r="N329" s="19"/>
      <c r="O329" s="258"/>
      <c r="P329" s="19"/>
    </row>
    <row r="330" spans="2:16" s="9" customFormat="1" x14ac:dyDescent="0.25">
      <c r="B330" s="227"/>
      <c r="D330" s="258"/>
      <c r="E330" s="17"/>
      <c r="F330" s="17"/>
      <c r="G330" s="19"/>
      <c r="H330" s="19"/>
      <c r="I330" s="19"/>
      <c r="J330" s="19"/>
      <c r="K330" s="19"/>
      <c r="L330" s="227"/>
      <c r="M330" s="258"/>
      <c r="N330" s="19"/>
      <c r="O330" s="258"/>
      <c r="P330" s="19"/>
    </row>
    <row r="331" spans="2:16" s="9" customFormat="1" x14ac:dyDescent="0.25">
      <c r="B331" s="227"/>
      <c r="D331" s="258"/>
      <c r="E331" s="17"/>
      <c r="F331" s="17"/>
      <c r="G331" s="19"/>
      <c r="H331" s="19"/>
      <c r="I331" s="19"/>
      <c r="J331" s="19"/>
      <c r="K331" s="19"/>
      <c r="L331" s="227"/>
      <c r="M331" s="258"/>
      <c r="N331" s="19"/>
      <c r="O331" s="258"/>
      <c r="P331" s="19"/>
    </row>
    <row r="332" spans="2:16" s="9" customFormat="1" x14ac:dyDescent="0.25">
      <c r="B332" s="227"/>
      <c r="D332" s="258"/>
      <c r="E332" s="17"/>
      <c r="F332" s="17"/>
      <c r="G332" s="19"/>
      <c r="H332" s="19"/>
      <c r="I332" s="19"/>
      <c r="J332" s="19"/>
      <c r="K332" s="19"/>
      <c r="L332" s="227"/>
      <c r="M332" s="258"/>
      <c r="N332" s="19"/>
      <c r="O332" s="258"/>
      <c r="P332" s="19"/>
    </row>
    <row r="333" spans="2:16" s="9" customFormat="1" x14ac:dyDescent="0.25">
      <c r="B333" s="227"/>
      <c r="D333" s="258"/>
      <c r="E333" s="17"/>
      <c r="F333" s="17"/>
      <c r="G333" s="19"/>
      <c r="H333" s="19"/>
      <c r="I333" s="19"/>
      <c r="J333" s="19"/>
      <c r="K333" s="19"/>
      <c r="L333" s="227"/>
      <c r="M333" s="258"/>
      <c r="N333" s="19"/>
      <c r="O333" s="258"/>
      <c r="P333" s="19"/>
    </row>
    <row r="334" spans="2:16" s="9" customFormat="1" x14ac:dyDescent="0.25">
      <c r="B334" s="227"/>
      <c r="D334" s="258"/>
      <c r="E334" s="17"/>
      <c r="F334" s="17"/>
      <c r="G334" s="19"/>
      <c r="H334" s="19"/>
      <c r="I334" s="19"/>
      <c r="J334" s="19"/>
      <c r="K334" s="19"/>
      <c r="L334" s="227"/>
      <c r="M334" s="258"/>
      <c r="N334" s="19"/>
      <c r="O334" s="258"/>
      <c r="P334" s="19"/>
    </row>
    <row r="335" spans="2:16" s="9" customFormat="1" x14ac:dyDescent="0.25">
      <c r="B335" s="227"/>
      <c r="D335" s="258"/>
      <c r="E335" s="17"/>
      <c r="F335" s="17"/>
      <c r="G335" s="19"/>
      <c r="H335" s="19"/>
      <c r="I335" s="19"/>
      <c r="J335" s="19"/>
      <c r="K335" s="19"/>
      <c r="L335" s="227"/>
      <c r="M335" s="258"/>
      <c r="N335" s="19"/>
      <c r="O335" s="258"/>
      <c r="P335" s="19"/>
    </row>
    <row r="336" spans="2:16" s="9" customFormat="1" x14ac:dyDescent="0.25">
      <c r="B336" s="227"/>
      <c r="D336" s="258"/>
      <c r="E336" s="17"/>
      <c r="F336" s="17"/>
      <c r="G336" s="19"/>
      <c r="H336" s="19"/>
      <c r="I336" s="19"/>
      <c r="J336" s="19"/>
      <c r="K336" s="19"/>
      <c r="L336" s="227"/>
      <c r="M336" s="258"/>
      <c r="N336" s="19"/>
      <c r="O336" s="258"/>
      <c r="P336" s="19"/>
    </row>
    <row r="337" spans="2:16" s="9" customFormat="1" x14ac:dyDescent="0.25">
      <c r="B337" s="227"/>
      <c r="D337" s="258"/>
      <c r="E337" s="17"/>
      <c r="F337" s="17"/>
      <c r="G337" s="19"/>
      <c r="H337" s="19"/>
      <c r="I337" s="19"/>
      <c r="J337" s="19"/>
      <c r="K337" s="19"/>
      <c r="L337" s="227"/>
      <c r="M337" s="258"/>
      <c r="N337" s="19"/>
      <c r="O337" s="258"/>
      <c r="P337" s="19"/>
    </row>
    <row r="338" spans="2:16" s="9" customFormat="1" x14ac:dyDescent="0.25">
      <c r="B338" s="227"/>
      <c r="D338" s="258"/>
      <c r="E338" s="17"/>
      <c r="F338" s="17"/>
      <c r="G338" s="19"/>
      <c r="H338" s="19"/>
      <c r="I338" s="19"/>
      <c r="J338" s="19"/>
      <c r="K338" s="19"/>
      <c r="L338" s="227"/>
      <c r="M338" s="258"/>
      <c r="N338" s="19"/>
      <c r="O338" s="258"/>
      <c r="P338" s="19"/>
    </row>
    <row r="339" spans="2:16" s="9" customFormat="1" x14ac:dyDescent="0.25">
      <c r="B339" s="227"/>
      <c r="D339" s="258"/>
      <c r="E339" s="17"/>
      <c r="F339" s="17"/>
      <c r="G339" s="19"/>
      <c r="H339" s="19"/>
      <c r="I339" s="19"/>
      <c r="J339" s="19"/>
      <c r="K339" s="19"/>
      <c r="L339" s="227"/>
      <c r="M339" s="258"/>
      <c r="N339" s="19"/>
      <c r="O339" s="258"/>
      <c r="P339" s="19"/>
    </row>
    <row r="340" spans="2:16" s="9" customFormat="1" x14ac:dyDescent="0.25">
      <c r="B340" s="227"/>
      <c r="D340" s="258"/>
      <c r="E340" s="17"/>
      <c r="F340" s="17"/>
      <c r="G340" s="19"/>
      <c r="H340" s="19"/>
      <c r="I340" s="19"/>
      <c r="J340" s="19"/>
      <c r="K340" s="19"/>
      <c r="L340" s="227"/>
      <c r="M340" s="258"/>
      <c r="N340" s="19"/>
      <c r="O340" s="258"/>
      <c r="P340" s="19"/>
    </row>
    <row r="341" spans="2:16" s="9" customFormat="1" x14ac:dyDescent="0.25">
      <c r="B341" s="227"/>
      <c r="D341" s="258"/>
      <c r="E341" s="17"/>
      <c r="F341" s="17"/>
      <c r="G341" s="19"/>
      <c r="H341" s="19"/>
      <c r="I341" s="19"/>
      <c r="J341" s="19"/>
      <c r="K341" s="19"/>
      <c r="L341" s="227"/>
      <c r="M341" s="258"/>
      <c r="N341" s="19"/>
      <c r="O341" s="258"/>
      <c r="P341" s="19"/>
    </row>
    <row r="342" spans="2:16" s="9" customFormat="1" x14ac:dyDescent="0.25">
      <c r="B342" s="227"/>
      <c r="D342" s="258"/>
      <c r="E342" s="17"/>
      <c r="F342" s="17"/>
      <c r="G342" s="19"/>
      <c r="H342" s="19"/>
      <c r="I342" s="19"/>
      <c r="J342" s="19"/>
      <c r="K342" s="19"/>
      <c r="L342" s="227"/>
      <c r="M342" s="258"/>
      <c r="N342" s="19"/>
      <c r="O342" s="258"/>
      <c r="P342" s="19"/>
    </row>
    <row r="343" spans="2:16" s="9" customFormat="1" x14ac:dyDescent="0.25">
      <c r="B343" s="227"/>
      <c r="D343" s="258"/>
      <c r="E343" s="17"/>
      <c r="F343" s="17"/>
      <c r="G343" s="19"/>
      <c r="H343" s="19"/>
      <c r="I343" s="19"/>
      <c r="J343" s="19"/>
      <c r="K343" s="19"/>
      <c r="L343" s="227"/>
      <c r="M343" s="258"/>
      <c r="N343" s="19"/>
      <c r="O343" s="258"/>
      <c r="P343" s="19"/>
    </row>
    <row r="344" spans="2:16" s="9" customFormat="1" x14ac:dyDescent="0.25">
      <c r="B344" s="227"/>
      <c r="D344" s="258"/>
      <c r="E344" s="17"/>
      <c r="F344" s="17"/>
      <c r="G344" s="19"/>
      <c r="H344" s="19"/>
      <c r="I344" s="19"/>
      <c r="J344" s="19"/>
      <c r="K344" s="19"/>
      <c r="L344" s="227"/>
      <c r="M344" s="258"/>
      <c r="N344" s="19"/>
      <c r="O344" s="258"/>
      <c r="P344" s="19"/>
    </row>
    <row r="345" spans="2:16" s="9" customFormat="1" x14ac:dyDescent="0.25">
      <c r="B345" s="227"/>
      <c r="D345" s="258"/>
      <c r="E345" s="17"/>
      <c r="F345" s="17"/>
      <c r="G345" s="19"/>
      <c r="H345" s="19"/>
      <c r="I345" s="19"/>
      <c r="J345" s="19"/>
      <c r="K345" s="19"/>
      <c r="L345" s="227"/>
      <c r="M345" s="258"/>
      <c r="N345" s="19"/>
      <c r="O345" s="258"/>
      <c r="P345" s="19"/>
    </row>
    <row r="346" spans="2:16" s="9" customFormat="1" x14ac:dyDescent="0.25">
      <c r="B346" s="227"/>
      <c r="D346" s="258"/>
      <c r="E346" s="17"/>
      <c r="F346" s="17"/>
      <c r="G346" s="19"/>
      <c r="H346" s="19"/>
      <c r="I346" s="19"/>
      <c r="J346" s="19"/>
      <c r="K346" s="19"/>
      <c r="L346" s="227"/>
      <c r="M346" s="258"/>
      <c r="N346" s="19"/>
      <c r="O346" s="258"/>
      <c r="P346" s="19"/>
    </row>
    <row r="347" spans="2:16" s="9" customFormat="1" x14ac:dyDescent="0.25">
      <c r="B347" s="227"/>
      <c r="D347" s="258"/>
      <c r="E347" s="17"/>
      <c r="F347" s="17"/>
      <c r="G347" s="19"/>
      <c r="H347" s="19"/>
      <c r="I347" s="19"/>
      <c r="J347" s="19"/>
      <c r="K347" s="19"/>
      <c r="L347" s="227"/>
      <c r="M347" s="258"/>
      <c r="N347" s="19"/>
      <c r="O347" s="258"/>
      <c r="P347" s="19"/>
    </row>
    <row r="348" spans="2:16" s="9" customFormat="1" x14ac:dyDescent="0.25">
      <c r="B348" s="227"/>
      <c r="D348" s="258"/>
      <c r="E348" s="17"/>
      <c r="F348" s="17"/>
      <c r="G348" s="19"/>
      <c r="H348" s="19"/>
      <c r="I348" s="19"/>
      <c r="J348" s="19"/>
      <c r="K348" s="19"/>
      <c r="L348" s="227"/>
      <c r="M348" s="258"/>
      <c r="N348" s="19"/>
      <c r="O348" s="258"/>
      <c r="P348" s="19"/>
    </row>
    <row r="349" spans="2:16" s="9" customFormat="1" x14ac:dyDescent="0.25">
      <c r="B349" s="227"/>
      <c r="D349" s="258"/>
      <c r="E349" s="17"/>
      <c r="F349" s="17"/>
      <c r="G349" s="19"/>
      <c r="H349" s="19"/>
      <c r="I349" s="19"/>
      <c r="J349" s="19"/>
      <c r="K349" s="19"/>
      <c r="L349" s="227"/>
      <c r="M349" s="258"/>
      <c r="N349" s="19"/>
      <c r="O349" s="258"/>
      <c r="P349" s="19"/>
    </row>
    <row r="350" spans="2:16" s="9" customFormat="1" x14ac:dyDescent="0.25">
      <c r="B350" s="227"/>
      <c r="D350" s="258"/>
      <c r="E350" s="17"/>
      <c r="F350" s="17"/>
      <c r="G350" s="19"/>
      <c r="H350" s="19"/>
      <c r="I350" s="19"/>
      <c r="J350" s="19"/>
      <c r="K350" s="19"/>
      <c r="L350" s="227"/>
      <c r="M350" s="258"/>
      <c r="N350" s="19"/>
      <c r="O350" s="258"/>
      <c r="P350" s="19"/>
    </row>
    <row r="351" spans="2:16" s="9" customFormat="1" x14ac:dyDescent="0.25">
      <c r="B351" s="227"/>
      <c r="D351" s="258"/>
      <c r="E351" s="17"/>
      <c r="F351" s="17"/>
      <c r="G351" s="19"/>
      <c r="H351" s="19"/>
      <c r="I351" s="19"/>
      <c r="J351" s="19"/>
      <c r="K351" s="19"/>
      <c r="L351" s="227"/>
      <c r="M351" s="258"/>
      <c r="N351" s="19"/>
      <c r="O351" s="258"/>
      <c r="P351" s="19"/>
    </row>
    <row r="352" spans="2:16" s="9" customFormat="1" x14ac:dyDescent="0.25">
      <c r="B352" s="227"/>
      <c r="D352" s="258"/>
      <c r="E352" s="17"/>
      <c r="F352" s="17"/>
      <c r="G352" s="19"/>
      <c r="H352" s="19"/>
      <c r="I352" s="19"/>
      <c r="J352" s="19"/>
      <c r="K352" s="19"/>
      <c r="L352" s="227"/>
      <c r="M352" s="258"/>
      <c r="N352" s="19"/>
      <c r="O352" s="258"/>
      <c r="P352" s="19"/>
    </row>
    <row r="353" spans="2:16" s="9" customFormat="1" x14ac:dyDescent="0.25">
      <c r="B353" s="227"/>
      <c r="D353" s="258"/>
      <c r="E353" s="17"/>
      <c r="F353" s="17"/>
      <c r="G353" s="19"/>
      <c r="H353" s="19"/>
      <c r="I353" s="19"/>
      <c r="J353" s="19"/>
      <c r="K353" s="19"/>
      <c r="L353" s="227"/>
      <c r="M353" s="258"/>
      <c r="N353" s="19"/>
      <c r="O353" s="258"/>
      <c r="P353" s="19"/>
    </row>
    <row r="354" spans="2:16" s="9" customFormat="1" x14ac:dyDescent="0.25">
      <c r="B354" s="227"/>
      <c r="D354" s="258"/>
      <c r="E354" s="17"/>
      <c r="F354" s="17"/>
      <c r="G354" s="19"/>
      <c r="H354" s="19"/>
      <c r="I354" s="19"/>
      <c r="J354" s="19"/>
      <c r="K354" s="19"/>
      <c r="L354" s="227"/>
      <c r="M354" s="258"/>
      <c r="N354" s="19"/>
      <c r="O354" s="258"/>
      <c r="P354" s="19"/>
    </row>
    <row r="355" spans="2:16" s="9" customFormat="1" x14ac:dyDescent="0.25">
      <c r="B355" s="227"/>
      <c r="D355" s="258"/>
      <c r="E355" s="17"/>
      <c r="F355" s="17"/>
      <c r="G355" s="19"/>
      <c r="H355" s="19"/>
      <c r="I355" s="19"/>
      <c r="J355" s="19"/>
      <c r="K355" s="19"/>
      <c r="L355" s="227"/>
      <c r="M355" s="258"/>
      <c r="N355" s="19"/>
      <c r="O355" s="258"/>
      <c r="P355" s="19"/>
    </row>
    <row r="356" spans="2:16" s="9" customFormat="1" x14ac:dyDescent="0.25">
      <c r="B356" s="227"/>
      <c r="D356" s="258"/>
      <c r="E356" s="17"/>
      <c r="F356" s="17"/>
      <c r="G356" s="19"/>
      <c r="H356" s="19"/>
      <c r="I356" s="19"/>
      <c r="J356" s="19"/>
      <c r="K356" s="19"/>
      <c r="L356" s="227"/>
      <c r="M356" s="258"/>
      <c r="N356" s="19"/>
      <c r="O356" s="258"/>
      <c r="P356" s="19"/>
    </row>
    <row r="357" spans="2:16" s="9" customFormat="1" x14ac:dyDescent="0.25">
      <c r="B357" s="227"/>
      <c r="D357" s="258"/>
      <c r="E357" s="17"/>
      <c r="F357" s="17"/>
      <c r="G357" s="19"/>
      <c r="H357" s="19"/>
      <c r="I357" s="19"/>
      <c r="J357" s="19"/>
      <c r="K357" s="19"/>
      <c r="L357" s="227"/>
      <c r="M357" s="258"/>
      <c r="N357" s="19"/>
      <c r="O357" s="258"/>
      <c r="P357" s="19"/>
    </row>
    <row r="358" spans="2:16" s="9" customFormat="1" x14ac:dyDescent="0.25">
      <c r="B358" s="227"/>
      <c r="D358" s="258"/>
      <c r="E358" s="17"/>
      <c r="F358" s="17"/>
      <c r="G358" s="19"/>
      <c r="H358" s="19"/>
      <c r="I358" s="19"/>
      <c r="J358" s="19"/>
      <c r="K358" s="19"/>
      <c r="L358" s="227"/>
      <c r="M358" s="258"/>
      <c r="N358" s="19"/>
      <c r="O358" s="258"/>
      <c r="P358" s="19"/>
    </row>
    <row r="359" spans="2:16" s="9" customFormat="1" x14ac:dyDescent="0.25">
      <c r="B359" s="227"/>
      <c r="D359" s="258"/>
      <c r="E359" s="17"/>
      <c r="F359" s="17"/>
      <c r="G359" s="19"/>
      <c r="H359" s="19"/>
      <c r="I359" s="19"/>
      <c r="J359" s="19"/>
      <c r="K359" s="19"/>
      <c r="L359" s="227"/>
      <c r="M359" s="258"/>
      <c r="N359" s="19"/>
      <c r="O359" s="258"/>
      <c r="P359" s="19"/>
    </row>
    <row r="360" spans="2:16" s="9" customFormat="1" x14ac:dyDescent="0.25">
      <c r="B360" s="227"/>
      <c r="D360" s="258"/>
      <c r="E360" s="17"/>
      <c r="F360" s="17"/>
      <c r="G360" s="19"/>
      <c r="H360" s="19"/>
      <c r="I360" s="19"/>
      <c r="J360" s="19"/>
      <c r="K360" s="19"/>
      <c r="L360" s="227"/>
      <c r="M360" s="258"/>
      <c r="N360" s="19"/>
      <c r="O360" s="258"/>
      <c r="P360" s="19"/>
    </row>
    <row r="361" spans="2:16" s="9" customFormat="1" x14ac:dyDescent="0.25">
      <c r="B361" s="227"/>
      <c r="D361" s="258"/>
      <c r="E361" s="17"/>
      <c r="F361" s="17"/>
      <c r="G361" s="19"/>
      <c r="H361" s="19"/>
      <c r="I361" s="19"/>
      <c r="J361" s="19"/>
      <c r="K361" s="19"/>
      <c r="L361" s="227"/>
      <c r="M361" s="258"/>
      <c r="N361" s="19"/>
      <c r="O361" s="258"/>
      <c r="P361" s="19"/>
    </row>
    <row r="362" spans="2:16" s="9" customFormat="1" x14ac:dyDescent="0.25">
      <c r="B362" s="227"/>
      <c r="D362" s="258"/>
      <c r="E362" s="17"/>
      <c r="F362" s="17"/>
      <c r="G362" s="19"/>
      <c r="H362" s="19"/>
      <c r="I362" s="19"/>
      <c r="J362" s="19"/>
      <c r="K362" s="19"/>
      <c r="L362" s="227"/>
      <c r="M362" s="258"/>
      <c r="N362" s="19"/>
      <c r="O362" s="258"/>
      <c r="P362" s="19"/>
    </row>
    <row r="363" spans="2:16" s="9" customFormat="1" x14ac:dyDescent="0.25">
      <c r="B363" s="227"/>
      <c r="D363" s="258"/>
      <c r="E363" s="17"/>
      <c r="F363" s="17"/>
      <c r="G363" s="19"/>
      <c r="H363" s="19"/>
      <c r="I363" s="19"/>
      <c r="J363" s="19"/>
      <c r="K363" s="19"/>
      <c r="L363" s="227"/>
      <c r="M363" s="258"/>
      <c r="N363" s="19"/>
      <c r="O363" s="258"/>
      <c r="P363" s="19"/>
    </row>
    <row r="364" spans="2:16" s="9" customFormat="1" x14ac:dyDescent="0.25">
      <c r="B364" s="227"/>
      <c r="D364" s="258"/>
      <c r="E364" s="17"/>
      <c r="F364" s="17"/>
      <c r="G364" s="19"/>
      <c r="H364" s="19"/>
      <c r="I364" s="19"/>
      <c r="J364" s="19"/>
      <c r="K364" s="19"/>
      <c r="L364" s="227"/>
      <c r="M364" s="258"/>
      <c r="N364" s="19"/>
      <c r="O364" s="258"/>
      <c r="P364" s="19"/>
    </row>
    <row r="365" spans="2:16" s="9" customFormat="1" x14ac:dyDescent="0.25">
      <c r="B365" s="227"/>
      <c r="D365" s="258"/>
      <c r="E365" s="17"/>
      <c r="F365" s="17"/>
      <c r="G365" s="19"/>
      <c r="H365" s="19"/>
      <c r="I365" s="19"/>
      <c r="J365" s="19"/>
      <c r="K365" s="19"/>
      <c r="L365" s="227"/>
      <c r="M365" s="258"/>
      <c r="N365" s="19"/>
      <c r="O365" s="258"/>
      <c r="P365" s="19"/>
    </row>
    <row r="366" spans="2:16" s="9" customFormat="1" x14ac:dyDescent="0.25">
      <c r="B366" s="227"/>
      <c r="D366" s="258"/>
      <c r="E366" s="17"/>
      <c r="F366" s="17"/>
      <c r="G366" s="19"/>
      <c r="H366" s="19"/>
      <c r="I366" s="19"/>
      <c r="J366" s="19"/>
      <c r="K366" s="19"/>
      <c r="L366" s="227"/>
      <c r="M366" s="258"/>
      <c r="N366" s="19"/>
      <c r="O366" s="258"/>
      <c r="P366" s="19"/>
    </row>
    <row r="367" spans="2:16" s="9" customFormat="1" x14ac:dyDescent="0.25">
      <c r="B367" s="227"/>
      <c r="D367" s="258"/>
      <c r="E367" s="17"/>
      <c r="F367" s="17"/>
      <c r="G367" s="19"/>
      <c r="H367" s="19"/>
      <c r="I367" s="19"/>
      <c r="J367" s="19"/>
      <c r="K367" s="19"/>
      <c r="L367" s="227"/>
      <c r="M367" s="258"/>
      <c r="N367" s="19"/>
      <c r="O367" s="258"/>
      <c r="P367" s="19"/>
    </row>
    <row r="368" spans="2:16" s="9" customFormat="1" x14ac:dyDescent="0.25">
      <c r="B368" s="227"/>
      <c r="D368" s="258"/>
      <c r="E368" s="17"/>
      <c r="F368" s="17"/>
      <c r="G368" s="19"/>
      <c r="H368" s="19"/>
      <c r="I368" s="19"/>
      <c r="J368" s="19"/>
      <c r="K368" s="19"/>
      <c r="L368" s="227"/>
      <c r="M368" s="258"/>
      <c r="N368" s="19"/>
      <c r="O368" s="258"/>
      <c r="P368" s="19"/>
    </row>
    <row r="369" spans="2:16" s="9" customFormat="1" x14ac:dyDescent="0.25">
      <c r="B369" s="227"/>
      <c r="D369" s="258"/>
      <c r="E369" s="17"/>
      <c r="F369" s="17"/>
      <c r="G369" s="19"/>
      <c r="H369" s="19"/>
      <c r="I369" s="19"/>
      <c r="J369" s="19"/>
      <c r="K369" s="19"/>
      <c r="L369" s="227"/>
      <c r="M369" s="258"/>
      <c r="N369" s="19"/>
      <c r="O369" s="258"/>
      <c r="P369" s="19"/>
    </row>
    <row r="370" spans="2:16" s="9" customFormat="1" x14ac:dyDescent="0.25">
      <c r="B370" s="227"/>
      <c r="D370" s="258"/>
      <c r="E370" s="17"/>
      <c r="F370" s="17"/>
      <c r="G370" s="19"/>
      <c r="H370" s="19"/>
      <c r="I370" s="19"/>
      <c r="J370" s="19"/>
      <c r="K370" s="19"/>
      <c r="L370" s="227"/>
      <c r="M370" s="258"/>
      <c r="N370" s="19"/>
      <c r="O370" s="258"/>
      <c r="P370" s="19"/>
    </row>
    <row r="371" spans="2:16" s="9" customFormat="1" x14ac:dyDescent="0.25">
      <c r="B371" s="227"/>
      <c r="D371" s="258"/>
      <c r="E371" s="17"/>
      <c r="F371" s="17"/>
      <c r="G371" s="19"/>
      <c r="H371" s="19"/>
      <c r="I371" s="19"/>
      <c r="J371" s="19"/>
      <c r="K371" s="19"/>
      <c r="L371" s="227"/>
      <c r="M371" s="258"/>
      <c r="N371" s="19"/>
      <c r="O371" s="258"/>
      <c r="P371" s="19"/>
    </row>
    <row r="372" spans="2:16" s="9" customFormat="1" x14ac:dyDescent="0.25">
      <c r="B372" s="227"/>
      <c r="D372" s="258"/>
      <c r="E372" s="17"/>
      <c r="F372" s="17"/>
      <c r="G372" s="19"/>
      <c r="H372" s="19"/>
      <c r="I372" s="19"/>
      <c r="J372" s="19"/>
      <c r="K372" s="19"/>
      <c r="L372" s="227"/>
      <c r="M372" s="258"/>
      <c r="N372" s="19"/>
      <c r="O372" s="258"/>
      <c r="P372" s="19"/>
    </row>
    <row r="373" spans="2:16" s="9" customFormat="1" x14ac:dyDescent="0.25">
      <c r="B373" s="227"/>
      <c r="D373" s="258"/>
      <c r="E373" s="17"/>
      <c r="F373" s="17"/>
      <c r="G373" s="19"/>
      <c r="H373" s="19"/>
      <c r="I373" s="19"/>
      <c r="J373" s="19"/>
      <c r="K373" s="19"/>
      <c r="L373" s="227"/>
      <c r="M373" s="258"/>
      <c r="N373" s="19"/>
      <c r="O373" s="258"/>
      <c r="P373" s="19"/>
    </row>
    <row r="374" spans="2:16" s="9" customFormat="1" x14ac:dyDescent="0.25">
      <c r="B374" s="227"/>
      <c r="D374" s="258"/>
      <c r="E374" s="17"/>
      <c r="F374" s="17"/>
      <c r="G374" s="19"/>
      <c r="H374" s="19"/>
      <c r="I374" s="19"/>
      <c r="J374" s="19"/>
      <c r="K374" s="19"/>
      <c r="L374" s="227"/>
      <c r="M374" s="258"/>
      <c r="N374" s="19"/>
      <c r="O374" s="258"/>
      <c r="P374" s="19"/>
    </row>
    <row r="375" spans="2:16" s="9" customFormat="1" x14ac:dyDescent="0.25">
      <c r="B375" s="227"/>
      <c r="D375" s="258"/>
      <c r="E375" s="17"/>
      <c r="F375" s="17"/>
      <c r="G375" s="19"/>
      <c r="H375" s="19"/>
      <c r="I375" s="19"/>
      <c r="J375" s="19"/>
      <c r="K375" s="19"/>
      <c r="L375" s="227"/>
      <c r="M375" s="258"/>
      <c r="N375" s="19"/>
      <c r="O375" s="258"/>
      <c r="P375" s="19"/>
    </row>
    <row r="376" spans="2:16" s="9" customFormat="1" x14ac:dyDescent="0.25">
      <c r="B376" s="227"/>
      <c r="D376" s="258"/>
      <c r="E376" s="17"/>
      <c r="F376" s="17"/>
      <c r="G376" s="19"/>
      <c r="H376" s="19"/>
      <c r="I376" s="19"/>
      <c r="J376" s="19"/>
      <c r="K376" s="19"/>
      <c r="L376" s="227"/>
      <c r="M376" s="258"/>
      <c r="N376" s="19"/>
      <c r="O376" s="258"/>
      <c r="P376" s="19"/>
    </row>
    <row r="377" spans="2:16" s="9" customFormat="1" x14ac:dyDescent="0.25">
      <c r="B377" s="227"/>
      <c r="D377" s="258"/>
      <c r="E377" s="17"/>
      <c r="F377" s="17"/>
      <c r="G377" s="19"/>
      <c r="H377" s="19"/>
      <c r="I377" s="19"/>
      <c r="J377" s="19"/>
      <c r="K377" s="19"/>
      <c r="L377" s="227"/>
      <c r="M377" s="258"/>
      <c r="N377" s="19"/>
      <c r="O377" s="258"/>
      <c r="P377" s="19"/>
    </row>
    <row r="378" spans="2:16" s="9" customFormat="1" x14ac:dyDescent="0.25">
      <c r="B378" s="227"/>
      <c r="D378" s="258"/>
      <c r="E378" s="17"/>
      <c r="F378" s="17"/>
      <c r="G378" s="19"/>
      <c r="H378" s="19"/>
      <c r="I378" s="19"/>
      <c r="J378" s="19"/>
      <c r="K378" s="19"/>
      <c r="L378" s="227"/>
      <c r="M378" s="258"/>
      <c r="N378" s="19"/>
      <c r="O378" s="258"/>
      <c r="P378" s="19"/>
    </row>
    <row r="379" spans="2:16" s="9" customFormat="1" x14ac:dyDescent="0.25">
      <c r="B379" s="227"/>
      <c r="D379" s="258"/>
      <c r="E379" s="17"/>
      <c r="F379" s="17"/>
      <c r="G379" s="19"/>
      <c r="H379" s="19"/>
      <c r="I379" s="19"/>
      <c r="J379" s="19"/>
      <c r="K379" s="19"/>
      <c r="L379" s="227"/>
      <c r="M379" s="258"/>
      <c r="N379" s="19"/>
      <c r="O379" s="258"/>
      <c r="P379" s="19"/>
    </row>
    <row r="380" spans="2:16" s="9" customFormat="1" x14ac:dyDescent="0.25">
      <c r="B380" s="227"/>
      <c r="D380" s="258"/>
      <c r="E380" s="17"/>
      <c r="F380" s="17"/>
      <c r="G380" s="19"/>
      <c r="H380" s="19"/>
      <c r="I380" s="19"/>
      <c r="J380" s="19"/>
      <c r="K380" s="19"/>
      <c r="L380" s="227"/>
      <c r="M380" s="258"/>
      <c r="N380" s="19"/>
      <c r="O380" s="258"/>
      <c r="P380" s="19"/>
    </row>
    <row r="381" spans="2:16" s="9" customFormat="1" x14ac:dyDescent="0.25">
      <c r="B381" s="227"/>
      <c r="D381" s="258"/>
      <c r="E381" s="17"/>
      <c r="F381" s="17"/>
      <c r="G381" s="19"/>
      <c r="H381" s="19"/>
      <c r="I381" s="19"/>
      <c r="J381" s="19"/>
      <c r="K381" s="19"/>
      <c r="L381" s="227"/>
      <c r="M381" s="258"/>
      <c r="N381" s="19"/>
      <c r="O381" s="258"/>
      <c r="P381" s="19"/>
    </row>
    <row r="382" spans="2:16" s="9" customFormat="1" x14ac:dyDescent="0.25">
      <c r="B382" s="227"/>
      <c r="D382" s="258"/>
      <c r="E382" s="17"/>
      <c r="F382" s="17"/>
      <c r="G382" s="19"/>
      <c r="H382" s="19"/>
      <c r="I382" s="19"/>
      <c r="J382" s="19"/>
      <c r="K382" s="19"/>
      <c r="L382" s="227"/>
      <c r="M382" s="258"/>
      <c r="N382" s="19"/>
      <c r="O382" s="258"/>
      <c r="P382" s="19"/>
    </row>
    <row r="383" spans="2:16" s="9" customFormat="1" x14ac:dyDescent="0.25">
      <c r="B383" s="227"/>
      <c r="D383" s="258"/>
      <c r="E383" s="17"/>
      <c r="F383" s="17"/>
      <c r="G383" s="19"/>
      <c r="H383" s="19"/>
      <c r="I383" s="19"/>
      <c r="J383" s="19"/>
      <c r="K383" s="19"/>
      <c r="L383" s="227"/>
      <c r="M383" s="258"/>
      <c r="N383" s="19"/>
      <c r="O383" s="258"/>
      <c r="P383" s="19"/>
    </row>
    <row r="384" spans="2:16" s="9" customFormat="1" x14ac:dyDescent="0.25">
      <c r="B384" s="227"/>
      <c r="D384" s="258"/>
      <c r="E384" s="17"/>
      <c r="F384" s="17"/>
      <c r="G384" s="19"/>
      <c r="H384" s="19"/>
      <c r="I384" s="19"/>
      <c r="J384" s="19"/>
      <c r="K384" s="19"/>
      <c r="L384" s="227"/>
      <c r="M384" s="258"/>
      <c r="N384" s="19"/>
      <c r="O384" s="258"/>
      <c r="P384" s="19"/>
    </row>
    <row r="385" spans="2:16" s="9" customFormat="1" x14ac:dyDescent="0.25">
      <c r="B385" s="227"/>
      <c r="D385" s="258"/>
      <c r="E385" s="17"/>
      <c r="F385" s="17"/>
      <c r="G385" s="19"/>
      <c r="H385" s="19"/>
      <c r="I385" s="19"/>
      <c r="J385" s="19"/>
      <c r="K385" s="19"/>
      <c r="L385" s="227"/>
      <c r="M385" s="258"/>
      <c r="N385" s="19"/>
      <c r="O385" s="258"/>
      <c r="P385" s="19"/>
    </row>
    <row r="386" spans="2:16" s="9" customFormat="1" x14ac:dyDescent="0.25">
      <c r="B386" s="227"/>
      <c r="D386" s="258"/>
      <c r="E386" s="17"/>
      <c r="F386" s="17"/>
      <c r="G386" s="19"/>
      <c r="H386" s="19"/>
      <c r="I386" s="19"/>
      <c r="J386" s="19"/>
      <c r="K386" s="19"/>
      <c r="L386" s="227"/>
      <c r="M386" s="258"/>
      <c r="N386" s="19"/>
      <c r="O386" s="258"/>
      <c r="P386" s="19"/>
    </row>
    <row r="387" spans="2:16" s="9" customFormat="1" x14ac:dyDescent="0.25">
      <c r="B387" s="227"/>
      <c r="D387" s="258"/>
      <c r="E387" s="17"/>
      <c r="F387" s="17"/>
      <c r="G387" s="19"/>
      <c r="H387" s="19"/>
      <c r="I387" s="19"/>
      <c r="J387" s="19"/>
      <c r="K387" s="19"/>
      <c r="L387" s="227"/>
      <c r="M387" s="258"/>
      <c r="N387" s="19"/>
      <c r="O387" s="258"/>
      <c r="P387" s="19"/>
    </row>
    <row r="388" spans="2:16" s="9" customFormat="1" x14ac:dyDescent="0.25">
      <c r="B388" s="227"/>
      <c r="D388" s="258"/>
      <c r="E388" s="17"/>
      <c r="F388" s="17"/>
      <c r="G388" s="19"/>
      <c r="H388" s="19"/>
      <c r="I388" s="19"/>
      <c r="J388" s="19"/>
      <c r="K388" s="19"/>
      <c r="L388" s="227"/>
      <c r="M388" s="258"/>
      <c r="N388" s="19"/>
      <c r="O388" s="258"/>
      <c r="P388" s="19"/>
    </row>
    <row r="389" spans="2:16" s="9" customFormat="1" x14ac:dyDescent="0.25">
      <c r="B389" s="227"/>
      <c r="D389" s="258"/>
      <c r="E389" s="17"/>
      <c r="F389" s="17"/>
      <c r="G389" s="19"/>
      <c r="H389" s="19"/>
      <c r="I389" s="19"/>
      <c r="J389" s="19"/>
      <c r="K389" s="19"/>
      <c r="L389" s="227"/>
      <c r="M389" s="258"/>
      <c r="N389" s="19"/>
      <c r="O389" s="258"/>
      <c r="P389" s="19"/>
    </row>
    <row r="390" spans="2:16" s="9" customFormat="1" x14ac:dyDescent="0.25">
      <c r="B390" s="227"/>
      <c r="D390" s="258"/>
      <c r="E390" s="17"/>
      <c r="F390" s="17"/>
      <c r="G390" s="19"/>
      <c r="H390" s="19"/>
      <c r="I390" s="19"/>
      <c r="J390" s="19"/>
      <c r="K390" s="19"/>
      <c r="L390" s="227"/>
      <c r="M390" s="258"/>
      <c r="N390" s="19"/>
      <c r="O390" s="258"/>
      <c r="P390" s="19"/>
    </row>
    <row r="391" spans="2:16" s="9" customFormat="1" x14ac:dyDescent="0.25">
      <c r="B391" s="227"/>
      <c r="D391" s="258"/>
      <c r="E391" s="17"/>
      <c r="F391" s="17"/>
      <c r="G391" s="19"/>
      <c r="H391" s="19"/>
      <c r="I391" s="19"/>
      <c r="J391" s="19"/>
      <c r="K391" s="19"/>
      <c r="L391" s="227"/>
      <c r="M391" s="258"/>
      <c r="N391" s="19"/>
      <c r="O391" s="258"/>
      <c r="P391" s="19"/>
    </row>
    <row r="392" spans="2:16" s="9" customFormat="1" x14ac:dyDescent="0.25">
      <c r="B392" s="227"/>
      <c r="D392" s="258"/>
      <c r="E392" s="17"/>
      <c r="F392" s="17"/>
      <c r="G392" s="19"/>
      <c r="H392" s="19"/>
      <c r="I392" s="19"/>
      <c r="J392" s="19"/>
      <c r="K392" s="19"/>
      <c r="L392" s="227"/>
      <c r="M392" s="258"/>
      <c r="N392" s="19"/>
      <c r="O392" s="258"/>
      <c r="P392" s="19"/>
    </row>
    <row r="393" spans="2:16" s="9" customFormat="1" x14ac:dyDescent="0.25">
      <c r="B393" s="227"/>
      <c r="D393" s="258"/>
      <c r="E393" s="17"/>
      <c r="F393" s="17"/>
      <c r="G393" s="19"/>
      <c r="H393" s="19"/>
      <c r="I393" s="19"/>
      <c r="J393" s="19"/>
      <c r="K393" s="19"/>
      <c r="L393" s="227"/>
      <c r="M393" s="258"/>
      <c r="N393" s="19"/>
      <c r="O393" s="258"/>
      <c r="P393" s="19"/>
    </row>
    <row r="394" spans="2:16" s="9" customFormat="1" x14ac:dyDescent="0.25">
      <c r="B394" s="227"/>
      <c r="D394" s="258"/>
      <c r="E394" s="17"/>
      <c r="F394" s="17"/>
      <c r="G394" s="19"/>
      <c r="H394" s="19"/>
      <c r="I394" s="19"/>
      <c r="J394" s="19"/>
      <c r="K394" s="19"/>
      <c r="L394" s="227"/>
      <c r="M394" s="258"/>
      <c r="N394" s="19"/>
      <c r="O394" s="258"/>
      <c r="P394" s="19"/>
    </row>
    <row r="395" spans="2:16" s="9" customFormat="1" x14ac:dyDescent="0.25">
      <c r="B395" s="227"/>
      <c r="D395" s="258"/>
      <c r="E395" s="17"/>
      <c r="F395" s="17"/>
      <c r="G395" s="19"/>
      <c r="H395" s="19"/>
      <c r="I395" s="19"/>
      <c r="J395" s="19"/>
      <c r="K395" s="19"/>
      <c r="L395" s="227"/>
      <c r="M395" s="258"/>
      <c r="N395" s="19"/>
      <c r="O395" s="258"/>
      <c r="P395" s="19"/>
    </row>
    <row r="396" spans="2:16" s="9" customFormat="1" x14ac:dyDescent="0.25">
      <c r="B396" s="227"/>
      <c r="D396" s="258"/>
      <c r="E396" s="17"/>
      <c r="F396" s="17"/>
      <c r="G396" s="19"/>
      <c r="H396" s="19"/>
      <c r="I396" s="19"/>
      <c r="J396" s="19"/>
      <c r="K396" s="19"/>
      <c r="L396" s="227"/>
      <c r="M396" s="258"/>
      <c r="N396" s="19"/>
      <c r="O396" s="258"/>
      <c r="P396" s="19"/>
    </row>
    <row r="397" spans="2:16" s="9" customFormat="1" x14ac:dyDescent="0.25">
      <c r="B397" s="227"/>
      <c r="D397" s="258"/>
      <c r="E397" s="17"/>
      <c r="F397" s="17"/>
      <c r="G397" s="19"/>
      <c r="H397" s="19"/>
      <c r="I397" s="19"/>
      <c r="J397" s="19"/>
      <c r="K397" s="19"/>
      <c r="L397" s="227"/>
      <c r="M397" s="258"/>
      <c r="N397" s="19"/>
      <c r="O397" s="258"/>
      <c r="P397" s="19"/>
    </row>
    <row r="398" spans="2:16" s="9" customFormat="1" x14ac:dyDescent="0.25">
      <c r="B398" s="227"/>
      <c r="D398" s="258"/>
      <c r="E398" s="17"/>
      <c r="F398" s="17"/>
      <c r="G398" s="19"/>
      <c r="H398" s="19"/>
      <c r="I398" s="19"/>
      <c r="J398" s="19"/>
      <c r="K398" s="19"/>
      <c r="L398" s="227"/>
      <c r="M398" s="258"/>
      <c r="N398" s="19"/>
      <c r="O398" s="258"/>
      <c r="P398" s="19"/>
    </row>
    <row r="399" spans="2:16" s="9" customFormat="1" x14ac:dyDescent="0.25">
      <c r="B399" s="227"/>
      <c r="D399" s="258"/>
      <c r="E399" s="17"/>
      <c r="F399" s="17"/>
      <c r="G399" s="19"/>
      <c r="H399" s="19"/>
      <c r="I399" s="19"/>
      <c r="J399" s="19"/>
      <c r="K399" s="19"/>
      <c r="L399" s="227"/>
      <c r="M399" s="258"/>
      <c r="N399" s="19"/>
      <c r="O399" s="258"/>
      <c r="P399" s="19"/>
    </row>
    <row r="400" spans="2:16" s="9" customFormat="1" x14ac:dyDescent="0.25">
      <c r="B400" s="227"/>
      <c r="D400" s="258"/>
      <c r="E400" s="17"/>
      <c r="F400" s="17"/>
      <c r="G400" s="19"/>
      <c r="H400" s="19"/>
      <c r="I400" s="19"/>
      <c r="J400" s="19"/>
      <c r="K400" s="19"/>
      <c r="L400" s="227"/>
      <c r="M400" s="258"/>
      <c r="N400" s="19"/>
      <c r="O400" s="258"/>
      <c r="P400" s="19"/>
    </row>
    <row r="401" spans="2:16" s="9" customFormat="1" x14ac:dyDescent="0.25">
      <c r="B401" s="227"/>
      <c r="D401" s="258"/>
      <c r="E401" s="17"/>
      <c r="F401" s="17"/>
      <c r="G401" s="19"/>
      <c r="H401" s="19"/>
      <c r="I401" s="19"/>
      <c r="J401" s="19"/>
      <c r="K401" s="19"/>
      <c r="L401" s="227"/>
      <c r="M401" s="258"/>
      <c r="N401" s="19"/>
      <c r="O401" s="258"/>
      <c r="P401" s="19"/>
    </row>
    <row r="402" spans="2:16" s="9" customFormat="1" x14ac:dyDescent="0.25">
      <c r="B402" s="227"/>
      <c r="D402" s="258"/>
      <c r="E402" s="17"/>
      <c r="F402" s="17"/>
      <c r="G402" s="19"/>
      <c r="H402" s="19"/>
      <c r="I402" s="19"/>
      <c r="J402" s="19"/>
      <c r="K402" s="19"/>
      <c r="L402" s="227"/>
      <c r="M402" s="258"/>
      <c r="N402" s="19"/>
      <c r="O402" s="258"/>
      <c r="P402" s="19"/>
    </row>
    <row r="403" spans="2:16" s="9" customFormat="1" x14ac:dyDescent="0.25">
      <c r="B403" s="227"/>
      <c r="D403" s="258"/>
      <c r="E403" s="17"/>
      <c r="F403" s="17"/>
      <c r="G403" s="19"/>
      <c r="H403" s="19"/>
      <c r="I403" s="19"/>
      <c r="J403" s="19"/>
      <c r="K403" s="19"/>
      <c r="L403" s="227"/>
      <c r="M403" s="258"/>
      <c r="N403" s="19"/>
      <c r="O403" s="258"/>
      <c r="P403" s="19"/>
    </row>
    <row r="404" spans="2:16" s="9" customFormat="1" x14ac:dyDescent="0.25">
      <c r="B404" s="227"/>
      <c r="D404" s="258"/>
      <c r="E404" s="17"/>
      <c r="F404" s="17"/>
      <c r="G404" s="19"/>
      <c r="H404" s="19"/>
      <c r="I404" s="19"/>
      <c r="J404" s="19"/>
      <c r="K404" s="19"/>
      <c r="L404" s="227"/>
      <c r="M404" s="258"/>
      <c r="N404" s="19"/>
      <c r="O404" s="258"/>
      <c r="P404" s="19"/>
    </row>
    <row r="405" spans="2:16" s="9" customFormat="1" x14ac:dyDescent="0.25">
      <c r="B405" s="227"/>
      <c r="D405" s="258"/>
      <c r="E405" s="17"/>
      <c r="F405" s="17"/>
      <c r="G405" s="19"/>
      <c r="H405" s="19"/>
      <c r="I405" s="19"/>
      <c r="J405" s="19"/>
      <c r="K405" s="19"/>
      <c r="L405" s="227"/>
      <c r="M405" s="258"/>
      <c r="N405" s="19"/>
      <c r="O405" s="258"/>
      <c r="P405" s="19"/>
    </row>
    <row r="406" spans="2:16" s="9" customFormat="1" x14ac:dyDescent="0.25">
      <c r="B406" s="227"/>
      <c r="D406" s="258"/>
      <c r="E406" s="17"/>
      <c r="F406" s="17"/>
      <c r="G406" s="19"/>
      <c r="H406" s="19"/>
      <c r="I406" s="19"/>
      <c r="J406" s="19"/>
      <c r="K406" s="19"/>
      <c r="L406" s="227"/>
      <c r="M406" s="258"/>
      <c r="N406" s="19"/>
      <c r="O406" s="258"/>
      <c r="P406" s="19"/>
    </row>
    <row r="407" spans="2:16" s="9" customFormat="1" x14ac:dyDescent="0.25">
      <c r="B407" s="227"/>
      <c r="D407" s="258"/>
      <c r="E407" s="17"/>
      <c r="F407" s="17"/>
      <c r="G407" s="19"/>
      <c r="H407" s="19"/>
      <c r="I407" s="19"/>
      <c r="J407" s="19"/>
      <c r="K407" s="19"/>
      <c r="L407" s="227"/>
      <c r="M407" s="258"/>
      <c r="N407" s="19"/>
      <c r="O407" s="258"/>
      <c r="P407" s="19"/>
    </row>
    <row r="408" spans="2:16" s="9" customFormat="1" x14ac:dyDescent="0.25">
      <c r="B408" s="227"/>
      <c r="D408" s="258"/>
      <c r="E408" s="17"/>
      <c r="F408" s="17"/>
      <c r="G408" s="19"/>
      <c r="H408" s="19"/>
      <c r="I408" s="19"/>
      <c r="J408" s="19"/>
      <c r="K408" s="19"/>
      <c r="L408" s="227"/>
      <c r="M408" s="258"/>
      <c r="N408" s="19"/>
      <c r="O408" s="258"/>
      <c r="P408" s="19"/>
    </row>
    <row r="409" spans="2:16" s="9" customFormat="1" x14ac:dyDescent="0.25">
      <c r="B409" s="227"/>
      <c r="D409" s="258"/>
      <c r="E409" s="17"/>
      <c r="F409" s="17"/>
      <c r="G409" s="19"/>
      <c r="H409" s="19"/>
      <c r="I409" s="19"/>
      <c r="J409" s="19"/>
      <c r="K409" s="19"/>
      <c r="L409" s="227"/>
      <c r="M409" s="258"/>
      <c r="N409" s="19"/>
      <c r="O409" s="258"/>
      <c r="P409" s="19"/>
    </row>
    <row r="410" spans="2:16" s="9" customFormat="1" x14ac:dyDescent="0.25">
      <c r="B410" s="227"/>
      <c r="D410" s="258"/>
      <c r="E410" s="17"/>
      <c r="F410" s="17"/>
      <c r="G410" s="19"/>
      <c r="H410" s="19"/>
      <c r="I410" s="19"/>
      <c r="J410" s="19"/>
      <c r="K410" s="19"/>
      <c r="L410" s="227"/>
      <c r="M410" s="258"/>
      <c r="N410" s="19"/>
      <c r="O410" s="258"/>
      <c r="P410" s="19"/>
    </row>
    <row r="411" spans="2:16" s="9" customFormat="1" x14ac:dyDescent="0.25">
      <c r="B411" s="227"/>
      <c r="D411" s="258"/>
      <c r="E411" s="17"/>
      <c r="F411" s="17"/>
      <c r="G411" s="19"/>
      <c r="H411" s="19"/>
      <c r="I411" s="19"/>
      <c r="J411" s="19"/>
      <c r="K411" s="19"/>
      <c r="L411" s="227"/>
      <c r="M411" s="258"/>
      <c r="N411" s="19"/>
      <c r="O411" s="258"/>
      <c r="P411" s="19"/>
    </row>
    <row r="412" spans="2:16" s="9" customFormat="1" x14ac:dyDescent="0.25">
      <c r="B412" s="227"/>
      <c r="D412" s="258"/>
      <c r="E412" s="17"/>
      <c r="F412" s="17"/>
      <c r="G412" s="19"/>
      <c r="H412" s="19"/>
      <c r="I412" s="19"/>
      <c r="J412" s="19"/>
      <c r="K412" s="19"/>
      <c r="L412" s="227"/>
      <c r="M412" s="258"/>
      <c r="N412" s="19"/>
      <c r="O412" s="258"/>
      <c r="P412" s="19"/>
    </row>
    <row r="413" spans="2:16" s="9" customFormat="1" x14ac:dyDescent="0.25">
      <c r="B413" s="227"/>
      <c r="D413" s="258"/>
      <c r="E413" s="17"/>
      <c r="F413" s="17"/>
      <c r="G413" s="19"/>
      <c r="H413" s="19"/>
      <c r="I413" s="19"/>
      <c r="J413" s="19"/>
      <c r="K413" s="19"/>
      <c r="L413" s="227"/>
      <c r="M413" s="258"/>
      <c r="N413" s="19"/>
      <c r="O413" s="258"/>
      <c r="P413" s="19"/>
    </row>
    <row r="414" spans="2:16" s="9" customFormat="1" x14ac:dyDescent="0.25">
      <c r="B414" s="227"/>
      <c r="D414" s="258"/>
      <c r="E414" s="17"/>
      <c r="F414" s="17"/>
      <c r="G414" s="19"/>
      <c r="H414" s="19"/>
      <c r="I414" s="19"/>
      <c r="J414" s="19"/>
      <c r="K414" s="19"/>
      <c r="L414" s="227"/>
      <c r="M414" s="258"/>
      <c r="N414" s="19"/>
      <c r="O414" s="258"/>
      <c r="P414" s="19"/>
    </row>
    <row r="415" spans="2:16" s="9" customFormat="1" x14ac:dyDescent="0.25">
      <c r="B415" s="227"/>
      <c r="D415" s="258"/>
      <c r="E415" s="17"/>
      <c r="F415" s="17"/>
      <c r="G415" s="19"/>
      <c r="H415" s="19"/>
      <c r="I415" s="19"/>
      <c r="J415" s="19"/>
      <c r="K415" s="19"/>
      <c r="L415" s="227"/>
      <c r="M415" s="258"/>
      <c r="N415" s="19"/>
      <c r="O415" s="258"/>
      <c r="P415" s="19"/>
    </row>
    <row r="416" spans="2:16" s="9" customFormat="1" x14ac:dyDescent="0.25">
      <c r="B416" s="227"/>
      <c r="D416" s="258"/>
      <c r="E416" s="17"/>
      <c r="F416" s="17"/>
      <c r="G416" s="19"/>
      <c r="H416" s="19"/>
      <c r="I416" s="19"/>
      <c r="J416" s="19"/>
      <c r="K416" s="19"/>
      <c r="L416" s="227"/>
      <c r="M416" s="258"/>
      <c r="N416" s="19"/>
      <c r="O416" s="258"/>
      <c r="P416" s="19"/>
    </row>
    <row r="417" spans="2:16" s="9" customFormat="1" x14ac:dyDescent="0.25">
      <c r="B417" s="227"/>
      <c r="D417" s="258"/>
      <c r="E417" s="17"/>
      <c r="F417" s="17"/>
      <c r="G417" s="19"/>
      <c r="H417" s="19"/>
      <c r="I417" s="19"/>
      <c r="J417" s="19"/>
      <c r="K417" s="19"/>
      <c r="L417" s="227"/>
      <c r="M417" s="258"/>
      <c r="N417" s="19"/>
      <c r="O417" s="258"/>
      <c r="P417" s="19"/>
    </row>
    <row r="418" spans="2:16" s="9" customFormat="1" x14ac:dyDescent="0.25">
      <c r="B418" s="227"/>
      <c r="D418" s="258"/>
      <c r="E418" s="17"/>
      <c r="F418" s="17"/>
      <c r="G418" s="19"/>
      <c r="H418" s="19"/>
      <c r="I418" s="19"/>
      <c r="J418" s="19"/>
      <c r="K418" s="19"/>
      <c r="L418" s="227"/>
      <c r="M418" s="258"/>
      <c r="N418" s="19"/>
      <c r="O418" s="258"/>
      <c r="P418" s="19"/>
    </row>
    <row r="419" spans="2:16" s="9" customFormat="1" x14ac:dyDescent="0.25">
      <c r="B419" s="227"/>
      <c r="D419" s="258"/>
      <c r="E419" s="17"/>
      <c r="F419" s="17"/>
      <c r="G419" s="19"/>
      <c r="H419" s="19"/>
      <c r="I419" s="19"/>
      <c r="J419" s="19"/>
      <c r="K419" s="19"/>
      <c r="L419" s="227"/>
      <c r="M419" s="258"/>
      <c r="N419" s="19"/>
      <c r="O419" s="258"/>
      <c r="P419" s="19"/>
    </row>
    <row r="420" spans="2:16" s="9" customFormat="1" x14ac:dyDescent="0.25">
      <c r="B420" s="227"/>
      <c r="D420" s="258"/>
      <c r="E420" s="17"/>
      <c r="F420" s="17"/>
      <c r="G420" s="19"/>
      <c r="H420" s="19"/>
      <c r="I420" s="19"/>
      <c r="J420" s="19"/>
      <c r="K420" s="19"/>
      <c r="L420" s="227"/>
      <c r="M420" s="258"/>
      <c r="N420" s="19"/>
      <c r="O420" s="258"/>
      <c r="P420" s="19"/>
    </row>
    <row r="421" spans="2:16" s="9" customFormat="1" x14ac:dyDescent="0.25">
      <c r="B421" s="227"/>
      <c r="D421" s="258"/>
      <c r="E421" s="17"/>
      <c r="F421" s="17"/>
      <c r="G421" s="19"/>
      <c r="H421" s="19"/>
      <c r="I421" s="19"/>
      <c r="J421" s="19"/>
      <c r="K421" s="19"/>
      <c r="L421" s="227"/>
      <c r="M421" s="258"/>
      <c r="N421" s="19"/>
      <c r="O421" s="258"/>
      <c r="P421" s="19"/>
    </row>
    <row r="422" spans="2:16" s="9" customFormat="1" x14ac:dyDescent="0.25">
      <c r="B422" s="227"/>
      <c r="D422" s="258"/>
      <c r="E422" s="17"/>
      <c r="F422" s="17"/>
      <c r="G422" s="19"/>
      <c r="H422" s="19"/>
      <c r="I422" s="19"/>
      <c r="J422" s="19"/>
      <c r="K422" s="19"/>
      <c r="L422" s="227"/>
      <c r="M422" s="258"/>
      <c r="N422" s="19"/>
      <c r="O422" s="258"/>
      <c r="P422" s="19"/>
    </row>
    <row r="423" spans="2:16" s="9" customFormat="1" x14ac:dyDescent="0.25">
      <c r="B423" s="227"/>
      <c r="D423" s="258"/>
      <c r="E423" s="17"/>
      <c r="F423" s="17"/>
      <c r="G423" s="19"/>
      <c r="H423" s="19"/>
      <c r="I423" s="19"/>
      <c r="J423" s="19"/>
      <c r="K423" s="19"/>
      <c r="L423" s="227"/>
      <c r="M423" s="258"/>
      <c r="N423" s="19"/>
      <c r="O423" s="258"/>
      <c r="P423" s="19"/>
    </row>
    <row r="424" spans="2:16" s="9" customFormat="1" x14ac:dyDescent="0.25">
      <c r="B424" s="227"/>
      <c r="D424" s="258"/>
      <c r="E424" s="17"/>
      <c r="F424" s="17"/>
      <c r="G424" s="19"/>
      <c r="H424" s="19"/>
      <c r="I424" s="19"/>
      <c r="J424" s="19"/>
      <c r="K424" s="19"/>
      <c r="L424" s="227"/>
      <c r="M424" s="258"/>
      <c r="N424" s="19"/>
      <c r="O424" s="258"/>
      <c r="P424" s="19"/>
    </row>
    <row r="425" spans="2:16" s="9" customFormat="1" x14ac:dyDescent="0.25">
      <c r="B425" s="227"/>
      <c r="D425" s="258"/>
      <c r="E425" s="17"/>
      <c r="F425" s="17"/>
      <c r="G425" s="19"/>
      <c r="H425" s="19"/>
      <c r="I425" s="19"/>
      <c r="J425" s="19"/>
      <c r="K425" s="19"/>
      <c r="L425" s="227"/>
      <c r="M425" s="258"/>
      <c r="N425" s="19"/>
      <c r="O425" s="258"/>
      <c r="P425" s="19"/>
    </row>
    <row r="426" spans="2:16" s="9" customFormat="1" x14ac:dyDescent="0.25">
      <c r="B426" s="227"/>
      <c r="D426" s="258"/>
      <c r="E426" s="17"/>
      <c r="F426" s="17"/>
      <c r="G426" s="19"/>
      <c r="H426" s="19"/>
      <c r="I426" s="19"/>
      <c r="J426" s="19"/>
      <c r="K426" s="19"/>
      <c r="L426" s="227"/>
      <c r="M426" s="258"/>
      <c r="N426" s="19"/>
      <c r="O426" s="258"/>
      <c r="P426" s="19"/>
    </row>
    <row r="427" spans="2:16" s="9" customFormat="1" x14ac:dyDescent="0.25">
      <c r="B427" s="227"/>
      <c r="D427" s="258"/>
      <c r="E427" s="17"/>
      <c r="F427" s="17"/>
      <c r="G427" s="19"/>
      <c r="H427" s="19"/>
      <c r="I427" s="19"/>
      <c r="J427" s="19"/>
      <c r="K427" s="19"/>
      <c r="L427" s="227"/>
      <c r="M427" s="258"/>
      <c r="N427" s="19"/>
      <c r="O427" s="258"/>
      <c r="P427" s="19"/>
    </row>
    <row r="428" spans="2:16" s="9" customFormat="1" x14ac:dyDescent="0.25">
      <c r="B428" s="227"/>
      <c r="D428" s="258"/>
      <c r="E428" s="17"/>
      <c r="F428" s="17"/>
      <c r="G428" s="19"/>
      <c r="H428" s="19"/>
      <c r="I428" s="19"/>
      <c r="J428" s="19"/>
      <c r="K428" s="19"/>
      <c r="L428" s="227"/>
      <c r="M428" s="258"/>
      <c r="N428" s="19"/>
      <c r="O428" s="258"/>
      <c r="P428" s="19"/>
    </row>
    <row r="429" spans="2:16" s="9" customFormat="1" x14ac:dyDescent="0.25">
      <c r="B429" s="227"/>
      <c r="D429" s="258"/>
      <c r="E429" s="17"/>
      <c r="F429" s="17"/>
      <c r="G429" s="19"/>
      <c r="H429" s="19"/>
      <c r="I429" s="19"/>
      <c r="J429" s="19"/>
      <c r="K429" s="19"/>
      <c r="L429" s="227"/>
      <c r="M429" s="258"/>
      <c r="N429" s="19"/>
      <c r="O429" s="258"/>
      <c r="P429" s="19"/>
    </row>
    <row r="430" spans="2:16" s="9" customFormat="1" x14ac:dyDescent="0.25">
      <c r="B430" s="227"/>
      <c r="D430" s="258"/>
      <c r="E430" s="17"/>
      <c r="F430" s="17"/>
      <c r="G430" s="19"/>
      <c r="H430" s="19"/>
      <c r="I430" s="19"/>
      <c r="J430" s="19"/>
      <c r="K430" s="19"/>
      <c r="L430" s="227"/>
      <c r="M430" s="258"/>
      <c r="N430" s="19"/>
      <c r="O430" s="258"/>
      <c r="P430" s="19"/>
    </row>
    <row r="431" spans="2:16" s="9" customFormat="1" x14ac:dyDescent="0.25">
      <c r="B431" s="227"/>
      <c r="D431" s="258"/>
      <c r="E431" s="17"/>
      <c r="F431" s="17"/>
      <c r="G431" s="19"/>
      <c r="H431" s="19"/>
      <c r="I431" s="19"/>
      <c r="J431" s="19"/>
      <c r="K431" s="19"/>
      <c r="L431" s="227"/>
      <c r="M431" s="258"/>
      <c r="N431" s="19"/>
      <c r="O431" s="258"/>
      <c r="P431" s="19"/>
    </row>
    <row r="432" spans="2:16" s="9" customFormat="1" x14ac:dyDescent="0.25">
      <c r="B432" s="227"/>
      <c r="D432" s="258"/>
      <c r="E432" s="17"/>
      <c r="F432" s="17"/>
      <c r="G432" s="19"/>
      <c r="H432" s="19"/>
      <c r="I432" s="19"/>
      <c r="J432" s="19"/>
      <c r="K432" s="19"/>
      <c r="L432" s="227"/>
      <c r="M432" s="258"/>
      <c r="N432" s="19"/>
      <c r="O432" s="258"/>
      <c r="P432" s="19"/>
    </row>
    <row r="433" spans="2:16" s="9" customFormat="1" x14ac:dyDescent="0.25">
      <c r="B433" s="227"/>
      <c r="D433" s="258"/>
      <c r="E433" s="17"/>
      <c r="F433" s="17"/>
      <c r="G433" s="19"/>
      <c r="H433" s="19"/>
      <c r="I433" s="19"/>
      <c r="J433" s="19"/>
      <c r="K433" s="19"/>
      <c r="L433" s="227"/>
      <c r="M433" s="258"/>
      <c r="N433" s="19"/>
      <c r="O433" s="258"/>
      <c r="P433" s="19"/>
    </row>
    <row r="434" spans="2:16" s="9" customFormat="1" x14ac:dyDescent="0.25">
      <c r="B434" s="227"/>
      <c r="D434" s="258"/>
      <c r="E434" s="17"/>
      <c r="F434" s="17"/>
      <c r="G434" s="19"/>
      <c r="H434" s="19"/>
      <c r="I434" s="19"/>
      <c r="J434" s="19"/>
      <c r="K434" s="19"/>
      <c r="L434" s="227"/>
      <c r="M434" s="258"/>
      <c r="N434" s="19"/>
      <c r="O434" s="258"/>
      <c r="P434" s="19"/>
    </row>
    <row r="435" spans="2:16" s="9" customFormat="1" x14ac:dyDescent="0.25">
      <c r="B435" s="227"/>
      <c r="D435" s="258"/>
      <c r="E435" s="17"/>
      <c r="F435" s="17"/>
      <c r="G435" s="19"/>
      <c r="H435" s="19"/>
      <c r="I435" s="19"/>
      <c r="J435" s="19"/>
      <c r="K435" s="19"/>
      <c r="L435" s="227"/>
      <c r="M435" s="258"/>
      <c r="N435" s="19"/>
      <c r="O435" s="258"/>
      <c r="P435" s="19"/>
    </row>
    <row r="436" spans="2:16" s="9" customFormat="1" x14ac:dyDescent="0.25">
      <c r="B436" s="227"/>
      <c r="D436" s="258"/>
      <c r="E436" s="17"/>
      <c r="F436" s="17"/>
      <c r="G436" s="19"/>
      <c r="H436" s="19"/>
      <c r="I436" s="19"/>
      <c r="J436" s="19"/>
      <c r="K436" s="19"/>
      <c r="L436" s="227"/>
      <c r="M436" s="258"/>
      <c r="N436" s="19"/>
      <c r="O436" s="258"/>
      <c r="P436" s="19"/>
    </row>
    <row r="437" spans="2:16" s="9" customFormat="1" x14ac:dyDescent="0.25">
      <c r="B437" s="227"/>
      <c r="D437" s="258"/>
      <c r="E437" s="17"/>
      <c r="F437" s="17"/>
      <c r="G437" s="19"/>
      <c r="H437" s="19"/>
      <c r="I437" s="19"/>
      <c r="J437" s="19"/>
      <c r="K437" s="19"/>
      <c r="L437" s="227"/>
      <c r="M437" s="258"/>
      <c r="N437" s="19"/>
      <c r="O437" s="258"/>
      <c r="P437" s="19"/>
    </row>
    <row r="438" spans="2:16" s="9" customFormat="1" x14ac:dyDescent="0.25">
      <c r="B438" s="227"/>
      <c r="D438" s="258"/>
      <c r="E438" s="17"/>
      <c r="F438" s="17"/>
      <c r="G438" s="19"/>
      <c r="H438" s="19"/>
      <c r="I438" s="19"/>
      <c r="J438" s="19"/>
      <c r="K438" s="19"/>
      <c r="L438" s="227"/>
      <c r="M438" s="258"/>
      <c r="N438" s="19"/>
      <c r="O438" s="258"/>
      <c r="P438" s="19"/>
    </row>
    <row r="439" spans="2:16" s="9" customFormat="1" x14ac:dyDescent="0.25">
      <c r="B439" s="227"/>
      <c r="D439" s="258"/>
      <c r="E439" s="17"/>
      <c r="F439" s="17"/>
      <c r="G439" s="19"/>
      <c r="H439" s="19"/>
      <c r="I439" s="19"/>
      <c r="J439" s="19"/>
      <c r="K439" s="19"/>
      <c r="L439" s="227"/>
      <c r="M439" s="258"/>
      <c r="N439" s="19"/>
      <c r="O439" s="258"/>
      <c r="P439" s="19"/>
    </row>
    <row r="440" spans="2:16" s="9" customFormat="1" x14ac:dyDescent="0.25">
      <c r="B440" s="227"/>
      <c r="D440" s="258"/>
      <c r="E440" s="17"/>
      <c r="F440" s="17"/>
      <c r="G440" s="19"/>
      <c r="H440" s="19"/>
      <c r="I440" s="19"/>
      <c r="J440" s="19"/>
      <c r="K440" s="19"/>
      <c r="L440" s="227"/>
      <c r="M440" s="258"/>
      <c r="N440" s="19"/>
      <c r="O440" s="258"/>
      <c r="P440" s="19"/>
    </row>
    <row r="441" spans="2:16" s="9" customFormat="1" x14ac:dyDescent="0.25">
      <c r="B441" s="227"/>
      <c r="D441" s="258"/>
      <c r="E441" s="17"/>
      <c r="F441" s="17"/>
      <c r="G441" s="19"/>
      <c r="H441" s="19"/>
      <c r="I441" s="19"/>
      <c r="J441" s="19"/>
      <c r="K441" s="19"/>
      <c r="L441" s="227"/>
      <c r="M441" s="258"/>
      <c r="N441" s="19"/>
      <c r="O441" s="258"/>
      <c r="P441" s="19"/>
    </row>
    <row r="442" spans="2:16" s="9" customFormat="1" x14ac:dyDescent="0.25">
      <c r="B442" s="227"/>
      <c r="D442" s="258"/>
      <c r="E442" s="17"/>
      <c r="F442" s="17"/>
      <c r="G442" s="19"/>
      <c r="H442" s="19"/>
      <c r="I442" s="19"/>
      <c r="J442" s="19"/>
      <c r="K442" s="19"/>
      <c r="L442" s="227"/>
      <c r="M442" s="258"/>
      <c r="N442" s="19"/>
      <c r="O442" s="258"/>
      <c r="P442" s="19"/>
    </row>
    <row r="443" spans="2:16" s="9" customFormat="1" x14ac:dyDescent="0.25">
      <c r="B443" s="227"/>
      <c r="D443" s="258"/>
      <c r="E443" s="17"/>
      <c r="F443" s="17"/>
      <c r="G443" s="19"/>
      <c r="H443" s="19"/>
      <c r="I443" s="19"/>
      <c r="J443" s="19"/>
      <c r="K443" s="19"/>
      <c r="L443" s="227"/>
      <c r="M443" s="258"/>
      <c r="N443" s="19"/>
      <c r="O443" s="258"/>
      <c r="P443" s="19"/>
    </row>
    <row r="444" spans="2:16" s="9" customFormat="1" x14ac:dyDescent="0.25">
      <c r="B444" s="227"/>
      <c r="D444" s="258"/>
      <c r="E444" s="17"/>
      <c r="F444" s="17"/>
      <c r="G444" s="19"/>
      <c r="H444" s="19"/>
      <c r="I444" s="19"/>
      <c r="J444" s="19"/>
      <c r="K444" s="19"/>
      <c r="L444" s="227"/>
      <c r="M444" s="258"/>
      <c r="N444" s="19"/>
      <c r="O444" s="258"/>
      <c r="P444" s="19"/>
    </row>
    <row r="445" spans="2:16" s="9" customFormat="1" x14ac:dyDescent="0.25">
      <c r="B445" s="227"/>
      <c r="D445" s="258"/>
      <c r="E445" s="17"/>
      <c r="F445" s="17"/>
      <c r="G445" s="19"/>
      <c r="H445" s="19"/>
      <c r="I445" s="19"/>
      <c r="J445" s="19"/>
      <c r="K445" s="19"/>
      <c r="L445" s="227"/>
      <c r="M445" s="258"/>
      <c r="N445" s="19"/>
      <c r="O445" s="258"/>
      <c r="P445" s="19"/>
    </row>
    <row r="446" spans="2:16" s="9" customFormat="1" x14ac:dyDescent="0.25">
      <c r="B446" s="227"/>
      <c r="D446" s="258"/>
      <c r="E446" s="17"/>
      <c r="F446" s="17"/>
      <c r="G446" s="19"/>
      <c r="H446" s="19"/>
      <c r="I446" s="19"/>
      <c r="J446" s="19"/>
      <c r="K446" s="19"/>
      <c r="L446" s="227"/>
      <c r="M446" s="258"/>
      <c r="N446" s="19"/>
      <c r="O446" s="258"/>
      <c r="P446" s="19"/>
    </row>
    <row r="447" spans="2:16" s="9" customFormat="1" x14ac:dyDescent="0.25">
      <c r="B447" s="227"/>
      <c r="D447" s="258"/>
      <c r="E447" s="17"/>
      <c r="F447" s="17"/>
      <c r="G447" s="19"/>
      <c r="H447" s="19"/>
      <c r="I447" s="19"/>
      <c r="J447" s="19"/>
      <c r="K447" s="19"/>
      <c r="L447" s="227"/>
      <c r="M447" s="258"/>
      <c r="N447" s="19"/>
      <c r="O447" s="258"/>
      <c r="P447" s="19"/>
    </row>
    <row r="448" spans="2:16" s="9" customFormat="1" x14ac:dyDescent="0.25">
      <c r="B448" s="227"/>
      <c r="D448" s="258"/>
      <c r="E448" s="17"/>
      <c r="F448" s="17"/>
      <c r="G448" s="19"/>
      <c r="H448" s="19"/>
      <c r="I448" s="19"/>
      <c r="J448" s="19"/>
      <c r="K448" s="19"/>
      <c r="L448" s="227"/>
      <c r="M448" s="258"/>
      <c r="N448" s="19"/>
      <c r="O448" s="258"/>
      <c r="P448" s="19"/>
    </row>
    <row r="449" spans="2:16" s="9" customFormat="1" x14ac:dyDescent="0.25">
      <c r="B449" s="227"/>
      <c r="D449" s="258"/>
      <c r="E449" s="17"/>
      <c r="F449" s="17"/>
      <c r="G449" s="19"/>
      <c r="H449" s="19"/>
      <c r="I449" s="19"/>
      <c r="J449" s="19"/>
      <c r="K449" s="19"/>
      <c r="L449" s="227"/>
      <c r="M449" s="258"/>
      <c r="N449" s="19"/>
      <c r="O449" s="258"/>
      <c r="P449" s="19"/>
    </row>
    <row r="450" spans="2:16" s="9" customFormat="1" x14ac:dyDescent="0.25">
      <c r="B450" s="227"/>
      <c r="D450" s="258"/>
      <c r="E450" s="17"/>
      <c r="F450" s="17"/>
      <c r="G450" s="19"/>
      <c r="H450" s="19"/>
      <c r="I450" s="19"/>
      <c r="J450" s="19"/>
      <c r="K450" s="19"/>
      <c r="L450" s="227"/>
      <c r="M450" s="258"/>
      <c r="N450" s="19"/>
      <c r="O450" s="258"/>
      <c r="P450" s="19"/>
    </row>
    <row r="451" spans="2:16" s="9" customFormat="1" x14ac:dyDescent="0.25">
      <c r="B451" s="227"/>
      <c r="D451" s="258"/>
      <c r="E451" s="17"/>
      <c r="F451" s="17"/>
      <c r="G451" s="19"/>
      <c r="H451" s="19"/>
      <c r="I451" s="19"/>
      <c r="J451" s="19"/>
      <c r="K451" s="19"/>
      <c r="L451" s="227"/>
      <c r="M451" s="258"/>
      <c r="N451" s="19"/>
      <c r="O451" s="258"/>
      <c r="P451" s="19"/>
    </row>
    <row r="452" spans="2:16" s="9" customFormat="1" x14ac:dyDescent="0.25">
      <c r="B452" s="227"/>
      <c r="D452" s="258"/>
      <c r="E452" s="17"/>
      <c r="F452" s="17"/>
      <c r="G452" s="19"/>
      <c r="H452" s="19"/>
      <c r="I452" s="19"/>
      <c r="J452" s="19"/>
      <c r="K452" s="19"/>
      <c r="L452" s="227"/>
      <c r="M452" s="258"/>
      <c r="N452" s="19"/>
      <c r="O452" s="258"/>
      <c r="P452" s="19"/>
    </row>
    <row r="453" spans="2:16" s="9" customFormat="1" x14ac:dyDescent="0.25">
      <c r="B453" s="227"/>
      <c r="D453" s="258"/>
      <c r="E453" s="17"/>
      <c r="F453" s="17"/>
      <c r="G453" s="19"/>
      <c r="H453" s="19"/>
      <c r="I453" s="19"/>
      <c r="J453" s="19"/>
      <c r="K453" s="19"/>
      <c r="L453" s="227"/>
      <c r="M453" s="258"/>
      <c r="N453" s="19"/>
      <c r="O453" s="258"/>
      <c r="P453" s="19"/>
    </row>
    <row r="454" spans="2:16" s="9" customFormat="1" x14ac:dyDescent="0.25">
      <c r="B454" s="227"/>
      <c r="D454" s="258"/>
      <c r="E454" s="17"/>
      <c r="F454" s="17"/>
      <c r="G454" s="19"/>
      <c r="H454" s="19"/>
      <c r="I454" s="19"/>
      <c r="J454" s="19"/>
      <c r="K454" s="19"/>
      <c r="L454" s="227"/>
      <c r="M454" s="258"/>
      <c r="N454" s="19"/>
      <c r="O454" s="258"/>
      <c r="P454" s="19"/>
    </row>
    <row r="455" spans="2:16" s="9" customFormat="1" x14ac:dyDescent="0.25">
      <c r="B455" s="227"/>
      <c r="D455" s="258"/>
      <c r="E455" s="17"/>
      <c r="F455" s="17"/>
      <c r="G455" s="19"/>
      <c r="H455" s="19"/>
      <c r="I455" s="19"/>
      <c r="J455" s="19"/>
      <c r="K455" s="19"/>
      <c r="L455" s="227"/>
      <c r="M455" s="258"/>
      <c r="N455" s="19"/>
      <c r="O455" s="258"/>
      <c r="P455" s="19"/>
    </row>
    <row r="456" spans="2:16" s="9" customFormat="1" x14ac:dyDescent="0.25">
      <c r="B456" s="227"/>
      <c r="D456" s="258"/>
      <c r="E456" s="17"/>
      <c r="F456" s="17"/>
      <c r="G456" s="19"/>
      <c r="H456" s="19"/>
      <c r="I456" s="19"/>
      <c r="J456" s="19"/>
      <c r="K456" s="19"/>
      <c r="L456" s="227"/>
      <c r="M456" s="258"/>
      <c r="N456" s="19"/>
      <c r="O456" s="258"/>
      <c r="P456" s="19"/>
    </row>
    <row r="457" spans="2:16" s="9" customFormat="1" x14ac:dyDescent="0.25">
      <c r="B457" s="227"/>
      <c r="D457" s="258"/>
      <c r="E457" s="17"/>
      <c r="F457" s="17"/>
      <c r="G457" s="19"/>
      <c r="H457" s="19"/>
      <c r="I457" s="19"/>
      <c r="J457" s="19"/>
      <c r="K457" s="19"/>
      <c r="L457" s="227"/>
      <c r="M457" s="258"/>
      <c r="N457" s="19"/>
      <c r="O457" s="258"/>
      <c r="P457" s="19"/>
    </row>
    <row r="458" spans="2:16" s="9" customFormat="1" x14ac:dyDescent="0.25">
      <c r="B458" s="227"/>
      <c r="D458" s="258"/>
      <c r="E458" s="17"/>
      <c r="F458" s="17"/>
      <c r="G458" s="19"/>
      <c r="H458" s="19"/>
      <c r="I458" s="19"/>
      <c r="J458" s="19"/>
      <c r="K458" s="19"/>
      <c r="L458" s="227"/>
      <c r="M458" s="258"/>
      <c r="N458" s="19"/>
      <c r="O458" s="258"/>
      <c r="P458" s="19"/>
    </row>
    <row r="459" spans="2:16" s="9" customFormat="1" x14ac:dyDescent="0.25">
      <c r="B459" s="227"/>
      <c r="D459" s="258"/>
      <c r="E459" s="17"/>
      <c r="F459" s="17"/>
      <c r="G459" s="19"/>
      <c r="H459" s="19"/>
      <c r="I459" s="19"/>
      <c r="J459" s="19"/>
      <c r="K459" s="19"/>
      <c r="L459" s="227"/>
      <c r="M459" s="258"/>
      <c r="N459" s="19"/>
      <c r="O459" s="258"/>
      <c r="P459" s="19"/>
    </row>
    <row r="460" spans="2:16" s="9" customFormat="1" x14ac:dyDescent="0.25">
      <c r="B460" s="227"/>
      <c r="D460" s="258"/>
      <c r="E460" s="17"/>
      <c r="F460" s="17"/>
      <c r="G460" s="19"/>
      <c r="H460" s="19"/>
      <c r="I460" s="19"/>
      <c r="J460" s="19"/>
      <c r="K460" s="19"/>
      <c r="L460" s="227"/>
      <c r="M460" s="258"/>
      <c r="N460" s="19"/>
      <c r="O460" s="258"/>
      <c r="P460" s="19"/>
    </row>
    <row r="461" spans="2:16" s="9" customFormat="1" x14ac:dyDescent="0.25">
      <c r="B461" s="227"/>
      <c r="D461" s="258"/>
      <c r="E461" s="17"/>
      <c r="F461" s="17"/>
      <c r="G461" s="19"/>
      <c r="H461" s="19"/>
      <c r="I461" s="19"/>
      <c r="J461" s="19"/>
      <c r="K461" s="19"/>
      <c r="L461" s="227"/>
      <c r="M461" s="258"/>
      <c r="N461" s="19"/>
      <c r="O461" s="258"/>
      <c r="P461" s="19"/>
    </row>
    <row r="462" spans="2:16" s="9" customFormat="1" x14ac:dyDescent="0.25">
      <c r="B462" s="227"/>
      <c r="D462" s="258"/>
      <c r="E462" s="17"/>
      <c r="F462" s="17"/>
      <c r="G462" s="19"/>
      <c r="H462" s="19"/>
      <c r="I462" s="19"/>
      <c r="J462" s="19"/>
      <c r="K462" s="19"/>
      <c r="L462" s="227"/>
      <c r="M462" s="258"/>
      <c r="N462" s="19"/>
      <c r="O462" s="258"/>
      <c r="P462" s="19"/>
    </row>
    <row r="463" spans="2:16" s="9" customFormat="1" x14ac:dyDescent="0.25">
      <c r="B463" s="227"/>
      <c r="D463" s="258"/>
      <c r="E463" s="17"/>
      <c r="F463" s="17"/>
      <c r="G463" s="19"/>
      <c r="H463" s="19"/>
      <c r="I463" s="19"/>
      <c r="J463" s="19"/>
      <c r="K463" s="19"/>
      <c r="L463" s="227"/>
      <c r="M463" s="258"/>
      <c r="N463" s="19"/>
      <c r="O463" s="258"/>
      <c r="P463" s="19"/>
    </row>
    <row r="464" spans="2:16" s="9" customFormat="1" x14ac:dyDescent="0.25">
      <c r="B464" s="227"/>
      <c r="D464" s="258"/>
      <c r="E464" s="17"/>
      <c r="F464" s="17"/>
      <c r="G464" s="19"/>
      <c r="H464" s="19"/>
      <c r="I464" s="19"/>
      <c r="J464" s="19"/>
      <c r="K464" s="19"/>
      <c r="L464" s="227"/>
      <c r="M464" s="258"/>
      <c r="N464" s="19"/>
      <c r="O464" s="258"/>
      <c r="P464" s="19"/>
    </row>
    <row r="465" spans="2:16" s="9" customFormat="1" x14ac:dyDescent="0.25">
      <c r="B465" s="227"/>
      <c r="D465" s="258"/>
      <c r="E465" s="17"/>
      <c r="F465" s="17"/>
      <c r="G465" s="19"/>
      <c r="H465" s="19"/>
      <c r="I465" s="19"/>
      <c r="J465" s="19"/>
      <c r="K465" s="19"/>
      <c r="L465" s="227"/>
      <c r="M465" s="258"/>
      <c r="N465" s="19"/>
      <c r="O465" s="258"/>
      <c r="P465" s="19"/>
    </row>
    <row r="466" spans="2:16" s="9" customFormat="1" x14ac:dyDescent="0.25">
      <c r="B466" s="227"/>
      <c r="D466" s="258"/>
      <c r="E466" s="17"/>
      <c r="F466" s="17"/>
      <c r="G466" s="19"/>
      <c r="H466" s="19"/>
      <c r="I466" s="19"/>
      <c r="J466" s="19"/>
      <c r="K466" s="19"/>
      <c r="L466" s="227"/>
      <c r="M466" s="258"/>
      <c r="N466" s="19"/>
      <c r="O466" s="258"/>
      <c r="P466" s="19"/>
    </row>
    <row r="467" spans="2:16" s="9" customFormat="1" x14ac:dyDescent="0.25">
      <c r="B467" s="227"/>
      <c r="D467" s="258"/>
      <c r="E467" s="17"/>
      <c r="F467" s="17"/>
      <c r="G467" s="19"/>
      <c r="H467" s="19"/>
      <c r="I467" s="19"/>
      <c r="J467" s="19"/>
      <c r="K467" s="19"/>
      <c r="L467" s="227"/>
      <c r="M467" s="258"/>
      <c r="N467" s="19"/>
      <c r="O467" s="258"/>
      <c r="P467" s="19"/>
    </row>
    <row r="468" spans="2:16" s="9" customFormat="1" x14ac:dyDescent="0.25">
      <c r="B468" s="227"/>
      <c r="D468" s="258"/>
      <c r="E468" s="17"/>
      <c r="F468" s="17"/>
      <c r="G468" s="19"/>
      <c r="H468" s="19"/>
      <c r="I468" s="19"/>
      <c r="J468" s="19"/>
      <c r="K468" s="19"/>
      <c r="L468" s="227"/>
      <c r="M468" s="258"/>
      <c r="N468" s="19"/>
      <c r="O468" s="258"/>
      <c r="P468" s="19"/>
    </row>
    <row r="469" spans="2:16" s="9" customFormat="1" x14ac:dyDescent="0.25">
      <c r="B469" s="227"/>
      <c r="D469" s="258"/>
      <c r="E469" s="17"/>
      <c r="F469" s="17"/>
      <c r="G469" s="19"/>
      <c r="H469" s="19"/>
      <c r="I469" s="19"/>
      <c r="J469" s="19"/>
      <c r="K469" s="19"/>
      <c r="L469" s="227"/>
      <c r="M469" s="258"/>
      <c r="N469" s="19"/>
      <c r="O469" s="258"/>
      <c r="P469" s="19"/>
    </row>
    <row r="470" spans="2:16" s="9" customFormat="1" x14ac:dyDescent="0.25">
      <c r="B470" s="227"/>
      <c r="D470" s="258"/>
      <c r="E470" s="17"/>
      <c r="F470" s="17"/>
      <c r="G470" s="19"/>
      <c r="H470" s="19"/>
      <c r="I470" s="19"/>
      <c r="J470" s="19"/>
      <c r="K470" s="19"/>
      <c r="L470" s="227"/>
      <c r="M470" s="258"/>
      <c r="N470" s="19"/>
      <c r="O470" s="258"/>
      <c r="P470" s="19"/>
    </row>
    <row r="471" spans="2:16" s="9" customFormat="1" x14ac:dyDescent="0.25">
      <c r="B471" s="227"/>
      <c r="D471" s="258"/>
      <c r="E471" s="17"/>
      <c r="F471" s="17"/>
      <c r="G471" s="19"/>
      <c r="H471" s="19"/>
      <c r="I471" s="19"/>
      <c r="J471" s="19"/>
      <c r="K471" s="19"/>
      <c r="L471" s="227"/>
      <c r="M471" s="258"/>
      <c r="N471" s="19"/>
      <c r="O471" s="258"/>
      <c r="P471" s="19"/>
    </row>
    <row r="472" spans="2:16" s="9" customFormat="1" x14ac:dyDescent="0.25">
      <c r="B472" s="227"/>
      <c r="D472" s="258"/>
      <c r="E472" s="17"/>
      <c r="F472" s="17"/>
      <c r="G472" s="19"/>
      <c r="H472" s="19"/>
      <c r="I472" s="19"/>
      <c r="J472" s="19"/>
      <c r="K472" s="19"/>
      <c r="L472" s="227"/>
      <c r="M472" s="258"/>
      <c r="N472" s="19"/>
      <c r="O472" s="258"/>
      <c r="P472" s="19"/>
    </row>
    <row r="473" spans="2:16" s="9" customFormat="1" x14ac:dyDescent="0.25">
      <c r="B473" s="227"/>
      <c r="D473" s="258"/>
      <c r="E473" s="17"/>
      <c r="F473" s="17"/>
      <c r="G473" s="19"/>
      <c r="H473" s="19"/>
      <c r="I473" s="19"/>
      <c r="J473" s="19"/>
      <c r="K473" s="19"/>
      <c r="L473" s="227"/>
      <c r="M473" s="258"/>
      <c r="N473" s="19"/>
      <c r="O473" s="258"/>
      <c r="P473" s="19"/>
    </row>
    <row r="474" spans="2:16" s="9" customFormat="1" x14ac:dyDescent="0.25">
      <c r="B474" s="227"/>
      <c r="D474" s="258"/>
      <c r="E474" s="17"/>
      <c r="F474" s="17"/>
      <c r="G474" s="19"/>
      <c r="H474" s="19"/>
      <c r="I474" s="19"/>
      <c r="J474" s="19"/>
      <c r="K474" s="19"/>
      <c r="L474" s="227"/>
      <c r="M474" s="258"/>
      <c r="N474" s="19"/>
      <c r="O474" s="258"/>
      <c r="P474" s="19"/>
    </row>
    <row r="475" spans="2:16" s="9" customFormat="1" x14ac:dyDescent="0.25">
      <c r="B475" s="227"/>
      <c r="D475" s="258"/>
      <c r="E475" s="17"/>
      <c r="F475" s="17"/>
      <c r="G475" s="19"/>
      <c r="H475" s="19"/>
      <c r="I475" s="19"/>
      <c r="J475" s="19"/>
      <c r="K475" s="19"/>
      <c r="L475" s="227"/>
      <c r="M475" s="258"/>
      <c r="N475" s="19"/>
      <c r="O475" s="258"/>
      <c r="P475" s="19"/>
    </row>
    <row r="476" spans="2:16" s="9" customFormat="1" x14ac:dyDescent="0.25">
      <c r="B476" s="227"/>
      <c r="D476" s="258"/>
      <c r="E476" s="17"/>
      <c r="F476" s="17"/>
      <c r="G476" s="19"/>
      <c r="H476" s="19"/>
      <c r="I476" s="19"/>
      <c r="J476" s="19"/>
      <c r="K476" s="19"/>
      <c r="L476" s="227"/>
      <c r="M476" s="258"/>
      <c r="N476" s="19"/>
      <c r="O476" s="258"/>
      <c r="P476" s="19"/>
    </row>
    <row r="477" spans="2:16" s="9" customFormat="1" x14ac:dyDescent="0.25">
      <c r="B477" s="227"/>
      <c r="D477" s="258"/>
      <c r="E477" s="17"/>
      <c r="F477" s="17"/>
      <c r="G477" s="19"/>
      <c r="H477" s="19"/>
      <c r="I477" s="19"/>
      <c r="J477" s="19"/>
      <c r="K477" s="19"/>
      <c r="L477" s="227"/>
      <c r="M477" s="258"/>
      <c r="N477" s="19"/>
      <c r="O477" s="258"/>
      <c r="P477" s="19"/>
    </row>
    <row r="478" spans="2:16" s="9" customFormat="1" x14ac:dyDescent="0.25">
      <c r="B478" s="227"/>
      <c r="D478" s="258"/>
      <c r="E478" s="17"/>
      <c r="F478" s="17"/>
      <c r="G478" s="19"/>
      <c r="H478" s="19"/>
      <c r="I478" s="19"/>
      <c r="J478" s="19"/>
      <c r="K478" s="19"/>
      <c r="L478" s="227"/>
      <c r="M478" s="258"/>
      <c r="N478" s="19"/>
      <c r="O478" s="258"/>
      <c r="P478" s="19"/>
    </row>
    <row r="479" spans="2:16" s="9" customFormat="1" x14ac:dyDescent="0.25">
      <c r="B479" s="227"/>
      <c r="D479" s="258"/>
      <c r="E479" s="17"/>
      <c r="F479" s="17"/>
      <c r="G479" s="19"/>
      <c r="H479" s="19"/>
      <c r="I479" s="19"/>
      <c r="J479" s="19"/>
      <c r="K479" s="19"/>
      <c r="L479" s="227"/>
      <c r="M479" s="258"/>
      <c r="N479" s="19"/>
      <c r="O479" s="258"/>
      <c r="P479" s="19"/>
    </row>
    <row r="480" spans="2:16" s="9" customFormat="1" x14ac:dyDescent="0.25">
      <c r="B480" s="227"/>
      <c r="D480" s="258"/>
      <c r="E480" s="17"/>
      <c r="F480" s="17"/>
      <c r="G480" s="19"/>
      <c r="H480" s="19"/>
      <c r="I480" s="19"/>
      <c r="J480" s="19"/>
      <c r="K480" s="19"/>
      <c r="L480" s="227"/>
      <c r="M480" s="258"/>
      <c r="N480" s="19"/>
      <c r="O480" s="258"/>
      <c r="P480" s="19"/>
    </row>
    <row r="481" spans="2:16" s="9" customFormat="1" x14ac:dyDescent="0.25">
      <c r="B481" s="227"/>
      <c r="D481" s="258"/>
      <c r="E481" s="17"/>
      <c r="F481" s="17"/>
      <c r="G481" s="19"/>
      <c r="H481" s="19"/>
      <c r="I481" s="19"/>
      <c r="J481" s="19"/>
      <c r="K481" s="19"/>
      <c r="L481" s="227"/>
      <c r="M481" s="258"/>
      <c r="N481" s="19"/>
      <c r="O481" s="258"/>
      <c r="P481" s="19"/>
    </row>
    <row r="482" spans="2:16" s="9" customFormat="1" x14ac:dyDescent="0.25">
      <c r="B482" s="227"/>
      <c r="D482" s="258"/>
      <c r="E482" s="17"/>
      <c r="F482" s="17"/>
      <c r="G482" s="19"/>
      <c r="H482" s="19"/>
      <c r="I482" s="19"/>
      <c r="J482" s="19"/>
      <c r="K482" s="19"/>
      <c r="L482" s="227"/>
      <c r="M482" s="258"/>
      <c r="N482" s="19"/>
      <c r="O482" s="258"/>
      <c r="P482" s="19"/>
    </row>
    <row r="483" spans="2:16" s="9" customFormat="1" x14ac:dyDescent="0.25">
      <c r="B483" s="227"/>
      <c r="D483" s="258"/>
      <c r="E483" s="17"/>
      <c r="F483" s="17"/>
      <c r="G483" s="19"/>
      <c r="H483" s="19"/>
      <c r="I483" s="19"/>
      <c r="J483" s="19"/>
      <c r="K483" s="19"/>
      <c r="L483" s="227"/>
      <c r="M483" s="258"/>
      <c r="N483" s="19"/>
      <c r="O483" s="258"/>
      <c r="P483" s="19"/>
    </row>
    <row r="484" spans="2:16" s="9" customFormat="1" x14ac:dyDescent="0.25">
      <c r="B484" s="227"/>
      <c r="D484" s="258"/>
      <c r="E484" s="17"/>
      <c r="F484" s="17"/>
      <c r="G484" s="19"/>
      <c r="H484" s="19"/>
      <c r="I484" s="19"/>
      <c r="J484" s="19"/>
      <c r="K484" s="19"/>
      <c r="L484" s="227"/>
      <c r="M484" s="258"/>
      <c r="N484" s="19"/>
      <c r="O484" s="258"/>
      <c r="P484" s="19"/>
    </row>
    <row r="485" spans="2:16" s="9" customFormat="1" x14ac:dyDescent="0.25">
      <c r="B485" s="227"/>
      <c r="D485" s="258"/>
      <c r="E485" s="17"/>
      <c r="F485" s="17"/>
      <c r="G485" s="19"/>
      <c r="H485" s="19"/>
      <c r="I485" s="19"/>
      <c r="J485" s="19"/>
      <c r="K485" s="19"/>
      <c r="L485" s="227"/>
      <c r="M485" s="258"/>
      <c r="N485" s="19"/>
      <c r="O485" s="258"/>
      <c r="P485" s="19"/>
    </row>
    <row r="486" spans="2:16" s="9" customFormat="1" x14ac:dyDescent="0.25">
      <c r="B486" s="227"/>
      <c r="D486" s="258"/>
      <c r="E486" s="17"/>
      <c r="F486" s="17"/>
      <c r="G486" s="19"/>
      <c r="H486" s="19"/>
      <c r="I486" s="19"/>
      <c r="J486" s="19"/>
      <c r="K486" s="19"/>
      <c r="L486" s="227"/>
      <c r="M486" s="258"/>
      <c r="N486" s="19"/>
      <c r="O486" s="258"/>
      <c r="P486" s="19"/>
    </row>
    <row r="487" spans="2:16" s="9" customFormat="1" x14ac:dyDescent="0.25">
      <c r="B487" s="227"/>
      <c r="D487" s="258"/>
      <c r="E487" s="17"/>
      <c r="F487" s="17"/>
      <c r="G487" s="19"/>
      <c r="H487" s="19"/>
      <c r="I487" s="19"/>
      <c r="J487" s="19"/>
      <c r="K487" s="19"/>
      <c r="L487" s="227"/>
      <c r="M487" s="258"/>
      <c r="N487" s="19"/>
      <c r="O487" s="258"/>
      <c r="P487" s="19"/>
    </row>
    <row r="488" spans="2:16" s="9" customFormat="1" x14ac:dyDescent="0.25">
      <c r="B488" s="227"/>
      <c r="D488" s="258"/>
      <c r="E488" s="17"/>
      <c r="F488" s="17"/>
      <c r="G488" s="19"/>
      <c r="H488" s="19"/>
      <c r="I488" s="19"/>
      <c r="J488" s="19"/>
      <c r="K488" s="19"/>
      <c r="L488" s="227"/>
      <c r="M488" s="258"/>
      <c r="N488" s="19"/>
      <c r="O488" s="258"/>
      <c r="P488" s="19"/>
    </row>
    <row r="489" spans="2:16" s="9" customFormat="1" x14ac:dyDescent="0.25">
      <c r="B489" s="227"/>
      <c r="D489" s="258"/>
      <c r="E489" s="17"/>
      <c r="F489" s="17"/>
      <c r="G489" s="19"/>
      <c r="H489" s="19"/>
      <c r="I489" s="19"/>
      <c r="J489" s="19"/>
      <c r="K489" s="19"/>
      <c r="L489" s="227"/>
      <c r="M489" s="258"/>
      <c r="N489" s="19"/>
      <c r="O489" s="258"/>
      <c r="P489" s="19"/>
    </row>
    <row r="490" spans="2:16" s="9" customFormat="1" x14ac:dyDescent="0.25">
      <c r="B490" s="227"/>
      <c r="D490" s="258"/>
      <c r="E490" s="17"/>
      <c r="F490" s="17"/>
      <c r="G490" s="19"/>
      <c r="H490" s="19"/>
      <c r="I490" s="19"/>
      <c r="J490" s="19"/>
      <c r="K490" s="19"/>
      <c r="L490" s="227"/>
      <c r="M490" s="258"/>
      <c r="N490" s="19"/>
      <c r="O490" s="258"/>
      <c r="P490" s="19"/>
    </row>
    <row r="491" spans="2:16" s="9" customFormat="1" x14ac:dyDescent="0.25">
      <c r="B491" s="227"/>
      <c r="D491" s="258"/>
      <c r="E491" s="17"/>
      <c r="F491" s="17"/>
      <c r="G491" s="19"/>
      <c r="H491" s="19"/>
      <c r="I491" s="19"/>
      <c r="J491" s="19"/>
      <c r="K491" s="19"/>
      <c r="L491" s="227"/>
      <c r="M491" s="258"/>
      <c r="N491" s="19"/>
      <c r="O491" s="258"/>
      <c r="P491" s="19"/>
    </row>
    <row r="492" spans="2:16" s="9" customFormat="1" x14ac:dyDescent="0.25">
      <c r="B492" s="227"/>
      <c r="D492" s="258"/>
      <c r="E492" s="17"/>
      <c r="F492" s="17"/>
      <c r="G492" s="19"/>
      <c r="H492" s="19"/>
      <c r="I492" s="19"/>
      <c r="J492" s="19"/>
      <c r="K492" s="19"/>
      <c r="L492" s="227"/>
      <c r="M492" s="258"/>
      <c r="N492" s="19"/>
      <c r="O492" s="258"/>
      <c r="P492" s="19"/>
    </row>
    <row r="493" spans="2:16" s="9" customFormat="1" x14ac:dyDescent="0.25">
      <c r="B493" s="227"/>
      <c r="D493" s="258"/>
      <c r="E493" s="17"/>
      <c r="F493" s="17"/>
      <c r="G493" s="19"/>
      <c r="H493" s="19"/>
      <c r="I493" s="19"/>
      <c r="J493" s="19"/>
      <c r="K493" s="19"/>
      <c r="L493" s="227"/>
      <c r="M493" s="258"/>
      <c r="N493" s="19"/>
      <c r="O493" s="258"/>
      <c r="P493" s="19"/>
    </row>
    <row r="494" spans="2:16" s="9" customFormat="1" x14ac:dyDescent="0.25">
      <c r="B494" s="227"/>
      <c r="D494" s="258"/>
      <c r="E494" s="17"/>
      <c r="F494" s="17"/>
      <c r="G494" s="19"/>
      <c r="H494" s="19"/>
      <c r="I494" s="19"/>
      <c r="J494" s="19"/>
      <c r="K494" s="19"/>
      <c r="L494" s="227"/>
      <c r="M494" s="258"/>
      <c r="N494" s="19"/>
      <c r="O494" s="258"/>
      <c r="P494" s="19"/>
    </row>
    <row r="495" spans="2:16" s="9" customFormat="1" x14ac:dyDescent="0.25">
      <c r="B495" s="227"/>
      <c r="D495" s="258"/>
      <c r="E495" s="17"/>
      <c r="F495" s="17"/>
      <c r="G495" s="19"/>
      <c r="H495" s="19"/>
      <c r="I495" s="19"/>
      <c r="J495" s="19"/>
      <c r="K495" s="19"/>
      <c r="L495" s="227"/>
      <c r="M495" s="258"/>
      <c r="N495" s="19"/>
      <c r="O495" s="258"/>
      <c r="P495" s="19"/>
    </row>
    <row r="496" spans="2:16" s="9" customFormat="1" x14ac:dyDescent="0.25">
      <c r="B496" s="227"/>
      <c r="D496" s="258"/>
      <c r="E496" s="17"/>
      <c r="F496" s="17"/>
      <c r="G496" s="19"/>
      <c r="H496" s="19"/>
      <c r="I496" s="19"/>
      <c r="J496" s="19"/>
      <c r="K496" s="19"/>
      <c r="L496" s="227"/>
      <c r="M496" s="258"/>
      <c r="N496" s="19"/>
      <c r="O496" s="258"/>
      <c r="P496" s="19"/>
    </row>
    <row r="497" spans="2:16" s="9" customFormat="1" x14ac:dyDescent="0.25">
      <c r="B497" s="227"/>
      <c r="D497" s="258"/>
      <c r="E497" s="17"/>
      <c r="F497" s="17"/>
      <c r="G497" s="19"/>
      <c r="H497" s="19"/>
      <c r="I497" s="19"/>
      <c r="J497" s="19"/>
      <c r="K497" s="19"/>
      <c r="L497" s="227"/>
      <c r="M497" s="258"/>
      <c r="N497" s="19"/>
      <c r="O497" s="258"/>
      <c r="P497" s="19"/>
    </row>
    <row r="498" spans="2:16" s="9" customFormat="1" x14ac:dyDescent="0.25">
      <c r="B498" s="227"/>
      <c r="D498" s="258"/>
      <c r="E498" s="17"/>
      <c r="F498" s="17"/>
      <c r="G498" s="19"/>
      <c r="H498" s="19"/>
      <c r="I498" s="19"/>
      <c r="J498" s="19"/>
      <c r="K498" s="19"/>
      <c r="L498" s="227"/>
      <c r="M498" s="258"/>
      <c r="N498" s="19"/>
      <c r="O498" s="258"/>
      <c r="P498" s="19"/>
    </row>
    <row r="499" spans="2:16" s="9" customFormat="1" x14ac:dyDescent="0.25">
      <c r="B499" s="227"/>
      <c r="D499" s="258"/>
      <c r="E499" s="17"/>
      <c r="F499" s="17"/>
      <c r="G499" s="19"/>
      <c r="H499" s="19"/>
      <c r="I499" s="19"/>
      <c r="J499" s="19"/>
      <c r="K499" s="19"/>
      <c r="L499" s="227"/>
      <c r="M499" s="258"/>
      <c r="N499" s="19"/>
      <c r="O499" s="258"/>
      <c r="P499" s="19"/>
    </row>
    <row r="500" spans="2:16" s="9" customFormat="1" x14ac:dyDescent="0.25">
      <c r="B500" s="227"/>
      <c r="D500" s="258"/>
      <c r="E500" s="17"/>
      <c r="F500" s="17"/>
      <c r="G500" s="19"/>
      <c r="H500" s="19"/>
      <c r="I500" s="19"/>
      <c r="J500" s="19"/>
      <c r="K500" s="19"/>
      <c r="L500" s="227"/>
      <c r="M500" s="258"/>
      <c r="N500" s="19"/>
      <c r="O500" s="258"/>
      <c r="P500" s="19"/>
    </row>
    <row r="501" spans="2:16" s="9" customFormat="1" x14ac:dyDescent="0.25">
      <c r="B501" s="227"/>
      <c r="D501" s="258"/>
      <c r="E501" s="17"/>
      <c r="F501" s="17"/>
      <c r="G501" s="19"/>
      <c r="H501" s="19"/>
      <c r="I501" s="19"/>
      <c r="J501" s="19"/>
      <c r="K501" s="19"/>
      <c r="L501" s="227"/>
      <c r="M501" s="258"/>
      <c r="N501" s="19"/>
      <c r="O501" s="258"/>
      <c r="P501" s="19"/>
    </row>
  </sheetData>
  <sheetProtection sheet="1" objects="1" scenarios="1"/>
  <dataConsolidate/>
  <mergeCells count="2">
    <mergeCell ref="C5:F5"/>
    <mergeCell ref="C9:F9"/>
  </mergeCells>
  <phoneticPr fontId="4" type="noConversion"/>
  <conditionalFormatting sqref="J24:K58">
    <cfRule type="cellIs" dxfId="5" priority="5" stopIfTrue="1" operator="equal">
      <formula>"Punkte"</formula>
    </cfRule>
    <cfRule type="cellIs" dxfId="4" priority="6" stopIfTrue="1" operator="equal">
      <formula>"keine Punkte"</formula>
    </cfRule>
  </conditionalFormatting>
  <conditionalFormatting sqref="G24:G58">
    <cfRule type="cellIs" dxfId="3" priority="3" stopIfTrue="1" operator="equal">
      <formula>"Punkte"</formula>
    </cfRule>
    <cfRule type="cellIs" dxfId="2" priority="4" stopIfTrue="1" operator="equal">
      <formula>"keine Punkte"</formula>
    </cfRule>
  </conditionalFormatting>
  <conditionalFormatting sqref="I24:I58">
    <cfRule type="cellIs" dxfId="1" priority="1" stopIfTrue="1" operator="equal">
      <formula>"Punkte"</formula>
    </cfRule>
    <cfRule type="cellIs" dxfId="0" priority="2" stopIfTrue="1" operator="equal">
      <formula>"keine Punkte"</formula>
    </cfRule>
  </conditionalFormatting>
  <pageMargins left="0.59055118110236227" right="0.19685039370078741" top="0.59055118110236227" bottom="0.39370078740157483" header="0.31496062992125984" footer="0.19685039370078741"/>
  <pageSetup paperSize="9" scale="67" orientation="landscape" r:id="rId1"/>
  <headerFooter alignWithMargins="0">
    <oddFooter>&amp;L&amp;8eHERMES TP WTOP - &amp;Z&amp;F&amp;CSeite &amp;P&amp;R&amp;D  -  &amp;T</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11</vt:i4>
      </vt:variant>
    </vt:vector>
  </HeadingPairs>
  <TitlesOfParts>
    <vt:vector size="19" baseType="lpstr">
      <vt:lpstr>Anleitung</vt:lpstr>
      <vt:lpstr>Zusammenstellung</vt:lpstr>
      <vt:lpstr>Allg. Teilnahmebed. (ATB)</vt:lpstr>
      <vt:lpstr>Eignungskriterien (EK)</vt:lpstr>
      <vt:lpstr>Techn. Spez. (TS)</vt:lpstr>
      <vt:lpstr>Zuschlagskriterium Preis (ZK1)</vt:lpstr>
      <vt:lpstr>Zuschlagskriterien (ZK2 - ZKn)</vt:lpstr>
      <vt:lpstr>Übersicht Bewertung ZK1 Preis</vt:lpstr>
      <vt:lpstr>'Allg. Teilnahmebed. (ATB)'!Druckbereich</vt:lpstr>
      <vt:lpstr>Anleitung!Druckbereich</vt:lpstr>
      <vt:lpstr>'Eignungskriterien (EK)'!Druckbereich</vt:lpstr>
      <vt:lpstr>'Techn. Spez. (TS)'!Druckbereich</vt:lpstr>
      <vt:lpstr>'Übersicht Bewertung ZK1 Preis'!Druckbereich</vt:lpstr>
      <vt:lpstr>Zusammenstellung!Druckbereich</vt:lpstr>
      <vt:lpstr>'Zuschlagskriterien (ZK2 - ZKn)'!Druckbereich</vt:lpstr>
      <vt:lpstr>'Zuschlagskriterium Preis (ZK1)'!Druckbereich</vt:lpstr>
      <vt:lpstr>'Techn. Spez. (TS)'!Drucktitel</vt:lpstr>
      <vt:lpstr>Zusammenstellung!Drucktitel</vt:lpstr>
      <vt:lpstr>'Zuschlagskriterium Preis (ZK1)'!Drucktitel</vt:lpstr>
    </vt:vector>
  </TitlesOfParts>
  <Company>BCP Business Consulting Partner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spohai</dc:creator>
  <cp:lastModifiedBy>Tornatore, Saskia</cp:lastModifiedBy>
  <cp:lastPrinted>2024-05-03T11:08:16Z</cp:lastPrinted>
  <dcterms:created xsi:type="dcterms:W3CDTF">2014-06-12T11:05:30Z</dcterms:created>
  <dcterms:modified xsi:type="dcterms:W3CDTF">2025-05-16T05:59:09Z</dcterms:modified>
</cp:coreProperties>
</file>